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onisie.Turcanu\Documents\GitHub\Dashboard_PAC\"/>
    </mc:Choice>
  </mc:AlternateContent>
  <xr:revisionPtr revIDLastSave="0" documentId="13_ncr:1_{0A174C55-4A7E-4D56-B9D9-905951685471}" xr6:coauthVersionLast="47" xr6:coauthVersionMax="47" xr10:uidLastSave="{00000000-0000-0000-0000-000000000000}"/>
  <bookViews>
    <workbookView xWindow="-120" yWindow="-120" windowWidth="29040" windowHeight="15840" xr2:uid="{9286E565-12BF-48B9-A19E-090BE2F5B23A}"/>
  </bookViews>
  <sheets>
    <sheet name="+Fondi" sheetId="3" r:id="rId1"/>
    <sheet name="MIF" sheetId="1" r:id="rId2"/>
    <sheet name="PARAMETRI" sheetId="4" r:id="rId3"/>
  </sheets>
  <definedNames>
    <definedName name="_xlnm._FilterDatabase" localSheetId="0" hidden="1">'+Fondi'!$A$26:$AH$3286</definedName>
    <definedName name="_xlnm._FilterDatabase" localSheetId="1" hidden="1">MIF!$A$14:$L$3274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2" i="3" l="1"/>
  <c r="B12" i="1" l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O1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7" i="1"/>
  <c r="M16" i="1"/>
  <c r="AO3286" i="3" l="1"/>
  <c r="AO3285" i="3"/>
  <c r="AO3284" i="3"/>
  <c r="AO3283" i="3"/>
  <c r="AO3282" i="3"/>
  <c r="AO3281" i="3"/>
  <c r="AO3280" i="3"/>
  <c r="AO3279" i="3"/>
  <c r="AO3278" i="3"/>
  <c r="AO3277" i="3"/>
  <c r="AO3276" i="3"/>
  <c r="AO3275" i="3"/>
  <c r="AO3274" i="3"/>
  <c r="AO3273" i="3"/>
  <c r="AO3272" i="3"/>
  <c r="AO3271" i="3"/>
  <c r="AO3270" i="3"/>
  <c r="AO3269" i="3"/>
  <c r="AO3268" i="3"/>
  <c r="AO3267" i="3"/>
  <c r="AO3266" i="3"/>
  <c r="AO3265" i="3"/>
  <c r="AO3264" i="3"/>
  <c r="AO3263" i="3"/>
  <c r="AO3262" i="3"/>
  <c r="AO3261" i="3"/>
  <c r="AO3260" i="3"/>
  <c r="AO3259" i="3"/>
  <c r="AO3258" i="3"/>
  <c r="AO3257" i="3"/>
  <c r="AO3256" i="3"/>
  <c r="AO3255" i="3"/>
  <c r="AO3254" i="3"/>
  <c r="AO3253" i="3"/>
  <c r="AO3252" i="3"/>
  <c r="AO3251" i="3"/>
  <c r="AO3250" i="3"/>
  <c r="AO3249" i="3"/>
  <c r="AO3248" i="3"/>
  <c r="AO3247" i="3"/>
  <c r="AO3246" i="3"/>
  <c r="AO3245" i="3"/>
  <c r="AO3244" i="3"/>
  <c r="AO3243" i="3"/>
  <c r="AO3242" i="3"/>
  <c r="AO3241" i="3"/>
  <c r="AO3240" i="3"/>
  <c r="AO3239" i="3"/>
  <c r="AO3238" i="3"/>
  <c r="AO3237" i="3"/>
  <c r="AO3236" i="3"/>
  <c r="AO3235" i="3"/>
  <c r="AO3234" i="3"/>
  <c r="AO3233" i="3"/>
  <c r="AO3232" i="3"/>
  <c r="AO3231" i="3"/>
  <c r="AO3230" i="3"/>
  <c r="AO3229" i="3"/>
  <c r="AO3228" i="3"/>
  <c r="AO3227" i="3"/>
  <c r="AO3226" i="3"/>
  <c r="AO3225" i="3"/>
  <c r="AO3224" i="3"/>
  <c r="AO3223" i="3"/>
  <c r="AO3222" i="3"/>
  <c r="AO3221" i="3"/>
  <c r="AO3220" i="3"/>
  <c r="AO3219" i="3"/>
  <c r="AO3218" i="3"/>
  <c r="AO3217" i="3"/>
  <c r="AO3216" i="3"/>
  <c r="AO3215" i="3"/>
  <c r="AO3214" i="3"/>
  <c r="AO3213" i="3"/>
  <c r="AO3212" i="3"/>
  <c r="AO3211" i="3"/>
  <c r="AO3210" i="3"/>
  <c r="AO3209" i="3"/>
  <c r="AO3208" i="3"/>
  <c r="AO3207" i="3"/>
  <c r="AO3206" i="3"/>
  <c r="AO3205" i="3"/>
  <c r="AO3204" i="3"/>
  <c r="AO3203" i="3"/>
  <c r="AO3202" i="3"/>
  <c r="AO3201" i="3"/>
  <c r="AO3200" i="3"/>
  <c r="AO3199" i="3"/>
  <c r="AO3198" i="3"/>
  <c r="AO3197" i="3"/>
  <c r="AO3196" i="3"/>
  <c r="AO3195" i="3"/>
  <c r="AO3194" i="3"/>
  <c r="AO3193" i="3"/>
  <c r="AO3192" i="3"/>
  <c r="AO3191" i="3"/>
  <c r="AO3190" i="3"/>
  <c r="AO3189" i="3"/>
  <c r="AO3188" i="3"/>
  <c r="AO3187" i="3"/>
  <c r="AO3186" i="3"/>
  <c r="AO3185" i="3"/>
  <c r="AO3184" i="3"/>
  <c r="AO3183" i="3"/>
  <c r="AO3182" i="3"/>
  <c r="AO3181" i="3"/>
  <c r="AO3180" i="3"/>
  <c r="AO3179" i="3"/>
  <c r="AO3178" i="3"/>
  <c r="AO3177" i="3"/>
  <c r="AO3176" i="3"/>
  <c r="AO3175" i="3"/>
  <c r="AO3174" i="3"/>
  <c r="AO3173" i="3"/>
  <c r="AO3172" i="3"/>
  <c r="AO3171" i="3"/>
  <c r="AO3170" i="3"/>
  <c r="AO3169" i="3"/>
  <c r="AO3168" i="3"/>
  <c r="AO3167" i="3"/>
  <c r="AO3166" i="3"/>
  <c r="AO3165" i="3"/>
  <c r="AO3164" i="3"/>
  <c r="AO3163" i="3"/>
  <c r="AO3162" i="3"/>
  <c r="AO3161" i="3"/>
  <c r="AO3160" i="3"/>
  <c r="AO3159" i="3"/>
  <c r="AO3158" i="3"/>
  <c r="AO3157" i="3"/>
  <c r="AO3156" i="3"/>
  <c r="AO3155" i="3"/>
  <c r="AO3154" i="3"/>
  <c r="AO3153" i="3"/>
  <c r="AO3152" i="3"/>
  <c r="AO3151" i="3"/>
  <c r="AO3150" i="3"/>
  <c r="AO3149" i="3"/>
  <c r="AO3148" i="3"/>
  <c r="AO3147" i="3"/>
  <c r="AO3146" i="3"/>
  <c r="AO3145" i="3"/>
  <c r="AO3144" i="3"/>
  <c r="AO3143" i="3"/>
  <c r="AO3142" i="3"/>
  <c r="AO3141" i="3"/>
  <c r="AO3140" i="3"/>
  <c r="AO3139" i="3"/>
  <c r="AO3138" i="3"/>
  <c r="AO3137" i="3"/>
  <c r="AO3136" i="3"/>
  <c r="AO3135" i="3"/>
  <c r="AO3134" i="3"/>
  <c r="AO3133" i="3"/>
  <c r="AO3132" i="3"/>
  <c r="AO3131" i="3"/>
  <c r="AO3130" i="3"/>
  <c r="AO3129" i="3"/>
  <c r="AO3128" i="3"/>
  <c r="AO3127" i="3"/>
  <c r="AO3126" i="3"/>
  <c r="AO3125" i="3"/>
  <c r="AO3124" i="3"/>
  <c r="AO3123" i="3"/>
  <c r="AO3122" i="3"/>
  <c r="AO3121" i="3"/>
  <c r="AO3120" i="3"/>
  <c r="AO3119" i="3"/>
  <c r="AO3118" i="3"/>
  <c r="AO3117" i="3"/>
  <c r="AO3116" i="3"/>
  <c r="AO3115" i="3"/>
  <c r="AO3114" i="3"/>
  <c r="AO3113" i="3"/>
  <c r="AO3112" i="3"/>
  <c r="AO3111" i="3"/>
  <c r="AO3110" i="3"/>
  <c r="AO3109" i="3"/>
  <c r="AO3108" i="3"/>
  <c r="AO3107" i="3"/>
  <c r="AO3106" i="3"/>
  <c r="AO3105" i="3"/>
  <c r="AO3104" i="3"/>
  <c r="AO3103" i="3"/>
  <c r="AO3102" i="3"/>
  <c r="AO3101" i="3"/>
  <c r="AO3100" i="3"/>
  <c r="AO3099" i="3"/>
  <c r="AO3098" i="3"/>
  <c r="AO3097" i="3"/>
  <c r="AO3096" i="3"/>
  <c r="AO3095" i="3"/>
  <c r="AO3094" i="3"/>
  <c r="AO3093" i="3"/>
  <c r="AO3092" i="3"/>
  <c r="AO3091" i="3"/>
  <c r="AO3090" i="3"/>
  <c r="AO3089" i="3"/>
  <c r="AO3088" i="3"/>
  <c r="AO3087" i="3"/>
  <c r="AO3086" i="3"/>
  <c r="AO3085" i="3"/>
  <c r="AO3084" i="3"/>
  <c r="AO3083" i="3"/>
  <c r="AO3082" i="3"/>
  <c r="AO3081" i="3"/>
  <c r="AO3080" i="3"/>
  <c r="AO3079" i="3"/>
  <c r="AO3078" i="3"/>
  <c r="AO3077" i="3"/>
  <c r="AO3076" i="3"/>
  <c r="AO3075" i="3"/>
  <c r="AO3074" i="3"/>
  <c r="AO3073" i="3"/>
  <c r="AO3072" i="3"/>
  <c r="AO3071" i="3"/>
  <c r="AO3070" i="3"/>
  <c r="AO3069" i="3"/>
  <c r="AO3068" i="3"/>
  <c r="AO3067" i="3"/>
  <c r="AO3066" i="3"/>
  <c r="AO3065" i="3"/>
  <c r="AO3064" i="3"/>
  <c r="AO3063" i="3"/>
  <c r="AO3062" i="3"/>
  <c r="AO3061" i="3"/>
  <c r="AO3060" i="3"/>
  <c r="AO3059" i="3"/>
  <c r="AO3058" i="3"/>
  <c r="AO3057" i="3"/>
  <c r="AO3056" i="3"/>
  <c r="AO3055" i="3"/>
  <c r="AO3054" i="3"/>
  <c r="AO3053" i="3"/>
  <c r="AO3052" i="3"/>
  <c r="AO3051" i="3"/>
  <c r="AO3050" i="3"/>
  <c r="AO3049" i="3"/>
  <c r="AO3048" i="3"/>
  <c r="AO3047" i="3"/>
  <c r="AO3046" i="3"/>
  <c r="AO3045" i="3"/>
  <c r="AO3044" i="3"/>
  <c r="AO3043" i="3"/>
  <c r="AO3042" i="3"/>
  <c r="AO3041" i="3"/>
  <c r="AO3040" i="3"/>
  <c r="AO3039" i="3"/>
  <c r="AO3038" i="3"/>
  <c r="AO3037" i="3"/>
  <c r="AO3036" i="3"/>
  <c r="AO3035" i="3"/>
  <c r="AO3034" i="3"/>
  <c r="AO3033" i="3"/>
  <c r="AO3032" i="3"/>
  <c r="AO3031" i="3"/>
  <c r="AO3030" i="3"/>
  <c r="AO3029" i="3"/>
  <c r="AO3028" i="3"/>
  <c r="AO3027" i="3"/>
  <c r="AO3026" i="3"/>
  <c r="AO3025" i="3"/>
  <c r="AO3024" i="3"/>
  <c r="AO3023" i="3"/>
  <c r="AO3022" i="3"/>
  <c r="AO3021" i="3"/>
  <c r="AO3020" i="3"/>
  <c r="AO3019" i="3"/>
  <c r="AO3018" i="3"/>
  <c r="AO3017" i="3"/>
  <c r="AO3016" i="3"/>
  <c r="AO3015" i="3"/>
  <c r="AO3014" i="3"/>
  <c r="AO3013" i="3"/>
  <c r="AO3012" i="3"/>
  <c r="AO3011" i="3"/>
  <c r="AO3010" i="3"/>
  <c r="AO3009" i="3"/>
  <c r="AO3008" i="3"/>
  <c r="AO3007" i="3"/>
  <c r="AO3006" i="3"/>
  <c r="AO3005" i="3"/>
  <c r="AO3004" i="3"/>
  <c r="AO3003" i="3"/>
  <c r="AO3002" i="3"/>
  <c r="AO3001" i="3"/>
  <c r="AO3000" i="3"/>
  <c r="AO2999" i="3"/>
  <c r="AO2998" i="3"/>
  <c r="AO2997" i="3"/>
  <c r="AO2996" i="3"/>
  <c r="AO2995" i="3"/>
  <c r="AO2994" i="3"/>
  <c r="AO2993" i="3"/>
  <c r="AO2992" i="3"/>
  <c r="AO2991" i="3"/>
  <c r="AO2990" i="3"/>
  <c r="AO2989" i="3"/>
  <c r="AO2988" i="3"/>
  <c r="AO2987" i="3"/>
  <c r="AO2986" i="3"/>
  <c r="AO2985" i="3"/>
  <c r="AO2984" i="3"/>
  <c r="AO2983" i="3"/>
  <c r="AO2982" i="3"/>
  <c r="AO2981" i="3"/>
  <c r="AO2980" i="3"/>
  <c r="AO2979" i="3"/>
  <c r="AO2978" i="3"/>
  <c r="AO2977" i="3"/>
  <c r="AO2976" i="3"/>
  <c r="AO2975" i="3"/>
  <c r="AO2974" i="3"/>
  <c r="AO2973" i="3"/>
  <c r="AO2972" i="3"/>
  <c r="AO2971" i="3"/>
  <c r="AO2970" i="3"/>
  <c r="AO2969" i="3"/>
  <c r="AO2968" i="3"/>
  <c r="AO2967" i="3"/>
  <c r="AO2966" i="3"/>
  <c r="AO2965" i="3"/>
  <c r="AO2964" i="3"/>
  <c r="AO2963" i="3"/>
  <c r="AO2962" i="3"/>
  <c r="AO2961" i="3"/>
  <c r="AO2960" i="3"/>
  <c r="AO2959" i="3"/>
  <c r="AO2958" i="3"/>
  <c r="AO2957" i="3"/>
  <c r="AO2956" i="3"/>
  <c r="AO2955" i="3"/>
  <c r="AO2954" i="3"/>
  <c r="AO2953" i="3"/>
  <c r="AO2952" i="3"/>
  <c r="AO2951" i="3"/>
  <c r="AO2950" i="3"/>
  <c r="AO2949" i="3"/>
  <c r="AO2948" i="3"/>
  <c r="AO2947" i="3"/>
  <c r="AO2946" i="3"/>
  <c r="AO2945" i="3"/>
  <c r="AO2944" i="3"/>
  <c r="AO2943" i="3"/>
  <c r="AO2942" i="3"/>
  <c r="AO2941" i="3"/>
  <c r="AO2940" i="3"/>
  <c r="AO2939" i="3"/>
  <c r="AO2938" i="3"/>
  <c r="AO2937" i="3"/>
  <c r="AO2936" i="3"/>
  <c r="AO2935" i="3"/>
  <c r="AO2934" i="3"/>
  <c r="AO2933" i="3"/>
  <c r="AO2932" i="3"/>
  <c r="AO2931" i="3"/>
  <c r="AO2930" i="3"/>
  <c r="AO2929" i="3"/>
  <c r="AO2928" i="3"/>
  <c r="AO2927" i="3"/>
  <c r="AO2926" i="3"/>
  <c r="AO2925" i="3"/>
  <c r="AO2924" i="3"/>
  <c r="AO2923" i="3"/>
  <c r="AO2922" i="3"/>
  <c r="AO2921" i="3"/>
  <c r="AO2920" i="3"/>
  <c r="AO2919" i="3"/>
  <c r="AO2918" i="3"/>
  <c r="AO2917" i="3"/>
  <c r="AO2916" i="3"/>
  <c r="AO2915" i="3"/>
  <c r="AO2914" i="3"/>
  <c r="AO2913" i="3"/>
  <c r="AO2912" i="3"/>
  <c r="AO2911" i="3"/>
  <c r="AO2910" i="3"/>
  <c r="AO2909" i="3"/>
  <c r="AO2908" i="3"/>
  <c r="AO2907" i="3"/>
  <c r="AO2906" i="3"/>
  <c r="AO2905" i="3"/>
  <c r="AO2904" i="3"/>
  <c r="AO2903" i="3"/>
  <c r="AO2902" i="3"/>
  <c r="AO2901" i="3"/>
  <c r="AO2900" i="3"/>
  <c r="AO2899" i="3"/>
  <c r="AO2898" i="3"/>
  <c r="AO2897" i="3"/>
  <c r="AO2896" i="3"/>
  <c r="AO2895" i="3"/>
  <c r="AO2894" i="3"/>
  <c r="AO2893" i="3"/>
  <c r="AO2892" i="3"/>
  <c r="AO2891" i="3"/>
  <c r="AO2890" i="3"/>
  <c r="AO2889" i="3"/>
  <c r="AO2888" i="3"/>
  <c r="AO2887" i="3"/>
  <c r="AO2886" i="3"/>
  <c r="AO2885" i="3"/>
  <c r="AO2884" i="3"/>
  <c r="AO2883" i="3"/>
  <c r="AO2882" i="3"/>
  <c r="AO2881" i="3"/>
  <c r="AO2880" i="3"/>
  <c r="AO2879" i="3"/>
  <c r="AO2878" i="3"/>
  <c r="AO2877" i="3"/>
  <c r="AO2876" i="3"/>
  <c r="AO2875" i="3"/>
  <c r="AO2874" i="3"/>
  <c r="AO2873" i="3"/>
  <c r="AO2872" i="3"/>
  <c r="AO2871" i="3"/>
  <c r="AO2870" i="3"/>
  <c r="AO2869" i="3"/>
  <c r="AO2868" i="3"/>
  <c r="AO2867" i="3"/>
  <c r="AO2866" i="3"/>
  <c r="AO2865" i="3"/>
  <c r="AO2864" i="3"/>
  <c r="AO2863" i="3"/>
  <c r="AO2862" i="3"/>
  <c r="AO2861" i="3"/>
  <c r="AO2860" i="3"/>
  <c r="AO2859" i="3"/>
  <c r="AO2858" i="3"/>
  <c r="AO2857" i="3"/>
  <c r="AO2856" i="3"/>
  <c r="AO2855" i="3"/>
  <c r="AO2854" i="3"/>
  <c r="AO2853" i="3"/>
  <c r="AO2852" i="3"/>
  <c r="AO2851" i="3"/>
  <c r="AO2850" i="3"/>
  <c r="AO2849" i="3"/>
  <c r="AO2848" i="3"/>
  <c r="AO2847" i="3"/>
  <c r="AO2846" i="3"/>
  <c r="AO2845" i="3"/>
  <c r="AO2844" i="3"/>
  <c r="AO2843" i="3"/>
  <c r="AO2842" i="3"/>
  <c r="AO2841" i="3"/>
  <c r="AO2840" i="3"/>
  <c r="AO2839" i="3"/>
  <c r="AO2838" i="3"/>
  <c r="AO2837" i="3"/>
  <c r="AO2836" i="3"/>
  <c r="AO2835" i="3"/>
  <c r="AO2834" i="3"/>
  <c r="AO2833" i="3"/>
  <c r="AO2832" i="3"/>
  <c r="AO2831" i="3"/>
  <c r="AO2830" i="3"/>
  <c r="AO2829" i="3"/>
  <c r="AO2828" i="3"/>
  <c r="AO2827" i="3"/>
  <c r="AO2826" i="3"/>
  <c r="AO2825" i="3"/>
  <c r="AO2824" i="3"/>
  <c r="AO2823" i="3"/>
  <c r="AO2822" i="3"/>
  <c r="AO2821" i="3"/>
  <c r="AO2820" i="3"/>
  <c r="AO2819" i="3"/>
  <c r="AO2818" i="3"/>
  <c r="AO2817" i="3"/>
  <c r="AO2816" i="3"/>
  <c r="AO2815" i="3"/>
  <c r="AO2814" i="3"/>
  <c r="AO2813" i="3"/>
  <c r="AO2812" i="3"/>
  <c r="AO2811" i="3"/>
  <c r="AO2810" i="3"/>
  <c r="AO2809" i="3"/>
  <c r="AO2808" i="3"/>
  <c r="AO2807" i="3"/>
  <c r="AO2806" i="3"/>
  <c r="AO2805" i="3"/>
  <c r="AO2804" i="3"/>
  <c r="AO2803" i="3"/>
  <c r="AO2802" i="3"/>
  <c r="AO2801" i="3"/>
  <c r="AO2800" i="3"/>
  <c r="AO2799" i="3"/>
  <c r="AO2798" i="3"/>
  <c r="AO2797" i="3"/>
  <c r="AO2796" i="3"/>
  <c r="AO2795" i="3"/>
  <c r="AO2794" i="3"/>
  <c r="AO2793" i="3"/>
  <c r="AO2792" i="3"/>
  <c r="AO2791" i="3"/>
  <c r="AO2790" i="3"/>
  <c r="AO2789" i="3"/>
  <c r="AO2788" i="3"/>
  <c r="AO2787" i="3"/>
  <c r="AO2786" i="3"/>
  <c r="AO2785" i="3"/>
  <c r="AO2784" i="3"/>
  <c r="AO2783" i="3"/>
  <c r="AO2782" i="3"/>
  <c r="AO2781" i="3"/>
  <c r="AO2780" i="3"/>
  <c r="AO2779" i="3"/>
  <c r="AO2778" i="3"/>
  <c r="AO2777" i="3"/>
  <c r="AO2776" i="3"/>
  <c r="AO2775" i="3"/>
  <c r="AO2774" i="3"/>
  <c r="AO2773" i="3"/>
  <c r="AO2772" i="3"/>
  <c r="AO2771" i="3"/>
  <c r="AO2770" i="3"/>
  <c r="AO2769" i="3"/>
  <c r="AO2768" i="3"/>
  <c r="AO2767" i="3"/>
  <c r="AO2766" i="3"/>
  <c r="AO2765" i="3"/>
  <c r="AO2764" i="3"/>
  <c r="AO2763" i="3"/>
  <c r="AO2762" i="3"/>
  <c r="AO2761" i="3"/>
  <c r="AO2760" i="3"/>
  <c r="AO2759" i="3"/>
  <c r="AO2758" i="3"/>
  <c r="AO2757" i="3"/>
  <c r="AO2756" i="3"/>
  <c r="AO2755" i="3"/>
  <c r="AO2754" i="3"/>
  <c r="AO2753" i="3"/>
  <c r="AO2752" i="3"/>
  <c r="AO2751" i="3"/>
  <c r="AO2750" i="3"/>
  <c r="AO2749" i="3"/>
  <c r="AO2748" i="3"/>
  <c r="AO2747" i="3"/>
  <c r="AO2746" i="3"/>
  <c r="AO2745" i="3"/>
  <c r="AO2744" i="3"/>
  <c r="AO2743" i="3"/>
  <c r="AO2742" i="3"/>
  <c r="AO2741" i="3"/>
  <c r="AO2740" i="3"/>
  <c r="AO2739" i="3"/>
  <c r="AO2738" i="3"/>
  <c r="AO2737" i="3"/>
  <c r="AO2736" i="3"/>
  <c r="AO2735" i="3"/>
  <c r="AO2734" i="3"/>
  <c r="AO2733" i="3"/>
  <c r="AO2732" i="3"/>
  <c r="AO2731" i="3"/>
  <c r="AO2730" i="3"/>
  <c r="AO2729" i="3"/>
  <c r="AO2728" i="3"/>
  <c r="AO2727" i="3"/>
  <c r="AO2726" i="3"/>
  <c r="AO2725" i="3"/>
  <c r="AO2724" i="3"/>
  <c r="AO2723" i="3"/>
  <c r="AO2722" i="3"/>
  <c r="AO2721" i="3"/>
  <c r="AO2720" i="3"/>
  <c r="AO2719" i="3"/>
  <c r="AO2718" i="3"/>
  <c r="AO2717" i="3"/>
  <c r="AO2716" i="3"/>
  <c r="AO2715" i="3"/>
  <c r="AO2714" i="3"/>
  <c r="AO2713" i="3"/>
  <c r="AO2712" i="3"/>
  <c r="AO2711" i="3"/>
  <c r="AO2710" i="3"/>
  <c r="AO2709" i="3"/>
  <c r="AO2708" i="3"/>
  <c r="AO2707" i="3"/>
  <c r="AO2706" i="3"/>
  <c r="AO2705" i="3"/>
  <c r="AO2704" i="3"/>
  <c r="AO2703" i="3"/>
  <c r="AO2702" i="3"/>
  <c r="AO2701" i="3"/>
  <c r="AO2700" i="3"/>
  <c r="AO2699" i="3"/>
  <c r="AO2698" i="3"/>
  <c r="AO2697" i="3"/>
  <c r="AO2696" i="3"/>
  <c r="AO2695" i="3"/>
  <c r="AO2694" i="3"/>
  <c r="AO2693" i="3"/>
  <c r="AO2692" i="3"/>
  <c r="AO2691" i="3"/>
  <c r="AO2690" i="3"/>
  <c r="AO2689" i="3"/>
  <c r="AO2688" i="3"/>
  <c r="AO2687" i="3"/>
  <c r="AO2686" i="3"/>
  <c r="AO2685" i="3"/>
  <c r="AO2684" i="3"/>
  <c r="AO2683" i="3"/>
  <c r="AO2682" i="3"/>
  <c r="AO2681" i="3"/>
  <c r="AO2680" i="3"/>
  <c r="AO2679" i="3"/>
  <c r="AO2678" i="3"/>
  <c r="AO2677" i="3"/>
  <c r="AO2676" i="3"/>
  <c r="AO2675" i="3"/>
  <c r="AO2674" i="3"/>
  <c r="AO2673" i="3"/>
  <c r="AO2672" i="3"/>
  <c r="AO2671" i="3"/>
  <c r="AO2670" i="3"/>
  <c r="AO2669" i="3"/>
  <c r="AO2668" i="3"/>
  <c r="AO2667" i="3"/>
  <c r="AO2666" i="3"/>
  <c r="AO2665" i="3"/>
  <c r="AO2664" i="3"/>
  <c r="AO2663" i="3"/>
  <c r="AO2662" i="3"/>
  <c r="AO2661" i="3"/>
  <c r="AO2660" i="3"/>
  <c r="AO2659" i="3"/>
  <c r="AO2658" i="3"/>
  <c r="AO2657" i="3"/>
  <c r="AO2656" i="3"/>
  <c r="AO2655" i="3"/>
  <c r="AO2654" i="3"/>
  <c r="AO2653" i="3"/>
  <c r="AO2652" i="3"/>
  <c r="AO2651" i="3"/>
  <c r="AO2650" i="3"/>
  <c r="AO2649" i="3"/>
  <c r="AO2648" i="3"/>
  <c r="AO2647" i="3"/>
  <c r="AO2646" i="3"/>
  <c r="AO2645" i="3"/>
  <c r="AO2644" i="3"/>
  <c r="AO2643" i="3"/>
  <c r="AO2642" i="3"/>
  <c r="AO2641" i="3"/>
  <c r="AO2640" i="3"/>
  <c r="AO2639" i="3"/>
  <c r="AO2638" i="3"/>
  <c r="AO2637" i="3"/>
  <c r="AO2636" i="3"/>
  <c r="AO2635" i="3"/>
  <c r="AO2634" i="3"/>
  <c r="AO2633" i="3"/>
  <c r="AO2632" i="3"/>
  <c r="AO2631" i="3"/>
  <c r="AO2630" i="3"/>
  <c r="AO2629" i="3"/>
  <c r="AO2628" i="3"/>
  <c r="AO2627" i="3"/>
  <c r="AO2626" i="3"/>
  <c r="AO2625" i="3"/>
  <c r="AO2624" i="3"/>
  <c r="AO2623" i="3"/>
  <c r="AO2622" i="3"/>
  <c r="AO2621" i="3"/>
  <c r="AO2620" i="3"/>
  <c r="AO2619" i="3"/>
  <c r="AO2618" i="3"/>
  <c r="AO2617" i="3"/>
  <c r="AO2616" i="3"/>
  <c r="AO2615" i="3"/>
  <c r="AO2614" i="3"/>
  <c r="AO2613" i="3"/>
  <c r="AO2612" i="3"/>
  <c r="AO2611" i="3"/>
  <c r="AO2610" i="3"/>
  <c r="AO2609" i="3"/>
  <c r="AO2608" i="3"/>
  <c r="AO2607" i="3"/>
  <c r="AO2606" i="3"/>
  <c r="AO2605" i="3"/>
  <c r="AO2604" i="3"/>
  <c r="AO2603" i="3"/>
  <c r="AO2602" i="3"/>
  <c r="AO2601" i="3"/>
  <c r="AO2600" i="3"/>
  <c r="AO2599" i="3"/>
  <c r="AO2598" i="3"/>
  <c r="AO2597" i="3"/>
  <c r="AO2596" i="3"/>
  <c r="AO2595" i="3"/>
  <c r="AO2594" i="3"/>
  <c r="AO2593" i="3"/>
  <c r="AO2592" i="3"/>
  <c r="AO2591" i="3"/>
  <c r="AO2590" i="3"/>
  <c r="AO2589" i="3"/>
  <c r="AO2588" i="3"/>
  <c r="AO2587" i="3"/>
  <c r="AO2586" i="3"/>
  <c r="AO2585" i="3"/>
  <c r="AO2584" i="3"/>
  <c r="AO2583" i="3"/>
  <c r="AO2582" i="3"/>
  <c r="AO2581" i="3"/>
  <c r="AO2580" i="3"/>
  <c r="AO2579" i="3"/>
  <c r="AO2578" i="3"/>
  <c r="AO2577" i="3"/>
  <c r="AO2576" i="3"/>
  <c r="AO2575" i="3"/>
  <c r="AO2574" i="3"/>
  <c r="AO2573" i="3"/>
  <c r="AO2572" i="3"/>
  <c r="AO2571" i="3"/>
  <c r="AO2570" i="3"/>
  <c r="AO2569" i="3"/>
  <c r="AO2568" i="3"/>
  <c r="AO2567" i="3"/>
  <c r="AO2566" i="3"/>
  <c r="AO2565" i="3"/>
  <c r="AO2564" i="3"/>
  <c r="AO2563" i="3"/>
  <c r="AO2562" i="3"/>
  <c r="AO2561" i="3"/>
  <c r="AO2560" i="3"/>
  <c r="AO2559" i="3"/>
  <c r="AO2558" i="3"/>
  <c r="AO2557" i="3"/>
  <c r="AO2556" i="3"/>
  <c r="AO2555" i="3"/>
  <c r="AO2554" i="3"/>
  <c r="AO2553" i="3"/>
  <c r="AO2552" i="3"/>
  <c r="AO2551" i="3"/>
  <c r="AO2550" i="3"/>
  <c r="AO2549" i="3"/>
  <c r="AO2548" i="3"/>
  <c r="AO2547" i="3"/>
  <c r="AO2546" i="3"/>
  <c r="AO2545" i="3"/>
  <c r="AO2544" i="3"/>
  <c r="AO2543" i="3"/>
  <c r="AO2542" i="3"/>
  <c r="AO2541" i="3"/>
  <c r="AO2540" i="3"/>
  <c r="AO2539" i="3"/>
  <c r="AO2538" i="3"/>
  <c r="AO2537" i="3"/>
  <c r="AO2536" i="3"/>
  <c r="AO2535" i="3"/>
  <c r="AO2534" i="3"/>
  <c r="AO2533" i="3"/>
  <c r="AO2532" i="3"/>
  <c r="AO2531" i="3"/>
  <c r="AO2530" i="3"/>
  <c r="AO2529" i="3"/>
  <c r="AO2528" i="3"/>
  <c r="AO2527" i="3"/>
  <c r="AO2526" i="3"/>
  <c r="AO2525" i="3"/>
  <c r="AO2524" i="3"/>
  <c r="AO2523" i="3"/>
  <c r="AO2522" i="3"/>
  <c r="AO2521" i="3"/>
  <c r="AO2520" i="3"/>
  <c r="AO2519" i="3"/>
  <c r="AO2518" i="3"/>
  <c r="AO2517" i="3"/>
  <c r="AO2516" i="3"/>
  <c r="AO2515" i="3"/>
  <c r="AO2514" i="3"/>
  <c r="AO2513" i="3"/>
  <c r="AO2512" i="3"/>
  <c r="AO2511" i="3"/>
  <c r="AO2510" i="3"/>
  <c r="AO2509" i="3"/>
  <c r="AO2508" i="3"/>
  <c r="AO2507" i="3"/>
  <c r="AO2506" i="3"/>
  <c r="AO2505" i="3"/>
  <c r="AO2504" i="3"/>
  <c r="AO2503" i="3"/>
  <c r="AO2502" i="3"/>
  <c r="AO2501" i="3"/>
  <c r="AO2500" i="3"/>
  <c r="AO2499" i="3"/>
  <c r="AO2498" i="3"/>
  <c r="AO2497" i="3"/>
  <c r="AO2496" i="3"/>
  <c r="AO2495" i="3"/>
  <c r="AO2494" i="3"/>
  <c r="AO2493" i="3"/>
  <c r="AO2492" i="3"/>
  <c r="AO2491" i="3"/>
  <c r="AO2490" i="3"/>
  <c r="AO2489" i="3"/>
  <c r="AO2488" i="3"/>
  <c r="AO2487" i="3"/>
  <c r="AO2486" i="3"/>
  <c r="AO2485" i="3"/>
  <c r="AO2484" i="3"/>
  <c r="AO2483" i="3"/>
  <c r="AO2482" i="3"/>
  <c r="AO2481" i="3"/>
  <c r="AO2480" i="3"/>
  <c r="AO2479" i="3"/>
  <c r="AO2478" i="3"/>
  <c r="AO2477" i="3"/>
  <c r="AO2476" i="3"/>
  <c r="AO2475" i="3"/>
  <c r="AO2474" i="3"/>
  <c r="AO2473" i="3"/>
  <c r="AO2472" i="3"/>
  <c r="AO2471" i="3"/>
  <c r="AO2470" i="3"/>
  <c r="AO2469" i="3"/>
  <c r="AO2468" i="3"/>
  <c r="AO2467" i="3"/>
  <c r="AO2466" i="3"/>
  <c r="AO2465" i="3"/>
  <c r="AO2464" i="3"/>
  <c r="AO2463" i="3"/>
  <c r="AO2462" i="3"/>
  <c r="AO2461" i="3"/>
  <c r="AO2460" i="3"/>
  <c r="AO2459" i="3"/>
  <c r="AO2458" i="3"/>
  <c r="AO2457" i="3"/>
  <c r="AO2456" i="3"/>
  <c r="AO2455" i="3"/>
  <c r="AO2454" i="3"/>
  <c r="AO2453" i="3"/>
  <c r="AO2452" i="3"/>
  <c r="AO2451" i="3"/>
  <c r="AO2450" i="3"/>
  <c r="AO2449" i="3"/>
  <c r="AO2448" i="3"/>
  <c r="AO2447" i="3"/>
  <c r="AO2446" i="3"/>
  <c r="AO2445" i="3"/>
  <c r="AO2444" i="3"/>
  <c r="AO2443" i="3"/>
  <c r="AO2442" i="3"/>
  <c r="AO2441" i="3"/>
  <c r="AO2440" i="3"/>
  <c r="AO2439" i="3"/>
  <c r="AO2438" i="3"/>
  <c r="AO2437" i="3"/>
  <c r="AO2436" i="3"/>
  <c r="AO2435" i="3"/>
  <c r="AO2434" i="3"/>
  <c r="AO2433" i="3"/>
  <c r="AO2432" i="3"/>
  <c r="AO2431" i="3"/>
  <c r="AO2430" i="3"/>
  <c r="AO2429" i="3"/>
  <c r="AO2428" i="3"/>
  <c r="AO2427" i="3"/>
  <c r="AO2426" i="3"/>
  <c r="AO2425" i="3"/>
  <c r="AO2424" i="3"/>
  <c r="AO2423" i="3"/>
  <c r="AO2422" i="3"/>
  <c r="AO2421" i="3"/>
  <c r="AO2420" i="3"/>
  <c r="AO2419" i="3"/>
  <c r="AO2418" i="3"/>
  <c r="AO2417" i="3"/>
  <c r="AO2416" i="3"/>
  <c r="AO2415" i="3"/>
  <c r="AO2414" i="3"/>
  <c r="AO2413" i="3"/>
  <c r="AO2412" i="3"/>
  <c r="AO2411" i="3"/>
  <c r="AO2410" i="3"/>
  <c r="AO2409" i="3"/>
  <c r="AO2408" i="3"/>
  <c r="AO2407" i="3"/>
  <c r="AO2406" i="3"/>
  <c r="AO2405" i="3"/>
  <c r="AO2404" i="3"/>
  <c r="AO2403" i="3"/>
  <c r="AO2402" i="3"/>
  <c r="AO2401" i="3"/>
  <c r="AO2400" i="3"/>
  <c r="AO2399" i="3"/>
  <c r="AO2398" i="3"/>
  <c r="AO2397" i="3"/>
  <c r="AO2396" i="3"/>
  <c r="AO2395" i="3"/>
  <c r="AO2394" i="3"/>
  <c r="AO2393" i="3"/>
  <c r="AO2392" i="3"/>
  <c r="AO2391" i="3"/>
  <c r="AO2390" i="3"/>
  <c r="AO2389" i="3"/>
  <c r="AO2388" i="3"/>
  <c r="AO2387" i="3"/>
  <c r="AO2386" i="3"/>
  <c r="AO2385" i="3"/>
  <c r="AO2384" i="3"/>
  <c r="AO2383" i="3"/>
  <c r="AO2382" i="3"/>
  <c r="AO2381" i="3"/>
  <c r="AO2380" i="3"/>
  <c r="AO2379" i="3"/>
  <c r="AO2378" i="3"/>
  <c r="AO2377" i="3"/>
  <c r="AO2376" i="3"/>
  <c r="AO2375" i="3"/>
  <c r="AO2374" i="3"/>
  <c r="AO2373" i="3"/>
  <c r="AO2372" i="3"/>
  <c r="AO2371" i="3"/>
  <c r="AO2370" i="3"/>
  <c r="AO2369" i="3"/>
  <c r="AO2368" i="3"/>
  <c r="AO2367" i="3"/>
  <c r="AO2366" i="3"/>
  <c r="AO2365" i="3"/>
  <c r="AO2364" i="3"/>
  <c r="AO2363" i="3"/>
  <c r="AO2362" i="3"/>
  <c r="AO2361" i="3"/>
  <c r="AO2360" i="3"/>
  <c r="AO2359" i="3"/>
  <c r="AO2358" i="3"/>
  <c r="AO2357" i="3"/>
  <c r="AO2356" i="3"/>
  <c r="AO2355" i="3"/>
  <c r="AO2354" i="3"/>
  <c r="AO2353" i="3"/>
  <c r="AO2352" i="3"/>
  <c r="AO2351" i="3"/>
  <c r="AO2350" i="3"/>
  <c r="AO2349" i="3"/>
  <c r="AO2348" i="3"/>
  <c r="AO2347" i="3"/>
  <c r="AO2346" i="3"/>
  <c r="AO2345" i="3"/>
  <c r="AO2344" i="3"/>
  <c r="AO2343" i="3"/>
  <c r="AO2342" i="3"/>
  <c r="AO2341" i="3"/>
  <c r="AO2340" i="3"/>
  <c r="AO2339" i="3"/>
  <c r="AO2338" i="3"/>
  <c r="AO2337" i="3"/>
  <c r="AO2336" i="3"/>
  <c r="AO2335" i="3"/>
  <c r="AO2334" i="3"/>
  <c r="AO2333" i="3"/>
  <c r="AO2332" i="3"/>
  <c r="AO2331" i="3"/>
  <c r="AO2330" i="3"/>
  <c r="AO2329" i="3"/>
  <c r="AO2328" i="3"/>
  <c r="AO2327" i="3"/>
  <c r="AO2326" i="3"/>
  <c r="AO2325" i="3"/>
  <c r="AO2324" i="3"/>
  <c r="AO2323" i="3"/>
  <c r="AO2322" i="3"/>
  <c r="AO2321" i="3"/>
  <c r="AO2320" i="3"/>
  <c r="AO2319" i="3"/>
  <c r="AO2318" i="3"/>
  <c r="AO2317" i="3"/>
  <c r="AO2316" i="3"/>
  <c r="AO2315" i="3"/>
  <c r="AO2314" i="3"/>
  <c r="AO2313" i="3"/>
  <c r="AO2312" i="3"/>
  <c r="AO2311" i="3"/>
  <c r="AO2310" i="3"/>
  <c r="AO2309" i="3"/>
  <c r="AO2308" i="3"/>
  <c r="AO2307" i="3"/>
  <c r="AO2306" i="3"/>
  <c r="AO2305" i="3"/>
  <c r="AO2304" i="3"/>
  <c r="AO2303" i="3"/>
  <c r="AO2302" i="3"/>
  <c r="AO2301" i="3"/>
  <c r="AO2300" i="3"/>
  <c r="AO2299" i="3"/>
  <c r="AO2298" i="3"/>
  <c r="AO2297" i="3"/>
  <c r="AO2296" i="3"/>
  <c r="AO2295" i="3"/>
  <c r="AO2294" i="3"/>
  <c r="AO2293" i="3"/>
  <c r="AO2292" i="3"/>
  <c r="AO2291" i="3"/>
  <c r="AO2290" i="3"/>
  <c r="AO2289" i="3"/>
  <c r="AO2288" i="3"/>
  <c r="AO2287" i="3"/>
  <c r="AO2286" i="3"/>
  <c r="AO2285" i="3"/>
  <c r="AO2284" i="3"/>
  <c r="AO2283" i="3"/>
  <c r="AO2282" i="3"/>
  <c r="AO2281" i="3"/>
  <c r="AO2280" i="3"/>
  <c r="AO2279" i="3"/>
  <c r="AO2278" i="3"/>
  <c r="AO2277" i="3"/>
  <c r="AO2276" i="3"/>
  <c r="AO2275" i="3"/>
  <c r="AO2274" i="3"/>
  <c r="AO2273" i="3"/>
  <c r="AO2272" i="3"/>
  <c r="AO2271" i="3"/>
  <c r="AO2270" i="3"/>
  <c r="AO2269" i="3"/>
  <c r="AO2268" i="3"/>
  <c r="AO2267" i="3"/>
  <c r="AO2266" i="3"/>
  <c r="AO2265" i="3"/>
  <c r="AO2264" i="3"/>
  <c r="AO2263" i="3"/>
  <c r="AO2262" i="3"/>
  <c r="AO2261" i="3"/>
  <c r="AO2260" i="3"/>
  <c r="AO2259" i="3"/>
  <c r="AO2258" i="3"/>
  <c r="AO2257" i="3"/>
  <c r="AO2256" i="3"/>
  <c r="AO2255" i="3"/>
  <c r="AO2254" i="3"/>
  <c r="AO2253" i="3"/>
  <c r="AO2252" i="3"/>
  <c r="AO2251" i="3"/>
  <c r="AO2250" i="3"/>
  <c r="AO2249" i="3"/>
  <c r="AO2248" i="3"/>
  <c r="AO2247" i="3"/>
  <c r="AO2246" i="3"/>
  <c r="AO2245" i="3"/>
  <c r="AO2244" i="3"/>
  <c r="AO2243" i="3"/>
  <c r="AO2242" i="3"/>
  <c r="AO2241" i="3"/>
  <c r="AO2240" i="3"/>
  <c r="AO2239" i="3"/>
  <c r="AO2238" i="3"/>
  <c r="AO2237" i="3"/>
  <c r="AO2236" i="3"/>
  <c r="AO2235" i="3"/>
  <c r="AO2234" i="3"/>
  <c r="AO2233" i="3"/>
  <c r="AO2232" i="3"/>
  <c r="AO2231" i="3"/>
  <c r="AO2230" i="3"/>
  <c r="AO2229" i="3"/>
  <c r="AO2228" i="3"/>
  <c r="AO2227" i="3"/>
  <c r="AO2226" i="3"/>
  <c r="AO2225" i="3"/>
  <c r="AO2224" i="3"/>
  <c r="AO2223" i="3"/>
  <c r="AO2222" i="3"/>
  <c r="AO2221" i="3"/>
  <c r="AO2220" i="3"/>
  <c r="AO2219" i="3"/>
  <c r="AO2218" i="3"/>
  <c r="AO2217" i="3"/>
  <c r="AO2216" i="3"/>
  <c r="AO2215" i="3"/>
  <c r="AO2214" i="3"/>
  <c r="AO2213" i="3"/>
  <c r="AO2212" i="3"/>
  <c r="AO2211" i="3"/>
  <c r="AO2210" i="3"/>
  <c r="AO2209" i="3"/>
  <c r="AO2208" i="3"/>
  <c r="AO2207" i="3"/>
  <c r="AO2206" i="3"/>
  <c r="AO2205" i="3"/>
  <c r="AO2204" i="3"/>
  <c r="AO2203" i="3"/>
  <c r="AO2202" i="3"/>
  <c r="AO2201" i="3"/>
  <c r="AO2200" i="3"/>
  <c r="AO2199" i="3"/>
  <c r="AO2198" i="3"/>
  <c r="AO2197" i="3"/>
  <c r="AO2196" i="3"/>
  <c r="AO2195" i="3"/>
  <c r="AO2194" i="3"/>
  <c r="AO2193" i="3"/>
  <c r="AO2192" i="3"/>
  <c r="AO2191" i="3"/>
  <c r="AO2190" i="3"/>
  <c r="AO2189" i="3"/>
  <c r="AO2188" i="3"/>
  <c r="AO2187" i="3"/>
  <c r="AO2186" i="3"/>
  <c r="AO2185" i="3"/>
  <c r="AO2184" i="3"/>
  <c r="AO2183" i="3"/>
  <c r="AO2182" i="3"/>
  <c r="AO2181" i="3"/>
  <c r="AO2180" i="3"/>
  <c r="AO2179" i="3"/>
  <c r="AO2178" i="3"/>
  <c r="AO2177" i="3"/>
  <c r="AO2176" i="3"/>
  <c r="AO2175" i="3"/>
  <c r="AO2174" i="3"/>
  <c r="AO2173" i="3"/>
  <c r="AO2172" i="3"/>
  <c r="AO2171" i="3"/>
  <c r="AO2170" i="3"/>
  <c r="AO2169" i="3"/>
  <c r="AO2168" i="3"/>
  <c r="AO2167" i="3"/>
  <c r="AO2166" i="3"/>
  <c r="AO2165" i="3"/>
  <c r="AO2164" i="3"/>
  <c r="AO2163" i="3"/>
  <c r="AO2162" i="3"/>
  <c r="AO2161" i="3"/>
  <c r="AO2160" i="3"/>
  <c r="AO2159" i="3"/>
  <c r="AO2158" i="3"/>
  <c r="AO2157" i="3"/>
  <c r="AO2156" i="3"/>
  <c r="AO2155" i="3"/>
  <c r="AO2154" i="3"/>
  <c r="AO2153" i="3"/>
  <c r="AO2152" i="3"/>
  <c r="AO2151" i="3"/>
  <c r="AO2150" i="3"/>
  <c r="AO2149" i="3"/>
  <c r="AO2148" i="3"/>
  <c r="AO2147" i="3"/>
  <c r="AO2146" i="3"/>
  <c r="AO2145" i="3"/>
  <c r="AO2144" i="3"/>
  <c r="AO2143" i="3"/>
  <c r="AO2142" i="3"/>
  <c r="AO2141" i="3"/>
  <c r="AO2140" i="3"/>
  <c r="AO2139" i="3"/>
  <c r="AO2138" i="3"/>
  <c r="AO2137" i="3"/>
  <c r="AO2136" i="3"/>
  <c r="AO2135" i="3"/>
  <c r="AO2134" i="3"/>
  <c r="AO2133" i="3"/>
  <c r="AO2132" i="3"/>
  <c r="AO2131" i="3"/>
  <c r="AO2130" i="3"/>
  <c r="AO2129" i="3"/>
  <c r="AO2128" i="3"/>
  <c r="AO2127" i="3"/>
  <c r="AO2126" i="3"/>
  <c r="AO2125" i="3"/>
  <c r="AO2124" i="3"/>
  <c r="AO2123" i="3"/>
  <c r="AO2122" i="3"/>
  <c r="AO2121" i="3"/>
  <c r="AO2120" i="3"/>
  <c r="AO2119" i="3"/>
  <c r="AO2118" i="3"/>
  <c r="AO2117" i="3"/>
  <c r="AO2116" i="3"/>
  <c r="AO2115" i="3"/>
  <c r="AO2114" i="3"/>
  <c r="AO2113" i="3"/>
  <c r="AO2112" i="3"/>
  <c r="AO2111" i="3"/>
  <c r="AO2110" i="3"/>
  <c r="AO2109" i="3"/>
  <c r="AO2108" i="3"/>
  <c r="AO2107" i="3"/>
  <c r="AO2106" i="3"/>
  <c r="AO2105" i="3"/>
  <c r="AO2104" i="3"/>
  <c r="AO2103" i="3"/>
  <c r="AO2102" i="3"/>
  <c r="AO2101" i="3"/>
  <c r="AO2100" i="3"/>
  <c r="AO2099" i="3"/>
  <c r="AO2098" i="3"/>
  <c r="AO2097" i="3"/>
  <c r="AO2096" i="3"/>
  <c r="AO2095" i="3"/>
  <c r="AO2094" i="3"/>
  <c r="AO2093" i="3"/>
  <c r="AO2092" i="3"/>
  <c r="AO2091" i="3"/>
  <c r="AO2090" i="3"/>
  <c r="AO2089" i="3"/>
  <c r="AO2088" i="3"/>
  <c r="AO2087" i="3"/>
  <c r="AO2086" i="3"/>
  <c r="AO2085" i="3"/>
  <c r="AO2084" i="3"/>
  <c r="AO2083" i="3"/>
  <c r="AO2082" i="3"/>
  <c r="AO2081" i="3"/>
  <c r="AO2080" i="3"/>
  <c r="AO2079" i="3"/>
  <c r="AO2078" i="3"/>
  <c r="AO2077" i="3"/>
  <c r="AO2076" i="3"/>
  <c r="AO2075" i="3"/>
  <c r="AO2074" i="3"/>
  <c r="AO2073" i="3"/>
  <c r="AO2072" i="3"/>
  <c r="AO2071" i="3"/>
  <c r="AO2070" i="3"/>
  <c r="AO2069" i="3"/>
  <c r="AO2068" i="3"/>
  <c r="AO2067" i="3"/>
  <c r="AO2066" i="3"/>
  <c r="AO2065" i="3"/>
  <c r="AO2064" i="3"/>
  <c r="AO2063" i="3"/>
  <c r="AO2062" i="3"/>
  <c r="AO2061" i="3"/>
  <c r="AO2060" i="3"/>
  <c r="AO2059" i="3"/>
  <c r="AO2058" i="3"/>
  <c r="AO2057" i="3"/>
  <c r="AO2056" i="3"/>
  <c r="AO2055" i="3"/>
  <c r="AO2054" i="3"/>
  <c r="AO2053" i="3"/>
  <c r="AO2052" i="3"/>
  <c r="AO2051" i="3"/>
  <c r="AO2050" i="3"/>
  <c r="AO2049" i="3"/>
  <c r="AO2048" i="3"/>
  <c r="AO2047" i="3"/>
  <c r="AO2046" i="3"/>
  <c r="AO2045" i="3"/>
  <c r="AO2044" i="3"/>
  <c r="AO2043" i="3"/>
  <c r="AO2042" i="3"/>
  <c r="AO2041" i="3"/>
  <c r="AO2040" i="3"/>
  <c r="AO2039" i="3"/>
  <c r="AO2038" i="3"/>
  <c r="AO2037" i="3"/>
  <c r="AO2036" i="3"/>
  <c r="AO2035" i="3"/>
  <c r="AO2034" i="3"/>
  <c r="AO2033" i="3"/>
  <c r="AO2032" i="3"/>
  <c r="AO2031" i="3"/>
  <c r="AO2030" i="3"/>
  <c r="AO2029" i="3"/>
  <c r="AO2028" i="3"/>
  <c r="AO2027" i="3"/>
  <c r="AO2026" i="3"/>
  <c r="AO2025" i="3"/>
  <c r="AO2024" i="3"/>
  <c r="AO2023" i="3"/>
  <c r="AO2022" i="3"/>
  <c r="AO2021" i="3"/>
  <c r="AO2020" i="3"/>
  <c r="AO2019" i="3"/>
  <c r="AO2018" i="3"/>
  <c r="AO2017" i="3"/>
  <c r="AO2016" i="3"/>
  <c r="AO2015" i="3"/>
  <c r="AO2014" i="3"/>
  <c r="AO2013" i="3"/>
  <c r="AO2012" i="3"/>
  <c r="AO2011" i="3"/>
  <c r="AO2010" i="3"/>
  <c r="AO2009" i="3"/>
  <c r="AO2008" i="3"/>
  <c r="AO2007" i="3"/>
  <c r="AO2006" i="3"/>
  <c r="AO2005" i="3"/>
  <c r="AO2004" i="3"/>
  <c r="AO2003" i="3"/>
  <c r="AO2002" i="3"/>
  <c r="AO2001" i="3"/>
  <c r="AO2000" i="3"/>
  <c r="AO1999" i="3"/>
  <c r="AO1998" i="3"/>
  <c r="AO1997" i="3"/>
  <c r="AO1996" i="3"/>
  <c r="AO1995" i="3"/>
  <c r="AO1994" i="3"/>
  <c r="AO1993" i="3"/>
  <c r="AO1992" i="3"/>
  <c r="AO1991" i="3"/>
  <c r="AO1990" i="3"/>
  <c r="AO1989" i="3"/>
  <c r="AO1988" i="3"/>
  <c r="AO1987" i="3"/>
  <c r="AO1986" i="3"/>
  <c r="AO1985" i="3"/>
  <c r="AO1984" i="3"/>
  <c r="AO1983" i="3"/>
  <c r="AO1982" i="3"/>
  <c r="AO1981" i="3"/>
  <c r="AO1980" i="3"/>
  <c r="AO1979" i="3"/>
  <c r="AO1978" i="3"/>
  <c r="AO1977" i="3"/>
  <c r="AO1976" i="3"/>
  <c r="AO1975" i="3"/>
  <c r="AO1974" i="3"/>
  <c r="AO1973" i="3"/>
  <c r="AO1972" i="3"/>
  <c r="AO1971" i="3"/>
  <c r="AO1970" i="3"/>
  <c r="AO1969" i="3"/>
  <c r="AO1968" i="3"/>
  <c r="AO1967" i="3"/>
  <c r="AO1966" i="3"/>
  <c r="AO1965" i="3"/>
  <c r="AO1964" i="3"/>
  <c r="AO1963" i="3"/>
  <c r="AO1962" i="3"/>
  <c r="AO1961" i="3"/>
  <c r="AO1960" i="3"/>
  <c r="AO1959" i="3"/>
  <c r="AO1958" i="3"/>
  <c r="AO1957" i="3"/>
  <c r="AO1956" i="3"/>
  <c r="AO1955" i="3"/>
  <c r="AO1954" i="3"/>
  <c r="AO1953" i="3"/>
  <c r="AO1952" i="3"/>
  <c r="AO1951" i="3"/>
  <c r="AO1950" i="3"/>
  <c r="AO1949" i="3"/>
  <c r="AO1948" i="3"/>
  <c r="AO1947" i="3"/>
  <c r="AO1946" i="3"/>
  <c r="AO1945" i="3"/>
  <c r="AO1944" i="3"/>
  <c r="AO1943" i="3"/>
  <c r="AO1942" i="3"/>
  <c r="AO1941" i="3"/>
  <c r="AO1940" i="3"/>
  <c r="AO1939" i="3"/>
  <c r="AO1938" i="3"/>
  <c r="AO1937" i="3"/>
  <c r="AO1936" i="3"/>
  <c r="AO1935" i="3"/>
  <c r="AO1934" i="3"/>
  <c r="AO1933" i="3"/>
  <c r="AO1932" i="3"/>
  <c r="AO1931" i="3"/>
  <c r="AO1930" i="3"/>
  <c r="AO1929" i="3"/>
  <c r="AO1928" i="3"/>
  <c r="AO1927" i="3"/>
  <c r="AO1926" i="3"/>
  <c r="AO1925" i="3"/>
  <c r="AO1924" i="3"/>
  <c r="AO1923" i="3"/>
  <c r="AO1922" i="3"/>
  <c r="AO1921" i="3"/>
  <c r="AO1920" i="3"/>
  <c r="AO1919" i="3"/>
  <c r="AO1918" i="3"/>
  <c r="AO1917" i="3"/>
  <c r="AO1916" i="3"/>
  <c r="AO1915" i="3"/>
  <c r="AO1914" i="3"/>
  <c r="AO1913" i="3"/>
  <c r="AO1912" i="3"/>
  <c r="AO1911" i="3"/>
  <c r="AO1910" i="3"/>
  <c r="AO1909" i="3"/>
  <c r="AO1908" i="3"/>
  <c r="AO1907" i="3"/>
  <c r="AO1906" i="3"/>
  <c r="AO1905" i="3"/>
  <c r="AO1904" i="3"/>
  <c r="AO1903" i="3"/>
  <c r="AO1902" i="3"/>
  <c r="AO1901" i="3"/>
  <c r="AO1900" i="3"/>
  <c r="AO1899" i="3"/>
  <c r="AO1898" i="3"/>
  <c r="AO1897" i="3"/>
  <c r="AO1896" i="3"/>
  <c r="AO1895" i="3"/>
  <c r="AO1894" i="3"/>
  <c r="AO1893" i="3"/>
  <c r="AO1892" i="3"/>
  <c r="AO1891" i="3"/>
  <c r="AO1890" i="3"/>
  <c r="AO1889" i="3"/>
  <c r="AO1888" i="3"/>
  <c r="AO1887" i="3"/>
  <c r="AO1886" i="3"/>
  <c r="AO1885" i="3"/>
  <c r="AO1884" i="3"/>
  <c r="AO1883" i="3"/>
  <c r="AO1882" i="3"/>
  <c r="AO1881" i="3"/>
  <c r="AO1880" i="3"/>
  <c r="AO1879" i="3"/>
  <c r="AO1878" i="3"/>
  <c r="AO1877" i="3"/>
  <c r="AO1876" i="3"/>
  <c r="AO1875" i="3"/>
  <c r="AO1874" i="3"/>
  <c r="AO1873" i="3"/>
  <c r="AO1872" i="3"/>
  <c r="AO1871" i="3"/>
  <c r="AO1870" i="3"/>
  <c r="AO1869" i="3"/>
  <c r="AO1868" i="3"/>
  <c r="AO1867" i="3"/>
  <c r="AO1866" i="3"/>
  <c r="AO1865" i="3"/>
  <c r="AO1864" i="3"/>
  <c r="AO1863" i="3"/>
  <c r="AO1862" i="3"/>
  <c r="AO1861" i="3"/>
  <c r="AO1860" i="3"/>
  <c r="AO1859" i="3"/>
  <c r="AO1858" i="3"/>
  <c r="AO1857" i="3"/>
  <c r="AO1856" i="3"/>
  <c r="AO1855" i="3"/>
  <c r="AO1854" i="3"/>
  <c r="AO1853" i="3"/>
  <c r="AO1852" i="3"/>
  <c r="AO1851" i="3"/>
  <c r="AO1850" i="3"/>
  <c r="AO1849" i="3"/>
  <c r="AO1848" i="3"/>
  <c r="AO1847" i="3"/>
  <c r="AO1846" i="3"/>
  <c r="AO1845" i="3"/>
  <c r="AO1844" i="3"/>
  <c r="AO1843" i="3"/>
  <c r="AO1842" i="3"/>
  <c r="AO1841" i="3"/>
  <c r="AO1840" i="3"/>
  <c r="AO1839" i="3"/>
  <c r="AO1838" i="3"/>
  <c r="AO1837" i="3"/>
  <c r="AO1836" i="3"/>
  <c r="AO1835" i="3"/>
  <c r="AO1834" i="3"/>
  <c r="AO1833" i="3"/>
  <c r="AO1832" i="3"/>
  <c r="AO1831" i="3"/>
  <c r="AO1830" i="3"/>
  <c r="AO1829" i="3"/>
  <c r="AO1828" i="3"/>
  <c r="AO1827" i="3"/>
  <c r="AO1826" i="3"/>
  <c r="AO1825" i="3"/>
  <c r="AO1824" i="3"/>
  <c r="AO1823" i="3"/>
  <c r="AO1822" i="3"/>
  <c r="AO1821" i="3"/>
  <c r="AO1820" i="3"/>
  <c r="AO1819" i="3"/>
  <c r="AO1818" i="3"/>
  <c r="AO1817" i="3"/>
  <c r="AO1816" i="3"/>
  <c r="AO1815" i="3"/>
  <c r="AO1814" i="3"/>
  <c r="AO1813" i="3"/>
  <c r="AO1812" i="3"/>
  <c r="AO1811" i="3"/>
  <c r="AO1810" i="3"/>
  <c r="AO1809" i="3"/>
  <c r="AO1808" i="3"/>
  <c r="AO1807" i="3"/>
  <c r="AO1806" i="3"/>
  <c r="AO1805" i="3"/>
  <c r="AO1804" i="3"/>
  <c r="AO1803" i="3"/>
  <c r="AO1802" i="3"/>
  <c r="AO1801" i="3"/>
  <c r="AO1800" i="3"/>
  <c r="AO1799" i="3"/>
  <c r="AO1798" i="3"/>
  <c r="AO1797" i="3"/>
  <c r="AO1796" i="3"/>
  <c r="AO1795" i="3"/>
  <c r="AO1794" i="3"/>
  <c r="AO1793" i="3"/>
  <c r="AO1792" i="3"/>
  <c r="AO1791" i="3"/>
  <c r="AO1790" i="3"/>
  <c r="AO1789" i="3"/>
  <c r="AO1788" i="3"/>
  <c r="AO1787" i="3"/>
  <c r="AO1786" i="3"/>
  <c r="AO1785" i="3"/>
  <c r="AO1784" i="3"/>
  <c r="AO1783" i="3"/>
  <c r="AO1782" i="3"/>
  <c r="AO1781" i="3"/>
  <c r="AO1780" i="3"/>
  <c r="AO1779" i="3"/>
  <c r="AO1778" i="3"/>
  <c r="AO1777" i="3"/>
  <c r="AO1776" i="3"/>
  <c r="AO1775" i="3"/>
  <c r="AO1774" i="3"/>
  <c r="AO1773" i="3"/>
  <c r="AO1772" i="3"/>
  <c r="AO1771" i="3"/>
  <c r="AO1770" i="3"/>
  <c r="AO1769" i="3"/>
  <c r="AO1768" i="3"/>
  <c r="AO1767" i="3"/>
  <c r="AO1766" i="3"/>
  <c r="AO1765" i="3"/>
  <c r="AO1764" i="3"/>
  <c r="AO1763" i="3"/>
  <c r="AO1762" i="3"/>
  <c r="AO1761" i="3"/>
  <c r="AO1760" i="3"/>
  <c r="AO1759" i="3"/>
  <c r="AO1758" i="3"/>
  <c r="AO1757" i="3"/>
  <c r="AO1756" i="3"/>
  <c r="AO1755" i="3"/>
  <c r="AO1754" i="3"/>
  <c r="AO1753" i="3"/>
  <c r="AO1752" i="3"/>
  <c r="AO1751" i="3"/>
  <c r="AO1750" i="3"/>
  <c r="AO1749" i="3"/>
  <c r="AO1748" i="3"/>
  <c r="AO1747" i="3"/>
  <c r="AO1746" i="3"/>
  <c r="AO1745" i="3"/>
  <c r="AO1744" i="3"/>
  <c r="AO1743" i="3"/>
  <c r="AO1742" i="3"/>
  <c r="AO1741" i="3"/>
  <c r="AO1740" i="3"/>
  <c r="AO1739" i="3"/>
  <c r="AO1738" i="3"/>
  <c r="AO1737" i="3"/>
  <c r="AO1736" i="3"/>
  <c r="AO1735" i="3"/>
  <c r="AO1734" i="3"/>
  <c r="AO1733" i="3"/>
  <c r="AO1732" i="3"/>
  <c r="AO1731" i="3"/>
  <c r="AO1730" i="3"/>
  <c r="AO1729" i="3"/>
  <c r="AO1728" i="3"/>
  <c r="AO1727" i="3"/>
  <c r="AO1726" i="3"/>
  <c r="AO1725" i="3"/>
  <c r="AO1724" i="3"/>
  <c r="AO1723" i="3"/>
  <c r="AO1722" i="3"/>
  <c r="AO1721" i="3"/>
  <c r="AO1720" i="3"/>
  <c r="AO1719" i="3"/>
  <c r="AO1718" i="3"/>
  <c r="AO1717" i="3"/>
  <c r="AO1716" i="3"/>
  <c r="AO1715" i="3"/>
  <c r="AO1714" i="3"/>
  <c r="AO1713" i="3"/>
  <c r="AO1712" i="3"/>
  <c r="AO1711" i="3"/>
  <c r="AO1710" i="3"/>
  <c r="AO1709" i="3"/>
  <c r="AO1708" i="3"/>
  <c r="AO1707" i="3"/>
  <c r="AO1706" i="3"/>
  <c r="AO1705" i="3"/>
  <c r="AO1704" i="3"/>
  <c r="AO1703" i="3"/>
  <c r="AO1702" i="3"/>
  <c r="AO1701" i="3"/>
  <c r="AO1700" i="3"/>
  <c r="AO1699" i="3"/>
  <c r="AO1698" i="3"/>
  <c r="AO1697" i="3"/>
  <c r="AO1696" i="3"/>
  <c r="AO1695" i="3"/>
  <c r="AO1694" i="3"/>
  <c r="AO1693" i="3"/>
  <c r="AO1692" i="3"/>
  <c r="AO1691" i="3"/>
  <c r="AO1690" i="3"/>
  <c r="AO1689" i="3"/>
  <c r="AO1688" i="3"/>
  <c r="AO1687" i="3"/>
  <c r="AO1686" i="3"/>
  <c r="AO1685" i="3"/>
  <c r="AO1684" i="3"/>
  <c r="AO1683" i="3"/>
  <c r="AO1682" i="3"/>
  <c r="AO1681" i="3"/>
  <c r="AO1680" i="3"/>
  <c r="AO1679" i="3"/>
  <c r="AO1678" i="3"/>
  <c r="AO1677" i="3"/>
  <c r="AO1676" i="3"/>
  <c r="AO1675" i="3"/>
  <c r="AO1674" i="3"/>
  <c r="AO1673" i="3"/>
  <c r="AO1672" i="3"/>
  <c r="AO1671" i="3"/>
  <c r="AO1670" i="3"/>
  <c r="AO1669" i="3"/>
  <c r="AO1668" i="3"/>
  <c r="AO1667" i="3"/>
  <c r="AO1666" i="3"/>
  <c r="AO1665" i="3"/>
  <c r="AO1664" i="3"/>
  <c r="AO1663" i="3"/>
  <c r="AO1662" i="3"/>
  <c r="AO1661" i="3"/>
  <c r="AO1660" i="3"/>
  <c r="AO1659" i="3"/>
  <c r="AO1658" i="3"/>
  <c r="AO1657" i="3"/>
  <c r="AO1656" i="3"/>
  <c r="AO1655" i="3"/>
  <c r="AO1654" i="3"/>
  <c r="AO1653" i="3"/>
  <c r="AO1652" i="3"/>
  <c r="AO1651" i="3"/>
  <c r="AO1650" i="3"/>
  <c r="AO1649" i="3"/>
  <c r="AO1648" i="3"/>
  <c r="AO1647" i="3"/>
  <c r="AO1646" i="3"/>
  <c r="AO1645" i="3"/>
  <c r="AO1644" i="3"/>
  <c r="AO1643" i="3"/>
  <c r="AO1642" i="3"/>
  <c r="AO1641" i="3"/>
  <c r="AO1640" i="3"/>
  <c r="AO1639" i="3"/>
  <c r="AO1638" i="3"/>
  <c r="AO1637" i="3"/>
  <c r="AO1636" i="3"/>
  <c r="AO1635" i="3"/>
  <c r="AO1634" i="3"/>
  <c r="AO1633" i="3"/>
  <c r="AO1632" i="3"/>
  <c r="AO1631" i="3"/>
  <c r="AO1630" i="3"/>
  <c r="AO1629" i="3"/>
  <c r="AO1628" i="3"/>
  <c r="AO1627" i="3"/>
  <c r="AO1626" i="3"/>
  <c r="AO1625" i="3"/>
  <c r="AO1624" i="3"/>
  <c r="AO1623" i="3"/>
  <c r="AO1622" i="3"/>
  <c r="AO1621" i="3"/>
  <c r="AO1620" i="3"/>
  <c r="AO1619" i="3"/>
  <c r="AO1618" i="3"/>
  <c r="AO1617" i="3"/>
  <c r="AO1616" i="3"/>
  <c r="AO1615" i="3"/>
  <c r="AO1614" i="3"/>
  <c r="AO1613" i="3"/>
  <c r="AO1612" i="3"/>
  <c r="AO1611" i="3"/>
  <c r="AO1610" i="3"/>
  <c r="AO1609" i="3"/>
  <c r="AO1608" i="3"/>
  <c r="AO1607" i="3"/>
  <c r="AO1606" i="3"/>
  <c r="AO1605" i="3"/>
  <c r="AO1604" i="3"/>
  <c r="AO1603" i="3"/>
  <c r="AO1602" i="3"/>
  <c r="AO1601" i="3"/>
  <c r="AO1600" i="3"/>
  <c r="AO1599" i="3"/>
  <c r="AO1598" i="3"/>
  <c r="AO1597" i="3"/>
  <c r="AO1596" i="3"/>
  <c r="AO1595" i="3"/>
  <c r="AO1594" i="3"/>
  <c r="AO1593" i="3"/>
  <c r="AO1592" i="3"/>
  <c r="AO1591" i="3"/>
  <c r="AO1590" i="3"/>
  <c r="AO1589" i="3"/>
  <c r="AO1588" i="3"/>
  <c r="AO1587" i="3"/>
  <c r="AO1586" i="3"/>
  <c r="AO1585" i="3"/>
  <c r="AO1584" i="3"/>
  <c r="AO1583" i="3"/>
  <c r="AO1582" i="3"/>
  <c r="AO1581" i="3"/>
  <c r="AO1580" i="3"/>
  <c r="AO1579" i="3"/>
  <c r="AO1578" i="3"/>
  <c r="AO1577" i="3"/>
  <c r="AO1576" i="3"/>
  <c r="AO1575" i="3"/>
  <c r="AO1574" i="3"/>
  <c r="AO1573" i="3"/>
  <c r="AO1572" i="3"/>
  <c r="AO1571" i="3"/>
  <c r="AO1570" i="3"/>
  <c r="AO1569" i="3"/>
  <c r="AO1568" i="3"/>
  <c r="AO1567" i="3"/>
  <c r="AO1566" i="3"/>
  <c r="AO1565" i="3"/>
  <c r="AO1564" i="3"/>
  <c r="AO1563" i="3"/>
  <c r="AO1562" i="3"/>
  <c r="AO1561" i="3"/>
  <c r="AO1560" i="3"/>
  <c r="AO1559" i="3"/>
  <c r="AO1558" i="3"/>
  <c r="AO1557" i="3"/>
  <c r="AO1556" i="3"/>
  <c r="AO1555" i="3"/>
  <c r="AO1554" i="3"/>
  <c r="AO1553" i="3"/>
  <c r="AO1552" i="3"/>
  <c r="AO1551" i="3"/>
  <c r="AO1550" i="3"/>
  <c r="AO1549" i="3"/>
  <c r="AO1548" i="3"/>
  <c r="AO1547" i="3"/>
  <c r="AO1546" i="3"/>
  <c r="AO1545" i="3"/>
  <c r="AO1544" i="3"/>
  <c r="AO1543" i="3"/>
  <c r="AO1542" i="3"/>
  <c r="AO1541" i="3"/>
  <c r="AO1540" i="3"/>
  <c r="AO1539" i="3"/>
  <c r="AO1538" i="3"/>
  <c r="AO1537" i="3"/>
  <c r="AO1536" i="3"/>
  <c r="AO1535" i="3"/>
  <c r="AO1534" i="3"/>
  <c r="AO1533" i="3"/>
  <c r="AO1532" i="3"/>
  <c r="AO1531" i="3"/>
  <c r="AO1530" i="3"/>
  <c r="AO1529" i="3"/>
  <c r="AO1528" i="3"/>
  <c r="AO1527" i="3"/>
  <c r="AO1526" i="3"/>
  <c r="AO1525" i="3"/>
  <c r="AO1524" i="3"/>
  <c r="AO1523" i="3"/>
  <c r="AO1522" i="3"/>
  <c r="AO1521" i="3"/>
  <c r="AO1520" i="3"/>
  <c r="AO1519" i="3"/>
  <c r="AO1518" i="3"/>
  <c r="AO1517" i="3"/>
  <c r="AO1516" i="3"/>
  <c r="AO1515" i="3"/>
  <c r="AO1514" i="3"/>
  <c r="AO1513" i="3"/>
  <c r="AO1512" i="3"/>
  <c r="AO1511" i="3"/>
  <c r="AO1510" i="3"/>
  <c r="AO1509" i="3"/>
  <c r="AO1508" i="3"/>
  <c r="AO1507" i="3"/>
  <c r="AO1506" i="3"/>
  <c r="AO1505" i="3"/>
  <c r="AO1504" i="3"/>
  <c r="AO1503" i="3"/>
  <c r="AO1502" i="3"/>
  <c r="AO1501" i="3"/>
  <c r="AO1500" i="3"/>
  <c r="AO1499" i="3"/>
  <c r="AO1498" i="3"/>
  <c r="AO1497" i="3"/>
  <c r="AO1496" i="3"/>
  <c r="AO1495" i="3"/>
  <c r="AO1494" i="3"/>
  <c r="AO1493" i="3"/>
  <c r="AO1492" i="3"/>
  <c r="AO1491" i="3"/>
  <c r="AO1490" i="3"/>
  <c r="AO1489" i="3"/>
  <c r="AO1488" i="3"/>
  <c r="AO1487" i="3"/>
  <c r="AO1486" i="3"/>
  <c r="AO1485" i="3"/>
  <c r="AO1484" i="3"/>
  <c r="AO1483" i="3"/>
  <c r="AO1482" i="3"/>
  <c r="AO1481" i="3"/>
  <c r="AO1480" i="3"/>
  <c r="AO1479" i="3"/>
  <c r="AO1478" i="3"/>
  <c r="AO1477" i="3"/>
  <c r="AO1476" i="3"/>
  <c r="AO1475" i="3"/>
  <c r="AO1474" i="3"/>
  <c r="AO1473" i="3"/>
  <c r="AO1472" i="3"/>
  <c r="AO1471" i="3"/>
  <c r="AO1470" i="3"/>
  <c r="AO1469" i="3"/>
  <c r="AO1468" i="3"/>
  <c r="AO1467" i="3"/>
  <c r="AO1466" i="3"/>
  <c r="AO1465" i="3"/>
  <c r="AO1464" i="3"/>
  <c r="AO1463" i="3"/>
  <c r="AO1462" i="3"/>
  <c r="AO1461" i="3"/>
  <c r="AO1460" i="3"/>
  <c r="AO1459" i="3"/>
  <c r="AO1458" i="3"/>
  <c r="AO1457" i="3"/>
  <c r="AO1456" i="3"/>
  <c r="AO1455" i="3"/>
  <c r="AO1454" i="3"/>
  <c r="AO1453" i="3"/>
  <c r="AO1452" i="3"/>
  <c r="AO1451" i="3"/>
  <c r="AO1450" i="3"/>
  <c r="AO1449" i="3"/>
  <c r="AO1448" i="3"/>
  <c r="AO1447" i="3"/>
  <c r="AO1446" i="3"/>
  <c r="AO1445" i="3"/>
  <c r="AO1444" i="3"/>
  <c r="AO1443" i="3"/>
  <c r="AO1442" i="3"/>
  <c r="AO1441" i="3"/>
  <c r="AO1440" i="3"/>
  <c r="AO1439" i="3"/>
  <c r="AO1438" i="3"/>
  <c r="AO1437" i="3"/>
  <c r="AO1436" i="3"/>
  <c r="AO1435" i="3"/>
  <c r="AO1434" i="3"/>
  <c r="AO1433" i="3"/>
  <c r="AO1432" i="3"/>
  <c r="AO1431" i="3"/>
  <c r="AO1430" i="3"/>
  <c r="AO1429" i="3"/>
  <c r="AO1428" i="3"/>
  <c r="AO1427" i="3"/>
  <c r="AO1426" i="3"/>
  <c r="AO1425" i="3"/>
  <c r="AO1424" i="3"/>
  <c r="AO1423" i="3"/>
  <c r="AO1422" i="3"/>
  <c r="AO1421" i="3"/>
  <c r="AO1420" i="3"/>
  <c r="AO1419" i="3"/>
  <c r="AO1418" i="3"/>
  <c r="AO1417" i="3"/>
  <c r="AO1416" i="3"/>
  <c r="AO1415" i="3"/>
  <c r="AO1414" i="3"/>
  <c r="AO1413" i="3"/>
  <c r="AO1412" i="3"/>
  <c r="AO1411" i="3"/>
  <c r="AO1410" i="3"/>
  <c r="AO1409" i="3"/>
  <c r="AO1408" i="3"/>
  <c r="AO1407" i="3"/>
  <c r="AO1406" i="3"/>
  <c r="AO1405" i="3"/>
  <c r="AO1404" i="3"/>
  <c r="AO1403" i="3"/>
  <c r="AO1402" i="3"/>
  <c r="AO1401" i="3"/>
  <c r="AO1400" i="3"/>
  <c r="AO1399" i="3"/>
  <c r="AO1398" i="3"/>
  <c r="AO1397" i="3"/>
  <c r="AO1396" i="3"/>
  <c r="AO1395" i="3"/>
  <c r="AO1394" i="3"/>
  <c r="AO1393" i="3"/>
  <c r="AO1392" i="3"/>
  <c r="AO1391" i="3"/>
  <c r="AO1390" i="3"/>
  <c r="AO1389" i="3"/>
  <c r="AO1388" i="3"/>
  <c r="AO1387" i="3"/>
  <c r="AO1386" i="3"/>
  <c r="AO1385" i="3"/>
  <c r="AO1384" i="3"/>
  <c r="AO1383" i="3"/>
  <c r="AO1382" i="3"/>
  <c r="AO1381" i="3"/>
  <c r="AO1380" i="3"/>
  <c r="AO1379" i="3"/>
  <c r="AO1378" i="3"/>
  <c r="AO1377" i="3"/>
  <c r="AO1376" i="3"/>
  <c r="AO1375" i="3"/>
  <c r="AO1374" i="3"/>
  <c r="AO1373" i="3"/>
  <c r="AO1372" i="3"/>
  <c r="AO1371" i="3"/>
  <c r="AO1370" i="3"/>
  <c r="AO1369" i="3"/>
  <c r="AO1368" i="3"/>
  <c r="AO1367" i="3"/>
  <c r="AO1366" i="3"/>
  <c r="AO1365" i="3"/>
  <c r="AO1364" i="3"/>
  <c r="AO1363" i="3"/>
  <c r="AO1362" i="3"/>
  <c r="AO1361" i="3"/>
  <c r="AO1360" i="3"/>
  <c r="AO1359" i="3"/>
  <c r="AO1358" i="3"/>
  <c r="AO1357" i="3"/>
  <c r="AO1356" i="3"/>
  <c r="AO1355" i="3"/>
  <c r="AO1354" i="3"/>
  <c r="AO1353" i="3"/>
  <c r="AO1352" i="3"/>
  <c r="AO1351" i="3"/>
  <c r="AO1350" i="3"/>
  <c r="AO1349" i="3"/>
  <c r="AO1348" i="3"/>
  <c r="AO1347" i="3"/>
  <c r="AO1346" i="3"/>
  <c r="AO1345" i="3"/>
  <c r="AO1344" i="3"/>
  <c r="AO1343" i="3"/>
  <c r="AO1342" i="3"/>
  <c r="AO1341" i="3"/>
  <c r="AO1340" i="3"/>
  <c r="AO1339" i="3"/>
  <c r="AO1338" i="3"/>
  <c r="AO1337" i="3"/>
  <c r="AO1336" i="3"/>
  <c r="AO1335" i="3"/>
  <c r="AO1334" i="3"/>
  <c r="AO1333" i="3"/>
  <c r="AO1332" i="3"/>
  <c r="AO1331" i="3"/>
  <c r="AO1330" i="3"/>
  <c r="AO1329" i="3"/>
  <c r="AO1328" i="3"/>
  <c r="AO1327" i="3"/>
  <c r="AO1326" i="3"/>
  <c r="AO1325" i="3"/>
  <c r="AO1324" i="3"/>
  <c r="AO1323" i="3"/>
  <c r="AO1322" i="3"/>
  <c r="AO1321" i="3"/>
  <c r="AO1320" i="3"/>
  <c r="AO1319" i="3"/>
  <c r="AO1318" i="3"/>
  <c r="AO1317" i="3"/>
  <c r="AO1316" i="3"/>
  <c r="AO1315" i="3"/>
  <c r="AO1314" i="3"/>
  <c r="AO1313" i="3"/>
  <c r="AO1312" i="3"/>
  <c r="AO1311" i="3"/>
  <c r="AO1310" i="3"/>
  <c r="AO1309" i="3"/>
  <c r="AO1308" i="3"/>
  <c r="AO1307" i="3"/>
  <c r="AO1306" i="3"/>
  <c r="AO1305" i="3"/>
  <c r="AO1304" i="3"/>
  <c r="AO1303" i="3"/>
  <c r="AO1302" i="3"/>
  <c r="AO1301" i="3"/>
  <c r="AO1300" i="3"/>
  <c r="AO1299" i="3"/>
  <c r="AO1298" i="3"/>
  <c r="AO1297" i="3"/>
  <c r="AO1296" i="3"/>
  <c r="AO1295" i="3"/>
  <c r="AO1294" i="3"/>
  <c r="AO1293" i="3"/>
  <c r="AO1292" i="3"/>
  <c r="AO1291" i="3"/>
  <c r="AO1290" i="3"/>
  <c r="AO1289" i="3"/>
  <c r="AO1288" i="3"/>
  <c r="AO1287" i="3"/>
  <c r="AO1286" i="3"/>
  <c r="AO1285" i="3"/>
  <c r="AO1284" i="3"/>
  <c r="AO1283" i="3"/>
  <c r="AO1282" i="3"/>
  <c r="AO1281" i="3"/>
  <c r="AO1280" i="3"/>
  <c r="AO1279" i="3"/>
  <c r="AO1278" i="3"/>
  <c r="AO1277" i="3"/>
  <c r="AO1276" i="3"/>
  <c r="AO1275" i="3"/>
  <c r="AO1274" i="3"/>
  <c r="AO1273" i="3"/>
  <c r="AO1272" i="3"/>
  <c r="AO1271" i="3"/>
  <c r="AO1270" i="3"/>
  <c r="AO1269" i="3"/>
  <c r="AO1268" i="3"/>
  <c r="AO1267" i="3"/>
  <c r="AO1266" i="3"/>
  <c r="AO1265" i="3"/>
  <c r="AO1264" i="3"/>
  <c r="AO1263" i="3"/>
  <c r="AO1262" i="3"/>
  <c r="AO1261" i="3"/>
  <c r="AO1260" i="3"/>
  <c r="AO1259" i="3"/>
  <c r="AO1258" i="3"/>
  <c r="AO1257" i="3"/>
  <c r="AO1256" i="3"/>
  <c r="AO1255" i="3"/>
  <c r="AO1254" i="3"/>
  <c r="AO1253" i="3"/>
  <c r="AO1252" i="3"/>
  <c r="AO1251" i="3"/>
  <c r="AO1250" i="3"/>
  <c r="AO1249" i="3"/>
  <c r="AO1248" i="3"/>
  <c r="AO1247" i="3"/>
  <c r="AO1246" i="3"/>
  <c r="AO1245" i="3"/>
  <c r="AO1244" i="3"/>
  <c r="AO1243" i="3"/>
  <c r="AO1242" i="3"/>
  <c r="AO1241" i="3"/>
  <c r="AO1240" i="3"/>
  <c r="AO1239" i="3"/>
  <c r="AO1238" i="3"/>
  <c r="AO1237" i="3"/>
  <c r="AO1236" i="3"/>
  <c r="AO1235" i="3"/>
  <c r="AO1234" i="3"/>
  <c r="AO1233" i="3"/>
  <c r="AO1232" i="3"/>
  <c r="AO1231" i="3"/>
  <c r="AO1230" i="3"/>
  <c r="AO1229" i="3"/>
  <c r="AO1228" i="3"/>
  <c r="AO1227" i="3"/>
  <c r="AO1226" i="3"/>
  <c r="AO1225" i="3"/>
  <c r="AO1224" i="3"/>
  <c r="AO1223" i="3"/>
  <c r="AO1222" i="3"/>
  <c r="AO1221" i="3"/>
  <c r="AO1220" i="3"/>
  <c r="AO1219" i="3"/>
  <c r="AO1218" i="3"/>
  <c r="AO1217" i="3"/>
  <c r="AO1216" i="3"/>
  <c r="AO1215" i="3"/>
  <c r="AO1214" i="3"/>
  <c r="AO1213" i="3"/>
  <c r="AO1212" i="3"/>
  <c r="AO1211" i="3"/>
  <c r="AO1210" i="3"/>
  <c r="AO1209" i="3"/>
  <c r="AO1208" i="3"/>
  <c r="AO1207" i="3"/>
  <c r="AO1206" i="3"/>
  <c r="AO1205" i="3"/>
  <c r="AO1204" i="3"/>
  <c r="AO1203" i="3"/>
  <c r="AO1202" i="3"/>
  <c r="AO1201" i="3"/>
  <c r="AO1200" i="3"/>
  <c r="AO1199" i="3"/>
  <c r="AO1198" i="3"/>
  <c r="AO1197" i="3"/>
  <c r="AO1196" i="3"/>
  <c r="AO1195" i="3"/>
  <c r="AO1194" i="3"/>
  <c r="AO1193" i="3"/>
  <c r="AO1192" i="3"/>
  <c r="AO1191" i="3"/>
  <c r="AO1190" i="3"/>
  <c r="AO1189" i="3"/>
  <c r="AO1188" i="3"/>
  <c r="AO1187" i="3"/>
  <c r="AO1186" i="3"/>
  <c r="AO1185" i="3"/>
  <c r="AO1184" i="3"/>
  <c r="AO1183" i="3"/>
  <c r="AO1182" i="3"/>
  <c r="AO1181" i="3"/>
  <c r="AO1180" i="3"/>
  <c r="AO1179" i="3"/>
  <c r="AO1178" i="3"/>
  <c r="AO1177" i="3"/>
  <c r="AO1176" i="3"/>
  <c r="AO1175" i="3"/>
  <c r="AO1174" i="3"/>
  <c r="AO1173" i="3"/>
  <c r="AO1172" i="3"/>
  <c r="AO1171" i="3"/>
  <c r="AO1170" i="3"/>
  <c r="AO1169" i="3"/>
  <c r="AO1168" i="3"/>
  <c r="AO1167" i="3"/>
  <c r="AO1166" i="3"/>
  <c r="AO1165" i="3"/>
  <c r="AO1164" i="3"/>
  <c r="AO1163" i="3"/>
  <c r="AO1162" i="3"/>
  <c r="AO1161" i="3"/>
  <c r="AO1160" i="3"/>
  <c r="AO1159" i="3"/>
  <c r="AO1158" i="3"/>
  <c r="AO1157" i="3"/>
  <c r="AO1156" i="3"/>
  <c r="AO1155" i="3"/>
  <c r="AO1154" i="3"/>
  <c r="AO1153" i="3"/>
  <c r="AO1152" i="3"/>
  <c r="AO1151" i="3"/>
  <c r="AO1150" i="3"/>
  <c r="AO1149" i="3"/>
  <c r="AO1148" i="3"/>
  <c r="AO1147" i="3"/>
  <c r="AO1146" i="3"/>
  <c r="AO1145" i="3"/>
  <c r="AO1144" i="3"/>
  <c r="AO1143" i="3"/>
  <c r="AO1142" i="3"/>
  <c r="AO1141" i="3"/>
  <c r="AO1140" i="3"/>
  <c r="AO1139" i="3"/>
  <c r="AO1138" i="3"/>
  <c r="AO1137" i="3"/>
  <c r="AO1136" i="3"/>
  <c r="AO1135" i="3"/>
  <c r="AO1134" i="3"/>
  <c r="AO1133" i="3"/>
  <c r="AO1132" i="3"/>
  <c r="AO1131" i="3"/>
  <c r="AO1130" i="3"/>
  <c r="AO1129" i="3"/>
  <c r="AO1128" i="3"/>
  <c r="AO1127" i="3"/>
  <c r="AO1126" i="3"/>
  <c r="AO1125" i="3"/>
  <c r="AO1124" i="3"/>
  <c r="AO1123" i="3"/>
  <c r="AO1122" i="3"/>
  <c r="AO1121" i="3"/>
  <c r="AO1120" i="3"/>
  <c r="AO1119" i="3"/>
  <c r="AO1118" i="3"/>
  <c r="AO1117" i="3"/>
  <c r="AO1116" i="3"/>
  <c r="AO1115" i="3"/>
  <c r="AO1114" i="3"/>
  <c r="AO1113" i="3"/>
  <c r="AO1112" i="3"/>
  <c r="AO1111" i="3"/>
  <c r="AO1110" i="3"/>
  <c r="AO1109" i="3"/>
  <c r="AO1108" i="3"/>
  <c r="AO1107" i="3"/>
  <c r="AO1106" i="3"/>
  <c r="AO1105" i="3"/>
  <c r="AO1104" i="3"/>
  <c r="AO1103" i="3"/>
  <c r="AO1102" i="3"/>
  <c r="AO1101" i="3"/>
  <c r="AO1100" i="3"/>
  <c r="AO1099" i="3"/>
  <c r="AO1098" i="3"/>
  <c r="AO1097" i="3"/>
  <c r="AO1096" i="3"/>
  <c r="AO1095" i="3"/>
  <c r="AO1094" i="3"/>
  <c r="AO1093" i="3"/>
  <c r="AO1092" i="3"/>
  <c r="AO1091" i="3"/>
  <c r="AO1090" i="3"/>
  <c r="AO1089" i="3"/>
  <c r="AO1088" i="3"/>
  <c r="AO1087" i="3"/>
  <c r="AO1086" i="3"/>
  <c r="AO1085" i="3"/>
  <c r="AO1084" i="3"/>
  <c r="AO1083" i="3"/>
  <c r="AO1082" i="3"/>
  <c r="AO1081" i="3"/>
  <c r="AO1080" i="3"/>
  <c r="AO1079" i="3"/>
  <c r="AO1078" i="3"/>
  <c r="AO1077" i="3"/>
  <c r="AO1076" i="3"/>
  <c r="AO1075" i="3"/>
  <c r="AO1074" i="3"/>
  <c r="AO1073" i="3"/>
  <c r="AO1072" i="3"/>
  <c r="AO1071" i="3"/>
  <c r="AO1070" i="3"/>
  <c r="AO1069" i="3"/>
  <c r="AO1068" i="3"/>
  <c r="AO1067" i="3"/>
  <c r="AO1066" i="3"/>
  <c r="AO1065" i="3"/>
  <c r="AO1064" i="3"/>
  <c r="AO1063" i="3"/>
  <c r="AO1062" i="3"/>
  <c r="AO1061" i="3"/>
  <c r="AO1060" i="3"/>
  <c r="AO1059" i="3"/>
  <c r="AO1058" i="3"/>
  <c r="AO1057" i="3"/>
  <c r="AO1056" i="3"/>
  <c r="AO1055" i="3"/>
  <c r="AO1054" i="3"/>
  <c r="AO1053" i="3"/>
  <c r="AO1052" i="3"/>
  <c r="AO1051" i="3"/>
  <c r="AO1050" i="3"/>
  <c r="AO1049" i="3"/>
  <c r="AO1048" i="3"/>
  <c r="AO1047" i="3"/>
  <c r="AO1046" i="3"/>
  <c r="AO1045" i="3"/>
  <c r="AO1044" i="3"/>
  <c r="AO1043" i="3"/>
  <c r="AO1042" i="3"/>
  <c r="AO1041" i="3"/>
  <c r="AO1040" i="3"/>
  <c r="AO1039" i="3"/>
  <c r="AO1038" i="3"/>
  <c r="AO1037" i="3"/>
  <c r="AO1036" i="3"/>
  <c r="AO1035" i="3"/>
  <c r="AO1034" i="3"/>
  <c r="AO1033" i="3"/>
  <c r="AO1032" i="3"/>
  <c r="AO1031" i="3"/>
  <c r="AO1030" i="3"/>
  <c r="AO1029" i="3"/>
  <c r="AO1028" i="3"/>
  <c r="AO1027" i="3"/>
  <c r="AO1026" i="3"/>
  <c r="AO1025" i="3"/>
  <c r="AO1024" i="3"/>
  <c r="AO1023" i="3"/>
  <c r="AO1022" i="3"/>
  <c r="AO1021" i="3"/>
  <c r="AO1020" i="3"/>
  <c r="AO1019" i="3"/>
  <c r="AO1018" i="3"/>
  <c r="AO1017" i="3"/>
  <c r="AO1016" i="3"/>
  <c r="AO1015" i="3"/>
  <c r="AO1014" i="3"/>
  <c r="AO1013" i="3"/>
  <c r="AO1012" i="3"/>
  <c r="AO1011" i="3"/>
  <c r="AO1010" i="3"/>
  <c r="AO1009" i="3"/>
  <c r="AO1008" i="3"/>
  <c r="AO1007" i="3"/>
  <c r="AO1006" i="3"/>
  <c r="AO1005" i="3"/>
  <c r="AO1004" i="3"/>
  <c r="AO1003" i="3"/>
  <c r="AO1002" i="3"/>
  <c r="AO1001" i="3"/>
  <c r="AO1000" i="3"/>
  <c r="AO999" i="3"/>
  <c r="AO998" i="3"/>
  <c r="AO997" i="3"/>
  <c r="AO996" i="3"/>
  <c r="AO995" i="3"/>
  <c r="AO994" i="3"/>
  <c r="AO993" i="3"/>
  <c r="AO992" i="3"/>
  <c r="AO991" i="3"/>
  <c r="AO990" i="3"/>
  <c r="AO989" i="3"/>
  <c r="AO988" i="3"/>
  <c r="AO987" i="3"/>
  <c r="AO986" i="3"/>
  <c r="AO985" i="3"/>
  <c r="AO984" i="3"/>
  <c r="AO983" i="3"/>
  <c r="AO982" i="3"/>
  <c r="AO981" i="3"/>
  <c r="AO980" i="3"/>
  <c r="AO979" i="3"/>
  <c r="AO978" i="3"/>
  <c r="AO977" i="3"/>
  <c r="AO976" i="3"/>
  <c r="AO975" i="3"/>
  <c r="AO974" i="3"/>
  <c r="AO973" i="3"/>
  <c r="AO972" i="3"/>
  <c r="AO971" i="3"/>
  <c r="AO970" i="3"/>
  <c r="AO969" i="3"/>
  <c r="AO968" i="3"/>
  <c r="AO967" i="3"/>
  <c r="AO966" i="3"/>
  <c r="AO965" i="3"/>
  <c r="AO964" i="3"/>
  <c r="AO963" i="3"/>
  <c r="AO962" i="3"/>
  <c r="AO961" i="3"/>
  <c r="AO960" i="3"/>
  <c r="AO959" i="3"/>
  <c r="AO958" i="3"/>
  <c r="AO957" i="3"/>
  <c r="AO956" i="3"/>
  <c r="AO955" i="3"/>
  <c r="AO954" i="3"/>
  <c r="AO953" i="3"/>
  <c r="AO952" i="3"/>
  <c r="AO951" i="3"/>
  <c r="AO950" i="3"/>
  <c r="AO949" i="3"/>
  <c r="AO948" i="3"/>
  <c r="AO947" i="3"/>
  <c r="AO946" i="3"/>
  <c r="AO945" i="3"/>
  <c r="AO944" i="3"/>
  <c r="AO943" i="3"/>
  <c r="AO942" i="3"/>
  <c r="AO941" i="3"/>
  <c r="AO940" i="3"/>
  <c r="AO939" i="3"/>
  <c r="AO938" i="3"/>
  <c r="AO937" i="3"/>
  <c r="AO936" i="3"/>
  <c r="AO935" i="3"/>
  <c r="AO934" i="3"/>
  <c r="AO933" i="3"/>
  <c r="AO932" i="3"/>
  <c r="AO931" i="3"/>
  <c r="AO930" i="3"/>
  <c r="AO929" i="3"/>
  <c r="AO928" i="3"/>
  <c r="AO927" i="3"/>
  <c r="AO926" i="3"/>
  <c r="AO925" i="3"/>
  <c r="AO924" i="3"/>
  <c r="AO923" i="3"/>
  <c r="AO922" i="3"/>
  <c r="AO921" i="3"/>
  <c r="AO920" i="3"/>
  <c r="AO919" i="3"/>
  <c r="AO918" i="3"/>
  <c r="AO917" i="3"/>
  <c r="AO916" i="3"/>
  <c r="AO915" i="3"/>
  <c r="AO914" i="3"/>
  <c r="AO913" i="3"/>
  <c r="AO912" i="3"/>
  <c r="AO911" i="3"/>
  <c r="AO910" i="3"/>
  <c r="AO909" i="3"/>
  <c r="AO908" i="3"/>
  <c r="AO907" i="3"/>
  <c r="AO906" i="3"/>
  <c r="AO905" i="3"/>
  <c r="AO904" i="3"/>
  <c r="AO903" i="3"/>
  <c r="AO902" i="3"/>
  <c r="AO901" i="3"/>
  <c r="AO900" i="3"/>
  <c r="AO899" i="3"/>
  <c r="AO898" i="3"/>
  <c r="AO897" i="3"/>
  <c r="AO896" i="3"/>
  <c r="AO895" i="3"/>
  <c r="AO894" i="3"/>
  <c r="AO893" i="3"/>
  <c r="AO892" i="3"/>
  <c r="AO891" i="3"/>
  <c r="AO890" i="3"/>
  <c r="AO889" i="3"/>
  <c r="AO888" i="3"/>
  <c r="AO887" i="3"/>
  <c r="AO886" i="3"/>
  <c r="AO885" i="3"/>
  <c r="AO884" i="3"/>
  <c r="AO883" i="3"/>
  <c r="AO882" i="3"/>
  <c r="AO881" i="3"/>
  <c r="AO880" i="3"/>
  <c r="AO879" i="3"/>
  <c r="AO878" i="3"/>
  <c r="AO877" i="3"/>
  <c r="AO876" i="3"/>
  <c r="AO875" i="3"/>
  <c r="AO874" i="3"/>
  <c r="AO873" i="3"/>
  <c r="AO872" i="3"/>
  <c r="AO871" i="3"/>
  <c r="AO870" i="3"/>
  <c r="AO869" i="3"/>
  <c r="AO868" i="3"/>
  <c r="AO867" i="3"/>
  <c r="AO866" i="3"/>
  <c r="AO865" i="3"/>
  <c r="AO864" i="3"/>
  <c r="AO863" i="3"/>
  <c r="AO862" i="3"/>
  <c r="AO861" i="3"/>
  <c r="AO860" i="3"/>
  <c r="AO859" i="3"/>
  <c r="AO858" i="3"/>
  <c r="AO857" i="3"/>
  <c r="AO856" i="3"/>
  <c r="AO855" i="3"/>
  <c r="AO854" i="3"/>
  <c r="AO853" i="3"/>
  <c r="AO852" i="3"/>
  <c r="AO851" i="3"/>
  <c r="AO850" i="3"/>
  <c r="AO849" i="3"/>
  <c r="AO848" i="3"/>
  <c r="AO847" i="3"/>
  <c r="AO846" i="3"/>
  <c r="AO845" i="3"/>
  <c r="AO844" i="3"/>
  <c r="AO843" i="3"/>
  <c r="AO842" i="3"/>
  <c r="AO841" i="3"/>
  <c r="AO840" i="3"/>
  <c r="AO839" i="3"/>
  <c r="AO838" i="3"/>
  <c r="AO837" i="3"/>
  <c r="AO836" i="3"/>
  <c r="AO835" i="3"/>
  <c r="AO834" i="3"/>
  <c r="AO833" i="3"/>
  <c r="AO832" i="3"/>
  <c r="AO831" i="3"/>
  <c r="AO830" i="3"/>
  <c r="AO829" i="3"/>
  <c r="AO828" i="3"/>
  <c r="AO827" i="3"/>
  <c r="AO826" i="3"/>
  <c r="AO825" i="3"/>
  <c r="AO824" i="3"/>
  <c r="AO823" i="3"/>
  <c r="AO822" i="3"/>
  <c r="AO821" i="3"/>
  <c r="AO820" i="3"/>
  <c r="AO819" i="3"/>
  <c r="AO818" i="3"/>
  <c r="AO817" i="3"/>
  <c r="AO816" i="3"/>
  <c r="AO815" i="3"/>
  <c r="AO814" i="3"/>
  <c r="AO813" i="3"/>
  <c r="AO812" i="3"/>
  <c r="AO811" i="3"/>
  <c r="AO810" i="3"/>
  <c r="AO809" i="3"/>
  <c r="AO808" i="3"/>
  <c r="AO807" i="3"/>
  <c r="AO806" i="3"/>
  <c r="AO805" i="3"/>
  <c r="AO804" i="3"/>
  <c r="AO803" i="3"/>
  <c r="AO802" i="3"/>
  <c r="AO801" i="3"/>
  <c r="AO800" i="3"/>
  <c r="AO799" i="3"/>
  <c r="AO798" i="3"/>
  <c r="AO797" i="3"/>
  <c r="AO796" i="3"/>
  <c r="AO795" i="3"/>
  <c r="AO794" i="3"/>
  <c r="AO793" i="3"/>
  <c r="AO792" i="3"/>
  <c r="AO791" i="3"/>
  <c r="AO790" i="3"/>
  <c r="AO789" i="3"/>
  <c r="AO788" i="3"/>
  <c r="AO787" i="3"/>
  <c r="AO786" i="3"/>
  <c r="AO785" i="3"/>
  <c r="AO784" i="3"/>
  <c r="AO783" i="3"/>
  <c r="AO782" i="3"/>
  <c r="AO781" i="3"/>
  <c r="AO780" i="3"/>
  <c r="AO779" i="3"/>
  <c r="AO778" i="3"/>
  <c r="AO777" i="3"/>
  <c r="AO776" i="3"/>
  <c r="AO775" i="3"/>
  <c r="AO774" i="3"/>
  <c r="AO773" i="3"/>
  <c r="AO772" i="3"/>
  <c r="AO771" i="3"/>
  <c r="AO770" i="3"/>
  <c r="AO769" i="3"/>
  <c r="AO768" i="3"/>
  <c r="AO767" i="3"/>
  <c r="AO766" i="3"/>
  <c r="AO765" i="3"/>
  <c r="AO764" i="3"/>
  <c r="AO763" i="3"/>
  <c r="AO762" i="3"/>
  <c r="AO761" i="3"/>
  <c r="AO760" i="3"/>
  <c r="AO759" i="3"/>
  <c r="AO758" i="3"/>
  <c r="AO757" i="3"/>
  <c r="AO756" i="3"/>
  <c r="AO755" i="3"/>
  <c r="AO754" i="3"/>
  <c r="AO753" i="3"/>
  <c r="AO752" i="3"/>
  <c r="AO751" i="3"/>
  <c r="AO750" i="3"/>
  <c r="AO749" i="3"/>
  <c r="AO748" i="3"/>
  <c r="AO747" i="3"/>
  <c r="AO746" i="3"/>
  <c r="AO745" i="3"/>
  <c r="AO744" i="3"/>
  <c r="AO743" i="3"/>
  <c r="AO742" i="3"/>
  <c r="AO741" i="3"/>
  <c r="AO740" i="3"/>
  <c r="AO739" i="3"/>
  <c r="AO738" i="3"/>
  <c r="AO737" i="3"/>
  <c r="AO736" i="3"/>
  <c r="AO735" i="3"/>
  <c r="AO734" i="3"/>
  <c r="AO733" i="3"/>
  <c r="AO732" i="3"/>
  <c r="AO731" i="3"/>
  <c r="AO730" i="3"/>
  <c r="AO729" i="3"/>
  <c r="AO728" i="3"/>
  <c r="AO727" i="3"/>
  <c r="AO726" i="3"/>
  <c r="AO725" i="3"/>
  <c r="AO724" i="3"/>
  <c r="AO723" i="3"/>
  <c r="AO722" i="3"/>
  <c r="AO721" i="3"/>
  <c r="AO720" i="3"/>
  <c r="AO719" i="3"/>
  <c r="AO718" i="3"/>
  <c r="AO717" i="3"/>
  <c r="AO716" i="3"/>
  <c r="AO715" i="3"/>
  <c r="AO714" i="3"/>
  <c r="AO713" i="3"/>
  <c r="AO712" i="3"/>
  <c r="AO711" i="3"/>
  <c r="AO710" i="3"/>
  <c r="AO709" i="3"/>
  <c r="AO708" i="3"/>
  <c r="AO707" i="3"/>
  <c r="AO706" i="3"/>
  <c r="AO705" i="3"/>
  <c r="AO704" i="3"/>
  <c r="AO703" i="3"/>
  <c r="AO702" i="3"/>
  <c r="AO701" i="3"/>
  <c r="AO700" i="3"/>
  <c r="AO699" i="3"/>
  <c r="AO698" i="3"/>
  <c r="AO697" i="3"/>
  <c r="AO696" i="3"/>
  <c r="AO695" i="3"/>
  <c r="AO694" i="3"/>
  <c r="AO693" i="3"/>
  <c r="AO692" i="3"/>
  <c r="AO691" i="3"/>
  <c r="AO690" i="3"/>
  <c r="AO689" i="3"/>
  <c r="AO688" i="3"/>
  <c r="AO687" i="3"/>
  <c r="AO686" i="3"/>
  <c r="AO685" i="3"/>
  <c r="AO684" i="3"/>
  <c r="AO683" i="3"/>
  <c r="AO682" i="3"/>
  <c r="AO681" i="3"/>
  <c r="AO680" i="3"/>
  <c r="AO679" i="3"/>
  <c r="AO678" i="3"/>
  <c r="AO677" i="3"/>
  <c r="AO676" i="3"/>
  <c r="AO675" i="3"/>
  <c r="AO674" i="3"/>
  <c r="AO673" i="3"/>
  <c r="AO672" i="3"/>
  <c r="AO671" i="3"/>
  <c r="AO670" i="3"/>
  <c r="AO669" i="3"/>
  <c r="AO668" i="3"/>
  <c r="AO667" i="3"/>
  <c r="AO666" i="3"/>
  <c r="AO665" i="3"/>
  <c r="AO664" i="3"/>
  <c r="AO663" i="3"/>
  <c r="AO662" i="3"/>
  <c r="AO661" i="3"/>
  <c r="AO660" i="3"/>
  <c r="AO659" i="3"/>
  <c r="AO658" i="3"/>
  <c r="AO657" i="3"/>
  <c r="AO656" i="3"/>
  <c r="AO655" i="3"/>
  <c r="AO654" i="3"/>
  <c r="AO653" i="3"/>
  <c r="AO652" i="3"/>
  <c r="AO651" i="3"/>
  <c r="AO650" i="3"/>
  <c r="AO649" i="3"/>
  <c r="AO648" i="3"/>
  <c r="AO647" i="3"/>
  <c r="AO646" i="3"/>
  <c r="AO645" i="3"/>
  <c r="AO644" i="3"/>
  <c r="AO643" i="3"/>
  <c r="AO642" i="3"/>
  <c r="AO641" i="3"/>
  <c r="AO640" i="3"/>
  <c r="AO639" i="3"/>
  <c r="AO638" i="3"/>
  <c r="AO637" i="3"/>
  <c r="AO636" i="3"/>
  <c r="AO635" i="3"/>
  <c r="AO634" i="3"/>
  <c r="AO633" i="3"/>
  <c r="AO632" i="3"/>
  <c r="AO631" i="3"/>
  <c r="AO630" i="3"/>
  <c r="AO629" i="3"/>
  <c r="AO628" i="3"/>
  <c r="AO627" i="3"/>
  <c r="AO626" i="3"/>
  <c r="AO625" i="3"/>
  <c r="AO624" i="3"/>
  <c r="AO623" i="3"/>
  <c r="AO622" i="3"/>
  <c r="AO621" i="3"/>
  <c r="AO620" i="3"/>
  <c r="AO619" i="3"/>
  <c r="AO618" i="3"/>
  <c r="AO617" i="3"/>
  <c r="AO616" i="3"/>
  <c r="AO615" i="3"/>
  <c r="AO614" i="3"/>
  <c r="AO613" i="3"/>
  <c r="AO612" i="3"/>
  <c r="AO611" i="3"/>
  <c r="AO610" i="3"/>
  <c r="AO609" i="3"/>
  <c r="AO608" i="3"/>
  <c r="AO607" i="3"/>
  <c r="AO606" i="3"/>
  <c r="AO605" i="3"/>
  <c r="AO604" i="3"/>
  <c r="AO603" i="3"/>
  <c r="AO602" i="3"/>
  <c r="AO601" i="3"/>
  <c r="AO600" i="3"/>
  <c r="AO599" i="3"/>
  <c r="AO598" i="3"/>
  <c r="AO597" i="3"/>
  <c r="AO596" i="3"/>
  <c r="AO595" i="3"/>
  <c r="AO594" i="3"/>
  <c r="AO593" i="3"/>
  <c r="AO592" i="3"/>
  <c r="AO591" i="3"/>
  <c r="AO590" i="3"/>
  <c r="AO589" i="3"/>
  <c r="AO588" i="3"/>
  <c r="AO587" i="3"/>
  <c r="AO586" i="3"/>
  <c r="AO585" i="3"/>
  <c r="AO584" i="3"/>
  <c r="AO583" i="3"/>
  <c r="AO582" i="3"/>
  <c r="AO581" i="3"/>
  <c r="AO580" i="3"/>
  <c r="AO579" i="3"/>
  <c r="AO578" i="3"/>
  <c r="AO577" i="3"/>
  <c r="AO576" i="3"/>
  <c r="AO575" i="3"/>
  <c r="AO574" i="3"/>
  <c r="AO573" i="3"/>
  <c r="AO572" i="3"/>
  <c r="AO571" i="3"/>
  <c r="AO570" i="3"/>
  <c r="AO569" i="3"/>
  <c r="AO568" i="3"/>
  <c r="AO567" i="3"/>
  <c r="AO566" i="3"/>
  <c r="AO565" i="3"/>
  <c r="AO564" i="3"/>
  <c r="AO563" i="3"/>
  <c r="AO562" i="3"/>
  <c r="AO561" i="3"/>
  <c r="AO560" i="3"/>
  <c r="AO559" i="3"/>
  <c r="AO558" i="3"/>
  <c r="AO557" i="3"/>
  <c r="AO556" i="3"/>
  <c r="AO555" i="3"/>
  <c r="AO554" i="3"/>
  <c r="AO553" i="3"/>
  <c r="AO552" i="3"/>
  <c r="AO551" i="3"/>
  <c r="AO550" i="3"/>
  <c r="AO549" i="3"/>
  <c r="AO548" i="3"/>
  <c r="AO547" i="3"/>
  <c r="AO546" i="3"/>
  <c r="AO545" i="3"/>
  <c r="AO544" i="3"/>
  <c r="AO543" i="3"/>
  <c r="AO542" i="3"/>
  <c r="AO541" i="3"/>
  <c r="AO540" i="3"/>
  <c r="AO539" i="3"/>
  <c r="AO538" i="3"/>
  <c r="AO537" i="3"/>
  <c r="AO536" i="3"/>
  <c r="AO535" i="3"/>
  <c r="AO534" i="3"/>
  <c r="AO533" i="3"/>
  <c r="AO532" i="3"/>
  <c r="AO531" i="3"/>
  <c r="AO530" i="3"/>
  <c r="AO529" i="3"/>
  <c r="AO528" i="3"/>
  <c r="AO527" i="3"/>
  <c r="AO526" i="3"/>
  <c r="AO525" i="3"/>
  <c r="AO524" i="3"/>
  <c r="AO523" i="3"/>
  <c r="AO522" i="3"/>
  <c r="AO521" i="3"/>
  <c r="AO520" i="3"/>
  <c r="AO519" i="3"/>
  <c r="AO518" i="3"/>
  <c r="AO517" i="3"/>
  <c r="AO516" i="3"/>
  <c r="AO515" i="3"/>
  <c r="AO514" i="3"/>
  <c r="AO513" i="3"/>
  <c r="AO512" i="3"/>
  <c r="AO511" i="3"/>
  <c r="AO510" i="3"/>
  <c r="AO509" i="3"/>
  <c r="AO508" i="3"/>
  <c r="AO507" i="3"/>
  <c r="AO506" i="3"/>
  <c r="AO505" i="3"/>
  <c r="AO504" i="3"/>
  <c r="AO503" i="3"/>
  <c r="AO502" i="3"/>
  <c r="AO501" i="3"/>
  <c r="AO500" i="3"/>
  <c r="AO499" i="3"/>
  <c r="AO498" i="3"/>
  <c r="AO497" i="3"/>
  <c r="AO496" i="3"/>
  <c r="AO495" i="3"/>
  <c r="AO494" i="3"/>
  <c r="AO493" i="3"/>
  <c r="AO492" i="3"/>
  <c r="AO491" i="3"/>
  <c r="AO490" i="3"/>
  <c r="AO489" i="3"/>
  <c r="AO488" i="3"/>
  <c r="AO487" i="3"/>
  <c r="AO486" i="3"/>
  <c r="AO485" i="3"/>
  <c r="AO484" i="3"/>
  <c r="AO483" i="3"/>
  <c r="AO482" i="3"/>
  <c r="AO481" i="3"/>
  <c r="AO480" i="3"/>
  <c r="AO479" i="3"/>
  <c r="AO478" i="3"/>
  <c r="AO477" i="3"/>
  <c r="AO476" i="3"/>
  <c r="AO475" i="3"/>
  <c r="AO474" i="3"/>
  <c r="AO473" i="3"/>
  <c r="AO472" i="3"/>
  <c r="AO471" i="3"/>
  <c r="AO470" i="3"/>
  <c r="AO469" i="3"/>
  <c r="AO468" i="3"/>
  <c r="AO467" i="3"/>
  <c r="AO466" i="3"/>
  <c r="AO465" i="3"/>
  <c r="AO464" i="3"/>
  <c r="AO463" i="3"/>
  <c r="AO462" i="3"/>
  <c r="AO461" i="3"/>
  <c r="AO460" i="3"/>
  <c r="AO459" i="3"/>
  <c r="AO458" i="3"/>
  <c r="AO457" i="3"/>
  <c r="AO456" i="3"/>
  <c r="AO455" i="3"/>
  <c r="AO454" i="3"/>
  <c r="AO453" i="3"/>
  <c r="AO452" i="3"/>
  <c r="AO451" i="3"/>
  <c r="AO450" i="3"/>
  <c r="AO449" i="3"/>
  <c r="AO448" i="3"/>
  <c r="AO447" i="3"/>
  <c r="AO446" i="3"/>
  <c r="AO445" i="3"/>
  <c r="AO444" i="3"/>
  <c r="AO443" i="3"/>
  <c r="AO442" i="3"/>
  <c r="AO441" i="3"/>
  <c r="AO440" i="3"/>
  <c r="AO439" i="3"/>
  <c r="AO438" i="3"/>
  <c r="AO437" i="3"/>
  <c r="AO436" i="3"/>
  <c r="AO435" i="3"/>
  <c r="AO434" i="3"/>
  <c r="AO433" i="3"/>
  <c r="AO432" i="3"/>
  <c r="AO431" i="3"/>
  <c r="AO430" i="3"/>
  <c r="AO429" i="3"/>
  <c r="AO428" i="3"/>
  <c r="AO427" i="3"/>
  <c r="AO426" i="3"/>
  <c r="AO425" i="3"/>
  <c r="AO424" i="3"/>
  <c r="AO423" i="3"/>
  <c r="AO422" i="3"/>
  <c r="AO421" i="3"/>
  <c r="AO420" i="3"/>
  <c r="AO419" i="3"/>
  <c r="AO418" i="3"/>
  <c r="AO417" i="3"/>
  <c r="AO416" i="3"/>
  <c r="AO415" i="3"/>
  <c r="AO414" i="3"/>
  <c r="AO413" i="3"/>
  <c r="AO412" i="3"/>
  <c r="AO411" i="3"/>
  <c r="AO410" i="3"/>
  <c r="AO409" i="3"/>
  <c r="AO408" i="3"/>
  <c r="AO407" i="3"/>
  <c r="AO406" i="3"/>
  <c r="AO405" i="3"/>
  <c r="AO404" i="3"/>
  <c r="AO403" i="3"/>
  <c r="AO402" i="3"/>
  <c r="AO401" i="3"/>
  <c r="AO400" i="3"/>
  <c r="AO399" i="3"/>
  <c r="AO398" i="3"/>
  <c r="AO397" i="3"/>
  <c r="AO396" i="3"/>
  <c r="AO395" i="3"/>
  <c r="AO394" i="3"/>
  <c r="AO393" i="3"/>
  <c r="AO392" i="3"/>
  <c r="AO391" i="3"/>
  <c r="AO390" i="3"/>
  <c r="AO389" i="3"/>
  <c r="AO388" i="3"/>
  <c r="AO387" i="3"/>
  <c r="AO386" i="3"/>
  <c r="AO385" i="3"/>
  <c r="AO384" i="3"/>
  <c r="AO383" i="3"/>
  <c r="AO382" i="3"/>
  <c r="AO381" i="3"/>
  <c r="AO380" i="3"/>
  <c r="AO379" i="3"/>
  <c r="AO378" i="3"/>
  <c r="AO377" i="3"/>
  <c r="AO376" i="3"/>
  <c r="AO375" i="3"/>
  <c r="AO374" i="3"/>
  <c r="AO373" i="3"/>
  <c r="AO372" i="3"/>
  <c r="AO371" i="3"/>
  <c r="AO370" i="3"/>
  <c r="AO369" i="3"/>
  <c r="AO368" i="3"/>
  <c r="AO367" i="3"/>
  <c r="AO366" i="3"/>
  <c r="AO365" i="3"/>
  <c r="AO364" i="3"/>
  <c r="AO363" i="3"/>
  <c r="AO362" i="3"/>
  <c r="AO361" i="3"/>
  <c r="AO360" i="3"/>
  <c r="AO359" i="3"/>
  <c r="AO358" i="3"/>
  <c r="AO357" i="3"/>
  <c r="AO356" i="3"/>
  <c r="AO355" i="3"/>
  <c r="AO354" i="3"/>
  <c r="AO353" i="3"/>
  <c r="AO352" i="3"/>
  <c r="AO351" i="3"/>
  <c r="AO350" i="3"/>
  <c r="AO349" i="3"/>
  <c r="AO348" i="3"/>
  <c r="AO347" i="3"/>
  <c r="AO346" i="3"/>
  <c r="AO345" i="3"/>
  <c r="AO344" i="3"/>
  <c r="AO343" i="3"/>
  <c r="AO342" i="3"/>
  <c r="AO341" i="3"/>
  <c r="AO340" i="3"/>
  <c r="AO339" i="3"/>
  <c r="AO338" i="3"/>
  <c r="AO337" i="3"/>
  <c r="AO336" i="3"/>
  <c r="AO335" i="3"/>
  <c r="AO334" i="3"/>
  <c r="AO333" i="3"/>
  <c r="AO332" i="3"/>
  <c r="AO331" i="3"/>
  <c r="AO330" i="3"/>
  <c r="AO329" i="3"/>
  <c r="AO328" i="3"/>
  <c r="AO327" i="3"/>
  <c r="AO326" i="3"/>
  <c r="AO325" i="3"/>
  <c r="AO324" i="3"/>
  <c r="AO323" i="3"/>
  <c r="AO322" i="3"/>
  <c r="AO321" i="3"/>
  <c r="AO320" i="3"/>
  <c r="AO319" i="3"/>
  <c r="AO318" i="3"/>
  <c r="AO317" i="3"/>
  <c r="AO316" i="3"/>
  <c r="AO315" i="3"/>
  <c r="AO314" i="3"/>
  <c r="AO313" i="3"/>
  <c r="AO312" i="3"/>
  <c r="AO311" i="3"/>
  <c r="AO310" i="3"/>
  <c r="AO309" i="3"/>
  <c r="AO308" i="3"/>
  <c r="AO307" i="3"/>
  <c r="AO306" i="3"/>
  <c r="AO305" i="3"/>
  <c r="AO304" i="3"/>
  <c r="AO303" i="3"/>
  <c r="AO302" i="3"/>
  <c r="AO301" i="3"/>
  <c r="AO300" i="3"/>
  <c r="AO299" i="3"/>
  <c r="AO298" i="3"/>
  <c r="AO297" i="3"/>
  <c r="AO296" i="3"/>
  <c r="AO295" i="3"/>
  <c r="AO294" i="3"/>
  <c r="AO293" i="3"/>
  <c r="AO292" i="3"/>
  <c r="AO291" i="3"/>
  <c r="AO290" i="3"/>
  <c r="AO289" i="3"/>
  <c r="AO288" i="3"/>
  <c r="AO287" i="3"/>
  <c r="AO286" i="3"/>
  <c r="AO285" i="3"/>
  <c r="AO284" i="3"/>
  <c r="AO283" i="3"/>
  <c r="AO282" i="3"/>
  <c r="AO281" i="3"/>
  <c r="AO280" i="3"/>
  <c r="AO279" i="3"/>
  <c r="AO278" i="3"/>
  <c r="AO277" i="3"/>
  <c r="AO276" i="3"/>
  <c r="AO275" i="3"/>
  <c r="AO274" i="3"/>
  <c r="AO273" i="3"/>
  <c r="AO272" i="3"/>
  <c r="AO271" i="3"/>
  <c r="AO270" i="3"/>
  <c r="AO269" i="3"/>
  <c r="AO268" i="3"/>
  <c r="AO267" i="3"/>
  <c r="AO266" i="3"/>
  <c r="AO265" i="3"/>
  <c r="AO264" i="3"/>
  <c r="AO263" i="3"/>
  <c r="AO262" i="3"/>
  <c r="AO261" i="3"/>
  <c r="AO260" i="3"/>
  <c r="AO259" i="3"/>
  <c r="AO258" i="3"/>
  <c r="AO257" i="3"/>
  <c r="AO256" i="3"/>
  <c r="AO255" i="3"/>
  <c r="AO254" i="3"/>
  <c r="AO253" i="3"/>
  <c r="AO252" i="3"/>
  <c r="AO251" i="3"/>
  <c r="AO250" i="3"/>
  <c r="AO249" i="3"/>
  <c r="AO248" i="3"/>
  <c r="AO247" i="3"/>
  <c r="AO246" i="3"/>
  <c r="AO245" i="3"/>
  <c r="AO244" i="3"/>
  <c r="AO243" i="3"/>
  <c r="AO242" i="3"/>
  <c r="AO241" i="3"/>
  <c r="AO240" i="3"/>
  <c r="AO239" i="3"/>
  <c r="AO238" i="3"/>
  <c r="AO237" i="3"/>
  <c r="AO236" i="3"/>
  <c r="AO235" i="3"/>
  <c r="AO234" i="3"/>
  <c r="AO233" i="3"/>
  <c r="AO232" i="3"/>
  <c r="AO231" i="3"/>
  <c r="AO230" i="3"/>
  <c r="AO229" i="3"/>
  <c r="AO228" i="3"/>
  <c r="AO227" i="3"/>
  <c r="AO226" i="3"/>
  <c r="AO225" i="3"/>
  <c r="AO224" i="3"/>
  <c r="AO223" i="3"/>
  <c r="AO222" i="3"/>
  <c r="AO221" i="3"/>
  <c r="AO220" i="3"/>
  <c r="AO219" i="3"/>
  <c r="AO218" i="3"/>
  <c r="AO217" i="3"/>
  <c r="AO216" i="3"/>
  <c r="AO215" i="3"/>
  <c r="AO214" i="3"/>
  <c r="AO213" i="3"/>
  <c r="AO212" i="3"/>
  <c r="AO211" i="3"/>
  <c r="AO210" i="3"/>
  <c r="AO209" i="3"/>
  <c r="AO208" i="3"/>
  <c r="AO207" i="3"/>
  <c r="AO206" i="3"/>
  <c r="AO205" i="3"/>
  <c r="AO204" i="3"/>
  <c r="AO203" i="3"/>
  <c r="AO202" i="3"/>
  <c r="AO201" i="3"/>
  <c r="AO200" i="3"/>
  <c r="AO199" i="3"/>
  <c r="AO198" i="3"/>
  <c r="AO197" i="3"/>
  <c r="AO196" i="3"/>
  <c r="AO195" i="3"/>
  <c r="AO194" i="3"/>
  <c r="AO193" i="3"/>
  <c r="AO192" i="3"/>
  <c r="AO191" i="3"/>
  <c r="AO190" i="3"/>
  <c r="AO189" i="3"/>
  <c r="AO188" i="3"/>
  <c r="AO187" i="3"/>
  <c r="AO186" i="3"/>
  <c r="AO185" i="3"/>
  <c r="AO184" i="3"/>
  <c r="AO183" i="3"/>
  <c r="AO182" i="3"/>
  <c r="AO181" i="3"/>
  <c r="AO180" i="3"/>
  <c r="AO179" i="3"/>
  <c r="AO178" i="3"/>
  <c r="AO177" i="3"/>
  <c r="AO176" i="3"/>
  <c r="AO175" i="3"/>
  <c r="AO174" i="3"/>
  <c r="AO173" i="3"/>
  <c r="AO172" i="3"/>
  <c r="AO171" i="3"/>
  <c r="AO170" i="3"/>
  <c r="AO169" i="3"/>
  <c r="AO168" i="3"/>
  <c r="AO167" i="3"/>
  <c r="AO166" i="3"/>
  <c r="AO165" i="3"/>
  <c r="AO164" i="3"/>
  <c r="AO163" i="3"/>
  <c r="AO162" i="3"/>
  <c r="AO161" i="3"/>
  <c r="AO160" i="3"/>
  <c r="AO159" i="3"/>
  <c r="AO158" i="3"/>
  <c r="AO157" i="3"/>
  <c r="AO156" i="3"/>
  <c r="AO155" i="3"/>
  <c r="AO154" i="3"/>
  <c r="AO153" i="3"/>
  <c r="AO152" i="3"/>
  <c r="AO151" i="3"/>
  <c r="AO150" i="3"/>
  <c r="AO149" i="3"/>
  <c r="AO148" i="3"/>
  <c r="AO147" i="3"/>
  <c r="AO146" i="3"/>
  <c r="AO145" i="3"/>
  <c r="AO144" i="3"/>
  <c r="AO143" i="3"/>
  <c r="AO142" i="3"/>
  <c r="AO141" i="3"/>
  <c r="AO140" i="3"/>
  <c r="AO139" i="3"/>
  <c r="AO138" i="3"/>
  <c r="AO137" i="3"/>
  <c r="AO136" i="3"/>
  <c r="AO135" i="3"/>
  <c r="AO134" i="3"/>
  <c r="AO133" i="3"/>
  <c r="AO132" i="3"/>
  <c r="AO131" i="3"/>
  <c r="AO130" i="3"/>
  <c r="AO129" i="3"/>
  <c r="AO128" i="3"/>
  <c r="AO127" i="3"/>
  <c r="AO126" i="3"/>
  <c r="AO125" i="3"/>
  <c r="AO124" i="3"/>
  <c r="AO123" i="3"/>
  <c r="AO122" i="3"/>
  <c r="AO121" i="3"/>
  <c r="AO120" i="3"/>
  <c r="AO119" i="3"/>
  <c r="AO118" i="3"/>
  <c r="AO117" i="3"/>
  <c r="AO116" i="3"/>
  <c r="AO115" i="3"/>
  <c r="AO114" i="3"/>
  <c r="AO113" i="3"/>
  <c r="AO112" i="3"/>
  <c r="AO111" i="3"/>
  <c r="AO110" i="3"/>
  <c r="AO109" i="3"/>
  <c r="AO108" i="3"/>
  <c r="AO107" i="3"/>
  <c r="AO106" i="3"/>
  <c r="AO105" i="3"/>
  <c r="AO104" i="3"/>
  <c r="AO103" i="3"/>
  <c r="AO102" i="3"/>
  <c r="AO101" i="3"/>
  <c r="AO100" i="3"/>
  <c r="AO99" i="3"/>
  <c r="AO98" i="3"/>
  <c r="AO97" i="3"/>
  <c r="AO96" i="3"/>
  <c r="AO95" i="3"/>
  <c r="AO94" i="3"/>
  <c r="AO93" i="3"/>
  <c r="AO92" i="3"/>
  <c r="AO91" i="3"/>
  <c r="AO90" i="3"/>
  <c r="AO89" i="3"/>
  <c r="AO88" i="3"/>
  <c r="AO87" i="3"/>
  <c r="AO86" i="3"/>
  <c r="AO85" i="3"/>
  <c r="AO84" i="3"/>
  <c r="AO83" i="3"/>
  <c r="AO82" i="3"/>
  <c r="AO81" i="3"/>
  <c r="AO80" i="3"/>
  <c r="AO79" i="3"/>
  <c r="AO78" i="3"/>
  <c r="AO77" i="3"/>
  <c r="AO76" i="3"/>
  <c r="AO75" i="3"/>
  <c r="AO74" i="3"/>
  <c r="AO73" i="3"/>
  <c r="AO72" i="3"/>
  <c r="AO71" i="3"/>
  <c r="AO70" i="3"/>
  <c r="AO69" i="3"/>
  <c r="AO68" i="3"/>
  <c r="AO67" i="3"/>
  <c r="AO66" i="3"/>
  <c r="AO65" i="3"/>
  <c r="AO64" i="3"/>
  <c r="AO63" i="3"/>
  <c r="AO62" i="3"/>
  <c r="AO61" i="3"/>
  <c r="AO60" i="3"/>
  <c r="AO59" i="3"/>
  <c r="AO58" i="3"/>
  <c r="AO57" i="3"/>
  <c r="AO56" i="3"/>
  <c r="AO55" i="3"/>
  <c r="AO54" i="3"/>
  <c r="AO53" i="3"/>
  <c r="AO52" i="3"/>
  <c r="AO51" i="3"/>
  <c r="AO50" i="3"/>
  <c r="AO49" i="3"/>
  <c r="AO48" i="3"/>
  <c r="AO47" i="3"/>
  <c r="AO46" i="3"/>
  <c r="AO45" i="3"/>
  <c r="AO44" i="3"/>
  <c r="AO43" i="3"/>
  <c r="AO42" i="3"/>
  <c r="AO41" i="3"/>
  <c r="AO40" i="3"/>
  <c r="AO39" i="3"/>
  <c r="AO38" i="3"/>
  <c r="AO37" i="3"/>
  <c r="AO36" i="3"/>
  <c r="AO35" i="3"/>
  <c r="AO34" i="3"/>
  <c r="AO33" i="3"/>
  <c r="AO32" i="3"/>
  <c r="AO31" i="3"/>
  <c r="AO30" i="3"/>
  <c r="AO29" i="3"/>
  <c r="AO28" i="3"/>
  <c r="AO27" i="3"/>
  <c r="AE3286" i="3"/>
  <c r="AE3285" i="3"/>
  <c r="AE3284" i="3"/>
  <c r="AE3283" i="3"/>
  <c r="AE3282" i="3"/>
  <c r="AE3281" i="3"/>
  <c r="AE3280" i="3"/>
  <c r="AE3279" i="3"/>
  <c r="AE3278" i="3"/>
  <c r="AE3277" i="3"/>
  <c r="AE3276" i="3"/>
  <c r="AE3275" i="3"/>
  <c r="AE3274" i="3"/>
  <c r="AE3273" i="3"/>
  <c r="AE3272" i="3"/>
  <c r="AE3271" i="3"/>
  <c r="AE3270" i="3"/>
  <c r="AE3269" i="3"/>
  <c r="AE3268" i="3"/>
  <c r="AE3267" i="3"/>
  <c r="AE3266" i="3"/>
  <c r="AE3265" i="3"/>
  <c r="AE3264" i="3"/>
  <c r="AE3263" i="3"/>
  <c r="AE3262" i="3"/>
  <c r="AE3261" i="3"/>
  <c r="AE3260" i="3"/>
  <c r="AE3259" i="3"/>
  <c r="AE3258" i="3"/>
  <c r="AE3257" i="3"/>
  <c r="AE3256" i="3"/>
  <c r="AE3255" i="3"/>
  <c r="AE3254" i="3"/>
  <c r="AE3253" i="3"/>
  <c r="AE3252" i="3"/>
  <c r="AE3251" i="3"/>
  <c r="AE3250" i="3"/>
  <c r="AE3249" i="3"/>
  <c r="AE3248" i="3"/>
  <c r="AE3247" i="3"/>
  <c r="AE3246" i="3"/>
  <c r="AE3245" i="3"/>
  <c r="AE3244" i="3"/>
  <c r="AE3243" i="3"/>
  <c r="AE3242" i="3"/>
  <c r="AE3241" i="3"/>
  <c r="AE3240" i="3"/>
  <c r="AE3239" i="3"/>
  <c r="AE3238" i="3"/>
  <c r="AE3237" i="3"/>
  <c r="AE3236" i="3"/>
  <c r="AE3235" i="3"/>
  <c r="AE3234" i="3"/>
  <c r="AE3233" i="3"/>
  <c r="AE3232" i="3"/>
  <c r="AE3231" i="3"/>
  <c r="AE3230" i="3"/>
  <c r="AE3229" i="3"/>
  <c r="AE3228" i="3"/>
  <c r="AE3227" i="3"/>
  <c r="AE3226" i="3"/>
  <c r="AE3225" i="3"/>
  <c r="AE3224" i="3"/>
  <c r="AE3223" i="3"/>
  <c r="AE3222" i="3"/>
  <c r="AE3221" i="3"/>
  <c r="AE3220" i="3"/>
  <c r="AE3219" i="3"/>
  <c r="AE3218" i="3"/>
  <c r="AE3217" i="3"/>
  <c r="AE3216" i="3"/>
  <c r="AE3215" i="3"/>
  <c r="AE3214" i="3"/>
  <c r="AE3213" i="3"/>
  <c r="AE3212" i="3"/>
  <c r="AE3211" i="3"/>
  <c r="AE3210" i="3"/>
  <c r="AE3209" i="3"/>
  <c r="AE3208" i="3"/>
  <c r="AE3207" i="3"/>
  <c r="AE3206" i="3"/>
  <c r="AE3205" i="3"/>
  <c r="AE3204" i="3"/>
  <c r="AE3203" i="3"/>
  <c r="AE3202" i="3"/>
  <c r="AE3201" i="3"/>
  <c r="AE3200" i="3"/>
  <c r="AE3199" i="3"/>
  <c r="AE3198" i="3"/>
  <c r="AE3197" i="3"/>
  <c r="AE3196" i="3"/>
  <c r="AE3195" i="3"/>
  <c r="AE3194" i="3"/>
  <c r="AE3193" i="3"/>
  <c r="AE3192" i="3"/>
  <c r="AE3191" i="3"/>
  <c r="AE3190" i="3"/>
  <c r="AE3189" i="3"/>
  <c r="AE3188" i="3"/>
  <c r="AE3187" i="3"/>
  <c r="AE3186" i="3"/>
  <c r="AE3185" i="3"/>
  <c r="AE3184" i="3"/>
  <c r="AE3183" i="3"/>
  <c r="AE3182" i="3"/>
  <c r="AE3181" i="3"/>
  <c r="AE3180" i="3"/>
  <c r="AE3179" i="3"/>
  <c r="AE3178" i="3"/>
  <c r="AE3177" i="3"/>
  <c r="AE3176" i="3"/>
  <c r="AE3175" i="3"/>
  <c r="AE3174" i="3"/>
  <c r="AE3173" i="3"/>
  <c r="AE3172" i="3"/>
  <c r="AE3171" i="3"/>
  <c r="AE3170" i="3"/>
  <c r="AE3169" i="3"/>
  <c r="AE3168" i="3"/>
  <c r="AE3167" i="3"/>
  <c r="AE3166" i="3"/>
  <c r="AE3165" i="3"/>
  <c r="AE3164" i="3"/>
  <c r="AE3163" i="3"/>
  <c r="AE3162" i="3"/>
  <c r="AE3161" i="3"/>
  <c r="AE3160" i="3"/>
  <c r="AE3159" i="3"/>
  <c r="AE3158" i="3"/>
  <c r="AE3157" i="3"/>
  <c r="AE3156" i="3"/>
  <c r="AE3155" i="3"/>
  <c r="AE3154" i="3"/>
  <c r="AE3153" i="3"/>
  <c r="AE3152" i="3"/>
  <c r="AE3151" i="3"/>
  <c r="AE3150" i="3"/>
  <c r="AE3149" i="3"/>
  <c r="AE3148" i="3"/>
  <c r="AE3147" i="3"/>
  <c r="AE3146" i="3"/>
  <c r="AE3145" i="3"/>
  <c r="AE3144" i="3"/>
  <c r="AE3143" i="3"/>
  <c r="AE3142" i="3"/>
  <c r="AE3141" i="3"/>
  <c r="AE3140" i="3"/>
  <c r="AE3139" i="3"/>
  <c r="AE3138" i="3"/>
  <c r="AE3137" i="3"/>
  <c r="AE3136" i="3"/>
  <c r="AE3135" i="3"/>
  <c r="AE3134" i="3"/>
  <c r="AE3133" i="3"/>
  <c r="AE3132" i="3"/>
  <c r="AE3131" i="3"/>
  <c r="AE3130" i="3"/>
  <c r="AE3129" i="3"/>
  <c r="AE3128" i="3"/>
  <c r="AE3127" i="3"/>
  <c r="AE3126" i="3"/>
  <c r="AE3125" i="3"/>
  <c r="AE3124" i="3"/>
  <c r="AE3123" i="3"/>
  <c r="AE3122" i="3"/>
  <c r="AE3121" i="3"/>
  <c r="AE3120" i="3"/>
  <c r="AE3119" i="3"/>
  <c r="AE3118" i="3"/>
  <c r="AE3117" i="3"/>
  <c r="AE3116" i="3"/>
  <c r="AE3115" i="3"/>
  <c r="AE3114" i="3"/>
  <c r="AE3113" i="3"/>
  <c r="AE3112" i="3"/>
  <c r="AE3111" i="3"/>
  <c r="AE3110" i="3"/>
  <c r="AE3109" i="3"/>
  <c r="AE3108" i="3"/>
  <c r="AE3107" i="3"/>
  <c r="AE3106" i="3"/>
  <c r="AE3105" i="3"/>
  <c r="AE3104" i="3"/>
  <c r="AE3103" i="3"/>
  <c r="AE3102" i="3"/>
  <c r="AE3101" i="3"/>
  <c r="AE3100" i="3"/>
  <c r="AE3099" i="3"/>
  <c r="AE3098" i="3"/>
  <c r="AE3097" i="3"/>
  <c r="AE3096" i="3"/>
  <c r="AE3095" i="3"/>
  <c r="AE3094" i="3"/>
  <c r="AE3093" i="3"/>
  <c r="AE3092" i="3"/>
  <c r="AE3091" i="3"/>
  <c r="AE3090" i="3"/>
  <c r="AE3089" i="3"/>
  <c r="AE3088" i="3"/>
  <c r="AE3087" i="3"/>
  <c r="AE3086" i="3"/>
  <c r="AE3085" i="3"/>
  <c r="AE3084" i="3"/>
  <c r="AE3083" i="3"/>
  <c r="AE3082" i="3"/>
  <c r="AE3081" i="3"/>
  <c r="AE3080" i="3"/>
  <c r="AE3079" i="3"/>
  <c r="AE3078" i="3"/>
  <c r="AE3077" i="3"/>
  <c r="AE3076" i="3"/>
  <c r="AE3075" i="3"/>
  <c r="AE3074" i="3"/>
  <c r="AE3073" i="3"/>
  <c r="AE3072" i="3"/>
  <c r="AE3071" i="3"/>
  <c r="AE3070" i="3"/>
  <c r="AE3069" i="3"/>
  <c r="AE3068" i="3"/>
  <c r="AE3067" i="3"/>
  <c r="AE3066" i="3"/>
  <c r="AE3065" i="3"/>
  <c r="AE3064" i="3"/>
  <c r="AE3063" i="3"/>
  <c r="AE3062" i="3"/>
  <c r="AE3061" i="3"/>
  <c r="AE3060" i="3"/>
  <c r="AE3059" i="3"/>
  <c r="AE3058" i="3"/>
  <c r="AE3057" i="3"/>
  <c r="AE3056" i="3"/>
  <c r="AE3055" i="3"/>
  <c r="AE3054" i="3"/>
  <c r="AE3053" i="3"/>
  <c r="AE3052" i="3"/>
  <c r="AE3051" i="3"/>
  <c r="AE3050" i="3"/>
  <c r="AE3049" i="3"/>
  <c r="AE3048" i="3"/>
  <c r="AE3047" i="3"/>
  <c r="AE3046" i="3"/>
  <c r="AE3045" i="3"/>
  <c r="AE3044" i="3"/>
  <c r="AE3043" i="3"/>
  <c r="AE3042" i="3"/>
  <c r="AE3041" i="3"/>
  <c r="AE3040" i="3"/>
  <c r="AE3039" i="3"/>
  <c r="AE3038" i="3"/>
  <c r="AE3037" i="3"/>
  <c r="AE3036" i="3"/>
  <c r="AE3035" i="3"/>
  <c r="AE3034" i="3"/>
  <c r="AE3033" i="3"/>
  <c r="AE3032" i="3"/>
  <c r="AE3031" i="3"/>
  <c r="AE3030" i="3"/>
  <c r="AE3029" i="3"/>
  <c r="AE3028" i="3"/>
  <c r="AE3027" i="3"/>
  <c r="AE3026" i="3"/>
  <c r="AE3025" i="3"/>
  <c r="AE3024" i="3"/>
  <c r="AE3023" i="3"/>
  <c r="AE3022" i="3"/>
  <c r="AE3021" i="3"/>
  <c r="AE3020" i="3"/>
  <c r="AE3019" i="3"/>
  <c r="AE3018" i="3"/>
  <c r="AE3017" i="3"/>
  <c r="AE3016" i="3"/>
  <c r="AE3015" i="3"/>
  <c r="AE3014" i="3"/>
  <c r="AE3013" i="3"/>
  <c r="AE3012" i="3"/>
  <c r="AE3011" i="3"/>
  <c r="AE3010" i="3"/>
  <c r="AE3009" i="3"/>
  <c r="AE3008" i="3"/>
  <c r="AE3007" i="3"/>
  <c r="AE3006" i="3"/>
  <c r="AE3005" i="3"/>
  <c r="AE3004" i="3"/>
  <c r="AE3003" i="3"/>
  <c r="AE3002" i="3"/>
  <c r="AE3001" i="3"/>
  <c r="AE3000" i="3"/>
  <c r="AE2999" i="3"/>
  <c r="AE2998" i="3"/>
  <c r="AE2997" i="3"/>
  <c r="AE2996" i="3"/>
  <c r="AE2995" i="3"/>
  <c r="AE2994" i="3"/>
  <c r="AE2993" i="3"/>
  <c r="AE2992" i="3"/>
  <c r="AE2991" i="3"/>
  <c r="AE2990" i="3"/>
  <c r="AE2989" i="3"/>
  <c r="AE2988" i="3"/>
  <c r="AE2987" i="3"/>
  <c r="AE2986" i="3"/>
  <c r="AE2985" i="3"/>
  <c r="AE2984" i="3"/>
  <c r="AE2983" i="3"/>
  <c r="AE2982" i="3"/>
  <c r="AE2981" i="3"/>
  <c r="AE2980" i="3"/>
  <c r="AE2979" i="3"/>
  <c r="AE2978" i="3"/>
  <c r="AE2977" i="3"/>
  <c r="AE2976" i="3"/>
  <c r="AE2975" i="3"/>
  <c r="AE2974" i="3"/>
  <c r="AE2973" i="3"/>
  <c r="AE2972" i="3"/>
  <c r="AE2971" i="3"/>
  <c r="AE2970" i="3"/>
  <c r="AE2969" i="3"/>
  <c r="AE2968" i="3"/>
  <c r="AE2967" i="3"/>
  <c r="AE2966" i="3"/>
  <c r="AE2965" i="3"/>
  <c r="AE2964" i="3"/>
  <c r="AE2963" i="3"/>
  <c r="AE2962" i="3"/>
  <c r="AE2961" i="3"/>
  <c r="AE2960" i="3"/>
  <c r="AE2959" i="3"/>
  <c r="AE2958" i="3"/>
  <c r="AE2957" i="3"/>
  <c r="AE2956" i="3"/>
  <c r="AE2955" i="3"/>
  <c r="AE2954" i="3"/>
  <c r="AE2953" i="3"/>
  <c r="AE2952" i="3"/>
  <c r="AE2951" i="3"/>
  <c r="AE2950" i="3"/>
  <c r="AE2949" i="3"/>
  <c r="AE2948" i="3"/>
  <c r="AE2947" i="3"/>
  <c r="AE2946" i="3"/>
  <c r="AE2945" i="3"/>
  <c r="AE2944" i="3"/>
  <c r="AE2943" i="3"/>
  <c r="AE2942" i="3"/>
  <c r="AE2941" i="3"/>
  <c r="AE2940" i="3"/>
  <c r="AE2939" i="3"/>
  <c r="AE2938" i="3"/>
  <c r="AE2937" i="3"/>
  <c r="AE2936" i="3"/>
  <c r="AE2935" i="3"/>
  <c r="AE2934" i="3"/>
  <c r="AE2933" i="3"/>
  <c r="AE2932" i="3"/>
  <c r="AE2931" i="3"/>
  <c r="AE2930" i="3"/>
  <c r="AE2929" i="3"/>
  <c r="AE2928" i="3"/>
  <c r="AE2927" i="3"/>
  <c r="AE2926" i="3"/>
  <c r="AE2925" i="3"/>
  <c r="AE2924" i="3"/>
  <c r="AE2923" i="3"/>
  <c r="AE2922" i="3"/>
  <c r="AE2921" i="3"/>
  <c r="AE2920" i="3"/>
  <c r="AE2919" i="3"/>
  <c r="AE2918" i="3"/>
  <c r="AE2917" i="3"/>
  <c r="AE2916" i="3"/>
  <c r="AE2915" i="3"/>
  <c r="AE2914" i="3"/>
  <c r="AE2913" i="3"/>
  <c r="AE2912" i="3"/>
  <c r="AE2911" i="3"/>
  <c r="AE2910" i="3"/>
  <c r="AE2909" i="3"/>
  <c r="AE2908" i="3"/>
  <c r="AE2907" i="3"/>
  <c r="AE2906" i="3"/>
  <c r="AE2905" i="3"/>
  <c r="AE2904" i="3"/>
  <c r="AE2903" i="3"/>
  <c r="AE2902" i="3"/>
  <c r="AE2901" i="3"/>
  <c r="AE2900" i="3"/>
  <c r="AE2899" i="3"/>
  <c r="AE2898" i="3"/>
  <c r="AE2897" i="3"/>
  <c r="AE2896" i="3"/>
  <c r="AE2895" i="3"/>
  <c r="AE2894" i="3"/>
  <c r="AE2893" i="3"/>
  <c r="AE2892" i="3"/>
  <c r="AE2891" i="3"/>
  <c r="AE2890" i="3"/>
  <c r="AE2889" i="3"/>
  <c r="AE2888" i="3"/>
  <c r="AE2887" i="3"/>
  <c r="AE2886" i="3"/>
  <c r="AE2885" i="3"/>
  <c r="AE2884" i="3"/>
  <c r="AE2883" i="3"/>
  <c r="AE2882" i="3"/>
  <c r="AE2881" i="3"/>
  <c r="AE2880" i="3"/>
  <c r="AE2879" i="3"/>
  <c r="AE2878" i="3"/>
  <c r="AE2877" i="3"/>
  <c r="AE2876" i="3"/>
  <c r="AE2875" i="3"/>
  <c r="AE2874" i="3"/>
  <c r="AE2873" i="3"/>
  <c r="AE2872" i="3"/>
  <c r="AE2871" i="3"/>
  <c r="AE2870" i="3"/>
  <c r="AE2869" i="3"/>
  <c r="AE2868" i="3"/>
  <c r="AE2867" i="3"/>
  <c r="AE2866" i="3"/>
  <c r="AE2865" i="3"/>
  <c r="AE2864" i="3"/>
  <c r="AE2863" i="3"/>
  <c r="AE2862" i="3"/>
  <c r="AE2861" i="3"/>
  <c r="AE2860" i="3"/>
  <c r="AE2859" i="3"/>
  <c r="AE2858" i="3"/>
  <c r="AE2857" i="3"/>
  <c r="AE2856" i="3"/>
  <c r="AE2855" i="3"/>
  <c r="AE2854" i="3"/>
  <c r="AE2853" i="3"/>
  <c r="AE2852" i="3"/>
  <c r="AE2851" i="3"/>
  <c r="AE2850" i="3"/>
  <c r="AE2849" i="3"/>
  <c r="AE2848" i="3"/>
  <c r="AE2847" i="3"/>
  <c r="AE2846" i="3"/>
  <c r="AE2845" i="3"/>
  <c r="AE2844" i="3"/>
  <c r="AE2843" i="3"/>
  <c r="AE2842" i="3"/>
  <c r="AE2841" i="3"/>
  <c r="AE2840" i="3"/>
  <c r="AE2839" i="3"/>
  <c r="AE2838" i="3"/>
  <c r="AE2837" i="3"/>
  <c r="AE2836" i="3"/>
  <c r="AE2835" i="3"/>
  <c r="AE2834" i="3"/>
  <c r="AE2833" i="3"/>
  <c r="AE2832" i="3"/>
  <c r="AE2831" i="3"/>
  <c r="AE2830" i="3"/>
  <c r="AE2829" i="3"/>
  <c r="AE2828" i="3"/>
  <c r="AE2827" i="3"/>
  <c r="AE2826" i="3"/>
  <c r="AE2825" i="3"/>
  <c r="AE2824" i="3"/>
  <c r="AE2823" i="3"/>
  <c r="AE2822" i="3"/>
  <c r="AE2821" i="3"/>
  <c r="AE2820" i="3"/>
  <c r="AE2819" i="3"/>
  <c r="AE2818" i="3"/>
  <c r="AE2817" i="3"/>
  <c r="AE2816" i="3"/>
  <c r="AE2815" i="3"/>
  <c r="AE2814" i="3"/>
  <c r="AE2813" i="3"/>
  <c r="AE2812" i="3"/>
  <c r="AE2811" i="3"/>
  <c r="AE2810" i="3"/>
  <c r="AE2809" i="3"/>
  <c r="AE2808" i="3"/>
  <c r="AE2807" i="3"/>
  <c r="AE2806" i="3"/>
  <c r="AE2805" i="3"/>
  <c r="AE2804" i="3"/>
  <c r="AE2803" i="3"/>
  <c r="AE2802" i="3"/>
  <c r="AE2801" i="3"/>
  <c r="AE2800" i="3"/>
  <c r="AE2799" i="3"/>
  <c r="AE2798" i="3"/>
  <c r="AE2797" i="3"/>
  <c r="AE2796" i="3"/>
  <c r="AE2795" i="3"/>
  <c r="AE2794" i="3"/>
  <c r="AE2793" i="3"/>
  <c r="AE2792" i="3"/>
  <c r="AE2791" i="3"/>
  <c r="AE2790" i="3"/>
  <c r="AE2789" i="3"/>
  <c r="AE2788" i="3"/>
  <c r="AE2787" i="3"/>
  <c r="AE2786" i="3"/>
  <c r="AE2785" i="3"/>
  <c r="AE2784" i="3"/>
  <c r="AE2783" i="3"/>
  <c r="AE2782" i="3"/>
  <c r="AE2781" i="3"/>
  <c r="AE2780" i="3"/>
  <c r="AE2779" i="3"/>
  <c r="AE2778" i="3"/>
  <c r="AE2777" i="3"/>
  <c r="AE2776" i="3"/>
  <c r="AE2775" i="3"/>
  <c r="AE2774" i="3"/>
  <c r="AE2773" i="3"/>
  <c r="AE2772" i="3"/>
  <c r="AE2771" i="3"/>
  <c r="AE2770" i="3"/>
  <c r="AE2769" i="3"/>
  <c r="AE2768" i="3"/>
  <c r="AE2767" i="3"/>
  <c r="AE2766" i="3"/>
  <c r="AE2765" i="3"/>
  <c r="AE2764" i="3"/>
  <c r="AE2763" i="3"/>
  <c r="AE2762" i="3"/>
  <c r="AE2761" i="3"/>
  <c r="AE2760" i="3"/>
  <c r="AE2759" i="3"/>
  <c r="AE2758" i="3"/>
  <c r="AE2757" i="3"/>
  <c r="AE2756" i="3"/>
  <c r="AE2755" i="3"/>
  <c r="AE2754" i="3"/>
  <c r="AE2753" i="3"/>
  <c r="AE2752" i="3"/>
  <c r="AE2751" i="3"/>
  <c r="AE2750" i="3"/>
  <c r="AE2749" i="3"/>
  <c r="AE2748" i="3"/>
  <c r="AE2747" i="3"/>
  <c r="AE2746" i="3"/>
  <c r="AE2745" i="3"/>
  <c r="AE2744" i="3"/>
  <c r="AE2743" i="3"/>
  <c r="AE2742" i="3"/>
  <c r="AE2741" i="3"/>
  <c r="AE2740" i="3"/>
  <c r="AE2739" i="3"/>
  <c r="AE2738" i="3"/>
  <c r="AE2737" i="3"/>
  <c r="AE2736" i="3"/>
  <c r="AE2735" i="3"/>
  <c r="AE2734" i="3"/>
  <c r="AE2733" i="3"/>
  <c r="AE2732" i="3"/>
  <c r="AE2731" i="3"/>
  <c r="AE2730" i="3"/>
  <c r="AE2729" i="3"/>
  <c r="AE2728" i="3"/>
  <c r="AE2727" i="3"/>
  <c r="AE2726" i="3"/>
  <c r="AE2725" i="3"/>
  <c r="AE2724" i="3"/>
  <c r="AE2723" i="3"/>
  <c r="AE2722" i="3"/>
  <c r="AE2721" i="3"/>
  <c r="AE2720" i="3"/>
  <c r="AE2719" i="3"/>
  <c r="AE2718" i="3"/>
  <c r="AE2717" i="3"/>
  <c r="AE2716" i="3"/>
  <c r="AE2715" i="3"/>
  <c r="AE2714" i="3"/>
  <c r="AE2713" i="3"/>
  <c r="AE2712" i="3"/>
  <c r="AE2711" i="3"/>
  <c r="AE2710" i="3"/>
  <c r="AE2709" i="3"/>
  <c r="AE2708" i="3"/>
  <c r="AE2707" i="3"/>
  <c r="AE2706" i="3"/>
  <c r="AE2705" i="3"/>
  <c r="AE2704" i="3"/>
  <c r="AE2703" i="3"/>
  <c r="AE2702" i="3"/>
  <c r="AE2701" i="3"/>
  <c r="AE2700" i="3"/>
  <c r="AE2699" i="3"/>
  <c r="AE2698" i="3"/>
  <c r="AE2697" i="3"/>
  <c r="AE2696" i="3"/>
  <c r="AE2695" i="3"/>
  <c r="AE2694" i="3"/>
  <c r="AE2693" i="3"/>
  <c r="AE2692" i="3"/>
  <c r="AE2691" i="3"/>
  <c r="AE2690" i="3"/>
  <c r="AE2689" i="3"/>
  <c r="AE2688" i="3"/>
  <c r="AE2687" i="3"/>
  <c r="AE2686" i="3"/>
  <c r="AE2685" i="3"/>
  <c r="AE2684" i="3"/>
  <c r="AE2683" i="3"/>
  <c r="AE2682" i="3"/>
  <c r="AE2681" i="3"/>
  <c r="AE2680" i="3"/>
  <c r="AE2679" i="3"/>
  <c r="AE2678" i="3"/>
  <c r="AE2677" i="3"/>
  <c r="AE2676" i="3"/>
  <c r="AE2675" i="3"/>
  <c r="AE2674" i="3"/>
  <c r="AE2673" i="3"/>
  <c r="AE2672" i="3"/>
  <c r="AE2671" i="3"/>
  <c r="AE2670" i="3"/>
  <c r="AE2669" i="3"/>
  <c r="AE2668" i="3"/>
  <c r="AE2667" i="3"/>
  <c r="AE2666" i="3"/>
  <c r="AE2665" i="3"/>
  <c r="AE2664" i="3"/>
  <c r="AE2663" i="3"/>
  <c r="AE2662" i="3"/>
  <c r="AE2661" i="3"/>
  <c r="AE2660" i="3"/>
  <c r="AE2659" i="3"/>
  <c r="AE2658" i="3"/>
  <c r="AE2657" i="3"/>
  <c r="AE2656" i="3"/>
  <c r="AE2655" i="3"/>
  <c r="AE2654" i="3"/>
  <c r="AE2653" i="3"/>
  <c r="AE2652" i="3"/>
  <c r="AE2651" i="3"/>
  <c r="AE2650" i="3"/>
  <c r="AE2649" i="3"/>
  <c r="AE2648" i="3"/>
  <c r="AE2647" i="3"/>
  <c r="AE2646" i="3"/>
  <c r="AE2645" i="3"/>
  <c r="AE2644" i="3"/>
  <c r="AE2643" i="3"/>
  <c r="AE2642" i="3"/>
  <c r="AE2641" i="3"/>
  <c r="AE2640" i="3"/>
  <c r="AE2639" i="3"/>
  <c r="AE2638" i="3"/>
  <c r="AE2637" i="3"/>
  <c r="AE2636" i="3"/>
  <c r="AE2635" i="3"/>
  <c r="AE2634" i="3"/>
  <c r="AE2633" i="3"/>
  <c r="AE2632" i="3"/>
  <c r="AE2631" i="3"/>
  <c r="AE2630" i="3"/>
  <c r="AE2629" i="3"/>
  <c r="AE2628" i="3"/>
  <c r="AE2627" i="3"/>
  <c r="AE2626" i="3"/>
  <c r="AE2625" i="3"/>
  <c r="AE2624" i="3"/>
  <c r="AE2623" i="3"/>
  <c r="AE2622" i="3"/>
  <c r="AE2621" i="3"/>
  <c r="AE2620" i="3"/>
  <c r="AE2619" i="3"/>
  <c r="AE2618" i="3"/>
  <c r="AE2617" i="3"/>
  <c r="AE2616" i="3"/>
  <c r="AE2615" i="3"/>
  <c r="AE2614" i="3"/>
  <c r="AE2613" i="3"/>
  <c r="AE2612" i="3"/>
  <c r="AE2611" i="3"/>
  <c r="AE2610" i="3"/>
  <c r="AE2609" i="3"/>
  <c r="AE2608" i="3"/>
  <c r="AE2607" i="3"/>
  <c r="AE2606" i="3"/>
  <c r="AE2605" i="3"/>
  <c r="AE2604" i="3"/>
  <c r="AE2603" i="3"/>
  <c r="AE2602" i="3"/>
  <c r="AE2601" i="3"/>
  <c r="AE2600" i="3"/>
  <c r="AE2599" i="3"/>
  <c r="AE2598" i="3"/>
  <c r="AE2597" i="3"/>
  <c r="AE2596" i="3"/>
  <c r="AE2595" i="3"/>
  <c r="AE2594" i="3"/>
  <c r="AE2593" i="3"/>
  <c r="AE2592" i="3"/>
  <c r="AE2591" i="3"/>
  <c r="AE2590" i="3"/>
  <c r="AE2589" i="3"/>
  <c r="AE2588" i="3"/>
  <c r="AE2587" i="3"/>
  <c r="AE2586" i="3"/>
  <c r="AE2585" i="3"/>
  <c r="AE2584" i="3"/>
  <c r="AE2583" i="3"/>
  <c r="AE2582" i="3"/>
  <c r="AE2581" i="3"/>
  <c r="AE2580" i="3"/>
  <c r="AE2579" i="3"/>
  <c r="AE2578" i="3"/>
  <c r="AE2577" i="3"/>
  <c r="AE2576" i="3"/>
  <c r="AE2575" i="3"/>
  <c r="AE2574" i="3"/>
  <c r="AE2573" i="3"/>
  <c r="AE2572" i="3"/>
  <c r="AE2571" i="3"/>
  <c r="AE2570" i="3"/>
  <c r="AE2569" i="3"/>
  <c r="AE2568" i="3"/>
  <c r="AE2567" i="3"/>
  <c r="AE2566" i="3"/>
  <c r="AE2565" i="3"/>
  <c r="AE2564" i="3"/>
  <c r="AE2563" i="3"/>
  <c r="AE2562" i="3"/>
  <c r="AE2561" i="3"/>
  <c r="AE2560" i="3"/>
  <c r="AE2559" i="3"/>
  <c r="AE2558" i="3"/>
  <c r="AE2557" i="3"/>
  <c r="AE2556" i="3"/>
  <c r="AE2555" i="3"/>
  <c r="AE2554" i="3"/>
  <c r="AE2553" i="3"/>
  <c r="AE2552" i="3"/>
  <c r="AE2551" i="3"/>
  <c r="AE2550" i="3"/>
  <c r="AE2549" i="3"/>
  <c r="AE2548" i="3"/>
  <c r="AE2547" i="3"/>
  <c r="AE2546" i="3"/>
  <c r="AE2545" i="3"/>
  <c r="AE2544" i="3"/>
  <c r="AE2543" i="3"/>
  <c r="AE2542" i="3"/>
  <c r="AE2541" i="3"/>
  <c r="AE2540" i="3"/>
  <c r="AE2539" i="3"/>
  <c r="AE2538" i="3"/>
  <c r="AE2537" i="3"/>
  <c r="AE2536" i="3"/>
  <c r="AE2535" i="3"/>
  <c r="AE2534" i="3"/>
  <c r="AE2533" i="3"/>
  <c r="AE2532" i="3"/>
  <c r="AE2531" i="3"/>
  <c r="AE2530" i="3"/>
  <c r="AE2529" i="3"/>
  <c r="AE2528" i="3"/>
  <c r="AE2527" i="3"/>
  <c r="AE2526" i="3"/>
  <c r="AE2525" i="3"/>
  <c r="AE2524" i="3"/>
  <c r="AE2523" i="3"/>
  <c r="AE2522" i="3"/>
  <c r="AE2521" i="3"/>
  <c r="AE2520" i="3"/>
  <c r="AE2519" i="3"/>
  <c r="AE2518" i="3"/>
  <c r="AE2517" i="3"/>
  <c r="AE2516" i="3"/>
  <c r="AE2515" i="3"/>
  <c r="AE2514" i="3"/>
  <c r="AE2513" i="3"/>
  <c r="AE2512" i="3"/>
  <c r="AE2511" i="3"/>
  <c r="AE2510" i="3"/>
  <c r="AE2509" i="3"/>
  <c r="AE2508" i="3"/>
  <c r="AE2507" i="3"/>
  <c r="AE2506" i="3"/>
  <c r="AE2505" i="3"/>
  <c r="AE2504" i="3"/>
  <c r="AE2503" i="3"/>
  <c r="AE2502" i="3"/>
  <c r="AE2501" i="3"/>
  <c r="AE2500" i="3"/>
  <c r="AE2499" i="3"/>
  <c r="AE2498" i="3"/>
  <c r="AE2497" i="3"/>
  <c r="AE2496" i="3"/>
  <c r="AE2495" i="3"/>
  <c r="AE2494" i="3"/>
  <c r="AE2493" i="3"/>
  <c r="AE2492" i="3"/>
  <c r="AE2491" i="3"/>
  <c r="AE2490" i="3"/>
  <c r="AE2489" i="3"/>
  <c r="AE2488" i="3"/>
  <c r="AE2487" i="3"/>
  <c r="AE2486" i="3"/>
  <c r="AE2485" i="3"/>
  <c r="AE2484" i="3"/>
  <c r="AE2483" i="3"/>
  <c r="AE2482" i="3"/>
  <c r="AE2481" i="3"/>
  <c r="AE2480" i="3"/>
  <c r="AE2479" i="3"/>
  <c r="AE2478" i="3"/>
  <c r="AE2477" i="3"/>
  <c r="AE2476" i="3"/>
  <c r="AE2475" i="3"/>
  <c r="AE2474" i="3"/>
  <c r="AE2473" i="3"/>
  <c r="AE2472" i="3"/>
  <c r="AE2471" i="3"/>
  <c r="AE2470" i="3"/>
  <c r="AE2469" i="3"/>
  <c r="AE2468" i="3"/>
  <c r="AE2467" i="3"/>
  <c r="AE2466" i="3"/>
  <c r="AE2465" i="3"/>
  <c r="AE2464" i="3"/>
  <c r="AE2463" i="3"/>
  <c r="AE2462" i="3"/>
  <c r="AE2461" i="3"/>
  <c r="AE2460" i="3"/>
  <c r="AE2459" i="3"/>
  <c r="AE2458" i="3"/>
  <c r="AE2457" i="3"/>
  <c r="AE2456" i="3"/>
  <c r="AE2455" i="3"/>
  <c r="AE2454" i="3"/>
  <c r="AE2453" i="3"/>
  <c r="AE2452" i="3"/>
  <c r="AE2451" i="3"/>
  <c r="AE2450" i="3"/>
  <c r="AE2449" i="3"/>
  <c r="AE2448" i="3"/>
  <c r="AE2447" i="3"/>
  <c r="AE2446" i="3"/>
  <c r="AE2445" i="3"/>
  <c r="AE2444" i="3"/>
  <c r="AE2443" i="3"/>
  <c r="AE2442" i="3"/>
  <c r="AE2441" i="3"/>
  <c r="AE2440" i="3"/>
  <c r="AE2439" i="3"/>
  <c r="AE2438" i="3"/>
  <c r="AE2437" i="3"/>
  <c r="AE2436" i="3"/>
  <c r="AE2435" i="3"/>
  <c r="AE2434" i="3"/>
  <c r="AE2433" i="3"/>
  <c r="AE2432" i="3"/>
  <c r="AE2431" i="3"/>
  <c r="AE2430" i="3"/>
  <c r="AE2429" i="3"/>
  <c r="AE2428" i="3"/>
  <c r="AE2427" i="3"/>
  <c r="AE2426" i="3"/>
  <c r="AE2425" i="3"/>
  <c r="AE2424" i="3"/>
  <c r="AE2423" i="3"/>
  <c r="AE2422" i="3"/>
  <c r="AE2421" i="3"/>
  <c r="AE2420" i="3"/>
  <c r="AE2419" i="3"/>
  <c r="AE2418" i="3"/>
  <c r="AE2417" i="3"/>
  <c r="AE2416" i="3"/>
  <c r="AE2415" i="3"/>
  <c r="AE2414" i="3"/>
  <c r="AE2413" i="3"/>
  <c r="AE2412" i="3"/>
  <c r="AE2411" i="3"/>
  <c r="AE2410" i="3"/>
  <c r="AE2409" i="3"/>
  <c r="AE2408" i="3"/>
  <c r="AE2407" i="3"/>
  <c r="AE2406" i="3"/>
  <c r="AE2405" i="3"/>
  <c r="AE2404" i="3"/>
  <c r="AE2403" i="3"/>
  <c r="AE2402" i="3"/>
  <c r="AE2401" i="3"/>
  <c r="AE2400" i="3"/>
  <c r="AE2399" i="3"/>
  <c r="AE2398" i="3"/>
  <c r="AE2397" i="3"/>
  <c r="AE2396" i="3"/>
  <c r="AE2395" i="3"/>
  <c r="AE2394" i="3"/>
  <c r="AE2393" i="3"/>
  <c r="AE2392" i="3"/>
  <c r="AE2391" i="3"/>
  <c r="AE2390" i="3"/>
  <c r="AE2389" i="3"/>
  <c r="AE2388" i="3"/>
  <c r="AE2387" i="3"/>
  <c r="AE2386" i="3"/>
  <c r="AE2385" i="3"/>
  <c r="AE2384" i="3"/>
  <c r="AE2383" i="3"/>
  <c r="AE2382" i="3"/>
  <c r="AE2381" i="3"/>
  <c r="AE2380" i="3"/>
  <c r="AE2379" i="3"/>
  <c r="AE2378" i="3"/>
  <c r="AE2377" i="3"/>
  <c r="AE2376" i="3"/>
  <c r="AE2375" i="3"/>
  <c r="AE2374" i="3"/>
  <c r="AE2373" i="3"/>
  <c r="AE2372" i="3"/>
  <c r="AE2371" i="3"/>
  <c r="AE2370" i="3"/>
  <c r="AE2369" i="3"/>
  <c r="AE2368" i="3"/>
  <c r="AE2367" i="3"/>
  <c r="AE2366" i="3"/>
  <c r="AE2365" i="3"/>
  <c r="AE2364" i="3"/>
  <c r="AE2363" i="3"/>
  <c r="AE2362" i="3"/>
  <c r="AE2361" i="3"/>
  <c r="AE2360" i="3"/>
  <c r="AE2359" i="3"/>
  <c r="AE2358" i="3"/>
  <c r="AE2357" i="3"/>
  <c r="AE2356" i="3"/>
  <c r="AE2355" i="3"/>
  <c r="AE2354" i="3"/>
  <c r="AE2353" i="3"/>
  <c r="AE2352" i="3"/>
  <c r="AE2351" i="3"/>
  <c r="AE2350" i="3"/>
  <c r="AE2349" i="3"/>
  <c r="AE2348" i="3"/>
  <c r="AE2347" i="3"/>
  <c r="AE2346" i="3"/>
  <c r="AE2345" i="3"/>
  <c r="AE2344" i="3"/>
  <c r="AE2343" i="3"/>
  <c r="AE2342" i="3"/>
  <c r="AE2341" i="3"/>
  <c r="AE2340" i="3"/>
  <c r="AE2339" i="3"/>
  <c r="AE2338" i="3"/>
  <c r="AE2337" i="3"/>
  <c r="AE2336" i="3"/>
  <c r="AE2335" i="3"/>
  <c r="AE2334" i="3"/>
  <c r="AE2333" i="3"/>
  <c r="AE2332" i="3"/>
  <c r="AE2331" i="3"/>
  <c r="AE2330" i="3"/>
  <c r="AE2329" i="3"/>
  <c r="AE2328" i="3"/>
  <c r="AE2327" i="3"/>
  <c r="AE2326" i="3"/>
  <c r="AE2325" i="3"/>
  <c r="AE2324" i="3"/>
  <c r="AE2323" i="3"/>
  <c r="AE2322" i="3"/>
  <c r="AE2321" i="3"/>
  <c r="AE2320" i="3"/>
  <c r="AE2319" i="3"/>
  <c r="AE2318" i="3"/>
  <c r="AE2317" i="3"/>
  <c r="AE2316" i="3"/>
  <c r="AE2315" i="3"/>
  <c r="AE2314" i="3"/>
  <c r="AE2313" i="3"/>
  <c r="AE2312" i="3"/>
  <c r="AE2311" i="3"/>
  <c r="AE2310" i="3"/>
  <c r="AE2309" i="3"/>
  <c r="AE2308" i="3"/>
  <c r="AE2307" i="3"/>
  <c r="AE2306" i="3"/>
  <c r="AE2305" i="3"/>
  <c r="AE2304" i="3"/>
  <c r="AE2303" i="3"/>
  <c r="AE2302" i="3"/>
  <c r="AE2301" i="3"/>
  <c r="AE2300" i="3"/>
  <c r="AE2299" i="3"/>
  <c r="AE2298" i="3"/>
  <c r="AE2297" i="3"/>
  <c r="AE2296" i="3"/>
  <c r="AE2295" i="3"/>
  <c r="AE2294" i="3"/>
  <c r="AE2293" i="3"/>
  <c r="AE2292" i="3"/>
  <c r="AE2291" i="3"/>
  <c r="AE2290" i="3"/>
  <c r="AE2289" i="3"/>
  <c r="AE2288" i="3"/>
  <c r="AE2287" i="3"/>
  <c r="AE2286" i="3"/>
  <c r="AE2285" i="3"/>
  <c r="AE2284" i="3"/>
  <c r="AE2283" i="3"/>
  <c r="AE2282" i="3"/>
  <c r="AE2281" i="3"/>
  <c r="AE2280" i="3"/>
  <c r="AE2279" i="3"/>
  <c r="AE2278" i="3"/>
  <c r="AE2277" i="3"/>
  <c r="AE2276" i="3"/>
  <c r="AE2275" i="3"/>
  <c r="AE2274" i="3"/>
  <c r="AE2273" i="3"/>
  <c r="AE2272" i="3"/>
  <c r="AE2271" i="3"/>
  <c r="AE2270" i="3"/>
  <c r="AE2269" i="3"/>
  <c r="AE2268" i="3"/>
  <c r="AE2267" i="3"/>
  <c r="AE2266" i="3"/>
  <c r="AE2265" i="3"/>
  <c r="AE2264" i="3"/>
  <c r="AE2263" i="3"/>
  <c r="AE2262" i="3"/>
  <c r="AE2261" i="3"/>
  <c r="AE2260" i="3"/>
  <c r="AE2259" i="3"/>
  <c r="AE2258" i="3"/>
  <c r="AE2257" i="3"/>
  <c r="AE2256" i="3"/>
  <c r="AE2255" i="3"/>
  <c r="AE2254" i="3"/>
  <c r="AE2253" i="3"/>
  <c r="AE2252" i="3"/>
  <c r="AE2251" i="3"/>
  <c r="AE2250" i="3"/>
  <c r="AE2249" i="3"/>
  <c r="AE2248" i="3"/>
  <c r="AE2247" i="3"/>
  <c r="AE2246" i="3"/>
  <c r="AE2245" i="3"/>
  <c r="AE2244" i="3"/>
  <c r="AE2243" i="3"/>
  <c r="AE2242" i="3"/>
  <c r="AE2241" i="3"/>
  <c r="AE2240" i="3"/>
  <c r="AE2239" i="3"/>
  <c r="AE2238" i="3"/>
  <c r="AE2237" i="3"/>
  <c r="AE2236" i="3"/>
  <c r="AE2235" i="3"/>
  <c r="AE2234" i="3"/>
  <c r="AE2233" i="3"/>
  <c r="AE2232" i="3"/>
  <c r="AE2231" i="3"/>
  <c r="AE2230" i="3"/>
  <c r="AE2229" i="3"/>
  <c r="AE2228" i="3"/>
  <c r="AE2227" i="3"/>
  <c r="AE2226" i="3"/>
  <c r="AE2225" i="3"/>
  <c r="AE2224" i="3"/>
  <c r="AE2223" i="3"/>
  <c r="AE2222" i="3"/>
  <c r="AE2221" i="3"/>
  <c r="AE2220" i="3"/>
  <c r="AE2219" i="3"/>
  <c r="AE2218" i="3"/>
  <c r="AE2217" i="3"/>
  <c r="AE2216" i="3"/>
  <c r="AE2215" i="3"/>
  <c r="AE2214" i="3"/>
  <c r="AE2213" i="3"/>
  <c r="AE2212" i="3"/>
  <c r="AE2211" i="3"/>
  <c r="AE2210" i="3"/>
  <c r="AE2209" i="3"/>
  <c r="AE2208" i="3"/>
  <c r="AE2207" i="3"/>
  <c r="AE2206" i="3"/>
  <c r="AE2205" i="3"/>
  <c r="AE2204" i="3"/>
  <c r="AE2203" i="3"/>
  <c r="AE2202" i="3"/>
  <c r="AE2201" i="3"/>
  <c r="AE2200" i="3"/>
  <c r="AE2199" i="3"/>
  <c r="AE2198" i="3"/>
  <c r="AE2197" i="3"/>
  <c r="AE2196" i="3"/>
  <c r="AE2195" i="3"/>
  <c r="AE2194" i="3"/>
  <c r="AE2193" i="3"/>
  <c r="AE2192" i="3"/>
  <c r="AE2191" i="3"/>
  <c r="AE2190" i="3"/>
  <c r="AE2189" i="3"/>
  <c r="AE2188" i="3"/>
  <c r="AE2187" i="3"/>
  <c r="AE2186" i="3"/>
  <c r="AE2185" i="3"/>
  <c r="AE2184" i="3"/>
  <c r="AE2183" i="3"/>
  <c r="AE2182" i="3"/>
  <c r="AE2181" i="3"/>
  <c r="AE2180" i="3"/>
  <c r="AE2179" i="3"/>
  <c r="AE2178" i="3"/>
  <c r="AE2177" i="3"/>
  <c r="AE2176" i="3"/>
  <c r="AE2175" i="3"/>
  <c r="AE2174" i="3"/>
  <c r="AE2173" i="3"/>
  <c r="AE2172" i="3"/>
  <c r="AE2171" i="3"/>
  <c r="AE2170" i="3"/>
  <c r="AE2169" i="3"/>
  <c r="AE2168" i="3"/>
  <c r="AE2167" i="3"/>
  <c r="AE2166" i="3"/>
  <c r="AE2165" i="3"/>
  <c r="AE2164" i="3"/>
  <c r="AE2163" i="3"/>
  <c r="AE2162" i="3"/>
  <c r="AE2161" i="3"/>
  <c r="AE2160" i="3"/>
  <c r="AE2159" i="3"/>
  <c r="AE2158" i="3"/>
  <c r="AE2157" i="3"/>
  <c r="AE2156" i="3"/>
  <c r="AE2155" i="3"/>
  <c r="AE2154" i="3"/>
  <c r="AE2153" i="3"/>
  <c r="AE2152" i="3"/>
  <c r="AE2151" i="3"/>
  <c r="AE2150" i="3"/>
  <c r="AE2149" i="3"/>
  <c r="AE2148" i="3"/>
  <c r="AE2147" i="3"/>
  <c r="AE2146" i="3"/>
  <c r="AE2145" i="3"/>
  <c r="AE2144" i="3"/>
  <c r="AE2143" i="3"/>
  <c r="AE2142" i="3"/>
  <c r="AE2141" i="3"/>
  <c r="AE2140" i="3"/>
  <c r="AE2139" i="3"/>
  <c r="AE2138" i="3"/>
  <c r="AE2137" i="3"/>
  <c r="AE2136" i="3"/>
  <c r="AE2135" i="3"/>
  <c r="AE2134" i="3"/>
  <c r="AE2133" i="3"/>
  <c r="AE2132" i="3"/>
  <c r="AE2131" i="3"/>
  <c r="AE2130" i="3"/>
  <c r="AE2129" i="3"/>
  <c r="AE2128" i="3"/>
  <c r="AE2127" i="3"/>
  <c r="AE2126" i="3"/>
  <c r="AE2125" i="3"/>
  <c r="AE2124" i="3"/>
  <c r="AE2123" i="3"/>
  <c r="AE2122" i="3"/>
  <c r="AE2121" i="3"/>
  <c r="AE2120" i="3"/>
  <c r="AE2119" i="3"/>
  <c r="AE2118" i="3"/>
  <c r="AE2117" i="3"/>
  <c r="AE2116" i="3"/>
  <c r="AE2115" i="3"/>
  <c r="AE2114" i="3"/>
  <c r="AE2113" i="3"/>
  <c r="AE2112" i="3"/>
  <c r="AE2111" i="3"/>
  <c r="AE2110" i="3"/>
  <c r="AE2109" i="3"/>
  <c r="AE2108" i="3"/>
  <c r="AE2107" i="3"/>
  <c r="AE2106" i="3"/>
  <c r="AE2105" i="3"/>
  <c r="AE2104" i="3"/>
  <c r="AE2103" i="3"/>
  <c r="AE2102" i="3"/>
  <c r="AE2101" i="3"/>
  <c r="AE2100" i="3"/>
  <c r="AE2099" i="3"/>
  <c r="AE2098" i="3"/>
  <c r="AE2097" i="3"/>
  <c r="AE2096" i="3"/>
  <c r="AE2095" i="3"/>
  <c r="AE2094" i="3"/>
  <c r="AE2093" i="3"/>
  <c r="AE2092" i="3"/>
  <c r="AE2091" i="3"/>
  <c r="AE2090" i="3"/>
  <c r="AE2089" i="3"/>
  <c r="AE2088" i="3"/>
  <c r="AE2087" i="3"/>
  <c r="AE2086" i="3"/>
  <c r="AE2085" i="3"/>
  <c r="AE2084" i="3"/>
  <c r="AE2083" i="3"/>
  <c r="AE2082" i="3"/>
  <c r="AE2081" i="3"/>
  <c r="AE2080" i="3"/>
  <c r="AE2079" i="3"/>
  <c r="AE2078" i="3"/>
  <c r="AE2077" i="3"/>
  <c r="AE2076" i="3"/>
  <c r="AE2075" i="3"/>
  <c r="AE2074" i="3"/>
  <c r="AE2073" i="3"/>
  <c r="AE2072" i="3"/>
  <c r="AE2071" i="3"/>
  <c r="AE2070" i="3"/>
  <c r="AE2069" i="3"/>
  <c r="AE2068" i="3"/>
  <c r="AE2067" i="3"/>
  <c r="AE2066" i="3"/>
  <c r="AE2065" i="3"/>
  <c r="AE2064" i="3"/>
  <c r="AE2063" i="3"/>
  <c r="AE2062" i="3"/>
  <c r="AE2061" i="3"/>
  <c r="AE2060" i="3"/>
  <c r="AE2059" i="3"/>
  <c r="AE2058" i="3"/>
  <c r="AE2057" i="3"/>
  <c r="AE2056" i="3"/>
  <c r="AE2055" i="3"/>
  <c r="AE2054" i="3"/>
  <c r="AE2053" i="3"/>
  <c r="AE2052" i="3"/>
  <c r="AE2051" i="3"/>
  <c r="AE2050" i="3"/>
  <c r="AE2049" i="3"/>
  <c r="AE2048" i="3"/>
  <c r="AE2047" i="3"/>
  <c r="AE2046" i="3"/>
  <c r="AE2045" i="3"/>
  <c r="AE2044" i="3"/>
  <c r="AE2043" i="3"/>
  <c r="AE2042" i="3"/>
  <c r="AE2041" i="3"/>
  <c r="AE2040" i="3"/>
  <c r="AE2039" i="3"/>
  <c r="AE2038" i="3"/>
  <c r="AE2037" i="3"/>
  <c r="AE2036" i="3"/>
  <c r="AE2035" i="3"/>
  <c r="AE2034" i="3"/>
  <c r="AE2033" i="3"/>
  <c r="AE2032" i="3"/>
  <c r="AE2031" i="3"/>
  <c r="AE2030" i="3"/>
  <c r="AE2029" i="3"/>
  <c r="AE2028" i="3"/>
  <c r="AE2027" i="3"/>
  <c r="AE2026" i="3"/>
  <c r="AE2025" i="3"/>
  <c r="AE2024" i="3"/>
  <c r="AE2023" i="3"/>
  <c r="AE2022" i="3"/>
  <c r="AE2021" i="3"/>
  <c r="AE2020" i="3"/>
  <c r="AE2019" i="3"/>
  <c r="AE2018" i="3"/>
  <c r="AE2017" i="3"/>
  <c r="AE2016" i="3"/>
  <c r="AE2015" i="3"/>
  <c r="AE2014" i="3"/>
  <c r="AE2013" i="3"/>
  <c r="AE2012" i="3"/>
  <c r="AE2011" i="3"/>
  <c r="AE2010" i="3"/>
  <c r="AE2009" i="3"/>
  <c r="AE2008" i="3"/>
  <c r="AE2007" i="3"/>
  <c r="AE2006" i="3"/>
  <c r="AE2005" i="3"/>
  <c r="AE2004" i="3"/>
  <c r="AE2003" i="3"/>
  <c r="AE2002" i="3"/>
  <c r="AE2001" i="3"/>
  <c r="AE2000" i="3"/>
  <c r="AE1999" i="3"/>
  <c r="AE1998" i="3"/>
  <c r="AE1997" i="3"/>
  <c r="AE1996" i="3"/>
  <c r="AE1995" i="3"/>
  <c r="AE1994" i="3"/>
  <c r="AE1993" i="3"/>
  <c r="AE1992" i="3"/>
  <c r="AE1991" i="3"/>
  <c r="AE1990" i="3"/>
  <c r="AE1989" i="3"/>
  <c r="AE1988" i="3"/>
  <c r="AE1987" i="3"/>
  <c r="AE1986" i="3"/>
  <c r="AE1985" i="3"/>
  <c r="AE1984" i="3"/>
  <c r="AE1983" i="3"/>
  <c r="AE1982" i="3"/>
  <c r="AE1981" i="3"/>
  <c r="AE1980" i="3"/>
  <c r="AE1979" i="3"/>
  <c r="AE1978" i="3"/>
  <c r="AE1977" i="3"/>
  <c r="AE1976" i="3"/>
  <c r="AE1975" i="3"/>
  <c r="AE1974" i="3"/>
  <c r="AE1973" i="3"/>
  <c r="AE1972" i="3"/>
  <c r="AE1971" i="3"/>
  <c r="AE1970" i="3"/>
  <c r="AE1969" i="3"/>
  <c r="AE1968" i="3"/>
  <c r="AE1967" i="3"/>
  <c r="AE1966" i="3"/>
  <c r="AE1965" i="3"/>
  <c r="AE1964" i="3"/>
  <c r="AE1963" i="3"/>
  <c r="AE1962" i="3"/>
  <c r="AE1961" i="3"/>
  <c r="AE1960" i="3"/>
  <c r="AE1959" i="3"/>
  <c r="AE1958" i="3"/>
  <c r="AE1957" i="3"/>
  <c r="AE1956" i="3"/>
  <c r="AE1955" i="3"/>
  <c r="AE1954" i="3"/>
  <c r="AE1953" i="3"/>
  <c r="AE1952" i="3"/>
  <c r="AE1951" i="3"/>
  <c r="AE1950" i="3"/>
  <c r="AE1949" i="3"/>
  <c r="AE1948" i="3"/>
  <c r="AE1947" i="3"/>
  <c r="AE1946" i="3"/>
  <c r="AE1945" i="3"/>
  <c r="AE1944" i="3"/>
  <c r="AE1943" i="3"/>
  <c r="AE1942" i="3"/>
  <c r="AE1941" i="3"/>
  <c r="AE1940" i="3"/>
  <c r="AE1939" i="3"/>
  <c r="AE1938" i="3"/>
  <c r="AE1937" i="3"/>
  <c r="AE1936" i="3"/>
  <c r="AE1935" i="3"/>
  <c r="AE1934" i="3"/>
  <c r="AE1933" i="3"/>
  <c r="AE1932" i="3"/>
  <c r="AE1931" i="3"/>
  <c r="AE1930" i="3"/>
  <c r="AE1929" i="3"/>
  <c r="AE1928" i="3"/>
  <c r="AE1927" i="3"/>
  <c r="AE1926" i="3"/>
  <c r="AE1925" i="3"/>
  <c r="AE1924" i="3"/>
  <c r="AE1923" i="3"/>
  <c r="AE1922" i="3"/>
  <c r="AE1921" i="3"/>
  <c r="AE1920" i="3"/>
  <c r="AE1919" i="3"/>
  <c r="AE1918" i="3"/>
  <c r="AE1917" i="3"/>
  <c r="AE1916" i="3"/>
  <c r="AE1915" i="3"/>
  <c r="AE1914" i="3"/>
  <c r="AE1913" i="3"/>
  <c r="AE1912" i="3"/>
  <c r="AE1911" i="3"/>
  <c r="AE1910" i="3"/>
  <c r="AE1909" i="3"/>
  <c r="AE1908" i="3"/>
  <c r="AE1907" i="3"/>
  <c r="AE1906" i="3"/>
  <c r="AE1905" i="3"/>
  <c r="AE1904" i="3"/>
  <c r="AE1903" i="3"/>
  <c r="AE1902" i="3"/>
  <c r="AE1901" i="3"/>
  <c r="AE1900" i="3"/>
  <c r="AE1899" i="3"/>
  <c r="AE1898" i="3"/>
  <c r="AE1897" i="3"/>
  <c r="AE1896" i="3"/>
  <c r="AE1895" i="3"/>
  <c r="AE1894" i="3"/>
  <c r="AE1893" i="3"/>
  <c r="AE1892" i="3"/>
  <c r="AE1891" i="3"/>
  <c r="AE1890" i="3"/>
  <c r="AE1889" i="3"/>
  <c r="AE1888" i="3"/>
  <c r="AE1887" i="3"/>
  <c r="AE1886" i="3"/>
  <c r="AE1885" i="3"/>
  <c r="AE1884" i="3"/>
  <c r="AE1883" i="3"/>
  <c r="AE1882" i="3"/>
  <c r="AE1881" i="3"/>
  <c r="AE1880" i="3"/>
  <c r="AE1879" i="3"/>
  <c r="AE1878" i="3"/>
  <c r="AE1877" i="3"/>
  <c r="AE1876" i="3"/>
  <c r="AE1875" i="3"/>
  <c r="AE1874" i="3"/>
  <c r="AE1873" i="3"/>
  <c r="AE1872" i="3"/>
  <c r="AE1871" i="3"/>
  <c r="AE1870" i="3"/>
  <c r="AE1869" i="3"/>
  <c r="AE1868" i="3"/>
  <c r="AE1867" i="3"/>
  <c r="AE1866" i="3"/>
  <c r="AE1865" i="3"/>
  <c r="AE1864" i="3"/>
  <c r="AE1863" i="3"/>
  <c r="AE1862" i="3"/>
  <c r="AE1861" i="3"/>
  <c r="AE1860" i="3"/>
  <c r="AE1859" i="3"/>
  <c r="AE1858" i="3"/>
  <c r="AE1857" i="3"/>
  <c r="AE1856" i="3"/>
  <c r="AE1855" i="3"/>
  <c r="AE1854" i="3"/>
  <c r="AE1853" i="3"/>
  <c r="AE1852" i="3"/>
  <c r="AE1851" i="3"/>
  <c r="AE1850" i="3"/>
  <c r="AE1849" i="3"/>
  <c r="AE1848" i="3"/>
  <c r="AE1847" i="3"/>
  <c r="AE1846" i="3"/>
  <c r="AE1845" i="3"/>
  <c r="AE1844" i="3"/>
  <c r="AE1843" i="3"/>
  <c r="AE1842" i="3"/>
  <c r="AE1841" i="3"/>
  <c r="AE1840" i="3"/>
  <c r="AE1839" i="3"/>
  <c r="AE1838" i="3"/>
  <c r="AE1837" i="3"/>
  <c r="AE1836" i="3"/>
  <c r="AE1835" i="3"/>
  <c r="AE1834" i="3"/>
  <c r="AE1833" i="3"/>
  <c r="AE1832" i="3"/>
  <c r="AE1831" i="3"/>
  <c r="AE1830" i="3"/>
  <c r="AE1829" i="3"/>
  <c r="AE1828" i="3"/>
  <c r="AE1827" i="3"/>
  <c r="AE1826" i="3"/>
  <c r="AE1825" i="3"/>
  <c r="AE1824" i="3"/>
  <c r="AE1823" i="3"/>
  <c r="AE1822" i="3"/>
  <c r="AE1821" i="3"/>
  <c r="AE1820" i="3"/>
  <c r="AE1819" i="3"/>
  <c r="AE1818" i="3"/>
  <c r="AE1817" i="3"/>
  <c r="AE1816" i="3"/>
  <c r="AE1815" i="3"/>
  <c r="AE1814" i="3"/>
  <c r="AE1813" i="3"/>
  <c r="AE1812" i="3"/>
  <c r="AE1811" i="3"/>
  <c r="AE1810" i="3"/>
  <c r="AE1809" i="3"/>
  <c r="AE1808" i="3"/>
  <c r="AE1807" i="3"/>
  <c r="AE1806" i="3"/>
  <c r="AE1805" i="3"/>
  <c r="AE1804" i="3"/>
  <c r="AE1803" i="3"/>
  <c r="AE1802" i="3"/>
  <c r="AE1801" i="3"/>
  <c r="AE1800" i="3"/>
  <c r="AE1799" i="3"/>
  <c r="AE1798" i="3"/>
  <c r="AE1797" i="3"/>
  <c r="AE1796" i="3"/>
  <c r="AE1795" i="3"/>
  <c r="AE1794" i="3"/>
  <c r="AE1793" i="3"/>
  <c r="AE1792" i="3"/>
  <c r="AE1791" i="3"/>
  <c r="AE1790" i="3"/>
  <c r="AE1789" i="3"/>
  <c r="AE1788" i="3"/>
  <c r="AE1787" i="3"/>
  <c r="AE1786" i="3"/>
  <c r="AE1785" i="3"/>
  <c r="AE1784" i="3"/>
  <c r="AE1783" i="3"/>
  <c r="AE1782" i="3"/>
  <c r="AE1781" i="3"/>
  <c r="AE1780" i="3"/>
  <c r="AE1779" i="3"/>
  <c r="AE1778" i="3"/>
  <c r="AE1777" i="3"/>
  <c r="AE1776" i="3"/>
  <c r="AE1775" i="3"/>
  <c r="AE1774" i="3"/>
  <c r="AE1773" i="3"/>
  <c r="AE1772" i="3"/>
  <c r="AE1771" i="3"/>
  <c r="AE1770" i="3"/>
  <c r="AE1769" i="3"/>
  <c r="AE1768" i="3"/>
  <c r="AE1767" i="3"/>
  <c r="AE1766" i="3"/>
  <c r="AE1765" i="3"/>
  <c r="AE1764" i="3"/>
  <c r="AE1763" i="3"/>
  <c r="AE1762" i="3"/>
  <c r="AE1761" i="3"/>
  <c r="AE1760" i="3"/>
  <c r="AE1759" i="3"/>
  <c r="AE1758" i="3"/>
  <c r="AE1757" i="3"/>
  <c r="AE1756" i="3"/>
  <c r="AE1755" i="3"/>
  <c r="AE1754" i="3"/>
  <c r="AE1753" i="3"/>
  <c r="AE1752" i="3"/>
  <c r="AE1751" i="3"/>
  <c r="AE1750" i="3"/>
  <c r="AE1749" i="3"/>
  <c r="AE1748" i="3"/>
  <c r="AE1747" i="3"/>
  <c r="AE1746" i="3"/>
  <c r="AE1745" i="3"/>
  <c r="AE1744" i="3"/>
  <c r="AE1743" i="3"/>
  <c r="AE1742" i="3"/>
  <c r="AE1741" i="3"/>
  <c r="AE1740" i="3"/>
  <c r="AE1739" i="3"/>
  <c r="AE1738" i="3"/>
  <c r="AE1737" i="3"/>
  <c r="AE1736" i="3"/>
  <c r="AE1735" i="3"/>
  <c r="AE1734" i="3"/>
  <c r="AE1733" i="3"/>
  <c r="AE1732" i="3"/>
  <c r="AE1731" i="3"/>
  <c r="AE1730" i="3"/>
  <c r="AE1729" i="3"/>
  <c r="AE1728" i="3"/>
  <c r="AE1727" i="3"/>
  <c r="AE1726" i="3"/>
  <c r="AE1725" i="3"/>
  <c r="AE1724" i="3"/>
  <c r="AE1723" i="3"/>
  <c r="AE1722" i="3"/>
  <c r="AE1721" i="3"/>
  <c r="AE1720" i="3"/>
  <c r="AE1719" i="3"/>
  <c r="AE1718" i="3"/>
  <c r="AE1717" i="3"/>
  <c r="AE1716" i="3"/>
  <c r="AE1715" i="3"/>
  <c r="AE1714" i="3"/>
  <c r="AE1713" i="3"/>
  <c r="AE1712" i="3"/>
  <c r="AE1711" i="3"/>
  <c r="AE1710" i="3"/>
  <c r="AE1709" i="3"/>
  <c r="AE1708" i="3"/>
  <c r="AE1707" i="3"/>
  <c r="AE1706" i="3"/>
  <c r="AE1705" i="3"/>
  <c r="AE1704" i="3"/>
  <c r="AE1703" i="3"/>
  <c r="AE1702" i="3"/>
  <c r="AE1701" i="3"/>
  <c r="AE1700" i="3"/>
  <c r="AE1699" i="3"/>
  <c r="AE1698" i="3"/>
  <c r="AE1697" i="3"/>
  <c r="AE1696" i="3"/>
  <c r="AE1695" i="3"/>
  <c r="AE1694" i="3"/>
  <c r="AE1693" i="3"/>
  <c r="AE1692" i="3"/>
  <c r="AE1691" i="3"/>
  <c r="AE1690" i="3"/>
  <c r="AE1689" i="3"/>
  <c r="AE1688" i="3"/>
  <c r="AE1687" i="3"/>
  <c r="AE1686" i="3"/>
  <c r="AE1685" i="3"/>
  <c r="AE1684" i="3"/>
  <c r="AE1683" i="3"/>
  <c r="AE1682" i="3"/>
  <c r="AE1681" i="3"/>
  <c r="AE1680" i="3"/>
  <c r="AE1679" i="3"/>
  <c r="AE1678" i="3"/>
  <c r="AE1677" i="3"/>
  <c r="AE1676" i="3"/>
  <c r="AE1675" i="3"/>
  <c r="AE1674" i="3"/>
  <c r="AE1673" i="3"/>
  <c r="AE1672" i="3"/>
  <c r="AE1671" i="3"/>
  <c r="AE1670" i="3"/>
  <c r="AE1669" i="3"/>
  <c r="AE1668" i="3"/>
  <c r="AE1667" i="3"/>
  <c r="AE1666" i="3"/>
  <c r="AE1665" i="3"/>
  <c r="AE1664" i="3"/>
  <c r="AE1663" i="3"/>
  <c r="AE1662" i="3"/>
  <c r="AE1661" i="3"/>
  <c r="AE1660" i="3"/>
  <c r="AE1659" i="3"/>
  <c r="AE1658" i="3"/>
  <c r="AE1657" i="3"/>
  <c r="AE1656" i="3"/>
  <c r="AE1655" i="3"/>
  <c r="AE1654" i="3"/>
  <c r="AE1653" i="3"/>
  <c r="AE1652" i="3"/>
  <c r="AE1651" i="3"/>
  <c r="AE1650" i="3"/>
  <c r="AE1649" i="3"/>
  <c r="AE1648" i="3"/>
  <c r="AE1647" i="3"/>
  <c r="AE1646" i="3"/>
  <c r="AE1645" i="3"/>
  <c r="AE1644" i="3"/>
  <c r="AE1643" i="3"/>
  <c r="AE1642" i="3"/>
  <c r="AE1641" i="3"/>
  <c r="AE1640" i="3"/>
  <c r="AE1639" i="3"/>
  <c r="AE1638" i="3"/>
  <c r="AE1637" i="3"/>
  <c r="AE1636" i="3"/>
  <c r="AE1635" i="3"/>
  <c r="AE1634" i="3"/>
  <c r="AE1633" i="3"/>
  <c r="AE1632" i="3"/>
  <c r="AE1631" i="3"/>
  <c r="AE1630" i="3"/>
  <c r="AE1629" i="3"/>
  <c r="AE1628" i="3"/>
  <c r="AE1627" i="3"/>
  <c r="AE1626" i="3"/>
  <c r="AE1625" i="3"/>
  <c r="AE1624" i="3"/>
  <c r="AE1623" i="3"/>
  <c r="AE1622" i="3"/>
  <c r="AE1621" i="3"/>
  <c r="AE1620" i="3"/>
  <c r="AE1619" i="3"/>
  <c r="AE1618" i="3"/>
  <c r="AE1617" i="3"/>
  <c r="AE1616" i="3"/>
  <c r="AE1615" i="3"/>
  <c r="AE1614" i="3"/>
  <c r="AE1613" i="3"/>
  <c r="AE1612" i="3"/>
  <c r="AE1611" i="3"/>
  <c r="AE1610" i="3"/>
  <c r="AE1609" i="3"/>
  <c r="AE1608" i="3"/>
  <c r="AE1607" i="3"/>
  <c r="AE1606" i="3"/>
  <c r="AE1605" i="3"/>
  <c r="AE1604" i="3"/>
  <c r="AE1603" i="3"/>
  <c r="AE1602" i="3"/>
  <c r="AE1601" i="3"/>
  <c r="AE1600" i="3"/>
  <c r="AE1599" i="3"/>
  <c r="AE1598" i="3"/>
  <c r="AE1597" i="3"/>
  <c r="AE1596" i="3"/>
  <c r="AE1595" i="3"/>
  <c r="AE1594" i="3"/>
  <c r="AE1593" i="3"/>
  <c r="AE1592" i="3"/>
  <c r="AE1591" i="3"/>
  <c r="AE1590" i="3"/>
  <c r="AE1589" i="3"/>
  <c r="AE1588" i="3"/>
  <c r="AE1587" i="3"/>
  <c r="AE1586" i="3"/>
  <c r="AE1585" i="3"/>
  <c r="AE1584" i="3"/>
  <c r="AE1583" i="3"/>
  <c r="AE1582" i="3"/>
  <c r="AE1581" i="3"/>
  <c r="AE1580" i="3"/>
  <c r="AE1579" i="3"/>
  <c r="AE1578" i="3"/>
  <c r="AE1577" i="3"/>
  <c r="AE1576" i="3"/>
  <c r="AE1575" i="3"/>
  <c r="AE1574" i="3"/>
  <c r="AE1573" i="3"/>
  <c r="AE1572" i="3"/>
  <c r="AE1571" i="3"/>
  <c r="AE1570" i="3"/>
  <c r="AE1569" i="3"/>
  <c r="AE1568" i="3"/>
  <c r="AE1567" i="3"/>
  <c r="AE1566" i="3"/>
  <c r="AE1565" i="3"/>
  <c r="AE1564" i="3"/>
  <c r="AE1563" i="3"/>
  <c r="AE1562" i="3"/>
  <c r="AE1561" i="3"/>
  <c r="AE1560" i="3"/>
  <c r="AE1559" i="3"/>
  <c r="AE1558" i="3"/>
  <c r="AE1557" i="3"/>
  <c r="AE1556" i="3"/>
  <c r="AE1555" i="3"/>
  <c r="AE1554" i="3"/>
  <c r="AE1553" i="3"/>
  <c r="AE1552" i="3"/>
  <c r="AE1551" i="3"/>
  <c r="AE1550" i="3"/>
  <c r="AE1549" i="3"/>
  <c r="AE1548" i="3"/>
  <c r="AE1547" i="3"/>
  <c r="AE1546" i="3"/>
  <c r="AE1545" i="3"/>
  <c r="AE1544" i="3"/>
  <c r="AE1543" i="3"/>
  <c r="AE1542" i="3"/>
  <c r="AE1541" i="3"/>
  <c r="AE1540" i="3"/>
  <c r="AE1539" i="3"/>
  <c r="AE1538" i="3"/>
  <c r="AE1537" i="3"/>
  <c r="AE1536" i="3"/>
  <c r="AE1535" i="3"/>
  <c r="AE1534" i="3"/>
  <c r="AE1533" i="3"/>
  <c r="AE1532" i="3"/>
  <c r="AE1531" i="3"/>
  <c r="AE1530" i="3"/>
  <c r="AE1529" i="3"/>
  <c r="AE1528" i="3"/>
  <c r="AE1527" i="3"/>
  <c r="AE1526" i="3"/>
  <c r="AE1525" i="3"/>
  <c r="AE1524" i="3"/>
  <c r="AE1523" i="3"/>
  <c r="AE1522" i="3"/>
  <c r="AE1521" i="3"/>
  <c r="AE1520" i="3"/>
  <c r="AE1519" i="3"/>
  <c r="AE1518" i="3"/>
  <c r="AE1517" i="3"/>
  <c r="AE1516" i="3"/>
  <c r="AE1515" i="3"/>
  <c r="AE1514" i="3"/>
  <c r="AE1513" i="3"/>
  <c r="AE1512" i="3"/>
  <c r="AE1511" i="3"/>
  <c r="AE1510" i="3"/>
  <c r="AE1509" i="3"/>
  <c r="AE1508" i="3"/>
  <c r="AE1507" i="3"/>
  <c r="AE1506" i="3"/>
  <c r="AE1505" i="3"/>
  <c r="AE1504" i="3"/>
  <c r="AE1503" i="3"/>
  <c r="AE1502" i="3"/>
  <c r="AE1501" i="3"/>
  <c r="AE1500" i="3"/>
  <c r="AE1499" i="3"/>
  <c r="AE1498" i="3"/>
  <c r="AE1497" i="3"/>
  <c r="AE1496" i="3"/>
  <c r="AE1495" i="3"/>
  <c r="AE1494" i="3"/>
  <c r="AE1493" i="3"/>
  <c r="AE1492" i="3"/>
  <c r="AE1491" i="3"/>
  <c r="AE1490" i="3"/>
  <c r="AE1489" i="3"/>
  <c r="AE1488" i="3"/>
  <c r="AE1487" i="3"/>
  <c r="AE1486" i="3"/>
  <c r="AE1485" i="3"/>
  <c r="AE1484" i="3"/>
  <c r="AE1483" i="3"/>
  <c r="AE1482" i="3"/>
  <c r="AE1481" i="3"/>
  <c r="AE1480" i="3"/>
  <c r="AE1479" i="3"/>
  <c r="AE1478" i="3"/>
  <c r="AE1477" i="3"/>
  <c r="AE1476" i="3"/>
  <c r="AE1475" i="3"/>
  <c r="AE1474" i="3"/>
  <c r="AE1473" i="3"/>
  <c r="AE1472" i="3"/>
  <c r="AE1471" i="3"/>
  <c r="AE1470" i="3"/>
  <c r="AE1469" i="3"/>
  <c r="AE1468" i="3"/>
  <c r="AE1467" i="3"/>
  <c r="AE1466" i="3"/>
  <c r="AE1465" i="3"/>
  <c r="AE1464" i="3"/>
  <c r="AE1463" i="3"/>
  <c r="AE1462" i="3"/>
  <c r="AE1461" i="3"/>
  <c r="AE1460" i="3"/>
  <c r="AE1459" i="3"/>
  <c r="AE1458" i="3"/>
  <c r="AE1457" i="3"/>
  <c r="AE1456" i="3"/>
  <c r="AE1455" i="3"/>
  <c r="AE1454" i="3"/>
  <c r="AE1453" i="3"/>
  <c r="AE1452" i="3"/>
  <c r="AE1451" i="3"/>
  <c r="AE1450" i="3"/>
  <c r="AE1449" i="3"/>
  <c r="AE1448" i="3"/>
  <c r="AE1447" i="3"/>
  <c r="AE1446" i="3"/>
  <c r="AE1445" i="3"/>
  <c r="AE1444" i="3"/>
  <c r="AE1443" i="3"/>
  <c r="AE1442" i="3"/>
  <c r="AE1441" i="3"/>
  <c r="AE1440" i="3"/>
  <c r="AE1439" i="3"/>
  <c r="AE1438" i="3"/>
  <c r="AE1437" i="3"/>
  <c r="AE1436" i="3"/>
  <c r="AE1435" i="3"/>
  <c r="AE1434" i="3"/>
  <c r="AE1433" i="3"/>
  <c r="AE1432" i="3"/>
  <c r="AE1431" i="3"/>
  <c r="AE1430" i="3"/>
  <c r="AE1429" i="3"/>
  <c r="AE1428" i="3"/>
  <c r="AE1427" i="3"/>
  <c r="AE1426" i="3"/>
  <c r="AE1425" i="3"/>
  <c r="AE1424" i="3"/>
  <c r="AE1423" i="3"/>
  <c r="AE1422" i="3"/>
  <c r="AE1421" i="3"/>
  <c r="AE1420" i="3"/>
  <c r="AE1419" i="3"/>
  <c r="AE1418" i="3"/>
  <c r="AE1417" i="3"/>
  <c r="AE1416" i="3"/>
  <c r="AE1415" i="3"/>
  <c r="AE1414" i="3"/>
  <c r="AE1413" i="3"/>
  <c r="AE1412" i="3"/>
  <c r="AE1411" i="3"/>
  <c r="AE1410" i="3"/>
  <c r="AE1409" i="3"/>
  <c r="AE1408" i="3"/>
  <c r="AE1407" i="3"/>
  <c r="AE1406" i="3"/>
  <c r="AE1405" i="3"/>
  <c r="AE1404" i="3"/>
  <c r="AE1403" i="3"/>
  <c r="AE1402" i="3"/>
  <c r="AE1401" i="3"/>
  <c r="AE1400" i="3"/>
  <c r="AE1399" i="3"/>
  <c r="AE1398" i="3"/>
  <c r="AE1397" i="3"/>
  <c r="AE1396" i="3"/>
  <c r="AE1395" i="3"/>
  <c r="AE1394" i="3"/>
  <c r="AE1393" i="3"/>
  <c r="AE1392" i="3"/>
  <c r="AE1391" i="3"/>
  <c r="AE1390" i="3"/>
  <c r="AE1389" i="3"/>
  <c r="AE1388" i="3"/>
  <c r="AE1387" i="3"/>
  <c r="AE1386" i="3"/>
  <c r="AE1385" i="3"/>
  <c r="AE1384" i="3"/>
  <c r="AE1383" i="3"/>
  <c r="AE1382" i="3"/>
  <c r="AE1381" i="3"/>
  <c r="AE1380" i="3"/>
  <c r="AE1379" i="3"/>
  <c r="AE1378" i="3"/>
  <c r="AE1377" i="3"/>
  <c r="AE1376" i="3"/>
  <c r="AE1375" i="3"/>
  <c r="AE1374" i="3"/>
  <c r="AE1373" i="3"/>
  <c r="AE1372" i="3"/>
  <c r="AE1371" i="3"/>
  <c r="AE1370" i="3"/>
  <c r="AE1369" i="3"/>
  <c r="AE1368" i="3"/>
  <c r="AE1367" i="3"/>
  <c r="AE1366" i="3"/>
  <c r="AE1365" i="3"/>
  <c r="AE1364" i="3"/>
  <c r="AE1363" i="3"/>
  <c r="AE1362" i="3"/>
  <c r="AE1361" i="3"/>
  <c r="AE1360" i="3"/>
  <c r="AE1359" i="3"/>
  <c r="AE1358" i="3"/>
  <c r="AE1357" i="3"/>
  <c r="AE1356" i="3"/>
  <c r="AE1355" i="3"/>
  <c r="AE1354" i="3"/>
  <c r="AE1353" i="3"/>
  <c r="AE1352" i="3"/>
  <c r="AE1351" i="3"/>
  <c r="AE1350" i="3"/>
  <c r="AE1349" i="3"/>
  <c r="AE1348" i="3"/>
  <c r="AE1347" i="3"/>
  <c r="AE1346" i="3"/>
  <c r="AE1345" i="3"/>
  <c r="AE1344" i="3"/>
  <c r="AE1343" i="3"/>
  <c r="AE1342" i="3"/>
  <c r="AE1341" i="3"/>
  <c r="AE1340" i="3"/>
  <c r="AE1339" i="3"/>
  <c r="AE1338" i="3"/>
  <c r="AE1337" i="3"/>
  <c r="AE1336" i="3"/>
  <c r="AE1335" i="3"/>
  <c r="AE1334" i="3"/>
  <c r="AE1333" i="3"/>
  <c r="AE1332" i="3"/>
  <c r="AE1331" i="3"/>
  <c r="AE1330" i="3"/>
  <c r="AE1329" i="3"/>
  <c r="AE1328" i="3"/>
  <c r="AE1327" i="3"/>
  <c r="AE1326" i="3"/>
  <c r="AE1325" i="3"/>
  <c r="AE1324" i="3"/>
  <c r="AE1323" i="3"/>
  <c r="AE1322" i="3"/>
  <c r="AE1321" i="3"/>
  <c r="AE1320" i="3"/>
  <c r="AE1319" i="3"/>
  <c r="AE1318" i="3"/>
  <c r="AE1317" i="3"/>
  <c r="AE1316" i="3"/>
  <c r="AE1315" i="3"/>
  <c r="AE1314" i="3"/>
  <c r="AE1313" i="3"/>
  <c r="AE1312" i="3"/>
  <c r="AE1311" i="3"/>
  <c r="AE1310" i="3"/>
  <c r="AE1309" i="3"/>
  <c r="AE1308" i="3"/>
  <c r="AE1307" i="3"/>
  <c r="AE1306" i="3"/>
  <c r="AE1305" i="3"/>
  <c r="AE1304" i="3"/>
  <c r="AE1303" i="3"/>
  <c r="AE1302" i="3"/>
  <c r="AE1301" i="3"/>
  <c r="AE1300" i="3"/>
  <c r="AE1299" i="3"/>
  <c r="AE1298" i="3"/>
  <c r="AE1297" i="3"/>
  <c r="AE1296" i="3"/>
  <c r="AE1295" i="3"/>
  <c r="AE1294" i="3"/>
  <c r="AE1293" i="3"/>
  <c r="AE1292" i="3"/>
  <c r="AE1291" i="3"/>
  <c r="AE1290" i="3"/>
  <c r="AE1289" i="3"/>
  <c r="AE1288" i="3"/>
  <c r="AE1287" i="3"/>
  <c r="AE1286" i="3"/>
  <c r="AE1285" i="3"/>
  <c r="AE1284" i="3"/>
  <c r="AE1283" i="3"/>
  <c r="AE1282" i="3"/>
  <c r="AE1281" i="3"/>
  <c r="AE1280" i="3"/>
  <c r="AE1279" i="3"/>
  <c r="AE1278" i="3"/>
  <c r="AE1277" i="3"/>
  <c r="AE1276" i="3"/>
  <c r="AE1275" i="3"/>
  <c r="AE1274" i="3"/>
  <c r="AE1273" i="3"/>
  <c r="AE1272" i="3"/>
  <c r="AE1271" i="3"/>
  <c r="AE1270" i="3"/>
  <c r="AE1269" i="3"/>
  <c r="AE1268" i="3"/>
  <c r="AE1267" i="3"/>
  <c r="AE1266" i="3"/>
  <c r="AE1265" i="3"/>
  <c r="AE1264" i="3"/>
  <c r="AE1263" i="3"/>
  <c r="AE1262" i="3"/>
  <c r="AE1261" i="3"/>
  <c r="AE1260" i="3"/>
  <c r="AE1259" i="3"/>
  <c r="AE1258" i="3"/>
  <c r="AE1257" i="3"/>
  <c r="AE1256" i="3"/>
  <c r="AE1255" i="3"/>
  <c r="AE1254" i="3"/>
  <c r="AE1253" i="3"/>
  <c r="AE1252" i="3"/>
  <c r="AE1251" i="3"/>
  <c r="AE1250" i="3"/>
  <c r="AE1249" i="3"/>
  <c r="AE1248" i="3"/>
  <c r="AE1247" i="3"/>
  <c r="AE1246" i="3"/>
  <c r="AE1245" i="3"/>
  <c r="AE1244" i="3"/>
  <c r="AE1243" i="3"/>
  <c r="AE1242" i="3"/>
  <c r="AE1241" i="3"/>
  <c r="AE1240" i="3"/>
  <c r="AE1239" i="3"/>
  <c r="AE1238" i="3"/>
  <c r="AE1237" i="3"/>
  <c r="AE1236" i="3"/>
  <c r="AE1235" i="3"/>
  <c r="AE1234" i="3"/>
  <c r="AE1233" i="3"/>
  <c r="AE1232" i="3"/>
  <c r="AE1231" i="3"/>
  <c r="AE1230" i="3"/>
  <c r="AE1229" i="3"/>
  <c r="AE1228" i="3"/>
  <c r="AE1227" i="3"/>
  <c r="AE1226" i="3"/>
  <c r="AE1225" i="3"/>
  <c r="AE1224" i="3"/>
  <c r="AE1223" i="3"/>
  <c r="AE1222" i="3"/>
  <c r="AE1221" i="3"/>
  <c r="AE1220" i="3"/>
  <c r="AE1219" i="3"/>
  <c r="AE1218" i="3"/>
  <c r="AE1217" i="3"/>
  <c r="AE1216" i="3"/>
  <c r="AE1215" i="3"/>
  <c r="AE1214" i="3"/>
  <c r="AE1213" i="3"/>
  <c r="AE1212" i="3"/>
  <c r="AE1211" i="3"/>
  <c r="AE1210" i="3"/>
  <c r="AE1209" i="3"/>
  <c r="AE1208" i="3"/>
  <c r="AE1207" i="3"/>
  <c r="AE1206" i="3"/>
  <c r="AE1205" i="3"/>
  <c r="AE1204" i="3"/>
  <c r="AE1203" i="3"/>
  <c r="AE1202" i="3"/>
  <c r="AE1201" i="3"/>
  <c r="AE1200" i="3"/>
  <c r="AE1199" i="3"/>
  <c r="AE1198" i="3"/>
  <c r="AE1197" i="3"/>
  <c r="AE1196" i="3"/>
  <c r="AE1195" i="3"/>
  <c r="AE1194" i="3"/>
  <c r="AE1193" i="3"/>
  <c r="AE1192" i="3"/>
  <c r="AE1191" i="3"/>
  <c r="AE1190" i="3"/>
  <c r="AE1189" i="3"/>
  <c r="AE1188" i="3"/>
  <c r="AE1187" i="3"/>
  <c r="AE1186" i="3"/>
  <c r="AE1185" i="3"/>
  <c r="AE1184" i="3"/>
  <c r="AE1183" i="3"/>
  <c r="AE1182" i="3"/>
  <c r="AE1181" i="3"/>
  <c r="AE1180" i="3"/>
  <c r="AE1179" i="3"/>
  <c r="AE1178" i="3"/>
  <c r="AE1177" i="3"/>
  <c r="AE1176" i="3"/>
  <c r="AE1175" i="3"/>
  <c r="AE1174" i="3"/>
  <c r="AE1173" i="3"/>
  <c r="AE1172" i="3"/>
  <c r="AE1171" i="3"/>
  <c r="AE1170" i="3"/>
  <c r="AE1169" i="3"/>
  <c r="AE1168" i="3"/>
  <c r="AE1167" i="3"/>
  <c r="AE1166" i="3"/>
  <c r="AE1165" i="3"/>
  <c r="AE1164" i="3"/>
  <c r="AE1163" i="3"/>
  <c r="AE1162" i="3"/>
  <c r="AE1161" i="3"/>
  <c r="AE1160" i="3"/>
  <c r="AE1159" i="3"/>
  <c r="AE1158" i="3"/>
  <c r="AE1157" i="3"/>
  <c r="AE1156" i="3"/>
  <c r="AE1155" i="3"/>
  <c r="AE1154" i="3"/>
  <c r="AE1153" i="3"/>
  <c r="AE1152" i="3"/>
  <c r="AE1151" i="3"/>
  <c r="AE1150" i="3"/>
  <c r="AE1149" i="3"/>
  <c r="AE1148" i="3"/>
  <c r="AE1147" i="3"/>
  <c r="AE1146" i="3"/>
  <c r="AE1145" i="3"/>
  <c r="AE1144" i="3"/>
  <c r="AE1143" i="3"/>
  <c r="AE1142" i="3"/>
  <c r="AE1141" i="3"/>
  <c r="AE1140" i="3"/>
  <c r="AE1139" i="3"/>
  <c r="AE1138" i="3"/>
  <c r="AE1137" i="3"/>
  <c r="AE1136" i="3"/>
  <c r="AE1135" i="3"/>
  <c r="AE1134" i="3"/>
  <c r="AE1133" i="3"/>
  <c r="AE1132" i="3"/>
  <c r="AE1131" i="3"/>
  <c r="AE1130" i="3"/>
  <c r="AE1129" i="3"/>
  <c r="AE1128" i="3"/>
  <c r="AE1127" i="3"/>
  <c r="AE1126" i="3"/>
  <c r="AE1125" i="3"/>
  <c r="AE1124" i="3"/>
  <c r="AE1123" i="3"/>
  <c r="AE1122" i="3"/>
  <c r="AE1121" i="3"/>
  <c r="AE1120" i="3"/>
  <c r="AE1119" i="3"/>
  <c r="AE1118" i="3"/>
  <c r="AE1117" i="3"/>
  <c r="AE1116" i="3"/>
  <c r="AE1115" i="3"/>
  <c r="AE1114" i="3"/>
  <c r="AE1113" i="3"/>
  <c r="AE1112" i="3"/>
  <c r="AE1111" i="3"/>
  <c r="AE1110" i="3"/>
  <c r="AE1109" i="3"/>
  <c r="AE1108" i="3"/>
  <c r="AE1107" i="3"/>
  <c r="AE1106" i="3"/>
  <c r="AE1105" i="3"/>
  <c r="AE1104" i="3"/>
  <c r="AE1103" i="3"/>
  <c r="AE1102" i="3"/>
  <c r="AE1101" i="3"/>
  <c r="AE1100" i="3"/>
  <c r="AE1099" i="3"/>
  <c r="AE1098" i="3"/>
  <c r="AE1097" i="3"/>
  <c r="AE1096" i="3"/>
  <c r="AE1095" i="3"/>
  <c r="AE1094" i="3"/>
  <c r="AE1093" i="3"/>
  <c r="AE1092" i="3"/>
  <c r="AE1091" i="3"/>
  <c r="AE1090" i="3"/>
  <c r="AE1089" i="3"/>
  <c r="AE1088" i="3"/>
  <c r="AE1087" i="3"/>
  <c r="AE1086" i="3"/>
  <c r="AE1085" i="3"/>
  <c r="AE1084" i="3"/>
  <c r="AE1083" i="3"/>
  <c r="AE1082" i="3"/>
  <c r="AE1081" i="3"/>
  <c r="AE1080" i="3"/>
  <c r="AE1079" i="3"/>
  <c r="AE1078" i="3"/>
  <c r="AE1077" i="3"/>
  <c r="AE1076" i="3"/>
  <c r="AE1075" i="3"/>
  <c r="AE1074" i="3"/>
  <c r="AE1073" i="3"/>
  <c r="AE1072" i="3"/>
  <c r="AE1071" i="3"/>
  <c r="AE1070" i="3"/>
  <c r="AE1069" i="3"/>
  <c r="AE1068" i="3"/>
  <c r="AE1067" i="3"/>
  <c r="AE1066" i="3"/>
  <c r="AE1065" i="3"/>
  <c r="AE1064" i="3"/>
  <c r="AE1063" i="3"/>
  <c r="AE1062" i="3"/>
  <c r="AE1061" i="3"/>
  <c r="AE1060" i="3"/>
  <c r="AE1059" i="3"/>
  <c r="AE1058" i="3"/>
  <c r="AE1057" i="3"/>
  <c r="AE1056" i="3"/>
  <c r="AE1055" i="3"/>
  <c r="AE1054" i="3"/>
  <c r="AE1053" i="3"/>
  <c r="AE1052" i="3"/>
  <c r="AE1051" i="3"/>
  <c r="AE1050" i="3"/>
  <c r="AE1049" i="3"/>
  <c r="AE1048" i="3"/>
  <c r="AE1047" i="3"/>
  <c r="AE1046" i="3"/>
  <c r="AE1045" i="3"/>
  <c r="AE1044" i="3"/>
  <c r="AE1043" i="3"/>
  <c r="AE1042" i="3"/>
  <c r="AE1041" i="3"/>
  <c r="AE1040" i="3"/>
  <c r="AE1039" i="3"/>
  <c r="AE1038" i="3"/>
  <c r="AE1037" i="3"/>
  <c r="AE1036" i="3"/>
  <c r="AE1035" i="3"/>
  <c r="AE1034" i="3"/>
  <c r="AE1033" i="3"/>
  <c r="AE1032" i="3"/>
  <c r="AE1031" i="3"/>
  <c r="AE1030" i="3"/>
  <c r="AE1029" i="3"/>
  <c r="AE1028" i="3"/>
  <c r="AE1027" i="3"/>
  <c r="AE1026" i="3"/>
  <c r="AE1025" i="3"/>
  <c r="AE1024" i="3"/>
  <c r="AE1023" i="3"/>
  <c r="AE1022" i="3"/>
  <c r="AE1021" i="3"/>
  <c r="AE1020" i="3"/>
  <c r="AE1019" i="3"/>
  <c r="AE1018" i="3"/>
  <c r="AE1017" i="3"/>
  <c r="AE1016" i="3"/>
  <c r="AE1015" i="3"/>
  <c r="AE1014" i="3"/>
  <c r="AE1013" i="3"/>
  <c r="AE1012" i="3"/>
  <c r="AE1011" i="3"/>
  <c r="AE1010" i="3"/>
  <c r="AE1009" i="3"/>
  <c r="AE1008" i="3"/>
  <c r="AE1007" i="3"/>
  <c r="AE1006" i="3"/>
  <c r="AE1005" i="3"/>
  <c r="AE1004" i="3"/>
  <c r="AE1003" i="3"/>
  <c r="AE1002" i="3"/>
  <c r="AE1001" i="3"/>
  <c r="AE1000" i="3"/>
  <c r="AE999" i="3"/>
  <c r="AE998" i="3"/>
  <c r="AE997" i="3"/>
  <c r="AE996" i="3"/>
  <c r="AE995" i="3"/>
  <c r="AE994" i="3"/>
  <c r="AE993" i="3"/>
  <c r="AE992" i="3"/>
  <c r="AE991" i="3"/>
  <c r="AE990" i="3"/>
  <c r="AE989" i="3"/>
  <c r="AE988" i="3"/>
  <c r="AE987" i="3"/>
  <c r="AE986" i="3"/>
  <c r="AE985" i="3"/>
  <c r="AE984" i="3"/>
  <c r="AE983" i="3"/>
  <c r="AE982" i="3"/>
  <c r="AE981" i="3"/>
  <c r="AE980" i="3"/>
  <c r="AE979" i="3"/>
  <c r="AE978" i="3"/>
  <c r="AE977" i="3"/>
  <c r="AE976" i="3"/>
  <c r="AE975" i="3"/>
  <c r="AE974" i="3"/>
  <c r="AE973" i="3"/>
  <c r="AE972" i="3"/>
  <c r="AE971" i="3"/>
  <c r="AE970" i="3"/>
  <c r="AE969" i="3"/>
  <c r="AE968" i="3"/>
  <c r="AE967" i="3"/>
  <c r="AE966" i="3"/>
  <c r="AE965" i="3"/>
  <c r="AE964" i="3"/>
  <c r="AE963" i="3"/>
  <c r="AE962" i="3"/>
  <c r="AE961" i="3"/>
  <c r="AE960" i="3"/>
  <c r="AE959" i="3"/>
  <c r="AE958" i="3"/>
  <c r="AE957" i="3"/>
  <c r="AE956" i="3"/>
  <c r="AE955" i="3"/>
  <c r="AE954" i="3"/>
  <c r="AE953" i="3"/>
  <c r="AE952" i="3"/>
  <c r="AE951" i="3"/>
  <c r="AE950" i="3"/>
  <c r="AE949" i="3"/>
  <c r="AE948" i="3"/>
  <c r="AE947" i="3"/>
  <c r="AE946" i="3"/>
  <c r="AE945" i="3"/>
  <c r="AE944" i="3"/>
  <c r="AE943" i="3"/>
  <c r="AE942" i="3"/>
  <c r="AE941" i="3"/>
  <c r="AE940" i="3"/>
  <c r="AE939" i="3"/>
  <c r="AE938" i="3"/>
  <c r="AE937" i="3"/>
  <c r="AE936" i="3"/>
  <c r="AE935" i="3"/>
  <c r="AE934" i="3"/>
  <c r="AE933" i="3"/>
  <c r="AE932" i="3"/>
  <c r="AE931" i="3"/>
  <c r="AE930" i="3"/>
  <c r="AE929" i="3"/>
  <c r="AE928" i="3"/>
  <c r="AE927" i="3"/>
  <c r="AE926" i="3"/>
  <c r="AE925" i="3"/>
  <c r="AE924" i="3"/>
  <c r="AE923" i="3"/>
  <c r="AE922" i="3"/>
  <c r="AE921" i="3"/>
  <c r="AE920" i="3"/>
  <c r="AE919" i="3"/>
  <c r="AE918" i="3"/>
  <c r="AE917" i="3"/>
  <c r="AE916" i="3"/>
  <c r="AE915" i="3"/>
  <c r="AE914" i="3"/>
  <c r="AE913" i="3"/>
  <c r="AE912" i="3"/>
  <c r="AE911" i="3"/>
  <c r="AE910" i="3"/>
  <c r="AE909" i="3"/>
  <c r="AE908" i="3"/>
  <c r="AE907" i="3"/>
  <c r="AE906" i="3"/>
  <c r="AE905" i="3"/>
  <c r="AE904" i="3"/>
  <c r="AE903" i="3"/>
  <c r="AE902" i="3"/>
  <c r="AE901" i="3"/>
  <c r="AE900" i="3"/>
  <c r="AE899" i="3"/>
  <c r="AE898" i="3"/>
  <c r="AE897" i="3"/>
  <c r="AE896" i="3"/>
  <c r="AE895" i="3"/>
  <c r="AE894" i="3"/>
  <c r="AE893" i="3"/>
  <c r="AE892" i="3"/>
  <c r="AE891" i="3"/>
  <c r="AE890" i="3"/>
  <c r="AE889" i="3"/>
  <c r="AE888" i="3"/>
  <c r="AE887" i="3"/>
  <c r="AE886" i="3"/>
  <c r="AE885" i="3"/>
  <c r="AE884" i="3"/>
  <c r="AE883" i="3"/>
  <c r="AE882" i="3"/>
  <c r="AE881" i="3"/>
  <c r="AE880" i="3"/>
  <c r="AE879" i="3"/>
  <c r="AE878" i="3"/>
  <c r="AE877" i="3"/>
  <c r="AE876" i="3"/>
  <c r="AE875" i="3"/>
  <c r="AE874" i="3"/>
  <c r="AE873" i="3"/>
  <c r="AE872" i="3"/>
  <c r="AE871" i="3"/>
  <c r="AE870" i="3"/>
  <c r="AE869" i="3"/>
  <c r="AE868" i="3"/>
  <c r="AE867" i="3"/>
  <c r="AE866" i="3"/>
  <c r="AE865" i="3"/>
  <c r="AE864" i="3"/>
  <c r="AE863" i="3"/>
  <c r="AE862" i="3"/>
  <c r="AE861" i="3"/>
  <c r="AE860" i="3"/>
  <c r="AE859" i="3"/>
  <c r="AE858" i="3"/>
  <c r="AE857" i="3"/>
  <c r="AE856" i="3"/>
  <c r="AE855" i="3"/>
  <c r="AE854" i="3"/>
  <c r="AE853" i="3"/>
  <c r="AE852" i="3"/>
  <c r="AE851" i="3"/>
  <c r="AE850" i="3"/>
  <c r="AE849" i="3"/>
  <c r="AE848" i="3"/>
  <c r="AE847" i="3"/>
  <c r="AE846" i="3"/>
  <c r="AE845" i="3"/>
  <c r="AE844" i="3"/>
  <c r="AE843" i="3"/>
  <c r="AE842" i="3"/>
  <c r="AE841" i="3"/>
  <c r="AE840" i="3"/>
  <c r="AE839" i="3"/>
  <c r="AE838" i="3"/>
  <c r="AE837" i="3"/>
  <c r="AE836" i="3"/>
  <c r="AE835" i="3"/>
  <c r="AE834" i="3"/>
  <c r="AE833" i="3"/>
  <c r="AE832" i="3"/>
  <c r="AE831" i="3"/>
  <c r="AE830" i="3"/>
  <c r="AE829" i="3"/>
  <c r="AE828" i="3"/>
  <c r="AE827" i="3"/>
  <c r="AE826" i="3"/>
  <c r="AE825" i="3"/>
  <c r="AE824" i="3"/>
  <c r="AE823" i="3"/>
  <c r="AE822" i="3"/>
  <c r="AE821" i="3"/>
  <c r="AE820" i="3"/>
  <c r="AE819" i="3"/>
  <c r="AE818" i="3"/>
  <c r="AE817" i="3"/>
  <c r="AE816" i="3"/>
  <c r="AE815" i="3"/>
  <c r="AE814" i="3"/>
  <c r="AE813" i="3"/>
  <c r="AE812" i="3"/>
  <c r="AE811" i="3"/>
  <c r="AE810" i="3"/>
  <c r="AE809" i="3"/>
  <c r="AE808" i="3"/>
  <c r="AE807" i="3"/>
  <c r="AE806" i="3"/>
  <c r="AE805" i="3"/>
  <c r="AE804" i="3"/>
  <c r="AE803" i="3"/>
  <c r="AE802" i="3"/>
  <c r="AE801" i="3"/>
  <c r="AE800" i="3"/>
  <c r="AE799" i="3"/>
  <c r="AE798" i="3"/>
  <c r="AE797" i="3"/>
  <c r="AE796" i="3"/>
  <c r="AE795" i="3"/>
  <c r="AE794" i="3"/>
  <c r="AE793" i="3"/>
  <c r="AE792" i="3"/>
  <c r="AE791" i="3"/>
  <c r="AE790" i="3"/>
  <c r="AE789" i="3"/>
  <c r="AE788" i="3"/>
  <c r="AE787" i="3"/>
  <c r="AE786" i="3"/>
  <c r="AE785" i="3"/>
  <c r="AE784" i="3"/>
  <c r="AE783" i="3"/>
  <c r="AE782" i="3"/>
  <c r="AE781" i="3"/>
  <c r="AE780" i="3"/>
  <c r="AE779" i="3"/>
  <c r="AE778" i="3"/>
  <c r="AE777" i="3"/>
  <c r="AE776" i="3"/>
  <c r="AE775" i="3"/>
  <c r="AE774" i="3"/>
  <c r="AE773" i="3"/>
  <c r="AE772" i="3"/>
  <c r="AE771" i="3"/>
  <c r="AE770" i="3"/>
  <c r="AE769" i="3"/>
  <c r="AE768" i="3"/>
  <c r="AE767" i="3"/>
  <c r="AE766" i="3"/>
  <c r="AE765" i="3"/>
  <c r="AE764" i="3"/>
  <c r="AE763" i="3"/>
  <c r="AE762" i="3"/>
  <c r="AE761" i="3"/>
  <c r="AE760" i="3"/>
  <c r="AE759" i="3"/>
  <c r="AE758" i="3"/>
  <c r="AE757" i="3"/>
  <c r="AE756" i="3"/>
  <c r="AE755" i="3"/>
  <c r="AE754" i="3"/>
  <c r="AE753" i="3"/>
  <c r="AE752" i="3"/>
  <c r="AE751" i="3"/>
  <c r="AE750" i="3"/>
  <c r="AE749" i="3"/>
  <c r="AE748" i="3"/>
  <c r="AE747" i="3"/>
  <c r="AE746" i="3"/>
  <c r="AE745" i="3"/>
  <c r="AE744" i="3"/>
  <c r="AE743" i="3"/>
  <c r="AE742" i="3"/>
  <c r="AE741" i="3"/>
  <c r="AE740" i="3"/>
  <c r="AE739" i="3"/>
  <c r="AE738" i="3"/>
  <c r="AE737" i="3"/>
  <c r="AE736" i="3"/>
  <c r="AE735" i="3"/>
  <c r="AE734" i="3"/>
  <c r="AE733" i="3"/>
  <c r="AE732" i="3"/>
  <c r="AE731" i="3"/>
  <c r="AE730" i="3"/>
  <c r="AE729" i="3"/>
  <c r="AE728" i="3"/>
  <c r="AE727" i="3"/>
  <c r="AE726" i="3"/>
  <c r="AE725" i="3"/>
  <c r="AE724" i="3"/>
  <c r="AE723" i="3"/>
  <c r="AE722" i="3"/>
  <c r="AE721" i="3"/>
  <c r="AE720" i="3"/>
  <c r="AE719" i="3"/>
  <c r="AE718" i="3"/>
  <c r="AE717" i="3"/>
  <c r="AE716" i="3"/>
  <c r="AE715" i="3"/>
  <c r="AE714" i="3"/>
  <c r="AE713" i="3"/>
  <c r="AE712" i="3"/>
  <c r="AE711" i="3"/>
  <c r="AE710" i="3"/>
  <c r="AE709" i="3"/>
  <c r="AE708" i="3"/>
  <c r="AE707" i="3"/>
  <c r="AE706" i="3"/>
  <c r="AE705" i="3"/>
  <c r="AE704" i="3"/>
  <c r="AE703" i="3"/>
  <c r="AE702" i="3"/>
  <c r="AE701" i="3"/>
  <c r="AE700" i="3"/>
  <c r="AE699" i="3"/>
  <c r="AE698" i="3"/>
  <c r="AE697" i="3"/>
  <c r="AE696" i="3"/>
  <c r="AE695" i="3"/>
  <c r="AE694" i="3"/>
  <c r="AE693" i="3"/>
  <c r="AE692" i="3"/>
  <c r="AE691" i="3"/>
  <c r="AE690" i="3"/>
  <c r="AE689" i="3"/>
  <c r="AE688" i="3"/>
  <c r="AE687" i="3"/>
  <c r="AE686" i="3"/>
  <c r="AE685" i="3"/>
  <c r="AE684" i="3"/>
  <c r="AE683" i="3"/>
  <c r="AE682" i="3"/>
  <c r="AE681" i="3"/>
  <c r="AE680" i="3"/>
  <c r="AE679" i="3"/>
  <c r="AE678" i="3"/>
  <c r="AE677" i="3"/>
  <c r="AE676" i="3"/>
  <c r="AE675" i="3"/>
  <c r="AE674" i="3"/>
  <c r="AE673" i="3"/>
  <c r="AE672" i="3"/>
  <c r="AE671" i="3"/>
  <c r="AE670" i="3"/>
  <c r="AE669" i="3"/>
  <c r="AE668" i="3"/>
  <c r="AE667" i="3"/>
  <c r="AE666" i="3"/>
  <c r="AE665" i="3"/>
  <c r="AE664" i="3"/>
  <c r="AE663" i="3"/>
  <c r="AE662" i="3"/>
  <c r="AE661" i="3"/>
  <c r="AE660" i="3"/>
  <c r="AE659" i="3"/>
  <c r="AE658" i="3"/>
  <c r="AE657" i="3"/>
  <c r="AE656" i="3"/>
  <c r="AE655" i="3"/>
  <c r="AE654" i="3"/>
  <c r="AE653" i="3"/>
  <c r="AE652" i="3"/>
  <c r="AE651" i="3"/>
  <c r="AE650" i="3"/>
  <c r="AE649" i="3"/>
  <c r="AE648" i="3"/>
  <c r="AE647" i="3"/>
  <c r="AE646" i="3"/>
  <c r="AE645" i="3"/>
  <c r="AE644" i="3"/>
  <c r="AE643" i="3"/>
  <c r="AE642" i="3"/>
  <c r="AE641" i="3"/>
  <c r="AE640" i="3"/>
  <c r="AE639" i="3"/>
  <c r="AE638" i="3"/>
  <c r="AE637" i="3"/>
  <c r="AE636" i="3"/>
  <c r="AE635" i="3"/>
  <c r="AE634" i="3"/>
  <c r="AE633" i="3"/>
  <c r="AE632" i="3"/>
  <c r="AE631" i="3"/>
  <c r="AE630" i="3"/>
  <c r="AE629" i="3"/>
  <c r="AE628" i="3"/>
  <c r="AE627" i="3"/>
  <c r="AE626" i="3"/>
  <c r="AE625" i="3"/>
  <c r="AE624" i="3"/>
  <c r="AE623" i="3"/>
  <c r="AE622" i="3"/>
  <c r="AE621" i="3"/>
  <c r="AE620" i="3"/>
  <c r="AE619" i="3"/>
  <c r="AE618" i="3"/>
  <c r="AE617" i="3"/>
  <c r="AE616" i="3"/>
  <c r="AE615" i="3"/>
  <c r="AE614" i="3"/>
  <c r="AE613" i="3"/>
  <c r="AE612" i="3"/>
  <c r="AE611" i="3"/>
  <c r="AE610" i="3"/>
  <c r="AE609" i="3"/>
  <c r="AE608" i="3"/>
  <c r="AE607" i="3"/>
  <c r="AE606" i="3"/>
  <c r="AE605" i="3"/>
  <c r="AE604" i="3"/>
  <c r="AE603" i="3"/>
  <c r="AE602" i="3"/>
  <c r="AE601" i="3"/>
  <c r="AE600" i="3"/>
  <c r="AE599" i="3"/>
  <c r="AE598" i="3"/>
  <c r="AE597" i="3"/>
  <c r="AE596" i="3"/>
  <c r="AE595" i="3"/>
  <c r="AE594" i="3"/>
  <c r="AE593" i="3"/>
  <c r="AE592" i="3"/>
  <c r="AE591" i="3"/>
  <c r="AE590" i="3"/>
  <c r="AE589" i="3"/>
  <c r="AE588" i="3"/>
  <c r="AE587" i="3"/>
  <c r="AE586" i="3"/>
  <c r="AE585" i="3"/>
  <c r="AE584" i="3"/>
  <c r="AE583" i="3"/>
  <c r="AE582" i="3"/>
  <c r="AE581" i="3"/>
  <c r="AE580" i="3"/>
  <c r="AE579" i="3"/>
  <c r="AE578" i="3"/>
  <c r="AE577" i="3"/>
  <c r="AE576" i="3"/>
  <c r="AE575" i="3"/>
  <c r="AE574" i="3"/>
  <c r="AE573" i="3"/>
  <c r="AE572" i="3"/>
  <c r="AE571" i="3"/>
  <c r="AE570" i="3"/>
  <c r="AE569" i="3"/>
  <c r="AE568" i="3"/>
  <c r="AE567" i="3"/>
  <c r="AE566" i="3"/>
  <c r="AE565" i="3"/>
  <c r="AE564" i="3"/>
  <c r="AE563" i="3"/>
  <c r="AE562" i="3"/>
  <c r="AE561" i="3"/>
  <c r="AE560" i="3"/>
  <c r="AE559" i="3"/>
  <c r="AE558" i="3"/>
  <c r="AE557" i="3"/>
  <c r="AE556" i="3"/>
  <c r="AE555" i="3"/>
  <c r="AE554" i="3"/>
  <c r="AE553" i="3"/>
  <c r="AE552" i="3"/>
  <c r="AE551" i="3"/>
  <c r="AE550" i="3"/>
  <c r="AE549" i="3"/>
  <c r="AE548" i="3"/>
  <c r="AE547" i="3"/>
  <c r="AE546" i="3"/>
  <c r="AE545" i="3"/>
  <c r="AE544" i="3"/>
  <c r="AE543" i="3"/>
  <c r="AE542" i="3"/>
  <c r="AE541" i="3"/>
  <c r="AE540" i="3"/>
  <c r="AE539" i="3"/>
  <c r="AE538" i="3"/>
  <c r="AE537" i="3"/>
  <c r="AE536" i="3"/>
  <c r="AE535" i="3"/>
  <c r="AE534" i="3"/>
  <c r="AE533" i="3"/>
  <c r="AE532" i="3"/>
  <c r="AE531" i="3"/>
  <c r="AE530" i="3"/>
  <c r="AE529" i="3"/>
  <c r="AE528" i="3"/>
  <c r="AE527" i="3"/>
  <c r="AE526" i="3"/>
  <c r="AE525" i="3"/>
  <c r="AE524" i="3"/>
  <c r="AE523" i="3"/>
  <c r="AE522" i="3"/>
  <c r="AE521" i="3"/>
  <c r="AE520" i="3"/>
  <c r="AE519" i="3"/>
  <c r="AE518" i="3"/>
  <c r="AE517" i="3"/>
  <c r="AE516" i="3"/>
  <c r="AE515" i="3"/>
  <c r="AE514" i="3"/>
  <c r="AE513" i="3"/>
  <c r="AE512" i="3"/>
  <c r="AE511" i="3"/>
  <c r="AE510" i="3"/>
  <c r="AE509" i="3"/>
  <c r="AE508" i="3"/>
  <c r="AE507" i="3"/>
  <c r="AE506" i="3"/>
  <c r="AE505" i="3"/>
  <c r="AE504" i="3"/>
  <c r="AE503" i="3"/>
  <c r="AE502" i="3"/>
  <c r="AE501" i="3"/>
  <c r="AE500" i="3"/>
  <c r="AE499" i="3"/>
  <c r="AE498" i="3"/>
  <c r="AE497" i="3"/>
  <c r="AE496" i="3"/>
  <c r="AE495" i="3"/>
  <c r="AE494" i="3"/>
  <c r="AE493" i="3"/>
  <c r="AE492" i="3"/>
  <c r="AE491" i="3"/>
  <c r="AE490" i="3"/>
  <c r="AE489" i="3"/>
  <c r="AE488" i="3"/>
  <c r="AE487" i="3"/>
  <c r="AE486" i="3"/>
  <c r="AE485" i="3"/>
  <c r="AE484" i="3"/>
  <c r="AE483" i="3"/>
  <c r="AE482" i="3"/>
  <c r="AE481" i="3"/>
  <c r="AE480" i="3"/>
  <c r="AE479" i="3"/>
  <c r="AE478" i="3"/>
  <c r="AE477" i="3"/>
  <c r="AE476" i="3"/>
  <c r="AE475" i="3"/>
  <c r="AE474" i="3"/>
  <c r="AE473" i="3"/>
  <c r="AE472" i="3"/>
  <c r="AE471" i="3"/>
  <c r="AE470" i="3"/>
  <c r="AE469" i="3"/>
  <c r="AE468" i="3"/>
  <c r="AE467" i="3"/>
  <c r="AE466" i="3"/>
  <c r="AE465" i="3"/>
  <c r="AE464" i="3"/>
  <c r="AE463" i="3"/>
  <c r="AE462" i="3"/>
  <c r="AE461" i="3"/>
  <c r="AE460" i="3"/>
  <c r="AE459" i="3"/>
  <c r="AE458" i="3"/>
  <c r="AE457" i="3"/>
  <c r="AE456" i="3"/>
  <c r="AE455" i="3"/>
  <c r="AE454" i="3"/>
  <c r="AE453" i="3"/>
  <c r="AE452" i="3"/>
  <c r="AE451" i="3"/>
  <c r="AE450" i="3"/>
  <c r="AE449" i="3"/>
  <c r="AE448" i="3"/>
  <c r="AE447" i="3"/>
  <c r="AE446" i="3"/>
  <c r="AE445" i="3"/>
  <c r="AE444" i="3"/>
  <c r="AE443" i="3"/>
  <c r="AE442" i="3"/>
  <c r="AE441" i="3"/>
  <c r="AE440" i="3"/>
  <c r="AE439" i="3"/>
  <c r="AE438" i="3"/>
  <c r="AE437" i="3"/>
  <c r="AE436" i="3"/>
  <c r="AE435" i="3"/>
  <c r="AE434" i="3"/>
  <c r="AE433" i="3"/>
  <c r="AE432" i="3"/>
  <c r="AE431" i="3"/>
  <c r="AE430" i="3"/>
  <c r="AE429" i="3"/>
  <c r="AE428" i="3"/>
  <c r="AE427" i="3"/>
  <c r="AE426" i="3"/>
  <c r="AE425" i="3"/>
  <c r="AE424" i="3"/>
  <c r="AE423" i="3"/>
  <c r="AE422" i="3"/>
  <c r="AE421" i="3"/>
  <c r="AE420" i="3"/>
  <c r="AE419" i="3"/>
  <c r="AE418" i="3"/>
  <c r="AE417" i="3"/>
  <c r="AE416" i="3"/>
  <c r="AE415" i="3"/>
  <c r="AE414" i="3"/>
  <c r="AE413" i="3"/>
  <c r="AE412" i="3"/>
  <c r="AE411" i="3"/>
  <c r="AE410" i="3"/>
  <c r="AE409" i="3"/>
  <c r="AE408" i="3"/>
  <c r="AE407" i="3"/>
  <c r="AE406" i="3"/>
  <c r="AE405" i="3"/>
  <c r="AE404" i="3"/>
  <c r="AE403" i="3"/>
  <c r="AE402" i="3"/>
  <c r="AE401" i="3"/>
  <c r="AE400" i="3"/>
  <c r="AE399" i="3"/>
  <c r="AE398" i="3"/>
  <c r="AE397" i="3"/>
  <c r="AE396" i="3"/>
  <c r="AE395" i="3"/>
  <c r="AE394" i="3"/>
  <c r="AE393" i="3"/>
  <c r="AE392" i="3"/>
  <c r="AE391" i="3"/>
  <c r="AE390" i="3"/>
  <c r="AE389" i="3"/>
  <c r="AE388" i="3"/>
  <c r="AE387" i="3"/>
  <c r="AE386" i="3"/>
  <c r="AE385" i="3"/>
  <c r="AE384" i="3"/>
  <c r="AE383" i="3"/>
  <c r="AE382" i="3"/>
  <c r="AE381" i="3"/>
  <c r="AE380" i="3"/>
  <c r="AE379" i="3"/>
  <c r="AE378" i="3"/>
  <c r="AE377" i="3"/>
  <c r="AE376" i="3"/>
  <c r="AE375" i="3"/>
  <c r="AE374" i="3"/>
  <c r="AE373" i="3"/>
  <c r="AE372" i="3"/>
  <c r="AE371" i="3"/>
  <c r="AE370" i="3"/>
  <c r="AE369" i="3"/>
  <c r="AE368" i="3"/>
  <c r="AE367" i="3"/>
  <c r="AE366" i="3"/>
  <c r="AE365" i="3"/>
  <c r="AE364" i="3"/>
  <c r="AE363" i="3"/>
  <c r="AE362" i="3"/>
  <c r="AE361" i="3"/>
  <c r="AE360" i="3"/>
  <c r="AE359" i="3"/>
  <c r="AE358" i="3"/>
  <c r="AE357" i="3"/>
  <c r="AE356" i="3"/>
  <c r="AE355" i="3"/>
  <c r="AE354" i="3"/>
  <c r="AE353" i="3"/>
  <c r="AE352" i="3"/>
  <c r="AE351" i="3"/>
  <c r="AE350" i="3"/>
  <c r="AE349" i="3"/>
  <c r="AE348" i="3"/>
  <c r="AE347" i="3"/>
  <c r="AE346" i="3"/>
  <c r="AE345" i="3"/>
  <c r="AE344" i="3"/>
  <c r="AE343" i="3"/>
  <c r="AE342" i="3"/>
  <c r="AE341" i="3"/>
  <c r="AE340" i="3"/>
  <c r="AE339" i="3"/>
  <c r="AE338" i="3"/>
  <c r="AE337" i="3"/>
  <c r="AE336" i="3"/>
  <c r="AE335" i="3"/>
  <c r="AE334" i="3"/>
  <c r="AE333" i="3"/>
  <c r="AE332" i="3"/>
  <c r="AE331" i="3"/>
  <c r="AE330" i="3"/>
  <c r="AE329" i="3"/>
  <c r="AE328" i="3"/>
  <c r="AE327" i="3"/>
  <c r="AE326" i="3"/>
  <c r="AE325" i="3"/>
  <c r="AE324" i="3"/>
  <c r="AE323" i="3"/>
  <c r="AE322" i="3"/>
  <c r="AE321" i="3"/>
  <c r="AE320" i="3"/>
  <c r="AE319" i="3"/>
  <c r="AE318" i="3"/>
  <c r="AE317" i="3"/>
  <c r="AE316" i="3"/>
  <c r="AE315" i="3"/>
  <c r="AE314" i="3"/>
  <c r="AE313" i="3"/>
  <c r="AE312" i="3"/>
  <c r="AE311" i="3"/>
  <c r="AE310" i="3"/>
  <c r="AE309" i="3"/>
  <c r="AE308" i="3"/>
  <c r="AE307" i="3"/>
  <c r="AE306" i="3"/>
  <c r="AE305" i="3"/>
  <c r="AE304" i="3"/>
  <c r="AE303" i="3"/>
  <c r="AE302" i="3"/>
  <c r="AE301" i="3"/>
  <c r="AE300" i="3"/>
  <c r="AE299" i="3"/>
  <c r="AE298" i="3"/>
  <c r="AE297" i="3"/>
  <c r="AE296" i="3"/>
  <c r="AE295" i="3"/>
  <c r="AE294" i="3"/>
  <c r="AE293" i="3"/>
  <c r="AE292" i="3"/>
  <c r="AE291" i="3"/>
  <c r="AE290" i="3"/>
  <c r="AE289" i="3"/>
  <c r="AE288" i="3"/>
  <c r="AE287" i="3"/>
  <c r="AE286" i="3"/>
  <c r="AE285" i="3"/>
  <c r="AE284" i="3"/>
  <c r="AE283" i="3"/>
  <c r="AE282" i="3"/>
  <c r="AE281" i="3"/>
  <c r="AE280" i="3"/>
  <c r="AE279" i="3"/>
  <c r="AE278" i="3"/>
  <c r="AE277" i="3"/>
  <c r="AE276" i="3"/>
  <c r="AE275" i="3"/>
  <c r="AE274" i="3"/>
  <c r="AE273" i="3"/>
  <c r="AE272" i="3"/>
  <c r="AE271" i="3"/>
  <c r="AE270" i="3"/>
  <c r="AE269" i="3"/>
  <c r="AE268" i="3"/>
  <c r="AE267" i="3"/>
  <c r="AE266" i="3"/>
  <c r="AE265" i="3"/>
  <c r="AE264" i="3"/>
  <c r="AE263" i="3"/>
  <c r="AE262" i="3"/>
  <c r="AE261" i="3"/>
  <c r="AE260" i="3"/>
  <c r="AE259" i="3"/>
  <c r="AE258" i="3"/>
  <c r="AE257" i="3"/>
  <c r="AE256" i="3"/>
  <c r="AE255" i="3"/>
  <c r="AE254" i="3"/>
  <c r="AE253" i="3"/>
  <c r="AE252" i="3"/>
  <c r="AE251" i="3"/>
  <c r="AE250" i="3"/>
  <c r="AE249" i="3"/>
  <c r="AE248" i="3"/>
  <c r="AE247" i="3"/>
  <c r="AE246" i="3"/>
  <c r="AE245" i="3"/>
  <c r="AE244" i="3"/>
  <c r="AE243" i="3"/>
  <c r="AE242" i="3"/>
  <c r="AE241" i="3"/>
  <c r="AE240" i="3"/>
  <c r="AE239" i="3"/>
  <c r="AE238" i="3"/>
  <c r="AE237" i="3"/>
  <c r="AE236" i="3"/>
  <c r="AE235" i="3"/>
  <c r="AE234" i="3"/>
  <c r="AE233" i="3"/>
  <c r="AE232" i="3"/>
  <c r="AE231" i="3"/>
  <c r="AE230" i="3"/>
  <c r="AE229" i="3"/>
  <c r="AE228" i="3"/>
  <c r="AE227" i="3"/>
  <c r="AE226" i="3"/>
  <c r="AE225" i="3"/>
  <c r="AE224" i="3"/>
  <c r="AE223" i="3"/>
  <c r="AE222" i="3"/>
  <c r="AE221" i="3"/>
  <c r="AE220" i="3"/>
  <c r="AE219" i="3"/>
  <c r="AE218" i="3"/>
  <c r="AE217" i="3"/>
  <c r="AE216" i="3"/>
  <c r="AE215" i="3"/>
  <c r="AE214" i="3"/>
  <c r="AE213" i="3"/>
  <c r="AE212" i="3"/>
  <c r="AE211" i="3"/>
  <c r="AE210" i="3"/>
  <c r="AE209" i="3"/>
  <c r="AE208" i="3"/>
  <c r="AE207" i="3"/>
  <c r="AE206" i="3"/>
  <c r="AE205" i="3"/>
  <c r="AE204" i="3"/>
  <c r="AE203" i="3"/>
  <c r="AE202" i="3"/>
  <c r="AE201" i="3"/>
  <c r="AE200" i="3"/>
  <c r="AE199" i="3"/>
  <c r="AE198" i="3"/>
  <c r="AE197" i="3"/>
  <c r="AE196" i="3"/>
  <c r="AE195" i="3"/>
  <c r="AE194" i="3"/>
  <c r="AE193" i="3"/>
  <c r="AE192" i="3"/>
  <c r="AE191" i="3"/>
  <c r="AE190" i="3"/>
  <c r="AE189" i="3"/>
  <c r="AE188" i="3"/>
  <c r="AE187" i="3"/>
  <c r="AE186" i="3"/>
  <c r="AE185" i="3"/>
  <c r="AE184" i="3"/>
  <c r="AE183" i="3"/>
  <c r="AE182" i="3"/>
  <c r="AE181" i="3"/>
  <c r="AE180" i="3"/>
  <c r="AE179" i="3"/>
  <c r="AE178" i="3"/>
  <c r="AE177" i="3"/>
  <c r="AE176" i="3"/>
  <c r="AE175" i="3"/>
  <c r="AE174" i="3"/>
  <c r="AE173" i="3"/>
  <c r="AE172" i="3"/>
  <c r="AE171" i="3"/>
  <c r="AE170" i="3"/>
  <c r="AE169" i="3"/>
  <c r="AE168" i="3"/>
  <c r="AE167" i="3"/>
  <c r="AE166" i="3"/>
  <c r="AE165" i="3"/>
  <c r="AE164" i="3"/>
  <c r="AE163" i="3"/>
  <c r="AE162" i="3"/>
  <c r="AE161" i="3"/>
  <c r="AE160" i="3"/>
  <c r="AE159" i="3"/>
  <c r="AE158" i="3"/>
  <c r="AE157" i="3"/>
  <c r="AE156" i="3"/>
  <c r="AE155" i="3"/>
  <c r="AE154" i="3"/>
  <c r="AE153" i="3"/>
  <c r="AE152" i="3"/>
  <c r="AE151" i="3"/>
  <c r="AE150" i="3"/>
  <c r="AE149" i="3"/>
  <c r="AE148" i="3"/>
  <c r="AE147" i="3"/>
  <c r="AE146" i="3"/>
  <c r="AE145" i="3"/>
  <c r="AE144" i="3"/>
  <c r="AE143" i="3"/>
  <c r="AE142" i="3"/>
  <c r="AE141" i="3"/>
  <c r="AE140" i="3"/>
  <c r="AE139" i="3"/>
  <c r="AE138" i="3"/>
  <c r="AE137" i="3"/>
  <c r="AE136" i="3"/>
  <c r="AE135" i="3"/>
  <c r="AE134" i="3"/>
  <c r="AE133" i="3"/>
  <c r="AE132" i="3"/>
  <c r="AE131" i="3"/>
  <c r="AE130" i="3"/>
  <c r="AE129" i="3"/>
  <c r="AE128" i="3"/>
  <c r="AE127" i="3"/>
  <c r="AE126" i="3"/>
  <c r="AE125" i="3"/>
  <c r="AE124" i="3"/>
  <c r="AE123" i="3"/>
  <c r="AE122" i="3"/>
  <c r="AE121" i="3"/>
  <c r="AE120" i="3"/>
  <c r="AE119" i="3"/>
  <c r="AE118" i="3"/>
  <c r="AE117" i="3"/>
  <c r="AE116" i="3"/>
  <c r="AE115" i="3"/>
  <c r="AE114" i="3"/>
  <c r="AE113" i="3"/>
  <c r="AE112" i="3"/>
  <c r="AE111" i="3"/>
  <c r="AE110" i="3"/>
  <c r="AE109" i="3"/>
  <c r="AE108" i="3"/>
  <c r="AE107" i="3"/>
  <c r="AE106" i="3"/>
  <c r="AE105" i="3"/>
  <c r="AE104" i="3"/>
  <c r="AE103" i="3"/>
  <c r="AE102" i="3"/>
  <c r="AE101" i="3"/>
  <c r="AE100" i="3"/>
  <c r="AE99" i="3"/>
  <c r="AE98" i="3"/>
  <c r="AE97" i="3"/>
  <c r="AE96" i="3"/>
  <c r="AE95" i="3"/>
  <c r="AE94" i="3"/>
  <c r="AE93" i="3"/>
  <c r="AE92" i="3"/>
  <c r="AE91" i="3"/>
  <c r="AE90" i="3"/>
  <c r="AE89" i="3"/>
  <c r="AE88" i="3"/>
  <c r="AE87" i="3"/>
  <c r="AE86" i="3"/>
  <c r="AE85" i="3"/>
  <c r="AE84" i="3"/>
  <c r="AE83" i="3"/>
  <c r="AE82" i="3"/>
  <c r="AE81" i="3"/>
  <c r="AE80" i="3"/>
  <c r="AE79" i="3"/>
  <c r="AE78" i="3"/>
  <c r="AE77" i="3"/>
  <c r="AE76" i="3"/>
  <c r="AE75" i="3"/>
  <c r="AE74" i="3"/>
  <c r="AE73" i="3"/>
  <c r="AE72" i="3"/>
  <c r="AE71" i="3"/>
  <c r="AE70" i="3"/>
  <c r="AE69" i="3"/>
  <c r="AE68" i="3"/>
  <c r="AE67" i="3"/>
  <c r="AE66" i="3"/>
  <c r="AE65" i="3"/>
  <c r="AE64" i="3"/>
  <c r="AE63" i="3"/>
  <c r="AE62" i="3"/>
  <c r="AE61" i="3"/>
  <c r="AE60" i="3"/>
  <c r="AE59" i="3"/>
  <c r="AE58" i="3"/>
  <c r="AE57" i="3"/>
  <c r="AE56" i="3"/>
  <c r="AE55" i="3"/>
  <c r="AE54" i="3"/>
  <c r="AE53" i="3"/>
  <c r="AE52" i="3"/>
  <c r="AE51" i="3"/>
  <c r="AE50" i="3"/>
  <c r="AE49" i="3"/>
  <c r="AE48" i="3"/>
  <c r="AE47" i="3"/>
  <c r="AE46" i="3"/>
  <c r="AE45" i="3"/>
  <c r="AE44" i="3"/>
  <c r="AE43" i="3"/>
  <c r="AE42" i="3"/>
  <c r="AE41" i="3"/>
  <c r="AE40" i="3"/>
  <c r="AE39" i="3"/>
  <c r="AE38" i="3"/>
  <c r="AE37" i="3"/>
  <c r="AE36" i="3"/>
  <c r="AE35" i="3"/>
  <c r="AE34" i="3"/>
  <c r="AE33" i="3"/>
  <c r="AE32" i="3"/>
  <c r="AE31" i="3"/>
  <c r="AE30" i="3"/>
  <c r="AE29" i="3"/>
  <c r="AE28" i="3"/>
  <c r="AE2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T3286" i="3"/>
  <c r="T3285" i="3"/>
  <c r="T3284" i="3"/>
  <c r="T3283" i="3"/>
  <c r="T3282" i="3"/>
  <c r="T3281" i="3"/>
  <c r="T3280" i="3"/>
  <c r="T3279" i="3"/>
  <c r="T3278" i="3"/>
  <c r="T3277" i="3"/>
  <c r="T3276" i="3"/>
  <c r="T3275" i="3"/>
  <c r="T3274" i="3"/>
  <c r="T3273" i="3"/>
  <c r="T3272" i="3"/>
  <c r="T3271" i="3"/>
  <c r="T3270" i="3"/>
  <c r="T3269" i="3"/>
  <c r="T3268" i="3"/>
  <c r="T3267" i="3"/>
  <c r="T3266" i="3"/>
  <c r="T3265" i="3"/>
  <c r="T3264" i="3"/>
  <c r="T3263" i="3"/>
  <c r="T3262" i="3"/>
  <c r="T3261" i="3"/>
  <c r="T3260" i="3"/>
  <c r="T3259" i="3"/>
  <c r="T3258" i="3"/>
  <c r="T3257" i="3"/>
  <c r="T3256" i="3"/>
  <c r="T3255" i="3"/>
  <c r="T3254" i="3"/>
  <c r="T3253" i="3"/>
  <c r="T3252" i="3"/>
  <c r="T3251" i="3"/>
  <c r="T3250" i="3"/>
  <c r="T3249" i="3"/>
  <c r="T3248" i="3"/>
  <c r="T3247" i="3"/>
  <c r="T3246" i="3"/>
  <c r="T3245" i="3"/>
  <c r="T3244" i="3"/>
  <c r="T3243" i="3"/>
  <c r="T3242" i="3"/>
  <c r="T3241" i="3"/>
  <c r="T3240" i="3"/>
  <c r="T3239" i="3"/>
  <c r="T3238" i="3"/>
  <c r="T3237" i="3"/>
  <c r="T3236" i="3"/>
  <c r="T3235" i="3"/>
  <c r="T3234" i="3"/>
  <c r="T3233" i="3"/>
  <c r="T3232" i="3"/>
  <c r="T3231" i="3"/>
  <c r="T3230" i="3"/>
  <c r="T3229" i="3"/>
  <c r="T3228" i="3"/>
  <c r="T3227" i="3"/>
  <c r="T3226" i="3"/>
  <c r="T3225" i="3"/>
  <c r="T3224" i="3"/>
  <c r="T3223" i="3"/>
  <c r="T3222" i="3"/>
  <c r="T3221" i="3"/>
  <c r="T3220" i="3"/>
  <c r="T3219" i="3"/>
  <c r="T3218" i="3"/>
  <c r="T3217" i="3"/>
  <c r="T3216" i="3"/>
  <c r="T3215" i="3"/>
  <c r="T3214" i="3"/>
  <c r="T3213" i="3"/>
  <c r="T3212" i="3"/>
  <c r="T3211" i="3"/>
  <c r="T3210" i="3"/>
  <c r="T3209" i="3"/>
  <c r="T3208" i="3"/>
  <c r="T3207" i="3"/>
  <c r="T3206" i="3"/>
  <c r="T3205" i="3"/>
  <c r="T3204" i="3"/>
  <c r="T3203" i="3"/>
  <c r="T3202" i="3"/>
  <c r="T3201" i="3"/>
  <c r="T3200" i="3"/>
  <c r="T3199" i="3"/>
  <c r="T3198" i="3"/>
  <c r="T3197" i="3"/>
  <c r="T3196" i="3"/>
  <c r="T3195" i="3"/>
  <c r="T3194" i="3"/>
  <c r="T3193" i="3"/>
  <c r="T3192" i="3"/>
  <c r="T3191" i="3"/>
  <c r="T3190" i="3"/>
  <c r="T3189" i="3"/>
  <c r="T3188" i="3"/>
  <c r="T3187" i="3"/>
  <c r="T3186" i="3"/>
  <c r="T3185" i="3"/>
  <c r="T3184" i="3"/>
  <c r="T3183" i="3"/>
  <c r="T3182" i="3"/>
  <c r="T3181" i="3"/>
  <c r="T3180" i="3"/>
  <c r="T3179" i="3"/>
  <c r="T3178" i="3"/>
  <c r="T3177" i="3"/>
  <c r="T3176" i="3"/>
  <c r="T3175" i="3"/>
  <c r="T3174" i="3"/>
  <c r="T3173" i="3"/>
  <c r="T3172" i="3"/>
  <c r="T3171" i="3"/>
  <c r="T3170" i="3"/>
  <c r="T3169" i="3"/>
  <c r="T3168" i="3"/>
  <c r="T3167" i="3"/>
  <c r="T3166" i="3"/>
  <c r="T3165" i="3"/>
  <c r="T3164" i="3"/>
  <c r="T3163" i="3"/>
  <c r="T3162" i="3"/>
  <c r="T3161" i="3"/>
  <c r="T3160" i="3"/>
  <c r="T3159" i="3"/>
  <c r="T3158" i="3"/>
  <c r="T3157" i="3"/>
  <c r="T3156" i="3"/>
  <c r="T3155" i="3"/>
  <c r="T3154" i="3"/>
  <c r="T3153" i="3"/>
  <c r="T3152" i="3"/>
  <c r="T3151" i="3"/>
  <c r="T3150" i="3"/>
  <c r="T3149" i="3"/>
  <c r="T3148" i="3"/>
  <c r="T3147" i="3"/>
  <c r="T3146" i="3"/>
  <c r="T3145" i="3"/>
  <c r="T3144" i="3"/>
  <c r="T3143" i="3"/>
  <c r="T3142" i="3"/>
  <c r="T3141" i="3"/>
  <c r="T3140" i="3"/>
  <c r="T3139" i="3"/>
  <c r="T3138" i="3"/>
  <c r="T3137" i="3"/>
  <c r="T3136" i="3"/>
  <c r="T3135" i="3"/>
  <c r="T3134" i="3"/>
  <c r="T3133" i="3"/>
  <c r="T3132" i="3"/>
  <c r="T3131" i="3"/>
  <c r="T3130" i="3"/>
  <c r="T3129" i="3"/>
  <c r="T3128" i="3"/>
  <c r="T3127" i="3"/>
  <c r="T3126" i="3"/>
  <c r="T3125" i="3"/>
  <c r="T3124" i="3"/>
  <c r="T3123" i="3"/>
  <c r="T3122" i="3"/>
  <c r="T3121" i="3"/>
  <c r="T3120" i="3"/>
  <c r="T3119" i="3"/>
  <c r="T3118" i="3"/>
  <c r="T3117" i="3"/>
  <c r="T3116" i="3"/>
  <c r="T3115" i="3"/>
  <c r="T3114" i="3"/>
  <c r="T3113" i="3"/>
  <c r="T3112" i="3"/>
  <c r="T3111" i="3"/>
  <c r="T3110" i="3"/>
  <c r="T3109" i="3"/>
  <c r="T3108" i="3"/>
  <c r="T3107" i="3"/>
  <c r="T3106" i="3"/>
  <c r="T3105" i="3"/>
  <c r="T3104" i="3"/>
  <c r="T3103" i="3"/>
  <c r="T3102" i="3"/>
  <c r="T3101" i="3"/>
  <c r="T3100" i="3"/>
  <c r="T3099" i="3"/>
  <c r="T3098" i="3"/>
  <c r="T3097" i="3"/>
  <c r="T3096" i="3"/>
  <c r="T3095" i="3"/>
  <c r="T3094" i="3"/>
  <c r="T3093" i="3"/>
  <c r="T3092" i="3"/>
  <c r="T3091" i="3"/>
  <c r="T3090" i="3"/>
  <c r="T3089" i="3"/>
  <c r="T3088" i="3"/>
  <c r="T3087" i="3"/>
  <c r="T3086" i="3"/>
  <c r="T3085" i="3"/>
  <c r="T3084" i="3"/>
  <c r="T3083" i="3"/>
  <c r="T3082" i="3"/>
  <c r="T3081" i="3"/>
  <c r="T3080" i="3"/>
  <c r="T3079" i="3"/>
  <c r="T3078" i="3"/>
  <c r="T3077" i="3"/>
  <c r="T3076" i="3"/>
  <c r="T3075" i="3"/>
  <c r="T3074" i="3"/>
  <c r="T3073" i="3"/>
  <c r="T3072" i="3"/>
  <c r="T3071" i="3"/>
  <c r="T3070" i="3"/>
  <c r="T3069" i="3"/>
  <c r="T3068" i="3"/>
  <c r="T3067" i="3"/>
  <c r="T3066" i="3"/>
  <c r="T3065" i="3"/>
  <c r="T3064" i="3"/>
  <c r="T3063" i="3"/>
  <c r="T3062" i="3"/>
  <c r="T3061" i="3"/>
  <c r="T3060" i="3"/>
  <c r="T3059" i="3"/>
  <c r="T3058" i="3"/>
  <c r="T3057" i="3"/>
  <c r="T3056" i="3"/>
  <c r="T3055" i="3"/>
  <c r="T3054" i="3"/>
  <c r="T3053" i="3"/>
  <c r="T3052" i="3"/>
  <c r="T3051" i="3"/>
  <c r="T3050" i="3"/>
  <c r="T3049" i="3"/>
  <c r="T3048" i="3"/>
  <c r="T3047" i="3"/>
  <c r="T3046" i="3"/>
  <c r="T3045" i="3"/>
  <c r="T3044" i="3"/>
  <c r="T3043" i="3"/>
  <c r="T3042" i="3"/>
  <c r="T3041" i="3"/>
  <c r="T3040" i="3"/>
  <c r="T3039" i="3"/>
  <c r="T3038" i="3"/>
  <c r="T3037" i="3"/>
  <c r="T3036" i="3"/>
  <c r="T3035" i="3"/>
  <c r="T3034" i="3"/>
  <c r="T3033" i="3"/>
  <c r="T3032" i="3"/>
  <c r="T3031" i="3"/>
  <c r="T3030" i="3"/>
  <c r="T3029" i="3"/>
  <c r="T3028" i="3"/>
  <c r="T3027" i="3"/>
  <c r="T3026" i="3"/>
  <c r="T3025" i="3"/>
  <c r="T3024" i="3"/>
  <c r="T3023" i="3"/>
  <c r="T3022" i="3"/>
  <c r="T3021" i="3"/>
  <c r="T3020" i="3"/>
  <c r="T3019" i="3"/>
  <c r="T3018" i="3"/>
  <c r="T3017" i="3"/>
  <c r="T3016" i="3"/>
  <c r="T3015" i="3"/>
  <c r="T3014" i="3"/>
  <c r="T3013" i="3"/>
  <c r="T3012" i="3"/>
  <c r="T3011" i="3"/>
  <c r="T3010" i="3"/>
  <c r="T3009" i="3"/>
  <c r="T3008" i="3"/>
  <c r="T3007" i="3"/>
  <c r="T3006" i="3"/>
  <c r="T3005" i="3"/>
  <c r="T3004" i="3"/>
  <c r="T3003" i="3"/>
  <c r="T3002" i="3"/>
  <c r="T3001" i="3"/>
  <c r="T3000" i="3"/>
  <c r="T2999" i="3"/>
  <c r="T2998" i="3"/>
  <c r="T2997" i="3"/>
  <c r="T2996" i="3"/>
  <c r="T2995" i="3"/>
  <c r="T2994" i="3"/>
  <c r="T2993" i="3"/>
  <c r="T2992" i="3"/>
  <c r="T2991" i="3"/>
  <c r="T2990" i="3"/>
  <c r="T2989" i="3"/>
  <c r="T2988" i="3"/>
  <c r="T2987" i="3"/>
  <c r="T2986" i="3"/>
  <c r="T2985" i="3"/>
  <c r="T2984" i="3"/>
  <c r="T2983" i="3"/>
  <c r="T2982" i="3"/>
  <c r="T2981" i="3"/>
  <c r="T2980" i="3"/>
  <c r="T2979" i="3"/>
  <c r="T2978" i="3"/>
  <c r="T2977" i="3"/>
  <c r="T2976" i="3"/>
  <c r="T2975" i="3"/>
  <c r="T2974" i="3"/>
  <c r="T2973" i="3"/>
  <c r="T2972" i="3"/>
  <c r="T2971" i="3"/>
  <c r="T2970" i="3"/>
  <c r="T2969" i="3"/>
  <c r="T2968" i="3"/>
  <c r="T2967" i="3"/>
  <c r="T2966" i="3"/>
  <c r="T2965" i="3"/>
  <c r="T2964" i="3"/>
  <c r="T2963" i="3"/>
  <c r="T2962" i="3"/>
  <c r="T2961" i="3"/>
  <c r="T2960" i="3"/>
  <c r="T2959" i="3"/>
  <c r="T2958" i="3"/>
  <c r="T2957" i="3"/>
  <c r="T2956" i="3"/>
  <c r="T2955" i="3"/>
  <c r="T2954" i="3"/>
  <c r="T2953" i="3"/>
  <c r="T2952" i="3"/>
  <c r="T2951" i="3"/>
  <c r="T2950" i="3"/>
  <c r="T2949" i="3"/>
  <c r="T2948" i="3"/>
  <c r="T2947" i="3"/>
  <c r="T2946" i="3"/>
  <c r="T2945" i="3"/>
  <c r="T2944" i="3"/>
  <c r="T2943" i="3"/>
  <c r="T2942" i="3"/>
  <c r="T2941" i="3"/>
  <c r="T2940" i="3"/>
  <c r="T2939" i="3"/>
  <c r="T2938" i="3"/>
  <c r="T2937" i="3"/>
  <c r="T2936" i="3"/>
  <c r="T2935" i="3"/>
  <c r="T2934" i="3"/>
  <c r="T2933" i="3"/>
  <c r="T2932" i="3"/>
  <c r="T2931" i="3"/>
  <c r="T2930" i="3"/>
  <c r="T2929" i="3"/>
  <c r="T2928" i="3"/>
  <c r="T2927" i="3"/>
  <c r="T2926" i="3"/>
  <c r="T2925" i="3"/>
  <c r="T2924" i="3"/>
  <c r="T2923" i="3"/>
  <c r="T2922" i="3"/>
  <c r="T2921" i="3"/>
  <c r="T2920" i="3"/>
  <c r="T2919" i="3"/>
  <c r="T2918" i="3"/>
  <c r="T2917" i="3"/>
  <c r="T2916" i="3"/>
  <c r="T2915" i="3"/>
  <c r="T2914" i="3"/>
  <c r="T2913" i="3"/>
  <c r="T2912" i="3"/>
  <c r="T2911" i="3"/>
  <c r="T2910" i="3"/>
  <c r="T2909" i="3"/>
  <c r="T2908" i="3"/>
  <c r="T2907" i="3"/>
  <c r="T2906" i="3"/>
  <c r="T2905" i="3"/>
  <c r="T2904" i="3"/>
  <c r="T2903" i="3"/>
  <c r="T2902" i="3"/>
  <c r="T2901" i="3"/>
  <c r="T2900" i="3"/>
  <c r="T2899" i="3"/>
  <c r="T2898" i="3"/>
  <c r="T2897" i="3"/>
  <c r="T2896" i="3"/>
  <c r="T2895" i="3"/>
  <c r="T2894" i="3"/>
  <c r="T2893" i="3"/>
  <c r="T2892" i="3"/>
  <c r="T2891" i="3"/>
  <c r="T2890" i="3"/>
  <c r="T2889" i="3"/>
  <c r="T2888" i="3"/>
  <c r="T2887" i="3"/>
  <c r="T2886" i="3"/>
  <c r="T2885" i="3"/>
  <c r="T2884" i="3"/>
  <c r="T2883" i="3"/>
  <c r="T2882" i="3"/>
  <c r="T2881" i="3"/>
  <c r="T2880" i="3"/>
  <c r="T2879" i="3"/>
  <c r="T2878" i="3"/>
  <c r="T2877" i="3"/>
  <c r="T2876" i="3"/>
  <c r="T2875" i="3"/>
  <c r="T2874" i="3"/>
  <c r="T2873" i="3"/>
  <c r="T2872" i="3"/>
  <c r="T2871" i="3"/>
  <c r="T2870" i="3"/>
  <c r="T2869" i="3"/>
  <c r="T2868" i="3"/>
  <c r="T2867" i="3"/>
  <c r="T2866" i="3"/>
  <c r="T2865" i="3"/>
  <c r="T2864" i="3"/>
  <c r="T2863" i="3"/>
  <c r="T2862" i="3"/>
  <c r="T2861" i="3"/>
  <c r="T2860" i="3"/>
  <c r="T2859" i="3"/>
  <c r="T2858" i="3"/>
  <c r="T2857" i="3"/>
  <c r="T2856" i="3"/>
  <c r="T2855" i="3"/>
  <c r="T2854" i="3"/>
  <c r="T2853" i="3"/>
  <c r="T2852" i="3"/>
  <c r="T2851" i="3"/>
  <c r="T2850" i="3"/>
  <c r="T2849" i="3"/>
  <c r="T2848" i="3"/>
  <c r="T2847" i="3"/>
  <c r="T2846" i="3"/>
  <c r="T2845" i="3"/>
  <c r="T2844" i="3"/>
  <c r="T2843" i="3"/>
  <c r="T2842" i="3"/>
  <c r="T2841" i="3"/>
  <c r="T2840" i="3"/>
  <c r="T2839" i="3"/>
  <c r="T2838" i="3"/>
  <c r="T2837" i="3"/>
  <c r="T2836" i="3"/>
  <c r="T2835" i="3"/>
  <c r="T2834" i="3"/>
  <c r="T2833" i="3"/>
  <c r="T2832" i="3"/>
  <c r="T2831" i="3"/>
  <c r="T2830" i="3"/>
  <c r="T2829" i="3"/>
  <c r="T2828" i="3"/>
  <c r="T2827" i="3"/>
  <c r="T2826" i="3"/>
  <c r="T2825" i="3"/>
  <c r="T2824" i="3"/>
  <c r="T2823" i="3"/>
  <c r="T2822" i="3"/>
  <c r="T2821" i="3"/>
  <c r="T2820" i="3"/>
  <c r="T2819" i="3"/>
  <c r="T2818" i="3"/>
  <c r="T2817" i="3"/>
  <c r="T2816" i="3"/>
  <c r="T2815" i="3"/>
  <c r="T2814" i="3"/>
  <c r="T2813" i="3"/>
  <c r="T2812" i="3"/>
  <c r="T2811" i="3"/>
  <c r="T2810" i="3"/>
  <c r="T2809" i="3"/>
  <c r="T2808" i="3"/>
  <c r="T2807" i="3"/>
  <c r="T2806" i="3"/>
  <c r="T2805" i="3"/>
  <c r="T2804" i="3"/>
  <c r="T2803" i="3"/>
  <c r="T2802" i="3"/>
  <c r="T2801" i="3"/>
  <c r="T2800" i="3"/>
  <c r="T2799" i="3"/>
  <c r="T2798" i="3"/>
  <c r="T2797" i="3"/>
  <c r="T2796" i="3"/>
  <c r="T2795" i="3"/>
  <c r="T2794" i="3"/>
  <c r="T2793" i="3"/>
  <c r="T2792" i="3"/>
  <c r="T2791" i="3"/>
  <c r="T2790" i="3"/>
  <c r="T2789" i="3"/>
  <c r="T2788" i="3"/>
  <c r="T2787" i="3"/>
  <c r="T2786" i="3"/>
  <c r="T2785" i="3"/>
  <c r="T2784" i="3"/>
  <c r="T2783" i="3"/>
  <c r="T2782" i="3"/>
  <c r="T2781" i="3"/>
  <c r="T2780" i="3"/>
  <c r="T2779" i="3"/>
  <c r="T2778" i="3"/>
  <c r="T2777" i="3"/>
  <c r="T2776" i="3"/>
  <c r="T2775" i="3"/>
  <c r="T2774" i="3"/>
  <c r="T2773" i="3"/>
  <c r="T2772" i="3"/>
  <c r="T2771" i="3"/>
  <c r="T2770" i="3"/>
  <c r="T2769" i="3"/>
  <c r="T2768" i="3"/>
  <c r="T2767" i="3"/>
  <c r="T2766" i="3"/>
  <c r="T2765" i="3"/>
  <c r="T2764" i="3"/>
  <c r="T2763" i="3"/>
  <c r="T2762" i="3"/>
  <c r="T2761" i="3"/>
  <c r="T2760" i="3"/>
  <c r="T2759" i="3"/>
  <c r="T2758" i="3"/>
  <c r="T2757" i="3"/>
  <c r="T2756" i="3"/>
  <c r="T2755" i="3"/>
  <c r="T2754" i="3"/>
  <c r="T2753" i="3"/>
  <c r="T2752" i="3"/>
  <c r="T2751" i="3"/>
  <c r="T2750" i="3"/>
  <c r="T2749" i="3"/>
  <c r="T2748" i="3"/>
  <c r="T2747" i="3"/>
  <c r="T2746" i="3"/>
  <c r="T2745" i="3"/>
  <c r="T2744" i="3"/>
  <c r="T2743" i="3"/>
  <c r="T2742" i="3"/>
  <c r="T2741" i="3"/>
  <c r="T2740" i="3"/>
  <c r="T2739" i="3"/>
  <c r="T2738" i="3"/>
  <c r="T2737" i="3"/>
  <c r="T2736" i="3"/>
  <c r="T2735" i="3"/>
  <c r="T2734" i="3"/>
  <c r="T2733" i="3"/>
  <c r="T2732" i="3"/>
  <c r="T2731" i="3"/>
  <c r="T2730" i="3"/>
  <c r="T2729" i="3"/>
  <c r="T2728" i="3"/>
  <c r="T2727" i="3"/>
  <c r="T2726" i="3"/>
  <c r="T2725" i="3"/>
  <c r="T2724" i="3"/>
  <c r="T2723" i="3"/>
  <c r="T2722" i="3"/>
  <c r="T2721" i="3"/>
  <c r="T2720" i="3"/>
  <c r="T2719" i="3"/>
  <c r="T2718" i="3"/>
  <c r="T2717" i="3"/>
  <c r="T2716" i="3"/>
  <c r="T2715" i="3"/>
  <c r="T2714" i="3"/>
  <c r="T2713" i="3"/>
  <c r="T2712" i="3"/>
  <c r="T2711" i="3"/>
  <c r="T2710" i="3"/>
  <c r="T2709" i="3"/>
  <c r="T2708" i="3"/>
  <c r="T2707" i="3"/>
  <c r="T2706" i="3"/>
  <c r="T2705" i="3"/>
  <c r="T2704" i="3"/>
  <c r="T2703" i="3"/>
  <c r="T2702" i="3"/>
  <c r="T2701" i="3"/>
  <c r="T2700" i="3"/>
  <c r="T2699" i="3"/>
  <c r="T2698" i="3"/>
  <c r="T2697" i="3"/>
  <c r="T2696" i="3"/>
  <c r="T2695" i="3"/>
  <c r="T2694" i="3"/>
  <c r="T2693" i="3"/>
  <c r="T2692" i="3"/>
  <c r="T2691" i="3"/>
  <c r="T2690" i="3"/>
  <c r="T2689" i="3"/>
  <c r="T2688" i="3"/>
  <c r="T2687" i="3"/>
  <c r="T2686" i="3"/>
  <c r="T2685" i="3"/>
  <c r="T2684" i="3"/>
  <c r="T2683" i="3"/>
  <c r="T2682" i="3"/>
  <c r="T2681" i="3"/>
  <c r="T2680" i="3"/>
  <c r="T2679" i="3"/>
  <c r="T2678" i="3"/>
  <c r="T2677" i="3"/>
  <c r="T2676" i="3"/>
  <c r="T2675" i="3"/>
  <c r="T2674" i="3"/>
  <c r="T2673" i="3"/>
  <c r="T2672" i="3"/>
  <c r="T2671" i="3"/>
  <c r="T2670" i="3"/>
  <c r="T2669" i="3"/>
  <c r="T2668" i="3"/>
  <c r="T2667" i="3"/>
  <c r="T2666" i="3"/>
  <c r="T2665" i="3"/>
  <c r="T2664" i="3"/>
  <c r="T2663" i="3"/>
  <c r="T2662" i="3"/>
  <c r="T2661" i="3"/>
  <c r="T2660" i="3"/>
  <c r="T2659" i="3"/>
  <c r="T2658" i="3"/>
  <c r="T2657" i="3"/>
  <c r="T2656" i="3"/>
  <c r="T2655" i="3"/>
  <c r="T2654" i="3"/>
  <c r="T2653" i="3"/>
  <c r="T2652" i="3"/>
  <c r="T2651" i="3"/>
  <c r="T2650" i="3"/>
  <c r="T2649" i="3"/>
  <c r="T2648" i="3"/>
  <c r="T2647" i="3"/>
  <c r="T2646" i="3"/>
  <c r="T2645" i="3"/>
  <c r="T2644" i="3"/>
  <c r="T2643" i="3"/>
  <c r="T2642" i="3"/>
  <c r="T2641" i="3"/>
  <c r="T2640" i="3"/>
  <c r="T2639" i="3"/>
  <c r="T2638" i="3"/>
  <c r="T2637" i="3"/>
  <c r="T2636" i="3"/>
  <c r="T2635" i="3"/>
  <c r="T2634" i="3"/>
  <c r="T2633" i="3"/>
  <c r="T2632" i="3"/>
  <c r="T2631" i="3"/>
  <c r="T2630" i="3"/>
  <c r="T2629" i="3"/>
  <c r="T2628" i="3"/>
  <c r="T2627" i="3"/>
  <c r="T2626" i="3"/>
  <c r="T2625" i="3"/>
  <c r="T2624" i="3"/>
  <c r="T2623" i="3"/>
  <c r="T2622" i="3"/>
  <c r="T2621" i="3"/>
  <c r="T2620" i="3"/>
  <c r="T2619" i="3"/>
  <c r="T2618" i="3"/>
  <c r="T2617" i="3"/>
  <c r="T2616" i="3"/>
  <c r="T2615" i="3"/>
  <c r="T2614" i="3"/>
  <c r="T2613" i="3"/>
  <c r="T2612" i="3"/>
  <c r="T2611" i="3"/>
  <c r="T2610" i="3"/>
  <c r="T2609" i="3"/>
  <c r="T2608" i="3"/>
  <c r="T2607" i="3"/>
  <c r="T2606" i="3"/>
  <c r="T2605" i="3"/>
  <c r="T2604" i="3"/>
  <c r="T2603" i="3"/>
  <c r="T2602" i="3"/>
  <c r="T2601" i="3"/>
  <c r="T2600" i="3"/>
  <c r="T2599" i="3"/>
  <c r="T2598" i="3"/>
  <c r="T2597" i="3"/>
  <c r="T2596" i="3"/>
  <c r="T2595" i="3"/>
  <c r="T2594" i="3"/>
  <c r="T2593" i="3"/>
  <c r="T2592" i="3"/>
  <c r="T2591" i="3"/>
  <c r="T2590" i="3"/>
  <c r="T2589" i="3"/>
  <c r="T2588" i="3"/>
  <c r="T2587" i="3"/>
  <c r="T2586" i="3"/>
  <c r="T2585" i="3"/>
  <c r="T2584" i="3"/>
  <c r="T2583" i="3"/>
  <c r="T2582" i="3"/>
  <c r="T2581" i="3"/>
  <c r="T2580" i="3"/>
  <c r="T2579" i="3"/>
  <c r="T2578" i="3"/>
  <c r="T2577" i="3"/>
  <c r="T2576" i="3"/>
  <c r="T2575" i="3"/>
  <c r="T2574" i="3"/>
  <c r="T2573" i="3"/>
  <c r="T2572" i="3"/>
  <c r="T2571" i="3"/>
  <c r="T2570" i="3"/>
  <c r="T2569" i="3"/>
  <c r="T2568" i="3"/>
  <c r="T2567" i="3"/>
  <c r="T2566" i="3"/>
  <c r="T2565" i="3"/>
  <c r="T2564" i="3"/>
  <c r="T2563" i="3"/>
  <c r="T2562" i="3"/>
  <c r="T2561" i="3"/>
  <c r="T2560" i="3"/>
  <c r="T2559" i="3"/>
  <c r="T2558" i="3"/>
  <c r="T2557" i="3"/>
  <c r="T2556" i="3"/>
  <c r="T2555" i="3"/>
  <c r="T2554" i="3"/>
  <c r="T2553" i="3"/>
  <c r="T2552" i="3"/>
  <c r="T2551" i="3"/>
  <c r="T2550" i="3"/>
  <c r="T2549" i="3"/>
  <c r="T2548" i="3"/>
  <c r="T2547" i="3"/>
  <c r="T2546" i="3"/>
  <c r="T2545" i="3"/>
  <c r="T2544" i="3"/>
  <c r="T2543" i="3"/>
  <c r="T2542" i="3"/>
  <c r="T2541" i="3"/>
  <c r="T2540" i="3"/>
  <c r="T2539" i="3"/>
  <c r="T2538" i="3"/>
  <c r="T2537" i="3"/>
  <c r="T2536" i="3"/>
  <c r="T2535" i="3"/>
  <c r="T2534" i="3"/>
  <c r="T2533" i="3"/>
  <c r="T2532" i="3"/>
  <c r="T2531" i="3"/>
  <c r="T2530" i="3"/>
  <c r="T2529" i="3"/>
  <c r="T2528" i="3"/>
  <c r="T2527" i="3"/>
  <c r="T2526" i="3"/>
  <c r="T2525" i="3"/>
  <c r="T2524" i="3"/>
  <c r="T2523" i="3"/>
  <c r="T2522" i="3"/>
  <c r="T2521" i="3"/>
  <c r="T2520" i="3"/>
  <c r="T2519" i="3"/>
  <c r="T2518" i="3"/>
  <c r="T2517" i="3"/>
  <c r="T2516" i="3"/>
  <c r="T2515" i="3"/>
  <c r="T2514" i="3"/>
  <c r="T2513" i="3"/>
  <c r="T2512" i="3"/>
  <c r="T2511" i="3"/>
  <c r="T2510" i="3"/>
  <c r="T2509" i="3"/>
  <c r="T2508" i="3"/>
  <c r="T2507" i="3"/>
  <c r="T2506" i="3"/>
  <c r="T2505" i="3"/>
  <c r="T2504" i="3"/>
  <c r="T2503" i="3"/>
  <c r="T2502" i="3"/>
  <c r="T2501" i="3"/>
  <c r="T2500" i="3"/>
  <c r="T2499" i="3"/>
  <c r="T2498" i="3"/>
  <c r="T2497" i="3"/>
  <c r="T2496" i="3"/>
  <c r="T2495" i="3"/>
  <c r="T2494" i="3"/>
  <c r="T2493" i="3"/>
  <c r="T2492" i="3"/>
  <c r="T2491" i="3"/>
  <c r="T2490" i="3"/>
  <c r="T2489" i="3"/>
  <c r="T2488" i="3"/>
  <c r="T2487" i="3"/>
  <c r="T2486" i="3"/>
  <c r="T2485" i="3"/>
  <c r="T2484" i="3"/>
  <c r="T2483" i="3"/>
  <c r="T2482" i="3"/>
  <c r="T2481" i="3"/>
  <c r="T2480" i="3"/>
  <c r="T2479" i="3"/>
  <c r="T2478" i="3"/>
  <c r="T2477" i="3"/>
  <c r="T2476" i="3"/>
  <c r="T2475" i="3"/>
  <c r="T2474" i="3"/>
  <c r="T2473" i="3"/>
  <c r="T2472" i="3"/>
  <c r="T2471" i="3"/>
  <c r="T2470" i="3"/>
  <c r="T2469" i="3"/>
  <c r="T2468" i="3"/>
  <c r="T2467" i="3"/>
  <c r="T2466" i="3"/>
  <c r="T2465" i="3"/>
  <c r="T2464" i="3"/>
  <c r="T2463" i="3"/>
  <c r="T2462" i="3"/>
  <c r="T2461" i="3"/>
  <c r="T2460" i="3"/>
  <c r="T2459" i="3"/>
  <c r="T2458" i="3"/>
  <c r="T2457" i="3"/>
  <c r="T2456" i="3"/>
  <c r="T2455" i="3"/>
  <c r="T2454" i="3"/>
  <c r="T2453" i="3"/>
  <c r="T2452" i="3"/>
  <c r="T2451" i="3"/>
  <c r="T2450" i="3"/>
  <c r="T2449" i="3"/>
  <c r="T2448" i="3"/>
  <c r="T2447" i="3"/>
  <c r="T2446" i="3"/>
  <c r="T2445" i="3"/>
  <c r="T2444" i="3"/>
  <c r="T2443" i="3"/>
  <c r="T2442" i="3"/>
  <c r="T2441" i="3"/>
  <c r="T2440" i="3"/>
  <c r="T2439" i="3"/>
  <c r="T2438" i="3"/>
  <c r="T2437" i="3"/>
  <c r="T2436" i="3"/>
  <c r="T2435" i="3"/>
  <c r="T2434" i="3"/>
  <c r="T2433" i="3"/>
  <c r="T2432" i="3"/>
  <c r="T2431" i="3"/>
  <c r="T2430" i="3"/>
  <c r="T2429" i="3"/>
  <c r="T2428" i="3"/>
  <c r="T2427" i="3"/>
  <c r="T2426" i="3"/>
  <c r="T2425" i="3"/>
  <c r="T2424" i="3"/>
  <c r="T2423" i="3"/>
  <c r="T2422" i="3"/>
  <c r="T2421" i="3"/>
  <c r="T2420" i="3"/>
  <c r="T2419" i="3"/>
  <c r="T2418" i="3"/>
  <c r="T2417" i="3"/>
  <c r="T2416" i="3"/>
  <c r="T2415" i="3"/>
  <c r="T2414" i="3"/>
  <c r="T2413" i="3"/>
  <c r="T2412" i="3"/>
  <c r="T2411" i="3"/>
  <c r="T2410" i="3"/>
  <c r="T2409" i="3"/>
  <c r="T2408" i="3"/>
  <c r="T2407" i="3"/>
  <c r="T2406" i="3"/>
  <c r="T2405" i="3"/>
  <c r="T2404" i="3"/>
  <c r="T2403" i="3"/>
  <c r="T2402" i="3"/>
  <c r="T2401" i="3"/>
  <c r="T2400" i="3"/>
  <c r="T2399" i="3"/>
  <c r="T2398" i="3"/>
  <c r="T2397" i="3"/>
  <c r="T2396" i="3"/>
  <c r="T2395" i="3"/>
  <c r="T2394" i="3"/>
  <c r="T2393" i="3"/>
  <c r="T2392" i="3"/>
  <c r="T2391" i="3"/>
  <c r="T2390" i="3"/>
  <c r="T2389" i="3"/>
  <c r="T2388" i="3"/>
  <c r="T2387" i="3"/>
  <c r="T2386" i="3"/>
  <c r="T2385" i="3"/>
  <c r="T2384" i="3"/>
  <c r="T2383" i="3"/>
  <c r="T2382" i="3"/>
  <c r="T2381" i="3"/>
  <c r="T2380" i="3"/>
  <c r="T2379" i="3"/>
  <c r="T2378" i="3"/>
  <c r="T2377" i="3"/>
  <c r="T2376" i="3"/>
  <c r="T2375" i="3"/>
  <c r="T2374" i="3"/>
  <c r="T2373" i="3"/>
  <c r="T2372" i="3"/>
  <c r="T2371" i="3"/>
  <c r="T2370" i="3"/>
  <c r="T2369" i="3"/>
  <c r="T2368" i="3"/>
  <c r="T2367" i="3"/>
  <c r="T2366" i="3"/>
  <c r="T2365" i="3"/>
  <c r="T2364" i="3"/>
  <c r="T2363" i="3"/>
  <c r="T2362" i="3"/>
  <c r="T2361" i="3"/>
  <c r="T2360" i="3"/>
  <c r="T2359" i="3"/>
  <c r="T2358" i="3"/>
  <c r="T2357" i="3"/>
  <c r="T2356" i="3"/>
  <c r="T2355" i="3"/>
  <c r="T2354" i="3"/>
  <c r="T2353" i="3"/>
  <c r="T2352" i="3"/>
  <c r="T2351" i="3"/>
  <c r="T2350" i="3"/>
  <c r="T2349" i="3"/>
  <c r="T2348" i="3"/>
  <c r="T2347" i="3"/>
  <c r="T2346" i="3"/>
  <c r="T2345" i="3"/>
  <c r="T2344" i="3"/>
  <c r="T2343" i="3"/>
  <c r="T2342" i="3"/>
  <c r="T2341" i="3"/>
  <c r="T2340" i="3"/>
  <c r="T2339" i="3"/>
  <c r="T2338" i="3"/>
  <c r="T2337" i="3"/>
  <c r="T2336" i="3"/>
  <c r="T2335" i="3"/>
  <c r="T2334" i="3"/>
  <c r="T2333" i="3"/>
  <c r="T2332" i="3"/>
  <c r="T2331" i="3"/>
  <c r="T2330" i="3"/>
  <c r="T2329" i="3"/>
  <c r="T2328" i="3"/>
  <c r="T2327" i="3"/>
  <c r="T2326" i="3"/>
  <c r="T2325" i="3"/>
  <c r="T2324" i="3"/>
  <c r="T2323" i="3"/>
  <c r="T2322" i="3"/>
  <c r="T2321" i="3"/>
  <c r="T2320" i="3"/>
  <c r="T2319" i="3"/>
  <c r="T2318" i="3"/>
  <c r="T2317" i="3"/>
  <c r="T2316" i="3"/>
  <c r="T2315" i="3"/>
  <c r="T2314" i="3"/>
  <c r="T2313" i="3"/>
  <c r="T2312" i="3"/>
  <c r="T2311" i="3"/>
  <c r="T2310" i="3"/>
  <c r="T2309" i="3"/>
  <c r="T2308" i="3"/>
  <c r="T2307" i="3"/>
  <c r="T2306" i="3"/>
  <c r="T2305" i="3"/>
  <c r="T2304" i="3"/>
  <c r="T2303" i="3"/>
  <c r="T2302" i="3"/>
  <c r="T2301" i="3"/>
  <c r="T2300" i="3"/>
  <c r="T2299" i="3"/>
  <c r="T2298" i="3"/>
  <c r="T2297" i="3"/>
  <c r="T2296" i="3"/>
  <c r="T2295" i="3"/>
  <c r="T2294" i="3"/>
  <c r="T2293" i="3"/>
  <c r="T2292" i="3"/>
  <c r="T2291" i="3"/>
  <c r="T2290" i="3"/>
  <c r="T2289" i="3"/>
  <c r="T2288" i="3"/>
  <c r="T2287" i="3"/>
  <c r="T2286" i="3"/>
  <c r="T2285" i="3"/>
  <c r="T2284" i="3"/>
  <c r="T2283" i="3"/>
  <c r="T2282" i="3"/>
  <c r="T2281" i="3"/>
  <c r="T2280" i="3"/>
  <c r="T2279" i="3"/>
  <c r="T2278" i="3"/>
  <c r="T2277" i="3"/>
  <c r="T2276" i="3"/>
  <c r="T2275" i="3"/>
  <c r="T2274" i="3"/>
  <c r="T2273" i="3"/>
  <c r="T2272" i="3"/>
  <c r="T2271" i="3"/>
  <c r="T2270" i="3"/>
  <c r="T2269" i="3"/>
  <c r="T2268" i="3"/>
  <c r="T2267" i="3"/>
  <c r="T2266" i="3"/>
  <c r="T2265" i="3"/>
  <c r="T2264" i="3"/>
  <c r="T2263" i="3"/>
  <c r="T2262" i="3"/>
  <c r="T2261" i="3"/>
  <c r="T2260" i="3"/>
  <c r="T2259" i="3"/>
  <c r="T2258" i="3"/>
  <c r="T2257" i="3"/>
  <c r="T2256" i="3"/>
  <c r="T2255" i="3"/>
  <c r="T2254" i="3"/>
  <c r="T2253" i="3"/>
  <c r="T2252" i="3"/>
  <c r="T2251" i="3"/>
  <c r="T2250" i="3"/>
  <c r="T2249" i="3"/>
  <c r="T2248" i="3"/>
  <c r="T2247" i="3"/>
  <c r="T2246" i="3"/>
  <c r="T2245" i="3"/>
  <c r="T2244" i="3"/>
  <c r="T2243" i="3"/>
  <c r="T2242" i="3"/>
  <c r="T2241" i="3"/>
  <c r="T2240" i="3"/>
  <c r="T2239" i="3"/>
  <c r="T2238" i="3"/>
  <c r="T2237" i="3"/>
  <c r="T2236" i="3"/>
  <c r="T2235" i="3"/>
  <c r="T2234" i="3"/>
  <c r="T2233" i="3"/>
  <c r="T2232" i="3"/>
  <c r="T2231" i="3"/>
  <c r="T2230" i="3"/>
  <c r="T2229" i="3"/>
  <c r="T2228" i="3"/>
  <c r="T2227" i="3"/>
  <c r="T2226" i="3"/>
  <c r="T2225" i="3"/>
  <c r="T2224" i="3"/>
  <c r="T2223" i="3"/>
  <c r="T2222" i="3"/>
  <c r="T2221" i="3"/>
  <c r="T2220" i="3"/>
  <c r="T2219" i="3"/>
  <c r="T2218" i="3"/>
  <c r="T2217" i="3"/>
  <c r="T2216" i="3"/>
  <c r="T2215" i="3"/>
  <c r="T2214" i="3"/>
  <c r="T2213" i="3"/>
  <c r="T2212" i="3"/>
  <c r="T2211" i="3"/>
  <c r="T2210" i="3"/>
  <c r="T2209" i="3"/>
  <c r="T2208" i="3"/>
  <c r="T2207" i="3"/>
  <c r="T2206" i="3"/>
  <c r="T2205" i="3"/>
  <c r="T2204" i="3"/>
  <c r="T2203" i="3"/>
  <c r="T2202" i="3"/>
  <c r="T2201" i="3"/>
  <c r="T2200" i="3"/>
  <c r="T2199" i="3"/>
  <c r="T2198" i="3"/>
  <c r="T2197" i="3"/>
  <c r="T2196" i="3"/>
  <c r="T2195" i="3"/>
  <c r="T2194" i="3"/>
  <c r="T2193" i="3"/>
  <c r="T2192" i="3"/>
  <c r="T2191" i="3"/>
  <c r="T2190" i="3"/>
  <c r="T2189" i="3"/>
  <c r="T2188" i="3"/>
  <c r="T2187" i="3"/>
  <c r="T2186" i="3"/>
  <c r="T2185" i="3"/>
  <c r="T2184" i="3"/>
  <c r="T2183" i="3"/>
  <c r="T2182" i="3"/>
  <c r="T2181" i="3"/>
  <c r="T2180" i="3"/>
  <c r="T2179" i="3"/>
  <c r="T2178" i="3"/>
  <c r="T2177" i="3"/>
  <c r="T2176" i="3"/>
  <c r="T2175" i="3"/>
  <c r="T2174" i="3"/>
  <c r="T2173" i="3"/>
  <c r="T2172" i="3"/>
  <c r="T2171" i="3"/>
  <c r="T2170" i="3"/>
  <c r="T2169" i="3"/>
  <c r="T2168" i="3"/>
  <c r="T2167" i="3"/>
  <c r="T2166" i="3"/>
  <c r="T2165" i="3"/>
  <c r="T2164" i="3"/>
  <c r="T2163" i="3"/>
  <c r="T2162" i="3"/>
  <c r="T2161" i="3"/>
  <c r="T2160" i="3"/>
  <c r="T2159" i="3"/>
  <c r="T2158" i="3"/>
  <c r="T2157" i="3"/>
  <c r="T2156" i="3"/>
  <c r="T2155" i="3"/>
  <c r="T2154" i="3"/>
  <c r="T2153" i="3"/>
  <c r="T2152" i="3"/>
  <c r="T2151" i="3"/>
  <c r="T2150" i="3"/>
  <c r="T2149" i="3"/>
  <c r="T2148" i="3"/>
  <c r="T2147" i="3"/>
  <c r="T2146" i="3"/>
  <c r="T2145" i="3"/>
  <c r="T2144" i="3"/>
  <c r="T2143" i="3"/>
  <c r="T2142" i="3"/>
  <c r="T2141" i="3"/>
  <c r="T2140" i="3"/>
  <c r="T2139" i="3"/>
  <c r="T2138" i="3"/>
  <c r="T2137" i="3"/>
  <c r="T2136" i="3"/>
  <c r="T2135" i="3"/>
  <c r="T2134" i="3"/>
  <c r="T2133" i="3"/>
  <c r="T2132" i="3"/>
  <c r="T2131" i="3"/>
  <c r="T2130" i="3"/>
  <c r="T2129" i="3"/>
  <c r="T2128" i="3"/>
  <c r="T2127" i="3"/>
  <c r="T2126" i="3"/>
  <c r="T2125" i="3"/>
  <c r="T2124" i="3"/>
  <c r="T2123" i="3"/>
  <c r="T2122" i="3"/>
  <c r="T2121" i="3"/>
  <c r="T2120" i="3"/>
  <c r="T2119" i="3"/>
  <c r="T2118" i="3"/>
  <c r="T2117" i="3"/>
  <c r="T2116" i="3"/>
  <c r="T2115" i="3"/>
  <c r="T2114" i="3"/>
  <c r="T2113" i="3"/>
  <c r="T2112" i="3"/>
  <c r="T2111" i="3"/>
  <c r="T2110" i="3"/>
  <c r="T2109" i="3"/>
  <c r="T2108" i="3"/>
  <c r="T2107" i="3"/>
  <c r="T2106" i="3"/>
  <c r="T2105" i="3"/>
  <c r="T2104" i="3"/>
  <c r="T2103" i="3"/>
  <c r="T2102" i="3"/>
  <c r="T2101" i="3"/>
  <c r="T2100" i="3"/>
  <c r="T2099" i="3"/>
  <c r="T2098" i="3"/>
  <c r="T2097" i="3"/>
  <c r="T2096" i="3"/>
  <c r="T2095" i="3"/>
  <c r="T2094" i="3"/>
  <c r="T2093" i="3"/>
  <c r="T2092" i="3"/>
  <c r="T2091" i="3"/>
  <c r="T2090" i="3"/>
  <c r="T2089" i="3"/>
  <c r="T2088" i="3"/>
  <c r="T2087" i="3"/>
  <c r="T2086" i="3"/>
  <c r="T2085" i="3"/>
  <c r="T2084" i="3"/>
  <c r="T2083" i="3"/>
  <c r="T2082" i="3"/>
  <c r="T2081" i="3"/>
  <c r="T2080" i="3"/>
  <c r="T2079" i="3"/>
  <c r="T2078" i="3"/>
  <c r="T2077" i="3"/>
  <c r="T2076" i="3"/>
  <c r="T2075" i="3"/>
  <c r="T2074" i="3"/>
  <c r="T2073" i="3"/>
  <c r="T2072" i="3"/>
  <c r="T2071" i="3"/>
  <c r="T2070" i="3"/>
  <c r="T2069" i="3"/>
  <c r="T2068" i="3"/>
  <c r="T2067" i="3"/>
  <c r="T2066" i="3"/>
  <c r="T2065" i="3"/>
  <c r="T2064" i="3"/>
  <c r="T2063" i="3"/>
  <c r="T2062" i="3"/>
  <c r="T2061" i="3"/>
  <c r="T2060" i="3"/>
  <c r="T2059" i="3"/>
  <c r="T2058" i="3"/>
  <c r="T2057" i="3"/>
  <c r="T2056" i="3"/>
  <c r="T2055" i="3"/>
  <c r="T2054" i="3"/>
  <c r="T2053" i="3"/>
  <c r="T2052" i="3"/>
  <c r="T2051" i="3"/>
  <c r="T2050" i="3"/>
  <c r="T2049" i="3"/>
  <c r="T2048" i="3"/>
  <c r="T2047" i="3"/>
  <c r="T2046" i="3"/>
  <c r="T2045" i="3"/>
  <c r="T2044" i="3"/>
  <c r="T2043" i="3"/>
  <c r="T2042" i="3"/>
  <c r="T2041" i="3"/>
  <c r="T2040" i="3"/>
  <c r="T2039" i="3"/>
  <c r="T2038" i="3"/>
  <c r="T2037" i="3"/>
  <c r="T2036" i="3"/>
  <c r="T2035" i="3"/>
  <c r="T2034" i="3"/>
  <c r="T2033" i="3"/>
  <c r="T2032" i="3"/>
  <c r="T2031" i="3"/>
  <c r="T2030" i="3"/>
  <c r="T2029" i="3"/>
  <c r="T2028" i="3"/>
  <c r="T2027" i="3"/>
  <c r="T2026" i="3"/>
  <c r="T2025" i="3"/>
  <c r="T2024" i="3"/>
  <c r="T2023" i="3"/>
  <c r="T2022" i="3"/>
  <c r="T2021" i="3"/>
  <c r="T2020" i="3"/>
  <c r="T2019" i="3"/>
  <c r="T2018" i="3"/>
  <c r="T2017" i="3"/>
  <c r="T2016" i="3"/>
  <c r="T2015" i="3"/>
  <c r="T2014" i="3"/>
  <c r="T2013" i="3"/>
  <c r="T2012" i="3"/>
  <c r="T2011" i="3"/>
  <c r="T2010" i="3"/>
  <c r="T2009" i="3"/>
  <c r="T2008" i="3"/>
  <c r="T2007" i="3"/>
  <c r="T2006" i="3"/>
  <c r="T2005" i="3"/>
  <c r="T2004" i="3"/>
  <c r="T2003" i="3"/>
  <c r="T2002" i="3"/>
  <c r="T2001" i="3"/>
  <c r="T2000" i="3"/>
  <c r="T1999" i="3"/>
  <c r="T1998" i="3"/>
  <c r="T1997" i="3"/>
  <c r="T1996" i="3"/>
  <c r="T1995" i="3"/>
  <c r="T1994" i="3"/>
  <c r="T1993" i="3"/>
  <c r="T1992" i="3"/>
  <c r="T1991" i="3"/>
  <c r="T1990" i="3"/>
  <c r="T1989" i="3"/>
  <c r="T1988" i="3"/>
  <c r="T1987" i="3"/>
  <c r="T1986" i="3"/>
  <c r="T1985" i="3"/>
  <c r="T1984" i="3"/>
  <c r="T1983" i="3"/>
  <c r="T1982" i="3"/>
  <c r="T1981" i="3"/>
  <c r="T1980" i="3"/>
  <c r="T1979" i="3"/>
  <c r="T1978" i="3"/>
  <c r="T1977" i="3"/>
  <c r="T1976" i="3"/>
  <c r="T1975" i="3"/>
  <c r="T1974" i="3"/>
  <c r="T1973" i="3"/>
  <c r="T1972" i="3"/>
  <c r="T1971" i="3"/>
  <c r="T1970" i="3"/>
  <c r="T1969" i="3"/>
  <c r="T1968" i="3"/>
  <c r="T1967" i="3"/>
  <c r="T1966" i="3"/>
  <c r="T1965" i="3"/>
  <c r="T1964" i="3"/>
  <c r="T1963" i="3"/>
  <c r="T1962" i="3"/>
  <c r="T1961" i="3"/>
  <c r="T1960" i="3"/>
  <c r="T1959" i="3"/>
  <c r="T1958" i="3"/>
  <c r="T1957" i="3"/>
  <c r="T1956" i="3"/>
  <c r="T1955" i="3"/>
  <c r="T1954" i="3"/>
  <c r="T1953" i="3"/>
  <c r="T1952" i="3"/>
  <c r="T1951" i="3"/>
  <c r="T1950" i="3"/>
  <c r="T1949" i="3"/>
  <c r="T1948" i="3"/>
  <c r="T1947" i="3"/>
  <c r="T1946" i="3"/>
  <c r="T1945" i="3"/>
  <c r="T1944" i="3"/>
  <c r="T1943" i="3"/>
  <c r="T1942" i="3"/>
  <c r="T1941" i="3"/>
  <c r="T1940" i="3"/>
  <c r="T1939" i="3"/>
  <c r="T1938" i="3"/>
  <c r="T1937" i="3"/>
  <c r="T1936" i="3"/>
  <c r="T1935" i="3"/>
  <c r="T1934" i="3"/>
  <c r="T1933" i="3"/>
  <c r="T1932" i="3"/>
  <c r="T1931" i="3"/>
  <c r="T1930" i="3"/>
  <c r="T1929" i="3"/>
  <c r="T1928" i="3"/>
  <c r="T1927" i="3"/>
  <c r="T1926" i="3"/>
  <c r="T1925" i="3"/>
  <c r="T1924" i="3"/>
  <c r="T1923" i="3"/>
  <c r="T1922" i="3"/>
  <c r="T1921" i="3"/>
  <c r="T1920" i="3"/>
  <c r="T1919" i="3"/>
  <c r="T1918" i="3"/>
  <c r="T1917" i="3"/>
  <c r="T1916" i="3"/>
  <c r="T1915" i="3"/>
  <c r="T1914" i="3"/>
  <c r="T1913" i="3"/>
  <c r="T1912" i="3"/>
  <c r="T1911" i="3"/>
  <c r="T1910" i="3"/>
  <c r="T1909" i="3"/>
  <c r="T1908" i="3"/>
  <c r="T1907" i="3"/>
  <c r="T1906" i="3"/>
  <c r="T1905" i="3"/>
  <c r="T1904" i="3"/>
  <c r="T1903" i="3"/>
  <c r="T1902" i="3"/>
  <c r="T1901" i="3"/>
  <c r="T1900" i="3"/>
  <c r="T1899" i="3"/>
  <c r="T1898" i="3"/>
  <c r="T1897" i="3"/>
  <c r="T1896" i="3"/>
  <c r="T1895" i="3"/>
  <c r="T1894" i="3"/>
  <c r="T1893" i="3"/>
  <c r="T1892" i="3"/>
  <c r="T1891" i="3"/>
  <c r="T1890" i="3"/>
  <c r="T1889" i="3"/>
  <c r="T1888" i="3"/>
  <c r="T1887" i="3"/>
  <c r="T1886" i="3"/>
  <c r="T1885" i="3"/>
  <c r="T1884" i="3"/>
  <c r="T1883" i="3"/>
  <c r="T1882" i="3"/>
  <c r="T1881" i="3"/>
  <c r="T1880" i="3"/>
  <c r="T1879" i="3"/>
  <c r="T1878" i="3"/>
  <c r="T1877" i="3"/>
  <c r="T1876" i="3"/>
  <c r="T1875" i="3"/>
  <c r="T1874" i="3"/>
  <c r="T1873" i="3"/>
  <c r="T1872" i="3"/>
  <c r="T1871" i="3"/>
  <c r="T1870" i="3"/>
  <c r="T1869" i="3"/>
  <c r="T1868" i="3"/>
  <c r="T1867" i="3"/>
  <c r="T1866" i="3"/>
  <c r="T1865" i="3"/>
  <c r="T1864" i="3"/>
  <c r="T1863" i="3"/>
  <c r="T1862" i="3"/>
  <c r="T1861" i="3"/>
  <c r="T1860" i="3"/>
  <c r="T1859" i="3"/>
  <c r="T1858" i="3"/>
  <c r="T1857" i="3"/>
  <c r="T1856" i="3"/>
  <c r="T1855" i="3"/>
  <c r="T1854" i="3"/>
  <c r="T1853" i="3"/>
  <c r="T1852" i="3"/>
  <c r="T1851" i="3"/>
  <c r="T1850" i="3"/>
  <c r="T1849" i="3"/>
  <c r="T1848" i="3"/>
  <c r="T1847" i="3"/>
  <c r="T1846" i="3"/>
  <c r="T1845" i="3"/>
  <c r="T1844" i="3"/>
  <c r="T1843" i="3"/>
  <c r="T1842" i="3"/>
  <c r="T1841" i="3"/>
  <c r="T1840" i="3"/>
  <c r="T1839" i="3"/>
  <c r="T1838" i="3"/>
  <c r="T1837" i="3"/>
  <c r="T1836" i="3"/>
  <c r="T1835" i="3"/>
  <c r="T1834" i="3"/>
  <c r="T1833" i="3"/>
  <c r="T1832" i="3"/>
  <c r="T1831" i="3"/>
  <c r="T1830" i="3"/>
  <c r="T1829" i="3"/>
  <c r="T1828" i="3"/>
  <c r="T1827" i="3"/>
  <c r="T1826" i="3"/>
  <c r="T1825" i="3"/>
  <c r="T1824" i="3"/>
  <c r="T1823" i="3"/>
  <c r="T1822" i="3"/>
  <c r="T1821" i="3"/>
  <c r="T1820" i="3"/>
  <c r="T1819" i="3"/>
  <c r="T1818" i="3"/>
  <c r="T1817" i="3"/>
  <c r="T1816" i="3"/>
  <c r="T1815" i="3"/>
  <c r="T1814" i="3"/>
  <c r="T1813" i="3"/>
  <c r="T1812" i="3"/>
  <c r="T1811" i="3"/>
  <c r="T1810" i="3"/>
  <c r="T1809" i="3"/>
  <c r="T1808" i="3"/>
  <c r="T1807" i="3"/>
  <c r="T1806" i="3"/>
  <c r="T1805" i="3"/>
  <c r="T1804" i="3"/>
  <c r="T1803" i="3"/>
  <c r="T1802" i="3"/>
  <c r="T1801" i="3"/>
  <c r="T1800" i="3"/>
  <c r="T1799" i="3"/>
  <c r="T1798" i="3"/>
  <c r="T1797" i="3"/>
  <c r="T1796" i="3"/>
  <c r="T1795" i="3"/>
  <c r="T1794" i="3"/>
  <c r="T1793" i="3"/>
  <c r="T1792" i="3"/>
  <c r="T1791" i="3"/>
  <c r="T1790" i="3"/>
  <c r="T1789" i="3"/>
  <c r="T1788" i="3"/>
  <c r="T1787" i="3"/>
  <c r="T1786" i="3"/>
  <c r="T1785" i="3"/>
  <c r="T1784" i="3"/>
  <c r="T1783" i="3"/>
  <c r="T1782" i="3"/>
  <c r="T1781" i="3"/>
  <c r="T1780" i="3"/>
  <c r="T1779" i="3"/>
  <c r="T1778" i="3"/>
  <c r="T1777" i="3"/>
  <c r="T1776" i="3"/>
  <c r="T1775" i="3"/>
  <c r="T1774" i="3"/>
  <c r="T1773" i="3"/>
  <c r="T1772" i="3"/>
  <c r="T1771" i="3"/>
  <c r="T1770" i="3"/>
  <c r="T1769" i="3"/>
  <c r="T1768" i="3"/>
  <c r="T1767" i="3"/>
  <c r="T1766" i="3"/>
  <c r="T1765" i="3"/>
  <c r="T1764" i="3"/>
  <c r="T1763" i="3"/>
  <c r="T1762" i="3"/>
  <c r="T1761" i="3"/>
  <c r="T1760" i="3"/>
  <c r="T1759" i="3"/>
  <c r="T1758" i="3"/>
  <c r="T1757" i="3"/>
  <c r="T1756" i="3"/>
  <c r="T1755" i="3"/>
  <c r="T1754" i="3"/>
  <c r="T1753" i="3"/>
  <c r="T1752" i="3"/>
  <c r="T1751" i="3"/>
  <c r="T1750" i="3"/>
  <c r="T1749" i="3"/>
  <c r="T1748" i="3"/>
  <c r="T1747" i="3"/>
  <c r="T1746" i="3"/>
  <c r="T1745" i="3"/>
  <c r="T1744" i="3"/>
  <c r="T1743" i="3"/>
  <c r="T1742" i="3"/>
  <c r="T1741" i="3"/>
  <c r="T1740" i="3"/>
  <c r="T1739" i="3"/>
  <c r="T1738" i="3"/>
  <c r="T1737" i="3"/>
  <c r="T1736" i="3"/>
  <c r="T1735" i="3"/>
  <c r="T1734" i="3"/>
  <c r="T1733" i="3"/>
  <c r="T1732" i="3"/>
  <c r="T1731" i="3"/>
  <c r="T1730" i="3"/>
  <c r="T1729" i="3"/>
  <c r="T1728" i="3"/>
  <c r="T1727" i="3"/>
  <c r="T1726" i="3"/>
  <c r="T1725" i="3"/>
  <c r="T1724" i="3"/>
  <c r="T1723" i="3"/>
  <c r="T1722" i="3"/>
  <c r="T1721" i="3"/>
  <c r="T1720" i="3"/>
  <c r="T1719" i="3"/>
  <c r="T1718" i="3"/>
  <c r="T1717" i="3"/>
  <c r="T1716" i="3"/>
  <c r="T1715" i="3"/>
  <c r="T1714" i="3"/>
  <c r="T1713" i="3"/>
  <c r="T1712" i="3"/>
  <c r="T1711" i="3"/>
  <c r="T1710" i="3"/>
  <c r="T1709" i="3"/>
  <c r="T1708" i="3"/>
  <c r="T1707" i="3"/>
  <c r="T1706" i="3"/>
  <c r="T1705" i="3"/>
  <c r="T1704" i="3"/>
  <c r="T1703" i="3"/>
  <c r="T1702" i="3"/>
  <c r="T1701" i="3"/>
  <c r="T1700" i="3"/>
  <c r="T1699" i="3"/>
  <c r="T1698" i="3"/>
  <c r="T1697" i="3"/>
  <c r="T1696" i="3"/>
  <c r="T1695" i="3"/>
  <c r="T1694" i="3"/>
  <c r="T1693" i="3"/>
  <c r="T1692" i="3"/>
  <c r="T1691" i="3"/>
  <c r="T1690" i="3"/>
  <c r="T1689" i="3"/>
  <c r="T1688" i="3"/>
  <c r="T1687" i="3"/>
  <c r="T1686" i="3"/>
  <c r="T1685" i="3"/>
  <c r="T1684" i="3"/>
  <c r="T1683" i="3"/>
  <c r="T1682" i="3"/>
  <c r="T1681" i="3"/>
  <c r="T1680" i="3"/>
  <c r="T1679" i="3"/>
  <c r="T1678" i="3"/>
  <c r="T1677" i="3"/>
  <c r="T1676" i="3"/>
  <c r="T1675" i="3"/>
  <c r="T1674" i="3"/>
  <c r="T1673" i="3"/>
  <c r="T1672" i="3"/>
  <c r="T1671" i="3"/>
  <c r="T1670" i="3"/>
  <c r="T1669" i="3"/>
  <c r="T1668" i="3"/>
  <c r="T1667" i="3"/>
  <c r="T1666" i="3"/>
  <c r="T1665" i="3"/>
  <c r="T1664" i="3"/>
  <c r="T1663" i="3"/>
  <c r="T1662" i="3"/>
  <c r="T1661" i="3"/>
  <c r="T1660" i="3"/>
  <c r="T1659" i="3"/>
  <c r="T1658" i="3"/>
  <c r="T1657" i="3"/>
  <c r="T1656" i="3"/>
  <c r="T1655" i="3"/>
  <c r="T1654" i="3"/>
  <c r="T1653" i="3"/>
  <c r="T1652" i="3"/>
  <c r="T1651" i="3"/>
  <c r="T1650" i="3"/>
  <c r="T1649" i="3"/>
  <c r="T1648" i="3"/>
  <c r="T1647" i="3"/>
  <c r="T1646" i="3"/>
  <c r="T1645" i="3"/>
  <c r="T1644" i="3"/>
  <c r="T1643" i="3"/>
  <c r="T1642" i="3"/>
  <c r="T1641" i="3"/>
  <c r="T1640" i="3"/>
  <c r="T1639" i="3"/>
  <c r="T1638" i="3"/>
  <c r="T1637" i="3"/>
  <c r="T1636" i="3"/>
  <c r="T1635" i="3"/>
  <c r="T1634" i="3"/>
  <c r="T1633" i="3"/>
  <c r="T1632" i="3"/>
  <c r="T1631" i="3"/>
  <c r="T1630" i="3"/>
  <c r="T1629" i="3"/>
  <c r="T1628" i="3"/>
  <c r="T1627" i="3"/>
  <c r="T1626" i="3"/>
  <c r="T1625" i="3"/>
  <c r="T1624" i="3"/>
  <c r="T1623" i="3"/>
  <c r="T1622" i="3"/>
  <c r="T1621" i="3"/>
  <c r="T1620" i="3"/>
  <c r="T1619" i="3"/>
  <c r="T1618" i="3"/>
  <c r="T1617" i="3"/>
  <c r="T1616" i="3"/>
  <c r="T1615" i="3"/>
  <c r="T1614" i="3"/>
  <c r="T1613" i="3"/>
  <c r="T1612" i="3"/>
  <c r="T1611" i="3"/>
  <c r="T1610" i="3"/>
  <c r="T1609" i="3"/>
  <c r="T1608" i="3"/>
  <c r="T1607" i="3"/>
  <c r="T1606" i="3"/>
  <c r="T1605" i="3"/>
  <c r="T1604" i="3"/>
  <c r="T1603" i="3"/>
  <c r="T1602" i="3"/>
  <c r="T1601" i="3"/>
  <c r="T1600" i="3"/>
  <c r="T1599" i="3"/>
  <c r="T1598" i="3"/>
  <c r="T1597" i="3"/>
  <c r="T1596" i="3"/>
  <c r="T1595" i="3"/>
  <c r="T1594" i="3"/>
  <c r="T1593" i="3"/>
  <c r="T1592" i="3"/>
  <c r="T1591" i="3"/>
  <c r="T1590" i="3"/>
  <c r="T1589" i="3"/>
  <c r="T1588" i="3"/>
  <c r="T1587" i="3"/>
  <c r="T1586" i="3"/>
  <c r="T1585" i="3"/>
  <c r="T1584" i="3"/>
  <c r="T1583" i="3"/>
  <c r="T1582" i="3"/>
  <c r="T1581" i="3"/>
  <c r="T1580" i="3"/>
  <c r="T1579" i="3"/>
  <c r="T1578" i="3"/>
  <c r="T1577" i="3"/>
  <c r="T1576" i="3"/>
  <c r="T1575" i="3"/>
  <c r="T1574" i="3"/>
  <c r="T1573" i="3"/>
  <c r="T1572" i="3"/>
  <c r="T1571" i="3"/>
  <c r="T1570" i="3"/>
  <c r="T1569" i="3"/>
  <c r="T1568" i="3"/>
  <c r="T1567" i="3"/>
  <c r="T1566" i="3"/>
  <c r="T1565" i="3"/>
  <c r="T1564" i="3"/>
  <c r="T1563" i="3"/>
  <c r="T1562" i="3"/>
  <c r="T1561" i="3"/>
  <c r="T1560" i="3"/>
  <c r="T1559" i="3"/>
  <c r="T1558" i="3"/>
  <c r="T1557" i="3"/>
  <c r="T1556" i="3"/>
  <c r="T1555" i="3"/>
  <c r="T1554" i="3"/>
  <c r="T1553" i="3"/>
  <c r="T1552" i="3"/>
  <c r="T1551" i="3"/>
  <c r="T1550" i="3"/>
  <c r="T1549" i="3"/>
  <c r="T1548" i="3"/>
  <c r="T1547" i="3"/>
  <c r="T1546" i="3"/>
  <c r="T1545" i="3"/>
  <c r="T1544" i="3"/>
  <c r="T1543" i="3"/>
  <c r="T1542" i="3"/>
  <c r="T1541" i="3"/>
  <c r="T1540" i="3"/>
  <c r="T1539" i="3"/>
  <c r="T1538" i="3"/>
  <c r="T1537" i="3"/>
  <c r="T1536" i="3"/>
  <c r="T1535" i="3"/>
  <c r="T1534" i="3"/>
  <c r="T1533" i="3"/>
  <c r="T1532" i="3"/>
  <c r="T1531" i="3"/>
  <c r="T1530" i="3"/>
  <c r="T1529" i="3"/>
  <c r="T1528" i="3"/>
  <c r="T1527" i="3"/>
  <c r="T1526" i="3"/>
  <c r="T1525" i="3"/>
  <c r="T1524" i="3"/>
  <c r="T1523" i="3"/>
  <c r="T1522" i="3"/>
  <c r="T1521" i="3"/>
  <c r="T1520" i="3"/>
  <c r="T1519" i="3"/>
  <c r="T1518" i="3"/>
  <c r="T1517" i="3"/>
  <c r="T1516" i="3"/>
  <c r="T1515" i="3"/>
  <c r="T1514" i="3"/>
  <c r="T1513" i="3"/>
  <c r="T1512" i="3"/>
  <c r="T1511" i="3"/>
  <c r="T1510" i="3"/>
  <c r="T1509" i="3"/>
  <c r="T1508" i="3"/>
  <c r="T1507" i="3"/>
  <c r="T1506" i="3"/>
  <c r="T1505" i="3"/>
  <c r="T1504" i="3"/>
  <c r="T1503" i="3"/>
  <c r="T1502" i="3"/>
  <c r="T1501" i="3"/>
  <c r="T1500" i="3"/>
  <c r="T1499" i="3"/>
  <c r="T1498" i="3"/>
  <c r="T1497" i="3"/>
  <c r="T1496" i="3"/>
  <c r="T1495" i="3"/>
  <c r="T1494" i="3"/>
  <c r="T1493" i="3"/>
  <c r="T1492" i="3"/>
  <c r="T1491" i="3"/>
  <c r="T1490" i="3"/>
  <c r="T1489" i="3"/>
  <c r="T1488" i="3"/>
  <c r="T1487" i="3"/>
  <c r="T1486" i="3"/>
  <c r="T1485" i="3"/>
  <c r="T1484" i="3"/>
  <c r="T1483" i="3"/>
  <c r="T1482" i="3"/>
  <c r="T1481" i="3"/>
  <c r="T1480" i="3"/>
  <c r="T1479" i="3"/>
  <c r="T1478" i="3"/>
  <c r="T1477" i="3"/>
  <c r="T1476" i="3"/>
  <c r="T1475" i="3"/>
  <c r="T1474" i="3"/>
  <c r="T1473" i="3"/>
  <c r="T1472" i="3"/>
  <c r="T1471" i="3"/>
  <c r="T1470" i="3"/>
  <c r="T1469" i="3"/>
  <c r="T1468" i="3"/>
  <c r="T1467" i="3"/>
  <c r="T1466" i="3"/>
  <c r="T1465" i="3"/>
  <c r="T1464" i="3"/>
  <c r="T1463" i="3"/>
  <c r="T1462" i="3"/>
  <c r="T1461" i="3"/>
  <c r="T1460" i="3"/>
  <c r="T1459" i="3"/>
  <c r="T1458" i="3"/>
  <c r="T1457" i="3"/>
  <c r="T1456" i="3"/>
  <c r="T1455" i="3"/>
  <c r="T1454" i="3"/>
  <c r="T1453" i="3"/>
  <c r="T1452" i="3"/>
  <c r="T1451" i="3"/>
  <c r="T1450" i="3"/>
  <c r="T1449" i="3"/>
  <c r="T1448" i="3"/>
  <c r="T1447" i="3"/>
  <c r="T1446" i="3"/>
  <c r="T1445" i="3"/>
  <c r="T1444" i="3"/>
  <c r="T1443" i="3"/>
  <c r="T1442" i="3"/>
  <c r="T1441" i="3"/>
  <c r="T1440" i="3"/>
  <c r="T1439" i="3"/>
  <c r="T1438" i="3"/>
  <c r="T1437" i="3"/>
  <c r="T1436" i="3"/>
  <c r="T1435" i="3"/>
  <c r="T1434" i="3"/>
  <c r="T1433" i="3"/>
  <c r="T1432" i="3"/>
  <c r="T1431" i="3"/>
  <c r="T1430" i="3"/>
  <c r="T1429" i="3"/>
  <c r="T1428" i="3"/>
  <c r="T1427" i="3"/>
  <c r="T1426" i="3"/>
  <c r="T1425" i="3"/>
  <c r="T1424" i="3"/>
  <c r="T1423" i="3"/>
  <c r="T1422" i="3"/>
  <c r="T1421" i="3"/>
  <c r="T1420" i="3"/>
  <c r="T1419" i="3"/>
  <c r="T1418" i="3"/>
  <c r="T1417" i="3"/>
  <c r="T1416" i="3"/>
  <c r="T1415" i="3"/>
  <c r="T1414" i="3"/>
  <c r="T1413" i="3"/>
  <c r="T1412" i="3"/>
  <c r="T1411" i="3"/>
  <c r="T1410" i="3"/>
  <c r="T1409" i="3"/>
  <c r="T1408" i="3"/>
  <c r="T1407" i="3"/>
  <c r="T1406" i="3"/>
  <c r="T1405" i="3"/>
  <c r="T1404" i="3"/>
  <c r="T1403" i="3"/>
  <c r="T1402" i="3"/>
  <c r="T1401" i="3"/>
  <c r="T1400" i="3"/>
  <c r="T1399" i="3"/>
  <c r="T1398" i="3"/>
  <c r="T1397" i="3"/>
  <c r="T1396" i="3"/>
  <c r="T1395" i="3"/>
  <c r="T1394" i="3"/>
  <c r="T1393" i="3"/>
  <c r="T1392" i="3"/>
  <c r="T1391" i="3"/>
  <c r="T1390" i="3"/>
  <c r="T1389" i="3"/>
  <c r="T1388" i="3"/>
  <c r="T1387" i="3"/>
  <c r="T1386" i="3"/>
  <c r="T1385" i="3"/>
  <c r="T1384" i="3"/>
  <c r="T1383" i="3"/>
  <c r="T1382" i="3"/>
  <c r="T1381" i="3"/>
  <c r="T1380" i="3"/>
  <c r="T1379" i="3"/>
  <c r="T1378" i="3"/>
  <c r="T1377" i="3"/>
  <c r="T1376" i="3"/>
  <c r="T1375" i="3"/>
  <c r="T1374" i="3"/>
  <c r="T1373" i="3"/>
  <c r="T1372" i="3"/>
  <c r="T1371" i="3"/>
  <c r="T1370" i="3"/>
  <c r="T1369" i="3"/>
  <c r="T1368" i="3"/>
  <c r="T1367" i="3"/>
  <c r="T1366" i="3"/>
  <c r="T1365" i="3"/>
  <c r="T1364" i="3"/>
  <c r="T1363" i="3"/>
  <c r="T1362" i="3"/>
  <c r="T1361" i="3"/>
  <c r="T1360" i="3"/>
  <c r="T1359" i="3"/>
  <c r="T1358" i="3"/>
  <c r="T1357" i="3"/>
  <c r="T1356" i="3"/>
  <c r="T1355" i="3"/>
  <c r="T1354" i="3"/>
  <c r="T1353" i="3"/>
  <c r="T1352" i="3"/>
  <c r="T1351" i="3"/>
  <c r="T1350" i="3"/>
  <c r="T1349" i="3"/>
  <c r="T1348" i="3"/>
  <c r="T1347" i="3"/>
  <c r="T1346" i="3"/>
  <c r="T1345" i="3"/>
  <c r="T1344" i="3"/>
  <c r="T1343" i="3"/>
  <c r="T1342" i="3"/>
  <c r="T1341" i="3"/>
  <c r="T1340" i="3"/>
  <c r="T1339" i="3"/>
  <c r="T1338" i="3"/>
  <c r="T1337" i="3"/>
  <c r="T1336" i="3"/>
  <c r="T1335" i="3"/>
  <c r="T1334" i="3"/>
  <c r="T1333" i="3"/>
  <c r="T1332" i="3"/>
  <c r="T1331" i="3"/>
  <c r="T1330" i="3"/>
  <c r="T1329" i="3"/>
  <c r="T1328" i="3"/>
  <c r="T1327" i="3"/>
  <c r="T1326" i="3"/>
  <c r="T1325" i="3"/>
  <c r="T1324" i="3"/>
  <c r="T1323" i="3"/>
  <c r="T1322" i="3"/>
  <c r="T1321" i="3"/>
  <c r="T1320" i="3"/>
  <c r="T1319" i="3"/>
  <c r="T1318" i="3"/>
  <c r="T1317" i="3"/>
  <c r="T1316" i="3"/>
  <c r="T1315" i="3"/>
  <c r="T1314" i="3"/>
  <c r="T1313" i="3"/>
  <c r="T1312" i="3"/>
  <c r="T1311" i="3"/>
  <c r="T1310" i="3"/>
  <c r="T1309" i="3"/>
  <c r="T1308" i="3"/>
  <c r="T1307" i="3"/>
  <c r="T1306" i="3"/>
  <c r="T1305" i="3"/>
  <c r="T1304" i="3"/>
  <c r="T1303" i="3"/>
  <c r="T1302" i="3"/>
  <c r="T1301" i="3"/>
  <c r="T1300" i="3"/>
  <c r="T1299" i="3"/>
  <c r="T1298" i="3"/>
  <c r="T1297" i="3"/>
  <c r="T1296" i="3"/>
  <c r="T1295" i="3"/>
  <c r="T1294" i="3"/>
  <c r="T1293" i="3"/>
  <c r="T1292" i="3"/>
  <c r="T1291" i="3"/>
  <c r="T1290" i="3"/>
  <c r="T1289" i="3"/>
  <c r="T1288" i="3"/>
  <c r="T1287" i="3"/>
  <c r="T1286" i="3"/>
  <c r="T1285" i="3"/>
  <c r="T1284" i="3"/>
  <c r="T1283" i="3"/>
  <c r="T1282" i="3"/>
  <c r="T1281" i="3"/>
  <c r="T1280" i="3"/>
  <c r="T1279" i="3"/>
  <c r="T1278" i="3"/>
  <c r="T1277" i="3"/>
  <c r="T1276" i="3"/>
  <c r="T1275" i="3"/>
  <c r="T1274" i="3"/>
  <c r="T1273" i="3"/>
  <c r="T1272" i="3"/>
  <c r="T1271" i="3"/>
  <c r="T1270" i="3"/>
  <c r="T1269" i="3"/>
  <c r="T1268" i="3"/>
  <c r="T1267" i="3"/>
  <c r="T1266" i="3"/>
  <c r="T1265" i="3"/>
  <c r="T1264" i="3"/>
  <c r="T1263" i="3"/>
  <c r="T1262" i="3"/>
  <c r="T1261" i="3"/>
  <c r="T1260" i="3"/>
  <c r="T1259" i="3"/>
  <c r="T1258" i="3"/>
  <c r="T1257" i="3"/>
  <c r="T1256" i="3"/>
  <c r="T1255" i="3"/>
  <c r="T1254" i="3"/>
  <c r="T1253" i="3"/>
  <c r="T1252" i="3"/>
  <c r="T1251" i="3"/>
  <c r="T1250" i="3"/>
  <c r="T1249" i="3"/>
  <c r="T1248" i="3"/>
  <c r="T1247" i="3"/>
  <c r="T1246" i="3"/>
  <c r="T1245" i="3"/>
  <c r="T1244" i="3"/>
  <c r="T1243" i="3"/>
  <c r="T1242" i="3"/>
  <c r="T1241" i="3"/>
  <c r="T1240" i="3"/>
  <c r="T1239" i="3"/>
  <c r="T1238" i="3"/>
  <c r="T1237" i="3"/>
  <c r="T1236" i="3"/>
  <c r="T1235" i="3"/>
  <c r="T1234" i="3"/>
  <c r="T1233" i="3"/>
  <c r="T1232" i="3"/>
  <c r="T1231" i="3"/>
  <c r="T1230" i="3"/>
  <c r="T1229" i="3"/>
  <c r="T1228" i="3"/>
  <c r="T1227" i="3"/>
  <c r="T1226" i="3"/>
  <c r="T1225" i="3"/>
  <c r="T1224" i="3"/>
  <c r="T1223" i="3"/>
  <c r="T1222" i="3"/>
  <c r="T1221" i="3"/>
  <c r="T1220" i="3"/>
  <c r="T1219" i="3"/>
  <c r="T1218" i="3"/>
  <c r="T1217" i="3"/>
  <c r="T1216" i="3"/>
  <c r="T1215" i="3"/>
  <c r="T1214" i="3"/>
  <c r="T1213" i="3"/>
  <c r="T1212" i="3"/>
  <c r="T1211" i="3"/>
  <c r="T1210" i="3"/>
  <c r="T1209" i="3"/>
  <c r="T1208" i="3"/>
  <c r="T1207" i="3"/>
  <c r="T1206" i="3"/>
  <c r="T1205" i="3"/>
  <c r="T1204" i="3"/>
  <c r="T1203" i="3"/>
  <c r="T1202" i="3"/>
  <c r="T1201" i="3"/>
  <c r="T1200" i="3"/>
  <c r="T1199" i="3"/>
  <c r="T1198" i="3"/>
  <c r="T1197" i="3"/>
  <c r="T1196" i="3"/>
  <c r="T1195" i="3"/>
  <c r="T1194" i="3"/>
  <c r="T1193" i="3"/>
  <c r="T1192" i="3"/>
  <c r="T1191" i="3"/>
  <c r="T1190" i="3"/>
  <c r="T1189" i="3"/>
  <c r="T1188" i="3"/>
  <c r="T1187" i="3"/>
  <c r="T1186" i="3"/>
  <c r="T1185" i="3"/>
  <c r="T1184" i="3"/>
  <c r="T1183" i="3"/>
  <c r="T1182" i="3"/>
  <c r="T1181" i="3"/>
  <c r="T1180" i="3"/>
  <c r="T1179" i="3"/>
  <c r="T1178" i="3"/>
  <c r="T1177" i="3"/>
  <c r="T1176" i="3"/>
  <c r="T1175" i="3"/>
  <c r="T1174" i="3"/>
  <c r="T1173" i="3"/>
  <c r="T1172" i="3"/>
  <c r="T1171" i="3"/>
  <c r="T1170" i="3"/>
  <c r="T1169" i="3"/>
  <c r="T1168" i="3"/>
  <c r="T1167" i="3"/>
  <c r="T1166" i="3"/>
  <c r="T1165" i="3"/>
  <c r="T1164" i="3"/>
  <c r="T1163" i="3"/>
  <c r="T1162" i="3"/>
  <c r="T1161" i="3"/>
  <c r="T1160" i="3"/>
  <c r="T1159" i="3"/>
  <c r="T1158" i="3"/>
  <c r="T1157" i="3"/>
  <c r="T1156" i="3"/>
  <c r="T1155" i="3"/>
  <c r="T1154" i="3"/>
  <c r="T1153" i="3"/>
  <c r="T1152" i="3"/>
  <c r="T1151" i="3"/>
  <c r="T1150" i="3"/>
  <c r="T1149" i="3"/>
  <c r="T1148" i="3"/>
  <c r="T1147" i="3"/>
  <c r="T1146" i="3"/>
  <c r="T1145" i="3"/>
  <c r="T1144" i="3"/>
  <c r="T1143" i="3"/>
  <c r="T1142" i="3"/>
  <c r="T1141" i="3"/>
  <c r="T1140" i="3"/>
  <c r="T1139" i="3"/>
  <c r="T1138" i="3"/>
  <c r="T1137" i="3"/>
  <c r="T1136" i="3"/>
  <c r="T1135" i="3"/>
  <c r="T1134" i="3"/>
  <c r="T1133" i="3"/>
  <c r="T1132" i="3"/>
  <c r="T1131" i="3"/>
  <c r="T1130" i="3"/>
  <c r="T1129" i="3"/>
  <c r="T1128" i="3"/>
  <c r="T1127" i="3"/>
  <c r="T1126" i="3"/>
  <c r="T1125" i="3"/>
  <c r="T1124" i="3"/>
  <c r="T1123" i="3"/>
  <c r="T1122" i="3"/>
  <c r="T1121" i="3"/>
  <c r="T1120" i="3"/>
  <c r="T1119" i="3"/>
  <c r="T1118" i="3"/>
  <c r="T1117" i="3"/>
  <c r="T1116" i="3"/>
  <c r="T1115" i="3"/>
  <c r="T1114" i="3"/>
  <c r="T1113" i="3"/>
  <c r="T1112" i="3"/>
  <c r="T1111" i="3"/>
  <c r="T1110" i="3"/>
  <c r="T1109" i="3"/>
  <c r="T1108" i="3"/>
  <c r="T1107" i="3"/>
  <c r="T1106" i="3"/>
  <c r="T1105" i="3"/>
  <c r="T1104" i="3"/>
  <c r="T1103" i="3"/>
  <c r="T1102" i="3"/>
  <c r="T1101" i="3"/>
  <c r="T1100" i="3"/>
  <c r="T1099" i="3"/>
  <c r="T1098" i="3"/>
  <c r="T1097" i="3"/>
  <c r="T1096" i="3"/>
  <c r="T1095" i="3"/>
  <c r="T1094" i="3"/>
  <c r="T1093" i="3"/>
  <c r="T1092" i="3"/>
  <c r="T1091" i="3"/>
  <c r="T1090" i="3"/>
  <c r="T1089" i="3"/>
  <c r="T1088" i="3"/>
  <c r="T1087" i="3"/>
  <c r="T1086" i="3"/>
  <c r="T1085" i="3"/>
  <c r="T1084" i="3"/>
  <c r="T1083" i="3"/>
  <c r="T1082" i="3"/>
  <c r="T1081" i="3"/>
  <c r="T1080" i="3"/>
  <c r="T1079" i="3"/>
  <c r="T1078" i="3"/>
  <c r="T1077" i="3"/>
  <c r="T1076" i="3"/>
  <c r="T1075" i="3"/>
  <c r="T1074" i="3"/>
  <c r="T1073" i="3"/>
  <c r="T1072" i="3"/>
  <c r="T1071" i="3"/>
  <c r="T1070" i="3"/>
  <c r="T1069" i="3"/>
  <c r="T1068" i="3"/>
  <c r="T1067" i="3"/>
  <c r="T1066" i="3"/>
  <c r="T1065" i="3"/>
  <c r="T1064" i="3"/>
  <c r="T1063" i="3"/>
  <c r="T1062" i="3"/>
  <c r="T1061" i="3"/>
  <c r="T1060" i="3"/>
  <c r="T1059" i="3"/>
  <c r="T1058" i="3"/>
  <c r="T1057" i="3"/>
  <c r="T1056" i="3"/>
  <c r="T1055" i="3"/>
  <c r="T1054" i="3"/>
  <c r="T1053" i="3"/>
  <c r="T1052" i="3"/>
  <c r="T1051" i="3"/>
  <c r="T1050" i="3"/>
  <c r="T1049" i="3"/>
  <c r="T1048" i="3"/>
  <c r="T1047" i="3"/>
  <c r="T1046" i="3"/>
  <c r="T1045" i="3"/>
  <c r="T1044" i="3"/>
  <c r="T1043" i="3"/>
  <c r="T1042" i="3"/>
  <c r="T1041" i="3"/>
  <c r="T1040" i="3"/>
  <c r="T1039" i="3"/>
  <c r="T1038" i="3"/>
  <c r="T1037" i="3"/>
  <c r="T1036" i="3"/>
  <c r="T1035" i="3"/>
  <c r="T1034" i="3"/>
  <c r="T1033" i="3"/>
  <c r="T1032" i="3"/>
  <c r="T1031" i="3"/>
  <c r="T1030" i="3"/>
  <c r="T1029" i="3"/>
  <c r="T1028" i="3"/>
  <c r="T1027" i="3"/>
  <c r="T1026" i="3"/>
  <c r="T1025" i="3"/>
  <c r="T1024" i="3"/>
  <c r="T1023" i="3"/>
  <c r="T1022" i="3"/>
  <c r="T1021" i="3"/>
  <c r="T1020" i="3"/>
  <c r="T1019" i="3"/>
  <c r="T1018" i="3"/>
  <c r="T1017" i="3"/>
  <c r="T1016" i="3"/>
  <c r="T1015" i="3"/>
  <c r="T1014" i="3"/>
  <c r="T1013" i="3"/>
  <c r="T1012" i="3"/>
  <c r="T1011" i="3"/>
  <c r="T1010" i="3"/>
  <c r="T1009" i="3"/>
  <c r="T1008" i="3"/>
  <c r="T1007" i="3"/>
  <c r="T1006" i="3"/>
  <c r="T1005" i="3"/>
  <c r="T1004" i="3"/>
  <c r="T1003" i="3"/>
  <c r="T1002" i="3"/>
  <c r="T1001" i="3"/>
  <c r="T1000" i="3"/>
  <c r="T999" i="3"/>
  <c r="T998" i="3"/>
  <c r="T997" i="3"/>
  <c r="T996" i="3"/>
  <c r="T995" i="3"/>
  <c r="T994" i="3"/>
  <c r="T993" i="3"/>
  <c r="T992" i="3"/>
  <c r="T991" i="3"/>
  <c r="T990" i="3"/>
  <c r="T989" i="3"/>
  <c r="T988" i="3"/>
  <c r="T987" i="3"/>
  <c r="T986" i="3"/>
  <c r="T985" i="3"/>
  <c r="T984" i="3"/>
  <c r="T983" i="3"/>
  <c r="T982" i="3"/>
  <c r="T981" i="3"/>
  <c r="T980" i="3"/>
  <c r="T979" i="3"/>
  <c r="T978" i="3"/>
  <c r="T977" i="3"/>
  <c r="T976" i="3"/>
  <c r="T975" i="3"/>
  <c r="T974" i="3"/>
  <c r="T973" i="3"/>
  <c r="T972" i="3"/>
  <c r="T971" i="3"/>
  <c r="T970" i="3"/>
  <c r="T969" i="3"/>
  <c r="T968" i="3"/>
  <c r="T967" i="3"/>
  <c r="T966" i="3"/>
  <c r="T965" i="3"/>
  <c r="T964" i="3"/>
  <c r="T963" i="3"/>
  <c r="T962" i="3"/>
  <c r="T961" i="3"/>
  <c r="T960" i="3"/>
  <c r="T959" i="3"/>
  <c r="T958" i="3"/>
  <c r="T957" i="3"/>
  <c r="T956" i="3"/>
  <c r="T955" i="3"/>
  <c r="T954" i="3"/>
  <c r="T953" i="3"/>
  <c r="T952" i="3"/>
  <c r="T951" i="3"/>
  <c r="T950" i="3"/>
  <c r="T949" i="3"/>
  <c r="T948" i="3"/>
  <c r="T947" i="3"/>
  <c r="T946" i="3"/>
  <c r="T945" i="3"/>
  <c r="T944" i="3"/>
  <c r="T943" i="3"/>
  <c r="T942" i="3"/>
  <c r="T941" i="3"/>
  <c r="T940" i="3"/>
  <c r="T939" i="3"/>
  <c r="T938" i="3"/>
  <c r="T937" i="3"/>
  <c r="T936" i="3"/>
  <c r="T935" i="3"/>
  <c r="T934" i="3"/>
  <c r="T933" i="3"/>
  <c r="T932" i="3"/>
  <c r="T931" i="3"/>
  <c r="T930" i="3"/>
  <c r="T929" i="3"/>
  <c r="T928" i="3"/>
  <c r="T927" i="3"/>
  <c r="T926" i="3"/>
  <c r="T925" i="3"/>
  <c r="T924" i="3"/>
  <c r="T923" i="3"/>
  <c r="T922" i="3"/>
  <c r="T921" i="3"/>
  <c r="T920" i="3"/>
  <c r="T919" i="3"/>
  <c r="T918" i="3"/>
  <c r="T917" i="3"/>
  <c r="T916" i="3"/>
  <c r="T915" i="3"/>
  <c r="T914" i="3"/>
  <c r="T913" i="3"/>
  <c r="T912" i="3"/>
  <c r="T911" i="3"/>
  <c r="T910" i="3"/>
  <c r="T909" i="3"/>
  <c r="T908" i="3"/>
  <c r="T907" i="3"/>
  <c r="T906" i="3"/>
  <c r="T905" i="3"/>
  <c r="T904" i="3"/>
  <c r="T903" i="3"/>
  <c r="T902" i="3"/>
  <c r="T901" i="3"/>
  <c r="T900" i="3"/>
  <c r="T899" i="3"/>
  <c r="T898" i="3"/>
  <c r="T897" i="3"/>
  <c r="T896" i="3"/>
  <c r="T895" i="3"/>
  <c r="T894" i="3"/>
  <c r="T893" i="3"/>
  <c r="T892" i="3"/>
  <c r="T891" i="3"/>
  <c r="T890" i="3"/>
  <c r="T889" i="3"/>
  <c r="T888" i="3"/>
  <c r="T887" i="3"/>
  <c r="T886" i="3"/>
  <c r="T885" i="3"/>
  <c r="T884" i="3"/>
  <c r="T883" i="3"/>
  <c r="T882" i="3"/>
  <c r="T881" i="3"/>
  <c r="T880" i="3"/>
  <c r="T879" i="3"/>
  <c r="T878" i="3"/>
  <c r="T877" i="3"/>
  <c r="T876" i="3"/>
  <c r="T875" i="3"/>
  <c r="T874" i="3"/>
  <c r="T873" i="3"/>
  <c r="T872" i="3"/>
  <c r="T871" i="3"/>
  <c r="T870" i="3"/>
  <c r="T869" i="3"/>
  <c r="T868" i="3"/>
  <c r="T867" i="3"/>
  <c r="T866" i="3"/>
  <c r="T865" i="3"/>
  <c r="T864" i="3"/>
  <c r="T863" i="3"/>
  <c r="T862" i="3"/>
  <c r="T861" i="3"/>
  <c r="T860" i="3"/>
  <c r="T859" i="3"/>
  <c r="T858" i="3"/>
  <c r="T857" i="3"/>
  <c r="T856" i="3"/>
  <c r="T855" i="3"/>
  <c r="T854" i="3"/>
  <c r="T853" i="3"/>
  <c r="T852" i="3"/>
  <c r="T851" i="3"/>
  <c r="T850" i="3"/>
  <c r="T849" i="3"/>
  <c r="T848" i="3"/>
  <c r="T847" i="3"/>
  <c r="T846" i="3"/>
  <c r="T845" i="3"/>
  <c r="T844" i="3"/>
  <c r="T843" i="3"/>
  <c r="T842" i="3"/>
  <c r="T841" i="3"/>
  <c r="T840" i="3"/>
  <c r="T839" i="3"/>
  <c r="T838" i="3"/>
  <c r="T837" i="3"/>
  <c r="T836" i="3"/>
  <c r="T835" i="3"/>
  <c r="T834" i="3"/>
  <c r="T833" i="3"/>
  <c r="T832" i="3"/>
  <c r="T831" i="3"/>
  <c r="T830" i="3"/>
  <c r="T829" i="3"/>
  <c r="T828" i="3"/>
  <c r="T827" i="3"/>
  <c r="T826" i="3"/>
  <c r="T825" i="3"/>
  <c r="T824" i="3"/>
  <c r="T823" i="3"/>
  <c r="T822" i="3"/>
  <c r="T821" i="3"/>
  <c r="T820" i="3"/>
  <c r="T819" i="3"/>
  <c r="T818" i="3"/>
  <c r="T817" i="3"/>
  <c r="T816" i="3"/>
  <c r="T815" i="3"/>
  <c r="T814" i="3"/>
  <c r="T813" i="3"/>
  <c r="T812" i="3"/>
  <c r="T811" i="3"/>
  <c r="T810" i="3"/>
  <c r="T809" i="3"/>
  <c r="T808" i="3"/>
  <c r="T807" i="3"/>
  <c r="T806" i="3"/>
  <c r="T805" i="3"/>
  <c r="T804" i="3"/>
  <c r="T803" i="3"/>
  <c r="T802" i="3"/>
  <c r="T801" i="3"/>
  <c r="T800" i="3"/>
  <c r="T799" i="3"/>
  <c r="T798" i="3"/>
  <c r="T797" i="3"/>
  <c r="T796" i="3"/>
  <c r="T795" i="3"/>
  <c r="T794" i="3"/>
  <c r="T793" i="3"/>
  <c r="T792" i="3"/>
  <c r="T791" i="3"/>
  <c r="T790" i="3"/>
  <c r="T789" i="3"/>
  <c r="T788" i="3"/>
  <c r="T787" i="3"/>
  <c r="T786" i="3"/>
  <c r="T785" i="3"/>
  <c r="T784" i="3"/>
  <c r="T783" i="3"/>
  <c r="T782" i="3"/>
  <c r="T781" i="3"/>
  <c r="T780" i="3"/>
  <c r="T779" i="3"/>
  <c r="T778" i="3"/>
  <c r="T777" i="3"/>
  <c r="T776" i="3"/>
  <c r="T775" i="3"/>
  <c r="T774" i="3"/>
  <c r="T773" i="3"/>
  <c r="T772" i="3"/>
  <c r="T771" i="3"/>
  <c r="T770" i="3"/>
  <c r="T769" i="3"/>
  <c r="T768" i="3"/>
  <c r="T767" i="3"/>
  <c r="T766" i="3"/>
  <c r="T765" i="3"/>
  <c r="T764" i="3"/>
  <c r="T763" i="3"/>
  <c r="T762" i="3"/>
  <c r="T761" i="3"/>
  <c r="T760" i="3"/>
  <c r="T759" i="3"/>
  <c r="T758" i="3"/>
  <c r="T757" i="3"/>
  <c r="T756" i="3"/>
  <c r="T755" i="3"/>
  <c r="T754" i="3"/>
  <c r="T753" i="3"/>
  <c r="T752" i="3"/>
  <c r="T751" i="3"/>
  <c r="T750" i="3"/>
  <c r="T749" i="3"/>
  <c r="T748" i="3"/>
  <c r="T747" i="3"/>
  <c r="T746" i="3"/>
  <c r="T745" i="3"/>
  <c r="T744" i="3"/>
  <c r="T743" i="3"/>
  <c r="T742" i="3"/>
  <c r="T741" i="3"/>
  <c r="T740" i="3"/>
  <c r="T739" i="3"/>
  <c r="T738" i="3"/>
  <c r="T737" i="3"/>
  <c r="T736" i="3"/>
  <c r="T735" i="3"/>
  <c r="T734" i="3"/>
  <c r="T733" i="3"/>
  <c r="T732" i="3"/>
  <c r="T731" i="3"/>
  <c r="T730" i="3"/>
  <c r="T729" i="3"/>
  <c r="T728" i="3"/>
  <c r="T727" i="3"/>
  <c r="T726" i="3"/>
  <c r="T725" i="3"/>
  <c r="T724" i="3"/>
  <c r="T723" i="3"/>
  <c r="T722" i="3"/>
  <c r="T721" i="3"/>
  <c r="T720" i="3"/>
  <c r="T719" i="3"/>
  <c r="T718" i="3"/>
  <c r="T717" i="3"/>
  <c r="T716" i="3"/>
  <c r="T715" i="3"/>
  <c r="T714" i="3"/>
  <c r="T713" i="3"/>
  <c r="T712" i="3"/>
  <c r="T711" i="3"/>
  <c r="T710" i="3"/>
  <c r="T709" i="3"/>
  <c r="T708" i="3"/>
  <c r="T707" i="3"/>
  <c r="T706" i="3"/>
  <c r="T705" i="3"/>
  <c r="T704" i="3"/>
  <c r="T703" i="3"/>
  <c r="T702" i="3"/>
  <c r="T701" i="3"/>
  <c r="T700" i="3"/>
  <c r="T699" i="3"/>
  <c r="T698" i="3"/>
  <c r="T697" i="3"/>
  <c r="T696" i="3"/>
  <c r="T695" i="3"/>
  <c r="T694" i="3"/>
  <c r="T693" i="3"/>
  <c r="T692" i="3"/>
  <c r="T691" i="3"/>
  <c r="T690" i="3"/>
  <c r="T689" i="3"/>
  <c r="T688" i="3"/>
  <c r="T687" i="3"/>
  <c r="T686" i="3"/>
  <c r="T685" i="3"/>
  <c r="T684" i="3"/>
  <c r="T683" i="3"/>
  <c r="T682" i="3"/>
  <c r="T681" i="3"/>
  <c r="T680" i="3"/>
  <c r="T679" i="3"/>
  <c r="T678" i="3"/>
  <c r="T677" i="3"/>
  <c r="T676" i="3"/>
  <c r="T675" i="3"/>
  <c r="T674" i="3"/>
  <c r="T673" i="3"/>
  <c r="T672" i="3"/>
  <c r="T671" i="3"/>
  <c r="T670" i="3"/>
  <c r="T669" i="3"/>
  <c r="T668" i="3"/>
  <c r="T667" i="3"/>
  <c r="T666" i="3"/>
  <c r="T665" i="3"/>
  <c r="T664" i="3"/>
  <c r="T663" i="3"/>
  <c r="T662" i="3"/>
  <c r="T661" i="3"/>
  <c r="T660" i="3"/>
  <c r="T659" i="3"/>
  <c r="T658" i="3"/>
  <c r="T657" i="3"/>
  <c r="T656" i="3"/>
  <c r="T655" i="3"/>
  <c r="T654" i="3"/>
  <c r="T653" i="3"/>
  <c r="T652" i="3"/>
  <c r="T651" i="3"/>
  <c r="T650" i="3"/>
  <c r="T649" i="3"/>
  <c r="T648" i="3"/>
  <c r="T647" i="3"/>
  <c r="T646" i="3"/>
  <c r="T645" i="3"/>
  <c r="T644" i="3"/>
  <c r="T643" i="3"/>
  <c r="T642" i="3"/>
  <c r="T641" i="3"/>
  <c r="T640" i="3"/>
  <c r="T639" i="3"/>
  <c r="T638" i="3"/>
  <c r="T637" i="3"/>
  <c r="T636" i="3"/>
  <c r="T635" i="3"/>
  <c r="T634" i="3"/>
  <c r="T633" i="3"/>
  <c r="T632" i="3"/>
  <c r="T631" i="3"/>
  <c r="T630" i="3"/>
  <c r="T629" i="3"/>
  <c r="T628" i="3"/>
  <c r="T627" i="3"/>
  <c r="T626" i="3"/>
  <c r="T625" i="3"/>
  <c r="T624" i="3"/>
  <c r="T623" i="3"/>
  <c r="T622" i="3"/>
  <c r="T621" i="3"/>
  <c r="T620" i="3"/>
  <c r="T619" i="3"/>
  <c r="T618" i="3"/>
  <c r="T617" i="3"/>
  <c r="T616" i="3"/>
  <c r="T615" i="3"/>
  <c r="T614" i="3"/>
  <c r="T613" i="3"/>
  <c r="T612" i="3"/>
  <c r="T611" i="3"/>
  <c r="T610" i="3"/>
  <c r="T609" i="3"/>
  <c r="T608" i="3"/>
  <c r="T607" i="3"/>
  <c r="T606" i="3"/>
  <c r="T605" i="3"/>
  <c r="T604" i="3"/>
  <c r="T603" i="3"/>
  <c r="T602" i="3"/>
  <c r="T601" i="3"/>
  <c r="T600" i="3"/>
  <c r="T599" i="3"/>
  <c r="T598" i="3"/>
  <c r="T597" i="3"/>
  <c r="T596" i="3"/>
  <c r="T595" i="3"/>
  <c r="T594" i="3"/>
  <c r="T593" i="3"/>
  <c r="T592" i="3"/>
  <c r="T591" i="3"/>
  <c r="T590" i="3"/>
  <c r="T589" i="3"/>
  <c r="T588" i="3"/>
  <c r="T587" i="3"/>
  <c r="T586" i="3"/>
  <c r="T585" i="3"/>
  <c r="T584" i="3"/>
  <c r="T583" i="3"/>
  <c r="T582" i="3"/>
  <c r="T581" i="3"/>
  <c r="T580" i="3"/>
  <c r="T579" i="3"/>
  <c r="T578" i="3"/>
  <c r="T577" i="3"/>
  <c r="T576" i="3"/>
  <c r="T575" i="3"/>
  <c r="T574" i="3"/>
  <c r="T573" i="3"/>
  <c r="T572" i="3"/>
  <c r="T571" i="3"/>
  <c r="T570" i="3"/>
  <c r="T569" i="3"/>
  <c r="T568" i="3"/>
  <c r="T567" i="3"/>
  <c r="T566" i="3"/>
  <c r="T565" i="3"/>
  <c r="T564" i="3"/>
  <c r="T563" i="3"/>
  <c r="T562" i="3"/>
  <c r="T561" i="3"/>
  <c r="T560" i="3"/>
  <c r="T559" i="3"/>
  <c r="T558" i="3"/>
  <c r="T557" i="3"/>
  <c r="T556" i="3"/>
  <c r="T555" i="3"/>
  <c r="T554" i="3"/>
  <c r="T553" i="3"/>
  <c r="T552" i="3"/>
  <c r="T551" i="3"/>
  <c r="T550" i="3"/>
  <c r="T549" i="3"/>
  <c r="T548" i="3"/>
  <c r="T547" i="3"/>
  <c r="T546" i="3"/>
  <c r="T545" i="3"/>
  <c r="T544" i="3"/>
  <c r="T543" i="3"/>
  <c r="T542" i="3"/>
  <c r="T541" i="3"/>
  <c r="T540" i="3"/>
  <c r="T539" i="3"/>
  <c r="T538" i="3"/>
  <c r="T537" i="3"/>
  <c r="T536" i="3"/>
  <c r="T535" i="3"/>
  <c r="T534" i="3"/>
  <c r="T533" i="3"/>
  <c r="T532" i="3"/>
  <c r="T531" i="3"/>
  <c r="T530" i="3"/>
  <c r="T529" i="3"/>
  <c r="T528" i="3"/>
  <c r="T527" i="3"/>
  <c r="T526" i="3"/>
  <c r="T525" i="3"/>
  <c r="T524" i="3"/>
  <c r="T523" i="3"/>
  <c r="T522" i="3"/>
  <c r="T521" i="3"/>
  <c r="T520" i="3"/>
  <c r="T519" i="3"/>
  <c r="T518" i="3"/>
  <c r="T517" i="3"/>
  <c r="T516" i="3"/>
  <c r="T515" i="3"/>
  <c r="T514" i="3"/>
  <c r="T513" i="3"/>
  <c r="T512" i="3"/>
  <c r="T511" i="3"/>
  <c r="T510" i="3"/>
  <c r="T509" i="3"/>
  <c r="T508" i="3"/>
  <c r="T507" i="3"/>
  <c r="T506" i="3"/>
  <c r="T505" i="3"/>
  <c r="T504" i="3"/>
  <c r="T503" i="3"/>
  <c r="T502" i="3"/>
  <c r="T501" i="3"/>
  <c r="T500" i="3"/>
  <c r="T499" i="3"/>
  <c r="T498" i="3"/>
  <c r="T497" i="3"/>
  <c r="T496" i="3"/>
  <c r="T495" i="3"/>
  <c r="T494" i="3"/>
  <c r="T493" i="3"/>
  <c r="T492" i="3"/>
  <c r="T491" i="3"/>
  <c r="T490" i="3"/>
  <c r="T489" i="3"/>
  <c r="T488" i="3"/>
  <c r="T487" i="3"/>
  <c r="T486" i="3"/>
  <c r="T485" i="3"/>
  <c r="T484" i="3"/>
  <c r="T483" i="3"/>
  <c r="T482" i="3"/>
  <c r="T481" i="3"/>
  <c r="T480" i="3"/>
  <c r="T479" i="3"/>
  <c r="T478" i="3"/>
  <c r="T477" i="3"/>
  <c r="T476" i="3"/>
  <c r="T475" i="3"/>
  <c r="T474" i="3"/>
  <c r="T473" i="3"/>
  <c r="T472" i="3"/>
  <c r="T471" i="3"/>
  <c r="T470" i="3"/>
  <c r="T469" i="3"/>
  <c r="T468" i="3"/>
  <c r="T467" i="3"/>
  <c r="T466" i="3"/>
  <c r="T465" i="3"/>
  <c r="T464" i="3"/>
  <c r="T463" i="3"/>
  <c r="T462" i="3"/>
  <c r="T461" i="3"/>
  <c r="T460" i="3"/>
  <c r="T459" i="3"/>
  <c r="T458" i="3"/>
  <c r="T457" i="3"/>
  <c r="T456" i="3"/>
  <c r="T455" i="3"/>
  <c r="T454" i="3"/>
  <c r="T453" i="3"/>
  <c r="T452" i="3"/>
  <c r="T451" i="3"/>
  <c r="T450" i="3"/>
  <c r="T449" i="3"/>
  <c r="T448" i="3"/>
  <c r="T447" i="3"/>
  <c r="T446" i="3"/>
  <c r="T445" i="3"/>
  <c r="T444" i="3"/>
  <c r="T443" i="3"/>
  <c r="T442" i="3"/>
  <c r="T441" i="3"/>
  <c r="T440" i="3"/>
  <c r="T439" i="3"/>
  <c r="T438" i="3"/>
  <c r="T437" i="3"/>
  <c r="T436" i="3"/>
  <c r="T435" i="3"/>
  <c r="T434" i="3"/>
  <c r="T433" i="3"/>
  <c r="T432" i="3"/>
  <c r="T431" i="3"/>
  <c r="T430" i="3"/>
  <c r="T429" i="3"/>
  <c r="T428" i="3"/>
  <c r="T427" i="3"/>
  <c r="T426" i="3"/>
  <c r="T425" i="3"/>
  <c r="T424" i="3"/>
  <c r="T423" i="3"/>
  <c r="T422" i="3"/>
  <c r="T421" i="3"/>
  <c r="T420" i="3"/>
  <c r="T419" i="3"/>
  <c r="T418" i="3"/>
  <c r="T417" i="3"/>
  <c r="T416" i="3"/>
  <c r="T415" i="3"/>
  <c r="T414" i="3"/>
  <c r="T413" i="3"/>
  <c r="T412" i="3"/>
  <c r="T411" i="3"/>
  <c r="T410" i="3"/>
  <c r="T409" i="3"/>
  <c r="T408" i="3"/>
  <c r="T407" i="3"/>
  <c r="T406" i="3"/>
  <c r="T405" i="3"/>
  <c r="T404" i="3"/>
  <c r="T403" i="3"/>
  <c r="T402" i="3"/>
  <c r="T401" i="3"/>
  <c r="T400" i="3"/>
  <c r="T399" i="3"/>
  <c r="T398" i="3"/>
  <c r="T397" i="3"/>
  <c r="T396" i="3"/>
  <c r="T395" i="3"/>
  <c r="T394" i="3"/>
  <c r="T393" i="3"/>
  <c r="T392" i="3"/>
  <c r="T391" i="3"/>
  <c r="T390" i="3"/>
  <c r="T389" i="3"/>
  <c r="T388" i="3"/>
  <c r="T387" i="3"/>
  <c r="T386" i="3"/>
  <c r="T385" i="3"/>
  <c r="T384" i="3"/>
  <c r="T383" i="3"/>
  <c r="T382" i="3"/>
  <c r="T381" i="3"/>
  <c r="T380" i="3"/>
  <c r="T379" i="3"/>
  <c r="T378" i="3"/>
  <c r="T377" i="3"/>
  <c r="T376" i="3"/>
  <c r="T375" i="3"/>
  <c r="T374" i="3"/>
  <c r="T373" i="3"/>
  <c r="T372" i="3"/>
  <c r="T371" i="3"/>
  <c r="T370" i="3"/>
  <c r="T369" i="3"/>
  <c r="T368" i="3"/>
  <c r="T367" i="3"/>
  <c r="T366" i="3"/>
  <c r="T365" i="3"/>
  <c r="T364" i="3"/>
  <c r="T363" i="3"/>
  <c r="T362" i="3"/>
  <c r="T361" i="3"/>
  <c r="T360" i="3"/>
  <c r="T359" i="3"/>
  <c r="T358" i="3"/>
  <c r="T357" i="3"/>
  <c r="T356" i="3"/>
  <c r="T355" i="3"/>
  <c r="T354" i="3"/>
  <c r="T353" i="3"/>
  <c r="T352" i="3"/>
  <c r="T351" i="3"/>
  <c r="T350" i="3"/>
  <c r="T349" i="3"/>
  <c r="T348" i="3"/>
  <c r="T347" i="3"/>
  <c r="T346" i="3"/>
  <c r="T345" i="3"/>
  <c r="T344" i="3"/>
  <c r="T343" i="3"/>
  <c r="T342" i="3"/>
  <c r="T341" i="3"/>
  <c r="T340" i="3"/>
  <c r="T339" i="3"/>
  <c r="T338" i="3"/>
  <c r="T337" i="3"/>
  <c r="T336" i="3"/>
  <c r="T335" i="3"/>
  <c r="T334" i="3"/>
  <c r="T333" i="3"/>
  <c r="T332" i="3"/>
  <c r="T331" i="3"/>
  <c r="T330" i="3"/>
  <c r="T329" i="3"/>
  <c r="T328" i="3"/>
  <c r="T327" i="3"/>
  <c r="T326" i="3"/>
  <c r="T325" i="3"/>
  <c r="T324" i="3"/>
  <c r="T323" i="3"/>
  <c r="T322" i="3"/>
  <c r="T321" i="3"/>
  <c r="T320" i="3"/>
  <c r="T319" i="3"/>
  <c r="T318" i="3"/>
  <c r="T317" i="3"/>
  <c r="T316" i="3"/>
  <c r="T315" i="3"/>
  <c r="T314" i="3"/>
  <c r="T313" i="3"/>
  <c r="T312" i="3"/>
  <c r="T311" i="3"/>
  <c r="T310" i="3"/>
  <c r="T309" i="3"/>
  <c r="T308" i="3"/>
  <c r="T307" i="3"/>
  <c r="T306" i="3"/>
  <c r="T305" i="3"/>
  <c r="T304" i="3"/>
  <c r="T303" i="3"/>
  <c r="T302" i="3"/>
  <c r="T301" i="3"/>
  <c r="T300" i="3"/>
  <c r="T299" i="3"/>
  <c r="T298" i="3"/>
  <c r="T297" i="3"/>
  <c r="T296" i="3"/>
  <c r="T295" i="3"/>
  <c r="T294" i="3"/>
  <c r="T293" i="3"/>
  <c r="T292" i="3"/>
  <c r="T291" i="3"/>
  <c r="T290" i="3"/>
  <c r="T289" i="3"/>
  <c r="T288" i="3"/>
  <c r="T287" i="3"/>
  <c r="T286" i="3"/>
  <c r="T285" i="3"/>
  <c r="T284" i="3"/>
  <c r="T283" i="3"/>
  <c r="T282" i="3"/>
  <c r="T281" i="3"/>
  <c r="T280" i="3"/>
  <c r="T279" i="3"/>
  <c r="T278" i="3"/>
  <c r="T277" i="3"/>
  <c r="T276" i="3"/>
  <c r="T275" i="3"/>
  <c r="T274" i="3"/>
  <c r="T273" i="3"/>
  <c r="T272" i="3"/>
  <c r="T271" i="3"/>
  <c r="T270" i="3"/>
  <c r="T269" i="3"/>
  <c r="T268" i="3"/>
  <c r="T267" i="3"/>
  <c r="T266" i="3"/>
  <c r="T265" i="3"/>
  <c r="T264" i="3"/>
  <c r="T263" i="3"/>
  <c r="T262" i="3"/>
  <c r="T261" i="3"/>
  <c r="T260" i="3"/>
  <c r="T259" i="3"/>
  <c r="T258" i="3"/>
  <c r="T257" i="3"/>
  <c r="T256" i="3"/>
  <c r="T255" i="3"/>
  <c r="T254" i="3"/>
  <c r="T253" i="3"/>
  <c r="T252" i="3"/>
  <c r="T251" i="3"/>
  <c r="T250" i="3"/>
  <c r="T249" i="3"/>
  <c r="T248" i="3"/>
  <c r="T247" i="3"/>
  <c r="T246" i="3"/>
  <c r="T245" i="3"/>
  <c r="T244" i="3"/>
  <c r="T243" i="3"/>
  <c r="T242" i="3"/>
  <c r="T241" i="3"/>
  <c r="T240" i="3"/>
  <c r="T239" i="3"/>
  <c r="T238" i="3"/>
  <c r="T237" i="3"/>
  <c r="T236" i="3"/>
  <c r="T235" i="3"/>
  <c r="T234" i="3"/>
  <c r="T233" i="3"/>
  <c r="T232" i="3"/>
  <c r="T231" i="3"/>
  <c r="T230" i="3"/>
  <c r="T229" i="3"/>
  <c r="T228" i="3"/>
  <c r="T227" i="3"/>
  <c r="T226" i="3"/>
  <c r="T225" i="3"/>
  <c r="T224" i="3"/>
  <c r="T223" i="3"/>
  <c r="T222" i="3"/>
  <c r="T221" i="3"/>
  <c r="T220" i="3"/>
  <c r="T219" i="3"/>
  <c r="T218" i="3"/>
  <c r="T217" i="3"/>
  <c r="T216" i="3"/>
  <c r="T215" i="3"/>
  <c r="T214" i="3"/>
  <c r="T213" i="3"/>
  <c r="T212" i="3"/>
  <c r="T211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95" i="3"/>
  <c r="T194" i="3"/>
  <c r="T193" i="3"/>
  <c r="T192" i="3"/>
  <c r="T191" i="3"/>
  <c r="T190" i="3"/>
  <c r="T189" i="3"/>
  <c r="T188" i="3"/>
  <c r="T187" i="3"/>
  <c r="T186" i="3"/>
  <c r="T185" i="3"/>
  <c r="T184" i="3"/>
  <c r="T183" i="3"/>
  <c r="T182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E11" i="1"/>
  <c r="O3" i="4"/>
  <c r="P3" i="4"/>
  <c r="Q3" i="4"/>
  <c r="R3" i="4"/>
  <c r="P12" i="4"/>
  <c r="P8" i="4"/>
  <c r="P4" i="4"/>
  <c r="Q10" i="4"/>
  <c r="Q4" i="4"/>
  <c r="Q17" i="4" s="1"/>
  <c r="R4" i="4"/>
  <c r="R17" i="4" s="1"/>
  <c r="O17" i="4"/>
  <c r="N17" i="4"/>
  <c r="M17" i="4"/>
  <c r="N3" i="4"/>
  <c r="M3" i="4"/>
  <c r="AT30" i="3"/>
  <c r="AT31" i="3" s="1"/>
  <c r="AT32" i="3" s="1"/>
  <c r="AT33" i="3" s="1"/>
  <c r="AT34" i="3" s="1"/>
  <c r="AT35" i="3" s="1"/>
  <c r="AT36" i="3" s="1"/>
  <c r="AT37" i="3" s="1"/>
  <c r="AT38" i="3" s="1"/>
  <c r="AT39" i="3" s="1"/>
  <c r="AT40" i="3" s="1"/>
  <c r="AT41" i="3" s="1"/>
  <c r="AT42" i="3" s="1"/>
  <c r="AT43" i="3" s="1"/>
  <c r="AT44" i="3" s="1"/>
  <c r="AT45" i="3" s="1"/>
  <c r="AT46" i="3" s="1"/>
  <c r="AT47" i="3" s="1"/>
  <c r="AT48" i="3" s="1"/>
  <c r="AT49" i="3" s="1"/>
  <c r="AT50" i="3" s="1"/>
  <c r="AT51" i="3" s="1"/>
  <c r="AT52" i="3" s="1"/>
  <c r="AT53" i="3" s="1"/>
  <c r="AT54" i="3" s="1"/>
  <c r="AT55" i="3" s="1"/>
  <c r="AT56" i="3" s="1"/>
  <c r="AT57" i="3" s="1"/>
  <c r="AT58" i="3" s="1"/>
  <c r="AT59" i="3" s="1"/>
  <c r="AT60" i="3" s="1"/>
  <c r="AT61" i="3" s="1"/>
  <c r="AT62" i="3" s="1"/>
  <c r="AT63" i="3" s="1"/>
  <c r="AT64" i="3" s="1"/>
  <c r="AT65" i="3" s="1"/>
  <c r="AT66" i="3" s="1"/>
  <c r="AT67" i="3" s="1"/>
  <c r="AT68" i="3" s="1"/>
  <c r="AT69" i="3" s="1"/>
  <c r="AT70" i="3" s="1"/>
  <c r="AT71" i="3" s="1"/>
  <c r="AT72" i="3" s="1"/>
  <c r="AT73" i="3" s="1"/>
  <c r="AT74" i="3" s="1"/>
  <c r="AT75" i="3" s="1"/>
  <c r="AT76" i="3" s="1"/>
  <c r="AT77" i="3" s="1"/>
  <c r="AT78" i="3" s="1"/>
  <c r="AT79" i="3" s="1"/>
  <c r="AT80" i="3" s="1"/>
  <c r="AT81" i="3" s="1"/>
  <c r="AT82" i="3" s="1"/>
  <c r="AT83" i="3" s="1"/>
  <c r="AT84" i="3" s="1"/>
  <c r="AT85" i="3" s="1"/>
  <c r="AT86" i="3" s="1"/>
  <c r="AT87" i="3" s="1"/>
  <c r="AT88" i="3" s="1"/>
  <c r="AT89" i="3" s="1"/>
  <c r="AT90" i="3" s="1"/>
  <c r="AT91" i="3" s="1"/>
  <c r="AT92" i="3" s="1"/>
  <c r="AT93" i="3" s="1"/>
  <c r="AT94" i="3" s="1"/>
  <c r="AT95" i="3" s="1"/>
  <c r="AT96" i="3" s="1"/>
  <c r="AT97" i="3" s="1"/>
  <c r="AT98" i="3" s="1"/>
  <c r="AT99" i="3" s="1"/>
  <c r="AT100" i="3" s="1"/>
  <c r="AT101" i="3" s="1"/>
  <c r="AT102" i="3" s="1"/>
  <c r="AT103" i="3" s="1"/>
  <c r="AT104" i="3" s="1"/>
  <c r="AT105" i="3" s="1"/>
  <c r="AT106" i="3" s="1"/>
  <c r="AT107" i="3" s="1"/>
  <c r="AT108" i="3" s="1"/>
  <c r="AT109" i="3" s="1"/>
  <c r="AT110" i="3" s="1"/>
  <c r="AT111" i="3" s="1"/>
  <c r="AT112" i="3" s="1"/>
  <c r="AT113" i="3" s="1"/>
  <c r="AT114" i="3" s="1"/>
  <c r="AT115" i="3" s="1"/>
  <c r="AT116" i="3" s="1"/>
  <c r="AT117" i="3" s="1"/>
  <c r="AT118" i="3" s="1"/>
  <c r="AT119" i="3" s="1"/>
  <c r="AT120" i="3" s="1"/>
  <c r="AT121" i="3" s="1"/>
  <c r="AT122" i="3" s="1"/>
  <c r="AT123" i="3" s="1"/>
  <c r="AT124" i="3" s="1"/>
  <c r="AT125" i="3" s="1"/>
  <c r="AT126" i="3" s="1"/>
  <c r="AT127" i="3" s="1"/>
  <c r="AT128" i="3" s="1"/>
  <c r="AT129" i="3" s="1"/>
  <c r="AT130" i="3" s="1"/>
  <c r="AT131" i="3" s="1"/>
  <c r="AT132" i="3" s="1"/>
  <c r="AT133" i="3" s="1"/>
  <c r="AT134" i="3" s="1"/>
  <c r="AT135" i="3" s="1"/>
  <c r="AT136" i="3" s="1"/>
  <c r="AT137" i="3" s="1"/>
  <c r="AT138" i="3" s="1"/>
  <c r="AT139" i="3" s="1"/>
  <c r="AT140" i="3" s="1"/>
  <c r="AT141" i="3" s="1"/>
  <c r="AT142" i="3" s="1"/>
  <c r="AT143" i="3" s="1"/>
  <c r="AT144" i="3" s="1"/>
  <c r="AT145" i="3" s="1"/>
  <c r="AT146" i="3" s="1"/>
  <c r="AT147" i="3" s="1"/>
  <c r="AT148" i="3" s="1"/>
  <c r="AT149" i="3" s="1"/>
  <c r="AT150" i="3" s="1"/>
  <c r="AT151" i="3" s="1"/>
  <c r="AT152" i="3" s="1"/>
  <c r="AT153" i="3" s="1"/>
  <c r="AT154" i="3" s="1"/>
  <c r="AT155" i="3" s="1"/>
  <c r="AT156" i="3" s="1"/>
  <c r="AT157" i="3" s="1"/>
  <c r="AT158" i="3" s="1"/>
  <c r="AT159" i="3" s="1"/>
  <c r="AT160" i="3" s="1"/>
  <c r="AT161" i="3" s="1"/>
  <c r="AT162" i="3" s="1"/>
  <c r="AT163" i="3" s="1"/>
  <c r="AT164" i="3" s="1"/>
  <c r="AT165" i="3" s="1"/>
  <c r="AT166" i="3" s="1"/>
  <c r="AT167" i="3" s="1"/>
  <c r="AT168" i="3" s="1"/>
  <c r="AT169" i="3" s="1"/>
  <c r="AT170" i="3" s="1"/>
  <c r="AT171" i="3" s="1"/>
  <c r="AT172" i="3" s="1"/>
  <c r="AT173" i="3" s="1"/>
  <c r="AT174" i="3" s="1"/>
  <c r="AT175" i="3" s="1"/>
  <c r="AT176" i="3" s="1"/>
  <c r="AT177" i="3" s="1"/>
  <c r="AT178" i="3" s="1"/>
  <c r="AT179" i="3" s="1"/>
  <c r="AT180" i="3" s="1"/>
  <c r="AT181" i="3" s="1"/>
  <c r="AT182" i="3" s="1"/>
  <c r="AT183" i="3" s="1"/>
  <c r="AT184" i="3" s="1"/>
  <c r="AT185" i="3" s="1"/>
  <c r="AT186" i="3" s="1"/>
  <c r="AT187" i="3" s="1"/>
  <c r="AT188" i="3" s="1"/>
  <c r="AT29" i="3"/>
  <c r="AT28" i="3"/>
  <c r="AT27" i="3"/>
  <c r="R15" i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P17" i="4" l="1"/>
  <c r="R5" i="3"/>
  <c r="Q5" i="3"/>
  <c r="P5" i="3"/>
  <c r="O5" i="3"/>
  <c r="R4" i="3" l="1"/>
  <c r="Q4" i="3"/>
  <c r="P4" i="3"/>
  <c r="O4" i="3"/>
  <c r="AL3286" i="3"/>
  <c r="AI3286" i="3"/>
  <c r="AL3285" i="3"/>
  <c r="AI3285" i="3"/>
  <c r="AL3284" i="3"/>
  <c r="AI3284" i="3"/>
  <c r="AL3283" i="3"/>
  <c r="AI3283" i="3"/>
  <c r="AL3282" i="3"/>
  <c r="AI3282" i="3"/>
  <c r="AL3281" i="3"/>
  <c r="AI3281" i="3"/>
  <c r="AL3280" i="3"/>
  <c r="AI3280" i="3"/>
  <c r="AL3279" i="3"/>
  <c r="AI3279" i="3"/>
  <c r="AL3278" i="3"/>
  <c r="AI3278" i="3"/>
  <c r="AL3277" i="3"/>
  <c r="AI3277" i="3"/>
  <c r="AL3276" i="3"/>
  <c r="AI3276" i="3"/>
  <c r="AL3275" i="3"/>
  <c r="AI3275" i="3"/>
  <c r="AL3274" i="3"/>
  <c r="AI3274" i="3"/>
  <c r="AL3273" i="3"/>
  <c r="AI3273" i="3"/>
  <c r="AL3272" i="3"/>
  <c r="AI3272" i="3"/>
  <c r="AL3271" i="3"/>
  <c r="AI3271" i="3"/>
  <c r="AL3270" i="3"/>
  <c r="AI3270" i="3"/>
  <c r="AL3269" i="3"/>
  <c r="AI3269" i="3"/>
  <c r="AL3268" i="3"/>
  <c r="AI3268" i="3"/>
  <c r="AL3267" i="3"/>
  <c r="AI3267" i="3"/>
  <c r="AL3266" i="3"/>
  <c r="AI3266" i="3"/>
  <c r="AL3265" i="3"/>
  <c r="AI3265" i="3"/>
  <c r="AL3264" i="3"/>
  <c r="AI3264" i="3"/>
  <c r="AL3263" i="3"/>
  <c r="AI3263" i="3"/>
  <c r="AL3262" i="3"/>
  <c r="AI3262" i="3"/>
  <c r="AL3261" i="3"/>
  <c r="AI3261" i="3"/>
  <c r="AL3260" i="3"/>
  <c r="AI3260" i="3"/>
  <c r="AL3259" i="3"/>
  <c r="AI3259" i="3"/>
  <c r="AL3258" i="3"/>
  <c r="AI3258" i="3"/>
  <c r="AL3257" i="3"/>
  <c r="AI3257" i="3"/>
  <c r="AL3256" i="3"/>
  <c r="AI3256" i="3"/>
  <c r="AL3255" i="3"/>
  <c r="AI3255" i="3"/>
  <c r="AL3254" i="3"/>
  <c r="AI3254" i="3"/>
  <c r="AL3253" i="3"/>
  <c r="AI3253" i="3"/>
  <c r="AL3252" i="3"/>
  <c r="AI3252" i="3"/>
  <c r="AL3251" i="3"/>
  <c r="AI3251" i="3"/>
  <c r="AL3250" i="3"/>
  <c r="AI3250" i="3"/>
  <c r="AL3249" i="3"/>
  <c r="AI3249" i="3"/>
  <c r="AL3248" i="3"/>
  <c r="AI3248" i="3"/>
  <c r="AL3247" i="3"/>
  <c r="AI3247" i="3"/>
  <c r="AL3246" i="3"/>
  <c r="AI3246" i="3"/>
  <c r="AL3245" i="3"/>
  <c r="AI3245" i="3"/>
  <c r="AL3244" i="3"/>
  <c r="AI3244" i="3"/>
  <c r="AL3243" i="3"/>
  <c r="AI3243" i="3"/>
  <c r="AL3242" i="3"/>
  <c r="AI3242" i="3"/>
  <c r="AL3241" i="3"/>
  <c r="AI3241" i="3"/>
  <c r="AL3240" i="3"/>
  <c r="AI3240" i="3"/>
  <c r="AL3239" i="3"/>
  <c r="AI3239" i="3"/>
  <c r="AL3238" i="3"/>
  <c r="AI3238" i="3"/>
  <c r="AL3237" i="3"/>
  <c r="AI3237" i="3"/>
  <c r="AL3236" i="3"/>
  <c r="AI3236" i="3"/>
  <c r="AL3235" i="3"/>
  <c r="AI3235" i="3"/>
  <c r="AL3234" i="3"/>
  <c r="AI3234" i="3"/>
  <c r="AL3233" i="3"/>
  <c r="AI3233" i="3"/>
  <c r="AL3232" i="3"/>
  <c r="AI3232" i="3"/>
  <c r="AL3231" i="3"/>
  <c r="AI3231" i="3"/>
  <c r="AL3230" i="3"/>
  <c r="AI3230" i="3"/>
  <c r="AL3229" i="3"/>
  <c r="AI3229" i="3"/>
  <c r="AL3228" i="3"/>
  <c r="AI3228" i="3"/>
  <c r="AL3227" i="3"/>
  <c r="AI3227" i="3"/>
  <c r="AL3226" i="3"/>
  <c r="AI3226" i="3"/>
  <c r="AL3225" i="3"/>
  <c r="AI3225" i="3"/>
  <c r="AL3224" i="3"/>
  <c r="AI3224" i="3"/>
  <c r="AL3223" i="3"/>
  <c r="AI3223" i="3"/>
  <c r="AL3222" i="3"/>
  <c r="AI3222" i="3"/>
  <c r="AL3221" i="3"/>
  <c r="AI3221" i="3"/>
  <c r="AL3220" i="3"/>
  <c r="AI3220" i="3"/>
  <c r="AL3219" i="3"/>
  <c r="AI3219" i="3"/>
  <c r="AL3218" i="3"/>
  <c r="AI3218" i="3"/>
  <c r="AL3217" i="3"/>
  <c r="AI3217" i="3"/>
  <c r="AL3216" i="3"/>
  <c r="AI3216" i="3"/>
  <c r="AL3215" i="3"/>
  <c r="AI3215" i="3"/>
  <c r="AL3214" i="3"/>
  <c r="AI3214" i="3"/>
  <c r="AL3213" i="3"/>
  <c r="AI3213" i="3"/>
  <c r="AL3212" i="3"/>
  <c r="AI3212" i="3"/>
  <c r="AL3211" i="3"/>
  <c r="AI3211" i="3"/>
  <c r="AL3210" i="3"/>
  <c r="AI3210" i="3"/>
  <c r="AL3209" i="3"/>
  <c r="AI3209" i="3"/>
  <c r="AL3208" i="3"/>
  <c r="AI3208" i="3"/>
  <c r="AL3207" i="3"/>
  <c r="AI3207" i="3"/>
  <c r="AL3206" i="3"/>
  <c r="AI3206" i="3"/>
  <c r="AL3205" i="3"/>
  <c r="AI3205" i="3"/>
  <c r="AL3204" i="3"/>
  <c r="AI3204" i="3"/>
  <c r="AL3203" i="3"/>
  <c r="AI3203" i="3"/>
  <c r="AL3202" i="3"/>
  <c r="AI3202" i="3"/>
  <c r="AL3201" i="3"/>
  <c r="AI3201" i="3"/>
  <c r="AL3200" i="3"/>
  <c r="AI3200" i="3"/>
  <c r="AL3199" i="3"/>
  <c r="AI3199" i="3"/>
  <c r="AL3198" i="3"/>
  <c r="AI3198" i="3"/>
  <c r="AL3197" i="3"/>
  <c r="AI3197" i="3"/>
  <c r="AL3196" i="3"/>
  <c r="AI3196" i="3"/>
  <c r="AL3195" i="3"/>
  <c r="AI3195" i="3"/>
  <c r="AL3194" i="3"/>
  <c r="AI3194" i="3"/>
  <c r="AL3193" i="3"/>
  <c r="AI3193" i="3"/>
  <c r="AL3192" i="3"/>
  <c r="AI3192" i="3"/>
  <c r="AL3191" i="3"/>
  <c r="AI3191" i="3"/>
  <c r="AL3190" i="3"/>
  <c r="AI3190" i="3"/>
  <c r="AL3189" i="3"/>
  <c r="AI3189" i="3"/>
  <c r="AL3188" i="3"/>
  <c r="AI3188" i="3"/>
  <c r="AL3187" i="3"/>
  <c r="AI3187" i="3"/>
  <c r="AL3186" i="3"/>
  <c r="AI3186" i="3"/>
  <c r="AL3185" i="3"/>
  <c r="AI3185" i="3"/>
  <c r="AL3184" i="3"/>
  <c r="AI3184" i="3"/>
  <c r="AL3183" i="3"/>
  <c r="AI3183" i="3"/>
  <c r="AL3182" i="3"/>
  <c r="AI3182" i="3"/>
  <c r="AL3181" i="3"/>
  <c r="AI3181" i="3"/>
  <c r="AL3180" i="3"/>
  <c r="AI3180" i="3"/>
  <c r="AL3179" i="3"/>
  <c r="AI3179" i="3"/>
  <c r="AL3178" i="3"/>
  <c r="AI3178" i="3"/>
  <c r="AL3177" i="3"/>
  <c r="AI3177" i="3"/>
  <c r="AL3176" i="3"/>
  <c r="AI3176" i="3"/>
  <c r="AL3175" i="3"/>
  <c r="AI3175" i="3"/>
  <c r="AL3174" i="3"/>
  <c r="AI3174" i="3"/>
  <c r="AL3173" i="3"/>
  <c r="AI3173" i="3"/>
  <c r="AL3172" i="3"/>
  <c r="AI3172" i="3"/>
  <c r="AL3171" i="3"/>
  <c r="AI3171" i="3"/>
  <c r="AL3170" i="3"/>
  <c r="AI3170" i="3"/>
  <c r="AL3169" i="3"/>
  <c r="AI3169" i="3"/>
  <c r="AL3168" i="3"/>
  <c r="AI3168" i="3"/>
  <c r="AL3167" i="3"/>
  <c r="AI3167" i="3"/>
  <c r="AL3166" i="3"/>
  <c r="AI3166" i="3"/>
  <c r="AL3165" i="3"/>
  <c r="AI3165" i="3"/>
  <c r="AL3164" i="3"/>
  <c r="AI3164" i="3"/>
  <c r="AL3163" i="3"/>
  <c r="AI3163" i="3"/>
  <c r="AL3162" i="3"/>
  <c r="AI3162" i="3"/>
  <c r="AL3161" i="3"/>
  <c r="AI3161" i="3"/>
  <c r="AL3160" i="3"/>
  <c r="AI3160" i="3"/>
  <c r="AL3159" i="3"/>
  <c r="AI3159" i="3"/>
  <c r="AL3158" i="3"/>
  <c r="AI3158" i="3"/>
  <c r="AL3157" i="3"/>
  <c r="AI3157" i="3"/>
  <c r="AL3156" i="3"/>
  <c r="AI3156" i="3"/>
  <c r="AL3155" i="3"/>
  <c r="AI3155" i="3"/>
  <c r="AL3154" i="3"/>
  <c r="AI3154" i="3"/>
  <c r="AL3153" i="3"/>
  <c r="AI3153" i="3"/>
  <c r="AL3152" i="3"/>
  <c r="AI3152" i="3"/>
  <c r="AL3151" i="3"/>
  <c r="AI3151" i="3"/>
  <c r="AL3150" i="3"/>
  <c r="AI3150" i="3"/>
  <c r="AL3149" i="3"/>
  <c r="AI3149" i="3"/>
  <c r="AL3148" i="3"/>
  <c r="AI3148" i="3"/>
  <c r="AL3147" i="3"/>
  <c r="AI3147" i="3"/>
  <c r="AL3146" i="3"/>
  <c r="AI3146" i="3"/>
  <c r="AL3145" i="3"/>
  <c r="AI3145" i="3"/>
  <c r="AL3144" i="3"/>
  <c r="AI3144" i="3"/>
  <c r="AL3143" i="3"/>
  <c r="AI3143" i="3"/>
  <c r="AL3142" i="3"/>
  <c r="AI3142" i="3"/>
  <c r="AL3141" i="3"/>
  <c r="AI3141" i="3"/>
  <c r="AL3140" i="3"/>
  <c r="AI3140" i="3"/>
  <c r="AL3139" i="3"/>
  <c r="AI3139" i="3"/>
  <c r="AL3138" i="3"/>
  <c r="AI3138" i="3"/>
  <c r="AL3137" i="3"/>
  <c r="AI3137" i="3"/>
  <c r="AL3136" i="3"/>
  <c r="AI3136" i="3"/>
  <c r="AL3135" i="3"/>
  <c r="AI3135" i="3"/>
  <c r="AL3134" i="3"/>
  <c r="AI3134" i="3"/>
  <c r="AL3133" i="3"/>
  <c r="AI3133" i="3"/>
  <c r="AL3132" i="3"/>
  <c r="AI3132" i="3"/>
  <c r="AL3131" i="3"/>
  <c r="AI3131" i="3"/>
  <c r="AL3130" i="3"/>
  <c r="AI3130" i="3"/>
  <c r="AL3129" i="3"/>
  <c r="AI3129" i="3"/>
  <c r="AL3128" i="3"/>
  <c r="AI3128" i="3"/>
  <c r="AL3127" i="3"/>
  <c r="AI3127" i="3"/>
  <c r="AL3126" i="3"/>
  <c r="AI3126" i="3"/>
  <c r="AL3125" i="3"/>
  <c r="AI3125" i="3"/>
  <c r="AL3124" i="3"/>
  <c r="AI3124" i="3"/>
  <c r="AL3123" i="3"/>
  <c r="AI3123" i="3"/>
  <c r="AL3122" i="3"/>
  <c r="AI3122" i="3"/>
  <c r="AL3121" i="3"/>
  <c r="AI3121" i="3"/>
  <c r="AL3120" i="3"/>
  <c r="AI3120" i="3"/>
  <c r="AL3119" i="3"/>
  <c r="AI3119" i="3"/>
  <c r="AL3118" i="3"/>
  <c r="AI3118" i="3"/>
  <c r="AL3117" i="3"/>
  <c r="AI3117" i="3"/>
  <c r="AL3116" i="3"/>
  <c r="AI3116" i="3"/>
  <c r="AL3115" i="3"/>
  <c r="AI3115" i="3"/>
  <c r="AL3114" i="3"/>
  <c r="AI3114" i="3"/>
  <c r="AL3113" i="3"/>
  <c r="AI3113" i="3"/>
  <c r="AL3112" i="3"/>
  <c r="AI3112" i="3"/>
  <c r="AL3111" i="3"/>
  <c r="AI3111" i="3"/>
  <c r="AL3110" i="3"/>
  <c r="AI3110" i="3"/>
  <c r="AL3109" i="3"/>
  <c r="AI3109" i="3"/>
  <c r="AL3108" i="3"/>
  <c r="AI3108" i="3"/>
  <c r="AL3107" i="3"/>
  <c r="AI3107" i="3"/>
  <c r="AL3106" i="3"/>
  <c r="AI3106" i="3"/>
  <c r="AL3105" i="3"/>
  <c r="AI3105" i="3"/>
  <c r="AL3104" i="3"/>
  <c r="AI3104" i="3"/>
  <c r="AL3103" i="3"/>
  <c r="AI3103" i="3"/>
  <c r="AL3102" i="3"/>
  <c r="AI3102" i="3"/>
  <c r="AL3101" i="3"/>
  <c r="AI3101" i="3"/>
  <c r="AL3100" i="3"/>
  <c r="AI3100" i="3"/>
  <c r="AL3099" i="3"/>
  <c r="AI3099" i="3"/>
  <c r="AL3098" i="3"/>
  <c r="AI3098" i="3"/>
  <c r="AL3097" i="3"/>
  <c r="AI3097" i="3"/>
  <c r="AL3096" i="3"/>
  <c r="AI3096" i="3"/>
  <c r="AL3095" i="3"/>
  <c r="AI3095" i="3"/>
  <c r="AL3094" i="3"/>
  <c r="AI3094" i="3"/>
  <c r="AL3093" i="3"/>
  <c r="AI3093" i="3"/>
  <c r="AL3092" i="3"/>
  <c r="AI3092" i="3"/>
  <c r="AL3091" i="3"/>
  <c r="AI3091" i="3"/>
  <c r="AL3090" i="3"/>
  <c r="AI3090" i="3"/>
  <c r="AL3089" i="3"/>
  <c r="AI3089" i="3"/>
  <c r="AL3088" i="3"/>
  <c r="AI3088" i="3"/>
  <c r="AL3087" i="3"/>
  <c r="AI3087" i="3"/>
  <c r="AL3086" i="3"/>
  <c r="AI3086" i="3"/>
  <c r="AL3085" i="3"/>
  <c r="AI3085" i="3"/>
  <c r="AL3084" i="3"/>
  <c r="AI3084" i="3"/>
  <c r="AL3083" i="3"/>
  <c r="AI3083" i="3"/>
  <c r="AL3082" i="3"/>
  <c r="AI3082" i="3"/>
  <c r="AL3081" i="3"/>
  <c r="AI3081" i="3"/>
  <c r="AL3080" i="3"/>
  <c r="AI3080" i="3"/>
  <c r="AL3079" i="3"/>
  <c r="AI3079" i="3"/>
  <c r="AL3078" i="3"/>
  <c r="AI3078" i="3"/>
  <c r="AL3077" i="3"/>
  <c r="AI3077" i="3"/>
  <c r="AL3076" i="3"/>
  <c r="AI3076" i="3"/>
  <c r="AL3075" i="3"/>
  <c r="AI3075" i="3"/>
  <c r="AL3074" i="3"/>
  <c r="AI3074" i="3"/>
  <c r="AL3073" i="3"/>
  <c r="AI3073" i="3"/>
  <c r="AL3072" i="3"/>
  <c r="AI3072" i="3"/>
  <c r="AL3071" i="3"/>
  <c r="AI3071" i="3"/>
  <c r="AL3070" i="3"/>
  <c r="AI3070" i="3"/>
  <c r="AL3069" i="3"/>
  <c r="AI3069" i="3"/>
  <c r="AL3068" i="3"/>
  <c r="AI3068" i="3"/>
  <c r="AL3067" i="3"/>
  <c r="AI3067" i="3"/>
  <c r="AL3066" i="3"/>
  <c r="AI3066" i="3"/>
  <c r="AL3065" i="3"/>
  <c r="AI3065" i="3"/>
  <c r="AL3064" i="3"/>
  <c r="AI3064" i="3"/>
  <c r="AL3063" i="3"/>
  <c r="AI3063" i="3"/>
  <c r="AL3062" i="3"/>
  <c r="AI3062" i="3"/>
  <c r="AL3061" i="3"/>
  <c r="AI3061" i="3"/>
  <c r="AL3060" i="3"/>
  <c r="AI3060" i="3"/>
  <c r="AL3059" i="3"/>
  <c r="AI3059" i="3"/>
  <c r="AL3058" i="3"/>
  <c r="AI3058" i="3"/>
  <c r="AL3057" i="3"/>
  <c r="AI3057" i="3"/>
  <c r="AL3056" i="3"/>
  <c r="AI3056" i="3"/>
  <c r="AL3055" i="3"/>
  <c r="AI3055" i="3"/>
  <c r="AL3054" i="3"/>
  <c r="AI3054" i="3"/>
  <c r="AL3053" i="3"/>
  <c r="AI3053" i="3"/>
  <c r="AL3052" i="3"/>
  <c r="AI3052" i="3"/>
  <c r="AL3051" i="3"/>
  <c r="AI3051" i="3"/>
  <c r="AL3050" i="3"/>
  <c r="AI3050" i="3"/>
  <c r="AL3049" i="3"/>
  <c r="AI3049" i="3"/>
  <c r="AL3048" i="3"/>
  <c r="AI3048" i="3"/>
  <c r="AL3047" i="3"/>
  <c r="AI3047" i="3"/>
  <c r="AL3046" i="3"/>
  <c r="AI3046" i="3"/>
  <c r="AL3045" i="3"/>
  <c r="AI3045" i="3"/>
  <c r="AL3044" i="3"/>
  <c r="AI3044" i="3"/>
  <c r="AL3043" i="3"/>
  <c r="AI3043" i="3"/>
  <c r="AL3042" i="3"/>
  <c r="AI3042" i="3"/>
  <c r="AL3041" i="3"/>
  <c r="AI3041" i="3"/>
  <c r="AL3040" i="3"/>
  <c r="AI3040" i="3"/>
  <c r="AL3039" i="3"/>
  <c r="AI3039" i="3"/>
  <c r="AL3038" i="3"/>
  <c r="AI3038" i="3"/>
  <c r="AL3037" i="3"/>
  <c r="AI3037" i="3"/>
  <c r="AL3036" i="3"/>
  <c r="AI3036" i="3"/>
  <c r="AL3035" i="3"/>
  <c r="AI3035" i="3"/>
  <c r="AL3034" i="3"/>
  <c r="AI3034" i="3"/>
  <c r="AL3033" i="3"/>
  <c r="AI3033" i="3"/>
  <c r="AL3032" i="3"/>
  <c r="AI3032" i="3"/>
  <c r="AL3031" i="3"/>
  <c r="AI3031" i="3"/>
  <c r="AL3030" i="3"/>
  <c r="AI3030" i="3"/>
  <c r="AL3029" i="3"/>
  <c r="AI3029" i="3"/>
  <c r="AL3028" i="3"/>
  <c r="AI3028" i="3"/>
  <c r="AL3027" i="3"/>
  <c r="AI3027" i="3"/>
  <c r="AL3026" i="3"/>
  <c r="AI3026" i="3"/>
  <c r="AL3025" i="3"/>
  <c r="AI3025" i="3"/>
  <c r="AL3024" i="3"/>
  <c r="AI3024" i="3"/>
  <c r="AL3023" i="3"/>
  <c r="AI3023" i="3"/>
  <c r="AL3022" i="3"/>
  <c r="AI3022" i="3"/>
  <c r="AL3021" i="3"/>
  <c r="AI3021" i="3"/>
  <c r="AL3020" i="3"/>
  <c r="AI3020" i="3"/>
  <c r="AL3019" i="3"/>
  <c r="AI3019" i="3"/>
  <c r="AL3018" i="3"/>
  <c r="AI3018" i="3"/>
  <c r="AL3017" i="3"/>
  <c r="AI3017" i="3"/>
  <c r="AL3016" i="3"/>
  <c r="AI3016" i="3"/>
  <c r="AL3015" i="3"/>
  <c r="AI3015" i="3"/>
  <c r="AL3014" i="3"/>
  <c r="AI3014" i="3"/>
  <c r="AL3013" i="3"/>
  <c r="AI3013" i="3"/>
  <c r="AL3012" i="3"/>
  <c r="AI3012" i="3"/>
  <c r="AL3011" i="3"/>
  <c r="AI3011" i="3"/>
  <c r="AL3010" i="3"/>
  <c r="AI3010" i="3"/>
  <c r="AL3009" i="3"/>
  <c r="AI3009" i="3"/>
  <c r="AL3008" i="3"/>
  <c r="AI3008" i="3"/>
  <c r="AL3007" i="3"/>
  <c r="AI3007" i="3"/>
  <c r="AL3006" i="3"/>
  <c r="AI3006" i="3"/>
  <c r="AL3005" i="3"/>
  <c r="AI3005" i="3"/>
  <c r="AL3004" i="3"/>
  <c r="AI3004" i="3"/>
  <c r="AL3003" i="3"/>
  <c r="AI3003" i="3"/>
  <c r="AL3002" i="3"/>
  <c r="AI3002" i="3"/>
  <c r="AL3001" i="3"/>
  <c r="AI3001" i="3"/>
  <c r="AL3000" i="3"/>
  <c r="AI3000" i="3"/>
  <c r="AL2999" i="3"/>
  <c r="AI2999" i="3"/>
  <c r="AL2998" i="3"/>
  <c r="AI2998" i="3"/>
  <c r="AL2997" i="3"/>
  <c r="AI2997" i="3"/>
  <c r="AL2996" i="3"/>
  <c r="AI2996" i="3"/>
  <c r="AL2995" i="3"/>
  <c r="AI2995" i="3"/>
  <c r="AL2994" i="3"/>
  <c r="AI2994" i="3"/>
  <c r="AL2993" i="3"/>
  <c r="AI2993" i="3"/>
  <c r="AL2992" i="3"/>
  <c r="AI2992" i="3"/>
  <c r="AL2991" i="3"/>
  <c r="AI2991" i="3"/>
  <c r="AL2990" i="3"/>
  <c r="AI2990" i="3"/>
  <c r="AL2989" i="3"/>
  <c r="AI2989" i="3"/>
  <c r="AL2988" i="3"/>
  <c r="AI2988" i="3"/>
  <c r="AL2987" i="3"/>
  <c r="AI2987" i="3"/>
  <c r="AL2986" i="3"/>
  <c r="AI2986" i="3"/>
  <c r="AL2985" i="3"/>
  <c r="AI2985" i="3"/>
  <c r="AL2984" i="3"/>
  <c r="AI2984" i="3"/>
  <c r="AL2983" i="3"/>
  <c r="AI2983" i="3"/>
  <c r="AL2982" i="3"/>
  <c r="AI2982" i="3"/>
  <c r="AL2981" i="3"/>
  <c r="AI2981" i="3"/>
  <c r="AL2980" i="3"/>
  <c r="AI2980" i="3"/>
  <c r="AL2979" i="3"/>
  <c r="AI2979" i="3"/>
  <c r="AL2978" i="3"/>
  <c r="AI2978" i="3"/>
  <c r="AL2977" i="3"/>
  <c r="AI2977" i="3"/>
  <c r="AL2976" i="3"/>
  <c r="AI2976" i="3"/>
  <c r="AL2975" i="3"/>
  <c r="AI2975" i="3"/>
  <c r="AL2974" i="3"/>
  <c r="AI2974" i="3"/>
  <c r="AL2973" i="3"/>
  <c r="AI2973" i="3"/>
  <c r="AL2972" i="3"/>
  <c r="AI2972" i="3"/>
  <c r="AL2971" i="3"/>
  <c r="AI2971" i="3"/>
  <c r="AL2970" i="3"/>
  <c r="AI2970" i="3"/>
  <c r="AL2969" i="3"/>
  <c r="AI2969" i="3"/>
  <c r="AL2968" i="3"/>
  <c r="AI2968" i="3"/>
  <c r="AL2967" i="3"/>
  <c r="AI2967" i="3"/>
  <c r="AL2966" i="3"/>
  <c r="AI2966" i="3"/>
  <c r="AL2965" i="3"/>
  <c r="AI2965" i="3"/>
  <c r="AL2964" i="3"/>
  <c r="AI2964" i="3"/>
  <c r="AL2963" i="3"/>
  <c r="AI2963" i="3"/>
  <c r="AL2962" i="3"/>
  <c r="AI2962" i="3"/>
  <c r="AL2961" i="3"/>
  <c r="AI2961" i="3"/>
  <c r="AL2960" i="3"/>
  <c r="AI2960" i="3"/>
  <c r="AL2959" i="3"/>
  <c r="AI2959" i="3"/>
  <c r="AL2958" i="3"/>
  <c r="AI2958" i="3"/>
  <c r="AL2957" i="3"/>
  <c r="AI2957" i="3"/>
  <c r="AL2956" i="3"/>
  <c r="AI2956" i="3"/>
  <c r="AL2955" i="3"/>
  <c r="AI2955" i="3"/>
  <c r="AL2954" i="3"/>
  <c r="AI2954" i="3"/>
  <c r="AL2953" i="3"/>
  <c r="AI2953" i="3"/>
  <c r="AL2952" i="3"/>
  <c r="AI2952" i="3"/>
  <c r="AL2951" i="3"/>
  <c r="AI2951" i="3"/>
  <c r="AL2950" i="3"/>
  <c r="AI2950" i="3"/>
  <c r="AL2949" i="3"/>
  <c r="AI2949" i="3"/>
  <c r="AL2948" i="3"/>
  <c r="AI2948" i="3"/>
  <c r="AL2947" i="3"/>
  <c r="AI2947" i="3"/>
  <c r="AL2946" i="3"/>
  <c r="AI2946" i="3"/>
  <c r="AL2945" i="3"/>
  <c r="AI2945" i="3"/>
  <c r="AL2944" i="3"/>
  <c r="AI2944" i="3"/>
  <c r="AL2943" i="3"/>
  <c r="AI2943" i="3"/>
  <c r="AL2942" i="3"/>
  <c r="AI2942" i="3"/>
  <c r="AL2941" i="3"/>
  <c r="AI2941" i="3"/>
  <c r="AL2940" i="3"/>
  <c r="AI2940" i="3"/>
  <c r="AL2939" i="3"/>
  <c r="AI2939" i="3"/>
  <c r="AL2938" i="3"/>
  <c r="AI2938" i="3"/>
  <c r="AL2937" i="3"/>
  <c r="AI2937" i="3"/>
  <c r="AL2936" i="3"/>
  <c r="AI2936" i="3"/>
  <c r="AL2935" i="3"/>
  <c r="AI2935" i="3"/>
  <c r="AL2934" i="3"/>
  <c r="AI2934" i="3"/>
  <c r="AL2933" i="3"/>
  <c r="AI2933" i="3"/>
  <c r="AL2932" i="3"/>
  <c r="AI2932" i="3"/>
  <c r="AL2931" i="3"/>
  <c r="AI2931" i="3"/>
  <c r="AL2930" i="3"/>
  <c r="AI2930" i="3"/>
  <c r="AL2929" i="3"/>
  <c r="AI2929" i="3"/>
  <c r="AL2928" i="3"/>
  <c r="AI2928" i="3"/>
  <c r="AL2927" i="3"/>
  <c r="AI2927" i="3"/>
  <c r="AL2926" i="3"/>
  <c r="AI2926" i="3"/>
  <c r="AL2925" i="3"/>
  <c r="AI2925" i="3"/>
  <c r="AL2924" i="3"/>
  <c r="AI2924" i="3"/>
  <c r="AL2923" i="3"/>
  <c r="AI2923" i="3"/>
  <c r="AL2922" i="3"/>
  <c r="AI2922" i="3"/>
  <c r="AL2921" i="3"/>
  <c r="AI2921" i="3"/>
  <c r="AL2920" i="3"/>
  <c r="AI2920" i="3"/>
  <c r="AL2919" i="3"/>
  <c r="AI2919" i="3"/>
  <c r="AL2918" i="3"/>
  <c r="AI2918" i="3"/>
  <c r="AL2917" i="3"/>
  <c r="AI2917" i="3"/>
  <c r="AL2916" i="3"/>
  <c r="AI2916" i="3"/>
  <c r="AL2915" i="3"/>
  <c r="AI2915" i="3"/>
  <c r="AL2914" i="3"/>
  <c r="AI2914" i="3"/>
  <c r="AL2913" i="3"/>
  <c r="AI2913" i="3"/>
  <c r="AL2912" i="3"/>
  <c r="AI2912" i="3"/>
  <c r="AL2911" i="3"/>
  <c r="AI2911" i="3"/>
  <c r="AL2910" i="3"/>
  <c r="AI2910" i="3"/>
  <c r="AL2909" i="3"/>
  <c r="AI2909" i="3"/>
  <c r="AL2908" i="3"/>
  <c r="AI2908" i="3"/>
  <c r="AL2907" i="3"/>
  <c r="AI2907" i="3"/>
  <c r="AL2906" i="3"/>
  <c r="AI2906" i="3"/>
  <c r="AL2905" i="3"/>
  <c r="AI2905" i="3"/>
  <c r="AL2904" i="3"/>
  <c r="AI2904" i="3"/>
  <c r="AL2903" i="3"/>
  <c r="AI2903" i="3"/>
  <c r="AL2902" i="3"/>
  <c r="AI2902" i="3"/>
  <c r="AL2901" i="3"/>
  <c r="AI2901" i="3"/>
  <c r="AL2900" i="3"/>
  <c r="AI2900" i="3"/>
  <c r="AL2899" i="3"/>
  <c r="AI2899" i="3"/>
  <c r="AL2898" i="3"/>
  <c r="AI2898" i="3"/>
  <c r="AL2897" i="3"/>
  <c r="AI2897" i="3"/>
  <c r="AL2896" i="3"/>
  <c r="AI2896" i="3"/>
  <c r="AL2895" i="3"/>
  <c r="AI2895" i="3"/>
  <c r="AL2894" i="3"/>
  <c r="AI2894" i="3"/>
  <c r="AL2893" i="3"/>
  <c r="AI2893" i="3"/>
  <c r="AL2892" i="3"/>
  <c r="AI2892" i="3"/>
  <c r="AL2891" i="3"/>
  <c r="AI2891" i="3"/>
  <c r="AL2890" i="3"/>
  <c r="AI2890" i="3"/>
  <c r="AL2889" i="3"/>
  <c r="AI2889" i="3"/>
  <c r="AL2888" i="3"/>
  <c r="AI2888" i="3"/>
  <c r="AL2887" i="3"/>
  <c r="AI2887" i="3"/>
  <c r="AL2886" i="3"/>
  <c r="AI2886" i="3"/>
  <c r="AL2885" i="3"/>
  <c r="AI2885" i="3"/>
  <c r="AL2884" i="3"/>
  <c r="AI2884" i="3"/>
  <c r="AL2883" i="3"/>
  <c r="AI2883" i="3"/>
  <c r="AL2882" i="3"/>
  <c r="AI2882" i="3"/>
  <c r="AL2881" i="3"/>
  <c r="AI2881" i="3"/>
  <c r="AL2880" i="3"/>
  <c r="AI2880" i="3"/>
  <c r="AL2879" i="3"/>
  <c r="AI2879" i="3"/>
  <c r="AL2878" i="3"/>
  <c r="AI2878" i="3"/>
  <c r="AL2877" i="3"/>
  <c r="AI2877" i="3"/>
  <c r="AL2876" i="3"/>
  <c r="AI2876" i="3"/>
  <c r="AL2875" i="3"/>
  <c r="AI2875" i="3"/>
  <c r="AL2874" i="3"/>
  <c r="AI2874" i="3"/>
  <c r="AL2873" i="3"/>
  <c r="AI2873" i="3"/>
  <c r="AL2872" i="3"/>
  <c r="AI2872" i="3"/>
  <c r="AL2871" i="3"/>
  <c r="AI2871" i="3"/>
  <c r="AL2870" i="3"/>
  <c r="AI2870" i="3"/>
  <c r="AL2869" i="3"/>
  <c r="AI2869" i="3"/>
  <c r="AL2868" i="3"/>
  <c r="AI2868" i="3"/>
  <c r="AL2867" i="3"/>
  <c r="AI2867" i="3"/>
  <c r="AL2866" i="3"/>
  <c r="AI2866" i="3"/>
  <c r="AL2865" i="3"/>
  <c r="AI2865" i="3"/>
  <c r="AL2864" i="3"/>
  <c r="AI2864" i="3"/>
  <c r="AL2863" i="3"/>
  <c r="AI2863" i="3"/>
  <c r="AL2862" i="3"/>
  <c r="AI2862" i="3"/>
  <c r="AL2861" i="3"/>
  <c r="AI2861" i="3"/>
  <c r="AL2860" i="3"/>
  <c r="AI2860" i="3"/>
  <c r="AL2859" i="3"/>
  <c r="AI2859" i="3"/>
  <c r="AL2858" i="3"/>
  <c r="AI2858" i="3"/>
  <c r="AL2857" i="3"/>
  <c r="AI2857" i="3"/>
  <c r="AL2856" i="3"/>
  <c r="AI2856" i="3"/>
  <c r="AL2855" i="3"/>
  <c r="AI2855" i="3"/>
  <c r="AL2854" i="3"/>
  <c r="AI2854" i="3"/>
  <c r="AL2853" i="3"/>
  <c r="AI2853" i="3"/>
  <c r="AL2852" i="3"/>
  <c r="AI2852" i="3"/>
  <c r="AL2851" i="3"/>
  <c r="AI2851" i="3"/>
  <c r="AL2850" i="3"/>
  <c r="AI2850" i="3"/>
  <c r="AL2849" i="3"/>
  <c r="AI2849" i="3"/>
  <c r="AL2848" i="3"/>
  <c r="AI2848" i="3"/>
  <c r="AL2847" i="3"/>
  <c r="AI2847" i="3"/>
  <c r="AL2846" i="3"/>
  <c r="AI2846" i="3"/>
  <c r="AL2845" i="3"/>
  <c r="AI2845" i="3"/>
  <c r="AL2844" i="3"/>
  <c r="AI2844" i="3"/>
  <c r="AL2843" i="3"/>
  <c r="AI2843" i="3"/>
  <c r="AL2842" i="3"/>
  <c r="AI2842" i="3"/>
  <c r="AL2841" i="3"/>
  <c r="AI2841" i="3"/>
  <c r="AL2840" i="3"/>
  <c r="AI2840" i="3"/>
  <c r="AL2839" i="3"/>
  <c r="AI2839" i="3"/>
  <c r="AL2838" i="3"/>
  <c r="AI2838" i="3"/>
  <c r="AL2837" i="3"/>
  <c r="AI2837" i="3"/>
  <c r="AL2836" i="3"/>
  <c r="AI2836" i="3"/>
  <c r="AL2835" i="3"/>
  <c r="AI2835" i="3"/>
  <c r="AL2834" i="3"/>
  <c r="AI2834" i="3"/>
  <c r="AL2833" i="3"/>
  <c r="AI2833" i="3"/>
  <c r="AL2832" i="3"/>
  <c r="AI2832" i="3"/>
  <c r="AL2831" i="3"/>
  <c r="AI2831" i="3"/>
  <c r="AL2830" i="3"/>
  <c r="AI2830" i="3"/>
  <c r="AL2829" i="3"/>
  <c r="AI2829" i="3"/>
  <c r="AL2828" i="3"/>
  <c r="AI2828" i="3"/>
  <c r="AL2827" i="3"/>
  <c r="AI2827" i="3"/>
  <c r="AL2826" i="3"/>
  <c r="AI2826" i="3"/>
  <c r="AL2825" i="3"/>
  <c r="AI2825" i="3"/>
  <c r="AL2824" i="3"/>
  <c r="AI2824" i="3"/>
  <c r="AL2823" i="3"/>
  <c r="AI2823" i="3"/>
  <c r="AL2822" i="3"/>
  <c r="AI2822" i="3"/>
  <c r="AL2821" i="3"/>
  <c r="AI2821" i="3"/>
  <c r="AL2820" i="3"/>
  <c r="AI2820" i="3"/>
  <c r="AL2819" i="3"/>
  <c r="AI2819" i="3"/>
  <c r="AL2818" i="3"/>
  <c r="AI2818" i="3"/>
  <c r="AL2817" i="3"/>
  <c r="AI2817" i="3"/>
  <c r="AL2816" i="3"/>
  <c r="AI2816" i="3"/>
  <c r="AL2815" i="3"/>
  <c r="AI2815" i="3"/>
  <c r="AL2814" i="3"/>
  <c r="AI2814" i="3"/>
  <c r="AL2813" i="3"/>
  <c r="AI2813" i="3"/>
  <c r="AL2812" i="3"/>
  <c r="AI2812" i="3"/>
  <c r="AL2811" i="3"/>
  <c r="AI2811" i="3"/>
  <c r="AL2810" i="3"/>
  <c r="AI2810" i="3"/>
  <c r="AL2809" i="3"/>
  <c r="AI2809" i="3"/>
  <c r="AL2808" i="3"/>
  <c r="AI2808" i="3"/>
  <c r="AL2807" i="3"/>
  <c r="AI2807" i="3"/>
  <c r="AL2806" i="3"/>
  <c r="AI2806" i="3"/>
  <c r="AL2805" i="3"/>
  <c r="AI2805" i="3"/>
  <c r="AL2804" i="3"/>
  <c r="AI2804" i="3"/>
  <c r="AL2803" i="3"/>
  <c r="AI2803" i="3"/>
  <c r="AL2802" i="3"/>
  <c r="AI2802" i="3"/>
  <c r="AL2801" i="3"/>
  <c r="AI2801" i="3"/>
  <c r="AL2800" i="3"/>
  <c r="AI2800" i="3"/>
  <c r="AL2799" i="3"/>
  <c r="AI2799" i="3"/>
  <c r="AL2798" i="3"/>
  <c r="AI2798" i="3"/>
  <c r="AL2797" i="3"/>
  <c r="AI2797" i="3"/>
  <c r="AL2796" i="3"/>
  <c r="AI2796" i="3"/>
  <c r="AL2795" i="3"/>
  <c r="AI2795" i="3"/>
  <c r="AL2794" i="3"/>
  <c r="AI2794" i="3"/>
  <c r="AL2793" i="3"/>
  <c r="AI2793" i="3"/>
  <c r="AL2792" i="3"/>
  <c r="AI2792" i="3"/>
  <c r="AL2791" i="3"/>
  <c r="AI2791" i="3"/>
  <c r="AL2790" i="3"/>
  <c r="AI2790" i="3"/>
  <c r="AL2789" i="3"/>
  <c r="AI2789" i="3"/>
  <c r="AL2788" i="3"/>
  <c r="AI2788" i="3"/>
  <c r="AL2787" i="3"/>
  <c r="AI2787" i="3"/>
  <c r="AL2786" i="3"/>
  <c r="AI2786" i="3"/>
  <c r="AL2785" i="3"/>
  <c r="AI2785" i="3"/>
  <c r="AL2784" i="3"/>
  <c r="AI2784" i="3"/>
  <c r="AL2783" i="3"/>
  <c r="AI2783" i="3"/>
  <c r="AL2782" i="3"/>
  <c r="AI2782" i="3"/>
  <c r="AL2781" i="3"/>
  <c r="AI2781" i="3"/>
  <c r="AL2780" i="3"/>
  <c r="AI2780" i="3"/>
  <c r="AL2779" i="3"/>
  <c r="AI2779" i="3"/>
  <c r="AL2778" i="3"/>
  <c r="AI2778" i="3"/>
  <c r="AL2777" i="3"/>
  <c r="AI2777" i="3"/>
  <c r="AL2776" i="3"/>
  <c r="AI2776" i="3"/>
  <c r="AL2775" i="3"/>
  <c r="AI2775" i="3"/>
  <c r="AL2774" i="3"/>
  <c r="AI2774" i="3"/>
  <c r="AL2773" i="3"/>
  <c r="AI2773" i="3"/>
  <c r="AL2772" i="3"/>
  <c r="AI2772" i="3"/>
  <c r="AL2771" i="3"/>
  <c r="AI2771" i="3"/>
  <c r="AL2770" i="3"/>
  <c r="AI2770" i="3"/>
  <c r="AL2769" i="3"/>
  <c r="AI2769" i="3"/>
  <c r="AL2768" i="3"/>
  <c r="AI2768" i="3"/>
  <c r="AL2767" i="3"/>
  <c r="AI2767" i="3"/>
  <c r="AL2766" i="3"/>
  <c r="AI2766" i="3"/>
  <c r="AL2765" i="3"/>
  <c r="AI2765" i="3"/>
  <c r="AL2764" i="3"/>
  <c r="AI2764" i="3"/>
  <c r="AL2763" i="3"/>
  <c r="AI2763" i="3"/>
  <c r="AL2762" i="3"/>
  <c r="AI2762" i="3"/>
  <c r="AL2761" i="3"/>
  <c r="AI2761" i="3"/>
  <c r="AL2760" i="3"/>
  <c r="AI2760" i="3"/>
  <c r="AL2759" i="3"/>
  <c r="AI2759" i="3"/>
  <c r="AL2758" i="3"/>
  <c r="AI2758" i="3"/>
  <c r="AL2757" i="3"/>
  <c r="AI2757" i="3"/>
  <c r="AL2756" i="3"/>
  <c r="AI2756" i="3"/>
  <c r="AL2755" i="3"/>
  <c r="AI2755" i="3"/>
  <c r="AL2754" i="3"/>
  <c r="AI2754" i="3"/>
  <c r="AL2753" i="3"/>
  <c r="AI2753" i="3"/>
  <c r="AL2752" i="3"/>
  <c r="AI2752" i="3"/>
  <c r="AL2751" i="3"/>
  <c r="AI2751" i="3"/>
  <c r="AL2750" i="3"/>
  <c r="AI2750" i="3"/>
  <c r="AL2749" i="3"/>
  <c r="AI2749" i="3"/>
  <c r="AL2748" i="3"/>
  <c r="AI2748" i="3"/>
  <c r="AL2747" i="3"/>
  <c r="AI2747" i="3"/>
  <c r="AL2746" i="3"/>
  <c r="AI2746" i="3"/>
  <c r="AL2745" i="3"/>
  <c r="AI2745" i="3"/>
  <c r="AL2744" i="3"/>
  <c r="AI2744" i="3"/>
  <c r="AL2743" i="3"/>
  <c r="AI2743" i="3"/>
  <c r="AL2742" i="3"/>
  <c r="AI2742" i="3"/>
  <c r="AL2741" i="3"/>
  <c r="AI2741" i="3"/>
  <c r="AL2740" i="3"/>
  <c r="AI2740" i="3"/>
  <c r="AL2739" i="3"/>
  <c r="AI2739" i="3"/>
  <c r="AL2738" i="3"/>
  <c r="AI2738" i="3"/>
  <c r="AL2737" i="3"/>
  <c r="AI2737" i="3"/>
  <c r="AL2736" i="3"/>
  <c r="AI2736" i="3"/>
  <c r="AL2735" i="3"/>
  <c r="AI2735" i="3"/>
  <c r="AL2734" i="3"/>
  <c r="AI2734" i="3"/>
  <c r="AL2733" i="3"/>
  <c r="AI2733" i="3"/>
  <c r="AL2732" i="3"/>
  <c r="AI2732" i="3"/>
  <c r="AL2731" i="3"/>
  <c r="AI2731" i="3"/>
  <c r="AL2730" i="3"/>
  <c r="AI2730" i="3"/>
  <c r="AL2729" i="3"/>
  <c r="AI2729" i="3"/>
  <c r="AL2728" i="3"/>
  <c r="AI2728" i="3"/>
  <c r="AL2727" i="3"/>
  <c r="AI2727" i="3"/>
  <c r="AL2726" i="3"/>
  <c r="AI2726" i="3"/>
  <c r="AL2725" i="3"/>
  <c r="AI2725" i="3"/>
  <c r="AL2724" i="3"/>
  <c r="AI2724" i="3"/>
  <c r="AL2723" i="3"/>
  <c r="AI2723" i="3"/>
  <c r="AL2722" i="3"/>
  <c r="AI2722" i="3"/>
  <c r="AL2721" i="3"/>
  <c r="AI2721" i="3"/>
  <c r="AL2720" i="3"/>
  <c r="AI2720" i="3"/>
  <c r="AL2719" i="3"/>
  <c r="AI2719" i="3"/>
  <c r="AL2718" i="3"/>
  <c r="AI2718" i="3"/>
  <c r="AL2717" i="3"/>
  <c r="AI2717" i="3"/>
  <c r="AL2716" i="3"/>
  <c r="AI2716" i="3"/>
  <c r="AL2715" i="3"/>
  <c r="AI2715" i="3"/>
  <c r="AL2714" i="3"/>
  <c r="AI2714" i="3"/>
  <c r="AL2713" i="3"/>
  <c r="AI2713" i="3"/>
  <c r="AL2712" i="3"/>
  <c r="AI2712" i="3"/>
  <c r="AL2711" i="3"/>
  <c r="AI2711" i="3"/>
  <c r="AL2710" i="3"/>
  <c r="AI2710" i="3"/>
  <c r="AL2709" i="3"/>
  <c r="AI2709" i="3"/>
  <c r="AL2708" i="3"/>
  <c r="AI2708" i="3"/>
  <c r="AL2707" i="3"/>
  <c r="AI2707" i="3"/>
  <c r="AL2706" i="3"/>
  <c r="AI2706" i="3"/>
  <c r="AL2705" i="3"/>
  <c r="AI2705" i="3"/>
  <c r="AL2704" i="3"/>
  <c r="AI2704" i="3"/>
  <c r="AL2703" i="3"/>
  <c r="AI2703" i="3"/>
  <c r="AL2702" i="3"/>
  <c r="AI2702" i="3"/>
  <c r="AL2701" i="3"/>
  <c r="AI2701" i="3"/>
  <c r="AL2700" i="3"/>
  <c r="AI2700" i="3"/>
  <c r="AL2699" i="3"/>
  <c r="AI2699" i="3"/>
  <c r="AL2698" i="3"/>
  <c r="AI2698" i="3"/>
  <c r="AL2697" i="3"/>
  <c r="AI2697" i="3"/>
  <c r="AL2696" i="3"/>
  <c r="AI2696" i="3"/>
  <c r="AL2695" i="3"/>
  <c r="AI2695" i="3"/>
  <c r="AL2694" i="3"/>
  <c r="AI2694" i="3"/>
  <c r="AL2693" i="3"/>
  <c r="AI2693" i="3"/>
  <c r="AL2692" i="3"/>
  <c r="AI2692" i="3"/>
  <c r="AL2691" i="3"/>
  <c r="AI2691" i="3"/>
  <c r="AL2690" i="3"/>
  <c r="AI2690" i="3"/>
  <c r="AL2689" i="3"/>
  <c r="AI2689" i="3"/>
  <c r="AL2688" i="3"/>
  <c r="AI2688" i="3"/>
  <c r="AL2687" i="3"/>
  <c r="AI2687" i="3"/>
  <c r="AL2686" i="3"/>
  <c r="AI2686" i="3"/>
  <c r="AL2685" i="3"/>
  <c r="AI2685" i="3"/>
  <c r="AL2684" i="3"/>
  <c r="AI2684" i="3"/>
  <c r="AL2683" i="3"/>
  <c r="AI2683" i="3"/>
  <c r="AL2682" i="3"/>
  <c r="AI2682" i="3"/>
  <c r="AL2681" i="3"/>
  <c r="AI2681" i="3"/>
  <c r="AL2680" i="3"/>
  <c r="AI2680" i="3"/>
  <c r="AL2679" i="3"/>
  <c r="AI2679" i="3"/>
  <c r="AL2678" i="3"/>
  <c r="AI2678" i="3"/>
  <c r="AL2677" i="3"/>
  <c r="AI2677" i="3"/>
  <c r="AL2676" i="3"/>
  <c r="AI2676" i="3"/>
  <c r="AL2675" i="3"/>
  <c r="AI2675" i="3"/>
  <c r="AL2674" i="3"/>
  <c r="AI2674" i="3"/>
  <c r="AL2673" i="3"/>
  <c r="AI2673" i="3"/>
  <c r="AL2672" i="3"/>
  <c r="AI2672" i="3"/>
  <c r="AL2671" i="3"/>
  <c r="AI2671" i="3"/>
  <c r="AL2670" i="3"/>
  <c r="AI2670" i="3"/>
  <c r="AL2669" i="3"/>
  <c r="AI2669" i="3"/>
  <c r="AL2668" i="3"/>
  <c r="AI2668" i="3"/>
  <c r="AL2667" i="3"/>
  <c r="AI2667" i="3"/>
  <c r="AL2666" i="3"/>
  <c r="AI2666" i="3"/>
  <c r="AL2665" i="3"/>
  <c r="AI2665" i="3"/>
  <c r="AL2664" i="3"/>
  <c r="AI2664" i="3"/>
  <c r="AL2663" i="3"/>
  <c r="AI2663" i="3"/>
  <c r="AL2662" i="3"/>
  <c r="AI2662" i="3"/>
  <c r="AL2661" i="3"/>
  <c r="AI2661" i="3"/>
  <c r="AL2660" i="3"/>
  <c r="AI2660" i="3"/>
  <c r="AL2659" i="3"/>
  <c r="AI2659" i="3"/>
  <c r="AL2658" i="3"/>
  <c r="AI2658" i="3"/>
  <c r="AL2657" i="3"/>
  <c r="AI2657" i="3"/>
  <c r="AL2656" i="3"/>
  <c r="AI2656" i="3"/>
  <c r="AL2655" i="3"/>
  <c r="AI2655" i="3"/>
  <c r="AL2654" i="3"/>
  <c r="AI2654" i="3"/>
  <c r="AL2653" i="3"/>
  <c r="AI2653" i="3"/>
  <c r="AL2652" i="3"/>
  <c r="AI2652" i="3"/>
  <c r="AL2651" i="3"/>
  <c r="AI2651" i="3"/>
  <c r="AL2650" i="3"/>
  <c r="AI2650" i="3"/>
  <c r="AL2649" i="3"/>
  <c r="AI2649" i="3"/>
  <c r="AL2648" i="3"/>
  <c r="AI2648" i="3"/>
  <c r="AL2647" i="3"/>
  <c r="AI2647" i="3"/>
  <c r="AL2646" i="3"/>
  <c r="AI2646" i="3"/>
  <c r="AL2645" i="3"/>
  <c r="AI2645" i="3"/>
  <c r="AL2644" i="3"/>
  <c r="AI2644" i="3"/>
  <c r="AL2643" i="3"/>
  <c r="AI2643" i="3"/>
  <c r="AL2642" i="3"/>
  <c r="AI2642" i="3"/>
  <c r="AL2641" i="3"/>
  <c r="AI2641" i="3"/>
  <c r="AL2640" i="3"/>
  <c r="AI2640" i="3"/>
  <c r="AL2639" i="3"/>
  <c r="AI2639" i="3"/>
  <c r="AL2638" i="3"/>
  <c r="AI2638" i="3"/>
  <c r="AL2637" i="3"/>
  <c r="AI2637" i="3"/>
  <c r="AL2636" i="3"/>
  <c r="AI2636" i="3"/>
  <c r="AL2635" i="3"/>
  <c r="AI2635" i="3"/>
  <c r="AL2634" i="3"/>
  <c r="AI2634" i="3"/>
  <c r="AL2633" i="3"/>
  <c r="AI2633" i="3"/>
  <c r="AL2632" i="3"/>
  <c r="AI2632" i="3"/>
  <c r="AL2631" i="3"/>
  <c r="AI2631" i="3"/>
  <c r="AL2630" i="3"/>
  <c r="AI2630" i="3"/>
  <c r="AL2629" i="3"/>
  <c r="AI2629" i="3"/>
  <c r="AL2628" i="3"/>
  <c r="AI2628" i="3"/>
  <c r="AL2627" i="3"/>
  <c r="AI2627" i="3"/>
  <c r="AL2626" i="3"/>
  <c r="AI2626" i="3"/>
  <c r="AL2625" i="3"/>
  <c r="AI2625" i="3"/>
  <c r="AL2624" i="3"/>
  <c r="AI2624" i="3"/>
  <c r="AL2623" i="3"/>
  <c r="AI2623" i="3"/>
  <c r="AL2622" i="3"/>
  <c r="AI2622" i="3"/>
  <c r="AL2621" i="3"/>
  <c r="AI2621" i="3"/>
  <c r="AL2620" i="3"/>
  <c r="AI2620" i="3"/>
  <c r="AL2619" i="3"/>
  <c r="AI2619" i="3"/>
  <c r="AL2618" i="3"/>
  <c r="AI2618" i="3"/>
  <c r="AL2617" i="3"/>
  <c r="AI2617" i="3"/>
  <c r="AL2616" i="3"/>
  <c r="AI2616" i="3"/>
  <c r="AL2615" i="3"/>
  <c r="AI2615" i="3"/>
  <c r="AL2614" i="3"/>
  <c r="AI2614" i="3"/>
  <c r="AL2613" i="3"/>
  <c r="AI2613" i="3"/>
  <c r="AL2612" i="3"/>
  <c r="AI2612" i="3"/>
  <c r="AL2611" i="3"/>
  <c r="AI2611" i="3"/>
  <c r="AL2610" i="3"/>
  <c r="AI2610" i="3"/>
  <c r="AL2609" i="3"/>
  <c r="AI2609" i="3"/>
  <c r="AL2608" i="3"/>
  <c r="AI2608" i="3"/>
  <c r="AL2607" i="3"/>
  <c r="AI2607" i="3"/>
  <c r="AL2606" i="3"/>
  <c r="AI2606" i="3"/>
  <c r="AL2605" i="3"/>
  <c r="AI2605" i="3"/>
  <c r="AL2604" i="3"/>
  <c r="AI2604" i="3"/>
  <c r="AL2603" i="3"/>
  <c r="AI2603" i="3"/>
  <c r="AL2602" i="3"/>
  <c r="AI2602" i="3"/>
  <c r="AL2601" i="3"/>
  <c r="AI2601" i="3"/>
  <c r="AL2600" i="3"/>
  <c r="AI2600" i="3"/>
  <c r="AL2599" i="3"/>
  <c r="AI2599" i="3"/>
  <c r="AL2598" i="3"/>
  <c r="AI2598" i="3"/>
  <c r="AL2597" i="3"/>
  <c r="AI2597" i="3"/>
  <c r="AL2596" i="3"/>
  <c r="AI2596" i="3"/>
  <c r="AL2595" i="3"/>
  <c r="AI2595" i="3"/>
  <c r="AL2594" i="3"/>
  <c r="AI2594" i="3"/>
  <c r="AL2593" i="3"/>
  <c r="AI2593" i="3"/>
  <c r="AL2592" i="3"/>
  <c r="AI2592" i="3"/>
  <c r="AL2591" i="3"/>
  <c r="AI2591" i="3"/>
  <c r="AL2590" i="3"/>
  <c r="AI2590" i="3"/>
  <c r="AL2589" i="3"/>
  <c r="AI2589" i="3"/>
  <c r="AL2588" i="3"/>
  <c r="AI2588" i="3"/>
  <c r="AL2587" i="3"/>
  <c r="AI2587" i="3"/>
  <c r="AL2586" i="3"/>
  <c r="AI2586" i="3"/>
  <c r="AL2585" i="3"/>
  <c r="AI2585" i="3"/>
  <c r="AL2584" i="3"/>
  <c r="AI2584" i="3"/>
  <c r="AL2583" i="3"/>
  <c r="AI2583" i="3"/>
  <c r="AL2582" i="3"/>
  <c r="AI2582" i="3"/>
  <c r="AL2581" i="3"/>
  <c r="AI2581" i="3"/>
  <c r="AL2580" i="3"/>
  <c r="AI2580" i="3"/>
  <c r="AL2579" i="3"/>
  <c r="AI2579" i="3"/>
  <c r="AL2578" i="3"/>
  <c r="AI2578" i="3"/>
  <c r="AL2577" i="3"/>
  <c r="AI2577" i="3"/>
  <c r="AL2576" i="3"/>
  <c r="AI2576" i="3"/>
  <c r="AL2575" i="3"/>
  <c r="AI2575" i="3"/>
  <c r="AL2574" i="3"/>
  <c r="AI2574" i="3"/>
  <c r="AL2573" i="3"/>
  <c r="AI2573" i="3"/>
  <c r="AL2572" i="3"/>
  <c r="AI2572" i="3"/>
  <c r="AL2571" i="3"/>
  <c r="AI2571" i="3"/>
  <c r="AL2570" i="3"/>
  <c r="AI2570" i="3"/>
  <c r="AL2569" i="3"/>
  <c r="AI2569" i="3"/>
  <c r="AL2568" i="3"/>
  <c r="AI2568" i="3"/>
  <c r="AL2567" i="3"/>
  <c r="AI2567" i="3"/>
  <c r="AL2566" i="3"/>
  <c r="AI2566" i="3"/>
  <c r="AL2565" i="3"/>
  <c r="AI2565" i="3"/>
  <c r="AL2564" i="3"/>
  <c r="AI2564" i="3"/>
  <c r="AL2563" i="3"/>
  <c r="AI2563" i="3"/>
  <c r="AL2562" i="3"/>
  <c r="AI2562" i="3"/>
  <c r="AL2561" i="3"/>
  <c r="AI2561" i="3"/>
  <c r="AL2560" i="3"/>
  <c r="AI2560" i="3"/>
  <c r="AL2559" i="3"/>
  <c r="AI2559" i="3"/>
  <c r="AL2558" i="3"/>
  <c r="AI2558" i="3"/>
  <c r="AL2557" i="3"/>
  <c r="AI2557" i="3"/>
  <c r="AL2556" i="3"/>
  <c r="AI2556" i="3"/>
  <c r="AL2555" i="3"/>
  <c r="AI2555" i="3"/>
  <c r="AL2554" i="3"/>
  <c r="AI2554" i="3"/>
  <c r="AL2553" i="3"/>
  <c r="AI2553" i="3"/>
  <c r="AL2552" i="3"/>
  <c r="AI2552" i="3"/>
  <c r="AL2551" i="3"/>
  <c r="AI2551" i="3"/>
  <c r="AL2550" i="3"/>
  <c r="AI2550" i="3"/>
  <c r="AL2549" i="3"/>
  <c r="AI2549" i="3"/>
  <c r="AL2548" i="3"/>
  <c r="AI2548" i="3"/>
  <c r="AL2547" i="3"/>
  <c r="AI2547" i="3"/>
  <c r="AL2546" i="3"/>
  <c r="AI2546" i="3"/>
  <c r="AL2545" i="3"/>
  <c r="AI2545" i="3"/>
  <c r="AL2544" i="3"/>
  <c r="AI2544" i="3"/>
  <c r="AL2543" i="3"/>
  <c r="AI2543" i="3"/>
  <c r="AL2542" i="3"/>
  <c r="AI2542" i="3"/>
  <c r="AL2541" i="3"/>
  <c r="AI2541" i="3"/>
  <c r="AL2540" i="3"/>
  <c r="AI2540" i="3"/>
  <c r="AL2539" i="3"/>
  <c r="AI2539" i="3"/>
  <c r="AL2538" i="3"/>
  <c r="AI2538" i="3"/>
  <c r="AL2537" i="3"/>
  <c r="AI2537" i="3"/>
  <c r="AL2536" i="3"/>
  <c r="AI2536" i="3"/>
  <c r="AL2535" i="3"/>
  <c r="AI2535" i="3"/>
  <c r="AL2534" i="3"/>
  <c r="AI2534" i="3"/>
  <c r="AL2533" i="3"/>
  <c r="AI2533" i="3"/>
  <c r="AL2532" i="3"/>
  <c r="AI2532" i="3"/>
  <c r="AL2531" i="3"/>
  <c r="AI2531" i="3"/>
  <c r="AL2530" i="3"/>
  <c r="AI2530" i="3"/>
  <c r="AL2529" i="3"/>
  <c r="AI2529" i="3"/>
  <c r="AL2528" i="3"/>
  <c r="AI2528" i="3"/>
  <c r="AL2527" i="3"/>
  <c r="AI2527" i="3"/>
  <c r="AL2526" i="3"/>
  <c r="AI2526" i="3"/>
  <c r="AL2525" i="3"/>
  <c r="AI2525" i="3"/>
  <c r="AL2524" i="3"/>
  <c r="AI2524" i="3"/>
  <c r="AL2523" i="3"/>
  <c r="AI2523" i="3"/>
  <c r="AL2522" i="3"/>
  <c r="AI2522" i="3"/>
  <c r="AL2521" i="3"/>
  <c r="AI2521" i="3"/>
  <c r="AL2520" i="3"/>
  <c r="AI2520" i="3"/>
  <c r="AL2519" i="3"/>
  <c r="AI2519" i="3"/>
  <c r="AL2518" i="3"/>
  <c r="AI2518" i="3"/>
  <c r="AL2517" i="3"/>
  <c r="AI2517" i="3"/>
  <c r="AL2516" i="3"/>
  <c r="AI2516" i="3"/>
  <c r="AL2515" i="3"/>
  <c r="AI2515" i="3"/>
  <c r="AL2514" i="3"/>
  <c r="AI2514" i="3"/>
  <c r="AL2513" i="3"/>
  <c r="AI2513" i="3"/>
  <c r="AL2512" i="3"/>
  <c r="AI2512" i="3"/>
  <c r="AL2511" i="3"/>
  <c r="AI2511" i="3"/>
  <c r="AL2510" i="3"/>
  <c r="AI2510" i="3"/>
  <c r="AL2509" i="3"/>
  <c r="AI2509" i="3"/>
  <c r="AL2508" i="3"/>
  <c r="AI2508" i="3"/>
  <c r="AL2507" i="3"/>
  <c r="AI2507" i="3"/>
  <c r="AL2506" i="3"/>
  <c r="AI2506" i="3"/>
  <c r="AL2505" i="3"/>
  <c r="AI2505" i="3"/>
  <c r="AL2504" i="3"/>
  <c r="AI2504" i="3"/>
  <c r="AL2503" i="3"/>
  <c r="AI2503" i="3"/>
  <c r="AL2502" i="3"/>
  <c r="AI2502" i="3"/>
  <c r="AL2501" i="3"/>
  <c r="AI2501" i="3"/>
  <c r="AL2500" i="3"/>
  <c r="AI2500" i="3"/>
  <c r="AL2499" i="3"/>
  <c r="AI2499" i="3"/>
  <c r="AL2498" i="3"/>
  <c r="AI2498" i="3"/>
  <c r="AL2497" i="3"/>
  <c r="AI2497" i="3"/>
  <c r="AL2496" i="3"/>
  <c r="AI2496" i="3"/>
  <c r="AL2495" i="3"/>
  <c r="AI2495" i="3"/>
  <c r="AL2494" i="3"/>
  <c r="AI2494" i="3"/>
  <c r="AL2493" i="3"/>
  <c r="AI2493" i="3"/>
  <c r="AL2492" i="3"/>
  <c r="AI2492" i="3"/>
  <c r="AL2491" i="3"/>
  <c r="AI2491" i="3"/>
  <c r="AL2490" i="3"/>
  <c r="AI2490" i="3"/>
  <c r="AL2489" i="3"/>
  <c r="AI2489" i="3"/>
  <c r="AL2488" i="3"/>
  <c r="AI2488" i="3"/>
  <c r="AL2487" i="3"/>
  <c r="AI2487" i="3"/>
  <c r="AL2486" i="3"/>
  <c r="AI2486" i="3"/>
  <c r="AL2485" i="3"/>
  <c r="AI2485" i="3"/>
  <c r="AL2484" i="3"/>
  <c r="AI2484" i="3"/>
  <c r="AL2483" i="3"/>
  <c r="AI2483" i="3"/>
  <c r="AL2482" i="3"/>
  <c r="AI2482" i="3"/>
  <c r="AL2481" i="3"/>
  <c r="AI2481" i="3"/>
  <c r="AL2480" i="3"/>
  <c r="AI2480" i="3"/>
  <c r="AL2479" i="3"/>
  <c r="AI2479" i="3"/>
  <c r="AL2478" i="3"/>
  <c r="AI2478" i="3"/>
  <c r="AL2477" i="3"/>
  <c r="AI2477" i="3"/>
  <c r="AL2476" i="3"/>
  <c r="AI2476" i="3"/>
  <c r="AL2475" i="3"/>
  <c r="AI2475" i="3"/>
  <c r="AL2474" i="3"/>
  <c r="AI2474" i="3"/>
  <c r="AL2473" i="3"/>
  <c r="AI2473" i="3"/>
  <c r="AL2472" i="3"/>
  <c r="AI2472" i="3"/>
  <c r="AL2471" i="3"/>
  <c r="AI2471" i="3"/>
  <c r="AL2470" i="3"/>
  <c r="AI2470" i="3"/>
  <c r="AL2469" i="3"/>
  <c r="AI2469" i="3"/>
  <c r="AL2468" i="3"/>
  <c r="AI2468" i="3"/>
  <c r="AL2467" i="3"/>
  <c r="AI2467" i="3"/>
  <c r="AL2466" i="3"/>
  <c r="AI2466" i="3"/>
  <c r="AL2465" i="3"/>
  <c r="AI2465" i="3"/>
  <c r="AL2464" i="3"/>
  <c r="AI2464" i="3"/>
  <c r="AL2463" i="3"/>
  <c r="AI2463" i="3"/>
  <c r="AL2462" i="3"/>
  <c r="AI2462" i="3"/>
  <c r="AL2461" i="3"/>
  <c r="AI2461" i="3"/>
  <c r="AL2460" i="3"/>
  <c r="AI2460" i="3"/>
  <c r="AL2459" i="3"/>
  <c r="AI2459" i="3"/>
  <c r="AL2458" i="3"/>
  <c r="AI2458" i="3"/>
  <c r="AL2457" i="3"/>
  <c r="AI2457" i="3"/>
  <c r="AL2456" i="3"/>
  <c r="AI2456" i="3"/>
  <c r="AL2455" i="3"/>
  <c r="AI2455" i="3"/>
  <c r="AL2454" i="3"/>
  <c r="AI2454" i="3"/>
  <c r="AL2453" i="3"/>
  <c r="AI2453" i="3"/>
  <c r="AL2452" i="3"/>
  <c r="AI2452" i="3"/>
  <c r="AL2451" i="3"/>
  <c r="AI2451" i="3"/>
  <c r="AL2450" i="3"/>
  <c r="AI2450" i="3"/>
  <c r="AL2449" i="3"/>
  <c r="AI2449" i="3"/>
  <c r="AL2448" i="3"/>
  <c r="AI2448" i="3"/>
  <c r="AL2447" i="3"/>
  <c r="AI2447" i="3"/>
  <c r="AL2446" i="3"/>
  <c r="AI2446" i="3"/>
  <c r="AL2445" i="3"/>
  <c r="AI2445" i="3"/>
  <c r="AL2444" i="3"/>
  <c r="AI2444" i="3"/>
  <c r="AL2443" i="3"/>
  <c r="AI2443" i="3"/>
  <c r="AL2442" i="3"/>
  <c r="AI2442" i="3"/>
  <c r="AL2441" i="3"/>
  <c r="AI2441" i="3"/>
  <c r="AL2440" i="3"/>
  <c r="AI2440" i="3"/>
  <c r="AI2439" i="3"/>
  <c r="AL2438" i="3"/>
  <c r="AI2438" i="3"/>
  <c r="AL2437" i="3"/>
  <c r="AI2437" i="3"/>
  <c r="AL2436" i="3"/>
  <c r="AI2436" i="3"/>
  <c r="AL2435" i="3"/>
  <c r="AI2435" i="3"/>
  <c r="AL2434" i="3"/>
  <c r="AI2434" i="3"/>
  <c r="AL2433" i="3"/>
  <c r="AI2433" i="3"/>
  <c r="AL2432" i="3"/>
  <c r="AI2432" i="3"/>
  <c r="AL2431" i="3"/>
  <c r="AI2431" i="3"/>
  <c r="AL2430" i="3"/>
  <c r="AI2430" i="3"/>
  <c r="AL2429" i="3"/>
  <c r="AI2429" i="3"/>
  <c r="AL2428" i="3"/>
  <c r="AI2428" i="3"/>
  <c r="AL2427" i="3"/>
  <c r="AI2427" i="3"/>
  <c r="AL2426" i="3"/>
  <c r="AI2426" i="3"/>
  <c r="AL2425" i="3"/>
  <c r="AI2425" i="3"/>
  <c r="AL2424" i="3"/>
  <c r="AI2424" i="3"/>
  <c r="AL2423" i="3"/>
  <c r="AI2423" i="3"/>
  <c r="AL2422" i="3"/>
  <c r="AI2422" i="3"/>
  <c r="AL2421" i="3"/>
  <c r="AI2421" i="3"/>
  <c r="AL2420" i="3"/>
  <c r="AI2420" i="3"/>
  <c r="AL2419" i="3"/>
  <c r="AI2419" i="3"/>
  <c r="AI2418" i="3"/>
  <c r="AL2417" i="3"/>
  <c r="AI2417" i="3"/>
  <c r="AL2416" i="3"/>
  <c r="AI2416" i="3"/>
  <c r="AL2415" i="3"/>
  <c r="AI2415" i="3"/>
  <c r="AL2414" i="3"/>
  <c r="AI2414" i="3"/>
  <c r="AL2413" i="3"/>
  <c r="AI2413" i="3"/>
  <c r="AL2412" i="3"/>
  <c r="AI2412" i="3"/>
  <c r="AL2411" i="3"/>
  <c r="AI2411" i="3"/>
  <c r="AL2410" i="3"/>
  <c r="AI2410" i="3"/>
  <c r="AL2409" i="3"/>
  <c r="AI2409" i="3"/>
  <c r="AL2408" i="3"/>
  <c r="AI2408" i="3"/>
  <c r="AL2407" i="3"/>
  <c r="AI2407" i="3"/>
  <c r="AL2406" i="3"/>
  <c r="AI2406" i="3"/>
  <c r="AL2405" i="3"/>
  <c r="AI2405" i="3"/>
  <c r="AL2404" i="3"/>
  <c r="AI2404" i="3"/>
  <c r="AL2403" i="3"/>
  <c r="AI2403" i="3"/>
  <c r="AL2402" i="3"/>
  <c r="AI2402" i="3"/>
  <c r="AL2401" i="3"/>
  <c r="AI2401" i="3"/>
  <c r="AL2400" i="3"/>
  <c r="AI2400" i="3"/>
  <c r="AL2399" i="3"/>
  <c r="AI2399" i="3"/>
  <c r="AL2398" i="3"/>
  <c r="AI2398" i="3"/>
  <c r="AI2397" i="3"/>
  <c r="AL2396" i="3"/>
  <c r="AI2396" i="3"/>
  <c r="AL2395" i="3"/>
  <c r="AI2395" i="3"/>
  <c r="AL2394" i="3"/>
  <c r="AI2394" i="3"/>
  <c r="AL2393" i="3"/>
  <c r="AI2393" i="3"/>
  <c r="AL2392" i="3"/>
  <c r="AI2392" i="3"/>
  <c r="AL2391" i="3"/>
  <c r="AI2391" i="3"/>
  <c r="AL2390" i="3"/>
  <c r="AI2390" i="3"/>
  <c r="AL2389" i="3"/>
  <c r="AI2389" i="3"/>
  <c r="AL2388" i="3"/>
  <c r="AI2388" i="3"/>
  <c r="AL2387" i="3"/>
  <c r="AI2387" i="3"/>
  <c r="AL2386" i="3"/>
  <c r="AI2386" i="3"/>
  <c r="AL2385" i="3"/>
  <c r="AI2385" i="3"/>
  <c r="AL2384" i="3"/>
  <c r="AI2384" i="3"/>
  <c r="AL2383" i="3"/>
  <c r="AI2383" i="3"/>
  <c r="AL2382" i="3"/>
  <c r="AI2382" i="3"/>
  <c r="AL2381" i="3"/>
  <c r="AI2381" i="3"/>
  <c r="AL2380" i="3"/>
  <c r="AI2380" i="3"/>
  <c r="AL2379" i="3"/>
  <c r="AI2379" i="3"/>
  <c r="AL2378" i="3"/>
  <c r="AI2378" i="3"/>
  <c r="AI2377" i="3"/>
  <c r="AL2376" i="3"/>
  <c r="AI2376" i="3"/>
  <c r="AL2375" i="3"/>
  <c r="AI2375" i="3"/>
  <c r="AL2374" i="3"/>
  <c r="AI2374" i="3"/>
  <c r="AL2373" i="3"/>
  <c r="AI2373" i="3"/>
  <c r="AL2372" i="3"/>
  <c r="AI2372" i="3"/>
  <c r="AL2371" i="3"/>
  <c r="AI2371" i="3"/>
  <c r="AL2370" i="3"/>
  <c r="AI2370" i="3"/>
  <c r="AL2369" i="3"/>
  <c r="AI2369" i="3"/>
  <c r="AL2368" i="3"/>
  <c r="AI2368" i="3"/>
  <c r="AL2367" i="3"/>
  <c r="AI2367" i="3"/>
  <c r="AL2366" i="3"/>
  <c r="AI2366" i="3"/>
  <c r="AL2365" i="3"/>
  <c r="AI2365" i="3"/>
  <c r="AL2364" i="3"/>
  <c r="AI2364" i="3"/>
  <c r="AL2363" i="3"/>
  <c r="AI2363" i="3"/>
  <c r="AL2362" i="3"/>
  <c r="AI2362" i="3"/>
  <c r="AL2361" i="3"/>
  <c r="AI2361" i="3"/>
  <c r="AL2360" i="3"/>
  <c r="AI2360" i="3"/>
  <c r="AL2359" i="3"/>
  <c r="AI2359" i="3"/>
  <c r="AL2358" i="3"/>
  <c r="AI2358" i="3"/>
  <c r="AL2357" i="3"/>
  <c r="AI2357" i="3"/>
  <c r="AL2356" i="3"/>
  <c r="AI2356" i="3"/>
  <c r="AI2355" i="3"/>
  <c r="AL2354" i="3"/>
  <c r="AI2354" i="3"/>
  <c r="AL2353" i="3"/>
  <c r="AI2353" i="3"/>
  <c r="AL2352" i="3"/>
  <c r="AI2352" i="3"/>
  <c r="AL2351" i="3"/>
  <c r="AI2351" i="3"/>
  <c r="AL2350" i="3"/>
  <c r="AI2350" i="3"/>
  <c r="AL2349" i="3"/>
  <c r="AI2349" i="3"/>
  <c r="AL2348" i="3"/>
  <c r="AI2348" i="3"/>
  <c r="AL2347" i="3"/>
  <c r="AI2347" i="3"/>
  <c r="AL2346" i="3"/>
  <c r="AI2346" i="3"/>
  <c r="AL2345" i="3"/>
  <c r="AI2345" i="3"/>
  <c r="AL2344" i="3"/>
  <c r="AI2344" i="3"/>
  <c r="AL2343" i="3"/>
  <c r="AI2343" i="3"/>
  <c r="AL2342" i="3"/>
  <c r="AI2342" i="3"/>
  <c r="AL2341" i="3"/>
  <c r="AI2341" i="3"/>
  <c r="AL2340" i="3"/>
  <c r="AI2340" i="3"/>
  <c r="AL2339" i="3"/>
  <c r="AI2339" i="3"/>
  <c r="AL2338" i="3"/>
  <c r="AI2338" i="3"/>
  <c r="AL2337" i="3"/>
  <c r="AI2337" i="3"/>
  <c r="AL2336" i="3"/>
  <c r="AI2336" i="3"/>
  <c r="AL2335" i="3"/>
  <c r="AI2335" i="3"/>
  <c r="AL2334" i="3"/>
  <c r="AI2334" i="3"/>
  <c r="AI2333" i="3"/>
  <c r="AL2332" i="3"/>
  <c r="AI2332" i="3"/>
  <c r="AL2331" i="3"/>
  <c r="AI2331" i="3"/>
  <c r="AL2330" i="3"/>
  <c r="AI2330" i="3"/>
  <c r="AL2329" i="3"/>
  <c r="AI2329" i="3"/>
  <c r="AL2328" i="3"/>
  <c r="AI2328" i="3"/>
  <c r="AL2327" i="3"/>
  <c r="AI2327" i="3"/>
  <c r="AL2326" i="3"/>
  <c r="AI2326" i="3"/>
  <c r="AL2325" i="3"/>
  <c r="AI2325" i="3"/>
  <c r="AL2324" i="3"/>
  <c r="AI2324" i="3"/>
  <c r="AL2323" i="3"/>
  <c r="AI2323" i="3"/>
  <c r="AL2322" i="3"/>
  <c r="AI2322" i="3"/>
  <c r="AL2321" i="3"/>
  <c r="AI2321" i="3"/>
  <c r="AL2320" i="3"/>
  <c r="AI2320" i="3"/>
  <c r="AL2319" i="3"/>
  <c r="AI2319" i="3"/>
  <c r="AL2318" i="3"/>
  <c r="AI2318" i="3"/>
  <c r="AL2317" i="3"/>
  <c r="AI2317" i="3"/>
  <c r="AL2316" i="3"/>
  <c r="AI2316" i="3"/>
  <c r="AL2315" i="3"/>
  <c r="AI2315" i="3"/>
  <c r="AI2314" i="3"/>
  <c r="AL2313" i="3"/>
  <c r="AI2313" i="3"/>
  <c r="AL2312" i="3"/>
  <c r="AI2312" i="3"/>
  <c r="AL2311" i="3"/>
  <c r="AI2311" i="3"/>
  <c r="AL2310" i="3"/>
  <c r="AI2310" i="3"/>
  <c r="AL2309" i="3"/>
  <c r="AI2309" i="3"/>
  <c r="AL2308" i="3"/>
  <c r="AI2308" i="3"/>
  <c r="AL2307" i="3"/>
  <c r="AI2307" i="3"/>
  <c r="AL2306" i="3"/>
  <c r="AI2306" i="3"/>
  <c r="AL2305" i="3"/>
  <c r="AI2305" i="3"/>
  <c r="AL2304" i="3"/>
  <c r="AI2304" i="3"/>
  <c r="AL2303" i="3"/>
  <c r="AI2303" i="3"/>
  <c r="AL2302" i="3"/>
  <c r="AI2302" i="3"/>
  <c r="AL2301" i="3"/>
  <c r="AI2301" i="3"/>
  <c r="AL2300" i="3"/>
  <c r="AI2300" i="3"/>
  <c r="AL2299" i="3"/>
  <c r="AI2299" i="3"/>
  <c r="AL2298" i="3"/>
  <c r="AI2298" i="3"/>
  <c r="AL2297" i="3"/>
  <c r="AI2297" i="3"/>
  <c r="AL2296" i="3"/>
  <c r="AI2296" i="3"/>
  <c r="AL2295" i="3"/>
  <c r="AI2295" i="3"/>
  <c r="AI2294" i="3"/>
  <c r="AL2293" i="3"/>
  <c r="AI2293" i="3"/>
  <c r="AL2292" i="3"/>
  <c r="AI2292" i="3"/>
  <c r="AL2291" i="3"/>
  <c r="AI2291" i="3"/>
  <c r="AL2290" i="3"/>
  <c r="AI2290" i="3"/>
  <c r="AL2289" i="3"/>
  <c r="AI2289" i="3"/>
  <c r="AL2288" i="3"/>
  <c r="AI2288" i="3"/>
  <c r="AL2287" i="3"/>
  <c r="AI2287" i="3"/>
  <c r="AL2286" i="3"/>
  <c r="AI2286" i="3"/>
  <c r="AL2285" i="3"/>
  <c r="AI2285" i="3"/>
  <c r="AL2284" i="3"/>
  <c r="AI2284" i="3"/>
  <c r="AL2283" i="3"/>
  <c r="AI2283" i="3"/>
  <c r="AL2282" i="3"/>
  <c r="AI2282" i="3"/>
  <c r="AL2281" i="3"/>
  <c r="AI2281" i="3"/>
  <c r="AL2280" i="3"/>
  <c r="AI2280" i="3"/>
  <c r="AL2279" i="3"/>
  <c r="AI2279" i="3"/>
  <c r="AL2278" i="3"/>
  <c r="AI2278" i="3"/>
  <c r="AI2277" i="3"/>
  <c r="AL2276" i="3"/>
  <c r="AI2276" i="3"/>
  <c r="AL2275" i="3"/>
  <c r="AI2275" i="3"/>
  <c r="AL2274" i="3"/>
  <c r="AI2274" i="3"/>
  <c r="AL2273" i="3"/>
  <c r="AI2273" i="3"/>
  <c r="AL2272" i="3"/>
  <c r="AI2272" i="3"/>
  <c r="AL2271" i="3"/>
  <c r="AI2271" i="3"/>
  <c r="AL2270" i="3"/>
  <c r="AI2270" i="3"/>
  <c r="AL2269" i="3"/>
  <c r="AI2269" i="3"/>
  <c r="AL2268" i="3"/>
  <c r="AI2268" i="3"/>
  <c r="AL2267" i="3"/>
  <c r="AI2267" i="3"/>
  <c r="AL2266" i="3"/>
  <c r="AI2266" i="3"/>
  <c r="AL2265" i="3"/>
  <c r="AI2265" i="3"/>
  <c r="AL2264" i="3"/>
  <c r="AI2264" i="3"/>
  <c r="AL2263" i="3"/>
  <c r="AI2263" i="3"/>
  <c r="AL2262" i="3"/>
  <c r="AI2262" i="3"/>
  <c r="AL2261" i="3"/>
  <c r="AI2261" i="3"/>
  <c r="AL2260" i="3"/>
  <c r="AI2260" i="3"/>
  <c r="AL2259" i="3"/>
  <c r="AI2259" i="3"/>
  <c r="AL2258" i="3"/>
  <c r="AI2258" i="3"/>
  <c r="AI2257" i="3"/>
  <c r="AL2256" i="3"/>
  <c r="AI2256" i="3"/>
  <c r="AL2255" i="3"/>
  <c r="AI2255" i="3"/>
  <c r="AL2254" i="3"/>
  <c r="AI2254" i="3"/>
  <c r="AL2253" i="3"/>
  <c r="AI2253" i="3"/>
  <c r="AL2252" i="3"/>
  <c r="AI2252" i="3"/>
  <c r="AL2251" i="3"/>
  <c r="AI2251" i="3"/>
  <c r="AL2250" i="3"/>
  <c r="AI2250" i="3"/>
  <c r="AL2249" i="3"/>
  <c r="AI2249" i="3"/>
  <c r="AL2248" i="3"/>
  <c r="AI2248" i="3"/>
  <c r="AL2247" i="3"/>
  <c r="AI2247" i="3"/>
  <c r="AL2246" i="3"/>
  <c r="AI2246" i="3"/>
  <c r="AL2245" i="3"/>
  <c r="AI2245" i="3"/>
  <c r="AL2244" i="3"/>
  <c r="AI2244" i="3"/>
  <c r="AL2243" i="3"/>
  <c r="AI2243" i="3"/>
  <c r="AL2242" i="3"/>
  <c r="AI2242" i="3"/>
  <c r="AL2241" i="3"/>
  <c r="AI2241" i="3"/>
  <c r="AL2240" i="3"/>
  <c r="AI2240" i="3"/>
  <c r="AL2239" i="3"/>
  <c r="AI2239" i="3"/>
  <c r="AL2238" i="3"/>
  <c r="AI2238" i="3"/>
  <c r="AI2237" i="3"/>
  <c r="AL2236" i="3"/>
  <c r="AI2236" i="3"/>
  <c r="AL2235" i="3"/>
  <c r="AI2235" i="3"/>
  <c r="AL2234" i="3"/>
  <c r="AI2234" i="3"/>
  <c r="AL2233" i="3"/>
  <c r="AI2233" i="3"/>
  <c r="AL2232" i="3"/>
  <c r="AI2232" i="3"/>
  <c r="AL2231" i="3"/>
  <c r="AI2231" i="3"/>
  <c r="AL2230" i="3"/>
  <c r="AI2230" i="3"/>
  <c r="AL2229" i="3"/>
  <c r="AI2229" i="3"/>
  <c r="AL2228" i="3"/>
  <c r="AI2228" i="3"/>
  <c r="AL2227" i="3"/>
  <c r="AI2227" i="3"/>
  <c r="AL2226" i="3"/>
  <c r="AI2226" i="3"/>
  <c r="AL2225" i="3"/>
  <c r="AI2225" i="3"/>
  <c r="AL2224" i="3"/>
  <c r="AI2224" i="3"/>
  <c r="AL2223" i="3"/>
  <c r="AI2223" i="3"/>
  <c r="AL2222" i="3"/>
  <c r="AI2222" i="3"/>
  <c r="AL2221" i="3"/>
  <c r="AI2221" i="3"/>
  <c r="AL2220" i="3"/>
  <c r="AI2220" i="3"/>
  <c r="AL2219" i="3"/>
  <c r="AI2219" i="3"/>
  <c r="AL2218" i="3"/>
  <c r="AI2218" i="3"/>
  <c r="AL2217" i="3"/>
  <c r="AI2217" i="3"/>
  <c r="AL2216" i="3"/>
  <c r="AI2216" i="3"/>
  <c r="AL2215" i="3"/>
  <c r="AI2215" i="3"/>
  <c r="AI2214" i="3"/>
  <c r="AL2213" i="3"/>
  <c r="AI2213" i="3"/>
  <c r="AL2212" i="3"/>
  <c r="AI2212" i="3"/>
  <c r="AL2211" i="3"/>
  <c r="AI2211" i="3"/>
  <c r="AL2210" i="3"/>
  <c r="AI2210" i="3"/>
  <c r="AL2209" i="3"/>
  <c r="AI2209" i="3"/>
  <c r="AL2208" i="3"/>
  <c r="AI2208" i="3"/>
  <c r="AL2207" i="3"/>
  <c r="AI2207" i="3"/>
  <c r="AL2206" i="3"/>
  <c r="AI2206" i="3"/>
  <c r="AL2205" i="3"/>
  <c r="AI2205" i="3"/>
  <c r="AL2204" i="3"/>
  <c r="AI2204" i="3"/>
  <c r="AL2203" i="3"/>
  <c r="AI2203" i="3"/>
  <c r="AL2202" i="3"/>
  <c r="AI2202" i="3"/>
  <c r="AL2201" i="3"/>
  <c r="AI2201" i="3"/>
  <c r="AL2200" i="3"/>
  <c r="AI2200" i="3"/>
  <c r="AL2199" i="3"/>
  <c r="AI2199" i="3"/>
  <c r="AL2198" i="3"/>
  <c r="AI2198" i="3"/>
  <c r="AI2197" i="3"/>
  <c r="AL2196" i="3"/>
  <c r="AI2196" i="3"/>
  <c r="AL2195" i="3"/>
  <c r="AI2195" i="3"/>
  <c r="AL2194" i="3"/>
  <c r="AI2194" i="3"/>
  <c r="AL2193" i="3"/>
  <c r="AI2193" i="3"/>
  <c r="AL2192" i="3"/>
  <c r="AI2192" i="3"/>
  <c r="AL2191" i="3"/>
  <c r="AI2191" i="3"/>
  <c r="AL2190" i="3"/>
  <c r="AI2190" i="3"/>
  <c r="AL2189" i="3"/>
  <c r="AI2189" i="3"/>
  <c r="AL2188" i="3"/>
  <c r="AI2188" i="3"/>
  <c r="AL2187" i="3"/>
  <c r="AI2187" i="3"/>
  <c r="AL2186" i="3"/>
  <c r="AI2186" i="3"/>
  <c r="AL2185" i="3"/>
  <c r="AI2185" i="3"/>
  <c r="AL2184" i="3"/>
  <c r="AI2184" i="3"/>
  <c r="AL2183" i="3"/>
  <c r="AI2183" i="3"/>
  <c r="AL2182" i="3"/>
  <c r="AI2182" i="3"/>
  <c r="AL2181" i="3"/>
  <c r="AI2181" i="3"/>
  <c r="AL2180" i="3"/>
  <c r="AI2180" i="3"/>
  <c r="AL2179" i="3"/>
  <c r="AI2179" i="3"/>
  <c r="AL2178" i="3"/>
  <c r="AI2178" i="3"/>
  <c r="AL2177" i="3"/>
  <c r="AI2177" i="3"/>
  <c r="AL2176" i="3"/>
  <c r="AI2176" i="3"/>
  <c r="AI2175" i="3"/>
  <c r="AL2174" i="3"/>
  <c r="AI2174" i="3"/>
  <c r="AL2173" i="3"/>
  <c r="AI2173" i="3"/>
  <c r="AL2172" i="3"/>
  <c r="AI2172" i="3"/>
  <c r="AL2171" i="3"/>
  <c r="AI2171" i="3"/>
  <c r="AL2170" i="3"/>
  <c r="AI2170" i="3"/>
  <c r="AL2169" i="3"/>
  <c r="AI2169" i="3"/>
  <c r="AL2168" i="3"/>
  <c r="AI2168" i="3"/>
  <c r="AL2167" i="3"/>
  <c r="AI2167" i="3"/>
  <c r="AL2166" i="3"/>
  <c r="AI2166" i="3"/>
  <c r="AL2165" i="3"/>
  <c r="AI2165" i="3"/>
  <c r="AL2164" i="3"/>
  <c r="AI2164" i="3"/>
  <c r="AL2163" i="3"/>
  <c r="AI2163" i="3"/>
  <c r="AL2162" i="3"/>
  <c r="AI2162" i="3"/>
  <c r="AL2161" i="3"/>
  <c r="AI2161" i="3"/>
  <c r="AL2160" i="3"/>
  <c r="AI2160" i="3"/>
  <c r="AL2159" i="3"/>
  <c r="AI2159" i="3"/>
  <c r="AL2158" i="3"/>
  <c r="AI2158" i="3"/>
  <c r="AL2157" i="3"/>
  <c r="AI2157" i="3"/>
  <c r="AL2156" i="3"/>
  <c r="AI2156" i="3"/>
  <c r="AL2155" i="3"/>
  <c r="AI2155" i="3"/>
  <c r="AI2154" i="3"/>
  <c r="AL2153" i="3"/>
  <c r="AI2153" i="3"/>
  <c r="AL2152" i="3"/>
  <c r="AI2152" i="3"/>
  <c r="AL2151" i="3"/>
  <c r="AI2151" i="3"/>
  <c r="AL2150" i="3"/>
  <c r="AI2150" i="3"/>
  <c r="AL2149" i="3"/>
  <c r="AI2149" i="3"/>
  <c r="AL2148" i="3"/>
  <c r="AI2148" i="3"/>
  <c r="AL2147" i="3"/>
  <c r="AI2147" i="3"/>
  <c r="AL2146" i="3"/>
  <c r="AI2146" i="3"/>
  <c r="AL2145" i="3"/>
  <c r="AI2145" i="3"/>
  <c r="AL2144" i="3"/>
  <c r="AI2144" i="3"/>
  <c r="AL2143" i="3"/>
  <c r="AI2143" i="3"/>
  <c r="AL2142" i="3"/>
  <c r="AI2142" i="3"/>
  <c r="AL2141" i="3"/>
  <c r="AI2141" i="3"/>
  <c r="AL2140" i="3"/>
  <c r="AI2140" i="3"/>
  <c r="AL2139" i="3"/>
  <c r="AI2139" i="3"/>
  <c r="AL2138" i="3"/>
  <c r="AI2138" i="3"/>
  <c r="AL2137" i="3"/>
  <c r="AI2137" i="3"/>
  <c r="AL2136" i="3"/>
  <c r="AI2136" i="3"/>
  <c r="AL2135" i="3"/>
  <c r="AI2135" i="3"/>
  <c r="AI2134" i="3"/>
  <c r="AL2133" i="3"/>
  <c r="AI2133" i="3"/>
  <c r="AL2132" i="3"/>
  <c r="AI2132" i="3"/>
  <c r="AL2131" i="3"/>
  <c r="AI2131" i="3"/>
  <c r="AL2130" i="3"/>
  <c r="AI2130" i="3"/>
  <c r="AL2129" i="3"/>
  <c r="AI2129" i="3"/>
  <c r="AL2128" i="3"/>
  <c r="AI2128" i="3"/>
  <c r="AL2127" i="3"/>
  <c r="AI2127" i="3"/>
  <c r="AL2126" i="3"/>
  <c r="AI2126" i="3"/>
  <c r="AL2125" i="3"/>
  <c r="AI2125" i="3"/>
  <c r="AL2124" i="3"/>
  <c r="AI2124" i="3"/>
  <c r="AL2123" i="3"/>
  <c r="AI2123" i="3"/>
  <c r="AL2122" i="3"/>
  <c r="AI2122" i="3"/>
  <c r="AL2121" i="3"/>
  <c r="AI2121" i="3"/>
  <c r="AL2120" i="3"/>
  <c r="AI2120" i="3"/>
  <c r="AL2119" i="3"/>
  <c r="AI2119" i="3"/>
  <c r="AL2118" i="3"/>
  <c r="AI2118" i="3"/>
  <c r="AL2117" i="3"/>
  <c r="AI2117" i="3"/>
  <c r="AL2116" i="3"/>
  <c r="AI2116" i="3"/>
  <c r="AL2115" i="3"/>
  <c r="AI2115" i="3"/>
  <c r="AL2114" i="3"/>
  <c r="AI2114" i="3"/>
  <c r="AL2113" i="3"/>
  <c r="AI2113" i="3"/>
  <c r="AI2112" i="3"/>
  <c r="AL2111" i="3"/>
  <c r="AI2111" i="3"/>
  <c r="AL2110" i="3"/>
  <c r="AI2110" i="3"/>
  <c r="AL2109" i="3"/>
  <c r="AI2109" i="3"/>
  <c r="AL2108" i="3"/>
  <c r="AI2108" i="3"/>
  <c r="AL2107" i="3"/>
  <c r="AI2107" i="3"/>
  <c r="AL2106" i="3"/>
  <c r="AI2106" i="3"/>
  <c r="AL2105" i="3"/>
  <c r="AI2105" i="3"/>
  <c r="AL2104" i="3"/>
  <c r="AI2104" i="3"/>
  <c r="AL2103" i="3"/>
  <c r="AI2103" i="3"/>
  <c r="AL2102" i="3"/>
  <c r="AI2102" i="3"/>
  <c r="AL2101" i="3"/>
  <c r="AI2101" i="3"/>
  <c r="AL2100" i="3"/>
  <c r="AI2100" i="3"/>
  <c r="AL2099" i="3"/>
  <c r="AI2099" i="3"/>
  <c r="AL2098" i="3"/>
  <c r="AI2098" i="3"/>
  <c r="AL2097" i="3"/>
  <c r="AI2097" i="3"/>
  <c r="AL2096" i="3"/>
  <c r="AI2096" i="3"/>
  <c r="AL2095" i="3"/>
  <c r="AI2095" i="3"/>
  <c r="AL2094" i="3"/>
  <c r="AI2094" i="3"/>
  <c r="AL2093" i="3"/>
  <c r="AI2093" i="3"/>
  <c r="AL2092" i="3"/>
  <c r="AI2092" i="3"/>
  <c r="AI2091" i="3"/>
  <c r="AL2090" i="3"/>
  <c r="AI2090" i="3"/>
  <c r="AL2089" i="3"/>
  <c r="AI2089" i="3"/>
  <c r="AL2088" i="3"/>
  <c r="AI2088" i="3"/>
  <c r="AL2087" i="3"/>
  <c r="AI2087" i="3"/>
  <c r="AL2086" i="3"/>
  <c r="AI2086" i="3"/>
  <c r="AL2085" i="3"/>
  <c r="AI2085" i="3"/>
  <c r="AL2084" i="3"/>
  <c r="AI2084" i="3"/>
  <c r="AL2083" i="3"/>
  <c r="AI2083" i="3"/>
  <c r="AL2082" i="3"/>
  <c r="AI2082" i="3"/>
  <c r="AL2081" i="3"/>
  <c r="AI2081" i="3"/>
  <c r="AL2080" i="3"/>
  <c r="AI2080" i="3"/>
  <c r="AL2079" i="3"/>
  <c r="AI2079" i="3"/>
  <c r="AL2078" i="3"/>
  <c r="AI2078" i="3"/>
  <c r="AL2077" i="3"/>
  <c r="AI2077" i="3"/>
  <c r="AL2076" i="3"/>
  <c r="AI2076" i="3"/>
  <c r="AL2075" i="3"/>
  <c r="AI2075" i="3"/>
  <c r="AL2074" i="3"/>
  <c r="AI2074" i="3"/>
  <c r="AL2073" i="3"/>
  <c r="AI2073" i="3"/>
  <c r="AL2072" i="3"/>
  <c r="AI2072" i="3"/>
  <c r="AL2071" i="3"/>
  <c r="AI2071" i="3"/>
  <c r="AI2070" i="3"/>
  <c r="AL2069" i="3"/>
  <c r="AI2069" i="3"/>
  <c r="AL2068" i="3"/>
  <c r="AI2068" i="3"/>
  <c r="AL2067" i="3"/>
  <c r="AI2067" i="3"/>
  <c r="AL2066" i="3"/>
  <c r="AI2066" i="3"/>
  <c r="AL2065" i="3"/>
  <c r="AI2065" i="3"/>
  <c r="AL2064" i="3"/>
  <c r="AI2064" i="3"/>
  <c r="AL2063" i="3"/>
  <c r="AI2063" i="3"/>
  <c r="AL2062" i="3"/>
  <c r="AI2062" i="3"/>
  <c r="AL2061" i="3"/>
  <c r="AI2061" i="3"/>
  <c r="AL2060" i="3"/>
  <c r="AI2060" i="3"/>
  <c r="AL2059" i="3"/>
  <c r="AI2059" i="3"/>
  <c r="AL2058" i="3"/>
  <c r="AI2058" i="3"/>
  <c r="AL2057" i="3"/>
  <c r="AI2057" i="3"/>
  <c r="AL2056" i="3"/>
  <c r="AI2056" i="3"/>
  <c r="AL2055" i="3"/>
  <c r="AI2055" i="3"/>
  <c r="AL2054" i="3"/>
  <c r="AI2054" i="3"/>
  <c r="AL2053" i="3"/>
  <c r="AI2053" i="3"/>
  <c r="AL2052" i="3"/>
  <c r="AI2052" i="3"/>
  <c r="AL2051" i="3"/>
  <c r="AI2051" i="3"/>
  <c r="AI2050" i="3"/>
  <c r="AL2049" i="3"/>
  <c r="AI2049" i="3"/>
  <c r="AL2048" i="3"/>
  <c r="AI2048" i="3"/>
  <c r="AL2047" i="3"/>
  <c r="AI2047" i="3"/>
  <c r="AL2046" i="3"/>
  <c r="AI2046" i="3"/>
  <c r="AL2045" i="3"/>
  <c r="AI2045" i="3"/>
  <c r="AL2044" i="3"/>
  <c r="AI2044" i="3"/>
  <c r="AL2043" i="3"/>
  <c r="AI2043" i="3"/>
  <c r="AL2042" i="3"/>
  <c r="AI2042" i="3"/>
  <c r="AL2041" i="3"/>
  <c r="AI2041" i="3"/>
  <c r="AL2040" i="3"/>
  <c r="AI2040" i="3"/>
  <c r="AL2039" i="3"/>
  <c r="AI2039" i="3"/>
  <c r="AL2038" i="3"/>
  <c r="AI2038" i="3"/>
  <c r="AL2037" i="3"/>
  <c r="AI2037" i="3"/>
  <c r="AL2036" i="3"/>
  <c r="AI2036" i="3"/>
  <c r="AL2035" i="3"/>
  <c r="AI2035" i="3"/>
  <c r="AL2034" i="3"/>
  <c r="AI2034" i="3"/>
  <c r="AL2033" i="3"/>
  <c r="AI2033" i="3"/>
  <c r="AI2032" i="3"/>
  <c r="AL2031" i="3"/>
  <c r="AI2031" i="3"/>
  <c r="AL2030" i="3"/>
  <c r="AI2030" i="3"/>
  <c r="AL2029" i="3"/>
  <c r="AI2029" i="3"/>
  <c r="AL2028" i="3"/>
  <c r="AI2028" i="3"/>
  <c r="AL2027" i="3"/>
  <c r="AI2027" i="3"/>
  <c r="AL2026" i="3"/>
  <c r="AI2026" i="3"/>
  <c r="AL2025" i="3"/>
  <c r="AI2025" i="3"/>
  <c r="AL2024" i="3"/>
  <c r="AI2024" i="3"/>
  <c r="AL2023" i="3"/>
  <c r="AI2023" i="3"/>
  <c r="AL2022" i="3"/>
  <c r="AI2022" i="3"/>
  <c r="AL2021" i="3"/>
  <c r="AI2021" i="3"/>
  <c r="AL2020" i="3"/>
  <c r="AI2020" i="3"/>
  <c r="AL2019" i="3"/>
  <c r="AI2019" i="3"/>
  <c r="AL2018" i="3"/>
  <c r="AI2018" i="3"/>
  <c r="AL2017" i="3"/>
  <c r="AI2017" i="3"/>
  <c r="AL2016" i="3"/>
  <c r="AI2016" i="3"/>
  <c r="AL2015" i="3"/>
  <c r="AI2015" i="3"/>
  <c r="AL2014" i="3"/>
  <c r="AI2014" i="3"/>
  <c r="AI2013" i="3"/>
  <c r="AL2012" i="3"/>
  <c r="AI2012" i="3"/>
  <c r="AL2011" i="3"/>
  <c r="AI2011" i="3"/>
  <c r="AL2010" i="3"/>
  <c r="AI2010" i="3"/>
  <c r="AL2009" i="3"/>
  <c r="AI2009" i="3"/>
  <c r="AL2008" i="3"/>
  <c r="AI2008" i="3"/>
  <c r="AL2007" i="3"/>
  <c r="AI2007" i="3"/>
  <c r="AL2006" i="3"/>
  <c r="AI2006" i="3"/>
  <c r="AL2005" i="3"/>
  <c r="AI2005" i="3"/>
  <c r="AL2004" i="3"/>
  <c r="AI2004" i="3"/>
  <c r="AL2003" i="3"/>
  <c r="AI2003" i="3"/>
  <c r="AL2002" i="3"/>
  <c r="AI2002" i="3"/>
  <c r="AL2001" i="3"/>
  <c r="AI2001" i="3"/>
  <c r="AL2000" i="3"/>
  <c r="AI2000" i="3"/>
  <c r="AL1999" i="3"/>
  <c r="AI1999" i="3"/>
  <c r="AL1998" i="3"/>
  <c r="AI1998" i="3"/>
  <c r="AL1997" i="3"/>
  <c r="AI1997" i="3"/>
  <c r="AL1996" i="3"/>
  <c r="AI1996" i="3"/>
  <c r="AL1995" i="3"/>
  <c r="AI1995" i="3"/>
  <c r="AL1994" i="3"/>
  <c r="AI1994" i="3"/>
  <c r="AI1993" i="3"/>
  <c r="AL1992" i="3"/>
  <c r="AI1992" i="3"/>
  <c r="AL1991" i="3"/>
  <c r="AI1991" i="3"/>
  <c r="AL1990" i="3"/>
  <c r="AI1990" i="3"/>
  <c r="AL1989" i="3"/>
  <c r="AI1989" i="3"/>
  <c r="AL1988" i="3"/>
  <c r="AI1988" i="3"/>
  <c r="AL1987" i="3"/>
  <c r="AI1987" i="3"/>
  <c r="AL1986" i="3"/>
  <c r="AI1986" i="3"/>
  <c r="AL1985" i="3"/>
  <c r="AI1985" i="3"/>
  <c r="AL1984" i="3"/>
  <c r="AI1984" i="3"/>
  <c r="AL1983" i="3"/>
  <c r="AI1983" i="3"/>
  <c r="AL1982" i="3"/>
  <c r="AI1982" i="3"/>
  <c r="AL1981" i="3"/>
  <c r="AI1981" i="3"/>
  <c r="AL1980" i="3"/>
  <c r="AI1980" i="3"/>
  <c r="AL1979" i="3"/>
  <c r="AI1979" i="3"/>
  <c r="AL1978" i="3"/>
  <c r="AI1978" i="3"/>
  <c r="AL1977" i="3"/>
  <c r="AI1977" i="3"/>
  <c r="AL1976" i="3"/>
  <c r="AI1976" i="3"/>
  <c r="AL1975" i="3"/>
  <c r="AI1975" i="3"/>
  <c r="AL1974" i="3"/>
  <c r="AI1974" i="3"/>
  <c r="AL1973" i="3"/>
  <c r="AI1973" i="3"/>
  <c r="AL1972" i="3"/>
  <c r="AI1972" i="3"/>
  <c r="AL1971" i="3"/>
  <c r="AI1971" i="3"/>
  <c r="AI1970" i="3"/>
  <c r="AL1969" i="3"/>
  <c r="AI1969" i="3"/>
  <c r="AL1968" i="3"/>
  <c r="AI1968" i="3"/>
  <c r="AL1967" i="3"/>
  <c r="AI1967" i="3"/>
  <c r="AL1966" i="3"/>
  <c r="AI1966" i="3"/>
  <c r="AL1965" i="3"/>
  <c r="AI1965" i="3"/>
  <c r="AL1964" i="3"/>
  <c r="AI1964" i="3"/>
  <c r="AL1963" i="3"/>
  <c r="AI1963" i="3"/>
  <c r="AL1962" i="3"/>
  <c r="AI1962" i="3"/>
  <c r="AL1961" i="3"/>
  <c r="AI1961" i="3"/>
  <c r="AL1960" i="3"/>
  <c r="AI1960" i="3"/>
  <c r="AL1959" i="3"/>
  <c r="AI1959" i="3"/>
  <c r="AL1958" i="3"/>
  <c r="AI1958" i="3"/>
  <c r="AL1957" i="3"/>
  <c r="AI1957" i="3"/>
  <c r="AL1956" i="3"/>
  <c r="AI1956" i="3"/>
  <c r="AL1955" i="3"/>
  <c r="AI1955" i="3"/>
  <c r="AI1954" i="3"/>
  <c r="AL1953" i="3"/>
  <c r="AI1953" i="3"/>
  <c r="AL1952" i="3"/>
  <c r="AI1952" i="3"/>
  <c r="AL1951" i="3"/>
  <c r="AI1951" i="3"/>
  <c r="AL1950" i="3"/>
  <c r="AI1950" i="3"/>
  <c r="AL1949" i="3"/>
  <c r="AI1949" i="3"/>
  <c r="AL1948" i="3"/>
  <c r="AI1948" i="3"/>
  <c r="AL1947" i="3"/>
  <c r="AI1947" i="3"/>
  <c r="AL1946" i="3"/>
  <c r="AI1946" i="3"/>
  <c r="AL1945" i="3"/>
  <c r="AI1945" i="3"/>
  <c r="AL1944" i="3"/>
  <c r="AI1944" i="3"/>
  <c r="AL1943" i="3"/>
  <c r="AI1943" i="3"/>
  <c r="AL1942" i="3"/>
  <c r="AI1942" i="3"/>
  <c r="AL1941" i="3"/>
  <c r="AI1941" i="3"/>
  <c r="AL1940" i="3"/>
  <c r="AI1940" i="3"/>
  <c r="AL1939" i="3"/>
  <c r="AI1939" i="3"/>
  <c r="AL1938" i="3"/>
  <c r="AI1938" i="3"/>
  <c r="AL1937" i="3"/>
  <c r="AI1937" i="3"/>
  <c r="AL1936" i="3"/>
  <c r="AI1936" i="3"/>
  <c r="AL1935" i="3"/>
  <c r="AI1935" i="3"/>
  <c r="AL1934" i="3"/>
  <c r="AI1934" i="3"/>
  <c r="AL1933" i="3"/>
  <c r="AI1933" i="3"/>
  <c r="AI1932" i="3"/>
  <c r="AL1931" i="3"/>
  <c r="AI1931" i="3"/>
  <c r="AL1930" i="3"/>
  <c r="AI1930" i="3"/>
  <c r="AL1929" i="3"/>
  <c r="AI1929" i="3"/>
  <c r="AL1928" i="3"/>
  <c r="AI1928" i="3"/>
  <c r="AL1927" i="3"/>
  <c r="AI1927" i="3"/>
  <c r="AL1926" i="3"/>
  <c r="AI1926" i="3"/>
  <c r="AL1925" i="3"/>
  <c r="AI1925" i="3"/>
  <c r="AL1924" i="3"/>
  <c r="AI1924" i="3"/>
  <c r="AL1923" i="3"/>
  <c r="AI1923" i="3"/>
  <c r="AL1922" i="3"/>
  <c r="AI1922" i="3"/>
  <c r="AL1921" i="3"/>
  <c r="AI1921" i="3"/>
  <c r="AL1920" i="3"/>
  <c r="AI1920" i="3"/>
  <c r="AL1919" i="3"/>
  <c r="AI1919" i="3"/>
  <c r="AL1918" i="3"/>
  <c r="AI1918" i="3"/>
  <c r="AL1917" i="3"/>
  <c r="AI1917" i="3"/>
  <c r="AL1916" i="3"/>
  <c r="AI1916" i="3"/>
  <c r="AL1915" i="3"/>
  <c r="AI1915" i="3"/>
  <c r="AL1914" i="3"/>
  <c r="AI1914" i="3"/>
  <c r="AI1913" i="3"/>
  <c r="AL1912" i="3"/>
  <c r="AI1912" i="3"/>
  <c r="AL1911" i="3"/>
  <c r="AI1911" i="3"/>
  <c r="AL1910" i="3"/>
  <c r="AI1910" i="3"/>
  <c r="AL1909" i="3"/>
  <c r="AI1909" i="3"/>
  <c r="AL1908" i="3"/>
  <c r="AI1908" i="3"/>
  <c r="AL1907" i="3"/>
  <c r="AI1907" i="3"/>
  <c r="AL1906" i="3"/>
  <c r="AI1906" i="3"/>
  <c r="AL1905" i="3"/>
  <c r="AI1905" i="3"/>
  <c r="AL1904" i="3"/>
  <c r="AI1904" i="3"/>
  <c r="AL1903" i="3"/>
  <c r="AI1903" i="3"/>
  <c r="AL1902" i="3"/>
  <c r="AI1902" i="3"/>
  <c r="AL1901" i="3"/>
  <c r="AI1901" i="3"/>
  <c r="AL1900" i="3"/>
  <c r="AI1900" i="3"/>
  <c r="AL1899" i="3"/>
  <c r="AI1899" i="3"/>
  <c r="AL1898" i="3"/>
  <c r="AI1898" i="3"/>
  <c r="AL1897" i="3"/>
  <c r="AI1897" i="3"/>
  <c r="AL1896" i="3"/>
  <c r="AI1896" i="3"/>
  <c r="AL1895" i="3"/>
  <c r="AI1895" i="3"/>
  <c r="AL1894" i="3"/>
  <c r="AI1894" i="3"/>
  <c r="AL1893" i="3"/>
  <c r="AI1893" i="3"/>
  <c r="AL1892" i="3"/>
  <c r="AI1892" i="3"/>
  <c r="AI1891" i="3"/>
  <c r="AL1890" i="3"/>
  <c r="AI1890" i="3"/>
  <c r="AL1889" i="3"/>
  <c r="AI1889" i="3"/>
  <c r="AL1888" i="3"/>
  <c r="AI1888" i="3"/>
  <c r="AL1887" i="3"/>
  <c r="AI1887" i="3"/>
  <c r="AL1886" i="3"/>
  <c r="AI1886" i="3"/>
  <c r="AL1885" i="3"/>
  <c r="AI1885" i="3"/>
  <c r="AL1884" i="3"/>
  <c r="AI1884" i="3"/>
  <c r="AL1883" i="3"/>
  <c r="AI1883" i="3"/>
  <c r="AL1882" i="3"/>
  <c r="AI1882" i="3"/>
  <c r="AL1881" i="3"/>
  <c r="AI1881" i="3"/>
  <c r="AL1880" i="3"/>
  <c r="AI1880" i="3"/>
  <c r="AL1879" i="3"/>
  <c r="AI1879" i="3"/>
  <c r="AL1878" i="3"/>
  <c r="AI1878" i="3"/>
  <c r="AL1877" i="3"/>
  <c r="AI1877" i="3"/>
  <c r="AL1876" i="3"/>
  <c r="AI1876" i="3"/>
  <c r="AL1875" i="3"/>
  <c r="AI1875" i="3"/>
  <c r="AL1874" i="3"/>
  <c r="AI1874" i="3"/>
  <c r="AL1873" i="3"/>
  <c r="AI1873" i="3"/>
  <c r="AL1872" i="3"/>
  <c r="AI1872" i="3"/>
  <c r="AL1871" i="3"/>
  <c r="AI1871" i="3"/>
  <c r="AL1870" i="3"/>
  <c r="AI1870" i="3"/>
  <c r="AI1869" i="3"/>
  <c r="AL1868" i="3"/>
  <c r="AI1868" i="3"/>
  <c r="AL1867" i="3"/>
  <c r="AI1867" i="3"/>
  <c r="AL1866" i="3"/>
  <c r="AI1866" i="3"/>
  <c r="AL1865" i="3"/>
  <c r="AI1865" i="3"/>
  <c r="AL1864" i="3"/>
  <c r="AI1864" i="3"/>
  <c r="AL1863" i="3"/>
  <c r="AI1863" i="3"/>
  <c r="AL1862" i="3"/>
  <c r="AI1862" i="3"/>
  <c r="AL1861" i="3"/>
  <c r="AI1861" i="3"/>
  <c r="AL1860" i="3"/>
  <c r="AI1860" i="3"/>
  <c r="AL1859" i="3"/>
  <c r="AI1859" i="3"/>
  <c r="AL1858" i="3"/>
  <c r="AI1858" i="3"/>
  <c r="AL1857" i="3"/>
  <c r="AI1857" i="3"/>
  <c r="AL1856" i="3"/>
  <c r="AI1856" i="3"/>
  <c r="AL1855" i="3"/>
  <c r="AI1855" i="3"/>
  <c r="AL1854" i="3"/>
  <c r="AI1854" i="3"/>
  <c r="AL1853" i="3"/>
  <c r="AI1853" i="3"/>
  <c r="AL1852" i="3"/>
  <c r="AI1852" i="3"/>
  <c r="AL1851" i="3"/>
  <c r="AI1851" i="3"/>
  <c r="AL1850" i="3"/>
  <c r="AI1850" i="3"/>
  <c r="AI1849" i="3"/>
  <c r="AL1848" i="3"/>
  <c r="AI1848" i="3"/>
  <c r="AL1847" i="3"/>
  <c r="AI1847" i="3"/>
  <c r="AL1846" i="3"/>
  <c r="AI1846" i="3"/>
  <c r="AL1845" i="3"/>
  <c r="AI1845" i="3"/>
  <c r="AL1844" i="3"/>
  <c r="AI1844" i="3"/>
  <c r="AL1843" i="3"/>
  <c r="AI1843" i="3"/>
  <c r="AL1842" i="3"/>
  <c r="AI1842" i="3"/>
  <c r="AL1841" i="3"/>
  <c r="AI1841" i="3"/>
  <c r="AL1840" i="3"/>
  <c r="AI1840" i="3"/>
  <c r="AL1839" i="3"/>
  <c r="AI1839" i="3"/>
  <c r="AL1838" i="3"/>
  <c r="AI1838" i="3"/>
  <c r="AL1837" i="3"/>
  <c r="AI1837" i="3"/>
  <c r="AL1836" i="3"/>
  <c r="AI1836" i="3"/>
  <c r="AL1835" i="3"/>
  <c r="AI1835" i="3"/>
  <c r="AL1834" i="3"/>
  <c r="AI1834" i="3"/>
  <c r="AL1833" i="3"/>
  <c r="AI1833" i="3"/>
  <c r="AL1832" i="3"/>
  <c r="AI1832" i="3"/>
  <c r="AL1831" i="3"/>
  <c r="AI1831" i="3"/>
  <c r="AL1830" i="3"/>
  <c r="AI1830" i="3"/>
  <c r="AL1829" i="3"/>
  <c r="AI1829" i="3"/>
  <c r="AI1828" i="3"/>
  <c r="AL1827" i="3"/>
  <c r="AI1827" i="3"/>
  <c r="AL1826" i="3"/>
  <c r="AI1826" i="3"/>
  <c r="AL1825" i="3"/>
  <c r="AI1825" i="3"/>
  <c r="AL1824" i="3"/>
  <c r="AI1824" i="3"/>
  <c r="AL1823" i="3"/>
  <c r="AI1823" i="3"/>
  <c r="AL1822" i="3"/>
  <c r="AI1822" i="3"/>
  <c r="AL1821" i="3"/>
  <c r="AI1821" i="3"/>
  <c r="AL1820" i="3"/>
  <c r="AI1820" i="3"/>
  <c r="AL1819" i="3"/>
  <c r="AI1819" i="3"/>
  <c r="AL1818" i="3"/>
  <c r="AI1818" i="3"/>
  <c r="AL1817" i="3"/>
  <c r="AI1817" i="3"/>
  <c r="AL1816" i="3"/>
  <c r="AI1816" i="3"/>
  <c r="AL1815" i="3"/>
  <c r="AI1815" i="3"/>
  <c r="AL1814" i="3"/>
  <c r="AI1814" i="3"/>
  <c r="AL1813" i="3"/>
  <c r="AI1813" i="3"/>
  <c r="AL1812" i="3"/>
  <c r="AI1812" i="3"/>
  <c r="AL1811" i="3"/>
  <c r="AI1811" i="3"/>
  <c r="AL1810" i="3"/>
  <c r="AI1810" i="3"/>
  <c r="AL1809" i="3"/>
  <c r="AI1809" i="3"/>
  <c r="AI1808" i="3"/>
  <c r="AL1807" i="3"/>
  <c r="AI1807" i="3"/>
  <c r="AL1806" i="3"/>
  <c r="AI1806" i="3"/>
  <c r="AL1805" i="3"/>
  <c r="AI1805" i="3"/>
  <c r="AL1804" i="3"/>
  <c r="AI1804" i="3"/>
  <c r="AL1803" i="3"/>
  <c r="AI1803" i="3"/>
  <c r="AL1802" i="3"/>
  <c r="AI1802" i="3"/>
  <c r="AL1801" i="3"/>
  <c r="AI1801" i="3"/>
  <c r="AL1800" i="3"/>
  <c r="AI1800" i="3"/>
  <c r="AL1799" i="3"/>
  <c r="AI1799" i="3"/>
  <c r="AL1798" i="3"/>
  <c r="AI1798" i="3"/>
  <c r="AL1797" i="3"/>
  <c r="AI1797" i="3"/>
  <c r="AL1796" i="3"/>
  <c r="AI1796" i="3"/>
  <c r="AL1795" i="3"/>
  <c r="AI1795" i="3"/>
  <c r="AL1794" i="3"/>
  <c r="AI1794" i="3"/>
  <c r="AL1793" i="3"/>
  <c r="AI1793" i="3"/>
  <c r="AI1792" i="3"/>
  <c r="AL1791" i="3"/>
  <c r="AI1791" i="3"/>
  <c r="AL1790" i="3"/>
  <c r="AI1790" i="3"/>
  <c r="AL1789" i="3"/>
  <c r="AI1789" i="3"/>
  <c r="AL1788" i="3"/>
  <c r="AI1788" i="3"/>
  <c r="AL1787" i="3"/>
  <c r="AI1787" i="3"/>
  <c r="AL1786" i="3"/>
  <c r="AI1786" i="3"/>
  <c r="AL1785" i="3"/>
  <c r="AI1785" i="3"/>
  <c r="AL1784" i="3"/>
  <c r="AI1784" i="3"/>
  <c r="AL1783" i="3"/>
  <c r="AI1783" i="3"/>
  <c r="AL1782" i="3"/>
  <c r="AI1782" i="3"/>
  <c r="AL1781" i="3"/>
  <c r="AI1781" i="3"/>
  <c r="AL1780" i="3"/>
  <c r="AI1780" i="3"/>
  <c r="AL1779" i="3"/>
  <c r="AI1779" i="3"/>
  <c r="AL1778" i="3"/>
  <c r="AI1778" i="3"/>
  <c r="AL1777" i="3"/>
  <c r="AI1777" i="3"/>
  <c r="AL1776" i="3"/>
  <c r="AI1776" i="3"/>
  <c r="AL1775" i="3"/>
  <c r="AI1775" i="3"/>
  <c r="AL1774" i="3"/>
  <c r="AI1774" i="3"/>
  <c r="AL1773" i="3"/>
  <c r="AI1773" i="3"/>
  <c r="AL1772" i="3"/>
  <c r="AI1772" i="3"/>
  <c r="AL1771" i="3"/>
  <c r="AI1771" i="3"/>
  <c r="AI1770" i="3"/>
  <c r="AL1769" i="3"/>
  <c r="AI1769" i="3"/>
  <c r="AL1768" i="3"/>
  <c r="AI1768" i="3"/>
  <c r="AL1767" i="3"/>
  <c r="AI1767" i="3"/>
  <c r="AL1766" i="3"/>
  <c r="AI1766" i="3"/>
  <c r="AL1765" i="3"/>
  <c r="AI1765" i="3"/>
  <c r="AL1764" i="3"/>
  <c r="AI1764" i="3"/>
  <c r="AL1763" i="3"/>
  <c r="AI1763" i="3"/>
  <c r="AL1762" i="3"/>
  <c r="AI1762" i="3"/>
  <c r="AL1761" i="3"/>
  <c r="AI1761" i="3"/>
  <c r="AL1760" i="3"/>
  <c r="AI1760" i="3"/>
  <c r="AL1759" i="3"/>
  <c r="AI1759" i="3"/>
  <c r="AL1758" i="3"/>
  <c r="AI1758" i="3"/>
  <c r="AL1757" i="3"/>
  <c r="AI1757" i="3"/>
  <c r="AL1756" i="3"/>
  <c r="AI1756" i="3"/>
  <c r="AL1755" i="3"/>
  <c r="AI1755" i="3"/>
  <c r="AL1754" i="3"/>
  <c r="AI1754" i="3"/>
  <c r="AL1753" i="3"/>
  <c r="AI1753" i="3"/>
  <c r="AL1752" i="3"/>
  <c r="AI1752" i="3"/>
  <c r="AL1751" i="3"/>
  <c r="AI1751" i="3"/>
  <c r="AI1750" i="3"/>
  <c r="AL1749" i="3"/>
  <c r="AI1749" i="3"/>
  <c r="AL1748" i="3"/>
  <c r="AI1748" i="3"/>
  <c r="AL1747" i="3"/>
  <c r="AI1747" i="3"/>
  <c r="AL1746" i="3"/>
  <c r="AI1746" i="3"/>
  <c r="AL1745" i="3"/>
  <c r="AI1745" i="3"/>
  <c r="AL1744" i="3"/>
  <c r="AI1744" i="3"/>
  <c r="AL1743" i="3"/>
  <c r="AI1743" i="3"/>
  <c r="AL1742" i="3"/>
  <c r="AI1742" i="3"/>
  <c r="AL1741" i="3"/>
  <c r="AI1741" i="3"/>
  <c r="AL1740" i="3"/>
  <c r="AI1740" i="3"/>
  <c r="AL1739" i="3"/>
  <c r="AI1739" i="3"/>
  <c r="AL1738" i="3"/>
  <c r="AI1738" i="3"/>
  <c r="AL1737" i="3"/>
  <c r="AI1737" i="3"/>
  <c r="AL1736" i="3"/>
  <c r="AI1736" i="3"/>
  <c r="AL1735" i="3"/>
  <c r="AI1735" i="3"/>
  <c r="AL1734" i="3"/>
  <c r="AI1734" i="3"/>
  <c r="AL1733" i="3"/>
  <c r="AI1733" i="3"/>
  <c r="AL1732" i="3"/>
  <c r="AI1732" i="3"/>
  <c r="AL1731" i="3"/>
  <c r="AI1731" i="3"/>
  <c r="AL1730" i="3"/>
  <c r="AI1730" i="3"/>
  <c r="AL1729" i="3"/>
  <c r="AI1729" i="3"/>
  <c r="AI1728" i="3"/>
  <c r="AL1727" i="3"/>
  <c r="AI1727" i="3"/>
  <c r="AL1726" i="3"/>
  <c r="AI1726" i="3"/>
  <c r="AL1725" i="3"/>
  <c r="AI1725" i="3"/>
  <c r="AL1724" i="3"/>
  <c r="AI1724" i="3"/>
  <c r="AL1723" i="3"/>
  <c r="AI1723" i="3"/>
  <c r="AL1722" i="3"/>
  <c r="AI1722" i="3"/>
  <c r="AL1721" i="3"/>
  <c r="AI1721" i="3"/>
  <c r="AL1720" i="3"/>
  <c r="AI1720" i="3"/>
  <c r="AL1719" i="3"/>
  <c r="AI1719" i="3"/>
  <c r="AL1718" i="3"/>
  <c r="AI1718" i="3"/>
  <c r="AL1717" i="3"/>
  <c r="AI1717" i="3"/>
  <c r="AL1716" i="3"/>
  <c r="AI1716" i="3"/>
  <c r="AL1715" i="3"/>
  <c r="AI1715" i="3"/>
  <c r="AL1714" i="3"/>
  <c r="AI1714" i="3"/>
  <c r="AL1713" i="3"/>
  <c r="AI1713" i="3"/>
  <c r="AI1712" i="3"/>
  <c r="AL1711" i="3"/>
  <c r="AI1711" i="3"/>
  <c r="AL1710" i="3"/>
  <c r="AI1710" i="3"/>
  <c r="AL1709" i="3"/>
  <c r="AI1709" i="3"/>
  <c r="AL1708" i="3"/>
  <c r="AI1708" i="3"/>
  <c r="AL1707" i="3"/>
  <c r="AI1707" i="3"/>
  <c r="AL1706" i="3"/>
  <c r="AI1706" i="3"/>
  <c r="AL1705" i="3"/>
  <c r="AI1705" i="3"/>
  <c r="AL1704" i="3"/>
  <c r="AI1704" i="3"/>
  <c r="AL1703" i="3"/>
  <c r="AI1703" i="3"/>
  <c r="AL1702" i="3"/>
  <c r="AI1702" i="3"/>
  <c r="AL1701" i="3"/>
  <c r="AI1701" i="3"/>
  <c r="AL1700" i="3"/>
  <c r="AI1700" i="3"/>
  <c r="AL1699" i="3"/>
  <c r="AI1699" i="3"/>
  <c r="AL1698" i="3"/>
  <c r="AI1698" i="3"/>
  <c r="AL1697" i="3"/>
  <c r="AI1697" i="3"/>
  <c r="AL1696" i="3"/>
  <c r="AI1696" i="3"/>
  <c r="AL1695" i="3"/>
  <c r="AI1695" i="3"/>
  <c r="AL1694" i="3"/>
  <c r="AI1694" i="3"/>
  <c r="AL1693" i="3"/>
  <c r="AI1693" i="3"/>
  <c r="AL1692" i="3"/>
  <c r="AI1692" i="3"/>
  <c r="AL1691" i="3"/>
  <c r="AI1691" i="3"/>
  <c r="AI1690" i="3"/>
  <c r="AL1689" i="3"/>
  <c r="AI1689" i="3"/>
  <c r="AL1688" i="3"/>
  <c r="AI1688" i="3"/>
  <c r="AL1687" i="3"/>
  <c r="AI1687" i="3"/>
  <c r="AL1686" i="3"/>
  <c r="AI1686" i="3"/>
  <c r="AL1685" i="3"/>
  <c r="AI1685" i="3"/>
  <c r="AL1684" i="3"/>
  <c r="AI1684" i="3"/>
  <c r="AL1683" i="3"/>
  <c r="AI1683" i="3"/>
  <c r="AL1682" i="3"/>
  <c r="AI1682" i="3"/>
  <c r="AL1681" i="3"/>
  <c r="AI1681" i="3"/>
  <c r="AL1680" i="3"/>
  <c r="AI1680" i="3"/>
  <c r="AL1679" i="3"/>
  <c r="AI1679" i="3"/>
  <c r="AL1678" i="3"/>
  <c r="AI1678" i="3"/>
  <c r="AL1677" i="3"/>
  <c r="AI1677" i="3"/>
  <c r="AL1676" i="3"/>
  <c r="AI1676" i="3"/>
  <c r="AL1675" i="3"/>
  <c r="AI1675" i="3"/>
  <c r="AL1674" i="3"/>
  <c r="AI1674" i="3"/>
  <c r="AL1673" i="3"/>
  <c r="AI1673" i="3"/>
  <c r="AL1672" i="3"/>
  <c r="AI1672" i="3"/>
  <c r="AI1671" i="3"/>
  <c r="AL1670" i="3"/>
  <c r="AI1670" i="3"/>
  <c r="AL1669" i="3"/>
  <c r="AI1669" i="3"/>
  <c r="AL1668" i="3"/>
  <c r="AI1668" i="3"/>
  <c r="AL1667" i="3"/>
  <c r="AI1667" i="3"/>
  <c r="AL1666" i="3"/>
  <c r="AI1666" i="3"/>
  <c r="AL1665" i="3"/>
  <c r="AI1665" i="3"/>
  <c r="AL1664" i="3"/>
  <c r="AI1664" i="3"/>
  <c r="AL1663" i="3"/>
  <c r="AI1663" i="3"/>
  <c r="AL1662" i="3"/>
  <c r="AI1662" i="3"/>
  <c r="AL1661" i="3"/>
  <c r="AI1661" i="3"/>
  <c r="AL1660" i="3"/>
  <c r="AI1660" i="3"/>
  <c r="AL1659" i="3"/>
  <c r="AI1659" i="3"/>
  <c r="AL1658" i="3"/>
  <c r="AI1658" i="3"/>
  <c r="AL1657" i="3"/>
  <c r="AI1657" i="3"/>
  <c r="AL1656" i="3"/>
  <c r="AI1656" i="3"/>
  <c r="AL1655" i="3"/>
  <c r="AI1655" i="3"/>
  <c r="AL1654" i="3"/>
  <c r="AI1654" i="3"/>
  <c r="AL1653" i="3"/>
  <c r="AI1653" i="3"/>
  <c r="AL1652" i="3"/>
  <c r="AI1652" i="3"/>
  <c r="AL1651" i="3"/>
  <c r="AI1651" i="3"/>
  <c r="AL1650" i="3"/>
  <c r="AI1650" i="3"/>
  <c r="AI1649" i="3"/>
  <c r="AL1648" i="3"/>
  <c r="AI1648" i="3"/>
  <c r="AL1647" i="3"/>
  <c r="AI1647" i="3"/>
  <c r="AL1646" i="3"/>
  <c r="AI1646" i="3"/>
  <c r="AL1645" i="3"/>
  <c r="AI1645" i="3"/>
  <c r="AL1644" i="3"/>
  <c r="AI1644" i="3"/>
  <c r="AL1643" i="3"/>
  <c r="AI1643" i="3"/>
  <c r="AL1642" i="3"/>
  <c r="AI1642" i="3"/>
  <c r="AL1641" i="3"/>
  <c r="AI1641" i="3"/>
  <c r="AL1640" i="3"/>
  <c r="AI1640" i="3"/>
  <c r="AL1639" i="3"/>
  <c r="AI1639" i="3"/>
  <c r="AL1638" i="3"/>
  <c r="AI1638" i="3"/>
  <c r="AL1637" i="3"/>
  <c r="AI1637" i="3"/>
  <c r="AL1636" i="3"/>
  <c r="AI1636" i="3"/>
  <c r="AL1635" i="3"/>
  <c r="AI1635" i="3"/>
  <c r="AL1634" i="3"/>
  <c r="AI1634" i="3"/>
  <c r="AL1633" i="3"/>
  <c r="AI1633" i="3"/>
  <c r="AL1632" i="3"/>
  <c r="AI1632" i="3"/>
  <c r="AL1631" i="3"/>
  <c r="AI1631" i="3"/>
  <c r="AL1630" i="3"/>
  <c r="AI1630" i="3"/>
  <c r="AL1629" i="3"/>
  <c r="AI1629" i="3"/>
  <c r="AL1628" i="3"/>
  <c r="AI1628" i="3"/>
  <c r="AI1627" i="3"/>
  <c r="AL1626" i="3"/>
  <c r="AI1626" i="3"/>
  <c r="AL1625" i="3"/>
  <c r="AI1625" i="3"/>
  <c r="AL1624" i="3"/>
  <c r="AI1624" i="3"/>
  <c r="AL1623" i="3"/>
  <c r="AI1623" i="3"/>
  <c r="AL1622" i="3"/>
  <c r="AI1622" i="3"/>
  <c r="AL1621" i="3"/>
  <c r="AI1621" i="3"/>
  <c r="AL1620" i="3"/>
  <c r="AI1620" i="3"/>
  <c r="AL1619" i="3"/>
  <c r="AI1619" i="3"/>
  <c r="AL1618" i="3"/>
  <c r="AI1618" i="3"/>
  <c r="AL1617" i="3"/>
  <c r="AI1617" i="3"/>
  <c r="AL1616" i="3"/>
  <c r="AI1616" i="3"/>
  <c r="AL1615" i="3"/>
  <c r="AI1615" i="3"/>
  <c r="AL1614" i="3"/>
  <c r="AI1614" i="3"/>
  <c r="AL1613" i="3"/>
  <c r="AI1613" i="3"/>
  <c r="AL1612" i="3"/>
  <c r="AI1612" i="3"/>
  <c r="AL1611" i="3"/>
  <c r="AI1611" i="3"/>
  <c r="AL1610" i="3"/>
  <c r="AI1610" i="3"/>
  <c r="AL1609" i="3"/>
  <c r="AI1609" i="3"/>
  <c r="AL1608" i="3"/>
  <c r="AI1608" i="3"/>
  <c r="AI1607" i="3"/>
  <c r="AL1606" i="3"/>
  <c r="AI1606" i="3"/>
  <c r="AL1605" i="3"/>
  <c r="AI1605" i="3"/>
  <c r="AL1604" i="3"/>
  <c r="AI1604" i="3"/>
  <c r="AL1603" i="3"/>
  <c r="AI1603" i="3"/>
  <c r="AL1602" i="3"/>
  <c r="AI1602" i="3"/>
  <c r="AL1601" i="3"/>
  <c r="AI1601" i="3"/>
  <c r="AL1600" i="3"/>
  <c r="AI1600" i="3"/>
  <c r="AL1599" i="3"/>
  <c r="AI1599" i="3"/>
  <c r="AL1598" i="3"/>
  <c r="AI1598" i="3"/>
  <c r="AL1597" i="3"/>
  <c r="AI1597" i="3"/>
  <c r="AL1596" i="3"/>
  <c r="AI1596" i="3"/>
  <c r="AL1595" i="3"/>
  <c r="AI1595" i="3"/>
  <c r="AL1594" i="3"/>
  <c r="AI1594" i="3"/>
  <c r="AL1593" i="3"/>
  <c r="AI1593" i="3"/>
  <c r="AL1592" i="3"/>
  <c r="AI1592" i="3"/>
  <c r="AL1591" i="3"/>
  <c r="AI1591" i="3"/>
  <c r="AL1590" i="3"/>
  <c r="AI1590" i="3"/>
  <c r="AL1589" i="3"/>
  <c r="AI1589" i="3"/>
  <c r="AL1588" i="3"/>
  <c r="AI1588" i="3"/>
  <c r="AL1587" i="3"/>
  <c r="AI1587" i="3"/>
  <c r="AI1586" i="3"/>
  <c r="AL1585" i="3"/>
  <c r="AI1585" i="3"/>
  <c r="AL1584" i="3"/>
  <c r="AI1584" i="3"/>
  <c r="AL1583" i="3"/>
  <c r="AI1583" i="3"/>
  <c r="AL1582" i="3"/>
  <c r="AI1582" i="3"/>
  <c r="AL1581" i="3"/>
  <c r="AI1581" i="3"/>
  <c r="AL1580" i="3"/>
  <c r="AI1580" i="3"/>
  <c r="AL1579" i="3"/>
  <c r="AI1579" i="3"/>
  <c r="AL1578" i="3"/>
  <c r="AI1578" i="3"/>
  <c r="AL1577" i="3"/>
  <c r="AI1577" i="3"/>
  <c r="AL1576" i="3"/>
  <c r="AI1576" i="3"/>
  <c r="AL1575" i="3"/>
  <c r="AI1575" i="3"/>
  <c r="AL1574" i="3"/>
  <c r="AI1574" i="3"/>
  <c r="AL1573" i="3"/>
  <c r="AI1573" i="3"/>
  <c r="AL1572" i="3"/>
  <c r="AI1572" i="3"/>
  <c r="AL1571" i="3"/>
  <c r="AI1571" i="3"/>
  <c r="AL1570" i="3"/>
  <c r="AI1570" i="3"/>
  <c r="AL1569" i="3"/>
  <c r="AI1569" i="3"/>
  <c r="AL1568" i="3"/>
  <c r="AI1568" i="3"/>
  <c r="AI1567" i="3"/>
  <c r="AL1566" i="3"/>
  <c r="AI1566" i="3"/>
  <c r="AL1565" i="3"/>
  <c r="AI1565" i="3"/>
  <c r="AL1564" i="3"/>
  <c r="AI1564" i="3"/>
  <c r="AL1563" i="3"/>
  <c r="AI1563" i="3"/>
  <c r="AL1562" i="3"/>
  <c r="AI1562" i="3"/>
  <c r="AL1561" i="3"/>
  <c r="AI1561" i="3"/>
  <c r="AL1560" i="3"/>
  <c r="AI1560" i="3"/>
  <c r="AL1559" i="3"/>
  <c r="AI1559" i="3"/>
  <c r="AL1558" i="3"/>
  <c r="AI1558" i="3"/>
  <c r="AL1557" i="3"/>
  <c r="AI1557" i="3"/>
  <c r="AL1556" i="3"/>
  <c r="AI1556" i="3"/>
  <c r="AL1555" i="3"/>
  <c r="AI1555" i="3"/>
  <c r="AL1554" i="3"/>
  <c r="AI1554" i="3"/>
  <c r="AL1553" i="3"/>
  <c r="AI1553" i="3"/>
  <c r="AL1552" i="3"/>
  <c r="AI1552" i="3"/>
  <c r="AL1551" i="3"/>
  <c r="AI1551" i="3"/>
  <c r="AL1550" i="3"/>
  <c r="AI1550" i="3"/>
  <c r="AI1549" i="3"/>
  <c r="AL1548" i="3"/>
  <c r="AI1548" i="3"/>
  <c r="AL1547" i="3"/>
  <c r="AI1547" i="3"/>
  <c r="AL1546" i="3"/>
  <c r="AI1546" i="3"/>
  <c r="AL1545" i="3"/>
  <c r="AI1545" i="3"/>
  <c r="AL1544" i="3"/>
  <c r="AI1544" i="3"/>
  <c r="AL1543" i="3"/>
  <c r="AI1543" i="3"/>
  <c r="AL1542" i="3"/>
  <c r="AI1542" i="3"/>
  <c r="AL1541" i="3"/>
  <c r="AI1541" i="3"/>
  <c r="AL1540" i="3"/>
  <c r="AI1540" i="3"/>
  <c r="AL1539" i="3"/>
  <c r="AI1539" i="3"/>
  <c r="AL1538" i="3"/>
  <c r="AI1538" i="3"/>
  <c r="AL1537" i="3"/>
  <c r="AI1537" i="3"/>
  <c r="AL1536" i="3"/>
  <c r="AI1536" i="3"/>
  <c r="AL1535" i="3"/>
  <c r="AI1535" i="3"/>
  <c r="AL1534" i="3"/>
  <c r="AI1534" i="3"/>
  <c r="AL1533" i="3"/>
  <c r="AI1533" i="3"/>
  <c r="AL1532" i="3"/>
  <c r="AI1532" i="3"/>
  <c r="AL1531" i="3"/>
  <c r="AI1531" i="3"/>
  <c r="AL1530" i="3"/>
  <c r="AI1530" i="3"/>
  <c r="AI1529" i="3"/>
  <c r="AL1528" i="3"/>
  <c r="AI1528" i="3"/>
  <c r="AL1527" i="3"/>
  <c r="AI1527" i="3"/>
  <c r="AL1526" i="3"/>
  <c r="AI1526" i="3"/>
  <c r="AL1525" i="3"/>
  <c r="AI1525" i="3"/>
  <c r="AL1524" i="3"/>
  <c r="AI1524" i="3"/>
  <c r="AL1523" i="3"/>
  <c r="AI1523" i="3"/>
  <c r="AL1522" i="3"/>
  <c r="AI1522" i="3"/>
  <c r="AL1521" i="3"/>
  <c r="AI1521" i="3"/>
  <c r="AL1520" i="3"/>
  <c r="AI1520" i="3"/>
  <c r="AL1519" i="3"/>
  <c r="AI1519" i="3"/>
  <c r="AL1518" i="3"/>
  <c r="AI1518" i="3"/>
  <c r="AL1517" i="3"/>
  <c r="AI1517" i="3"/>
  <c r="AL1516" i="3"/>
  <c r="AI1516" i="3"/>
  <c r="AL1515" i="3"/>
  <c r="AI1515" i="3"/>
  <c r="AL1514" i="3"/>
  <c r="AI1514" i="3"/>
  <c r="AL1513" i="3"/>
  <c r="AI1513" i="3"/>
  <c r="AL1512" i="3"/>
  <c r="AI1512" i="3"/>
  <c r="AL1511" i="3"/>
  <c r="AI1511" i="3"/>
  <c r="AL1510" i="3"/>
  <c r="AI1510" i="3"/>
  <c r="AL1509" i="3"/>
  <c r="AI1509" i="3"/>
  <c r="AI1508" i="3"/>
  <c r="AL1507" i="3"/>
  <c r="AI1507" i="3"/>
  <c r="AL1506" i="3"/>
  <c r="AI1506" i="3"/>
  <c r="AL1505" i="3"/>
  <c r="AI1505" i="3"/>
  <c r="AL1504" i="3"/>
  <c r="AI1504" i="3"/>
  <c r="AL1503" i="3"/>
  <c r="AI1503" i="3"/>
  <c r="AL1502" i="3"/>
  <c r="AI1502" i="3"/>
  <c r="AL1501" i="3"/>
  <c r="AI1501" i="3"/>
  <c r="AL1500" i="3"/>
  <c r="AI1500" i="3"/>
  <c r="AL1499" i="3"/>
  <c r="AI1499" i="3"/>
  <c r="AL1498" i="3"/>
  <c r="AI1498" i="3"/>
  <c r="AL1497" i="3"/>
  <c r="AI1497" i="3"/>
  <c r="AL1496" i="3"/>
  <c r="AI1496" i="3"/>
  <c r="AL1495" i="3"/>
  <c r="AI1495" i="3"/>
  <c r="AL1494" i="3"/>
  <c r="AI1494" i="3"/>
  <c r="AL1493" i="3"/>
  <c r="AI1493" i="3"/>
  <c r="AL1492" i="3"/>
  <c r="AI1492" i="3"/>
  <c r="AL1491" i="3"/>
  <c r="AI1491" i="3"/>
  <c r="AL1490" i="3"/>
  <c r="AI1490" i="3"/>
  <c r="AL1489" i="3"/>
  <c r="AI1489" i="3"/>
  <c r="AL1488" i="3"/>
  <c r="AI1488" i="3"/>
  <c r="AI1487" i="3"/>
  <c r="AL1486" i="3"/>
  <c r="AI1486" i="3"/>
  <c r="AL1485" i="3"/>
  <c r="AI1485" i="3"/>
  <c r="AL1484" i="3"/>
  <c r="AI1484" i="3"/>
  <c r="AL1483" i="3"/>
  <c r="AI1483" i="3"/>
  <c r="AL1482" i="3"/>
  <c r="AI1482" i="3"/>
  <c r="AL1481" i="3"/>
  <c r="AI1481" i="3"/>
  <c r="AL1480" i="3"/>
  <c r="AI1480" i="3"/>
  <c r="AL1479" i="3"/>
  <c r="AI1479" i="3"/>
  <c r="AL1478" i="3"/>
  <c r="AI1478" i="3"/>
  <c r="AL1477" i="3"/>
  <c r="AI1477" i="3"/>
  <c r="AL1476" i="3"/>
  <c r="AI1476" i="3"/>
  <c r="AL1475" i="3"/>
  <c r="AI1475" i="3"/>
  <c r="AL1474" i="3"/>
  <c r="AI1474" i="3"/>
  <c r="AL1473" i="3"/>
  <c r="AI1473" i="3"/>
  <c r="AL1472" i="3"/>
  <c r="AI1472" i="3"/>
  <c r="AL1471" i="3"/>
  <c r="AI1471" i="3"/>
  <c r="AI1470" i="3"/>
  <c r="AL1469" i="3"/>
  <c r="AI1469" i="3"/>
  <c r="AL1468" i="3"/>
  <c r="AI1468" i="3"/>
  <c r="AL1467" i="3"/>
  <c r="AI1467" i="3"/>
  <c r="AL1466" i="3"/>
  <c r="AI1466" i="3"/>
  <c r="AL1465" i="3"/>
  <c r="AI1465" i="3"/>
  <c r="AL1464" i="3"/>
  <c r="AI1464" i="3"/>
  <c r="AL1463" i="3"/>
  <c r="AI1463" i="3"/>
  <c r="AL1462" i="3"/>
  <c r="AI1462" i="3"/>
  <c r="AL1461" i="3"/>
  <c r="AI1461" i="3"/>
  <c r="AL1460" i="3"/>
  <c r="AI1460" i="3"/>
  <c r="AL1459" i="3"/>
  <c r="AI1459" i="3"/>
  <c r="AL1458" i="3"/>
  <c r="AI1458" i="3"/>
  <c r="AL1457" i="3"/>
  <c r="AI1457" i="3"/>
  <c r="AL1456" i="3"/>
  <c r="AI1456" i="3"/>
  <c r="AL1455" i="3"/>
  <c r="AI1455" i="3"/>
  <c r="AL1454" i="3"/>
  <c r="AI1454" i="3"/>
  <c r="AL1453" i="3"/>
  <c r="AI1453" i="3"/>
  <c r="AL1452" i="3"/>
  <c r="AI1452" i="3"/>
  <c r="AL1451" i="3"/>
  <c r="AI1451" i="3"/>
  <c r="AL1450" i="3"/>
  <c r="AI1450" i="3"/>
  <c r="AI1449" i="3"/>
  <c r="AL1448" i="3"/>
  <c r="AI1448" i="3"/>
  <c r="AL1447" i="3"/>
  <c r="AI1447" i="3"/>
  <c r="AL1446" i="3"/>
  <c r="AI1446" i="3"/>
  <c r="AL1445" i="3"/>
  <c r="AI1445" i="3"/>
  <c r="AL1444" i="3"/>
  <c r="AI1444" i="3"/>
  <c r="AL1443" i="3"/>
  <c r="AI1443" i="3"/>
  <c r="AL1442" i="3"/>
  <c r="AI1442" i="3"/>
  <c r="AL1441" i="3"/>
  <c r="AI1441" i="3"/>
  <c r="AL1440" i="3"/>
  <c r="AI1440" i="3"/>
  <c r="AL1439" i="3"/>
  <c r="AI1439" i="3"/>
  <c r="AL1438" i="3"/>
  <c r="AI1438" i="3"/>
  <c r="AL1437" i="3"/>
  <c r="AI1437" i="3"/>
  <c r="AL1436" i="3"/>
  <c r="AI1436" i="3"/>
  <c r="AL1435" i="3"/>
  <c r="AI1435" i="3"/>
  <c r="AL1434" i="3"/>
  <c r="AI1434" i="3"/>
  <c r="AL1433" i="3"/>
  <c r="AI1433" i="3"/>
  <c r="AL1432" i="3"/>
  <c r="AI1432" i="3"/>
  <c r="AL1431" i="3"/>
  <c r="AI1431" i="3"/>
  <c r="AL1430" i="3"/>
  <c r="AI1430" i="3"/>
  <c r="AL1429" i="3"/>
  <c r="AI1429" i="3"/>
  <c r="AI1428" i="3"/>
  <c r="AL1427" i="3"/>
  <c r="AI1427" i="3"/>
  <c r="AL1426" i="3"/>
  <c r="AI1426" i="3"/>
  <c r="AL1425" i="3"/>
  <c r="AI1425" i="3"/>
  <c r="AL1424" i="3"/>
  <c r="AI1424" i="3"/>
  <c r="AL1423" i="3"/>
  <c r="AI1423" i="3"/>
  <c r="AL1422" i="3"/>
  <c r="AI1422" i="3"/>
  <c r="AL1421" i="3"/>
  <c r="AI1421" i="3"/>
  <c r="AL1420" i="3"/>
  <c r="AI1420" i="3"/>
  <c r="AL1419" i="3"/>
  <c r="AI1419" i="3"/>
  <c r="AL1418" i="3"/>
  <c r="AI1418" i="3"/>
  <c r="AL1417" i="3"/>
  <c r="AI1417" i="3"/>
  <c r="AL1416" i="3"/>
  <c r="AI1416" i="3"/>
  <c r="AL1415" i="3"/>
  <c r="AI1415" i="3"/>
  <c r="AL1414" i="3"/>
  <c r="AI1414" i="3"/>
  <c r="AL1413" i="3"/>
  <c r="AI1413" i="3"/>
  <c r="AL1412" i="3"/>
  <c r="AI1412" i="3"/>
  <c r="AL1411" i="3"/>
  <c r="AI1411" i="3"/>
  <c r="AL1410" i="3"/>
  <c r="AI1410" i="3"/>
  <c r="AL1409" i="3"/>
  <c r="AI1409" i="3"/>
  <c r="AL1408" i="3"/>
  <c r="AI1408" i="3"/>
  <c r="AL1407" i="3"/>
  <c r="AI1407" i="3"/>
  <c r="AI1406" i="3"/>
  <c r="AL1405" i="3"/>
  <c r="AI1405" i="3"/>
  <c r="AL1404" i="3"/>
  <c r="AI1404" i="3"/>
  <c r="AL1403" i="3"/>
  <c r="AI1403" i="3"/>
  <c r="AL1402" i="3"/>
  <c r="AI1402" i="3"/>
  <c r="AL1401" i="3"/>
  <c r="AI1401" i="3"/>
  <c r="AL1400" i="3"/>
  <c r="AI1400" i="3"/>
  <c r="AL1399" i="3"/>
  <c r="AI1399" i="3"/>
  <c r="AL1398" i="3"/>
  <c r="AI1398" i="3"/>
  <c r="AL1397" i="3"/>
  <c r="AI1397" i="3"/>
  <c r="AL1396" i="3"/>
  <c r="AI1396" i="3"/>
  <c r="AL1395" i="3"/>
  <c r="AI1395" i="3"/>
  <c r="AL1394" i="3"/>
  <c r="AI1394" i="3"/>
  <c r="AL1393" i="3"/>
  <c r="AI1393" i="3"/>
  <c r="AL1392" i="3"/>
  <c r="AI1392" i="3"/>
  <c r="AL1391" i="3"/>
  <c r="AI1391" i="3"/>
  <c r="AL1390" i="3"/>
  <c r="AI1390" i="3"/>
  <c r="AL1389" i="3"/>
  <c r="AI1389" i="3"/>
  <c r="AL1388" i="3"/>
  <c r="AI1388" i="3"/>
  <c r="AL1387" i="3"/>
  <c r="AI1387" i="3"/>
  <c r="AL1386" i="3"/>
  <c r="AI1386" i="3"/>
  <c r="AI1385" i="3"/>
  <c r="AL1384" i="3"/>
  <c r="AI1384" i="3"/>
  <c r="AL1383" i="3"/>
  <c r="AI1383" i="3"/>
  <c r="AL1382" i="3"/>
  <c r="AI1382" i="3"/>
  <c r="AL1381" i="3"/>
  <c r="AI1381" i="3"/>
  <c r="AL1380" i="3"/>
  <c r="AI1380" i="3"/>
  <c r="AL1379" i="3"/>
  <c r="AI1379" i="3"/>
  <c r="AL1378" i="3"/>
  <c r="AI1378" i="3"/>
  <c r="AL1377" i="3"/>
  <c r="AI1377" i="3"/>
  <c r="AL1376" i="3"/>
  <c r="AI1376" i="3"/>
  <c r="AL1375" i="3"/>
  <c r="AI1375" i="3"/>
  <c r="AL1374" i="3"/>
  <c r="AI1374" i="3"/>
  <c r="AL1373" i="3"/>
  <c r="AI1373" i="3"/>
  <c r="AL1372" i="3"/>
  <c r="AI1372" i="3"/>
  <c r="AL1371" i="3"/>
  <c r="AI1371" i="3"/>
  <c r="AL1370" i="3"/>
  <c r="AI1370" i="3"/>
  <c r="AL1369" i="3"/>
  <c r="AI1369" i="3"/>
  <c r="AL1368" i="3"/>
  <c r="AI1368" i="3"/>
  <c r="AL1367" i="3"/>
  <c r="AI1367" i="3"/>
  <c r="AL1366" i="3"/>
  <c r="AI1366" i="3"/>
  <c r="AL1365" i="3"/>
  <c r="AI1365" i="3"/>
  <c r="AL1364" i="3"/>
  <c r="AI1364" i="3"/>
  <c r="AI1363" i="3"/>
  <c r="AL1362" i="3"/>
  <c r="AI1362" i="3"/>
  <c r="AL1361" i="3"/>
  <c r="AI1361" i="3"/>
  <c r="AL1360" i="3"/>
  <c r="AI1360" i="3"/>
  <c r="AL1359" i="3"/>
  <c r="AI1359" i="3"/>
  <c r="AL1358" i="3"/>
  <c r="AI1358" i="3"/>
  <c r="AL1357" i="3"/>
  <c r="AI1357" i="3"/>
  <c r="AL1356" i="3"/>
  <c r="AI1356" i="3"/>
  <c r="AL1355" i="3"/>
  <c r="AI1355" i="3"/>
  <c r="AL1354" i="3"/>
  <c r="AI1354" i="3"/>
  <c r="AL1353" i="3"/>
  <c r="AI1353" i="3"/>
  <c r="AL1352" i="3"/>
  <c r="AI1352" i="3"/>
  <c r="AL1351" i="3"/>
  <c r="AI1351" i="3"/>
  <c r="AL1350" i="3"/>
  <c r="AI1350" i="3"/>
  <c r="AL1349" i="3"/>
  <c r="AI1349" i="3"/>
  <c r="AL1348" i="3"/>
  <c r="AI1348" i="3"/>
  <c r="AL1347" i="3"/>
  <c r="AI1347" i="3"/>
  <c r="AL1346" i="3"/>
  <c r="AI1346" i="3"/>
  <c r="AL1345" i="3"/>
  <c r="AI1345" i="3"/>
  <c r="AL1344" i="3"/>
  <c r="AI1344" i="3"/>
  <c r="AL1343" i="3"/>
  <c r="AI1343" i="3"/>
  <c r="AI1342" i="3"/>
  <c r="AL1341" i="3"/>
  <c r="AI1341" i="3"/>
  <c r="AL1340" i="3"/>
  <c r="AI1340" i="3"/>
  <c r="AL1339" i="3"/>
  <c r="AI1339" i="3"/>
  <c r="AL1338" i="3"/>
  <c r="AI1338" i="3"/>
  <c r="AL1337" i="3"/>
  <c r="AI1337" i="3"/>
  <c r="AL1336" i="3"/>
  <c r="AI1336" i="3"/>
  <c r="AL1335" i="3"/>
  <c r="AI1335" i="3"/>
  <c r="AL1334" i="3"/>
  <c r="AI1334" i="3"/>
  <c r="AL1333" i="3"/>
  <c r="AI1333" i="3"/>
  <c r="AL1332" i="3"/>
  <c r="AI1332" i="3"/>
  <c r="AL1331" i="3"/>
  <c r="AI1331" i="3"/>
  <c r="AL1330" i="3"/>
  <c r="AI1330" i="3"/>
  <c r="AL1329" i="3"/>
  <c r="AI1329" i="3"/>
  <c r="AL1328" i="3"/>
  <c r="AI1328" i="3"/>
  <c r="AL1327" i="3"/>
  <c r="AI1327" i="3"/>
  <c r="AL1326" i="3"/>
  <c r="AI1326" i="3"/>
  <c r="AI1325" i="3"/>
  <c r="AL1324" i="3"/>
  <c r="AI1324" i="3"/>
  <c r="AL1323" i="3"/>
  <c r="AI1323" i="3"/>
  <c r="AL1322" i="3"/>
  <c r="AI1322" i="3"/>
  <c r="AL1321" i="3"/>
  <c r="AI1321" i="3"/>
  <c r="AL1320" i="3"/>
  <c r="AI1320" i="3"/>
  <c r="AL1319" i="3"/>
  <c r="AI1319" i="3"/>
  <c r="AL1318" i="3"/>
  <c r="AI1318" i="3"/>
  <c r="AL1317" i="3"/>
  <c r="AI1317" i="3"/>
  <c r="AL1316" i="3"/>
  <c r="AI1316" i="3"/>
  <c r="AL1315" i="3"/>
  <c r="AI1315" i="3"/>
  <c r="AL1314" i="3"/>
  <c r="AI1314" i="3"/>
  <c r="AL1313" i="3"/>
  <c r="AI1313" i="3"/>
  <c r="AL1312" i="3"/>
  <c r="AI1312" i="3"/>
  <c r="AL1311" i="3"/>
  <c r="AI1311" i="3"/>
  <c r="AL1310" i="3"/>
  <c r="AI1310" i="3"/>
  <c r="AL1309" i="3"/>
  <c r="AI1309" i="3"/>
  <c r="AL1308" i="3"/>
  <c r="AI1308" i="3"/>
  <c r="AL1307" i="3"/>
  <c r="AI1307" i="3"/>
  <c r="AL1306" i="3"/>
  <c r="AI1306" i="3"/>
  <c r="AI1305" i="3"/>
  <c r="AL1304" i="3"/>
  <c r="AI1304" i="3"/>
  <c r="AL1303" i="3"/>
  <c r="AI1303" i="3"/>
  <c r="AL1302" i="3"/>
  <c r="AI1302" i="3"/>
  <c r="AL1301" i="3"/>
  <c r="AI1301" i="3"/>
  <c r="AL1300" i="3"/>
  <c r="AI1300" i="3"/>
  <c r="AL1299" i="3"/>
  <c r="AI1299" i="3"/>
  <c r="AL1298" i="3"/>
  <c r="AI1298" i="3"/>
  <c r="AL1297" i="3"/>
  <c r="AI1297" i="3"/>
  <c r="AL1296" i="3"/>
  <c r="AI1296" i="3"/>
  <c r="AL1295" i="3"/>
  <c r="AI1295" i="3"/>
  <c r="AL1294" i="3"/>
  <c r="AI1294" i="3"/>
  <c r="AL1293" i="3"/>
  <c r="AI1293" i="3"/>
  <c r="AL1292" i="3"/>
  <c r="AI1292" i="3"/>
  <c r="AL1291" i="3"/>
  <c r="AI1291" i="3"/>
  <c r="AL1290" i="3"/>
  <c r="AI1290" i="3"/>
  <c r="AL1289" i="3"/>
  <c r="AI1289" i="3"/>
  <c r="AL1288" i="3"/>
  <c r="AI1288" i="3"/>
  <c r="AL1287" i="3"/>
  <c r="AI1287" i="3"/>
  <c r="AI1286" i="3"/>
  <c r="AL1285" i="3"/>
  <c r="AI1285" i="3"/>
  <c r="AL1284" i="3"/>
  <c r="AI1284" i="3"/>
  <c r="AL1283" i="3"/>
  <c r="AI1283" i="3"/>
  <c r="AL1282" i="3"/>
  <c r="AI1282" i="3"/>
  <c r="AL1281" i="3"/>
  <c r="AI1281" i="3"/>
  <c r="AL1280" i="3"/>
  <c r="AI1280" i="3"/>
  <c r="AL1279" i="3"/>
  <c r="AI1279" i="3"/>
  <c r="AL1278" i="3"/>
  <c r="AI1278" i="3"/>
  <c r="AL1277" i="3"/>
  <c r="AI1277" i="3"/>
  <c r="AL1276" i="3"/>
  <c r="AI1276" i="3"/>
  <c r="AL1275" i="3"/>
  <c r="AI1275" i="3"/>
  <c r="AL1274" i="3"/>
  <c r="AI1274" i="3"/>
  <c r="AL1273" i="3"/>
  <c r="AI1273" i="3"/>
  <c r="AL1272" i="3"/>
  <c r="AI1272" i="3"/>
  <c r="AL1271" i="3"/>
  <c r="AI1271" i="3"/>
  <c r="AL1270" i="3"/>
  <c r="AI1270" i="3"/>
  <c r="AL1269" i="3"/>
  <c r="AI1269" i="3"/>
  <c r="AL1268" i="3"/>
  <c r="AI1268" i="3"/>
  <c r="AL1267" i="3"/>
  <c r="AI1267" i="3"/>
  <c r="AI1266" i="3"/>
  <c r="AL1265" i="3"/>
  <c r="AI1265" i="3"/>
  <c r="AL1264" i="3"/>
  <c r="AI1264" i="3"/>
  <c r="AL1263" i="3"/>
  <c r="AI1263" i="3"/>
  <c r="AL1262" i="3"/>
  <c r="AI1262" i="3"/>
  <c r="AL1261" i="3"/>
  <c r="AI1261" i="3"/>
  <c r="AL1260" i="3"/>
  <c r="AI1260" i="3"/>
  <c r="AL1259" i="3"/>
  <c r="AI1259" i="3"/>
  <c r="AL1258" i="3"/>
  <c r="AI1258" i="3"/>
  <c r="AL1257" i="3"/>
  <c r="AI1257" i="3"/>
  <c r="AL1256" i="3"/>
  <c r="AI1256" i="3"/>
  <c r="AL1255" i="3"/>
  <c r="AI1255" i="3"/>
  <c r="AL1254" i="3"/>
  <c r="AI1254" i="3"/>
  <c r="AL1253" i="3"/>
  <c r="AI1253" i="3"/>
  <c r="AL1252" i="3"/>
  <c r="AI1252" i="3"/>
  <c r="AL1251" i="3"/>
  <c r="AI1251" i="3"/>
  <c r="AL1250" i="3"/>
  <c r="AI1250" i="3"/>
  <c r="AL1249" i="3"/>
  <c r="AI1249" i="3"/>
  <c r="AL1248" i="3"/>
  <c r="AI1248" i="3"/>
  <c r="AL1247" i="3"/>
  <c r="AI1247" i="3"/>
  <c r="AL1246" i="3"/>
  <c r="AI1246" i="3"/>
  <c r="AL1245" i="3"/>
  <c r="AI1245" i="3"/>
  <c r="AI1244" i="3"/>
  <c r="AL1243" i="3"/>
  <c r="AI1243" i="3"/>
  <c r="AL1242" i="3"/>
  <c r="AI1242" i="3"/>
  <c r="AL1241" i="3"/>
  <c r="AI1241" i="3"/>
  <c r="AL1240" i="3"/>
  <c r="AI1240" i="3"/>
  <c r="AL1239" i="3"/>
  <c r="AI1239" i="3"/>
  <c r="AL1238" i="3"/>
  <c r="AI1238" i="3"/>
  <c r="AL1237" i="3"/>
  <c r="AI1237" i="3"/>
  <c r="AL1236" i="3"/>
  <c r="AI1236" i="3"/>
  <c r="AL1235" i="3"/>
  <c r="AI1235" i="3"/>
  <c r="AL1234" i="3"/>
  <c r="AI1234" i="3"/>
  <c r="AL1233" i="3"/>
  <c r="AI1233" i="3"/>
  <c r="AL1232" i="3"/>
  <c r="AI1232" i="3"/>
  <c r="AL1231" i="3"/>
  <c r="AI1231" i="3"/>
  <c r="AL1230" i="3"/>
  <c r="AI1230" i="3"/>
  <c r="AL1229" i="3"/>
  <c r="AI1229" i="3"/>
  <c r="AL1228" i="3"/>
  <c r="AI1228" i="3"/>
  <c r="AI1227" i="3"/>
  <c r="AL1226" i="3"/>
  <c r="AI1226" i="3"/>
  <c r="AL1225" i="3"/>
  <c r="AI1225" i="3"/>
  <c r="AL1224" i="3"/>
  <c r="AI1224" i="3"/>
  <c r="AL1223" i="3"/>
  <c r="AI1223" i="3"/>
  <c r="AL1222" i="3"/>
  <c r="AI1222" i="3"/>
  <c r="AL1221" i="3"/>
  <c r="AI1221" i="3"/>
  <c r="AL1220" i="3"/>
  <c r="AI1220" i="3"/>
  <c r="AL1219" i="3"/>
  <c r="AI1219" i="3"/>
  <c r="AL1218" i="3"/>
  <c r="AI1218" i="3"/>
  <c r="AL1217" i="3"/>
  <c r="AI1217" i="3"/>
  <c r="AL1216" i="3"/>
  <c r="AI1216" i="3"/>
  <c r="AL1215" i="3"/>
  <c r="AI1215" i="3"/>
  <c r="AL1214" i="3"/>
  <c r="AI1214" i="3"/>
  <c r="AL1213" i="3"/>
  <c r="AI1213" i="3"/>
  <c r="AL1212" i="3"/>
  <c r="AI1212" i="3"/>
  <c r="AL1211" i="3"/>
  <c r="AI1211" i="3"/>
  <c r="AL1210" i="3"/>
  <c r="AI1210" i="3"/>
  <c r="AL1209" i="3"/>
  <c r="AI1209" i="3"/>
  <c r="AL1208" i="3"/>
  <c r="AI1208" i="3"/>
  <c r="AI1207" i="3"/>
  <c r="AL1206" i="3"/>
  <c r="AI1206" i="3"/>
  <c r="AL1205" i="3"/>
  <c r="AI1205" i="3"/>
  <c r="AL1204" i="3"/>
  <c r="AI1204" i="3"/>
  <c r="AL1203" i="3"/>
  <c r="AI1203" i="3"/>
  <c r="AL1202" i="3"/>
  <c r="AI1202" i="3"/>
  <c r="AL1201" i="3"/>
  <c r="AI1201" i="3"/>
  <c r="AL1200" i="3"/>
  <c r="AI1200" i="3"/>
  <c r="AL1199" i="3"/>
  <c r="AI1199" i="3"/>
  <c r="AL1198" i="3"/>
  <c r="AI1198" i="3"/>
  <c r="AL1197" i="3"/>
  <c r="AI1197" i="3"/>
  <c r="AL1196" i="3"/>
  <c r="AI1196" i="3"/>
  <c r="AL1195" i="3"/>
  <c r="AI1195" i="3"/>
  <c r="AL1194" i="3"/>
  <c r="AI1194" i="3"/>
  <c r="AL1193" i="3"/>
  <c r="AI1193" i="3"/>
  <c r="AL1192" i="3"/>
  <c r="AI1192" i="3"/>
  <c r="AL1191" i="3"/>
  <c r="AI1191" i="3"/>
  <c r="AL1190" i="3"/>
  <c r="AI1190" i="3"/>
  <c r="AL1189" i="3"/>
  <c r="AI1189" i="3"/>
  <c r="AL1188" i="3"/>
  <c r="AI1188" i="3"/>
  <c r="AL1187" i="3"/>
  <c r="AI1187" i="3"/>
  <c r="AL1186" i="3"/>
  <c r="AI1186" i="3"/>
  <c r="AI1185" i="3"/>
  <c r="AL1184" i="3"/>
  <c r="AI1184" i="3"/>
  <c r="AL1183" i="3"/>
  <c r="AI1183" i="3"/>
  <c r="AL1182" i="3"/>
  <c r="AI1182" i="3"/>
  <c r="AL1181" i="3"/>
  <c r="AI1181" i="3"/>
  <c r="AL1180" i="3"/>
  <c r="AI1180" i="3"/>
  <c r="AL1179" i="3"/>
  <c r="AI1179" i="3"/>
  <c r="AL1178" i="3"/>
  <c r="AI1178" i="3"/>
  <c r="AL1177" i="3"/>
  <c r="AI1177" i="3"/>
  <c r="AL1176" i="3"/>
  <c r="AI1176" i="3"/>
  <c r="AL1175" i="3"/>
  <c r="AI1175" i="3"/>
  <c r="AL1174" i="3"/>
  <c r="AI1174" i="3"/>
  <c r="AL1173" i="3"/>
  <c r="AI1173" i="3"/>
  <c r="AL1172" i="3"/>
  <c r="AI1172" i="3"/>
  <c r="AL1171" i="3"/>
  <c r="AI1171" i="3"/>
  <c r="AL1170" i="3"/>
  <c r="AI1170" i="3"/>
  <c r="AL1169" i="3"/>
  <c r="AI1169" i="3"/>
  <c r="AL1168" i="3"/>
  <c r="AI1168" i="3"/>
  <c r="AL1167" i="3"/>
  <c r="AI1167" i="3"/>
  <c r="AL1166" i="3"/>
  <c r="AI1166" i="3"/>
  <c r="AL1165" i="3"/>
  <c r="AI1165" i="3"/>
  <c r="AL1164" i="3"/>
  <c r="AI1164" i="3"/>
  <c r="AI1163" i="3"/>
  <c r="AL1162" i="3"/>
  <c r="AI1162" i="3"/>
  <c r="AL1161" i="3"/>
  <c r="AI1161" i="3"/>
  <c r="AL1160" i="3"/>
  <c r="AI1160" i="3"/>
  <c r="AL1159" i="3"/>
  <c r="AI1159" i="3"/>
  <c r="AL1158" i="3"/>
  <c r="AI1158" i="3"/>
  <c r="AL1157" i="3"/>
  <c r="AI1157" i="3"/>
  <c r="AL1156" i="3"/>
  <c r="AI1156" i="3"/>
  <c r="AL1155" i="3"/>
  <c r="AI1155" i="3"/>
  <c r="AL1154" i="3"/>
  <c r="AI1154" i="3"/>
  <c r="AL1153" i="3"/>
  <c r="AI1153" i="3"/>
  <c r="AL1152" i="3"/>
  <c r="AI1152" i="3"/>
  <c r="AL1151" i="3"/>
  <c r="AI1151" i="3"/>
  <c r="AL1150" i="3"/>
  <c r="AI1150" i="3"/>
  <c r="AL1149" i="3"/>
  <c r="AI1149" i="3"/>
  <c r="AL1148" i="3"/>
  <c r="AI1148" i="3"/>
  <c r="AL1147" i="3"/>
  <c r="AI1147" i="3"/>
  <c r="AL1146" i="3"/>
  <c r="AI1146" i="3"/>
  <c r="AL1145" i="3"/>
  <c r="AI1145" i="3"/>
  <c r="AL1144" i="3"/>
  <c r="AI1144" i="3"/>
  <c r="AI1143" i="3"/>
  <c r="AL1142" i="3"/>
  <c r="AI1142" i="3"/>
  <c r="AL1141" i="3"/>
  <c r="AI1141" i="3"/>
  <c r="AL1140" i="3"/>
  <c r="AI1140" i="3"/>
  <c r="AL1139" i="3"/>
  <c r="AI1139" i="3"/>
  <c r="AL1138" i="3"/>
  <c r="AI1138" i="3"/>
  <c r="AL1137" i="3"/>
  <c r="AI1137" i="3"/>
  <c r="AL1136" i="3"/>
  <c r="AI1136" i="3"/>
  <c r="AL1135" i="3"/>
  <c r="AI1135" i="3"/>
  <c r="AL1134" i="3"/>
  <c r="AI1134" i="3"/>
  <c r="AL1133" i="3"/>
  <c r="AI1133" i="3"/>
  <c r="AL1132" i="3"/>
  <c r="AI1132" i="3"/>
  <c r="AL1131" i="3"/>
  <c r="AI1131" i="3"/>
  <c r="AL1130" i="3"/>
  <c r="AI1130" i="3"/>
  <c r="AL1129" i="3"/>
  <c r="AI1129" i="3"/>
  <c r="AL1128" i="3"/>
  <c r="AI1128" i="3"/>
  <c r="AL1127" i="3"/>
  <c r="AI1127" i="3"/>
  <c r="AL1126" i="3"/>
  <c r="AI1126" i="3"/>
  <c r="AL1125" i="3"/>
  <c r="AI1125" i="3"/>
  <c r="AL1124" i="3"/>
  <c r="AI1124" i="3"/>
  <c r="AL1123" i="3"/>
  <c r="AI1123" i="3"/>
  <c r="AL1122" i="3"/>
  <c r="AI1122" i="3"/>
  <c r="AI1121" i="3"/>
  <c r="AL1120" i="3"/>
  <c r="AI1120" i="3"/>
  <c r="AL1119" i="3"/>
  <c r="AI1119" i="3"/>
  <c r="AL1118" i="3"/>
  <c r="AI1118" i="3"/>
  <c r="AL1117" i="3"/>
  <c r="AI1117" i="3"/>
  <c r="AL1116" i="3"/>
  <c r="AI1116" i="3"/>
  <c r="AL1115" i="3"/>
  <c r="AI1115" i="3"/>
  <c r="AL1114" i="3"/>
  <c r="AI1114" i="3"/>
  <c r="AL1113" i="3"/>
  <c r="AI1113" i="3"/>
  <c r="AL1112" i="3"/>
  <c r="AI1112" i="3"/>
  <c r="AL1111" i="3"/>
  <c r="AI1111" i="3"/>
  <c r="AL1110" i="3"/>
  <c r="AI1110" i="3"/>
  <c r="AL1109" i="3"/>
  <c r="AI1109" i="3"/>
  <c r="AL1108" i="3"/>
  <c r="AI1108" i="3"/>
  <c r="AL1107" i="3"/>
  <c r="AI1107" i="3"/>
  <c r="AL1106" i="3"/>
  <c r="AI1106" i="3"/>
  <c r="AL1105" i="3"/>
  <c r="AI1105" i="3"/>
  <c r="AL1104" i="3"/>
  <c r="AI1104" i="3"/>
  <c r="AL1103" i="3"/>
  <c r="AI1103" i="3"/>
  <c r="AI1102" i="3"/>
  <c r="AL1101" i="3"/>
  <c r="AI1101" i="3"/>
  <c r="AL1100" i="3"/>
  <c r="AI1100" i="3"/>
  <c r="AL1099" i="3"/>
  <c r="AI1099" i="3"/>
  <c r="AL1098" i="3"/>
  <c r="AI1098" i="3"/>
  <c r="AL1097" i="3"/>
  <c r="AI1097" i="3"/>
  <c r="AL1096" i="3"/>
  <c r="AI1096" i="3"/>
  <c r="AL1095" i="3"/>
  <c r="AI1095" i="3"/>
  <c r="AL1094" i="3"/>
  <c r="AI1094" i="3"/>
  <c r="AL1093" i="3"/>
  <c r="AI1093" i="3"/>
  <c r="AL1092" i="3"/>
  <c r="AI1092" i="3"/>
  <c r="AL1091" i="3"/>
  <c r="AI1091" i="3"/>
  <c r="AL1090" i="3"/>
  <c r="AI1090" i="3"/>
  <c r="AL1089" i="3"/>
  <c r="AI1089" i="3"/>
  <c r="AL1088" i="3"/>
  <c r="AI1088" i="3"/>
  <c r="AL1087" i="3"/>
  <c r="AI1087" i="3"/>
  <c r="AL1086" i="3"/>
  <c r="AI1086" i="3"/>
  <c r="AL1085" i="3"/>
  <c r="AI1085" i="3"/>
  <c r="AL1084" i="3"/>
  <c r="AI1084" i="3"/>
  <c r="AL1083" i="3"/>
  <c r="AI1083" i="3"/>
  <c r="AI1082" i="3"/>
  <c r="AL1081" i="3"/>
  <c r="AI1081" i="3"/>
  <c r="AL1080" i="3"/>
  <c r="AI1080" i="3"/>
  <c r="AL1079" i="3"/>
  <c r="AI1079" i="3"/>
  <c r="AL1078" i="3"/>
  <c r="AI1078" i="3"/>
  <c r="AL1077" i="3"/>
  <c r="AI1077" i="3"/>
  <c r="AL1076" i="3"/>
  <c r="AI1076" i="3"/>
  <c r="AL1075" i="3"/>
  <c r="AI1075" i="3"/>
  <c r="AL1074" i="3"/>
  <c r="AI1074" i="3"/>
  <c r="AL1073" i="3"/>
  <c r="AI1073" i="3"/>
  <c r="AL1072" i="3"/>
  <c r="AI1072" i="3"/>
  <c r="AL1071" i="3"/>
  <c r="AI1071" i="3"/>
  <c r="AL1070" i="3"/>
  <c r="AI1070" i="3"/>
  <c r="AL1069" i="3"/>
  <c r="AI1069" i="3"/>
  <c r="AL1068" i="3"/>
  <c r="AI1068" i="3"/>
  <c r="AL1067" i="3"/>
  <c r="AI1067" i="3"/>
  <c r="AL1066" i="3"/>
  <c r="AI1066" i="3"/>
  <c r="AI1065" i="3"/>
  <c r="AL1064" i="3"/>
  <c r="AI1064" i="3"/>
  <c r="AL1063" i="3"/>
  <c r="AI1063" i="3"/>
  <c r="AL1062" i="3"/>
  <c r="AI1062" i="3"/>
  <c r="AL1061" i="3"/>
  <c r="AI1061" i="3"/>
  <c r="AL1060" i="3"/>
  <c r="AI1060" i="3"/>
  <c r="AL1059" i="3"/>
  <c r="AI1059" i="3"/>
  <c r="AL1058" i="3"/>
  <c r="AI1058" i="3"/>
  <c r="AL1057" i="3"/>
  <c r="AI1057" i="3"/>
  <c r="AL1056" i="3"/>
  <c r="AI1056" i="3"/>
  <c r="AL1055" i="3"/>
  <c r="AI1055" i="3"/>
  <c r="AL1054" i="3"/>
  <c r="AI1054" i="3"/>
  <c r="AL1053" i="3"/>
  <c r="AI1053" i="3"/>
  <c r="AL1052" i="3"/>
  <c r="AI1052" i="3"/>
  <c r="AL1051" i="3"/>
  <c r="AI1051" i="3"/>
  <c r="AL1050" i="3"/>
  <c r="AI1050" i="3"/>
  <c r="AL1049" i="3"/>
  <c r="AI1049" i="3"/>
  <c r="AL1048" i="3"/>
  <c r="AI1048" i="3"/>
  <c r="AL1047" i="3"/>
  <c r="AI1047" i="3"/>
  <c r="AL1046" i="3"/>
  <c r="AI1046" i="3"/>
  <c r="AI1045" i="3"/>
  <c r="AL1044" i="3"/>
  <c r="AI1044" i="3"/>
  <c r="AL1043" i="3"/>
  <c r="AI1043" i="3"/>
  <c r="AL1042" i="3"/>
  <c r="AI1042" i="3"/>
  <c r="AL1041" i="3"/>
  <c r="AI1041" i="3"/>
  <c r="AL1040" i="3"/>
  <c r="AI1040" i="3"/>
  <c r="AL1039" i="3"/>
  <c r="AI1039" i="3"/>
  <c r="AL1038" i="3"/>
  <c r="AI1038" i="3"/>
  <c r="AL1037" i="3"/>
  <c r="AI1037" i="3"/>
  <c r="AL1036" i="3"/>
  <c r="AI1036" i="3"/>
  <c r="AL1035" i="3"/>
  <c r="AI1035" i="3"/>
  <c r="AL1034" i="3"/>
  <c r="AI1034" i="3"/>
  <c r="AL1033" i="3"/>
  <c r="AI1033" i="3"/>
  <c r="AL1032" i="3"/>
  <c r="AI1032" i="3"/>
  <c r="AL1031" i="3"/>
  <c r="AI1031" i="3"/>
  <c r="AL1030" i="3"/>
  <c r="AI1030" i="3"/>
  <c r="AL1029" i="3"/>
  <c r="AI1029" i="3"/>
  <c r="AL1028" i="3"/>
  <c r="AI1028" i="3"/>
  <c r="AL1027" i="3"/>
  <c r="AI1027" i="3"/>
  <c r="AL1026" i="3"/>
  <c r="AI1026" i="3"/>
  <c r="AI1025" i="3"/>
  <c r="AL1024" i="3"/>
  <c r="AI1024" i="3"/>
  <c r="AL1023" i="3"/>
  <c r="AI1023" i="3"/>
  <c r="AL1022" i="3"/>
  <c r="AI1022" i="3"/>
  <c r="AL1021" i="3"/>
  <c r="AI1021" i="3"/>
  <c r="AL1020" i="3"/>
  <c r="AI1020" i="3"/>
  <c r="AL1019" i="3"/>
  <c r="AI1019" i="3"/>
  <c r="AL1018" i="3"/>
  <c r="AI1018" i="3"/>
  <c r="AL1017" i="3"/>
  <c r="AI1017" i="3"/>
  <c r="AL1016" i="3"/>
  <c r="AI1016" i="3"/>
  <c r="AL1015" i="3"/>
  <c r="AI1015" i="3"/>
  <c r="AL1014" i="3"/>
  <c r="AI1014" i="3"/>
  <c r="AL1013" i="3"/>
  <c r="AI1013" i="3"/>
  <c r="AL1012" i="3"/>
  <c r="AI1012" i="3"/>
  <c r="AL1011" i="3"/>
  <c r="AI1011" i="3"/>
  <c r="AL1010" i="3"/>
  <c r="AI1010" i="3"/>
  <c r="AL1009" i="3"/>
  <c r="AI1009" i="3"/>
  <c r="AL1008" i="3"/>
  <c r="AI1008" i="3"/>
  <c r="AL1007" i="3"/>
  <c r="AI1007" i="3"/>
  <c r="AL1006" i="3"/>
  <c r="AI1006" i="3"/>
  <c r="AL1005" i="3"/>
  <c r="AI1005" i="3"/>
  <c r="AL1004" i="3"/>
  <c r="AI1004" i="3"/>
  <c r="AL1003" i="3"/>
  <c r="AI1003" i="3"/>
  <c r="AI1002" i="3"/>
  <c r="AL1001" i="3"/>
  <c r="AI1001" i="3"/>
  <c r="AL1000" i="3"/>
  <c r="AI1000" i="3"/>
  <c r="AL999" i="3"/>
  <c r="AI999" i="3"/>
  <c r="AL998" i="3"/>
  <c r="AI998" i="3"/>
  <c r="AL997" i="3"/>
  <c r="AI997" i="3"/>
  <c r="AL996" i="3"/>
  <c r="AI996" i="3"/>
  <c r="AL995" i="3"/>
  <c r="AI995" i="3"/>
  <c r="AL994" i="3"/>
  <c r="AI994" i="3"/>
  <c r="AL993" i="3"/>
  <c r="AI993" i="3"/>
  <c r="AL992" i="3"/>
  <c r="AI992" i="3"/>
  <c r="AL991" i="3"/>
  <c r="AI991" i="3"/>
  <c r="AL990" i="3"/>
  <c r="AI990" i="3"/>
  <c r="AL989" i="3"/>
  <c r="AI989" i="3"/>
  <c r="AL988" i="3"/>
  <c r="AI988" i="3"/>
  <c r="AL987" i="3"/>
  <c r="AI987" i="3"/>
  <c r="AL986" i="3"/>
  <c r="AI986" i="3"/>
  <c r="AI985" i="3"/>
  <c r="AL984" i="3"/>
  <c r="AI984" i="3"/>
  <c r="AL983" i="3"/>
  <c r="AI983" i="3"/>
  <c r="AL982" i="3"/>
  <c r="AI982" i="3"/>
  <c r="AL981" i="3"/>
  <c r="AI981" i="3"/>
  <c r="AL980" i="3"/>
  <c r="AI980" i="3"/>
  <c r="AL979" i="3"/>
  <c r="AI979" i="3"/>
  <c r="AL978" i="3"/>
  <c r="AI978" i="3"/>
  <c r="AL977" i="3"/>
  <c r="AI977" i="3"/>
  <c r="AL976" i="3"/>
  <c r="AI976" i="3"/>
  <c r="AL975" i="3"/>
  <c r="AI975" i="3"/>
  <c r="AL974" i="3"/>
  <c r="AI974" i="3"/>
  <c r="AL973" i="3"/>
  <c r="AI973" i="3"/>
  <c r="AL972" i="3"/>
  <c r="AI972" i="3"/>
  <c r="AL971" i="3"/>
  <c r="AI971" i="3"/>
  <c r="AL970" i="3"/>
  <c r="AI970" i="3"/>
  <c r="AL969" i="3"/>
  <c r="AI969" i="3"/>
  <c r="AL968" i="3"/>
  <c r="AI968" i="3"/>
  <c r="AL967" i="3"/>
  <c r="AI967" i="3"/>
  <c r="AL966" i="3"/>
  <c r="AI966" i="3"/>
  <c r="AL965" i="3"/>
  <c r="AI965" i="3"/>
  <c r="AI964" i="3"/>
  <c r="AL963" i="3"/>
  <c r="AI963" i="3"/>
  <c r="AL962" i="3"/>
  <c r="AI962" i="3"/>
  <c r="AL961" i="3"/>
  <c r="AI961" i="3"/>
  <c r="AL960" i="3"/>
  <c r="AI960" i="3"/>
  <c r="AL959" i="3"/>
  <c r="AI959" i="3"/>
  <c r="AL958" i="3"/>
  <c r="AI958" i="3"/>
  <c r="AL957" i="3"/>
  <c r="AI957" i="3"/>
  <c r="AL956" i="3"/>
  <c r="AI956" i="3"/>
  <c r="AL955" i="3"/>
  <c r="AI955" i="3"/>
  <c r="AL954" i="3"/>
  <c r="AI954" i="3"/>
  <c r="AL953" i="3"/>
  <c r="AI953" i="3"/>
  <c r="AL952" i="3"/>
  <c r="AI952" i="3"/>
  <c r="AL951" i="3"/>
  <c r="AI951" i="3"/>
  <c r="AL950" i="3"/>
  <c r="AI950" i="3"/>
  <c r="AL949" i="3"/>
  <c r="AI949" i="3"/>
  <c r="AL948" i="3"/>
  <c r="AI948" i="3"/>
  <c r="AL947" i="3"/>
  <c r="AI947" i="3"/>
  <c r="AL946" i="3"/>
  <c r="AI946" i="3"/>
  <c r="AL945" i="3"/>
  <c r="AI945" i="3"/>
  <c r="AL944" i="3"/>
  <c r="AI944" i="3"/>
  <c r="AI943" i="3"/>
  <c r="AL942" i="3"/>
  <c r="AI942" i="3"/>
  <c r="AL941" i="3"/>
  <c r="AI941" i="3"/>
  <c r="AL940" i="3"/>
  <c r="AI940" i="3"/>
  <c r="AL939" i="3"/>
  <c r="AI939" i="3"/>
  <c r="AL938" i="3"/>
  <c r="AI938" i="3"/>
  <c r="AL937" i="3"/>
  <c r="AI937" i="3"/>
  <c r="AL936" i="3"/>
  <c r="AI936" i="3"/>
  <c r="AL935" i="3"/>
  <c r="AI935" i="3"/>
  <c r="AL934" i="3"/>
  <c r="AI934" i="3"/>
  <c r="AL933" i="3"/>
  <c r="AI933" i="3"/>
  <c r="AL932" i="3"/>
  <c r="AI932" i="3"/>
  <c r="AL931" i="3"/>
  <c r="AI931" i="3"/>
  <c r="AL930" i="3"/>
  <c r="AI930" i="3"/>
  <c r="AL929" i="3"/>
  <c r="AI929" i="3"/>
  <c r="AL928" i="3"/>
  <c r="AI928" i="3"/>
  <c r="AL927" i="3"/>
  <c r="AI927" i="3"/>
  <c r="AL926" i="3"/>
  <c r="AI926" i="3"/>
  <c r="AL925" i="3"/>
  <c r="AI925" i="3"/>
  <c r="AL924" i="3"/>
  <c r="AI924" i="3"/>
  <c r="AL923" i="3"/>
  <c r="AI923" i="3"/>
  <c r="AI922" i="3"/>
  <c r="AL921" i="3"/>
  <c r="AI921" i="3"/>
  <c r="AL920" i="3"/>
  <c r="AI920" i="3"/>
  <c r="AL919" i="3"/>
  <c r="AI919" i="3"/>
  <c r="AL918" i="3"/>
  <c r="AI918" i="3"/>
  <c r="AL917" i="3"/>
  <c r="AI917" i="3"/>
  <c r="AL916" i="3"/>
  <c r="AI916" i="3"/>
  <c r="AL915" i="3"/>
  <c r="AI915" i="3"/>
  <c r="AL914" i="3"/>
  <c r="AI914" i="3"/>
  <c r="AL913" i="3"/>
  <c r="AI913" i="3"/>
  <c r="AL912" i="3"/>
  <c r="AI912" i="3"/>
  <c r="AL911" i="3"/>
  <c r="AI911" i="3"/>
  <c r="AL910" i="3"/>
  <c r="AI910" i="3"/>
  <c r="AL909" i="3"/>
  <c r="AI909" i="3"/>
  <c r="AL908" i="3"/>
  <c r="AI908" i="3"/>
  <c r="AL907" i="3"/>
  <c r="AI907" i="3"/>
  <c r="AL906" i="3"/>
  <c r="AI906" i="3"/>
  <c r="AL905" i="3"/>
  <c r="AI905" i="3"/>
  <c r="AL904" i="3"/>
  <c r="AI904" i="3"/>
  <c r="AL903" i="3"/>
  <c r="AI903" i="3"/>
  <c r="AL902" i="3"/>
  <c r="AI902" i="3"/>
  <c r="AI901" i="3"/>
  <c r="AL900" i="3"/>
  <c r="AI900" i="3"/>
  <c r="AL899" i="3"/>
  <c r="AI899" i="3"/>
  <c r="AL898" i="3"/>
  <c r="AI898" i="3"/>
  <c r="AL897" i="3"/>
  <c r="AI897" i="3"/>
  <c r="AL896" i="3"/>
  <c r="AI896" i="3"/>
  <c r="AL895" i="3"/>
  <c r="AI895" i="3"/>
  <c r="AL894" i="3"/>
  <c r="AI894" i="3"/>
  <c r="AL893" i="3"/>
  <c r="AI893" i="3"/>
  <c r="AL892" i="3"/>
  <c r="AI892" i="3"/>
  <c r="AL891" i="3"/>
  <c r="AI891" i="3"/>
  <c r="AL890" i="3"/>
  <c r="AI890" i="3"/>
  <c r="AL889" i="3"/>
  <c r="AI889" i="3"/>
  <c r="AL888" i="3"/>
  <c r="AI888" i="3"/>
  <c r="AL887" i="3"/>
  <c r="AI887" i="3"/>
  <c r="AL886" i="3"/>
  <c r="AI886" i="3"/>
  <c r="AL885" i="3"/>
  <c r="AI885" i="3"/>
  <c r="AL884" i="3"/>
  <c r="AI884" i="3"/>
  <c r="AL883" i="3"/>
  <c r="AI883" i="3"/>
  <c r="AL882" i="3"/>
  <c r="AI882" i="3"/>
  <c r="AL881" i="3"/>
  <c r="AI881" i="3"/>
  <c r="AL880" i="3"/>
  <c r="AI880" i="3"/>
  <c r="AI879" i="3"/>
  <c r="AL878" i="3"/>
  <c r="AI878" i="3"/>
  <c r="AL877" i="3"/>
  <c r="AI877" i="3"/>
  <c r="AL876" i="3"/>
  <c r="AI876" i="3"/>
  <c r="AL875" i="3"/>
  <c r="AI875" i="3"/>
  <c r="AL874" i="3"/>
  <c r="AI874" i="3"/>
  <c r="AL873" i="3"/>
  <c r="AI873" i="3"/>
  <c r="AL872" i="3"/>
  <c r="AI872" i="3"/>
  <c r="AL871" i="3"/>
  <c r="AI871" i="3"/>
  <c r="AL870" i="3"/>
  <c r="AI870" i="3"/>
  <c r="AL869" i="3"/>
  <c r="AI869" i="3"/>
  <c r="AL868" i="3"/>
  <c r="AI868" i="3"/>
  <c r="AL867" i="3"/>
  <c r="AI867" i="3"/>
  <c r="AL866" i="3"/>
  <c r="AI866" i="3"/>
  <c r="AL865" i="3"/>
  <c r="AI865" i="3"/>
  <c r="AL864" i="3"/>
  <c r="AI864" i="3"/>
  <c r="AL863" i="3"/>
  <c r="AI863" i="3"/>
  <c r="AL862" i="3"/>
  <c r="AI862" i="3"/>
  <c r="AL861" i="3"/>
  <c r="AI861" i="3"/>
  <c r="AI860" i="3"/>
  <c r="AL859" i="3"/>
  <c r="AI859" i="3"/>
  <c r="AL858" i="3"/>
  <c r="AI858" i="3"/>
  <c r="AL857" i="3"/>
  <c r="AI857" i="3"/>
  <c r="AL856" i="3"/>
  <c r="AI856" i="3"/>
  <c r="AL855" i="3"/>
  <c r="AI855" i="3"/>
  <c r="AL854" i="3"/>
  <c r="AI854" i="3"/>
  <c r="AL853" i="3"/>
  <c r="AI853" i="3"/>
  <c r="AL852" i="3"/>
  <c r="AI852" i="3"/>
  <c r="AL851" i="3"/>
  <c r="AI851" i="3"/>
  <c r="AL850" i="3"/>
  <c r="AI850" i="3"/>
  <c r="AL849" i="3"/>
  <c r="AI849" i="3"/>
  <c r="AL848" i="3"/>
  <c r="AI848" i="3"/>
  <c r="AL847" i="3"/>
  <c r="AI847" i="3"/>
  <c r="AL846" i="3"/>
  <c r="AI846" i="3"/>
  <c r="AL845" i="3"/>
  <c r="AI845" i="3"/>
  <c r="AL844" i="3"/>
  <c r="AI844" i="3"/>
  <c r="AL843" i="3"/>
  <c r="AI843" i="3"/>
  <c r="AL842" i="3"/>
  <c r="AI842" i="3"/>
  <c r="AL841" i="3"/>
  <c r="AI841" i="3"/>
  <c r="AL840" i="3"/>
  <c r="AI840" i="3"/>
  <c r="AI839" i="3"/>
  <c r="AL838" i="3"/>
  <c r="AI838" i="3"/>
  <c r="AL837" i="3"/>
  <c r="AI837" i="3"/>
  <c r="AL836" i="3"/>
  <c r="AI836" i="3"/>
  <c r="AL835" i="3"/>
  <c r="AI835" i="3"/>
  <c r="AL834" i="3"/>
  <c r="AI834" i="3"/>
  <c r="AL833" i="3"/>
  <c r="AI833" i="3"/>
  <c r="AL832" i="3"/>
  <c r="AI832" i="3"/>
  <c r="AL831" i="3"/>
  <c r="AI831" i="3"/>
  <c r="AL830" i="3"/>
  <c r="AI830" i="3"/>
  <c r="AL829" i="3"/>
  <c r="AI829" i="3"/>
  <c r="AL828" i="3"/>
  <c r="AI828" i="3"/>
  <c r="AL827" i="3"/>
  <c r="AI827" i="3"/>
  <c r="AL826" i="3"/>
  <c r="AI826" i="3"/>
  <c r="AL825" i="3"/>
  <c r="AI825" i="3"/>
  <c r="AL824" i="3"/>
  <c r="AI824" i="3"/>
  <c r="AL823" i="3"/>
  <c r="AI823" i="3"/>
  <c r="AL822" i="3"/>
  <c r="AI822" i="3"/>
  <c r="AL821" i="3"/>
  <c r="AI821" i="3"/>
  <c r="AI820" i="3"/>
  <c r="AL819" i="3"/>
  <c r="AI819" i="3"/>
  <c r="AL818" i="3"/>
  <c r="AI818" i="3"/>
  <c r="AL817" i="3"/>
  <c r="AI817" i="3"/>
  <c r="AL816" i="3"/>
  <c r="AI816" i="3"/>
  <c r="AL815" i="3"/>
  <c r="AI815" i="3"/>
  <c r="AL814" i="3"/>
  <c r="AI814" i="3"/>
  <c r="AL813" i="3"/>
  <c r="AI813" i="3"/>
  <c r="AL812" i="3"/>
  <c r="AI812" i="3"/>
  <c r="AL811" i="3"/>
  <c r="AI811" i="3"/>
  <c r="AL810" i="3"/>
  <c r="AI810" i="3"/>
  <c r="AL809" i="3"/>
  <c r="AI809" i="3"/>
  <c r="AL808" i="3"/>
  <c r="AI808" i="3"/>
  <c r="AL807" i="3"/>
  <c r="AI807" i="3"/>
  <c r="AL806" i="3"/>
  <c r="AI806" i="3"/>
  <c r="AL805" i="3"/>
  <c r="AI805" i="3"/>
  <c r="AL804" i="3"/>
  <c r="AI804" i="3"/>
  <c r="AL803" i="3"/>
  <c r="AI803" i="3"/>
  <c r="AI802" i="3"/>
  <c r="AL801" i="3"/>
  <c r="AI801" i="3"/>
  <c r="AL800" i="3"/>
  <c r="AI800" i="3"/>
  <c r="AL799" i="3"/>
  <c r="AI799" i="3"/>
  <c r="AL798" i="3"/>
  <c r="AI798" i="3"/>
  <c r="AL797" i="3"/>
  <c r="AI797" i="3"/>
  <c r="AL796" i="3"/>
  <c r="AI796" i="3"/>
  <c r="AL795" i="3"/>
  <c r="AI795" i="3"/>
  <c r="AL794" i="3"/>
  <c r="AI794" i="3"/>
  <c r="AL793" i="3"/>
  <c r="AI793" i="3"/>
  <c r="AL792" i="3"/>
  <c r="AI792" i="3"/>
  <c r="AL791" i="3"/>
  <c r="AI791" i="3"/>
  <c r="AL790" i="3"/>
  <c r="AI790" i="3"/>
  <c r="AL789" i="3"/>
  <c r="AI789" i="3"/>
  <c r="AL788" i="3"/>
  <c r="AI788" i="3"/>
  <c r="AL787" i="3"/>
  <c r="AI787" i="3"/>
  <c r="AL786" i="3"/>
  <c r="AI786" i="3"/>
  <c r="AL785" i="3"/>
  <c r="AI785" i="3"/>
  <c r="AL784" i="3"/>
  <c r="AI784" i="3"/>
  <c r="AL783" i="3"/>
  <c r="AI783" i="3"/>
  <c r="AI782" i="3"/>
  <c r="AL781" i="3"/>
  <c r="AI781" i="3"/>
  <c r="AL780" i="3"/>
  <c r="AI780" i="3"/>
  <c r="AL779" i="3"/>
  <c r="AI779" i="3"/>
  <c r="AL778" i="3"/>
  <c r="AI778" i="3"/>
  <c r="AL777" i="3"/>
  <c r="AI777" i="3"/>
  <c r="AL776" i="3"/>
  <c r="AI776" i="3"/>
  <c r="AL775" i="3"/>
  <c r="AI775" i="3"/>
  <c r="AL774" i="3"/>
  <c r="AI774" i="3"/>
  <c r="AL773" i="3"/>
  <c r="AI773" i="3"/>
  <c r="AL772" i="3"/>
  <c r="AI772" i="3"/>
  <c r="AL771" i="3"/>
  <c r="AI771" i="3"/>
  <c r="AL770" i="3"/>
  <c r="AI770" i="3"/>
  <c r="AL769" i="3"/>
  <c r="AI769" i="3"/>
  <c r="AL768" i="3"/>
  <c r="AI768" i="3"/>
  <c r="AL767" i="3"/>
  <c r="AI767" i="3"/>
  <c r="AL766" i="3"/>
  <c r="AI766" i="3"/>
  <c r="AL765" i="3"/>
  <c r="AI765" i="3"/>
  <c r="AL764" i="3"/>
  <c r="AI764" i="3"/>
  <c r="AL763" i="3"/>
  <c r="AI763" i="3"/>
  <c r="AL762" i="3"/>
  <c r="AI762" i="3"/>
  <c r="AL761" i="3"/>
  <c r="AI761" i="3"/>
  <c r="AL760" i="3"/>
  <c r="AI760" i="3"/>
  <c r="AI759" i="3"/>
  <c r="AL758" i="3"/>
  <c r="AI758" i="3"/>
  <c r="AL757" i="3"/>
  <c r="AI757" i="3"/>
  <c r="AL756" i="3"/>
  <c r="AI756" i="3"/>
  <c r="AL755" i="3"/>
  <c r="AI755" i="3"/>
  <c r="AL754" i="3"/>
  <c r="AI754" i="3"/>
  <c r="AL753" i="3"/>
  <c r="AI753" i="3"/>
  <c r="AL752" i="3"/>
  <c r="AI752" i="3"/>
  <c r="AL751" i="3"/>
  <c r="AI751" i="3"/>
  <c r="AL750" i="3"/>
  <c r="AI750" i="3"/>
  <c r="AL749" i="3"/>
  <c r="AI749" i="3"/>
  <c r="AL748" i="3"/>
  <c r="AI748" i="3"/>
  <c r="AL747" i="3"/>
  <c r="AI747" i="3"/>
  <c r="AL746" i="3"/>
  <c r="AI746" i="3"/>
  <c r="AL745" i="3"/>
  <c r="AI745" i="3"/>
  <c r="AL744" i="3"/>
  <c r="AI744" i="3"/>
  <c r="AL743" i="3"/>
  <c r="AI743" i="3"/>
  <c r="AI742" i="3"/>
  <c r="AL741" i="3"/>
  <c r="AI741" i="3"/>
  <c r="AL740" i="3"/>
  <c r="AI740" i="3"/>
  <c r="AL739" i="3"/>
  <c r="AI739" i="3"/>
  <c r="AL738" i="3"/>
  <c r="AI738" i="3"/>
  <c r="AL737" i="3"/>
  <c r="AI737" i="3"/>
  <c r="AL736" i="3"/>
  <c r="AI736" i="3"/>
  <c r="AL735" i="3"/>
  <c r="AI735" i="3"/>
  <c r="AL734" i="3"/>
  <c r="AI734" i="3"/>
  <c r="AL733" i="3"/>
  <c r="AI733" i="3"/>
  <c r="AL732" i="3"/>
  <c r="AI732" i="3"/>
  <c r="AL731" i="3"/>
  <c r="AI731" i="3"/>
  <c r="AL730" i="3"/>
  <c r="AI730" i="3"/>
  <c r="AL729" i="3"/>
  <c r="AI729" i="3"/>
  <c r="AL728" i="3"/>
  <c r="AI728" i="3"/>
  <c r="AL727" i="3"/>
  <c r="AI727" i="3"/>
  <c r="AL726" i="3"/>
  <c r="AI726" i="3"/>
  <c r="AL725" i="3"/>
  <c r="AI725" i="3"/>
  <c r="AL724" i="3"/>
  <c r="AI724" i="3"/>
  <c r="AL723" i="3"/>
  <c r="AI723" i="3"/>
  <c r="AL722" i="3"/>
  <c r="AI722" i="3"/>
  <c r="AL721" i="3"/>
  <c r="AI721" i="3"/>
  <c r="AI720" i="3"/>
  <c r="AL719" i="3"/>
  <c r="AI719" i="3"/>
  <c r="AL718" i="3"/>
  <c r="AI718" i="3"/>
  <c r="AL717" i="3"/>
  <c r="AI717" i="3"/>
  <c r="AL716" i="3"/>
  <c r="AI716" i="3"/>
  <c r="AL715" i="3"/>
  <c r="AI715" i="3"/>
  <c r="AL714" i="3"/>
  <c r="AI714" i="3"/>
  <c r="AL713" i="3"/>
  <c r="AI713" i="3"/>
  <c r="AL712" i="3"/>
  <c r="AI712" i="3"/>
  <c r="AL711" i="3"/>
  <c r="AI711" i="3"/>
  <c r="AL710" i="3"/>
  <c r="AI710" i="3"/>
  <c r="AL709" i="3"/>
  <c r="AI709" i="3"/>
  <c r="AL708" i="3"/>
  <c r="AI708" i="3"/>
  <c r="AL707" i="3"/>
  <c r="AI707" i="3"/>
  <c r="AL706" i="3"/>
  <c r="AI706" i="3"/>
  <c r="AL705" i="3"/>
  <c r="AI705" i="3"/>
  <c r="AL704" i="3"/>
  <c r="AI704" i="3"/>
  <c r="AL703" i="3"/>
  <c r="AI703" i="3"/>
  <c r="AL702" i="3"/>
  <c r="AI702" i="3"/>
  <c r="AL701" i="3"/>
  <c r="AI701" i="3"/>
  <c r="AL700" i="3"/>
  <c r="AI700" i="3"/>
  <c r="AI699" i="3"/>
  <c r="AL698" i="3"/>
  <c r="AI698" i="3"/>
  <c r="AL697" i="3"/>
  <c r="AI697" i="3"/>
  <c r="AL696" i="3"/>
  <c r="AI696" i="3"/>
  <c r="AL695" i="3"/>
  <c r="AI695" i="3"/>
  <c r="AL694" i="3"/>
  <c r="AI694" i="3"/>
  <c r="AL693" i="3"/>
  <c r="AI693" i="3"/>
  <c r="AL692" i="3"/>
  <c r="AI692" i="3"/>
  <c r="AL691" i="3"/>
  <c r="AI691" i="3"/>
  <c r="AL690" i="3"/>
  <c r="AI690" i="3"/>
  <c r="AL689" i="3"/>
  <c r="AI689" i="3"/>
  <c r="AL688" i="3"/>
  <c r="AI688" i="3"/>
  <c r="AL687" i="3"/>
  <c r="AI687" i="3"/>
  <c r="AL686" i="3"/>
  <c r="AI686" i="3"/>
  <c r="AL685" i="3"/>
  <c r="AI685" i="3"/>
  <c r="AL684" i="3"/>
  <c r="AI684" i="3"/>
  <c r="AL683" i="3"/>
  <c r="AI683" i="3"/>
  <c r="AL682" i="3"/>
  <c r="AI682" i="3"/>
  <c r="AL681" i="3"/>
  <c r="AI681" i="3"/>
  <c r="AL680" i="3"/>
  <c r="AI680" i="3"/>
  <c r="AI679" i="3"/>
  <c r="AL678" i="3"/>
  <c r="AI678" i="3"/>
  <c r="AL677" i="3"/>
  <c r="AI677" i="3"/>
  <c r="AL676" i="3"/>
  <c r="AI676" i="3"/>
  <c r="AL675" i="3"/>
  <c r="AI675" i="3"/>
  <c r="AL674" i="3"/>
  <c r="AI674" i="3"/>
  <c r="AL673" i="3"/>
  <c r="AI673" i="3"/>
  <c r="AL672" i="3"/>
  <c r="AI672" i="3"/>
  <c r="AL671" i="3"/>
  <c r="AI671" i="3"/>
  <c r="AL670" i="3"/>
  <c r="AI670" i="3"/>
  <c r="AL669" i="3"/>
  <c r="AI669" i="3"/>
  <c r="AL668" i="3"/>
  <c r="AI668" i="3"/>
  <c r="AL667" i="3"/>
  <c r="AI667" i="3"/>
  <c r="AL666" i="3"/>
  <c r="AI666" i="3"/>
  <c r="AL665" i="3"/>
  <c r="AI665" i="3"/>
  <c r="AL664" i="3"/>
  <c r="AI664" i="3"/>
  <c r="AL663" i="3"/>
  <c r="AI663" i="3"/>
  <c r="AL662" i="3"/>
  <c r="AI662" i="3"/>
  <c r="AL661" i="3"/>
  <c r="AI661" i="3"/>
  <c r="AL660" i="3"/>
  <c r="AI660" i="3"/>
  <c r="AL659" i="3"/>
  <c r="AI659" i="3"/>
  <c r="AL658" i="3"/>
  <c r="AI658" i="3"/>
  <c r="AI657" i="3"/>
  <c r="AL656" i="3"/>
  <c r="AI656" i="3"/>
  <c r="AL655" i="3"/>
  <c r="AI655" i="3"/>
  <c r="AL654" i="3"/>
  <c r="AI654" i="3"/>
  <c r="AL653" i="3"/>
  <c r="AI653" i="3"/>
  <c r="AL652" i="3"/>
  <c r="AI652" i="3"/>
  <c r="AL651" i="3"/>
  <c r="AI651" i="3"/>
  <c r="AL650" i="3"/>
  <c r="AI650" i="3"/>
  <c r="AL649" i="3"/>
  <c r="AI649" i="3"/>
  <c r="AL648" i="3"/>
  <c r="AI648" i="3"/>
  <c r="AL647" i="3"/>
  <c r="AI647" i="3"/>
  <c r="AL646" i="3"/>
  <c r="AI646" i="3"/>
  <c r="AL645" i="3"/>
  <c r="AI645" i="3"/>
  <c r="AL644" i="3"/>
  <c r="AI644" i="3"/>
  <c r="AL643" i="3"/>
  <c r="AI643" i="3"/>
  <c r="AL642" i="3"/>
  <c r="AI642" i="3"/>
  <c r="AL641" i="3"/>
  <c r="AI641" i="3"/>
  <c r="AL640" i="3"/>
  <c r="AI640" i="3"/>
  <c r="AL639" i="3"/>
  <c r="AI639" i="3"/>
  <c r="AL638" i="3"/>
  <c r="AI638" i="3"/>
  <c r="AL637" i="3"/>
  <c r="AI637" i="3"/>
  <c r="AI636" i="3"/>
  <c r="AL635" i="3"/>
  <c r="AI635" i="3"/>
  <c r="AL634" i="3"/>
  <c r="AI634" i="3"/>
  <c r="AL633" i="3"/>
  <c r="AI633" i="3"/>
  <c r="AL632" i="3"/>
  <c r="AI632" i="3"/>
  <c r="AL631" i="3"/>
  <c r="AI631" i="3"/>
  <c r="AL630" i="3"/>
  <c r="AI630" i="3"/>
  <c r="AL629" i="3"/>
  <c r="AI629" i="3"/>
  <c r="AL628" i="3"/>
  <c r="AI628" i="3"/>
  <c r="AL627" i="3"/>
  <c r="AI627" i="3"/>
  <c r="AL626" i="3"/>
  <c r="AI626" i="3"/>
  <c r="AL625" i="3"/>
  <c r="AI625" i="3"/>
  <c r="AL624" i="3"/>
  <c r="AI624" i="3"/>
  <c r="AL623" i="3"/>
  <c r="AI623" i="3"/>
  <c r="AL622" i="3"/>
  <c r="AI622" i="3"/>
  <c r="AL621" i="3"/>
  <c r="AI621" i="3"/>
  <c r="AL620" i="3"/>
  <c r="AI620" i="3"/>
  <c r="AL619" i="3"/>
  <c r="AI619" i="3"/>
  <c r="AL618" i="3"/>
  <c r="AI618" i="3"/>
  <c r="AL617" i="3"/>
  <c r="AI617" i="3"/>
  <c r="AL616" i="3"/>
  <c r="AI616" i="3"/>
  <c r="AI615" i="3"/>
  <c r="AL614" i="3"/>
  <c r="AI614" i="3"/>
  <c r="AL613" i="3"/>
  <c r="AI613" i="3"/>
  <c r="AL612" i="3"/>
  <c r="AI612" i="3"/>
  <c r="AL611" i="3"/>
  <c r="AI611" i="3"/>
  <c r="AL610" i="3"/>
  <c r="AI610" i="3"/>
  <c r="AL609" i="3"/>
  <c r="AI609" i="3"/>
  <c r="AL608" i="3"/>
  <c r="AI608" i="3"/>
  <c r="AL607" i="3"/>
  <c r="AI607" i="3"/>
  <c r="AL606" i="3"/>
  <c r="AI606" i="3"/>
  <c r="AL605" i="3"/>
  <c r="AI605" i="3"/>
  <c r="AL604" i="3"/>
  <c r="AI604" i="3"/>
  <c r="AL603" i="3"/>
  <c r="AI603" i="3"/>
  <c r="AL602" i="3"/>
  <c r="AI602" i="3"/>
  <c r="AL601" i="3"/>
  <c r="AI601" i="3"/>
  <c r="AL600" i="3"/>
  <c r="AI600" i="3"/>
  <c r="AL599" i="3"/>
  <c r="AI599" i="3"/>
  <c r="AL598" i="3"/>
  <c r="AI598" i="3"/>
  <c r="AL597" i="3"/>
  <c r="AI597" i="3"/>
  <c r="AL596" i="3"/>
  <c r="AI596" i="3"/>
  <c r="AI595" i="3"/>
  <c r="AL594" i="3"/>
  <c r="AI594" i="3"/>
  <c r="AL593" i="3"/>
  <c r="AI593" i="3"/>
  <c r="AL592" i="3"/>
  <c r="AI592" i="3"/>
  <c r="AL591" i="3"/>
  <c r="AI591" i="3"/>
  <c r="AL590" i="3"/>
  <c r="AI590" i="3"/>
  <c r="AL589" i="3"/>
  <c r="AI589" i="3"/>
  <c r="AL588" i="3"/>
  <c r="AI588" i="3"/>
  <c r="AL587" i="3"/>
  <c r="AI587" i="3"/>
  <c r="AL586" i="3"/>
  <c r="AI586" i="3"/>
  <c r="AL585" i="3"/>
  <c r="AI585" i="3"/>
  <c r="AL584" i="3"/>
  <c r="AI584" i="3"/>
  <c r="AL583" i="3"/>
  <c r="AI583" i="3"/>
  <c r="AL582" i="3"/>
  <c r="AI582" i="3"/>
  <c r="AL581" i="3"/>
  <c r="AI581" i="3"/>
  <c r="AL580" i="3"/>
  <c r="AI580" i="3"/>
  <c r="AL579" i="3"/>
  <c r="AI579" i="3"/>
  <c r="AI578" i="3"/>
  <c r="AL577" i="3"/>
  <c r="AI577" i="3"/>
  <c r="AL576" i="3"/>
  <c r="AI576" i="3"/>
  <c r="AL575" i="3"/>
  <c r="AI575" i="3"/>
  <c r="AL574" i="3"/>
  <c r="AI574" i="3"/>
  <c r="AL573" i="3"/>
  <c r="AI573" i="3"/>
  <c r="AL572" i="3"/>
  <c r="AI572" i="3"/>
  <c r="AL571" i="3"/>
  <c r="AI571" i="3"/>
  <c r="AL570" i="3"/>
  <c r="AI570" i="3"/>
  <c r="AL569" i="3"/>
  <c r="AI569" i="3"/>
  <c r="AL568" i="3"/>
  <c r="AI568" i="3"/>
  <c r="AL567" i="3"/>
  <c r="AI567" i="3"/>
  <c r="AL566" i="3"/>
  <c r="AI566" i="3"/>
  <c r="AL565" i="3"/>
  <c r="AI565" i="3"/>
  <c r="AL564" i="3"/>
  <c r="AI564" i="3"/>
  <c r="AL563" i="3"/>
  <c r="AI563" i="3"/>
  <c r="AL562" i="3"/>
  <c r="AI562" i="3"/>
  <c r="AL561" i="3"/>
  <c r="AI561" i="3"/>
  <c r="AL560" i="3"/>
  <c r="AI560" i="3"/>
  <c r="AL559" i="3"/>
  <c r="AI559" i="3"/>
  <c r="AI558" i="3"/>
  <c r="AL557" i="3"/>
  <c r="AI557" i="3"/>
  <c r="AL556" i="3"/>
  <c r="AI556" i="3"/>
  <c r="AL555" i="3"/>
  <c r="AI555" i="3"/>
  <c r="AL554" i="3"/>
  <c r="AI554" i="3"/>
  <c r="AL553" i="3"/>
  <c r="AI553" i="3"/>
  <c r="AL552" i="3"/>
  <c r="AI552" i="3"/>
  <c r="AL551" i="3"/>
  <c r="AI551" i="3"/>
  <c r="AL550" i="3"/>
  <c r="AI550" i="3"/>
  <c r="AL549" i="3"/>
  <c r="AI549" i="3"/>
  <c r="AL548" i="3"/>
  <c r="AI548" i="3"/>
  <c r="AL547" i="3"/>
  <c r="AI547" i="3"/>
  <c r="AL546" i="3"/>
  <c r="AI546" i="3"/>
  <c r="AL545" i="3"/>
  <c r="AI545" i="3"/>
  <c r="AL544" i="3"/>
  <c r="AI544" i="3"/>
  <c r="AL543" i="3"/>
  <c r="AI543" i="3"/>
  <c r="AL542" i="3"/>
  <c r="AI542" i="3"/>
  <c r="AL541" i="3"/>
  <c r="AI541" i="3"/>
  <c r="AL540" i="3"/>
  <c r="AI540" i="3"/>
  <c r="AL539" i="3"/>
  <c r="AI539" i="3"/>
  <c r="AL538" i="3"/>
  <c r="AI538" i="3"/>
  <c r="AI537" i="3"/>
  <c r="AL536" i="3"/>
  <c r="AI536" i="3"/>
  <c r="AL535" i="3"/>
  <c r="AI535" i="3"/>
  <c r="AL534" i="3"/>
  <c r="AI534" i="3"/>
  <c r="AL533" i="3"/>
  <c r="AI533" i="3"/>
  <c r="AL532" i="3"/>
  <c r="AI532" i="3"/>
  <c r="AL531" i="3"/>
  <c r="AI531" i="3"/>
  <c r="AL530" i="3"/>
  <c r="AI530" i="3"/>
  <c r="AL529" i="3"/>
  <c r="AI529" i="3"/>
  <c r="AL528" i="3"/>
  <c r="AI528" i="3"/>
  <c r="AL527" i="3"/>
  <c r="AI527" i="3"/>
  <c r="AL526" i="3"/>
  <c r="AI526" i="3"/>
  <c r="AL525" i="3"/>
  <c r="AI525" i="3"/>
  <c r="AL524" i="3"/>
  <c r="AI524" i="3"/>
  <c r="AL523" i="3"/>
  <c r="AI523" i="3"/>
  <c r="AL522" i="3"/>
  <c r="AI522" i="3"/>
  <c r="AL521" i="3"/>
  <c r="AI521" i="3"/>
  <c r="AL520" i="3"/>
  <c r="AI520" i="3"/>
  <c r="AL519" i="3"/>
  <c r="AI519" i="3"/>
  <c r="AL518" i="3"/>
  <c r="AI518" i="3"/>
  <c r="AL517" i="3"/>
  <c r="AI517" i="3"/>
  <c r="AL516" i="3"/>
  <c r="AI516" i="3"/>
  <c r="AI515" i="3"/>
  <c r="AL514" i="3"/>
  <c r="AI514" i="3"/>
  <c r="AL513" i="3"/>
  <c r="AI513" i="3"/>
  <c r="AL512" i="3"/>
  <c r="AI512" i="3"/>
  <c r="AL511" i="3"/>
  <c r="AI511" i="3"/>
  <c r="AL510" i="3"/>
  <c r="AI510" i="3"/>
  <c r="AL509" i="3"/>
  <c r="AI509" i="3"/>
  <c r="AL508" i="3"/>
  <c r="AI508" i="3"/>
  <c r="AL507" i="3"/>
  <c r="AI507" i="3"/>
  <c r="AL506" i="3"/>
  <c r="AI506" i="3"/>
  <c r="AL505" i="3"/>
  <c r="AI505" i="3"/>
  <c r="AL504" i="3"/>
  <c r="AI504" i="3"/>
  <c r="AL503" i="3"/>
  <c r="AI503" i="3"/>
  <c r="AL502" i="3"/>
  <c r="AI502" i="3"/>
  <c r="AL501" i="3"/>
  <c r="AI501" i="3"/>
  <c r="AL500" i="3"/>
  <c r="AI500" i="3"/>
  <c r="AI499" i="3"/>
  <c r="AL498" i="3"/>
  <c r="AI498" i="3"/>
  <c r="AL497" i="3"/>
  <c r="AI497" i="3"/>
  <c r="AL496" i="3"/>
  <c r="AI496" i="3"/>
  <c r="AL495" i="3"/>
  <c r="AI495" i="3"/>
  <c r="AL494" i="3"/>
  <c r="AI494" i="3"/>
  <c r="AL493" i="3"/>
  <c r="AI493" i="3"/>
  <c r="AL492" i="3"/>
  <c r="AI492" i="3"/>
  <c r="AL491" i="3"/>
  <c r="AI491" i="3"/>
  <c r="AL490" i="3"/>
  <c r="AI490" i="3"/>
  <c r="AL489" i="3"/>
  <c r="AI489" i="3"/>
  <c r="AL488" i="3"/>
  <c r="AI488" i="3"/>
  <c r="AL487" i="3"/>
  <c r="AI487" i="3"/>
  <c r="AL486" i="3"/>
  <c r="AI486" i="3"/>
  <c r="AL485" i="3"/>
  <c r="AI485" i="3"/>
  <c r="AL484" i="3"/>
  <c r="AI484" i="3"/>
  <c r="AL483" i="3"/>
  <c r="AI483" i="3"/>
  <c r="AL482" i="3"/>
  <c r="AI482" i="3"/>
  <c r="AL481" i="3"/>
  <c r="AI481" i="3"/>
  <c r="AL480" i="3"/>
  <c r="AI480" i="3"/>
  <c r="AL479" i="3"/>
  <c r="AI479" i="3"/>
  <c r="AL478" i="3"/>
  <c r="AI478" i="3"/>
  <c r="AI477" i="3"/>
  <c r="AL476" i="3"/>
  <c r="AI476" i="3"/>
  <c r="AL475" i="3"/>
  <c r="AI475" i="3"/>
  <c r="AL474" i="3"/>
  <c r="AI474" i="3"/>
  <c r="AL473" i="3"/>
  <c r="AI473" i="3"/>
  <c r="AL472" i="3"/>
  <c r="AI472" i="3"/>
  <c r="AL471" i="3"/>
  <c r="AI471" i="3"/>
  <c r="AL470" i="3"/>
  <c r="AI470" i="3"/>
  <c r="AL469" i="3"/>
  <c r="AI469" i="3"/>
  <c r="AL468" i="3"/>
  <c r="AI468" i="3"/>
  <c r="AL467" i="3"/>
  <c r="AI467" i="3"/>
  <c r="AL466" i="3"/>
  <c r="AI466" i="3"/>
  <c r="AL465" i="3"/>
  <c r="AI465" i="3"/>
  <c r="AL464" i="3"/>
  <c r="AI464" i="3"/>
  <c r="AL463" i="3"/>
  <c r="AI463" i="3"/>
  <c r="AL462" i="3"/>
  <c r="AI462" i="3"/>
  <c r="AL461" i="3"/>
  <c r="AI461" i="3"/>
  <c r="AL460" i="3"/>
  <c r="AI460" i="3"/>
  <c r="AL459" i="3"/>
  <c r="AI459" i="3"/>
  <c r="AI458" i="3"/>
  <c r="AL457" i="3"/>
  <c r="AI457" i="3"/>
  <c r="AL456" i="3"/>
  <c r="AI456" i="3"/>
  <c r="AL455" i="3"/>
  <c r="AI455" i="3"/>
  <c r="AL454" i="3"/>
  <c r="AI454" i="3"/>
  <c r="AL453" i="3"/>
  <c r="AI453" i="3"/>
  <c r="AL452" i="3"/>
  <c r="AI452" i="3"/>
  <c r="AL451" i="3"/>
  <c r="AI451" i="3"/>
  <c r="AL450" i="3"/>
  <c r="AI450" i="3"/>
  <c r="AL449" i="3"/>
  <c r="AI449" i="3"/>
  <c r="AL448" i="3"/>
  <c r="AI448" i="3"/>
  <c r="AL447" i="3"/>
  <c r="AI447" i="3"/>
  <c r="AL446" i="3"/>
  <c r="AI446" i="3"/>
  <c r="AL445" i="3"/>
  <c r="AI445" i="3"/>
  <c r="AL444" i="3"/>
  <c r="AI444" i="3"/>
  <c r="AL443" i="3"/>
  <c r="AI443" i="3"/>
  <c r="AL442" i="3"/>
  <c r="AI442" i="3"/>
  <c r="AL441" i="3"/>
  <c r="AI441" i="3"/>
  <c r="AL440" i="3"/>
  <c r="AI440" i="3"/>
  <c r="AL439" i="3"/>
  <c r="AI439" i="3"/>
  <c r="AL438" i="3"/>
  <c r="AI438" i="3"/>
  <c r="AL437" i="3"/>
  <c r="AI437" i="3"/>
  <c r="AI436" i="3"/>
  <c r="AL435" i="3"/>
  <c r="AI435" i="3"/>
  <c r="AL434" i="3"/>
  <c r="AI434" i="3"/>
  <c r="AL433" i="3"/>
  <c r="AI433" i="3"/>
  <c r="AL432" i="3"/>
  <c r="AI432" i="3"/>
  <c r="AL431" i="3"/>
  <c r="AI431" i="3"/>
  <c r="AL430" i="3"/>
  <c r="AI430" i="3"/>
  <c r="AL429" i="3"/>
  <c r="AI429" i="3"/>
  <c r="AL428" i="3"/>
  <c r="AI428" i="3"/>
  <c r="AL427" i="3"/>
  <c r="AI427" i="3"/>
  <c r="AL426" i="3"/>
  <c r="AI426" i="3"/>
  <c r="AL425" i="3"/>
  <c r="AI425" i="3"/>
  <c r="AL424" i="3"/>
  <c r="AI424" i="3"/>
  <c r="AL423" i="3"/>
  <c r="AI423" i="3"/>
  <c r="AL422" i="3"/>
  <c r="AI422" i="3"/>
  <c r="AL421" i="3"/>
  <c r="AI421" i="3"/>
  <c r="AL420" i="3"/>
  <c r="AI420" i="3"/>
  <c r="AL419" i="3"/>
  <c r="AI419" i="3"/>
  <c r="AL418" i="3"/>
  <c r="AI418" i="3"/>
  <c r="AL417" i="3"/>
  <c r="AI417" i="3"/>
  <c r="AL416" i="3"/>
  <c r="AI416" i="3"/>
  <c r="AL415" i="3"/>
  <c r="AI415" i="3"/>
  <c r="AI414" i="3"/>
  <c r="AL413" i="3"/>
  <c r="AI413" i="3"/>
  <c r="AL412" i="3"/>
  <c r="AI412" i="3"/>
  <c r="AL411" i="3"/>
  <c r="AI411" i="3"/>
  <c r="AL410" i="3"/>
  <c r="AI410" i="3"/>
  <c r="AL409" i="3"/>
  <c r="AI409" i="3"/>
  <c r="AL408" i="3"/>
  <c r="AI408" i="3"/>
  <c r="AL407" i="3"/>
  <c r="AI407" i="3"/>
  <c r="AL406" i="3"/>
  <c r="AI406" i="3"/>
  <c r="AL405" i="3"/>
  <c r="AI405" i="3"/>
  <c r="AL404" i="3"/>
  <c r="AI404" i="3"/>
  <c r="AL403" i="3"/>
  <c r="AI403" i="3"/>
  <c r="AL402" i="3"/>
  <c r="AI402" i="3"/>
  <c r="AL401" i="3"/>
  <c r="AI401" i="3"/>
  <c r="AL400" i="3"/>
  <c r="AI400" i="3"/>
  <c r="AL399" i="3"/>
  <c r="AI399" i="3"/>
  <c r="AL398" i="3"/>
  <c r="AI398" i="3"/>
  <c r="AL397" i="3"/>
  <c r="AI397" i="3"/>
  <c r="AL396" i="3"/>
  <c r="AI396" i="3"/>
  <c r="AL395" i="3"/>
  <c r="AI395" i="3"/>
  <c r="AI394" i="3"/>
  <c r="AL393" i="3"/>
  <c r="AI393" i="3"/>
  <c r="AL392" i="3"/>
  <c r="AI392" i="3"/>
  <c r="AL391" i="3"/>
  <c r="AI391" i="3"/>
  <c r="AL390" i="3"/>
  <c r="AI390" i="3"/>
  <c r="AL389" i="3"/>
  <c r="AI389" i="3"/>
  <c r="AL388" i="3"/>
  <c r="AI388" i="3"/>
  <c r="AL387" i="3"/>
  <c r="AI387" i="3"/>
  <c r="AL386" i="3"/>
  <c r="AI386" i="3"/>
  <c r="AL385" i="3"/>
  <c r="AI385" i="3"/>
  <c r="AL384" i="3"/>
  <c r="AI384" i="3"/>
  <c r="AL383" i="3"/>
  <c r="AI383" i="3"/>
  <c r="AL382" i="3"/>
  <c r="AI382" i="3"/>
  <c r="AL381" i="3"/>
  <c r="AI381" i="3"/>
  <c r="AL380" i="3"/>
  <c r="AI380" i="3"/>
  <c r="AL379" i="3"/>
  <c r="AI379" i="3"/>
  <c r="AL378" i="3"/>
  <c r="AI378" i="3"/>
  <c r="AL377" i="3"/>
  <c r="AI377" i="3"/>
  <c r="AL376" i="3"/>
  <c r="AI376" i="3"/>
  <c r="AL375" i="3"/>
  <c r="AI375" i="3"/>
  <c r="AI374" i="3"/>
  <c r="AL373" i="3"/>
  <c r="AI373" i="3"/>
  <c r="AL372" i="3"/>
  <c r="AI372" i="3"/>
  <c r="AL371" i="3"/>
  <c r="AI371" i="3"/>
  <c r="AL370" i="3"/>
  <c r="AI370" i="3"/>
  <c r="AL369" i="3"/>
  <c r="AI369" i="3"/>
  <c r="AL368" i="3"/>
  <c r="AI368" i="3"/>
  <c r="AL367" i="3"/>
  <c r="AI367" i="3"/>
  <c r="AL366" i="3"/>
  <c r="AI366" i="3"/>
  <c r="AL365" i="3"/>
  <c r="AI365" i="3"/>
  <c r="AL364" i="3"/>
  <c r="AI364" i="3"/>
  <c r="AL363" i="3"/>
  <c r="AI363" i="3"/>
  <c r="AL362" i="3"/>
  <c r="AI362" i="3"/>
  <c r="AL361" i="3"/>
  <c r="AI361" i="3"/>
  <c r="AL360" i="3"/>
  <c r="AI360" i="3"/>
  <c r="AL359" i="3"/>
  <c r="AI359" i="3"/>
  <c r="AL358" i="3"/>
  <c r="AI358" i="3"/>
  <c r="AL357" i="3"/>
  <c r="AI357" i="3"/>
  <c r="AL356" i="3"/>
  <c r="AI356" i="3"/>
  <c r="AL355" i="3"/>
  <c r="AI355" i="3"/>
  <c r="AI354" i="3"/>
  <c r="AL353" i="3"/>
  <c r="AI353" i="3"/>
  <c r="AL352" i="3"/>
  <c r="AI352" i="3"/>
  <c r="AL351" i="3"/>
  <c r="AI351" i="3"/>
  <c r="AL350" i="3"/>
  <c r="AI350" i="3"/>
  <c r="AL349" i="3"/>
  <c r="AI349" i="3"/>
  <c r="AL348" i="3"/>
  <c r="AI348" i="3"/>
  <c r="AL347" i="3"/>
  <c r="AI347" i="3"/>
  <c r="AL346" i="3"/>
  <c r="AI346" i="3"/>
  <c r="AL345" i="3"/>
  <c r="AI345" i="3"/>
  <c r="AL344" i="3"/>
  <c r="AI344" i="3"/>
  <c r="AL343" i="3"/>
  <c r="AI343" i="3"/>
  <c r="AL342" i="3"/>
  <c r="AI342" i="3"/>
  <c r="AL341" i="3"/>
  <c r="AI341" i="3"/>
  <c r="AL340" i="3"/>
  <c r="AI340" i="3"/>
  <c r="AL339" i="3"/>
  <c r="AI339" i="3"/>
  <c r="AL338" i="3"/>
  <c r="AI338" i="3"/>
  <c r="AL337" i="3"/>
  <c r="AI337" i="3"/>
  <c r="AI336" i="3"/>
  <c r="AL335" i="3"/>
  <c r="AI335" i="3"/>
  <c r="AL334" i="3"/>
  <c r="AI334" i="3"/>
  <c r="AL333" i="3"/>
  <c r="AI333" i="3"/>
  <c r="AL332" i="3"/>
  <c r="AI332" i="3"/>
  <c r="AL331" i="3"/>
  <c r="AI331" i="3"/>
  <c r="AL330" i="3"/>
  <c r="AI330" i="3"/>
  <c r="AL329" i="3"/>
  <c r="AI329" i="3"/>
  <c r="AL328" i="3"/>
  <c r="AI328" i="3"/>
  <c r="AL327" i="3"/>
  <c r="AI327" i="3"/>
  <c r="AL326" i="3"/>
  <c r="AI326" i="3"/>
  <c r="AL325" i="3"/>
  <c r="AI325" i="3"/>
  <c r="AL324" i="3"/>
  <c r="AI324" i="3"/>
  <c r="AL323" i="3"/>
  <c r="AI323" i="3"/>
  <c r="AL322" i="3"/>
  <c r="AI322" i="3"/>
  <c r="AL321" i="3"/>
  <c r="AI321" i="3"/>
  <c r="AL320" i="3"/>
  <c r="AI320" i="3"/>
  <c r="AL319" i="3"/>
  <c r="AI319" i="3"/>
  <c r="AL318" i="3"/>
  <c r="AI318" i="3"/>
  <c r="AL317" i="3"/>
  <c r="AI317" i="3"/>
  <c r="AL316" i="3"/>
  <c r="AI316" i="3"/>
  <c r="AL315" i="3"/>
  <c r="AI315" i="3"/>
  <c r="AI314" i="3"/>
  <c r="AL313" i="3"/>
  <c r="AI313" i="3"/>
  <c r="AL312" i="3"/>
  <c r="AI312" i="3"/>
  <c r="AL311" i="3"/>
  <c r="AI311" i="3"/>
  <c r="AL310" i="3"/>
  <c r="AI310" i="3"/>
  <c r="AL309" i="3"/>
  <c r="AI309" i="3"/>
  <c r="AL308" i="3"/>
  <c r="AI308" i="3"/>
  <c r="AL307" i="3"/>
  <c r="AI307" i="3"/>
  <c r="AL306" i="3"/>
  <c r="AI306" i="3"/>
  <c r="AL305" i="3"/>
  <c r="AI305" i="3"/>
  <c r="AL304" i="3"/>
  <c r="AI304" i="3"/>
  <c r="AL303" i="3"/>
  <c r="AI303" i="3"/>
  <c r="AL302" i="3"/>
  <c r="AI302" i="3"/>
  <c r="AL301" i="3"/>
  <c r="AI301" i="3"/>
  <c r="AL300" i="3"/>
  <c r="AI300" i="3"/>
  <c r="AL299" i="3"/>
  <c r="AI299" i="3"/>
  <c r="AL298" i="3"/>
  <c r="AI298" i="3"/>
  <c r="AL297" i="3"/>
  <c r="AI297" i="3"/>
  <c r="AL296" i="3"/>
  <c r="AI296" i="3"/>
  <c r="AL295" i="3"/>
  <c r="AI295" i="3"/>
  <c r="AI294" i="3"/>
  <c r="AL293" i="3"/>
  <c r="AI293" i="3"/>
  <c r="AL292" i="3"/>
  <c r="AI292" i="3"/>
  <c r="AL291" i="3"/>
  <c r="AI291" i="3"/>
  <c r="AL290" i="3"/>
  <c r="AI290" i="3"/>
  <c r="AL289" i="3"/>
  <c r="AI289" i="3"/>
  <c r="AL288" i="3"/>
  <c r="AI288" i="3"/>
  <c r="AL287" i="3"/>
  <c r="AI287" i="3"/>
  <c r="AL286" i="3"/>
  <c r="AI286" i="3"/>
  <c r="AL285" i="3"/>
  <c r="AI285" i="3"/>
  <c r="AL284" i="3"/>
  <c r="AI284" i="3"/>
  <c r="AL283" i="3"/>
  <c r="AI283" i="3"/>
  <c r="AL282" i="3"/>
  <c r="AI282" i="3"/>
  <c r="AL281" i="3"/>
  <c r="AI281" i="3"/>
  <c r="AL280" i="3"/>
  <c r="AI280" i="3"/>
  <c r="AL279" i="3"/>
  <c r="AI279" i="3"/>
  <c r="AL278" i="3"/>
  <c r="AI278" i="3"/>
  <c r="AL277" i="3"/>
  <c r="AI277" i="3"/>
  <c r="AL276" i="3"/>
  <c r="AI276" i="3"/>
  <c r="AL275" i="3"/>
  <c r="AI275" i="3"/>
  <c r="AL274" i="3"/>
  <c r="AI274" i="3"/>
  <c r="AI273" i="3"/>
  <c r="AL272" i="3"/>
  <c r="AI272" i="3"/>
  <c r="AL271" i="3"/>
  <c r="AI271" i="3"/>
  <c r="AL270" i="3"/>
  <c r="AI270" i="3"/>
  <c r="AL269" i="3"/>
  <c r="AI269" i="3"/>
  <c r="AL268" i="3"/>
  <c r="AI268" i="3"/>
  <c r="AL267" i="3"/>
  <c r="AI267" i="3"/>
  <c r="AL266" i="3"/>
  <c r="AI266" i="3"/>
  <c r="AL265" i="3"/>
  <c r="AI265" i="3"/>
  <c r="AL264" i="3"/>
  <c r="AI264" i="3"/>
  <c r="AL263" i="3"/>
  <c r="AI263" i="3"/>
  <c r="AL262" i="3"/>
  <c r="AI262" i="3"/>
  <c r="AL261" i="3"/>
  <c r="AI261" i="3"/>
  <c r="AL260" i="3"/>
  <c r="AI260" i="3"/>
  <c r="AL259" i="3"/>
  <c r="AI259" i="3"/>
  <c r="AL258" i="3"/>
  <c r="AI258" i="3"/>
  <c r="AL257" i="3"/>
  <c r="AI257" i="3"/>
  <c r="AI256" i="3"/>
  <c r="AL255" i="3"/>
  <c r="AI255" i="3"/>
  <c r="AL254" i="3"/>
  <c r="AI254" i="3"/>
  <c r="AL253" i="3"/>
  <c r="AI253" i="3"/>
  <c r="AL252" i="3"/>
  <c r="AI252" i="3"/>
  <c r="AL251" i="3"/>
  <c r="AI251" i="3"/>
  <c r="AL250" i="3"/>
  <c r="AI250" i="3"/>
  <c r="AL249" i="3"/>
  <c r="AI249" i="3"/>
  <c r="AL248" i="3"/>
  <c r="AI248" i="3"/>
  <c r="AL247" i="3"/>
  <c r="AI247" i="3"/>
  <c r="AL246" i="3"/>
  <c r="AI246" i="3"/>
  <c r="AL245" i="3"/>
  <c r="AI245" i="3"/>
  <c r="AL244" i="3"/>
  <c r="AI244" i="3"/>
  <c r="AL243" i="3"/>
  <c r="AI243" i="3"/>
  <c r="AL242" i="3"/>
  <c r="AI242" i="3"/>
  <c r="AL241" i="3"/>
  <c r="AI241" i="3"/>
  <c r="AL240" i="3"/>
  <c r="AI240" i="3"/>
  <c r="AL239" i="3"/>
  <c r="AI239" i="3"/>
  <c r="AL238" i="3"/>
  <c r="AI238" i="3"/>
  <c r="AL237" i="3"/>
  <c r="AI237" i="3"/>
  <c r="AL236" i="3"/>
  <c r="AI236" i="3"/>
  <c r="AL235" i="3"/>
  <c r="AI235" i="3"/>
  <c r="AI234" i="3"/>
  <c r="AL233" i="3"/>
  <c r="AI233" i="3"/>
  <c r="AL232" i="3"/>
  <c r="AI232" i="3"/>
  <c r="AL231" i="3"/>
  <c r="AI231" i="3"/>
  <c r="AL230" i="3"/>
  <c r="AI230" i="3"/>
  <c r="AL229" i="3"/>
  <c r="AI229" i="3"/>
  <c r="AL228" i="3"/>
  <c r="AI228" i="3"/>
  <c r="AL227" i="3"/>
  <c r="AI227" i="3"/>
  <c r="AL226" i="3"/>
  <c r="AI226" i="3"/>
  <c r="AL225" i="3"/>
  <c r="AI225" i="3"/>
  <c r="AL224" i="3"/>
  <c r="AI224" i="3"/>
  <c r="AL223" i="3"/>
  <c r="AI223" i="3"/>
  <c r="AL222" i="3"/>
  <c r="AI222" i="3"/>
  <c r="AL221" i="3"/>
  <c r="AI221" i="3"/>
  <c r="AL220" i="3"/>
  <c r="AI220" i="3"/>
  <c r="AL219" i="3"/>
  <c r="AI219" i="3"/>
  <c r="AL218" i="3"/>
  <c r="AI218" i="3"/>
  <c r="AL217" i="3"/>
  <c r="AI217" i="3"/>
  <c r="AL216" i="3"/>
  <c r="AI216" i="3"/>
  <c r="AI215" i="3"/>
  <c r="AL214" i="3"/>
  <c r="AI214" i="3"/>
  <c r="AL213" i="3"/>
  <c r="AI213" i="3"/>
  <c r="AL212" i="3"/>
  <c r="AI212" i="3"/>
  <c r="AL211" i="3"/>
  <c r="AI211" i="3"/>
  <c r="AL210" i="3"/>
  <c r="AI210" i="3"/>
  <c r="AL209" i="3"/>
  <c r="AI209" i="3"/>
  <c r="AL208" i="3"/>
  <c r="AI208" i="3"/>
  <c r="AL207" i="3"/>
  <c r="AI207" i="3"/>
  <c r="AL206" i="3"/>
  <c r="AI206" i="3"/>
  <c r="AL205" i="3"/>
  <c r="AI205" i="3"/>
  <c r="AL204" i="3"/>
  <c r="AI204" i="3"/>
  <c r="AL203" i="3"/>
  <c r="AI203" i="3"/>
  <c r="AL202" i="3"/>
  <c r="AI202" i="3"/>
  <c r="AL201" i="3"/>
  <c r="AI201" i="3"/>
  <c r="AL200" i="3"/>
  <c r="AI200" i="3"/>
  <c r="AL199" i="3"/>
  <c r="AI199" i="3"/>
  <c r="AL198" i="3"/>
  <c r="AI198" i="3"/>
  <c r="AL197" i="3"/>
  <c r="AI197" i="3"/>
  <c r="AL196" i="3"/>
  <c r="AI196" i="3"/>
  <c r="AL195" i="3"/>
  <c r="AI195" i="3"/>
  <c r="AL194" i="3"/>
  <c r="AI194" i="3"/>
  <c r="AI193" i="3"/>
  <c r="AL192" i="3"/>
  <c r="AI192" i="3"/>
  <c r="AL191" i="3"/>
  <c r="AI191" i="3"/>
  <c r="AL190" i="3"/>
  <c r="AI190" i="3"/>
  <c r="AL189" i="3"/>
  <c r="AI189" i="3"/>
  <c r="AL188" i="3"/>
  <c r="AI188" i="3"/>
  <c r="AL187" i="3"/>
  <c r="AI187" i="3"/>
  <c r="AL186" i="3"/>
  <c r="AI186" i="3"/>
  <c r="AL185" i="3"/>
  <c r="AI185" i="3"/>
  <c r="AL184" i="3"/>
  <c r="AI184" i="3"/>
  <c r="AL183" i="3"/>
  <c r="AI183" i="3"/>
  <c r="AL182" i="3"/>
  <c r="AI182" i="3"/>
  <c r="AL181" i="3"/>
  <c r="AI181" i="3"/>
  <c r="AL180" i="3"/>
  <c r="AI180" i="3"/>
  <c r="AL179" i="3"/>
  <c r="AI179" i="3"/>
  <c r="AL178" i="3"/>
  <c r="AI178" i="3"/>
  <c r="AL177" i="3"/>
  <c r="AI177" i="3"/>
  <c r="AL176" i="3"/>
  <c r="AI176" i="3"/>
  <c r="AL175" i="3"/>
  <c r="AI175" i="3"/>
  <c r="AL174" i="3"/>
  <c r="AI174" i="3"/>
  <c r="AL173" i="3"/>
  <c r="AI173" i="3"/>
  <c r="AL172" i="3"/>
  <c r="AI172" i="3"/>
  <c r="AI171" i="3"/>
  <c r="AL170" i="3"/>
  <c r="AI170" i="3"/>
  <c r="AL169" i="3"/>
  <c r="AI169" i="3"/>
  <c r="AL168" i="3"/>
  <c r="AI168" i="3"/>
  <c r="AL167" i="3"/>
  <c r="AI167" i="3"/>
  <c r="AL166" i="3"/>
  <c r="AI166" i="3"/>
  <c r="AL165" i="3"/>
  <c r="AI165" i="3"/>
  <c r="AL164" i="3"/>
  <c r="AI164" i="3"/>
  <c r="AL163" i="3"/>
  <c r="AI163" i="3"/>
  <c r="AL162" i="3"/>
  <c r="AI162" i="3"/>
  <c r="AL161" i="3"/>
  <c r="AI161" i="3"/>
  <c r="AL160" i="3"/>
  <c r="AI160" i="3"/>
  <c r="AL159" i="3"/>
  <c r="AI159" i="3"/>
  <c r="AL158" i="3"/>
  <c r="AI158" i="3"/>
  <c r="AL157" i="3"/>
  <c r="AI157" i="3"/>
  <c r="AL156" i="3"/>
  <c r="AI156" i="3"/>
  <c r="AL155" i="3"/>
  <c r="AI155" i="3"/>
  <c r="AL154" i="3"/>
  <c r="AI154" i="3"/>
  <c r="AL153" i="3"/>
  <c r="AI153" i="3"/>
  <c r="AL152" i="3"/>
  <c r="AI152" i="3"/>
  <c r="AL151" i="3"/>
  <c r="AI151" i="3"/>
  <c r="AI150" i="3"/>
  <c r="AL149" i="3"/>
  <c r="AI149" i="3"/>
  <c r="AL148" i="3"/>
  <c r="AI148" i="3"/>
  <c r="AL147" i="3"/>
  <c r="AI147" i="3"/>
  <c r="AL146" i="3"/>
  <c r="AI146" i="3"/>
  <c r="AL145" i="3"/>
  <c r="AI145" i="3"/>
  <c r="AL144" i="3"/>
  <c r="AI144" i="3"/>
  <c r="AL143" i="3"/>
  <c r="AI143" i="3"/>
  <c r="AL142" i="3"/>
  <c r="AI142" i="3"/>
  <c r="AL141" i="3"/>
  <c r="AI141" i="3"/>
  <c r="AL140" i="3"/>
  <c r="AI140" i="3"/>
  <c r="AL139" i="3"/>
  <c r="AI139" i="3"/>
  <c r="AL138" i="3"/>
  <c r="AI138" i="3"/>
  <c r="AL137" i="3"/>
  <c r="AI137" i="3"/>
  <c r="AL136" i="3"/>
  <c r="AI136" i="3"/>
  <c r="AL135" i="3"/>
  <c r="AI135" i="3"/>
  <c r="AL134" i="3"/>
  <c r="AI134" i="3"/>
  <c r="AL133" i="3"/>
  <c r="AI133" i="3"/>
  <c r="AL132" i="3"/>
  <c r="AI132" i="3"/>
  <c r="AL131" i="3"/>
  <c r="AI131" i="3"/>
  <c r="AL130" i="3"/>
  <c r="AI130" i="3"/>
  <c r="AI129" i="3"/>
  <c r="AL128" i="3"/>
  <c r="AI128" i="3"/>
  <c r="AL127" i="3"/>
  <c r="AI127" i="3"/>
  <c r="AL126" i="3"/>
  <c r="AI126" i="3"/>
  <c r="AL125" i="3"/>
  <c r="AI125" i="3"/>
  <c r="AL124" i="3"/>
  <c r="AI124" i="3"/>
  <c r="AL123" i="3"/>
  <c r="AI123" i="3"/>
  <c r="AL122" i="3"/>
  <c r="AI122" i="3"/>
  <c r="AL121" i="3"/>
  <c r="AI121" i="3"/>
  <c r="AL120" i="3"/>
  <c r="AI120" i="3"/>
  <c r="AL119" i="3"/>
  <c r="AI119" i="3"/>
  <c r="AL118" i="3"/>
  <c r="AI118" i="3"/>
  <c r="AL117" i="3"/>
  <c r="AI117" i="3"/>
  <c r="AL116" i="3"/>
  <c r="AI116" i="3"/>
  <c r="AL115" i="3"/>
  <c r="AI115" i="3"/>
  <c r="AL114" i="3"/>
  <c r="AI114" i="3"/>
  <c r="AL113" i="3"/>
  <c r="AI113" i="3"/>
  <c r="AI112" i="3"/>
  <c r="AL111" i="3"/>
  <c r="AI111" i="3"/>
  <c r="AL110" i="3"/>
  <c r="AI110" i="3"/>
  <c r="AL109" i="3"/>
  <c r="AI109" i="3"/>
  <c r="AL108" i="3"/>
  <c r="AI108" i="3"/>
  <c r="AL107" i="3"/>
  <c r="AI107" i="3"/>
  <c r="AL106" i="3"/>
  <c r="AI106" i="3"/>
  <c r="AL105" i="3"/>
  <c r="AI105" i="3"/>
  <c r="AL104" i="3"/>
  <c r="AI104" i="3"/>
  <c r="AL103" i="3"/>
  <c r="AI103" i="3"/>
  <c r="AL102" i="3"/>
  <c r="AI102" i="3"/>
  <c r="AL101" i="3"/>
  <c r="AI101" i="3"/>
  <c r="AL100" i="3"/>
  <c r="AI100" i="3"/>
  <c r="AL99" i="3"/>
  <c r="AI99" i="3"/>
  <c r="AL98" i="3"/>
  <c r="AI98" i="3"/>
  <c r="AL97" i="3"/>
  <c r="AI97" i="3"/>
  <c r="AL96" i="3"/>
  <c r="AI96" i="3"/>
  <c r="AL95" i="3"/>
  <c r="AI95" i="3"/>
  <c r="AL94" i="3"/>
  <c r="AI94" i="3"/>
  <c r="AL93" i="3"/>
  <c r="AI93" i="3"/>
  <c r="AL92" i="3"/>
  <c r="AI92" i="3"/>
  <c r="AI91" i="3"/>
  <c r="AL90" i="3"/>
  <c r="AI90" i="3"/>
  <c r="AL89" i="3"/>
  <c r="AI89" i="3"/>
  <c r="AL88" i="3"/>
  <c r="AI88" i="3"/>
  <c r="AL87" i="3"/>
  <c r="AI87" i="3"/>
  <c r="AL86" i="3"/>
  <c r="AI86" i="3"/>
  <c r="AL85" i="3"/>
  <c r="AI85" i="3"/>
  <c r="AL84" i="3"/>
  <c r="AI84" i="3"/>
  <c r="AL83" i="3"/>
  <c r="AI83" i="3"/>
  <c r="AL82" i="3"/>
  <c r="AI82" i="3"/>
  <c r="AL81" i="3"/>
  <c r="AI81" i="3"/>
  <c r="AL80" i="3"/>
  <c r="AI80" i="3"/>
  <c r="AL79" i="3"/>
  <c r="AI79" i="3"/>
  <c r="AL78" i="3"/>
  <c r="AI78" i="3"/>
  <c r="AL77" i="3"/>
  <c r="AI77" i="3"/>
  <c r="AL76" i="3"/>
  <c r="AI76" i="3"/>
  <c r="AL75" i="3"/>
  <c r="AI75" i="3"/>
  <c r="AL74" i="3"/>
  <c r="AI74" i="3"/>
  <c r="AL73" i="3"/>
  <c r="AI73" i="3"/>
  <c r="AL72" i="3"/>
  <c r="AI72" i="3"/>
  <c r="AI71" i="3"/>
  <c r="AL70" i="3"/>
  <c r="AI70" i="3"/>
  <c r="AL69" i="3"/>
  <c r="AI69" i="3"/>
  <c r="AL68" i="3"/>
  <c r="AI68" i="3"/>
  <c r="AL67" i="3"/>
  <c r="AI67" i="3"/>
  <c r="AL66" i="3"/>
  <c r="AI66" i="3"/>
  <c r="AL65" i="3"/>
  <c r="AI65" i="3"/>
  <c r="AL64" i="3"/>
  <c r="AI64" i="3"/>
  <c r="AL63" i="3"/>
  <c r="AI63" i="3"/>
  <c r="AL62" i="3"/>
  <c r="AI62" i="3"/>
  <c r="AL61" i="3"/>
  <c r="AI61" i="3"/>
  <c r="AL60" i="3"/>
  <c r="AI60" i="3"/>
  <c r="AL59" i="3"/>
  <c r="AI59" i="3"/>
  <c r="AL58" i="3"/>
  <c r="AI58" i="3"/>
  <c r="AL57" i="3"/>
  <c r="AI57" i="3"/>
  <c r="AL56" i="3"/>
  <c r="AI56" i="3"/>
  <c r="AL55" i="3"/>
  <c r="AI55" i="3"/>
  <c r="AL54" i="3"/>
  <c r="AI54" i="3"/>
  <c r="AL53" i="3"/>
  <c r="AI53" i="3"/>
  <c r="AL52" i="3"/>
  <c r="AI52" i="3"/>
  <c r="AI51" i="3"/>
  <c r="AL50" i="3"/>
  <c r="AI50" i="3"/>
  <c r="AL49" i="3"/>
  <c r="AI49" i="3"/>
  <c r="AL48" i="3"/>
  <c r="AI48" i="3"/>
  <c r="AL47" i="3"/>
  <c r="AI47" i="3"/>
  <c r="AL46" i="3"/>
  <c r="AI46" i="3"/>
  <c r="AL45" i="3"/>
  <c r="AI45" i="3"/>
  <c r="AL44" i="3"/>
  <c r="AI44" i="3"/>
  <c r="AL43" i="3"/>
  <c r="AI43" i="3"/>
  <c r="AL42" i="3"/>
  <c r="AI42" i="3"/>
  <c r="AL41" i="3"/>
  <c r="AI41" i="3"/>
  <c r="AL40" i="3"/>
  <c r="AI40" i="3"/>
  <c r="AL39" i="3"/>
  <c r="AI39" i="3"/>
  <c r="AL38" i="3"/>
  <c r="AI38" i="3"/>
  <c r="AL37" i="3"/>
  <c r="AI37" i="3"/>
  <c r="AL36" i="3"/>
  <c r="AI36" i="3"/>
  <c r="AL35" i="3"/>
  <c r="AI35" i="3"/>
  <c r="AL34" i="3"/>
  <c r="AI34" i="3"/>
  <c r="AL33" i="3"/>
  <c r="AI33" i="3"/>
  <c r="AL32" i="3"/>
  <c r="AI32" i="3"/>
  <c r="AL31" i="3"/>
  <c r="AI31" i="3"/>
  <c r="AI30" i="3"/>
  <c r="AM29" i="3"/>
  <c r="AL29" i="3"/>
  <c r="AI29" i="3"/>
  <c r="AM28" i="3"/>
  <c r="AL28" i="3"/>
  <c r="AI28" i="3"/>
  <c r="I16" i="1" l="1"/>
  <c r="I17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J18" i="3" l="1"/>
  <c r="AA1808" i="3" s="1"/>
  <c r="J17" i="3"/>
  <c r="P2294" i="3" s="1"/>
  <c r="J16" i="3"/>
  <c r="E1487" i="3" s="1"/>
  <c r="P1002" i="3" l="1"/>
  <c r="E112" i="3"/>
  <c r="E922" i="3"/>
  <c r="P2439" i="3"/>
  <c r="P2355" i="3"/>
  <c r="P2277" i="3"/>
  <c r="P2197" i="3"/>
  <c r="P2112" i="3"/>
  <c r="P2032" i="3"/>
  <c r="P1954" i="3"/>
  <c r="P1869" i="3"/>
  <c r="P1792" i="3"/>
  <c r="P1712" i="3"/>
  <c r="P1627" i="3"/>
  <c r="P1549" i="3"/>
  <c r="P1470" i="3"/>
  <c r="P1385" i="3"/>
  <c r="P1305" i="3"/>
  <c r="P1227" i="3"/>
  <c r="P1143" i="3"/>
  <c r="P1065" i="3"/>
  <c r="P985" i="3"/>
  <c r="P901" i="3"/>
  <c r="P820" i="3"/>
  <c r="P742" i="3"/>
  <c r="P657" i="3"/>
  <c r="P578" i="3"/>
  <c r="P499" i="3"/>
  <c r="P414" i="3"/>
  <c r="P336" i="3"/>
  <c r="P256" i="3"/>
  <c r="P171" i="3"/>
  <c r="P91" i="3"/>
  <c r="P2418" i="3"/>
  <c r="P2333" i="3"/>
  <c r="P2257" i="3"/>
  <c r="P2175" i="3"/>
  <c r="P2091" i="3"/>
  <c r="P2013" i="3"/>
  <c r="P1932" i="3"/>
  <c r="P1849" i="3"/>
  <c r="P1770" i="3"/>
  <c r="P1690" i="3"/>
  <c r="P1607" i="3"/>
  <c r="P1529" i="3"/>
  <c r="P1449" i="3"/>
  <c r="P1363" i="3"/>
  <c r="P1286" i="3"/>
  <c r="P1207" i="3"/>
  <c r="P1121" i="3"/>
  <c r="P1045" i="3"/>
  <c r="P964" i="3"/>
  <c r="P879" i="3"/>
  <c r="P802" i="3"/>
  <c r="P720" i="3"/>
  <c r="P636" i="3"/>
  <c r="P558" i="3"/>
  <c r="P477" i="3"/>
  <c r="P394" i="3"/>
  <c r="P314" i="3"/>
  <c r="P234" i="3"/>
  <c r="P150" i="3"/>
  <c r="P71" i="3"/>
  <c r="P2397" i="3"/>
  <c r="P2314" i="3"/>
  <c r="P2237" i="3"/>
  <c r="P2154" i="3"/>
  <c r="P2070" i="3"/>
  <c r="P1993" i="3"/>
  <c r="P1913" i="3"/>
  <c r="P1828" i="3"/>
  <c r="P1750" i="3"/>
  <c r="P1671" i="3"/>
  <c r="P1586" i="3"/>
  <c r="P1508" i="3"/>
  <c r="P1428" i="3"/>
  <c r="P1342" i="3"/>
  <c r="P1266" i="3"/>
  <c r="P1185" i="3"/>
  <c r="P1102" i="3"/>
  <c r="P1025" i="3"/>
  <c r="P943" i="3"/>
  <c r="P860" i="3"/>
  <c r="P782" i="3"/>
  <c r="P699" i="3"/>
  <c r="P615" i="3"/>
  <c r="P537" i="3"/>
  <c r="P458" i="3"/>
  <c r="P374" i="3"/>
  <c r="P294" i="3"/>
  <c r="P215" i="3"/>
  <c r="P129" i="3"/>
  <c r="P51" i="3"/>
  <c r="P2214" i="3"/>
  <c r="P1891" i="3"/>
  <c r="P1567" i="3"/>
  <c r="P1244" i="3"/>
  <c r="P922" i="3"/>
  <c r="P595" i="3"/>
  <c r="P273" i="3"/>
  <c r="P2134" i="3"/>
  <c r="P1808" i="3"/>
  <c r="P1487" i="3"/>
  <c r="P1163" i="3"/>
  <c r="P839" i="3"/>
  <c r="P515" i="3"/>
  <c r="P193" i="3"/>
  <c r="P2377" i="3"/>
  <c r="P2050" i="3"/>
  <c r="P1728" i="3"/>
  <c r="P1406" i="3"/>
  <c r="P1082" i="3"/>
  <c r="P759" i="3"/>
  <c r="P436" i="3"/>
  <c r="P112" i="3"/>
  <c r="E193" i="3"/>
  <c r="E558" i="3"/>
  <c r="E1163" i="3"/>
  <c r="P30" i="3"/>
  <c r="P1325" i="3"/>
  <c r="AA193" i="3"/>
  <c r="AA1487" i="3"/>
  <c r="E436" i="3"/>
  <c r="AA1163" i="3"/>
  <c r="E273" i="3"/>
  <c r="E657" i="3"/>
  <c r="P354" i="3"/>
  <c r="P1649" i="3"/>
  <c r="AA515" i="3"/>
  <c r="E2439" i="3"/>
  <c r="E2355" i="3"/>
  <c r="E2277" i="3"/>
  <c r="E2197" i="3"/>
  <c r="E2112" i="3"/>
  <c r="E2032" i="3"/>
  <c r="E1954" i="3"/>
  <c r="E1869" i="3"/>
  <c r="E1792" i="3"/>
  <c r="E1712" i="3"/>
  <c r="E1627" i="3"/>
  <c r="E1549" i="3"/>
  <c r="E1470" i="3"/>
  <c r="E1385" i="3"/>
  <c r="E1305" i="3"/>
  <c r="E1227" i="3"/>
  <c r="E1143" i="3"/>
  <c r="E1065" i="3"/>
  <c r="E2418" i="3"/>
  <c r="E2333" i="3"/>
  <c r="E2257" i="3"/>
  <c r="E2175" i="3"/>
  <c r="E2091" i="3"/>
  <c r="E2013" i="3"/>
  <c r="E1932" i="3"/>
  <c r="E1849" i="3"/>
  <c r="E1770" i="3"/>
  <c r="E1690" i="3"/>
  <c r="E1607" i="3"/>
  <c r="E1529" i="3"/>
  <c r="E1449" i="3"/>
  <c r="E1363" i="3"/>
  <c r="E1286" i="3"/>
  <c r="E1207" i="3"/>
  <c r="E1121" i="3"/>
  <c r="E1045" i="3"/>
  <c r="E964" i="3"/>
  <c r="E879" i="3"/>
  <c r="E802" i="3"/>
  <c r="E2397" i="3"/>
  <c r="E2314" i="3"/>
  <c r="E2237" i="3"/>
  <c r="E2154" i="3"/>
  <c r="E2070" i="3"/>
  <c r="E1993" i="3"/>
  <c r="E1913" i="3"/>
  <c r="E1828" i="3"/>
  <c r="E1750" i="3"/>
  <c r="E1671" i="3"/>
  <c r="E1586" i="3"/>
  <c r="E1508" i="3"/>
  <c r="E1428" i="3"/>
  <c r="E1342" i="3"/>
  <c r="E1266" i="3"/>
  <c r="E1185" i="3"/>
  <c r="E1102" i="3"/>
  <c r="E1025" i="3"/>
  <c r="E943" i="3"/>
  <c r="E860" i="3"/>
  <c r="E782" i="3"/>
  <c r="E699" i="3"/>
  <c r="E615" i="3"/>
  <c r="E537" i="3"/>
  <c r="E458" i="3"/>
  <c r="E2377" i="3"/>
  <c r="E2050" i="3"/>
  <c r="E1728" i="3"/>
  <c r="E1406" i="3"/>
  <c r="E1082" i="3"/>
  <c r="E901" i="3"/>
  <c r="E742" i="3"/>
  <c r="E636" i="3"/>
  <c r="E515" i="3"/>
  <c r="E414" i="3"/>
  <c r="E336" i="3"/>
  <c r="E256" i="3"/>
  <c r="E171" i="3"/>
  <c r="E91" i="3"/>
  <c r="E2294" i="3"/>
  <c r="E1970" i="3"/>
  <c r="E1649" i="3"/>
  <c r="E1325" i="3"/>
  <c r="E1002" i="3"/>
  <c r="E839" i="3"/>
  <c r="E720" i="3"/>
  <c r="E595" i="3"/>
  <c r="E499" i="3"/>
  <c r="E394" i="3"/>
  <c r="E314" i="3"/>
  <c r="E234" i="3"/>
  <c r="E150" i="3"/>
  <c r="E71" i="3"/>
  <c r="E2214" i="3"/>
  <c r="E1891" i="3"/>
  <c r="E1567" i="3"/>
  <c r="E1244" i="3"/>
  <c r="E985" i="3"/>
  <c r="E820" i="3"/>
  <c r="E679" i="3"/>
  <c r="E578" i="3"/>
  <c r="E477" i="3"/>
  <c r="E374" i="3"/>
  <c r="E294" i="3"/>
  <c r="E215" i="3"/>
  <c r="E129" i="3"/>
  <c r="E51" i="3"/>
  <c r="E2134" i="3"/>
  <c r="AA2439" i="3"/>
  <c r="AA2355" i="3"/>
  <c r="AA2277" i="3"/>
  <c r="AA2197" i="3"/>
  <c r="AA2112" i="3"/>
  <c r="AA2032" i="3"/>
  <c r="AA1954" i="3"/>
  <c r="AA1869" i="3"/>
  <c r="AA1792" i="3"/>
  <c r="AA1712" i="3"/>
  <c r="AA1627" i="3"/>
  <c r="AA1549" i="3"/>
  <c r="AA1470" i="3"/>
  <c r="AA1385" i="3"/>
  <c r="AA1305" i="3"/>
  <c r="AA1227" i="3"/>
  <c r="AA1143" i="3"/>
  <c r="AA1065" i="3"/>
  <c r="AA985" i="3"/>
  <c r="AA901" i="3"/>
  <c r="AA820" i="3"/>
  <c r="AA742" i="3"/>
  <c r="AA657" i="3"/>
  <c r="AA578" i="3"/>
  <c r="AA499" i="3"/>
  <c r="AA414" i="3"/>
  <c r="AA336" i="3"/>
  <c r="AA256" i="3"/>
  <c r="AA171" i="3"/>
  <c r="AA91" i="3"/>
  <c r="AA2418" i="3"/>
  <c r="AA2333" i="3"/>
  <c r="AA2257" i="3"/>
  <c r="AA2175" i="3"/>
  <c r="AA2091" i="3"/>
  <c r="AA2013" i="3"/>
  <c r="AA1932" i="3"/>
  <c r="AA1849" i="3"/>
  <c r="AA1770" i="3"/>
  <c r="AA1690" i="3"/>
  <c r="AA1607" i="3"/>
  <c r="AA1529" i="3"/>
  <c r="AA1449" i="3"/>
  <c r="AA1363" i="3"/>
  <c r="AA1286" i="3"/>
  <c r="AA1207" i="3"/>
  <c r="AA1121" i="3"/>
  <c r="AA1045" i="3"/>
  <c r="AA964" i="3"/>
  <c r="AA879" i="3"/>
  <c r="AA802" i="3"/>
  <c r="AA720" i="3"/>
  <c r="AA636" i="3"/>
  <c r="AA558" i="3"/>
  <c r="AA477" i="3"/>
  <c r="AA394" i="3"/>
  <c r="AA314" i="3"/>
  <c r="AA234" i="3"/>
  <c r="AA150" i="3"/>
  <c r="AA71" i="3"/>
  <c r="AA2397" i="3"/>
  <c r="AA2314" i="3"/>
  <c r="AA2237" i="3"/>
  <c r="AA2154" i="3"/>
  <c r="AA2070" i="3"/>
  <c r="AA1993" i="3"/>
  <c r="AA1913" i="3"/>
  <c r="AA1828" i="3"/>
  <c r="AA1750" i="3"/>
  <c r="AA1671" i="3"/>
  <c r="AA1586" i="3"/>
  <c r="AA1508" i="3"/>
  <c r="AA1428" i="3"/>
  <c r="AA1342" i="3"/>
  <c r="AA1266" i="3"/>
  <c r="AA1185" i="3"/>
  <c r="AA1102" i="3"/>
  <c r="AA1025" i="3"/>
  <c r="AA943" i="3"/>
  <c r="AA860" i="3"/>
  <c r="AA782" i="3"/>
  <c r="AA699" i="3"/>
  <c r="AA615" i="3"/>
  <c r="AA537" i="3"/>
  <c r="AA458" i="3"/>
  <c r="AA374" i="3"/>
  <c r="AA294" i="3"/>
  <c r="AA215" i="3"/>
  <c r="AA129" i="3"/>
  <c r="AA51" i="3"/>
  <c r="AA2377" i="3"/>
  <c r="AA2050" i="3"/>
  <c r="AA1728" i="3"/>
  <c r="AA1406" i="3"/>
  <c r="AA1082" i="3"/>
  <c r="AA759" i="3"/>
  <c r="AA436" i="3"/>
  <c r="AA112" i="3"/>
  <c r="AA2294" i="3"/>
  <c r="AA1970" i="3"/>
  <c r="AA1649" i="3"/>
  <c r="AA1325" i="3"/>
  <c r="AA1002" i="3"/>
  <c r="AA679" i="3"/>
  <c r="AA354" i="3"/>
  <c r="AA30" i="3"/>
  <c r="AA2214" i="3"/>
  <c r="AA1891" i="3"/>
  <c r="AA1567" i="3"/>
  <c r="AA1244" i="3"/>
  <c r="AA922" i="3"/>
  <c r="AA595" i="3"/>
  <c r="AA273" i="3"/>
  <c r="E30" i="3"/>
  <c r="E354" i="3"/>
  <c r="E759" i="3"/>
  <c r="E1808" i="3"/>
  <c r="P679" i="3"/>
  <c r="P1970" i="3"/>
  <c r="AA839" i="3"/>
  <c r="AA2134" i="3"/>
  <c r="C18" i="3"/>
  <c r="E18" i="3" s="1"/>
  <c r="C17" i="3"/>
  <c r="E17" i="3" s="1"/>
  <c r="C16" i="3"/>
  <c r="E16" i="3" s="1"/>
  <c r="B5" i="3"/>
  <c r="B4" i="3"/>
  <c r="C2439" i="3" l="1"/>
  <c r="C2355" i="3"/>
  <c r="C2277" i="3"/>
  <c r="C2197" i="3"/>
  <c r="C2112" i="3"/>
  <c r="C2032" i="3"/>
  <c r="C1954" i="3"/>
  <c r="C1869" i="3"/>
  <c r="C1792" i="3"/>
  <c r="C1712" i="3"/>
  <c r="C1627" i="3"/>
  <c r="C1549" i="3"/>
  <c r="C1470" i="3"/>
  <c r="C1385" i="3"/>
  <c r="C1305" i="3"/>
  <c r="C1227" i="3"/>
  <c r="C1143" i="3"/>
  <c r="C1065" i="3"/>
  <c r="C985" i="3"/>
  <c r="C901" i="3"/>
  <c r="C820" i="3"/>
  <c r="C742" i="3"/>
  <c r="C657" i="3"/>
  <c r="C578" i="3"/>
  <c r="C499" i="3"/>
  <c r="C414" i="3"/>
  <c r="C336" i="3"/>
  <c r="C256" i="3"/>
  <c r="C171" i="3"/>
  <c r="C91" i="3"/>
  <c r="C394" i="3"/>
  <c r="C234" i="3"/>
  <c r="C71" i="3"/>
  <c r="C2134" i="3"/>
  <c r="C1891" i="3"/>
  <c r="C1567" i="3"/>
  <c r="C1325" i="3"/>
  <c r="C1082" i="3"/>
  <c r="C839" i="3"/>
  <c r="C515" i="3"/>
  <c r="C193" i="3"/>
  <c r="C2418" i="3"/>
  <c r="C2333" i="3"/>
  <c r="C2257" i="3"/>
  <c r="C2175" i="3"/>
  <c r="C2091" i="3"/>
  <c r="C2013" i="3"/>
  <c r="C1932" i="3"/>
  <c r="C1849" i="3"/>
  <c r="C1770" i="3"/>
  <c r="C1690" i="3"/>
  <c r="C1607" i="3"/>
  <c r="C1529" i="3"/>
  <c r="C1449" i="3"/>
  <c r="C1363" i="3"/>
  <c r="C1286" i="3"/>
  <c r="C1207" i="3"/>
  <c r="C1121" i="3"/>
  <c r="C1045" i="3"/>
  <c r="C964" i="3"/>
  <c r="C879" i="3"/>
  <c r="C802" i="3"/>
  <c r="C720" i="3"/>
  <c r="C636" i="3"/>
  <c r="C558" i="3"/>
  <c r="C477" i="3"/>
  <c r="C314" i="3"/>
  <c r="C150" i="3"/>
  <c r="C30" i="3"/>
  <c r="C374" i="3"/>
  <c r="C129" i="3"/>
  <c r="C2294" i="3"/>
  <c r="C2050" i="3"/>
  <c r="C1808" i="3"/>
  <c r="C1487" i="3"/>
  <c r="C1244" i="3"/>
  <c r="C1002" i="3"/>
  <c r="C679" i="3"/>
  <c r="C436" i="3"/>
  <c r="C112" i="3"/>
  <c r="C2397" i="3"/>
  <c r="C2314" i="3"/>
  <c r="C2237" i="3"/>
  <c r="C2154" i="3"/>
  <c r="C2070" i="3"/>
  <c r="C1993" i="3"/>
  <c r="C1913" i="3"/>
  <c r="C1828" i="3"/>
  <c r="C1750" i="3"/>
  <c r="C1671" i="3"/>
  <c r="C1586" i="3"/>
  <c r="C1508" i="3"/>
  <c r="C1428" i="3"/>
  <c r="C1342" i="3"/>
  <c r="C1266" i="3"/>
  <c r="C1185" i="3"/>
  <c r="C1102" i="3"/>
  <c r="C1025" i="3"/>
  <c r="C943" i="3"/>
  <c r="C860" i="3"/>
  <c r="C782" i="3"/>
  <c r="C699" i="3"/>
  <c r="C615" i="3"/>
  <c r="C537" i="3"/>
  <c r="C458" i="3"/>
  <c r="C294" i="3"/>
  <c r="C215" i="3"/>
  <c r="C51" i="3"/>
  <c r="C2377" i="3"/>
  <c r="C2214" i="3"/>
  <c r="C1970" i="3"/>
  <c r="C1728" i="3"/>
  <c r="C1649" i="3"/>
  <c r="C1406" i="3"/>
  <c r="C1163" i="3"/>
  <c r="C922" i="3"/>
  <c r="C759" i="3"/>
  <c r="C595" i="3"/>
  <c r="C354" i="3"/>
  <c r="C273" i="3"/>
  <c r="D17" i="3"/>
  <c r="N27" i="3" s="1"/>
  <c r="N2418" i="3"/>
  <c r="N2333" i="3"/>
  <c r="N2257" i="3"/>
  <c r="N2175" i="3"/>
  <c r="N2091" i="3"/>
  <c r="N2013" i="3"/>
  <c r="N1932" i="3"/>
  <c r="N1849" i="3"/>
  <c r="N1770" i="3"/>
  <c r="N1690" i="3"/>
  <c r="N1607" i="3"/>
  <c r="N1529" i="3"/>
  <c r="N1449" i="3"/>
  <c r="N1363" i="3"/>
  <c r="N1286" i="3"/>
  <c r="N1207" i="3"/>
  <c r="N1121" i="3"/>
  <c r="N1045" i="3"/>
  <c r="N964" i="3"/>
  <c r="N879" i="3"/>
  <c r="N802" i="3"/>
  <c r="N720" i="3"/>
  <c r="N636" i="3"/>
  <c r="N558" i="3"/>
  <c r="N477" i="3"/>
  <c r="N394" i="3"/>
  <c r="N2397" i="3"/>
  <c r="N2314" i="3"/>
  <c r="N2237" i="3"/>
  <c r="N2154" i="3"/>
  <c r="N2070" i="3"/>
  <c r="N1993" i="3"/>
  <c r="N1913" i="3"/>
  <c r="N1828" i="3"/>
  <c r="N1750" i="3"/>
  <c r="N1671" i="3"/>
  <c r="N1586" i="3"/>
  <c r="N1508" i="3"/>
  <c r="N1428" i="3"/>
  <c r="N1342" i="3"/>
  <c r="N1266" i="3"/>
  <c r="N1185" i="3"/>
  <c r="N1102" i="3"/>
  <c r="N1025" i="3"/>
  <c r="N943" i="3"/>
  <c r="N860" i="3"/>
  <c r="N782" i="3"/>
  <c r="N699" i="3"/>
  <c r="N615" i="3"/>
  <c r="N537" i="3"/>
  <c r="N458" i="3"/>
  <c r="N374" i="3"/>
  <c r="N2377" i="3"/>
  <c r="N2294" i="3"/>
  <c r="N2214" i="3"/>
  <c r="N2134" i="3"/>
  <c r="N2050" i="3"/>
  <c r="N2277" i="3"/>
  <c r="N1970" i="3"/>
  <c r="N1808" i="3"/>
  <c r="N1649" i="3"/>
  <c r="N1487" i="3"/>
  <c r="N1325" i="3"/>
  <c r="N1163" i="3"/>
  <c r="N1002" i="3"/>
  <c r="N839" i="3"/>
  <c r="N679" i="3"/>
  <c r="N515" i="3"/>
  <c r="N354" i="3"/>
  <c r="N273" i="3"/>
  <c r="N193" i="3"/>
  <c r="N112" i="3"/>
  <c r="N30" i="3"/>
  <c r="N1712" i="3"/>
  <c r="N578" i="3"/>
  <c r="N51" i="3"/>
  <c r="N2197" i="3"/>
  <c r="N1954" i="3"/>
  <c r="N1792" i="3"/>
  <c r="N1627" i="3"/>
  <c r="N1470" i="3"/>
  <c r="N1305" i="3"/>
  <c r="N1143" i="3"/>
  <c r="N985" i="3"/>
  <c r="N820" i="3"/>
  <c r="N657" i="3"/>
  <c r="N499" i="3"/>
  <c r="N336" i="3"/>
  <c r="N256" i="3"/>
  <c r="N171" i="3"/>
  <c r="N91" i="3"/>
  <c r="N2032" i="3"/>
  <c r="N1549" i="3"/>
  <c r="N1065" i="3"/>
  <c r="N742" i="3"/>
  <c r="N294" i="3"/>
  <c r="N129" i="3"/>
  <c r="N2439" i="3"/>
  <c r="N2112" i="3"/>
  <c r="N1891" i="3"/>
  <c r="N1728" i="3"/>
  <c r="N1567" i="3"/>
  <c r="N1406" i="3"/>
  <c r="N1244" i="3"/>
  <c r="N1082" i="3"/>
  <c r="N922" i="3"/>
  <c r="N759" i="3"/>
  <c r="N595" i="3"/>
  <c r="N436" i="3"/>
  <c r="N314" i="3"/>
  <c r="N234" i="3"/>
  <c r="N150" i="3"/>
  <c r="N71" i="3"/>
  <c r="N2355" i="3"/>
  <c r="N1869" i="3"/>
  <c r="N1385" i="3"/>
  <c r="N1227" i="3"/>
  <c r="N901" i="3"/>
  <c r="N414" i="3"/>
  <c r="N215" i="3"/>
  <c r="D18" i="3"/>
  <c r="Y27" i="3" s="1"/>
  <c r="Y2439" i="3"/>
  <c r="Y2355" i="3"/>
  <c r="Y2277" i="3"/>
  <c r="Y2197" i="3"/>
  <c r="Y2112" i="3"/>
  <c r="Y2032" i="3"/>
  <c r="Y1954" i="3"/>
  <c r="Y1869" i="3"/>
  <c r="Y1792" i="3"/>
  <c r="Y1712" i="3"/>
  <c r="Y1627" i="3"/>
  <c r="Y1549" i="3"/>
  <c r="Y1470" i="3"/>
  <c r="Y1385" i="3"/>
  <c r="Y1305" i="3"/>
  <c r="Y1227" i="3"/>
  <c r="Y1143" i="3"/>
  <c r="Y1065" i="3"/>
  <c r="Y985" i="3"/>
  <c r="Y901" i="3"/>
  <c r="Y820" i="3"/>
  <c r="Y742" i="3"/>
  <c r="Y657" i="3"/>
  <c r="Y578" i="3"/>
  <c r="Y499" i="3"/>
  <c r="Y414" i="3"/>
  <c r="Y336" i="3"/>
  <c r="Y256" i="3"/>
  <c r="Y171" i="3"/>
  <c r="Y91" i="3"/>
  <c r="Y2418" i="3"/>
  <c r="Y2333" i="3"/>
  <c r="Y2257" i="3"/>
  <c r="Y2175" i="3"/>
  <c r="Y2091" i="3"/>
  <c r="Y2013" i="3"/>
  <c r="Y1932" i="3"/>
  <c r="Y1849" i="3"/>
  <c r="Y1770" i="3"/>
  <c r="Y1690" i="3"/>
  <c r="Y1607" i="3"/>
  <c r="Y1529" i="3"/>
  <c r="Y1449" i="3"/>
  <c r="Y1363" i="3"/>
  <c r="Y1286" i="3"/>
  <c r="Y1207" i="3"/>
  <c r="Y1121" i="3"/>
  <c r="Y1045" i="3"/>
  <c r="Y964" i="3"/>
  <c r="Y879" i="3"/>
  <c r="Y802" i="3"/>
  <c r="Y720" i="3"/>
  <c r="Y636" i="3"/>
  <c r="Y558" i="3"/>
  <c r="Y477" i="3"/>
  <c r="Y394" i="3"/>
  <c r="Y314" i="3"/>
  <c r="Y234" i="3"/>
  <c r="Y150" i="3"/>
  <c r="Y71" i="3"/>
  <c r="Y2397" i="3"/>
  <c r="Y2314" i="3"/>
  <c r="Y2237" i="3"/>
  <c r="Y2154" i="3"/>
  <c r="Y2070" i="3"/>
  <c r="Y1993" i="3"/>
  <c r="Y1913" i="3"/>
  <c r="Y1828" i="3"/>
  <c r="Y1750" i="3"/>
  <c r="Y1671" i="3"/>
  <c r="Y1586" i="3"/>
  <c r="Y1508" i="3"/>
  <c r="Y1428" i="3"/>
  <c r="Y1342" i="3"/>
  <c r="Y1266" i="3"/>
  <c r="Y1185" i="3"/>
  <c r="Y1102" i="3"/>
  <c r="Y1025" i="3"/>
  <c r="Y943" i="3"/>
  <c r="Y860" i="3"/>
  <c r="Y782" i="3"/>
  <c r="Y699" i="3"/>
  <c r="Y615" i="3"/>
  <c r="Y537" i="3"/>
  <c r="Y458" i="3"/>
  <c r="Y374" i="3"/>
  <c r="Y294" i="3"/>
  <c r="Y215" i="3"/>
  <c r="Y129" i="3"/>
  <c r="Y51" i="3"/>
  <c r="Y2134" i="3"/>
  <c r="Y1808" i="3"/>
  <c r="Y1487" i="3"/>
  <c r="Y1163" i="3"/>
  <c r="Y839" i="3"/>
  <c r="Y515" i="3"/>
  <c r="Y193" i="3"/>
  <c r="Y2377" i="3"/>
  <c r="Y2050" i="3"/>
  <c r="Y1728" i="3"/>
  <c r="Y1406" i="3"/>
  <c r="Y1082" i="3"/>
  <c r="Y759" i="3"/>
  <c r="Y436" i="3"/>
  <c r="Y112" i="3"/>
  <c r="Y2214" i="3"/>
  <c r="Y1567" i="3"/>
  <c r="Y922" i="3"/>
  <c r="Y273" i="3"/>
  <c r="Y2294" i="3"/>
  <c r="Y1970" i="3"/>
  <c r="Y1649" i="3"/>
  <c r="Y1325" i="3"/>
  <c r="Y1002" i="3"/>
  <c r="Y679" i="3"/>
  <c r="Y354" i="3"/>
  <c r="Y1891" i="3"/>
  <c r="Y1244" i="3"/>
  <c r="Y595" i="3"/>
  <c r="Y30" i="3"/>
  <c r="I18" i="3"/>
  <c r="AA27" i="3" s="1"/>
  <c r="I17" i="3"/>
  <c r="I16" i="3"/>
  <c r="D16" i="3"/>
  <c r="C27" i="3" s="1"/>
  <c r="C6" i="3"/>
  <c r="R27" i="3" l="1"/>
  <c r="R28" i="3" s="1"/>
  <c r="R29" i="3" s="1"/>
  <c r="R30" i="3" s="1"/>
  <c r="R31" i="3" s="1"/>
  <c r="R32" i="3" s="1"/>
  <c r="R33" i="3" s="1"/>
  <c r="R34" i="3" s="1"/>
  <c r="R35" i="3" s="1"/>
  <c r="R36" i="3" s="1"/>
  <c r="R37" i="3" s="1"/>
  <c r="R38" i="3" s="1"/>
  <c r="R39" i="3" s="1"/>
  <c r="R40" i="3" s="1"/>
  <c r="R41" i="3" s="1"/>
  <c r="R42" i="3" s="1"/>
  <c r="R43" i="3" s="1"/>
  <c r="R44" i="3" s="1"/>
  <c r="R45" i="3" s="1"/>
  <c r="R46" i="3" s="1"/>
  <c r="R47" i="3" s="1"/>
  <c r="R48" i="3" s="1"/>
  <c r="R49" i="3" s="1"/>
  <c r="R50" i="3" s="1"/>
  <c r="R51" i="3" s="1"/>
  <c r="R52" i="3" s="1"/>
  <c r="R53" i="3" s="1"/>
  <c r="R54" i="3" s="1"/>
  <c r="R55" i="3" s="1"/>
  <c r="R56" i="3" s="1"/>
  <c r="R57" i="3" s="1"/>
  <c r="R58" i="3" s="1"/>
  <c r="R59" i="3" s="1"/>
  <c r="R60" i="3" s="1"/>
  <c r="R61" i="3" s="1"/>
  <c r="R62" i="3" s="1"/>
  <c r="R63" i="3" s="1"/>
  <c r="R64" i="3" s="1"/>
  <c r="R65" i="3" s="1"/>
  <c r="R66" i="3" s="1"/>
  <c r="R67" i="3" s="1"/>
  <c r="R68" i="3" s="1"/>
  <c r="R69" i="3" s="1"/>
  <c r="R70" i="3" s="1"/>
  <c r="R71" i="3" s="1"/>
  <c r="R72" i="3" s="1"/>
  <c r="R73" i="3" s="1"/>
  <c r="R74" i="3" s="1"/>
  <c r="R75" i="3" s="1"/>
  <c r="R76" i="3" s="1"/>
  <c r="R77" i="3" s="1"/>
  <c r="R78" i="3" s="1"/>
  <c r="R79" i="3" s="1"/>
  <c r="R80" i="3" s="1"/>
  <c r="R81" i="3" s="1"/>
  <c r="R82" i="3" s="1"/>
  <c r="R83" i="3" s="1"/>
  <c r="R84" i="3" s="1"/>
  <c r="R85" i="3" s="1"/>
  <c r="R86" i="3" s="1"/>
  <c r="R87" i="3" s="1"/>
  <c r="R88" i="3" s="1"/>
  <c r="R89" i="3" s="1"/>
  <c r="R90" i="3" s="1"/>
  <c r="R91" i="3" s="1"/>
  <c r="R92" i="3" s="1"/>
  <c r="R93" i="3" s="1"/>
  <c r="R94" i="3" s="1"/>
  <c r="R95" i="3" s="1"/>
  <c r="R96" i="3" s="1"/>
  <c r="R97" i="3" s="1"/>
  <c r="R98" i="3" s="1"/>
  <c r="R99" i="3" s="1"/>
  <c r="R100" i="3" s="1"/>
  <c r="R101" i="3" s="1"/>
  <c r="R102" i="3" s="1"/>
  <c r="R103" i="3" s="1"/>
  <c r="R104" i="3" s="1"/>
  <c r="R105" i="3" s="1"/>
  <c r="R106" i="3" s="1"/>
  <c r="R107" i="3" s="1"/>
  <c r="R108" i="3" s="1"/>
  <c r="R109" i="3" s="1"/>
  <c r="R110" i="3" s="1"/>
  <c r="R111" i="3" s="1"/>
  <c r="R112" i="3" s="1"/>
  <c r="R113" i="3" s="1"/>
  <c r="R114" i="3" s="1"/>
  <c r="R115" i="3" s="1"/>
  <c r="R116" i="3" s="1"/>
  <c r="R117" i="3" s="1"/>
  <c r="R118" i="3" s="1"/>
  <c r="R119" i="3" s="1"/>
  <c r="R120" i="3" s="1"/>
  <c r="R121" i="3" s="1"/>
  <c r="R122" i="3" s="1"/>
  <c r="R123" i="3" s="1"/>
  <c r="R124" i="3" s="1"/>
  <c r="R125" i="3" s="1"/>
  <c r="R126" i="3" s="1"/>
  <c r="R127" i="3" s="1"/>
  <c r="R128" i="3" s="1"/>
  <c r="R129" i="3" s="1"/>
  <c r="R130" i="3" s="1"/>
  <c r="R131" i="3" s="1"/>
  <c r="R132" i="3" s="1"/>
  <c r="R133" i="3" s="1"/>
  <c r="R134" i="3" s="1"/>
  <c r="R135" i="3" s="1"/>
  <c r="R136" i="3" s="1"/>
  <c r="R137" i="3" s="1"/>
  <c r="R138" i="3" s="1"/>
  <c r="R139" i="3" s="1"/>
  <c r="R140" i="3" s="1"/>
  <c r="R141" i="3" s="1"/>
  <c r="R142" i="3" s="1"/>
  <c r="R143" i="3" s="1"/>
  <c r="R144" i="3" s="1"/>
  <c r="R145" i="3" s="1"/>
  <c r="R146" i="3" s="1"/>
  <c r="R147" i="3" s="1"/>
  <c r="R148" i="3" s="1"/>
  <c r="R149" i="3" s="1"/>
  <c r="R150" i="3" s="1"/>
  <c r="R151" i="3" s="1"/>
  <c r="R152" i="3" s="1"/>
  <c r="R153" i="3" s="1"/>
  <c r="R154" i="3" s="1"/>
  <c r="R155" i="3" s="1"/>
  <c r="R156" i="3" s="1"/>
  <c r="R157" i="3" s="1"/>
  <c r="R158" i="3" s="1"/>
  <c r="R159" i="3" s="1"/>
  <c r="R160" i="3" s="1"/>
  <c r="R161" i="3" s="1"/>
  <c r="R162" i="3" s="1"/>
  <c r="R163" i="3" s="1"/>
  <c r="R164" i="3" s="1"/>
  <c r="R165" i="3" s="1"/>
  <c r="R166" i="3" s="1"/>
  <c r="R167" i="3" s="1"/>
  <c r="R168" i="3" s="1"/>
  <c r="R169" i="3" s="1"/>
  <c r="R170" i="3" s="1"/>
  <c r="R171" i="3" s="1"/>
  <c r="R172" i="3" s="1"/>
  <c r="R173" i="3" s="1"/>
  <c r="R174" i="3" s="1"/>
  <c r="R175" i="3" s="1"/>
  <c r="R176" i="3" s="1"/>
  <c r="R177" i="3" s="1"/>
  <c r="R178" i="3" s="1"/>
  <c r="R179" i="3" s="1"/>
  <c r="R180" i="3" s="1"/>
  <c r="R181" i="3" s="1"/>
  <c r="R182" i="3" s="1"/>
  <c r="R183" i="3" s="1"/>
  <c r="R184" i="3" s="1"/>
  <c r="R185" i="3" s="1"/>
  <c r="R186" i="3" s="1"/>
  <c r="R187" i="3" s="1"/>
  <c r="R188" i="3" s="1"/>
  <c r="R189" i="3" s="1"/>
  <c r="R190" i="3" s="1"/>
  <c r="R191" i="3" s="1"/>
  <c r="R192" i="3" s="1"/>
  <c r="R193" i="3" s="1"/>
  <c r="R194" i="3" s="1"/>
  <c r="R195" i="3" s="1"/>
  <c r="R196" i="3" s="1"/>
  <c r="R197" i="3" s="1"/>
  <c r="R198" i="3" s="1"/>
  <c r="R199" i="3" s="1"/>
  <c r="R200" i="3" s="1"/>
  <c r="R201" i="3" s="1"/>
  <c r="R202" i="3" s="1"/>
  <c r="R203" i="3" s="1"/>
  <c r="R204" i="3" s="1"/>
  <c r="R205" i="3" s="1"/>
  <c r="R206" i="3" s="1"/>
  <c r="R207" i="3" s="1"/>
  <c r="R208" i="3" s="1"/>
  <c r="R209" i="3" s="1"/>
  <c r="R210" i="3" s="1"/>
  <c r="R211" i="3" s="1"/>
  <c r="R212" i="3" s="1"/>
  <c r="R213" i="3" s="1"/>
  <c r="R214" i="3" s="1"/>
  <c r="R215" i="3" s="1"/>
  <c r="R216" i="3" s="1"/>
  <c r="R217" i="3" s="1"/>
  <c r="R218" i="3" s="1"/>
  <c r="R219" i="3" s="1"/>
  <c r="R220" i="3" s="1"/>
  <c r="R221" i="3" s="1"/>
  <c r="R222" i="3" s="1"/>
  <c r="R223" i="3" s="1"/>
  <c r="R224" i="3" s="1"/>
  <c r="R225" i="3" s="1"/>
  <c r="R226" i="3" s="1"/>
  <c r="R227" i="3" s="1"/>
  <c r="R228" i="3" s="1"/>
  <c r="R229" i="3" s="1"/>
  <c r="R230" i="3" s="1"/>
  <c r="R231" i="3" s="1"/>
  <c r="R232" i="3" s="1"/>
  <c r="R233" i="3" s="1"/>
  <c r="R234" i="3" s="1"/>
  <c r="R235" i="3" s="1"/>
  <c r="R236" i="3" s="1"/>
  <c r="R237" i="3" s="1"/>
  <c r="R238" i="3" s="1"/>
  <c r="R239" i="3" s="1"/>
  <c r="R240" i="3" s="1"/>
  <c r="R241" i="3" s="1"/>
  <c r="R242" i="3" s="1"/>
  <c r="R243" i="3" s="1"/>
  <c r="R244" i="3" s="1"/>
  <c r="R245" i="3" s="1"/>
  <c r="R246" i="3" s="1"/>
  <c r="R247" i="3" s="1"/>
  <c r="R248" i="3" s="1"/>
  <c r="R249" i="3" s="1"/>
  <c r="R250" i="3" s="1"/>
  <c r="R251" i="3" s="1"/>
  <c r="R252" i="3" s="1"/>
  <c r="R253" i="3" s="1"/>
  <c r="R254" i="3" s="1"/>
  <c r="R255" i="3" s="1"/>
  <c r="R256" i="3" s="1"/>
  <c r="R257" i="3" s="1"/>
  <c r="R258" i="3" s="1"/>
  <c r="R259" i="3" s="1"/>
  <c r="R260" i="3" s="1"/>
  <c r="R261" i="3" s="1"/>
  <c r="R262" i="3" s="1"/>
  <c r="R263" i="3" s="1"/>
  <c r="R264" i="3" s="1"/>
  <c r="R265" i="3" s="1"/>
  <c r="R266" i="3" s="1"/>
  <c r="R267" i="3" s="1"/>
  <c r="R268" i="3" s="1"/>
  <c r="R269" i="3" s="1"/>
  <c r="R270" i="3" s="1"/>
  <c r="R271" i="3" s="1"/>
  <c r="R272" i="3" s="1"/>
  <c r="R273" i="3" s="1"/>
  <c r="R274" i="3" s="1"/>
  <c r="R275" i="3" s="1"/>
  <c r="R276" i="3" s="1"/>
  <c r="R277" i="3" s="1"/>
  <c r="R278" i="3" s="1"/>
  <c r="R279" i="3" s="1"/>
  <c r="R280" i="3" s="1"/>
  <c r="R281" i="3" s="1"/>
  <c r="R282" i="3" s="1"/>
  <c r="R283" i="3" s="1"/>
  <c r="R284" i="3" s="1"/>
  <c r="R285" i="3" s="1"/>
  <c r="R286" i="3" s="1"/>
  <c r="R287" i="3" s="1"/>
  <c r="R288" i="3" s="1"/>
  <c r="R289" i="3" s="1"/>
  <c r="R290" i="3" s="1"/>
  <c r="R291" i="3" s="1"/>
  <c r="R292" i="3" s="1"/>
  <c r="R293" i="3" s="1"/>
  <c r="R294" i="3" s="1"/>
  <c r="R295" i="3" s="1"/>
  <c r="R296" i="3" s="1"/>
  <c r="R297" i="3" s="1"/>
  <c r="R298" i="3" s="1"/>
  <c r="R299" i="3" s="1"/>
  <c r="R300" i="3" s="1"/>
  <c r="R301" i="3" s="1"/>
  <c r="R302" i="3" s="1"/>
  <c r="R303" i="3" s="1"/>
  <c r="R304" i="3" s="1"/>
  <c r="R305" i="3" s="1"/>
  <c r="R306" i="3" s="1"/>
  <c r="R307" i="3" s="1"/>
  <c r="R308" i="3" s="1"/>
  <c r="R309" i="3" s="1"/>
  <c r="R310" i="3" s="1"/>
  <c r="R311" i="3" s="1"/>
  <c r="R312" i="3" s="1"/>
  <c r="R313" i="3" s="1"/>
  <c r="R314" i="3" s="1"/>
  <c r="R315" i="3" s="1"/>
  <c r="R316" i="3" s="1"/>
  <c r="R317" i="3" s="1"/>
  <c r="R318" i="3" s="1"/>
  <c r="R319" i="3" s="1"/>
  <c r="R320" i="3" s="1"/>
  <c r="R321" i="3" s="1"/>
  <c r="R322" i="3" s="1"/>
  <c r="R323" i="3" s="1"/>
  <c r="R324" i="3" s="1"/>
  <c r="R325" i="3" s="1"/>
  <c r="R326" i="3" s="1"/>
  <c r="R327" i="3" s="1"/>
  <c r="R328" i="3" s="1"/>
  <c r="R329" i="3" s="1"/>
  <c r="R330" i="3" s="1"/>
  <c r="R331" i="3" s="1"/>
  <c r="R332" i="3" s="1"/>
  <c r="R333" i="3" s="1"/>
  <c r="R334" i="3" s="1"/>
  <c r="R335" i="3" s="1"/>
  <c r="R336" i="3" s="1"/>
  <c r="R337" i="3" s="1"/>
  <c r="R338" i="3" s="1"/>
  <c r="R339" i="3" s="1"/>
  <c r="R340" i="3" s="1"/>
  <c r="R341" i="3" s="1"/>
  <c r="R342" i="3" s="1"/>
  <c r="R343" i="3" s="1"/>
  <c r="R344" i="3" s="1"/>
  <c r="R345" i="3" s="1"/>
  <c r="R346" i="3" s="1"/>
  <c r="R347" i="3" s="1"/>
  <c r="R348" i="3" s="1"/>
  <c r="R349" i="3" s="1"/>
  <c r="R350" i="3" s="1"/>
  <c r="R351" i="3" s="1"/>
  <c r="R352" i="3" s="1"/>
  <c r="R353" i="3" s="1"/>
  <c r="R354" i="3" s="1"/>
  <c r="R355" i="3" s="1"/>
  <c r="R356" i="3" s="1"/>
  <c r="R357" i="3" s="1"/>
  <c r="R358" i="3" s="1"/>
  <c r="R359" i="3" s="1"/>
  <c r="R360" i="3" s="1"/>
  <c r="R361" i="3" s="1"/>
  <c r="R362" i="3" s="1"/>
  <c r="R363" i="3" s="1"/>
  <c r="R364" i="3" s="1"/>
  <c r="R365" i="3" s="1"/>
  <c r="R366" i="3" s="1"/>
  <c r="R367" i="3" s="1"/>
  <c r="R368" i="3" s="1"/>
  <c r="R369" i="3" s="1"/>
  <c r="R370" i="3" s="1"/>
  <c r="R371" i="3" s="1"/>
  <c r="R372" i="3" s="1"/>
  <c r="R373" i="3" s="1"/>
  <c r="R374" i="3" s="1"/>
  <c r="R375" i="3" s="1"/>
  <c r="R376" i="3" s="1"/>
  <c r="R377" i="3" s="1"/>
  <c r="R378" i="3" s="1"/>
  <c r="R379" i="3" s="1"/>
  <c r="R380" i="3" s="1"/>
  <c r="R381" i="3" s="1"/>
  <c r="R382" i="3" s="1"/>
  <c r="R383" i="3" s="1"/>
  <c r="R384" i="3" s="1"/>
  <c r="R385" i="3" s="1"/>
  <c r="R386" i="3" s="1"/>
  <c r="R387" i="3" s="1"/>
  <c r="R388" i="3" s="1"/>
  <c r="R389" i="3" s="1"/>
  <c r="R390" i="3" s="1"/>
  <c r="R391" i="3" s="1"/>
  <c r="R392" i="3" s="1"/>
  <c r="R393" i="3" s="1"/>
  <c r="R394" i="3" s="1"/>
  <c r="R395" i="3" s="1"/>
  <c r="R396" i="3" s="1"/>
  <c r="R397" i="3" s="1"/>
  <c r="R398" i="3" s="1"/>
  <c r="R399" i="3" s="1"/>
  <c r="R400" i="3" s="1"/>
  <c r="R401" i="3" s="1"/>
  <c r="R402" i="3" s="1"/>
  <c r="R403" i="3" s="1"/>
  <c r="R404" i="3" s="1"/>
  <c r="R405" i="3" s="1"/>
  <c r="R406" i="3" s="1"/>
  <c r="R407" i="3" s="1"/>
  <c r="R408" i="3" s="1"/>
  <c r="R409" i="3" s="1"/>
  <c r="R410" i="3" s="1"/>
  <c r="R411" i="3" s="1"/>
  <c r="R412" i="3" s="1"/>
  <c r="R413" i="3" s="1"/>
  <c r="R414" i="3" s="1"/>
  <c r="R415" i="3" s="1"/>
  <c r="R416" i="3" s="1"/>
  <c r="R417" i="3" s="1"/>
  <c r="R418" i="3" s="1"/>
  <c r="R419" i="3" s="1"/>
  <c r="R420" i="3" s="1"/>
  <c r="R421" i="3" s="1"/>
  <c r="R422" i="3" s="1"/>
  <c r="R423" i="3" s="1"/>
  <c r="R424" i="3" s="1"/>
  <c r="R425" i="3" s="1"/>
  <c r="R426" i="3" s="1"/>
  <c r="R427" i="3" s="1"/>
  <c r="R428" i="3" s="1"/>
  <c r="R429" i="3" s="1"/>
  <c r="R430" i="3" s="1"/>
  <c r="R431" i="3" s="1"/>
  <c r="R432" i="3" s="1"/>
  <c r="R433" i="3" s="1"/>
  <c r="R434" i="3" s="1"/>
  <c r="R435" i="3" s="1"/>
  <c r="R436" i="3" s="1"/>
  <c r="R437" i="3" s="1"/>
  <c r="R438" i="3" s="1"/>
  <c r="R439" i="3" s="1"/>
  <c r="R440" i="3" s="1"/>
  <c r="R441" i="3" s="1"/>
  <c r="R442" i="3" s="1"/>
  <c r="R443" i="3" s="1"/>
  <c r="R444" i="3" s="1"/>
  <c r="R445" i="3" s="1"/>
  <c r="R446" i="3" s="1"/>
  <c r="R447" i="3" s="1"/>
  <c r="R448" i="3" s="1"/>
  <c r="R449" i="3" s="1"/>
  <c r="R450" i="3" s="1"/>
  <c r="R451" i="3" s="1"/>
  <c r="R452" i="3" s="1"/>
  <c r="R453" i="3" s="1"/>
  <c r="R454" i="3" s="1"/>
  <c r="R455" i="3" s="1"/>
  <c r="R456" i="3" s="1"/>
  <c r="R457" i="3" s="1"/>
  <c r="R458" i="3" s="1"/>
  <c r="R459" i="3" s="1"/>
  <c r="R460" i="3" s="1"/>
  <c r="R461" i="3" s="1"/>
  <c r="R462" i="3" s="1"/>
  <c r="R463" i="3" s="1"/>
  <c r="R464" i="3" s="1"/>
  <c r="R465" i="3" s="1"/>
  <c r="R466" i="3" s="1"/>
  <c r="R467" i="3" s="1"/>
  <c r="R468" i="3" s="1"/>
  <c r="R469" i="3" s="1"/>
  <c r="R470" i="3" s="1"/>
  <c r="R471" i="3" s="1"/>
  <c r="R472" i="3" s="1"/>
  <c r="R473" i="3" s="1"/>
  <c r="R474" i="3" s="1"/>
  <c r="R475" i="3" s="1"/>
  <c r="R476" i="3" s="1"/>
  <c r="R477" i="3" s="1"/>
  <c r="R478" i="3" s="1"/>
  <c r="R479" i="3" s="1"/>
  <c r="R480" i="3" s="1"/>
  <c r="R481" i="3" s="1"/>
  <c r="R482" i="3" s="1"/>
  <c r="R483" i="3" s="1"/>
  <c r="R484" i="3" s="1"/>
  <c r="R485" i="3" s="1"/>
  <c r="R486" i="3" s="1"/>
  <c r="R487" i="3" s="1"/>
  <c r="R488" i="3" s="1"/>
  <c r="R489" i="3" s="1"/>
  <c r="R490" i="3" s="1"/>
  <c r="R491" i="3" s="1"/>
  <c r="R492" i="3" s="1"/>
  <c r="R493" i="3" s="1"/>
  <c r="R494" i="3" s="1"/>
  <c r="R495" i="3" s="1"/>
  <c r="R496" i="3" s="1"/>
  <c r="R497" i="3" s="1"/>
  <c r="R498" i="3" s="1"/>
  <c r="R499" i="3" s="1"/>
  <c r="R500" i="3" s="1"/>
  <c r="R501" i="3" s="1"/>
  <c r="R502" i="3" s="1"/>
  <c r="R503" i="3" s="1"/>
  <c r="R504" i="3" s="1"/>
  <c r="R505" i="3" s="1"/>
  <c r="R506" i="3" s="1"/>
  <c r="R507" i="3" s="1"/>
  <c r="R508" i="3" s="1"/>
  <c r="R509" i="3" s="1"/>
  <c r="R510" i="3" s="1"/>
  <c r="R511" i="3" s="1"/>
  <c r="R512" i="3" s="1"/>
  <c r="R513" i="3" s="1"/>
  <c r="R514" i="3" s="1"/>
  <c r="R515" i="3" s="1"/>
  <c r="R516" i="3" s="1"/>
  <c r="R517" i="3" s="1"/>
  <c r="R518" i="3" s="1"/>
  <c r="R519" i="3" s="1"/>
  <c r="R520" i="3" s="1"/>
  <c r="R521" i="3" s="1"/>
  <c r="R522" i="3" s="1"/>
  <c r="R523" i="3" s="1"/>
  <c r="R524" i="3" s="1"/>
  <c r="R525" i="3" s="1"/>
  <c r="R526" i="3" s="1"/>
  <c r="R527" i="3" s="1"/>
  <c r="R528" i="3" s="1"/>
  <c r="R529" i="3" s="1"/>
  <c r="R530" i="3" s="1"/>
  <c r="R531" i="3" s="1"/>
  <c r="R532" i="3" s="1"/>
  <c r="R533" i="3" s="1"/>
  <c r="R534" i="3" s="1"/>
  <c r="R535" i="3" s="1"/>
  <c r="R536" i="3" s="1"/>
  <c r="R537" i="3" s="1"/>
  <c r="R538" i="3" s="1"/>
  <c r="R539" i="3" s="1"/>
  <c r="R540" i="3" s="1"/>
  <c r="R541" i="3" s="1"/>
  <c r="R542" i="3" s="1"/>
  <c r="R543" i="3" s="1"/>
  <c r="R544" i="3" s="1"/>
  <c r="R545" i="3" s="1"/>
  <c r="R546" i="3" s="1"/>
  <c r="R547" i="3" s="1"/>
  <c r="R548" i="3" s="1"/>
  <c r="R549" i="3" s="1"/>
  <c r="R550" i="3" s="1"/>
  <c r="R551" i="3" s="1"/>
  <c r="R552" i="3" s="1"/>
  <c r="R553" i="3" s="1"/>
  <c r="R554" i="3" s="1"/>
  <c r="R555" i="3" s="1"/>
  <c r="R556" i="3" s="1"/>
  <c r="R557" i="3" s="1"/>
  <c r="R558" i="3" s="1"/>
  <c r="R559" i="3" s="1"/>
  <c r="R560" i="3" s="1"/>
  <c r="R561" i="3" s="1"/>
  <c r="R562" i="3" s="1"/>
  <c r="R563" i="3" s="1"/>
  <c r="R564" i="3" s="1"/>
  <c r="R565" i="3" s="1"/>
  <c r="R566" i="3" s="1"/>
  <c r="R567" i="3" s="1"/>
  <c r="R568" i="3" s="1"/>
  <c r="R569" i="3" s="1"/>
  <c r="R570" i="3" s="1"/>
  <c r="R571" i="3" s="1"/>
  <c r="R572" i="3" s="1"/>
  <c r="R573" i="3" s="1"/>
  <c r="R574" i="3" s="1"/>
  <c r="R575" i="3" s="1"/>
  <c r="R576" i="3" s="1"/>
  <c r="R577" i="3" s="1"/>
  <c r="R578" i="3" s="1"/>
  <c r="R579" i="3" s="1"/>
  <c r="R580" i="3" s="1"/>
  <c r="R581" i="3" s="1"/>
  <c r="R582" i="3" s="1"/>
  <c r="R583" i="3" s="1"/>
  <c r="R584" i="3" s="1"/>
  <c r="R585" i="3" s="1"/>
  <c r="R586" i="3" s="1"/>
  <c r="R587" i="3" s="1"/>
  <c r="R588" i="3" s="1"/>
  <c r="R589" i="3" s="1"/>
  <c r="R590" i="3" s="1"/>
  <c r="R591" i="3" s="1"/>
  <c r="R592" i="3" s="1"/>
  <c r="R593" i="3" s="1"/>
  <c r="R594" i="3" s="1"/>
  <c r="R595" i="3" s="1"/>
  <c r="R596" i="3" s="1"/>
  <c r="R597" i="3" s="1"/>
  <c r="R598" i="3" s="1"/>
  <c r="R599" i="3" s="1"/>
  <c r="R600" i="3" s="1"/>
  <c r="R601" i="3" s="1"/>
  <c r="R602" i="3" s="1"/>
  <c r="R603" i="3" s="1"/>
  <c r="R604" i="3" s="1"/>
  <c r="R605" i="3" s="1"/>
  <c r="R606" i="3" s="1"/>
  <c r="R607" i="3" s="1"/>
  <c r="R608" i="3" s="1"/>
  <c r="R609" i="3" s="1"/>
  <c r="R610" i="3" s="1"/>
  <c r="R611" i="3" s="1"/>
  <c r="R612" i="3" s="1"/>
  <c r="R613" i="3" s="1"/>
  <c r="R614" i="3" s="1"/>
  <c r="R615" i="3" s="1"/>
  <c r="R616" i="3" s="1"/>
  <c r="R617" i="3" s="1"/>
  <c r="R618" i="3" s="1"/>
  <c r="R619" i="3" s="1"/>
  <c r="R620" i="3" s="1"/>
  <c r="R621" i="3" s="1"/>
  <c r="R622" i="3" s="1"/>
  <c r="R623" i="3" s="1"/>
  <c r="R624" i="3" s="1"/>
  <c r="R625" i="3" s="1"/>
  <c r="R626" i="3" s="1"/>
  <c r="R627" i="3" s="1"/>
  <c r="R628" i="3" s="1"/>
  <c r="R629" i="3" s="1"/>
  <c r="R630" i="3" s="1"/>
  <c r="R631" i="3" s="1"/>
  <c r="R632" i="3" s="1"/>
  <c r="R633" i="3" s="1"/>
  <c r="R634" i="3" s="1"/>
  <c r="R635" i="3" s="1"/>
  <c r="R636" i="3" s="1"/>
  <c r="R637" i="3" s="1"/>
  <c r="R638" i="3" s="1"/>
  <c r="R639" i="3" s="1"/>
  <c r="R640" i="3" s="1"/>
  <c r="R641" i="3" s="1"/>
  <c r="R642" i="3" s="1"/>
  <c r="R643" i="3" s="1"/>
  <c r="R644" i="3" s="1"/>
  <c r="R645" i="3" s="1"/>
  <c r="R646" i="3" s="1"/>
  <c r="R647" i="3" s="1"/>
  <c r="R648" i="3" s="1"/>
  <c r="R649" i="3" s="1"/>
  <c r="R650" i="3" s="1"/>
  <c r="R651" i="3" s="1"/>
  <c r="R652" i="3" s="1"/>
  <c r="R653" i="3" s="1"/>
  <c r="R654" i="3" s="1"/>
  <c r="R655" i="3" s="1"/>
  <c r="R656" i="3" s="1"/>
  <c r="R657" i="3" s="1"/>
  <c r="R658" i="3" s="1"/>
  <c r="R659" i="3" s="1"/>
  <c r="R660" i="3" s="1"/>
  <c r="R661" i="3" s="1"/>
  <c r="R662" i="3" s="1"/>
  <c r="R663" i="3" s="1"/>
  <c r="R664" i="3" s="1"/>
  <c r="R665" i="3" s="1"/>
  <c r="R666" i="3" s="1"/>
  <c r="R667" i="3" s="1"/>
  <c r="R668" i="3" s="1"/>
  <c r="R669" i="3" s="1"/>
  <c r="R670" i="3" s="1"/>
  <c r="R671" i="3" s="1"/>
  <c r="R672" i="3" s="1"/>
  <c r="R673" i="3" s="1"/>
  <c r="R674" i="3" s="1"/>
  <c r="R675" i="3" s="1"/>
  <c r="R676" i="3" s="1"/>
  <c r="R677" i="3" s="1"/>
  <c r="R678" i="3" s="1"/>
  <c r="R679" i="3" s="1"/>
  <c r="R680" i="3" s="1"/>
  <c r="R681" i="3" s="1"/>
  <c r="R682" i="3" s="1"/>
  <c r="R683" i="3" s="1"/>
  <c r="R684" i="3" s="1"/>
  <c r="R685" i="3" s="1"/>
  <c r="R686" i="3" s="1"/>
  <c r="R687" i="3" s="1"/>
  <c r="R688" i="3" s="1"/>
  <c r="R689" i="3" s="1"/>
  <c r="R690" i="3" s="1"/>
  <c r="R691" i="3" s="1"/>
  <c r="R692" i="3" s="1"/>
  <c r="R693" i="3" s="1"/>
  <c r="R694" i="3" s="1"/>
  <c r="R695" i="3" s="1"/>
  <c r="R696" i="3" s="1"/>
  <c r="R697" i="3" s="1"/>
  <c r="R698" i="3" s="1"/>
  <c r="R699" i="3" s="1"/>
  <c r="R700" i="3" s="1"/>
  <c r="R701" i="3" s="1"/>
  <c r="R702" i="3" s="1"/>
  <c r="R703" i="3" s="1"/>
  <c r="R704" i="3" s="1"/>
  <c r="R705" i="3" s="1"/>
  <c r="R706" i="3" s="1"/>
  <c r="R707" i="3" s="1"/>
  <c r="R708" i="3" s="1"/>
  <c r="R709" i="3" s="1"/>
  <c r="R710" i="3" s="1"/>
  <c r="R711" i="3" s="1"/>
  <c r="R712" i="3" s="1"/>
  <c r="R713" i="3" s="1"/>
  <c r="R714" i="3" s="1"/>
  <c r="R715" i="3" s="1"/>
  <c r="R716" i="3" s="1"/>
  <c r="R717" i="3" s="1"/>
  <c r="R718" i="3" s="1"/>
  <c r="R719" i="3" s="1"/>
  <c r="R720" i="3" s="1"/>
  <c r="R721" i="3" s="1"/>
  <c r="R722" i="3" s="1"/>
  <c r="R723" i="3" s="1"/>
  <c r="R724" i="3" s="1"/>
  <c r="R725" i="3" s="1"/>
  <c r="R726" i="3" s="1"/>
  <c r="R727" i="3" s="1"/>
  <c r="R728" i="3" s="1"/>
  <c r="R729" i="3" s="1"/>
  <c r="R730" i="3" s="1"/>
  <c r="R731" i="3" s="1"/>
  <c r="R732" i="3" s="1"/>
  <c r="R733" i="3" s="1"/>
  <c r="R734" i="3" s="1"/>
  <c r="R735" i="3" s="1"/>
  <c r="R736" i="3" s="1"/>
  <c r="R737" i="3" s="1"/>
  <c r="R738" i="3" s="1"/>
  <c r="R739" i="3" s="1"/>
  <c r="R740" i="3" s="1"/>
  <c r="R741" i="3" s="1"/>
  <c r="R742" i="3" s="1"/>
  <c r="R743" i="3" s="1"/>
  <c r="R744" i="3" s="1"/>
  <c r="R745" i="3" s="1"/>
  <c r="R746" i="3" s="1"/>
  <c r="R747" i="3" s="1"/>
  <c r="R748" i="3" s="1"/>
  <c r="R749" i="3" s="1"/>
  <c r="R750" i="3" s="1"/>
  <c r="R751" i="3" s="1"/>
  <c r="R752" i="3" s="1"/>
  <c r="R753" i="3" s="1"/>
  <c r="R754" i="3" s="1"/>
  <c r="R755" i="3" s="1"/>
  <c r="R756" i="3" s="1"/>
  <c r="R757" i="3" s="1"/>
  <c r="R758" i="3" s="1"/>
  <c r="R759" i="3" s="1"/>
  <c r="R760" i="3" s="1"/>
  <c r="R761" i="3" s="1"/>
  <c r="R762" i="3" s="1"/>
  <c r="R763" i="3" s="1"/>
  <c r="R764" i="3" s="1"/>
  <c r="R765" i="3" s="1"/>
  <c r="R766" i="3" s="1"/>
  <c r="R767" i="3" s="1"/>
  <c r="R768" i="3" s="1"/>
  <c r="R769" i="3" s="1"/>
  <c r="R770" i="3" s="1"/>
  <c r="R771" i="3" s="1"/>
  <c r="R772" i="3" s="1"/>
  <c r="R773" i="3" s="1"/>
  <c r="R774" i="3" s="1"/>
  <c r="R775" i="3" s="1"/>
  <c r="R776" i="3" s="1"/>
  <c r="R777" i="3" s="1"/>
  <c r="R778" i="3" s="1"/>
  <c r="R779" i="3" s="1"/>
  <c r="R780" i="3" s="1"/>
  <c r="R781" i="3" s="1"/>
  <c r="R782" i="3" s="1"/>
  <c r="R783" i="3" s="1"/>
  <c r="R784" i="3" s="1"/>
  <c r="R785" i="3" s="1"/>
  <c r="R786" i="3" s="1"/>
  <c r="R787" i="3" s="1"/>
  <c r="R788" i="3" s="1"/>
  <c r="R789" i="3" s="1"/>
  <c r="R790" i="3" s="1"/>
  <c r="R791" i="3" s="1"/>
  <c r="R792" i="3" s="1"/>
  <c r="R793" i="3" s="1"/>
  <c r="R794" i="3" s="1"/>
  <c r="R795" i="3" s="1"/>
  <c r="R796" i="3" s="1"/>
  <c r="R797" i="3" s="1"/>
  <c r="R798" i="3" s="1"/>
  <c r="R799" i="3" s="1"/>
  <c r="R800" i="3" s="1"/>
  <c r="R801" i="3" s="1"/>
  <c r="R802" i="3" s="1"/>
  <c r="R803" i="3" s="1"/>
  <c r="R804" i="3" s="1"/>
  <c r="R805" i="3" s="1"/>
  <c r="R806" i="3" s="1"/>
  <c r="R807" i="3" s="1"/>
  <c r="R808" i="3" s="1"/>
  <c r="R809" i="3" s="1"/>
  <c r="R810" i="3" s="1"/>
  <c r="R811" i="3" s="1"/>
  <c r="R812" i="3" s="1"/>
  <c r="R813" i="3" s="1"/>
  <c r="R814" i="3" s="1"/>
  <c r="R815" i="3" s="1"/>
  <c r="R816" i="3" s="1"/>
  <c r="R817" i="3" s="1"/>
  <c r="R818" i="3" s="1"/>
  <c r="R819" i="3" s="1"/>
  <c r="R820" i="3" s="1"/>
  <c r="R821" i="3" s="1"/>
  <c r="R822" i="3" s="1"/>
  <c r="R823" i="3" s="1"/>
  <c r="R824" i="3" s="1"/>
  <c r="R825" i="3" s="1"/>
  <c r="R826" i="3" s="1"/>
  <c r="R827" i="3" s="1"/>
  <c r="R828" i="3" s="1"/>
  <c r="R829" i="3" s="1"/>
  <c r="R830" i="3" s="1"/>
  <c r="R831" i="3" s="1"/>
  <c r="R832" i="3" s="1"/>
  <c r="R833" i="3" s="1"/>
  <c r="R834" i="3" s="1"/>
  <c r="R835" i="3" s="1"/>
  <c r="R836" i="3" s="1"/>
  <c r="R837" i="3" s="1"/>
  <c r="R838" i="3" s="1"/>
  <c r="R839" i="3" s="1"/>
  <c r="R840" i="3" s="1"/>
  <c r="R841" i="3" s="1"/>
  <c r="R842" i="3" s="1"/>
  <c r="R843" i="3" s="1"/>
  <c r="R844" i="3" s="1"/>
  <c r="R845" i="3" s="1"/>
  <c r="R846" i="3" s="1"/>
  <c r="R847" i="3" s="1"/>
  <c r="R848" i="3" s="1"/>
  <c r="R849" i="3" s="1"/>
  <c r="R850" i="3" s="1"/>
  <c r="R851" i="3" s="1"/>
  <c r="R852" i="3" s="1"/>
  <c r="R853" i="3" s="1"/>
  <c r="R854" i="3" s="1"/>
  <c r="R855" i="3" s="1"/>
  <c r="R856" i="3" s="1"/>
  <c r="R857" i="3" s="1"/>
  <c r="R858" i="3" s="1"/>
  <c r="R859" i="3" s="1"/>
  <c r="R860" i="3" s="1"/>
  <c r="R861" i="3" s="1"/>
  <c r="R862" i="3" s="1"/>
  <c r="R863" i="3" s="1"/>
  <c r="R864" i="3" s="1"/>
  <c r="R865" i="3" s="1"/>
  <c r="R866" i="3" s="1"/>
  <c r="R867" i="3" s="1"/>
  <c r="R868" i="3" s="1"/>
  <c r="R869" i="3" s="1"/>
  <c r="R870" i="3" s="1"/>
  <c r="R871" i="3" s="1"/>
  <c r="R872" i="3" s="1"/>
  <c r="R873" i="3" s="1"/>
  <c r="R874" i="3" s="1"/>
  <c r="R875" i="3" s="1"/>
  <c r="R876" i="3" s="1"/>
  <c r="R877" i="3" s="1"/>
  <c r="R878" i="3" s="1"/>
  <c r="R879" i="3" s="1"/>
  <c r="R880" i="3" s="1"/>
  <c r="R881" i="3" s="1"/>
  <c r="R882" i="3" s="1"/>
  <c r="R883" i="3" s="1"/>
  <c r="R884" i="3" s="1"/>
  <c r="R885" i="3" s="1"/>
  <c r="R886" i="3" s="1"/>
  <c r="R887" i="3" s="1"/>
  <c r="R888" i="3" s="1"/>
  <c r="R889" i="3" s="1"/>
  <c r="R890" i="3" s="1"/>
  <c r="R891" i="3" s="1"/>
  <c r="R892" i="3" s="1"/>
  <c r="R893" i="3" s="1"/>
  <c r="R894" i="3" s="1"/>
  <c r="R895" i="3" s="1"/>
  <c r="R896" i="3" s="1"/>
  <c r="R897" i="3" s="1"/>
  <c r="R898" i="3" s="1"/>
  <c r="R899" i="3" s="1"/>
  <c r="R900" i="3" s="1"/>
  <c r="R901" i="3" s="1"/>
  <c r="R902" i="3" s="1"/>
  <c r="R903" i="3" s="1"/>
  <c r="R904" i="3" s="1"/>
  <c r="R905" i="3" s="1"/>
  <c r="R906" i="3" s="1"/>
  <c r="R907" i="3" s="1"/>
  <c r="R908" i="3" s="1"/>
  <c r="R909" i="3" s="1"/>
  <c r="R910" i="3" s="1"/>
  <c r="R911" i="3" s="1"/>
  <c r="R912" i="3" s="1"/>
  <c r="R913" i="3" s="1"/>
  <c r="R914" i="3" s="1"/>
  <c r="R915" i="3" s="1"/>
  <c r="R916" i="3" s="1"/>
  <c r="R917" i="3" s="1"/>
  <c r="R918" i="3" s="1"/>
  <c r="R919" i="3" s="1"/>
  <c r="R920" i="3" s="1"/>
  <c r="R921" i="3" s="1"/>
  <c r="R922" i="3" s="1"/>
  <c r="R923" i="3" s="1"/>
  <c r="R924" i="3" s="1"/>
  <c r="R925" i="3" s="1"/>
  <c r="R926" i="3" s="1"/>
  <c r="R927" i="3" s="1"/>
  <c r="R928" i="3" s="1"/>
  <c r="R929" i="3" s="1"/>
  <c r="R930" i="3" s="1"/>
  <c r="R931" i="3" s="1"/>
  <c r="R932" i="3" s="1"/>
  <c r="R933" i="3" s="1"/>
  <c r="R934" i="3" s="1"/>
  <c r="R935" i="3" s="1"/>
  <c r="R936" i="3" s="1"/>
  <c r="R937" i="3" s="1"/>
  <c r="R938" i="3" s="1"/>
  <c r="R939" i="3" s="1"/>
  <c r="R940" i="3" s="1"/>
  <c r="R941" i="3" s="1"/>
  <c r="R942" i="3" s="1"/>
  <c r="R943" i="3" s="1"/>
  <c r="R944" i="3" s="1"/>
  <c r="R945" i="3" s="1"/>
  <c r="R946" i="3" s="1"/>
  <c r="R947" i="3" s="1"/>
  <c r="R948" i="3" s="1"/>
  <c r="R949" i="3" s="1"/>
  <c r="R950" i="3" s="1"/>
  <c r="R951" i="3" s="1"/>
  <c r="R952" i="3" s="1"/>
  <c r="R953" i="3" s="1"/>
  <c r="R954" i="3" s="1"/>
  <c r="R955" i="3" s="1"/>
  <c r="R956" i="3" s="1"/>
  <c r="R957" i="3" s="1"/>
  <c r="R958" i="3" s="1"/>
  <c r="R959" i="3" s="1"/>
  <c r="R960" i="3" s="1"/>
  <c r="R961" i="3" s="1"/>
  <c r="R962" i="3" s="1"/>
  <c r="R963" i="3" s="1"/>
  <c r="R964" i="3" s="1"/>
  <c r="R965" i="3" s="1"/>
  <c r="R966" i="3" s="1"/>
  <c r="R967" i="3" s="1"/>
  <c r="R968" i="3" s="1"/>
  <c r="R969" i="3" s="1"/>
  <c r="R970" i="3" s="1"/>
  <c r="R971" i="3" s="1"/>
  <c r="R972" i="3" s="1"/>
  <c r="R973" i="3" s="1"/>
  <c r="R974" i="3" s="1"/>
  <c r="R975" i="3" s="1"/>
  <c r="R976" i="3" s="1"/>
  <c r="R977" i="3" s="1"/>
  <c r="R978" i="3" s="1"/>
  <c r="R979" i="3" s="1"/>
  <c r="R980" i="3" s="1"/>
  <c r="R981" i="3" s="1"/>
  <c r="R982" i="3" s="1"/>
  <c r="R983" i="3" s="1"/>
  <c r="R984" i="3" s="1"/>
  <c r="R985" i="3" s="1"/>
  <c r="R986" i="3" s="1"/>
  <c r="R987" i="3" s="1"/>
  <c r="R988" i="3" s="1"/>
  <c r="R989" i="3" s="1"/>
  <c r="R990" i="3" s="1"/>
  <c r="R991" i="3" s="1"/>
  <c r="R992" i="3" s="1"/>
  <c r="R993" i="3" s="1"/>
  <c r="R994" i="3" s="1"/>
  <c r="R995" i="3" s="1"/>
  <c r="R996" i="3" s="1"/>
  <c r="R997" i="3" s="1"/>
  <c r="R998" i="3" s="1"/>
  <c r="R999" i="3" s="1"/>
  <c r="R1000" i="3" s="1"/>
  <c r="R1001" i="3" s="1"/>
  <c r="R1002" i="3" s="1"/>
  <c r="R1003" i="3" s="1"/>
  <c r="R1004" i="3" s="1"/>
  <c r="R1005" i="3" s="1"/>
  <c r="R1006" i="3" s="1"/>
  <c r="R1007" i="3" s="1"/>
  <c r="R1008" i="3" s="1"/>
  <c r="R1009" i="3" s="1"/>
  <c r="R1010" i="3" s="1"/>
  <c r="R1011" i="3" s="1"/>
  <c r="R1012" i="3" s="1"/>
  <c r="R1013" i="3" s="1"/>
  <c r="R1014" i="3" s="1"/>
  <c r="R1015" i="3" s="1"/>
  <c r="R1016" i="3" s="1"/>
  <c r="R1017" i="3" s="1"/>
  <c r="R1018" i="3" s="1"/>
  <c r="R1019" i="3" s="1"/>
  <c r="R1020" i="3" s="1"/>
  <c r="R1021" i="3" s="1"/>
  <c r="R1022" i="3" s="1"/>
  <c r="R1023" i="3" s="1"/>
  <c r="R1024" i="3" s="1"/>
  <c r="R1025" i="3" s="1"/>
  <c r="R1026" i="3" s="1"/>
  <c r="R1027" i="3" s="1"/>
  <c r="R1028" i="3" s="1"/>
  <c r="R1029" i="3" s="1"/>
  <c r="R1030" i="3" s="1"/>
  <c r="R1031" i="3" s="1"/>
  <c r="R1032" i="3" s="1"/>
  <c r="R1033" i="3" s="1"/>
  <c r="R1034" i="3" s="1"/>
  <c r="R1035" i="3" s="1"/>
  <c r="R1036" i="3" s="1"/>
  <c r="R1037" i="3" s="1"/>
  <c r="R1038" i="3" s="1"/>
  <c r="R1039" i="3" s="1"/>
  <c r="R1040" i="3" s="1"/>
  <c r="R1041" i="3" s="1"/>
  <c r="R1042" i="3" s="1"/>
  <c r="R1043" i="3" s="1"/>
  <c r="R1044" i="3" s="1"/>
  <c r="R1045" i="3" s="1"/>
  <c r="R1046" i="3" s="1"/>
  <c r="R1047" i="3" s="1"/>
  <c r="R1048" i="3" s="1"/>
  <c r="R1049" i="3" s="1"/>
  <c r="R1050" i="3" s="1"/>
  <c r="R1051" i="3" s="1"/>
  <c r="R1052" i="3" s="1"/>
  <c r="R1053" i="3" s="1"/>
  <c r="R1054" i="3" s="1"/>
  <c r="R1055" i="3" s="1"/>
  <c r="R1056" i="3" s="1"/>
  <c r="R1057" i="3" s="1"/>
  <c r="R1058" i="3" s="1"/>
  <c r="R1059" i="3" s="1"/>
  <c r="R1060" i="3" s="1"/>
  <c r="R1061" i="3" s="1"/>
  <c r="R1062" i="3" s="1"/>
  <c r="R1063" i="3" s="1"/>
  <c r="R1064" i="3" s="1"/>
  <c r="R1065" i="3" s="1"/>
  <c r="R1066" i="3" s="1"/>
  <c r="R1067" i="3" s="1"/>
  <c r="R1068" i="3" s="1"/>
  <c r="R1069" i="3" s="1"/>
  <c r="R1070" i="3" s="1"/>
  <c r="R1071" i="3" s="1"/>
  <c r="R1072" i="3" s="1"/>
  <c r="R1073" i="3" s="1"/>
  <c r="R1074" i="3" s="1"/>
  <c r="R1075" i="3" s="1"/>
  <c r="R1076" i="3" s="1"/>
  <c r="R1077" i="3" s="1"/>
  <c r="R1078" i="3" s="1"/>
  <c r="R1079" i="3" s="1"/>
  <c r="R1080" i="3" s="1"/>
  <c r="R1081" i="3" s="1"/>
  <c r="R1082" i="3" s="1"/>
  <c r="R1083" i="3" s="1"/>
  <c r="R1084" i="3" s="1"/>
  <c r="R1085" i="3" s="1"/>
  <c r="R1086" i="3" s="1"/>
  <c r="R1087" i="3" s="1"/>
  <c r="R1088" i="3" s="1"/>
  <c r="R1089" i="3" s="1"/>
  <c r="R1090" i="3" s="1"/>
  <c r="R1091" i="3" s="1"/>
  <c r="R1092" i="3" s="1"/>
  <c r="R1093" i="3" s="1"/>
  <c r="R1094" i="3" s="1"/>
  <c r="R1095" i="3" s="1"/>
  <c r="R1096" i="3" s="1"/>
  <c r="R1097" i="3" s="1"/>
  <c r="R1098" i="3" s="1"/>
  <c r="R1099" i="3" s="1"/>
  <c r="R1100" i="3" s="1"/>
  <c r="R1101" i="3" s="1"/>
  <c r="R1102" i="3" s="1"/>
  <c r="R1103" i="3" s="1"/>
  <c r="R1104" i="3" s="1"/>
  <c r="R1105" i="3" s="1"/>
  <c r="R1106" i="3" s="1"/>
  <c r="R1107" i="3" s="1"/>
  <c r="R1108" i="3" s="1"/>
  <c r="R1109" i="3" s="1"/>
  <c r="R1110" i="3" s="1"/>
  <c r="R1111" i="3" s="1"/>
  <c r="R1112" i="3" s="1"/>
  <c r="R1113" i="3" s="1"/>
  <c r="R1114" i="3" s="1"/>
  <c r="R1115" i="3" s="1"/>
  <c r="R1116" i="3" s="1"/>
  <c r="R1117" i="3" s="1"/>
  <c r="R1118" i="3" s="1"/>
  <c r="R1119" i="3" s="1"/>
  <c r="R1120" i="3" s="1"/>
  <c r="R1121" i="3" s="1"/>
  <c r="R1122" i="3" s="1"/>
  <c r="R1123" i="3" s="1"/>
  <c r="R1124" i="3" s="1"/>
  <c r="R1125" i="3" s="1"/>
  <c r="R1126" i="3" s="1"/>
  <c r="R1127" i="3" s="1"/>
  <c r="R1128" i="3" s="1"/>
  <c r="R1129" i="3" s="1"/>
  <c r="R1130" i="3" s="1"/>
  <c r="R1131" i="3" s="1"/>
  <c r="R1132" i="3" s="1"/>
  <c r="R1133" i="3" s="1"/>
  <c r="R1134" i="3" s="1"/>
  <c r="R1135" i="3" s="1"/>
  <c r="R1136" i="3" s="1"/>
  <c r="R1137" i="3" s="1"/>
  <c r="R1138" i="3" s="1"/>
  <c r="R1139" i="3" s="1"/>
  <c r="R1140" i="3" s="1"/>
  <c r="R1141" i="3" s="1"/>
  <c r="R1142" i="3" s="1"/>
  <c r="R1143" i="3" s="1"/>
  <c r="R1144" i="3" s="1"/>
  <c r="R1145" i="3" s="1"/>
  <c r="R1146" i="3" s="1"/>
  <c r="R1147" i="3" s="1"/>
  <c r="R1148" i="3" s="1"/>
  <c r="R1149" i="3" s="1"/>
  <c r="R1150" i="3" s="1"/>
  <c r="R1151" i="3" s="1"/>
  <c r="R1152" i="3" s="1"/>
  <c r="R1153" i="3" s="1"/>
  <c r="R1154" i="3" s="1"/>
  <c r="R1155" i="3" s="1"/>
  <c r="R1156" i="3" s="1"/>
  <c r="R1157" i="3" s="1"/>
  <c r="R1158" i="3" s="1"/>
  <c r="R1159" i="3" s="1"/>
  <c r="R1160" i="3" s="1"/>
  <c r="R1161" i="3" s="1"/>
  <c r="R1162" i="3" s="1"/>
  <c r="R1163" i="3" s="1"/>
  <c r="R1164" i="3" s="1"/>
  <c r="R1165" i="3" s="1"/>
  <c r="R1166" i="3" s="1"/>
  <c r="R1167" i="3" s="1"/>
  <c r="R1168" i="3" s="1"/>
  <c r="R1169" i="3" s="1"/>
  <c r="R1170" i="3" s="1"/>
  <c r="R1171" i="3" s="1"/>
  <c r="R1172" i="3" s="1"/>
  <c r="R1173" i="3" s="1"/>
  <c r="R1174" i="3" s="1"/>
  <c r="R1175" i="3" s="1"/>
  <c r="R1176" i="3" s="1"/>
  <c r="R1177" i="3" s="1"/>
  <c r="R1178" i="3" s="1"/>
  <c r="R1179" i="3" s="1"/>
  <c r="R1180" i="3" s="1"/>
  <c r="R1181" i="3" s="1"/>
  <c r="R1182" i="3" s="1"/>
  <c r="R1183" i="3" s="1"/>
  <c r="R1184" i="3" s="1"/>
  <c r="R1185" i="3" s="1"/>
  <c r="R1186" i="3" s="1"/>
  <c r="R1187" i="3" s="1"/>
  <c r="R1188" i="3" s="1"/>
  <c r="R1189" i="3" s="1"/>
  <c r="R1190" i="3" s="1"/>
  <c r="R1191" i="3" s="1"/>
  <c r="R1192" i="3" s="1"/>
  <c r="R1193" i="3" s="1"/>
  <c r="R1194" i="3" s="1"/>
  <c r="R1195" i="3" s="1"/>
  <c r="R1196" i="3" s="1"/>
  <c r="R1197" i="3" s="1"/>
  <c r="R1198" i="3" s="1"/>
  <c r="R1199" i="3" s="1"/>
  <c r="R1200" i="3" s="1"/>
  <c r="R1201" i="3" s="1"/>
  <c r="R1202" i="3" s="1"/>
  <c r="R1203" i="3" s="1"/>
  <c r="R1204" i="3" s="1"/>
  <c r="R1205" i="3" s="1"/>
  <c r="R1206" i="3" s="1"/>
  <c r="R1207" i="3" s="1"/>
  <c r="R1208" i="3" s="1"/>
  <c r="R1209" i="3" s="1"/>
  <c r="R1210" i="3" s="1"/>
  <c r="R1211" i="3" s="1"/>
  <c r="R1212" i="3" s="1"/>
  <c r="R1213" i="3" s="1"/>
  <c r="R1214" i="3" s="1"/>
  <c r="R1215" i="3" s="1"/>
  <c r="R1216" i="3" s="1"/>
  <c r="R1217" i="3" s="1"/>
  <c r="R1218" i="3" s="1"/>
  <c r="R1219" i="3" s="1"/>
  <c r="R1220" i="3" s="1"/>
  <c r="R1221" i="3" s="1"/>
  <c r="R1222" i="3" s="1"/>
  <c r="R1223" i="3" s="1"/>
  <c r="R1224" i="3" s="1"/>
  <c r="R1225" i="3" s="1"/>
  <c r="R1226" i="3" s="1"/>
  <c r="R1227" i="3" s="1"/>
  <c r="R1228" i="3" s="1"/>
  <c r="R1229" i="3" s="1"/>
  <c r="R1230" i="3" s="1"/>
  <c r="R1231" i="3" s="1"/>
  <c r="R1232" i="3" s="1"/>
  <c r="R1233" i="3" s="1"/>
  <c r="R1234" i="3" s="1"/>
  <c r="R1235" i="3" s="1"/>
  <c r="R1236" i="3" s="1"/>
  <c r="R1237" i="3" s="1"/>
  <c r="R1238" i="3" s="1"/>
  <c r="R1239" i="3" s="1"/>
  <c r="R1240" i="3" s="1"/>
  <c r="R1241" i="3" s="1"/>
  <c r="R1242" i="3" s="1"/>
  <c r="R1243" i="3" s="1"/>
  <c r="R1244" i="3" s="1"/>
  <c r="R1245" i="3" s="1"/>
  <c r="R1246" i="3" s="1"/>
  <c r="R1247" i="3" s="1"/>
  <c r="R1248" i="3" s="1"/>
  <c r="R1249" i="3" s="1"/>
  <c r="R1250" i="3" s="1"/>
  <c r="R1251" i="3" s="1"/>
  <c r="R1252" i="3" s="1"/>
  <c r="R1253" i="3" s="1"/>
  <c r="R1254" i="3" s="1"/>
  <c r="R1255" i="3" s="1"/>
  <c r="R1256" i="3" s="1"/>
  <c r="R1257" i="3" s="1"/>
  <c r="R1258" i="3" s="1"/>
  <c r="R1259" i="3" s="1"/>
  <c r="R1260" i="3" s="1"/>
  <c r="R1261" i="3" s="1"/>
  <c r="R1262" i="3" s="1"/>
  <c r="R1263" i="3" s="1"/>
  <c r="R1264" i="3" s="1"/>
  <c r="R1265" i="3" s="1"/>
  <c r="R1266" i="3" s="1"/>
  <c r="R1267" i="3" s="1"/>
  <c r="R1268" i="3" s="1"/>
  <c r="R1269" i="3" s="1"/>
  <c r="R1270" i="3" s="1"/>
  <c r="R1271" i="3" s="1"/>
  <c r="R1272" i="3" s="1"/>
  <c r="R1273" i="3" s="1"/>
  <c r="R1274" i="3" s="1"/>
  <c r="R1275" i="3" s="1"/>
  <c r="R1276" i="3" s="1"/>
  <c r="R1277" i="3" s="1"/>
  <c r="R1278" i="3" s="1"/>
  <c r="R1279" i="3" s="1"/>
  <c r="R1280" i="3" s="1"/>
  <c r="R1281" i="3" s="1"/>
  <c r="R1282" i="3" s="1"/>
  <c r="R1283" i="3" s="1"/>
  <c r="R1284" i="3" s="1"/>
  <c r="R1285" i="3" s="1"/>
  <c r="R1286" i="3" s="1"/>
  <c r="R1287" i="3" s="1"/>
  <c r="R1288" i="3" s="1"/>
  <c r="R1289" i="3" s="1"/>
  <c r="R1290" i="3" s="1"/>
  <c r="R1291" i="3" s="1"/>
  <c r="R1292" i="3" s="1"/>
  <c r="R1293" i="3" s="1"/>
  <c r="R1294" i="3" s="1"/>
  <c r="R1295" i="3" s="1"/>
  <c r="R1296" i="3" s="1"/>
  <c r="R1297" i="3" s="1"/>
  <c r="R1298" i="3" s="1"/>
  <c r="R1299" i="3" s="1"/>
  <c r="R1300" i="3" s="1"/>
  <c r="R1301" i="3" s="1"/>
  <c r="R1302" i="3" s="1"/>
  <c r="R1303" i="3" s="1"/>
  <c r="R1304" i="3" s="1"/>
  <c r="R1305" i="3" s="1"/>
  <c r="R1306" i="3" s="1"/>
  <c r="R1307" i="3" s="1"/>
  <c r="R1308" i="3" s="1"/>
  <c r="R1309" i="3" s="1"/>
  <c r="R1310" i="3" s="1"/>
  <c r="R1311" i="3" s="1"/>
  <c r="R1312" i="3" s="1"/>
  <c r="R1313" i="3" s="1"/>
  <c r="R1314" i="3" s="1"/>
  <c r="R1315" i="3" s="1"/>
  <c r="R1316" i="3" s="1"/>
  <c r="R1317" i="3" s="1"/>
  <c r="R1318" i="3" s="1"/>
  <c r="R1319" i="3" s="1"/>
  <c r="R1320" i="3" s="1"/>
  <c r="R1321" i="3" s="1"/>
  <c r="R1322" i="3" s="1"/>
  <c r="R1323" i="3" s="1"/>
  <c r="R1324" i="3" s="1"/>
  <c r="R1325" i="3" s="1"/>
  <c r="R1326" i="3" s="1"/>
  <c r="R1327" i="3" s="1"/>
  <c r="R1328" i="3" s="1"/>
  <c r="R1329" i="3" s="1"/>
  <c r="R1330" i="3" s="1"/>
  <c r="R1331" i="3" s="1"/>
  <c r="R1332" i="3" s="1"/>
  <c r="R1333" i="3" s="1"/>
  <c r="R1334" i="3" s="1"/>
  <c r="R1335" i="3" s="1"/>
  <c r="R1336" i="3" s="1"/>
  <c r="R1337" i="3" s="1"/>
  <c r="R1338" i="3" s="1"/>
  <c r="R1339" i="3" s="1"/>
  <c r="R1340" i="3" s="1"/>
  <c r="R1341" i="3" s="1"/>
  <c r="R1342" i="3" s="1"/>
  <c r="R1343" i="3" s="1"/>
  <c r="R1344" i="3" s="1"/>
  <c r="R1345" i="3" s="1"/>
  <c r="R1346" i="3" s="1"/>
  <c r="R1347" i="3" s="1"/>
  <c r="R1348" i="3" s="1"/>
  <c r="R1349" i="3" s="1"/>
  <c r="R1350" i="3" s="1"/>
  <c r="R1351" i="3" s="1"/>
  <c r="R1352" i="3" s="1"/>
  <c r="R1353" i="3" s="1"/>
  <c r="R1354" i="3" s="1"/>
  <c r="R1355" i="3" s="1"/>
  <c r="R1356" i="3" s="1"/>
  <c r="R1357" i="3" s="1"/>
  <c r="R1358" i="3" s="1"/>
  <c r="R1359" i="3" s="1"/>
  <c r="R1360" i="3" s="1"/>
  <c r="R1361" i="3" s="1"/>
  <c r="R1362" i="3" s="1"/>
  <c r="R1363" i="3" s="1"/>
  <c r="R1364" i="3" s="1"/>
  <c r="R1365" i="3" s="1"/>
  <c r="R1366" i="3" s="1"/>
  <c r="R1367" i="3" s="1"/>
  <c r="R1368" i="3" s="1"/>
  <c r="R1369" i="3" s="1"/>
  <c r="R1370" i="3" s="1"/>
  <c r="R1371" i="3" s="1"/>
  <c r="R1372" i="3" s="1"/>
  <c r="R1373" i="3" s="1"/>
  <c r="R1374" i="3" s="1"/>
  <c r="R1375" i="3" s="1"/>
  <c r="R1376" i="3" s="1"/>
  <c r="R1377" i="3" s="1"/>
  <c r="R1378" i="3" s="1"/>
  <c r="R1379" i="3" s="1"/>
  <c r="R1380" i="3" s="1"/>
  <c r="R1381" i="3" s="1"/>
  <c r="R1382" i="3" s="1"/>
  <c r="R1383" i="3" s="1"/>
  <c r="R1384" i="3" s="1"/>
  <c r="R1385" i="3" s="1"/>
  <c r="R1386" i="3" s="1"/>
  <c r="R1387" i="3" s="1"/>
  <c r="R1388" i="3" s="1"/>
  <c r="R1389" i="3" s="1"/>
  <c r="R1390" i="3" s="1"/>
  <c r="R1391" i="3" s="1"/>
  <c r="R1392" i="3" s="1"/>
  <c r="R1393" i="3" s="1"/>
  <c r="R1394" i="3" s="1"/>
  <c r="R1395" i="3" s="1"/>
  <c r="R1396" i="3" s="1"/>
  <c r="R1397" i="3" s="1"/>
  <c r="R1398" i="3" s="1"/>
  <c r="R1399" i="3" s="1"/>
  <c r="R1400" i="3" s="1"/>
  <c r="R1401" i="3" s="1"/>
  <c r="R1402" i="3" s="1"/>
  <c r="R1403" i="3" s="1"/>
  <c r="R1404" i="3" s="1"/>
  <c r="R1405" i="3" s="1"/>
  <c r="R1406" i="3" s="1"/>
  <c r="R1407" i="3" s="1"/>
  <c r="R1408" i="3" s="1"/>
  <c r="R1409" i="3" s="1"/>
  <c r="R1410" i="3" s="1"/>
  <c r="R1411" i="3" s="1"/>
  <c r="R1412" i="3" s="1"/>
  <c r="R1413" i="3" s="1"/>
  <c r="R1414" i="3" s="1"/>
  <c r="R1415" i="3" s="1"/>
  <c r="R1416" i="3" s="1"/>
  <c r="R1417" i="3" s="1"/>
  <c r="R1418" i="3" s="1"/>
  <c r="R1419" i="3" s="1"/>
  <c r="R1420" i="3" s="1"/>
  <c r="R1421" i="3" s="1"/>
  <c r="R1422" i="3" s="1"/>
  <c r="R1423" i="3" s="1"/>
  <c r="R1424" i="3" s="1"/>
  <c r="R1425" i="3" s="1"/>
  <c r="R1426" i="3" s="1"/>
  <c r="R1427" i="3" s="1"/>
  <c r="R1428" i="3" s="1"/>
  <c r="R1429" i="3" s="1"/>
  <c r="R1430" i="3" s="1"/>
  <c r="R1431" i="3" s="1"/>
  <c r="R1432" i="3" s="1"/>
  <c r="R1433" i="3" s="1"/>
  <c r="R1434" i="3" s="1"/>
  <c r="R1435" i="3" s="1"/>
  <c r="R1436" i="3" s="1"/>
  <c r="R1437" i="3" s="1"/>
  <c r="R1438" i="3" s="1"/>
  <c r="R1439" i="3" s="1"/>
  <c r="R1440" i="3" s="1"/>
  <c r="R1441" i="3" s="1"/>
  <c r="R1442" i="3" s="1"/>
  <c r="R1443" i="3" s="1"/>
  <c r="R1444" i="3" s="1"/>
  <c r="R1445" i="3" s="1"/>
  <c r="R1446" i="3" s="1"/>
  <c r="R1447" i="3" s="1"/>
  <c r="R1448" i="3" s="1"/>
  <c r="R1449" i="3" s="1"/>
  <c r="R1450" i="3" s="1"/>
  <c r="R1451" i="3" s="1"/>
  <c r="R1452" i="3" s="1"/>
  <c r="R1453" i="3" s="1"/>
  <c r="R1454" i="3" s="1"/>
  <c r="R1455" i="3" s="1"/>
  <c r="R1456" i="3" s="1"/>
  <c r="R1457" i="3" s="1"/>
  <c r="R1458" i="3" s="1"/>
  <c r="R1459" i="3" s="1"/>
  <c r="R1460" i="3" s="1"/>
  <c r="R1461" i="3" s="1"/>
  <c r="R1462" i="3" s="1"/>
  <c r="R1463" i="3" s="1"/>
  <c r="R1464" i="3" s="1"/>
  <c r="R1465" i="3" s="1"/>
  <c r="R1466" i="3" s="1"/>
  <c r="R1467" i="3" s="1"/>
  <c r="R1468" i="3" s="1"/>
  <c r="R1469" i="3" s="1"/>
  <c r="R1470" i="3" s="1"/>
  <c r="R1471" i="3" s="1"/>
  <c r="R1472" i="3" s="1"/>
  <c r="R1473" i="3" s="1"/>
  <c r="R1474" i="3" s="1"/>
  <c r="R1475" i="3" s="1"/>
  <c r="R1476" i="3" s="1"/>
  <c r="R1477" i="3" s="1"/>
  <c r="R1478" i="3" s="1"/>
  <c r="R1479" i="3" s="1"/>
  <c r="R1480" i="3" s="1"/>
  <c r="R1481" i="3" s="1"/>
  <c r="R1482" i="3" s="1"/>
  <c r="R1483" i="3" s="1"/>
  <c r="R1484" i="3" s="1"/>
  <c r="R1485" i="3" s="1"/>
  <c r="R1486" i="3" s="1"/>
  <c r="R1487" i="3" s="1"/>
  <c r="R1488" i="3" s="1"/>
  <c r="R1489" i="3" s="1"/>
  <c r="R1490" i="3" s="1"/>
  <c r="R1491" i="3" s="1"/>
  <c r="R1492" i="3" s="1"/>
  <c r="R1493" i="3" s="1"/>
  <c r="R1494" i="3" s="1"/>
  <c r="R1495" i="3" s="1"/>
  <c r="R1496" i="3" s="1"/>
  <c r="R1497" i="3" s="1"/>
  <c r="R1498" i="3" s="1"/>
  <c r="R1499" i="3" s="1"/>
  <c r="R1500" i="3" s="1"/>
  <c r="R1501" i="3" s="1"/>
  <c r="R1502" i="3" s="1"/>
  <c r="R1503" i="3" s="1"/>
  <c r="R1504" i="3" s="1"/>
  <c r="R1505" i="3" s="1"/>
  <c r="R1506" i="3" s="1"/>
  <c r="R1507" i="3" s="1"/>
  <c r="R1508" i="3" s="1"/>
  <c r="R1509" i="3" s="1"/>
  <c r="R1510" i="3" s="1"/>
  <c r="R1511" i="3" s="1"/>
  <c r="R1512" i="3" s="1"/>
  <c r="R1513" i="3" s="1"/>
  <c r="R1514" i="3" s="1"/>
  <c r="R1515" i="3" s="1"/>
  <c r="R1516" i="3" s="1"/>
  <c r="R1517" i="3" s="1"/>
  <c r="R1518" i="3" s="1"/>
  <c r="R1519" i="3" s="1"/>
  <c r="R1520" i="3" s="1"/>
  <c r="R1521" i="3" s="1"/>
  <c r="R1522" i="3" s="1"/>
  <c r="R1523" i="3" s="1"/>
  <c r="R1524" i="3" s="1"/>
  <c r="R1525" i="3" s="1"/>
  <c r="R1526" i="3" s="1"/>
  <c r="R1527" i="3" s="1"/>
  <c r="R1528" i="3" s="1"/>
  <c r="R1529" i="3" s="1"/>
  <c r="R1530" i="3" s="1"/>
  <c r="R1531" i="3" s="1"/>
  <c r="R1532" i="3" s="1"/>
  <c r="R1533" i="3" s="1"/>
  <c r="R1534" i="3" s="1"/>
  <c r="R1535" i="3" s="1"/>
  <c r="R1536" i="3" s="1"/>
  <c r="R1537" i="3" s="1"/>
  <c r="R1538" i="3" s="1"/>
  <c r="R1539" i="3" s="1"/>
  <c r="R1540" i="3" s="1"/>
  <c r="R1541" i="3" s="1"/>
  <c r="R1542" i="3" s="1"/>
  <c r="R1543" i="3" s="1"/>
  <c r="R1544" i="3" s="1"/>
  <c r="R1545" i="3" s="1"/>
  <c r="R1546" i="3" s="1"/>
  <c r="R1547" i="3" s="1"/>
  <c r="R1548" i="3" s="1"/>
  <c r="R1549" i="3" s="1"/>
  <c r="R1550" i="3" s="1"/>
  <c r="R1551" i="3" s="1"/>
  <c r="R1552" i="3" s="1"/>
  <c r="R1553" i="3" s="1"/>
  <c r="R1554" i="3" s="1"/>
  <c r="R1555" i="3" s="1"/>
  <c r="R1556" i="3" s="1"/>
  <c r="R1557" i="3" s="1"/>
  <c r="R1558" i="3" s="1"/>
  <c r="R1559" i="3" s="1"/>
  <c r="R1560" i="3" s="1"/>
  <c r="R1561" i="3" s="1"/>
  <c r="R1562" i="3" s="1"/>
  <c r="R1563" i="3" s="1"/>
  <c r="R1564" i="3" s="1"/>
  <c r="R1565" i="3" s="1"/>
  <c r="R1566" i="3" s="1"/>
  <c r="R1567" i="3" s="1"/>
  <c r="R1568" i="3" s="1"/>
  <c r="R1569" i="3" s="1"/>
  <c r="R1570" i="3" s="1"/>
  <c r="R1571" i="3" s="1"/>
  <c r="R1572" i="3" s="1"/>
  <c r="R1573" i="3" s="1"/>
  <c r="R1574" i="3" s="1"/>
  <c r="R1575" i="3" s="1"/>
  <c r="R1576" i="3" s="1"/>
  <c r="R1577" i="3" s="1"/>
  <c r="R1578" i="3" s="1"/>
  <c r="R1579" i="3" s="1"/>
  <c r="R1580" i="3" s="1"/>
  <c r="R1581" i="3" s="1"/>
  <c r="R1582" i="3" s="1"/>
  <c r="R1583" i="3" s="1"/>
  <c r="R1584" i="3" s="1"/>
  <c r="R1585" i="3" s="1"/>
  <c r="R1586" i="3" s="1"/>
  <c r="R1587" i="3" s="1"/>
  <c r="R1588" i="3" s="1"/>
  <c r="R1589" i="3" s="1"/>
  <c r="R1590" i="3" s="1"/>
  <c r="R1591" i="3" s="1"/>
  <c r="R1592" i="3" s="1"/>
  <c r="R1593" i="3" s="1"/>
  <c r="R1594" i="3" s="1"/>
  <c r="R1595" i="3" s="1"/>
  <c r="R1596" i="3" s="1"/>
  <c r="R1597" i="3" s="1"/>
  <c r="R1598" i="3" s="1"/>
  <c r="R1599" i="3" s="1"/>
  <c r="R1600" i="3" s="1"/>
  <c r="R1601" i="3" s="1"/>
  <c r="R1602" i="3" s="1"/>
  <c r="R1603" i="3" s="1"/>
  <c r="R1604" i="3" s="1"/>
  <c r="R1605" i="3" s="1"/>
  <c r="R1606" i="3" s="1"/>
  <c r="R1607" i="3" s="1"/>
  <c r="R1608" i="3" s="1"/>
  <c r="R1609" i="3" s="1"/>
  <c r="R1610" i="3" s="1"/>
  <c r="R1611" i="3" s="1"/>
  <c r="R1612" i="3" s="1"/>
  <c r="R1613" i="3" s="1"/>
  <c r="R1614" i="3" s="1"/>
  <c r="R1615" i="3" s="1"/>
  <c r="R1616" i="3" s="1"/>
  <c r="R1617" i="3" s="1"/>
  <c r="R1618" i="3" s="1"/>
  <c r="R1619" i="3" s="1"/>
  <c r="R1620" i="3" s="1"/>
  <c r="R1621" i="3" s="1"/>
  <c r="R1622" i="3" s="1"/>
  <c r="R1623" i="3" s="1"/>
  <c r="R1624" i="3" s="1"/>
  <c r="R1625" i="3" s="1"/>
  <c r="R1626" i="3" s="1"/>
  <c r="R1627" i="3" s="1"/>
  <c r="R1628" i="3" s="1"/>
  <c r="R1629" i="3" s="1"/>
  <c r="R1630" i="3" s="1"/>
  <c r="R1631" i="3" s="1"/>
  <c r="R1632" i="3" s="1"/>
  <c r="R1633" i="3" s="1"/>
  <c r="R1634" i="3" s="1"/>
  <c r="R1635" i="3" s="1"/>
  <c r="R1636" i="3" s="1"/>
  <c r="R1637" i="3" s="1"/>
  <c r="R1638" i="3" s="1"/>
  <c r="R1639" i="3" s="1"/>
  <c r="R1640" i="3" s="1"/>
  <c r="R1641" i="3" s="1"/>
  <c r="R1642" i="3" s="1"/>
  <c r="R1643" i="3" s="1"/>
  <c r="R1644" i="3" s="1"/>
  <c r="R1645" i="3" s="1"/>
  <c r="R1646" i="3" s="1"/>
  <c r="R1647" i="3" s="1"/>
  <c r="R1648" i="3" s="1"/>
  <c r="R1649" i="3" s="1"/>
  <c r="R1650" i="3" s="1"/>
  <c r="R1651" i="3" s="1"/>
  <c r="R1652" i="3" s="1"/>
  <c r="R1653" i="3" s="1"/>
  <c r="R1654" i="3" s="1"/>
  <c r="R1655" i="3" s="1"/>
  <c r="R1656" i="3" s="1"/>
  <c r="R1657" i="3" s="1"/>
  <c r="R1658" i="3" s="1"/>
  <c r="R1659" i="3" s="1"/>
  <c r="R1660" i="3" s="1"/>
  <c r="R1661" i="3" s="1"/>
  <c r="R1662" i="3" s="1"/>
  <c r="R1663" i="3" s="1"/>
  <c r="R1664" i="3" s="1"/>
  <c r="R1665" i="3" s="1"/>
  <c r="R1666" i="3" s="1"/>
  <c r="R1667" i="3" s="1"/>
  <c r="R1668" i="3" s="1"/>
  <c r="R1669" i="3" s="1"/>
  <c r="R1670" i="3" s="1"/>
  <c r="R1671" i="3" s="1"/>
  <c r="R1672" i="3" s="1"/>
  <c r="R1673" i="3" s="1"/>
  <c r="R1674" i="3" s="1"/>
  <c r="R1675" i="3" s="1"/>
  <c r="R1676" i="3" s="1"/>
  <c r="R1677" i="3" s="1"/>
  <c r="R1678" i="3" s="1"/>
  <c r="R1679" i="3" s="1"/>
  <c r="R1680" i="3" s="1"/>
  <c r="R1681" i="3" s="1"/>
  <c r="R1682" i="3" s="1"/>
  <c r="R1683" i="3" s="1"/>
  <c r="R1684" i="3" s="1"/>
  <c r="R1685" i="3" s="1"/>
  <c r="R1686" i="3" s="1"/>
  <c r="R1687" i="3" s="1"/>
  <c r="R1688" i="3" s="1"/>
  <c r="R1689" i="3" s="1"/>
  <c r="R1690" i="3" s="1"/>
  <c r="R1691" i="3" s="1"/>
  <c r="R1692" i="3" s="1"/>
  <c r="R1693" i="3" s="1"/>
  <c r="R1694" i="3" s="1"/>
  <c r="R1695" i="3" s="1"/>
  <c r="R1696" i="3" s="1"/>
  <c r="R1697" i="3" s="1"/>
  <c r="R1698" i="3" s="1"/>
  <c r="R1699" i="3" s="1"/>
  <c r="R1700" i="3" s="1"/>
  <c r="R1701" i="3" s="1"/>
  <c r="R1702" i="3" s="1"/>
  <c r="R1703" i="3" s="1"/>
  <c r="R1704" i="3" s="1"/>
  <c r="R1705" i="3" s="1"/>
  <c r="R1706" i="3" s="1"/>
  <c r="R1707" i="3" s="1"/>
  <c r="R1708" i="3" s="1"/>
  <c r="R1709" i="3" s="1"/>
  <c r="R1710" i="3" s="1"/>
  <c r="R1711" i="3" s="1"/>
  <c r="R1712" i="3" s="1"/>
  <c r="R1713" i="3" s="1"/>
  <c r="R1714" i="3" s="1"/>
  <c r="R1715" i="3" s="1"/>
  <c r="R1716" i="3" s="1"/>
  <c r="R1717" i="3" s="1"/>
  <c r="R1718" i="3" s="1"/>
  <c r="R1719" i="3" s="1"/>
  <c r="R1720" i="3" s="1"/>
  <c r="R1721" i="3" s="1"/>
  <c r="R1722" i="3" s="1"/>
  <c r="R1723" i="3" s="1"/>
  <c r="R1724" i="3" s="1"/>
  <c r="R1725" i="3" s="1"/>
  <c r="R1726" i="3" s="1"/>
  <c r="R1727" i="3" s="1"/>
  <c r="R1728" i="3" s="1"/>
  <c r="R1729" i="3" s="1"/>
  <c r="R1730" i="3" s="1"/>
  <c r="R1731" i="3" s="1"/>
  <c r="R1732" i="3" s="1"/>
  <c r="R1733" i="3" s="1"/>
  <c r="R1734" i="3" s="1"/>
  <c r="R1735" i="3" s="1"/>
  <c r="R1736" i="3" s="1"/>
  <c r="R1737" i="3" s="1"/>
  <c r="R1738" i="3" s="1"/>
  <c r="R1739" i="3" s="1"/>
  <c r="R1740" i="3" s="1"/>
  <c r="R1741" i="3" s="1"/>
  <c r="R1742" i="3" s="1"/>
  <c r="R1743" i="3" s="1"/>
  <c r="R1744" i="3" s="1"/>
  <c r="R1745" i="3" s="1"/>
  <c r="R1746" i="3" s="1"/>
  <c r="R1747" i="3" s="1"/>
  <c r="R1748" i="3" s="1"/>
  <c r="R1749" i="3" s="1"/>
  <c r="R1750" i="3" s="1"/>
  <c r="R1751" i="3" s="1"/>
  <c r="R1752" i="3" s="1"/>
  <c r="R1753" i="3" s="1"/>
  <c r="R1754" i="3" s="1"/>
  <c r="R1755" i="3" s="1"/>
  <c r="R1756" i="3" s="1"/>
  <c r="R1757" i="3" s="1"/>
  <c r="R1758" i="3" s="1"/>
  <c r="R1759" i="3" s="1"/>
  <c r="R1760" i="3" s="1"/>
  <c r="R1761" i="3" s="1"/>
  <c r="R1762" i="3" s="1"/>
  <c r="R1763" i="3" s="1"/>
  <c r="R1764" i="3" s="1"/>
  <c r="R1765" i="3" s="1"/>
  <c r="R1766" i="3" s="1"/>
  <c r="R1767" i="3" s="1"/>
  <c r="R1768" i="3" s="1"/>
  <c r="R1769" i="3" s="1"/>
  <c r="R1770" i="3" s="1"/>
  <c r="R1771" i="3" s="1"/>
  <c r="R1772" i="3" s="1"/>
  <c r="R1773" i="3" s="1"/>
  <c r="R1774" i="3" s="1"/>
  <c r="R1775" i="3" s="1"/>
  <c r="R1776" i="3" s="1"/>
  <c r="R1777" i="3" s="1"/>
  <c r="R1778" i="3" s="1"/>
  <c r="R1779" i="3" s="1"/>
  <c r="R1780" i="3" s="1"/>
  <c r="R1781" i="3" s="1"/>
  <c r="R1782" i="3" s="1"/>
  <c r="R1783" i="3" s="1"/>
  <c r="R1784" i="3" s="1"/>
  <c r="R1785" i="3" s="1"/>
  <c r="R1786" i="3" s="1"/>
  <c r="R1787" i="3" s="1"/>
  <c r="R1788" i="3" s="1"/>
  <c r="R1789" i="3" s="1"/>
  <c r="R1790" i="3" s="1"/>
  <c r="R1791" i="3" s="1"/>
  <c r="R1792" i="3" s="1"/>
  <c r="R1793" i="3" s="1"/>
  <c r="R1794" i="3" s="1"/>
  <c r="R1795" i="3" s="1"/>
  <c r="R1796" i="3" s="1"/>
  <c r="R1797" i="3" s="1"/>
  <c r="R1798" i="3" s="1"/>
  <c r="R1799" i="3" s="1"/>
  <c r="R1800" i="3" s="1"/>
  <c r="R1801" i="3" s="1"/>
  <c r="R1802" i="3" s="1"/>
  <c r="R1803" i="3" s="1"/>
  <c r="R1804" i="3" s="1"/>
  <c r="R1805" i="3" s="1"/>
  <c r="R1806" i="3" s="1"/>
  <c r="R1807" i="3" s="1"/>
  <c r="R1808" i="3" s="1"/>
  <c r="R1809" i="3" s="1"/>
  <c r="R1810" i="3" s="1"/>
  <c r="R1811" i="3" s="1"/>
  <c r="R1812" i="3" s="1"/>
  <c r="R1813" i="3" s="1"/>
  <c r="R1814" i="3" s="1"/>
  <c r="R1815" i="3" s="1"/>
  <c r="R1816" i="3" s="1"/>
  <c r="R1817" i="3" s="1"/>
  <c r="R1818" i="3" s="1"/>
  <c r="R1819" i="3" s="1"/>
  <c r="R1820" i="3" s="1"/>
  <c r="R1821" i="3" s="1"/>
  <c r="R1822" i="3" s="1"/>
  <c r="R1823" i="3" s="1"/>
  <c r="R1824" i="3" s="1"/>
  <c r="R1825" i="3" s="1"/>
  <c r="R1826" i="3" s="1"/>
  <c r="R1827" i="3" s="1"/>
  <c r="R1828" i="3" s="1"/>
  <c r="R1829" i="3" s="1"/>
  <c r="R1830" i="3" s="1"/>
  <c r="R1831" i="3" s="1"/>
  <c r="R1832" i="3" s="1"/>
  <c r="R1833" i="3" s="1"/>
  <c r="R1834" i="3" s="1"/>
  <c r="R1835" i="3" s="1"/>
  <c r="R1836" i="3" s="1"/>
  <c r="R1837" i="3" s="1"/>
  <c r="R1838" i="3" s="1"/>
  <c r="R1839" i="3" s="1"/>
  <c r="R1840" i="3" s="1"/>
  <c r="R1841" i="3" s="1"/>
  <c r="R1842" i="3" s="1"/>
  <c r="R1843" i="3" s="1"/>
  <c r="R1844" i="3" s="1"/>
  <c r="R1845" i="3" s="1"/>
  <c r="R1846" i="3" s="1"/>
  <c r="R1847" i="3" s="1"/>
  <c r="R1848" i="3" s="1"/>
  <c r="R1849" i="3" s="1"/>
  <c r="R1850" i="3" s="1"/>
  <c r="R1851" i="3" s="1"/>
  <c r="R1852" i="3" s="1"/>
  <c r="R1853" i="3" s="1"/>
  <c r="R1854" i="3" s="1"/>
  <c r="R1855" i="3" s="1"/>
  <c r="R1856" i="3" s="1"/>
  <c r="R1857" i="3" s="1"/>
  <c r="R1858" i="3" s="1"/>
  <c r="R1859" i="3" s="1"/>
  <c r="R1860" i="3" s="1"/>
  <c r="R1861" i="3" s="1"/>
  <c r="R1862" i="3" s="1"/>
  <c r="R1863" i="3" s="1"/>
  <c r="R1864" i="3" s="1"/>
  <c r="R1865" i="3" s="1"/>
  <c r="R1866" i="3" s="1"/>
  <c r="R1867" i="3" s="1"/>
  <c r="R1868" i="3" s="1"/>
  <c r="R1869" i="3" s="1"/>
  <c r="R1870" i="3" s="1"/>
  <c r="R1871" i="3" s="1"/>
  <c r="R1872" i="3" s="1"/>
  <c r="R1873" i="3" s="1"/>
  <c r="R1874" i="3" s="1"/>
  <c r="R1875" i="3" s="1"/>
  <c r="R1876" i="3" s="1"/>
  <c r="R1877" i="3" s="1"/>
  <c r="R1878" i="3" s="1"/>
  <c r="R1879" i="3" s="1"/>
  <c r="R1880" i="3" s="1"/>
  <c r="R1881" i="3" s="1"/>
  <c r="R1882" i="3" s="1"/>
  <c r="R1883" i="3" s="1"/>
  <c r="R1884" i="3" s="1"/>
  <c r="R1885" i="3" s="1"/>
  <c r="R1886" i="3" s="1"/>
  <c r="R1887" i="3" s="1"/>
  <c r="R1888" i="3" s="1"/>
  <c r="R1889" i="3" s="1"/>
  <c r="R1890" i="3" s="1"/>
  <c r="R1891" i="3" s="1"/>
  <c r="R1892" i="3" s="1"/>
  <c r="R1893" i="3" s="1"/>
  <c r="R1894" i="3" s="1"/>
  <c r="R1895" i="3" s="1"/>
  <c r="R1896" i="3" s="1"/>
  <c r="R1897" i="3" s="1"/>
  <c r="R1898" i="3" s="1"/>
  <c r="R1899" i="3" s="1"/>
  <c r="R1900" i="3" s="1"/>
  <c r="R1901" i="3" s="1"/>
  <c r="R1902" i="3" s="1"/>
  <c r="R1903" i="3" s="1"/>
  <c r="R1904" i="3" s="1"/>
  <c r="R1905" i="3" s="1"/>
  <c r="R1906" i="3" s="1"/>
  <c r="R1907" i="3" s="1"/>
  <c r="R1908" i="3" s="1"/>
  <c r="R1909" i="3" s="1"/>
  <c r="R1910" i="3" s="1"/>
  <c r="R1911" i="3" s="1"/>
  <c r="R1912" i="3" s="1"/>
  <c r="R1913" i="3" s="1"/>
  <c r="R1914" i="3" s="1"/>
  <c r="R1915" i="3" s="1"/>
  <c r="R1916" i="3" s="1"/>
  <c r="R1917" i="3" s="1"/>
  <c r="R1918" i="3" s="1"/>
  <c r="R1919" i="3" s="1"/>
  <c r="R1920" i="3" s="1"/>
  <c r="R1921" i="3" s="1"/>
  <c r="R1922" i="3" s="1"/>
  <c r="R1923" i="3" s="1"/>
  <c r="R1924" i="3" s="1"/>
  <c r="R1925" i="3" s="1"/>
  <c r="R1926" i="3" s="1"/>
  <c r="R1927" i="3" s="1"/>
  <c r="R1928" i="3" s="1"/>
  <c r="R1929" i="3" s="1"/>
  <c r="R1930" i="3" s="1"/>
  <c r="R1931" i="3" s="1"/>
  <c r="R1932" i="3" s="1"/>
  <c r="R1933" i="3" s="1"/>
  <c r="R1934" i="3" s="1"/>
  <c r="R1935" i="3" s="1"/>
  <c r="R1936" i="3" s="1"/>
  <c r="R1937" i="3" s="1"/>
  <c r="R1938" i="3" s="1"/>
  <c r="R1939" i="3" s="1"/>
  <c r="R1940" i="3" s="1"/>
  <c r="R1941" i="3" s="1"/>
  <c r="R1942" i="3" s="1"/>
  <c r="R1943" i="3" s="1"/>
  <c r="R1944" i="3" s="1"/>
  <c r="R1945" i="3" s="1"/>
  <c r="R1946" i="3" s="1"/>
  <c r="R1947" i="3" s="1"/>
  <c r="R1948" i="3" s="1"/>
  <c r="R1949" i="3" s="1"/>
  <c r="R1950" i="3" s="1"/>
  <c r="R1951" i="3" s="1"/>
  <c r="R1952" i="3" s="1"/>
  <c r="R1953" i="3" s="1"/>
  <c r="R1954" i="3" s="1"/>
  <c r="R1955" i="3" s="1"/>
  <c r="R1956" i="3" s="1"/>
  <c r="R1957" i="3" s="1"/>
  <c r="R1958" i="3" s="1"/>
  <c r="R1959" i="3" s="1"/>
  <c r="R1960" i="3" s="1"/>
  <c r="R1961" i="3" s="1"/>
  <c r="R1962" i="3" s="1"/>
  <c r="R1963" i="3" s="1"/>
  <c r="R1964" i="3" s="1"/>
  <c r="R1965" i="3" s="1"/>
  <c r="R1966" i="3" s="1"/>
  <c r="R1967" i="3" s="1"/>
  <c r="R1968" i="3" s="1"/>
  <c r="R1969" i="3" s="1"/>
  <c r="R1970" i="3" s="1"/>
  <c r="R1971" i="3" s="1"/>
  <c r="R1972" i="3" s="1"/>
  <c r="R1973" i="3" s="1"/>
  <c r="R1974" i="3" s="1"/>
  <c r="R1975" i="3" s="1"/>
  <c r="R1976" i="3" s="1"/>
  <c r="R1977" i="3" s="1"/>
  <c r="R1978" i="3" s="1"/>
  <c r="R1979" i="3" s="1"/>
  <c r="R1980" i="3" s="1"/>
  <c r="R1981" i="3" s="1"/>
  <c r="R1982" i="3" s="1"/>
  <c r="R1983" i="3" s="1"/>
  <c r="R1984" i="3" s="1"/>
  <c r="R1985" i="3" s="1"/>
  <c r="R1986" i="3" s="1"/>
  <c r="R1987" i="3" s="1"/>
  <c r="R1988" i="3" s="1"/>
  <c r="R1989" i="3" s="1"/>
  <c r="R1990" i="3" s="1"/>
  <c r="R1991" i="3" s="1"/>
  <c r="R1992" i="3" s="1"/>
  <c r="R1993" i="3" s="1"/>
  <c r="R1994" i="3" s="1"/>
  <c r="R1995" i="3" s="1"/>
  <c r="R1996" i="3" s="1"/>
  <c r="R1997" i="3" s="1"/>
  <c r="R1998" i="3" s="1"/>
  <c r="R1999" i="3" s="1"/>
  <c r="R2000" i="3" s="1"/>
  <c r="R2001" i="3" s="1"/>
  <c r="R2002" i="3" s="1"/>
  <c r="R2003" i="3" s="1"/>
  <c r="R2004" i="3" s="1"/>
  <c r="R2005" i="3" s="1"/>
  <c r="R2006" i="3" s="1"/>
  <c r="R2007" i="3" s="1"/>
  <c r="R2008" i="3" s="1"/>
  <c r="R2009" i="3" s="1"/>
  <c r="R2010" i="3" s="1"/>
  <c r="R2011" i="3" s="1"/>
  <c r="R2012" i="3" s="1"/>
  <c r="R2013" i="3" s="1"/>
  <c r="R2014" i="3" s="1"/>
  <c r="R2015" i="3" s="1"/>
  <c r="R2016" i="3" s="1"/>
  <c r="R2017" i="3" s="1"/>
  <c r="R2018" i="3" s="1"/>
  <c r="R2019" i="3" s="1"/>
  <c r="R2020" i="3" s="1"/>
  <c r="R2021" i="3" s="1"/>
  <c r="R2022" i="3" s="1"/>
  <c r="R2023" i="3" s="1"/>
  <c r="R2024" i="3" s="1"/>
  <c r="R2025" i="3" s="1"/>
  <c r="R2026" i="3" s="1"/>
  <c r="R2027" i="3" s="1"/>
  <c r="R2028" i="3" s="1"/>
  <c r="R2029" i="3" s="1"/>
  <c r="R2030" i="3" s="1"/>
  <c r="R2031" i="3" s="1"/>
  <c r="R2032" i="3" s="1"/>
  <c r="R2033" i="3" s="1"/>
  <c r="R2034" i="3" s="1"/>
  <c r="R2035" i="3" s="1"/>
  <c r="R2036" i="3" s="1"/>
  <c r="R2037" i="3" s="1"/>
  <c r="R2038" i="3" s="1"/>
  <c r="R2039" i="3" s="1"/>
  <c r="R2040" i="3" s="1"/>
  <c r="R2041" i="3" s="1"/>
  <c r="R2042" i="3" s="1"/>
  <c r="R2043" i="3" s="1"/>
  <c r="R2044" i="3" s="1"/>
  <c r="R2045" i="3" s="1"/>
  <c r="R2046" i="3" s="1"/>
  <c r="R2047" i="3" s="1"/>
  <c r="R2048" i="3" s="1"/>
  <c r="R2049" i="3" s="1"/>
  <c r="R2050" i="3" s="1"/>
  <c r="R2051" i="3" s="1"/>
  <c r="R2052" i="3" s="1"/>
  <c r="R2053" i="3" s="1"/>
  <c r="R2054" i="3" s="1"/>
  <c r="R2055" i="3" s="1"/>
  <c r="R2056" i="3" s="1"/>
  <c r="R2057" i="3" s="1"/>
  <c r="R2058" i="3" s="1"/>
  <c r="R2059" i="3" s="1"/>
  <c r="R2060" i="3" s="1"/>
  <c r="R2061" i="3" s="1"/>
  <c r="R2062" i="3" s="1"/>
  <c r="R2063" i="3" s="1"/>
  <c r="R2064" i="3" s="1"/>
  <c r="R2065" i="3" s="1"/>
  <c r="R2066" i="3" s="1"/>
  <c r="R2067" i="3" s="1"/>
  <c r="R2068" i="3" s="1"/>
  <c r="R2069" i="3" s="1"/>
  <c r="R2070" i="3" s="1"/>
  <c r="R2071" i="3" s="1"/>
  <c r="R2072" i="3" s="1"/>
  <c r="R2073" i="3" s="1"/>
  <c r="R2074" i="3" s="1"/>
  <c r="R2075" i="3" s="1"/>
  <c r="R2076" i="3" s="1"/>
  <c r="R2077" i="3" s="1"/>
  <c r="R2078" i="3" s="1"/>
  <c r="R2079" i="3" s="1"/>
  <c r="R2080" i="3" s="1"/>
  <c r="R2081" i="3" s="1"/>
  <c r="R2082" i="3" s="1"/>
  <c r="R2083" i="3" s="1"/>
  <c r="R2084" i="3" s="1"/>
  <c r="R2085" i="3" s="1"/>
  <c r="R2086" i="3" s="1"/>
  <c r="R2087" i="3" s="1"/>
  <c r="R2088" i="3" s="1"/>
  <c r="R2089" i="3" s="1"/>
  <c r="R2090" i="3" s="1"/>
  <c r="R2091" i="3" s="1"/>
  <c r="R2092" i="3" s="1"/>
  <c r="R2093" i="3" s="1"/>
  <c r="R2094" i="3" s="1"/>
  <c r="R2095" i="3" s="1"/>
  <c r="R2096" i="3" s="1"/>
  <c r="R2097" i="3" s="1"/>
  <c r="R2098" i="3" s="1"/>
  <c r="R2099" i="3" s="1"/>
  <c r="R2100" i="3" s="1"/>
  <c r="R2101" i="3" s="1"/>
  <c r="R2102" i="3" s="1"/>
  <c r="R2103" i="3" s="1"/>
  <c r="R2104" i="3" s="1"/>
  <c r="R2105" i="3" s="1"/>
  <c r="R2106" i="3" s="1"/>
  <c r="R2107" i="3" s="1"/>
  <c r="R2108" i="3" s="1"/>
  <c r="R2109" i="3" s="1"/>
  <c r="R2110" i="3" s="1"/>
  <c r="R2111" i="3" s="1"/>
  <c r="R2112" i="3" s="1"/>
  <c r="R2113" i="3" s="1"/>
  <c r="R2114" i="3" s="1"/>
  <c r="R2115" i="3" s="1"/>
  <c r="R2116" i="3" s="1"/>
  <c r="R2117" i="3" s="1"/>
  <c r="R2118" i="3" s="1"/>
  <c r="R2119" i="3" s="1"/>
  <c r="R2120" i="3" s="1"/>
  <c r="R2121" i="3" s="1"/>
  <c r="R2122" i="3" s="1"/>
  <c r="R2123" i="3" s="1"/>
  <c r="R2124" i="3" s="1"/>
  <c r="R2125" i="3" s="1"/>
  <c r="R2126" i="3" s="1"/>
  <c r="R2127" i="3" s="1"/>
  <c r="R2128" i="3" s="1"/>
  <c r="R2129" i="3" s="1"/>
  <c r="R2130" i="3" s="1"/>
  <c r="R2131" i="3" s="1"/>
  <c r="R2132" i="3" s="1"/>
  <c r="R2133" i="3" s="1"/>
  <c r="R2134" i="3" s="1"/>
  <c r="R2135" i="3" s="1"/>
  <c r="R2136" i="3" s="1"/>
  <c r="R2137" i="3" s="1"/>
  <c r="R2138" i="3" s="1"/>
  <c r="R2139" i="3" s="1"/>
  <c r="R2140" i="3" s="1"/>
  <c r="R2141" i="3" s="1"/>
  <c r="R2142" i="3" s="1"/>
  <c r="R2143" i="3" s="1"/>
  <c r="R2144" i="3" s="1"/>
  <c r="R2145" i="3" s="1"/>
  <c r="R2146" i="3" s="1"/>
  <c r="R2147" i="3" s="1"/>
  <c r="R2148" i="3" s="1"/>
  <c r="R2149" i="3" s="1"/>
  <c r="R2150" i="3" s="1"/>
  <c r="R2151" i="3" s="1"/>
  <c r="R2152" i="3" s="1"/>
  <c r="R2153" i="3" s="1"/>
  <c r="R2154" i="3" s="1"/>
  <c r="R2155" i="3" s="1"/>
  <c r="R2156" i="3" s="1"/>
  <c r="R2157" i="3" s="1"/>
  <c r="R2158" i="3" s="1"/>
  <c r="R2159" i="3" s="1"/>
  <c r="R2160" i="3" s="1"/>
  <c r="R2161" i="3" s="1"/>
  <c r="R2162" i="3" s="1"/>
  <c r="R2163" i="3" s="1"/>
  <c r="R2164" i="3" s="1"/>
  <c r="R2165" i="3" s="1"/>
  <c r="R2166" i="3" s="1"/>
  <c r="R2167" i="3" s="1"/>
  <c r="R2168" i="3" s="1"/>
  <c r="R2169" i="3" s="1"/>
  <c r="R2170" i="3" s="1"/>
  <c r="R2171" i="3" s="1"/>
  <c r="R2172" i="3" s="1"/>
  <c r="R2173" i="3" s="1"/>
  <c r="R2174" i="3" s="1"/>
  <c r="R2175" i="3" s="1"/>
  <c r="R2176" i="3" s="1"/>
  <c r="R2177" i="3" s="1"/>
  <c r="R2178" i="3" s="1"/>
  <c r="R2179" i="3" s="1"/>
  <c r="R2180" i="3" s="1"/>
  <c r="R2181" i="3" s="1"/>
  <c r="R2182" i="3" s="1"/>
  <c r="R2183" i="3" s="1"/>
  <c r="R2184" i="3" s="1"/>
  <c r="R2185" i="3" s="1"/>
  <c r="R2186" i="3" s="1"/>
  <c r="R2187" i="3" s="1"/>
  <c r="R2188" i="3" s="1"/>
  <c r="R2189" i="3" s="1"/>
  <c r="R2190" i="3" s="1"/>
  <c r="R2191" i="3" s="1"/>
  <c r="R2192" i="3" s="1"/>
  <c r="R2193" i="3" s="1"/>
  <c r="R2194" i="3" s="1"/>
  <c r="R2195" i="3" s="1"/>
  <c r="R2196" i="3" s="1"/>
  <c r="R2197" i="3" s="1"/>
  <c r="R2198" i="3" s="1"/>
  <c r="R2199" i="3" s="1"/>
  <c r="R2200" i="3" s="1"/>
  <c r="R2201" i="3" s="1"/>
  <c r="R2202" i="3" s="1"/>
  <c r="R2203" i="3" s="1"/>
  <c r="R2204" i="3" s="1"/>
  <c r="R2205" i="3" s="1"/>
  <c r="R2206" i="3" s="1"/>
  <c r="R2207" i="3" s="1"/>
  <c r="R2208" i="3" s="1"/>
  <c r="R2209" i="3" s="1"/>
  <c r="R2210" i="3" s="1"/>
  <c r="R2211" i="3" s="1"/>
  <c r="R2212" i="3" s="1"/>
  <c r="R2213" i="3" s="1"/>
  <c r="R2214" i="3" s="1"/>
  <c r="R2215" i="3" s="1"/>
  <c r="R2216" i="3" s="1"/>
  <c r="R2217" i="3" s="1"/>
  <c r="R2218" i="3" s="1"/>
  <c r="R2219" i="3" s="1"/>
  <c r="R2220" i="3" s="1"/>
  <c r="R2221" i="3" s="1"/>
  <c r="R2222" i="3" s="1"/>
  <c r="R2223" i="3" s="1"/>
  <c r="R2224" i="3" s="1"/>
  <c r="R2225" i="3" s="1"/>
  <c r="R2226" i="3" s="1"/>
  <c r="R2227" i="3" s="1"/>
  <c r="R2228" i="3" s="1"/>
  <c r="R2229" i="3" s="1"/>
  <c r="R2230" i="3" s="1"/>
  <c r="R2231" i="3" s="1"/>
  <c r="R2232" i="3" s="1"/>
  <c r="R2233" i="3" s="1"/>
  <c r="R2234" i="3" s="1"/>
  <c r="R2235" i="3" s="1"/>
  <c r="R2236" i="3" s="1"/>
  <c r="R2237" i="3" s="1"/>
  <c r="R2238" i="3" s="1"/>
  <c r="R2239" i="3" s="1"/>
  <c r="R2240" i="3" s="1"/>
  <c r="R2241" i="3" s="1"/>
  <c r="R2242" i="3" s="1"/>
  <c r="R2243" i="3" s="1"/>
  <c r="R2244" i="3" s="1"/>
  <c r="R2245" i="3" s="1"/>
  <c r="R2246" i="3" s="1"/>
  <c r="R2247" i="3" s="1"/>
  <c r="R2248" i="3" s="1"/>
  <c r="R2249" i="3" s="1"/>
  <c r="R2250" i="3" s="1"/>
  <c r="R2251" i="3" s="1"/>
  <c r="R2252" i="3" s="1"/>
  <c r="R2253" i="3" s="1"/>
  <c r="R2254" i="3" s="1"/>
  <c r="R2255" i="3" s="1"/>
  <c r="R2256" i="3" s="1"/>
  <c r="R2257" i="3" s="1"/>
  <c r="R2258" i="3" s="1"/>
  <c r="R2259" i="3" s="1"/>
  <c r="R2260" i="3" s="1"/>
  <c r="R2261" i="3" s="1"/>
  <c r="R2262" i="3" s="1"/>
  <c r="R2263" i="3" s="1"/>
  <c r="R2264" i="3" s="1"/>
  <c r="R2265" i="3" s="1"/>
  <c r="R2266" i="3" s="1"/>
  <c r="R2267" i="3" s="1"/>
  <c r="R2268" i="3" s="1"/>
  <c r="R2269" i="3" s="1"/>
  <c r="R2270" i="3" s="1"/>
  <c r="R2271" i="3" s="1"/>
  <c r="R2272" i="3" s="1"/>
  <c r="R2273" i="3" s="1"/>
  <c r="R2274" i="3" s="1"/>
  <c r="R2275" i="3" s="1"/>
  <c r="R2276" i="3" s="1"/>
  <c r="R2277" i="3" s="1"/>
  <c r="R2278" i="3" s="1"/>
  <c r="R2279" i="3" s="1"/>
  <c r="R2280" i="3" s="1"/>
  <c r="R2281" i="3" s="1"/>
  <c r="R2282" i="3" s="1"/>
  <c r="R2283" i="3" s="1"/>
  <c r="R2284" i="3" s="1"/>
  <c r="R2285" i="3" s="1"/>
  <c r="R2286" i="3" s="1"/>
  <c r="R2287" i="3" s="1"/>
  <c r="R2288" i="3" s="1"/>
  <c r="R2289" i="3" s="1"/>
  <c r="R2290" i="3" s="1"/>
  <c r="R2291" i="3" s="1"/>
  <c r="R2292" i="3" s="1"/>
  <c r="R2293" i="3" s="1"/>
  <c r="R2294" i="3" s="1"/>
  <c r="R2295" i="3" s="1"/>
  <c r="R2296" i="3" s="1"/>
  <c r="R2297" i="3" s="1"/>
  <c r="R2298" i="3" s="1"/>
  <c r="R2299" i="3" s="1"/>
  <c r="R2300" i="3" s="1"/>
  <c r="R2301" i="3" s="1"/>
  <c r="R2302" i="3" s="1"/>
  <c r="R2303" i="3" s="1"/>
  <c r="R2304" i="3" s="1"/>
  <c r="R2305" i="3" s="1"/>
  <c r="R2306" i="3" s="1"/>
  <c r="R2307" i="3" s="1"/>
  <c r="R2308" i="3" s="1"/>
  <c r="R2309" i="3" s="1"/>
  <c r="R2310" i="3" s="1"/>
  <c r="R2311" i="3" s="1"/>
  <c r="R2312" i="3" s="1"/>
  <c r="R2313" i="3" s="1"/>
  <c r="R2314" i="3" s="1"/>
  <c r="R2315" i="3" s="1"/>
  <c r="R2316" i="3" s="1"/>
  <c r="R2317" i="3" s="1"/>
  <c r="R2318" i="3" s="1"/>
  <c r="R2319" i="3" s="1"/>
  <c r="R2320" i="3" s="1"/>
  <c r="R2321" i="3" s="1"/>
  <c r="R2322" i="3" s="1"/>
  <c r="R2323" i="3" s="1"/>
  <c r="R2324" i="3" s="1"/>
  <c r="R2325" i="3" s="1"/>
  <c r="R2326" i="3" s="1"/>
  <c r="R2327" i="3" s="1"/>
  <c r="R2328" i="3" s="1"/>
  <c r="R2329" i="3" s="1"/>
  <c r="R2330" i="3" s="1"/>
  <c r="R2331" i="3" s="1"/>
  <c r="R2332" i="3" s="1"/>
  <c r="R2333" i="3" s="1"/>
  <c r="R2334" i="3" s="1"/>
  <c r="R2335" i="3" s="1"/>
  <c r="R2336" i="3" s="1"/>
  <c r="R2337" i="3" s="1"/>
  <c r="R2338" i="3" s="1"/>
  <c r="R2339" i="3" s="1"/>
  <c r="R2340" i="3" s="1"/>
  <c r="R2341" i="3" s="1"/>
  <c r="R2342" i="3" s="1"/>
  <c r="R2343" i="3" s="1"/>
  <c r="R2344" i="3" s="1"/>
  <c r="R2345" i="3" s="1"/>
  <c r="R2346" i="3" s="1"/>
  <c r="R2347" i="3" s="1"/>
  <c r="R2348" i="3" s="1"/>
  <c r="R2349" i="3" s="1"/>
  <c r="R2350" i="3" s="1"/>
  <c r="R2351" i="3" s="1"/>
  <c r="R2352" i="3" s="1"/>
  <c r="R2353" i="3" s="1"/>
  <c r="R2354" i="3" s="1"/>
  <c r="R2355" i="3" s="1"/>
  <c r="R2356" i="3" s="1"/>
  <c r="R2357" i="3" s="1"/>
  <c r="R2358" i="3" s="1"/>
  <c r="R2359" i="3" s="1"/>
  <c r="R2360" i="3" s="1"/>
  <c r="R2361" i="3" s="1"/>
  <c r="R2362" i="3" s="1"/>
  <c r="R2363" i="3" s="1"/>
  <c r="R2364" i="3" s="1"/>
  <c r="R2365" i="3" s="1"/>
  <c r="R2366" i="3" s="1"/>
  <c r="R2367" i="3" s="1"/>
  <c r="R2368" i="3" s="1"/>
  <c r="R2369" i="3" s="1"/>
  <c r="R2370" i="3" s="1"/>
  <c r="R2371" i="3" s="1"/>
  <c r="R2372" i="3" s="1"/>
  <c r="R2373" i="3" s="1"/>
  <c r="R2374" i="3" s="1"/>
  <c r="R2375" i="3" s="1"/>
  <c r="R2376" i="3" s="1"/>
  <c r="R2377" i="3" s="1"/>
  <c r="R2378" i="3" s="1"/>
  <c r="R2379" i="3" s="1"/>
  <c r="R2380" i="3" s="1"/>
  <c r="R2381" i="3" s="1"/>
  <c r="R2382" i="3" s="1"/>
  <c r="R2383" i="3" s="1"/>
  <c r="R2384" i="3" s="1"/>
  <c r="R2385" i="3" s="1"/>
  <c r="R2386" i="3" s="1"/>
  <c r="R2387" i="3" s="1"/>
  <c r="R2388" i="3" s="1"/>
  <c r="R2389" i="3" s="1"/>
  <c r="R2390" i="3" s="1"/>
  <c r="R2391" i="3" s="1"/>
  <c r="R2392" i="3" s="1"/>
  <c r="R2393" i="3" s="1"/>
  <c r="R2394" i="3" s="1"/>
  <c r="R2395" i="3" s="1"/>
  <c r="R2396" i="3" s="1"/>
  <c r="R2397" i="3" s="1"/>
  <c r="R2398" i="3" s="1"/>
  <c r="R2399" i="3" s="1"/>
  <c r="R2400" i="3" s="1"/>
  <c r="R2401" i="3" s="1"/>
  <c r="R2402" i="3" s="1"/>
  <c r="R2403" i="3" s="1"/>
  <c r="R2404" i="3" s="1"/>
  <c r="R2405" i="3" s="1"/>
  <c r="R2406" i="3" s="1"/>
  <c r="R2407" i="3" s="1"/>
  <c r="R2408" i="3" s="1"/>
  <c r="R2409" i="3" s="1"/>
  <c r="R2410" i="3" s="1"/>
  <c r="R2411" i="3" s="1"/>
  <c r="R2412" i="3" s="1"/>
  <c r="R2413" i="3" s="1"/>
  <c r="R2414" i="3" s="1"/>
  <c r="R2415" i="3" s="1"/>
  <c r="R2416" i="3" s="1"/>
  <c r="R2417" i="3" s="1"/>
  <c r="R2418" i="3" s="1"/>
  <c r="R2419" i="3" s="1"/>
  <c r="R2420" i="3" s="1"/>
  <c r="R2421" i="3" s="1"/>
  <c r="R2422" i="3" s="1"/>
  <c r="R2423" i="3" s="1"/>
  <c r="R2424" i="3" s="1"/>
  <c r="R2425" i="3" s="1"/>
  <c r="R2426" i="3" s="1"/>
  <c r="R2427" i="3" s="1"/>
  <c r="R2428" i="3" s="1"/>
  <c r="R2429" i="3" s="1"/>
  <c r="R2430" i="3" s="1"/>
  <c r="R2431" i="3" s="1"/>
  <c r="R2432" i="3" s="1"/>
  <c r="R2433" i="3" s="1"/>
  <c r="R2434" i="3" s="1"/>
  <c r="R2435" i="3" s="1"/>
  <c r="R2436" i="3" s="1"/>
  <c r="R2437" i="3" s="1"/>
  <c r="R2438" i="3" s="1"/>
  <c r="R2439" i="3" s="1"/>
  <c r="R2440" i="3" s="1"/>
  <c r="R2441" i="3" s="1"/>
  <c r="R2442" i="3" s="1"/>
  <c r="R2443" i="3" s="1"/>
  <c r="R2444" i="3" s="1"/>
  <c r="R2445" i="3" s="1"/>
  <c r="R2446" i="3" s="1"/>
  <c r="R2447" i="3" s="1"/>
  <c r="R2448" i="3" s="1"/>
  <c r="R2449" i="3" s="1"/>
  <c r="R2450" i="3" s="1"/>
  <c r="R2451" i="3" s="1"/>
  <c r="R2452" i="3" s="1"/>
  <c r="R2453" i="3" s="1"/>
  <c r="R2454" i="3" s="1"/>
  <c r="R2455" i="3" s="1"/>
  <c r="R2456" i="3" s="1"/>
  <c r="R2457" i="3" s="1"/>
  <c r="R2458" i="3" s="1"/>
  <c r="R2459" i="3" s="1"/>
  <c r="R2460" i="3" s="1"/>
  <c r="R2461" i="3" s="1"/>
  <c r="R2462" i="3" s="1"/>
  <c r="R2463" i="3" s="1"/>
  <c r="R2464" i="3" s="1"/>
  <c r="R2465" i="3" s="1"/>
  <c r="R2466" i="3" s="1"/>
  <c r="R2467" i="3" s="1"/>
  <c r="R2468" i="3" s="1"/>
  <c r="R2469" i="3" s="1"/>
  <c r="R2470" i="3" s="1"/>
  <c r="R2471" i="3" s="1"/>
  <c r="R2472" i="3" s="1"/>
  <c r="R2473" i="3" s="1"/>
  <c r="R2474" i="3" s="1"/>
  <c r="R2475" i="3" s="1"/>
  <c r="R2476" i="3" s="1"/>
  <c r="R2477" i="3" s="1"/>
  <c r="R2478" i="3" s="1"/>
  <c r="R2479" i="3" s="1"/>
  <c r="R2480" i="3" s="1"/>
  <c r="R2481" i="3" s="1"/>
  <c r="R2482" i="3" s="1"/>
  <c r="R2483" i="3" s="1"/>
  <c r="R2484" i="3" s="1"/>
  <c r="R2485" i="3" s="1"/>
  <c r="R2486" i="3" s="1"/>
  <c r="R2487" i="3" s="1"/>
  <c r="R2488" i="3" s="1"/>
  <c r="R2489" i="3" s="1"/>
  <c r="R2490" i="3" s="1"/>
  <c r="R2491" i="3" s="1"/>
  <c r="R2492" i="3" s="1"/>
  <c r="R2493" i="3" s="1"/>
  <c r="R2494" i="3" s="1"/>
  <c r="R2495" i="3" s="1"/>
  <c r="R2496" i="3" s="1"/>
  <c r="R2497" i="3" s="1"/>
  <c r="R2498" i="3" s="1"/>
  <c r="R2499" i="3" s="1"/>
  <c r="R2500" i="3" s="1"/>
  <c r="R2501" i="3" s="1"/>
  <c r="R2502" i="3" s="1"/>
  <c r="R2503" i="3" s="1"/>
  <c r="R2504" i="3" s="1"/>
  <c r="R2505" i="3" s="1"/>
  <c r="R2506" i="3" s="1"/>
  <c r="R2507" i="3" s="1"/>
  <c r="R2508" i="3" s="1"/>
  <c r="R2509" i="3" s="1"/>
  <c r="R2510" i="3" s="1"/>
  <c r="R2511" i="3" s="1"/>
  <c r="R2512" i="3" s="1"/>
  <c r="R2513" i="3" s="1"/>
  <c r="R2514" i="3" s="1"/>
  <c r="R2515" i="3" s="1"/>
  <c r="R2516" i="3" s="1"/>
  <c r="R2517" i="3" s="1"/>
  <c r="R2518" i="3" s="1"/>
  <c r="R2519" i="3" s="1"/>
  <c r="R2520" i="3" s="1"/>
  <c r="R2521" i="3" s="1"/>
  <c r="R2522" i="3" s="1"/>
  <c r="R2523" i="3" s="1"/>
  <c r="R2524" i="3" s="1"/>
  <c r="R2525" i="3" s="1"/>
  <c r="R2526" i="3" s="1"/>
  <c r="R2527" i="3" s="1"/>
  <c r="R2528" i="3" s="1"/>
  <c r="R2529" i="3" s="1"/>
  <c r="R2530" i="3" s="1"/>
  <c r="R2531" i="3" s="1"/>
  <c r="R2532" i="3" s="1"/>
  <c r="R2533" i="3" s="1"/>
  <c r="R2534" i="3" s="1"/>
  <c r="R2535" i="3" s="1"/>
  <c r="R2536" i="3" s="1"/>
  <c r="R2537" i="3" s="1"/>
  <c r="R2538" i="3" s="1"/>
  <c r="R2539" i="3" s="1"/>
  <c r="R2540" i="3" s="1"/>
  <c r="R2541" i="3" s="1"/>
  <c r="R2542" i="3" s="1"/>
  <c r="R2543" i="3" s="1"/>
  <c r="R2544" i="3" s="1"/>
  <c r="R2545" i="3" s="1"/>
  <c r="R2546" i="3" s="1"/>
  <c r="R2547" i="3" s="1"/>
  <c r="R2548" i="3" s="1"/>
  <c r="R2549" i="3" s="1"/>
  <c r="R2550" i="3" s="1"/>
  <c r="R2551" i="3" s="1"/>
  <c r="R2552" i="3" s="1"/>
  <c r="R2553" i="3" s="1"/>
  <c r="R2554" i="3" s="1"/>
  <c r="R2555" i="3" s="1"/>
  <c r="R2556" i="3" s="1"/>
  <c r="R2557" i="3" s="1"/>
  <c r="R2558" i="3" s="1"/>
  <c r="R2559" i="3" s="1"/>
  <c r="R2560" i="3" s="1"/>
  <c r="R2561" i="3" s="1"/>
  <c r="R2562" i="3" s="1"/>
  <c r="R2563" i="3" s="1"/>
  <c r="R2564" i="3" s="1"/>
  <c r="R2565" i="3" s="1"/>
  <c r="R2566" i="3" s="1"/>
  <c r="R2567" i="3" s="1"/>
  <c r="R2568" i="3" s="1"/>
  <c r="R2569" i="3" s="1"/>
  <c r="R2570" i="3" s="1"/>
  <c r="R2571" i="3" s="1"/>
  <c r="R2572" i="3" s="1"/>
  <c r="R2573" i="3" s="1"/>
  <c r="R2574" i="3" s="1"/>
  <c r="R2575" i="3" s="1"/>
  <c r="R2576" i="3" s="1"/>
  <c r="R2577" i="3" s="1"/>
  <c r="R2578" i="3" s="1"/>
  <c r="R2579" i="3" s="1"/>
  <c r="R2580" i="3" s="1"/>
  <c r="R2581" i="3" s="1"/>
  <c r="R2582" i="3" s="1"/>
  <c r="R2583" i="3" s="1"/>
  <c r="R2584" i="3" s="1"/>
  <c r="R2585" i="3" s="1"/>
  <c r="R2586" i="3" s="1"/>
  <c r="R2587" i="3" s="1"/>
  <c r="R2588" i="3" s="1"/>
  <c r="R2589" i="3" s="1"/>
  <c r="R2590" i="3" s="1"/>
  <c r="R2591" i="3" s="1"/>
  <c r="R2592" i="3" s="1"/>
  <c r="R2593" i="3" s="1"/>
  <c r="R2594" i="3" s="1"/>
  <c r="R2595" i="3" s="1"/>
  <c r="R2596" i="3" s="1"/>
  <c r="R2597" i="3" s="1"/>
  <c r="R2598" i="3" s="1"/>
  <c r="R2599" i="3" s="1"/>
  <c r="R2600" i="3" s="1"/>
  <c r="R2601" i="3" s="1"/>
  <c r="R2602" i="3" s="1"/>
  <c r="R2603" i="3" s="1"/>
  <c r="R2604" i="3" s="1"/>
  <c r="R2605" i="3" s="1"/>
  <c r="R2606" i="3" s="1"/>
  <c r="R2607" i="3" s="1"/>
  <c r="R2608" i="3" s="1"/>
  <c r="R2609" i="3" s="1"/>
  <c r="R2610" i="3" s="1"/>
  <c r="R2611" i="3" s="1"/>
  <c r="R2612" i="3" s="1"/>
  <c r="R2613" i="3" s="1"/>
  <c r="R2614" i="3" s="1"/>
  <c r="R2615" i="3" s="1"/>
  <c r="R2616" i="3" s="1"/>
  <c r="R2617" i="3" s="1"/>
  <c r="R2618" i="3" s="1"/>
  <c r="R2619" i="3" s="1"/>
  <c r="R2620" i="3" s="1"/>
  <c r="R2621" i="3" s="1"/>
  <c r="R2622" i="3" s="1"/>
  <c r="R2623" i="3" s="1"/>
  <c r="R2624" i="3" s="1"/>
  <c r="R2625" i="3" s="1"/>
  <c r="R2626" i="3" s="1"/>
  <c r="R2627" i="3" s="1"/>
  <c r="R2628" i="3" s="1"/>
  <c r="R2629" i="3" s="1"/>
  <c r="R2630" i="3" s="1"/>
  <c r="R2631" i="3" s="1"/>
  <c r="R2632" i="3" s="1"/>
  <c r="R2633" i="3" s="1"/>
  <c r="R2634" i="3" s="1"/>
  <c r="R2635" i="3" s="1"/>
  <c r="R2636" i="3" s="1"/>
  <c r="R2637" i="3" s="1"/>
  <c r="R2638" i="3" s="1"/>
  <c r="R2639" i="3" s="1"/>
  <c r="R2640" i="3" s="1"/>
  <c r="R2641" i="3" s="1"/>
  <c r="R2642" i="3" s="1"/>
  <c r="R2643" i="3" s="1"/>
  <c r="R2644" i="3" s="1"/>
  <c r="R2645" i="3" s="1"/>
  <c r="R2646" i="3" s="1"/>
  <c r="R2647" i="3" s="1"/>
  <c r="R2648" i="3" s="1"/>
  <c r="R2649" i="3" s="1"/>
  <c r="R2650" i="3" s="1"/>
  <c r="R2651" i="3" s="1"/>
  <c r="R2652" i="3" s="1"/>
  <c r="R2653" i="3" s="1"/>
  <c r="R2654" i="3" s="1"/>
  <c r="R2655" i="3" s="1"/>
  <c r="R2656" i="3" s="1"/>
  <c r="R2657" i="3" s="1"/>
  <c r="R2658" i="3" s="1"/>
  <c r="R2659" i="3" s="1"/>
  <c r="R2660" i="3" s="1"/>
  <c r="R2661" i="3" s="1"/>
  <c r="R2662" i="3" s="1"/>
  <c r="R2663" i="3" s="1"/>
  <c r="R2664" i="3" s="1"/>
  <c r="R2665" i="3" s="1"/>
  <c r="R2666" i="3" s="1"/>
  <c r="R2667" i="3" s="1"/>
  <c r="R2668" i="3" s="1"/>
  <c r="R2669" i="3" s="1"/>
  <c r="R2670" i="3" s="1"/>
  <c r="R2671" i="3" s="1"/>
  <c r="R2672" i="3" s="1"/>
  <c r="R2673" i="3" s="1"/>
  <c r="R2674" i="3" s="1"/>
  <c r="R2675" i="3" s="1"/>
  <c r="R2676" i="3" s="1"/>
  <c r="R2677" i="3" s="1"/>
  <c r="R2678" i="3" s="1"/>
  <c r="R2679" i="3" s="1"/>
  <c r="R2680" i="3" s="1"/>
  <c r="R2681" i="3" s="1"/>
  <c r="R2682" i="3" s="1"/>
  <c r="R2683" i="3" s="1"/>
  <c r="R2684" i="3" s="1"/>
  <c r="R2685" i="3" s="1"/>
  <c r="R2686" i="3" s="1"/>
  <c r="R2687" i="3" s="1"/>
  <c r="R2688" i="3" s="1"/>
  <c r="R2689" i="3" s="1"/>
  <c r="R2690" i="3" s="1"/>
  <c r="R2691" i="3" s="1"/>
  <c r="R2692" i="3" s="1"/>
  <c r="R2693" i="3" s="1"/>
  <c r="R2694" i="3" s="1"/>
  <c r="R2695" i="3" s="1"/>
  <c r="R2696" i="3" s="1"/>
  <c r="R2697" i="3" s="1"/>
  <c r="R2698" i="3" s="1"/>
  <c r="R2699" i="3" s="1"/>
  <c r="R2700" i="3" s="1"/>
  <c r="R2701" i="3" s="1"/>
  <c r="R2702" i="3" s="1"/>
  <c r="R2703" i="3" s="1"/>
  <c r="R2704" i="3" s="1"/>
  <c r="R2705" i="3" s="1"/>
  <c r="R2706" i="3" s="1"/>
  <c r="R2707" i="3" s="1"/>
  <c r="R2708" i="3" s="1"/>
  <c r="R2709" i="3" s="1"/>
  <c r="R2710" i="3" s="1"/>
  <c r="R2711" i="3" s="1"/>
  <c r="R2712" i="3" s="1"/>
  <c r="R2713" i="3" s="1"/>
  <c r="R2714" i="3" s="1"/>
  <c r="R2715" i="3" s="1"/>
  <c r="R2716" i="3" s="1"/>
  <c r="R2717" i="3" s="1"/>
  <c r="R2718" i="3" s="1"/>
  <c r="R2719" i="3" s="1"/>
  <c r="R2720" i="3" s="1"/>
  <c r="R2721" i="3" s="1"/>
  <c r="R2722" i="3" s="1"/>
  <c r="R2723" i="3" s="1"/>
  <c r="R2724" i="3" s="1"/>
  <c r="R2725" i="3" s="1"/>
  <c r="R2726" i="3" s="1"/>
  <c r="R2727" i="3" s="1"/>
  <c r="R2728" i="3" s="1"/>
  <c r="R2729" i="3" s="1"/>
  <c r="R2730" i="3" s="1"/>
  <c r="R2731" i="3" s="1"/>
  <c r="R2732" i="3" s="1"/>
  <c r="R2733" i="3" s="1"/>
  <c r="R2734" i="3" s="1"/>
  <c r="R2735" i="3" s="1"/>
  <c r="R2736" i="3" s="1"/>
  <c r="R2737" i="3" s="1"/>
  <c r="R2738" i="3" s="1"/>
  <c r="R2739" i="3" s="1"/>
  <c r="R2740" i="3" s="1"/>
  <c r="R2741" i="3" s="1"/>
  <c r="R2742" i="3" s="1"/>
  <c r="R2743" i="3" s="1"/>
  <c r="R2744" i="3" s="1"/>
  <c r="R2745" i="3" s="1"/>
  <c r="R2746" i="3" s="1"/>
  <c r="R2747" i="3" s="1"/>
  <c r="R2748" i="3" s="1"/>
  <c r="R2749" i="3" s="1"/>
  <c r="R2750" i="3" s="1"/>
  <c r="R2751" i="3" s="1"/>
  <c r="R2752" i="3" s="1"/>
  <c r="R2753" i="3" s="1"/>
  <c r="R2754" i="3" s="1"/>
  <c r="R2755" i="3" s="1"/>
  <c r="R2756" i="3" s="1"/>
  <c r="R2757" i="3" s="1"/>
  <c r="R2758" i="3" s="1"/>
  <c r="R2759" i="3" s="1"/>
  <c r="R2760" i="3" s="1"/>
  <c r="R2761" i="3" s="1"/>
  <c r="R2762" i="3" s="1"/>
  <c r="R2763" i="3" s="1"/>
  <c r="R2764" i="3" s="1"/>
  <c r="R2765" i="3" s="1"/>
  <c r="R2766" i="3" s="1"/>
  <c r="R2767" i="3" s="1"/>
  <c r="R2768" i="3" s="1"/>
  <c r="R2769" i="3" s="1"/>
  <c r="R2770" i="3" s="1"/>
  <c r="R2771" i="3" s="1"/>
  <c r="R2772" i="3" s="1"/>
  <c r="R2773" i="3" s="1"/>
  <c r="R2774" i="3" s="1"/>
  <c r="R2775" i="3" s="1"/>
  <c r="R2776" i="3" s="1"/>
  <c r="R2777" i="3" s="1"/>
  <c r="R2778" i="3" s="1"/>
  <c r="R2779" i="3" s="1"/>
  <c r="R2780" i="3" s="1"/>
  <c r="R2781" i="3" s="1"/>
  <c r="R2782" i="3" s="1"/>
  <c r="R2783" i="3" s="1"/>
  <c r="R2784" i="3" s="1"/>
  <c r="R2785" i="3" s="1"/>
  <c r="R2786" i="3" s="1"/>
  <c r="R2787" i="3" s="1"/>
  <c r="R2788" i="3" s="1"/>
  <c r="R2789" i="3" s="1"/>
  <c r="R2790" i="3" s="1"/>
  <c r="R2791" i="3" s="1"/>
  <c r="R2792" i="3" s="1"/>
  <c r="R2793" i="3" s="1"/>
  <c r="R2794" i="3" s="1"/>
  <c r="R2795" i="3" s="1"/>
  <c r="R2796" i="3" s="1"/>
  <c r="R2797" i="3" s="1"/>
  <c r="R2798" i="3" s="1"/>
  <c r="R2799" i="3" s="1"/>
  <c r="R2800" i="3" s="1"/>
  <c r="R2801" i="3" s="1"/>
  <c r="R2802" i="3" s="1"/>
  <c r="R2803" i="3" s="1"/>
  <c r="R2804" i="3" s="1"/>
  <c r="R2805" i="3" s="1"/>
  <c r="R2806" i="3" s="1"/>
  <c r="R2807" i="3" s="1"/>
  <c r="R2808" i="3" s="1"/>
  <c r="R2809" i="3" s="1"/>
  <c r="R2810" i="3" s="1"/>
  <c r="R2811" i="3" s="1"/>
  <c r="R2812" i="3" s="1"/>
  <c r="R2813" i="3" s="1"/>
  <c r="R2814" i="3" s="1"/>
  <c r="R2815" i="3" s="1"/>
  <c r="R2816" i="3" s="1"/>
  <c r="R2817" i="3" s="1"/>
  <c r="R2818" i="3" s="1"/>
  <c r="R2819" i="3" s="1"/>
  <c r="R2820" i="3" s="1"/>
  <c r="R2821" i="3" s="1"/>
  <c r="R2822" i="3" s="1"/>
  <c r="R2823" i="3" s="1"/>
  <c r="R2824" i="3" s="1"/>
  <c r="R2825" i="3" s="1"/>
  <c r="R2826" i="3" s="1"/>
  <c r="R2827" i="3" s="1"/>
  <c r="R2828" i="3" s="1"/>
  <c r="R2829" i="3" s="1"/>
  <c r="R2830" i="3" s="1"/>
  <c r="R2831" i="3" s="1"/>
  <c r="R2832" i="3" s="1"/>
  <c r="R2833" i="3" s="1"/>
  <c r="R2834" i="3" s="1"/>
  <c r="R2835" i="3" s="1"/>
  <c r="R2836" i="3" s="1"/>
  <c r="R2837" i="3" s="1"/>
  <c r="R2838" i="3" s="1"/>
  <c r="R2839" i="3" s="1"/>
  <c r="R2840" i="3" s="1"/>
  <c r="R2841" i="3" s="1"/>
  <c r="R2842" i="3" s="1"/>
  <c r="R2843" i="3" s="1"/>
  <c r="R2844" i="3" s="1"/>
  <c r="R2845" i="3" s="1"/>
  <c r="R2846" i="3" s="1"/>
  <c r="R2847" i="3" s="1"/>
  <c r="R2848" i="3" s="1"/>
  <c r="R2849" i="3" s="1"/>
  <c r="R2850" i="3" s="1"/>
  <c r="R2851" i="3" s="1"/>
  <c r="R2852" i="3" s="1"/>
  <c r="R2853" i="3" s="1"/>
  <c r="R2854" i="3" s="1"/>
  <c r="R2855" i="3" s="1"/>
  <c r="R2856" i="3" s="1"/>
  <c r="R2857" i="3" s="1"/>
  <c r="R2858" i="3" s="1"/>
  <c r="R2859" i="3" s="1"/>
  <c r="R2860" i="3" s="1"/>
  <c r="R2861" i="3" s="1"/>
  <c r="R2862" i="3" s="1"/>
  <c r="R2863" i="3" s="1"/>
  <c r="R2864" i="3" s="1"/>
  <c r="R2865" i="3" s="1"/>
  <c r="R2866" i="3" s="1"/>
  <c r="R2867" i="3" s="1"/>
  <c r="R2868" i="3" s="1"/>
  <c r="R2869" i="3" s="1"/>
  <c r="R2870" i="3" s="1"/>
  <c r="R2871" i="3" s="1"/>
  <c r="R2872" i="3" s="1"/>
  <c r="R2873" i="3" s="1"/>
  <c r="R2874" i="3" s="1"/>
  <c r="R2875" i="3" s="1"/>
  <c r="R2876" i="3" s="1"/>
  <c r="R2877" i="3" s="1"/>
  <c r="R2878" i="3" s="1"/>
  <c r="R2879" i="3" s="1"/>
  <c r="R2880" i="3" s="1"/>
  <c r="R2881" i="3" s="1"/>
  <c r="R2882" i="3" s="1"/>
  <c r="R2883" i="3" s="1"/>
  <c r="R2884" i="3" s="1"/>
  <c r="R2885" i="3" s="1"/>
  <c r="R2886" i="3" s="1"/>
  <c r="R2887" i="3" s="1"/>
  <c r="R2888" i="3" s="1"/>
  <c r="R2889" i="3" s="1"/>
  <c r="R2890" i="3" s="1"/>
  <c r="R2891" i="3" s="1"/>
  <c r="R2892" i="3" s="1"/>
  <c r="R2893" i="3" s="1"/>
  <c r="R2894" i="3" s="1"/>
  <c r="R2895" i="3" s="1"/>
  <c r="R2896" i="3" s="1"/>
  <c r="R2897" i="3" s="1"/>
  <c r="R2898" i="3" s="1"/>
  <c r="R2899" i="3" s="1"/>
  <c r="R2900" i="3" s="1"/>
  <c r="R2901" i="3" s="1"/>
  <c r="R2902" i="3" s="1"/>
  <c r="R2903" i="3" s="1"/>
  <c r="R2904" i="3" s="1"/>
  <c r="R2905" i="3" s="1"/>
  <c r="R2906" i="3" s="1"/>
  <c r="R2907" i="3" s="1"/>
  <c r="R2908" i="3" s="1"/>
  <c r="R2909" i="3" s="1"/>
  <c r="R2910" i="3" s="1"/>
  <c r="R2911" i="3" s="1"/>
  <c r="R2912" i="3" s="1"/>
  <c r="R2913" i="3" s="1"/>
  <c r="R2914" i="3" s="1"/>
  <c r="R2915" i="3" s="1"/>
  <c r="R2916" i="3" s="1"/>
  <c r="R2917" i="3" s="1"/>
  <c r="R2918" i="3" s="1"/>
  <c r="R2919" i="3" s="1"/>
  <c r="R2920" i="3" s="1"/>
  <c r="R2921" i="3" s="1"/>
  <c r="R2922" i="3" s="1"/>
  <c r="R2923" i="3" s="1"/>
  <c r="R2924" i="3" s="1"/>
  <c r="R2925" i="3" s="1"/>
  <c r="R2926" i="3" s="1"/>
  <c r="R2927" i="3" s="1"/>
  <c r="R2928" i="3" s="1"/>
  <c r="R2929" i="3" s="1"/>
  <c r="R2930" i="3" s="1"/>
  <c r="R2931" i="3" s="1"/>
  <c r="R2932" i="3" s="1"/>
  <c r="R2933" i="3" s="1"/>
  <c r="R2934" i="3" s="1"/>
  <c r="R2935" i="3" s="1"/>
  <c r="R2936" i="3" s="1"/>
  <c r="R2937" i="3" s="1"/>
  <c r="R2938" i="3" s="1"/>
  <c r="R2939" i="3" s="1"/>
  <c r="R2940" i="3" s="1"/>
  <c r="R2941" i="3" s="1"/>
  <c r="R2942" i="3" s="1"/>
  <c r="R2943" i="3" s="1"/>
  <c r="R2944" i="3" s="1"/>
  <c r="R2945" i="3" s="1"/>
  <c r="R2946" i="3" s="1"/>
  <c r="R2947" i="3" s="1"/>
  <c r="R2948" i="3" s="1"/>
  <c r="R2949" i="3" s="1"/>
  <c r="R2950" i="3" s="1"/>
  <c r="R2951" i="3" s="1"/>
  <c r="R2952" i="3" s="1"/>
  <c r="R2953" i="3" s="1"/>
  <c r="R2954" i="3" s="1"/>
  <c r="R2955" i="3" s="1"/>
  <c r="R2956" i="3" s="1"/>
  <c r="R2957" i="3" s="1"/>
  <c r="R2958" i="3" s="1"/>
  <c r="R2959" i="3" s="1"/>
  <c r="R2960" i="3" s="1"/>
  <c r="R2961" i="3" s="1"/>
  <c r="R2962" i="3" s="1"/>
  <c r="R2963" i="3" s="1"/>
  <c r="R2964" i="3" s="1"/>
  <c r="R2965" i="3" s="1"/>
  <c r="R2966" i="3" s="1"/>
  <c r="R2967" i="3" s="1"/>
  <c r="R2968" i="3" s="1"/>
  <c r="R2969" i="3" s="1"/>
  <c r="R2970" i="3" s="1"/>
  <c r="R2971" i="3" s="1"/>
  <c r="R2972" i="3" s="1"/>
  <c r="R2973" i="3" s="1"/>
  <c r="R2974" i="3" s="1"/>
  <c r="R2975" i="3" s="1"/>
  <c r="R2976" i="3" s="1"/>
  <c r="R2977" i="3" s="1"/>
  <c r="R2978" i="3" s="1"/>
  <c r="R2979" i="3" s="1"/>
  <c r="R2980" i="3" s="1"/>
  <c r="R2981" i="3" s="1"/>
  <c r="R2982" i="3" s="1"/>
  <c r="R2983" i="3" s="1"/>
  <c r="R2984" i="3" s="1"/>
  <c r="R2985" i="3" s="1"/>
  <c r="R2986" i="3" s="1"/>
  <c r="R2987" i="3" s="1"/>
  <c r="R2988" i="3" s="1"/>
  <c r="R2989" i="3" s="1"/>
  <c r="R2990" i="3" s="1"/>
  <c r="R2991" i="3" s="1"/>
  <c r="R2992" i="3" s="1"/>
  <c r="R2993" i="3" s="1"/>
  <c r="R2994" i="3" s="1"/>
  <c r="R2995" i="3" s="1"/>
  <c r="R2996" i="3" s="1"/>
  <c r="R2997" i="3" s="1"/>
  <c r="R2998" i="3" s="1"/>
  <c r="R2999" i="3" s="1"/>
  <c r="R3000" i="3" s="1"/>
  <c r="R3001" i="3" s="1"/>
  <c r="R3002" i="3" s="1"/>
  <c r="R3003" i="3" s="1"/>
  <c r="R3004" i="3" s="1"/>
  <c r="R3005" i="3" s="1"/>
  <c r="R3006" i="3" s="1"/>
  <c r="R3007" i="3" s="1"/>
  <c r="R3008" i="3" s="1"/>
  <c r="R3009" i="3" s="1"/>
  <c r="R3010" i="3" s="1"/>
  <c r="R3011" i="3" s="1"/>
  <c r="R3012" i="3" s="1"/>
  <c r="R3013" i="3" s="1"/>
  <c r="R3014" i="3" s="1"/>
  <c r="R3015" i="3" s="1"/>
  <c r="R3016" i="3" s="1"/>
  <c r="R3017" i="3" s="1"/>
  <c r="R3018" i="3" s="1"/>
  <c r="R3019" i="3" s="1"/>
  <c r="R3020" i="3" s="1"/>
  <c r="R3021" i="3" s="1"/>
  <c r="R3022" i="3" s="1"/>
  <c r="R3023" i="3" s="1"/>
  <c r="R3024" i="3" s="1"/>
  <c r="R3025" i="3" s="1"/>
  <c r="R3026" i="3" s="1"/>
  <c r="R3027" i="3" s="1"/>
  <c r="R3028" i="3" s="1"/>
  <c r="R3029" i="3" s="1"/>
  <c r="R3030" i="3" s="1"/>
  <c r="R3031" i="3" s="1"/>
  <c r="R3032" i="3" s="1"/>
  <c r="R3033" i="3" s="1"/>
  <c r="R3034" i="3" s="1"/>
  <c r="R3035" i="3" s="1"/>
  <c r="R3036" i="3" s="1"/>
  <c r="R3037" i="3" s="1"/>
  <c r="R3038" i="3" s="1"/>
  <c r="R3039" i="3" s="1"/>
  <c r="R3040" i="3" s="1"/>
  <c r="R3041" i="3" s="1"/>
  <c r="R3042" i="3" s="1"/>
  <c r="R3043" i="3" s="1"/>
  <c r="R3044" i="3" s="1"/>
  <c r="R3045" i="3" s="1"/>
  <c r="R3046" i="3" s="1"/>
  <c r="R3047" i="3" s="1"/>
  <c r="R3048" i="3" s="1"/>
  <c r="R3049" i="3" s="1"/>
  <c r="R3050" i="3" s="1"/>
  <c r="R3051" i="3" s="1"/>
  <c r="R3052" i="3" s="1"/>
  <c r="R3053" i="3" s="1"/>
  <c r="R3054" i="3" s="1"/>
  <c r="R3055" i="3" s="1"/>
  <c r="R3056" i="3" s="1"/>
  <c r="R3057" i="3" s="1"/>
  <c r="R3058" i="3" s="1"/>
  <c r="R3059" i="3" s="1"/>
  <c r="R3060" i="3" s="1"/>
  <c r="R3061" i="3" s="1"/>
  <c r="R3062" i="3" s="1"/>
  <c r="R3063" i="3" s="1"/>
  <c r="R3064" i="3" s="1"/>
  <c r="R3065" i="3" s="1"/>
  <c r="R3066" i="3" s="1"/>
  <c r="R3067" i="3" s="1"/>
  <c r="R3068" i="3" s="1"/>
  <c r="R3069" i="3" s="1"/>
  <c r="R3070" i="3" s="1"/>
  <c r="R3071" i="3" s="1"/>
  <c r="R3072" i="3" s="1"/>
  <c r="R3073" i="3" s="1"/>
  <c r="R3074" i="3" s="1"/>
  <c r="R3075" i="3" s="1"/>
  <c r="R3076" i="3" s="1"/>
  <c r="R3077" i="3" s="1"/>
  <c r="R3078" i="3" s="1"/>
  <c r="R3079" i="3" s="1"/>
  <c r="R3080" i="3" s="1"/>
  <c r="R3081" i="3" s="1"/>
  <c r="R3082" i="3" s="1"/>
  <c r="R3083" i="3" s="1"/>
  <c r="R3084" i="3" s="1"/>
  <c r="R3085" i="3" s="1"/>
  <c r="R3086" i="3" s="1"/>
  <c r="R3087" i="3" s="1"/>
  <c r="R3088" i="3" s="1"/>
  <c r="R3089" i="3" s="1"/>
  <c r="R3090" i="3" s="1"/>
  <c r="R3091" i="3" s="1"/>
  <c r="R3092" i="3" s="1"/>
  <c r="R3093" i="3" s="1"/>
  <c r="R3094" i="3" s="1"/>
  <c r="R3095" i="3" s="1"/>
  <c r="R3096" i="3" s="1"/>
  <c r="R3097" i="3" s="1"/>
  <c r="R3098" i="3" s="1"/>
  <c r="R3099" i="3" s="1"/>
  <c r="R3100" i="3" s="1"/>
  <c r="R3101" i="3" s="1"/>
  <c r="R3102" i="3" s="1"/>
  <c r="R3103" i="3" s="1"/>
  <c r="R3104" i="3" s="1"/>
  <c r="R3105" i="3" s="1"/>
  <c r="R3106" i="3" s="1"/>
  <c r="R3107" i="3" s="1"/>
  <c r="R3108" i="3" s="1"/>
  <c r="R3109" i="3" s="1"/>
  <c r="R3110" i="3" s="1"/>
  <c r="R3111" i="3" s="1"/>
  <c r="R3112" i="3" s="1"/>
  <c r="R3113" i="3" s="1"/>
  <c r="R3114" i="3" s="1"/>
  <c r="R3115" i="3" s="1"/>
  <c r="R3116" i="3" s="1"/>
  <c r="R3117" i="3" s="1"/>
  <c r="R3118" i="3" s="1"/>
  <c r="R3119" i="3" s="1"/>
  <c r="R3120" i="3" s="1"/>
  <c r="R3121" i="3" s="1"/>
  <c r="R3122" i="3" s="1"/>
  <c r="R3123" i="3" s="1"/>
  <c r="R3124" i="3" s="1"/>
  <c r="R3125" i="3" s="1"/>
  <c r="R3126" i="3" s="1"/>
  <c r="R3127" i="3" s="1"/>
  <c r="R3128" i="3" s="1"/>
  <c r="R3129" i="3" s="1"/>
  <c r="R3130" i="3" s="1"/>
  <c r="R3131" i="3" s="1"/>
  <c r="R3132" i="3" s="1"/>
  <c r="R3133" i="3" s="1"/>
  <c r="R3134" i="3" s="1"/>
  <c r="R3135" i="3" s="1"/>
  <c r="R3136" i="3" s="1"/>
  <c r="R3137" i="3" s="1"/>
  <c r="R3138" i="3" s="1"/>
  <c r="R3139" i="3" s="1"/>
  <c r="R3140" i="3" s="1"/>
  <c r="R3141" i="3" s="1"/>
  <c r="R3142" i="3" s="1"/>
  <c r="R3143" i="3" s="1"/>
  <c r="R3144" i="3" s="1"/>
  <c r="R3145" i="3" s="1"/>
  <c r="R3146" i="3" s="1"/>
  <c r="R3147" i="3" s="1"/>
  <c r="R3148" i="3" s="1"/>
  <c r="R3149" i="3" s="1"/>
  <c r="R3150" i="3" s="1"/>
  <c r="R3151" i="3" s="1"/>
  <c r="R3152" i="3" s="1"/>
  <c r="R3153" i="3" s="1"/>
  <c r="R3154" i="3" s="1"/>
  <c r="R3155" i="3" s="1"/>
  <c r="R3156" i="3" s="1"/>
  <c r="R3157" i="3" s="1"/>
  <c r="R3158" i="3" s="1"/>
  <c r="R3159" i="3" s="1"/>
  <c r="R3160" i="3" s="1"/>
  <c r="R3161" i="3" s="1"/>
  <c r="R3162" i="3" s="1"/>
  <c r="R3163" i="3" s="1"/>
  <c r="R3164" i="3" s="1"/>
  <c r="R3165" i="3" s="1"/>
  <c r="R3166" i="3" s="1"/>
  <c r="R3167" i="3" s="1"/>
  <c r="R3168" i="3" s="1"/>
  <c r="R3169" i="3" s="1"/>
  <c r="R3170" i="3" s="1"/>
  <c r="R3171" i="3" s="1"/>
  <c r="R3172" i="3" s="1"/>
  <c r="R3173" i="3" s="1"/>
  <c r="R3174" i="3" s="1"/>
  <c r="R3175" i="3" s="1"/>
  <c r="R3176" i="3" s="1"/>
  <c r="R3177" i="3" s="1"/>
  <c r="R3178" i="3" s="1"/>
  <c r="R3179" i="3" s="1"/>
  <c r="R3180" i="3" s="1"/>
  <c r="R3181" i="3" s="1"/>
  <c r="R3182" i="3" s="1"/>
  <c r="R3183" i="3" s="1"/>
  <c r="R3184" i="3" s="1"/>
  <c r="R3185" i="3" s="1"/>
  <c r="R3186" i="3" s="1"/>
  <c r="R3187" i="3" s="1"/>
  <c r="R3188" i="3" s="1"/>
  <c r="R3189" i="3" s="1"/>
  <c r="R3190" i="3" s="1"/>
  <c r="R3191" i="3" s="1"/>
  <c r="R3192" i="3" s="1"/>
  <c r="R3193" i="3" s="1"/>
  <c r="R3194" i="3" s="1"/>
  <c r="R3195" i="3" s="1"/>
  <c r="R3196" i="3" s="1"/>
  <c r="R3197" i="3" s="1"/>
  <c r="R3198" i="3" s="1"/>
  <c r="R3199" i="3" s="1"/>
  <c r="R3200" i="3" s="1"/>
  <c r="R3201" i="3" s="1"/>
  <c r="R3202" i="3" s="1"/>
  <c r="R3203" i="3" s="1"/>
  <c r="R3204" i="3" s="1"/>
  <c r="R3205" i="3" s="1"/>
  <c r="R3206" i="3" s="1"/>
  <c r="R3207" i="3" s="1"/>
  <c r="R3208" i="3" s="1"/>
  <c r="R3209" i="3" s="1"/>
  <c r="R3210" i="3" s="1"/>
  <c r="R3211" i="3" s="1"/>
  <c r="R3212" i="3" s="1"/>
  <c r="R3213" i="3" s="1"/>
  <c r="R3214" i="3" s="1"/>
  <c r="R3215" i="3" s="1"/>
  <c r="R3216" i="3" s="1"/>
  <c r="R3217" i="3" s="1"/>
  <c r="R3218" i="3" s="1"/>
  <c r="R3219" i="3" s="1"/>
  <c r="R3220" i="3" s="1"/>
  <c r="R3221" i="3" s="1"/>
  <c r="R3222" i="3" s="1"/>
  <c r="R3223" i="3" s="1"/>
  <c r="R3224" i="3" s="1"/>
  <c r="R3225" i="3" s="1"/>
  <c r="R3226" i="3" s="1"/>
  <c r="R3227" i="3" s="1"/>
  <c r="R3228" i="3" s="1"/>
  <c r="R3229" i="3" s="1"/>
  <c r="R3230" i="3" s="1"/>
  <c r="R3231" i="3" s="1"/>
  <c r="R3232" i="3" s="1"/>
  <c r="R3233" i="3" s="1"/>
  <c r="R3234" i="3" s="1"/>
  <c r="R3235" i="3" s="1"/>
  <c r="R3236" i="3" s="1"/>
  <c r="R3237" i="3" s="1"/>
  <c r="R3238" i="3" s="1"/>
  <c r="R3239" i="3" s="1"/>
  <c r="R3240" i="3" s="1"/>
  <c r="R3241" i="3" s="1"/>
  <c r="R3242" i="3" s="1"/>
  <c r="R3243" i="3" s="1"/>
  <c r="R3244" i="3" s="1"/>
  <c r="R3245" i="3" s="1"/>
  <c r="R3246" i="3" s="1"/>
  <c r="R3247" i="3" s="1"/>
  <c r="R3248" i="3" s="1"/>
  <c r="R3249" i="3" s="1"/>
  <c r="R3250" i="3" s="1"/>
  <c r="R3251" i="3" s="1"/>
  <c r="R3252" i="3" s="1"/>
  <c r="R3253" i="3" s="1"/>
  <c r="R3254" i="3" s="1"/>
  <c r="R3255" i="3" s="1"/>
  <c r="R3256" i="3" s="1"/>
  <c r="R3257" i="3" s="1"/>
  <c r="R3258" i="3" s="1"/>
  <c r="R3259" i="3" s="1"/>
  <c r="R3260" i="3" s="1"/>
  <c r="R3261" i="3" s="1"/>
  <c r="R3262" i="3" s="1"/>
  <c r="R3263" i="3" s="1"/>
  <c r="R3264" i="3" s="1"/>
  <c r="R3265" i="3" s="1"/>
  <c r="R3266" i="3" s="1"/>
  <c r="R3267" i="3" s="1"/>
  <c r="R3268" i="3" s="1"/>
  <c r="R3269" i="3" s="1"/>
  <c r="R3270" i="3" s="1"/>
  <c r="R3271" i="3" s="1"/>
  <c r="R3272" i="3" s="1"/>
  <c r="R3273" i="3" s="1"/>
  <c r="R3274" i="3" s="1"/>
  <c r="R3275" i="3" s="1"/>
  <c r="R3276" i="3" s="1"/>
  <c r="R3277" i="3" s="1"/>
  <c r="R3278" i="3" s="1"/>
  <c r="R3279" i="3" s="1"/>
  <c r="R3280" i="3" s="1"/>
  <c r="R3281" i="3" s="1"/>
  <c r="R3282" i="3" s="1"/>
  <c r="R3283" i="3" s="1"/>
  <c r="R3284" i="3" s="1"/>
  <c r="R3285" i="3" s="1"/>
  <c r="R3286" i="3" s="1"/>
  <c r="AI27" i="3"/>
  <c r="G27" i="3"/>
  <c r="AC27" i="3"/>
  <c r="AC28" i="3" s="1"/>
  <c r="P27" i="3"/>
  <c r="E27" i="3"/>
  <c r="C10" i="3"/>
  <c r="C11" i="3"/>
  <c r="C9" i="3"/>
  <c r="G28" i="3" l="1"/>
  <c r="AM27" i="3"/>
  <c r="D10" i="3"/>
  <c r="G18" i="3"/>
  <c r="G17" i="3"/>
  <c r="G16" i="3"/>
  <c r="F18" i="3"/>
  <c r="Z27" i="3" s="1"/>
  <c r="AB27" i="3" s="1"/>
  <c r="F17" i="3"/>
  <c r="O27" i="3" s="1"/>
  <c r="Q27" i="3" s="1"/>
  <c r="S27" i="3" s="1"/>
  <c r="F16" i="3"/>
  <c r="D27" i="3" s="1"/>
  <c r="F27" i="3" s="1"/>
  <c r="D11" i="3"/>
  <c r="H16" i="3"/>
  <c r="H17" i="3"/>
  <c r="H18" i="3"/>
  <c r="S28" i="3" l="1"/>
  <c r="U27" i="3"/>
  <c r="H27" i="3"/>
  <c r="AL27" i="3"/>
  <c r="AC29" i="3"/>
  <c r="AD27" i="3"/>
  <c r="O2377" i="3"/>
  <c r="Q2377" i="3" s="1"/>
  <c r="O2294" i="3"/>
  <c r="Q2294" i="3" s="1"/>
  <c r="O2214" i="3"/>
  <c r="Q2214" i="3" s="1"/>
  <c r="O2134" i="3"/>
  <c r="Q2134" i="3" s="1"/>
  <c r="O2050" i="3"/>
  <c r="Q2050" i="3" s="1"/>
  <c r="O1970" i="3"/>
  <c r="Q1970" i="3" s="1"/>
  <c r="O1891" i="3"/>
  <c r="Q1891" i="3" s="1"/>
  <c r="O1808" i="3"/>
  <c r="Q1808" i="3" s="1"/>
  <c r="O1728" i="3"/>
  <c r="Q1728" i="3" s="1"/>
  <c r="O1649" i="3"/>
  <c r="Q1649" i="3" s="1"/>
  <c r="O1567" i="3"/>
  <c r="Q1567" i="3" s="1"/>
  <c r="O1487" i="3"/>
  <c r="Q1487" i="3" s="1"/>
  <c r="O1406" i="3"/>
  <c r="Q1406" i="3" s="1"/>
  <c r="O1325" i="3"/>
  <c r="Q1325" i="3" s="1"/>
  <c r="O1244" i="3"/>
  <c r="Q1244" i="3" s="1"/>
  <c r="O1163" i="3"/>
  <c r="Q1163" i="3" s="1"/>
  <c r="O1082" i="3"/>
  <c r="Q1082" i="3" s="1"/>
  <c r="O1002" i="3"/>
  <c r="Q1002" i="3" s="1"/>
  <c r="O922" i="3"/>
  <c r="Q922" i="3" s="1"/>
  <c r="O839" i="3"/>
  <c r="Q839" i="3" s="1"/>
  <c r="O759" i="3"/>
  <c r="Q759" i="3" s="1"/>
  <c r="O679" i="3"/>
  <c r="Q679" i="3" s="1"/>
  <c r="O595" i="3"/>
  <c r="Q595" i="3" s="1"/>
  <c r="O515" i="3"/>
  <c r="Q515" i="3" s="1"/>
  <c r="O436" i="3"/>
  <c r="Q436" i="3" s="1"/>
  <c r="O354" i="3"/>
  <c r="Q354" i="3" s="1"/>
  <c r="O273" i="3"/>
  <c r="Q273" i="3" s="1"/>
  <c r="O193" i="3"/>
  <c r="Q193" i="3" s="1"/>
  <c r="O150" i="3"/>
  <c r="Q150" i="3" s="1"/>
  <c r="O2439" i="3"/>
  <c r="Q2439" i="3" s="1"/>
  <c r="O2355" i="3"/>
  <c r="Q2355" i="3" s="1"/>
  <c r="O2277" i="3"/>
  <c r="Q2277" i="3" s="1"/>
  <c r="O2197" i="3"/>
  <c r="Q2197" i="3" s="1"/>
  <c r="O2112" i="3"/>
  <c r="Q2112" i="3" s="1"/>
  <c r="O2032" i="3"/>
  <c r="Q2032" i="3" s="1"/>
  <c r="O1954" i="3"/>
  <c r="Q1954" i="3" s="1"/>
  <c r="O1869" i="3"/>
  <c r="Q1869" i="3" s="1"/>
  <c r="O1792" i="3"/>
  <c r="Q1792" i="3" s="1"/>
  <c r="O1712" i="3"/>
  <c r="Q1712" i="3" s="1"/>
  <c r="O1627" i="3"/>
  <c r="Q1627" i="3" s="1"/>
  <c r="O1549" i="3"/>
  <c r="Q1549" i="3" s="1"/>
  <c r="O1470" i="3"/>
  <c r="Q1470" i="3" s="1"/>
  <c r="O1385" i="3"/>
  <c r="Q1385" i="3" s="1"/>
  <c r="O1305" i="3"/>
  <c r="Q1305" i="3" s="1"/>
  <c r="O1227" i="3"/>
  <c r="Q1227" i="3" s="1"/>
  <c r="O1143" i="3"/>
  <c r="Q1143" i="3" s="1"/>
  <c r="O1065" i="3"/>
  <c r="Q1065" i="3" s="1"/>
  <c r="O985" i="3"/>
  <c r="Q985" i="3" s="1"/>
  <c r="O901" i="3"/>
  <c r="Q901" i="3" s="1"/>
  <c r="O820" i="3"/>
  <c r="Q820" i="3" s="1"/>
  <c r="O742" i="3"/>
  <c r="Q742" i="3" s="1"/>
  <c r="O657" i="3"/>
  <c r="Q657" i="3" s="1"/>
  <c r="O578" i="3"/>
  <c r="Q578" i="3" s="1"/>
  <c r="O499" i="3"/>
  <c r="Q499" i="3" s="1"/>
  <c r="O414" i="3"/>
  <c r="Q414" i="3" s="1"/>
  <c r="O336" i="3"/>
  <c r="Q336" i="3" s="1"/>
  <c r="O256" i="3"/>
  <c r="Q256" i="3" s="1"/>
  <c r="O171" i="3"/>
  <c r="Q171" i="3" s="1"/>
  <c r="O2418" i="3"/>
  <c r="Q2418" i="3" s="1"/>
  <c r="O2333" i="3"/>
  <c r="Q2333" i="3" s="1"/>
  <c r="O2257" i="3"/>
  <c r="Q2257" i="3" s="1"/>
  <c r="O2175" i="3"/>
  <c r="Q2175" i="3" s="1"/>
  <c r="O2091" i="3"/>
  <c r="Q2091" i="3" s="1"/>
  <c r="O2013" i="3"/>
  <c r="Q2013" i="3" s="1"/>
  <c r="O1932" i="3"/>
  <c r="Q1932" i="3" s="1"/>
  <c r="O1849" i="3"/>
  <c r="Q1849" i="3" s="1"/>
  <c r="O1770" i="3"/>
  <c r="Q1770" i="3" s="1"/>
  <c r="O1690" i="3"/>
  <c r="Q1690" i="3" s="1"/>
  <c r="O1607" i="3"/>
  <c r="Q1607" i="3" s="1"/>
  <c r="O1529" i="3"/>
  <c r="Q1529" i="3" s="1"/>
  <c r="O1449" i="3"/>
  <c r="Q1449" i="3" s="1"/>
  <c r="O1363" i="3"/>
  <c r="Q1363" i="3" s="1"/>
  <c r="O1286" i="3"/>
  <c r="Q1286" i="3" s="1"/>
  <c r="O1207" i="3"/>
  <c r="Q1207" i="3" s="1"/>
  <c r="O1121" i="3"/>
  <c r="Q1121" i="3" s="1"/>
  <c r="O1045" i="3"/>
  <c r="Q1045" i="3" s="1"/>
  <c r="O964" i="3"/>
  <c r="Q964" i="3" s="1"/>
  <c r="O879" i="3"/>
  <c r="Q879" i="3" s="1"/>
  <c r="O802" i="3"/>
  <c r="Q802" i="3" s="1"/>
  <c r="O720" i="3"/>
  <c r="Q720" i="3" s="1"/>
  <c r="O636" i="3"/>
  <c r="Q636" i="3" s="1"/>
  <c r="O558" i="3"/>
  <c r="Q558" i="3" s="1"/>
  <c r="O477" i="3"/>
  <c r="Q477" i="3" s="1"/>
  <c r="O394" i="3"/>
  <c r="Q394" i="3" s="1"/>
  <c r="O314" i="3"/>
  <c r="Q314" i="3" s="1"/>
  <c r="O234" i="3"/>
  <c r="Q234" i="3" s="1"/>
  <c r="O2397" i="3"/>
  <c r="Q2397" i="3" s="1"/>
  <c r="O2314" i="3"/>
  <c r="Q2314" i="3" s="1"/>
  <c r="O2237" i="3"/>
  <c r="Q2237" i="3" s="1"/>
  <c r="O2154" i="3"/>
  <c r="Q2154" i="3" s="1"/>
  <c r="O2070" i="3"/>
  <c r="Q2070" i="3" s="1"/>
  <c r="O1993" i="3"/>
  <c r="Q1993" i="3" s="1"/>
  <c r="O1913" i="3"/>
  <c r="Q1913" i="3" s="1"/>
  <c r="O1828" i="3"/>
  <c r="Q1828" i="3" s="1"/>
  <c r="O1750" i="3"/>
  <c r="Q1750" i="3" s="1"/>
  <c r="O1671" i="3"/>
  <c r="Q1671" i="3" s="1"/>
  <c r="O1586" i="3"/>
  <c r="Q1586" i="3" s="1"/>
  <c r="O1508" i="3"/>
  <c r="Q1508" i="3" s="1"/>
  <c r="O1428" i="3"/>
  <c r="Q1428" i="3" s="1"/>
  <c r="O1342" i="3"/>
  <c r="Q1342" i="3" s="1"/>
  <c r="O1266" i="3"/>
  <c r="Q1266" i="3" s="1"/>
  <c r="O1185" i="3"/>
  <c r="Q1185" i="3" s="1"/>
  <c r="O1102" i="3"/>
  <c r="Q1102" i="3" s="1"/>
  <c r="O1025" i="3"/>
  <c r="Q1025" i="3" s="1"/>
  <c r="O943" i="3"/>
  <c r="Q943" i="3" s="1"/>
  <c r="O860" i="3"/>
  <c r="Q860" i="3" s="1"/>
  <c r="O782" i="3"/>
  <c r="Q782" i="3" s="1"/>
  <c r="O699" i="3"/>
  <c r="Q699" i="3" s="1"/>
  <c r="O615" i="3"/>
  <c r="Q615" i="3" s="1"/>
  <c r="O537" i="3"/>
  <c r="Q537" i="3" s="1"/>
  <c r="O458" i="3"/>
  <c r="Q458" i="3" s="1"/>
  <c r="O374" i="3"/>
  <c r="Q374" i="3" s="1"/>
  <c r="O294" i="3"/>
  <c r="Q294" i="3" s="1"/>
  <c r="O215" i="3"/>
  <c r="Q215" i="3" s="1"/>
  <c r="D2377" i="3"/>
  <c r="F2377" i="3" s="1"/>
  <c r="D2294" i="3"/>
  <c r="F2294" i="3" s="1"/>
  <c r="D2214" i="3"/>
  <c r="F2214" i="3" s="1"/>
  <c r="D2134" i="3"/>
  <c r="F2134" i="3" s="1"/>
  <c r="D2050" i="3"/>
  <c r="F2050" i="3" s="1"/>
  <c r="D1970" i="3"/>
  <c r="F1970" i="3" s="1"/>
  <c r="D1891" i="3"/>
  <c r="F1891" i="3" s="1"/>
  <c r="D1808" i="3"/>
  <c r="F1808" i="3" s="1"/>
  <c r="D1728" i="3"/>
  <c r="F1728" i="3" s="1"/>
  <c r="D1649" i="3"/>
  <c r="F1649" i="3" s="1"/>
  <c r="D2439" i="3"/>
  <c r="F2439" i="3" s="1"/>
  <c r="D2355" i="3"/>
  <c r="F2355" i="3" s="1"/>
  <c r="D2277" i="3"/>
  <c r="F2277" i="3" s="1"/>
  <c r="D2197" i="3"/>
  <c r="F2197" i="3" s="1"/>
  <c r="D2112" i="3"/>
  <c r="F2112" i="3" s="1"/>
  <c r="D2032" i="3"/>
  <c r="F2032" i="3" s="1"/>
  <c r="D1954" i="3"/>
  <c r="F1954" i="3" s="1"/>
  <c r="D1869" i="3"/>
  <c r="F1869" i="3" s="1"/>
  <c r="D1792" i="3"/>
  <c r="F1792" i="3" s="1"/>
  <c r="D1712" i="3"/>
  <c r="F1712" i="3" s="1"/>
  <c r="D1627" i="3"/>
  <c r="F1627" i="3" s="1"/>
  <c r="D1549" i="3"/>
  <c r="F1549" i="3" s="1"/>
  <c r="D1470" i="3"/>
  <c r="F1470" i="3" s="1"/>
  <c r="D1385" i="3"/>
  <c r="F1385" i="3" s="1"/>
  <c r="D2418" i="3"/>
  <c r="F2418" i="3" s="1"/>
  <c r="D2333" i="3"/>
  <c r="F2333" i="3" s="1"/>
  <c r="D2257" i="3"/>
  <c r="F2257" i="3" s="1"/>
  <c r="D2175" i="3"/>
  <c r="F2175" i="3" s="1"/>
  <c r="D2091" i="3"/>
  <c r="F2091" i="3" s="1"/>
  <c r="D2013" i="3"/>
  <c r="F2013" i="3" s="1"/>
  <c r="D1932" i="3"/>
  <c r="F1932" i="3" s="1"/>
  <c r="D1849" i="3"/>
  <c r="F1849" i="3" s="1"/>
  <c r="D1770" i="3"/>
  <c r="F1770" i="3" s="1"/>
  <c r="D1690" i="3"/>
  <c r="F1690" i="3" s="1"/>
  <c r="D1607" i="3"/>
  <c r="F1607" i="3" s="1"/>
  <c r="D1529" i="3"/>
  <c r="F1529" i="3" s="1"/>
  <c r="D1449" i="3"/>
  <c r="F1449" i="3" s="1"/>
  <c r="D1363" i="3"/>
  <c r="F1363" i="3" s="1"/>
  <c r="D1286" i="3"/>
  <c r="F1286" i="3" s="1"/>
  <c r="AL1286" i="3" s="1"/>
  <c r="D1207" i="3"/>
  <c r="F1207" i="3" s="1"/>
  <c r="D1121" i="3"/>
  <c r="F1121" i="3" s="1"/>
  <c r="D1045" i="3"/>
  <c r="F1045" i="3" s="1"/>
  <c r="D964" i="3"/>
  <c r="F964" i="3" s="1"/>
  <c r="AL964" i="3" s="1"/>
  <c r="D879" i="3"/>
  <c r="F879" i="3" s="1"/>
  <c r="D802" i="3"/>
  <c r="F802" i="3" s="1"/>
  <c r="D720" i="3"/>
  <c r="F720" i="3" s="1"/>
  <c r="D636" i="3"/>
  <c r="F636" i="3" s="1"/>
  <c r="AL636" i="3" s="1"/>
  <c r="D558" i="3"/>
  <c r="F558" i="3" s="1"/>
  <c r="D477" i="3"/>
  <c r="F477" i="3" s="1"/>
  <c r="D2397" i="3"/>
  <c r="F2397" i="3" s="1"/>
  <c r="D2314" i="3"/>
  <c r="F2314" i="3" s="1"/>
  <c r="AL2314" i="3" s="1"/>
  <c r="D2237" i="3"/>
  <c r="F2237" i="3" s="1"/>
  <c r="D2154" i="3"/>
  <c r="F2154" i="3" s="1"/>
  <c r="D2070" i="3"/>
  <c r="F2070" i="3" s="1"/>
  <c r="D1993" i="3"/>
  <c r="F1993" i="3" s="1"/>
  <c r="AL1993" i="3" s="1"/>
  <c r="D1913" i="3"/>
  <c r="F1913" i="3" s="1"/>
  <c r="D1828" i="3"/>
  <c r="F1828" i="3" s="1"/>
  <c r="D1750" i="3"/>
  <c r="F1750" i="3" s="1"/>
  <c r="D1671" i="3"/>
  <c r="F1671" i="3" s="1"/>
  <c r="AL1671" i="3" s="1"/>
  <c r="D1586" i="3"/>
  <c r="F1586" i="3" s="1"/>
  <c r="D1508" i="3"/>
  <c r="F1508" i="3" s="1"/>
  <c r="D1428" i="3"/>
  <c r="F1428" i="3" s="1"/>
  <c r="D1342" i="3"/>
  <c r="F1342" i="3" s="1"/>
  <c r="AL1342" i="3" s="1"/>
  <c r="D1266" i="3"/>
  <c r="F1266" i="3" s="1"/>
  <c r="D1185" i="3"/>
  <c r="F1185" i="3" s="1"/>
  <c r="D1487" i="3"/>
  <c r="F1487" i="3" s="1"/>
  <c r="D1244" i="3"/>
  <c r="F1244" i="3" s="1"/>
  <c r="AL1244" i="3" s="1"/>
  <c r="D1102" i="3"/>
  <c r="F1102" i="3" s="1"/>
  <c r="D1002" i="3"/>
  <c r="F1002" i="3" s="1"/>
  <c r="D901" i="3"/>
  <c r="F901" i="3" s="1"/>
  <c r="D782" i="3"/>
  <c r="F782" i="3" s="1"/>
  <c r="D679" i="3"/>
  <c r="F679" i="3" s="1"/>
  <c r="D578" i="3"/>
  <c r="F578" i="3" s="1"/>
  <c r="D458" i="3"/>
  <c r="F458" i="3" s="1"/>
  <c r="D374" i="3"/>
  <c r="F374" i="3" s="1"/>
  <c r="AL374" i="3" s="1"/>
  <c r="D294" i="3"/>
  <c r="F294" i="3" s="1"/>
  <c r="D215" i="3"/>
  <c r="F215" i="3" s="1"/>
  <c r="D1406" i="3"/>
  <c r="F1406" i="3" s="1"/>
  <c r="D1227" i="3"/>
  <c r="F1227" i="3" s="1"/>
  <c r="AL1227" i="3" s="1"/>
  <c r="D1082" i="3"/>
  <c r="F1082" i="3" s="1"/>
  <c r="D985" i="3"/>
  <c r="F985" i="3" s="1"/>
  <c r="D860" i="3"/>
  <c r="F860" i="3" s="1"/>
  <c r="D759" i="3"/>
  <c r="F759" i="3" s="1"/>
  <c r="D657" i="3"/>
  <c r="F657" i="3" s="1"/>
  <c r="D537" i="3"/>
  <c r="F537" i="3" s="1"/>
  <c r="D436" i="3"/>
  <c r="F436" i="3" s="1"/>
  <c r="D354" i="3"/>
  <c r="F354" i="3" s="1"/>
  <c r="AL354" i="3" s="1"/>
  <c r="D273" i="3"/>
  <c r="F273" i="3" s="1"/>
  <c r="D193" i="3"/>
  <c r="F193" i="3" s="1"/>
  <c r="D1325" i="3"/>
  <c r="F1325" i="3" s="1"/>
  <c r="D1163" i="3"/>
  <c r="F1163" i="3" s="1"/>
  <c r="AL1163" i="3" s="1"/>
  <c r="D1065" i="3"/>
  <c r="F1065" i="3" s="1"/>
  <c r="D943" i="3"/>
  <c r="F943" i="3" s="1"/>
  <c r="D839" i="3"/>
  <c r="F839" i="3" s="1"/>
  <c r="D742" i="3"/>
  <c r="F742" i="3" s="1"/>
  <c r="AL742" i="3" s="1"/>
  <c r="D615" i="3"/>
  <c r="F615" i="3" s="1"/>
  <c r="D515" i="3"/>
  <c r="F515" i="3" s="1"/>
  <c r="D414" i="3"/>
  <c r="F414" i="3" s="1"/>
  <c r="D336" i="3"/>
  <c r="F336" i="3" s="1"/>
  <c r="AL336" i="3" s="1"/>
  <c r="D256" i="3"/>
  <c r="F256" i="3" s="1"/>
  <c r="D171" i="3"/>
  <c r="F171" i="3" s="1"/>
  <c r="D1567" i="3"/>
  <c r="F1567" i="3" s="1"/>
  <c r="D1305" i="3"/>
  <c r="F1305" i="3" s="1"/>
  <c r="AL1305" i="3" s="1"/>
  <c r="D1143" i="3"/>
  <c r="F1143" i="3" s="1"/>
  <c r="D1025" i="3"/>
  <c r="F1025" i="3" s="1"/>
  <c r="AL1025" i="3" s="1"/>
  <c r="D922" i="3"/>
  <c r="F922" i="3" s="1"/>
  <c r="D820" i="3"/>
  <c r="F820" i="3" s="1"/>
  <c r="D699" i="3"/>
  <c r="F699" i="3" s="1"/>
  <c r="D595" i="3"/>
  <c r="F595" i="3" s="1"/>
  <c r="D499" i="3"/>
  <c r="F499" i="3" s="1"/>
  <c r="D394" i="3"/>
  <c r="F394" i="3" s="1"/>
  <c r="AL394" i="3" s="1"/>
  <c r="D314" i="3"/>
  <c r="F314" i="3" s="1"/>
  <c r="D234" i="3"/>
  <c r="F234" i="3" s="1"/>
  <c r="D150" i="3"/>
  <c r="F150" i="3" s="1"/>
  <c r="Z2397" i="3"/>
  <c r="AB2397" i="3" s="1"/>
  <c r="Z2314" i="3"/>
  <c r="AB2314" i="3" s="1"/>
  <c r="Z2237" i="3"/>
  <c r="AB2237" i="3" s="1"/>
  <c r="Z2154" i="3"/>
  <c r="AB2154" i="3" s="1"/>
  <c r="Z2070" i="3"/>
  <c r="AB2070" i="3" s="1"/>
  <c r="Z1993" i="3"/>
  <c r="AB1993" i="3" s="1"/>
  <c r="Z1913" i="3"/>
  <c r="AB1913" i="3" s="1"/>
  <c r="Z1828" i="3"/>
  <c r="AB1828" i="3" s="1"/>
  <c r="Z1750" i="3"/>
  <c r="AB1750" i="3" s="1"/>
  <c r="Z1671" i="3"/>
  <c r="AB1671" i="3" s="1"/>
  <c r="Z1586" i="3"/>
  <c r="AB1586" i="3" s="1"/>
  <c r="Z1508" i="3"/>
  <c r="AB1508" i="3" s="1"/>
  <c r="Z1428" i="3"/>
  <c r="AB1428" i="3" s="1"/>
  <c r="Z1342" i="3"/>
  <c r="AB1342" i="3" s="1"/>
  <c r="Z1266" i="3"/>
  <c r="AB1266" i="3" s="1"/>
  <c r="Z1185" i="3"/>
  <c r="AB1185" i="3" s="1"/>
  <c r="Z1102" i="3"/>
  <c r="AB1102" i="3" s="1"/>
  <c r="Z1025" i="3"/>
  <c r="AB1025" i="3" s="1"/>
  <c r="Z943" i="3"/>
  <c r="AB943" i="3" s="1"/>
  <c r="Z860" i="3"/>
  <c r="AB860" i="3" s="1"/>
  <c r="Z782" i="3"/>
  <c r="AB782" i="3" s="1"/>
  <c r="Z699" i="3"/>
  <c r="AB699" i="3" s="1"/>
  <c r="Z615" i="3"/>
  <c r="AB615" i="3" s="1"/>
  <c r="Z537" i="3"/>
  <c r="AB537" i="3" s="1"/>
  <c r="Z458" i="3"/>
  <c r="AB458" i="3" s="1"/>
  <c r="Z374" i="3"/>
  <c r="AB374" i="3" s="1"/>
  <c r="Z294" i="3"/>
  <c r="AB294" i="3" s="1"/>
  <c r="Z215" i="3"/>
  <c r="AB215" i="3" s="1"/>
  <c r="Z2377" i="3"/>
  <c r="AB2377" i="3" s="1"/>
  <c r="Z2294" i="3"/>
  <c r="AB2294" i="3" s="1"/>
  <c r="Z2214" i="3"/>
  <c r="AB2214" i="3" s="1"/>
  <c r="Z2134" i="3"/>
  <c r="AB2134" i="3" s="1"/>
  <c r="Z2050" i="3"/>
  <c r="AB2050" i="3" s="1"/>
  <c r="Z1970" i="3"/>
  <c r="AB1970" i="3" s="1"/>
  <c r="Z1891" i="3"/>
  <c r="AB1891" i="3" s="1"/>
  <c r="Z1808" i="3"/>
  <c r="AB1808" i="3" s="1"/>
  <c r="Z1728" i="3"/>
  <c r="AB1728" i="3" s="1"/>
  <c r="Z1649" i="3"/>
  <c r="AB1649" i="3" s="1"/>
  <c r="Z1567" i="3"/>
  <c r="AB1567" i="3" s="1"/>
  <c r="Z1487" i="3"/>
  <c r="AB1487" i="3" s="1"/>
  <c r="Z1406" i="3"/>
  <c r="AB1406" i="3" s="1"/>
  <c r="Z1325" i="3"/>
  <c r="AB1325" i="3" s="1"/>
  <c r="Z1244" i="3"/>
  <c r="AB1244" i="3" s="1"/>
  <c r="Z1163" i="3"/>
  <c r="AB1163" i="3" s="1"/>
  <c r="Z1082" i="3"/>
  <c r="AB1082" i="3" s="1"/>
  <c r="Z1002" i="3"/>
  <c r="AB1002" i="3" s="1"/>
  <c r="Z922" i="3"/>
  <c r="AB922" i="3" s="1"/>
  <c r="Z839" i="3"/>
  <c r="AB839" i="3" s="1"/>
  <c r="Z759" i="3"/>
  <c r="AB759" i="3" s="1"/>
  <c r="Z679" i="3"/>
  <c r="AB679" i="3" s="1"/>
  <c r="Z595" i="3"/>
  <c r="AB595" i="3" s="1"/>
  <c r="Z515" i="3"/>
  <c r="AB515" i="3" s="1"/>
  <c r="Z436" i="3"/>
  <c r="AB436" i="3" s="1"/>
  <c r="Z354" i="3"/>
  <c r="AB354" i="3" s="1"/>
  <c r="Z273" i="3"/>
  <c r="AB273" i="3" s="1"/>
  <c r="Z193" i="3"/>
  <c r="AB193" i="3" s="1"/>
  <c r="Z2439" i="3"/>
  <c r="AB2439" i="3" s="1"/>
  <c r="Z2355" i="3"/>
  <c r="AB2355" i="3" s="1"/>
  <c r="Z2277" i="3"/>
  <c r="AB2277" i="3" s="1"/>
  <c r="Z2197" i="3"/>
  <c r="AB2197" i="3" s="1"/>
  <c r="Z2112" i="3"/>
  <c r="AB2112" i="3" s="1"/>
  <c r="Z2032" i="3"/>
  <c r="AB2032" i="3" s="1"/>
  <c r="Z1954" i="3"/>
  <c r="AB1954" i="3" s="1"/>
  <c r="Z1869" i="3"/>
  <c r="AB1869" i="3" s="1"/>
  <c r="Z1792" i="3"/>
  <c r="AB1792" i="3" s="1"/>
  <c r="Z1712" i="3"/>
  <c r="AB1712" i="3" s="1"/>
  <c r="Z1627" i="3"/>
  <c r="AB1627" i="3" s="1"/>
  <c r="Z1549" i="3"/>
  <c r="AB1549" i="3" s="1"/>
  <c r="Z1470" i="3"/>
  <c r="AB1470" i="3" s="1"/>
  <c r="Z1385" i="3"/>
  <c r="AB1385" i="3" s="1"/>
  <c r="Z1305" i="3"/>
  <c r="AB1305" i="3" s="1"/>
  <c r="Z1227" i="3"/>
  <c r="AB1227" i="3" s="1"/>
  <c r="Z1143" i="3"/>
  <c r="AB1143" i="3" s="1"/>
  <c r="Z1065" i="3"/>
  <c r="AB1065" i="3" s="1"/>
  <c r="Z985" i="3"/>
  <c r="AB985" i="3" s="1"/>
  <c r="Z901" i="3"/>
  <c r="AB901" i="3" s="1"/>
  <c r="Z820" i="3"/>
  <c r="AB820" i="3" s="1"/>
  <c r="Z742" i="3"/>
  <c r="AB742" i="3" s="1"/>
  <c r="Z657" i="3"/>
  <c r="AB657" i="3" s="1"/>
  <c r="Z578" i="3"/>
  <c r="AB578" i="3" s="1"/>
  <c r="Z499" i="3"/>
  <c r="AB499" i="3" s="1"/>
  <c r="Z414" i="3"/>
  <c r="AB414" i="3" s="1"/>
  <c r="Z336" i="3"/>
  <c r="AB336" i="3" s="1"/>
  <c r="Z256" i="3"/>
  <c r="AB256" i="3" s="1"/>
  <c r="Z171" i="3"/>
  <c r="AB171" i="3" s="1"/>
  <c r="Z2418" i="3"/>
  <c r="AB2418" i="3" s="1"/>
  <c r="Z2333" i="3"/>
  <c r="AB2333" i="3" s="1"/>
  <c r="Z2257" i="3"/>
  <c r="AB2257" i="3" s="1"/>
  <c r="Z2175" i="3"/>
  <c r="AB2175" i="3" s="1"/>
  <c r="Z2091" i="3"/>
  <c r="AB2091" i="3" s="1"/>
  <c r="Z2013" i="3"/>
  <c r="AB2013" i="3" s="1"/>
  <c r="Z1932" i="3"/>
  <c r="AB1932" i="3" s="1"/>
  <c r="Z1849" i="3"/>
  <c r="AB1849" i="3" s="1"/>
  <c r="Z1770" i="3"/>
  <c r="AB1770" i="3" s="1"/>
  <c r="Z1690" i="3"/>
  <c r="AB1690" i="3" s="1"/>
  <c r="Z1607" i="3"/>
  <c r="AB1607" i="3" s="1"/>
  <c r="Z1529" i="3"/>
  <c r="AB1529" i="3" s="1"/>
  <c r="Z1449" i="3"/>
  <c r="AB1449" i="3" s="1"/>
  <c r="Z1363" i="3"/>
  <c r="AB1363" i="3" s="1"/>
  <c r="Z1286" i="3"/>
  <c r="AB1286" i="3" s="1"/>
  <c r="Z1207" i="3"/>
  <c r="AB1207" i="3" s="1"/>
  <c r="Z1121" i="3"/>
  <c r="AB1121" i="3" s="1"/>
  <c r="Z1045" i="3"/>
  <c r="AB1045" i="3" s="1"/>
  <c r="Z964" i="3"/>
  <c r="AB964" i="3" s="1"/>
  <c r="Z879" i="3"/>
  <c r="AB879" i="3" s="1"/>
  <c r="Z802" i="3"/>
  <c r="AB802" i="3" s="1"/>
  <c r="Z720" i="3"/>
  <c r="AB720" i="3" s="1"/>
  <c r="Z636" i="3"/>
  <c r="AB636" i="3" s="1"/>
  <c r="Z558" i="3"/>
  <c r="AB558" i="3" s="1"/>
  <c r="Z477" i="3"/>
  <c r="AB477" i="3" s="1"/>
  <c r="Z394" i="3"/>
  <c r="AB394" i="3" s="1"/>
  <c r="Z314" i="3"/>
  <c r="AB314" i="3" s="1"/>
  <c r="Z234" i="3"/>
  <c r="AB234" i="3" s="1"/>
  <c r="Z150" i="3"/>
  <c r="AB150" i="3" s="1"/>
  <c r="D129" i="3"/>
  <c r="F129" i="3" s="1"/>
  <c r="AL129" i="3" s="1"/>
  <c r="D51" i="3"/>
  <c r="F51" i="3" s="1"/>
  <c r="D112" i="3"/>
  <c r="F112" i="3" s="1"/>
  <c r="AL112" i="3" s="1"/>
  <c r="D30" i="3"/>
  <c r="F30" i="3" s="1"/>
  <c r="D91" i="3"/>
  <c r="F91" i="3" s="1"/>
  <c r="D71" i="3"/>
  <c r="F71" i="3" s="1"/>
  <c r="O91" i="3"/>
  <c r="Q91" i="3" s="1"/>
  <c r="O30" i="3"/>
  <c r="Q30" i="3" s="1"/>
  <c r="O71" i="3"/>
  <c r="Q71" i="3" s="1"/>
  <c r="O129" i="3"/>
  <c r="Q129" i="3" s="1"/>
  <c r="O51" i="3"/>
  <c r="Q51" i="3" s="1"/>
  <c r="O112" i="3"/>
  <c r="Q112" i="3" s="1"/>
  <c r="Z71" i="3"/>
  <c r="AB71" i="3" s="1"/>
  <c r="Z129" i="3"/>
  <c r="AB129" i="3" s="1"/>
  <c r="Z51" i="3"/>
  <c r="AB51" i="3" s="1"/>
  <c r="Z112" i="3"/>
  <c r="AB112" i="3" s="1"/>
  <c r="Z91" i="3"/>
  <c r="AB91" i="3" s="1"/>
  <c r="Z30" i="3"/>
  <c r="AB30" i="3" s="1"/>
  <c r="AL759" i="3" l="1"/>
  <c r="AL30" i="3"/>
  <c r="AL314" i="3"/>
  <c r="AL699" i="3"/>
  <c r="AL1143" i="3"/>
  <c r="AL256" i="3"/>
  <c r="AL615" i="3"/>
  <c r="AL1065" i="3"/>
  <c r="AL273" i="3"/>
  <c r="AL657" i="3"/>
  <c r="AL1082" i="3"/>
  <c r="AL294" i="3"/>
  <c r="AL679" i="3"/>
  <c r="AL1102" i="3"/>
  <c r="AL1266" i="3"/>
  <c r="AL1586" i="3"/>
  <c r="AL1913" i="3"/>
  <c r="AL2237" i="3"/>
  <c r="AL558" i="3"/>
  <c r="AL879" i="3"/>
  <c r="AL1207" i="3"/>
  <c r="AL1529" i="3"/>
  <c r="AL1849" i="3"/>
  <c r="AL2175" i="3"/>
  <c r="AL1385" i="3"/>
  <c r="AL1712" i="3"/>
  <c r="AL2032" i="3"/>
  <c r="AL2355" i="3"/>
  <c r="AL1808" i="3"/>
  <c r="AL2134" i="3"/>
  <c r="AL1607" i="3"/>
  <c r="AL1932" i="3"/>
  <c r="AL2257" i="3"/>
  <c r="AL1470" i="3"/>
  <c r="AL1792" i="3"/>
  <c r="AL2112" i="3"/>
  <c r="AL2439" i="3"/>
  <c r="AL1891" i="3"/>
  <c r="AL2214" i="3"/>
  <c r="AL820" i="3"/>
  <c r="AL782" i="3"/>
  <c r="AL71" i="3"/>
  <c r="AL51" i="3"/>
  <c r="AL150" i="3"/>
  <c r="AL499" i="3"/>
  <c r="AL922" i="3"/>
  <c r="AL1567" i="3"/>
  <c r="AL414" i="3"/>
  <c r="AL839" i="3"/>
  <c r="AL1325" i="3"/>
  <c r="AL436" i="3"/>
  <c r="AL860" i="3"/>
  <c r="AL1406" i="3"/>
  <c r="AL458" i="3"/>
  <c r="AL901" i="3"/>
  <c r="AL1487" i="3"/>
  <c r="AL1428" i="3"/>
  <c r="AL1750" i="3"/>
  <c r="AL2070" i="3"/>
  <c r="AL2397" i="3"/>
  <c r="AL720" i="3"/>
  <c r="AL1045" i="3"/>
  <c r="AL1363" i="3"/>
  <c r="AL1690" i="3"/>
  <c r="AL2013" i="3"/>
  <c r="AL2333" i="3"/>
  <c r="AL1549" i="3"/>
  <c r="AL1869" i="3"/>
  <c r="AL2197" i="3"/>
  <c r="AL1649" i="3"/>
  <c r="AL1970" i="3"/>
  <c r="AL2294" i="3"/>
  <c r="AL91" i="3"/>
  <c r="AL234" i="3"/>
  <c r="AL595" i="3"/>
  <c r="AL171" i="3"/>
  <c r="AL515" i="3"/>
  <c r="AL943" i="3"/>
  <c r="AL193" i="3"/>
  <c r="AL537" i="3"/>
  <c r="AL985" i="3"/>
  <c r="AL215" i="3"/>
  <c r="AL578" i="3"/>
  <c r="AL1002" i="3"/>
  <c r="AL1185" i="3"/>
  <c r="AL1508" i="3"/>
  <c r="AL1828" i="3"/>
  <c r="AL2154" i="3"/>
  <c r="AL477" i="3"/>
  <c r="AL802" i="3"/>
  <c r="AL1121" i="3"/>
  <c r="AL1449" i="3"/>
  <c r="AL1770" i="3"/>
  <c r="AL2091" i="3"/>
  <c r="AL2418" i="3"/>
  <c r="AL1627" i="3"/>
  <c r="AL1954" i="3"/>
  <c r="AL2277" i="3"/>
  <c r="AL1728" i="3"/>
  <c r="AL2050" i="3"/>
  <c r="AL2377" i="3"/>
  <c r="H28" i="3"/>
  <c r="AN27" i="3"/>
  <c r="AP27" i="3" s="1"/>
  <c r="J27" i="3"/>
  <c r="AD28" i="3"/>
  <c r="AH28" i="3" s="1"/>
  <c r="AF27" i="3"/>
  <c r="S29" i="3"/>
  <c r="W28" i="3"/>
  <c r="U28" i="3"/>
  <c r="V28" i="3" s="1"/>
  <c r="AD29" i="3"/>
  <c r="AD30" i="3" s="1"/>
  <c r="AH30" i="3" s="1"/>
  <c r="AF28" i="3"/>
  <c r="AC30" i="3"/>
  <c r="AC31" i="3" s="1"/>
  <c r="AC32" i="3" s="1"/>
  <c r="AC33" i="3" s="1"/>
  <c r="AC34" i="3" s="1"/>
  <c r="AC35" i="3" s="1"/>
  <c r="AC36" i="3" s="1"/>
  <c r="AC37" i="3" s="1"/>
  <c r="AC38" i="3" s="1"/>
  <c r="AC39" i="3" s="1"/>
  <c r="AC40" i="3" s="1"/>
  <c r="AC41" i="3" s="1"/>
  <c r="AC42" i="3" s="1"/>
  <c r="AC43" i="3" s="1"/>
  <c r="AC44" i="3" s="1"/>
  <c r="AC45" i="3" s="1"/>
  <c r="AC46" i="3" s="1"/>
  <c r="AC47" i="3" s="1"/>
  <c r="AC48" i="3" s="1"/>
  <c r="AC49" i="3" s="1"/>
  <c r="AC50" i="3" s="1"/>
  <c r="AC51" i="3" s="1"/>
  <c r="AC52" i="3" s="1"/>
  <c r="AC53" i="3" s="1"/>
  <c r="AC54" i="3" s="1"/>
  <c r="AC55" i="3" s="1"/>
  <c r="AC56" i="3" s="1"/>
  <c r="AC57" i="3" s="1"/>
  <c r="AC58" i="3" s="1"/>
  <c r="AC59" i="3" s="1"/>
  <c r="AC60" i="3" s="1"/>
  <c r="AC61" i="3" s="1"/>
  <c r="AC62" i="3" s="1"/>
  <c r="AC63" i="3" s="1"/>
  <c r="AC64" i="3" s="1"/>
  <c r="AC65" i="3" s="1"/>
  <c r="AC66" i="3" s="1"/>
  <c r="AC67" i="3" s="1"/>
  <c r="AC68" i="3" s="1"/>
  <c r="AC69" i="3" s="1"/>
  <c r="AC70" i="3" s="1"/>
  <c r="AC71" i="3" s="1"/>
  <c r="AC72" i="3" s="1"/>
  <c r="AC73" i="3" s="1"/>
  <c r="AC74" i="3" s="1"/>
  <c r="AC75" i="3" s="1"/>
  <c r="AC76" i="3" s="1"/>
  <c r="AC77" i="3" s="1"/>
  <c r="AC78" i="3" s="1"/>
  <c r="AC79" i="3" s="1"/>
  <c r="AC80" i="3" s="1"/>
  <c r="AC81" i="3" s="1"/>
  <c r="AC82" i="3" s="1"/>
  <c r="AC83" i="3" s="1"/>
  <c r="AC84" i="3" s="1"/>
  <c r="AC85" i="3" s="1"/>
  <c r="AC86" i="3" s="1"/>
  <c r="AC87" i="3" s="1"/>
  <c r="AC88" i="3" s="1"/>
  <c r="AC89" i="3" s="1"/>
  <c r="AC90" i="3" s="1"/>
  <c r="AC91" i="3" s="1"/>
  <c r="AC92" i="3" s="1"/>
  <c r="AC93" i="3" s="1"/>
  <c r="AC94" i="3" s="1"/>
  <c r="AC95" i="3" s="1"/>
  <c r="AC96" i="3" s="1"/>
  <c r="AC97" i="3" s="1"/>
  <c r="AC98" i="3" s="1"/>
  <c r="AC99" i="3" s="1"/>
  <c r="AC100" i="3" s="1"/>
  <c r="AC101" i="3" s="1"/>
  <c r="AC102" i="3" s="1"/>
  <c r="AC103" i="3" s="1"/>
  <c r="AC104" i="3" s="1"/>
  <c r="AC105" i="3" s="1"/>
  <c r="AC106" i="3" s="1"/>
  <c r="AC107" i="3" s="1"/>
  <c r="AC108" i="3" s="1"/>
  <c r="AC109" i="3" s="1"/>
  <c r="AC110" i="3" s="1"/>
  <c r="AC111" i="3" s="1"/>
  <c r="AC112" i="3" s="1"/>
  <c r="AC113" i="3" s="1"/>
  <c r="AC114" i="3" s="1"/>
  <c r="AC115" i="3" s="1"/>
  <c r="AC116" i="3" s="1"/>
  <c r="AC117" i="3" s="1"/>
  <c r="AC118" i="3" s="1"/>
  <c r="AC119" i="3" s="1"/>
  <c r="AC120" i="3" s="1"/>
  <c r="AC121" i="3" s="1"/>
  <c r="AC122" i="3" s="1"/>
  <c r="AC123" i="3" s="1"/>
  <c r="AC124" i="3" s="1"/>
  <c r="AC125" i="3" s="1"/>
  <c r="AC126" i="3" s="1"/>
  <c r="AC127" i="3" s="1"/>
  <c r="AC128" i="3" s="1"/>
  <c r="AC129" i="3" s="1"/>
  <c r="AC130" i="3" s="1"/>
  <c r="AC131" i="3" s="1"/>
  <c r="AC132" i="3" s="1"/>
  <c r="AC133" i="3" s="1"/>
  <c r="AC134" i="3" s="1"/>
  <c r="AC135" i="3" s="1"/>
  <c r="AC136" i="3" s="1"/>
  <c r="AC137" i="3" s="1"/>
  <c r="AC138" i="3" s="1"/>
  <c r="AC139" i="3" s="1"/>
  <c r="AC140" i="3" s="1"/>
  <c r="AC141" i="3" s="1"/>
  <c r="AC142" i="3" s="1"/>
  <c r="AC143" i="3" s="1"/>
  <c r="AC144" i="3" s="1"/>
  <c r="AC145" i="3" s="1"/>
  <c r="AC146" i="3" s="1"/>
  <c r="AC147" i="3" s="1"/>
  <c r="AC148" i="3" s="1"/>
  <c r="AC149" i="3" s="1"/>
  <c r="AC150" i="3" s="1"/>
  <c r="AC151" i="3" s="1"/>
  <c r="AC152" i="3" s="1"/>
  <c r="AC153" i="3" s="1"/>
  <c r="AC154" i="3" s="1"/>
  <c r="AC155" i="3" s="1"/>
  <c r="AC156" i="3" s="1"/>
  <c r="AC157" i="3" s="1"/>
  <c r="AC158" i="3" s="1"/>
  <c r="AC159" i="3" s="1"/>
  <c r="AC160" i="3" s="1"/>
  <c r="AC161" i="3" s="1"/>
  <c r="AC162" i="3" s="1"/>
  <c r="AC163" i="3" s="1"/>
  <c r="AC164" i="3" s="1"/>
  <c r="AC165" i="3" s="1"/>
  <c r="AC166" i="3" s="1"/>
  <c r="AC167" i="3" s="1"/>
  <c r="AC168" i="3" s="1"/>
  <c r="AC169" i="3" s="1"/>
  <c r="AC170" i="3" s="1"/>
  <c r="AC171" i="3" s="1"/>
  <c r="AC172" i="3" s="1"/>
  <c r="AC173" i="3" s="1"/>
  <c r="AC174" i="3" s="1"/>
  <c r="AC175" i="3" s="1"/>
  <c r="AC176" i="3" s="1"/>
  <c r="AC177" i="3" s="1"/>
  <c r="AC178" i="3" s="1"/>
  <c r="AC179" i="3" s="1"/>
  <c r="AC180" i="3" s="1"/>
  <c r="AC181" i="3" s="1"/>
  <c r="AC182" i="3" s="1"/>
  <c r="AC183" i="3" s="1"/>
  <c r="AC184" i="3" s="1"/>
  <c r="AC185" i="3" s="1"/>
  <c r="AC186" i="3" s="1"/>
  <c r="AC187" i="3" s="1"/>
  <c r="AC188" i="3" s="1"/>
  <c r="AC189" i="3" s="1"/>
  <c r="AC190" i="3" s="1"/>
  <c r="AC191" i="3" s="1"/>
  <c r="AC192" i="3" s="1"/>
  <c r="AC193" i="3" s="1"/>
  <c r="AC194" i="3" s="1"/>
  <c r="AC195" i="3" s="1"/>
  <c r="AC196" i="3" s="1"/>
  <c r="AC197" i="3" s="1"/>
  <c r="AC198" i="3" s="1"/>
  <c r="AC199" i="3" s="1"/>
  <c r="AC200" i="3" s="1"/>
  <c r="AC201" i="3" s="1"/>
  <c r="AC202" i="3" s="1"/>
  <c r="AC203" i="3" s="1"/>
  <c r="AC204" i="3" s="1"/>
  <c r="AC205" i="3" s="1"/>
  <c r="AC206" i="3" s="1"/>
  <c r="AC207" i="3" s="1"/>
  <c r="AC208" i="3" s="1"/>
  <c r="AC209" i="3" s="1"/>
  <c r="AC210" i="3" s="1"/>
  <c r="AC211" i="3" s="1"/>
  <c r="AC212" i="3" s="1"/>
  <c r="AC213" i="3" s="1"/>
  <c r="AC214" i="3" s="1"/>
  <c r="AC215" i="3" s="1"/>
  <c r="AC216" i="3" s="1"/>
  <c r="AC217" i="3" s="1"/>
  <c r="AC218" i="3" s="1"/>
  <c r="AC219" i="3" s="1"/>
  <c r="AC220" i="3" s="1"/>
  <c r="AC221" i="3" s="1"/>
  <c r="AC222" i="3" s="1"/>
  <c r="AC223" i="3" s="1"/>
  <c r="AC224" i="3" s="1"/>
  <c r="AC225" i="3" s="1"/>
  <c r="AC226" i="3" s="1"/>
  <c r="AC227" i="3" s="1"/>
  <c r="AC228" i="3" s="1"/>
  <c r="AC229" i="3" s="1"/>
  <c r="AC230" i="3" s="1"/>
  <c r="AC231" i="3" s="1"/>
  <c r="AC232" i="3" s="1"/>
  <c r="AC233" i="3" s="1"/>
  <c r="AC234" i="3" s="1"/>
  <c r="AC235" i="3" s="1"/>
  <c r="AC236" i="3" s="1"/>
  <c r="AC237" i="3" s="1"/>
  <c r="AC238" i="3" s="1"/>
  <c r="AC239" i="3" s="1"/>
  <c r="AC240" i="3" s="1"/>
  <c r="AC241" i="3" s="1"/>
  <c r="AC242" i="3" s="1"/>
  <c r="AC243" i="3" s="1"/>
  <c r="AC244" i="3" s="1"/>
  <c r="AC245" i="3" s="1"/>
  <c r="AC246" i="3" s="1"/>
  <c r="AC247" i="3" s="1"/>
  <c r="AC248" i="3" s="1"/>
  <c r="AC249" i="3" s="1"/>
  <c r="AC250" i="3" s="1"/>
  <c r="AC251" i="3" s="1"/>
  <c r="AC252" i="3" s="1"/>
  <c r="AC253" i="3" s="1"/>
  <c r="AC254" i="3" s="1"/>
  <c r="AC255" i="3" s="1"/>
  <c r="AC256" i="3" s="1"/>
  <c r="AC257" i="3" s="1"/>
  <c r="AC258" i="3" s="1"/>
  <c r="AC259" i="3" s="1"/>
  <c r="AC260" i="3" s="1"/>
  <c r="AC261" i="3" s="1"/>
  <c r="AC262" i="3" s="1"/>
  <c r="AC263" i="3" s="1"/>
  <c r="AC264" i="3" s="1"/>
  <c r="AC265" i="3" s="1"/>
  <c r="AC266" i="3" s="1"/>
  <c r="AC267" i="3" s="1"/>
  <c r="AC268" i="3" s="1"/>
  <c r="AC269" i="3" s="1"/>
  <c r="AC270" i="3" s="1"/>
  <c r="AC271" i="3" s="1"/>
  <c r="AC272" i="3" s="1"/>
  <c r="AC273" i="3" s="1"/>
  <c r="AC274" i="3" s="1"/>
  <c r="AC275" i="3" s="1"/>
  <c r="AC276" i="3" s="1"/>
  <c r="AC277" i="3" s="1"/>
  <c r="AC278" i="3" s="1"/>
  <c r="AC279" i="3" s="1"/>
  <c r="AC280" i="3" s="1"/>
  <c r="AC281" i="3" s="1"/>
  <c r="AC282" i="3" s="1"/>
  <c r="AC283" i="3" s="1"/>
  <c r="AC284" i="3" s="1"/>
  <c r="AC285" i="3" s="1"/>
  <c r="AC286" i="3" s="1"/>
  <c r="AC287" i="3" s="1"/>
  <c r="AC288" i="3" s="1"/>
  <c r="AC289" i="3" s="1"/>
  <c r="AC290" i="3" s="1"/>
  <c r="AC291" i="3" s="1"/>
  <c r="AC292" i="3" s="1"/>
  <c r="AC293" i="3" s="1"/>
  <c r="AC294" i="3" s="1"/>
  <c r="AC295" i="3" s="1"/>
  <c r="AC296" i="3" s="1"/>
  <c r="AC297" i="3" s="1"/>
  <c r="AC298" i="3" s="1"/>
  <c r="AC299" i="3" s="1"/>
  <c r="AC300" i="3" s="1"/>
  <c r="AC301" i="3" s="1"/>
  <c r="AC302" i="3" s="1"/>
  <c r="AC303" i="3" s="1"/>
  <c r="AC304" i="3" s="1"/>
  <c r="AC305" i="3" s="1"/>
  <c r="AC306" i="3" s="1"/>
  <c r="AC307" i="3" s="1"/>
  <c r="AC308" i="3" s="1"/>
  <c r="AC309" i="3" s="1"/>
  <c r="AC310" i="3" s="1"/>
  <c r="AC311" i="3" s="1"/>
  <c r="AC312" i="3" s="1"/>
  <c r="AC313" i="3" s="1"/>
  <c r="AC314" i="3" s="1"/>
  <c r="AC315" i="3" s="1"/>
  <c r="AC316" i="3" s="1"/>
  <c r="AC317" i="3" s="1"/>
  <c r="AC318" i="3" s="1"/>
  <c r="AC319" i="3" s="1"/>
  <c r="AC320" i="3" s="1"/>
  <c r="AC321" i="3" s="1"/>
  <c r="AC322" i="3" s="1"/>
  <c r="AC323" i="3" s="1"/>
  <c r="AC324" i="3" s="1"/>
  <c r="AC325" i="3" s="1"/>
  <c r="AC326" i="3" s="1"/>
  <c r="AC327" i="3" s="1"/>
  <c r="AC328" i="3" s="1"/>
  <c r="AC329" i="3" s="1"/>
  <c r="AC330" i="3" s="1"/>
  <c r="AC331" i="3" s="1"/>
  <c r="AC332" i="3" s="1"/>
  <c r="AC333" i="3" s="1"/>
  <c r="AC334" i="3" s="1"/>
  <c r="AC335" i="3" s="1"/>
  <c r="AC336" i="3" s="1"/>
  <c r="AC337" i="3" s="1"/>
  <c r="AC338" i="3" s="1"/>
  <c r="AC339" i="3" s="1"/>
  <c r="AC340" i="3" s="1"/>
  <c r="AC341" i="3" s="1"/>
  <c r="AC342" i="3" s="1"/>
  <c r="AC343" i="3" s="1"/>
  <c r="AC344" i="3" s="1"/>
  <c r="AC345" i="3" s="1"/>
  <c r="AC346" i="3" s="1"/>
  <c r="AC347" i="3" s="1"/>
  <c r="AC348" i="3" s="1"/>
  <c r="AC349" i="3" s="1"/>
  <c r="AC350" i="3" s="1"/>
  <c r="AC351" i="3" s="1"/>
  <c r="AC352" i="3" s="1"/>
  <c r="AC353" i="3" s="1"/>
  <c r="AC354" i="3" s="1"/>
  <c r="AC355" i="3" s="1"/>
  <c r="AC356" i="3" s="1"/>
  <c r="AC357" i="3" s="1"/>
  <c r="AC358" i="3" s="1"/>
  <c r="AC359" i="3" s="1"/>
  <c r="AC360" i="3" s="1"/>
  <c r="AC361" i="3" s="1"/>
  <c r="AC362" i="3" s="1"/>
  <c r="AC363" i="3" s="1"/>
  <c r="AC364" i="3" s="1"/>
  <c r="AC365" i="3" s="1"/>
  <c r="AC366" i="3" s="1"/>
  <c r="AC367" i="3" s="1"/>
  <c r="AC368" i="3" s="1"/>
  <c r="AC369" i="3" s="1"/>
  <c r="AC370" i="3" s="1"/>
  <c r="AC371" i="3" s="1"/>
  <c r="AC372" i="3" s="1"/>
  <c r="AC373" i="3" s="1"/>
  <c r="AC374" i="3" s="1"/>
  <c r="AC375" i="3" s="1"/>
  <c r="AC376" i="3" s="1"/>
  <c r="AC377" i="3" s="1"/>
  <c r="AC378" i="3" s="1"/>
  <c r="AC379" i="3" s="1"/>
  <c r="AC380" i="3" s="1"/>
  <c r="AC381" i="3" s="1"/>
  <c r="AC382" i="3" s="1"/>
  <c r="AC383" i="3" s="1"/>
  <c r="AC384" i="3" s="1"/>
  <c r="AC385" i="3" s="1"/>
  <c r="AC386" i="3" s="1"/>
  <c r="AC387" i="3" s="1"/>
  <c r="AC388" i="3" s="1"/>
  <c r="AC389" i="3" s="1"/>
  <c r="AC390" i="3" s="1"/>
  <c r="AC391" i="3" s="1"/>
  <c r="AC392" i="3" s="1"/>
  <c r="AC393" i="3" s="1"/>
  <c r="AC394" i="3" s="1"/>
  <c r="AC395" i="3" s="1"/>
  <c r="AC396" i="3" s="1"/>
  <c r="AC397" i="3" s="1"/>
  <c r="AC398" i="3" s="1"/>
  <c r="AC399" i="3" s="1"/>
  <c r="AC400" i="3" s="1"/>
  <c r="AC401" i="3" s="1"/>
  <c r="AC402" i="3" s="1"/>
  <c r="AC403" i="3" s="1"/>
  <c r="AC404" i="3" s="1"/>
  <c r="AC405" i="3" s="1"/>
  <c r="AC406" i="3" s="1"/>
  <c r="AC407" i="3" s="1"/>
  <c r="AC408" i="3" s="1"/>
  <c r="AC409" i="3" s="1"/>
  <c r="AC410" i="3" s="1"/>
  <c r="AC411" i="3" s="1"/>
  <c r="AC412" i="3" s="1"/>
  <c r="AC413" i="3" s="1"/>
  <c r="AC414" i="3" s="1"/>
  <c r="AC415" i="3" s="1"/>
  <c r="AC416" i="3" s="1"/>
  <c r="AC417" i="3" s="1"/>
  <c r="AC418" i="3" s="1"/>
  <c r="AC419" i="3" s="1"/>
  <c r="AC420" i="3" s="1"/>
  <c r="AC421" i="3" s="1"/>
  <c r="AC422" i="3" s="1"/>
  <c r="AC423" i="3" s="1"/>
  <c r="AC424" i="3" s="1"/>
  <c r="AC425" i="3" s="1"/>
  <c r="AC426" i="3" s="1"/>
  <c r="AC427" i="3" s="1"/>
  <c r="AC428" i="3" s="1"/>
  <c r="AC429" i="3" s="1"/>
  <c r="AC430" i="3" s="1"/>
  <c r="AC431" i="3" s="1"/>
  <c r="AC432" i="3" s="1"/>
  <c r="AC433" i="3" s="1"/>
  <c r="AC434" i="3" s="1"/>
  <c r="AC435" i="3" s="1"/>
  <c r="AC436" i="3" s="1"/>
  <c r="AC437" i="3" s="1"/>
  <c r="AC438" i="3" s="1"/>
  <c r="AC439" i="3" s="1"/>
  <c r="AC440" i="3" s="1"/>
  <c r="AC441" i="3" s="1"/>
  <c r="AC442" i="3" s="1"/>
  <c r="AC443" i="3" s="1"/>
  <c r="AC444" i="3" s="1"/>
  <c r="AC445" i="3" s="1"/>
  <c r="AC446" i="3" s="1"/>
  <c r="AC447" i="3" s="1"/>
  <c r="AC448" i="3" s="1"/>
  <c r="AC449" i="3" s="1"/>
  <c r="AC450" i="3" s="1"/>
  <c r="AC451" i="3" s="1"/>
  <c r="AC452" i="3" s="1"/>
  <c r="AC453" i="3" s="1"/>
  <c r="AC454" i="3" s="1"/>
  <c r="AC455" i="3" s="1"/>
  <c r="AC456" i="3" s="1"/>
  <c r="AC457" i="3" s="1"/>
  <c r="AC458" i="3" s="1"/>
  <c r="AC459" i="3" s="1"/>
  <c r="AC460" i="3" s="1"/>
  <c r="AC461" i="3" s="1"/>
  <c r="AC462" i="3" s="1"/>
  <c r="AC463" i="3" s="1"/>
  <c r="AC464" i="3" s="1"/>
  <c r="AC465" i="3" s="1"/>
  <c r="AC466" i="3" s="1"/>
  <c r="AC467" i="3" s="1"/>
  <c r="AC468" i="3" s="1"/>
  <c r="AC469" i="3" s="1"/>
  <c r="AC470" i="3" s="1"/>
  <c r="AC471" i="3" s="1"/>
  <c r="AC472" i="3" s="1"/>
  <c r="AC473" i="3" s="1"/>
  <c r="AC474" i="3" s="1"/>
  <c r="AC475" i="3" s="1"/>
  <c r="AC476" i="3" s="1"/>
  <c r="AC477" i="3" s="1"/>
  <c r="AC478" i="3" s="1"/>
  <c r="AC479" i="3" s="1"/>
  <c r="AC480" i="3" s="1"/>
  <c r="AC481" i="3" s="1"/>
  <c r="AC482" i="3" s="1"/>
  <c r="AC483" i="3" s="1"/>
  <c r="AC484" i="3" s="1"/>
  <c r="AC485" i="3" s="1"/>
  <c r="AC486" i="3" s="1"/>
  <c r="AC487" i="3" s="1"/>
  <c r="AC488" i="3" s="1"/>
  <c r="AC489" i="3" s="1"/>
  <c r="AC490" i="3" s="1"/>
  <c r="AC491" i="3" s="1"/>
  <c r="AC492" i="3" s="1"/>
  <c r="AC493" i="3" s="1"/>
  <c r="AC494" i="3" s="1"/>
  <c r="AC495" i="3" s="1"/>
  <c r="AC496" i="3" s="1"/>
  <c r="AC497" i="3" s="1"/>
  <c r="AC498" i="3" s="1"/>
  <c r="AC499" i="3" s="1"/>
  <c r="AC500" i="3" s="1"/>
  <c r="AC501" i="3" s="1"/>
  <c r="AC502" i="3" s="1"/>
  <c r="AC503" i="3" s="1"/>
  <c r="AC504" i="3" s="1"/>
  <c r="AC505" i="3" s="1"/>
  <c r="AC506" i="3" s="1"/>
  <c r="AC507" i="3" s="1"/>
  <c r="AC508" i="3" s="1"/>
  <c r="AC509" i="3" s="1"/>
  <c r="AC510" i="3" s="1"/>
  <c r="AC511" i="3" s="1"/>
  <c r="AC512" i="3" s="1"/>
  <c r="AC513" i="3" s="1"/>
  <c r="AC514" i="3" s="1"/>
  <c r="AC515" i="3" s="1"/>
  <c r="AC516" i="3" s="1"/>
  <c r="AC517" i="3" s="1"/>
  <c r="AC518" i="3" s="1"/>
  <c r="AC519" i="3" s="1"/>
  <c r="AC520" i="3" s="1"/>
  <c r="AC521" i="3" s="1"/>
  <c r="AC522" i="3" s="1"/>
  <c r="AC523" i="3" s="1"/>
  <c r="AC524" i="3" s="1"/>
  <c r="AC525" i="3" s="1"/>
  <c r="AC526" i="3" s="1"/>
  <c r="AC527" i="3" s="1"/>
  <c r="AC528" i="3" s="1"/>
  <c r="AC529" i="3" s="1"/>
  <c r="AC530" i="3" s="1"/>
  <c r="AC531" i="3" s="1"/>
  <c r="AC532" i="3" s="1"/>
  <c r="AC533" i="3" s="1"/>
  <c r="AC534" i="3" s="1"/>
  <c r="AC535" i="3" s="1"/>
  <c r="AC536" i="3" s="1"/>
  <c r="AC537" i="3" s="1"/>
  <c r="AC538" i="3" s="1"/>
  <c r="AC539" i="3" s="1"/>
  <c r="AC540" i="3" s="1"/>
  <c r="AC541" i="3" s="1"/>
  <c r="AC542" i="3" s="1"/>
  <c r="AC543" i="3" s="1"/>
  <c r="AC544" i="3" s="1"/>
  <c r="AC545" i="3" s="1"/>
  <c r="AC546" i="3" s="1"/>
  <c r="AC547" i="3" s="1"/>
  <c r="AC548" i="3" s="1"/>
  <c r="AC549" i="3" s="1"/>
  <c r="AC550" i="3" s="1"/>
  <c r="AC551" i="3" s="1"/>
  <c r="AC552" i="3" s="1"/>
  <c r="AC553" i="3" s="1"/>
  <c r="AC554" i="3" s="1"/>
  <c r="AC555" i="3" s="1"/>
  <c r="AC556" i="3" s="1"/>
  <c r="AC557" i="3" s="1"/>
  <c r="AC558" i="3" s="1"/>
  <c r="AC559" i="3" s="1"/>
  <c r="AC560" i="3" s="1"/>
  <c r="AC561" i="3" s="1"/>
  <c r="AC562" i="3" s="1"/>
  <c r="AC563" i="3" s="1"/>
  <c r="AC564" i="3" s="1"/>
  <c r="AC565" i="3" s="1"/>
  <c r="AC566" i="3" s="1"/>
  <c r="AC567" i="3" s="1"/>
  <c r="AC568" i="3" s="1"/>
  <c r="AC569" i="3" s="1"/>
  <c r="AC570" i="3" s="1"/>
  <c r="AC571" i="3" s="1"/>
  <c r="AC572" i="3" s="1"/>
  <c r="AC573" i="3" s="1"/>
  <c r="AC574" i="3" s="1"/>
  <c r="AC575" i="3" s="1"/>
  <c r="AC576" i="3" s="1"/>
  <c r="AC577" i="3" s="1"/>
  <c r="AC578" i="3" s="1"/>
  <c r="AC579" i="3" s="1"/>
  <c r="AC580" i="3" s="1"/>
  <c r="AC581" i="3" s="1"/>
  <c r="AC582" i="3" s="1"/>
  <c r="AC583" i="3" s="1"/>
  <c r="AC584" i="3" s="1"/>
  <c r="AC585" i="3" s="1"/>
  <c r="AC586" i="3" s="1"/>
  <c r="AC587" i="3" s="1"/>
  <c r="AC588" i="3" s="1"/>
  <c r="AC589" i="3" s="1"/>
  <c r="AC590" i="3" s="1"/>
  <c r="AC591" i="3" s="1"/>
  <c r="AC592" i="3" s="1"/>
  <c r="AC593" i="3" s="1"/>
  <c r="AC594" i="3" s="1"/>
  <c r="AC595" i="3" s="1"/>
  <c r="AC596" i="3" s="1"/>
  <c r="AC597" i="3" s="1"/>
  <c r="AC598" i="3" s="1"/>
  <c r="AC599" i="3" s="1"/>
  <c r="AC600" i="3" s="1"/>
  <c r="AC601" i="3" s="1"/>
  <c r="AC602" i="3" s="1"/>
  <c r="AC603" i="3" s="1"/>
  <c r="AC604" i="3" s="1"/>
  <c r="AC605" i="3" s="1"/>
  <c r="AC606" i="3" s="1"/>
  <c r="AC607" i="3" s="1"/>
  <c r="AC608" i="3" s="1"/>
  <c r="AC609" i="3" s="1"/>
  <c r="AC610" i="3" s="1"/>
  <c r="AC611" i="3" s="1"/>
  <c r="AC612" i="3" s="1"/>
  <c r="AC613" i="3" s="1"/>
  <c r="AC614" i="3" s="1"/>
  <c r="AC615" i="3" s="1"/>
  <c r="AC616" i="3" s="1"/>
  <c r="AC617" i="3" s="1"/>
  <c r="AC618" i="3" s="1"/>
  <c r="AC619" i="3" s="1"/>
  <c r="AC620" i="3" s="1"/>
  <c r="AC621" i="3" s="1"/>
  <c r="AC622" i="3" s="1"/>
  <c r="AC623" i="3" s="1"/>
  <c r="AC624" i="3" s="1"/>
  <c r="AC625" i="3" s="1"/>
  <c r="AC626" i="3" s="1"/>
  <c r="AC627" i="3" s="1"/>
  <c r="AC628" i="3" s="1"/>
  <c r="AC629" i="3" s="1"/>
  <c r="AC630" i="3" s="1"/>
  <c r="AC631" i="3" s="1"/>
  <c r="AC632" i="3" s="1"/>
  <c r="AC633" i="3" s="1"/>
  <c r="AC634" i="3" s="1"/>
  <c r="AC635" i="3" s="1"/>
  <c r="AC636" i="3" s="1"/>
  <c r="AC637" i="3" s="1"/>
  <c r="AC638" i="3" s="1"/>
  <c r="AC639" i="3" s="1"/>
  <c r="AC640" i="3" s="1"/>
  <c r="AC641" i="3" s="1"/>
  <c r="AC642" i="3" s="1"/>
  <c r="AC643" i="3" s="1"/>
  <c r="AC644" i="3" s="1"/>
  <c r="AC645" i="3" s="1"/>
  <c r="AC646" i="3" s="1"/>
  <c r="AC647" i="3" s="1"/>
  <c r="AC648" i="3" s="1"/>
  <c r="AC649" i="3" s="1"/>
  <c r="AC650" i="3" s="1"/>
  <c r="AC651" i="3" s="1"/>
  <c r="AC652" i="3" s="1"/>
  <c r="AC653" i="3" s="1"/>
  <c r="AC654" i="3" s="1"/>
  <c r="AC655" i="3" s="1"/>
  <c r="AC656" i="3" s="1"/>
  <c r="AC657" i="3" s="1"/>
  <c r="AC658" i="3" s="1"/>
  <c r="AC659" i="3" s="1"/>
  <c r="AC660" i="3" s="1"/>
  <c r="AC661" i="3" s="1"/>
  <c r="AC662" i="3" s="1"/>
  <c r="AC663" i="3" s="1"/>
  <c r="AC664" i="3" s="1"/>
  <c r="AC665" i="3" s="1"/>
  <c r="AC666" i="3" s="1"/>
  <c r="AC667" i="3" s="1"/>
  <c r="AC668" i="3" s="1"/>
  <c r="AC669" i="3" s="1"/>
  <c r="AC670" i="3" s="1"/>
  <c r="AC671" i="3" s="1"/>
  <c r="AC672" i="3" s="1"/>
  <c r="AC673" i="3" s="1"/>
  <c r="AC674" i="3" s="1"/>
  <c r="AC675" i="3" s="1"/>
  <c r="AC676" i="3" s="1"/>
  <c r="AC677" i="3" s="1"/>
  <c r="AC678" i="3" s="1"/>
  <c r="AC679" i="3" s="1"/>
  <c r="AC680" i="3" s="1"/>
  <c r="AC681" i="3" s="1"/>
  <c r="AC682" i="3" s="1"/>
  <c r="AC683" i="3" s="1"/>
  <c r="AC684" i="3" s="1"/>
  <c r="AC685" i="3" s="1"/>
  <c r="AC686" i="3" s="1"/>
  <c r="AC687" i="3" s="1"/>
  <c r="AC688" i="3" s="1"/>
  <c r="AC689" i="3" s="1"/>
  <c r="AC690" i="3" s="1"/>
  <c r="AC691" i="3" s="1"/>
  <c r="AC692" i="3" s="1"/>
  <c r="AC693" i="3" s="1"/>
  <c r="AC694" i="3" s="1"/>
  <c r="AC695" i="3" s="1"/>
  <c r="AC696" i="3" s="1"/>
  <c r="AC697" i="3" s="1"/>
  <c r="AC698" i="3" s="1"/>
  <c r="AC699" i="3" s="1"/>
  <c r="AC700" i="3" s="1"/>
  <c r="AC701" i="3" s="1"/>
  <c r="AC702" i="3" s="1"/>
  <c r="AC703" i="3" s="1"/>
  <c r="AC704" i="3" s="1"/>
  <c r="AC705" i="3" s="1"/>
  <c r="AC706" i="3" s="1"/>
  <c r="AC707" i="3" s="1"/>
  <c r="AC708" i="3" s="1"/>
  <c r="AC709" i="3" s="1"/>
  <c r="AC710" i="3" s="1"/>
  <c r="AC711" i="3" s="1"/>
  <c r="AC712" i="3" s="1"/>
  <c r="AC713" i="3" s="1"/>
  <c r="AC714" i="3" s="1"/>
  <c r="AC715" i="3" s="1"/>
  <c r="AC716" i="3" s="1"/>
  <c r="AC717" i="3" s="1"/>
  <c r="AC718" i="3" s="1"/>
  <c r="AC719" i="3" s="1"/>
  <c r="AC720" i="3" s="1"/>
  <c r="AC721" i="3" s="1"/>
  <c r="AC722" i="3" s="1"/>
  <c r="AC723" i="3" s="1"/>
  <c r="AC724" i="3" s="1"/>
  <c r="AC725" i="3" s="1"/>
  <c r="AC726" i="3" s="1"/>
  <c r="AC727" i="3" s="1"/>
  <c r="AC728" i="3" s="1"/>
  <c r="AC729" i="3" s="1"/>
  <c r="AC730" i="3" s="1"/>
  <c r="AC731" i="3" s="1"/>
  <c r="AC732" i="3" s="1"/>
  <c r="AC733" i="3" s="1"/>
  <c r="AC734" i="3" s="1"/>
  <c r="AC735" i="3" s="1"/>
  <c r="AC736" i="3" s="1"/>
  <c r="AC737" i="3" s="1"/>
  <c r="AC738" i="3" s="1"/>
  <c r="AC739" i="3" s="1"/>
  <c r="AC740" i="3" s="1"/>
  <c r="AC741" i="3" s="1"/>
  <c r="AC742" i="3" s="1"/>
  <c r="AC743" i="3" s="1"/>
  <c r="AC744" i="3" s="1"/>
  <c r="AC745" i="3" s="1"/>
  <c r="AC746" i="3" s="1"/>
  <c r="AC747" i="3" s="1"/>
  <c r="AC748" i="3" s="1"/>
  <c r="AC749" i="3" s="1"/>
  <c r="AC750" i="3" s="1"/>
  <c r="AC751" i="3" s="1"/>
  <c r="AC752" i="3" s="1"/>
  <c r="AC753" i="3" s="1"/>
  <c r="AC754" i="3" s="1"/>
  <c r="AC755" i="3" s="1"/>
  <c r="AC756" i="3" s="1"/>
  <c r="AC757" i="3" s="1"/>
  <c r="AC758" i="3" s="1"/>
  <c r="AC759" i="3" s="1"/>
  <c r="AC760" i="3" s="1"/>
  <c r="AC761" i="3" s="1"/>
  <c r="AC762" i="3" s="1"/>
  <c r="AC763" i="3" s="1"/>
  <c r="AC764" i="3" s="1"/>
  <c r="AC765" i="3" s="1"/>
  <c r="AC766" i="3" s="1"/>
  <c r="AC767" i="3" s="1"/>
  <c r="AC768" i="3" s="1"/>
  <c r="AC769" i="3" s="1"/>
  <c r="AC770" i="3" s="1"/>
  <c r="AC771" i="3" s="1"/>
  <c r="AC772" i="3" s="1"/>
  <c r="AC773" i="3" s="1"/>
  <c r="AC774" i="3" s="1"/>
  <c r="AC775" i="3" s="1"/>
  <c r="AC776" i="3" s="1"/>
  <c r="AC777" i="3" s="1"/>
  <c r="AC778" i="3" s="1"/>
  <c r="AC779" i="3" s="1"/>
  <c r="AC780" i="3" s="1"/>
  <c r="AC781" i="3" s="1"/>
  <c r="AC782" i="3" s="1"/>
  <c r="AC783" i="3" s="1"/>
  <c r="AC784" i="3" s="1"/>
  <c r="AC785" i="3" s="1"/>
  <c r="AC786" i="3" s="1"/>
  <c r="AC787" i="3" s="1"/>
  <c r="AC788" i="3" s="1"/>
  <c r="AC789" i="3" s="1"/>
  <c r="AC790" i="3" s="1"/>
  <c r="AC791" i="3" s="1"/>
  <c r="AC792" i="3" s="1"/>
  <c r="AC793" i="3" s="1"/>
  <c r="AC794" i="3" s="1"/>
  <c r="AC795" i="3" s="1"/>
  <c r="AC796" i="3" s="1"/>
  <c r="AC797" i="3" s="1"/>
  <c r="AC798" i="3" s="1"/>
  <c r="AC799" i="3" s="1"/>
  <c r="AC800" i="3" s="1"/>
  <c r="AC801" i="3" s="1"/>
  <c r="AC802" i="3" s="1"/>
  <c r="AC803" i="3" s="1"/>
  <c r="AC804" i="3" s="1"/>
  <c r="AC805" i="3" s="1"/>
  <c r="AC806" i="3" s="1"/>
  <c r="AC807" i="3" s="1"/>
  <c r="AC808" i="3" s="1"/>
  <c r="AC809" i="3" s="1"/>
  <c r="AC810" i="3" s="1"/>
  <c r="AC811" i="3" s="1"/>
  <c r="AC812" i="3" s="1"/>
  <c r="AC813" i="3" s="1"/>
  <c r="AC814" i="3" s="1"/>
  <c r="AC815" i="3" s="1"/>
  <c r="AC816" i="3" s="1"/>
  <c r="AC817" i="3" s="1"/>
  <c r="AC818" i="3" s="1"/>
  <c r="AC819" i="3" s="1"/>
  <c r="AC820" i="3" s="1"/>
  <c r="AC821" i="3" s="1"/>
  <c r="AC822" i="3" s="1"/>
  <c r="AC823" i="3" s="1"/>
  <c r="AC824" i="3" s="1"/>
  <c r="AC825" i="3" s="1"/>
  <c r="AC826" i="3" s="1"/>
  <c r="AC827" i="3" s="1"/>
  <c r="AC828" i="3" s="1"/>
  <c r="AC829" i="3" s="1"/>
  <c r="AC830" i="3" s="1"/>
  <c r="AC831" i="3" s="1"/>
  <c r="AC832" i="3" s="1"/>
  <c r="AC833" i="3" s="1"/>
  <c r="AC834" i="3" s="1"/>
  <c r="AC835" i="3" s="1"/>
  <c r="AC836" i="3" s="1"/>
  <c r="AC837" i="3" s="1"/>
  <c r="AC838" i="3" s="1"/>
  <c r="AC839" i="3" s="1"/>
  <c r="AC840" i="3" s="1"/>
  <c r="AC841" i="3" s="1"/>
  <c r="AC842" i="3" s="1"/>
  <c r="AC843" i="3" s="1"/>
  <c r="AC844" i="3" s="1"/>
  <c r="AC845" i="3" s="1"/>
  <c r="AC846" i="3" s="1"/>
  <c r="AC847" i="3" s="1"/>
  <c r="AC848" i="3" s="1"/>
  <c r="AC849" i="3" s="1"/>
  <c r="AC850" i="3" s="1"/>
  <c r="AC851" i="3" s="1"/>
  <c r="AC852" i="3" s="1"/>
  <c r="AC853" i="3" s="1"/>
  <c r="AC854" i="3" s="1"/>
  <c r="AC855" i="3" s="1"/>
  <c r="AC856" i="3" s="1"/>
  <c r="AC857" i="3" s="1"/>
  <c r="AC858" i="3" s="1"/>
  <c r="AC859" i="3" s="1"/>
  <c r="AC860" i="3" s="1"/>
  <c r="AC861" i="3" s="1"/>
  <c r="AC862" i="3" s="1"/>
  <c r="AC863" i="3" s="1"/>
  <c r="AC864" i="3" s="1"/>
  <c r="AC865" i="3" s="1"/>
  <c r="AC866" i="3" s="1"/>
  <c r="AC867" i="3" s="1"/>
  <c r="AC868" i="3" s="1"/>
  <c r="AC869" i="3" s="1"/>
  <c r="AC870" i="3" s="1"/>
  <c r="AC871" i="3" s="1"/>
  <c r="AC872" i="3" s="1"/>
  <c r="AC873" i="3" s="1"/>
  <c r="AC874" i="3" s="1"/>
  <c r="AC875" i="3" s="1"/>
  <c r="AC876" i="3" s="1"/>
  <c r="AC877" i="3" s="1"/>
  <c r="AC878" i="3" s="1"/>
  <c r="AC879" i="3" s="1"/>
  <c r="AC880" i="3" s="1"/>
  <c r="AC881" i="3" s="1"/>
  <c r="AC882" i="3" s="1"/>
  <c r="AC883" i="3" s="1"/>
  <c r="AC884" i="3" s="1"/>
  <c r="AC885" i="3" s="1"/>
  <c r="AC886" i="3" s="1"/>
  <c r="AC887" i="3" s="1"/>
  <c r="AC888" i="3" s="1"/>
  <c r="AC889" i="3" s="1"/>
  <c r="AC890" i="3" s="1"/>
  <c r="AC891" i="3" s="1"/>
  <c r="AC892" i="3" s="1"/>
  <c r="AC893" i="3" s="1"/>
  <c r="AC894" i="3" s="1"/>
  <c r="AC895" i="3" s="1"/>
  <c r="AC896" i="3" s="1"/>
  <c r="AC897" i="3" s="1"/>
  <c r="AC898" i="3" s="1"/>
  <c r="AC899" i="3" s="1"/>
  <c r="AC900" i="3" s="1"/>
  <c r="AC901" i="3" s="1"/>
  <c r="AC902" i="3" s="1"/>
  <c r="AC903" i="3" s="1"/>
  <c r="AC904" i="3" s="1"/>
  <c r="AC905" i="3" s="1"/>
  <c r="AC906" i="3" s="1"/>
  <c r="AC907" i="3" s="1"/>
  <c r="AC908" i="3" s="1"/>
  <c r="AC909" i="3" s="1"/>
  <c r="AC910" i="3" s="1"/>
  <c r="AC911" i="3" s="1"/>
  <c r="AC912" i="3" s="1"/>
  <c r="AC913" i="3" s="1"/>
  <c r="AC914" i="3" s="1"/>
  <c r="AC915" i="3" s="1"/>
  <c r="AC916" i="3" s="1"/>
  <c r="AC917" i="3" s="1"/>
  <c r="AC918" i="3" s="1"/>
  <c r="AC919" i="3" s="1"/>
  <c r="AC920" i="3" s="1"/>
  <c r="AC921" i="3" s="1"/>
  <c r="AC922" i="3" s="1"/>
  <c r="AC923" i="3" s="1"/>
  <c r="AC924" i="3" s="1"/>
  <c r="AC925" i="3" s="1"/>
  <c r="AC926" i="3" s="1"/>
  <c r="AC927" i="3" s="1"/>
  <c r="AC928" i="3" s="1"/>
  <c r="AC929" i="3" s="1"/>
  <c r="AC930" i="3" s="1"/>
  <c r="AC931" i="3" s="1"/>
  <c r="AC932" i="3" s="1"/>
  <c r="AC933" i="3" s="1"/>
  <c r="AC934" i="3" s="1"/>
  <c r="AC935" i="3" s="1"/>
  <c r="AC936" i="3" s="1"/>
  <c r="AC937" i="3" s="1"/>
  <c r="AC938" i="3" s="1"/>
  <c r="AC939" i="3" s="1"/>
  <c r="AC940" i="3" s="1"/>
  <c r="AC941" i="3" s="1"/>
  <c r="AC942" i="3" s="1"/>
  <c r="AC943" i="3" s="1"/>
  <c r="AC944" i="3" s="1"/>
  <c r="AC945" i="3" s="1"/>
  <c r="AC946" i="3" s="1"/>
  <c r="AC947" i="3" s="1"/>
  <c r="AC948" i="3" s="1"/>
  <c r="AC949" i="3" s="1"/>
  <c r="AC950" i="3" s="1"/>
  <c r="AC951" i="3" s="1"/>
  <c r="AC952" i="3" s="1"/>
  <c r="AC953" i="3" s="1"/>
  <c r="AC954" i="3" s="1"/>
  <c r="AC955" i="3" s="1"/>
  <c r="AC956" i="3" s="1"/>
  <c r="AC957" i="3" s="1"/>
  <c r="AC958" i="3" s="1"/>
  <c r="AC959" i="3" s="1"/>
  <c r="AC960" i="3" s="1"/>
  <c r="AC961" i="3" s="1"/>
  <c r="AC962" i="3" s="1"/>
  <c r="AC963" i="3" s="1"/>
  <c r="AC964" i="3" s="1"/>
  <c r="AC965" i="3" s="1"/>
  <c r="AC966" i="3" s="1"/>
  <c r="AC967" i="3" s="1"/>
  <c r="AC968" i="3" s="1"/>
  <c r="AC969" i="3" s="1"/>
  <c r="AC970" i="3" s="1"/>
  <c r="AC971" i="3" s="1"/>
  <c r="AC972" i="3" s="1"/>
  <c r="AC973" i="3" s="1"/>
  <c r="AC974" i="3" s="1"/>
  <c r="AC975" i="3" s="1"/>
  <c r="AC976" i="3" s="1"/>
  <c r="AC977" i="3" s="1"/>
  <c r="AC978" i="3" s="1"/>
  <c r="AC979" i="3" s="1"/>
  <c r="AC980" i="3" s="1"/>
  <c r="AC981" i="3" s="1"/>
  <c r="AC982" i="3" s="1"/>
  <c r="AC983" i="3" s="1"/>
  <c r="AC984" i="3" s="1"/>
  <c r="AC985" i="3" s="1"/>
  <c r="AC986" i="3" s="1"/>
  <c r="AC987" i="3" s="1"/>
  <c r="AC988" i="3" s="1"/>
  <c r="AC989" i="3" s="1"/>
  <c r="AC990" i="3" s="1"/>
  <c r="AC991" i="3" s="1"/>
  <c r="AC992" i="3" s="1"/>
  <c r="AC993" i="3" s="1"/>
  <c r="AC994" i="3" s="1"/>
  <c r="AC995" i="3" s="1"/>
  <c r="AC996" i="3" s="1"/>
  <c r="AC997" i="3" s="1"/>
  <c r="AC998" i="3" s="1"/>
  <c r="AC999" i="3" s="1"/>
  <c r="AC1000" i="3" s="1"/>
  <c r="AC1001" i="3" s="1"/>
  <c r="AC1002" i="3" s="1"/>
  <c r="AC1003" i="3" s="1"/>
  <c r="AC1004" i="3" s="1"/>
  <c r="AC1005" i="3" s="1"/>
  <c r="AC1006" i="3" s="1"/>
  <c r="AC1007" i="3" s="1"/>
  <c r="AC1008" i="3" s="1"/>
  <c r="AC1009" i="3" s="1"/>
  <c r="AC1010" i="3" s="1"/>
  <c r="AC1011" i="3" s="1"/>
  <c r="AC1012" i="3" s="1"/>
  <c r="AC1013" i="3" s="1"/>
  <c r="AC1014" i="3" s="1"/>
  <c r="AC1015" i="3" s="1"/>
  <c r="AC1016" i="3" s="1"/>
  <c r="AC1017" i="3" s="1"/>
  <c r="AC1018" i="3" s="1"/>
  <c r="AC1019" i="3" s="1"/>
  <c r="AC1020" i="3" s="1"/>
  <c r="AC1021" i="3" s="1"/>
  <c r="AC1022" i="3" s="1"/>
  <c r="AC1023" i="3" s="1"/>
  <c r="AC1024" i="3" s="1"/>
  <c r="AC1025" i="3" s="1"/>
  <c r="AC1026" i="3" s="1"/>
  <c r="AC1027" i="3" s="1"/>
  <c r="AC1028" i="3" s="1"/>
  <c r="AC1029" i="3" s="1"/>
  <c r="AC1030" i="3" s="1"/>
  <c r="AC1031" i="3" s="1"/>
  <c r="AC1032" i="3" s="1"/>
  <c r="AC1033" i="3" s="1"/>
  <c r="AC1034" i="3" s="1"/>
  <c r="AC1035" i="3" s="1"/>
  <c r="AC1036" i="3" s="1"/>
  <c r="AC1037" i="3" s="1"/>
  <c r="AC1038" i="3" s="1"/>
  <c r="AC1039" i="3" s="1"/>
  <c r="AC1040" i="3" s="1"/>
  <c r="AC1041" i="3" s="1"/>
  <c r="AC1042" i="3" s="1"/>
  <c r="AC1043" i="3" s="1"/>
  <c r="AC1044" i="3" s="1"/>
  <c r="AC1045" i="3" s="1"/>
  <c r="AC1046" i="3" s="1"/>
  <c r="AC1047" i="3" s="1"/>
  <c r="AC1048" i="3" s="1"/>
  <c r="AC1049" i="3" s="1"/>
  <c r="AC1050" i="3" s="1"/>
  <c r="AC1051" i="3" s="1"/>
  <c r="AC1052" i="3" s="1"/>
  <c r="AC1053" i="3" s="1"/>
  <c r="AC1054" i="3" s="1"/>
  <c r="AC1055" i="3" s="1"/>
  <c r="AC1056" i="3" s="1"/>
  <c r="AC1057" i="3" s="1"/>
  <c r="AC1058" i="3" s="1"/>
  <c r="AC1059" i="3" s="1"/>
  <c r="AC1060" i="3" s="1"/>
  <c r="AC1061" i="3" s="1"/>
  <c r="AC1062" i="3" s="1"/>
  <c r="AC1063" i="3" s="1"/>
  <c r="AC1064" i="3" s="1"/>
  <c r="AC1065" i="3" s="1"/>
  <c r="AC1066" i="3" s="1"/>
  <c r="AC1067" i="3" s="1"/>
  <c r="AC1068" i="3" s="1"/>
  <c r="AC1069" i="3" s="1"/>
  <c r="AC1070" i="3" s="1"/>
  <c r="AC1071" i="3" s="1"/>
  <c r="AC1072" i="3" s="1"/>
  <c r="AC1073" i="3" s="1"/>
  <c r="AC1074" i="3" s="1"/>
  <c r="AC1075" i="3" s="1"/>
  <c r="AC1076" i="3" s="1"/>
  <c r="AC1077" i="3" s="1"/>
  <c r="AC1078" i="3" s="1"/>
  <c r="AC1079" i="3" s="1"/>
  <c r="AC1080" i="3" s="1"/>
  <c r="AC1081" i="3" s="1"/>
  <c r="AC1082" i="3" s="1"/>
  <c r="AC1083" i="3" s="1"/>
  <c r="AC1084" i="3" s="1"/>
  <c r="AC1085" i="3" s="1"/>
  <c r="AC1086" i="3" s="1"/>
  <c r="AC1087" i="3" s="1"/>
  <c r="AC1088" i="3" s="1"/>
  <c r="AC1089" i="3" s="1"/>
  <c r="AC1090" i="3" s="1"/>
  <c r="AC1091" i="3" s="1"/>
  <c r="AC1092" i="3" s="1"/>
  <c r="AC1093" i="3" s="1"/>
  <c r="AC1094" i="3" s="1"/>
  <c r="AC1095" i="3" s="1"/>
  <c r="AC1096" i="3" s="1"/>
  <c r="AC1097" i="3" s="1"/>
  <c r="AC1098" i="3" s="1"/>
  <c r="AC1099" i="3" s="1"/>
  <c r="AC1100" i="3" s="1"/>
  <c r="AC1101" i="3" s="1"/>
  <c r="AC1102" i="3" s="1"/>
  <c r="AC1103" i="3" s="1"/>
  <c r="AC1104" i="3" s="1"/>
  <c r="AC1105" i="3" s="1"/>
  <c r="AC1106" i="3" s="1"/>
  <c r="AC1107" i="3" s="1"/>
  <c r="AC1108" i="3" s="1"/>
  <c r="AC1109" i="3" s="1"/>
  <c r="AC1110" i="3" s="1"/>
  <c r="AC1111" i="3" s="1"/>
  <c r="AC1112" i="3" s="1"/>
  <c r="AC1113" i="3" s="1"/>
  <c r="AC1114" i="3" s="1"/>
  <c r="AC1115" i="3" s="1"/>
  <c r="AC1116" i="3" s="1"/>
  <c r="AC1117" i="3" s="1"/>
  <c r="AC1118" i="3" s="1"/>
  <c r="AC1119" i="3" s="1"/>
  <c r="AC1120" i="3" s="1"/>
  <c r="AC1121" i="3" s="1"/>
  <c r="AC1122" i="3" s="1"/>
  <c r="AC1123" i="3" s="1"/>
  <c r="AC1124" i="3" s="1"/>
  <c r="AC1125" i="3" s="1"/>
  <c r="AC1126" i="3" s="1"/>
  <c r="AC1127" i="3" s="1"/>
  <c r="AC1128" i="3" s="1"/>
  <c r="AC1129" i="3" s="1"/>
  <c r="AC1130" i="3" s="1"/>
  <c r="AC1131" i="3" s="1"/>
  <c r="AC1132" i="3" s="1"/>
  <c r="AC1133" i="3" s="1"/>
  <c r="AC1134" i="3" s="1"/>
  <c r="AC1135" i="3" s="1"/>
  <c r="AC1136" i="3" s="1"/>
  <c r="AC1137" i="3" s="1"/>
  <c r="AC1138" i="3" s="1"/>
  <c r="AC1139" i="3" s="1"/>
  <c r="AC1140" i="3" s="1"/>
  <c r="AC1141" i="3" s="1"/>
  <c r="AC1142" i="3" s="1"/>
  <c r="AC1143" i="3" s="1"/>
  <c r="AC1144" i="3" s="1"/>
  <c r="AC1145" i="3" s="1"/>
  <c r="AC1146" i="3" s="1"/>
  <c r="AC1147" i="3" s="1"/>
  <c r="AC1148" i="3" s="1"/>
  <c r="AC1149" i="3" s="1"/>
  <c r="AC1150" i="3" s="1"/>
  <c r="AC1151" i="3" s="1"/>
  <c r="AC1152" i="3" s="1"/>
  <c r="AC1153" i="3" s="1"/>
  <c r="AC1154" i="3" s="1"/>
  <c r="AC1155" i="3" s="1"/>
  <c r="AC1156" i="3" s="1"/>
  <c r="AC1157" i="3" s="1"/>
  <c r="AC1158" i="3" s="1"/>
  <c r="AC1159" i="3" s="1"/>
  <c r="AC1160" i="3" s="1"/>
  <c r="AC1161" i="3" s="1"/>
  <c r="AC1162" i="3" s="1"/>
  <c r="AC1163" i="3" s="1"/>
  <c r="AC1164" i="3" s="1"/>
  <c r="AC1165" i="3" s="1"/>
  <c r="AC1166" i="3" s="1"/>
  <c r="AC1167" i="3" s="1"/>
  <c r="AC1168" i="3" s="1"/>
  <c r="AC1169" i="3" s="1"/>
  <c r="AC1170" i="3" s="1"/>
  <c r="AC1171" i="3" s="1"/>
  <c r="AC1172" i="3" s="1"/>
  <c r="AC1173" i="3" s="1"/>
  <c r="AC1174" i="3" s="1"/>
  <c r="AC1175" i="3" s="1"/>
  <c r="AC1176" i="3" s="1"/>
  <c r="AC1177" i="3" s="1"/>
  <c r="AC1178" i="3" s="1"/>
  <c r="AC1179" i="3" s="1"/>
  <c r="AC1180" i="3" s="1"/>
  <c r="AC1181" i="3" s="1"/>
  <c r="AC1182" i="3" s="1"/>
  <c r="AC1183" i="3" s="1"/>
  <c r="AC1184" i="3" s="1"/>
  <c r="AC1185" i="3" s="1"/>
  <c r="AC1186" i="3" s="1"/>
  <c r="AC1187" i="3" s="1"/>
  <c r="AC1188" i="3" s="1"/>
  <c r="AC1189" i="3" s="1"/>
  <c r="AC1190" i="3" s="1"/>
  <c r="AC1191" i="3" s="1"/>
  <c r="AC1192" i="3" s="1"/>
  <c r="AC1193" i="3" s="1"/>
  <c r="AC1194" i="3" s="1"/>
  <c r="AC1195" i="3" s="1"/>
  <c r="AC1196" i="3" s="1"/>
  <c r="AC1197" i="3" s="1"/>
  <c r="AC1198" i="3" s="1"/>
  <c r="AC1199" i="3" s="1"/>
  <c r="AC1200" i="3" s="1"/>
  <c r="AC1201" i="3" s="1"/>
  <c r="AC1202" i="3" s="1"/>
  <c r="AC1203" i="3" s="1"/>
  <c r="AC1204" i="3" s="1"/>
  <c r="AC1205" i="3" s="1"/>
  <c r="AC1206" i="3" s="1"/>
  <c r="AC1207" i="3" s="1"/>
  <c r="AC1208" i="3" s="1"/>
  <c r="AC1209" i="3" s="1"/>
  <c r="AC1210" i="3" s="1"/>
  <c r="AC1211" i="3" s="1"/>
  <c r="AC1212" i="3" s="1"/>
  <c r="AC1213" i="3" s="1"/>
  <c r="AC1214" i="3" s="1"/>
  <c r="AC1215" i="3" s="1"/>
  <c r="AC1216" i="3" s="1"/>
  <c r="AC1217" i="3" s="1"/>
  <c r="AC1218" i="3" s="1"/>
  <c r="AC1219" i="3" s="1"/>
  <c r="AC1220" i="3" s="1"/>
  <c r="AC1221" i="3" s="1"/>
  <c r="AC1222" i="3" s="1"/>
  <c r="AC1223" i="3" s="1"/>
  <c r="AC1224" i="3" s="1"/>
  <c r="AC1225" i="3" s="1"/>
  <c r="AC1226" i="3" s="1"/>
  <c r="AC1227" i="3" s="1"/>
  <c r="AC1228" i="3" s="1"/>
  <c r="AC1229" i="3" s="1"/>
  <c r="AC1230" i="3" s="1"/>
  <c r="AC1231" i="3" s="1"/>
  <c r="AC1232" i="3" s="1"/>
  <c r="AC1233" i="3" s="1"/>
  <c r="AC1234" i="3" s="1"/>
  <c r="AC1235" i="3" s="1"/>
  <c r="AC1236" i="3" s="1"/>
  <c r="AC1237" i="3" s="1"/>
  <c r="AC1238" i="3" s="1"/>
  <c r="AC1239" i="3" s="1"/>
  <c r="AC1240" i="3" s="1"/>
  <c r="AC1241" i="3" s="1"/>
  <c r="AC1242" i="3" s="1"/>
  <c r="AC1243" i="3" s="1"/>
  <c r="AC1244" i="3" s="1"/>
  <c r="AC1245" i="3" s="1"/>
  <c r="AC1246" i="3" s="1"/>
  <c r="AC1247" i="3" s="1"/>
  <c r="AC1248" i="3" s="1"/>
  <c r="AC1249" i="3" s="1"/>
  <c r="AC1250" i="3" s="1"/>
  <c r="AC1251" i="3" s="1"/>
  <c r="AC1252" i="3" s="1"/>
  <c r="AC1253" i="3" s="1"/>
  <c r="AC1254" i="3" s="1"/>
  <c r="AC1255" i="3" s="1"/>
  <c r="AC1256" i="3" s="1"/>
  <c r="AC1257" i="3" s="1"/>
  <c r="AC1258" i="3" s="1"/>
  <c r="AC1259" i="3" s="1"/>
  <c r="AC1260" i="3" s="1"/>
  <c r="AC1261" i="3" s="1"/>
  <c r="AC1262" i="3" s="1"/>
  <c r="AC1263" i="3" s="1"/>
  <c r="AC1264" i="3" s="1"/>
  <c r="AC1265" i="3" s="1"/>
  <c r="AC1266" i="3" s="1"/>
  <c r="AC1267" i="3" s="1"/>
  <c r="AC1268" i="3" s="1"/>
  <c r="AC1269" i="3" s="1"/>
  <c r="AC1270" i="3" s="1"/>
  <c r="AC1271" i="3" s="1"/>
  <c r="AC1272" i="3" s="1"/>
  <c r="AC1273" i="3" s="1"/>
  <c r="AC1274" i="3" s="1"/>
  <c r="AC1275" i="3" s="1"/>
  <c r="AC1276" i="3" s="1"/>
  <c r="AC1277" i="3" s="1"/>
  <c r="AC1278" i="3" s="1"/>
  <c r="AC1279" i="3" s="1"/>
  <c r="AC1280" i="3" s="1"/>
  <c r="AC1281" i="3" s="1"/>
  <c r="AC1282" i="3" s="1"/>
  <c r="AC1283" i="3" s="1"/>
  <c r="AC1284" i="3" s="1"/>
  <c r="AC1285" i="3" s="1"/>
  <c r="AC1286" i="3" s="1"/>
  <c r="AC1287" i="3" s="1"/>
  <c r="AC1288" i="3" s="1"/>
  <c r="AC1289" i="3" s="1"/>
  <c r="AC1290" i="3" s="1"/>
  <c r="AC1291" i="3" s="1"/>
  <c r="AC1292" i="3" s="1"/>
  <c r="AC1293" i="3" s="1"/>
  <c r="AC1294" i="3" s="1"/>
  <c r="AC1295" i="3" s="1"/>
  <c r="AC1296" i="3" s="1"/>
  <c r="AC1297" i="3" s="1"/>
  <c r="AC1298" i="3" s="1"/>
  <c r="AC1299" i="3" s="1"/>
  <c r="AC1300" i="3" s="1"/>
  <c r="AC1301" i="3" s="1"/>
  <c r="AC1302" i="3" s="1"/>
  <c r="AC1303" i="3" s="1"/>
  <c r="AC1304" i="3" s="1"/>
  <c r="AC1305" i="3" s="1"/>
  <c r="AC1306" i="3" s="1"/>
  <c r="AC1307" i="3" s="1"/>
  <c r="AC1308" i="3" s="1"/>
  <c r="AC1309" i="3" s="1"/>
  <c r="AC1310" i="3" s="1"/>
  <c r="AC1311" i="3" s="1"/>
  <c r="AC1312" i="3" s="1"/>
  <c r="AC1313" i="3" s="1"/>
  <c r="AC1314" i="3" s="1"/>
  <c r="AC1315" i="3" s="1"/>
  <c r="AC1316" i="3" s="1"/>
  <c r="AC1317" i="3" s="1"/>
  <c r="AC1318" i="3" s="1"/>
  <c r="AC1319" i="3" s="1"/>
  <c r="AC1320" i="3" s="1"/>
  <c r="AC1321" i="3" s="1"/>
  <c r="AC1322" i="3" s="1"/>
  <c r="AC1323" i="3" s="1"/>
  <c r="AC1324" i="3" s="1"/>
  <c r="AC1325" i="3" s="1"/>
  <c r="AC1326" i="3" s="1"/>
  <c r="AC1327" i="3" s="1"/>
  <c r="AC1328" i="3" s="1"/>
  <c r="AC1329" i="3" s="1"/>
  <c r="AC1330" i="3" s="1"/>
  <c r="AC1331" i="3" s="1"/>
  <c r="AC1332" i="3" s="1"/>
  <c r="AC1333" i="3" s="1"/>
  <c r="AC1334" i="3" s="1"/>
  <c r="AC1335" i="3" s="1"/>
  <c r="AC1336" i="3" s="1"/>
  <c r="AC1337" i="3" s="1"/>
  <c r="AC1338" i="3" s="1"/>
  <c r="AC1339" i="3" s="1"/>
  <c r="AC1340" i="3" s="1"/>
  <c r="AC1341" i="3" s="1"/>
  <c r="AC1342" i="3" s="1"/>
  <c r="AC1343" i="3" s="1"/>
  <c r="AC1344" i="3" s="1"/>
  <c r="AC1345" i="3" s="1"/>
  <c r="AC1346" i="3" s="1"/>
  <c r="AC1347" i="3" s="1"/>
  <c r="AC1348" i="3" s="1"/>
  <c r="AC1349" i="3" s="1"/>
  <c r="AC1350" i="3" s="1"/>
  <c r="AC1351" i="3" s="1"/>
  <c r="AC1352" i="3" s="1"/>
  <c r="AC1353" i="3" s="1"/>
  <c r="AC1354" i="3" s="1"/>
  <c r="AC1355" i="3" s="1"/>
  <c r="AC1356" i="3" s="1"/>
  <c r="AC1357" i="3" s="1"/>
  <c r="AC1358" i="3" s="1"/>
  <c r="AC1359" i="3" s="1"/>
  <c r="AC1360" i="3" s="1"/>
  <c r="AC1361" i="3" s="1"/>
  <c r="AC1362" i="3" s="1"/>
  <c r="AC1363" i="3" s="1"/>
  <c r="AC1364" i="3" s="1"/>
  <c r="AC1365" i="3" s="1"/>
  <c r="AC1366" i="3" s="1"/>
  <c r="AC1367" i="3" s="1"/>
  <c r="AC1368" i="3" s="1"/>
  <c r="AC1369" i="3" s="1"/>
  <c r="AC1370" i="3" s="1"/>
  <c r="AC1371" i="3" s="1"/>
  <c r="AC1372" i="3" s="1"/>
  <c r="AC1373" i="3" s="1"/>
  <c r="AC1374" i="3" s="1"/>
  <c r="AC1375" i="3" s="1"/>
  <c r="AC1376" i="3" s="1"/>
  <c r="AC1377" i="3" s="1"/>
  <c r="AC1378" i="3" s="1"/>
  <c r="AC1379" i="3" s="1"/>
  <c r="AC1380" i="3" s="1"/>
  <c r="AC1381" i="3" s="1"/>
  <c r="AC1382" i="3" s="1"/>
  <c r="AC1383" i="3" s="1"/>
  <c r="AC1384" i="3" s="1"/>
  <c r="AC1385" i="3" s="1"/>
  <c r="AC1386" i="3" s="1"/>
  <c r="AC1387" i="3" s="1"/>
  <c r="AC1388" i="3" s="1"/>
  <c r="AC1389" i="3" s="1"/>
  <c r="AC1390" i="3" s="1"/>
  <c r="AC1391" i="3" s="1"/>
  <c r="AC1392" i="3" s="1"/>
  <c r="AC1393" i="3" s="1"/>
  <c r="AC1394" i="3" s="1"/>
  <c r="AC1395" i="3" s="1"/>
  <c r="AC1396" i="3" s="1"/>
  <c r="AC1397" i="3" s="1"/>
  <c r="AC1398" i="3" s="1"/>
  <c r="AC1399" i="3" s="1"/>
  <c r="AC1400" i="3" s="1"/>
  <c r="AC1401" i="3" s="1"/>
  <c r="AC1402" i="3" s="1"/>
  <c r="AC1403" i="3" s="1"/>
  <c r="AC1404" i="3" s="1"/>
  <c r="AC1405" i="3" s="1"/>
  <c r="AC1406" i="3" s="1"/>
  <c r="AC1407" i="3" s="1"/>
  <c r="AC1408" i="3" s="1"/>
  <c r="AC1409" i="3" s="1"/>
  <c r="AC1410" i="3" s="1"/>
  <c r="AC1411" i="3" s="1"/>
  <c r="AC1412" i="3" s="1"/>
  <c r="AC1413" i="3" s="1"/>
  <c r="AC1414" i="3" s="1"/>
  <c r="AC1415" i="3" s="1"/>
  <c r="AC1416" i="3" s="1"/>
  <c r="AC1417" i="3" s="1"/>
  <c r="AC1418" i="3" s="1"/>
  <c r="AC1419" i="3" s="1"/>
  <c r="AC1420" i="3" s="1"/>
  <c r="AC1421" i="3" s="1"/>
  <c r="AC1422" i="3" s="1"/>
  <c r="AC1423" i="3" s="1"/>
  <c r="AC1424" i="3" s="1"/>
  <c r="AC1425" i="3" s="1"/>
  <c r="AC1426" i="3" s="1"/>
  <c r="AC1427" i="3" s="1"/>
  <c r="AC1428" i="3" s="1"/>
  <c r="AC1429" i="3" s="1"/>
  <c r="AC1430" i="3" s="1"/>
  <c r="AC1431" i="3" s="1"/>
  <c r="AC1432" i="3" s="1"/>
  <c r="AC1433" i="3" s="1"/>
  <c r="AC1434" i="3" s="1"/>
  <c r="AC1435" i="3" s="1"/>
  <c r="AC1436" i="3" s="1"/>
  <c r="AC1437" i="3" s="1"/>
  <c r="AC1438" i="3" s="1"/>
  <c r="AC1439" i="3" s="1"/>
  <c r="AC1440" i="3" s="1"/>
  <c r="AC1441" i="3" s="1"/>
  <c r="AC1442" i="3" s="1"/>
  <c r="AC1443" i="3" s="1"/>
  <c r="AC1444" i="3" s="1"/>
  <c r="AC1445" i="3" s="1"/>
  <c r="AC1446" i="3" s="1"/>
  <c r="AC1447" i="3" s="1"/>
  <c r="AC1448" i="3" s="1"/>
  <c r="AC1449" i="3" s="1"/>
  <c r="AC1450" i="3" s="1"/>
  <c r="AC1451" i="3" s="1"/>
  <c r="AC1452" i="3" s="1"/>
  <c r="AC1453" i="3" s="1"/>
  <c r="AC1454" i="3" s="1"/>
  <c r="AC1455" i="3" s="1"/>
  <c r="AC1456" i="3" s="1"/>
  <c r="AC1457" i="3" s="1"/>
  <c r="AC1458" i="3" s="1"/>
  <c r="AC1459" i="3" s="1"/>
  <c r="AC1460" i="3" s="1"/>
  <c r="AC1461" i="3" s="1"/>
  <c r="AC1462" i="3" s="1"/>
  <c r="AC1463" i="3" s="1"/>
  <c r="AC1464" i="3" s="1"/>
  <c r="AC1465" i="3" s="1"/>
  <c r="AC1466" i="3" s="1"/>
  <c r="AC1467" i="3" s="1"/>
  <c r="AC1468" i="3" s="1"/>
  <c r="AC1469" i="3" s="1"/>
  <c r="AC1470" i="3" s="1"/>
  <c r="AC1471" i="3" s="1"/>
  <c r="AC1472" i="3" s="1"/>
  <c r="AC1473" i="3" s="1"/>
  <c r="AC1474" i="3" s="1"/>
  <c r="AC1475" i="3" s="1"/>
  <c r="AC1476" i="3" s="1"/>
  <c r="AC1477" i="3" s="1"/>
  <c r="AC1478" i="3" s="1"/>
  <c r="AC1479" i="3" s="1"/>
  <c r="AC1480" i="3" s="1"/>
  <c r="AC1481" i="3" s="1"/>
  <c r="AC1482" i="3" s="1"/>
  <c r="AC1483" i="3" s="1"/>
  <c r="AC1484" i="3" s="1"/>
  <c r="AC1485" i="3" s="1"/>
  <c r="AC1486" i="3" s="1"/>
  <c r="AC1487" i="3" s="1"/>
  <c r="AC1488" i="3" s="1"/>
  <c r="AC1489" i="3" s="1"/>
  <c r="AC1490" i="3" s="1"/>
  <c r="AC1491" i="3" s="1"/>
  <c r="AC1492" i="3" s="1"/>
  <c r="AC1493" i="3" s="1"/>
  <c r="AC1494" i="3" s="1"/>
  <c r="AC1495" i="3" s="1"/>
  <c r="AC1496" i="3" s="1"/>
  <c r="AC1497" i="3" s="1"/>
  <c r="AC1498" i="3" s="1"/>
  <c r="AC1499" i="3" s="1"/>
  <c r="AC1500" i="3" s="1"/>
  <c r="AC1501" i="3" s="1"/>
  <c r="AC1502" i="3" s="1"/>
  <c r="AC1503" i="3" s="1"/>
  <c r="AC1504" i="3" s="1"/>
  <c r="AC1505" i="3" s="1"/>
  <c r="AC1506" i="3" s="1"/>
  <c r="AC1507" i="3" s="1"/>
  <c r="AC1508" i="3" s="1"/>
  <c r="AC1509" i="3" s="1"/>
  <c r="AC1510" i="3" s="1"/>
  <c r="AC1511" i="3" s="1"/>
  <c r="AC1512" i="3" s="1"/>
  <c r="AC1513" i="3" s="1"/>
  <c r="AC1514" i="3" s="1"/>
  <c r="AC1515" i="3" s="1"/>
  <c r="AC1516" i="3" s="1"/>
  <c r="AC1517" i="3" s="1"/>
  <c r="AC1518" i="3" s="1"/>
  <c r="AC1519" i="3" s="1"/>
  <c r="AC1520" i="3" s="1"/>
  <c r="AC1521" i="3" s="1"/>
  <c r="AC1522" i="3" s="1"/>
  <c r="AC1523" i="3" s="1"/>
  <c r="AC1524" i="3" s="1"/>
  <c r="AC1525" i="3" s="1"/>
  <c r="AC1526" i="3" s="1"/>
  <c r="AC1527" i="3" s="1"/>
  <c r="AC1528" i="3" s="1"/>
  <c r="AC1529" i="3" s="1"/>
  <c r="AC1530" i="3" s="1"/>
  <c r="AC1531" i="3" s="1"/>
  <c r="AC1532" i="3" s="1"/>
  <c r="AC1533" i="3" s="1"/>
  <c r="AC1534" i="3" s="1"/>
  <c r="AC1535" i="3" s="1"/>
  <c r="AC1536" i="3" s="1"/>
  <c r="AC1537" i="3" s="1"/>
  <c r="AC1538" i="3" s="1"/>
  <c r="AC1539" i="3" s="1"/>
  <c r="AC1540" i="3" s="1"/>
  <c r="AC1541" i="3" s="1"/>
  <c r="AC1542" i="3" s="1"/>
  <c r="AC1543" i="3" s="1"/>
  <c r="AC1544" i="3" s="1"/>
  <c r="AC1545" i="3" s="1"/>
  <c r="AC1546" i="3" s="1"/>
  <c r="AC1547" i="3" s="1"/>
  <c r="AC1548" i="3" s="1"/>
  <c r="AC1549" i="3" s="1"/>
  <c r="AC1550" i="3" s="1"/>
  <c r="AC1551" i="3" s="1"/>
  <c r="AC1552" i="3" s="1"/>
  <c r="AC1553" i="3" s="1"/>
  <c r="AC1554" i="3" s="1"/>
  <c r="AC1555" i="3" s="1"/>
  <c r="AC1556" i="3" s="1"/>
  <c r="AC1557" i="3" s="1"/>
  <c r="AC1558" i="3" s="1"/>
  <c r="AC1559" i="3" s="1"/>
  <c r="AC1560" i="3" s="1"/>
  <c r="AC1561" i="3" s="1"/>
  <c r="AC1562" i="3" s="1"/>
  <c r="AC1563" i="3" s="1"/>
  <c r="AC1564" i="3" s="1"/>
  <c r="AC1565" i="3" s="1"/>
  <c r="AC1566" i="3" s="1"/>
  <c r="AC1567" i="3" s="1"/>
  <c r="AC1568" i="3" s="1"/>
  <c r="AC1569" i="3" s="1"/>
  <c r="AC1570" i="3" s="1"/>
  <c r="AC1571" i="3" s="1"/>
  <c r="AC1572" i="3" s="1"/>
  <c r="AC1573" i="3" s="1"/>
  <c r="AC1574" i="3" s="1"/>
  <c r="AC1575" i="3" s="1"/>
  <c r="AC1576" i="3" s="1"/>
  <c r="AC1577" i="3" s="1"/>
  <c r="AC1578" i="3" s="1"/>
  <c r="AC1579" i="3" s="1"/>
  <c r="AC1580" i="3" s="1"/>
  <c r="AC1581" i="3" s="1"/>
  <c r="AC1582" i="3" s="1"/>
  <c r="AC1583" i="3" s="1"/>
  <c r="AC1584" i="3" s="1"/>
  <c r="AC1585" i="3" s="1"/>
  <c r="AC1586" i="3" s="1"/>
  <c r="AC1587" i="3" s="1"/>
  <c r="AC1588" i="3" s="1"/>
  <c r="AC1589" i="3" s="1"/>
  <c r="AC1590" i="3" s="1"/>
  <c r="AC1591" i="3" s="1"/>
  <c r="AC1592" i="3" s="1"/>
  <c r="AC1593" i="3" s="1"/>
  <c r="AC1594" i="3" s="1"/>
  <c r="AC1595" i="3" s="1"/>
  <c r="AC1596" i="3" s="1"/>
  <c r="AC1597" i="3" s="1"/>
  <c r="AC1598" i="3" s="1"/>
  <c r="AC1599" i="3" s="1"/>
  <c r="AC1600" i="3" s="1"/>
  <c r="AC1601" i="3" s="1"/>
  <c r="AC1602" i="3" s="1"/>
  <c r="AC1603" i="3" s="1"/>
  <c r="AC1604" i="3" s="1"/>
  <c r="AC1605" i="3" s="1"/>
  <c r="AC1606" i="3" s="1"/>
  <c r="AC1607" i="3" s="1"/>
  <c r="AC1608" i="3" s="1"/>
  <c r="AC1609" i="3" s="1"/>
  <c r="AC1610" i="3" s="1"/>
  <c r="AC1611" i="3" s="1"/>
  <c r="AC1612" i="3" s="1"/>
  <c r="AC1613" i="3" s="1"/>
  <c r="AC1614" i="3" s="1"/>
  <c r="AC1615" i="3" s="1"/>
  <c r="AC1616" i="3" s="1"/>
  <c r="AC1617" i="3" s="1"/>
  <c r="AC1618" i="3" s="1"/>
  <c r="AC1619" i="3" s="1"/>
  <c r="AC1620" i="3" s="1"/>
  <c r="AC1621" i="3" s="1"/>
  <c r="AC1622" i="3" s="1"/>
  <c r="AC1623" i="3" s="1"/>
  <c r="AC1624" i="3" s="1"/>
  <c r="AC1625" i="3" s="1"/>
  <c r="AC1626" i="3" s="1"/>
  <c r="AC1627" i="3" s="1"/>
  <c r="AC1628" i="3" s="1"/>
  <c r="AC1629" i="3" s="1"/>
  <c r="AC1630" i="3" s="1"/>
  <c r="AC1631" i="3" s="1"/>
  <c r="AC1632" i="3" s="1"/>
  <c r="AC1633" i="3" s="1"/>
  <c r="AC1634" i="3" s="1"/>
  <c r="AC1635" i="3" s="1"/>
  <c r="AC1636" i="3" s="1"/>
  <c r="AC1637" i="3" s="1"/>
  <c r="AC1638" i="3" s="1"/>
  <c r="AC1639" i="3" s="1"/>
  <c r="AC1640" i="3" s="1"/>
  <c r="AC1641" i="3" s="1"/>
  <c r="AC1642" i="3" s="1"/>
  <c r="AC1643" i="3" s="1"/>
  <c r="AC1644" i="3" s="1"/>
  <c r="AC1645" i="3" s="1"/>
  <c r="AC1646" i="3" s="1"/>
  <c r="AC1647" i="3" s="1"/>
  <c r="AC1648" i="3" s="1"/>
  <c r="AC1649" i="3" s="1"/>
  <c r="AC1650" i="3" s="1"/>
  <c r="AC1651" i="3" s="1"/>
  <c r="AC1652" i="3" s="1"/>
  <c r="AC1653" i="3" s="1"/>
  <c r="AC1654" i="3" s="1"/>
  <c r="AC1655" i="3" s="1"/>
  <c r="AC1656" i="3" s="1"/>
  <c r="AC1657" i="3" s="1"/>
  <c r="AC1658" i="3" s="1"/>
  <c r="AC1659" i="3" s="1"/>
  <c r="AC1660" i="3" s="1"/>
  <c r="AC1661" i="3" s="1"/>
  <c r="AC1662" i="3" s="1"/>
  <c r="AC1663" i="3" s="1"/>
  <c r="AC1664" i="3" s="1"/>
  <c r="AC1665" i="3" s="1"/>
  <c r="AC1666" i="3" s="1"/>
  <c r="AC1667" i="3" s="1"/>
  <c r="AC1668" i="3" s="1"/>
  <c r="AC1669" i="3" s="1"/>
  <c r="AC1670" i="3" s="1"/>
  <c r="AC1671" i="3" s="1"/>
  <c r="AC1672" i="3" s="1"/>
  <c r="AC1673" i="3" s="1"/>
  <c r="AC1674" i="3" s="1"/>
  <c r="AC1675" i="3" s="1"/>
  <c r="AC1676" i="3" s="1"/>
  <c r="AC1677" i="3" s="1"/>
  <c r="AC1678" i="3" s="1"/>
  <c r="AC1679" i="3" s="1"/>
  <c r="AC1680" i="3" s="1"/>
  <c r="AC1681" i="3" s="1"/>
  <c r="AC1682" i="3" s="1"/>
  <c r="AC1683" i="3" s="1"/>
  <c r="AC1684" i="3" s="1"/>
  <c r="AC1685" i="3" s="1"/>
  <c r="AC1686" i="3" s="1"/>
  <c r="AC1687" i="3" s="1"/>
  <c r="AC1688" i="3" s="1"/>
  <c r="AC1689" i="3" s="1"/>
  <c r="AC1690" i="3" s="1"/>
  <c r="AC1691" i="3" s="1"/>
  <c r="AC1692" i="3" s="1"/>
  <c r="AC1693" i="3" s="1"/>
  <c r="AC1694" i="3" s="1"/>
  <c r="AC1695" i="3" s="1"/>
  <c r="AC1696" i="3" s="1"/>
  <c r="AC1697" i="3" s="1"/>
  <c r="AC1698" i="3" s="1"/>
  <c r="AC1699" i="3" s="1"/>
  <c r="AC1700" i="3" s="1"/>
  <c r="AC1701" i="3" s="1"/>
  <c r="AC1702" i="3" s="1"/>
  <c r="AC1703" i="3" s="1"/>
  <c r="AC1704" i="3" s="1"/>
  <c r="AC1705" i="3" s="1"/>
  <c r="AC1706" i="3" s="1"/>
  <c r="AC1707" i="3" s="1"/>
  <c r="AC1708" i="3" s="1"/>
  <c r="AC1709" i="3" s="1"/>
  <c r="AC1710" i="3" s="1"/>
  <c r="AC1711" i="3" s="1"/>
  <c r="AC1712" i="3" s="1"/>
  <c r="AC1713" i="3" s="1"/>
  <c r="AC1714" i="3" s="1"/>
  <c r="AC1715" i="3" s="1"/>
  <c r="AC1716" i="3" s="1"/>
  <c r="AC1717" i="3" s="1"/>
  <c r="AC1718" i="3" s="1"/>
  <c r="AC1719" i="3" s="1"/>
  <c r="AC1720" i="3" s="1"/>
  <c r="AC1721" i="3" s="1"/>
  <c r="AC1722" i="3" s="1"/>
  <c r="AC1723" i="3" s="1"/>
  <c r="AC1724" i="3" s="1"/>
  <c r="AC1725" i="3" s="1"/>
  <c r="AC1726" i="3" s="1"/>
  <c r="AC1727" i="3" s="1"/>
  <c r="AC1728" i="3" s="1"/>
  <c r="AC1729" i="3" s="1"/>
  <c r="AC1730" i="3" s="1"/>
  <c r="AC1731" i="3" s="1"/>
  <c r="AC1732" i="3" s="1"/>
  <c r="AC1733" i="3" s="1"/>
  <c r="AC1734" i="3" s="1"/>
  <c r="AC1735" i="3" s="1"/>
  <c r="AC1736" i="3" s="1"/>
  <c r="AC1737" i="3" s="1"/>
  <c r="AC1738" i="3" s="1"/>
  <c r="AC1739" i="3" s="1"/>
  <c r="AC1740" i="3" s="1"/>
  <c r="AC1741" i="3" s="1"/>
  <c r="AC1742" i="3" s="1"/>
  <c r="AC1743" i="3" s="1"/>
  <c r="AC1744" i="3" s="1"/>
  <c r="AC1745" i="3" s="1"/>
  <c r="AC1746" i="3" s="1"/>
  <c r="AC1747" i="3" s="1"/>
  <c r="AC1748" i="3" s="1"/>
  <c r="AC1749" i="3" s="1"/>
  <c r="AC1750" i="3" s="1"/>
  <c r="AC1751" i="3" s="1"/>
  <c r="AC1752" i="3" s="1"/>
  <c r="AC1753" i="3" s="1"/>
  <c r="AC1754" i="3" s="1"/>
  <c r="AC1755" i="3" s="1"/>
  <c r="AC1756" i="3" s="1"/>
  <c r="AC1757" i="3" s="1"/>
  <c r="AC1758" i="3" s="1"/>
  <c r="AC1759" i="3" s="1"/>
  <c r="AC1760" i="3" s="1"/>
  <c r="AC1761" i="3" s="1"/>
  <c r="AC1762" i="3" s="1"/>
  <c r="AC1763" i="3" s="1"/>
  <c r="AC1764" i="3" s="1"/>
  <c r="AC1765" i="3" s="1"/>
  <c r="AC1766" i="3" s="1"/>
  <c r="AC1767" i="3" s="1"/>
  <c r="AC1768" i="3" s="1"/>
  <c r="AC1769" i="3" s="1"/>
  <c r="AC1770" i="3" s="1"/>
  <c r="AC1771" i="3" s="1"/>
  <c r="AC1772" i="3" s="1"/>
  <c r="AC1773" i="3" s="1"/>
  <c r="AC1774" i="3" s="1"/>
  <c r="AC1775" i="3" s="1"/>
  <c r="AC1776" i="3" s="1"/>
  <c r="AC1777" i="3" s="1"/>
  <c r="AC1778" i="3" s="1"/>
  <c r="AC1779" i="3" s="1"/>
  <c r="AC1780" i="3" s="1"/>
  <c r="AC1781" i="3" s="1"/>
  <c r="AC1782" i="3" s="1"/>
  <c r="AC1783" i="3" s="1"/>
  <c r="AC1784" i="3" s="1"/>
  <c r="AC1785" i="3" s="1"/>
  <c r="AC1786" i="3" s="1"/>
  <c r="AC1787" i="3" s="1"/>
  <c r="AC1788" i="3" s="1"/>
  <c r="AC1789" i="3" s="1"/>
  <c r="AC1790" i="3" s="1"/>
  <c r="AC1791" i="3" s="1"/>
  <c r="AC1792" i="3" s="1"/>
  <c r="AC1793" i="3" s="1"/>
  <c r="AC1794" i="3" s="1"/>
  <c r="AC1795" i="3" s="1"/>
  <c r="AC1796" i="3" s="1"/>
  <c r="AC1797" i="3" s="1"/>
  <c r="AC1798" i="3" s="1"/>
  <c r="AC1799" i="3" s="1"/>
  <c r="AC1800" i="3" s="1"/>
  <c r="AC1801" i="3" s="1"/>
  <c r="AC1802" i="3" s="1"/>
  <c r="AC1803" i="3" s="1"/>
  <c r="AC1804" i="3" s="1"/>
  <c r="AC1805" i="3" s="1"/>
  <c r="AC1806" i="3" s="1"/>
  <c r="AC1807" i="3" s="1"/>
  <c r="AC1808" i="3" s="1"/>
  <c r="AC1809" i="3" s="1"/>
  <c r="AC1810" i="3" s="1"/>
  <c r="AC1811" i="3" s="1"/>
  <c r="AC1812" i="3" s="1"/>
  <c r="AC1813" i="3" s="1"/>
  <c r="AC1814" i="3" s="1"/>
  <c r="AC1815" i="3" s="1"/>
  <c r="AC1816" i="3" s="1"/>
  <c r="AC1817" i="3" s="1"/>
  <c r="AC1818" i="3" s="1"/>
  <c r="AC1819" i="3" s="1"/>
  <c r="AC1820" i="3" s="1"/>
  <c r="AC1821" i="3" s="1"/>
  <c r="AC1822" i="3" s="1"/>
  <c r="AC1823" i="3" s="1"/>
  <c r="AC1824" i="3" s="1"/>
  <c r="AC1825" i="3" s="1"/>
  <c r="AC1826" i="3" s="1"/>
  <c r="AC1827" i="3" s="1"/>
  <c r="AC1828" i="3" s="1"/>
  <c r="AC1829" i="3" s="1"/>
  <c r="AC1830" i="3" s="1"/>
  <c r="AC1831" i="3" s="1"/>
  <c r="AC1832" i="3" s="1"/>
  <c r="AC1833" i="3" s="1"/>
  <c r="AC1834" i="3" s="1"/>
  <c r="AC1835" i="3" s="1"/>
  <c r="AC1836" i="3" s="1"/>
  <c r="AC1837" i="3" s="1"/>
  <c r="AC1838" i="3" s="1"/>
  <c r="AC1839" i="3" s="1"/>
  <c r="AC1840" i="3" s="1"/>
  <c r="AC1841" i="3" s="1"/>
  <c r="AC1842" i="3" s="1"/>
  <c r="AC1843" i="3" s="1"/>
  <c r="AC1844" i="3" s="1"/>
  <c r="AC1845" i="3" s="1"/>
  <c r="AC1846" i="3" s="1"/>
  <c r="AC1847" i="3" s="1"/>
  <c r="AC1848" i="3" s="1"/>
  <c r="AC1849" i="3" s="1"/>
  <c r="AC1850" i="3" s="1"/>
  <c r="AC1851" i="3" s="1"/>
  <c r="AC1852" i="3" s="1"/>
  <c r="AC1853" i="3" s="1"/>
  <c r="AC1854" i="3" s="1"/>
  <c r="AC1855" i="3" s="1"/>
  <c r="AC1856" i="3" s="1"/>
  <c r="AC1857" i="3" s="1"/>
  <c r="AC1858" i="3" s="1"/>
  <c r="AC1859" i="3" s="1"/>
  <c r="AC1860" i="3" s="1"/>
  <c r="AC1861" i="3" s="1"/>
  <c r="AC1862" i="3" s="1"/>
  <c r="AC1863" i="3" s="1"/>
  <c r="AC1864" i="3" s="1"/>
  <c r="AC1865" i="3" s="1"/>
  <c r="AC1866" i="3" s="1"/>
  <c r="AC1867" i="3" s="1"/>
  <c r="AC1868" i="3" s="1"/>
  <c r="AC1869" i="3" s="1"/>
  <c r="AC1870" i="3" s="1"/>
  <c r="AC1871" i="3" s="1"/>
  <c r="AC1872" i="3" s="1"/>
  <c r="AC1873" i="3" s="1"/>
  <c r="AC1874" i="3" s="1"/>
  <c r="AC1875" i="3" s="1"/>
  <c r="AC1876" i="3" s="1"/>
  <c r="AC1877" i="3" s="1"/>
  <c r="AC1878" i="3" s="1"/>
  <c r="AC1879" i="3" s="1"/>
  <c r="AC1880" i="3" s="1"/>
  <c r="AC1881" i="3" s="1"/>
  <c r="AC1882" i="3" s="1"/>
  <c r="AC1883" i="3" s="1"/>
  <c r="AC1884" i="3" s="1"/>
  <c r="AC1885" i="3" s="1"/>
  <c r="AC1886" i="3" s="1"/>
  <c r="AC1887" i="3" s="1"/>
  <c r="AC1888" i="3" s="1"/>
  <c r="AC1889" i="3" s="1"/>
  <c r="AC1890" i="3" s="1"/>
  <c r="AC1891" i="3" s="1"/>
  <c r="AC1892" i="3" s="1"/>
  <c r="AC1893" i="3" s="1"/>
  <c r="AC1894" i="3" s="1"/>
  <c r="AC1895" i="3" s="1"/>
  <c r="AC1896" i="3" s="1"/>
  <c r="AC1897" i="3" s="1"/>
  <c r="AC1898" i="3" s="1"/>
  <c r="AC1899" i="3" s="1"/>
  <c r="AC1900" i="3" s="1"/>
  <c r="AC1901" i="3" s="1"/>
  <c r="AC1902" i="3" s="1"/>
  <c r="AC1903" i="3" s="1"/>
  <c r="AC1904" i="3" s="1"/>
  <c r="AC1905" i="3" s="1"/>
  <c r="AC1906" i="3" s="1"/>
  <c r="AC1907" i="3" s="1"/>
  <c r="AC1908" i="3" s="1"/>
  <c r="AC1909" i="3" s="1"/>
  <c r="AC1910" i="3" s="1"/>
  <c r="AC1911" i="3" s="1"/>
  <c r="AC1912" i="3" s="1"/>
  <c r="AC1913" i="3" s="1"/>
  <c r="AC1914" i="3" s="1"/>
  <c r="AC1915" i="3" s="1"/>
  <c r="AC1916" i="3" s="1"/>
  <c r="AC1917" i="3" s="1"/>
  <c r="AC1918" i="3" s="1"/>
  <c r="AC1919" i="3" s="1"/>
  <c r="AC1920" i="3" s="1"/>
  <c r="AC1921" i="3" s="1"/>
  <c r="AC1922" i="3" s="1"/>
  <c r="AC1923" i="3" s="1"/>
  <c r="AC1924" i="3" s="1"/>
  <c r="AC1925" i="3" s="1"/>
  <c r="AC1926" i="3" s="1"/>
  <c r="AC1927" i="3" s="1"/>
  <c r="AC1928" i="3" s="1"/>
  <c r="AC1929" i="3" s="1"/>
  <c r="AC1930" i="3" s="1"/>
  <c r="AC1931" i="3" s="1"/>
  <c r="AC1932" i="3" s="1"/>
  <c r="AC1933" i="3" s="1"/>
  <c r="AC1934" i="3" s="1"/>
  <c r="AC1935" i="3" s="1"/>
  <c r="AC1936" i="3" s="1"/>
  <c r="AC1937" i="3" s="1"/>
  <c r="AC1938" i="3" s="1"/>
  <c r="AC1939" i="3" s="1"/>
  <c r="AC1940" i="3" s="1"/>
  <c r="AC1941" i="3" s="1"/>
  <c r="AC1942" i="3" s="1"/>
  <c r="AC1943" i="3" s="1"/>
  <c r="AC1944" i="3" s="1"/>
  <c r="AC1945" i="3" s="1"/>
  <c r="AC1946" i="3" s="1"/>
  <c r="AC1947" i="3" s="1"/>
  <c r="AC1948" i="3" s="1"/>
  <c r="AC1949" i="3" s="1"/>
  <c r="AC1950" i="3" s="1"/>
  <c r="AC1951" i="3" s="1"/>
  <c r="AC1952" i="3" s="1"/>
  <c r="AC1953" i="3" s="1"/>
  <c r="AC1954" i="3" s="1"/>
  <c r="AC1955" i="3" s="1"/>
  <c r="AC1956" i="3" s="1"/>
  <c r="AC1957" i="3" s="1"/>
  <c r="AC1958" i="3" s="1"/>
  <c r="AC1959" i="3" s="1"/>
  <c r="AC1960" i="3" s="1"/>
  <c r="AC1961" i="3" s="1"/>
  <c r="AC1962" i="3" s="1"/>
  <c r="AC1963" i="3" s="1"/>
  <c r="AC1964" i="3" s="1"/>
  <c r="AC1965" i="3" s="1"/>
  <c r="AC1966" i="3" s="1"/>
  <c r="AC1967" i="3" s="1"/>
  <c r="AC1968" i="3" s="1"/>
  <c r="AC1969" i="3" s="1"/>
  <c r="AC1970" i="3" s="1"/>
  <c r="AC1971" i="3" s="1"/>
  <c r="AC1972" i="3" s="1"/>
  <c r="AC1973" i="3" s="1"/>
  <c r="AC1974" i="3" s="1"/>
  <c r="AC1975" i="3" s="1"/>
  <c r="AC1976" i="3" s="1"/>
  <c r="AC1977" i="3" s="1"/>
  <c r="AC1978" i="3" s="1"/>
  <c r="AC1979" i="3" s="1"/>
  <c r="AC1980" i="3" s="1"/>
  <c r="AC1981" i="3" s="1"/>
  <c r="AC1982" i="3" s="1"/>
  <c r="AC1983" i="3" s="1"/>
  <c r="AC1984" i="3" s="1"/>
  <c r="AC1985" i="3" s="1"/>
  <c r="AC1986" i="3" s="1"/>
  <c r="AC1987" i="3" s="1"/>
  <c r="AC1988" i="3" s="1"/>
  <c r="AC1989" i="3" s="1"/>
  <c r="AC1990" i="3" s="1"/>
  <c r="AC1991" i="3" s="1"/>
  <c r="AC1992" i="3" s="1"/>
  <c r="AC1993" i="3" s="1"/>
  <c r="AC1994" i="3" s="1"/>
  <c r="AC1995" i="3" s="1"/>
  <c r="AC1996" i="3" s="1"/>
  <c r="AC1997" i="3" s="1"/>
  <c r="AC1998" i="3" s="1"/>
  <c r="AC1999" i="3" s="1"/>
  <c r="AC2000" i="3" s="1"/>
  <c r="AC2001" i="3" s="1"/>
  <c r="AC2002" i="3" s="1"/>
  <c r="AC2003" i="3" s="1"/>
  <c r="AC2004" i="3" s="1"/>
  <c r="AC2005" i="3" s="1"/>
  <c r="AC2006" i="3" s="1"/>
  <c r="AC2007" i="3" s="1"/>
  <c r="AC2008" i="3" s="1"/>
  <c r="AC2009" i="3" s="1"/>
  <c r="AC2010" i="3" s="1"/>
  <c r="AC2011" i="3" s="1"/>
  <c r="AC2012" i="3" s="1"/>
  <c r="AC2013" i="3" s="1"/>
  <c r="AC2014" i="3" s="1"/>
  <c r="AC2015" i="3" s="1"/>
  <c r="AC2016" i="3" s="1"/>
  <c r="AC2017" i="3" s="1"/>
  <c r="AC2018" i="3" s="1"/>
  <c r="AC2019" i="3" s="1"/>
  <c r="AC2020" i="3" s="1"/>
  <c r="AC2021" i="3" s="1"/>
  <c r="AC2022" i="3" s="1"/>
  <c r="AC2023" i="3" s="1"/>
  <c r="AC2024" i="3" s="1"/>
  <c r="AC2025" i="3" s="1"/>
  <c r="AC2026" i="3" s="1"/>
  <c r="AC2027" i="3" s="1"/>
  <c r="AC2028" i="3" s="1"/>
  <c r="AC2029" i="3" s="1"/>
  <c r="AC2030" i="3" s="1"/>
  <c r="AC2031" i="3" s="1"/>
  <c r="AC2032" i="3" s="1"/>
  <c r="AC2033" i="3" s="1"/>
  <c r="AC2034" i="3" s="1"/>
  <c r="AC2035" i="3" s="1"/>
  <c r="AC2036" i="3" s="1"/>
  <c r="AC2037" i="3" s="1"/>
  <c r="AC2038" i="3" s="1"/>
  <c r="AC2039" i="3" s="1"/>
  <c r="AC2040" i="3" s="1"/>
  <c r="AC2041" i="3" s="1"/>
  <c r="AC2042" i="3" s="1"/>
  <c r="AC2043" i="3" s="1"/>
  <c r="AC2044" i="3" s="1"/>
  <c r="AC2045" i="3" s="1"/>
  <c r="AC2046" i="3" s="1"/>
  <c r="AC2047" i="3" s="1"/>
  <c r="AC2048" i="3" s="1"/>
  <c r="AC2049" i="3" s="1"/>
  <c r="AC2050" i="3" s="1"/>
  <c r="AC2051" i="3" s="1"/>
  <c r="AC2052" i="3" s="1"/>
  <c r="AC2053" i="3" s="1"/>
  <c r="AC2054" i="3" s="1"/>
  <c r="AC2055" i="3" s="1"/>
  <c r="AC2056" i="3" s="1"/>
  <c r="AC2057" i="3" s="1"/>
  <c r="AC2058" i="3" s="1"/>
  <c r="AC2059" i="3" s="1"/>
  <c r="AC2060" i="3" s="1"/>
  <c r="AC2061" i="3" s="1"/>
  <c r="AC2062" i="3" s="1"/>
  <c r="AC2063" i="3" s="1"/>
  <c r="AC2064" i="3" s="1"/>
  <c r="AC2065" i="3" s="1"/>
  <c r="AC2066" i="3" s="1"/>
  <c r="AC2067" i="3" s="1"/>
  <c r="AC2068" i="3" s="1"/>
  <c r="AC2069" i="3" s="1"/>
  <c r="AC2070" i="3" s="1"/>
  <c r="AC2071" i="3" s="1"/>
  <c r="AC2072" i="3" s="1"/>
  <c r="AC2073" i="3" s="1"/>
  <c r="AC2074" i="3" s="1"/>
  <c r="AC2075" i="3" s="1"/>
  <c r="AC2076" i="3" s="1"/>
  <c r="AC2077" i="3" s="1"/>
  <c r="AC2078" i="3" s="1"/>
  <c r="AC2079" i="3" s="1"/>
  <c r="AC2080" i="3" s="1"/>
  <c r="AC2081" i="3" s="1"/>
  <c r="AC2082" i="3" s="1"/>
  <c r="AC2083" i="3" s="1"/>
  <c r="AC2084" i="3" s="1"/>
  <c r="AC2085" i="3" s="1"/>
  <c r="AC2086" i="3" s="1"/>
  <c r="AC2087" i="3" s="1"/>
  <c r="AC2088" i="3" s="1"/>
  <c r="AC2089" i="3" s="1"/>
  <c r="AC2090" i="3" s="1"/>
  <c r="AC2091" i="3" s="1"/>
  <c r="AC2092" i="3" s="1"/>
  <c r="AC2093" i="3" s="1"/>
  <c r="AC2094" i="3" s="1"/>
  <c r="AC2095" i="3" s="1"/>
  <c r="AC2096" i="3" s="1"/>
  <c r="AC2097" i="3" s="1"/>
  <c r="AC2098" i="3" s="1"/>
  <c r="AC2099" i="3" s="1"/>
  <c r="AC2100" i="3" s="1"/>
  <c r="AC2101" i="3" s="1"/>
  <c r="AC2102" i="3" s="1"/>
  <c r="AC2103" i="3" s="1"/>
  <c r="AC2104" i="3" s="1"/>
  <c r="AC2105" i="3" s="1"/>
  <c r="AC2106" i="3" s="1"/>
  <c r="AC2107" i="3" s="1"/>
  <c r="AC2108" i="3" s="1"/>
  <c r="AC2109" i="3" s="1"/>
  <c r="AC2110" i="3" s="1"/>
  <c r="AC2111" i="3" s="1"/>
  <c r="AC2112" i="3" s="1"/>
  <c r="AC2113" i="3" s="1"/>
  <c r="AC2114" i="3" s="1"/>
  <c r="AC2115" i="3" s="1"/>
  <c r="AC2116" i="3" s="1"/>
  <c r="AC2117" i="3" s="1"/>
  <c r="AC2118" i="3" s="1"/>
  <c r="AC2119" i="3" s="1"/>
  <c r="AC2120" i="3" s="1"/>
  <c r="AC2121" i="3" s="1"/>
  <c r="AC2122" i="3" s="1"/>
  <c r="AC2123" i="3" s="1"/>
  <c r="AC2124" i="3" s="1"/>
  <c r="AC2125" i="3" s="1"/>
  <c r="AC2126" i="3" s="1"/>
  <c r="AC2127" i="3" s="1"/>
  <c r="AC2128" i="3" s="1"/>
  <c r="AC2129" i="3" s="1"/>
  <c r="AC2130" i="3" s="1"/>
  <c r="AC2131" i="3" s="1"/>
  <c r="AC2132" i="3" s="1"/>
  <c r="AC2133" i="3" s="1"/>
  <c r="AC2134" i="3" s="1"/>
  <c r="AC2135" i="3" s="1"/>
  <c r="AC2136" i="3" s="1"/>
  <c r="AC2137" i="3" s="1"/>
  <c r="AC2138" i="3" s="1"/>
  <c r="AC2139" i="3" s="1"/>
  <c r="AC2140" i="3" s="1"/>
  <c r="AC2141" i="3" s="1"/>
  <c r="AC2142" i="3" s="1"/>
  <c r="AC2143" i="3" s="1"/>
  <c r="AC2144" i="3" s="1"/>
  <c r="AC2145" i="3" s="1"/>
  <c r="AC2146" i="3" s="1"/>
  <c r="AC2147" i="3" s="1"/>
  <c r="AC2148" i="3" s="1"/>
  <c r="AC2149" i="3" s="1"/>
  <c r="AC2150" i="3" s="1"/>
  <c r="AC2151" i="3" s="1"/>
  <c r="AC2152" i="3" s="1"/>
  <c r="AC2153" i="3" s="1"/>
  <c r="AC2154" i="3" s="1"/>
  <c r="AC2155" i="3" s="1"/>
  <c r="AC2156" i="3" s="1"/>
  <c r="AC2157" i="3" s="1"/>
  <c r="AC2158" i="3" s="1"/>
  <c r="AC2159" i="3" s="1"/>
  <c r="AC2160" i="3" s="1"/>
  <c r="AC2161" i="3" s="1"/>
  <c r="AC2162" i="3" s="1"/>
  <c r="AC2163" i="3" s="1"/>
  <c r="AC2164" i="3" s="1"/>
  <c r="AC2165" i="3" s="1"/>
  <c r="AC2166" i="3" s="1"/>
  <c r="AC2167" i="3" s="1"/>
  <c r="AC2168" i="3" s="1"/>
  <c r="AC2169" i="3" s="1"/>
  <c r="AC2170" i="3" s="1"/>
  <c r="AC2171" i="3" s="1"/>
  <c r="AC2172" i="3" s="1"/>
  <c r="AC2173" i="3" s="1"/>
  <c r="AC2174" i="3" s="1"/>
  <c r="AC2175" i="3" s="1"/>
  <c r="AC2176" i="3" s="1"/>
  <c r="AC2177" i="3" s="1"/>
  <c r="AC2178" i="3" s="1"/>
  <c r="AC2179" i="3" s="1"/>
  <c r="AC2180" i="3" s="1"/>
  <c r="AC2181" i="3" s="1"/>
  <c r="AC2182" i="3" s="1"/>
  <c r="AC2183" i="3" s="1"/>
  <c r="AC2184" i="3" s="1"/>
  <c r="AC2185" i="3" s="1"/>
  <c r="AC2186" i="3" s="1"/>
  <c r="AC2187" i="3" s="1"/>
  <c r="AC2188" i="3" s="1"/>
  <c r="AC2189" i="3" s="1"/>
  <c r="AC2190" i="3" s="1"/>
  <c r="AC2191" i="3" s="1"/>
  <c r="AC2192" i="3" s="1"/>
  <c r="AC2193" i="3" s="1"/>
  <c r="AC2194" i="3" s="1"/>
  <c r="AC2195" i="3" s="1"/>
  <c r="AC2196" i="3" s="1"/>
  <c r="AC2197" i="3" s="1"/>
  <c r="AC2198" i="3" s="1"/>
  <c r="AC2199" i="3" s="1"/>
  <c r="AC2200" i="3" s="1"/>
  <c r="AC2201" i="3" s="1"/>
  <c r="AC2202" i="3" s="1"/>
  <c r="AC2203" i="3" s="1"/>
  <c r="AC2204" i="3" s="1"/>
  <c r="AC2205" i="3" s="1"/>
  <c r="AC2206" i="3" s="1"/>
  <c r="AC2207" i="3" s="1"/>
  <c r="AC2208" i="3" s="1"/>
  <c r="AC2209" i="3" s="1"/>
  <c r="AC2210" i="3" s="1"/>
  <c r="AC2211" i="3" s="1"/>
  <c r="AC2212" i="3" s="1"/>
  <c r="AC2213" i="3" s="1"/>
  <c r="AC2214" i="3" s="1"/>
  <c r="AC2215" i="3" s="1"/>
  <c r="AC2216" i="3" s="1"/>
  <c r="AC2217" i="3" s="1"/>
  <c r="AC2218" i="3" s="1"/>
  <c r="AC2219" i="3" s="1"/>
  <c r="AC2220" i="3" s="1"/>
  <c r="AC2221" i="3" s="1"/>
  <c r="AC2222" i="3" s="1"/>
  <c r="AC2223" i="3" s="1"/>
  <c r="AC2224" i="3" s="1"/>
  <c r="AC2225" i="3" s="1"/>
  <c r="AC2226" i="3" s="1"/>
  <c r="AC2227" i="3" s="1"/>
  <c r="AC2228" i="3" s="1"/>
  <c r="AC2229" i="3" s="1"/>
  <c r="AC2230" i="3" s="1"/>
  <c r="AC2231" i="3" s="1"/>
  <c r="AC2232" i="3" s="1"/>
  <c r="AC2233" i="3" s="1"/>
  <c r="AC2234" i="3" s="1"/>
  <c r="AC2235" i="3" s="1"/>
  <c r="AC2236" i="3" s="1"/>
  <c r="AC2237" i="3" s="1"/>
  <c r="AC2238" i="3" s="1"/>
  <c r="AC2239" i="3" s="1"/>
  <c r="AC2240" i="3" s="1"/>
  <c r="AC2241" i="3" s="1"/>
  <c r="AC2242" i="3" s="1"/>
  <c r="AC2243" i="3" s="1"/>
  <c r="AC2244" i="3" s="1"/>
  <c r="AC2245" i="3" s="1"/>
  <c r="AC2246" i="3" s="1"/>
  <c r="AC2247" i="3" s="1"/>
  <c r="AC2248" i="3" s="1"/>
  <c r="AC2249" i="3" s="1"/>
  <c r="AC2250" i="3" s="1"/>
  <c r="AC2251" i="3" s="1"/>
  <c r="AC2252" i="3" s="1"/>
  <c r="AC2253" i="3" s="1"/>
  <c r="AC2254" i="3" s="1"/>
  <c r="AC2255" i="3" s="1"/>
  <c r="AC2256" i="3" s="1"/>
  <c r="AC2257" i="3" s="1"/>
  <c r="AC2258" i="3" s="1"/>
  <c r="AC2259" i="3" s="1"/>
  <c r="AC2260" i="3" s="1"/>
  <c r="AC2261" i="3" s="1"/>
  <c r="AC2262" i="3" s="1"/>
  <c r="AC2263" i="3" s="1"/>
  <c r="AC2264" i="3" s="1"/>
  <c r="AC2265" i="3" s="1"/>
  <c r="AC2266" i="3" s="1"/>
  <c r="AC2267" i="3" s="1"/>
  <c r="AC2268" i="3" s="1"/>
  <c r="AC2269" i="3" s="1"/>
  <c r="AC2270" i="3" s="1"/>
  <c r="AC2271" i="3" s="1"/>
  <c r="AC2272" i="3" s="1"/>
  <c r="AC2273" i="3" s="1"/>
  <c r="AC2274" i="3" s="1"/>
  <c r="AC2275" i="3" s="1"/>
  <c r="AC2276" i="3" s="1"/>
  <c r="AC2277" i="3" s="1"/>
  <c r="AC2278" i="3" s="1"/>
  <c r="AC2279" i="3" s="1"/>
  <c r="AC2280" i="3" s="1"/>
  <c r="AC2281" i="3" s="1"/>
  <c r="AC2282" i="3" s="1"/>
  <c r="AC2283" i="3" s="1"/>
  <c r="AC2284" i="3" s="1"/>
  <c r="AC2285" i="3" s="1"/>
  <c r="AC2286" i="3" s="1"/>
  <c r="AC2287" i="3" s="1"/>
  <c r="AC2288" i="3" s="1"/>
  <c r="AC2289" i="3" s="1"/>
  <c r="AC2290" i="3" s="1"/>
  <c r="AC2291" i="3" s="1"/>
  <c r="AC2292" i="3" s="1"/>
  <c r="AC2293" i="3" s="1"/>
  <c r="AC2294" i="3" s="1"/>
  <c r="AC2295" i="3" s="1"/>
  <c r="AC2296" i="3" s="1"/>
  <c r="AC2297" i="3" s="1"/>
  <c r="AC2298" i="3" s="1"/>
  <c r="AC2299" i="3" s="1"/>
  <c r="AC2300" i="3" s="1"/>
  <c r="AC2301" i="3" s="1"/>
  <c r="AC2302" i="3" s="1"/>
  <c r="AC2303" i="3" s="1"/>
  <c r="AC2304" i="3" s="1"/>
  <c r="AC2305" i="3" s="1"/>
  <c r="AC2306" i="3" s="1"/>
  <c r="AC2307" i="3" s="1"/>
  <c r="AC2308" i="3" s="1"/>
  <c r="AC2309" i="3" s="1"/>
  <c r="AC2310" i="3" s="1"/>
  <c r="AC2311" i="3" s="1"/>
  <c r="AC2312" i="3" s="1"/>
  <c r="AC2313" i="3" s="1"/>
  <c r="AC2314" i="3" s="1"/>
  <c r="AC2315" i="3" s="1"/>
  <c r="AC2316" i="3" s="1"/>
  <c r="AC2317" i="3" s="1"/>
  <c r="AC2318" i="3" s="1"/>
  <c r="AC2319" i="3" s="1"/>
  <c r="AC2320" i="3" s="1"/>
  <c r="AC2321" i="3" s="1"/>
  <c r="AC2322" i="3" s="1"/>
  <c r="AC2323" i="3" s="1"/>
  <c r="AC2324" i="3" s="1"/>
  <c r="AC2325" i="3" s="1"/>
  <c r="AC2326" i="3" s="1"/>
  <c r="AC2327" i="3" s="1"/>
  <c r="AC2328" i="3" s="1"/>
  <c r="AC2329" i="3" s="1"/>
  <c r="AC2330" i="3" s="1"/>
  <c r="AC2331" i="3" s="1"/>
  <c r="AC2332" i="3" s="1"/>
  <c r="AC2333" i="3" s="1"/>
  <c r="AC2334" i="3" s="1"/>
  <c r="AC2335" i="3" s="1"/>
  <c r="AC2336" i="3" s="1"/>
  <c r="AC2337" i="3" s="1"/>
  <c r="AC2338" i="3" s="1"/>
  <c r="AC2339" i="3" s="1"/>
  <c r="AC2340" i="3" s="1"/>
  <c r="AC2341" i="3" s="1"/>
  <c r="AC2342" i="3" s="1"/>
  <c r="AC2343" i="3" s="1"/>
  <c r="AC2344" i="3" s="1"/>
  <c r="AC2345" i="3" s="1"/>
  <c r="AC2346" i="3" s="1"/>
  <c r="AC2347" i="3" s="1"/>
  <c r="AC2348" i="3" s="1"/>
  <c r="AC2349" i="3" s="1"/>
  <c r="AC2350" i="3" s="1"/>
  <c r="AC2351" i="3" s="1"/>
  <c r="AC2352" i="3" s="1"/>
  <c r="AC2353" i="3" s="1"/>
  <c r="AC2354" i="3" s="1"/>
  <c r="AC2355" i="3" s="1"/>
  <c r="AC2356" i="3" s="1"/>
  <c r="AC2357" i="3" s="1"/>
  <c r="AC2358" i="3" s="1"/>
  <c r="AC2359" i="3" s="1"/>
  <c r="AC2360" i="3" s="1"/>
  <c r="AC2361" i="3" s="1"/>
  <c r="AC2362" i="3" s="1"/>
  <c r="AC2363" i="3" s="1"/>
  <c r="AC2364" i="3" s="1"/>
  <c r="AC2365" i="3" s="1"/>
  <c r="AC2366" i="3" s="1"/>
  <c r="AC2367" i="3" s="1"/>
  <c r="AC2368" i="3" s="1"/>
  <c r="AC2369" i="3" s="1"/>
  <c r="AC2370" i="3" s="1"/>
  <c r="AC2371" i="3" s="1"/>
  <c r="AC2372" i="3" s="1"/>
  <c r="AC2373" i="3" s="1"/>
  <c r="AC2374" i="3" s="1"/>
  <c r="AC2375" i="3" s="1"/>
  <c r="AC2376" i="3" s="1"/>
  <c r="AC2377" i="3" s="1"/>
  <c r="AC2378" i="3" s="1"/>
  <c r="AC2379" i="3" s="1"/>
  <c r="AC2380" i="3" s="1"/>
  <c r="AC2381" i="3" s="1"/>
  <c r="AC2382" i="3" s="1"/>
  <c r="AC2383" i="3" s="1"/>
  <c r="AC2384" i="3" s="1"/>
  <c r="AC2385" i="3" s="1"/>
  <c r="AC2386" i="3" s="1"/>
  <c r="AC2387" i="3" s="1"/>
  <c r="AC2388" i="3" s="1"/>
  <c r="AC2389" i="3" s="1"/>
  <c r="AC2390" i="3" s="1"/>
  <c r="AC2391" i="3" s="1"/>
  <c r="AC2392" i="3" s="1"/>
  <c r="AC2393" i="3" s="1"/>
  <c r="AC2394" i="3" s="1"/>
  <c r="AC2395" i="3" s="1"/>
  <c r="AC2396" i="3" s="1"/>
  <c r="AC2397" i="3" s="1"/>
  <c r="AC2398" i="3" s="1"/>
  <c r="AC2399" i="3" s="1"/>
  <c r="AC2400" i="3" s="1"/>
  <c r="AC2401" i="3" s="1"/>
  <c r="AC2402" i="3" s="1"/>
  <c r="AC2403" i="3" s="1"/>
  <c r="AC2404" i="3" s="1"/>
  <c r="AC2405" i="3" s="1"/>
  <c r="AC2406" i="3" s="1"/>
  <c r="AC2407" i="3" s="1"/>
  <c r="AC2408" i="3" s="1"/>
  <c r="AC2409" i="3" s="1"/>
  <c r="AC2410" i="3" s="1"/>
  <c r="AC2411" i="3" s="1"/>
  <c r="AC2412" i="3" s="1"/>
  <c r="AC2413" i="3" s="1"/>
  <c r="AC2414" i="3" s="1"/>
  <c r="AC2415" i="3" s="1"/>
  <c r="AC2416" i="3" s="1"/>
  <c r="AC2417" i="3" s="1"/>
  <c r="AC2418" i="3" s="1"/>
  <c r="AC2419" i="3" s="1"/>
  <c r="AC2420" i="3" s="1"/>
  <c r="AC2421" i="3" s="1"/>
  <c r="AC2422" i="3" s="1"/>
  <c r="AC2423" i="3" s="1"/>
  <c r="AC2424" i="3" s="1"/>
  <c r="AC2425" i="3" s="1"/>
  <c r="AC2426" i="3" s="1"/>
  <c r="AC2427" i="3" s="1"/>
  <c r="AC2428" i="3" s="1"/>
  <c r="AC2429" i="3" s="1"/>
  <c r="AC2430" i="3" s="1"/>
  <c r="AC2431" i="3" s="1"/>
  <c r="AC2432" i="3" s="1"/>
  <c r="AC2433" i="3" s="1"/>
  <c r="AC2434" i="3" s="1"/>
  <c r="AC2435" i="3" s="1"/>
  <c r="AC2436" i="3" s="1"/>
  <c r="AC2437" i="3" s="1"/>
  <c r="AC2438" i="3" s="1"/>
  <c r="AC2439" i="3" s="1"/>
  <c r="AC2440" i="3" s="1"/>
  <c r="AC2441" i="3" s="1"/>
  <c r="AC2442" i="3" s="1"/>
  <c r="AC2443" i="3" s="1"/>
  <c r="AC2444" i="3" s="1"/>
  <c r="AC2445" i="3" s="1"/>
  <c r="AC2446" i="3" s="1"/>
  <c r="AC2447" i="3" s="1"/>
  <c r="AC2448" i="3" s="1"/>
  <c r="AC2449" i="3" s="1"/>
  <c r="AC2450" i="3" s="1"/>
  <c r="AC2451" i="3" s="1"/>
  <c r="AC2452" i="3" s="1"/>
  <c r="AC2453" i="3" s="1"/>
  <c r="AC2454" i="3" s="1"/>
  <c r="AC2455" i="3" s="1"/>
  <c r="AC2456" i="3" s="1"/>
  <c r="AC2457" i="3" s="1"/>
  <c r="AC2458" i="3" s="1"/>
  <c r="AC2459" i="3" s="1"/>
  <c r="AC2460" i="3" s="1"/>
  <c r="AC2461" i="3" s="1"/>
  <c r="AC2462" i="3" s="1"/>
  <c r="AC2463" i="3" s="1"/>
  <c r="AC2464" i="3" s="1"/>
  <c r="AC2465" i="3" s="1"/>
  <c r="AC2466" i="3" s="1"/>
  <c r="AC2467" i="3" s="1"/>
  <c r="AC2468" i="3" s="1"/>
  <c r="AC2469" i="3" s="1"/>
  <c r="AC2470" i="3" s="1"/>
  <c r="AC2471" i="3" s="1"/>
  <c r="AC2472" i="3" s="1"/>
  <c r="AC2473" i="3" s="1"/>
  <c r="AC2474" i="3" s="1"/>
  <c r="AC2475" i="3" s="1"/>
  <c r="AC2476" i="3" s="1"/>
  <c r="AC2477" i="3" s="1"/>
  <c r="AC2478" i="3" s="1"/>
  <c r="AC2479" i="3" s="1"/>
  <c r="AC2480" i="3" s="1"/>
  <c r="AC2481" i="3" s="1"/>
  <c r="AC2482" i="3" s="1"/>
  <c r="AC2483" i="3" s="1"/>
  <c r="AC2484" i="3" s="1"/>
  <c r="AC2485" i="3" s="1"/>
  <c r="AC2486" i="3" s="1"/>
  <c r="AC2487" i="3" s="1"/>
  <c r="AC2488" i="3" s="1"/>
  <c r="AC2489" i="3" s="1"/>
  <c r="AC2490" i="3" s="1"/>
  <c r="AC2491" i="3" s="1"/>
  <c r="AC2492" i="3" s="1"/>
  <c r="AC2493" i="3" s="1"/>
  <c r="AC2494" i="3" s="1"/>
  <c r="AC2495" i="3" s="1"/>
  <c r="AC2496" i="3" s="1"/>
  <c r="AC2497" i="3" s="1"/>
  <c r="AC2498" i="3" s="1"/>
  <c r="AC2499" i="3" s="1"/>
  <c r="AC2500" i="3" s="1"/>
  <c r="AC2501" i="3" s="1"/>
  <c r="AC2502" i="3" s="1"/>
  <c r="AC2503" i="3" s="1"/>
  <c r="AC2504" i="3" s="1"/>
  <c r="AC2505" i="3" s="1"/>
  <c r="AC2506" i="3" s="1"/>
  <c r="AC2507" i="3" s="1"/>
  <c r="AC2508" i="3" s="1"/>
  <c r="AC2509" i="3" s="1"/>
  <c r="AC2510" i="3" s="1"/>
  <c r="AC2511" i="3" s="1"/>
  <c r="AC2512" i="3" s="1"/>
  <c r="AC2513" i="3" s="1"/>
  <c r="AC2514" i="3" s="1"/>
  <c r="AC2515" i="3" s="1"/>
  <c r="AC2516" i="3" s="1"/>
  <c r="AC2517" i="3" s="1"/>
  <c r="AC2518" i="3" s="1"/>
  <c r="AC2519" i="3" s="1"/>
  <c r="AC2520" i="3" s="1"/>
  <c r="AC2521" i="3" s="1"/>
  <c r="AC2522" i="3" s="1"/>
  <c r="AC2523" i="3" s="1"/>
  <c r="AC2524" i="3" s="1"/>
  <c r="AC2525" i="3" s="1"/>
  <c r="AC2526" i="3" s="1"/>
  <c r="AC2527" i="3" s="1"/>
  <c r="AC2528" i="3" s="1"/>
  <c r="AC2529" i="3" s="1"/>
  <c r="AC2530" i="3" s="1"/>
  <c r="AC2531" i="3" s="1"/>
  <c r="AC2532" i="3" s="1"/>
  <c r="AC2533" i="3" s="1"/>
  <c r="AC2534" i="3" s="1"/>
  <c r="AC2535" i="3" s="1"/>
  <c r="AC2536" i="3" s="1"/>
  <c r="AC2537" i="3" s="1"/>
  <c r="AC2538" i="3" s="1"/>
  <c r="AC2539" i="3" s="1"/>
  <c r="AC2540" i="3" s="1"/>
  <c r="AC2541" i="3" s="1"/>
  <c r="AC2542" i="3" s="1"/>
  <c r="AC2543" i="3" s="1"/>
  <c r="AC2544" i="3" s="1"/>
  <c r="AC2545" i="3" s="1"/>
  <c r="AC2546" i="3" s="1"/>
  <c r="AC2547" i="3" s="1"/>
  <c r="AC2548" i="3" s="1"/>
  <c r="AC2549" i="3" s="1"/>
  <c r="AC2550" i="3" s="1"/>
  <c r="AC2551" i="3" s="1"/>
  <c r="AC2552" i="3" s="1"/>
  <c r="AC2553" i="3" s="1"/>
  <c r="AC2554" i="3" s="1"/>
  <c r="AC2555" i="3" s="1"/>
  <c r="AC2556" i="3" s="1"/>
  <c r="AC2557" i="3" s="1"/>
  <c r="AC2558" i="3" s="1"/>
  <c r="AC2559" i="3" s="1"/>
  <c r="AC2560" i="3" s="1"/>
  <c r="AC2561" i="3" s="1"/>
  <c r="AC2562" i="3" s="1"/>
  <c r="AC2563" i="3" s="1"/>
  <c r="AC2564" i="3" s="1"/>
  <c r="AC2565" i="3" s="1"/>
  <c r="AC2566" i="3" s="1"/>
  <c r="AC2567" i="3" s="1"/>
  <c r="AC2568" i="3" s="1"/>
  <c r="AC2569" i="3" s="1"/>
  <c r="AC2570" i="3" s="1"/>
  <c r="AC2571" i="3" s="1"/>
  <c r="AC2572" i="3" s="1"/>
  <c r="AC2573" i="3" s="1"/>
  <c r="AC2574" i="3" s="1"/>
  <c r="AC2575" i="3" s="1"/>
  <c r="AC2576" i="3" s="1"/>
  <c r="AC2577" i="3" s="1"/>
  <c r="AC2578" i="3" s="1"/>
  <c r="AC2579" i="3" s="1"/>
  <c r="AC2580" i="3" s="1"/>
  <c r="AC2581" i="3" s="1"/>
  <c r="AC2582" i="3" s="1"/>
  <c r="AC2583" i="3" s="1"/>
  <c r="AC2584" i="3" s="1"/>
  <c r="AC2585" i="3" s="1"/>
  <c r="AC2586" i="3" s="1"/>
  <c r="AC2587" i="3" s="1"/>
  <c r="AC2588" i="3" s="1"/>
  <c r="AC2589" i="3" s="1"/>
  <c r="AC2590" i="3" s="1"/>
  <c r="AC2591" i="3" s="1"/>
  <c r="AC2592" i="3" s="1"/>
  <c r="AC2593" i="3" s="1"/>
  <c r="AC2594" i="3" s="1"/>
  <c r="AC2595" i="3" s="1"/>
  <c r="AC2596" i="3" s="1"/>
  <c r="AC2597" i="3" s="1"/>
  <c r="AC2598" i="3" s="1"/>
  <c r="AC2599" i="3" s="1"/>
  <c r="AC2600" i="3" s="1"/>
  <c r="AC2601" i="3" s="1"/>
  <c r="AC2602" i="3" s="1"/>
  <c r="AC2603" i="3" s="1"/>
  <c r="AC2604" i="3" s="1"/>
  <c r="AC2605" i="3" s="1"/>
  <c r="AC2606" i="3" s="1"/>
  <c r="AC2607" i="3" s="1"/>
  <c r="AC2608" i="3" s="1"/>
  <c r="AC2609" i="3" s="1"/>
  <c r="AC2610" i="3" s="1"/>
  <c r="AC2611" i="3" s="1"/>
  <c r="AC2612" i="3" s="1"/>
  <c r="AC2613" i="3" s="1"/>
  <c r="AC2614" i="3" s="1"/>
  <c r="AC2615" i="3" s="1"/>
  <c r="AC2616" i="3" s="1"/>
  <c r="AC2617" i="3" s="1"/>
  <c r="AC2618" i="3" s="1"/>
  <c r="AC2619" i="3" s="1"/>
  <c r="AC2620" i="3" s="1"/>
  <c r="AC2621" i="3" s="1"/>
  <c r="AC2622" i="3" s="1"/>
  <c r="AC2623" i="3" s="1"/>
  <c r="AC2624" i="3" s="1"/>
  <c r="AC2625" i="3" s="1"/>
  <c r="AC2626" i="3" s="1"/>
  <c r="AC2627" i="3" s="1"/>
  <c r="AC2628" i="3" s="1"/>
  <c r="AC2629" i="3" s="1"/>
  <c r="AC2630" i="3" s="1"/>
  <c r="AC2631" i="3" s="1"/>
  <c r="AC2632" i="3" s="1"/>
  <c r="AC2633" i="3" s="1"/>
  <c r="AC2634" i="3" s="1"/>
  <c r="AC2635" i="3" s="1"/>
  <c r="AC2636" i="3" s="1"/>
  <c r="AC2637" i="3" s="1"/>
  <c r="AC2638" i="3" s="1"/>
  <c r="AC2639" i="3" s="1"/>
  <c r="AC2640" i="3" s="1"/>
  <c r="AC2641" i="3" s="1"/>
  <c r="AC2642" i="3" s="1"/>
  <c r="AC2643" i="3" s="1"/>
  <c r="AC2644" i="3" s="1"/>
  <c r="AC2645" i="3" s="1"/>
  <c r="AC2646" i="3" s="1"/>
  <c r="AC2647" i="3" s="1"/>
  <c r="AC2648" i="3" s="1"/>
  <c r="AC2649" i="3" s="1"/>
  <c r="AC2650" i="3" s="1"/>
  <c r="AC2651" i="3" s="1"/>
  <c r="AC2652" i="3" s="1"/>
  <c r="AC2653" i="3" s="1"/>
  <c r="AC2654" i="3" s="1"/>
  <c r="AC2655" i="3" s="1"/>
  <c r="AC2656" i="3" s="1"/>
  <c r="AC2657" i="3" s="1"/>
  <c r="AC2658" i="3" s="1"/>
  <c r="AC2659" i="3" s="1"/>
  <c r="AC2660" i="3" s="1"/>
  <c r="AC2661" i="3" s="1"/>
  <c r="AC2662" i="3" s="1"/>
  <c r="AC2663" i="3" s="1"/>
  <c r="AC2664" i="3" s="1"/>
  <c r="AC2665" i="3" s="1"/>
  <c r="AC2666" i="3" s="1"/>
  <c r="AC2667" i="3" s="1"/>
  <c r="AC2668" i="3" s="1"/>
  <c r="AC2669" i="3" s="1"/>
  <c r="AC2670" i="3" s="1"/>
  <c r="AC2671" i="3" s="1"/>
  <c r="AC2672" i="3" s="1"/>
  <c r="AC2673" i="3" s="1"/>
  <c r="AC2674" i="3" s="1"/>
  <c r="AC2675" i="3" s="1"/>
  <c r="AC2676" i="3" s="1"/>
  <c r="AC2677" i="3" s="1"/>
  <c r="AC2678" i="3" s="1"/>
  <c r="AC2679" i="3" s="1"/>
  <c r="AC2680" i="3" s="1"/>
  <c r="AC2681" i="3" s="1"/>
  <c r="AC2682" i="3" s="1"/>
  <c r="AC2683" i="3" s="1"/>
  <c r="AC2684" i="3" s="1"/>
  <c r="AC2685" i="3" s="1"/>
  <c r="AC2686" i="3" s="1"/>
  <c r="AC2687" i="3" s="1"/>
  <c r="AC2688" i="3" s="1"/>
  <c r="AC2689" i="3" s="1"/>
  <c r="AC2690" i="3" s="1"/>
  <c r="AC2691" i="3" s="1"/>
  <c r="AC2692" i="3" s="1"/>
  <c r="AC2693" i="3" s="1"/>
  <c r="AC2694" i="3" s="1"/>
  <c r="AC2695" i="3" s="1"/>
  <c r="AC2696" i="3" s="1"/>
  <c r="AC2697" i="3" s="1"/>
  <c r="AC2698" i="3" s="1"/>
  <c r="AC2699" i="3" s="1"/>
  <c r="AC2700" i="3" s="1"/>
  <c r="AC2701" i="3" s="1"/>
  <c r="AC2702" i="3" s="1"/>
  <c r="AC2703" i="3" s="1"/>
  <c r="AC2704" i="3" s="1"/>
  <c r="AC2705" i="3" s="1"/>
  <c r="AC2706" i="3" s="1"/>
  <c r="AC2707" i="3" s="1"/>
  <c r="AC2708" i="3" s="1"/>
  <c r="AC2709" i="3" s="1"/>
  <c r="AC2710" i="3" s="1"/>
  <c r="AC2711" i="3" s="1"/>
  <c r="AC2712" i="3" s="1"/>
  <c r="AC2713" i="3" s="1"/>
  <c r="AC2714" i="3" s="1"/>
  <c r="AC2715" i="3" s="1"/>
  <c r="AC2716" i="3" s="1"/>
  <c r="AC2717" i="3" s="1"/>
  <c r="AC2718" i="3" s="1"/>
  <c r="AC2719" i="3" s="1"/>
  <c r="AC2720" i="3" s="1"/>
  <c r="AC2721" i="3" s="1"/>
  <c r="AC2722" i="3" s="1"/>
  <c r="AC2723" i="3" s="1"/>
  <c r="AC2724" i="3" s="1"/>
  <c r="AC2725" i="3" s="1"/>
  <c r="AC2726" i="3" s="1"/>
  <c r="AC2727" i="3" s="1"/>
  <c r="AC2728" i="3" s="1"/>
  <c r="AC2729" i="3" s="1"/>
  <c r="AC2730" i="3" s="1"/>
  <c r="AC2731" i="3" s="1"/>
  <c r="AC2732" i="3" s="1"/>
  <c r="AC2733" i="3" s="1"/>
  <c r="AC2734" i="3" s="1"/>
  <c r="AC2735" i="3" s="1"/>
  <c r="AC2736" i="3" s="1"/>
  <c r="AC2737" i="3" s="1"/>
  <c r="AC2738" i="3" s="1"/>
  <c r="AC2739" i="3" s="1"/>
  <c r="AC2740" i="3" s="1"/>
  <c r="AC2741" i="3" s="1"/>
  <c r="AC2742" i="3" s="1"/>
  <c r="AC2743" i="3" s="1"/>
  <c r="AC2744" i="3" s="1"/>
  <c r="AC2745" i="3" s="1"/>
  <c r="AC2746" i="3" s="1"/>
  <c r="AC2747" i="3" s="1"/>
  <c r="AC2748" i="3" s="1"/>
  <c r="AC2749" i="3" s="1"/>
  <c r="AC2750" i="3" s="1"/>
  <c r="AC2751" i="3" s="1"/>
  <c r="AC2752" i="3" s="1"/>
  <c r="AC2753" i="3" s="1"/>
  <c r="AC2754" i="3" s="1"/>
  <c r="AC2755" i="3" s="1"/>
  <c r="AC2756" i="3" s="1"/>
  <c r="AC2757" i="3" s="1"/>
  <c r="AC2758" i="3" s="1"/>
  <c r="AC2759" i="3" s="1"/>
  <c r="AC2760" i="3" s="1"/>
  <c r="AC2761" i="3" s="1"/>
  <c r="AC2762" i="3" s="1"/>
  <c r="AC2763" i="3" s="1"/>
  <c r="AC2764" i="3" s="1"/>
  <c r="AC2765" i="3" s="1"/>
  <c r="AC2766" i="3" s="1"/>
  <c r="AC2767" i="3" s="1"/>
  <c r="AC2768" i="3" s="1"/>
  <c r="AC2769" i="3" s="1"/>
  <c r="AC2770" i="3" s="1"/>
  <c r="AC2771" i="3" s="1"/>
  <c r="AC2772" i="3" s="1"/>
  <c r="AC2773" i="3" s="1"/>
  <c r="AC2774" i="3" s="1"/>
  <c r="AC2775" i="3" s="1"/>
  <c r="AC2776" i="3" s="1"/>
  <c r="AC2777" i="3" s="1"/>
  <c r="AC2778" i="3" s="1"/>
  <c r="AC2779" i="3" s="1"/>
  <c r="AC2780" i="3" s="1"/>
  <c r="AC2781" i="3" s="1"/>
  <c r="AC2782" i="3" s="1"/>
  <c r="AC2783" i="3" s="1"/>
  <c r="AC2784" i="3" s="1"/>
  <c r="AC2785" i="3" s="1"/>
  <c r="AC2786" i="3" s="1"/>
  <c r="AC2787" i="3" s="1"/>
  <c r="AC2788" i="3" s="1"/>
  <c r="AC2789" i="3" s="1"/>
  <c r="AC2790" i="3" s="1"/>
  <c r="AC2791" i="3" s="1"/>
  <c r="AC2792" i="3" s="1"/>
  <c r="AC2793" i="3" s="1"/>
  <c r="AC2794" i="3" s="1"/>
  <c r="AC2795" i="3" s="1"/>
  <c r="AC2796" i="3" s="1"/>
  <c r="AC2797" i="3" s="1"/>
  <c r="AC2798" i="3" s="1"/>
  <c r="AC2799" i="3" s="1"/>
  <c r="AC2800" i="3" s="1"/>
  <c r="AC2801" i="3" s="1"/>
  <c r="AC2802" i="3" s="1"/>
  <c r="AC2803" i="3" s="1"/>
  <c r="AC2804" i="3" s="1"/>
  <c r="AC2805" i="3" s="1"/>
  <c r="AC2806" i="3" s="1"/>
  <c r="AC2807" i="3" s="1"/>
  <c r="AC2808" i="3" s="1"/>
  <c r="AC2809" i="3" s="1"/>
  <c r="AC2810" i="3" s="1"/>
  <c r="AC2811" i="3" s="1"/>
  <c r="AC2812" i="3" s="1"/>
  <c r="AC2813" i="3" s="1"/>
  <c r="AC2814" i="3" s="1"/>
  <c r="AC2815" i="3" s="1"/>
  <c r="AC2816" i="3" s="1"/>
  <c r="AC2817" i="3" s="1"/>
  <c r="AC2818" i="3" s="1"/>
  <c r="AC2819" i="3" s="1"/>
  <c r="AC2820" i="3" s="1"/>
  <c r="AC2821" i="3" s="1"/>
  <c r="AC2822" i="3" s="1"/>
  <c r="AC2823" i="3" s="1"/>
  <c r="AC2824" i="3" s="1"/>
  <c r="AC2825" i="3" s="1"/>
  <c r="AC2826" i="3" s="1"/>
  <c r="AC2827" i="3" s="1"/>
  <c r="AC2828" i="3" s="1"/>
  <c r="AC2829" i="3" s="1"/>
  <c r="AC2830" i="3" s="1"/>
  <c r="AC2831" i="3" s="1"/>
  <c r="AC2832" i="3" s="1"/>
  <c r="AC2833" i="3" s="1"/>
  <c r="AC2834" i="3" s="1"/>
  <c r="AC2835" i="3" s="1"/>
  <c r="AC2836" i="3" s="1"/>
  <c r="AC2837" i="3" s="1"/>
  <c r="AC2838" i="3" s="1"/>
  <c r="AC2839" i="3" s="1"/>
  <c r="AC2840" i="3" s="1"/>
  <c r="AC2841" i="3" s="1"/>
  <c r="AC2842" i="3" s="1"/>
  <c r="AC2843" i="3" s="1"/>
  <c r="AC2844" i="3" s="1"/>
  <c r="AC2845" i="3" s="1"/>
  <c r="AC2846" i="3" s="1"/>
  <c r="AC2847" i="3" s="1"/>
  <c r="AC2848" i="3" s="1"/>
  <c r="AC2849" i="3" s="1"/>
  <c r="AC2850" i="3" s="1"/>
  <c r="AC2851" i="3" s="1"/>
  <c r="AC2852" i="3" s="1"/>
  <c r="AC2853" i="3" s="1"/>
  <c r="AC2854" i="3" s="1"/>
  <c r="AC2855" i="3" s="1"/>
  <c r="AC2856" i="3" s="1"/>
  <c r="AC2857" i="3" s="1"/>
  <c r="AC2858" i="3" s="1"/>
  <c r="AC2859" i="3" s="1"/>
  <c r="AC2860" i="3" s="1"/>
  <c r="AC2861" i="3" s="1"/>
  <c r="AC2862" i="3" s="1"/>
  <c r="AC2863" i="3" s="1"/>
  <c r="AC2864" i="3" s="1"/>
  <c r="AC2865" i="3" s="1"/>
  <c r="AC2866" i="3" s="1"/>
  <c r="AC2867" i="3" s="1"/>
  <c r="AC2868" i="3" s="1"/>
  <c r="AC2869" i="3" s="1"/>
  <c r="AC2870" i="3" s="1"/>
  <c r="AC2871" i="3" s="1"/>
  <c r="AC2872" i="3" s="1"/>
  <c r="AC2873" i="3" s="1"/>
  <c r="AC2874" i="3" s="1"/>
  <c r="AC2875" i="3" s="1"/>
  <c r="AC2876" i="3" s="1"/>
  <c r="AC2877" i="3" s="1"/>
  <c r="AC2878" i="3" s="1"/>
  <c r="AC2879" i="3" s="1"/>
  <c r="AC2880" i="3" s="1"/>
  <c r="AC2881" i="3" s="1"/>
  <c r="AC2882" i="3" s="1"/>
  <c r="AC2883" i="3" s="1"/>
  <c r="AC2884" i="3" s="1"/>
  <c r="AC2885" i="3" s="1"/>
  <c r="AC2886" i="3" s="1"/>
  <c r="AC2887" i="3" s="1"/>
  <c r="AC2888" i="3" s="1"/>
  <c r="AC2889" i="3" s="1"/>
  <c r="AC2890" i="3" s="1"/>
  <c r="AC2891" i="3" s="1"/>
  <c r="AC2892" i="3" s="1"/>
  <c r="AC2893" i="3" s="1"/>
  <c r="AC2894" i="3" s="1"/>
  <c r="AC2895" i="3" s="1"/>
  <c r="AC2896" i="3" s="1"/>
  <c r="AC2897" i="3" s="1"/>
  <c r="AC2898" i="3" s="1"/>
  <c r="AC2899" i="3" s="1"/>
  <c r="AC2900" i="3" s="1"/>
  <c r="AC2901" i="3" s="1"/>
  <c r="AC2902" i="3" s="1"/>
  <c r="AC2903" i="3" s="1"/>
  <c r="AC2904" i="3" s="1"/>
  <c r="AC2905" i="3" s="1"/>
  <c r="AC2906" i="3" s="1"/>
  <c r="AC2907" i="3" s="1"/>
  <c r="AC2908" i="3" s="1"/>
  <c r="AC2909" i="3" s="1"/>
  <c r="AC2910" i="3" s="1"/>
  <c r="AC2911" i="3" s="1"/>
  <c r="AC2912" i="3" s="1"/>
  <c r="AC2913" i="3" s="1"/>
  <c r="AC2914" i="3" s="1"/>
  <c r="AC2915" i="3" s="1"/>
  <c r="AC2916" i="3" s="1"/>
  <c r="AC2917" i="3" s="1"/>
  <c r="AC2918" i="3" s="1"/>
  <c r="AC2919" i="3" s="1"/>
  <c r="AC2920" i="3" s="1"/>
  <c r="AC2921" i="3" s="1"/>
  <c r="AC2922" i="3" s="1"/>
  <c r="AC2923" i="3" s="1"/>
  <c r="AC2924" i="3" s="1"/>
  <c r="AC2925" i="3" s="1"/>
  <c r="AC2926" i="3" s="1"/>
  <c r="AC2927" i="3" s="1"/>
  <c r="AC2928" i="3" s="1"/>
  <c r="AC2929" i="3" s="1"/>
  <c r="AC2930" i="3" s="1"/>
  <c r="AC2931" i="3" s="1"/>
  <c r="AC2932" i="3" s="1"/>
  <c r="AC2933" i="3" s="1"/>
  <c r="AC2934" i="3" s="1"/>
  <c r="AC2935" i="3" s="1"/>
  <c r="AC2936" i="3" s="1"/>
  <c r="AC2937" i="3" s="1"/>
  <c r="AC2938" i="3" s="1"/>
  <c r="AC2939" i="3" s="1"/>
  <c r="AC2940" i="3" s="1"/>
  <c r="AC2941" i="3" s="1"/>
  <c r="AC2942" i="3" s="1"/>
  <c r="AC2943" i="3" s="1"/>
  <c r="AC2944" i="3" s="1"/>
  <c r="AC2945" i="3" s="1"/>
  <c r="AC2946" i="3" s="1"/>
  <c r="AC2947" i="3" s="1"/>
  <c r="AC2948" i="3" s="1"/>
  <c r="AC2949" i="3" s="1"/>
  <c r="AC2950" i="3" s="1"/>
  <c r="AC2951" i="3" s="1"/>
  <c r="AC2952" i="3" s="1"/>
  <c r="AC2953" i="3" s="1"/>
  <c r="AC2954" i="3" s="1"/>
  <c r="AC2955" i="3" s="1"/>
  <c r="AC2956" i="3" s="1"/>
  <c r="AC2957" i="3" s="1"/>
  <c r="AC2958" i="3" s="1"/>
  <c r="AC2959" i="3" s="1"/>
  <c r="AC2960" i="3" s="1"/>
  <c r="AC2961" i="3" s="1"/>
  <c r="AC2962" i="3" s="1"/>
  <c r="AC2963" i="3" s="1"/>
  <c r="AC2964" i="3" s="1"/>
  <c r="AC2965" i="3" s="1"/>
  <c r="AC2966" i="3" s="1"/>
  <c r="AC2967" i="3" s="1"/>
  <c r="AC2968" i="3" s="1"/>
  <c r="AC2969" i="3" s="1"/>
  <c r="AC2970" i="3" s="1"/>
  <c r="AC2971" i="3" s="1"/>
  <c r="AC2972" i="3" s="1"/>
  <c r="AC2973" i="3" s="1"/>
  <c r="AC2974" i="3" s="1"/>
  <c r="AC2975" i="3" s="1"/>
  <c r="AC2976" i="3" s="1"/>
  <c r="AC2977" i="3" s="1"/>
  <c r="AC2978" i="3" s="1"/>
  <c r="AC2979" i="3" s="1"/>
  <c r="AC2980" i="3" s="1"/>
  <c r="AC2981" i="3" s="1"/>
  <c r="AC2982" i="3" s="1"/>
  <c r="AC2983" i="3" s="1"/>
  <c r="AC2984" i="3" s="1"/>
  <c r="AC2985" i="3" s="1"/>
  <c r="AC2986" i="3" s="1"/>
  <c r="AC2987" i="3" s="1"/>
  <c r="AC2988" i="3" s="1"/>
  <c r="AC2989" i="3" s="1"/>
  <c r="AC2990" i="3" s="1"/>
  <c r="AC2991" i="3" s="1"/>
  <c r="AC2992" i="3" s="1"/>
  <c r="AC2993" i="3" s="1"/>
  <c r="AC2994" i="3" s="1"/>
  <c r="AC2995" i="3" s="1"/>
  <c r="AC2996" i="3" s="1"/>
  <c r="AC2997" i="3" s="1"/>
  <c r="AC2998" i="3" s="1"/>
  <c r="AC2999" i="3" s="1"/>
  <c r="AC3000" i="3" s="1"/>
  <c r="AC3001" i="3" s="1"/>
  <c r="AC3002" i="3" s="1"/>
  <c r="AC3003" i="3" s="1"/>
  <c r="AC3004" i="3" s="1"/>
  <c r="AC3005" i="3" s="1"/>
  <c r="AC3006" i="3" s="1"/>
  <c r="AC3007" i="3" s="1"/>
  <c r="AC3008" i="3" s="1"/>
  <c r="AC3009" i="3" s="1"/>
  <c r="AC3010" i="3" s="1"/>
  <c r="AC3011" i="3" s="1"/>
  <c r="AC3012" i="3" s="1"/>
  <c r="AC3013" i="3" s="1"/>
  <c r="AC3014" i="3" s="1"/>
  <c r="AC3015" i="3" s="1"/>
  <c r="AC3016" i="3" s="1"/>
  <c r="AC3017" i="3" s="1"/>
  <c r="AC3018" i="3" s="1"/>
  <c r="AC3019" i="3" s="1"/>
  <c r="AC3020" i="3" s="1"/>
  <c r="AC3021" i="3" s="1"/>
  <c r="AC3022" i="3" s="1"/>
  <c r="AC3023" i="3" s="1"/>
  <c r="AC3024" i="3" s="1"/>
  <c r="AC3025" i="3" s="1"/>
  <c r="AC3026" i="3" s="1"/>
  <c r="AC3027" i="3" s="1"/>
  <c r="AC3028" i="3" s="1"/>
  <c r="AC3029" i="3" s="1"/>
  <c r="AC3030" i="3" s="1"/>
  <c r="AC3031" i="3" s="1"/>
  <c r="AC3032" i="3" s="1"/>
  <c r="AC3033" i="3" s="1"/>
  <c r="AC3034" i="3" s="1"/>
  <c r="AC3035" i="3" s="1"/>
  <c r="AC3036" i="3" s="1"/>
  <c r="AC3037" i="3" s="1"/>
  <c r="AC3038" i="3" s="1"/>
  <c r="AC3039" i="3" s="1"/>
  <c r="AC3040" i="3" s="1"/>
  <c r="AC3041" i="3" s="1"/>
  <c r="AC3042" i="3" s="1"/>
  <c r="AC3043" i="3" s="1"/>
  <c r="AC3044" i="3" s="1"/>
  <c r="AC3045" i="3" s="1"/>
  <c r="AC3046" i="3" s="1"/>
  <c r="AC3047" i="3" s="1"/>
  <c r="AC3048" i="3" s="1"/>
  <c r="AC3049" i="3" s="1"/>
  <c r="AC3050" i="3" s="1"/>
  <c r="AC3051" i="3" s="1"/>
  <c r="AC3052" i="3" s="1"/>
  <c r="AC3053" i="3" s="1"/>
  <c r="AC3054" i="3" s="1"/>
  <c r="AC3055" i="3" s="1"/>
  <c r="AC3056" i="3" s="1"/>
  <c r="AC3057" i="3" s="1"/>
  <c r="AC3058" i="3" s="1"/>
  <c r="AC3059" i="3" s="1"/>
  <c r="AC3060" i="3" s="1"/>
  <c r="AC3061" i="3" s="1"/>
  <c r="AC3062" i="3" s="1"/>
  <c r="AC3063" i="3" s="1"/>
  <c r="AC3064" i="3" s="1"/>
  <c r="AC3065" i="3" s="1"/>
  <c r="AC3066" i="3" s="1"/>
  <c r="AC3067" i="3" s="1"/>
  <c r="AC3068" i="3" s="1"/>
  <c r="AC3069" i="3" s="1"/>
  <c r="AC3070" i="3" s="1"/>
  <c r="AC3071" i="3" s="1"/>
  <c r="AC3072" i="3" s="1"/>
  <c r="AC3073" i="3" s="1"/>
  <c r="AC3074" i="3" s="1"/>
  <c r="AC3075" i="3" s="1"/>
  <c r="AC3076" i="3" s="1"/>
  <c r="AC3077" i="3" s="1"/>
  <c r="AC3078" i="3" s="1"/>
  <c r="AC3079" i="3" s="1"/>
  <c r="AC3080" i="3" s="1"/>
  <c r="AC3081" i="3" s="1"/>
  <c r="AC3082" i="3" s="1"/>
  <c r="AC3083" i="3" s="1"/>
  <c r="AC3084" i="3" s="1"/>
  <c r="AC3085" i="3" s="1"/>
  <c r="AC3086" i="3" s="1"/>
  <c r="AC3087" i="3" s="1"/>
  <c r="AC3088" i="3" s="1"/>
  <c r="AC3089" i="3" s="1"/>
  <c r="AC3090" i="3" s="1"/>
  <c r="AC3091" i="3" s="1"/>
  <c r="AC3092" i="3" s="1"/>
  <c r="AC3093" i="3" s="1"/>
  <c r="AC3094" i="3" s="1"/>
  <c r="AC3095" i="3" s="1"/>
  <c r="AC3096" i="3" s="1"/>
  <c r="AC3097" i="3" s="1"/>
  <c r="AC3098" i="3" s="1"/>
  <c r="AC3099" i="3" s="1"/>
  <c r="AC3100" i="3" s="1"/>
  <c r="AC3101" i="3" s="1"/>
  <c r="AC3102" i="3" s="1"/>
  <c r="AC3103" i="3" s="1"/>
  <c r="AC3104" i="3" s="1"/>
  <c r="AC3105" i="3" s="1"/>
  <c r="AC3106" i="3" s="1"/>
  <c r="AC3107" i="3" s="1"/>
  <c r="AC3108" i="3" s="1"/>
  <c r="AC3109" i="3" s="1"/>
  <c r="AC3110" i="3" s="1"/>
  <c r="AC3111" i="3" s="1"/>
  <c r="AC3112" i="3" s="1"/>
  <c r="AC3113" i="3" s="1"/>
  <c r="AC3114" i="3" s="1"/>
  <c r="AC3115" i="3" s="1"/>
  <c r="AC3116" i="3" s="1"/>
  <c r="AC3117" i="3" s="1"/>
  <c r="AC3118" i="3" s="1"/>
  <c r="AC3119" i="3" s="1"/>
  <c r="AC3120" i="3" s="1"/>
  <c r="AC3121" i="3" s="1"/>
  <c r="AC3122" i="3" s="1"/>
  <c r="AC3123" i="3" s="1"/>
  <c r="AC3124" i="3" s="1"/>
  <c r="AC3125" i="3" s="1"/>
  <c r="AC3126" i="3" s="1"/>
  <c r="AC3127" i="3" s="1"/>
  <c r="AC3128" i="3" s="1"/>
  <c r="AC3129" i="3" s="1"/>
  <c r="AC3130" i="3" s="1"/>
  <c r="AC3131" i="3" s="1"/>
  <c r="AC3132" i="3" s="1"/>
  <c r="AC3133" i="3" s="1"/>
  <c r="AC3134" i="3" s="1"/>
  <c r="AC3135" i="3" s="1"/>
  <c r="AC3136" i="3" s="1"/>
  <c r="AC3137" i="3" s="1"/>
  <c r="AC3138" i="3" s="1"/>
  <c r="AC3139" i="3" s="1"/>
  <c r="AC3140" i="3" s="1"/>
  <c r="AC3141" i="3" s="1"/>
  <c r="AC3142" i="3" s="1"/>
  <c r="AC3143" i="3" s="1"/>
  <c r="AC3144" i="3" s="1"/>
  <c r="AC3145" i="3" s="1"/>
  <c r="AC3146" i="3" s="1"/>
  <c r="AC3147" i="3" s="1"/>
  <c r="AC3148" i="3" s="1"/>
  <c r="AC3149" i="3" s="1"/>
  <c r="AC3150" i="3" s="1"/>
  <c r="AC3151" i="3" s="1"/>
  <c r="AC3152" i="3" s="1"/>
  <c r="AC3153" i="3" s="1"/>
  <c r="AC3154" i="3" s="1"/>
  <c r="AC3155" i="3" s="1"/>
  <c r="AC3156" i="3" s="1"/>
  <c r="AC3157" i="3" s="1"/>
  <c r="AC3158" i="3" s="1"/>
  <c r="AC3159" i="3" s="1"/>
  <c r="AC3160" i="3" s="1"/>
  <c r="AC3161" i="3" s="1"/>
  <c r="AC3162" i="3" s="1"/>
  <c r="AC3163" i="3" s="1"/>
  <c r="AC3164" i="3" s="1"/>
  <c r="AC3165" i="3" s="1"/>
  <c r="AC3166" i="3" s="1"/>
  <c r="AC3167" i="3" s="1"/>
  <c r="AC3168" i="3" s="1"/>
  <c r="AC3169" i="3" s="1"/>
  <c r="AC3170" i="3" s="1"/>
  <c r="AC3171" i="3" s="1"/>
  <c r="AC3172" i="3" s="1"/>
  <c r="AC3173" i="3" s="1"/>
  <c r="AC3174" i="3" s="1"/>
  <c r="AC3175" i="3" s="1"/>
  <c r="AC3176" i="3" s="1"/>
  <c r="AC3177" i="3" s="1"/>
  <c r="AC3178" i="3" s="1"/>
  <c r="AC3179" i="3" s="1"/>
  <c r="AC3180" i="3" s="1"/>
  <c r="AC3181" i="3" s="1"/>
  <c r="AC3182" i="3" s="1"/>
  <c r="AC3183" i="3" s="1"/>
  <c r="AC3184" i="3" s="1"/>
  <c r="AC3185" i="3" s="1"/>
  <c r="AC3186" i="3" s="1"/>
  <c r="AC3187" i="3" s="1"/>
  <c r="AC3188" i="3" s="1"/>
  <c r="AC3189" i="3" s="1"/>
  <c r="AC3190" i="3" s="1"/>
  <c r="AC3191" i="3" s="1"/>
  <c r="AC3192" i="3" s="1"/>
  <c r="AC3193" i="3" s="1"/>
  <c r="AC3194" i="3" s="1"/>
  <c r="AC3195" i="3" s="1"/>
  <c r="AC3196" i="3" s="1"/>
  <c r="AC3197" i="3" s="1"/>
  <c r="AC3198" i="3" s="1"/>
  <c r="AC3199" i="3" s="1"/>
  <c r="AC3200" i="3" s="1"/>
  <c r="AC3201" i="3" s="1"/>
  <c r="AC3202" i="3" s="1"/>
  <c r="AC3203" i="3" s="1"/>
  <c r="AC3204" i="3" s="1"/>
  <c r="AC3205" i="3" s="1"/>
  <c r="AC3206" i="3" s="1"/>
  <c r="AC3207" i="3" s="1"/>
  <c r="AC3208" i="3" s="1"/>
  <c r="AC3209" i="3" s="1"/>
  <c r="AC3210" i="3" s="1"/>
  <c r="AC3211" i="3" s="1"/>
  <c r="AC3212" i="3" s="1"/>
  <c r="AC3213" i="3" s="1"/>
  <c r="AC3214" i="3" s="1"/>
  <c r="AC3215" i="3" s="1"/>
  <c r="AC3216" i="3" s="1"/>
  <c r="AC3217" i="3" s="1"/>
  <c r="AC3218" i="3" s="1"/>
  <c r="AC3219" i="3" s="1"/>
  <c r="AC3220" i="3" s="1"/>
  <c r="AC3221" i="3" s="1"/>
  <c r="AC3222" i="3" s="1"/>
  <c r="AC3223" i="3" s="1"/>
  <c r="AC3224" i="3" s="1"/>
  <c r="AC3225" i="3" s="1"/>
  <c r="AC3226" i="3" s="1"/>
  <c r="AC3227" i="3" s="1"/>
  <c r="AC3228" i="3" s="1"/>
  <c r="AC3229" i="3" s="1"/>
  <c r="AC3230" i="3" s="1"/>
  <c r="AC3231" i="3" s="1"/>
  <c r="AC3232" i="3" s="1"/>
  <c r="AC3233" i="3" s="1"/>
  <c r="AC3234" i="3" s="1"/>
  <c r="AC3235" i="3" s="1"/>
  <c r="AC3236" i="3" s="1"/>
  <c r="AC3237" i="3" s="1"/>
  <c r="AC3238" i="3" s="1"/>
  <c r="AC3239" i="3" s="1"/>
  <c r="AC3240" i="3" s="1"/>
  <c r="AC3241" i="3" s="1"/>
  <c r="AC3242" i="3" s="1"/>
  <c r="AC3243" i="3" s="1"/>
  <c r="AC3244" i="3" s="1"/>
  <c r="AC3245" i="3" s="1"/>
  <c r="AC3246" i="3" s="1"/>
  <c r="AC3247" i="3" s="1"/>
  <c r="AC3248" i="3" s="1"/>
  <c r="AC3249" i="3" s="1"/>
  <c r="AC3250" i="3" s="1"/>
  <c r="AC3251" i="3" s="1"/>
  <c r="AC3252" i="3" s="1"/>
  <c r="AC3253" i="3" s="1"/>
  <c r="AC3254" i="3" s="1"/>
  <c r="AC3255" i="3" s="1"/>
  <c r="AC3256" i="3" s="1"/>
  <c r="AC3257" i="3" s="1"/>
  <c r="AC3258" i="3" s="1"/>
  <c r="AC3259" i="3" s="1"/>
  <c r="AC3260" i="3" s="1"/>
  <c r="AC3261" i="3" s="1"/>
  <c r="AC3262" i="3" s="1"/>
  <c r="AC3263" i="3" s="1"/>
  <c r="AC3264" i="3" s="1"/>
  <c r="AC3265" i="3" s="1"/>
  <c r="AC3266" i="3" s="1"/>
  <c r="AC3267" i="3" s="1"/>
  <c r="AC3268" i="3" s="1"/>
  <c r="AC3269" i="3" s="1"/>
  <c r="AC3270" i="3" s="1"/>
  <c r="AC3271" i="3" s="1"/>
  <c r="AC3272" i="3" s="1"/>
  <c r="AC3273" i="3" s="1"/>
  <c r="AC3274" i="3" s="1"/>
  <c r="AC3275" i="3" s="1"/>
  <c r="AC3276" i="3" s="1"/>
  <c r="AC3277" i="3" s="1"/>
  <c r="AC3278" i="3" s="1"/>
  <c r="AC3279" i="3" s="1"/>
  <c r="AC3280" i="3" s="1"/>
  <c r="AC3281" i="3" s="1"/>
  <c r="AC3282" i="3" s="1"/>
  <c r="AC3283" i="3" s="1"/>
  <c r="AC3284" i="3" s="1"/>
  <c r="AC3285" i="3" s="1"/>
  <c r="AC3286" i="3" s="1"/>
  <c r="G29" i="3"/>
  <c r="AN28" i="3" l="1"/>
  <c r="AG28" i="3"/>
  <c r="AR28" i="3"/>
  <c r="AP28" i="3"/>
  <c r="AQ28" i="3" s="1"/>
  <c r="W29" i="3"/>
  <c r="U29" i="3"/>
  <c r="V29" i="3" s="1"/>
  <c r="AF29" i="3"/>
  <c r="AG29" i="3" s="1"/>
  <c r="AH29" i="3"/>
  <c r="H29" i="3"/>
  <c r="AN29" i="3" s="1"/>
  <c r="L28" i="3"/>
  <c r="J28" i="3"/>
  <c r="K28" i="3" s="1"/>
  <c r="S30" i="3"/>
  <c r="AD31" i="3"/>
  <c r="AH31" i="3" s="1"/>
  <c r="AF30" i="3"/>
  <c r="G30" i="3"/>
  <c r="AM30" i="3" s="1"/>
  <c r="AG30" i="3" l="1"/>
  <c r="AR29" i="3"/>
  <c r="AP29" i="3"/>
  <c r="AQ29" i="3" s="1"/>
  <c r="S31" i="3"/>
  <c r="W30" i="3"/>
  <c r="U30" i="3"/>
  <c r="V30" i="3" s="1"/>
  <c r="L29" i="3"/>
  <c r="J29" i="3"/>
  <c r="K29" i="3" s="1"/>
  <c r="H30" i="3"/>
  <c r="AN30" i="3" s="1"/>
  <c r="AD32" i="3"/>
  <c r="AH32" i="3" s="1"/>
  <c r="AF31" i="3"/>
  <c r="AG31" i="3" s="1"/>
  <c r="G31" i="3"/>
  <c r="AM31" i="3" s="1"/>
  <c r="AR30" i="3" l="1"/>
  <c r="AP30" i="3"/>
  <c r="AQ30" i="3" s="1"/>
  <c r="H31" i="3"/>
  <c r="AN31" i="3" s="1"/>
  <c r="L30" i="3"/>
  <c r="J30" i="3"/>
  <c r="K30" i="3" s="1"/>
  <c r="S32" i="3"/>
  <c r="W31" i="3"/>
  <c r="U31" i="3"/>
  <c r="V31" i="3" s="1"/>
  <c r="AD33" i="3"/>
  <c r="AH33" i="3" s="1"/>
  <c r="AF32" i="3"/>
  <c r="AG32" i="3" s="1"/>
  <c r="G32" i="3"/>
  <c r="AM32" i="3" s="1"/>
  <c r="AR31" i="3" l="1"/>
  <c r="AP31" i="3"/>
  <c r="AQ31" i="3" s="1"/>
  <c r="S33" i="3"/>
  <c r="W32" i="3"/>
  <c r="U32" i="3"/>
  <c r="V32" i="3" s="1"/>
  <c r="H32" i="3"/>
  <c r="AN32" i="3" s="1"/>
  <c r="L31" i="3"/>
  <c r="J31" i="3"/>
  <c r="K31" i="3" s="1"/>
  <c r="AD34" i="3"/>
  <c r="AH34" i="3" s="1"/>
  <c r="AF33" i="3"/>
  <c r="AG33" i="3" s="1"/>
  <c r="G33" i="3"/>
  <c r="AM33" i="3" s="1"/>
  <c r="AR32" i="3" l="1"/>
  <c r="AP32" i="3"/>
  <c r="AQ32" i="3" s="1"/>
  <c r="H33" i="3"/>
  <c r="AN33" i="3" s="1"/>
  <c r="L32" i="3"/>
  <c r="J32" i="3"/>
  <c r="K32" i="3" s="1"/>
  <c r="S34" i="3"/>
  <c r="W33" i="3"/>
  <c r="U33" i="3"/>
  <c r="V33" i="3" s="1"/>
  <c r="AD35" i="3"/>
  <c r="AH35" i="3" s="1"/>
  <c r="AF34" i="3"/>
  <c r="AG34" i="3" s="1"/>
  <c r="G34" i="3"/>
  <c r="AM34" i="3" s="1"/>
  <c r="AR33" i="3" l="1"/>
  <c r="AP33" i="3"/>
  <c r="AQ33" i="3" s="1"/>
  <c r="S35" i="3"/>
  <c r="W34" i="3"/>
  <c r="U34" i="3"/>
  <c r="V34" i="3" s="1"/>
  <c r="H34" i="3"/>
  <c r="AN34" i="3" s="1"/>
  <c r="L33" i="3"/>
  <c r="J33" i="3"/>
  <c r="K33" i="3" s="1"/>
  <c r="AD36" i="3"/>
  <c r="AH36" i="3" s="1"/>
  <c r="AF35" i="3"/>
  <c r="AG35" i="3" s="1"/>
  <c r="G35" i="3"/>
  <c r="AM35" i="3" s="1"/>
  <c r="AR34" i="3" l="1"/>
  <c r="AP34" i="3"/>
  <c r="AQ34" i="3" s="1"/>
  <c r="H35" i="3"/>
  <c r="AN35" i="3" s="1"/>
  <c r="L34" i="3"/>
  <c r="J34" i="3"/>
  <c r="K34" i="3" s="1"/>
  <c r="S36" i="3"/>
  <c r="W35" i="3"/>
  <c r="U35" i="3"/>
  <c r="V35" i="3" s="1"/>
  <c r="AD37" i="3"/>
  <c r="AH37" i="3" s="1"/>
  <c r="AF36" i="3"/>
  <c r="AG36" i="3" s="1"/>
  <c r="G36" i="3"/>
  <c r="AM36" i="3" s="1"/>
  <c r="AR35" i="3" l="1"/>
  <c r="AP35" i="3"/>
  <c r="AQ35" i="3" s="1"/>
  <c r="S37" i="3"/>
  <c r="W36" i="3"/>
  <c r="U36" i="3"/>
  <c r="V36" i="3" s="1"/>
  <c r="H36" i="3"/>
  <c r="AN36" i="3" s="1"/>
  <c r="L35" i="3"/>
  <c r="J35" i="3"/>
  <c r="K35" i="3" s="1"/>
  <c r="AD38" i="3"/>
  <c r="AH38" i="3" s="1"/>
  <c r="AF37" i="3"/>
  <c r="AG37" i="3" s="1"/>
  <c r="G37" i="3"/>
  <c r="AM37" i="3" s="1"/>
  <c r="AR36" i="3" l="1"/>
  <c r="AP36" i="3"/>
  <c r="AQ36" i="3" s="1"/>
  <c r="H37" i="3"/>
  <c r="AN37" i="3" s="1"/>
  <c r="L36" i="3"/>
  <c r="J36" i="3"/>
  <c r="K36" i="3" s="1"/>
  <c r="S38" i="3"/>
  <c r="W37" i="3"/>
  <c r="U37" i="3"/>
  <c r="V37" i="3" s="1"/>
  <c r="AD39" i="3"/>
  <c r="AH39" i="3" s="1"/>
  <c r="AF38" i="3"/>
  <c r="AG38" i="3" s="1"/>
  <c r="G38" i="3"/>
  <c r="AM38" i="3" s="1"/>
  <c r="AR37" i="3" l="1"/>
  <c r="AP37" i="3"/>
  <c r="AQ37" i="3" s="1"/>
  <c r="S39" i="3"/>
  <c r="W38" i="3"/>
  <c r="U38" i="3"/>
  <c r="V38" i="3" s="1"/>
  <c r="H38" i="3"/>
  <c r="AN38" i="3" s="1"/>
  <c r="L37" i="3"/>
  <c r="J37" i="3"/>
  <c r="K37" i="3" s="1"/>
  <c r="AD40" i="3"/>
  <c r="AH40" i="3" s="1"/>
  <c r="AF39" i="3"/>
  <c r="AG39" i="3" s="1"/>
  <c r="G39" i="3"/>
  <c r="AM39" i="3" s="1"/>
  <c r="AR38" i="3" l="1"/>
  <c r="AP38" i="3"/>
  <c r="AQ38" i="3" s="1"/>
  <c r="H39" i="3"/>
  <c r="AN39" i="3" s="1"/>
  <c r="L38" i="3"/>
  <c r="J38" i="3"/>
  <c r="K38" i="3" s="1"/>
  <c r="S40" i="3"/>
  <c r="W39" i="3"/>
  <c r="U39" i="3"/>
  <c r="V39" i="3" s="1"/>
  <c r="AD41" i="3"/>
  <c r="AH41" i="3" s="1"/>
  <c r="AF40" i="3"/>
  <c r="AG40" i="3" s="1"/>
  <c r="G40" i="3"/>
  <c r="AM40" i="3" s="1"/>
  <c r="AR39" i="3" l="1"/>
  <c r="AP39" i="3"/>
  <c r="AQ39" i="3" s="1"/>
  <c r="S41" i="3"/>
  <c r="W40" i="3"/>
  <c r="U40" i="3"/>
  <c r="V40" i="3" s="1"/>
  <c r="H40" i="3"/>
  <c r="AN40" i="3" s="1"/>
  <c r="L39" i="3"/>
  <c r="J39" i="3"/>
  <c r="K39" i="3" s="1"/>
  <c r="AD42" i="3"/>
  <c r="AH42" i="3" s="1"/>
  <c r="AF41" i="3"/>
  <c r="AG41" i="3" s="1"/>
  <c r="G41" i="3"/>
  <c r="AM41" i="3" s="1"/>
  <c r="AR40" i="3" l="1"/>
  <c r="AP40" i="3"/>
  <c r="AQ40" i="3" s="1"/>
  <c r="H41" i="3"/>
  <c r="AN41" i="3" s="1"/>
  <c r="L40" i="3"/>
  <c r="J40" i="3"/>
  <c r="K40" i="3" s="1"/>
  <c r="S42" i="3"/>
  <c r="W41" i="3"/>
  <c r="U41" i="3"/>
  <c r="V41" i="3" s="1"/>
  <c r="AD43" i="3"/>
  <c r="AH43" i="3" s="1"/>
  <c r="AF42" i="3"/>
  <c r="AG42" i="3" s="1"/>
  <c r="G42" i="3"/>
  <c r="AM42" i="3" s="1"/>
  <c r="AR41" i="3" l="1"/>
  <c r="AP41" i="3"/>
  <c r="AQ41" i="3" s="1"/>
  <c r="S43" i="3"/>
  <c r="W42" i="3"/>
  <c r="U42" i="3"/>
  <c r="V42" i="3" s="1"/>
  <c r="H42" i="3"/>
  <c r="AN42" i="3" s="1"/>
  <c r="L41" i="3"/>
  <c r="J41" i="3"/>
  <c r="K41" i="3" s="1"/>
  <c r="AD44" i="3"/>
  <c r="AH44" i="3" s="1"/>
  <c r="AF43" i="3"/>
  <c r="AG43" i="3" s="1"/>
  <c r="G43" i="3"/>
  <c r="AM43" i="3" s="1"/>
  <c r="AR42" i="3" l="1"/>
  <c r="AP42" i="3"/>
  <c r="AQ42" i="3" s="1"/>
  <c r="H43" i="3"/>
  <c r="AN43" i="3" s="1"/>
  <c r="L42" i="3"/>
  <c r="J42" i="3"/>
  <c r="K42" i="3" s="1"/>
  <c r="S44" i="3"/>
  <c r="W43" i="3"/>
  <c r="U43" i="3"/>
  <c r="V43" i="3" s="1"/>
  <c r="AD45" i="3"/>
  <c r="AH45" i="3" s="1"/>
  <c r="AF44" i="3"/>
  <c r="AG44" i="3" s="1"/>
  <c r="G44" i="3"/>
  <c r="AM44" i="3" s="1"/>
  <c r="AR43" i="3" l="1"/>
  <c r="AP43" i="3"/>
  <c r="AQ43" i="3" s="1"/>
  <c r="S45" i="3"/>
  <c r="W44" i="3"/>
  <c r="U44" i="3"/>
  <c r="V44" i="3" s="1"/>
  <c r="H44" i="3"/>
  <c r="AN44" i="3" s="1"/>
  <c r="L43" i="3"/>
  <c r="J43" i="3"/>
  <c r="K43" i="3" s="1"/>
  <c r="AD46" i="3"/>
  <c r="AH46" i="3" s="1"/>
  <c r="AF45" i="3"/>
  <c r="G45" i="3"/>
  <c r="AM45" i="3" s="1"/>
  <c r="AG45" i="3" l="1"/>
  <c r="AW27" i="3"/>
  <c r="AR44" i="3"/>
  <c r="AP44" i="3"/>
  <c r="AQ44" i="3" s="1"/>
  <c r="H45" i="3"/>
  <c r="AN45" i="3" s="1"/>
  <c r="L44" i="3"/>
  <c r="J44" i="3"/>
  <c r="K44" i="3" s="1"/>
  <c r="S46" i="3"/>
  <c r="W45" i="3"/>
  <c r="U45" i="3"/>
  <c r="AD47" i="3"/>
  <c r="AH47" i="3" s="1"/>
  <c r="AF46" i="3"/>
  <c r="AG46" i="3" s="1"/>
  <c r="G46" i="3"/>
  <c r="AM46" i="3" s="1"/>
  <c r="V45" i="3" l="1"/>
  <c r="AV27" i="3"/>
  <c r="AR45" i="3"/>
  <c r="AP45" i="3"/>
  <c r="S47" i="3"/>
  <c r="W46" i="3"/>
  <c r="U46" i="3"/>
  <c r="V46" i="3" s="1"/>
  <c r="H46" i="3"/>
  <c r="AN46" i="3" s="1"/>
  <c r="L45" i="3"/>
  <c r="J45" i="3"/>
  <c r="AD48" i="3"/>
  <c r="AH48" i="3" s="1"/>
  <c r="AF47" i="3"/>
  <c r="AG47" i="3" s="1"/>
  <c r="G47" i="3"/>
  <c r="AM47" i="3" s="1"/>
  <c r="AR46" i="3" l="1"/>
  <c r="AP46" i="3"/>
  <c r="AQ46" i="3" s="1"/>
  <c r="AX27" i="3"/>
  <c r="AQ45" i="3"/>
  <c r="K45" i="3"/>
  <c r="AU27" i="3"/>
  <c r="H47" i="3"/>
  <c r="AN47" i="3" s="1"/>
  <c r="L46" i="3"/>
  <c r="J46" i="3"/>
  <c r="K46" i="3" s="1"/>
  <c r="S48" i="3"/>
  <c r="W47" i="3"/>
  <c r="U47" i="3"/>
  <c r="V47" i="3" s="1"/>
  <c r="AD49" i="3"/>
  <c r="AH49" i="3" s="1"/>
  <c r="AF48" i="3"/>
  <c r="AG48" i="3" s="1"/>
  <c r="G48" i="3"/>
  <c r="AM48" i="3" s="1"/>
  <c r="AR47" i="3" l="1"/>
  <c r="AP47" i="3"/>
  <c r="AQ47" i="3" s="1"/>
  <c r="S49" i="3"/>
  <c r="W48" i="3"/>
  <c r="U48" i="3"/>
  <c r="V48" i="3" s="1"/>
  <c r="H48" i="3"/>
  <c r="AN48" i="3" s="1"/>
  <c r="L47" i="3"/>
  <c r="J47" i="3"/>
  <c r="K47" i="3" s="1"/>
  <c r="AD50" i="3"/>
  <c r="AH50" i="3" s="1"/>
  <c r="AF49" i="3"/>
  <c r="AG49" i="3" s="1"/>
  <c r="G49" i="3"/>
  <c r="AM49" i="3" s="1"/>
  <c r="AR48" i="3" l="1"/>
  <c r="AP48" i="3"/>
  <c r="AQ48" i="3" s="1"/>
  <c r="H49" i="3"/>
  <c r="AN49" i="3" s="1"/>
  <c r="L48" i="3"/>
  <c r="J48" i="3"/>
  <c r="K48" i="3" s="1"/>
  <c r="S50" i="3"/>
  <c r="W49" i="3"/>
  <c r="U49" i="3"/>
  <c r="V49" i="3" s="1"/>
  <c r="AD51" i="3"/>
  <c r="AH51" i="3" s="1"/>
  <c r="AF50" i="3"/>
  <c r="AG50" i="3" s="1"/>
  <c r="G50" i="3"/>
  <c r="AM50" i="3" s="1"/>
  <c r="AR49" i="3" l="1"/>
  <c r="AP49" i="3"/>
  <c r="AQ49" i="3" s="1"/>
  <c r="S51" i="3"/>
  <c r="W50" i="3"/>
  <c r="U50" i="3"/>
  <c r="V50" i="3" s="1"/>
  <c r="H50" i="3"/>
  <c r="AN50" i="3" s="1"/>
  <c r="L49" i="3"/>
  <c r="J49" i="3"/>
  <c r="K49" i="3" s="1"/>
  <c r="AD52" i="3"/>
  <c r="AH52" i="3" s="1"/>
  <c r="AF51" i="3"/>
  <c r="AG51" i="3" s="1"/>
  <c r="G51" i="3"/>
  <c r="AM51" i="3" s="1"/>
  <c r="AR50" i="3" l="1"/>
  <c r="AP50" i="3"/>
  <c r="AQ50" i="3" s="1"/>
  <c r="H51" i="3"/>
  <c r="AN51" i="3" s="1"/>
  <c r="L50" i="3"/>
  <c r="J50" i="3"/>
  <c r="K50" i="3" s="1"/>
  <c r="S52" i="3"/>
  <c r="W51" i="3"/>
  <c r="U51" i="3"/>
  <c r="V51" i="3" s="1"/>
  <c r="AD53" i="3"/>
  <c r="AH53" i="3" s="1"/>
  <c r="AF52" i="3"/>
  <c r="AG52" i="3" s="1"/>
  <c r="G52" i="3"/>
  <c r="AM52" i="3" s="1"/>
  <c r="AR51" i="3" l="1"/>
  <c r="AP51" i="3"/>
  <c r="AQ51" i="3" s="1"/>
  <c r="S53" i="3"/>
  <c r="W52" i="3"/>
  <c r="U52" i="3"/>
  <c r="V52" i="3" s="1"/>
  <c r="H52" i="3"/>
  <c r="AN52" i="3" s="1"/>
  <c r="L51" i="3"/>
  <c r="J51" i="3"/>
  <c r="K51" i="3" s="1"/>
  <c r="AD54" i="3"/>
  <c r="AH54" i="3" s="1"/>
  <c r="AF53" i="3"/>
  <c r="AG53" i="3" s="1"/>
  <c r="G53" i="3"/>
  <c r="AM53" i="3" s="1"/>
  <c r="AR52" i="3" l="1"/>
  <c r="AP52" i="3"/>
  <c r="AQ52" i="3" s="1"/>
  <c r="H53" i="3"/>
  <c r="AN53" i="3" s="1"/>
  <c r="L52" i="3"/>
  <c r="J52" i="3"/>
  <c r="K52" i="3" s="1"/>
  <c r="S54" i="3"/>
  <c r="W53" i="3"/>
  <c r="U53" i="3"/>
  <c r="V53" i="3" s="1"/>
  <c r="AD55" i="3"/>
  <c r="AH55" i="3" s="1"/>
  <c r="AF54" i="3"/>
  <c r="AG54" i="3" s="1"/>
  <c r="G54" i="3"/>
  <c r="AM54" i="3" s="1"/>
  <c r="AR53" i="3" l="1"/>
  <c r="AP53" i="3"/>
  <c r="AQ53" i="3" s="1"/>
  <c r="S55" i="3"/>
  <c r="W54" i="3"/>
  <c r="U54" i="3"/>
  <c r="V54" i="3" s="1"/>
  <c r="H54" i="3"/>
  <c r="AN54" i="3" s="1"/>
  <c r="L53" i="3"/>
  <c r="J53" i="3"/>
  <c r="K53" i="3" s="1"/>
  <c r="AD56" i="3"/>
  <c r="AH56" i="3" s="1"/>
  <c r="AF55" i="3"/>
  <c r="AG55" i="3" s="1"/>
  <c r="G55" i="3"/>
  <c r="AM55" i="3" s="1"/>
  <c r="AR54" i="3" l="1"/>
  <c r="AP54" i="3"/>
  <c r="AQ54" i="3" s="1"/>
  <c r="H55" i="3"/>
  <c r="AN55" i="3" s="1"/>
  <c r="L54" i="3"/>
  <c r="J54" i="3"/>
  <c r="K54" i="3" s="1"/>
  <c r="S56" i="3"/>
  <c r="W55" i="3"/>
  <c r="U55" i="3"/>
  <c r="V55" i="3" s="1"/>
  <c r="AD57" i="3"/>
  <c r="AH57" i="3" s="1"/>
  <c r="AF56" i="3"/>
  <c r="AG56" i="3" s="1"/>
  <c r="G56" i="3"/>
  <c r="AM56" i="3" s="1"/>
  <c r="AR55" i="3" l="1"/>
  <c r="AP55" i="3"/>
  <c r="AQ55" i="3" s="1"/>
  <c r="S57" i="3"/>
  <c r="W56" i="3"/>
  <c r="U56" i="3"/>
  <c r="V56" i="3" s="1"/>
  <c r="H56" i="3"/>
  <c r="AN56" i="3" s="1"/>
  <c r="L55" i="3"/>
  <c r="J55" i="3"/>
  <c r="K55" i="3" s="1"/>
  <c r="AD58" i="3"/>
  <c r="AH58" i="3" s="1"/>
  <c r="AF57" i="3"/>
  <c r="AG57" i="3" s="1"/>
  <c r="G57" i="3"/>
  <c r="AM57" i="3" s="1"/>
  <c r="AR56" i="3" l="1"/>
  <c r="AP56" i="3"/>
  <c r="AQ56" i="3" s="1"/>
  <c r="H57" i="3"/>
  <c r="AN57" i="3" s="1"/>
  <c r="L56" i="3"/>
  <c r="J56" i="3"/>
  <c r="K56" i="3" s="1"/>
  <c r="S58" i="3"/>
  <c r="W57" i="3"/>
  <c r="U57" i="3"/>
  <c r="V57" i="3" s="1"/>
  <c r="AD59" i="3"/>
  <c r="AH59" i="3" s="1"/>
  <c r="AF58" i="3"/>
  <c r="AG58" i="3" s="1"/>
  <c r="G58" i="3"/>
  <c r="AM58" i="3" s="1"/>
  <c r="AR57" i="3" l="1"/>
  <c r="AP57" i="3"/>
  <c r="AQ57" i="3" s="1"/>
  <c r="S59" i="3"/>
  <c r="W58" i="3"/>
  <c r="U58" i="3"/>
  <c r="V58" i="3" s="1"/>
  <c r="H58" i="3"/>
  <c r="AN58" i="3" s="1"/>
  <c r="L57" i="3"/>
  <c r="J57" i="3"/>
  <c r="K57" i="3" s="1"/>
  <c r="AD60" i="3"/>
  <c r="AH60" i="3" s="1"/>
  <c r="AF59" i="3"/>
  <c r="AG59" i="3" s="1"/>
  <c r="G59" i="3"/>
  <c r="AM59" i="3" s="1"/>
  <c r="AR58" i="3" l="1"/>
  <c r="AP58" i="3"/>
  <c r="AQ58" i="3" s="1"/>
  <c r="H59" i="3"/>
  <c r="AN59" i="3" s="1"/>
  <c r="L58" i="3"/>
  <c r="J58" i="3"/>
  <c r="K58" i="3" s="1"/>
  <c r="S60" i="3"/>
  <c r="W59" i="3"/>
  <c r="U59" i="3"/>
  <c r="V59" i="3" s="1"/>
  <c r="AD61" i="3"/>
  <c r="AH61" i="3" s="1"/>
  <c r="AF60" i="3"/>
  <c r="AG60" i="3" s="1"/>
  <c r="G60" i="3"/>
  <c r="AM60" i="3" s="1"/>
  <c r="AR59" i="3" l="1"/>
  <c r="AP59" i="3"/>
  <c r="AQ59" i="3" s="1"/>
  <c r="S61" i="3"/>
  <c r="W60" i="3"/>
  <c r="U60" i="3"/>
  <c r="V60" i="3" s="1"/>
  <c r="H60" i="3"/>
  <c r="AN60" i="3" s="1"/>
  <c r="L59" i="3"/>
  <c r="J59" i="3"/>
  <c r="K59" i="3" s="1"/>
  <c r="AD62" i="3"/>
  <c r="AH62" i="3" s="1"/>
  <c r="AF61" i="3"/>
  <c r="AG61" i="3" s="1"/>
  <c r="G61" i="3"/>
  <c r="AM61" i="3" s="1"/>
  <c r="AR60" i="3" l="1"/>
  <c r="AP60" i="3"/>
  <c r="AQ60" i="3" s="1"/>
  <c r="H61" i="3"/>
  <c r="AN61" i="3" s="1"/>
  <c r="L60" i="3"/>
  <c r="J60" i="3"/>
  <c r="K60" i="3" s="1"/>
  <c r="S62" i="3"/>
  <c r="W61" i="3"/>
  <c r="U61" i="3"/>
  <c r="V61" i="3" s="1"/>
  <c r="AD63" i="3"/>
  <c r="AH63" i="3" s="1"/>
  <c r="AF62" i="3"/>
  <c r="AG62" i="3" s="1"/>
  <c r="G62" i="3"/>
  <c r="AM62" i="3" s="1"/>
  <c r="AR61" i="3" l="1"/>
  <c r="AP61" i="3"/>
  <c r="AQ61" i="3" s="1"/>
  <c r="S63" i="3"/>
  <c r="W62" i="3"/>
  <c r="U62" i="3"/>
  <c r="V62" i="3" s="1"/>
  <c r="H62" i="3"/>
  <c r="AN62" i="3" s="1"/>
  <c r="L61" i="3"/>
  <c r="J61" i="3"/>
  <c r="K61" i="3" s="1"/>
  <c r="AD64" i="3"/>
  <c r="AH64" i="3" s="1"/>
  <c r="AF63" i="3"/>
  <c r="AG63" i="3" s="1"/>
  <c r="G63" i="3"/>
  <c r="AM63" i="3" s="1"/>
  <c r="AR62" i="3" l="1"/>
  <c r="AP62" i="3"/>
  <c r="AQ62" i="3" s="1"/>
  <c r="H63" i="3"/>
  <c r="AN63" i="3" s="1"/>
  <c r="L62" i="3"/>
  <c r="J62" i="3"/>
  <c r="K62" i="3" s="1"/>
  <c r="S64" i="3"/>
  <c r="W63" i="3"/>
  <c r="U63" i="3"/>
  <c r="V63" i="3" s="1"/>
  <c r="AD65" i="3"/>
  <c r="AH65" i="3" s="1"/>
  <c r="AF64" i="3"/>
  <c r="AG64" i="3" s="1"/>
  <c r="G64" i="3"/>
  <c r="AM64" i="3" s="1"/>
  <c r="AR63" i="3" l="1"/>
  <c r="AP63" i="3"/>
  <c r="AQ63" i="3" s="1"/>
  <c r="S65" i="3"/>
  <c r="W64" i="3"/>
  <c r="U64" i="3"/>
  <c r="V64" i="3" s="1"/>
  <c r="H64" i="3"/>
  <c r="AN64" i="3" s="1"/>
  <c r="L63" i="3"/>
  <c r="J63" i="3"/>
  <c r="K63" i="3" s="1"/>
  <c r="AD66" i="3"/>
  <c r="AH66" i="3" s="1"/>
  <c r="AF65" i="3"/>
  <c r="G65" i="3"/>
  <c r="AM65" i="3" s="1"/>
  <c r="AG65" i="3" l="1"/>
  <c r="AW28" i="3"/>
  <c r="BA28" i="3" s="1"/>
  <c r="AR64" i="3"/>
  <c r="AP64" i="3"/>
  <c r="AQ64" i="3" s="1"/>
  <c r="H65" i="3"/>
  <c r="AN65" i="3" s="1"/>
  <c r="L64" i="3"/>
  <c r="J64" i="3"/>
  <c r="K64" i="3" s="1"/>
  <c r="S66" i="3"/>
  <c r="W65" i="3"/>
  <c r="U65" i="3"/>
  <c r="AD67" i="3"/>
  <c r="AH67" i="3" s="1"/>
  <c r="AF66" i="3"/>
  <c r="AG66" i="3" s="1"/>
  <c r="G66" i="3"/>
  <c r="AM66" i="3" s="1"/>
  <c r="V65" i="3" l="1"/>
  <c r="AV28" i="3"/>
  <c r="AZ28" i="3" s="1"/>
  <c r="AR65" i="3"/>
  <c r="AP65" i="3"/>
  <c r="S67" i="3"/>
  <c r="W66" i="3"/>
  <c r="U66" i="3"/>
  <c r="V66" i="3" s="1"/>
  <c r="H66" i="3"/>
  <c r="AN66" i="3" s="1"/>
  <c r="L65" i="3"/>
  <c r="J65" i="3"/>
  <c r="AD68" i="3"/>
  <c r="AH68" i="3" s="1"/>
  <c r="AF67" i="3"/>
  <c r="AG67" i="3" s="1"/>
  <c r="G67" i="3"/>
  <c r="AM67" i="3" s="1"/>
  <c r="AX28" i="3" l="1"/>
  <c r="BB28" i="3" s="1"/>
  <c r="AQ65" i="3"/>
  <c r="AR66" i="3"/>
  <c r="AP66" i="3"/>
  <c r="AQ66" i="3" s="1"/>
  <c r="K65" i="3"/>
  <c r="AU28" i="3"/>
  <c r="AY28" i="3" s="1"/>
  <c r="H67" i="3"/>
  <c r="AN67" i="3" s="1"/>
  <c r="L66" i="3"/>
  <c r="J66" i="3"/>
  <c r="K66" i="3" s="1"/>
  <c r="S68" i="3"/>
  <c r="W67" i="3"/>
  <c r="U67" i="3"/>
  <c r="V67" i="3" s="1"/>
  <c r="AD69" i="3"/>
  <c r="AH69" i="3" s="1"/>
  <c r="AF68" i="3"/>
  <c r="AG68" i="3" s="1"/>
  <c r="G68" i="3"/>
  <c r="AM68" i="3" s="1"/>
  <c r="AR67" i="3" l="1"/>
  <c r="AP67" i="3"/>
  <c r="AQ67" i="3" s="1"/>
  <c r="S69" i="3"/>
  <c r="W68" i="3"/>
  <c r="U68" i="3"/>
  <c r="V68" i="3" s="1"/>
  <c r="H68" i="3"/>
  <c r="AN68" i="3" s="1"/>
  <c r="L67" i="3"/>
  <c r="J67" i="3"/>
  <c r="K67" i="3" s="1"/>
  <c r="AD70" i="3"/>
  <c r="AH70" i="3" s="1"/>
  <c r="AF69" i="3"/>
  <c r="AG69" i="3" s="1"/>
  <c r="G69" i="3"/>
  <c r="AM69" i="3" s="1"/>
  <c r="AR68" i="3" l="1"/>
  <c r="AP68" i="3"/>
  <c r="AQ68" i="3" s="1"/>
  <c r="H69" i="3"/>
  <c r="AN69" i="3" s="1"/>
  <c r="L68" i="3"/>
  <c r="J68" i="3"/>
  <c r="K68" i="3" s="1"/>
  <c r="S70" i="3"/>
  <c r="W69" i="3"/>
  <c r="U69" i="3"/>
  <c r="V69" i="3" s="1"/>
  <c r="AD71" i="3"/>
  <c r="AH71" i="3" s="1"/>
  <c r="AF70" i="3"/>
  <c r="AG70" i="3" s="1"/>
  <c r="G70" i="3"/>
  <c r="AM70" i="3" s="1"/>
  <c r="AR69" i="3" l="1"/>
  <c r="AP69" i="3"/>
  <c r="AQ69" i="3" s="1"/>
  <c r="S71" i="3"/>
  <c r="W70" i="3"/>
  <c r="U70" i="3"/>
  <c r="V70" i="3" s="1"/>
  <c r="H70" i="3"/>
  <c r="AN70" i="3" s="1"/>
  <c r="L69" i="3"/>
  <c r="J69" i="3"/>
  <c r="K69" i="3" s="1"/>
  <c r="AD72" i="3"/>
  <c r="AH72" i="3" s="1"/>
  <c r="AF71" i="3"/>
  <c r="AG71" i="3" s="1"/>
  <c r="G71" i="3"/>
  <c r="AM71" i="3" s="1"/>
  <c r="AR70" i="3" l="1"/>
  <c r="AP70" i="3"/>
  <c r="AQ70" i="3" s="1"/>
  <c r="H71" i="3"/>
  <c r="AN71" i="3" s="1"/>
  <c r="L70" i="3"/>
  <c r="J70" i="3"/>
  <c r="K70" i="3" s="1"/>
  <c r="S72" i="3"/>
  <c r="W71" i="3"/>
  <c r="U71" i="3"/>
  <c r="V71" i="3" s="1"/>
  <c r="AD73" i="3"/>
  <c r="AH73" i="3" s="1"/>
  <c r="AF72" i="3"/>
  <c r="AG72" i="3" s="1"/>
  <c r="G72" i="3"/>
  <c r="AM72" i="3" s="1"/>
  <c r="AR71" i="3" l="1"/>
  <c r="AP71" i="3"/>
  <c r="AQ71" i="3" s="1"/>
  <c r="S73" i="3"/>
  <c r="W72" i="3"/>
  <c r="U72" i="3"/>
  <c r="V72" i="3" s="1"/>
  <c r="H72" i="3"/>
  <c r="AN72" i="3" s="1"/>
  <c r="L71" i="3"/>
  <c r="J71" i="3"/>
  <c r="K71" i="3" s="1"/>
  <c r="AD74" i="3"/>
  <c r="AH74" i="3" s="1"/>
  <c r="AF73" i="3"/>
  <c r="AG73" i="3" s="1"/>
  <c r="G73" i="3"/>
  <c r="AM73" i="3" s="1"/>
  <c r="AR72" i="3" l="1"/>
  <c r="AP72" i="3"/>
  <c r="AQ72" i="3" s="1"/>
  <c r="H73" i="3"/>
  <c r="AN73" i="3" s="1"/>
  <c r="L72" i="3"/>
  <c r="J72" i="3"/>
  <c r="K72" i="3" s="1"/>
  <c r="S74" i="3"/>
  <c r="W73" i="3"/>
  <c r="U73" i="3"/>
  <c r="V73" i="3" s="1"/>
  <c r="AD75" i="3"/>
  <c r="AH75" i="3" s="1"/>
  <c r="AF74" i="3"/>
  <c r="AG74" i="3" s="1"/>
  <c r="G74" i="3"/>
  <c r="AM74" i="3" s="1"/>
  <c r="AR73" i="3" l="1"/>
  <c r="AP73" i="3"/>
  <c r="AQ73" i="3" s="1"/>
  <c r="S75" i="3"/>
  <c r="W74" i="3"/>
  <c r="U74" i="3"/>
  <c r="V74" i="3" s="1"/>
  <c r="H74" i="3"/>
  <c r="AN74" i="3" s="1"/>
  <c r="L73" i="3"/>
  <c r="J73" i="3"/>
  <c r="K73" i="3" s="1"/>
  <c r="AD76" i="3"/>
  <c r="AH76" i="3" s="1"/>
  <c r="AF75" i="3"/>
  <c r="AG75" i="3" s="1"/>
  <c r="G75" i="3"/>
  <c r="AM75" i="3" s="1"/>
  <c r="AR74" i="3" l="1"/>
  <c r="AP74" i="3"/>
  <c r="AQ74" i="3" s="1"/>
  <c r="H75" i="3"/>
  <c r="AN75" i="3" s="1"/>
  <c r="L74" i="3"/>
  <c r="J74" i="3"/>
  <c r="K74" i="3" s="1"/>
  <c r="S76" i="3"/>
  <c r="W75" i="3"/>
  <c r="U75" i="3"/>
  <c r="V75" i="3" s="1"/>
  <c r="AD77" i="3"/>
  <c r="AH77" i="3" s="1"/>
  <c r="AF76" i="3"/>
  <c r="AG76" i="3" s="1"/>
  <c r="G76" i="3"/>
  <c r="AM76" i="3" s="1"/>
  <c r="AR75" i="3" l="1"/>
  <c r="AP75" i="3"/>
  <c r="AQ75" i="3" s="1"/>
  <c r="S77" i="3"/>
  <c r="W76" i="3"/>
  <c r="U76" i="3"/>
  <c r="V76" i="3" s="1"/>
  <c r="H76" i="3"/>
  <c r="AN76" i="3" s="1"/>
  <c r="L75" i="3"/>
  <c r="J75" i="3"/>
  <c r="K75" i="3" s="1"/>
  <c r="AD78" i="3"/>
  <c r="AH78" i="3" s="1"/>
  <c r="AF77" i="3"/>
  <c r="AG77" i="3" s="1"/>
  <c r="G77" i="3"/>
  <c r="AM77" i="3" s="1"/>
  <c r="AR76" i="3" l="1"/>
  <c r="AP76" i="3"/>
  <c r="AQ76" i="3" s="1"/>
  <c r="H77" i="3"/>
  <c r="AN77" i="3" s="1"/>
  <c r="L76" i="3"/>
  <c r="J76" i="3"/>
  <c r="K76" i="3" s="1"/>
  <c r="S78" i="3"/>
  <c r="W77" i="3"/>
  <c r="U77" i="3"/>
  <c r="V77" i="3" s="1"/>
  <c r="AD79" i="3"/>
  <c r="AH79" i="3" s="1"/>
  <c r="AF78" i="3"/>
  <c r="AG78" i="3" s="1"/>
  <c r="G78" i="3"/>
  <c r="AM78" i="3" s="1"/>
  <c r="AR77" i="3" l="1"/>
  <c r="AP77" i="3"/>
  <c r="AQ77" i="3" s="1"/>
  <c r="S79" i="3"/>
  <c r="W78" i="3"/>
  <c r="U78" i="3"/>
  <c r="V78" i="3" s="1"/>
  <c r="H78" i="3"/>
  <c r="AN78" i="3" s="1"/>
  <c r="L77" i="3"/>
  <c r="J77" i="3"/>
  <c r="K77" i="3" s="1"/>
  <c r="AD80" i="3"/>
  <c r="AH80" i="3" s="1"/>
  <c r="AF79" i="3"/>
  <c r="AG79" i="3" s="1"/>
  <c r="G79" i="3"/>
  <c r="AM79" i="3" s="1"/>
  <c r="AR78" i="3" l="1"/>
  <c r="AP78" i="3"/>
  <c r="AQ78" i="3" s="1"/>
  <c r="H79" i="3"/>
  <c r="AN79" i="3" s="1"/>
  <c r="L78" i="3"/>
  <c r="J78" i="3"/>
  <c r="K78" i="3" s="1"/>
  <c r="S80" i="3"/>
  <c r="W79" i="3"/>
  <c r="U79" i="3"/>
  <c r="V79" i="3" s="1"/>
  <c r="AD81" i="3"/>
  <c r="AH81" i="3" s="1"/>
  <c r="AF80" i="3"/>
  <c r="AG80" i="3" s="1"/>
  <c r="G80" i="3"/>
  <c r="AM80" i="3" s="1"/>
  <c r="AR79" i="3" l="1"/>
  <c r="AP79" i="3"/>
  <c r="AQ79" i="3" s="1"/>
  <c r="S81" i="3"/>
  <c r="W80" i="3"/>
  <c r="U80" i="3"/>
  <c r="V80" i="3" s="1"/>
  <c r="H80" i="3"/>
  <c r="AN80" i="3" s="1"/>
  <c r="L79" i="3"/>
  <c r="J79" i="3"/>
  <c r="K79" i="3" s="1"/>
  <c r="AD82" i="3"/>
  <c r="AH82" i="3" s="1"/>
  <c r="AF81" i="3"/>
  <c r="AG81" i="3" s="1"/>
  <c r="G81" i="3"/>
  <c r="AM81" i="3" s="1"/>
  <c r="AR80" i="3" l="1"/>
  <c r="AP80" i="3"/>
  <c r="AQ80" i="3" s="1"/>
  <c r="H81" i="3"/>
  <c r="AN81" i="3" s="1"/>
  <c r="L80" i="3"/>
  <c r="J80" i="3"/>
  <c r="K80" i="3" s="1"/>
  <c r="S82" i="3"/>
  <c r="W81" i="3"/>
  <c r="U81" i="3"/>
  <c r="V81" i="3" s="1"/>
  <c r="AD83" i="3"/>
  <c r="AH83" i="3" s="1"/>
  <c r="AF82" i="3"/>
  <c r="AG82" i="3" s="1"/>
  <c r="G82" i="3"/>
  <c r="AM82" i="3" s="1"/>
  <c r="AR81" i="3" l="1"/>
  <c r="AP81" i="3"/>
  <c r="AQ81" i="3" s="1"/>
  <c r="S83" i="3"/>
  <c r="W82" i="3"/>
  <c r="U82" i="3"/>
  <c r="V82" i="3" s="1"/>
  <c r="H82" i="3"/>
  <c r="AN82" i="3" s="1"/>
  <c r="L81" i="3"/>
  <c r="J81" i="3"/>
  <c r="K81" i="3" s="1"/>
  <c r="AD84" i="3"/>
  <c r="AH84" i="3" s="1"/>
  <c r="AF83" i="3"/>
  <c r="AG83" i="3" s="1"/>
  <c r="G83" i="3"/>
  <c r="AM83" i="3" s="1"/>
  <c r="AR82" i="3" l="1"/>
  <c r="AP82" i="3"/>
  <c r="AQ82" i="3" s="1"/>
  <c r="H83" i="3"/>
  <c r="AN83" i="3" s="1"/>
  <c r="L82" i="3"/>
  <c r="J82" i="3"/>
  <c r="K82" i="3" s="1"/>
  <c r="S84" i="3"/>
  <c r="W83" i="3"/>
  <c r="U83" i="3"/>
  <c r="V83" i="3" s="1"/>
  <c r="AD85" i="3"/>
  <c r="AH85" i="3" s="1"/>
  <c r="AF84" i="3"/>
  <c r="AG84" i="3" s="1"/>
  <c r="G84" i="3"/>
  <c r="AM84" i="3" s="1"/>
  <c r="AR83" i="3" l="1"/>
  <c r="AP83" i="3"/>
  <c r="AQ83" i="3" s="1"/>
  <c r="S85" i="3"/>
  <c r="W84" i="3"/>
  <c r="U84" i="3"/>
  <c r="V84" i="3" s="1"/>
  <c r="H84" i="3"/>
  <c r="AN84" i="3" s="1"/>
  <c r="L83" i="3"/>
  <c r="J83" i="3"/>
  <c r="K83" i="3" s="1"/>
  <c r="AD86" i="3"/>
  <c r="AH86" i="3" s="1"/>
  <c r="AF85" i="3"/>
  <c r="AG85" i="3" s="1"/>
  <c r="G85" i="3"/>
  <c r="AM85" i="3" s="1"/>
  <c r="AR84" i="3" l="1"/>
  <c r="AP84" i="3"/>
  <c r="AQ84" i="3" s="1"/>
  <c r="H85" i="3"/>
  <c r="AN85" i="3" s="1"/>
  <c r="L84" i="3"/>
  <c r="J84" i="3"/>
  <c r="K84" i="3" s="1"/>
  <c r="S86" i="3"/>
  <c r="W85" i="3"/>
  <c r="U85" i="3"/>
  <c r="V85" i="3" s="1"/>
  <c r="AD87" i="3"/>
  <c r="AH87" i="3" s="1"/>
  <c r="AF86" i="3"/>
  <c r="AG86" i="3" s="1"/>
  <c r="G86" i="3"/>
  <c r="AM86" i="3" s="1"/>
  <c r="AR85" i="3" l="1"/>
  <c r="AP85" i="3"/>
  <c r="AQ85" i="3" s="1"/>
  <c r="S87" i="3"/>
  <c r="W86" i="3"/>
  <c r="U86" i="3"/>
  <c r="V86" i="3" s="1"/>
  <c r="H86" i="3"/>
  <c r="AN86" i="3" s="1"/>
  <c r="L85" i="3"/>
  <c r="J85" i="3"/>
  <c r="K85" i="3" s="1"/>
  <c r="AD88" i="3"/>
  <c r="AH88" i="3" s="1"/>
  <c r="AF87" i="3"/>
  <c r="G87" i="3"/>
  <c r="AM87" i="3" s="1"/>
  <c r="AG87" i="3" l="1"/>
  <c r="AW29" i="3"/>
  <c r="BA29" i="3" s="1"/>
  <c r="AR86" i="3"/>
  <c r="AP86" i="3"/>
  <c r="AQ86" i="3" s="1"/>
  <c r="H87" i="3"/>
  <c r="AN87" i="3" s="1"/>
  <c r="L86" i="3"/>
  <c r="J86" i="3"/>
  <c r="K86" i="3" s="1"/>
  <c r="S88" i="3"/>
  <c r="W87" i="3"/>
  <c r="U87" i="3"/>
  <c r="AD89" i="3"/>
  <c r="AH89" i="3" s="1"/>
  <c r="AF88" i="3"/>
  <c r="AG88" i="3" s="1"/>
  <c r="G88" i="3"/>
  <c r="AM88" i="3" s="1"/>
  <c r="AR87" i="3" l="1"/>
  <c r="AP87" i="3"/>
  <c r="V87" i="3"/>
  <c r="AV29" i="3"/>
  <c r="AZ29" i="3" s="1"/>
  <c r="S89" i="3"/>
  <c r="W88" i="3"/>
  <c r="U88" i="3"/>
  <c r="V88" i="3" s="1"/>
  <c r="H88" i="3"/>
  <c r="AN88" i="3" s="1"/>
  <c r="L87" i="3"/>
  <c r="J87" i="3"/>
  <c r="AD90" i="3"/>
  <c r="AH90" i="3" s="1"/>
  <c r="AF89" i="3"/>
  <c r="AG89" i="3" s="1"/>
  <c r="G89" i="3"/>
  <c r="AM89" i="3" s="1"/>
  <c r="AR88" i="3" l="1"/>
  <c r="AP88" i="3"/>
  <c r="AQ88" i="3" s="1"/>
  <c r="K87" i="3"/>
  <c r="AU29" i="3"/>
  <c r="AY29" i="3" s="1"/>
  <c r="AX29" i="3"/>
  <c r="BB29" i="3" s="1"/>
  <c r="AQ87" i="3"/>
  <c r="H89" i="3"/>
  <c r="AN89" i="3" s="1"/>
  <c r="L88" i="3"/>
  <c r="J88" i="3"/>
  <c r="K88" i="3" s="1"/>
  <c r="S90" i="3"/>
  <c r="W89" i="3"/>
  <c r="U89" i="3"/>
  <c r="V89" i="3" s="1"/>
  <c r="AD91" i="3"/>
  <c r="AH91" i="3" s="1"/>
  <c r="AF90" i="3"/>
  <c r="AG90" i="3" s="1"/>
  <c r="G90" i="3"/>
  <c r="AM90" i="3" s="1"/>
  <c r="AR89" i="3" l="1"/>
  <c r="AP89" i="3"/>
  <c r="AQ89" i="3" s="1"/>
  <c r="S91" i="3"/>
  <c r="W90" i="3"/>
  <c r="U90" i="3"/>
  <c r="V90" i="3" s="1"/>
  <c r="H90" i="3"/>
  <c r="AN90" i="3" s="1"/>
  <c r="L89" i="3"/>
  <c r="J89" i="3"/>
  <c r="K89" i="3" s="1"/>
  <c r="AD92" i="3"/>
  <c r="AH92" i="3" s="1"/>
  <c r="AF91" i="3"/>
  <c r="AG91" i="3" s="1"/>
  <c r="G91" i="3"/>
  <c r="AM91" i="3" s="1"/>
  <c r="AR90" i="3" l="1"/>
  <c r="AP90" i="3"/>
  <c r="AQ90" i="3" s="1"/>
  <c r="H91" i="3"/>
  <c r="AN91" i="3" s="1"/>
  <c r="L90" i="3"/>
  <c r="J90" i="3"/>
  <c r="K90" i="3" s="1"/>
  <c r="S92" i="3"/>
  <c r="W91" i="3"/>
  <c r="U91" i="3"/>
  <c r="V91" i="3" s="1"/>
  <c r="AD93" i="3"/>
  <c r="AH93" i="3" s="1"/>
  <c r="AF92" i="3"/>
  <c r="AG92" i="3" s="1"/>
  <c r="G92" i="3"/>
  <c r="AM92" i="3" s="1"/>
  <c r="AR91" i="3" l="1"/>
  <c r="AP91" i="3"/>
  <c r="AQ91" i="3" s="1"/>
  <c r="S93" i="3"/>
  <c r="W92" i="3"/>
  <c r="U92" i="3"/>
  <c r="V92" i="3" s="1"/>
  <c r="H92" i="3"/>
  <c r="AN92" i="3" s="1"/>
  <c r="L91" i="3"/>
  <c r="J91" i="3"/>
  <c r="K91" i="3" s="1"/>
  <c r="AD94" i="3"/>
  <c r="AH94" i="3" s="1"/>
  <c r="AF93" i="3"/>
  <c r="AG93" i="3" s="1"/>
  <c r="G93" i="3"/>
  <c r="AM93" i="3" s="1"/>
  <c r="AR92" i="3" l="1"/>
  <c r="AP92" i="3"/>
  <c r="AQ92" i="3" s="1"/>
  <c r="H93" i="3"/>
  <c r="AN93" i="3" s="1"/>
  <c r="L92" i="3"/>
  <c r="J92" i="3"/>
  <c r="K92" i="3" s="1"/>
  <c r="S94" i="3"/>
  <c r="W93" i="3"/>
  <c r="U93" i="3"/>
  <c r="V93" i="3" s="1"/>
  <c r="AD95" i="3"/>
  <c r="AH95" i="3" s="1"/>
  <c r="AF94" i="3"/>
  <c r="AG94" i="3" s="1"/>
  <c r="G94" i="3"/>
  <c r="AM94" i="3" s="1"/>
  <c r="AR93" i="3" l="1"/>
  <c r="AP93" i="3"/>
  <c r="AQ93" i="3" s="1"/>
  <c r="S95" i="3"/>
  <c r="W94" i="3"/>
  <c r="U94" i="3"/>
  <c r="V94" i="3" s="1"/>
  <c r="H94" i="3"/>
  <c r="AN94" i="3" s="1"/>
  <c r="L93" i="3"/>
  <c r="J93" i="3"/>
  <c r="K93" i="3" s="1"/>
  <c r="AD96" i="3"/>
  <c r="AH96" i="3" s="1"/>
  <c r="AF95" i="3"/>
  <c r="AG95" i="3" s="1"/>
  <c r="G95" i="3"/>
  <c r="AM95" i="3" s="1"/>
  <c r="AR94" i="3" l="1"/>
  <c r="AP94" i="3"/>
  <c r="AQ94" i="3" s="1"/>
  <c r="H95" i="3"/>
  <c r="AN95" i="3" s="1"/>
  <c r="L94" i="3"/>
  <c r="J94" i="3"/>
  <c r="K94" i="3" s="1"/>
  <c r="S96" i="3"/>
  <c r="W95" i="3"/>
  <c r="U95" i="3"/>
  <c r="V95" i="3" s="1"/>
  <c r="AD97" i="3"/>
  <c r="AH97" i="3" s="1"/>
  <c r="AF96" i="3"/>
  <c r="AG96" i="3" s="1"/>
  <c r="G96" i="3"/>
  <c r="AM96" i="3" s="1"/>
  <c r="AR95" i="3" l="1"/>
  <c r="AP95" i="3"/>
  <c r="AQ95" i="3" s="1"/>
  <c r="S97" i="3"/>
  <c r="W96" i="3"/>
  <c r="U96" i="3"/>
  <c r="V96" i="3" s="1"/>
  <c r="H96" i="3"/>
  <c r="AN96" i="3" s="1"/>
  <c r="L95" i="3"/>
  <c r="J95" i="3"/>
  <c r="K95" i="3" s="1"/>
  <c r="AD98" i="3"/>
  <c r="AH98" i="3" s="1"/>
  <c r="AF97" i="3"/>
  <c r="AG97" i="3" s="1"/>
  <c r="G97" i="3"/>
  <c r="AM97" i="3" s="1"/>
  <c r="AR96" i="3" l="1"/>
  <c r="AP96" i="3"/>
  <c r="AQ96" i="3" s="1"/>
  <c r="H97" i="3"/>
  <c r="AN97" i="3" s="1"/>
  <c r="L96" i="3"/>
  <c r="J96" i="3"/>
  <c r="K96" i="3" s="1"/>
  <c r="S98" i="3"/>
  <c r="W97" i="3"/>
  <c r="U97" i="3"/>
  <c r="V97" i="3" s="1"/>
  <c r="AD99" i="3"/>
  <c r="AH99" i="3" s="1"/>
  <c r="AF98" i="3"/>
  <c r="AG98" i="3" s="1"/>
  <c r="G98" i="3"/>
  <c r="AM98" i="3" s="1"/>
  <c r="AR97" i="3" l="1"/>
  <c r="AP97" i="3"/>
  <c r="AQ97" i="3" s="1"/>
  <c r="S99" i="3"/>
  <c r="W98" i="3"/>
  <c r="U98" i="3"/>
  <c r="V98" i="3" s="1"/>
  <c r="H98" i="3"/>
  <c r="AN98" i="3" s="1"/>
  <c r="L97" i="3"/>
  <c r="J97" i="3"/>
  <c r="K97" i="3" s="1"/>
  <c r="AD100" i="3"/>
  <c r="AH100" i="3" s="1"/>
  <c r="AF99" i="3"/>
  <c r="AG99" i="3" s="1"/>
  <c r="G99" i="3"/>
  <c r="AM99" i="3" s="1"/>
  <c r="AR98" i="3" l="1"/>
  <c r="AP98" i="3"/>
  <c r="AQ98" i="3" s="1"/>
  <c r="H99" i="3"/>
  <c r="AN99" i="3" s="1"/>
  <c r="L98" i="3"/>
  <c r="J98" i="3"/>
  <c r="K98" i="3" s="1"/>
  <c r="S100" i="3"/>
  <c r="W99" i="3"/>
  <c r="U99" i="3"/>
  <c r="V99" i="3" s="1"/>
  <c r="AD101" i="3"/>
  <c r="AH101" i="3" s="1"/>
  <c r="AF100" i="3"/>
  <c r="AG100" i="3" s="1"/>
  <c r="G100" i="3"/>
  <c r="AM100" i="3" s="1"/>
  <c r="AR99" i="3" l="1"/>
  <c r="AP99" i="3"/>
  <c r="AQ99" i="3" s="1"/>
  <c r="S101" i="3"/>
  <c r="W100" i="3"/>
  <c r="U100" i="3"/>
  <c r="V100" i="3" s="1"/>
  <c r="H100" i="3"/>
  <c r="AN100" i="3" s="1"/>
  <c r="L99" i="3"/>
  <c r="J99" i="3"/>
  <c r="K99" i="3" s="1"/>
  <c r="AD102" i="3"/>
  <c r="AH102" i="3" s="1"/>
  <c r="AF101" i="3"/>
  <c r="AG101" i="3" s="1"/>
  <c r="G101" i="3"/>
  <c r="AM101" i="3" s="1"/>
  <c r="AR100" i="3" l="1"/>
  <c r="AP100" i="3"/>
  <c r="AQ100" i="3" s="1"/>
  <c r="H101" i="3"/>
  <c r="AN101" i="3" s="1"/>
  <c r="L100" i="3"/>
  <c r="J100" i="3"/>
  <c r="K100" i="3" s="1"/>
  <c r="S102" i="3"/>
  <c r="W101" i="3"/>
  <c r="U101" i="3"/>
  <c r="V101" i="3" s="1"/>
  <c r="AD103" i="3"/>
  <c r="AH103" i="3" s="1"/>
  <c r="AF102" i="3"/>
  <c r="AG102" i="3" s="1"/>
  <c r="G102" i="3"/>
  <c r="AM102" i="3" s="1"/>
  <c r="AR101" i="3" l="1"/>
  <c r="AP101" i="3"/>
  <c r="AQ101" i="3" s="1"/>
  <c r="S103" i="3"/>
  <c r="W102" i="3"/>
  <c r="U102" i="3"/>
  <c r="V102" i="3" s="1"/>
  <c r="H102" i="3"/>
  <c r="AN102" i="3" s="1"/>
  <c r="L101" i="3"/>
  <c r="J101" i="3"/>
  <c r="K101" i="3" s="1"/>
  <c r="AD104" i="3"/>
  <c r="AH104" i="3" s="1"/>
  <c r="AF103" i="3"/>
  <c r="AG103" i="3" s="1"/>
  <c r="G103" i="3"/>
  <c r="AM103" i="3" s="1"/>
  <c r="AR102" i="3" l="1"/>
  <c r="AP102" i="3"/>
  <c r="AQ102" i="3" s="1"/>
  <c r="H103" i="3"/>
  <c r="AN103" i="3" s="1"/>
  <c r="L102" i="3"/>
  <c r="J102" i="3"/>
  <c r="K102" i="3" s="1"/>
  <c r="S104" i="3"/>
  <c r="W103" i="3"/>
  <c r="U103" i="3"/>
  <c r="V103" i="3" s="1"/>
  <c r="AD105" i="3"/>
  <c r="AH105" i="3" s="1"/>
  <c r="AF104" i="3"/>
  <c r="AG104" i="3" s="1"/>
  <c r="G104" i="3"/>
  <c r="AM104" i="3" s="1"/>
  <c r="AR103" i="3" l="1"/>
  <c r="AP103" i="3"/>
  <c r="AQ103" i="3" s="1"/>
  <c r="S105" i="3"/>
  <c r="W104" i="3"/>
  <c r="U104" i="3"/>
  <c r="V104" i="3" s="1"/>
  <c r="H104" i="3"/>
  <c r="AN104" i="3" s="1"/>
  <c r="L103" i="3"/>
  <c r="J103" i="3"/>
  <c r="K103" i="3" s="1"/>
  <c r="AD106" i="3"/>
  <c r="AH106" i="3" s="1"/>
  <c r="AF105" i="3"/>
  <c r="AG105" i="3" s="1"/>
  <c r="G105" i="3"/>
  <c r="AM105" i="3" s="1"/>
  <c r="AR104" i="3" l="1"/>
  <c r="AP104" i="3"/>
  <c r="AQ104" i="3" s="1"/>
  <c r="H105" i="3"/>
  <c r="AN105" i="3" s="1"/>
  <c r="L104" i="3"/>
  <c r="J104" i="3"/>
  <c r="K104" i="3" s="1"/>
  <c r="S106" i="3"/>
  <c r="W105" i="3"/>
  <c r="U105" i="3"/>
  <c r="V105" i="3" s="1"/>
  <c r="AD107" i="3"/>
  <c r="AH107" i="3" s="1"/>
  <c r="AF106" i="3"/>
  <c r="AG106" i="3" s="1"/>
  <c r="G106" i="3"/>
  <c r="AM106" i="3" s="1"/>
  <c r="AR105" i="3" l="1"/>
  <c r="AP105" i="3"/>
  <c r="AQ105" i="3" s="1"/>
  <c r="S107" i="3"/>
  <c r="W106" i="3"/>
  <c r="U106" i="3"/>
  <c r="V106" i="3" s="1"/>
  <c r="H106" i="3"/>
  <c r="AN106" i="3" s="1"/>
  <c r="L105" i="3"/>
  <c r="J105" i="3"/>
  <c r="K105" i="3" s="1"/>
  <c r="AD108" i="3"/>
  <c r="AH108" i="3" s="1"/>
  <c r="AF107" i="3"/>
  <c r="G107" i="3"/>
  <c r="AM107" i="3" s="1"/>
  <c r="AG107" i="3" l="1"/>
  <c r="AW30" i="3"/>
  <c r="BA30" i="3" s="1"/>
  <c r="AR106" i="3"/>
  <c r="AP106" i="3"/>
  <c r="AQ106" i="3" s="1"/>
  <c r="H107" i="3"/>
  <c r="AN107" i="3" s="1"/>
  <c r="L106" i="3"/>
  <c r="J106" i="3"/>
  <c r="K106" i="3" s="1"/>
  <c r="S108" i="3"/>
  <c r="W107" i="3"/>
  <c r="U107" i="3"/>
  <c r="AD109" i="3"/>
  <c r="AH109" i="3" s="1"/>
  <c r="AF108" i="3"/>
  <c r="AG108" i="3" s="1"/>
  <c r="G108" i="3"/>
  <c r="AM108" i="3" s="1"/>
  <c r="AR107" i="3" l="1"/>
  <c r="AP107" i="3"/>
  <c r="V107" i="3"/>
  <c r="AV30" i="3"/>
  <c r="AZ30" i="3" s="1"/>
  <c r="S109" i="3"/>
  <c r="W108" i="3"/>
  <c r="U108" i="3"/>
  <c r="V108" i="3" s="1"/>
  <c r="H108" i="3"/>
  <c r="AN108" i="3" s="1"/>
  <c r="L107" i="3"/>
  <c r="J107" i="3"/>
  <c r="AD110" i="3"/>
  <c r="AH110" i="3" s="1"/>
  <c r="AF109" i="3"/>
  <c r="AG109" i="3" s="1"/>
  <c r="G109" i="3"/>
  <c r="AM109" i="3" s="1"/>
  <c r="AR108" i="3" l="1"/>
  <c r="AP108" i="3"/>
  <c r="AQ108" i="3" s="1"/>
  <c r="K107" i="3"/>
  <c r="AU30" i="3"/>
  <c r="AY30" i="3" s="1"/>
  <c r="AX30" i="3"/>
  <c r="BB30" i="3" s="1"/>
  <c r="AQ107" i="3"/>
  <c r="H109" i="3"/>
  <c r="AN109" i="3" s="1"/>
  <c r="L108" i="3"/>
  <c r="J108" i="3"/>
  <c r="K108" i="3" s="1"/>
  <c r="S110" i="3"/>
  <c r="W109" i="3"/>
  <c r="U109" i="3"/>
  <c r="V109" i="3" s="1"/>
  <c r="AD111" i="3"/>
  <c r="AH111" i="3" s="1"/>
  <c r="AF110" i="3"/>
  <c r="AG110" i="3" s="1"/>
  <c r="G110" i="3"/>
  <c r="AM110" i="3" s="1"/>
  <c r="AR109" i="3" l="1"/>
  <c r="AP109" i="3"/>
  <c r="AQ109" i="3" s="1"/>
  <c r="S111" i="3"/>
  <c r="W110" i="3"/>
  <c r="U110" i="3"/>
  <c r="V110" i="3" s="1"/>
  <c r="H110" i="3"/>
  <c r="AN110" i="3" s="1"/>
  <c r="L109" i="3"/>
  <c r="J109" i="3"/>
  <c r="K109" i="3" s="1"/>
  <c r="AD112" i="3"/>
  <c r="AH112" i="3" s="1"/>
  <c r="AF111" i="3"/>
  <c r="AG111" i="3" s="1"/>
  <c r="G111" i="3"/>
  <c r="AM111" i="3" s="1"/>
  <c r="AR110" i="3" l="1"/>
  <c r="AP110" i="3"/>
  <c r="AQ110" i="3" s="1"/>
  <c r="H111" i="3"/>
  <c r="AN111" i="3" s="1"/>
  <c r="L110" i="3"/>
  <c r="J110" i="3"/>
  <c r="K110" i="3" s="1"/>
  <c r="S112" i="3"/>
  <c r="W111" i="3"/>
  <c r="U111" i="3"/>
  <c r="V111" i="3" s="1"/>
  <c r="AD113" i="3"/>
  <c r="AH113" i="3" s="1"/>
  <c r="AF112" i="3"/>
  <c r="AG112" i="3" s="1"/>
  <c r="G112" i="3"/>
  <c r="AM112" i="3" s="1"/>
  <c r="AR111" i="3" l="1"/>
  <c r="AP111" i="3"/>
  <c r="AQ111" i="3" s="1"/>
  <c r="S113" i="3"/>
  <c r="W112" i="3"/>
  <c r="U112" i="3"/>
  <c r="V112" i="3" s="1"/>
  <c r="H112" i="3"/>
  <c r="AN112" i="3" s="1"/>
  <c r="L111" i="3"/>
  <c r="J111" i="3"/>
  <c r="K111" i="3" s="1"/>
  <c r="AD114" i="3"/>
  <c r="AH114" i="3" s="1"/>
  <c r="AF113" i="3"/>
  <c r="AG113" i="3" s="1"/>
  <c r="G113" i="3"/>
  <c r="AM113" i="3" s="1"/>
  <c r="AR112" i="3" l="1"/>
  <c r="AP112" i="3"/>
  <c r="AQ112" i="3" s="1"/>
  <c r="H113" i="3"/>
  <c r="AN113" i="3" s="1"/>
  <c r="L112" i="3"/>
  <c r="J112" i="3"/>
  <c r="K112" i="3" s="1"/>
  <c r="S114" i="3"/>
  <c r="W113" i="3"/>
  <c r="U113" i="3"/>
  <c r="V113" i="3" s="1"/>
  <c r="AD115" i="3"/>
  <c r="AH115" i="3" s="1"/>
  <c r="AF114" i="3"/>
  <c r="AG114" i="3" s="1"/>
  <c r="G114" i="3"/>
  <c r="AM114" i="3" s="1"/>
  <c r="AR113" i="3" l="1"/>
  <c r="AP113" i="3"/>
  <c r="AQ113" i="3" s="1"/>
  <c r="S115" i="3"/>
  <c r="W114" i="3"/>
  <c r="U114" i="3"/>
  <c r="V114" i="3" s="1"/>
  <c r="H114" i="3"/>
  <c r="AN114" i="3" s="1"/>
  <c r="L113" i="3"/>
  <c r="J113" i="3"/>
  <c r="K113" i="3" s="1"/>
  <c r="AD116" i="3"/>
  <c r="AH116" i="3" s="1"/>
  <c r="AF115" i="3"/>
  <c r="AG115" i="3" s="1"/>
  <c r="G115" i="3"/>
  <c r="AM115" i="3" s="1"/>
  <c r="AR114" i="3" l="1"/>
  <c r="AP114" i="3"/>
  <c r="AQ114" i="3" s="1"/>
  <c r="H115" i="3"/>
  <c r="AN115" i="3" s="1"/>
  <c r="L114" i="3"/>
  <c r="J114" i="3"/>
  <c r="K114" i="3" s="1"/>
  <c r="S116" i="3"/>
  <c r="W115" i="3"/>
  <c r="U115" i="3"/>
  <c r="V115" i="3" s="1"/>
  <c r="AD117" i="3"/>
  <c r="AH117" i="3" s="1"/>
  <c r="AF116" i="3"/>
  <c r="AG116" i="3" s="1"/>
  <c r="G116" i="3"/>
  <c r="AM116" i="3" s="1"/>
  <c r="AR115" i="3" l="1"/>
  <c r="AP115" i="3"/>
  <c r="AQ115" i="3" s="1"/>
  <c r="S117" i="3"/>
  <c r="W116" i="3"/>
  <c r="U116" i="3"/>
  <c r="V116" i="3" s="1"/>
  <c r="H116" i="3"/>
  <c r="AN116" i="3" s="1"/>
  <c r="L115" i="3"/>
  <c r="J115" i="3"/>
  <c r="K115" i="3" s="1"/>
  <c r="AD118" i="3"/>
  <c r="AH118" i="3" s="1"/>
  <c r="AF117" i="3"/>
  <c r="AG117" i="3" s="1"/>
  <c r="G117" i="3"/>
  <c r="AM117" i="3" s="1"/>
  <c r="AR116" i="3" l="1"/>
  <c r="AP116" i="3"/>
  <c r="AQ116" i="3" s="1"/>
  <c r="H117" i="3"/>
  <c r="AN117" i="3" s="1"/>
  <c r="L116" i="3"/>
  <c r="J116" i="3"/>
  <c r="K116" i="3" s="1"/>
  <c r="S118" i="3"/>
  <c r="W117" i="3"/>
  <c r="U117" i="3"/>
  <c r="V117" i="3" s="1"/>
  <c r="AD119" i="3"/>
  <c r="AH119" i="3" s="1"/>
  <c r="AF118" i="3"/>
  <c r="AG118" i="3" s="1"/>
  <c r="G118" i="3"/>
  <c r="AM118" i="3" s="1"/>
  <c r="AR117" i="3" l="1"/>
  <c r="AP117" i="3"/>
  <c r="AQ117" i="3" s="1"/>
  <c r="S119" i="3"/>
  <c r="W118" i="3"/>
  <c r="U118" i="3"/>
  <c r="V118" i="3" s="1"/>
  <c r="H118" i="3"/>
  <c r="AN118" i="3" s="1"/>
  <c r="L117" i="3"/>
  <c r="J117" i="3"/>
  <c r="K117" i="3" s="1"/>
  <c r="AD120" i="3"/>
  <c r="AH120" i="3" s="1"/>
  <c r="AF119" i="3"/>
  <c r="AG119" i="3" s="1"/>
  <c r="G119" i="3"/>
  <c r="AM119" i="3" s="1"/>
  <c r="AR118" i="3" l="1"/>
  <c r="AP118" i="3"/>
  <c r="AQ118" i="3" s="1"/>
  <c r="H119" i="3"/>
  <c r="AN119" i="3" s="1"/>
  <c r="L118" i="3"/>
  <c r="J118" i="3"/>
  <c r="K118" i="3" s="1"/>
  <c r="S120" i="3"/>
  <c r="W119" i="3"/>
  <c r="U119" i="3"/>
  <c r="V119" i="3" s="1"/>
  <c r="AD121" i="3"/>
  <c r="AH121" i="3" s="1"/>
  <c r="AF120" i="3"/>
  <c r="AG120" i="3" s="1"/>
  <c r="G120" i="3"/>
  <c r="AM120" i="3" s="1"/>
  <c r="AR119" i="3" l="1"/>
  <c r="AP119" i="3"/>
  <c r="AQ119" i="3" s="1"/>
  <c r="S121" i="3"/>
  <c r="W120" i="3"/>
  <c r="U120" i="3"/>
  <c r="V120" i="3" s="1"/>
  <c r="H120" i="3"/>
  <c r="AN120" i="3" s="1"/>
  <c r="L119" i="3"/>
  <c r="J119" i="3"/>
  <c r="K119" i="3" s="1"/>
  <c r="AD122" i="3"/>
  <c r="AH122" i="3" s="1"/>
  <c r="AF121" i="3"/>
  <c r="AG121" i="3" s="1"/>
  <c r="G121" i="3"/>
  <c r="AM121" i="3" s="1"/>
  <c r="AR120" i="3" l="1"/>
  <c r="AP120" i="3"/>
  <c r="AQ120" i="3" s="1"/>
  <c r="H121" i="3"/>
  <c r="AN121" i="3" s="1"/>
  <c r="L120" i="3"/>
  <c r="J120" i="3"/>
  <c r="K120" i="3" s="1"/>
  <c r="S122" i="3"/>
  <c r="W121" i="3"/>
  <c r="U121" i="3"/>
  <c r="V121" i="3" s="1"/>
  <c r="AD123" i="3"/>
  <c r="AH123" i="3" s="1"/>
  <c r="AF122" i="3"/>
  <c r="AG122" i="3" s="1"/>
  <c r="G122" i="3"/>
  <c r="AM122" i="3" s="1"/>
  <c r="AR121" i="3" l="1"/>
  <c r="AP121" i="3"/>
  <c r="AQ121" i="3" s="1"/>
  <c r="S123" i="3"/>
  <c r="W122" i="3"/>
  <c r="U122" i="3"/>
  <c r="V122" i="3" s="1"/>
  <c r="H122" i="3"/>
  <c r="AN122" i="3" s="1"/>
  <c r="L121" i="3"/>
  <c r="J121" i="3"/>
  <c r="K121" i="3" s="1"/>
  <c r="AD124" i="3"/>
  <c r="AH124" i="3" s="1"/>
  <c r="AF123" i="3"/>
  <c r="AG123" i="3" s="1"/>
  <c r="G123" i="3"/>
  <c r="AM123" i="3" s="1"/>
  <c r="AR122" i="3" l="1"/>
  <c r="AP122" i="3"/>
  <c r="AQ122" i="3" s="1"/>
  <c r="H123" i="3"/>
  <c r="AN123" i="3" s="1"/>
  <c r="L122" i="3"/>
  <c r="J122" i="3"/>
  <c r="K122" i="3" s="1"/>
  <c r="S124" i="3"/>
  <c r="W123" i="3"/>
  <c r="U123" i="3"/>
  <c r="V123" i="3" s="1"/>
  <c r="AD125" i="3"/>
  <c r="AH125" i="3" s="1"/>
  <c r="AF124" i="3"/>
  <c r="AG124" i="3" s="1"/>
  <c r="G124" i="3"/>
  <c r="AM124" i="3" s="1"/>
  <c r="AR123" i="3" l="1"/>
  <c r="AP123" i="3"/>
  <c r="AQ123" i="3" s="1"/>
  <c r="S125" i="3"/>
  <c r="W124" i="3"/>
  <c r="U124" i="3"/>
  <c r="V124" i="3" s="1"/>
  <c r="H124" i="3"/>
  <c r="AN124" i="3" s="1"/>
  <c r="L123" i="3"/>
  <c r="J123" i="3"/>
  <c r="K123" i="3" s="1"/>
  <c r="AD126" i="3"/>
  <c r="AH126" i="3" s="1"/>
  <c r="AF125" i="3"/>
  <c r="G125" i="3"/>
  <c r="AM125" i="3" s="1"/>
  <c r="AR124" i="3" l="1"/>
  <c r="AP124" i="3"/>
  <c r="AQ124" i="3" s="1"/>
  <c r="AG125" i="3"/>
  <c r="AW31" i="3"/>
  <c r="BA31" i="3" s="1"/>
  <c r="H125" i="3"/>
  <c r="AN125" i="3" s="1"/>
  <c r="L124" i="3"/>
  <c r="J124" i="3"/>
  <c r="K124" i="3" s="1"/>
  <c r="S126" i="3"/>
  <c r="W125" i="3"/>
  <c r="U125" i="3"/>
  <c r="AD127" i="3"/>
  <c r="AH127" i="3" s="1"/>
  <c r="AF126" i="3"/>
  <c r="AG126" i="3" s="1"/>
  <c r="G126" i="3"/>
  <c r="AM126" i="3" s="1"/>
  <c r="AR125" i="3" l="1"/>
  <c r="AP125" i="3"/>
  <c r="V125" i="3"/>
  <c r="AV31" i="3"/>
  <c r="AZ31" i="3" s="1"/>
  <c r="S127" i="3"/>
  <c r="W126" i="3"/>
  <c r="U126" i="3"/>
  <c r="V126" i="3" s="1"/>
  <c r="H126" i="3"/>
  <c r="AN126" i="3" s="1"/>
  <c r="L125" i="3"/>
  <c r="J125" i="3"/>
  <c r="AD128" i="3"/>
  <c r="AH128" i="3" s="1"/>
  <c r="AF127" i="3"/>
  <c r="AG127" i="3" s="1"/>
  <c r="G127" i="3"/>
  <c r="AM127" i="3" s="1"/>
  <c r="AR126" i="3" l="1"/>
  <c r="AP126" i="3"/>
  <c r="AQ126" i="3" s="1"/>
  <c r="K125" i="3"/>
  <c r="AU31" i="3"/>
  <c r="AY31" i="3" s="1"/>
  <c r="AX31" i="3"/>
  <c r="BB31" i="3" s="1"/>
  <c r="AQ125" i="3"/>
  <c r="H127" i="3"/>
  <c r="AN127" i="3" s="1"/>
  <c r="L126" i="3"/>
  <c r="J126" i="3"/>
  <c r="K126" i="3" s="1"/>
  <c r="S128" i="3"/>
  <c r="W127" i="3"/>
  <c r="U127" i="3"/>
  <c r="V127" i="3" s="1"/>
  <c r="AD129" i="3"/>
  <c r="AH129" i="3" s="1"/>
  <c r="AF128" i="3"/>
  <c r="AG128" i="3" s="1"/>
  <c r="G128" i="3"/>
  <c r="AM128" i="3" s="1"/>
  <c r="AR127" i="3" l="1"/>
  <c r="AP127" i="3"/>
  <c r="AQ127" i="3" s="1"/>
  <c r="S129" i="3"/>
  <c r="W128" i="3"/>
  <c r="U128" i="3"/>
  <c r="V128" i="3" s="1"/>
  <c r="H128" i="3"/>
  <c r="AN128" i="3" s="1"/>
  <c r="L127" i="3"/>
  <c r="J127" i="3"/>
  <c r="K127" i="3" s="1"/>
  <c r="AD130" i="3"/>
  <c r="AH130" i="3" s="1"/>
  <c r="AF129" i="3"/>
  <c r="AG129" i="3" s="1"/>
  <c r="G129" i="3"/>
  <c r="AM129" i="3" s="1"/>
  <c r="AR128" i="3" l="1"/>
  <c r="AP128" i="3"/>
  <c r="AQ128" i="3" s="1"/>
  <c r="H129" i="3"/>
  <c r="AN129" i="3" s="1"/>
  <c r="L128" i="3"/>
  <c r="J128" i="3"/>
  <c r="K128" i="3" s="1"/>
  <c r="S130" i="3"/>
  <c r="W129" i="3"/>
  <c r="U129" i="3"/>
  <c r="V129" i="3" s="1"/>
  <c r="AD131" i="3"/>
  <c r="AH131" i="3" s="1"/>
  <c r="AF130" i="3"/>
  <c r="AG130" i="3" s="1"/>
  <c r="G130" i="3"/>
  <c r="AM130" i="3" s="1"/>
  <c r="AR129" i="3" l="1"/>
  <c r="AP129" i="3"/>
  <c r="AQ129" i="3" s="1"/>
  <c r="S131" i="3"/>
  <c r="W130" i="3"/>
  <c r="U130" i="3"/>
  <c r="V130" i="3" s="1"/>
  <c r="H130" i="3"/>
  <c r="AN130" i="3" s="1"/>
  <c r="L129" i="3"/>
  <c r="J129" i="3"/>
  <c r="K129" i="3" s="1"/>
  <c r="AD132" i="3"/>
  <c r="AH132" i="3" s="1"/>
  <c r="AF131" i="3"/>
  <c r="AG131" i="3" s="1"/>
  <c r="G131" i="3"/>
  <c r="AM131" i="3" s="1"/>
  <c r="AR130" i="3" l="1"/>
  <c r="AP130" i="3"/>
  <c r="AQ130" i="3" s="1"/>
  <c r="H131" i="3"/>
  <c r="AN131" i="3" s="1"/>
  <c r="L130" i="3"/>
  <c r="J130" i="3"/>
  <c r="K130" i="3" s="1"/>
  <c r="S132" i="3"/>
  <c r="W131" i="3"/>
  <c r="U131" i="3"/>
  <c r="V131" i="3" s="1"/>
  <c r="AD133" i="3"/>
  <c r="AH133" i="3" s="1"/>
  <c r="AF132" i="3"/>
  <c r="AG132" i="3" s="1"/>
  <c r="G132" i="3"/>
  <c r="AM132" i="3" s="1"/>
  <c r="AR131" i="3" l="1"/>
  <c r="AP131" i="3"/>
  <c r="AQ131" i="3" s="1"/>
  <c r="S133" i="3"/>
  <c r="W132" i="3"/>
  <c r="U132" i="3"/>
  <c r="V132" i="3" s="1"/>
  <c r="H132" i="3"/>
  <c r="AN132" i="3" s="1"/>
  <c r="L131" i="3"/>
  <c r="J131" i="3"/>
  <c r="K131" i="3" s="1"/>
  <c r="AD134" i="3"/>
  <c r="AH134" i="3" s="1"/>
  <c r="AF133" i="3"/>
  <c r="AG133" i="3" s="1"/>
  <c r="G133" i="3"/>
  <c r="AM133" i="3" s="1"/>
  <c r="AR132" i="3" l="1"/>
  <c r="AP132" i="3"/>
  <c r="AQ132" i="3" s="1"/>
  <c r="H133" i="3"/>
  <c r="AN133" i="3" s="1"/>
  <c r="L132" i="3"/>
  <c r="J132" i="3"/>
  <c r="K132" i="3" s="1"/>
  <c r="S134" i="3"/>
  <c r="W133" i="3"/>
  <c r="U133" i="3"/>
  <c r="V133" i="3" s="1"/>
  <c r="AD135" i="3"/>
  <c r="AH135" i="3" s="1"/>
  <c r="AF134" i="3"/>
  <c r="AG134" i="3" s="1"/>
  <c r="G134" i="3"/>
  <c r="AM134" i="3" s="1"/>
  <c r="AR133" i="3" l="1"/>
  <c r="AP133" i="3"/>
  <c r="AQ133" i="3" s="1"/>
  <c r="S135" i="3"/>
  <c r="W134" i="3"/>
  <c r="U134" i="3"/>
  <c r="V134" i="3" s="1"/>
  <c r="H134" i="3"/>
  <c r="AN134" i="3" s="1"/>
  <c r="L133" i="3"/>
  <c r="J133" i="3"/>
  <c r="K133" i="3" s="1"/>
  <c r="AD136" i="3"/>
  <c r="AH136" i="3" s="1"/>
  <c r="AF135" i="3"/>
  <c r="AG135" i="3" s="1"/>
  <c r="G135" i="3"/>
  <c r="AM135" i="3" s="1"/>
  <c r="AR134" i="3" l="1"/>
  <c r="AP134" i="3"/>
  <c r="AQ134" i="3" s="1"/>
  <c r="H135" i="3"/>
  <c r="AN135" i="3" s="1"/>
  <c r="L134" i="3"/>
  <c r="J134" i="3"/>
  <c r="K134" i="3" s="1"/>
  <c r="S136" i="3"/>
  <c r="W135" i="3"/>
  <c r="U135" i="3"/>
  <c r="V135" i="3" s="1"/>
  <c r="AD137" i="3"/>
  <c r="AH137" i="3" s="1"/>
  <c r="AF136" i="3"/>
  <c r="AG136" i="3" s="1"/>
  <c r="G136" i="3"/>
  <c r="AM136" i="3" s="1"/>
  <c r="AR135" i="3" l="1"/>
  <c r="AP135" i="3"/>
  <c r="AQ135" i="3" s="1"/>
  <c r="S137" i="3"/>
  <c r="W136" i="3"/>
  <c r="U136" i="3"/>
  <c r="V136" i="3" s="1"/>
  <c r="H136" i="3"/>
  <c r="AN136" i="3" s="1"/>
  <c r="L135" i="3"/>
  <c r="J135" i="3"/>
  <c r="K135" i="3" s="1"/>
  <c r="AD138" i="3"/>
  <c r="AH138" i="3" s="1"/>
  <c r="AF137" i="3"/>
  <c r="AG137" i="3" s="1"/>
  <c r="G137" i="3"/>
  <c r="AM137" i="3" s="1"/>
  <c r="AR136" i="3" l="1"/>
  <c r="AP136" i="3"/>
  <c r="AQ136" i="3" s="1"/>
  <c r="H137" i="3"/>
  <c r="AN137" i="3" s="1"/>
  <c r="L136" i="3"/>
  <c r="J136" i="3"/>
  <c r="K136" i="3" s="1"/>
  <c r="S138" i="3"/>
  <c r="W137" i="3"/>
  <c r="U137" i="3"/>
  <c r="V137" i="3" s="1"/>
  <c r="AD139" i="3"/>
  <c r="AH139" i="3" s="1"/>
  <c r="AF138" i="3"/>
  <c r="AG138" i="3" s="1"/>
  <c r="G138" i="3"/>
  <c r="AM138" i="3" s="1"/>
  <c r="AR137" i="3" l="1"/>
  <c r="AP137" i="3"/>
  <c r="AQ137" i="3" s="1"/>
  <c r="S139" i="3"/>
  <c r="W138" i="3"/>
  <c r="U138" i="3"/>
  <c r="V138" i="3" s="1"/>
  <c r="H138" i="3"/>
  <c r="AN138" i="3" s="1"/>
  <c r="L137" i="3"/>
  <c r="J137" i="3"/>
  <c r="K137" i="3" s="1"/>
  <c r="AD140" i="3"/>
  <c r="AH140" i="3" s="1"/>
  <c r="AF139" i="3"/>
  <c r="AG139" i="3" s="1"/>
  <c r="G139" i="3"/>
  <c r="AM139" i="3" s="1"/>
  <c r="AR138" i="3" l="1"/>
  <c r="AP138" i="3"/>
  <c r="AQ138" i="3" s="1"/>
  <c r="H139" i="3"/>
  <c r="AN139" i="3" s="1"/>
  <c r="L138" i="3"/>
  <c r="J138" i="3"/>
  <c r="K138" i="3" s="1"/>
  <c r="S140" i="3"/>
  <c r="W139" i="3"/>
  <c r="U139" i="3"/>
  <c r="V139" i="3" s="1"/>
  <c r="AD141" i="3"/>
  <c r="AH141" i="3" s="1"/>
  <c r="AF140" i="3"/>
  <c r="AG140" i="3" s="1"/>
  <c r="G140" i="3"/>
  <c r="AM140" i="3" s="1"/>
  <c r="AR139" i="3" l="1"/>
  <c r="AP139" i="3"/>
  <c r="AQ139" i="3" s="1"/>
  <c r="S141" i="3"/>
  <c r="W140" i="3"/>
  <c r="U140" i="3"/>
  <c r="V140" i="3" s="1"/>
  <c r="H140" i="3"/>
  <c r="AN140" i="3" s="1"/>
  <c r="L139" i="3"/>
  <c r="J139" i="3"/>
  <c r="K139" i="3" s="1"/>
  <c r="AD142" i="3"/>
  <c r="AH142" i="3" s="1"/>
  <c r="AF141" i="3"/>
  <c r="AG141" i="3" s="1"/>
  <c r="G141" i="3"/>
  <c r="AM141" i="3" s="1"/>
  <c r="AR140" i="3" l="1"/>
  <c r="AP140" i="3"/>
  <c r="AQ140" i="3" s="1"/>
  <c r="H141" i="3"/>
  <c r="AN141" i="3" s="1"/>
  <c r="L140" i="3"/>
  <c r="J140" i="3"/>
  <c r="K140" i="3" s="1"/>
  <c r="S142" i="3"/>
  <c r="W141" i="3"/>
  <c r="U141" i="3"/>
  <c r="V141" i="3" s="1"/>
  <c r="AD143" i="3"/>
  <c r="AH143" i="3" s="1"/>
  <c r="AF142" i="3"/>
  <c r="AG142" i="3" s="1"/>
  <c r="G142" i="3"/>
  <c r="AM142" i="3" s="1"/>
  <c r="AR141" i="3" l="1"/>
  <c r="AP141" i="3"/>
  <c r="AQ141" i="3" s="1"/>
  <c r="S143" i="3"/>
  <c r="W142" i="3"/>
  <c r="U142" i="3"/>
  <c r="V142" i="3" s="1"/>
  <c r="H142" i="3"/>
  <c r="AN142" i="3" s="1"/>
  <c r="L141" i="3"/>
  <c r="J141" i="3"/>
  <c r="K141" i="3" s="1"/>
  <c r="AD144" i="3"/>
  <c r="AH144" i="3" s="1"/>
  <c r="AF143" i="3"/>
  <c r="AG143" i="3" s="1"/>
  <c r="G143" i="3"/>
  <c r="AM143" i="3" s="1"/>
  <c r="AR142" i="3" l="1"/>
  <c r="AP142" i="3"/>
  <c r="AQ142" i="3" s="1"/>
  <c r="H143" i="3"/>
  <c r="AN143" i="3" s="1"/>
  <c r="L142" i="3"/>
  <c r="J142" i="3"/>
  <c r="K142" i="3" s="1"/>
  <c r="S144" i="3"/>
  <c r="W143" i="3"/>
  <c r="U143" i="3"/>
  <c r="V143" i="3" s="1"/>
  <c r="AD145" i="3"/>
  <c r="AH145" i="3" s="1"/>
  <c r="AF144" i="3"/>
  <c r="G144" i="3"/>
  <c r="AM144" i="3" s="1"/>
  <c r="AR143" i="3" l="1"/>
  <c r="AP143" i="3"/>
  <c r="AQ143" i="3" s="1"/>
  <c r="AG144" i="3"/>
  <c r="AW32" i="3"/>
  <c r="BA32" i="3" s="1"/>
  <c r="S145" i="3"/>
  <c r="W144" i="3"/>
  <c r="U144" i="3"/>
  <c r="H144" i="3"/>
  <c r="AN144" i="3" s="1"/>
  <c r="L143" i="3"/>
  <c r="J143" i="3"/>
  <c r="K143" i="3" s="1"/>
  <c r="AD146" i="3"/>
  <c r="AH146" i="3" s="1"/>
  <c r="AF145" i="3"/>
  <c r="AG145" i="3" s="1"/>
  <c r="G145" i="3"/>
  <c r="AM145" i="3" s="1"/>
  <c r="AR144" i="3" l="1"/>
  <c r="AP144" i="3"/>
  <c r="V144" i="3"/>
  <c r="AV32" i="3"/>
  <c r="AZ32" i="3" s="1"/>
  <c r="H145" i="3"/>
  <c r="AN145" i="3" s="1"/>
  <c r="L144" i="3"/>
  <c r="J144" i="3"/>
  <c r="S146" i="3"/>
  <c r="W145" i="3"/>
  <c r="U145" i="3"/>
  <c r="V145" i="3" s="1"/>
  <c r="AD147" i="3"/>
  <c r="AH147" i="3" s="1"/>
  <c r="AF146" i="3"/>
  <c r="AG146" i="3" s="1"/>
  <c r="G146" i="3"/>
  <c r="AM146" i="3" s="1"/>
  <c r="K144" i="3" l="1"/>
  <c r="AU32" i="3"/>
  <c r="AY32" i="3" s="1"/>
  <c r="AX32" i="3"/>
  <c r="BB32" i="3" s="1"/>
  <c r="AQ144" i="3"/>
  <c r="AR145" i="3"/>
  <c r="AP145" i="3"/>
  <c r="AQ145" i="3" s="1"/>
  <c r="S147" i="3"/>
  <c r="W146" i="3"/>
  <c r="U146" i="3"/>
  <c r="V146" i="3" s="1"/>
  <c r="H146" i="3"/>
  <c r="AN146" i="3" s="1"/>
  <c r="L145" i="3"/>
  <c r="J145" i="3"/>
  <c r="K145" i="3" s="1"/>
  <c r="AD148" i="3"/>
  <c r="AH148" i="3" s="1"/>
  <c r="AF147" i="3"/>
  <c r="AG147" i="3" s="1"/>
  <c r="G147" i="3"/>
  <c r="AM147" i="3" s="1"/>
  <c r="AR146" i="3" l="1"/>
  <c r="AP146" i="3"/>
  <c r="AQ146" i="3" s="1"/>
  <c r="H147" i="3"/>
  <c r="AN147" i="3" s="1"/>
  <c r="L146" i="3"/>
  <c r="J146" i="3"/>
  <c r="K146" i="3" s="1"/>
  <c r="S148" i="3"/>
  <c r="W147" i="3"/>
  <c r="U147" i="3"/>
  <c r="V147" i="3" s="1"/>
  <c r="AD149" i="3"/>
  <c r="AH149" i="3" s="1"/>
  <c r="AF148" i="3"/>
  <c r="AG148" i="3" s="1"/>
  <c r="G148" i="3"/>
  <c r="AM148" i="3" s="1"/>
  <c r="AR147" i="3" l="1"/>
  <c r="AP147" i="3"/>
  <c r="AQ147" i="3" s="1"/>
  <c r="S149" i="3"/>
  <c r="W148" i="3"/>
  <c r="U148" i="3"/>
  <c r="V148" i="3" s="1"/>
  <c r="H148" i="3"/>
  <c r="AN148" i="3" s="1"/>
  <c r="L147" i="3"/>
  <c r="J147" i="3"/>
  <c r="K147" i="3" s="1"/>
  <c r="AD150" i="3"/>
  <c r="AH150" i="3" s="1"/>
  <c r="AF149" i="3"/>
  <c r="AG149" i="3" s="1"/>
  <c r="G149" i="3"/>
  <c r="AM149" i="3" s="1"/>
  <c r="AR148" i="3" l="1"/>
  <c r="AP148" i="3"/>
  <c r="AQ148" i="3" s="1"/>
  <c r="H149" i="3"/>
  <c r="AN149" i="3" s="1"/>
  <c r="L148" i="3"/>
  <c r="J148" i="3"/>
  <c r="K148" i="3" s="1"/>
  <c r="S150" i="3"/>
  <c r="W149" i="3"/>
  <c r="U149" i="3"/>
  <c r="V149" i="3" s="1"/>
  <c r="AD151" i="3"/>
  <c r="AH151" i="3" s="1"/>
  <c r="AF150" i="3"/>
  <c r="AG150" i="3" s="1"/>
  <c r="G150" i="3"/>
  <c r="AM150" i="3" s="1"/>
  <c r="AR149" i="3" l="1"/>
  <c r="AP149" i="3"/>
  <c r="AQ149" i="3" s="1"/>
  <c r="S151" i="3"/>
  <c r="W150" i="3"/>
  <c r="U150" i="3"/>
  <c r="V150" i="3" s="1"/>
  <c r="H150" i="3"/>
  <c r="AN150" i="3" s="1"/>
  <c r="L149" i="3"/>
  <c r="J149" i="3"/>
  <c r="K149" i="3" s="1"/>
  <c r="AD152" i="3"/>
  <c r="AH152" i="3" s="1"/>
  <c r="AF151" i="3"/>
  <c r="AG151" i="3" s="1"/>
  <c r="G151" i="3"/>
  <c r="AM151" i="3" s="1"/>
  <c r="AR150" i="3" l="1"/>
  <c r="AP150" i="3"/>
  <c r="AQ150" i="3" s="1"/>
  <c r="H151" i="3"/>
  <c r="AN151" i="3" s="1"/>
  <c r="L150" i="3"/>
  <c r="J150" i="3"/>
  <c r="K150" i="3" s="1"/>
  <c r="S152" i="3"/>
  <c r="W151" i="3"/>
  <c r="U151" i="3"/>
  <c r="V151" i="3" s="1"/>
  <c r="AD153" i="3"/>
  <c r="AH153" i="3" s="1"/>
  <c r="AF152" i="3"/>
  <c r="AG152" i="3" s="1"/>
  <c r="G152" i="3"/>
  <c r="AM152" i="3" s="1"/>
  <c r="AR151" i="3" l="1"/>
  <c r="AP151" i="3"/>
  <c r="AQ151" i="3" s="1"/>
  <c r="S153" i="3"/>
  <c r="W152" i="3"/>
  <c r="U152" i="3"/>
  <c r="V152" i="3" s="1"/>
  <c r="H152" i="3"/>
  <c r="AN152" i="3" s="1"/>
  <c r="L151" i="3"/>
  <c r="J151" i="3"/>
  <c r="K151" i="3" s="1"/>
  <c r="AD154" i="3"/>
  <c r="AH154" i="3" s="1"/>
  <c r="AF153" i="3"/>
  <c r="AG153" i="3" s="1"/>
  <c r="G153" i="3"/>
  <c r="AM153" i="3" s="1"/>
  <c r="AR152" i="3" l="1"/>
  <c r="AP152" i="3"/>
  <c r="AQ152" i="3" s="1"/>
  <c r="H153" i="3"/>
  <c r="AN153" i="3" s="1"/>
  <c r="L152" i="3"/>
  <c r="J152" i="3"/>
  <c r="K152" i="3" s="1"/>
  <c r="S154" i="3"/>
  <c r="W153" i="3"/>
  <c r="U153" i="3"/>
  <c r="V153" i="3" s="1"/>
  <c r="AD155" i="3"/>
  <c r="AH155" i="3" s="1"/>
  <c r="AF154" i="3"/>
  <c r="AG154" i="3" s="1"/>
  <c r="G154" i="3"/>
  <c r="AM154" i="3" s="1"/>
  <c r="AR153" i="3" l="1"/>
  <c r="AP153" i="3"/>
  <c r="AQ153" i="3" s="1"/>
  <c r="S155" i="3"/>
  <c r="W154" i="3"/>
  <c r="U154" i="3"/>
  <c r="V154" i="3" s="1"/>
  <c r="H154" i="3"/>
  <c r="AN154" i="3" s="1"/>
  <c r="L153" i="3"/>
  <c r="J153" i="3"/>
  <c r="K153" i="3" s="1"/>
  <c r="AD156" i="3"/>
  <c r="AH156" i="3" s="1"/>
  <c r="AF155" i="3"/>
  <c r="AG155" i="3" s="1"/>
  <c r="G155" i="3"/>
  <c r="AM155" i="3" s="1"/>
  <c r="AR154" i="3" l="1"/>
  <c r="AP154" i="3"/>
  <c r="AQ154" i="3" s="1"/>
  <c r="H155" i="3"/>
  <c r="AN155" i="3" s="1"/>
  <c r="L154" i="3"/>
  <c r="J154" i="3"/>
  <c r="K154" i="3" s="1"/>
  <c r="S156" i="3"/>
  <c r="W155" i="3"/>
  <c r="U155" i="3"/>
  <c r="V155" i="3" s="1"/>
  <c r="AD157" i="3"/>
  <c r="AH157" i="3" s="1"/>
  <c r="AF156" i="3"/>
  <c r="AG156" i="3" s="1"/>
  <c r="G156" i="3"/>
  <c r="AM156" i="3" s="1"/>
  <c r="AR155" i="3" l="1"/>
  <c r="AP155" i="3"/>
  <c r="AQ155" i="3" s="1"/>
  <c r="S157" i="3"/>
  <c r="W156" i="3"/>
  <c r="U156" i="3"/>
  <c r="V156" i="3" s="1"/>
  <c r="H156" i="3"/>
  <c r="AN156" i="3" s="1"/>
  <c r="L155" i="3"/>
  <c r="J155" i="3"/>
  <c r="K155" i="3" s="1"/>
  <c r="AD158" i="3"/>
  <c r="AH158" i="3" s="1"/>
  <c r="AF157" i="3"/>
  <c r="AG157" i="3" s="1"/>
  <c r="G157" i="3"/>
  <c r="AM157" i="3" s="1"/>
  <c r="AR156" i="3" l="1"/>
  <c r="AP156" i="3"/>
  <c r="AQ156" i="3" s="1"/>
  <c r="H157" i="3"/>
  <c r="AN157" i="3" s="1"/>
  <c r="L156" i="3"/>
  <c r="J156" i="3"/>
  <c r="K156" i="3" s="1"/>
  <c r="S158" i="3"/>
  <c r="W157" i="3"/>
  <c r="U157" i="3"/>
  <c r="V157" i="3" s="1"/>
  <c r="AD159" i="3"/>
  <c r="AH159" i="3" s="1"/>
  <c r="AF158" i="3"/>
  <c r="AG158" i="3" s="1"/>
  <c r="G158" i="3"/>
  <c r="AM158" i="3" s="1"/>
  <c r="AR157" i="3" l="1"/>
  <c r="AP157" i="3"/>
  <c r="AQ157" i="3" s="1"/>
  <c r="S159" i="3"/>
  <c r="W158" i="3"/>
  <c r="U158" i="3"/>
  <c r="V158" i="3" s="1"/>
  <c r="H158" i="3"/>
  <c r="AN158" i="3" s="1"/>
  <c r="L157" i="3"/>
  <c r="J157" i="3"/>
  <c r="K157" i="3" s="1"/>
  <c r="AD160" i="3"/>
  <c r="AH160" i="3" s="1"/>
  <c r="AF159" i="3"/>
  <c r="AG159" i="3" s="1"/>
  <c r="G159" i="3"/>
  <c r="AM159" i="3" s="1"/>
  <c r="AR158" i="3" l="1"/>
  <c r="AP158" i="3"/>
  <c r="AQ158" i="3" s="1"/>
  <c r="H159" i="3"/>
  <c r="AN159" i="3" s="1"/>
  <c r="L158" i="3"/>
  <c r="J158" i="3"/>
  <c r="K158" i="3" s="1"/>
  <c r="S160" i="3"/>
  <c r="W159" i="3"/>
  <c r="U159" i="3"/>
  <c r="V159" i="3" s="1"/>
  <c r="AD161" i="3"/>
  <c r="AH161" i="3" s="1"/>
  <c r="AF160" i="3"/>
  <c r="AG160" i="3" s="1"/>
  <c r="G160" i="3"/>
  <c r="AM160" i="3" s="1"/>
  <c r="AR159" i="3" l="1"/>
  <c r="AP159" i="3"/>
  <c r="AQ159" i="3" s="1"/>
  <c r="S161" i="3"/>
  <c r="W160" i="3"/>
  <c r="U160" i="3"/>
  <c r="V160" i="3" s="1"/>
  <c r="H160" i="3"/>
  <c r="AN160" i="3" s="1"/>
  <c r="L159" i="3"/>
  <c r="J159" i="3"/>
  <c r="K159" i="3" s="1"/>
  <c r="AD162" i="3"/>
  <c r="AH162" i="3" s="1"/>
  <c r="AF161" i="3"/>
  <c r="AG161" i="3" s="1"/>
  <c r="G161" i="3"/>
  <c r="AM161" i="3" s="1"/>
  <c r="AR160" i="3" l="1"/>
  <c r="AP160" i="3"/>
  <c r="AQ160" i="3" s="1"/>
  <c r="H161" i="3"/>
  <c r="AN161" i="3" s="1"/>
  <c r="L160" i="3"/>
  <c r="J160" i="3"/>
  <c r="K160" i="3" s="1"/>
  <c r="S162" i="3"/>
  <c r="W161" i="3"/>
  <c r="U161" i="3"/>
  <c r="V161" i="3" s="1"/>
  <c r="AD163" i="3"/>
  <c r="AH163" i="3" s="1"/>
  <c r="AF162" i="3"/>
  <c r="AG162" i="3" s="1"/>
  <c r="G162" i="3"/>
  <c r="AM162" i="3" s="1"/>
  <c r="AR161" i="3" l="1"/>
  <c r="AP161" i="3"/>
  <c r="AQ161" i="3" s="1"/>
  <c r="S163" i="3"/>
  <c r="W162" i="3"/>
  <c r="U162" i="3"/>
  <c r="V162" i="3" s="1"/>
  <c r="H162" i="3"/>
  <c r="AN162" i="3" s="1"/>
  <c r="L161" i="3"/>
  <c r="J161" i="3"/>
  <c r="K161" i="3" s="1"/>
  <c r="AD164" i="3"/>
  <c r="AH164" i="3" s="1"/>
  <c r="AF163" i="3"/>
  <c r="AG163" i="3" s="1"/>
  <c r="G163" i="3"/>
  <c r="AM163" i="3" s="1"/>
  <c r="AR162" i="3" l="1"/>
  <c r="AP162" i="3"/>
  <c r="AQ162" i="3" s="1"/>
  <c r="H163" i="3"/>
  <c r="AN163" i="3" s="1"/>
  <c r="L162" i="3"/>
  <c r="J162" i="3"/>
  <c r="K162" i="3" s="1"/>
  <c r="S164" i="3"/>
  <c r="W163" i="3"/>
  <c r="U163" i="3"/>
  <c r="V163" i="3" s="1"/>
  <c r="AD165" i="3"/>
  <c r="AH165" i="3" s="1"/>
  <c r="AF164" i="3"/>
  <c r="AG164" i="3" s="1"/>
  <c r="G164" i="3"/>
  <c r="AM164" i="3" s="1"/>
  <c r="AR163" i="3" l="1"/>
  <c r="AP163" i="3"/>
  <c r="AQ163" i="3" s="1"/>
  <c r="S165" i="3"/>
  <c r="W164" i="3"/>
  <c r="U164" i="3"/>
  <c r="V164" i="3" s="1"/>
  <c r="H164" i="3"/>
  <c r="AN164" i="3" s="1"/>
  <c r="L163" i="3"/>
  <c r="J163" i="3"/>
  <c r="K163" i="3" s="1"/>
  <c r="AD166" i="3"/>
  <c r="AH166" i="3" s="1"/>
  <c r="AF165" i="3"/>
  <c r="AG165" i="3" s="1"/>
  <c r="G165" i="3"/>
  <c r="AM165" i="3" s="1"/>
  <c r="AR164" i="3" l="1"/>
  <c r="AP164" i="3"/>
  <c r="AQ164" i="3" s="1"/>
  <c r="H165" i="3"/>
  <c r="AN165" i="3" s="1"/>
  <c r="L164" i="3"/>
  <c r="J164" i="3"/>
  <c r="K164" i="3" s="1"/>
  <c r="S166" i="3"/>
  <c r="W165" i="3"/>
  <c r="U165" i="3"/>
  <c r="V165" i="3" s="1"/>
  <c r="AD167" i="3"/>
  <c r="AH167" i="3" s="1"/>
  <c r="AF166" i="3"/>
  <c r="G166" i="3"/>
  <c r="AM166" i="3" s="1"/>
  <c r="AR165" i="3" l="1"/>
  <c r="AP165" i="3"/>
  <c r="AQ165" i="3" s="1"/>
  <c r="AG166" i="3"/>
  <c r="AW33" i="3"/>
  <c r="BA33" i="3" s="1"/>
  <c r="S167" i="3"/>
  <c r="W166" i="3"/>
  <c r="U166" i="3"/>
  <c r="H166" i="3"/>
  <c r="AN166" i="3" s="1"/>
  <c r="L165" i="3"/>
  <c r="J165" i="3"/>
  <c r="K165" i="3" s="1"/>
  <c r="AD168" i="3"/>
  <c r="AH168" i="3" s="1"/>
  <c r="AF167" i="3"/>
  <c r="AG167" i="3" s="1"/>
  <c r="G167" i="3"/>
  <c r="AM167" i="3" s="1"/>
  <c r="V166" i="3" l="1"/>
  <c r="AV33" i="3"/>
  <c r="AZ33" i="3" s="1"/>
  <c r="AR166" i="3"/>
  <c r="AP166" i="3"/>
  <c r="H167" i="3"/>
  <c r="AN167" i="3" s="1"/>
  <c r="L166" i="3"/>
  <c r="J166" i="3"/>
  <c r="S168" i="3"/>
  <c r="W167" i="3"/>
  <c r="U167" i="3"/>
  <c r="V167" i="3" s="1"/>
  <c r="AD169" i="3"/>
  <c r="AH169" i="3" s="1"/>
  <c r="AF168" i="3"/>
  <c r="AG168" i="3" s="1"/>
  <c r="G168" i="3"/>
  <c r="AM168" i="3" s="1"/>
  <c r="AX33" i="3" l="1"/>
  <c r="BB33" i="3" s="1"/>
  <c r="AQ166" i="3"/>
  <c r="K166" i="3"/>
  <c r="AU33" i="3"/>
  <c r="AY33" i="3" s="1"/>
  <c r="AR167" i="3"/>
  <c r="AP167" i="3"/>
  <c r="AQ167" i="3" s="1"/>
  <c r="S169" i="3"/>
  <c r="W168" i="3"/>
  <c r="U168" i="3"/>
  <c r="V168" i="3" s="1"/>
  <c r="H168" i="3"/>
  <c r="AN168" i="3" s="1"/>
  <c r="L167" i="3"/>
  <c r="J167" i="3"/>
  <c r="K167" i="3" s="1"/>
  <c r="AD170" i="3"/>
  <c r="AH170" i="3" s="1"/>
  <c r="AF169" i="3"/>
  <c r="AG169" i="3" s="1"/>
  <c r="G169" i="3"/>
  <c r="AM169" i="3" s="1"/>
  <c r="AR168" i="3" l="1"/>
  <c r="AP168" i="3"/>
  <c r="AQ168" i="3" s="1"/>
  <c r="H169" i="3"/>
  <c r="AN169" i="3" s="1"/>
  <c r="L168" i="3"/>
  <c r="J168" i="3"/>
  <c r="K168" i="3" s="1"/>
  <c r="S170" i="3"/>
  <c r="W169" i="3"/>
  <c r="U169" i="3"/>
  <c r="V169" i="3" s="1"/>
  <c r="AD171" i="3"/>
  <c r="AH171" i="3" s="1"/>
  <c r="AF170" i="3"/>
  <c r="AG170" i="3" s="1"/>
  <c r="G170" i="3"/>
  <c r="AM170" i="3" s="1"/>
  <c r="AR169" i="3" l="1"/>
  <c r="AP169" i="3"/>
  <c r="AQ169" i="3" s="1"/>
  <c r="S171" i="3"/>
  <c r="W170" i="3"/>
  <c r="U170" i="3"/>
  <c r="V170" i="3" s="1"/>
  <c r="H170" i="3"/>
  <c r="AN170" i="3" s="1"/>
  <c r="L169" i="3"/>
  <c r="J169" i="3"/>
  <c r="K169" i="3" s="1"/>
  <c r="AD172" i="3"/>
  <c r="AH172" i="3" s="1"/>
  <c r="AF171" i="3"/>
  <c r="AG171" i="3" s="1"/>
  <c r="G171" i="3"/>
  <c r="AM171" i="3" s="1"/>
  <c r="AR170" i="3" l="1"/>
  <c r="AP170" i="3"/>
  <c r="AQ170" i="3" s="1"/>
  <c r="H171" i="3"/>
  <c r="AN171" i="3" s="1"/>
  <c r="L170" i="3"/>
  <c r="J170" i="3"/>
  <c r="K170" i="3" s="1"/>
  <c r="S172" i="3"/>
  <c r="W171" i="3"/>
  <c r="U171" i="3"/>
  <c r="V171" i="3" s="1"/>
  <c r="AD173" i="3"/>
  <c r="AH173" i="3" s="1"/>
  <c r="AF172" i="3"/>
  <c r="AG172" i="3" s="1"/>
  <c r="G172" i="3"/>
  <c r="AM172" i="3" s="1"/>
  <c r="AR171" i="3" l="1"/>
  <c r="AP171" i="3"/>
  <c r="AQ171" i="3" s="1"/>
  <c r="S173" i="3"/>
  <c r="W172" i="3"/>
  <c r="U172" i="3"/>
  <c r="V172" i="3" s="1"/>
  <c r="H172" i="3"/>
  <c r="AN172" i="3" s="1"/>
  <c r="L171" i="3"/>
  <c r="J171" i="3"/>
  <c r="K171" i="3" s="1"/>
  <c r="AD174" i="3"/>
  <c r="AH174" i="3" s="1"/>
  <c r="AF173" i="3"/>
  <c r="AG173" i="3" s="1"/>
  <c r="G173" i="3"/>
  <c r="AM173" i="3" s="1"/>
  <c r="AR172" i="3" l="1"/>
  <c r="AP172" i="3"/>
  <c r="AQ172" i="3" s="1"/>
  <c r="H173" i="3"/>
  <c r="AN173" i="3" s="1"/>
  <c r="L172" i="3"/>
  <c r="J172" i="3"/>
  <c r="K172" i="3" s="1"/>
  <c r="S174" i="3"/>
  <c r="W173" i="3"/>
  <c r="U173" i="3"/>
  <c r="V173" i="3" s="1"/>
  <c r="AD175" i="3"/>
  <c r="AH175" i="3" s="1"/>
  <c r="AF174" i="3"/>
  <c r="AG174" i="3" s="1"/>
  <c r="G174" i="3"/>
  <c r="AM174" i="3" s="1"/>
  <c r="AR173" i="3" l="1"/>
  <c r="AP173" i="3"/>
  <c r="AQ173" i="3" s="1"/>
  <c r="S175" i="3"/>
  <c r="W174" i="3"/>
  <c r="U174" i="3"/>
  <c r="V174" i="3" s="1"/>
  <c r="H174" i="3"/>
  <c r="AN174" i="3" s="1"/>
  <c r="L173" i="3"/>
  <c r="J173" i="3"/>
  <c r="K173" i="3" s="1"/>
  <c r="AD176" i="3"/>
  <c r="AH176" i="3" s="1"/>
  <c r="AF175" i="3"/>
  <c r="AG175" i="3" s="1"/>
  <c r="G175" i="3"/>
  <c r="AM175" i="3" s="1"/>
  <c r="AR174" i="3" l="1"/>
  <c r="AP174" i="3"/>
  <c r="AQ174" i="3" s="1"/>
  <c r="H175" i="3"/>
  <c r="AN175" i="3" s="1"/>
  <c r="L174" i="3"/>
  <c r="J174" i="3"/>
  <c r="K174" i="3" s="1"/>
  <c r="S176" i="3"/>
  <c r="W175" i="3"/>
  <c r="U175" i="3"/>
  <c r="V175" i="3" s="1"/>
  <c r="AD177" i="3"/>
  <c r="AH177" i="3" s="1"/>
  <c r="AF176" i="3"/>
  <c r="AG176" i="3" s="1"/>
  <c r="G176" i="3"/>
  <c r="AM176" i="3" s="1"/>
  <c r="AR175" i="3" l="1"/>
  <c r="AP175" i="3"/>
  <c r="AQ175" i="3" s="1"/>
  <c r="S177" i="3"/>
  <c r="W176" i="3"/>
  <c r="U176" i="3"/>
  <c r="V176" i="3" s="1"/>
  <c r="H176" i="3"/>
  <c r="AN176" i="3" s="1"/>
  <c r="L175" i="3"/>
  <c r="J175" i="3"/>
  <c r="K175" i="3" s="1"/>
  <c r="AD178" i="3"/>
  <c r="AH178" i="3" s="1"/>
  <c r="AF177" i="3"/>
  <c r="AG177" i="3" s="1"/>
  <c r="G177" i="3"/>
  <c r="AM177" i="3" s="1"/>
  <c r="AR176" i="3" l="1"/>
  <c r="AP176" i="3"/>
  <c r="AQ176" i="3" s="1"/>
  <c r="H177" i="3"/>
  <c r="AN177" i="3" s="1"/>
  <c r="L176" i="3"/>
  <c r="J176" i="3"/>
  <c r="K176" i="3" s="1"/>
  <c r="S178" i="3"/>
  <c r="W177" i="3"/>
  <c r="U177" i="3"/>
  <c r="V177" i="3" s="1"/>
  <c r="AD179" i="3"/>
  <c r="AH179" i="3" s="1"/>
  <c r="AF178" i="3"/>
  <c r="AG178" i="3" s="1"/>
  <c r="G178" i="3"/>
  <c r="AM178" i="3" s="1"/>
  <c r="AR177" i="3" l="1"/>
  <c r="AP177" i="3"/>
  <c r="AQ177" i="3" s="1"/>
  <c r="S179" i="3"/>
  <c r="W178" i="3"/>
  <c r="U178" i="3"/>
  <c r="V178" i="3" s="1"/>
  <c r="H178" i="3"/>
  <c r="AN178" i="3" s="1"/>
  <c r="L177" i="3"/>
  <c r="J177" i="3"/>
  <c r="K177" i="3" s="1"/>
  <c r="AD180" i="3"/>
  <c r="AH180" i="3" s="1"/>
  <c r="AF179" i="3"/>
  <c r="AG179" i="3" s="1"/>
  <c r="G179" i="3"/>
  <c r="AM179" i="3" s="1"/>
  <c r="AR178" i="3" l="1"/>
  <c r="AP178" i="3"/>
  <c r="AQ178" i="3" s="1"/>
  <c r="H179" i="3"/>
  <c r="AN179" i="3" s="1"/>
  <c r="L178" i="3"/>
  <c r="J178" i="3"/>
  <c r="K178" i="3" s="1"/>
  <c r="S180" i="3"/>
  <c r="W179" i="3"/>
  <c r="U179" i="3"/>
  <c r="V179" i="3" s="1"/>
  <c r="AD181" i="3"/>
  <c r="AH181" i="3" s="1"/>
  <c r="AF180" i="3"/>
  <c r="AG180" i="3" s="1"/>
  <c r="G180" i="3"/>
  <c r="AM180" i="3" s="1"/>
  <c r="AR179" i="3" l="1"/>
  <c r="AP179" i="3"/>
  <c r="AQ179" i="3" s="1"/>
  <c r="S181" i="3"/>
  <c r="W180" i="3"/>
  <c r="U180" i="3"/>
  <c r="V180" i="3" s="1"/>
  <c r="H180" i="3"/>
  <c r="AN180" i="3" s="1"/>
  <c r="L179" i="3"/>
  <c r="J179" i="3"/>
  <c r="K179" i="3" s="1"/>
  <c r="AD182" i="3"/>
  <c r="AH182" i="3" s="1"/>
  <c r="AF181" i="3"/>
  <c r="AG181" i="3" s="1"/>
  <c r="G181" i="3"/>
  <c r="AM181" i="3" s="1"/>
  <c r="AR180" i="3" l="1"/>
  <c r="AP180" i="3"/>
  <c r="AQ180" i="3" s="1"/>
  <c r="H181" i="3"/>
  <c r="AN181" i="3" s="1"/>
  <c r="L180" i="3"/>
  <c r="J180" i="3"/>
  <c r="K180" i="3" s="1"/>
  <c r="S182" i="3"/>
  <c r="W181" i="3"/>
  <c r="U181" i="3"/>
  <c r="V181" i="3" s="1"/>
  <c r="AD183" i="3"/>
  <c r="AH183" i="3" s="1"/>
  <c r="AF182" i="3"/>
  <c r="AG182" i="3" s="1"/>
  <c r="G182" i="3"/>
  <c r="AM182" i="3" s="1"/>
  <c r="AR181" i="3" l="1"/>
  <c r="AP181" i="3"/>
  <c r="AQ181" i="3" s="1"/>
  <c r="S183" i="3"/>
  <c r="W182" i="3"/>
  <c r="U182" i="3"/>
  <c r="V182" i="3" s="1"/>
  <c r="H182" i="3"/>
  <c r="AN182" i="3" s="1"/>
  <c r="L181" i="3"/>
  <c r="J181" i="3"/>
  <c r="K181" i="3" s="1"/>
  <c r="AD184" i="3"/>
  <c r="AH184" i="3" s="1"/>
  <c r="AF183" i="3"/>
  <c r="AG183" i="3" s="1"/>
  <c r="G183" i="3"/>
  <c r="AM183" i="3" s="1"/>
  <c r="AR182" i="3" l="1"/>
  <c r="AP182" i="3"/>
  <c r="AQ182" i="3" s="1"/>
  <c r="H183" i="3"/>
  <c r="AN183" i="3" s="1"/>
  <c r="L182" i="3"/>
  <c r="J182" i="3"/>
  <c r="K182" i="3" s="1"/>
  <c r="S184" i="3"/>
  <c r="W183" i="3"/>
  <c r="U183" i="3"/>
  <c r="V183" i="3" s="1"/>
  <c r="AD185" i="3"/>
  <c r="AH185" i="3" s="1"/>
  <c r="AF184" i="3"/>
  <c r="AG184" i="3" s="1"/>
  <c r="G184" i="3"/>
  <c r="AM184" i="3" s="1"/>
  <c r="AR183" i="3" l="1"/>
  <c r="AP183" i="3"/>
  <c r="AQ183" i="3" s="1"/>
  <c r="S185" i="3"/>
  <c r="W184" i="3"/>
  <c r="U184" i="3"/>
  <c r="V184" i="3" s="1"/>
  <c r="H184" i="3"/>
  <c r="AN184" i="3" s="1"/>
  <c r="L183" i="3"/>
  <c r="J183" i="3"/>
  <c r="K183" i="3" s="1"/>
  <c r="AD186" i="3"/>
  <c r="AH186" i="3" s="1"/>
  <c r="AF185" i="3"/>
  <c r="AG185" i="3" s="1"/>
  <c r="G185" i="3"/>
  <c r="AM185" i="3" s="1"/>
  <c r="AR184" i="3" l="1"/>
  <c r="AP184" i="3"/>
  <c r="AQ184" i="3" s="1"/>
  <c r="H185" i="3"/>
  <c r="AN185" i="3" s="1"/>
  <c r="L184" i="3"/>
  <c r="J184" i="3"/>
  <c r="K184" i="3" s="1"/>
  <c r="S186" i="3"/>
  <c r="W185" i="3"/>
  <c r="U185" i="3"/>
  <c r="V185" i="3" s="1"/>
  <c r="AD187" i="3"/>
  <c r="AH187" i="3" s="1"/>
  <c r="AF186" i="3"/>
  <c r="AG186" i="3" s="1"/>
  <c r="G186" i="3"/>
  <c r="AM186" i="3" s="1"/>
  <c r="AR185" i="3" l="1"/>
  <c r="AP185" i="3"/>
  <c r="AQ185" i="3" s="1"/>
  <c r="S187" i="3"/>
  <c r="W186" i="3"/>
  <c r="U186" i="3"/>
  <c r="V186" i="3" s="1"/>
  <c r="H186" i="3"/>
  <c r="AN186" i="3" s="1"/>
  <c r="L185" i="3"/>
  <c r="J185" i="3"/>
  <c r="K185" i="3" s="1"/>
  <c r="AD188" i="3"/>
  <c r="AH188" i="3" s="1"/>
  <c r="AF187" i="3"/>
  <c r="G187" i="3"/>
  <c r="AM187" i="3" s="1"/>
  <c r="AG187" i="3" l="1"/>
  <c r="AW34" i="3"/>
  <c r="BA34" i="3" s="1"/>
  <c r="AR186" i="3"/>
  <c r="AP186" i="3"/>
  <c r="AQ186" i="3" s="1"/>
  <c r="H187" i="3"/>
  <c r="AN187" i="3" s="1"/>
  <c r="L186" i="3"/>
  <c r="J186" i="3"/>
  <c r="K186" i="3" s="1"/>
  <c r="S188" i="3"/>
  <c r="W187" i="3"/>
  <c r="U187" i="3"/>
  <c r="AD189" i="3"/>
  <c r="AH189" i="3" s="1"/>
  <c r="AF188" i="3"/>
  <c r="AG188" i="3" s="1"/>
  <c r="G188" i="3"/>
  <c r="AM188" i="3" s="1"/>
  <c r="V187" i="3" l="1"/>
  <c r="AV34" i="3"/>
  <c r="AZ34" i="3" s="1"/>
  <c r="AR187" i="3"/>
  <c r="AP187" i="3"/>
  <c r="S189" i="3"/>
  <c r="W188" i="3"/>
  <c r="U188" i="3"/>
  <c r="V188" i="3" s="1"/>
  <c r="H188" i="3"/>
  <c r="AN188" i="3" s="1"/>
  <c r="L187" i="3"/>
  <c r="J187" i="3"/>
  <c r="AD190" i="3"/>
  <c r="AH190" i="3" s="1"/>
  <c r="AF189" i="3"/>
  <c r="AG189" i="3" s="1"/>
  <c r="G189" i="3"/>
  <c r="AM189" i="3" s="1"/>
  <c r="AX34" i="3" l="1"/>
  <c r="BB34" i="3" s="1"/>
  <c r="AQ187" i="3"/>
  <c r="K187" i="3"/>
  <c r="AU34" i="3"/>
  <c r="AY34" i="3" s="1"/>
  <c r="AR188" i="3"/>
  <c r="AP188" i="3"/>
  <c r="AQ188" i="3" s="1"/>
  <c r="H189" i="3"/>
  <c r="AN189" i="3" s="1"/>
  <c r="L188" i="3"/>
  <c r="J188" i="3"/>
  <c r="K188" i="3" s="1"/>
  <c r="S190" i="3"/>
  <c r="W189" i="3"/>
  <c r="U189" i="3"/>
  <c r="V189" i="3" s="1"/>
  <c r="AD191" i="3"/>
  <c r="AH191" i="3" s="1"/>
  <c r="AF190" i="3"/>
  <c r="AG190" i="3" s="1"/>
  <c r="G190" i="3"/>
  <c r="AM190" i="3" s="1"/>
  <c r="AR189" i="3" l="1"/>
  <c r="AP189" i="3"/>
  <c r="AQ189" i="3" s="1"/>
  <c r="S191" i="3"/>
  <c r="W190" i="3"/>
  <c r="U190" i="3"/>
  <c r="V190" i="3" s="1"/>
  <c r="H190" i="3"/>
  <c r="AN190" i="3" s="1"/>
  <c r="L189" i="3"/>
  <c r="J189" i="3"/>
  <c r="K189" i="3" s="1"/>
  <c r="AD192" i="3"/>
  <c r="AH192" i="3" s="1"/>
  <c r="AF191" i="3"/>
  <c r="AG191" i="3" s="1"/>
  <c r="G191" i="3"/>
  <c r="AM191" i="3" s="1"/>
  <c r="AR190" i="3" l="1"/>
  <c r="AP190" i="3"/>
  <c r="AQ190" i="3" s="1"/>
  <c r="H191" i="3"/>
  <c r="AN191" i="3" s="1"/>
  <c r="L190" i="3"/>
  <c r="J190" i="3"/>
  <c r="K190" i="3" s="1"/>
  <c r="S192" i="3"/>
  <c r="W191" i="3"/>
  <c r="U191" i="3"/>
  <c r="V191" i="3" s="1"/>
  <c r="AD193" i="3"/>
  <c r="AH193" i="3" s="1"/>
  <c r="AF192" i="3"/>
  <c r="AG192" i="3" s="1"/>
  <c r="G192" i="3"/>
  <c r="AM192" i="3" s="1"/>
  <c r="AR191" i="3" l="1"/>
  <c r="AP191" i="3"/>
  <c r="AQ191" i="3" s="1"/>
  <c r="S193" i="3"/>
  <c r="W192" i="3"/>
  <c r="U192" i="3"/>
  <c r="V192" i="3" s="1"/>
  <c r="H192" i="3"/>
  <c r="AN192" i="3" s="1"/>
  <c r="L191" i="3"/>
  <c r="J191" i="3"/>
  <c r="K191" i="3" s="1"/>
  <c r="AD194" i="3"/>
  <c r="AH194" i="3" s="1"/>
  <c r="AF193" i="3"/>
  <c r="AG193" i="3" s="1"/>
  <c r="G193" i="3"/>
  <c r="AM193" i="3" s="1"/>
  <c r="AR192" i="3" l="1"/>
  <c r="AP192" i="3"/>
  <c r="AQ192" i="3" s="1"/>
  <c r="H193" i="3"/>
  <c r="AN193" i="3" s="1"/>
  <c r="L192" i="3"/>
  <c r="J192" i="3"/>
  <c r="K192" i="3" s="1"/>
  <c r="S194" i="3"/>
  <c r="W193" i="3"/>
  <c r="U193" i="3"/>
  <c r="V193" i="3" s="1"/>
  <c r="AD195" i="3"/>
  <c r="AH195" i="3" s="1"/>
  <c r="AF194" i="3"/>
  <c r="AG194" i="3" s="1"/>
  <c r="G194" i="3"/>
  <c r="AM194" i="3" s="1"/>
  <c r="AR193" i="3" l="1"/>
  <c r="AP193" i="3"/>
  <c r="AQ193" i="3" s="1"/>
  <c r="S195" i="3"/>
  <c r="W194" i="3"/>
  <c r="U194" i="3"/>
  <c r="V194" i="3" s="1"/>
  <c r="H194" i="3"/>
  <c r="AN194" i="3" s="1"/>
  <c r="L193" i="3"/>
  <c r="J193" i="3"/>
  <c r="K193" i="3" s="1"/>
  <c r="AD196" i="3"/>
  <c r="AH196" i="3" s="1"/>
  <c r="AF195" i="3"/>
  <c r="AG195" i="3" s="1"/>
  <c r="G195" i="3"/>
  <c r="AM195" i="3" s="1"/>
  <c r="AR194" i="3" l="1"/>
  <c r="AP194" i="3"/>
  <c r="AQ194" i="3" s="1"/>
  <c r="H195" i="3"/>
  <c r="AN195" i="3" s="1"/>
  <c r="L194" i="3"/>
  <c r="J194" i="3"/>
  <c r="K194" i="3" s="1"/>
  <c r="S196" i="3"/>
  <c r="W195" i="3"/>
  <c r="U195" i="3"/>
  <c r="V195" i="3" s="1"/>
  <c r="AD197" i="3"/>
  <c r="AH197" i="3" s="1"/>
  <c r="AF196" i="3"/>
  <c r="AG196" i="3" s="1"/>
  <c r="G196" i="3"/>
  <c r="AM196" i="3" s="1"/>
  <c r="AR195" i="3" l="1"/>
  <c r="AP195" i="3"/>
  <c r="AQ195" i="3" s="1"/>
  <c r="S197" i="3"/>
  <c r="W196" i="3"/>
  <c r="U196" i="3"/>
  <c r="V196" i="3" s="1"/>
  <c r="H196" i="3"/>
  <c r="AN196" i="3" s="1"/>
  <c r="L195" i="3"/>
  <c r="J195" i="3"/>
  <c r="K195" i="3" s="1"/>
  <c r="AD198" i="3"/>
  <c r="AH198" i="3" s="1"/>
  <c r="AF197" i="3"/>
  <c r="AG197" i="3" s="1"/>
  <c r="G197" i="3"/>
  <c r="AM197" i="3" s="1"/>
  <c r="AR196" i="3" l="1"/>
  <c r="AP196" i="3"/>
  <c r="AQ196" i="3" s="1"/>
  <c r="H197" i="3"/>
  <c r="AN197" i="3" s="1"/>
  <c r="L196" i="3"/>
  <c r="J196" i="3"/>
  <c r="K196" i="3" s="1"/>
  <c r="S198" i="3"/>
  <c r="W197" i="3"/>
  <c r="U197" i="3"/>
  <c r="V197" i="3" s="1"/>
  <c r="AD199" i="3"/>
  <c r="AH199" i="3" s="1"/>
  <c r="AF198" i="3"/>
  <c r="AG198" i="3" s="1"/>
  <c r="G198" i="3"/>
  <c r="AM198" i="3" s="1"/>
  <c r="AR197" i="3" l="1"/>
  <c r="AP197" i="3"/>
  <c r="AQ197" i="3" s="1"/>
  <c r="S199" i="3"/>
  <c r="W198" i="3"/>
  <c r="U198" i="3"/>
  <c r="V198" i="3" s="1"/>
  <c r="H198" i="3"/>
  <c r="AN198" i="3" s="1"/>
  <c r="L197" i="3"/>
  <c r="J197" i="3"/>
  <c r="K197" i="3" s="1"/>
  <c r="AD200" i="3"/>
  <c r="AH200" i="3" s="1"/>
  <c r="AF199" i="3"/>
  <c r="AG199" i="3" s="1"/>
  <c r="G199" i="3"/>
  <c r="AM199" i="3" s="1"/>
  <c r="AR198" i="3" l="1"/>
  <c r="AP198" i="3"/>
  <c r="AQ198" i="3" s="1"/>
  <c r="H199" i="3"/>
  <c r="AN199" i="3" s="1"/>
  <c r="L198" i="3"/>
  <c r="J198" i="3"/>
  <c r="K198" i="3" s="1"/>
  <c r="S200" i="3"/>
  <c r="W199" i="3"/>
  <c r="U199" i="3"/>
  <c r="V199" i="3" s="1"/>
  <c r="AD201" i="3"/>
  <c r="AH201" i="3" s="1"/>
  <c r="AF200" i="3"/>
  <c r="AG200" i="3" s="1"/>
  <c r="G200" i="3"/>
  <c r="AM200" i="3" s="1"/>
  <c r="AR199" i="3" l="1"/>
  <c r="AP199" i="3"/>
  <c r="AQ199" i="3" s="1"/>
  <c r="S201" i="3"/>
  <c r="W200" i="3"/>
  <c r="U200" i="3"/>
  <c r="V200" i="3" s="1"/>
  <c r="H200" i="3"/>
  <c r="AN200" i="3" s="1"/>
  <c r="L199" i="3"/>
  <c r="J199" i="3"/>
  <c r="K199" i="3" s="1"/>
  <c r="AD202" i="3"/>
  <c r="AH202" i="3" s="1"/>
  <c r="AF201" i="3"/>
  <c r="AG201" i="3" s="1"/>
  <c r="G201" i="3"/>
  <c r="AM201" i="3" s="1"/>
  <c r="AR200" i="3" l="1"/>
  <c r="AP200" i="3"/>
  <c r="AQ200" i="3" s="1"/>
  <c r="H201" i="3"/>
  <c r="AN201" i="3" s="1"/>
  <c r="L200" i="3"/>
  <c r="J200" i="3"/>
  <c r="K200" i="3" s="1"/>
  <c r="S202" i="3"/>
  <c r="W201" i="3"/>
  <c r="U201" i="3"/>
  <c r="V201" i="3" s="1"/>
  <c r="AD203" i="3"/>
  <c r="AH203" i="3" s="1"/>
  <c r="AF202" i="3"/>
  <c r="AG202" i="3" s="1"/>
  <c r="G202" i="3"/>
  <c r="AM202" i="3" s="1"/>
  <c r="AR201" i="3" l="1"/>
  <c r="AP201" i="3"/>
  <c r="AQ201" i="3" s="1"/>
  <c r="S203" i="3"/>
  <c r="W202" i="3"/>
  <c r="U202" i="3"/>
  <c r="V202" i="3" s="1"/>
  <c r="H202" i="3"/>
  <c r="AN202" i="3" s="1"/>
  <c r="L201" i="3"/>
  <c r="J201" i="3"/>
  <c r="K201" i="3" s="1"/>
  <c r="AD204" i="3"/>
  <c r="AH204" i="3" s="1"/>
  <c r="AF203" i="3"/>
  <c r="AG203" i="3" s="1"/>
  <c r="G203" i="3"/>
  <c r="AM203" i="3" s="1"/>
  <c r="AR202" i="3" l="1"/>
  <c r="AP202" i="3"/>
  <c r="AQ202" i="3" s="1"/>
  <c r="H203" i="3"/>
  <c r="AN203" i="3" s="1"/>
  <c r="L202" i="3"/>
  <c r="J202" i="3"/>
  <c r="K202" i="3" s="1"/>
  <c r="S204" i="3"/>
  <c r="W203" i="3"/>
  <c r="U203" i="3"/>
  <c r="V203" i="3" s="1"/>
  <c r="AD205" i="3"/>
  <c r="AH205" i="3" s="1"/>
  <c r="AF204" i="3"/>
  <c r="AG204" i="3" s="1"/>
  <c r="G204" i="3"/>
  <c r="AM204" i="3" s="1"/>
  <c r="AR203" i="3" l="1"/>
  <c r="AP203" i="3"/>
  <c r="AQ203" i="3" s="1"/>
  <c r="S205" i="3"/>
  <c r="W204" i="3"/>
  <c r="U204" i="3"/>
  <c r="V204" i="3" s="1"/>
  <c r="H204" i="3"/>
  <c r="AN204" i="3" s="1"/>
  <c r="L203" i="3"/>
  <c r="J203" i="3"/>
  <c r="K203" i="3" s="1"/>
  <c r="AD206" i="3"/>
  <c r="AH206" i="3" s="1"/>
  <c r="AF205" i="3"/>
  <c r="AG205" i="3" s="1"/>
  <c r="G205" i="3"/>
  <c r="AM205" i="3" s="1"/>
  <c r="AR204" i="3" l="1"/>
  <c r="AP204" i="3"/>
  <c r="AQ204" i="3" s="1"/>
  <c r="H205" i="3"/>
  <c r="AN205" i="3" s="1"/>
  <c r="L204" i="3"/>
  <c r="J204" i="3"/>
  <c r="K204" i="3" s="1"/>
  <c r="S206" i="3"/>
  <c r="W205" i="3"/>
  <c r="U205" i="3"/>
  <c r="V205" i="3" s="1"/>
  <c r="AD207" i="3"/>
  <c r="AH207" i="3" s="1"/>
  <c r="AF206" i="3"/>
  <c r="AG206" i="3" s="1"/>
  <c r="G206" i="3"/>
  <c r="AM206" i="3" s="1"/>
  <c r="AR205" i="3" l="1"/>
  <c r="AP205" i="3"/>
  <c r="AQ205" i="3" s="1"/>
  <c r="S207" i="3"/>
  <c r="W206" i="3"/>
  <c r="U206" i="3"/>
  <c r="V206" i="3" s="1"/>
  <c r="H206" i="3"/>
  <c r="AN206" i="3" s="1"/>
  <c r="L205" i="3"/>
  <c r="J205" i="3"/>
  <c r="K205" i="3" s="1"/>
  <c r="AD208" i="3"/>
  <c r="AH208" i="3" s="1"/>
  <c r="AF207" i="3"/>
  <c r="AG207" i="3" s="1"/>
  <c r="G207" i="3"/>
  <c r="AM207" i="3" s="1"/>
  <c r="AR206" i="3" l="1"/>
  <c r="AP206" i="3"/>
  <c r="AQ206" i="3" s="1"/>
  <c r="H207" i="3"/>
  <c r="AN207" i="3" s="1"/>
  <c r="L206" i="3"/>
  <c r="J206" i="3"/>
  <c r="K206" i="3" s="1"/>
  <c r="S208" i="3"/>
  <c r="W207" i="3"/>
  <c r="U207" i="3"/>
  <c r="V207" i="3" s="1"/>
  <c r="AD209" i="3"/>
  <c r="AH209" i="3" s="1"/>
  <c r="AF208" i="3"/>
  <c r="AG208" i="3" s="1"/>
  <c r="G208" i="3"/>
  <c r="AM208" i="3" s="1"/>
  <c r="AR207" i="3" l="1"/>
  <c r="AP207" i="3"/>
  <c r="AQ207" i="3" s="1"/>
  <c r="S209" i="3"/>
  <c r="W208" i="3"/>
  <c r="U208" i="3"/>
  <c r="V208" i="3" s="1"/>
  <c r="H208" i="3"/>
  <c r="AN208" i="3" s="1"/>
  <c r="L207" i="3"/>
  <c r="J207" i="3"/>
  <c r="K207" i="3" s="1"/>
  <c r="AD210" i="3"/>
  <c r="AH210" i="3" s="1"/>
  <c r="AF209" i="3"/>
  <c r="G209" i="3"/>
  <c r="AM209" i="3" s="1"/>
  <c r="AG209" i="3" l="1"/>
  <c r="AW35" i="3"/>
  <c r="BA35" i="3" s="1"/>
  <c r="AR208" i="3"/>
  <c r="AP208" i="3"/>
  <c r="AQ208" i="3" s="1"/>
  <c r="H209" i="3"/>
  <c r="AN209" i="3" s="1"/>
  <c r="L208" i="3"/>
  <c r="J208" i="3"/>
  <c r="K208" i="3" s="1"/>
  <c r="S210" i="3"/>
  <c r="W209" i="3"/>
  <c r="U209" i="3"/>
  <c r="AD211" i="3"/>
  <c r="AH211" i="3" s="1"/>
  <c r="AF210" i="3"/>
  <c r="AG210" i="3" s="1"/>
  <c r="G210" i="3"/>
  <c r="AM210" i="3" s="1"/>
  <c r="V209" i="3" l="1"/>
  <c r="AV35" i="3"/>
  <c r="AZ35" i="3" s="1"/>
  <c r="AR209" i="3"/>
  <c r="AP209" i="3"/>
  <c r="S211" i="3"/>
  <c r="W210" i="3"/>
  <c r="U210" i="3"/>
  <c r="V210" i="3" s="1"/>
  <c r="H210" i="3"/>
  <c r="AN210" i="3" s="1"/>
  <c r="L209" i="3"/>
  <c r="J209" i="3"/>
  <c r="AD212" i="3"/>
  <c r="AH212" i="3" s="1"/>
  <c r="AF211" i="3"/>
  <c r="AG211" i="3" s="1"/>
  <c r="G211" i="3"/>
  <c r="AM211" i="3" s="1"/>
  <c r="AR210" i="3" l="1"/>
  <c r="AP210" i="3"/>
  <c r="AQ210" i="3" s="1"/>
  <c r="AX35" i="3"/>
  <c r="BB35" i="3" s="1"/>
  <c r="AQ209" i="3"/>
  <c r="K209" i="3"/>
  <c r="AU35" i="3"/>
  <c r="AY35" i="3" s="1"/>
  <c r="H211" i="3"/>
  <c r="AN211" i="3" s="1"/>
  <c r="L210" i="3"/>
  <c r="J210" i="3"/>
  <c r="K210" i="3" s="1"/>
  <c r="S212" i="3"/>
  <c r="W211" i="3"/>
  <c r="U211" i="3"/>
  <c r="V211" i="3" s="1"/>
  <c r="AD213" i="3"/>
  <c r="AH213" i="3" s="1"/>
  <c r="AF212" i="3"/>
  <c r="AG212" i="3" s="1"/>
  <c r="G212" i="3"/>
  <c r="AM212" i="3" s="1"/>
  <c r="AR211" i="3" l="1"/>
  <c r="AP211" i="3"/>
  <c r="AQ211" i="3" s="1"/>
  <c r="S213" i="3"/>
  <c r="W212" i="3"/>
  <c r="U212" i="3"/>
  <c r="V212" i="3" s="1"/>
  <c r="H212" i="3"/>
  <c r="AN212" i="3" s="1"/>
  <c r="L211" i="3"/>
  <c r="J211" i="3"/>
  <c r="K211" i="3" s="1"/>
  <c r="AD214" i="3"/>
  <c r="AH214" i="3" s="1"/>
  <c r="AF213" i="3"/>
  <c r="AG213" i="3" s="1"/>
  <c r="G213" i="3"/>
  <c r="AM213" i="3" s="1"/>
  <c r="AR212" i="3" l="1"/>
  <c r="AP212" i="3"/>
  <c r="AQ212" i="3" s="1"/>
  <c r="H213" i="3"/>
  <c r="AN213" i="3" s="1"/>
  <c r="L212" i="3"/>
  <c r="J212" i="3"/>
  <c r="K212" i="3" s="1"/>
  <c r="S214" i="3"/>
  <c r="W213" i="3"/>
  <c r="U213" i="3"/>
  <c r="V213" i="3" s="1"/>
  <c r="AD215" i="3"/>
  <c r="AH215" i="3" s="1"/>
  <c r="AF214" i="3"/>
  <c r="AG214" i="3" s="1"/>
  <c r="G214" i="3"/>
  <c r="AM214" i="3" s="1"/>
  <c r="C2427" i="1"/>
  <c r="I2427" i="1" s="1"/>
  <c r="C2365" i="1"/>
  <c r="I2365" i="1" s="1"/>
  <c r="C2302" i="1"/>
  <c r="I2302" i="1" s="1"/>
  <c r="C2185" i="1"/>
  <c r="I2185" i="1" s="1"/>
  <c r="C2122" i="1"/>
  <c r="I2122" i="1" s="1"/>
  <c r="C2079" i="1"/>
  <c r="I2079" i="1" s="1"/>
  <c r="C2020" i="1"/>
  <c r="I2020" i="1" s="1"/>
  <c r="C1942" i="1"/>
  <c r="I1942" i="1" s="1"/>
  <c r="C1901" i="1"/>
  <c r="I1901" i="1" s="1"/>
  <c r="C1837" i="1"/>
  <c r="I1837" i="1" s="1"/>
  <c r="C1780" i="1"/>
  <c r="I1780" i="1" s="1"/>
  <c r="C1700" i="1"/>
  <c r="I1700" i="1" s="1"/>
  <c r="C1716" i="1"/>
  <c r="I1716" i="1" s="1"/>
  <c r="C1659" i="1"/>
  <c r="I1659" i="1" s="1"/>
  <c r="C1555" i="1"/>
  <c r="I1555" i="1" s="1"/>
  <c r="C1458" i="1"/>
  <c r="I1458" i="1" s="1"/>
  <c r="C1437" i="1"/>
  <c r="I1437" i="1" s="1"/>
  <c r="C1373" i="1"/>
  <c r="I1373" i="1" s="1"/>
  <c r="C1274" i="1"/>
  <c r="I1274" i="1" s="1"/>
  <c r="C1254" i="1"/>
  <c r="I1254" i="1" s="1"/>
  <c r="C1215" i="1"/>
  <c r="I1215" i="1" s="1"/>
  <c r="C1195" i="1"/>
  <c r="I1195" i="1" s="1"/>
  <c r="C1090" i="1"/>
  <c r="I1090" i="1" s="1"/>
  <c r="C1033" i="1"/>
  <c r="I1033" i="1" s="1"/>
  <c r="C1013" i="1"/>
  <c r="I1013" i="1" s="1"/>
  <c r="C973" i="1"/>
  <c r="I973" i="1" s="1"/>
  <c r="C910" i="1"/>
  <c r="I910" i="1" s="1"/>
  <c r="C848" i="1"/>
  <c r="I848" i="1" s="1"/>
  <c r="C730" i="1"/>
  <c r="I730" i="1" s="1"/>
  <c r="C667" i="1"/>
  <c r="I667" i="1" s="1"/>
  <c r="C624" i="1"/>
  <c r="I624" i="1" s="1"/>
  <c r="C566" i="1"/>
  <c r="I566" i="1" s="1"/>
  <c r="C503" i="1"/>
  <c r="I503" i="1" s="1"/>
  <c r="C487" i="1"/>
  <c r="I487" i="1" s="1"/>
  <c r="C446" i="1"/>
  <c r="I446" i="1" s="1"/>
  <c r="C342" i="1"/>
  <c r="I342" i="1" s="1"/>
  <c r="AR213" i="3" l="1"/>
  <c r="AP213" i="3"/>
  <c r="AQ213" i="3" s="1"/>
  <c r="S215" i="3"/>
  <c r="W214" i="3"/>
  <c r="U214" i="3"/>
  <c r="V214" i="3" s="1"/>
  <c r="H214" i="3"/>
  <c r="AN214" i="3" s="1"/>
  <c r="L213" i="3"/>
  <c r="J213" i="3"/>
  <c r="K213" i="3" s="1"/>
  <c r="AD216" i="3"/>
  <c r="AH216" i="3" s="1"/>
  <c r="AF215" i="3"/>
  <c r="AG215" i="3" s="1"/>
  <c r="G215" i="3"/>
  <c r="AM215" i="3" s="1"/>
  <c r="C261" i="1"/>
  <c r="I261" i="1" s="1"/>
  <c r="C244" i="1"/>
  <c r="I244" i="1" s="1"/>
  <c r="C159" i="1"/>
  <c r="I159" i="1" s="1"/>
  <c r="C100" i="1"/>
  <c r="I100" i="1" s="1"/>
  <c r="C2406" i="1"/>
  <c r="I2406" i="1" s="1"/>
  <c r="C2385" i="1"/>
  <c r="I2385" i="1" s="1"/>
  <c r="C2343" i="1"/>
  <c r="I2343" i="1" s="1"/>
  <c r="C2321" i="1"/>
  <c r="I2321" i="1" s="1"/>
  <c r="C2282" i="1"/>
  <c r="I2282" i="1" s="1"/>
  <c r="C2265" i="1"/>
  <c r="I2265" i="1" s="1"/>
  <c r="C2245" i="1"/>
  <c r="I2245" i="1" s="1"/>
  <c r="C2225" i="1"/>
  <c r="I2225" i="1" s="1"/>
  <c r="C2202" i="1"/>
  <c r="I2202" i="1" s="1"/>
  <c r="C2163" i="1"/>
  <c r="I2163" i="1" s="1"/>
  <c r="C2142" i="1"/>
  <c r="I2142" i="1" s="1"/>
  <c r="C2100" i="1"/>
  <c r="I2100" i="1" s="1"/>
  <c r="C2058" i="1"/>
  <c r="I2058" i="1" s="1"/>
  <c r="C2038" i="1"/>
  <c r="I2038" i="1" s="1"/>
  <c r="C2001" i="1"/>
  <c r="I2001" i="1" s="1"/>
  <c r="C1981" i="1"/>
  <c r="I1981" i="1" s="1"/>
  <c r="C1958" i="1"/>
  <c r="I1958" i="1" s="1"/>
  <c r="C1920" i="1"/>
  <c r="I1920" i="1" s="1"/>
  <c r="C1879" i="1"/>
  <c r="I1879" i="1" s="1"/>
  <c r="C1857" i="1"/>
  <c r="I1857" i="1" s="1"/>
  <c r="C1816" i="1"/>
  <c r="I1816" i="1" s="1"/>
  <c r="C1796" i="1"/>
  <c r="I1796" i="1" s="1"/>
  <c r="C1758" i="1"/>
  <c r="I1758" i="1" s="1"/>
  <c r="C1738" i="1"/>
  <c r="I1738" i="1" s="1"/>
  <c r="C1678" i="1"/>
  <c r="I1678" i="1" s="1"/>
  <c r="C1637" i="1"/>
  <c r="I1637" i="1" s="1"/>
  <c r="C1615" i="1"/>
  <c r="I1615" i="1" s="1"/>
  <c r="C1595" i="1"/>
  <c r="I1595" i="1" s="1"/>
  <c r="C1574" i="1"/>
  <c r="I1574" i="1" s="1"/>
  <c r="C1537" i="1"/>
  <c r="I1537" i="1" s="1"/>
  <c r="C1517" i="1"/>
  <c r="I1517" i="1" s="1"/>
  <c r="C1496" i="1"/>
  <c r="I1496" i="1" s="1"/>
  <c r="C1475" i="1"/>
  <c r="I1475" i="1" s="1"/>
  <c r="C1416" i="1"/>
  <c r="I1416" i="1" s="1"/>
  <c r="C1394" i="1"/>
  <c r="I1394" i="1" s="1"/>
  <c r="C1351" i="1"/>
  <c r="I1351" i="1" s="1"/>
  <c r="C1330" i="1"/>
  <c r="I1330" i="1" s="1"/>
  <c r="C1313" i="1"/>
  <c r="I1313" i="1" s="1"/>
  <c r="C1293" i="1"/>
  <c r="I1293" i="1" s="1"/>
  <c r="C1232" i="1"/>
  <c r="I1232" i="1" s="1"/>
  <c r="C1173" i="1"/>
  <c r="I1173" i="1" s="1"/>
  <c r="C1151" i="1"/>
  <c r="I1151" i="1" s="1"/>
  <c r="C1131" i="1"/>
  <c r="I1131" i="1" s="1"/>
  <c r="C1109" i="1"/>
  <c r="I1109" i="1" s="1"/>
  <c r="C1070" i="1"/>
  <c r="I1070" i="1" s="1"/>
  <c r="C1053" i="1"/>
  <c r="I1053" i="1" s="1"/>
  <c r="C990" i="1"/>
  <c r="I990" i="1" s="1"/>
  <c r="C952" i="1"/>
  <c r="I952" i="1" s="1"/>
  <c r="C931" i="1"/>
  <c r="I931" i="1" s="1"/>
  <c r="C889" i="1"/>
  <c r="I889" i="1" s="1"/>
  <c r="C867" i="1"/>
  <c r="I867" i="1" s="1"/>
  <c r="C827" i="1"/>
  <c r="I827" i="1" s="1"/>
  <c r="C808" i="1"/>
  <c r="I808" i="1" s="1"/>
  <c r="C790" i="1"/>
  <c r="I790" i="1" s="1"/>
  <c r="C770" i="1"/>
  <c r="I770" i="1" s="1"/>
  <c r="C747" i="1"/>
  <c r="I747" i="1" s="1"/>
  <c r="C708" i="1"/>
  <c r="I708" i="1" s="1"/>
  <c r="C687" i="1"/>
  <c r="I687" i="1" s="1"/>
  <c r="C645" i="1"/>
  <c r="I645" i="1" s="1"/>
  <c r="C603" i="1"/>
  <c r="I603" i="1" s="1"/>
  <c r="C583" i="1"/>
  <c r="I583" i="1" s="1"/>
  <c r="C546" i="1"/>
  <c r="I546" i="1" s="1"/>
  <c r="C525" i="1"/>
  <c r="I525" i="1" s="1"/>
  <c r="C465" i="1"/>
  <c r="I465" i="1" s="1"/>
  <c r="C424" i="1"/>
  <c r="I424" i="1" s="1"/>
  <c r="C402" i="1"/>
  <c r="I402" i="1" s="1"/>
  <c r="C382" i="1"/>
  <c r="I382" i="1" s="1"/>
  <c r="C362" i="1"/>
  <c r="I362" i="1" s="1"/>
  <c r="C324" i="1"/>
  <c r="I324" i="1" s="1"/>
  <c r="C302" i="1"/>
  <c r="I302" i="1" s="1"/>
  <c r="C282" i="1"/>
  <c r="I282" i="1" s="1"/>
  <c r="C222" i="1"/>
  <c r="I222" i="1" s="1"/>
  <c r="C203" i="1"/>
  <c r="I203" i="1" s="1"/>
  <c r="C181" i="1"/>
  <c r="I181" i="1" s="1"/>
  <c r="C138" i="1"/>
  <c r="I138" i="1" s="1"/>
  <c r="C117" i="1"/>
  <c r="I117" i="1" s="1"/>
  <c r="C79" i="1"/>
  <c r="I79" i="1" s="1"/>
  <c r="C59" i="1"/>
  <c r="I59" i="1" s="1"/>
  <c r="C39" i="1"/>
  <c r="I39" i="1" s="1"/>
  <c r="C18" i="1"/>
  <c r="I18" i="1" s="1"/>
  <c r="AR214" i="3" l="1"/>
  <c r="AP214" i="3"/>
  <c r="AQ214" i="3" s="1"/>
  <c r="H215" i="3"/>
  <c r="AN215" i="3" s="1"/>
  <c r="L214" i="3"/>
  <c r="J214" i="3"/>
  <c r="K214" i="3" s="1"/>
  <c r="S216" i="3"/>
  <c r="W215" i="3"/>
  <c r="U215" i="3"/>
  <c r="V215" i="3" s="1"/>
  <c r="AD217" i="3"/>
  <c r="AH217" i="3" s="1"/>
  <c r="AF216" i="3"/>
  <c r="AG216" i="3" s="1"/>
  <c r="G216" i="3"/>
  <c r="AM216" i="3" s="1"/>
  <c r="B4" i="1"/>
  <c r="B5" i="1"/>
  <c r="E15" i="1" s="1"/>
  <c r="AR215" i="3" l="1"/>
  <c r="AP215" i="3"/>
  <c r="AQ215" i="3" s="1"/>
  <c r="S217" i="3"/>
  <c r="W216" i="3"/>
  <c r="U216" i="3"/>
  <c r="V216" i="3" s="1"/>
  <c r="H216" i="3"/>
  <c r="AN216" i="3" s="1"/>
  <c r="L215" i="3"/>
  <c r="J215" i="3"/>
  <c r="K215" i="3" s="1"/>
  <c r="AD218" i="3"/>
  <c r="AH218" i="3" s="1"/>
  <c r="AF217" i="3"/>
  <c r="AG217" i="3" s="1"/>
  <c r="G217" i="3"/>
  <c r="AM217" i="3" s="1"/>
  <c r="C15" i="1"/>
  <c r="C6" i="1"/>
  <c r="C7" i="1" s="1"/>
  <c r="AR216" i="3" l="1"/>
  <c r="AP216" i="3"/>
  <c r="AQ216" i="3" s="1"/>
  <c r="T5" i="1"/>
  <c r="I15" i="1"/>
  <c r="G15" i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H217" i="3"/>
  <c r="AN217" i="3" s="1"/>
  <c r="L216" i="3"/>
  <c r="J216" i="3"/>
  <c r="K216" i="3" s="1"/>
  <c r="S218" i="3"/>
  <c r="W217" i="3"/>
  <c r="U217" i="3"/>
  <c r="V217" i="3" s="1"/>
  <c r="AD219" i="3"/>
  <c r="AH219" i="3" s="1"/>
  <c r="AF218" i="3"/>
  <c r="AG218" i="3" s="1"/>
  <c r="C10" i="1"/>
  <c r="C9" i="1"/>
  <c r="D15" i="1" s="1"/>
  <c r="F15" i="1" s="1"/>
  <c r="M15" i="1" s="1"/>
  <c r="N15" i="1" s="1"/>
  <c r="C11" i="1"/>
  <c r="D11" i="1" s="1"/>
  <c r="G218" i="3"/>
  <c r="AM218" i="3" s="1"/>
  <c r="D10" i="1"/>
  <c r="AR217" i="3" l="1"/>
  <c r="AP217" i="3"/>
  <c r="AQ217" i="3" s="1"/>
  <c r="N16" i="1"/>
  <c r="N17" i="1" s="1"/>
  <c r="S219" i="3"/>
  <c r="W218" i="3"/>
  <c r="U218" i="3"/>
  <c r="V218" i="3" s="1"/>
  <c r="H218" i="3"/>
  <c r="AN218" i="3" s="1"/>
  <c r="L217" i="3"/>
  <c r="J217" i="3"/>
  <c r="K217" i="3" s="1"/>
  <c r="AD220" i="3"/>
  <c r="AH220" i="3" s="1"/>
  <c r="AF219" i="3"/>
  <c r="AG219" i="3" s="1"/>
  <c r="H15" i="1"/>
  <c r="G219" i="3"/>
  <c r="AM219" i="3" s="1"/>
  <c r="D2427" i="1"/>
  <c r="F2427" i="1" s="1"/>
  <c r="M2427" i="1" s="1"/>
  <c r="D2343" i="1"/>
  <c r="F2343" i="1" s="1"/>
  <c r="M2343" i="1" s="1"/>
  <c r="D2265" i="1"/>
  <c r="F2265" i="1" s="1"/>
  <c r="M2265" i="1" s="1"/>
  <c r="D2185" i="1"/>
  <c r="F2185" i="1" s="1"/>
  <c r="M2185" i="1" s="1"/>
  <c r="D2100" i="1"/>
  <c r="F2100" i="1" s="1"/>
  <c r="M2100" i="1" s="1"/>
  <c r="D2020" i="1"/>
  <c r="F2020" i="1" s="1"/>
  <c r="M2020" i="1" s="1"/>
  <c r="D1942" i="1"/>
  <c r="F1942" i="1" s="1"/>
  <c r="M1942" i="1" s="1"/>
  <c r="D1857" i="1"/>
  <c r="F1857" i="1" s="1"/>
  <c r="M1857" i="1" s="1"/>
  <c r="D1780" i="1"/>
  <c r="F1780" i="1" s="1"/>
  <c r="M1780" i="1" s="1"/>
  <c r="D1700" i="1"/>
  <c r="F1700" i="1" s="1"/>
  <c r="M1700" i="1" s="1"/>
  <c r="D1615" i="1"/>
  <c r="F1615" i="1" s="1"/>
  <c r="M1615" i="1" s="1"/>
  <c r="D1537" i="1"/>
  <c r="F1537" i="1" s="1"/>
  <c r="M1537" i="1" s="1"/>
  <c r="D1458" i="1"/>
  <c r="F1458" i="1" s="1"/>
  <c r="M1458" i="1" s="1"/>
  <c r="D1373" i="1"/>
  <c r="F1373" i="1" s="1"/>
  <c r="M1373" i="1" s="1"/>
  <c r="D1293" i="1"/>
  <c r="F1293" i="1" s="1"/>
  <c r="M1293" i="1" s="1"/>
  <c r="D1215" i="1"/>
  <c r="F1215" i="1" s="1"/>
  <c r="M1215" i="1" s="1"/>
  <c r="D1131" i="1"/>
  <c r="F1131" i="1" s="1"/>
  <c r="M1131" i="1" s="1"/>
  <c r="D1053" i="1"/>
  <c r="F1053" i="1" s="1"/>
  <c r="M1053" i="1" s="1"/>
  <c r="D973" i="1"/>
  <c r="F973" i="1" s="1"/>
  <c r="M973" i="1" s="1"/>
  <c r="D889" i="1"/>
  <c r="F889" i="1" s="1"/>
  <c r="M889" i="1" s="1"/>
  <c r="D808" i="1"/>
  <c r="F808" i="1" s="1"/>
  <c r="M808" i="1" s="1"/>
  <c r="D730" i="1"/>
  <c r="F730" i="1" s="1"/>
  <c r="M730" i="1" s="1"/>
  <c r="D645" i="1"/>
  <c r="F645" i="1" s="1"/>
  <c r="M645" i="1" s="1"/>
  <c r="D566" i="1"/>
  <c r="F566" i="1" s="1"/>
  <c r="M566" i="1" s="1"/>
  <c r="D487" i="1"/>
  <c r="F487" i="1" s="1"/>
  <c r="M487" i="1" s="1"/>
  <c r="D402" i="1"/>
  <c r="F402" i="1" s="1"/>
  <c r="M402" i="1" s="1"/>
  <c r="D324" i="1"/>
  <c r="F324" i="1" s="1"/>
  <c r="M324" i="1" s="1"/>
  <c r="D244" i="1"/>
  <c r="F244" i="1" s="1"/>
  <c r="M244" i="1" s="1"/>
  <c r="D159" i="1"/>
  <c r="F159" i="1" s="1"/>
  <c r="M159" i="1" s="1"/>
  <c r="D2202" i="1"/>
  <c r="F2202" i="1" s="1"/>
  <c r="M2202" i="1" s="1"/>
  <c r="D1958" i="1"/>
  <c r="F1958" i="1" s="1"/>
  <c r="M1958" i="1" s="1"/>
  <c r="D1796" i="1"/>
  <c r="F1796" i="1" s="1"/>
  <c r="M1796" i="1" s="1"/>
  <c r="D1716" i="1"/>
  <c r="F1716" i="1" s="1"/>
  <c r="M1716" i="1" s="1"/>
  <c r="D1555" i="1"/>
  <c r="F1555" i="1" s="1"/>
  <c r="M1555" i="1" s="1"/>
  <c r="D1394" i="1"/>
  <c r="F1394" i="1" s="1"/>
  <c r="M1394" i="1" s="1"/>
  <c r="D1232" i="1"/>
  <c r="F1232" i="1" s="1"/>
  <c r="M1232" i="1" s="1"/>
  <c r="D1070" i="1"/>
  <c r="F1070" i="1" s="1"/>
  <c r="M1070" i="1" s="1"/>
  <c r="D910" i="1"/>
  <c r="F910" i="1" s="1"/>
  <c r="M910" i="1" s="1"/>
  <c r="D747" i="1"/>
  <c r="F747" i="1" s="1"/>
  <c r="M747" i="1" s="1"/>
  <c r="D583" i="1"/>
  <c r="F583" i="1" s="1"/>
  <c r="M583" i="1" s="1"/>
  <c r="D424" i="1"/>
  <c r="F424" i="1" s="1"/>
  <c r="M424" i="1" s="1"/>
  <c r="D261" i="1"/>
  <c r="F261" i="1" s="1"/>
  <c r="M261" i="1" s="1"/>
  <c r="D181" i="1"/>
  <c r="F181" i="1" s="1"/>
  <c r="M181" i="1" s="1"/>
  <c r="D2406" i="1"/>
  <c r="F2406" i="1" s="1"/>
  <c r="M2406" i="1" s="1"/>
  <c r="D2321" i="1"/>
  <c r="F2321" i="1" s="1"/>
  <c r="M2321" i="1" s="1"/>
  <c r="D2245" i="1"/>
  <c r="F2245" i="1" s="1"/>
  <c r="M2245" i="1" s="1"/>
  <c r="D2163" i="1"/>
  <c r="F2163" i="1" s="1"/>
  <c r="M2163" i="1" s="1"/>
  <c r="D2079" i="1"/>
  <c r="F2079" i="1" s="1"/>
  <c r="M2079" i="1" s="1"/>
  <c r="D2001" i="1"/>
  <c r="F2001" i="1" s="1"/>
  <c r="M2001" i="1" s="1"/>
  <c r="D1920" i="1"/>
  <c r="F1920" i="1" s="1"/>
  <c r="M1920" i="1" s="1"/>
  <c r="D1837" i="1"/>
  <c r="F1837" i="1" s="1"/>
  <c r="M1837" i="1" s="1"/>
  <c r="D1758" i="1"/>
  <c r="F1758" i="1" s="1"/>
  <c r="M1758" i="1" s="1"/>
  <c r="D1678" i="1"/>
  <c r="F1678" i="1" s="1"/>
  <c r="M1678" i="1" s="1"/>
  <c r="D1595" i="1"/>
  <c r="F1595" i="1" s="1"/>
  <c r="M1595" i="1" s="1"/>
  <c r="D1517" i="1"/>
  <c r="F1517" i="1" s="1"/>
  <c r="M1517" i="1" s="1"/>
  <c r="D1437" i="1"/>
  <c r="F1437" i="1" s="1"/>
  <c r="M1437" i="1" s="1"/>
  <c r="D1351" i="1"/>
  <c r="F1351" i="1" s="1"/>
  <c r="M1351" i="1" s="1"/>
  <c r="D1274" i="1"/>
  <c r="F1274" i="1" s="1"/>
  <c r="M1274" i="1" s="1"/>
  <c r="D1195" i="1"/>
  <c r="F1195" i="1" s="1"/>
  <c r="M1195" i="1" s="1"/>
  <c r="D1109" i="1"/>
  <c r="F1109" i="1" s="1"/>
  <c r="M1109" i="1" s="1"/>
  <c r="D1033" i="1"/>
  <c r="F1033" i="1" s="1"/>
  <c r="M1033" i="1" s="1"/>
  <c r="D952" i="1"/>
  <c r="F952" i="1" s="1"/>
  <c r="M952" i="1" s="1"/>
  <c r="D867" i="1"/>
  <c r="F867" i="1" s="1"/>
  <c r="M867" i="1" s="1"/>
  <c r="D790" i="1"/>
  <c r="F790" i="1" s="1"/>
  <c r="M790" i="1" s="1"/>
  <c r="D708" i="1"/>
  <c r="F708" i="1" s="1"/>
  <c r="M708" i="1" s="1"/>
  <c r="D624" i="1"/>
  <c r="F624" i="1" s="1"/>
  <c r="M624" i="1" s="1"/>
  <c r="D546" i="1"/>
  <c r="F546" i="1" s="1"/>
  <c r="M546" i="1" s="1"/>
  <c r="D465" i="1"/>
  <c r="F465" i="1" s="1"/>
  <c r="M465" i="1" s="1"/>
  <c r="D382" i="1"/>
  <c r="F382" i="1" s="1"/>
  <c r="M382" i="1" s="1"/>
  <c r="D302" i="1"/>
  <c r="F302" i="1" s="1"/>
  <c r="M302" i="1" s="1"/>
  <c r="D222" i="1"/>
  <c r="F222" i="1" s="1"/>
  <c r="M222" i="1" s="1"/>
  <c r="D138" i="1"/>
  <c r="F138" i="1" s="1"/>
  <c r="M138" i="1" s="1"/>
  <c r="D2122" i="1"/>
  <c r="F2122" i="1" s="1"/>
  <c r="M2122" i="1" s="1"/>
  <c r="D2385" i="1"/>
  <c r="F2385" i="1" s="1"/>
  <c r="M2385" i="1" s="1"/>
  <c r="D2302" i="1"/>
  <c r="F2302" i="1" s="1"/>
  <c r="M2302" i="1" s="1"/>
  <c r="D2225" i="1"/>
  <c r="F2225" i="1" s="1"/>
  <c r="M2225" i="1" s="1"/>
  <c r="D2142" i="1"/>
  <c r="F2142" i="1" s="1"/>
  <c r="M2142" i="1" s="1"/>
  <c r="D2058" i="1"/>
  <c r="F2058" i="1" s="1"/>
  <c r="M2058" i="1" s="1"/>
  <c r="D1981" i="1"/>
  <c r="F1981" i="1" s="1"/>
  <c r="M1981" i="1" s="1"/>
  <c r="D1901" i="1"/>
  <c r="F1901" i="1" s="1"/>
  <c r="M1901" i="1" s="1"/>
  <c r="D1816" i="1"/>
  <c r="F1816" i="1" s="1"/>
  <c r="M1816" i="1" s="1"/>
  <c r="D1738" i="1"/>
  <c r="F1738" i="1" s="1"/>
  <c r="M1738" i="1" s="1"/>
  <c r="D1659" i="1"/>
  <c r="F1659" i="1" s="1"/>
  <c r="M1659" i="1" s="1"/>
  <c r="D1574" i="1"/>
  <c r="F1574" i="1" s="1"/>
  <c r="M1574" i="1" s="1"/>
  <c r="D1496" i="1"/>
  <c r="F1496" i="1" s="1"/>
  <c r="M1496" i="1" s="1"/>
  <c r="D1416" i="1"/>
  <c r="F1416" i="1" s="1"/>
  <c r="M1416" i="1" s="1"/>
  <c r="D1330" i="1"/>
  <c r="F1330" i="1" s="1"/>
  <c r="M1330" i="1" s="1"/>
  <c r="D1254" i="1"/>
  <c r="F1254" i="1" s="1"/>
  <c r="M1254" i="1" s="1"/>
  <c r="D1173" i="1"/>
  <c r="F1173" i="1" s="1"/>
  <c r="M1173" i="1" s="1"/>
  <c r="D1090" i="1"/>
  <c r="F1090" i="1" s="1"/>
  <c r="M1090" i="1" s="1"/>
  <c r="D1013" i="1"/>
  <c r="F1013" i="1" s="1"/>
  <c r="M1013" i="1" s="1"/>
  <c r="D931" i="1"/>
  <c r="F931" i="1" s="1"/>
  <c r="M931" i="1" s="1"/>
  <c r="D848" i="1"/>
  <c r="F848" i="1" s="1"/>
  <c r="M848" i="1" s="1"/>
  <c r="D770" i="1"/>
  <c r="F770" i="1" s="1"/>
  <c r="M770" i="1" s="1"/>
  <c r="D687" i="1"/>
  <c r="F687" i="1" s="1"/>
  <c r="M687" i="1" s="1"/>
  <c r="D603" i="1"/>
  <c r="F603" i="1" s="1"/>
  <c r="M603" i="1" s="1"/>
  <c r="D525" i="1"/>
  <c r="F525" i="1" s="1"/>
  <c r="M525" i="1" s="1"/>
  <c r="D446" i="1"/>
  <c r="F446" i="1" s="1"/>
  <c r="M446" i="1" s="1"/>
  <c r="D362" i="1"/>
  <c r="F362" i="1" s="1"/>
  <c r="M362" i="1" s="1"/>
  <c r="D282" i="1"/>
  <c r="F282" i="1" s="1"/>
  <c r="M282" i="1" s="1"/>
  <c r="D203" i="1"/>
  <c r="F203" i="1" s="1"/>
  <c r="M203" i="1" s="1"/>
  <c r="D2282" i="1"/>
  <c r="F2282" i="1" s="1"/>
  <c r="M2282" i="1" s="1"/>
  <c r="D2038" i="1"/>
  <c r="F2038" i="1" s="1"/>
  <c r="M2038" i="1" s="1"/>
  <c r="D1879" i="1"/>
  <c r="F1879" i="1" s="1"/>
  <c r="M1879" i="1" s="1"/>
  <c r="D1637" i="1"/>
  <c r="F1637" i="1" s="1"/>
  <c r="M1637" i="1" s="1"/>
  <c r="D1475" i="1"/>
  <c r="F1475" i="1" s="1"/>
  <c r="M1475" i="1" s="1"/>
  <c r="D1313" i="1"/>
  <c r="F1313" i="1" s="1"/>
  <c r="M1313" i="1" s="1"/>
  <c r="D1151" i="1"/>
  <c r="F1151" i="1" s="1"/>
  <c r="M1151" i="1" s="1"/>
  <c r="D990" i="1"/>
  <c r="F990" i="1" s="1"/>
  <c r="M990" i="1" s="1"/>
  <c r="D827" i="1"/>
  <c r="F827" i="1" s="1"/>
  <c r="M827" i="1" s="1"/>
  <c r="D667" i="1"/>
  <c r="F667" i="1" s="1"/>
  <c r="M667" i="1" s="1"/>
  <c r="D503" i="1"/>
  <c r="F503" i="1" s="1"/>
  <c r="M503" i="1" s="1"/>
  <c r="D342" i="1"/>
  <c r="F342" i="1" s="1"/>
  <c r="M342" i="1" s="1"/>
  <c r="D2365" i="1"/>
  <c r="F2365" i="1" s="1"/>
  <c r="M2365" i="1" s="1"/>
  <c r="D79" i="1"/>
  <c r="F79" i="1" s="1"/>
  <c r="M79" i="1" s="1"/>
  <c r="D18" i="1"/>
  <c r="F18" i="1" s="1"/>
  <c r="M18" i="1" s="1"/>
  <c r="D59" i="1"/>
  <c r="F59" i="1" s="1"/>
  <c r="M59" i="1" s="1"/>
  <c r="D117" i="1"/>
  <c r="F117" i="1" s="1"/>
  <c r="M117" i="1" s="1"/>
  <c r="D39" i="1"/>
  <c r="F39" i="1" s="1"/>
  <c r="M39" i="1" s="1"/>
  <c r="D100" i="1"/>
  <c r="F100" i="1" s="1"/>
  <c r="M100" i="1" s="1"/>
  <c r="AR218" i="3" l="1"/>
  <c r="AP218" i="3"/>
  <c r="AQ218" i="3" s="1"/>
  <c r="N18" i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N1769" i="1" s="1"/>
  <c r="N1770" i="1" s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N1795" i="1" s="1"/>
  <c r="N1796" i="1" s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N1811" i="1" s="1"/>
  <c r="N1812" i="1" s="1"/>
  <c r="N1813" i="1" s="1"/>
  <c r="N1814" i="1" s="1"/>
  <c r="N1815" i="1" s="1"/>
  <c r="N1816" i="1" s="1"/>
  <c r="N1817" i="1" s="1"/>
  <c r="N1818" i="1" s="1"/>
  <c r="N1819" i="1" s="1"/>
  <c r="N1820" i="1" s="1"/>
  <c r="N1821" i="1" s="1"/>
  <c r="N1822" i="1" s="1"/>
  <c r="N1823" i="1" s="1"/>
  <c r="N1824" i="1" s="1"/>
  <c r="N1825" i="1" s="1"/>
  <c r="N1826" i="1" s="1"/>
  <c r="N1827" i="1" s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N1847" i="1" s="1"/>
  <c r="N1848" i="1" s="1"/>
  <c r="N1849" i="1" s="1"/>
  <c r="N1850" i="1" s="1"/>
  <c r="N1851" i="1" s="1"/>
  <c r="N1852" i="1" s="1"/>
  <c r="N1853" i="1" s="1"/>
  <c r="N1854" i="1" s="1"/>
  <c r="N1855" i="1" s="1"/>
  <c r="N1856" i="1" s="1"/>
  <c r="N1857" i="1" s="1"/>
  <c r="N1858" i="1" s="1"/>
  <c r="N1859" i="1" s="1"/>
  <c r="N1860" i="1" s="1"/>
  <c r="N1861" i="1" s="1"/>
  <c r="N1862" i="1" s="1"/>
  <c r="N1863" i="1" s="1"/>
  <c r="N1864" i="1" s="1"/>
  <c r="N1865" i="1" s="1"/>
  <c r="N1866" i="1" s="1"/>
  <c r="N1867" i="1" s="1"/>
  <c r="N1868" i="1" s="1"/>
  <c r="N1869" i="1" s="1"/>
  <c r="N1870" i="1" s="1"/>
  <c r="N1871" i="1" s="1"/>
  <c r="N1872" i="1" s="1"/>
  <c r="N1873" i="1" s="1"/>
  <c r="N1874" i="1" s="1"/>
  <c r="N1875" i="1" s="1"/>
  <c r="N1876" i="1" s="1"/>
  <c r="N1877" i="1" s="1"/>
  <c r="N1878" i="1" s="1"/>
  <c r="N1879" i="1" s="1"/>
  <c r="N1880" i="1" s="1"/>
  <c r="N1881" i="1" s="1"/>
  <c r="N1882" i="1" s="1"/>
  <c r="N1883" i="1" s="1"/>
  <c r="N1884" i="1" s="1"/>
  <c r="N1885" i="1" s="1"/>
  <c r="N1886" i="1" s="1"/>
  <c r="N1887" i="1" s="1"/>
  <c r="N1888" i="1" s="1"/>
  <c r="N1889" i="1" s="1"/>
  <c r="N1890" i="1" s="1"/>
  <c r="N1891" i="1" s="1"/>
  <c r="N1892" i="1" s="1"/>
  <c r="N1893" i="1" s="1"/>
  <c r="N1894" i="1" s="1"/>
  <c r="N1895" i="1" s="1"/>
  <c r="N1896" i="1" s="1"/>
  <c r="N1897" i="1" s="1"/>
  <c r="N1898" i="1" s="1"/>
  <c r="N1899" i="1" s="1"/>
  <c r="N1900" i="1" s="1"/>
  <c r="N1901" i="1" s="1"/>
  <c r="N1902" i="1" s="1"/>
  <c r="N1903" i="1" s="1"/>
  <c r="N1904" i="1" s="1"/>
  <c r="N1905" i="1" s="1"/>
  <c r="N1906" i="1" s="1"/>
  <c r="N1907" i="1" s="1"/>
  <c r="N1908" i="1" s="1"/>
  <c r="N1909" i="1" s="1"/>
  <c r="N1910" i="1" s="1"/>
  <c r="N1911" i="1" s="1"/>
  <c r="N1912" i="1" s="1"/>
  <c r="N1913" i="1" s="1"/>
  <c r="N1914" i="1" s="1"/>
  <c r="N1915" i="1" s="1"/>
  <c r="N1916" i="1" s="1"/>
  <c r="N1917" i="1" s="1"/>
  <c r="N1918" i="1" s="1"/>
  <c r="N1919" i="1" s="1"/>
  <c r="N1920" i="1" s="1"/>
  <c r="N1921" i="1" s="1"/>
  <c r="N1922" i="1" s="1"/>
  <c r="N1923" i="1" s="1"/>
  <c r="N1924" i="1" s="1"/>
  <c r="N1925" i="1" s="1"/>
  <c r="N1926" i="1" s="1"/>
  <c r="N1927" i="1" s="1"/>
  <c r="N1928" i="1" s="1"/>
  <c r="N1929" i="1" s="1"/>
  <c r="N1930" i="1" s="1"/>
  <c r="N1931" i="1" s="1"/>
  <c r="N1932" i="1" s="1"/>
  <c r="N1933" i="1" s="1"/>
  <c r="N1934" i="1" s="1"/>
  <c r="N1935" i="1" s="1"/>
  <c r="N1936" i="1" s="1"/>
  <c r="N1937" i="1" s="1"/>
  <c r="N1938" i="1" s="1"/>
  <c r="N1939" i="1" s="1"/>
  <c r="N1940" i="1" s="1"/>
  <c r="N1941" i="1" s="1"/>
  <c r="N1942" i="1" s="1"/>
  <c r="N1943" i="1" s="1"/>
  <c r="N1944" i="1" s="1"/>
  <c r="N1945" i="1" s="1"/>
  <c r="N1946" i="1" s="1"/>
  <c r="N1947" i="1" s="1"/>
  <c r="N1948" i="1" s="1"/>
  <c r="N1949" i="1" s="1"/>
  <c r="N1950" i="1" s="1"/>
  <c r="N1951" i="1" s="1"/>
  <c r="N1952" i="1" s="1"/>
  <c r="N1953" i="1" s="1"/>
  <c r="N1954" i="1" s="1"/>
  <c r="N1955" i="1" s="1"/>
  <c r="N1956" i="1" s="1"/>
  <c r="N1957" i="1" s="1"/>
  <c r="N1958" i="1" s="1"/>
  <c r="N1959" i="1" s="1"/>
  <c r="N1960" i="1" s="1"/>
  <c r="N1961" i="1" s="1"/>
  <c r="N1962" i="1" s="1"/>
  <c r="N1963" i="1" s="1"/>
  <c r="N1964" i="1" s="1"/>
  <c r="N1965" i="1" s="1"/>
  <c r="N1966" i="1" s="1"/>
  <c r="N1967" i="1" s="1"/>
  <c r="N1968" i="1" s="1"/>
  <c r="N1969" i="1" s="1"/>
  <c r="N1970" i="1" s="1"/>
  <c r="N1971" i="1" s="1"/>
  <c r="N1972" i="1" s="1"/>
  <c r="N1973" i="1" s="1"/>
  <c r="N1974" i="1" s="1"/>
  <c r="N1975" i="1" s="1"/>
  <c r="N1976" i="1" s="1"/>
  <c r="N1977" i="1" s="1"/>
  <c r="N1978" i="1" s="1"/>
  <c r="N1979" i="1" s="1"/>
  <c r="N1980" i="1" s="1"/>
  <c r="N1981" i="1" s="1"/>
  <c r="N1982" i="1" s="1"/>
  <c r="N1983" i="1" s="1"/>
  <c r="N1984" i="1" s="1"/>
  <c r="N1985" i="1" s="1"/>
  <c r="N1986" i="1" s="1"/>
  <c r="N1987" i="1" s="1"/>
  <c r="N1988" i="1" s="1"/>
  <c r="N1989" i="1" s="1"/>
  <c r="N1990" i="1" s="1"/>
  <c r="N1991" i="1" s="1"/>
  <c r="N1992" i="1" s="1"/>
  <c r="N1993" i="1" s="1"/>
  <c r="N1994" i="1" s="1"/>
  <c r="N1995" i="1" s="1"/>
  <c r="N1996" i="1" s="1"/>
  <c r="N1997" i="1" s="1"/>
  <c r="N1998" i="1" s="1"/>
  <c r="N1999" i="1" s="1"/>
  <c r="N2000" i="1" s="1"/>
  <c r="N2001" i="1" s="1"/>
  <c r="N2002" i="1" s="1"/>
  <c r="N2003" i="1" s="1"/>
  <c r="N2004" i="1" s="1"/>
  <c r="N2005" i="1" s="1"/>
  <c r="N2006" i="1" s="1"/>
  <c r="N2007" i="1" s="1"/>
  <c r="N2008" i="1" s="1"/>
  <c r="N2009" i="1" s="1"/>
  <c r="N2010" i="1" s="1"/>
  <c r="N2011" i="1" s="1"/>
  <c r="N2012" i="1" s="1"/>
  <c r="N2013" i="1" s="1"/>
  <c r="N2014" i="1" s="1"/>
  <c r="N2015" i="1" s="1"/>
  <c r="N2016" i="1" s="1"/>
  <c r="N2017" i="1" s="1"/>
  <c r="N2018" i="1" s="1"/>
  <c r="N2019" i="1" s="1"/>
  <c r="N2020" i="1" s="1"/>
  <c r="N2021" i="1" s="1"/>
  <c r="N2022" i="1" s="1"/>
  <c r="N2023" i="1" s="1"/>
  <c r="N2024" i="1" s="1"/>
  <c r="N2025" i="1" s="1"/>
  <c r="N2026" i="1" s="1"/>
  <c r="N2027" i="1" s="1"/>
  <c r="N2028" i="1" s="1"/>
  <c r="N2029" i="1" s="1"/>
  <c r="N2030" i="1" s="1"/>
  <c r="N2031" i="1" s="1"/>
  <c r="N2032" i="1" s="1"/>
  <c r="N2033" i="1" s="1"/>
  <c r="N2034" i="1" s="1"/>
  <c r="N2035" i="1" s="1"/>
  <c r="N2036" i="1" s="1"/>
  <c r="N2037" i="1" s="1"/>
  <c r="N2038" i="1" s="1"/>
  <c r="N2039" i="1" s="1"/>
  <c r="N2040" i="1" s="1"/>
  <c r="N2041" i="1" s="1"/>
  <c r="N2042" i="1" s="1"/>
  <c r="N2043" i="1" s="1"/>
  <c r="N2044" i="1" s="1"/>
  <c r="N2045" i="1" s="1"/>
  <c r="N2046" i="1" s="1"/>
  <c r="N2047" i="1" s="1"/>
  <c r="N2048" i="1" s="1"/>
  <c r="N2049" i="1" s="1"/>
  <c r="N2050" i="1" s="1"/>
  <c r="N2051" i="1" s="1"/>
  <c r="N2052" i="1" s="1"/>
  <c r="N2053" i="1" s="1"/>
  <c r="N2054" i="1" s="1"/>
  <c r="N2055" i="1" s="1"/>
  <c r="N2056" i="1" s="1"/>
  <c r="N2057" i="1" s="1"/>
  <c r="N2058" i="1" s="1"/>
  <c r="N2059" i="1" s="1"/>
  <c r="N2060" i="1" s="1"/>
  <c r="N2061" i="1" s="1"/>
  <c r="N2062" i="1" s="1"/>
  <c r="N2063" i="1" s="1"/>
  <c r="N2064" i="1" s="1"/>
  <c r="N2065" i="1" s="1"/>
  <c r="N2066" i="1" s="1"/>
  <c r="N2067" i="1" s="1"/>
  <c r="N2068" i="1" s="1"/>
  <c r="N2069" i="1" s="1"/>
  <c r="N2070" i="1" s="1"/>
  <c r="N2071" i="1" s="1"/>
  <c r="N2072" i="1" s="1"/>
  <c r="N2073" i="1" s="1"/>
  <c r="N2074" i="1" s="1"/>
  <c r="N2075" i="1" s="1"/>
  <c r="N2076" i="1" s="1"/>
  <c r="N2077" i="1" s="1"/>
  <c r="N2078" i="1" s="1"/>
  <c r="N2079" i="1" s="1"/>
  <c r="N2080" i="1" s="1"/>
  <c r="N2081" i="1" s="1"/>
  <c r="N2082" i="1" s="1"/>
  <c r="N2083" i="1" s="1"/>
  <c r="N2084" i="1" s="1"/>
  <c r="N2085" i="1" s="1"/>
  <c r="N2086" i="1" s="1"/>
  <c r="N2087" i="1" s="1"/>
  <c r="N2088" i="1" s="1"/>
  <c r="N2089" i="1" s="1"/>
  <c r="N2090" i="1" s="1"/>
  <c r="N2091" i="1" s="1"/>
  <c r="N2092" i="1" s="1"/>
  <c r="N2093" i="1" s="1"/>
  <c r="N2094" i="1" s="1"/>
  <c r="N2095" i="1" s="1"/>
  <c r="N2096" i="1" s="1"/>
  <c r="N2097" i="1" s="1"/>
  <c r="N2098" i="1" s="1"/>
  <c r="N2099" i="1" s="1"/>
  <c r="N2100" i="1" s="1"/>
  <c r="N2101" i="1" s="1"/>
  <c r="N2102" i="1" s="1"/>
  <c r="N2103" i="1" s="1"/>
  <c r="N2104" i="1" s="1"/>
  <c r="N2105" i="1" s="1"/>
  <c r="N2106" i="1" s="1"/>
  <c r="N2107" i="1" s="1"/>
  <c r="N2108" i="1" s="1"/>
  <c r="N2109" i="1" s="1"/>
  <c r="N2110" i="1" s="1"/>
  <c r="N2111" i="1" s="1"/>
  <c r="N2112" i="1" s="1"/>
  <c r="N2113" i="1" s="1"/>
  <c r="N2114" i="1" s="1"/>
  <c r="N2115" i="1" s="1"/>
  <c r="N2116" i="1" s="1"/>
  <c r="N2117" i="1" s="1"/>
  <c r="N2118" i="1" s="1"/>
  <c r="N2119" i="1" s="1"/>
  <c r="N2120" i="1" s="1"/>
  <c r="N2121" i="1" s="1"/>
  <c r="N2122" i="1" s="1"/>
  <c r="N2123" i="1" s="1"/>
  <c r="N2124" i="1" s="1"/>
  <c r="N2125" i="1" s="1"/>
  <c r="N2126" i="1" s="1"/>
  <c r="N2127" i="1" s="1"/>
  <c r="N2128" i="1" s="1"/>
  <c r="N2129" i="1" s="1"/>
  <c r="N2130" i="1" s="1"/>
  <c r="N2131" i="1" s="1"/>
  <c r="N2132" i="1" s="1"/>
  <c r="N2133" i="1" s="1"/>
  <c r="N2134" i="1" s="1"/>
  <c r="N2135" i="1" s="1"/>
  <c r="N2136" i="1" s="1"/>
  <c r="N2137" i="1" s="1"/>
  <c r="N2138" i="1" s="1"/>
  <c r="N2139" i="1" s="1"/>
  <c r="N2140" i="1" s="1"/>
  <c r="N2141" i="1" s="1"/>
  <c r="N2142" i="1" s="1"/>
  <c r="N2143" i="1" s="1"/>
  <c r="N2144" i="1" s="1"/>
  <c r="N2145" i="1" s="1"/>
  <c r="N2146" i="1" s="1"/>
  <c r="N2147" i="1" s="1"/>
  <c r="N2148" i="1" s="1"/>
  <c r="N2149" i="1" s="1"/>
  <c r="N2150" i="1" s="1"/>
  <c r="N2151" i="1" s="1"/>
  <c r="N2152" i="1" s="1"/>
  <c r="N2153" i="1" s="1"/>
  <c r="N2154" i="1" s="1"/>
  <c r="N2155" i="1" s="1"/>
  <c r="N2156" i="1" s="1"/>
  <c r="N2157" i="1" s="1"/>
  <c r="N2158" i="1" s="1"/>
  <c r="N2159" i="1" s="1"/>
  <c r="N2160" i="1" s="1"/>
  <c r="N2161" i="1" s="1"/>
  <c r="N2162" i="1" s="1"/>
  <c r="N2163" i="1" s="1"/>
  <c r="N2164" i="1" s="1"/>
  <c r="N2165" i="1" s="1"/>
  <c r="N2166" i="1" s="1"/>
  <c r="N2167" i="1" s="1"/>
  <c r="N2168" i="1" s="1"/>
  <c r="N2169" i="1" s="1"/>
  <c r="N2170" i="1" s="1"/>
  <c r="N2171" i="1" s="1"/>
  <c r="N2172" i="1" s="1"/>
  <c r="N2173" i="1" s="1"/>
  <c r="N2174" i="1" s="1"/>
  <c r="N2175" i="1" s="1"/>
  <c r="N2176" i="1" s="1"/>
  <c r="N2177" i="1" s="1"/>
  <c r="N2178" i="1" s="1"/>
  <c r="N2179" i="1" s="1"/>
  <c r="N2180" i="1" s="1"/>
  <c r="N2181" i="1" s="1"/>
  <c r="N2182" i="1" s="1"/>
  <c r="N2183" i="1" s="1"/>
  <c r="N2184" i="1" s="1"/>
  <c r="N2185" i="1" s="1"/>
  <c r="N2186" i="1" s="1"/>
  <c r="N2187" i="1" s="1"/>
  <c r="N2188" i="1" s="1"/>
  <c r="N2189" i="1" s="1"/>
  <c r="N2190" i="1" s="1"/>
  <c r="N2191" i="1" s="1"/>
  <c r="N2192" i="1" s="1"/>
  <c r="N2193" i="1" s="1"/>
  <c r="N2194" i="1" s="1"/>
  <c r="N2195" i="1" s="1"/>
  <c r="N2196" i="1" s="1"/>
  <c r="N2197" i="1" s="1"/>
  <c r="N2198" i="1" s="1"/>
  <c r="N2199" i="1" s="1"/>
  <c r="N2200" i="1" s="1"/>
  <c r="N2201" i="1" s="1"/>
  <c r="N2202" i="1" s="1"/>
  <c r="N2203" i="1" s="1"/>
  <c r="N2204" i="1" s="1"/>
  <c r="N2205" i="1" s="1"/>
  <c r="N2206" i="1" s="1"/>
  <c r="N2207" i="1" s="1"/>
  <c r="N2208" i="1" s="1"/>
  <c r="N2209" i="1" s="1"/>
  <c r="N2210" i="1" s="1"/>
  <c r="N2211" i="1" s="1"/>
  <c r="N2212" i="1" s="1"/>
  <c r="N2213" i="1" s="1"/>
  <c r="N2214" i="1" s="1"/>
  <c r="N2215" i="1" s="1"/>
  <c r="N2216" i="1" s="1"/>
  <c r="N2217" i="1" s="1"/>
  <c r="N2218" i="1" s="1"/>
  <c r="N2219" i="1" s="1"/>
  <c r="N2220" i="1" s="1"/>
  <c r="N2221" i="1" s="1"/>
  <c r="N2222" i="1" s="1"/>
  <c r="N2223" i="1" s="1"/>
  <c r="N2224" i="1" s="1"/>
  <c r="N2225" i="1" s="1"/>
  <c r="N2226" i="1" s="1"/>
  <c r="N2227" i="1" s="1"/>
  <c r="N2228" i="1" s="1"/>
  <c r="N2229" i="1" s="1"/>
  <c r="N2230" i="1" s="1"/>
  <c r="N2231" i="1" s="1"/>
  <c r="N2232" i="1" s="1"/>
  <c r="N2233" i="1" s="1"/>
  <c r="N2234" i="1" s="1"/>
  <c r="N2235" i="1" s="1"/>
  <c r="N2236" i="1" s="1"/>
  <c r="N2237" i="1" s="1"/>
  <c r="N2238" i="1" s="1"/>
  <c r="N2239" i="1" s="1"/>
  <c r="N2240" i="1" s="1"/>
  <c r="N2241" i="1" s="1"/>
  <c r="N2242" i="1" s="1"/>
  <c r="N2243" i="1" s="1"/>
  <c r="N2244" i="1" s="1"/>
  <c r="N2245" i="1" s="1"/>
  <c r="N2246" i="1" s="1"/>
  <c r="N2247" i="1" s="1"/>
  <c r="N2248" i="1" s="1"/>
  <c r="N2249" i="1" s="1"/>
  <c r="N2250" i="1" s="1"/>
  <c r="N2251" i="1" s="1"/>
  <c r="N2252" i="1" s="1"/>
  <c r="N2253" i="1" s="1"/>
  <c r="N2254" i="1" s="1"/>
  <c r="N2255" i="1" s="1"/>
  <c r="N2256" i="1" s="1"/>
  <c r="N2257" i="1" s="1"/>
  <c r="N2258" i="1" s="1"/>
  <c r="N2259" i="1" s="1"/>
  <c r="N2260" i="1" s="1"/>
  <c r="N2261" i="1" s="1"/>
  <c r="N2262" i="1" s="1"/>
  <c r="N2263" i="1" s="1"/>
  <c r="N2264" i="1" s="1"/>
  <c r="N2265" i="1" s="1"/>
  <c r="N2266" i="1" s="1"/>
  <c r="N2267" i="1" s="1"/>
  <c r="N2268" i="1" s="1"/>
  <c r="N2269" i="1" s="1"/>
  <c r="N2270" i="1" s="1"/>
  <c r="N2271" i="1" s="1"/>
  <c r="N2272" i="1" s="1"/>
  <c r="N2273" i="1" s="1"/>
  <c r="N2274" i="1" s="1"/>
  <c r="N2275" i="1" s="1"/>
  <c r="N2276" i="1" s="1"/>
  <c r="N2277" i="1" s="1"/>
  <c r="N2278" i="1" s="1"/>
  <c r="N2279" i="1" s="1"/>
  <c r="N2280" i="1" s="1"/>
  <c r="N2281" i="1" s="1"/>
  <c r="N2282" i="1" s="1"/>
  <c r="N2283" i="1" s="1"/>
  <c r="N2284" i="1" s="1"/>
  <c r="N2285" i="1" s="1"/>
  <c r="N2286" i="1" s="1"/>
  <c r="N2287" i="1" s="1"/>
  <c r="N2288" i="1" s="1"/>
  <c r="N2289" i="1" s="1"/>
  <c r="N2290" i="1" s="1"/>
  <c r="N2291" i="1" s="1"/>
  <c r="N2292" i="1" s="1"/>
  <c r="N2293" i="1" s="1"/>
  <c r="N2294" i="1" s="1"/>
  <c r="N2295" i="1" s="1"/>
  <c r="N2296" i="1" s="1"/>
  <c r="N2297" i="1" s="1"/>
  <c r="N2298" i="1" s="1"/>
  <c r="N2299" i="1" s="1"/>
  <c r="N2300" i="1" s="1"/>
  <c r="N2301" i="1" s="1"/>
  <c r="N2302" i="1" s="1"/>
  <c r="N2303" i="1" s="1"/>
  <c r="N2304" i="1" s="1"/>
  <c r="N2305" i="1" s="1"/>
  <c r="N2306" i="1" s="1"/>
  <c r="N2307" i="1" s="1"/>
  <c r="N2308" i="1" s="1"/>
  <c r="N2309" i="1" s="1"/>
  <c r="N2310" i="1" s="1"/>
  <c r="N2311" i="1" s="1"/>
  <c r="N2312" i="1" s="1"/>
  <c r="N2313" i="1" s="1"/>
  <c r="N2314" i="1" s="1"/>
  <c r="N2315" i="1" s="1"/>
  <c r="N2316" i="1" s="1"/>
  <c r="N2317" i="1" s="1"/>
  <c r="N2318" i="1" s="1"/>
  <c r="N2319" i="1" s="1"/>
  <c r="N2320" i="1" s="1"/>
  <c r="N2321" i="1" s="1"/>
  <c r="N2322" i="1" s="1"/>
  <c r="N2323" i="1" s="1"/>
  <c r="N2324" i="1" s="1"/>
  <c r="N2325" i="1" s="1"/>
  <c r="N2326" i="1" s="1"/>
  <c r="N2327" i="1" s="1"/>
  <c r="N2328" i="1" s="1"/>
  <c r="N2329" i="1" s="1"/>
  <c r="N2330" i="1" s="1"/>
  <c r="N2331" i="1" s="1"/>
  <c r="N2332" i="1" s="1"/>
  <c r="N2333" i="1" s="1"/>
  <c r="N2334" i="1" s="1"/>
  <c r="N2335" i="1" s="1"/>
  <c r="N2336" i="1" s="1"/>
  <c r="N2337" i="1" s="1"/>
  <c r="N2338" i="1" s="1"/>
  <c r="N2339" i="1" s="1"/>
  <c r="N2340" i="1" s="1"/>
  <c r="N2341" i="1" s="1"/>
  <c r="N2342" i="1" s="1"/>
  <c r="N2343" i="1" s="1"/>
  <c r="N2344" i="1" s="1"/>
  <c r="N2345" i="1" s="1"/>
  <c r="N2346" i="1" s="1"/>
  <c r="N2347" i="1" s="1"/>
  <c r="N2348" i="1" s="1"/>
  <c r="N2349" i="1" s="1"/>
  <c r="N2350" i="1" s="1"/>
  <c r="N2351" i="1" s="1"/>
  <c r="N2352" i="1" s="1"/>
  <c r="N2353" i="1" s="1"/>
  <c r="N2354" i="1" s="1"/>
  <c r="N2355" i="1" s="1"/>
  <c r="N2356" i="1" s="1"/>
  <c r="N2357" i="1" s="1"/>
  <c r="N2358" i="1" s="1"/>
  <c r="N2359" i="1" s="1"/>
  <c r="N2360" i="1" s="1"/>
  <c r="N2361" i="1" s="1"/>
  <c r="N2362" i="1" s="1"/>
  <c r="N2363" i="1" s="1"/>
  <c r="N2364" i="1" s="1"/>
  <c r="N2365" i="1" s="1"/>
  <c r="N2366" i="1" s="1"/>
  <c r="N2367" i="1" s="1"/>
  <c r="N2368" i="1" s="1"/>
  <c r="N2369" i="1" s="1"/>
  <c r="N2370" i="1" s="1"/>
  <c r="N2371" i="1" s="1"/>
  <c r="N2372" i="1" s="1"/>
  <c r="N2373" i="1" s="1"/>
  <c r="N2374" i="1" s="1"/>
  <c r="N2375" i="1" s="1"/>
  <c r="N2376" i="1" s="1"/>
  <c r="N2377" i="1" s="1"/>
  <c r="N2378" i="1" s="1"/>
  <c r="N2379" i="1" s="1"/>
  <c r="N2380" i="1" s="1"/>
  <c r="N2381" i="1" s="1"/>
  <c r="N2382" i="1" s="1"/>
  <c r="N2383" i="1" s="1"/>
  <c r="N2384" i="1" s="1"/>
  <c r="N2385" i="1" s="1"/>
  <c r="N2386" i="1" s="1"/>
  <c r="N2387" i="1" s="1"/>
  <c r="N2388" i="1" s="1"/>
  <c r="N2389" i="1" s="1"/>
  <c r="N2390" i="1" s="1"/>
  <c r="N2391" i="1" s="1"/>
  <c r="N2392" i="1" s="1"/>
  <c r="N2393" i="1" s="1"/>
  <c r="N2394" i="1" s="1"/>
  <c r="N2395" i="1" s="1"/>
  <c r="N2396" i="1" s="1"/>
  <c r="N2397" i="1" s="1"/>
  <c r="N2398" i="1" s="1"/>
  <c r="N2399" i="1" s="1"/>
  <c r="N2400" i="1" s="1"/>
  <c r="N2401" i="1" s="1"/>
  <c r="N2402" i="1" s="1"/>
  <c r="N2403" i="1" s="1"/>
  <c r="N2404" i="1" s="1"/>
  <c r="N2405" i="1" s="1"/>
  <c r="N2406" i="1" s="1"/>
  <c r="N2407" i="1" s="1"/>
  <c r="N2408" i="1" s="1"/>
  <c r="N2409" i="1" s="1"/>
  <c r="N2410" i="1" s="1"/>
  <c r="N2411" i="1" s="1"/>
  <c r="N2412" i="1" s="1"/>
  <c r="N2413" i="1" s="1"/>
  <c r="N2414" i="1" s="1"/>
  <c r="N2415" i="1" s="1"/>
  <c r="N2416" i="1" s="1"/>
  <c r="N2417" i="1" s="1"/>
  <c r="N2418" i="1" s="1"/>
  <c r="N2419" i="1" s="1"/>
  <c r="N2420" i="1" s="1"/>
  <c r="N2421" i="1" s="1"/>
  <c r="N2422" i="1" s="1"/>
  <c r="N2423" i="1" s="1"/>
  <c r="N2424" i="1" s="1"/>
  <c r="N2425" i="1" s="1"/>
  <c r="N2426" i="1" s="1"/>
  <c r="N2427" i="1" s="1"/>
  <c r="N2428" i="1" s="1"/>
  <c r="N2429" i="1" s="1"/>
  <c r="N2430" i="1" s="1"/>
  <c r="N2431" i="1" s="1"/>
  <c r="N2432" i="1" s="1"/>
  <c r="N2433" i="1" s="1"/>
  <c r="N2434" i="1" s="1"/>
  <c r="N2435" i="1" s="1"/>
  <c r="N2436" i="1" s="1"/>
  <c r="N2437" i="1" s="1"/>
  <c r="N2438" i="1" s="1"/>
  <c r="N2439" i="1" s="1"/>
  <c r="N2440" i="1" s="1"/>
  <c r="N2441" i="1" s="1"/>
  <c r="N2442" i="1" s="1"/>
  <c r="N2443" i="1" s="1"/>
  <c r="N2444" i="1" s="1"/>
  <c r="N2445" i="1" s="1"/>
  <c r="N2446" i="1" s="1"/>
  <c r="N2447" i="1" s="1"/>
  <c r="N2448" i="1" s="1"/>
  <c r="N2449" i="1" s="1"/>
  <c r="N2450" i="1" s="1"/>
  <c r="N2451" i="1" s="1"/>
  <c r="N2452" i="1" s="1"/>
  <c r="N2453" i="1" s="1"/>
  <c r="N2454" i="1" s="1"/>
  <c r="N2455" i="1" s="1"/>
  <c r="N2456" i="1" s="1"/>
  <c r="N2457" i="1" s="1"/>
  <c r="N2458" i="1" s="1"/>
  <c r="N2459" i="1" s="1"/>
  <c r="N2460" i="1" s="1"/>
  <c r="N2461" i="1" s="1"/>
  <c r="N2462" i="1" s="1"/>
  <c r="N2463" i="1" s="1"/>
  <c r="N2464" i="1" s="1"/>
  <c r="N2465" i="1" s="1"/>
  <c r="N2466" i="1" s="1"/>
  <c r="N2467" i="1" s="1"/>
  <c r="N2468" i="1" s="1"/>
  <c r="N2469" i="1" s="1"/>
  <c r="N2470" i="1" s="1"/>
  <c r="N2471" i="1" s="1"/>
  <c r="N2472" i="1" s="1"/>
  <c r="N2473" i="1" s="1"/>
  <c r="N2474" i="1" s="1"/>
  <c r="N2475" i="1" s="1"/>
  <c r="N2476" i="1" s="1"/>
  <c r="N2477" i="1" s="1"/>
  <c r="N2478" i="1" s="1"/>
  <c r="N2479" i="1" s="1"/>
  <c r="N2480" i="1" s="1"/>
  <c r="N2481" i="1" s="1"/>
  <c r="N2482" i="1" s="1"/>
  <c r="N2483" i="1" s="1"/>
  <c r="N2484" i="1" s="1"/>
  <c r="N2485" i="1" s="1"/>
  <c r="N2486" i="1" s="1"/>
  <c r="N2487" i="1" s="1"/>
  <c r="N2488" i="1" s="1"/>
  <c r="N2489" i="1" s="1"/>
  <c r="N2490" i="1" s="1"/>
  <c r="N2491" i="1" s="1"/>
  <c r="N2492" i="1" s="1"/>
  <c r="N2493" i="1" s="1"/>
  <c r="N2494" i="1" s="1"/>
  <c r="N2495" i="1" s="1"/>
  <c r="N2496" i="1" s="1"/>
  <c r="N2497" i="1" s="1"/>
  <c r="N2498" i="1" s="1"/>
  <c r="N2499" i="1" s="1"/>
  <c r="N2500" i="1" s="1"/>
  <c r="N2501" i="1" s="1"/>
  <c r="N2502" i="1" s="1"/>
  <c r="N2503" i="1" s="1"/>
  <c r="N2504" i="1" s="1"/>
  <c r="N2505" i="1" s="1"/>
  <c r="N2506" i="1" s="1"/>
  <c r="N2507" i="1" s="1"/>
  <c r="N2508" i="1" s="1"/>
  <c r="N2509" i="1" s="1"/>
  <c r="N2510" i="1" s="1"/>
  <c r="N2511" i="1" s="1"/>
  <c r="N2512" i="1" s="1"/>
  <c r="N2513" i="1" s="1"/>
  <c r="N2514" i="1" s="1"/>
  <c r="N2515" i="1" s="1"/>
  <c r="N2516" i="1" s="1"/>
  <c r="N2517" i="1" s="1"/>
  <c r="N2518" i="1" s="1"/>
  <c r="N2519" i="1" s="1"/>
  <c r="N2520" i="1" s="1"/>
  <c r="N2521" i="1" s="1"/>
  <c r="N2522" i="1" s="1"/>
  <c r="N2523" i="1" s="1"/>
  <c r="N2524" i="1" s="1"/>
  <c r="N2525" i="1" s="1"/>
  <c r="N2526" i="1" s="1"/>
  <c r="N2527" i="1" s="1"/>
  <c r="N2528" i="1" s="1"/>
  <c r="N2529" i="1" s="1"/>
  <c r="N2530" i="1" s="1"/>
  <c r="N2531" i="1" s="1"/>
  <c r="N2532" i="1" s="1"/>
  <c r="N2533" i="1" s="1"/>
  <c r="N2534" i="1" s="1"/>
  <c r="N2535" i="1" s="1"/>
  <c r="N2536" i="1" s="1"/>
  <c r="N2537" i="1" s="1"/>
  <c r="N2538" i="1" s="1"/>
  <c r="N2539" i="1" s="1"/>
  <c r="N2540" i="1" s="1"/>
  <c r="N2541" i="1" s="1"/>
  <c r="N2542" i="1" s="1"/>
  <c r="N2543" i="1" s="1"/>
  <c r="N2544" i="1" s="1"/>
  <c r="N2545" i="1" s="1"/>
  <c r="N2546" i="1" s="1"/>
  <c r="N2547" i="1" s="1"/>
  <c r="N2548" i="1" s="1"/>
  <c r="N2549" i="1" s="1"/>
  <c r="N2550" i="1" s="1"/>
  <c r="N2551" i="1" s="1"/>
  <c r="N2552" i="1" s="1"/>
  <c r="N2553" i="1" s="1"/>
  <c r="N2554" i="1" s="1"/>
  <c r="N2555" i="1" s="1"/>
  <c r="N2556" i="1" s="1"/>
  <c r="N2557" i="1" s="1"/>
  <c r="N2558" i="1" s="1"/>
  <c r="N2559" i="1" s="1"/>
  <c r="N2560" i="1" s="1"/>
  <c r="N2561" i="1" s="1"/>
  <c r="N2562" i="1" s="1"/>
  <c r="N2563" i="1" s="1"/>
  <c r="N2564" i="1" s="1"/>
  <c r="N2565" i="1" s="1"/>
  <c r="N2566" i="1" s="1"/>
  <c r="N2567" i="1" s="1"/>
  <c r="N2568" i="1" s="1"/>
  <c r="N2569" i="1" s="1"/>
  <c r="N2570" i="1" s="1"/>
  <c r="N2571" i="1" s="1"/>
  <c r="N2572" i="1" s="1"/>
  <c r="N2573" i="1" s="1"/>
  <c r="N2574" i="1" s="1"/>
  <c r="N2575" i="1" s="1"/>
  <c r="N2576" i="1" s="1"/>
  <c r="N2577" i="1" s="1"/>
  <c r="N2578" i="1" s="1"/>
  <c r="N2579" i="1" s="1"/>
  <c r="N2580" i="1" s="1"/>
  <c r="N2581" i="1" s="1"/>
  <c r="N2582" i="1" s="1"/>
  <c r="N2583" i="1" s="1"/>
  <c r="N2584" i="1" s="1"/>
  <c r="N2585" i="1" s="1"/>
  <c r="N2586" i="1" s="1"/>
  <c r="N2587" i="1" s="1"/>
  <c r="N2588" i="1" s="1"/>
  <c r="N2589" i="1" s="1"/>
  <c r="N2590" i="1" s="1"/>
  <c r="N2591" i="1" s="1"/>
  <c r="N2592" i="1" s="1"/>
  <c r="N2593" i="1" s="1"/>
  <c r="N2594" i="1" s="1"/>
  <c r="N2595" i="1" s="1"/>
  <c r="N2596" i="1" s="1"/>
  <c r="N2597" i="1" s="1"/>
  <c r="N2598" i="1" s="1"/>
  <c r="N2599" i="1" s="1"/>
  <c r="N2600" i="1" s="1"/>
  <c r="N2601" i="1" s="1"/>
  <c r="N2602" i="1" s="1"/>
  <c r="N2603" i="1" s="1"/>
  <c r="N2604" i="1" s="1"/>
  <c r="N2605" i="1" s="1"/>
  <c r="N2606" i="1" s="1"/>
  <c r="N2607" i="1" s="1"/>
  <c r="N2608" i="1" s="1"/>
  <c r="N2609" i="1" s="1"/>
  <c r="N2610" i="1" s="1"/>
  <c r="N2611" i="1" s="1"/>
  <c r="N2612" i="1" s="1"/>
  <c r="N2613" i="1" s="1"/>
  <c r="N2614" i="1" s="1"/>
  <c r="N2615" i="1" s="1"/>
  <c r="N2616" i="1" s="1"/>
  <c r="N2617" i="1" s="1"/>
  <c r="N2618" i="1" s="1"/>
  <c r="N2619" i="1" s="1"/>
  <c r="N2620" i="1" s="1"/>
  <c r="N2621" i="1" s="1"/>
  <c r="N2622" i="1" s="1"/>
  <c r="N2623" i="1" s="1"/>
  <c r="N2624" i="1" s="1"/>
  <c r="N2625" i="1" s="1"/>
  <c r="N2626" i="1" s="1"/>
  <c r="N2627" i="1" s="1"/>
  <c r="N2628" i="1" s="1"/>
  <c r="N2629" i="1" s="1"/>
  <c r="N2630" i="1" s="1"/>
  <c r="N2631" i="1" s="1"/>
  <c r="N2632" i="1" s="1"/>
  <c r="N2633" i="1" s="1"/>
  <c r="N2634" i="1" s="1"/>
  <c r="N2635" i="1" s="1"/>
  <c r="N2636" i="1" s="1"/>
  <c r="N2637" i="1" s="1"/>
  <c r="N2638" i="1" s="1"/>
  <c r="N2639" i="1" s="1"/>
  <c r="N2640" i="1" s="1"/>
  <c r="N2641" i="1" s="1"/>
  <c r="N2642" i="1" s="1"/>
  <c r="N2643" i="1" s="1"/>
  <c r="N2644" i="1" s="1"/>
  <c r="N2645" i="1" s="1"/>
  <c r="N2646" i="1" s="1"/>
  <c r="N2647" i="1" s="1"/>
  <c r="N2648" i="1" s="1"/>
  <c r="N2649" i="1" s="1"/>
  <c r="N2650" i="1" s="1"/>
  <c r="N2651" i="1" s="1"/>
  <c r="N2652" i="1" s="1"/>
  <c r="N2653" i="1" s="1"/>
  <c r="N2654" i="1" s="1"/>
  <c r="N2655" i="1" s="1"/>
  <c r="N2656" i="1" s="1"/>
  <c r="N2657" i="1" s="1"/>
  <c r="N2658" i="1" s="1"/>
  <c r="N2659" i="1" s="1"/>
  <c r="N2660" i="1" s="1"/>
  <c r="N2661" i="1" s="1"/>
  <c r="N2662" i="1" s="1"/>
  <c r="N2663" i="1" s="1"/>
  <c r="N2664" i="1" s="1"/>
  <c r="N2665" i="1" s="1"/>
  <c r="N2666" i="1" s="1"/>
  <c r="N2667" i="1" s="1"/>
  <c r="N2668" i="1" s="1"/>
  <c r="N2669" i="1" s="1"/>
  <c r="N2670" i="1" s="1"/>
  <c r="N2671" i="1" s="1"/>
  <c r="N2672" i="1" s="1"/>
  <c r="N2673" i="1" s="1"/>
  <c r="N2674" i="1" s="1"/>
  <c r="N2675" i="1" s="1"/>
  <c r="N2676" i="1" s="1"/>
  <c r="N2677" i="1" s="1"/>
  <c r="N2678" i="1" s="1"/>
  <c r="N2679" i="1" s="1"/>
  <c r="N2680" i="1" s="1"/>
  <c r="N2681" i="1" s="1"/>
  <c r="N2682" i="1" s="1"/>
  <c r="N2683" i="1" s="1"/>
  <c r="N2684" i="1" s="1"/>
  <c r="N2685" i="1" s="1"/>
  <c r="N2686" i="1" s="1"/>
  <c r="N2687" i="1" s="1"/>
  <c r="N2688" i="1" s="1"/>
  <c r="N2689" i="1" s="1"/>
  <c r="N2690" i="1" s="1"/>
  <c r="N2691" i="1" s="1"/>
  <c r="N2692" i="1" s="1"/>
  <c r="N2693" i="1" s="1"/>
  <c r="N2694" i="1" s="1"/>
  <c r="N2695" i="1" s="1"/>
  <c r="N2696" i="1" s="1"/>
  <c r="N2697" i="1" s="1"/>
  <c r="N2698" i="1" s="1"/>
  <c r="N2699" i="1" s="1"/>
  <c r="N2700" i="1" s="1"/>
  <c r="N2701" i="1" s="1"/>
  <c r="N2702" i="1" s="1"/>
  <c r="N2703" i="1" s="1"/>
  <c r="N2704" i="1" s="1"/>
  <c r="N2705" i="1" s="1"/>
  <c r="N2706" i="1" s="1"/>
  <c r="N2707" i="1" s="1"/>
  <c r="N2708" i="1" s="1"/>
  <c r="N2709" i="1" s="1"/>
  <c r="N2710" i="1" s="1"/>
  <c r="N2711" i="1" s="1"/>
  <c r="N2712" i="1" s="1"/>
  <c r="N2713" i="1" s="1"/>
  <c r="N2714" i="1" s="1"/>
  <c r="N2715" i="1" s="1"/>
  <c r="N2716" i="1" s="1"/>
  <c r="N2717" i="1" s="1"/>
  <c r="N2718" i="1" s="1"/>
  <c r="N2719" i="1" s="1"/>
  <c r="N2720" i="1" s="1"/>
  <c r="N2721" i="1" s="1"/>
  <c r="N2722" i="1" s="1"/>
  <c r="N2723" i="1" s="1"/>
  <c r="N2724" i="1" s="1"/>
  <c r="N2725" i="1" s="1"/>
  <c r="N2726" i="1" s="1"/>
  <c r="N2727" i="1" s="1"/>
  <c r="N2728" i="1" s="1"/>
  <c r="N2729" i="1" s="1"/>
  <c r="N2730" i="1" s="1"/>
  <c r="N2731" i="1" s="1"/>
  <c r="N2732" i="1" s="1"/>
  <c r="N2733" i="1" s="1"/>
  <c r="N2734" i="1" s="1"/>
  <c r="N2735" i="1" s="1"/>
  <c r="N2736" i="1" s="1"/>
  <c r="N2737" i="1" s="1"/>
  <c r="N2738" i="1" s="1"/>
  <c r="N2739" i="1" s="1"/>
  <c r="N2740" i="1" s="1"/>
  <c r="N2741" i="1" s="1"/>
  <c r="N2742" i="1" s="1"/>
  <c r="N2743" i="1" s="1"/>
  <c r="N2744" i="1" s="1"/>
  <c r="N2745" i="1" s="1"/>
  <c r="N2746" i="1" s="1"/>
  <c r="N2747" i="1" s="1"/>
  <c r="N2748" i="1" s="1"/>
  <c r="N2749" i="1" s="1"/>
  <c r="N2750" i="1" s="1"/>
  <c r="N2751" i="1" s="1"/>
  <c r="N2752" i="1" s="1"/>
  <c r="N2753" i="1" s="1"/>
  <c r="N2754" i="1" s="1"/>
  <c r="N2755" i="1" s="1"/>
  <c r="N2756" i="1" s="1"/>
  <c r="N2757" i="1" s="1"/>
  <c r="N2758" i="1" s="1"/>
  <c r="N2759" i="1" s="1"/>
  <c r="N2760" i="1" s="1"/>
  <c r="N2761" i="1" s="1"/>
  <c r="N2762" i="1" s="1"/>
  <c r="N2763" i="1" s="1"/>
  <c r="N2764" i="1" s="1"/>
  <c r="N2765" i="1" s="1"/>
  <c r="N2766" i="1" s="1"/>
  <c r="N2767" i="1" s="1"/>
  <c r="N2768" i="1" s="1"/>
  <c r="N2769" i="1" s="1"/>
  <c r="N2770" i="1" s="1"/>
  <c r="N2771" i="1" s="1"/>
  <c r="N2772" i="1" s="1"/>
  <c r="N2773" i="1" s="1"/>
  <c r="N2774" i="1" s="1"/>
  <c r="N2775" i="1" s="1"/>
  <c r="N2776" i="1" s="1"/>
  <c r="N2777" i="1" s="1"/>
  <c r="N2778" i="1" s="1"/>
  <c r="N2779" i="1" s="1"/>
  <c r="N2780" i="1" s="1"/>
  <c r="N2781" i="1" s="1"/>
  <c r="N2782" i="1" s="1"/>
  <c r="N2783" i="1" s="1"/>
  <c r="N2784" i="1" s="1"/>
  <c r="N2785" i="1" s="1"/>
  <c r="N2786" i="1" s="1"/>
  <c r="N2787" i="1" s="1"/>
  <c r="N2788" i="1" s="1"/>
  <c r="N2789" i="1" s="1"/>
  <c r="N2790" i="1" s="1"/>
  <c r="N2791" i="1" s="1"/>
  <c r="N2792" i="1" s="1"/>
  <c r="N2793" i="1" s="1"/>
  <c r="N2794" i="1" s="1"/>
  <c r="N2795" i="1" s="1"/>
  <c r="N2796" i="1" s="1"/>
  <c r="N2797" i="1" s="1"/>
  <c r="N2798" i="1" s="1"/>
  <c r="N2799" i="1" s="1"/>
  <c r="N2800" i="1" s="1"/>
  <c r="N2801" i="1" s="1"/>
  <c r="N2802" i="1" s="1"/>
  <c r="N2803" i="1" s="1"/>
  <c r="N2804" i="1" s="1"/>
  <c r="N2805" i="1" s="1"/>
  <c r="N2806" i="1" s="1"/>
  <c r="N2807" i="1" s="1"/>
  <c r="N2808" i="1" s="1"/>
  <c r="N2809" i="1" s="1"/>
  <c r="N2810" i="1" s="1"/>
  <c r="N2811" i="1" s="1"/>
  <c r="N2812" i="1" s="1"/>
  <c r="N2813" i="1" s="1"/>
  <c r="N2814" i="1" s="1"/>
  <c r="N2815" i="1" s="1"/>
  <c r="N2816" i="1" s="1"/>
  <c r="N2817" i="1" s="1"/>
  <c r="N2818" i="1" s="1"/>
  <c r="N2819" i="1" s="1"/>
  <c r="N2820" i="1" s="1"/>
  <c r="N2821" i="1" s="1"/>
  <c r="N2822" i="1" s="1"/>
  <c r="N2823" i="1" s="1"/>
  <c r="N2824" i="1" s="1"/>
  <c r="N2825" i="1" s="1"/>
  <c r="N2826" i="1" s="1"/>
  <c r="N2827" i="1" s="1"/>
  <c r="N2828" i="1" s="1"/>
  <c r="N2829" i="1" s="1"/>
  <c r="N2830" i="1" s="1"/>
  <c r="N2831" i="1" s="1"/>
  <c r="N2832" i="1" s="1"/>
  <c r="N2833" i="1" s="1"/>
  <c r="N2834" i="1" s="1"/>
  <c r="N2835" i="1" s="1"/>
  <c r="N2836" i="1" s="1"/>
  <c r="N2837" i="1" s="1"/>
  <c r="N2838" i="1" s="1"/>
  <c r="N2839" i="1" s="1"/>
  <c r="N2840" i="1" s="1"/>
  <c r="N2841" i="1" s="1"/>
  <c r="N2842" i="1" s="1"/>
  <c r="N2843" i="1" s="1"/>
  <c r="N2844" i="1" s="1"/>
  <c r="N2845" i="1" s="1"/>
  <c r="N2846" i="1" s="1"/>
  <c r="N2847" i="1" s="1"/>
  <c r="N2848" i="1" s="1"/>
  <c r="N2849" i="1" s="1"/>
  <c r="N2850" i="1" s="1"/>
  <c r="N2851" i="1" s="1"/>
  <c r="N2852" i="1" s="1"/>
  <c r="N2853" i="1" s="1"/>
  <c r="N2854" i="1" s="1"/>
  <c r="N2855" i="1" s="1"/>
  <c r="N2856" i="1" s="1"/>
  <c r="N2857" i="1" s="1"/>
  <c r="N2858" i="1" s="1"/>
  <c r="N2859" i="1" s="1"/>
  <c r="N2860" i="1" s="1"/>
  <c r="N2861" i="1" s="1"/>
  <c r="N2862" i="1" s="1"/>
  <c r="N2863" i="1" s="1"/>
  <c r="N2864" i="1" s="1"/>
  <c r="N2865" i="1" s="1"/>
  <c r="N2866" i="1" s="1"/>
  <c r="N2867" i="1" s="1"/>
  <c r="N2868" i="1" s="1"/>
  <c r="N2869" i="1" s="1"/>
  <c r="N2870" i="1" s="1"/>
  <c r="N2871" i="1" s="1"/>
  <c r="N2872" i="1" s="1"/>
  <c r="N2873" i="1" s="1"/>
  <c r="N2874" i="1" s="1"/>
  <c r="N2875" i="1" s="1"/>
  <c r="N2876" i="1" s="1"/>
  <c r="N2877" i="1" s="1"/>
  <c r="N2878" i="1" s="1"/>
  <c r="N2879" i="1" s="1"/>
  <c r="N2880" i="1" s="1"/>
  <c r="N2881" i="1" s="1"/>
  <c r="N2882" i="1" s="1"/>
  <c r="N2883" i="1" s="1"/>
  <c r="N2884" i="1" s="1"/>
  <c r="N2885" i="1" s="1"/>
  <c r="N2886" i="1" s="1"/>
  <c r="N2887" i="1" s="1"/>
  <c r="N2888" i="1" s="1"/>
  <c r="N2889" i="1" s="1"/>
  <c r="N2890" i="1" s="1"/>
  <c r="N2891" i="1" s="1"/>
  <c r="N2892" i="1" s="1"/>
  <c r="N2893" i="1" s="1"/>
  <c r="N2894" i="1" s="1"/>
  <c r="N2895" i="1" s="1"/>
  <c r="N2896" i="1" s="1"/>
  <c r="N2897" i="1" s="1"/>
  <c r="N2898" i="1" s="1"/>
  <c r="N2899" i="1" s="1"/>
  <c r="N2900" i="1" s="1"/>
  <c r="N2901" i="1" s="1"/>
  <c r="N2902" i="1" s="1"/>
  <c r="N2903" i="1" s="1"/>
  <c r="N2904" i="1" s="1"/>
  <c r="N2905" i="1" s="1"/>
  <c r="N2906" i="1" s="1"/>
  <c r="N2907" i="1" s="1"/>
  <c r="N2908" i="1" s="1"/>
  <c r="N2909" i="1" s="1"/>
  <c r="N2910" i="1" s="1"/>
  <c r="N2911" i="1" s="1"/>
  <c r="N2912" i="1" s="1"/>
  <c r="N2913" i="1" s="1"/>
  <c r="N2914" i="1" s="1"/>
  <c r="N2915" i="1" s="1"/>
  <c r="N2916" i="1" s="1"/>
  <c r="N2917" i="1" s="1"/>
  <c r="N2918" i="1" s="1"/>
  <c r="N2919" i="1" s="1"/>
  <c r="N2920" i="1" s="1"/>
  <c r="N2921" i="1" s="1"/>
  <c r="N2922" i="1" s="1"/>
  <c r="N2923" i="1" s="1"/>
  <c r="N2924" i="1" s="1"/>
  <c r="N2925" i="1" s="1"/>
  <c r="N2926" i="1" s="1"/>
  <c r="N2927" i="1" s="1"/>
  <c r="N2928" i="1" s="1"/>
  <c r="N2929" i="1" s="1"/>
  <c r="N2930" i="1" s="1"/>
  <c r="N2931" i="1" s="1"/>
  <c r="N2932" i="1" s="1"/>
  <c r="N2933" i="1" s="1"/>
  <c r="N2934" i="1" s="1"/>
  <c r="N2935" i="1" s="1"/>
  <c r="N2936" i="1" s="1"/>
  <c r="N2937" i="1" s="1"/>
  <c r="N2938" i="1" s="1"/>
  <c r="N2939" i="1" s="1"/>
  <c r="N2940" i="1" s="1"/>
  <c r="N2941" i="1" s="1"/>
  <c r="N2942" i="1" s="1"/>
  <c r="N2943" i="1" s="1"/>
  <c r="N2944" i="1" s="1"/>
  <c r="N2945" i="1" s="1"/>
  <c r="N2946" i="1" s="1"/>
  <c r="N2947" i="1" s="1"/>
  <c r="N2948" i="1" s="1"/>
  <c r="N2949" i="1" s="1"/>
  <c r="N2950" i="1" s="1"/>
  <c r="N2951" i="1" s="1"/>
  <c r="N2952" i="1" s="1"/>
  <c r="N2953" i="1" s="1"/>
  <c r="N2954" i="1" s="1"/>
  <c r="N2955" i="1" s="1"/>
  <c r="N2956" i="1" s="1"/>
  <c r="N2957" i="1" s="1"/>
  <c r="N2958" i="1" s="1"/>
  <c r="N2959" i="1" s="1"/>
  <c r="N2960" i="1" s="1"/>
  <c r="N2961" i="1" s="1"/>
  <c r="N2962" i="1" s="1"/>
  <c r="N2963" i="1" s="1"/>
  <c r="N2964" i="1" s="1"/>
  <c r="N2965" i="1" s="1"/>
  <c r="N2966" i="1" s="1"/>
  <c r="N2967" i="1" s="1"/>
  <c r="N2968" i="1" s="1"/>
  <c r="N2969" i="1" s="1"/>
  <c r="N2970" i="1" s="1"/>
  <c r="N2971" i="1" s="1"/>
  <c r="N2972" i="1" s="1"/>
  <c r="N2973" i="1" s="1"/>
  <c r="N2974" i="1" s="1"/>
  <c r="N2975" i="1" s="1"/>
  <c r="N2976" i="1" s="1"/>
  <c r="N2977" i="1" s="1"/>
  <c r="N2978" i="1" s="1"/>
  <c r="N2979" i="1" s="1"/>
  <c r="N2980" i="1" s="1"/>
  <c r="N2981" i="1" s="1"/>
  <c r="N2982" i="1" s="1"/>
  <c r="N2983" i="1" s="1"/>
  <c r="N2984" i="1" s="1"/>
  <c r="N2985" i="1" s="1"/>
  <c r="N2986" i="1" s="1"/>
  <c r="N2987" i="1" s="1"/>
  <c r="N2988" i="1" s="1"/>
  <c r="N2989" i="1" s="1"/>
  <c r="N2990" i="1" s="1"/>
  <c r="N2991" i="1" s="1"/>
  <c r="N2992" i="1" s="1"/>
  <c r="N2993" i="1" s="1"/>
  <c r="N2994" i="1" s="1"/>
  <c r="N2995" i="1" s="1"/>
  <c r="N2996" i="1" s="1"/>
  <c r="N2997" i="1" s="1"/>
  <c r="N2998" i="1" s="1"/>
  <c r="N2999" i="1" s="1"/>
  <c r="N3000" i="1" s="1"/>
  <c r="N3001" i="1" s="1"/>
  <c r="N3002" i="1" s="1"/>
  <c r="N3003" i="1" s="1"/>
  <c r="N3004" i="1" s="1"/>
  <c r="N3005" i="1" s="1"/>
  <c r="N3006" i="1" s="1"/>
  <c r="N3007" i="1" s="1"/>
  <c r="N3008" i="1" s="1"/>
  <c r="N3009" i="1" s="1"/>
  <c r="N3010" i="1" s="1"/>
  <c r="N3011" i="1" s="1"/>
  <c r="N3012" i="1" s="1"/>
  <c r="N3013" i="1" s="1"/>
  <c r="N3014" i="1" s="1"/>
  <c r="N3015" i="1" s="1"/>
  <c r="N3016" i="1" s="1"/>
  <c r="N3017" i="1" s="1"/>
  <c r="N3018" i="1" s="1"/>
  <c r="N3019" i="1" s="1"/>
  <c r="N3020" i="1" s="1"/>
  <c r="N3021" i="1" s="1"/>
  <c r="N3022" i="1" s="1"/>
  <c r="N3023" i="1" s="1"/>
  <c r="N3024" i="1" s="1"/>
  <c r="N3025" i="1" s="1"/>
  <c r="N3026" i="1" s="1"/>
  <c r="N3027" i="1" s="1"/>
  <c r="N3028" i="1" s="1"/>
  <c r="N3029" i="1" s="1"/>
  <c r="N3030" i="1" s="1"/>
  <c r="N3031" i="1" s="1"/>
  <c r="N3032" i="1" s="1"/>
  <c r="N3033" i="1" s="1"/>
  <c r="N3034" i="1" s="1"/>
  <c r="N3035" i="1" s="1"/>
  <c r="N3036" i="1" s="1"/>
  <c r="N3037" i="1" s="1"/>
  <c r="N3038" i="1" s="1"/>
  <c r="N3039" i="1" s="1"/>
  <c r="N3040" i="1" s="1"/>
  <c r="N3041" i="1" s="1"/>
  <c r="N3042" i="1" s="1"/>
  <c r="N3043" i="1" s="1"/>
  <c r="N3044" i="1" s="1"/>
  <c r="N3045" i="1" s="1"/>
  <c r="N3046" i="1" s="1"/>
  <c r="N3047" i="1" s="1"/>
  <c r="N3048" i="1" s="1"/>
  <c r="N3049" i="1" s="1"/>
  <c r="N3050" i="1" s="1"/>
  <c r="N3051" i="1" s="1"/>
  <c r="N3052" i="1" s="1"/>
  <c r="N3053" i="1" s="1"/>
  <c r="N3054" i="1" s="1"/>
  <c r="N3055" i="1" s="1"/>
  <c r="N3056" i="1" s="1"/>
  <c r="N3057" i="1" s="1"/>
  <c r="N3058" i="1" s="1"/>
  <c r="N3059" i="1" s="1"/>
  <c r="N3060" i="1" s="1"/>
  <c r="N3061" i="1" s="1"/>
  <c r="N3062" i="1" s="1"/>
  <c r="N3063" i="1" s="1"/>
  <c r="N3064" i="1" s="1"/>
  <c r="N3065" i="1" s="1"/>
  <c r="N3066" i="1" s="1"/>
  <c r="N3067" i="1" s="1"/>
  <c r="N3068" i="1" s="1"/>
  <c r="N3069" i="1" s="1"/>
  <c r="N3070" i="1" s="1"/>
  <c r="N3071" i="1" s="1"/>
  <c r="N3072" i="1" s="1"/>
  <c r="N3073" i="1" s="1"/>
  <c r="N3074" i="1" s="1"/>
  <c r="N3075" i="1" s="1"/>
  <c r="N3076" i="1" s="1"/>
  <c r="N3077" i="1" s="1"/>
  <c r="N3078" i="1" s="1"/>
  <c r="N3079" i="1" s="1"/>
  <c r="N3080" i="1" s="1"/>
  <c r="N3081" i="1" s="1"/>
  <c r="N3082" i="1" s="1"/>
  <c r="N3083" i="1" s="1"/>
  <c r="N3084" i="1" s="1"/>
  <c r="N3085" i="1" s="1"/>
  <c r="N3086" i="1" s="1"/>
  <c r="N3087" i="1" s="1"/>
  <c r="N3088" i="1" s="1"/>
  <c r="N3089" i="1" s="1"/>
  <c r="N3090" i="1" s="1"/>
  <c r="N3091" i="1" s="1"/>
  <c r="N3092" i="1" s="1"/>
  <c r="N3093" i="1" s="1"/>
  <c r="N3094" i="1" s="1"/>
  <c r="N3095" i="1" s="1"/>
  <c r="N3096" i="1" s="1"/>
  <c r="N3097" i="1" s="1"/>
  <c r="N3098" i="1" s="1"/>
  <c r="N3099" i="1" s="1"/>
  <c r="N3100" i="1" s="1"/>
  <c r="N3101" i="1" s="1"/>
  <c r="N3102" i="1" s="1"/>
  <c r="N3103" i="1" s="1"/>
  <c r="N3104" i="1" s="1"/>
  <c r="N3105" i="1" s="1"/>
  <c r="N3106" i="1" s="1"/>
  <c r="N3107" i="1" s="1"/>
  <c r="N3108" i="1" s="1"/>
  <c r="N3109" i="1" s="1"/>
  <c r="N3110" i="1" s="1"/>
  <c r="N3111" i="1" s="1"/>
  <c r="N3112" i="1" s="1"/>
  <c r="N3113" i="1" s="1"/>
  <c r="N3114" i="1" s="1"/>
  <c r="N3115" i="1" s="1"/>
  <c r="N3116" i="1" s="1"/>
  <c r="N3117" i="1" s="1"/>
  <c r="N3118" i="1" s="1"/>
  <c r="N3119" i="1" s="1"/>
  <c r="N3120" i="1" s="1"/>
  <c r="N3121" i="1" s="1"/>
  <c r="N3122" i="1" s="1"/>
  <c r="N3123" i="1" s="1"/>
  <c r="N3124" i="1" s="1"/>
  <c r="N3125" i="1" s="1"/>
  <c r="N3126" i="1" s="1"/>
  <c r="N3127" i="1" s="1"/>
  <c r="N3128" i="1" s="1"/>
  <c r="N3129" i="1" s="1"/>
  <c r="N3130" i="1" s="1"/>
  <c r="N3131" i="1" s="1"/>
  <c r="N3132" i="1" s="1"/>
  <c r="N3133" i="1" s="1"/>
  <c r="N3134" i="1" s="1"/>
  <c r="N3135" i="1" s="1"/>
  <c r="N3136" i="1" s="1"/>
  <c r="N3137" i="1" s="1"/>
  <c r="N3138" i="1" s="1"/>
  <c r="N3139" i="1" s="1"/>
  <c r="N3140" i="1" s="1"/>
  <c r="N3141" i="1" s="1"/>
  <c r="N3142" i="1" s="1"/>
  <c r="N3143" i="1" s="1"/>
  <c r="N3144" i="1" s="1"/>
  <c r="N3145" i="1" s="1"/>
  <c r="N3146" i="1" s="1"/>
  <c r="N3147" i="1" s="1"/>
  <c r="N3148" i="1" s="1"/>
  <c r="N3149" i="1" s="1"/>
  <c r="N3150" i="1" s="1"/>
  <c r="N3151" i="1" s="1"/>
  <c r="N3152" i="1" s="1"/>
  <c r="N3153" i="1" s="1"/>
  <c r="N3154" i="1" s="1"/>
  <c r="N3155" i="1" s="1"/>
  <c r="N3156" i="1" s="1"/>
  <c r="N3157" i="1" s="1"/>
  <c r="N3158" i="1" s="1"/>
  <c r="N3159" i="1" s="1"/>
  <c r="N3160" i="1" s="1"/>
  <c r="N3161" i="1" s="1"/>
  <c r="N3162" i="1" s="1"/>
  <c r="N3163" i="1" s="1"/>
  <c r="N3164" i="1" s="1"/>
  <c r="N3165" i="1" s="1"/>
  <c r="N3166" i="1" s="1"/>
  <c r="N3167" i="1" s="1"/>
  <c r="N3168" i="1" s="1"/>
  <c r="N3169" i="1" s="1"/>
  <c r="N3170" i="1" s="1"/>
  <c r="N3171" i="1" s="1"/>
  <c r="N3172" i="1" s="1"/>
  <c r="N3173" i="1" s="1"/>
  <c r="N3174" i="1" s="1"/>
  <c r="N3175" i="1" s="1"/>
  <c r="N3176" i="1" s="1"/>
  <c r="N3177" i="1" s="1"/>
  <c r="N3178" i="1" s="1"/>
  <c r="N3179" i="1" s="1"/>
  <c r="N3180" i="1" s="1"/>
  <c r="N3181" i="1" s="1"/>
  <c r="N3182" i="1" s="1"/>
  <c r="N3183" i="1" s="1"/>
  <c r="N3184" i="1" s="1"/>
  <c r="N3185" i="1" s="1"/>
  <c r="N3186" i="1" s="1"/>
  <c r="N3187" i="1" s="1"/>
  <c r="N3188" i="1" s="1"/>
  <c r="N3189" i="1" s="1"/>
  <c r="N3190" i="1" s="1"/>
  <c r="N3191" i="1" s="1"/>
  <c r="N3192" i="1" s="1"/>
  <c r="N3193" i="1" s="1"/>
  <c r="N3194" i="1" s="1"/>
  <c r="N3195" i="1" s="1"/>
  <c r="N3196" i="1" s="1"/>
  <c r="N3197" i="1" s="1"/>
  <c r="N3198" i="1" s="1"/>
  <c r="N3199" i="1" s="1"/>
  <c r="N3200" i="1" s="1"/>
  <c r="N3201" i="1" s="1"/>
  <c r="N3202" i="1" s="1"/>
  <c r="N3203" i="1" s="1"/>
  <c r="N3204" i="1" s="1"/>
  <c r="N3205" i="1" s="1"/>
  <c r="N3206" i="1" s="1"/>
  <c r="N3207" i="1" s="1"/>
  <c r="N3208" i="1" s="1"/>
  <c r="N3209" i="1" s="1"/>
  <c r="N3210" i="1" s="1"/>
  <c r="N3211" i="1" s="1"/>
  <c r="N3212" i="1" s="1"/>
  <c r="N3213" i="1" s="1"/>
  <c r="N3214" i="1" s="1"/>
  <c r="N3215" i="1" s="1"/>
  <c r="N3216" i="1" s="1"/>
  <c r="N3217" i="1" s="1"/>
  <c r="N3218" i="1" s="1"/>
  <c r="N3219" i="1" s="1"/>
  <c r="N3220" i="1" s="1"/>
  <c r="N3221" i="1" s="1"/>
  <c r="N3222" i="1" s="1"/>
  <c r="N3223" i="1" s="1"/>
  <c r="N3224" i="1" s="1"/>
  <c r="N3225" i="1" s="1"/>
  <c r="N3226" i="1" s="1"/>
  <c r="N3227" i="1" s="1"/>
  <c r="N3228" i="1" s="1"/>
  <c r="N3229" i="1" s="1"/>
  <c r="N3230" i="1" s="1"/>
  <c r="N3231" i="1" s="1"/>
  <c r="N3232" i="1" s="1"/>
  <c r="N3233" i="1" s="1"/>
  <c r="N3234" i="1" s="1"/>
  <c r="N3235" i="1" s="1"/>
  <c r="N3236" i="1" s="1"/>
  <c r="N3237" i="1" s="1"/>
  <c r="N3238" i="1" s="1"/>
  <c r="N3239" i="1" s="1"/>
  <c r="N3240" i="1" s="1"/>
  <c r="N3241" i="1" s="1"/>
  <c r="N3242" i="1" s="1"/>
  <c r="N3243" i="1" s="1"/>
  <c r="N3244" i="1" s="1"/>
  <c r="N3245" i="1" s="1"/>
  <c r="N3246" i="1" s="1"/>
  <c r="N3247" i="1" s="1"/>
  <c r="N3248" i="1" s="1"/>
  <c r="N3249" i="1" s="1"/>
  <c r="N3250" i="1" s="1"/>
  <c r="N3251" i="1" s="1"/>
  <c r="N3252" i="1" s="1"/>
  <c r="N3253" i="1" s="1"/>
  <c r="N3254" i="1" s="1"/>
  <c r="N3255" i="1" s="1"/>
  <c r="N3256" i="1" s="1"/>
  <c r="N3257" i="1" s="1"/>
  <c r="N3258" i="1" s="1"/>
  <c r="N3259" i="1" s="1"/>
  <c r="N3260" i="1" s="1"/>
  <c r="N3261" i="1" s="1"/>
  <c r="N3262" i="1" s="1"/>
  <c r="N3263" i="1" s="1"/>
  <c r="N3264" i="1" s="1"/>
  <c r="N3265" i="1" s="1"/>
  <c r="N3266" i="1" s="1"/>
  <c r="N3267" i="1" s="1"/>
  <c r="N3268" i="1" s="1"/>
  <c r="N3269" i="1" s="1"/>
  <c r="N3270" i="1" s="1"/>
  <c r="N3271" i="1" s="1"/>
  <c r="N3272" i="1" s="1"/>
  <c r="N3273" i="1" s="1"/>
  <c r="N3274" i="1" s="1"/>
  <c r="O16" i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O1041" i="1" s="1"/>
  <c r="O1042" i="1" s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O1067" i="1" s="1"/>
  <c r="O1068" i="1" s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O1145" i="1" s="1"/>
  <c r="O1146" i="1" s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O1171" i="1" s="1"/>
  <c r="O1172" i="1" s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O1197" i="1" s="1"/>
  <c r="O1198" i="1" s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O1223" i="1" s="1"/>
  <c r="O1224" i="1" s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O1250" i="1" s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O1275" i="1" s="1"/>
  <c r="O1276" i="1" s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O1301" i="1" s="1"/>
  <c r="O1302" i="1" s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O1327" i="1" s="1"/>
  <c r="O1328" i="1" s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O1353" i="1" s="1"/>
  <c r="O1354" i="1" s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O1379" i="1" s="1"/>
  <c r="O1380" i="1" s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O1405" i="1" s="1"/>
  <c r="O1406" i="1" s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O1457" i="1" s="1"/>
  <c r="O1458" i="1" s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O1535" i="1" s="1"/>
  <c r="O1536" i="1" s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O1561" i="1" s="1"/>
  <c r="O1562" i="1" s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O1587" i="1" s="1"/>
  <c r="O1588" i="1" s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O1613" i="1" s="1"/>
  <c r="O1614" i="1" s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O1639" i="1" s="1"/>
  <c r="O1640" i="1" s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O1665" i="1" s="1"/>
  <c r="O1666" i="1" s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O1718" i="1" s="1"/>
  <c r="O1719" i="1" s="1"/>
  <c r="O1720" i="1" s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O1743" i="1" s="1"/>
  <c r="O1744" i="1" s="1"/>
  <c r="O1745" i="1" s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O1766" i="1" s="1"/>
  <c r="O1767" i="1" s="1"/>
  <c r="O1768" i="1" s="1"/>
  <c r="O1769" i="1" s="1"/>
  <c r="O1770" i="1" s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O1795" i="1" s="1"/>
  <c r="O1796" i="1" s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O1811" i="1" s="1"/>
  <c r="O1812" i="1" s="1"/>
  <c r="O1813" i="1" s="1"/>
  <c r="O1814" i="1" s="1"/>
  <c r="O1815" i="1" s="1"/>
  <c r="O1816" i="1" s="1"/>
  <c r="O1817" i="1" s="1"/>
  <c r="O1818" i="1" s="1"/>
  <c r="O1819" i="1" s="1"/>
  <c r="O1820" i="1" s="1"/>
  <c r="O1821" i="1" s="1"/>
  <c r="O1822" i="1" s="1"/>
  <c r="O1823" i="1" s="1"/>
  <c r="O1824" i="1" s="1"/>
  <c r="O1825" i="1" s="1"/>
  <c r="O1826" i="1" s="1"/>
  <c r="O1827" i="1" s="1"/>
  <c r="O1828" i="1" s="1"/>
  <c r="O1829" i="1" s="1"/>
  <c r="O1830" i="1" s="1"/>
  <c r="O1831" i="1" s="1"/>
  <c r="O1832" i="1" s="1"/>
  <c r="O1833" i="1" s="1"/>
  <c r="O1834" i="1" s="1"/>
  <c r="O1835" i="1" s="1"/>
  <c r="O1836" i="1" s="1"/>
  <c r="O1837" i="1" s="1"/>
  <c r="O1838" i="1" s="1"/>
  <c r="O1839" i="1" s="1"/>
  <c r="O1840" i="1" s="1"/>
  <c r="O1841" i="1" s="1"/>
  <c r="O1842" i="1" s="1"/>
  <c r="O1843" i="1" s="1"/>
  <c r="O1844" i="1" s="1"/>
  <c r="O1845" i="1" s="1"/>
  <c r="O1846" i="1" s="1"/>
  <c r="O1847" i="1" s="1"/>
  <c r="O1848" i="1" s="1"/>
  <c r="O1849" i="1" s="1"/>
  <c r="O1850" i="1" s="1"/>
  <c r="O1851" i="1" s="1"/>
  <c r="O1852" i="1" s="1"/>
  <c r="O1853" i="1" s="1"/>
  <c r="O1854" i="1" s="1"/>
  <c r="O1855" i="1" s="1"/>
  <c r="O1856" i="1" s="1"/>
  <c r="O1857" i="1" s="1"/>
  <c r="O1858" i="1" s="1"/>
  <c r="O1859" i="1" s="1"/>
  <c r="O1860" i="1" s="1"/>
  <c r="O1861" i="1" s="1"/>
  <c r="O1862" i="1" s="1"/>
  <c r="O1863" i="1" s="1"/>
  <c r="O1864" i="1" s="1"/>
  <c r="O1865" i="1" s="1"/>
  <c r="O1866" i="1" s="1"/>
  <c r="O1867" i="1" s="1"/>
  <c r="O1868" i="1" s="1"/>
  <c r="O1869" i="1" s="1"/>
  <c r="O1870" i="1" s="1"/>
  <c r="O1871" i="1" s="1"/>
  <c r="O1872" i="1" s="1"/>
  <c r="O1873" i="1" s="1"/>
  <c r="O1874" i="1" s="1"/>
  <c r="O1875" i="1" s="1"/>
  <c r="O1876" i="1" s="1"/>
  <c r="O1877" i="1" s="1"/>
  <c r="O1878" i="1" s="1"/>
  <c r="O1879" i="1" s="1"/>
  <c r="O1880" i="1" s="1"/>
  <c r="O1881" i="1" s="1"/>
  <c r="O1882" i="1" s="1"/>
  <c r="O1883" i="1" s="1"/>
  <c r="O1884" i="1" s="1"/>
  <c r="O1885" i="1" s="1"/>
  <c r="O1886" i="1" s="1"/>
  <c r="O1887" i="1" s="1"/>
  <c r="O1888" i="1" s="1"/>
  <c r="O1889" i="1" s="1"/>
  <c r="O1890" i="1" s="1"/>
  <c r="O1891" i="1" s="1"/>
  <c r="O1892" i="1" s="1"/>
  <c r="O1893" i="1" s="1"/>
  <c r="O1894" i="1" s="1"/>
  <c r="O1895" i="1" s="1"/>
  <c r="O1896" i="1" s="1"/>
  <c r="O1897" i="1" s="1"/>
  <c r="O1898" i="1" s="1"/>
  <c r="O1899" i="1" s="1"/>
  <c r="O1900" i="1" s="1"/>
  <c r="O1901" i="1" s="1"/>
  <c r="O1902" i="1" s="1"/>
  <c r="O1903" i="1" s="1"/>
  <c r="O1904" i="1" s="1"/>
  <c r="O1905" i="1" s="1"/>
  <c r="O1906" i="1" s="1"/>
  <c r="O1907" i="1" s="1"/>
  <c r="O1908" i="1" s="1"/>
  <c r="O1909" i="1" s="1"/>
  <c r="O1910" i="1" s="1"/>
  <c r="O1911" i="1" s="1"/>
  <c r="O1912" i="1" s="1"/>
  <c r="O1913" i="1" s="1"/>
  <c r="O1914" i="1" s="1"/>
  <c r="O1915" i="1" s="1"/>
  <c r="O1916" i="1" s="1"/>
  <c r="O1917" i="1" s="1"/>
  <c r="O1918" i="1" s="1"/>
  <c r="O1919" i="1" s="1"/>
  <c r="O1920" i="1" s="1"/>
  <c r="O1921" i="1" s="1"/>
  <c r="O1922" i="1" s="1"/>
  <c r="O1923" i="1" s="1"/>
  <c r="O1924" i="1" s="1"/>
  <c r="O1925" i="1" s="1"/>
  <c r="O1926" i="1" s="1"/>
  <c r="O1927" i="1" s="1"/>
  <c r="O1928" i="1" s="1"/>
  <c r="O1929" i="1" s="1"/>
  <c r="O1930" i="1" s="1"/>
  <c r="O1931" i="1" s="1"/>
  <c r="O1932" i="1" s="1"/>
  <c r="O1933" i="1" s="1"/>
  <c r="O1934" i="1" s="1"/>
  <c r="O1935" i="1" s="1"/>
  <c r="O1936" i="1" s="1"/>
  <c r="O1937" i="1" s="1"/>
  <c r="O1938" i="1" s="1"/>
  <c r="O1939" i="1" s="1"/>
  <c r="O1940" i="1" s="1"/>
  <c r="O1941" i="1" s="1"/>
  <c r="O1942" i="1" s="1"/>
  <c r="O1943" i="1" s="1"/>
  <c r="O1944" i="1" s="1"/>
  <c r="O1945" i="1" s="1"/>
  <c r="O1946" i="1" s="1"/>
  <c r="O1947" i="1" s="1"/>
  <c r="O1948" i="1" s="1"/>
  <c r="O1949" i="1" s="1"/>
  <c r="O1950" i="1" s="1"/>
  <c r="O1951" i="1" s="1"/>
  <c r="O1952" i="1" s="1"/>
  <c r="O1953" i="1" s="1"/>
  <c r="O1954" i="1" s="1"/>
  <c r="O1955" i="1" s="1"/>
  <c r="O1956" i="1" s="1"/>
  <c r="O1957" i="1" s="1"/>
  <c r="O1958" i="1" s="1"/>
  <c r="O1959" i="1" s="1"/>
  <c r="O1960" i="1" s="1"/>
  <c r="O1961" i="1" s="1"/>
  <c r="O1962" i="1" s="1"/>
  <c r="O1963" i="1" s="1"/>
  <c r="O1964" i="1" s="1"/>
  <c r="O1965" i="1" s="1"/>
  <c r="O1966" i="1" s="1"/>
  <c r="O1967" i="1" s="1"/>
  <c r="O1968" i="1" s="1"/>
  <c r="O1969" i="1" s="1"/>
  <c r="O1970" i="1" s="1"/>
  <c r="O1971" i="1" s="1"/>
  <c r="O1972" i="1" s="1"/>
  <c r="O1973" i="1" s="1"/>
  <c r="O1974" i="1" s="1"/>
  <c r="O1975" i="1" s="1"/>
  <c r="O1976" i="1" s="1"/>
  <c r="O1977" i="1" s="1"/>
  <c r="O1978" i="1" s="1"/>
  <c r="O1979" i="1" s="1"/>
  <c r="O1980" i="1" s="1"/>
  <c r="O1981" i="1" s="1"/>
  <c r="O1982" i="1" s="1"/>
  <c r="O1983" i="1" s="1"/>
  <c r="O1984" i="1" s="1"/>
  <c r="O1985" i="1" s="1"/>
  <c r="O1986" i="1" s="1"/>
  <c r="O1987" i="1" s="1"/>
  <c r="O1988" i="1" s="1"/>
  <c r="O1989" i="1" s="1"/>
  <c r="O1990" i="1" s="1"/>
  <c r="O1991" i="1" s="1"/>
  <c r="O1992" i="1" s="1"/>
  <c r="O1993" i="1" s="1"/>
  <c r="O1994" i="1" s="1"/>
  <c r="O1995" i="1" s="1"/>
  <c r="O1996" i="1" s="1"/>
  <c r="O1997" i="1" s="1"/>
  <c r="O1998" i="1" s="1"/>
  <c r="O1999" i="1" s="1"/>
  <c r="O2000" i="1" s="1"/>
  <c r="O2001" i="1" s="1"/>
  <c r="O2002" i="1" s="1"/>
  <c r="O2003" i="1" s="1"/>
  <c r="O2004" i="1" s="1"/>
  <c r="O2005" i="1" s="1"/>
  <c r="O2006" i="1" s="1"/>
  <c r="O2007" i="1" s="1"/>
  <c r="O2008" i="1" s="1"/>
  <c r="O2009" i="1" s="1"/>
  <c r="O2010" i="1" s="1"/>
  <c r="O2011" i="1" s="1"/>
  <c r="O2012" i="1" s="1"/>
  <c r="O2013" i="1" s="1"/>
  <c r="O2014" i="1" s="1"/>
  <c r="O2015" i="1" s="1"/>
  <c r="O2016" i="1" s="1"/>
  <c r="O2017" i="1" s="1"/>
  <c r="O2018" i="1" s="1"/>
  <c r="O2019" i="1" s="1"/>
  <c r="O2020" i="1" s="1"/>
  <c r="O2021" i="1" s="1"/>
  <c r="O2022" i="1" s="1"/>
  <c r="O2023" i="1" s="1"/>
  <c r="O2024" i="1" s="1"/>
  <c r="O2025" i="1" s="1"/>
  <c r="O2026" i="1" s="1"/>
  <c r="O2027" i="1" s="1"/>
  <c r="O2028" i="1" s="1"/>
  <c r="O2029" i="1" s="1"/>
  <c r="O2030" i="1" s="1"/>
  <c r="O2031" i="1" s="1"/>
  <c r="O2032" i="1" s="1"/>
  <c r="O2033" i="1" s="1"/>
  <c r="O2034" i="1" s="1"/>
  <c r="O2035" i="1" s="1"/>
  <c r="O2036" i="1" s="1"/>
  <c r="O2037" i="1" s="1"/>
  <c r="O2038" i="1" s="1"/>
  <c r="O2039" i="1" s="1"/>
  <c r="O2040" i="1" s="1"/>
  <c r="O2041" i="1" s="1"/>
  <c r="O2042" i="1" s="1"/>
  <c r="O2043" i="1" s="1"/>
  <c r="O2044" i="1" s="1"/>
  <c r="O2045" i="1" s="1"/>
  <c r="O2046" i="1" s="1"/>
  <c r="O2047" i="1" s="1"/>
  <c r="O2048" i="1" s="1"/>
  <c r="O2049" i="1" s="1"/>
  <c r="O2050" i="1" s="1"/>
  <c r="O2051" i="1" s="1"/>
  <c r="O2052" i="1" s="1"/>
  <c r="O2053" i="1" s="1"/>
  <c r="O2054" i="1" s="1"/>
  <c r="O2055" i="1" s="1"/>
  <c r="O2056" i="1" s="1"/>
  <c r="O2057" i="1" s="1"/>
  <c r="O2058" i="1" s="1"/>
  <c r="O2059" i="1" s="1"/>
  <c r="O2060" i="1" s="1"/>
  <c r="O2061" i="1" s="1"/>
  <c r="O2062" i="1" s="1"/>
  <c r="O2063" i="1" s="1"/>
  <c r="O2064" i="1" s="1"/>
  <c r="O2065" i="1" s="1"/>
  <c r="O2066" i="1" s="1"/>
  <c r="O2067" i="1" s="1"/>
  <c r="O2068" i="1" s="1"/>
  <c r="O2069" i="1" s="1"/>
  <c r="O2070" i="1" s="1"/>
  <c r="O2071" i="1" s="1"/>
  <c r="O2072" i="1" s="1"/>
  <c r="O2073" i="1" s="1"/>
  <c r="O2074" i="1" s="1"/>
  <c r="O2075" i="1" s="1"/>
  <c r="O2076" i="1" s="1"/>
  <c r="O2077" i="1" s="1"/>
  <c r="O2078" i="1" s="1"/>
  <c r="O2079" i="1" s="1"/>
  <c r="O2080" i="1" s="1"/>
  <c r="O2081" i="1" s="1"/>
  <c r="O2082" i="1" s="1"/>
  <c r="O2083" i="1" s="1"/>
  <c r="O2084" i="1" s="1"/>
  <c r="O2085" i="1" s="1"/>
  <c r="O2086" i="1" s="1"/>
  <c r="O2087" i="1" s="1"/>
  <c r="O2088" i="1" s="1"/>
  <c r="O2089" i="1" s="1"/>
  <c r="O2090" i="1" s="1"/>
  <c r="O2091" i="1" s="1"/>
  <c r="O2092" i="1" s="1"/>
  <c r="O2093" i="1" s="1"/>
  <c r="O2094" i="1" s="1"/>
  <c r="O2095" i="1" s="1"/>
  <c r="O2096" i="1" s="1"/>
  <c r="O2097" i="1" s="1"/>
  <c r="O2098" i="1" s="1"/>
  <c r="O2099" i="1" s="1"/>
  <c r="O2100" i="1" s="1"/>
  <c r="O2101" i="1" s="1"/>
  <c r="O2102" i="1" s="1"/>
  <c r="O2103" i="1" s="1"/>
  <c r="O2104" i="1" s="1"/>
  <c r="O2105" i="1" s="1"/>
  <c r="O2106" i="1" s="1"/>
  <c r="O2107" i="1" s="1"/>
  <c r="O2108" i="1" s="1"/>
  <c r="O2109" i="1" s="1"/>
  <c r="O2110" i="1" s="1"/>
  <c r="O2111" i="1" s="1"/>
  <c r="O2112" i="1" s="1"/>
  <c r="O2113" i="1" s="1"/>
  <c r="O2114" i="1" s="1"/>
  <c r="O2115" i="1" s="1"/>
  <c r="O2116" i="1" s="1"/>
  <c r="O2117" i="1" s="1"/>
  <c r="O2118" i="1" s="1"/>
  <c r="O2119" i="1" s="1"/>
  <c r="O2120" i="1" s="1"/>
  <c r="O2121" i="1" s="1"/>
  <c r="O2122" i="1" s="1"/>
  <c r="O2123" i="1" s="1"/>
  <c r="O2124" i="1" s="1"/>
  <c r="O2125" i="1" s="1"/>
  <c r="O2126" i="1" s="1"/>
  <c r="O2127" i="1" s="1"/>
  <c r="O2128" i="1" s="1"/>
  <c r="O2129" i="1" s="1"/>
  <c r="O2130" i="1" s="1"/>
  <c r="O2131" i="1" s="1"/>
  <c r="O2132" i="1" s="1"/>
  <c r="O2133" i="1" s="1"/>
  <c r="O2134" i="1" s="1"/>
  <c r="O2135" i="1" s="1"/>
  <c r="O2136" i="1" s="1"/>
  <c r="O2137" i="1" s="1"/>
  <c r="O2138" i="1" s="1"/>
  <c r="O2139" i="1" s="1"/>
  <c r="O2140" i="1" s="1"/>
  <c r="O2141" i="1" s="1"/>
  <c r="O2142" i="1" s="1"/>
  <c r="O2143" i="1" s="1"/>
  <c r="O2144" i="1" s="1"/>
  <c r="O2145" i="1" s="1"/>
  <c r="O2146" i="1" s="1"/>
  <c r="O2147" i="1" s="1"/>
  <c r="O2148" i="1" s="1"/>
  <c r="O2149" i="1" s="1"/>
  <c r="O2150" i="1" s="1"/>
  <c r="O2151" i="1" s="1"/>
  <c r="O2152" i="1" s="1"/>
  <c r="O2153" i="1" s="1"/>
  <c r="O2154" i="1" s="1"/>
  <c r="O2155" i="1" s="1"/>
  <c r="O2156" i="1" s="1"/>
  <c r="O2157" i="1" s="1"/>
  <c r="O2158" i="1" s="1"/>
  <c r="O2159" i="1" s="1"/>
  <c r="O2160" i="1" s="1"/>
  <c r="O2161" i="1" s="1"/>
  <c r="O2162" i="1" s="1"/>
  <c r="O2163" i="1" s="1"/>
  <c r="O2164" i="1" s="1"/>
  <c r="O2165" i="1" s="1"/>
  <c r="O2166" i="1" s="1"/>
  <c r="O2167" i="1" s="1"/>
  <c r="O2168" i="1" s="1"/>
  <c r="O2169" i="1" s="1"/>
  <c r="O2170" i="1" s="1"/>
  <c r="O2171" i="1" s="1"/>
  <c r="O2172" i="1" s="1"/>
  <c r="O2173" i="1" s="1"/>
  <c r="O2174" i="1" s="1"/>
  <c r="O2175" i="1" s="1"/>
  <c r="O2176" i="1" s="1"/>
  <c r="O2177" i="1" s="1"/>
  <c r="O2178" i="1" s="1"/>
  <c r="O2179" i="1" s="1"/>
  <c r="O2180" i="1" s="1"/>
  <c r="O2181" i="1" s="1"/>
  <c r="O2182" i="1" s="1"/>
  <c r="O2183" i="1" s="1"/>
  <c r="O2184" i="1" s="1"/>
  <c r="O2185" i="1" s="1"/>
  <c r="O2186" i="1" s="1"/>
  <c r="O2187" i="1" s="1"/>
  <c r="O2188" i="1" s="1"/>
  <c r="O2189" i="1" s="1"/>
  <c r="O2190" i="1" s="1"/>
  <c r="O2191" i="1" s="1"/>
  <c r="O2192" i="1" s="1"/>
  <c r="O2193" i="1" s="1"/>
  <c r="O2194" i="1" s="1"/>
  <c r="O2195" i="1" s="1"/>
  <c r="O2196" i="1" s="1"/>
  <c r="O2197" i="1" s="1"/>
  <c r="O2198" i="1" s="1"/>
  <c r="O2199" i="1" s="1"/>
  <c r="O2200" i="1" s="1"/>
  <c r="O2201" i="1" s="1"/>
  <c r="O2202" i="1" s="1"/>
  <c r="O2203" i="1" s="1"/>
  <c r="O2204" i="1" s="1"/>
  <c r="O2205" i="1" s="1"/>
  <c r="O2206" i="1" s="1"/>
  <c r="O2207" i="1" s="1"/>
  <c r="O2208" i="1" s="1"/>
  <c r="O2209" i="1" s="1"/>
  <c r="O2210" i="1" s="1"/>
  <c r="O2211" i="1" s="1"/>
  <c r="O2212" i="1" s="1"/>
  <c r="O2213" i="1" s="1"/>
  <c r="O2214" i="1" s="1"/>
  <c r="O2215" i="1" s="1"/>
  <c r="O2216" i="1" s="1"/>
  <c r="O2217" i="1" s="1"/>
  <c r="O2218" i="1" s="1"/>
  <c r="O2219" i="1" s="1"/>
  <c r="O2220" i="1" s="1"/>
  <c r="O2221" i="1" s="1"/>
  <c r="O2222" i="1" s="1"/>
  <c r="O2223" i="1" s="1"/>
  <c r="O2224" i="1" s="1"/>
  <c r="O2225" i="1" s="1"/>
  <c r="O2226" i="1" s="1"/>
  <c r="O2227" i="1" s="1"/>
  <c r="O2228" i="1" s="1"/>
  <c r="O2229" i="1" s="1"/>
  <c r="O2230" i="1" s="1"/>
  <c r="O2231" i="1" s="1"/>
  <c r="O2232" i="1" s="1"/>
  <c r="O2233" i="1" s="1"/>
  <c r="O2234" i="1" s="1"/>
  <c r="O2235" i="1" s="1"/>
  <c r="O2236" i="1" s="1"/>
  <c r="O2237" i="1" s="1"/>
  <c r="O2238" i="1" s="1"/>
  <c r="O2239" i="1" s="1"/>
  <c r="O2240" i="1" s="1"/>
  <c r="O2241" i="1" s="1"/>
  <c r="O2242" i="1" s="1"/>
  <c r="O2243" i="1" s="1"/>
  <c r="O2244" i="1" s="1"/>
  <c r="O2245" i="1" s="1"/>
  <c r="O2246" i="1" s="1"/>
  <c r="O2247" i="1" s="1"/>
  <c r="O2248" i="1" s="1"/>
  <c r="O2249" i="1" s="1"/>
  <c r="O2250" i="1" s="1"/>
  <c r="O2251" i="1" s="1"/>
  <c r="O2252" i="1" s="1"/>
  <c r="O2253" i="1" s="1"/>
  <c r="O2254" i="1" s="1"/>
  <c r="O2255" i="1" s="1"/>
  <c r="O2256" i="1" s="1"/>
  <c r="O2257" i="1" s="1"/>
  <c r="O2258" i="1" s="1"/>
  <c r="O2259" i="1" s="1"/>
  <c r="O2260" i="1" s="1"/>
  <c r="O2261" i="1" s="1"/>
  <c r="O2262" i="1" s="1"/>
  <c r="O2263" i="1" s="1"/>
  <c r="O2264" i="1" s="1"/>
  <c r="O2265" i="1" s="1"/>
  <c r="O2266" i="1" s="1"/>
  <c r="O2267" i="1" s="1"/>
  <c r="O2268" i="1" s="1"/>
  <c r="O2269" i="1" s="1"/>
  <c r="O2270" i="1" s="1"/>
  <c r="O2271" i="1" s="1"/>
  <c r="O2272" i="1" s="1"/>
  <c r="O2273" i="1" s="1"/>
  <c r="O2274" i="1" s="1"/>
  <c r="O2275" i="1" s="1"/>
  <c r="O2276" i="1" s="1"/>
  <c r="O2277" i="1" s="1"/>
  <c r="O2278" i="1" s="1"/>
  <c r="O2279" i="1" s="1"/>
  <c r="O2280" i="1" s="1"/>
  <c r="O2281" i="1" s="1"/>
  <c r="O2282" i="1" s="1"/>
  <c r="O2283" i="1" s="1"/>
  <c r="O2284" i="1" s="1"/>
  <c r="O2285" i="1" s="1"/>
  <c r="O2286" i="1" s="1"/>
  <c r="O2287" i="1" s="1"/>
  <c r="O2288" i="1" s="1"/>
  <c r="O2289" i="1" s="1"/>
  <c r="O2290" i="1" s="1"/>
  <c r="O2291" i="1" s="1"/>
  <c r="O2292" i="1" s="1"/>
  <c r="O2293" i="1" s="1"/>
  <c r="O2294" i="1" s="1"/>
  <c r="O2295" i="1" s="1"/>
  <c r="O2296" i="1" s="1"/>
  <c r="O2297" i="1" s="1"/>
  <c r="O2298" i="1" s="1"/>
  <c r="O2299" i="1" s="1"/>
  <c r="O2300" i="1" s="1"/>
  <c r="O2301" i="1" s="1"/>
  <c r="O2302" i="1" s="1"/>
  <c r="O2303" i="1" s="1"/>
  <c r="O2304" i="1" s="1"/>
  <c r="O2305" i="1" s="1"/>
  <c r="O2306" i="1" s="1"/>
  <c r="O2307" i="1" s="1"/>
  <c r="O2308" i="1" s="1"/>
  <c r="O2309" i="1" s="1"/>
  <c r="O2310" i="1" s="1"/>
  <c r="O2311" i="1" s="1"/>
  <c r="O2312" i="1" s="1"/>
  <c r="O2313" i="1" s="1"/>
  <c r="O2314" i="1" s="1"/>
  <c r="O2315" i="1" s="1"/>
  <c r="O2316" i="1" s="1"/>
  <c r="O2317" i="1" s="1"/>
  <c r="O2318" i="1" s="1"/>
  <c r="O2319" i="1" s="1"/>
  <c r="O2320" i="1" s="1"/>
  <c r="O2321" i="1" s="1"/>
  <c r="O2322" i="1" s="1"/>
  <c r="O2323" i="1" s="1"/>
  <c r="O2324" i="1" s="1"/>
  <c r="O2325" i="1" s="1"/>
  <c r="O2326" i="1" s="1"/>
  <c r="O2327" i="1" s="1"/>
  <c r="O2328" i="1" s="1"/>
  <c r="O2329" i="1" s="1"/>
  <c r="O2330" i="1" s="1"/>
  <c r="O2331" i="1" s="1"/>
  <c r="O2332" i="1" s="1"/>
  <c r="O2333" i="1" s="1"/>
  <c r="O2334" i="1" s="1"/>
  <c r="O2335" i="1" s="1"/>
  <c r="O2336" i="1" s="1"/>
  <c r="O2337" i="1" s="1"/>
  <c r="O2338" i="1" s="1"/>
  <c r="O2339" i="1" s="1"/>
  <c r="O2340" i="1" s="1"/>
  <c r="O2341" i="1" s="1"/>
  <c r="O2342" i="1" s="1"/>
  <c r="O2343" i="1" s="1"/>
  <c r="O2344" i="1" s="1"/>
  <c r="O2345" i="1" s="1"/>
  <c r="O2346" i="1" s="1"/>
  <c r="O2347" i="1" s="1"/>
  <c r="O2348" i="1" s="1"/>
  <c r="O2349" i="1" s="1"/>
  <c r="O2350" i="1" s="1"/>
  <c r="O2351" i="1" s="1"/>
  <c r="O2352" i="1" s="1"/>
  <c r="O2353" i="1" s="1"/>
  <c r="O2354" i="1" s="1"/>
  <c r="O2355" i="1" s="1"/>
  <c r="O2356" i="1" s="1"/>
  <c r="O2357" i="1" s="1"/>
  <c r="O2358" i="1" s="1"/>
  <c r="O2359" i="1" s="1"/>
  <c r="O2360" i="1" s="1"/>
  <c r="O2361" i="1" s="1"/>
  <c r="O2362" i="1" s="1"/>
  <c r="O2363" i="1" s="1"/>
  <c r="O2364" i="1" s="1"/>
  <c r="O2365" i="1" s="1"/>
  <c r="O2366" i="1" s="1"/>
  <c r="O2367" i="1" s="1"/>
  <c r="O2368" i="1" s="1"/>
  <c r="O2369" i="1" s="1"/>
  <c r="O2370" i="1" s="1"/>
  <c r="O2371" i="1" s="1"/>
  <c r="O2372" i="1" s="1"/>
  <c r="O2373" i="1" s="1"/>
  <c r="O2374" i="1" s="1"/>
  <c r="O2375" i="1" s="1"/>
  <c r="O2376" i="1" s="1"/>
  <c r="O2377" i="1" s="1"/>
  <c r="O2378" i="1" s="1"/>
  <c r="O2379" i="1" s="1"/>
  <c r="O2380" i="1" s="1"/>
  <c r="O2381" i="1" s="1"/>
  <c r="O2382" i="1" s="1"/>
  <c r="O2383" i="1" s="1"/>
  <c r="O2384" i="1" s="1"/>
  <c r="O2385" i="1" s="1"/>
  <c r="O2386" i="1" s="1"/>
  <c r="O2387" i="1" s="1"/>
  <c r="O2388" i="1" s="1"/>
  <c r="O2389" i="1" s="1"/>
  <c r="O2390" i="1" s="1"/>
  <c r="O2391" i="1" s="1"/>
  <c r="O2392" i="1" s="1"/>
  <c r="O2393" i="1" s="1"/>
  <c r="O2394" i="1" s="1"/>
  <c r="O2395" i="1" s="1"/>
  <c r="O2396" i="1" s="1"/>
  <c r="O2397" i="1" s="1"/>
  <c r="O2398" i="1" s="1"/>
  <c r="O2399" i="1" s="1"/>
  <c r="O2400" i="1" s="1"/>
  <c r="O2401" i="1" s="1"/>
  <c r="O2402" i="1" s="1"/>
  <c r="O2403" i="1" s="1"/>
  <c r="O2404" i="1" s="1"/>
  <c r="O2405" i="1" s="1"/>
  <c r="O2406" i="1" s="1"/>
  <c r="O2407" i="1" s="1"/>
  <c r="O2408" i="1" s="1"/>
  <c r="O2409" i="1" s="1"/>
  <c r="O2410" i="1" s="1"/>
  <c r="O2411" i="1" s="1"/>
  <c r="O2412" i="1" s="1"/>
  <c r="O2413" i="1" s="1"/>
  <c r="O2414" i="1" s="1"/>
  <c r="O2415" i="1" s="1"/>
  <c r="O2416" i="1" s="1"/>
  <c r="O2417" i="1" s="1"/>
  <c r="O2418" i="1" s="1"/>
  <c r="O2419" i="1" s="1"/>
  <c r="O2420" i="1" s="1"/>
  <c r="O2421" i="1" s="1"/>
  <c r="O2422" i="1" s="1"/>
  <c r="O2423" i="1" s="1"/>
  <c r="O2424" i="1" s="1"/>
  <c r="O2425" i="1" s="1"/>
  <c r="O2426" i="1" s="1"/>
  <c r="O2427" i="1" s="1"/>
  <c r="O2428" i="1" s="1"/>
  <c r="O2429" i="1" s="1"/>
  <c r="O2430" i="1" s="1"/>
  <c r="O2431" i="1" s="1"/>
  <c r="O2432" i="1" s="1"/>
  <c r="O2433" i="1" s="1"/>
  <c r="O2434" i="1" s="1"/>
  <c r="O2435" i="1" s="1"/>
  <c r="O2436" i="1" s="1"/>
  <c r="O2437" i="1" s="1"/>
  <c r="O2438" i="1" s="1"/>
  <c r="O2439" i="1" s="1"/>
  <c r="O2440" i="1" s="1"/>
  <c r="O2441" i="1" s="1"/>
  <c r="O2442" i="1" s="1"/>
  <c r="O2443" i="1" s="1"/>
  <c r="O2444" i="1" s="1"/>
  <c r="O2445" i="1" s="1"/>
  <c r="O2446" i="1" s="1"/>
  <c r="O2447" i="1" s="1"/>
  <c r="O2448" i="1" s="1"/>
  <c r="O2449" i="1" s="1"/>
  <c r="O2450" i="1" s="1"/>
  <c r="O2451" i="1" s="1"/>
  <c r="O2452" i="1" s="1"/>
  <c r="O2453" i="1" s="1"/>
  <c r="O2454" i="1" s="1"/>
  <c r="O2455" i="1" s="1"/>
  <c r="O2456" i="1" s="1"/>
  <c r="O2457" i="1" s="1"/>
  <c r="O2458" i="1" s="1"/>
  <c r="O2459" i="1" s="1"/>
  <c r="O2460" i="1" s="1"/>
  <c r="O2461" i="1" s="1"/>
  <c r="O2462" i="1" s="1"/>
  <c r="O2463" i="1" s="1"/>
  <c r="O2464" i="1" s="1"/>
  <c r="O2465" i="1" s="1"/>
  <c r="O2466" i="1" s="1"/>
  <c r="O2467" i="1" s="1"/>
  <c r="O2468" i="1" s="1"/>
  <c r="O2469" i="1" s="1"/>
  <c r="O2470" i="1" s="1"/>
  <c r="O2471" i="1" s="1"/>
  <c r="O2472" i="1" s="1"/>
  <c r="O2473" i="1" s="1"/>
  <c r="O2474" i="1" s="1"/>
  <c r="O2475" i="1" s="1"/>
  <c r="O2476" i="1" s="1"/>
  <c r="O2477" i="1" s="1"/>
  <c r="O2478" i="1" s="1"/>
  <c r="O2479" i="1" s="1"/>
  <c r="O2480" i="1" s="1"/>
  <c r="O2481" i="1" s="1"/>
  <c r="O2482" i="1" s="1"/>
  <c r="O2483" i="1" s="1"/>
  <c r="O2484" i="1" s="1"/>
  <c r="O2485" i="1" s="1"/>
  <c r="O2486" i="1" s="1"/>
  <c r="O2487" i="1" s="1"/>
  <c r="O2488" i="1" s="1"/>
  <c r="O2489" i="1" s="1"/>
  <c r="O2490" i="1" s="1"/>
  <c r="O2491" i="1" s="1"/>
  <c r="O2492" i="1" s="1"/>
  <c r="O2493" i="1" s="1"/>
  <c r="O2494" i="1" s="1"/>
  <c r="O2495" i="1" s="1"/>
  <c r="O2496" i="1" s="1"/>
  <c r="O2497" i="1" s="1"/>
  <c r="O2498" i="1" s="1"/>
  <c r="O2499" i="1" s="1"/>
  <c r="O2500" i="1" s="1"/>
  <c r="O2501" i="1" s="1"/>
  <c r="O2502" i="1" s="1"/>
  <c r="O2503" i="1" s="1"/>
  <c r="O2504" i="1" s="1"/>
  <c r="O2505" i="1" s="1"/>
  <c r="O2506" i="1" s="1"/>
  <c r="O2507" i="1" s="1"/>
  <c r="O2508" i="1" s="1"/>
  <c r="O2509" i="1" s="1"/>
  <c r="O2510" i="1" s="1"/>
  <c r="O2511" i="1" s="1"/>
  <c r="O2512" i="1" s="1"/>
  <c r="O2513" i="1" s="1"/>
  <c r="O2514" i="1" s="1"/>
  <c r="O2515" i="1" s="1"/>
  <c r="O2516" i="1" s="1"/>
  <c r="O2517" i="1" s="1"/>
  <c r="O2518" i="1" s="1"/>
  <c r="O2519" i="1" s="1"/>
  <c r="O2520" i="1" s="1"/>
  <c r="O2521" i="1" s="1"/>
  <c r="O2522" i="1" s="1"/>
  <c r="O2523" i="1" s="1"/>
  <c r="O2524" i="1" s="1"/>
  <c r="O2525" i="1" s="1"/>
  <c r="O2526" i="1" s="1"/>
  <c r="O2527" i="1" s="1"/>
  <c r="O2528" i="1" s="1"/>
  <c r="O2529" i="1" s="1"/>
  <c r="O2530" i="1" s="1"/>
  <c r="O2531" i="1" s="1"/>
  <c r="O2532" i="1" s="1"/>
  <c r="O2533" i="1" s="1"/>
  <c r="O2534" i="1" s="1"/>
  <c r="O2535" i="1" s="1"/>
  <c r="O2536" i="1" s="1"/>
  <c r="O2537" i="1" s="1"/>
  <c r="O2538" i="1" s="1"/>
  <c r="O2539" i="1" s="1"/>
  <c r="O2540" i="1" s="1"/>
  <c r="O2541" i="1" s="1"/>
  <c r="O2542" i="1" s="1"/>
  <c r="O2543" i="1" s="1"/>
  <c r="O2544" i="1" s="1"/>
  <c r="O2545" i="1" s="1"/>
  <c r="O2546" i="1" s="1"/>
  <c r="O2547" i="1" s="1"/>
  <c r="O2548" i="1" s="1"/>
  <c r="O2549" i="1" s="1"/>
  <c r="O2550" i="1" s="1"/>
  <c r="O2551" i="1" s="1"/>
  <c r="O2552" i="1" s="1"/>
  <c r="O2553" i="1" s="1"/>
  <c r="O2554" i="1" s="1"/>
  <c r="O2555" i="1" s="1"/>
  <c r="O2556" i="1" s="1"/>
  <c r="O2557" i="1" s="1"/>
  <c r="O2558" i="1" s="1"/>
  <c r="O2559" i="1" s="1"/>
  <c r="O2560" i="1" s="1"/>
  <c r="O2561" i="1" s="1"/>
  <c r="O2562" i="1" s="1"/>
  <c r="O2563" i="1" s="1"/>
  <c r="O2564" i="1" s="1"/>
  <c r="O2565" i="1" s="1"/>
  <c r="O2566" i="1" s="1"/>
  <c r="O2567" i="1" s="1"/>
  <c r="O2568" i="1" s="1"/>
  <c r="O2569" i="1" s="1"/>
  <c r="O2570" i="1" s="1"/>
  <c r="O2571" i="1" s="1"/>
  <c r="O2572" i="1" s="1"/>
  <c r="O2573" i="1" s="1"/>
  <c r="O2574" i="1" s="1"/>
  <c r="O2575" i="1" s="1"/>
  <c r="O2576" i="1" s="1"/>
  <c r="O2577" i="1" s="1"/>
  <c r="O2578" i="1" s="1"/>
  <c r="O2579" i="1" s="1"/>
  <c r="O2580" i="1" s="1"/>
  <c r="O2581" i="1" s="1"/>
  <c r="O2582" i="1" s="1"/>
  <c r="O2583" i="1" s="1"/>
  <c r="O2584" i="1" s="1"/>
  <c r="O2585" i="1" s="1"/>
  <c r="O2586" i="1" s="1"/>
  <c r="O2587" i="1" s="1"/>
  <c r="O2588" i="1" s="1"/>
  <c r="O2589" i="1" s="1"/>
  <c r="O2590" i="1" s="1"/>
  <c r="O2591" i="1" s="1"/>
  <c r="O2592" i="1" s="1"/>
  <c r="O2593" i="1" s="1"/>
  <c r="O2594" i="1" s="1"/>
  <c r="O2595" i="1" s="1"/>
  <c r="O2596" i="1" s="1"/>
  <c r="O2597" i="1" s="1"/>
  <c r="O2598" i="1" s="1"/>
  <c r="O2599" i="1" s="1"/>
  <c r="O2600" i="1" s="1"/>
  <c r="O2601" i="1" s="1"/>
  <c r="O2602" i="1" s="1"/>
  <c r="O2603" i="1" s="1"/>
  <c r="O2604" i="1" s="1"/>
  <c r="O2605" i="1" s="1"/>
  <c r="O2606" i="1" s="1"/>
  <c r="O2607" i="1" s="1"/>
  <c r="O2608" i="1" s="1"/>
  <c r="O2609" i="1" s="1"/>
  <c r="O2610" i="1" s="1"/>
  <c r="O2611" i="1" s="1"/>
  <c r="O2612" i="1" s="1"/>
  <c r="O2613" i="1" s="1"/>
  <c r="O2614" i="1" s="1"/>
  <c r="O2615" i="1" s="1"/>
  <c r="O2616" i="1" s="1"/>
  <c r="O2617" i="1" s="1"/>
  <c r="O2618" i="1" s="1"/>
  <c r="O2619" i="1" s="1"/>
  <c r="O2620" i="1" s="1"/>
  <c r="O2621" i="1" s="1"/>
  <c r="O2622" i="1" s="1"/>
  <c r="O2623" i="1" s="1"/>
  <c r="O2624" i="1" s="1"/>
  <c r="O2625" i="1" s="1"/>
  <c r="O2626" i="1" s="1"/>
  <c r="O2627" i="1" s="1"/>
  <c r="O2628" i="1" s="1"/>
  <c r="O2629" i="1" s="1"/>
  <c r="O2630" i="1" s="1"/>
  <c r="O2631" i="1" s="1"/>
  <c r="O2632" i="1" s="1"/>
  <c r="O2633" i="1" s="1"/>
  <c r="O2634" i="1" s="1"/>
  <c r="O2635" i="1" s="1"/>
  <c r="O2636" i="1" s="1"/>
  <c r="O2637" i="1" s="1"/>
  <c r="O2638" i="1" s="1"/>
  <c r="O2639" i="1" s="1"/>
  <c r="O2640" i="1" s="1"/>
  <c r="O2641" i="1" s="1"/>
  <c r="O2642" i="1" s="1"/>
  <c r="O2643" i="1" s="1"/>
  <c r="O2644" i="1" s="1"/>
  <c r="O2645" i="1" s="1"/>
  <c r="O2646" i="1" s="1"/>
  <c r="O2647" i="1" s="1"/>
  <c r="O2648" i="1" s="1"/>
  <c r="O2649" i="1" s="1"/>
  <c r="O2650" i="1" s="1"/>
  <c r="O2651" i="1" s="1"/>
  <c r="O2652" i="1" s="1"/>
  <c r="O2653" i="1" s="1"/>
  <c r="O2654" i="1" s="1"/>
  <c r="O2655" i="1" s="1"/>
  <c r="O2656" i="1" s="1"/>
  <c r="O2657" i="1" s="1"/>
  <c r="O2658" i="1" s="1"/>
  <c r="O2659" i="1" s="1"/>
  <c r="O2660" i="1" s="1"/>
  <c r="O2661" i="1" s="1"/>
  <c r="O2662" i="1" s="1"/>
  <c r="O2663" i="1" s="1"/>
  <c r="O2664" i="1" s="1"/>
  <c r="O2665" i="1" s="1"/>
  <c r="O2666" i="1" s="1"/>
  <c r="O2667" i="1" s="1"/>
  <c r="O2668" i="1" s="1"/>
  <c r="O2669" i="1" s="1"/>
  <c r="O2670" i="1" s="1"/>
  <c r="O2671" i="1" s="1"/>
  <c r="O2672" i="1" s="1"/>
  <c r="O2673" i="1" s="1"/>
  <c r="O2674" i="1" s="1"/>
  <c r="O2675" i="1" s="1"/>
  <c r="O2676" i="1" s="1"/>
  <c r="O2677" i="1" s="1"/>
  <c r="O2678" i="1" s="1"/>
  <c r="O2679" i="1" s="1"/>
  <c r="O2680" i="1" s="1"/>
  <c r="O2681" i="1" s="1"/>
  <c r="O2682" i="1" s="1"/>
  <c r="O2683" i="1" s="1"/>
  <c r="O2684" i="1" s="1"/>
  <c r="O2685" i="1" s="1"/>
  <c r="O2686" i="1" s="1"/>
  <c r="O2687" i="1" s="1"/>
  <c r="O2688" i="1" s="1"/>
  <c r="O2689" i="1" s="1"/>
  <c r="O2690" i="1" s="1"/>
  <c r="O2691" i="1" s="1"/>
  <c r="O2692" i="1" s="1"/>
  <c r="O2693" i="1" s="1"/>
  <c r="O2694" i="1" s="1"/>
  <c r="O2695" i="1" s="1"/>
  <c r="O2696" i="1" s="1"/>
  <c r="O2697" i="1" s="1"/>
  <c r="O2698" i="1" s="1"/>
  <c r="O2699" i="1" s="1"/>
  <c r="O2700" i="1" s="1"/>
  <c r="O2701" i="1" s="1"/>
  <c r="O2702" i="1" s="1"/>
  <c r="O2703" i="1" s="1"/>
  <c r="O2704" i="1" s="1"/>
  <c r="O2705" i="1" s="1"/>
  <c r="O2706" i="1" s="1"/>
  <c r="O2707" i="1" s="1"/>
  <c r="O2708" i="1" s="1"/>
  <c r="O2709" i="1" s="1"/>
  <c r="O2710" i="1" s="1"/>
  <c r="O2711" i="1" s="1"/>
  <c r="O2712" i="1" s="1"/>
  <c r="O2713" i="1" s="1"/>
  <c r="O2714" i="1" s="1"/>
  <c r="O2715" i="1" s="1"/>
  <c r="O2716" i="1" s="1"/>
  <c r="O2717" i="1" s="1"/>
  <c r="O2718" i="1" s="1"/>
  <c r="O2719" i="1" s="1"/>
  <c r="O2720" i="1" s="1"/>
  <c r="O2721" i="1" s="1"/>
  <c r="O2722" i="1" s="1"/>
  <c r="O2723" i="1" s="1"/>
  <c r="O2724" i="1" s="1"/>
  <c r="O2725" i="1" s="1"/>
  <c r="O2726" i="1" s="1"/>
  <c r="O2727" i="1" s="1"/>
  <c r="O2728" i="1" s="1"/>
  <c r="O2729" i="1" s="1"/>
  <c r="O2730" i="1" s="1"/>
  <c r="O2731" i="1" s="1"/>
  <c r="O2732" i="1" s="1"/>
  <c r="O2733" i="1" s="1"/>
  <c r="O2734" i="1" s="1"/>
  <c r="O2735" i="1" s="1"/>
  <c r="O2736" i="1" s="1"/>
  <c r="O2737" i="1" s="1"/>
  <c r="O2738" i="1" s="1"/>
  <c r="O2739" i="1" s="1"/>
  <c r="O2740" i="1" s="1"/>
  <c r="O2741" i="1" s="1"/>
  <c r="O2742" i="1" s="1"/>
  <c r="O2743" i="1" s="1"/>
  <c r="O2744" i="1" s="1"/>
  <c r="O2745" i="1" s="1"/>
  <c r="O2746" i="1" s="1"/>
  <c r="O2747" i="1" s="1"/>
  <c r="O2748" i="1" s="1"/>
  <c r="O2749" i="1" s="1"/>
  <c r="O2750" i="1" s="1"/>
  <c r="O2751" i="1" s="1"/>
  <c r="O2752" i="1" s="1"/>
  <c r="O2753" i="1" s="1"/>
  <c r="O2754" i="1" s="1"/>
  <c r="O2755" i="1" s="1"/>
  <c r="O2756" i="1" s="1"/>
  <c r="O2757" i="1" s="1"/>
  <c r="O2758" i="1" s="1"/>
  <c r="O2759" i="1" s="1"/>
  <c r="O2760" i="1" s="1"/>
  <c r="O2761" i="1" s="1"/>
  <c r="O2762" i="1" s="1"/>
  <c r="O2763" i="1" s="1"/>
  <c r="O2764" i="1" s="1"/>
  <c r="O2765" i="1" s="1"/>
  <c r="O2766" i="1" s="1"/>
  <c r="O2767" i="1" s="1"/>
  <c r="O2768" i="1" s="1"/>
  <c r="O2769" i="1" s="1"/>
  <c r="O2770" i="1" s="1"/>
  <c r="O2771" i="1" s="1"/>
  <c r="O2772" i="1" s="1"/>
  <c r="O2773" i="1" s="1"/>
  <c r="O2774" i="1" s="1"/>
  <c r="O2775" i="1" s="1"/>
  <c r="O2776" i="1" s="1"/>
  <c r="O2777" i="1" s="1"/>
  <c r="O2778" i="1" s="1"/>
  <c r="O2779" i="1" s="1"/>
  <c r="O2780" i="1" s="1"/>
  <c r="O2781" i="1" s="1"/>
  <c r="O2782" i="1" s="1"/>
  <c r="O2783" i="1" s="1"/>
  <c r="O2784" i="1" s="1"/>
  <c r="O2785" i="1" s="1"/>
  <c r="O2786" i="1" s="1"/>
  <c r="O2787" i="1" s="1"/>
  <c r="O2788" i="1" s="1"/>
  <c r="O2789" i="1" s="1"/>
  <c r="O2790" i="1" s="1"/>
  <c r="O2791" i="1" s="1"/>
  <c r="O2792" i="1" s="1"/>
  <c r="O2793" i="1" s="1"/>
  <c r="O2794" i="1" s="1"/>
  <c r="O2795" i="1" s="1"/>
  <c r="O2796" i="1" s="1"/>
  <c r="O2797" i="1" s="1"/>
  <c r="O2798" i="1" s="1"/>
  <c r="O2799" i="1" s="1"/>
  <c r="O2800" i="1" s="1"/>
  <c r="O2801" i="1" s="1"/>
  <c r="O2802" i="1" s="1"/>
  <c r="O2803" i="1" s="1"/>
  <c r="O2804" i="1" s="1"/>
  <c r="O2805" i="1" s="1"/>
  <c r="O2806" i="1" s="1"/>
  <c r="O2807" i="1" s="1"/>
  <c r="O2808" i="1" s="1"/>
  <c r="O2809" i="1" s="1"/>
  <c r="O2810" i="1" s="1"/>
  <c r="O2811" i="1" s="1"/>
  <c r="O2812" i="1" s="1"/>
  <c r="O2813" i="1" s="1"/>
  <c r="O2814" i="1" s="1"/>
  <c r="O2815" i="1" s="1"/>
  <c r="O2816" i="1" s="1"/>
  <c r="O2817" i="1" s="1"/>
  <c r="O2818" i="1" s="1"/>
  <c r="O2819" i="1" s="1"/>
  <c r="O2820" i="1" s="1"/>
  <c r="O2821" i="1" s="1"/>
  <c r="O2822" i="1" s="1"/>
  <c r="O2823" i="1" s="1"/>
  <c r="O2824" i="1" s="1"/>
  <c r="O2825" i="1" s="1"/>
  <c r="O2826" i="1" s="1"/>
  <c r="O2827" i="1" s="1"/>
  <c r="O2828" i="1" s="1"/>
  <c r="O2829" i="1" s="1"/>
  <c r="O2830" i="1" s="1"/>
  <c r="O2831" i="1" s="1"/>
  <c r="O2832" i="1" s="1"/>
  <c r="O2833" i="1" s="1"/>
  <c r="O2834" i="1" s="1"/>
  <c r="O2835" i="1" s="1"/>
  <c r="O2836" i="1" s="1"/>
  <c r="O2837" i="1" s="1"/>
  <c r="O2838" i="1" s="1"/>
  <c r="O2839" i="1" s="1"/>
  <c r="O2840" i="1" s="1"/>
  <c r="O2841" i="1" s="1"/>
  <c r="O2842" i="1" s="1"/>
  <c r="O2843" i="1" s="1"/>
  <c r="O2844" i="1" s="1"/>
  <c r="O2845" i="1" s="1"/>
  <c r="O2846" i="1" s="1"/>
  <c r="O2847" i="1" s="1"/>
  <c r="O2848" i="1" s="1"/>
  <c r="O2849" i="1" s="1"/>
  <c r="O2850" i="1" s="1"/>
  <c r="O2851" i="1" s="1"/>
  <c r="O2852" i="1" s="1"/>
  <c r="O2853" i="1" s="1"/>
  <c r="O2854" i="1" s="1"/>
  <c r="O2855" i="1" s="1"/>
  <c r="O2856" i="1" s="1"/>
  <c r="O2857" i="1" s="1"/>
  <c r="O2858" i="1" s="1"/>
  <c r="O2859" i="1" s="1"/>
  <c r="O2860" i="1" s="1"/>
  <c r="O2861" i="1" s="1"/>
  <c r="O2862" i="1" s="1"/>
  <c r="O2863" i="1" s="1"/>
  <c r="O2864" i="1" s="1"/>
  <c r="O2865" i="1" s="1"/>
  <c r="O2866" i="1" s="1"/>
  <c r="O2867" i="1" s="1"/>
  <c r="O2868" i="1" s="1"/>
  <c r="O2869" i="1" s="1"/>
  <c r="O2870" i="1" s="1"/>
  <c r="O2871" i="1" s="1"/>
  <c r="O2872" i="1" s="1"/>
  <c r="O2873" i="1" s="1"/>
  <c r="O2874" i="1" s="1"/>
  <c r="O2875" i="1" s="1"/>
  <c r="O2876" i="1" s="1"/>
  <c r="O2877" i="1" s="1"/>
  <c r="O2878" i="1" s="1"/>
  <c r="O2879" i="1" s="1"/>
  <c r="O2880" i="1" s="1"/>
  <c r="O2881" i="1" s="1"/>
  <c r="O2882" i="1" s="1"/>
  <c r="O2883" i="1" s="1"/>
  <c r="O2884" i="1" s="1"/>
  <c r="O2885" i="1" s="1"/>
  <c r="O2886" i="1" s="1"/>
  <c r="O2887" i="1" s="1"/>
  <c r="O2888" i="1" s="1"/>
  <c r="O2889" i="1" s="1"/>
  <c r="O2890" i="1" s="1"/>
  <c r="O2891" i="1" s="1"/>
  <c r="O2892" i="1" s="1"/>
  <c r="O2893" i="1" s="1"/>
  <c r="O2894" i="1" s="1"/>
  <c r="O2895" i="1" s="1"/>
  <c r="O2896" i="1" s="1"/>
  <c r="O2897" i="1" s="1"/>
  <c r="O2898" i="1" s="1"/>
  <c r="O2899" i="1" s="1"/>
  <c r="O2900" i="1" s="1"/>
  <c r="O2901" i="1" s="1"/>
  <c r="O2902" i="1" s="1"/>
  <c r="O2903" i="1" s="1"/>
  <c r="O2904" i="1" s="1"/>
  <c r="O2905" i="1" s="1"/>
  <c r="O2906" i="1" s="1"/>
  <c r="O2907" i="1" s="1"/>
  <c r="O2908" i="1" s="1"/>
  <c r="O2909" i="1" s="1"/>
  <c r="O2910" i="1" s="1"/>
  <c r="O2911" i="1" s="1"/>
  <c r="O2912" i="1" s="1"/>
  <c r="O2913" i="1" s="1"/>
  <c r="O2914" i="1" s="1"/>
  <c r="O2915" i="1" s="1"/>
  <c r="O2916" i="1" s="1"/>
  <c r="O2917" i="1" s="1"/>
  <c r="O2918" i="1" s="1"/>
  <c r="O2919" i="1" s="1"/>
  <c r="O2920" i="1" s="1"/>
  <c r="O2921" i="1" s="1"/>
  <c r="O2922" i="1" s="1"/>
  <c r="O2923" i="1" s="1"/>
  <c r="O2924" i="1" s="1"/>
  <c r="O2925" i="1" s="1"/>
  <c r="O2926" i="1" s="1"/>
  <c r="O2927" i="1" s="1"/>
  <c r="O2928" i="1" s="1"/>
  <c r="O2929" i="1" s="1"/>
  <c r="O2930" i="1" s="1"/>
  <c r="O2931" i="1" s="1"/>
  <c r="O2932" i="1" s="1"/>
  <c r="O2933" i="1" s="1"/>
  <c r="O2934" i="1" s="1"/>
  <c r="O2935" i="1" s="1"/>
  <c r="O2936" i="1" s="1"/>
  <c r="O2937" i="1" s="1"/>
  <c r="O2938" i="1" s="1"/>
  <c r="O2939" i="1" s="1"/>
  <c r="O2940" i="1" s="1"/>
  <c r="O2941" i="1" s="1"/>
  <c r="O2942" i="1" s="1"/>
  <c r="O2943" i="1" s="1"/>
  <c r="O2944" i="1" s="1"/>
  <c r="O2945" i="1" s="1"/>
  <c r="O2946" i="1" s="1"/>
  <c r="O2947" i="1" s="1"/>
  <c r="O2948" i="1" s="1"/>
  <c r="O2949" i="1" s="1"/>
  <c r="O2950" i="1" s="1"/>
  <c r="O2951" i="1" s="1"/>
  <c r="O2952" i="1" s="1"/>
  <c r="O2953" i="1" s="1"/>
  <c r="O2954" i="1" s="1"/>
  <c r="O2955" i="1" s="1"/>
  <c r="O2956" i="1" s="1"/>
  <c r="O2957" i="1" s="1"/>
  <c r="O2958" i="1" s="1"/>
  <c r="O2959" i="1" s="1"/>
  <c r="O2960" i="1" s="1"/>
  <c r="O2961" i="1" s="1"/>
  <c r="O2962" i="1" s="1"/>
  <c r="O2963" i="1" s="1"/>
  <c r="O2964" i="1" s="1"/>
  <c r="O2965" i="1" s="1"/>
  <c r="O2966" i="1" s="1"/>
  <c r="O2967" i="1" s="1"/>
  <c r="O2968" i="1" s="1"/>
  <c r="O2969" i="1" s="1"/>
  <c r="O2970" i="1" s="1"/>
  <c r="O2971" i="1" s="1"/>
  <c r="O2972" i="1" s="1"/>
  <c r="O2973" i="1" s="1"/>
  <c r="O2974" i="1" s="1"/>
  <c r="O2975" i="1" s="1"/>
  <c r="O2976" i="1" s="1"/>
  <c r="O2977" i="1" s="1"/>
  <c r="O2978" i="1" s="1"/>
  <c r="O2979" i="1" s="1"/>
  <c r="O2980" i="1" s="1"/>
  <c r="O2981" i="1" s="1"/>
  <c r="O2982" i="1" s="1"/>
  <c r="O2983" i="1" s="1"/>
  <c r="O2984" i="1" s="1"/>
  <c r="O2985" i="1" s="1"/>
  <c r="O2986" i="1" s="1"/>
  <c r="O2987" i="1" s="1"/>
  <c r="O2988" i="1" s="1"/>
  <c r="O2989" i="1" s="1"/>
  <c r="O2990" i="1" s="1"/>
  <c r="O2991" i="1" s="1"/>
  <c r="O2992" i="1" s="1"/>
  <c r="O2993" i="1" s="1"/>
  <c r="O2994" i="1" s="1"/>
  <c r="O2995" i="1" s="1"/>
  <c r="O2996" i="1" s="1"/>
  <c r="O2997" i="1" s="1"/>
  <c r="O2998" i="1" s="1"/>
  <c r="O2999" i="1" s="1"/>
  <c r="O3000" i="1" s="1"/>
  <c r="O3001" i="1" s="1"/>
  <c r="O3002" i="1" s="1"/>
  <c r="O3003" i="1" s="1"/>
  <c r="O3004" i="1" s="1"/>
  <c r="O3005" i="1" s="1"/>
  <c r="O3006" i="1" s="1"/>
  <c r="O3007" i="1" s="1"/>
  <c r="O3008" i="1" s="1"/>
  <c r="O3009" i="1" s="1"/>
  <c r="O3010" i="1" s="1"/>
  <c r="O3011" i="1" s="1"/>
  <c r="O3012" i="1" s="1"/>
  <c r="O3013" i="1" s="1"/>
  <c r="O3014" i="1" s="1"/>
  <c r="O3015" i="1" s="1"/>
  <c r="O3016" i="1" s="1"/>
  <c r="O3017" i="1" s="1"/>
  <c r="O3018" i="1" s="1"/>
  <c r="O3019" i="1" s="1"/>
  <c r="O3020" i="1" s="1"/>
  <c r="O3021" i="1" s="1"/>
  <c r="O3022" i="1" s="1"/>
  <c r="O3023" i="1" s="1"/>
  <c r="O3024" i="1" s="1"/>
  <c r="O3025" i="1" s="1"/>
  <c r="O3026" i="1" s="1"/>
  <c r="O3027" i="1" s="1"/>
  <c r="O3028" i="1" s="1"/>
  <c r="O3029" i="1" s="1"/>
  <c r="O3030" i="1" s="1"/>
  <c r="O3031" i="1" s="1"/>
  <c r="O3032" i="1" s="1"/>
  <c r="O3033" i="1" s="1"/>
  <c r="O3034" i="1" s="1"/>
  <c r="O3035" i="1" s="1"/>
  <c r="O3036" i="1" s="1"/>
  <c r="O3037" i="1" s="1"/>
  <c r="O3038" i="1" s="1"/>
  <c r="O3039" i="1" s="1"/>
  <c r="O3040" i="1" s="1"/>
  <c r="O3041" i="1" s="1"/>
  <c r="O3042" i="1" s="1"/>
  <c r="O3043" i="1" s="1"/>
  <c r="O3044" i="1" s="1"/>
  <c r="O3045" i="1" s="1"/>
  <c r="O3046" i="1" s="1"/>
  <c r="O3047" i="1" s="1"/>
  <c r="O3048" i="1" s="1"/>
  <c r="O3049" i="1" s="1"/>
  <c r="O3050" i="1" s="1"/>
  <c r="O3051" i="1" s="1"/>
  <c r="O3052" i="1" s="1"/>
  <c r="O3053" i="1" s="1"/>
  <c r="O3054" i="1" s="1"/>
  <c r="O3055" i="1" s="1"/>
  <c r="O3056" i="1" s="1"/>
  <c r="O3057" i="1" s="1"/>
  <c r="O3058" i="1" s="1"/>
  <c r="O3059" i="1" s="1"/>
  <c r="O3060" i="1" s="1"/>
  <c r="O3061" i="1" s="1"/>
  <c r="O3062" i="1" s="1"/>
  <c r="O3063" i="1" s="1"/>
  <c r="O3064" i="1" s="1"/>
  <c r="O3065" i="1" s="1"/>
  <c r="O3066" i="1" s="1"/>
  <c r="O3067" i="1" s="1"/>
  <c r="O3068" i="1" s="1"/>
  <c r="O3069" i="1" s="1"/>
  <c r="O3070" i="1" s="1"/>
  <c r="O3071" i="1" s="1"/>
  <c r="O3072" i="1" s="1"/>
  <c r="O3073" i="1" s="1"/>
  <c r="O3074" i="1" s="1"/>
  <c r="O3075" i="1" s="1"/>
  <c r="O3076" i="1" s="1"/>
  <c r="O3077" i="1" s="1"/>
  <c r="O3078" i="1" s="1"/>
  <c r="O3079" i="1" s="1"/>
  <c r="O3080" i="1" s="1"/>
  <c r="O3081" i="1" s="1"/>
  <c r="O3082" i="1" s="1"/>
  <c r="O3083" i="1" s="1"/>
  <c r="O3084" i="1" s="1"/>
  <c r="O3085" i="1" s="1"/>
  <c r="O3086" i="1" s="1"/>
  <c r="O3087" i="1" s="1"/>
  <c r="O3088" i="1" s="1"/>
  <c r="O3089" i="1" s="1"/>
  <c r="O3090" i="1" s="1"/>
  <c r="O3091" i="1" s="1"/>
  <c r="O3092" i="1" s="1"/>
  <c r="O3093" i="1" s="1"/>
  <c r="O3094" i="1" s="1"/>
  <c r="O3095" i="1" s="1"/>
  <c r="O3096" i="1" s="1"/>
  <c r="O3097" i="1" s="1"/>
  <c r="O3098" i="1" s="1"/>
  <c r="O3099" i="1" s="1"/>
  <c r="O3100" i="1" s="1"/>
  <c r="O3101" i="1" s="1"/>
  <c r="O3102" i="1" s="1"/>
  <c r="O3103" i="1" s="1"/>
  <c r="O3104" i="1" s="1"/>
  <c r="O3105" i="1" s="1"/>
  <c r="O3106" i="1" s="1"/>
  <c r="O3107" i="1" s="1"/>
  <c r="O3108" i="1" s="1"/>
  <c r="O3109" i="1" s="1"/>
  <c r="O3110" i="1" s="1"/>
  <c r="O3111" i="1" s="1"/>
  <c r="O3112" i="1" s="1"/>
  <c r="O3113" i="1" s="1"/>
  <c r="O3114" i="1" s="1"/>
  <c r="O3115" i="1" s="1"/>
  <c r="O3116" i="1" s="1"/>
  <c r="O3117" i="1" s="1"/>
  <c r="O3118" i="1" s="1"/>
  <c r="O3119" i="1" s="1"/>
  <c r="O3120" i="1" s="1"/>
  <c r="O3121" i="1" s="1"/>
  <c r="O3122" i="1" s="1"/>
  <c r="O3123" i="1" s="1"/>
  <c r="O3124" i="1" s="1"/>
  <c r="O3125" i="1" s="1"/>
  <c r="O3126" i="1" s="1"/>
  <c r="O3127" i="1" s="1"/>
  <c r="O3128" i="1" s="1"/>
  <c r="O3129" i="1" s="1"/>
  <c r="O3130" i="1" s="1"/>
  <c r="O3131" i="1" s="1"/>
  <c r="O3132" i="1" s="1"/>
  <c r="O3133" i="1" s="1"/>
  <c r="O3134" i="1" s="1"/>
  <c r="O3135" i="1" s="1"/>
  <c r="O3136" i="1" s="1"/>
  <c r="O3137" i="1" s="1"/>
  <c r="O3138" i="1" s="1"/>
  <c r="O3139" i="1" s="1"/>
  <c r="O3140" i="1" s="1"/>
  <c r="O3141" i="1" s="1"/>
  <c r="O3142" i="1" s="1"/>
  <c r="O3143" i="1" s="1"/>
  <c r="O3144" i="1" s="1"/>
  <c r="O3145" i="1" s="1"/>
  <c r="O3146" i="1" s="1"/>
  <c r="O3147" i="1" s="1"/>
  <c r="O3148" i="1" s="1"/>
  <c r="O3149" i="1" s="1"/>
  <c r="O3150" i="1" s="1"/>
  <c r="O3151" i="1" s="1"/>
  <c r="O3152" i="1" s="1"/>
  <c r="O3153" i="1" s="1"/>
  <c r="O3154" i="1" s="1"/>
  <c r="O3155" i="1" s="1"/>
  <c r="O3156" i="1" s="1"/>
  <c r="O3157" i="1" s="1"/>
  <c r="O3158" i="1" s="1"/>
  <c r="O3159" i="1" s="1"/>
  <c r="O3160" i="1" s="1"/>
  <c r="O3161" i="1" s="1"/>
  <c r="O3162" i="1" s="1"/>
  <c r="O3163" i="1" s="1"/>
  <c r="O3164" i="1" s="1"/>
  <c r="O3165" i="1" s="1"/>
  <c r="O3166" i="1" s="1"/>
  <c r="O3167" i="1" s="1"/>
  <c r="O3168" i="1" s="1"/>
  <c r="O3169" i="1" s="1"/>
  <c r="O3170" i="1" s="1"/>
  <c r="O3171" i="1" s="1"/>
  <c r="O3172" i="1" s="1"/>
  <c r="O3173" i="1" s="1"/>
  <c r="O3174" i="1" s="1"/>
  <c r="O3175" i="1" s="1"/>
  <c r="O3176" i="1" s="1"/>
  <c r="O3177" i="1" s="1"/>
  <c r="O3178" i="1" s="1"/>
  <c r="O3179" i="1" s="1"/>
  <c r="O3180" i="1" s="1"/>
  <c r="O3181" i="1" s="1"/>
  <c r="O3182" i="1" s="1"/>
  <c r="O3183" i="1" s="1"/>
  <c r="O3184" i="1" s="1"/>
  <c r="O3185" i="1" s="1"/>
  <c r="O3186" i="1" s="1"/>
  <c r="O3187" i="1" s="1"/>
  <c r="O3188" i="1" s="1"/>
  <c r="O3189" i="1" s="1"/>
  <c r="O3190" i="1" s="1"/>
  <c r="O3191" i="1" s="1"/>
  <c r="O3192" i="1" s="1"/>
  <c r="O3193" i="1" s="1"/>
  <c r="O3194" i="1" s="1"/>
  <c r="O3195" i="1" s="1"/>
  <c r="O3196" i="1" s="1"/>
  <c r="O3197" i="1" s="1"/>
  <c r="O3198" i="1" s="1"/>
  <c r="O3199" i="1" s="1"/>
  <c r="O3200" i="1" s="1"/>
  <c r="O3201" i="1" s="1"/>
  <c r="O3202" i="1" s="1"/>
  <c r="O3203" i="1" s="1"/>
  <c r="O3204" i="1" s="1"/>
  <c r="O3205" i="1" s="1"/>
  <c r="O3206" i="1" s="1"/>
  <c r="O3207" i="1" s="1"/>
  <c r="O3208" i="1" s="1"/>
  <c r="O3209" i="1" s="1"/>
  <c r="O3210" i="1" s="1"/>
  <c r="O3211" i="1" s="1"/>
  <c r="O3212" i="1" s="1"/>
  <c r="O3213" i="1" s="1"/>
  <c r="O3214" i="1" s="1"/>
  <c r="O3215" i="1" s="1"/>
  <c r="O3216" i="1" s="1"/>
  <c r="O3217" i="1" s="1"/>
  <c r="O3218" i="1" s="1"/>
  <c r="O3219" i="1" s="1"/>
  <c r="O3220" i="1" s="1"/>
  <c r="O3221" i="1" s="1"/>
  <c r="O3222" i="1" s="1"/>
  <c r="O3223" i="1" s="1"/>
  <c r="O3224" i="1" s="1"/>
  <c r="O3225" i="1" s="1"/>
  <c r="O3226" i="1" s="1"/>
  <c r="O3227" i="1" s="1"/>
  <c r="O3228" i="1" s="1"/>
  <c r="O3229" i="1" s="1"/>
  <c r="O3230" i="1" s="1"/>
  <c r="O3231" i="1" s="1"/>
  <c r="O3232" i="1" s="1"/>
  <c r="O3233" i="1" s="1"/>
  <c r="O3234" i="1" s="1"/>
  <c r="O3235" i="1" s="1"/>
  <c r="O3236" i="1" s="1"/>
  <c r="O3237" i="1" s="1"/>
  <c r="O3238" i="1" s="1"/>
  <c r="O3239" i="1" s="1"/>
  <c r="O3240" i="1" s="1"/>
  <c r="O3241" i="1" s="1"/>
  <c r="O3242" i="1" s="1"/>
  <c r="O3243" i="1" s="1"/>
  <c r="O3244" i="1" s="1"/>
  <c r="O3245" i="1" s="1"/>
  <c r="O3246" i="1" s="1"/>
  <c r="O3247" i="1" s="1"/>
  <c r="O3248" i="1" s="1"/>
  <c r="O3249" i="1" s="1"/>
  <c r="O3250" i="1" s="1"/>
  <c r="O3251" i="1" s="1"/>
  <c r="O3252" i="1" s="1"/>
  <c r="O3253" i="1" s="1"/>
  <c r="O3254" i="1" s="1"/>
  <c r="O3255" i="1" s="1"/>
  <c r="O3256" i="1" s="1"/>
  <c r="O3257" i="1" s="1"/>
  <c r="O3258" i="1" s="1"/>
  <c r="O3259" i="1" s="1"/>
  <c r="O3260" i="1" s="1"/>
  <c r="O3261" i="1" s="1"/>
  <c r="O3262" i="1" s="1"/>
  <c r="O3263" i="1" s="1"/>
  <c r="O3264" i="1" s="1"/>
  <c r="O3265" i="1" s="1"/>
  <c r="O3266" i="1" s="1"/>
  <c r="O3267" i="1" s="1"/>
  <c r="O3268" i="1" s="1"/>
  <c r="O3269" i="1" s="1"/>
  <c r="O3270" i="1" s="1"/>
  <c r="O3271" i="1" s="1"/>
  <c r="O3272" i="1" s="1"/>
  <c r="O3273" i="1" s="1"/>
  <c r="O3274" i="1" s="1"/>
  <c r="H219" i="3"/>
  <c r="AN219" i="3" s="1"/>
  <c r="L218" i="3"/>
  <c r="J218" i="3"/>
  <c r="K218" i="3" s="1"/>
  <c r="S220" i="3"/>
  <c r="W219" i="3"/>
  <c r="U219" i="3"/>
  <c r="V219" i="3" s="1"/>
  <c r="AD221" i="3"/>
  <c r="AH221" i="3" s="1"/>
  <c r="AF220" i="3"/>
  <c r="AG220" i="3" s="1"/>
  <c r="H16" i="1"/>
  <c r="J15" i="1"/>
  <c r="G220" i="3"/>
  <c r="AM220" i="3" s="1"/>
  <c r="AR219" i="3" l="1"/>
  <c r="AP219" i="3"/>
  <c r="AQ219" i="3" s="1"/>
  <c r="S221" i="3"/>
  <c r="W220" i="3"/>
  <c r="U220" i="3"/>
  <c r="V220" i="3" s="1"/>
  <c r="H220" i="3"/>
  <c r="AN220" i="3" s="1"/>
  <c r="L219" i="3"/>
  <c r="J219" i="3"/>
  <c r="K219" i="3" s="1"/>
  <c r="AD222" i="3"/>
  <c r="AH222" i="3" s="1"/>
  <c r="AF221" i="3"/>
  <c r="AG221" i="3" s="1"/>
  <c r="H17" i="1"/>
  <c r="L17" i="1" s="1"/>
  <c r="L16" i="1"/>
  <c r="J16" i="1"/>
  <c r="K16" i="1" s="1"/>
  <c r="G221" i="3"/>
  <c r="AM221" i="3" s="1"/>
  <c r="AR220" i="3" l="1"/>
  <c r="AP220" i="3"/>
  <c r="AQ220" i="3" s="1"/>
  <c r="H221" i="3"/>
  <c r="AN221" i="3" s="1"/>
  <c r="L220" i="3"/>
  <c r="J220" i="3"/>
  <c r="K220" i="3" s="1"/>
  <c r="S222" i="3"/>
  <c r="W221" i="3"/>
  <c r="U221" i="3"/>
  <c r="V221" i="3" s="1"/>
  <c r="AD223" i="3"/>
  <c r="AH223" i="3" s="1"/>
  <c r="AF222" i="3"/>
  <c r="AG222" i="3" s="1"/>
  <c r="J17" i="1"/>
  <c r="K17" i="1" s="1"/>
  <c r="H18" i="1"/>
  <c r="G222" i="3"/>
  <c r="AM222" i="3" s="1"/>
  <c r="AR221" i="3" l="1"/>
  <c r="AP221" i="3"/>
  <c r="AQ221" i="3" s="1"/>
  <c r="S223" i="3"/>
  <c r="W222" i="3"/>
  <c r="U222" i="3"/>
  <c r="V222" i="3" s="1"/>
  <c r="H222" i="3"/>
  <c r="AN222" i="3" s="1"/>
  <c r="L221" i="3"/>
  <c r="J221" i="3"/>
  <c r="K221" i="3" s="1"/>
  <c r="AD224" i="3"/>
  <c r="AH224" i="3" s="1"/>
  <c r="AF223" i="3"/>
  <c r="AG223" i="3" s="1"/>
  <c r="H19" i="1"/>
  <c r="L18" i="1"/>
  <c r="J18" i="1"/>
  <c r="K18" i="1" s="1"/>
  <c r="G223" i="3"/>
  <c r="AM223" i="3" s="1"/>
  <c r="AR222" i="3" l="1"/>
  <c r="AP222" i="3"/>
  <c r="AQ222" i="3" s="1"/>
  <c r="H223" i="3"/>
  <c r="AN223" i="3" s="1"/>
  <c r="L222" i="3"/>
  <c r="J222" i="3"/>
  <c r="K222" i="3" s="1"/>
  <c r="S224" i="3"/>
  <c r="W223" i="3"/>
  <c r="U223" i="3"/>
  <c r="V223" i="3" s="1"/>
  <c r="AD225" i="3"/>
  <c r="AH225" i="3" s="1"/>
  <c r="AF224" i="3"/>
  <c r="AG224" i="3" s="1"/>
  <c r="H20" i="1"/>
  <c r="L19" i="1"/>
  <c r="J19" i="1"/>
  <c r="K19" i="1" s="1"/>
  <c r="G224" i="3"/>
  <c r="AM224" i="3" s="1"/>
  <c r="AR223" i="3" l="1"/>
  <c r="AP223" i="3"/>
  <c r="AQ223" i="3" s="1"/>
  <c r="S225" i="3"/>
  <c r="W224" i="3"/>
  <c r="U224" i="3"/>
  <c r="V224" i="3" s="1"/>
  <c r="H224" i="3"/>
  <c r="AN224" i="3" s="1"/>
  <c r="L223" i="3"/>
  <c r="J223" i="3"/>
  <c r="K223" i="3" s="1"/>
  <c r="AD226" i="3"/>
  <c r="AH226" i="3" s="1"/>
  <c r="AF225" i="3"/>
  <c r="AG225" i="3" s="1"/>
  <c r="H21" i="1"/>
  <c r="L20" i="1"/>
  <c r="J20" i="1"/>
  <c r="K20" i="1" s="1"/>
  <c r="G225" i="3"/>
  <c r="AM225" i="3" s="1"/>
  <c r="AR224" i="3" l="1"/>
  <c r="AP224" i="3"/>
  <c r="AQ224" i="3" s="1"/>
  <c r="H225" i="3"/>
  <c r="AN225" i="3" s="1"/>
  <c r="L224" i="3"/>
  <c r="J224" i="3"/>
  <c r="K224" i="3" s="1"/>
  <c r="S226" i="3"/>
  <c r="W225" i="3"/>
  <c r="U225" i="3"/>
  <c r="V225" i="3" s="1"/>
  <c r="AD227" i="3"/>
  <c r="AH227" i="3" s="1"/>
  <c r="AF226" i="3"/>
  <c r="AG226" i="3" s="1"/>
  <c r="H22" i="1"/>
  <c r="L21" i="1"/>
  <c r="J21" i="1"/>
  <c r="K21" i="1" s="1"/>
  <c r="G226" i="3"/>
  <c r="AM226" i="3" s="1"/>
  <c r="AR225" i="3" l="1"/>
  <c r="AP225" i="3"/>
  <c r="AQ225" i="3" s="1"/>
  <c r="S227" i="3"/>
  <c r="W226" i="3"/>
  <c r="U226" i="3"/>
  <c r="V226" i="3" s="1"/>
  <c r="H226" i="3"/>
  <c r="AN226" i="3" s="1"/>
  <c r="L225" i="3"/>
  <c r="J225" i="3"/>
  <c r="K225" i="3" s="1"/>
  <c r="AD228" i="3"/>
  <c r="AH228" i="3" s="1"/>
  <c r="AF227" i="3"/>
  <c r="AG227" i="3" s="1"/>
  <c r="H23" i="1"/>
  <c r="L22" i="1"/>
  <c r="J22" i="1"/>
  <c r="K22" i="1" s="1"/>
  <c r="G227" i="3"/>
  <c r="AM227" i="3" s="1"/>
  <c r="AR226" i="3" l="1"/>
  <c r="AP226" i="3"/>
  <c r="AQ226" i="3" s="1"/>
  <c r="H227" i="3"/>
  <c r="AN227" i="3" s="1"/>
  <c r="L226" i="3"/>
  <c r="J226" i="3"/>
  <c r="K226" i="3" s="1"/>
  <c r="S228" i="3"/>
  <c r="W227" i="3"/>
  <c r="U227" i="3"/>
  <c r="V227" i="3" s="1"/>
  <c r="AD229" i="3"/>
  <c r="AH229" i="3" s="1"/>
  <c r="AF228" i="3"/>
  <c r="AG228" i="3" s="1"/>
  <c r="H24" i="1"/>
  <c r="L23" i="1"/>
  <c r="J23" i="1"/>
  <c r="K23" i="1" s="1"/>
  <c r="G228" i="3"/>
  <c r="AM228" i="3" s="1"/>
  <c r="AR227" i="3" l="1"/>
  <c r="AP227" i="3"/>
  <c r="AQ227" i="3" s="1"/>
  <c r="S229" i="3"/>
  <c r="W228" i="3"/>
  <c r="U228" i="3"/>
  <c r="V228" i="3" s="1"/>
  <c r="H228" i="3"/>
  <c r="AN228" i="3" s="1"/>
  <c r="L227" i="3"/>
  <c r="J227" i="3"/>
  <c r="K227" i="3" s="1"/>
  <c r="AD230" i="3"/>
  <c r="AH230" i="3" s="1"/>
  <c r="AF229" i="3"/>
  <c r="H25" i="1"/>
  <c r="L24" i="1"/>
  <c r="J24" i="1"/>
  <c r="K24" i="1" s="1"/>
  <c r="G229" i="3"/>
  <c r="AM229" i="3" s="1"/>
  <c r="AG229" i="3" l="1"/>
  <c r="AW36" i="3"/>
  <c r="BA36" i="3" s="1"/>
  <c r="AR228" i="3"/>
  <c r="AP228" i="3"/>
  <c r="AQ228" i="3" s="1"/>
  <c r="H229" i="3"/>
  <c r="AN229" i="3" s="1"/>
  <c r="L228" i="3"/>
  <c r="J228" i="3"/>
  <c r="K228" i="3" s="1"/>
  <c r="S230" i="3"/>
  <c r="W229" i="3"/>
  <c r="U229" i="3"/>
  <c r="AD231" i="3"/>
  <c r="AH231" i="3" s="1"/>
  <c r="AF230" i="3"/>
  <c r="AG230" i="3" s="1"/>
  <c r="H26" i="1"/>
  <c r="L25" i="1"/>
  <c r="J25" i="1"/>
  <c r="K25" i="1" s="1"/>
  <c r="G230" i="3"/>
  <c r="AM230" i="3" s="1"/>
  <c r="AR229" i="3" l="1"/>
  <c r="AP229" i="3"/>
  <c r="V229" i="3"/>
  <c r="AV36" i="3"/>
  <c r="AZ36" i="3" s="1"/>
  <c r="S231" i="3"/>
  <c r="W230" i="3"/>
  <c r="U230" i="3"/>
  <c r="V230" i="3" s="1"/>
  <c r="H230" i="3"/>
  <c r="AN230" i="3" s="1"/>
  <c r="L229" i="3"/>
  <c r="J229" i="3"/>
  <c r="AD232" i="3"/>
  <c r="AH232" i="3" s="1"/>
  <c r="AF231" i="3"/>
  <c r="AG231" i="3" s="1"/>
  <c r="H27" i="1"/>
  <c r="L26" i="1"/>
  <c r="J26" i="1"/>
  <c r="K26" i="1" s="1"/>
  <c r="G231" i="3"/>
  <c r="AM231" i="3" s="1"/>
  <c r="AR230" i="3" l="1"/>
  <c r="AP230" i="3"/>
  <c r="AQ230" i="3" s="1"/>
  <c r="K229" i="3"/>
  <c r="AU36" i="3"/>
  <c r="AY36" i="3" s="1"/>
  <c r="AX36" i="3"/>
  <c r="BB36" i="3" s="1"/>
  <c r="AQ229" i="3"/>
  <c r="H231" i="3"/>
  <c r="AN231" i="3" s="1"/>
  <c r="L230" i="3"/>
  <c r="J230" i="3"/>
  <c r="K230" i="3" s="1"/>
  <c r="S232" i="3"/>
  <c r="W231" i="3"/>
  <c r="U231" i="3"/>
  <c r="V231" i="3" s="1"/>
  <c r="AD233" i="3"/>
  <c r="AH233" i="3" s="1"/>
  <c r="AF232" i="3"/>
  <c r="AG232" i="3" s="1"/>
  <c r="H28" i="1"/>
  <c r="L27" i="1"/>
  <c r="J27" i="1"/>
  <c r="K27" i="1" s="1"/>
  <c r="G232" i="3"/>
  <c r="AM232" i="3" s="1"/>
  <c r="AR231" i="3" l="1"/>
  <c r="AP231" i="3"/>
  <c r="AQ231" i="3" s="1"/>
  <c r="S233" i="3"/>
  <c r="W232" i="3"/>
  <c r="U232" i="3"/>
  <c r="V232" i="3" s="1"/>
  <c r="H232" i="3"/>
  <c r="AN232" i="3" s="1"/>
  <c r="L231" i="3"/>
  <c r="J231" i="3"/>
  <c r="K231" i="3" s="1"/>
  <c r="AD234" i="3"/>
  <c r="AH234" i="3" s="1"/>
  <c r="AF233" i="3"/>
  <c r="AG233" i="3" s="1"/>
  <c r="H29" i="1"/>
  <c r="L28" i="1"/>
  <c r="J28" i="1"/>
  <c r="K28" i="1" s="1"/>
  <c r="G233" i="3"/>
  <c r="AM233" i="3" s="1"/>
  <c r="AR232" i="3" l="1"/>
  <c r="AP232" i="3"/>
  <c r="AQ232" i="3" s="1"/>
  <c r="H233" i="3"/>
  <c r="AN233" i="3" s="1"/>
  <c r="L232" i="3"/>
  <c r="J232" i="3"/>
  <c r="K232" i="3" s="1"/>
  <c r="S234" i="3"/>
  <c r="W233" i="3"/>
  <c r="U233" i="3"/>
  <c r="V233" i="3" s="1"/>
  <c r="AD235" i="3"/>
  <c r="AH235" i="3" s="1"/>
  <c r="AF234" i="3"/>
  <c r="AG234" i="3" s="1"/>
  <c r="H30" i="1"/>
  <c r="L29" i="1"/>
  <c r="J29" i="1"/>
  <c r="K29" i="1" s="1"/>
  <c r="G234" i="3"/>
  <c r="AM234" i="3" s="1"/>
  <c r="AR233" i="3" l="1"/>
  <c r="AP233" i="3"/>
  <c r="AQ233" i="3" s="1"/>
  <c r="S235" i="3"/>
  <c r="W234" i="3"/>
  <c r="U234" i="3"/>
  <c r="V234" i="3" s="1"/>
  <c r="H234" i="3"/>
  <c r="AN234" i="3" s="1"/>
  <c r="L233" i="3"/>
  <c r="J233" i="3"/>
  <c r="K233" i="3" s="1"/>
  <c r="AD236" i="3"/>
  <c r="AH236" i="3" s="1"/>
  <c r="AF235" i="3"/>
  <c r="AG235" i="3" s="1"/>
  <c r="H31" i="1"/>
  <c r="L30" i="1"/>
  <c r="J30" i="1"/>
  <c r="K30" i="1" s="1"/>
  <c r="G235" i="3"/>
  <c r="AM235" i="3" s="1"/>
  <c r="AR234" i="3" l="1"/>
  <c r="AP234" i="3"/>
  <c r="AQ234" i="3" s="1"/>
  <c r="H235" i="3"/>
  <c r="AN235" i="3" s="1"/>
  <c r="L234" i="3"/>
  <c r="J234" i="3"/>
  <c r="K234" i="3" s="1"/>
  <c r="S236" i="3"/>
  <c r="W235" i="3"/>
  <c r="U235" i="3"/>
  <c r="V235" i="3" s="1"/>
  <c r="AD237" i="3"/>
  <c r="AH237" i="3" s="1"/>
  <c r="AF236" i="3"/>
  <c r="AG236" i="3" s="1"/>
  <c r="H32" i="1"/>
  <c r="L31" i="1"/>
  <c r="J31" i="1"/>
  <c r="K31" i="1" s="1"/>
  <c r="G236" i="3"/>
  <c r="AM236" i="3" s="1"/>
  <c r="AR235" i="3" l="1"/>
  <c r="AP235" i="3"/>
  <c r="AQ235" i="3" s="1"/>
  <c r="S237" i="3"/>
  <c r="W236" i="3"/>
  <c r="U236" i="3"/>
  <c r="V236" i="3" s="1"/>
  <c r="H236" i="3"/>
  <c r="AN236" i="3" s="1"/>
  <c r="L235" i="3"/>
  <c r="J235" i="3"/>
  <c r="K235" i="3" s="1"/>
  <c r="AD238" i="3"/>
  <c r="AH238" i="3" s="1"/>
  <c r="AF237" i="3"/>
  <c r="AG237" i="3" s="1"/>
  <c r="H33" i="1"/>
  <c r="L32" i="1"/>
  <c r="J32" i="1"/>
  <c r="K32" i="1" s="1"/>
  <c r="G237" i="3"/>
  <c r="AM237" i="3" s="1"/>
  <c r="AR236" i="3" l="1"/>
  <c r="AP236" i="3"/>
  <c r="AQ236" i="3" s="1"/>
  <c r="H237" i="3"/>
  <c r="AN237" i="3" s="1"/>
  <c r="L236" i="3"/>
  <c r="J236" i="3"/>
  <c r="K236" i="3" s="1"/>
  <c r="S238" i="3"/>
  <c r="W237" i="3"/>
  <c r="U237" i="3"/>
  <c r="V237" i="3" s="1"/>
  <c r="AD239" i="3"/>
  <c r="AH239" i="3" s="1"/>
  <c r="AF238" i="3"/>
  <c r="AG238" i="3" s="1"/>
  <c r="H34" i="1"/>
  <c r="L33" i="1"/>
  <c r="J33" i="1"/>
  <c r="G238" i="3"/>
  <c r="AM238" i="3" s="1"/>
  <c r="AR237" i="3" l="1"/>
  <c r="AP237" i="3"/>
  <c r="AQ237" i="3" s="1"/>
  <c r="K33" i="1"/>
  <c r="S15" i="1"/>
  <c r="S239" i="3"/>
  <c r="W238" i="3"/>
  <c r="U238" i="3"/>
  <c r="V238" i="3" s="1"/>
  <c r="H238" i="3"/>
  <c r="AN238" i="3" s="1"/>
  <c r="L237" i="3"/>
  <c r="J237" i="3"/>
  <c r="K237" i="3" s="1"/>
  <c r="AD240" i="3"/>
  <c r="AH240" i="3" s="1"/>
  <c r="AF239" i="3"/>
  <c r="AG239" i="3" s="1"/>
  <c r="H35" i="1"/>
  <c r="L34" i="1"/>
  <c r="J34" i="1"/>
  <c r="K34" i="1" s="1"/>
  <c r="G239" i="3"/>
  <c r="AM239" i="3" s="1"/>
  <c r="AR238" i="3" l="1"/>
  <c r="AP238" i="3"/>
  <c r="AQ238" i="3" s="1"/>
  <c r="H239" i="3"/>
  <c r="AN239" i="3" s="1"/>
  <c r="L238" i="3"/>
  <c r="J238" i="3"/>
  <c r="K238" i="3" s="1"/>
  <c r="S240" i="3"/>
  <c r="W239" i="3"/>
  <c r="U239" i="3"/>
  <c r="V239" i="3" s="1"/>
  <c r="AD241" i="3"/>
  <c r="AH241" i="3" s="1"/>
  <c r="AF240" i="3"/>
  <c r="AG240" i="3" s="1"/>
  <c r="H36" i="1"/>
  <c r="L35" i="1"/>
  <c r="J35" i="1"/>
  <c r="K35" i="1" s="1"/>
  <c r="G240" i="3"/>
  <c r="AM240" i="3" s="1"/>
  <c r="AR239" i="3" l="1"/>
  <c r="AP239" i="3"/>
  <c r="AQ239" i="3" s="1"/>
  <c r="S241" i="3"/>
  <c r="W240" i="3"/>
  <c r="U240" i="3"/>
  <c r="V240" i="3" s="1"/>
  <c r="H240" i="3"/>
  <c r="AN240" i="3" s="1"/>
  <c r="L239" i="3"/>
  <c r="J239" i="3"/>
  <c r="K239" i="3" s="1"/>
  <c r="AD242" i="3"/>
  <c r="AH242" i="3" s="1"/>
  <c r="AF241" i="3"/>
  <c r="AG241" i="3" s="1"/>
  <c r="H37" i="1"/>
  <c r="L36" i="1"/>
  <c r="J36" i="1"/>
  <c r="K36" i="1" s="1"/>
  <c r="G241" i="3"/>
  <c r="AM241" i="3" s="1"/>
  <c r="AR240" i="3" l="1"/>
  <c r="AP240" i="3"/>
  <c r="AQ240" i="3" s="1"/>
  <c r="H241" i="3"/>
  <c r="AN241" i="3" s="1"/>
  <c r="L240" i="3"/>
  <c r="J240" i="3"/>
  <c r="K240" i="3" s="1"/>
  <c r="S242" i="3"/>
  <c r="W241" i="3"/>
  <c r="U241" i="3"/>
  <c r="V241" i="3" s="1"/>
  <c r="AD243" i="3"/>
  <c r="AH243" i="3" s="1"/>
  <c r="AF242" i="3"/>
  <c r="AG242" i="3" s="1"/>
  <c r="H38" i="1"/>
  <c r="L37" i="1"/>
  <c r="J37" i="1"/>
  <c r="K37" i="1" s="1"/>
  <c r="G242" i="3"/>
  <c r="AM242" i="3" s="1"/>
  <c r="AR241" i="3" l="1"/>
  <c r="AP241" i="3"/>
  <c r="AQ241" i="3" s="1"/>
  <c r="S243" i="3"/>
  <c r="W242" i="3"/>
  <c r="U242" i="3"/>
  <c r="V242" i="3" s="1"/>
  <c r="H242" i="3"/>
  <c r="AN242" i="3" s="1"/>
  <c r="L241" i="3"/>
  <c r="J241" i="3"/>
  <c r="K241" i="3" s="1"/>
  <c r="AD244" i="3"/>
  <c r="AH244" i="3" s="1"/>
  <c r="AF243" i="3"/>
  <c r="AG243" i="3" s="1"/>
  <c r="H39" i="1"/>
  <c r="L38" i="1"/>
  <c r="J38" i="1"/>
  <c r="K38" i="1" s="1"/>
  <c r="G243" i="3"/>
  <c r="AM243" i="3" s="1"/>
  <c r="AR242" i="3" l="1"/>
  <c r="AP242" i="3"/>
  <c r="AQ242" i="3" s="1"/>
  <c r="H243" i="3"/>
  <c r="AN243" i="3" s="1"/>
  <c r="L242" i="3"/>
  <c r="J242" i="3"/>
  <c r="K242" i="3" s="1"/>
  <c r="S244" i="3"/>
  <c r="W243" i="3"/>
  <c r="U243" i="3"/>
  <c r="V243" i="3" s="1"/>
  <c r="AD245" i="3"/>
  <c r="AH245" i="3" s="1"/>
  <c r="AF244" i="3"/>
  <c r="AG244" i="3" s="1"/>
  <c r="H40" i="1"/>
  <c r="L39" i="1"/>
  <c r="J39" i="1"/>
  <c r="K39" i="1" s="1"/>
  <c r="G244" i="3"/>
  <c r="AM244" i="3" s="1"/>
  <c r="AR243" i="3" l="1"/>
  <c r="AP243" i="3"/>
  <c r="AQ243" i="3" s="1"/>
  <c r="S245" i="3"/>
  <c r="W244" i="3"/>
  <c r="U244" i="3"/>
  <c r="V244" i="3" s="1"/>
  <c r="H244" i="3"/>
  <c r="AN244" i="3" s="1"/>
  <c r="L243" i="3"/>
  <c r="J243" i="3"/>
  <c r="K243" i="3" s="1"/>
  <c r="AD246" i="3"/>
  <c r="AH246" i="3" s="1"/>
  <c r="AF245" i="3"/>
  <c r="AG245" i="3" s="1"/>
  <c r="H41" i="1"/>
  <c r="L40" i="1"/>
  <c r="J40" i="1"/>
  <c r="K40" i="1" s="1"/>
  <c r="G245" i="3"/>
  <c r="AM245" i="3" s="1"/>
  <c r="AR244" i="3" l="1"/>
  <c r="AP244" i="3"/>
  <c r="AQ244" i="3" s="1"/>
  <c r="H245" i="3"/>
  <c r="AN245" i="3" s="1"/>
  <c r="L244" i="3"/>
  <c r="J244" i="3"/>
  <c r="K244" i="3" s="1"/>
  <c r="S246" i="3"/>
  <c r="W245" i="3"/>
  <c r="U245" i="3"/>
  <c r="V245" i="3" s="1"/>
  <c r="AD247" i="3"/>
  <c r="AH247" i="3" s="1"/>
  <c r="AF246" i="3"/>
  <c r="AG246" i="3" s="1"/>
  <c r="H42" i="1"/>
  <c r="L41" i="1"/>
  <c r="J41" i="1"/>
  <c r="K41" i="1" s="1"/>
  <c r="G246" i="3"/>
  <c r="AM246" i="3" s="1"/>
  <c r="AR245" i="3" l="1"/>
  <c r="AP245" i="3"/>
  <c r="AQ245" i="3" s="1"/>
  <c r="S247" i="3"/>
  <c r="W246" i="3"/>
  <c r="U246" i="3"/>
  <c r="V246" i="3" s="1"/>
  <c r="H246" i="3"/>
  <c r="AN246" i="3" s="1"/>
  <c r="L245" i="3"/>
  <c r="J245" i="3"/>
  <c r="K245" i="3" s="1"/>
  <c r="AD248" i="3"/>
  <c r="AH248" i="3" s="1"/>
  <c r="AF247" i="3"/>
  <c r="AG247" i="3" s="1"/>
  <c r="H43" i="1"/>
  <c r="L42" i="1"/>
  <c r="J42" i="1"/>
  <c r="K42" i="1" s="1"/>
  <c r="G247" i="3"/>
  <c r="AM247" i="3" s="1"/>
  <c r="AR246" i="3" l="1"/>
  <c r="AP246" i="3"/>
  <c r="AQ246" i="3" s="1"/>
  <c r="H247" i="3"/>
  <c r="AN247" i="3" s="1"/>
  <c r="L246" i="3"/>
  <c r="J246" i="3"/>
  <c r="K246" i="3" s="1"/>
  <c r="S248" i="3"/>
  <c r="W247" i="3"/>
  <c r="U247" i="3"/>
  <c r="V247" i="3" s="1"/>
  <c r="AD249" i="3"/>
  <c r="AH249" i="3" s="1"/>
  <c r="AF248" i="3"/>
  <c r="AG248" i="3" s="1"/>
  <c r="H44" i="1"/>
  <c r="L43" i="1"/>
  <c r="J43" i="1"/>
  <c r="K43" i="1" s="1"/>
  <c r="G248" i="3"/>
  <c r="AM248" i="3" s="1"/>
  <c r="AR247" i="3" l="1"/>
  <c r="AP247" i="3"/>
  <c r="AQ247" i="3" s="1"/>
  <c r="S249" i="3"/>
  <c r="W248" i="3"/>
  <c r="U248" i="3"/>
  <c r="V248" i="3" s="1"/>
  <c r="H248" i="3"/>
  <c r="AN248" i="3" s="1"/>
  <c r="L247" i="3"/>
  <c r="J247" i="3"/>
  <c r="K247" i="3" s="1"/>
  <c r="AD250" i="3"/>
  <c r="AH250" i="3" s="1"/>
  <c r="AF249" i="3"/>
  <c r="AG249" i="3" s="1"/>
  <c r="H45" i="1"/>
  <c r="L44" i="1"/>
  <c r="J44" i="1"/>
  <c r="K44" i="1" s="1"/>
  <c r="G249" i="3"/>
  <c r="AM249" i="3" s="1"/>
  <c r="AR248" i="3" l="1"/>
  <c r="AP248" i="3"/>
  <c r="AQ248" i="3" s="1"/>
  <c r="H249" i="3"/>
  <c r="AN249" i="3" s="1"/>
  <c r="L248" i="3"/>
  <c r="J248" i="3"/>
  <c r="K248" i="3" s="1"/>
  <c r="S250" i="3"/>
  <c r="W249" i="3"/>
  <c r="U249" i="3"/>
  <c r="V249" i="3" s="1"/>
  <c r="AD251" i="3"/>
  <c r="AH251" i="3" s="1"/>
  <c r="AF250" i="3"/>
  <c r="H46" i="1"/>
  <c r="L45" i="1"/>
  <c r="J45" i="1"/>
  <c r="K45" i="1" s="1"/>
  <c r="G250" i="3"/>
  <c r="AM250" i="3" s="1"/>
  <c r="AR249" i="3" l="1"/>
  <c r="AP249" i="3"/>
  <c r="AQ249" i="3" s="1"/>
  <c r="AG250" i="3"/>
  <c r="AW37" i="3"/>
  <c r="BA37" i="3" s="1"/>
  <c r="S251" i="3"/>
  <c r="W250" i="3"/>
  <c r="U250" i="3"/>
  <c r="H250" i="3"/>
  <c r="AN250" i="3" s="1"/>
  <c r="L249" i="3"/>
  <c r="J249" i="3"/>
  <c r="K249" i="3" s="1"/>
  <c r="AD252" i="3"/>
  <c r="AH252" i="3" s="1"/>
  <c r="AF251" i="3"/>
  <c r="AG251" i="3" s="1"/>
  <c r="H47" i="1"/>
  <c r="L46" i="1"/>
  <c r="J46" i="1"/>
  <c r="K46" i="1" s="1"/>
  <c r="G251" i="3"/>
  <c r="AM251" i="3" s="1"/>
  <c r="AR250" i="3" l="1"/>
  <c r="AP250" i="3"/>
  <c r="V250" i="3"/>
  <c r="AV37" i="3"/>
  <c r="AZ37" i="3" s="1"/>
  <c r="H251" i="3"/>
  <c r="AN251" i="3" s="1"/>
  <c r="L250" i="3"/>
  <c r="J250" i="3"/>
  <c r="S252" i="3"/>
  <c r="W251" i="3"/>
  <c r="U251" i="3"/>
  <c r="V251" i="3" s="1"/>
  <c r="AD253" i="3"/>
  <c r="AH253" i="3" s="1"/>
  <c r="AF252" i="3"/>
  <c r="AG252" i="3" s="1"/>
  <c r="H48" i="1"/>
  <c r="L47" i="1"/>
  <c r="J47" i="1"/>
  <c r="K47" i="1" s="1"/>
  <c r="G252" i="3"/>
  <c r="AM252" i="3" s="1"/>
  <c r="K250" i="3" l="1"/>
  <c r="AU37" i="3"/>
  <c r="AY37" i="3" s="1"/>
  <c r="AX37" i="3"/>
  <c r="BB37" i="3" s="1"/>
  <c r="AQ250" i="3"/>
  <c r="AR251" i="3"/>
  <c r="AP251" i="3"/>
  <c r="AQ251" i="3" s="1"/>
  <c r="S253" i="3"/>
  <c r="W252" i="3"/>
  <c r="U252" i="3"/>
  <c r="V252" i="3" s="1"/>
  <c r="H252" i="3"/>
  <c r="AN252" i="3" s="1"/>
  <c r="L251" i="3"/>
  <c r="J251" i="3"/>
  <c r="K251" i="3" s="1"/>
  <c r="AD254" i="3"/>
  <c r="AH254" i="3" s="1"/>
  <c r="AF253" i="3"/>
  <c r="AG253" i="3" s="1"/>
  <c r="H49" i="1"/>
  <c r="L48" i="1"/>
  <c r="J48" i="1"/>
  <c r="K48" i="1" s="1"/>
  <c r="G253" i="3"/>
  <c r="AM253" i="3" s="1"/>
  <c r="AR252" i="3" l="1"/>
  <c r="AP252" i="3"/>
  <c r="AQ252" i="3" s="1"/>
  <c r="H253" i="3"/>
  <c r="AN253" i="3" s="1"/>
  <c r="L252" i="3"/>
  <c r="J252" i="3"/>
  <c r="K252" i="3" s="1"/>
  <c r="S254" i="3"/>
  <c r="W253" i="3"/>
  <c r="U253" i="3"/>
  <c r="V253" i="3" s="1"/>
  <c r="AD255" i="3"/>
  <c r="AH255" i="3" s="1"/>
  <c r="AF254" i="3"/>
  <c r="AG254" i="3" s="1"/>
  <c r="H50" i="1"/>
  <c r="L49" i="1"/>
  <c r="J49" i="1"/>
  <c r="K49" i="1" s="1"/>
  <c r="G254" i="3"/>
  <c r="AM254" i="3" s="1"/>
  <c r="AR253" i="3" l="1"/>
  <c r="AP253" i="3"/>
  <c r="AQ253" i="3" s="1"/>
  <c r="S255" i="3"/>
  <c r="W254" i="3"/>
  <c r="U254" i="3"/>
  <c r="V254" i="3" s="1"/>
  <c r="H254" i="3"/>
  <c r="AN254" i="3" s="1"/>
  <c r="L253" i="3"/>
  <c r="J253" i="3"/>
  <c r="K253" i="3" s="1"/>
  <c r="AD256" i="3"/>
  <c r="AH256" i="3" s="1"/>
  <c r="AF255" i="3"/>
  <c r="AG255" i="3" s="1"/>
  <c r="H51" i="1"/>
  <c r="L50" i="1"/>
  <c r="J50" i="1"/>
  <c r="K50" i="1" s="1"/>
  <c r="G255" i="3"/>
  <c r="AM255" i="3" s="1"/>
  <c r="AR254" i="3" l="1"/>
  <c r="AP254" i="3"/>
  <c r="AQ254" i="3" s="1"/>
  <c r="H255" i="3"/>
  <c r="AN255" i="3" s="1"/>
  <c r="L254" i="3"/>
  <c r="J254" i="3"/>
  <c r="K254" i="3" s="1"/>
  <c r="S256" i="3"/>
  <c r="W255" i="3"/>
  <c r="U255" i="3"/>
  <c r="V255" i="3" s="1"/>
  <c r="AD257" i="3"/>
  <c r="AH257" i="3" s="1"/>
  <c r="AF256" i="3"/>
  <c r="AG256" i="3" s="1"/>
  <c r="H52" i="1"/>
  <c r="L51" i="1"/>
  <c r="J51" i="1"/>
  <c r="K51" i="1" s="1"/>
  <c r="G256" i="3"/>
  <c r="AM256" i="3" s="1"/>
  <c r="AR255" i="3" l="1"/>
  <c r="AP255" i="3"/>
  <c r="AQ255" i="3" s="1"/>
  <c r="S257" i="3"/>
  <c r="W256" i="3"/>
  <c r="U256" i="3"/>
  <c r="V256" i="3" s="1"/>
  <c r="H256" i="3"/>
  <c r="AN256" i="3" s="1"/>
  <c r="L255" i="3"/>
  <c r="J255" i="3"/>
  <c r="K255" i="3" s="1"/>
  <c r="AD258" i="3"/>
  <c r="AH258" i="3" s="1"/>
  <c r="AF257" i="3"/>
  <c r="AG257" i="3" s="1"/>
  <c r="H53" i="1"/>
  <c r="L52" i="1"/>
  <c r="J52" i="1"/>
  <c r="K52" i="1" s="1"/>
  <c r="G257" i="3"/>
  <c r="AM257" i="3" s="1"/>
  <c r="AR256" i="3" l="1"/>
  <c r="AP256" i="3"/>
  <c r="AQ256" i="3" s="1"/>
  <c r="H257" i="3"/>
  <c r="AN257" i="3" s="1"/>
  <c r="L256" i="3"/>
  <c r="J256" i="3"/>
  <c r="K256" i="3" s="1"/>
  <c r="S258" i="3"/>
  <c r="W257" i="3"/>
  <c r="U257" i="3"/>
  <c r="V257" i="3" s="1"/>
  <c r="AD259" i="3"/>
  <c r="AH259" i="3" s="1"/>
  <c r="AF258" i="3"/>
  <c r="AG258" i="3" s="1"/>
  <c r="H54" i="1"/>
  <c r="L53" i="1"/>
  <c r="J53" i="1"/>
  <c r="G258" i="3"/>
  <c r="AM258" i="3" s="1"/>
  <c r="AR257" i="3" l="1"/>
  <c r="AP257" i="3"/>
  <c r="AQ257" i="3" s="1"/>
  <c r="K53" i="1"/>
  <c r="S16" i="1"/>
  <c r="T16" i="1" s="1"/>
  <c r="S259" i="3"/>
  <c r="W258" i="3"/>
  <c r="U258" i="3"/>
  <c r="V258" i="3" s="1"/>
  <c r="H258" i="3"/>
  <c r="AN258" i="3" s="1"/>
  <c r="L257" i="3"/>
  <c r="J257" i="3"/>
  <c r="K257" i="3" s="1"/>
  <c r="AD260" i="3"/>
  <c r="AH260" i="3" s="1"/>
  <c r="AF259" i="3"/>
  <c r="AG259" i="3" s="1"/>
  <c r="H55" i="1"/>
  <c r="L54" i="1"/>
  <c r="J54" i="1"/>
  <c r="K54" i="1" s="1"/>
  <c r="G259" i="3"/>
  <c r="AM259" i="3" s="1"/>
  <c r="AR258" i="3" l="1"/>
  <c r="AP258" i="3"/>
  <c r="AQ258" i="3" s="1"/>
  <c r="H259" i="3"/>
  <c r="AN259" i="3" s="1"/>
  <c r="L258" i="3"/>
  <c r="J258" i="3"/>
  <c r="K258" i="3" s="1"/>
  <c r="S260" i="3"/>
  <c r="W259" i="3"/>
  <c r="U259" i="3"/>
  <c r="V259" i="3" s="1"/>
  <c r="AD261" i="3"/>
  <c r="AH261" i="3" s="1"/>
  <c r="AF260" i="3"/>
  <c r="AG260" i="3" s="1"/>
  <c r="H56" i="1"/>
  <c r="L55" i="1"/>
  <c r="J55" i="1"/>
  <c r="K55" i="1" s="1"/>
  <c r="G260" i="3"/>
  <c r="AM260" i="3" s="1"/>
  <c r="AR259" i="3" l="1"/>
  <c r="AP259" i="3"/>
  <c r="AQ259" i="3" s="1"/>
  <c r="S261" i="3"/>
  <c r="W260" i="3"/>
  <c r="U260" i="3"/>
  <c r="V260" i="3" s="1"/>
  <c r="H260" i="3"/>
  <c r="AN260" i="3" s="1"/>
  <c r="L259" i="3"/>
  <c r="J259" i="3"/>
  <c r="K259" i="3" s="1"/>
  <c r="AD262" i="3"/>
  <c r="AH262" i="3" s="1"/>
  <c r="AF261" i="3"/>
  <c r="AG261" i="3" s="1"/>
  <c r="H57" i="1"/>
  <c r="L56" i="1"/>
  <c r="J56" i="1"/>
  <c r="K56" i="1" s="1"/>
  <c r="G261" i="3"/>
  <c r="AM261" i="3" s="1"/>
  <c r="AR260" i="3" l="1"/>
  <c r="AP260" i="3"/>
  <c r="AQ260" i="3" s="1"/>
  <c r="H261" i="3"/>
  <c r="AN261" i="3" s="1"/>
  <c r="L260" i="3"/>
  <c r="J260" i="3"/>
  <c r="K260" i="3" s="1"/>
  <c r="S262" i="3"/>
  <c r="W261" i="3"/>
  <c r="U261" i="3"/>
  <c r="V261" i="3" s="1"/>
  <c r="AD263" i="3"/>
  <c r="AH263" i="3" s="1"/>
  <c r="AF262" i="3"/>
  <c r="AG262" i="3" s="1"/>
  <c r="H58" i="1"/>
  <c r="L57" i="1"/>
  <c r="J57" i="1"/>
  <c r="K57" i="1" s="1"/>
  <c r="G262" i="3"/>
  <c r="AM262" i="3" s="1"/>
  <c r="AR261" i="3" l="1"/>
  <c r="AP261" i="3"/>
  <c r="AQ261" i="3" s="1"/>
  <c r="S263" i="3"/>
  <c r="W262" i="3"/>
  <c r="U262" i="3"/>
  <c r="V262" i="3" s="1"/>
  <c r="H262" i="3"/>
  <c r="AN262" i="3" s="1"/>
  <c r="L261" i="3"/>
  <c r="J261" i="3"/>
  <c r="K261" i="3" s="1"/>
  <c r="AD264" i="3"/>
  <c r="AH264" i="3" s="1"/>
  <c r="AF263" i="3"/>
  <c r="AG263" i="3" s="1"/>
  <c r="H59" i="1"/>
  <c r="L58" i="1"/>
  <c r="J58" i="1"/>
  <c r="K58" i="1" s="1"/>
  <c r="G263" i="3"/>
  <c r="AM263" i="3" s="1"/>
  <c r="AR262" i="3" l="1"/>
  <c r="AP262" i="3"/>
  <c r="AQ262" i="3" s="1"/>
  <c r="H263" i="3"/>
  <c r="AN263" i="3" s="1"/>
  <c r="L262" i="3"/>
  <c r="J262" i="3"/>
  <c r="K262" i="3" s="1"/>
  <c r="S264" i="3"/>
  <c r="W263" i="3"/>
  <c r="U263" i="3"/>
  <c r="V263" i="3" s="1"/>
  <c r="AD265" i="3"/>
  <c r="AH265" i="3" s="1"/>
  <c r="AF264" i="3"/>
  <c r="AG264" i="3" s="1"/>
  <c r="H60" i="1"/>
  <c r="L59" i="1"/>
  <c r="J59" i="1"/>
  <c r="K59" i="1" s="1"/>
  <c r="G264" i="3"/>
  <c r="AM264" i="3" s="1"/>
  <c r="AR263" i="3" l="1"/>
  <c r="AP263" i="3"/>
  <c r="AQ263" i="3" s="1"/>
  <c r="S265" i="3"/>
  <c r="W264" i="3"/>
  <c r="U264" i="3"/>
  <c r="V264" i="3" s="1"/>
  <c r="H264" i="3"/>
  <c r="AN264" i="3" s="1"/>
  <c r="L263" i="3"/>
  <c r="J263" i="3"/>
  <c r="K263" i="3" s="1"/>
  <c r="AD266" i="3"/>
  <c r="AH266" i="3" s="1"/>
  <c r="AF265" i="3"/>
  <c r="AG265" i="3" s="1"/>
  <c r="H61" i="1"/>
  <c r="L60" i="1"/>
  <c r="J60" i="1"/>
  <c r="K60" i="1" s="1"/>
  <c r="G265" i="3"/>
  <c r="AM265" i="3" s="1"/>
  <c r="AR264" i="3" l="1"/>
  <c r="AP264" i="3"/>
  <c r="AQ264" i="3" s="1"/>
  <c r="H265" i="3"/>
  <c r="AN265" i="3" s="1"/>
  <c r="L264" i="3"/>
  <c r="J264" i="3"/>
  <c r="K264" i="3" s="1"/>
  <c r="S266" i="3"/>
  <c r="W265" i="3"/>
  <c r="U265" i="3"/>
  <c r="V265" i="3" s="1"/>
  <c r="AD267" i="3"/>
  <c r="AH267" i="3" s="1"/>
  <c r="AF266" i="3"/>
  <c r="AG266" i="3" s="1"/>
  <c r="H62" i="1"/>
  <c r="L61" i="1"/>
  <c r="J61" i="1"/>
  <c r="K61" i="1" s="1"/>
  <c r="G266" i="3"/>
  <c r="AM266" i="3" s="1"/>
  <c r="AR265" i="3" l="1"/>
  <c r="AP265" i="3"/>
  <c r="AQ265" i="3" s="1"/>
  <c r="S267" i="3"/>
  <c r="W266" i="3"/>
  <c r="U266" i="3"/>
  <c r="V266" i="3" s="1"/>
  <c r="H266" i="3"/>
  <c r="AN266" i="3" s="1"/>
  <c r="L265" i="3"/>
  <c r="J265" i="3"/>
  <c r="K265" i="3" s="1"/>
  <c r="AD268" i="3"/>
  <c r="AH268" i="3" s="1"/>
  <c r="AF267" i="3"/>
  <c r="AG267" i="3" s="1"/>
  <c r="H63" i="1"/>
  <c r="L62" i="1"/>
  <c r="J62" i="1"/>
  <c r="K62" i="1" s="1"/>
  <c r="G267" i="3"/>
  <c r="AM267" i="3" s="1"/>
  <c r="AR266" i="3" l="1"/>
  <c r="AP266" i="3"/>
  <c r="AQ266" i="3" s="1"/>
  <c r="H267" i="3"/>
  <c r="AN267" i="3" s="1"/>
  <c r="L266" i="3"/>
  <c r="J266" i="3"/>
  <c r="K266" i="3" s="1"/>
  <c r="S268" i="3"/>
  <c r="W267" i="3"/>
  <c r="U267" i="3"/>
  <c r="V267" i="3" s="1"/>
  <c r="AD269" i="3"/>
  <c r="AH269" i="3" s="1"/>
  <c r="AF268" i="3"/>
  <c r="AG268" i="3" s="1"/>
  <c r="H64" i="1"/>
  <c r="L63" i="1"/>
  <c r="J63" i="1"/>
  <c r="K63" i="1" s="1"/>
  <c r="G268" i="3"/>
  <c r="AM268" i="3" s="1"/>
  <c r="AR267" i="3" l="1"/>
  <c r="AP267" i="3"/>
  <c r="AQ267" i="3" s="1"/>
  <c r="S269" i="3"/>
  <c r="W268" i="3"/>
  <c r="U268" i="3"/>
  <c r="V268" i="3" s="1"/>
  <c r="H268" i="3"/>
  <c r="AN268" i="3" s="1"/>
  <c r="L267" i="3"/>
  <c r="J267" i="3"/>
  <c r="K267" i="3" s="1"/>
  <c r="AD270" i="3"/>
  <c r="AH270" i="3" s="1"/>
  <c r="AF269" i="3"/>
  <c r="H65" i="1"/>
  <c r="L64" i="1"/>
  <c r="J64" i="1"/>
  <c r="K64" i="1" s="1"/>
  <c r="G269" i="3"/>
  <c r="AM269" i="3" s="1"/>
  <c r="AG269" i="3" l="1"/>
  <c r="AW38" i="3"/>
  <c r="BA38" i="3" s="1"/>
  <c r="AR268" i="3"/>
  <c r="AP268" i="3"/>
  <c r="AQ268" i="3" s="1"/>
  <c r="H269" i="3"/>
  <c r="AN269" i="3" s="1"/>
  <c r="L268" i="3"/>
  <c r="J268" i="3"/>
  <c r="K268" i="3" s="1"/>
  <c r="S270" i="3"/>
  <c r="W269" i="3"/>
  <c r="U269" i="3"/>
  <c r="AD271" i="3"/>
  <c r="AH271" i="3" s="1"/>
  <c r="AF270" i="3"/>
  <c r="AG270" i="3" s="1"/>
  <c r="H66" i="1"/>
  <c r="L65" i="1"/>
  <c r="J65" i="1"/>
  <c r="K65" i="1" s="1"/>
  <c r="G270" i="3"/>
  <c r="AM270" i="3" s="1"/>
  <c r="V269" i="3" l="1"/>
  <c r="AV38" i="3"/>
  <c r="AZ38" i="3" s="1"/>
  <c r="AR269" i="3"/>
  <c r="AP269" i="3"/>
  <c r="S271" i="3"/>
  <c r="W270" i="3"/>
  <c r="U270" i="3"/>
  <c r="V270" i="3" s="1"/>
  <c r="H270" i="3"/>
  <c r="AN270" i="3" s="1"/>
  <c r="L269" i="3"/>
  <c r="J269" i="3"/>
  <c r="AD272" i="3"/>
  <c r="AH272" i="3" s="1"/>
  <c r="AF271" i="3"/>
  <c r="AG271" i="3" s="1"/>
  <c r="H67" i="1"/>
  <c r="L66" i="1"/>
  <c r="J66" i="1"/>
  <c r="K66" i="1" s="1"/>
  <c r="G271" i="3"/>
  <c r="AM271" i="3" s="1"/>
  <c r="AR270" i="3" l="1"/>
  <c r="AP270" i="3"/>
  <c r="AQ270" i="3" s="1"/>
  <c r="AX38" i="3"/>
  <c r="BB38" i="3" s="1"/>
  <c r="AQ269" i="3"/>
  <c r="K269" i="3"/>
  <c r="AU38" i="3"/>
  <c r="AY38" i="3" s="1"/>
  <c r="H271" i="3"/>
  <c r="AN271" i="3" s="1"/>
  <c r="L270" i="3"/>
  <c r="J270" i="3"/>
  <c r="K270" i="3" s="1"/>
  <c r="S272" i="3"/>
  <c r="W271" i="3"/>
  <c r="U271" i="3"/>
  <c r="V271" i="3" s="1"/>
  <c r="AD273" i="3"/>
  <c r="AH273" i="3" s="1"/>
  <c r="AF272" i="3"/>
  <c r="AG272" i="3" s="1"/>
  <c r="H68" i="1"/>
  <c r="L67" i="1"/>
  <c r="J67" i="1"/>
  <c r="K67" i="1" s="1"/>
  <c r="G272" i="3"/>
  <c r="AM272" i="3" s="1"/>
  <c r="AR271" i="3" l="1"/>
  <c r="AP271" i="3"/>
  <c r="AQ271" i="3" s="1"/>
  <c r="S273" i="3"/>
  <c r="W272" i="3"/>
  <c r="U272" i="3"/>
  <c r="V272" i="3" s="1"/>
  <c r="H272" i="3"/>
  <c r="AN272" i="3" s="1"/>
  <c r="L271" i="3"/>
  <c r="J271" i="3"/>
  <c r="K271" i="3" s="1"/>
  <c r="AD274" i="3"/>
  <c r="AH274" i="3" s="1"/>
  <c r="AF273" i="3"/>
  <c r="AG273" i="3" s="1"/>
  <c r="H69" i="1"/>
  <c r="L68" i="1"/>
  <c r="J68" i="1"/>
  <c r="K68" i="1" s="1"/>
  <c r="G273" i="3"/>
  <c r="AM273" i="3" s="1"/>
  <c r="AR272" i="3" l="1"/>
  <c r="AP272" i="3"/>
  <c r="AQ272" i="3" s="1"/>
  <c r="H273" i="3"/>
  <c r="AN273" i="3" s="1"/>
  <c r="L272" i="3"/>
  <c r="J272" i="3"/>
  <c r="K272" i="3" s="1"/>
  <c r="S274" i="3"/>
  <c r="W273" i="3"/>
  <c r="U273" i="3"/>
  <c r="V273" i="3" s="1"/>
  <c r="AD275" i="3"/>
  <c r="AH275" i="3" s="1"/>
  <c r="AF274" i="3"/>
  <c r="AG274" i="3" s="1"/>
  <c r="H70" i="1"/>
  <c r="L69" i="1"/>
  <c r="J69" i="1"/>
  <c r="K69" i="1" s="1"/>
  <c r="G274" i="3"/>
  <c r="AM274" i="3" s="1"/>
  <c r="AR273" i="3" l="1"/>
  <c r="AP273" i="3"/>
  <c r="AQ273" i="3" s="1"/>
  <c r="S275" i="3"/>
  <c r="W274" i="3"/>
  <c r="U274" i="3"/>
  <c r="V274" i="3" s="1"/>
  <c r="H274" i="3"/>
  <c r="AN274" i="3" s="1"/>
  <c r="L273" i="3"/>
  <c r="J273" i="3"/>
  <c r="K273" i="3" s="1"/>
  <c r="AD276" i="3"/>
  <c r="AH276" i="3" s="1"/>
  <c r="AF275" i="3"/>
  <c r="AG275" i="3" s="1"/>
  <c r="H71" i="1"/>
  <c r="L70" i="1"/>
  <c r="J70" i="1"/>
  <c r="K70" i="1" s="1"/>
  <c r="G275" i="3"/>
  <c r="AM275" i="3" s="1"/>
  <c r="AR274" i="3" l="1"/>
  <c r="AP274" i="3"/>
  <c r="AQ274" i="3" s="1"/>
  <c r="H275" i="3"/>
  <c r="AN275" i="3" s="1"/>
  <c r="L274" i="3"/>
  <c r="J274" i="3"/>
  <c r="K274" i="3" s="1"/>
  <c r="S276" i="3"/>
  <c r="W275" i="3"/>
  <c r="U275" i="3"/>
  <c r="V275" i="3" s="1"/>
  <c r="AD277" i="3"/>
  <c r="AH277" i="3" s="1"/>
  <c r="AF276" i="3"/>
  <c r="AG276" i="3" s="1"/>
  <c r="H72" i="1"/>
  <c r="L71" i="1"/>
  <c r="J71" i="1"/>
  <c r="K71" i="1" s="1"/>
  <c r="G276" i="3"/>
  <c r="AM276" i="3" s="1"/>
  <c r="AR275" i="3" l="1"/>
  <c r="AP275" i="3"/>
  <c r="AQ275" i="3" s="1"/>
  <c r="S277" i="3"/>
  <c r="W276" i="3"/>
  <c r="U276" i="3"/>
  <c r="V276" i="3" s="1"/>
  <c r="H276" i="3"/>
  <c r="AN276" i="3" s="1"/>
  <c r="L275" i="3"/>
  <c r="J275" i="3"/>
  <c r="K275" i="3" s="1"/>
  <c r="AD278" i="3"/>
  <c r="AH278" i="3" s="1"/>
  <c r="AF277" i="3"/>
  <c r="AG277" i="3" s="1"/>
  <c r="H73" i="1"/>
  <c r="L72" i="1"/>
  <c r="J72" i="1"/>
  <c r="K72" i="1" s="1"/>
  <c r="G277" i="3"/>
  <c r="AM277" i="3" s="1"/>
  <c r="AR276" i="3" l="1"/>
  <c r="AP276" i="3"/>
  <c r="AQ276" i="3" s="1"/>
  <c r="H277" i="3"/>
  <c r="AN277" i="3" s="1"/>
  <c r="L276" i="3"/>
  <c r="J276" i="3"/>
  <c r="K276" i="3" s="1"/>
  <c r="S278" i="3"/>
  <c r="W277" i="3"/>
  <c r="U277" i="3"/>
  <c r="V277" i="3" s="1"/>
  <c r="AD279" i="3"/>
  <c r="AH279" i="3" s="1"/>
  <c r="AF278" i="3"/>
  <c r="AG278" i="3" s="1"/>
  <c r="H74" i="1"/>
  <c r="L73" i="1"/>
  <c r="J73" i="1"/>
  <c r="K73" i="1" s="1"/>
  <c r="G278" i="3"/>
  <c r="AM278" i="3" s="1"/>
  <c r="AR277" i="3" l="1"/>
  <c r="AP277" i="3"/>
  <c r="AQ277" i="3" s="1"/>
  <c r="S279" i="3"/>
  <c r="W278" i="3"/>
  <c r="U278" i="3"/>
  <c r="V278" i="3" s="1"/>
  <c r="H278" i="3"/>
  <c r="AN278" i="3" s="1"/>
  <c r="L277" i="3"/>
  <c r="J277" i="3"/>
  <c r="K277" i="3" s="1"/>
  <c r="AD280" i="3"/>
  <c r="AH280" i="3" s="1"/>
  <c r="AF279" i="3"/>
  <c r="AG279" i="3" s="1"/>
  <c r="H75" i="1"/>
  <c r="L74" i="1"/>
  <c r="J74" i="1"/>
  <c r="K74" i="1" s="1"/>
  <c r="G279" i="3"/>
  <c r="AM279" i="3" s="1"/>
  <c r="AR278" i="3" l="1"/>
  <c r="AP278" i="3"/>
  <c r="AQ278" i="3" s="1"/>
  <c r="H279" i="3"/>
  <c r="AN279" i="3" s="1"/>
  <c r="L278" i="3"/>
  <c r="J278" i="3"/>
  <c r="K278" i="3" s="1"/>
  <c r="S280" i="3"/>
  <c r="W279" i="3"/>
  <c r="U279" i="3"/>
  <c r="V279" i="3" s="1"/>
  <c r="AD281" i="3"/>
  <c r="AH281" i="3" s="1"/>
  <c r="AF280" i="3"/>
  <c r="AG280" i="3" s="1"/>
  <c r="H76" i="1"/>
  <c r="L75" i="1"/>
  <c r="J75" i="1"/>
  <c r="G280" i="3"/>
  <c r="AM280" i="3" s="1"/>
  <c r="AR279" i="3" l="1"/>
  <c r="AP279" i="3"/>
  <c r="AQ279" i="3" s="1"/>
  <c r="K75" i="1"/>
  <c r="S17" i="1"/>
  <c r="T17" i="1" s="1"/>
  <c r="S281" i="3"/>
  <c r="W280" i="3"/>
  <c r="U280" i="3"/>
  <c r="V280" i="3" s="1"/>
  <c r="H280" i="3"/>
  <c r="AN280" i="3" s="1"/>
  <c r="L279" i="3"/>
  <c r="J279" i="3"/>
  <c r="K279" i="3" s="1"/>
  <c r="AD282" i="3"/>
  <c r="AH282" i="3" s="1"/>
  <c r="AF281" i="3"/>
  <c r="AG281" i="3" s="1"/>
  <c r="H77" i="1"/>
  <c r="L76" i="1"/>
  <c r="J76" i="1"/>
  <c r="K76" i="1" s="1"/>
  <c r="G281" i="3"/>
  <c r="AM281" i="3" s="1"/>
  <c r="AR280" i="3" l="1"/>
  <c r="AP280" i="3"/>
  <c r="AQ280" i="3" s="1"/>
  <c r="H281" i="3"/>
  <c r="AN281" i="3" s="1"/>
  <c r="L280" i="3"/>
  <c r="J280" i="3"/>
  <c r="K280" i="3" s="1"/>
  <c r="S282" i="3"/>
  <c r="W281" i="3"/>
  <c r="U281" i="3"/>
  <c r="V281" i="3" s="1"/>
  <c r="AD283" i="3"/>
  <c r="AH283" i="3" s="1"/>
  <c r="AF282" i="3"/>
  <c r="AG282" i="3" s="1"/>
  <c r="H78" i="1"/>
  <c r="L77" i="1"/>
  <c r="J77" i="1"/>
  <c r="K77" i="1" s="1"/>
  <c r="G282" i="3"/>
  <c r="AM282" i="3" s="1"/>
  <c r="AR281" i="3" l="1"/>
  <c r="AP281" i="3"/>
  <c r="AQ281" i="3" s="1"/>
  <c r="S283" i="3"/>
  <c r="W282" i="3"/>
  <c r="U282" i="3"/>
  <c r="V282" i="3" s="1"/>
  <c r="H282" i="3"/>
  <c r="AN282" i="3" s="1"/>
  <c r="L281" i="3"/>
  <c r="J281" i="3"/>
  <c r="K281" i="3" s="1"/>
  <c r="AD284" i="3"/>
  <c r="AH284" i="3" s="1"/>
  <c r="AF283" i="3"/>
  <c r="AG283" i="3" s="1"/>
  <c r="H79" i="1"/>
  <c r="L78" i="1"/>
  <c r="J78" i="1"/>
  <c r="K78" i="1" s="1"/>
  <c r="G283" i="3"/>
  <c r="AM283" i="3" s="1"/>
  <c r="AR282" i="3" l="1"/>
  <c r="AP282" i="3"/>
  <c r="AQ282" i="3" s="1"/>
  <c r="H283" i="3"/>
  <c r="AN283" i="3" s="1"/>
  <c r="L282" i="3"/>
  <c r="J282" i="3"/>
  <c r="K282" i="3" s="1"/>
  <c r="S284" i="3"/>
  <c r="W283" i="3"/>
  <c r="U283" i="3"/>
  <c r="V283" i="3" s="1"/>
  <c r="AD285" i="3"/>
  <c r="AH285" i="3" s="1"/>
  <c r="AF284" i="3"/>
  <c r="AG284" i="3" s="1"/>
  <c r="H80" i="1"/>
  <c r="L79" i="1"/>
  <c r="J79" i="1"/>
  <c r="K79" i="1" s="1"/>
  <c r="G284" i="3"/>
  <c r="AM284" i="3" s="1"/>
  <c r="AR283" i="3" l="1"/>
  <c r="AP283" i="3"/>
  <c r="AQ283" i="3" s="1"/>
  <c r="S285" i="3"/>
  <c r="W284" i="3"/>
  <c r="U284" i="3"/>
  <c r="V284" i="3" s="1"/>
  <c r="H284" i="3"/>
  <c r="AN284" i="3" s="1"/>
  <c r="L283" i="3"/>
  <c r="J283" i="3"/>
  <c r="K283" i="3" s="1"/>
  <c r="AD286" i="3"/>
  <c r="AH286" i="3" s="1"/>
  <c r="AF285" i="3"/>
  <c r="AG285" i="3" s="1"/>
  <c r="H81" i="1"/>
  <c r="L80" i="1"/>
  <c r="J80" i="1"/>
  <c r="K80" i="1" s="1"/>
  <c r="G285" i="3"/>
  <c r="AM285" i="3" s="1"/>
  <c r="AR284" i="3" l="1"/>
  <c r="AP284" i="3"/>
  <c r="AQ284" i="3" s="1"/>
  <c r="H285" i="3"/>
  <c r="AN285" i="3" s="1"/>
  <c r="L284" i="3"/>
  <c r="J284" i="3"/>
  <c r="K284" i="3" s="1"/>
  <c r="S286" i="3"/>
  <c r="W285" i="3"/>
  <c r="U285" i="3"/>
  <c r="V285" i="3" s="1"/>
  <c r="AD287" i="3"/>
  <c r="AH287" i="3" s="1"/>
  <c r="AF286" i="3"/>
  <c r="AG286" i="3" s="1"/>
  <c r="H82" i="1"/>
  <c r="L81" i="1"/>
  <c r="J81" i="1"/>
  <c r="K81" i="1" s="1"/>
  <c r="G286" i="3"/>
  <c r="AM286" i="3" s="1"/>
  <c r="AR285" i="3" l="1"/>
  <c r="AP285" i="3"/>
  <c r="AQ285" i="3" s="1"/>
  <c r="S287" i="3"/>
  <c r="W286" i="3"/>
  <c r="U286" i="3"/>
  <c r="V286" i="3" s="1"/>
  <c r="H286" i="3"/>
  <c r="AN286" i="3" s="1"/>
  <c r="L285" i="3"/>
  <c r="J285" i="3"/>
  <c r="K285" i="3" s="1"/>
  <c r="AD288" i="3"/>
  <c r="AH288" i="3" s="1"/>
  <c r="AF287" i="3"/>
  <c r="AG287" i="3" s="1"/>
  <c r="H83" i="1"/>
  <c r="L82" i="1"/>
  <c r="J82" i="1"/>
  <c r="K82" i="1" s="1"/>
  <c r="G287" i="3"/>
  <c r="AM287" i="3" s="1"/>
  <c r="AR286" i="3" l="1"/>
  <c r="AP286" i="3"/>
  <c r="AQ286" i="3" s="1"/>
  <c r="H287" i="3"/>
  <c r="AN287" i="3" s="1"/>
  <c r="L286" i="3"/>
  <c r="J286" i="3"/>
  <c r="K286" i="3" s="1"/>
  <c r="S288" i="3"/>
  <c r="W287" i="3"/>
  <c r="U287" i="3"/>
  <c r="V287" i="3" s="1"/>
  <c r="AD289" i="3"/>
  <c r="AH289" i="3" s="1"/>
  <c r="AF288" i="3"/>
  <c r="H84" i="1"/>
  <c r="L83" i="1"/>
  <c r="J83" i="1"/>
  <c r="K83" i="1" s="1"/>
  <c r="G288" i="3"/>
  <c r="AM288" i="3" s="1"/>
  <c r="AR287" i="3" l="1"/>
  <c r="AP287" i="3"/>
  <c r="AQ287" i="3" s="1"/>
  <c r="AG288" i="3"/>
  <c r="AW39" i="3"/>
  <c r="BA39" i="3" s="1"/>
  <c r="H288" i="3"/>
  <c r="AN288" i="3" s="1"/>
  <c r="L287" i="3"/>
  <c r="J287" i="3"/>
  <c r="K287" i="3" s="1"/>
  <c r="S289" i="3"/>
  <c r="W288" i="3"/>
  <c r="U288" i="3"/>
  <c r="AD290" i="3"/>
  <c r="AH290" i="3" s="1"/>
  <c r="AF289" i="3"/>
  <c r="AG289" i="3" s="1"/>
  <c r="H85" i="1"/>
  <c r="L84" i="1"/>
  <c r="J84" i="1"/>
  <c r="K84" i="1" s="1"/>
  <c r="G289" i="3"/>
  <c r="AM289" i="3" s="1"/>
  <c r="V288" i="3" l="1"/>
  <c r="AV39" i="3"/>
  <c r="AZ39" i="3" s="1"/>
  <c r="AR288" i="3"/>
  <c r="AP288" i="3"/>
  <c r="S290" i="3"/>
  <c r="W289" i="3"/>
  <c r="U289" i="3"/>
  <c r="V289" i="3" s="1"/>
  <c r="H289" i="3"/>
  <c r="AN289" i="3" s="1"/>
  <c r="L288" i="3"/>
  <c r="J288" i="3"/>
  <c r="AD291" i="3"/>
  <c r="AH291" i="3" s="1"/>
  <c r="AF290" i="3"/>
  <c r="AG290" i="3" s="1"/>
  <c r="H86" i="1"/>
  <c r="L85" i="1"/>
  <c r="J85" i="1"/>
  <c r="K85" i="1" s="1"/>
  <c r="G290" i="3"/>
  <c r="AM290" i="3" s="1"/>
  <c r="AR289" i="3" l="1"/>
  <c r="AP289" i="3"/>
  <c r="AQ289" i="3" s="1"/>
  <c r="AX39" i="3"/>
  <c r="BB39" i="3" s="1"/>
  <c r="AQ288" i="3"/>
  <c r="K288" i="3"/>
  <c r="AU39" i="3"/>
  <c r="AY39" i="3" s="1"/>
  <c r="S291" i="3"/>
  <c r="W290" i="3"/>
  <c r="U290" i="3"/>
  <c r="V290" i="3" s="1"/>
  <c r="H290" i="3"/>
  <c r="AN290" i="3" s="1"/>
  <c r="L289" i="3"/>
  <c r="J289" i="3"/>
  <c r="K289" i="3" s="1"/>
  <c r="AD292" i="3"/>
  <c r="AH292" i="3" s="1"/>
  <c r="AF291" i="3"/>
  <c r="AG291" i="3" s="1"/>
  <c r="H87" i="1"/>
  <c r="L86" i="1"/>
  <c r="J86" i="1"/>
  <c r="K86" i="1" s="1"/>
  <c r="G291" i="3"/>
  <c r="AM291" i="3" s="1"/>
  <c r="AR290" i="3" l="1"/>
  <c r="AP290" i="3"/>
  <c r="AQ290" i="3" s="1"/>
  <c r="S292" i="3"/>
  <c r="W291" i="3"/>
  <c r="U291" i="3"/>
  <c r="V291" i="3" s="1"/>
  <c r="H291" i="3"/>
  <c r="AN291" i="3" s="1"/>
  <c r="L290" i="3"/>
  <c r="J290" i="3"/>
  <c r="K290" i="3" s="1"/>
  <c r="AD293" i="3"/>
  <c r="AH293" i="3" s="1"/>
  <c r="AF292" i="3"/>
  <c r="AG292" i="3" s="1"/>
  <c r="H88" i="1"/>
  <c r="L87" i="1"/>
  <c r="J87" i="1"/>
  <c r="K87" i="1" s="1"/>
  <c r="G292" i="3"/>
  <c r="AM292" i="3" s="1"/>
  <c r="AR291" i="3" l="1"/>
  <c r="AP291" i="3"/>
  <c r="AQ291" i="3" s="1"/>
  <c r="S293" i="3"/>
  <c r="W292" i="3"/>
  <c r="U292" i="3"/>
  <c r="V292" i="3" s="1"/>
  <c r="H292" i="3"/>
  <c r="AN292" i="3" s="1"/>
  <c r="L291" i="3"/>
  <c r="J291" i="3"/>
  <c r="K291" i="3" s="1"/>
  <c r="AD294" i="3"/>
  <c r="AH294" i="3" s="1"/>
  <c r="AF293" i="3"/>
  <c r="AG293" i="3" s="1"/>
  <c r="H89" i="1"/>
  <c r="L88" i="1"/>
  <c r="J88" i="1"/>
  <c r="K88" i="1" s="1"/>
  <c r="G293" i="3"/>
  <c r="AM293" i="3" s="1"/>
  <c r="AR292" i="3" l="1"/>
  <c r="AP292" i="3"/>
  <c r="AQ292" i="3" s="1"/>
  <c r="S294" i="3"/>
  <c r="W293" i="3"/>
  <c r="U293" i="3"/>
  <c r="V293" i="3" s="1"/>
  <c r="H293" i="3"/>
  <c r="AN293" i="3" s="1"/>
  <c r="L292" i="3"/>
  <c r="J292" i="3"/>
  <c r="K292" i="3" s="1"/>
  <c r="AD295" i="3"/>
  <c r="AH295" i="3" s="1"/>
  <c r="AF294" i="3"/>
  <c r="AG294" i="3" s="1"/>
  <c r="H90" i="1"/>
  <c r="L89" i="1"/>
  <c r="J89" i="1"/>
  <c r="K89" i="1" s="1"/>
  <c r="G294" i="3"/>
  <c r="AM294" i="3" s="1"/>
  <c r="AR293" i="3" l="1"/>
  <c r="AP293" i="3"/>
  <c r="AQ293" i="3" s="1"/>
  <c r="S295" i="3"/>
  <c r="W294" i="3"/>
  <c r="U294" i="3"/>
  <c r="V294" i="3" s="1"/>
  <c r="H294" i="3"/>
  <c r="AN294" i="3" s="1"/>
  <c r="L293" i="3"/>
  <c r="J293" i="3"/>
  <c r="K293" i="3" s="1"/>
  <c r="AD296" i="3"/>
  <c r="AH296" i="3" s="1"/>
  <c r="AF295" i="3"/>
  <c r="AG295" i="3" s="1"/>
  <c r="H91" i="1"/>
  <c r="L90" i="1"/>
  <c r="J90" i="1"/>
  <c r="K90" i="1" s="1"/>
  <c r="G295" i="3"/>
  <c r="AM295" i="3" s="1"/>
  <c r="AR294" i="3" l="1"/>
  <c r="AP294" i="3"/>
  <c r="AQ294" i="3" s="1"/>
  <c r="S296" i="3"/>
  <c r="W295" i="3"/>
  <c r="U295" i="3"/>
  <c r="V295" i="3" s="1"/>
  <c r="H295" i="3"/>
  <c r="AN295" i="3" s="1"/>
  <c r="L294" i="3"/>
  <c r="J294" i="3"/>
  <c r="K294" i="3" s="1"/>
  <c r="AD297" i="3"/>
  <c r="AH297" i="3" s="1"/>
  <c r="AF296" i="3"/>
  <c r="AG296" i="3" s="1"/>
  <c r="H92" i="1"/>
  <c r="L91" i="1"/>
  <c r="J91" i="1"/>
  <c r="K91" i="1" s="1"/>
  <c r="G296" i="3"/>
  <c r="AM296" i="3" s="1"/>
  <c r="AR295" i="3" l="1"/>
  <c r="AP295" i="3"/>
  <c r="AQ295" i="3" s="1"/>
  <c r="S297" i="3"/>
  <c r="W296" i="3"/>
  <c r="U296" i="3"/>
  <c r="V296" i="3" s="1"/>
  <c r="H296" i="3"/>
  <c r="AN296" i="3" s="1"/>
  <c r="L295" i="3"/>
  <c r="J295" i="3"/>
  <c r="K295" i="3" s="1"/>
  <c r="AD298" i="3"/>
  <c r="AH298" i="3" s="1"/>
  <c r="AF297" i="3"/>
  <c r="AG297" i="3" s="1"/>
  <c r="H93" i="1"/>
  <c r="L92" i="1"/>
  <c r="J92" i="1"/>
  <c r="K92" i="1" s="1"/>
  <c r="G297" i="3"/>
  <c r="AM297" i="3" s="1"/>
  <c r="AR296" i="3" l="1"/>
  <c r="AP296" i="3"/>
  <c r="AQ296" i="3" s="1"/>
  <c r="S298" i="3"/>
  <c r="W297" i="3"/>
  <c r="U297" i="3"/>
  <c r="V297" i="3" s="1"/>
  <c r="H297" i="3"/>
  <c r="AN297" i="3" s="1"/>
  <c r="L296" i="3"/>
  <c r="J296" i="3"/>
  <c r="K296" i="3" s="1"/>
  <c r="AD299" i="3"/>
  <c r="AH299" i="3" s="1"/>
  <c r="AF298" i="3"/>
  <c r="AG298" i="3" s="1"/>
  <c r="H94" i="1"/>
  <c r="L93" i="1"/>
  <c r="J93" i="1"/>
  <c r="K93" i="1" s="1"/>
  <c r="G298" i="3"/>
  <c r="AM298" i="3" s="1"/>
  <c r="AR297" i="3" l="1"/>
  <c r="AP297" i="3"/>
  <c r="AQ297" i="3" s="1"/>
  <c r="S299" i="3"/>
  <c r="W298" i="3"/>
  <c r="U298" i="3"/>
  <c r="V298" i="3" s="1"/>
  <c r="H298" i="3"/>
  <c r="AN298" i="3" s="1"/>
  <c r="L297" i="3"/>
  <c r="J297" i="3"/>
  <c r="K297" i="3" s="1"/>
  <c r="AD300" i="3"/>
  <c r="AH300" i="3" s="1"/>
  <c r="AF299" i="3"/>
  <c r="AG299" i="3" s="1"/>
  <c r="H95" i="1"/>
  <c r="L94" i="1"/>
  <c r="J94" i="1"/>
  <c r="K94" i="1" s="1"/>
  <c r="G299" i="3"/>
  <c r="AM299" i="3" s="1"/>
  <c r="AR298" i="3" l="1"/>
  <c r="AP298" i="3"/>
  <c r="AQ298" i="3" s="1"/>
  <c r="S300" i="3"/>
  <c r="W299" i="3"/>
  <c r="U299" i="3"/>
  <c r="V299" i="3" s="1"/>
  <c r="H299" i="3"/>
  <c r="AN299" i="3" s="1"/>
  <c r="L298" i="3"/>
  <c r="J298" i="3"/>
  <c r="K298" i="3" s="1"/>
  <c r="AD301" i="3"/>
  <c r="AH301" i="3" s="1"/>
  <c r="AF300" i="3"/>
  <c r="AG300" i="3" s="1"/>
  <c r="H96" i="1"/>
  <c r="L95" i="1"/>
  <c r="J95" i="1"/>
  <c r="G300" i="3"/>
  <c r="AM300" i="3" s="1"/>
  <c r="AR299" i="3" l="1"/>
  <c r="AP299" i="3"/>
  <c r="AQ299" i="3" s="1"/>
  <c r="K95" i="1"/>
  <c r="S18" i="1"/>
  <c r="T18" i="1" s="1"/>
  <c r="S301" i="3"/>
  <c r="W300" i="3"/>
  <c r="U300" i="3"/>
  <c r="V300" i="3" s="1"/>
  <c r="H300" i="3"/>
  <c r="AN300" i="3" s="1"/>
  <c r="L299" i="3"/>
  <c r="J299" i="3"/>
  <c r="K299" i="3" s="1"/>
  <c r="AD302" i="3"/>
  <c r="AH302" i="3" s="1"/>
  <c r="AF301" i="3"/>
  <c r="AG301" i="3" s="1"/>
  <c r="H97" i="1"/>
  <c r="L96" i="1"/>
  <c r="J96" i="1"/>
  <c r="K96" i="1" s="1"/>
  <c r="G301" i="3"/>
  <c r="AM301" i="3" s="1"/>
  <c r="AR300" i="3" l="1"/>
  <c r="AP300" i="3"/>
  <c r="AQ300" i="3" s="1"/>
  <c r="S302" i="3"/>
  <c r="W301" i="3"/>
  <c r="U301" i="3"/>
  <c r="V301" i="3" s="1"/>
  <c r="H301" i="3"/>
  <c r="AN301" i="3" s="1"/>
  <c r="L300" i="3"/>
  <c r="J300" i="3"/>
  <c r="K300" i="3" s="1"/>
  <c r="AD303" i="3"/>
  <c r="AH303" i="3" s="1"/>
  <c r="AF302" i="3"/>
  <c r="AG302" i="3" s="1"/>
  <c r="H98" i="1"/>
  <c r="L97" i="1"/>
  <c r="J97" i="1"/>
  <c r="K97" i="1" s="1"/>
  <c r="G302" i="3"/>
  <c r="AM302" i="3" s="1"/>
  <c r="AR301" i="3" l="1"/>
  <c r="AP301" i="3"/>
  <c r="AQ301" i="3" s="1"/>
  <c r="H302" i="3"/>
  <c r="AN302" i="3" s="1"/>
  <c r="L301" i="3"/>
  <c r="J301" i="3"/>
  <c r="K301" i="3" s="1"/>
  <c r="S303" i="3"/>
  <c r="W302" i="3"/>
  <c r="U302" i="3"/>
  <c r="V302" i="3" s="1"/>
  <c r="AD304" i="3"/>
  <c r="AH304" i="3" s="1"/>
  <c r="AF303" i="3"/>
  <c r="AG303" i="3" s="1"/>
  <c r="H99" i="1"/>
  <c r="L98" i="1"/>
  <c r="J98" i="1"/>
  <c r="K98" i="1" s="1"/>
  <c r="G303" i="3"/>
  <c r="AM303" i="3" s="1"/>
  <c r="AR302" i="3" l="1"/>
  <c r="AP302" i="3"/>
  <c r="AQ302" i="3" s="1"/>
  <c r="S304" i="3"/>
  <c r="W303" i="3"/>
  <c r="U303" i="3"/>
  <c r="V303" i="3" s="1"/>
  <c r="H303" i="3"/>
  <c r="AN303" i="3" s="1"/>
  <c r="L302" i="3"/>
  <c r="J302" i="3"/>
  <c r="K302" i="3" s="1"/>
  <c r="AD305" i="3"/>
  <c r="AH305" i="3" s="1"/>
  <c r="AF304" i="3"/>
  <c r="AG304" i="3" s="1"/>
  <c r="H100" i="1"/>
  <c r="L99" i="1"/>
  <c r="J99" i="1"/>
  <c r="K99" i="1" s="1"/>
  <c r="G304" i="3"/>
  <c r="AM304" i="3" s="1"/>
  <c r="AR303" i="3" l="1"/>
  <c r="AP303" i="3"/>
  <c r="AQ303" i="3" s="1"/>
  <c r="H304" i="3"/>
  <c r="AN304" i="3" s="1"/>
  <c r="L303" i="3"/>
  <c r="J303" i="3"/>
  <c r="K303" i="3" s="1"/>
  <c r="S305" i="3"/>
  <c r="W304" i="3"/>
  <c r="U304" i="3"/>
  <c r="V304" i="3" s="1"/>
  <c r="AD306" i="3"/>
  <c r="AH306" i="3" s="1"/>
  <c r="AF305" i="3"/>
  <c r="AG305" i="3" s="1"/>
  <c r="H101" i="1"/>
  <c r="L100" i="1"/>
  <c r="J100" i="1"/>
  <c r="K100" i="1" s="1"/>
  <c r="G305" i="3"/>
  <c r="AM305" i="3" s="1"/>
  <c r="AR304" i="3" l="1"/>
  <c r="AP304" i="3"/>
  <c r="AQ304" i="3" s="1"/>
  <c r="S306" i="3"/>
  <c r="W305" i="3"/>
  <c r="U305" i="3"/>
  <c r="V305" i="3" s="1"/>
  <c r="H305" i="3"/>
  <c r="AN305" i="3" s="1"/>
  <c r="L304" i="3"/>
  <c r="J304" i="3"/>
  <c r="K304" i="3" s="1"/>
  <c r="AD307" i="3"/>
  <c r="AH307" i="3" s="1"/>
  <c r="AF306" i="3"/>
  <c r="AG306" i="3" s="1"/>
  <c r="H102" i="1"/>
  <c r="L101" i="1"/>
  <c r="J101" i="1"/>
  <c r="K101" i="1" s="1"/>
  <c r="G306" i="3"/>
  <c r="AM306" i="3" s="1"/>
  <c r="AR305" i="3" l="1"/>
  <c r="AP305" i="3"/>
  <c r="AQ305" i="3" s="1"/>
  <c r="S307" i="3"/>
  <c r="W306" i="3"/>
  <c r="U306" i="3"/>
  <c r="V306" i="3" s="1"/>
  <c r="H306" i="3"/>
  <c r="AN306" i="3" s="1"/>
  <c r="L305" i="3"/>
  <c r="J305" i="3"/>
  <c r="K305" i="3" s="1"/>
  <c r="AD308" i="3"/>
  <c r="AH308" i="3" s="1"/>
  <c r="AF307" i="3"/>
  <c r="AG307" i="3" s="1"/>
  <c r="H103" i="1"/>
  <c r="L102" i="1"/>
  <c r="J102" i="1"/>
  <c r="K102" i="1" s="1"/>
  <c r="G307" i="3"/>
  <c r="AM307" i="3" s="1"/>
  <c r="AR306" i="3" l="1"/>
  <c r="AP306" i="3"/>
  <c r="AQ306" i="3" s="1"/>
  <c r="H307" i="3"/>
  <c r="AN307" i="3" s="1"/>
  <c r="L306" i="3"/>
  <c r="J306" i="3"/>
  <c r="K306" i="3" s="1"/>
  <c r="S308" i="3"/>
  <c r="W307" i="3"/>
  <c r="U307" i="3"/>
  <c r="V307" i="3" s="1"/>
  <c r="AD309" i="3"/>
  <c r="AH309" i="3" s="1"/>
  <c r="AF308" i="3"/>
  <c r="H104" i="1"/>
  <c r="L103" i="1"/>
  <c r="J103" i="1"/>
  <c r="K103" i="1" s="1"/>
  <c r="G308" i="3"/>
  <c r="AM308" i="3" s="1"/>
  <c r="AR307" i="3" l="1"/>
  <c r="AP307" i="3"/>
  <c r="AQ307" i="3" s="1"/>
  <c r="AG308" i="3"/>
  <c r="AW40" i="3"/>
  <c r="BA40" i="3" s="1"/>
  <c r="S309" i="3"/>
  <c r="W308" i="3"/>
  <c r="U308" i="3"/>
  <c r="H308" i="3"/>
  <c r="AN308" i="3" s="1"/>
  <c r="L307" i="3"/>
  <c r="J307" i="3"/>
  <c r="K307" i="3" s="1"/>
  <c r="AD310" i="3"/>
  <c r="AH310" i="3" s="1"/>
  <c r="AF309" i="3"/>
  <c r="AG309" i="3" s="1"/>
  <c r="H105" i="1"/>
  <c r="L104" i="1"/>
  <c r="J104" i="1"/>
  <c r="K104" i="1" s="1"/>
  <c r="G309" i="3"/>
  <c r="AM309" i="3" s="1"/>
  <c r="AR308" i="3" l="1"/>
  <c r="AP308" i="3"/>
  <c r="V308" i="3"/>
  <c r="AV40" i="3"/>
  <c r="AZ40" i="3" s="1"/>
  <c r="S310" i="3"/>
  <c r="W309" i="3"/>
  <c r="U309" i="3"/>
  <c r="V309" i="3" s="1"/>
  <c r="H309" i="3"/>
  <c r="AN309" i="3" s="1"/>
  <c r="L308" i="3"/>
  <c r="J308" i="3"/>
  <c r="AD311" i="3"/>
  <c r="AH311" i="3" s="1"/>
  <c r="AF310" i="3"/>
  <c r="AG310" i="3" s="1"/>
  <c r="H106" i="1"/>
  <c r="L105" i="1"/>
  <c r="J105" i="1"/>
  <c r="K105" i="1" s="1"/>
  <c r="G310" i="3"/>
  <c r="AM310" i="3" s="1"/>
  <c r="AR309" i="3" l="1"/>
  <c r="AP309" i="3"/>
  <c r="AQ309" i="3" s="1"/>
  <c r="K308" i="3"/>
  <c r="AU40" i="3"/>
  <c r="AY40" i="3" s="1"/>
  <c r="AX40" i="3"/>
  <c r="BB40" i="3" s="1"/>
  <c r="AQ308" i="3"/>
  <c r="H310" i="3"/>
  <c r="AN310" i="3" s="1"/>
  <c r="L309" i="3"/>
  <c r="J309" i="3"/>
  <c r="K309" i="3" s="1"/>
  <c r="S311" i="3"/>
  <c r="W310" i="3"/>
  <c r="U310" i="3"/>
  <c r="V310" i="3" s="1"/>
  <c r="AD312" i="3"/>
  <c r="AH312" i="3" s="1"/>
  <c r="AF311" i="3"/>
  <c r="AG311" i="3" s="1"/>
  <c r="H107" i="1"/>
  <c r="L106" i="1"/>
  <c r="J106" i="1"/>
  <c r="K106" i="1" s="1"/>
  <c r="G311" i="3"/>
  <c r="AM311" i="3" s="1"/>
  <c r="AR310" i="3" l="1"/>
  <c r="AP310" i="3"/>
  <c r="AQ310" i="3" s="1"/>
  <c r="S312" i="3"/>
  <c r="W311" i="3"/>
  <c r="U311" i="3"/>
  <c r="V311" i="3" s="1"/>
  <c r="H311" i="3"/>
  <c r="AN311" i="3" s="1"/>
  <c r="L310" i="3"/>
  <c r="J310" i="3"/>
  <c r="K310" i="3" s="1"/>
  <c r="AD313" i="3"/>
  <c r="AH313" i="3" s="1"/>
  <c r="AF312" i="3"/>
  <c r="AG312" i="3" s="1"/>
  <c r="H108" i="1"/>
  <c r="L107" i="1"/>
  <c r="J107" i="1"/>
  <c r="K107" i="1" s="1"/>
  <c r="G312" i="3"/>
  <c r="AM312" i="3" s="1"/>
  <c r="AR311" i="3" l="1"/>
  <c r="AP311" i="3"/>
  <c r="AQ311" i="3" s="1"/>
  <c r="S313" i="3"/>
  <c r="W312" i="3"/>
  <c r="U312" i="3"/>
  <c r="V312" i="3" s="1"/>
  <c r="H312" i="3"/>
  <c r="AN312" i="3" s="1"/>
  <c r="L311" i="3"/>
  <c r="J311" i="3"/>
  <c r="K311" i="3" s="1"/>
  <c r="AD314" i="3"/>
  <c r="AH314" i="3" s="1"/>
  <c r="AF313" i="3"/>
  <c r="AG313" i="3" s="1"/>
  <c r="H109" i="1"/>
  <c r="L108" i="1"/>
  <c r="J108" i="1"/>
  <c r="K108" i="1" s="1"/>
  <c r="G313" i="3"/>
  <c r="AM313" i="3" s="1"/>
  <c r="AR312" i="3" l="1"/>
  <c r="AP312" i="3"/>
  <c r="AQ312" i="3" s="1"/>
  <c r="S314" i="3"/>
  <c r="W313" i="3"/>
  <c r="U313" i="3"/>
  <c r="V313" i="3" s="1"/>
  <c r="H313" i="3"/>
  <c r="AN313" i="3" s="1"/>
  <c r="L312" i="3"/>
  <c r="J312" i="3"/>
  <c r="K312" i="3" s="1"/>
  <c r="AD315" i="3"/>
  <c r="AH315" i="3" s="1"/>
  <c r="AF314" i="3"/>
  <c r="AG314" i="3" s="1"/>
  <c r="H110" i="1"/>
  <c r="L109" i="1"/>
  <c r="J109" i="1"/>
  <c r="K109" i="1" s="1"/>
  <c r="G314" i="3"/>
  <c r="AM314" i="3" s="1"/>
  <c r="AR313" i="3" l="1"/>
  <c r="AP313" i="3"/>
  <c r="AQ313" i="3" s="1"/>
  <c r="S315" i="3"/>
  <c r="W314" i="3"/>
  <c r="U314" i="3"/>
  <c r="V314" i="3" s="1"/>
  <c r="H314" i="3"/>
  <c r="AN314" i="3" s="1"/>
  <c r="L313" i="3"/>
  <c r="J313" i="3"/>
  <c r="K313" i="3" s="1"/>
  <c r="AD316" i="3"/>
  <c r="AH316" i="3" s="1"/>
  <c r="AF315" i="3"/>
  <c r="AG315" i="3" s="1"/>
  <c r="H111" i="1"/>
  <c r="L110" i="1"/>
  <c r="J110" i="1"/>
  <c r="K110" i="1" s="1"/>
  <c r="G315" i="3"/>
  <c r="AM315" i="3" s="1"/>
  <c r="AR314" i="3" l="1"/>
  <c r="AP314" i="3"/>
  <c r="AQ314" i="3" s="1"/>
  <c r="H315" i="3"/>
  <c r="AN315" i="3" s="1"/>
  <c r="L314" i="3"/>
  <c r="J314" i="3"/>
  <c r="K314" i="3" s="1"/>
  <c r="S316" i="3"/>
  <c r="W315" i="3"/>
  <c r="U315" i="3"/>
  <c r="V315" i="3" s="1"/>
  <c r="AD317" i="3"/>
  <c r="AH317" i="3" s="1"/>
  <c r="AF316" i="3"/>
  <c r="AG316" i="3" s="1"/>
  <c r="H112" i="1"/>
  <c r="L111" i="1"/>
  <c r="J111" i="1"/>
  <c r="K111" i="1" s="1"/>
  <c r="G316" i="3"/>
  <c r="AM316" i="3" s="1"/>
  <c r="AR315" i="3" l="1"/>
  <c r="AP315" i="3"/>
  <c r="AQ315" i="3" s="1"/>
  <c r="S317" i="3"/>
  <c r="W316" i="3"/>
  <c r="U316" i="3"/>
  <c r="V316" i="3" s="1"/>
  <c r="H316" i="3"/>
  <c r="AN316" i="3" s="1"/>
  <c r="L315" i="3"/>
  <c r="J315" i="3"/>
  <c r="K315" i="3" s="1"/>
  <c r="AD318" i="3"/>
  <c r="AH318" i="3" s="1"/>
  <c r="AF317" i="3"/>
  <c r="AG317" i="3" s="1"/>
  <c r="H113" i="1"/>
  <c r="L112" i="1"/>
  <c r="J112" i="1"/>
  <c r="K112" i="1" s="1"/>
  <c r="G317" i="3"/>
  <c r="AM317" i="3" s="1"/>
  <c r="AR316" i="3" l="1"/>
  <c r="AP316" i="3"/>
  <c r="AQ316" i="3" s="1"/>
  <c r="H317" i="3"/>
  <c r="AN317" i="3" s="1"/>
  <c r="L316" i="3"/>
  <c r="J316" i="3"/>
  <c r="K316" i="3" s="1"/>
  <c r="S318" i="3"/>
  <c r="W317" i="3"/>
  <c r="U317" i="3"/>
  <c r="V317" i="3" s="1"/>
  <c r="AD319" i="3"/>
  <c r="AH319" i="3" s="1"/>
  <c r="AF318" i="3"/>
  <c r="AG318" i="3" s="1"/>
  <c r="H114" i="1"/>
  <c r="L113" i="1"/>
  <c r="J113" i="1"/>
  <c r="G318" i="3"/>
  <c r="AM318" i="3" s="1"/>
  <c r="AR317" i="3" l="1"/>
  <c r="AP317" i="3"/>
  <c r="AQ317" i="3" s="1"/>
  <c r="K113" i="1"/>
  <c r="S19" i="1"/>
  <c r="T19" i="1" s="1"/>
  <c r="S319" i="3"/>
  <c r="W318" i="3"/>
  <c r="U318" i="3"/>
  <c r="V318" i="3" s="1"/>
  <c r="H318" i="3"/>
  <c r="AN318" i="3" s="1"/>
  <c r="L317" i="3"/>
  <c r="J317" i="3"/>
  <c r="K317" i="3" s="1"/>
  <c r="AD320" i="3"/>
  <c r="AH320" i="3" s="1"/>
  <c r="AF319" i="3"/>
  <c r="AG319" i="3" s="1"/>
  <c r="H115" i="1"/>
  <c r="L114" i="1"/>
  <c r="J114" i="1"/>
  <c r="K114" i="1" s="1"/>
  <c r="G319" i="3"/>
  <c r="AM319" i="3" s="1"/>
  <c r="AR318" i="3" l="1"/>
  <c r="AP318" i="3"/>
  <c r="AQ318" i="3" s="1"/>
  <c r="H319" i="3"/>
  <c r="AN319" i="3" s="1"/>
  <c r="L318" i="3"/>
  <c r="J318" i="3"/>
  <c r="K318" i="3" s="1"/>
  <c r="S320" i="3"/>
  <c r="W319" i="3"/>
  <c r="U319" i="3"/>
  <c r="V319" i="3" s="1"/>
  <c r="AD321" i="3"/>
  <c r="AH321" i="3" s="1"/>
  <c r="AF320" i="3"/>
  <c r="AG320" i="3" s="1"/>
  <c r="H116" i="1"/>
  <c r="L115" i="1"/>
  <c r="J115" i="1"/>
  <c r="K115" i="1" s="1"/>
  <c r="G320" i="3"/>
  <c r="AM320" i="3" s="1"/>
  <c r="AR319" i="3" l="1"/>
  <c r="AP319" i="3"/>
  <c r="AQ319" i="3" s="1"/>
  <c r="S321" i="3"/>
  <c r="W320" i="3"/>
  <c r="U320" i="3"/>
  <c r="V320" i="3" s="1"/>
  <c r="H320" i="3"/>
  <c r="AN320" i="3" s="1"/>
  <c r="L319" i="3"/>
  <c r="J319" i="3"/>
  <c r="K319" i="3" s="1"/>
  <c r="AD322" i="3"/>
  <c r="AH322" i="3" s="1"/>
  <c r="AF321" i="3"/>
  <c r="AG321" i="3" s="1"/>
  <c r="H117" i="1"/>
  <c r="L116" i="1"/>
  <c r="J116" i="1"/>
  <c r="K116" i="1" s="1"/>
  <c r="G321" i="3"/>
  <c r="AM321" i="3" s="1"/>
  <c r="AR320" i="3" l="1"/>
  <c r="AP320" i="3"/>
  <c r="AQ320" i="3" s="1"/>
  <c r="S322" i="3"/>
  <c r="W321" i="3"/>
  <c r="U321" i="3"/>
  <c r="V321" i="3" s="1"/>
  <c r="H321" i="3"/>
  <c r="AN321" i="3" s="1"/>
  <c r="L320" i="3"/>
  <c r="J320" i="3"/>
  <c r="K320" i="3" s="1"/>
  <c r="AD323" i="3"/>
  <c r="AH323" i="3" s="1"/>
  <c r="AF322" i="3"/>
  <c r="AG322" i="3" s="1"/>
  <c r="H118" i="1"/>
  <c r="L117" i="1"/>
  <c r="J117" i="1"/>
  <c r="K117" i="1" s="1"/>
  <c r="G322" i="3"/>
  <c r="AM322" i="3" s="1"/>
  <c r="AR321" i="3" l="1"/>
  <c r="AP321" i="3"/>
  <c r="AQ321" i="3" s="1"/>
  <c r="H322" i="3"/>
  <c r="AN322" i="3" s="1"/>
  <c r="L321" i="3"/>
  <c r="J321" i="3"/>
  <c r="K321" i="3" s="1"/>
  <c r="S323" i="3"/>
  <c r="W322" i="3"/>
  <c r="U322" i="3"/>
  <c r="V322" i="3" s="1"/>
  <c r="AD324" i="3"/>
  <c r="AH324" i="3" s="1"/>
  <c r="AF323" i="3"/>
  <c r="AG323" i="3" s="1"/>
  <c r="H119" i="1"/>
  <c r="L118" i="1"/>
  <c r="J118" i="1"/>
  <c r="K118" i="1" s="1"/>
  <c r="G323" i="3"/>
  <c r="AM323" i="3" s="1"/>
  <c r="AR322" i="3" l="1"/>
  <c r="AP322" i="3"/>
  <c r="AQ322" i="3" s="1"/>
  <c r="S324" i="3"/>
  <c r="W323" i="3"/>
  <c r="U323" i="3"/>
  <c r="V323" i="3" s="1"/>
  <c r="H323" i="3"/>
  <c r="AN323" i="3" s="1"/>
  <c r="L322" i="3"/>
  <c r="J322" i="3"/>
  <c r="K322" i="3" s="1"/>
  <c r="AD325" i="3"/>
  <c r="AH325" i="3" s="1"/>
  <c r="AF324" i="3"/>
  <c r="AG324" i="3" s="1"/>
  <c r="H120" i="1"/>
  <c r="L119" i="1"/>
  <c r="J119" i="1"/>
  <c r="K119" i="1" s="1"/>
  <c r="G324" i="3"/>
  <c r="AM324" i="3" s="1"/>
  <c r="AR323" i="3" l="1"/>
  <c r="AP323" i="3"/>
  <c r="AQ323" i="3" s="1"/>
  <c r="H324" i="3"/>
  <c r="AN324" i="3" s="1"/>
  <c r="L323" i="3"/>
  <c r="J323" i="3"/>
  <c r="K323" i="3" s="1"/>
  <c r="S325" i="3"/>
  <c r="W324" i="3"/>
  <c r="U324" i="3"/>
  <c r="V324" i="3" s="1"/>
  <c r="AD326" i="3"/>
  <c r="AH326" i="3" s="1"/>
  <c r="AF325" i="3"/>
  <c r="AG325" i="3" s="1"/>
  <c r="H121" i="1"/>
  <c r="L120" i="1"/>
  <c r="J120" i="1"/>
  <c r="K120" i="1" s="1"/>
  <c r="G325" i="3"/>
  <c r="AM325" i="3" s="1"/>
  <c r="AR324" i="3" l="1"/>
  <c r="AP324" i="3"/>
  <c r="AQ324" i="3" s="1"/>
  <c r="H325" i="3"/>
  <c r="AN325" i="3" s="1"/>
  <c r="L324" i="3"/>
  <c r="J324" i="3"/>
  <c r="K324" i="3" s="1"/>
  <c r="S326" i="3"/>
  <c r="W325" i="3"/>
  <c r="U325" i="3"/>
  <c r="V325" i="3" s="1"/>
  <c r="AD327" i="3"/>
  <c r="AH327" i="3" s="1"/>
  <c r="AF326" i="3"/>
  <c r="AG326" i="3" s="1"/>
  <c r="H122" i="1"/>
  <c r="L121" i="1"/>
  <c r="J121" i="1"/>
  <c r="K121" i="1" s="1"/>
  <c r="G326" i="3"/>
  <c r="AM326" i="3" s="1"/>
  <c r="AR325" i="3" l="1"/>
  <c r="AP325" i="3"/>
  <c r="AQ325" i="3" s="1"/>
  <c r="S327" i="3"/>
  <c r="W326" i="3"/>
  <c r="U326" i="3"/>
  <c r="V326" i="3" s="1"/>
  <c r="H326" i="3"/>
  <c r="AN326" i="3" s="1"/>
  <c r="L325" i="3"/>
  <c r="J325" i="3"/>
  <c r="K325" i="3" s="1"/>
  <c r="AD328" i="3"/>
  <c r="AH328" i="3" s="1"/>
  <c r="AF327" i="3"/>
  <c r="AG327" i="3" s="1"/>
  <c r="H123" i="1"/>
  <c r="L122" i="1"/>
  <c r="J122" i="1"/>
  <c r="K122" i="1" s="1"/>
  <c r="G327" i="3"/>
  <c r="AM327" i="3" s="1"/>
  <c r="AR326" i="3" l="1"/>
  <c r="AP326" i="3"/>
  <c r="AQ326" i="3" s="1"/>
  <c r="H327" i="3"/>
  <c r="AN327" i="3" s="1"/>
  <c r="L326" i="3"/>
  <c r="J326" i="3"/>
  <c r="K326" i="3" s="1"/>
  <c r="S328" i="3"/>
  <c r="W327" i="3"/>
  <c r="U327" i="3"/>
  <c r="V327" i="3" s="1"/>
  <c r="AD329" i="3"/>
  <c r="AH329" i="3" s="1"/>
  <c r="AF328" i="3"/>
  <c r="AG328" i="3" s="1"/>
  <c r="H124" i="1"/>
  <c r="L123" i="1"/>
  <c r="J123" i="1"/>
  <c r="K123" i="1" s="1"/>
  <c r="G328" i="3"/>
  <c r="AM328" i="3" s="1"/>
  <c r="AR327" i="3" l="1"/>
  <c r="AP327" i="3"/>
  <c r="AQ327" i="3" s="1"/>
  <c r="H328" i="3"/>
  <c r="AN328" i="3" s="1"/>
  <c r="L327" i="3"/>
  <c r="J327" i="3"/>
  <c r="K327" i="3" s="1"/>
  <c r="S329" i="3"/>
  <c r="W328" i="3"/>
  <c r="U328" i="3"/>
  <c r="V328" i="3" s="1"/>
  <c r="AD330" i="3"/>
  <c r="AH330" i="3" s="1"/>
  <c r="AF329" i="3"/>
  <c r="AG329" i="3" s="1"/>
  <c r="H125" i="1"/>
  <c r="L124" i="1"/>
  <c r="J124" i="1"/>
  <c r="K124" i="1" s="1"/>
  <c r="G329" i="3"/>
  <c r="AM329" i="3" s="1"/>
  <c r="AR328" i="3" l="1"/>
  <c r="AP328" i="3"/>
  <c r="AQ328" i="3" s="1"/>
  <c r="S330" i="3"/>
  <c r="W329" i="3"/>
  <c r="U329" i="3"/>
  <c r="V329" i="3" s="1"/>
  <c r="H329" i="3"/>
  <c r="AN329" i="3" s="1"/>
  <c r="L328" i="3"/>
  <c r="J328" i="3"/>
  <c r="K328" i="3" s="1"/>
  <c r="AD331" i="3"/>
  <c r="AH331" i="3" s="1"/>
  <c r="AF330" i="3"/>
  <c r="H126" i="1"/>
  <c r="L125" i="1"/>
  <c r="J125" i="1"/>
  <c r="K125" i="1" s="1"/>
  <c r="G330" i="3"/>
  <c r="AM330" i="3" s="1"/>
  <c r="AR329" i="3" l="1"/>
  <c r="AP329" i="3"/>
  <c r="AQ329" i="3" s="1"/>
  <c r="AG330" i="3"/>
  <c r="AW41" i="3"/>
  <c r="BA41" i="3" s="1"/>
  <c r="H330" i="3"/>
  <c r="AN330" i="3" s="1"/>
  <c r="L329" i="3"/>
  <c r="J329" i="3"/>
  <c r="K329" i="3" s="1"/>
  <c r="S331" i="3"/>
  <c r="W330" i="3"/>
  <c r="U330" i="3"/>
  <c r="AD332" i="3"/>
  <c r="AH332" i="3" s="1"/>
  <c r="AF331" i="3"/>
  <c r="AG331" i="3" s="1"/>
  <c r="H127" i="1"/>
  <c r="L126" i="1"/>
  <c r="J126" i="1"/>
  <c r="K126" i="1" s="1"/>
  <c r="G331" i="3"/>
  <c r="AM331" i="3" s="1"/>
  <c r="V330" i="3" l="1"/>
  <c r="AV41" i="3"/>
  <c r="AZ41" i="3" s="1"/>
  <c r="AR330" i="3"/>
  <c r="AP330" i="3"/>
  <c r="S332" i="3"/>
  <c r="W331" i="3"/>
  <c r="U331" i="3"/>
  <c r="V331" i="3" s="1"/>
  <c r="H331" i="3"/>
  <c r="AN331" i="3" s="1"/>
  <c r="L330" i="3"/>
  <c r="J330" i="3"/>
  <c r="AD333" i="3"/>
  <c r="AH333" i="3" s="1"/>
  <c r="AF332" i="3"/>
  <c r="AG332" i="3" s="1"/>
  <c r="H128" i="1"/>
  <c r="L127" i="1"/>
  <c r="J127" i="1"/>
  <c r="K127" i="1" s="1"/>
  <c r="G332" i="3"/>
  <c r="AM332" i="3" s="1"/>
  <c r="AR331" i="3" l="1"/>
  <c r="AP331" i="3"/>
  <c r="AQ331" i="3" s="1"/>
  <c r="AX41" i="3"/>
  <c r="BB41" i="3" s="1"/>
  <c r="AQ330" i="3"/>
  <c r="K330" i="3"/>
  <c r="AU41" i="3"/>
  <c r="AY41" i="3" s="1"/>
  <c r="S333" i="3"/>
  <c r="W332" i="3"/>
  <c r="U332" i="3"/>
  <c r="V332" i="3" s="1"/>
  <c r="H332" i="3"/>
  <c r="AN332" i="3" s="1"/>
  <c r="L331" i="3"/>
  <c r="J331" i="3"/>
  <c r="K331" i="3" s="1"/>
  <c r="AD334" i="3"/>
  <c r="AH334" i="3" s="1"/>
  <c r="AF333" i="3"/>
  <c r="AG333" i="3" s="1"/>
  <c r="H129" i="1"/>
  <c r="L128" i="1"/>
  <c r="J128" i="1"/>
  <c r="K128" i="1" s="1"/>
  <c r="G333" i="3"/>
  <c r="AM333" i="3" s="1"/>
  <c r="AR332" i="3" l="1"/>
  <c r="AP332" i="3"/>
  <c r="AQ332" i="3" s="1"/>
  <c r="H333" i="3"/>
  <c r="AN333" i="3" s="1"/>
  <c r="L332" i="3"/>
  <c r="J332" i="3"/>
  <c r="K332" i="3" s="1"/>
  <c r="S334" i="3"/>
  <c r="W333" i="3"/>
  <c r="U333" i="3"/>
  <c r="V333" i="3" s="1"/>
  <c r="AD335" i="3"/>
  <c r="AH335" i="3" s="1"/>
  <c r="AF334" i="3"/>
  <c r="AG334" i="3" s="1"/>
  <c r="H130" i="1"/>
  <c r="L129" i="1"/>
  <c r="J129" i="1"/>
  <c r="K129" i="1" s="1"/>
  <c r="G334" i="3"/>
  <c r="AM334" i="3" s="1"/>
  <c r="AR333" i="3" l="1"/>
  <c r="AP333" i="3"/>
  <c r="AQ333" i="3" s="1"/>
  <c r="S335" i="3"/>
  <c r="W334" i="3"/>
  <c r="U334" i="3"/>
  <c r="V334" i="3" s="1"/>
  <c r="H334" i="3"/>
  <c r="AN334" i="3" s="1"/>
  <c r="L333" i="3"/>
  <c r="J333" i="3"/>
  <c r="K333" i="3" s="1"/>
  <c r="AD336" i="3"/>
  <c r="AH336" i="3" s="1"/>
  <c r="AF335" i="3"/>
  <c r="AG335" i="3" s="1"/>
  <c r="H131" i="1"/>
  <c r="L130" i="1"/>
  <c r="J130" i="1"/>
  <c r="K130" i="1" s="1"/>
  <c r="G335" i="3"/>
  <c r="AM335" i="3" s="1"/>
  <c r="AR334" i="3" l="1"/>
  <c r="AP334" i="3"/>
  <c r="AQ334" i="3" s="1"/>
  <c r="H335" i="3"/>
  <c r="AN335" i="3" s="1"/>
  <c r="L334" i="3"/>
  <c r="J334" i="3"/>
  <c r="K334" i="3" s="1"/>
  <c r="S336" i="3"/>
  <c r="W335" i="3"/>
  <c r="U335" i="3"/>
  <c r="V335" i="3" s="1"/>
  <c r="AD337" i="3"/>
  <c r="AH337" i="3" s="1"/>
  <c r="AF336" i="3"/>
  <c r="AG336" i="3" s="1"/>
  <c r="H132" i="1"/>
  <c r="L131" i="1"/>
  <c r="J131" i="1"/>
  <c r="K131" i="1" s="1"/>
  <c r="G336" i="3"/>
  <c r="AM336" i="3" s="1"/>
  <c r="AR335" i="3" l="1"/>
  <c r="AP335" i="3"/>
  <c r="AQ335" i="3" s="1"/>
  <c r="S337" i="3"/>
  <c r="W336" i="3"/>
  <c r="U336" i="3"/>
  <c r="V336" i="3" s="1"/>
  <c r="H336" i="3"/>
  <c r="AN336" i="3" s="1"/>
  <c r="L335" i="3"/>
  <c r="J335" i="3"/>
  <c r="K335" i="3" s="1"/>
  <c r="AD338" i="3"/>
  <c r="AH338" i="3" s="1"/>
  <c r="AF337" i="3"/>
  <c r="AG337" i="3" s="1"/>
  <c r="H133" i="1"/>
  <c r="L132" i="1"/>
  <c r="J132" i="1"/>
  <c r="G337" i="3"/>
  <c r="AM337" i="3" s="1"/>
  <c r="AR336" i="3" l="1"/>
  <c r="AP336" i="3"/>
  <c r="AQ336" i="3" s="1"/>
  <c r="K132" i="1"/>
  <c r="S20" i="1"/>
  <c r="T20" i="1" s="1"/>
  <c r="H337" i="3"/>
  <c r="AN337" i="3" s="1"/>
  <c r="L336" i="3"/>
  <c r="J336" i="3"/>
  <c r="K336" i="3" s="1"/>
  <c r="S338" i="3"/>
  <c r="W337" i="3"/>
  <c r="U337" i="3"/>
  <c r="V337" i="3" s="1"/>
  <c r="AD339" i="3"/>
  <c r="AH339" i="3" s="1"/>
  <c r="AF338" i="3"/>
  <c r="AG338" i="3" s="1"/>
  <c r="H134" i="1"/>
  <c r="L133" i="1"/>
  <c r="J133" i="1"/>
  <c r="K133" i="1" s="1"/>
  <c r="G338" i="3"/>
  <c r="AM338" i="3" s="1"/>
  <c r="AR337" i="3" l="1"/>
  <c r="AP337" i="3"/>
  <c r="AQ337" i="3" s="1"/>
  <c r="S339" i="3"/>
  <c r="W338" i="3"/>
  <c r="U338" i="3"/>
  <c r="V338" i="3" s="1"/>
  <c r="H338" i="3"/>
  <c r="AN338" i="3" s="1"/>
  <c r="L337" i="3"/>
  <c r="J337" i="3"/>
  <c r="K337" i="3" s="1"/>
  <c r="AD340" i="3"/>
  <c r="AH340" i="3" s="1"/>
  <c r="AF339" i="3"/>
  <c r="AG339" i="3" s="1"/>
  <c r="H135" i="1"/>
  <c r="L134" i="1"/>
  <c r="J134" i="1"/>
  <c r="K134" i="1" s="1"/>
  <c r="G339" i="3"/>
  <c r="AM339" i="3" s="1"/>
  <c r="AR338" i="3" l="1"/>
  <c r="AP338" i="3"/>
  <c r="AQ338" i="3" s="1"/>
  <c r="H339" i="3"/>
  <c r="AN339" i="3" s="1"/>
  <c r="L338" i="3"/>
  <c r="J338" i="3"/>
  <c r="K338" i="3" s="1"/>
  <c r="S340" i="3"/>
  <c r="W339" i="3"/>
  <c r="U339" i="3"/>
  <c r="V339" i="3" s="1"/>
  <c r="AD341" i="3"/>
  <c r="AH341" i="3" s="1"/>
  <c r="AF340" i="3"/>
  <c r="AG340" i="3" s="1"/>
  <c r="H136" i="1"/>
  <c r="L135" i="1"/>
  <c r="J135" i="1"/>
  <c r="K135" i="1" s="1"/>
  <c r="G340" i="3"/>
  <c r="AM340" i="3" s="1"/>
  <c r="AR339" i="3" l="1"/>
  <c r="AP339" i="3"/>
  <c r="AQ339" i="3" s="1"/>
  <c r="S341" i="3"/>
  <c r="W340" i="3"/>
  <c r="U340" i="3"/>
  <c r="V340" i="3" s="1"/>
  <c r="H340" i="3"/>
  <c r="AN340" i="3" s="1"/>
  <c r="L339" i="3"/>
  <c r="J339" i="3"/>
  <c r="K339" i="3" s="1"/>
  <c r="AD342" i="3"/>
  <c r="AH342" i="3" s="1"/>
  <c r="AF341" i="3"/>
  <c r="AG341" i="3" s="1"/>
  <c r="H137" i="1"/>
  <c r="L136" i="1"/>
  <c r="J136" i="1"/>
  <c r="K136" i="1" s="1"/>
  <c r="G341" i="3"/>
  <c r="AM341" i="3" s="1"/>
  <c r="AR340" i="3" l="1"/>
  <c r="AP340" i="3"/>
  <c r="AQ340" i="3" s="1"/>
  <c r="H341" i="3"/>
  <c r="AN341" i="3" s="1"/>
  <c r="L340" i="3"/>
  <c r="J340" i="3"/>
  <c r="K340" i="3" s="1"/>
  <c r="S342" i="3"/>
  <c r="W341" i="3"/>
  <c r="U341" i="3"/>
  <c r="V341" i="3" s="1"/>
  <c r="AD343" i="3"/>
  <c r="AH343" i="3" s="1"/>
  <c r="AF342" i="3"/>
  <c r="AG342" i="3" s="1"/>
  <c r="H138" i="1"/>
  <c r="L137" i="1"/>
  <c r="J137" i="1"/>
  <c r="K137" i="1" s="1"/>
  <c r="G342" i="3"/>
  <c r="AM342" i="3" s="1"/>
  <c r="AR341" i="3" l="1"/>
  <c r="AP341" i="3"/>
  <c r="AQ341" i="3" s="1"/>
  <c r="S343" i="3"/>
  <c r="W342" i="3"/>
  <c r="U342" i="3"/>
  <c r="V342" i="3" s="1"/>
  <c r="H342" i="3"/>
  <c r="AN342" i="3" s="1"/>
  <c r="L341" i="3"/>
  <c r="J341" i="3"/>
  <c r="K341" i="3" s="1"/>
  <c r="AD344" i="3"/>
  <c r="AH344" i="3" s="1"/>
  <c r="AF343" i="3"/>
  <c r="AG343" i="3" s="1"/>
  <c r="H139" i="1"/>
  <c r="L138" i="1"/>
  <c r="J138" i="1"/>
  <c r="K138" i="1" s="1"/>
  <c r="G343" i="3"/>
  <c r="AM343" i="3" s="1"/>
  <c r="AR342" i="3" l="1"/>
  <c r="AP342" i="3"/>
  <c r="AQ342" i="3" s="1"/>
  <c r="H343" i="3"/>
  <c r="AN343" i="3" s="1"/>
  <c r="L342" i="3"/>
  <c r="J342" i="3"/>
  <c r="K342" i="3" s="1"/>
  <c r="S344" i="3"/>
  <c r="W343" i="3"/>
  <c r="U343" i="3"/>
  <c r="V343" i="3" s="1"/>
  <c r="AD345" i="3"/>
  <c r="AH345" i="3" s="1"/>
  <c r="AF344" i="3"/>
  <c r="AG344" i="3" s="1"/>
  <c r="H140" i="1"/>
  <c r="L139" i="1"/>
  <c r="J139" i="1"/>
  <c r="K139" i="1" s="1"/>
  <c r="G344" i="3"/>
  <c r="AM344" i="3" s="1"/>
  <c r="AR343" i="3" l="1"/>
  <c r="AP343" i="3"/>
  <c r="AQ343" i="3" s="1"/>
  <c r="S345" i="3"/>
  <c r="W344" i="3"/>
  <c r="U344" i="3"/>
  <c r="V344" i="3" s="1"/>
  <c r="H344" i="3"/>
  <c r="AN344" i="3" s="1"/>
  <c r="L343" i="3"/>
  <c r="J343" i="3"/>
  <c r="K343" i="3" s="1"/>
  <c r="AD346" i="3"/>
  <c r="AH346" i="3" s="1"/>
  <c r="AF345" i="3"/>
  <c r="AG345" i="3" s="1"/>
  <c r="H141" i="1"/>
  <c r="L140" i="1"/>
  <c r="J140" i="1"/>
  <c r="K140" i="1" s="1"/>
  <c r="G345" i="3"/>
  <c r="AM345" i="3" s="1"/>
  <c r="AR344" i="3" l="1"/>
  <c r="AP344" i="3"/>
  <c r="AQ344" i="3" s="1"/>
  <c r="H345" i="3"/>
  <c r="AN345" i="3" s="1"/>
  <c r="L344" i="3"/>
  <c r="J344" i="3"/>
  <c r="K344" i="3" s="1"/>
  <c r="S346" i="3"/>
  <c r="W345" i="3"/>
  <c r="U345" i="3"/>
  <c r="V345" i="3" s="1"/>
  <c r="AD347" i="3"/>
  <c r="AH347" i="3" s="1"/>
  <c r="AF346" i="3"/>
  <c r="AG346" i="3" s="1"/>
  <c r="H142" i="1"/>
  <c r="L141" i="1"/>
  <c r="J141" i="1"/>
  <c r="K141" i="1" s="1"/>
  <c r="G346" i="3"/>
  <c r="AM346" i="3" s="1"/>
  <c r="AR345" i="3" l="1"/>
  <c r="AP345" i="3"/>
  <c r="AQ345" i="3" s="1"/>
  <c r="S347" i="3"/>
  <c r="W346" i="3"/>
  <c r="U346" i="3"/>
  <c r="V346" i="3" s="1"/>
  <c r="H346" i="3"/>
  <c r="AN346" i="3" s="1"/>
  <c r="L345" i="3"/>
  <c r="J345" i="3"/>
  <c r="K345" i="3" s="1"/>
  <c r="AD348" i="3"/>
  <c r="AH348" i="3" s="1"/>
  <c r="AF347" i="3"/>
  <c r="AG347" i="3" s="1"/>
  <c r="H143" i="1"/>
  <c r="L142" i="1"/>
  <c r="J142" i="1"/>
  <c r="K142" i="1" s="1"/>
  <c r="G347" i="3"/>
  <c r="AM347" i="3" s="1"/>
  <c r="AR346" i="3" l="1"/>
  <c r="AP346" i="3"/>
  <c r="AQ346" i="3" s="1"/>
  <c r="H347" i="3"/>
  <c r="AN347" i="3" s="1"/>
  <c r="L346" i="3"/>
  <c r="J346" i="3"/>
  <c r="K346" i="3" s="1"/>
  <c r="S348" i="3"/>
  <c r="W347" i="3"/>
  <c r="U347" i="3"/>
  <c r="V347" i="3" s="1"/>
  <c r="AD349" i="3"/>
  <c r="AH349" i="3" s="1"/>
  <c r="AF348" i="3"/>
  <c r="AG348" i="3" s="1"/>
  <c r="H144" i="1"/>
  <c r="L143" i="1"/>
  <c r="J143" i="1"/>
  <c r="K143" i="1" s="1"/>
  <c r="G348" i="3"/>
  <c r="AM348" i="3" s="1"/>
  <c r="AR347" i="3" l="1"/>
  <c r="AP347" i="3"/>
  <c r="AQ347" i="3" s="1"/>
  <c r="S349" i="3"/>
  <c r="W348" i="3"/>
  <c r="U348" i="3"/>
  <c r="V348" i="3" s="1"/>
  <c r="H348" i="3"/>
  <c r="AN348" i="3" s="1"/>
  <c r="L347" i="3"/>
  <c r="J347" i="3"/>
  <c r="K347" i="3" s="1"/>
  <c r="AD350" i="3"/>
  <c r="AH350" i="3" s="1"/>
  <c r="AF349" i="3"/>
  <c r="H145" i="1"/>
  <c r="L144" i="1"/>
  <c r="J144" i="1"/>
  <c r="K144" i="1" s="1"/>
  <c r="G349" i="3"/>
  <c r="AM349" i="3" s="1"/>
  <c r="AG349" i="3" l="1"/>
  <c r="AW42" i="3"/>
  <c r="BA42" i="3" s="1"/>
  <c r="AR348" i="3"/>
  <c r="AP348" i="3"/>
  <c r="AQ348" i="3" s="1"/>
  <c r="H349" i="3"/>
  <c r="AN349" i="3" s="1"/>
  <c r="L348" i="3"/>
  <c r="J348" i="3"/>
  <c r="K348" i="3" s="1"/>
  <c r="S350" i="3"/>
  <c r="W349" i="3"/>
  <c r="U349" i="3"/>
  <c r="AD351" i="3"/>
  <c r="AH351" i="3" s="1"/>
  <c r="AF350" i="3"/>
  <c r="AG350" i="3" s="1"/>
  <c r="H146" i="1"/>
  <c r="L145" i="1"/>
  <c r="J145" i="1"/>
  <c r="K145" i="1" s="1"/>
  <c r="G350" i="3"/>
  <c r="AM350" i="3" s="1"/>
  <c r="V349" i="3" l="1"/>
  <c r="AV42" i="3"/>
  <c r="AZ42" i="3" s="1"/>
  <c r="AR349" i="3"/>
  <c r="AP349" i="3"/>
  <c r="S351" i="3"/>
  <c r="W350" i="3"/>
  <c r="U350" i="3"/>
  <c r="V350" i="3" s="1"/>
  <c r="H350" i="3"/>
  <c r="AN350" i="3" s="1"/>
  <c r="L349" i="3"/>
  <c r="J349" i="3"/>
  <c r="AD352" i="3"/>
  <c r="AH352" i="3" s="1"/>
  <c r="AF351" i="3"/>
  <c r="AG351" i="3" s="1"/>
  <c r="H147" i="1"/>
  <c r="L146" i="1"/>
  <c r="J146" i="1"/>
  <c r="K146" i="1" s="1"/>
  <c r="G351" i="3"/>
  <c r="AM351" i="3" s="1"/>
  <c r="AR350" i="3" l="1"/>
  <c r="AP350" i="3"/>
  <c r="AQ350" i="3" s="1"/>
  <c r="AX42" i="3"/>
  <c r="BB42" i="3" s="1"/>
  <c r="AQ349" i="3"/>
  <c r="K349" i="3"/>
  <c r="AU42" i="3"/>
  <c r="AY42" i="3" s="1"/>
  <c r="H351" i="3"/>
  <c r="AN351" i="3" s="1"/>
  <c r="L350" i="3"/>
  <c r="J350" i="3"/>
  <c r="K350" i="3" s="1"/>
  <c r="S352" i="3"/>
  <c r="W351" i="3"/>
  <c r="U351" i="3"/>
  <c r="V351" i="3" s="1"/>
  <c r="AD353" i="3"/>
  <c r="AH353" i="3" s="1"/>
  <c r="AF352" i="3"/>
  <c r="AG352" i="3" s="1"/>
  <c r="H148" i="1"/>
  <c r="L147" i="1"/>
  <c r="J147" i="1"/>
  <c r="K147" i="1" s="1"/>
  <c r="G352" i="3"/>
  <c r="AM352" i="3" s="1"/>
  <c r="AR351" i="3" l="1"/>
  <c r="AP351" i="3"/>
  <c r="AQ351" i="3" s="1"/>
  <c r="S353" i="3"/>
  <c r="W352" i="3"/>
  <c r="U352" i="3"/>
  <c r="V352" i="3" s="1"/>
  <c r="H352" i="3"/>
  <c r="AN352" i="3" s="1"/>
  <c r="L351" i="3"/>
  <c r="J351" i="3"/>
  <c r="K351" i="3" s="1"/>
  <c r="AD354" i="3"/>
  <c r="AH354" i="3" s="1"/>
  <c r="AF353" i="3"/>
  <c r="AG353" i="3" s="1"/>
  <c r="H149" i="1"/>
  <c r="L148" i="1"/>
  <c r="J148" i="1"/>
  <c r="K148" i="1" s="1"/>
  <c r="G353" i="3"/>
  <c r="AM353" i="3" s="1"/>
  <c r="AR352" i="3" l="1"/>
  <c r="AP352" i="3"/>
  <c r="AQ352" i="3" s="1"/>
  <c r="H353" i="3"/>
  <c r="AN353" i="3" s="1"/>
  <c r="L352" i="3"/>
  <c r="J352" i="3"/>
  <c r="K352" i="3" s="1"/>
  <c r="S354" i="3"/>
  <c r="W353" i="3"/>
  <c r="U353" i="3"/>
  <c r="V353" i="3" s="1"/>
  <c r="AD355" i="3"/>
  <c r="AH355" i="3" s="1"/>
  <c r="AF354" i="3"/>
  <c r="AG354" i="3" s="1"/>
  <c r="H150" i="1"/>
  <c r="L149" i="1"/>
  <c r="J149" i="1"/>
  <c r="K149" i="1" s="1"/>
  <c r="G354" i="3"/>
  <c r="AM354" i="3" s="1"/>
  <c r="AR353" i="3" l="1"/>
  <c r="AP353" i="3"/>
  <c r="AQ353" i="3" s="1"/>
  <c r="S355" i="3"/>
  <c r="W354" i="3"/>
  <c r="U354" i="3"/>
  <c r="V354" i="3" s="1"/>
  <c r="H354" i="3"/>
  <c r="AN354" i="3" s="1"/>
  <c r="L353" i="3"/>
  <c r="J353" i="3"/>
  <c r="K353" i="3" s="1"/>
  <c r="AD356" i="3"/>
  <c r="AH356" i="3" s="1"/>
  <c r="AF355" i="3"/>
  <c r="AG355" i="3" s="1"/>
  <c r="H151" i="1"/>
  <c r="L150" i="1"/>
  <c r="J150" i="1"/>
  <c r="K150" i="1" s="1"/>
  <c r="G355" i="3"/>
  <c r="AM355" i="3" s="1"/>
  <c r="AR354" i="3" l="1"/>
  <c r="AP354" i="3"/>
  <c r="AQ354" i="3" s="1"/>
  <c r="H355" i="3"/>
  <c r="AN355" i="3" s="1"/>
  <c r="L354" i="3"/>
  <c r="J354" i="3"/>
  <c r="K354" i="3" s="1"/>
  <c r="S356" i="3"/>
  <c r="W355" i="3"/>
  <c r="U355" i="3"/>
  <c r="V355" i="3" s="1"/>
  <c r="AD357" i="3"/>
  <c r="AH357" i="3" s="1"/>
  <c r="AF356" i="3"/>
  <c r="AG356" i="3" s="1"/>
  <c r="H152" i="1"/>
  <c r="L151" i="1"/>
  <c r="J151" i="1"/>
  <c r="K151" i="1" s="1"/>
  <c r="G356" i="3"/>
  <c r="AM356" i="3" s="1"/>
  <c r="AR355" i="3" l="1"/>
  <c r="AP355" i="3"/>
  <c r="AQ355" i="3" s="1"/>
  <c r="S357" i="3"/>
  <c r="W356" i="3"/>
  <c r="U356" i="3"/>
  <c r="V356" i="3" s="1"/>
  <c r="H356" i="3"/>
  <c r="AN356" i="3" s="1"/>
  <c r="L355" i="3"/>
  <c r="J355" i="3"/>
  <c r="K355" i="3" s="1"/>
  <c r="AD358" i="3"/>
  <c r="AH358" i="3" s="1"/>
  <c r="AF357" i="3"/>
  <c r="AG357" i="3" s="1"/>
  <c r="H153" i="1"/>
  <c r="L152" i="1"/>
  <c r="J152" i="1"/>
  <c r="K152" i="1" s="1"/>
  <c r="G357" i="3"/>
  <c r="AM357" i="3" s="1"/>
  <c r="AR356" i="3" l="1"/>
  <c r="AP356" i="3"/>
  <c r="AQ356" i="3" s="1"/>
  <c r="H357" i="3"/>
  <c r="AN357" i="3" s="1"/>
  <c r="L356" i="3"/>
  <c r="J356" i="3"/>
  <c r="K356" i="3" s="1"/>
  <c r="S358" i="3"/>
  <c r="W357" i="3"/>
  <c r="U357" i="3"/>
  <c r="V357" i="3" s="1"/>
  <c r="AD359" i="3"/>
  <c r="AH359" i="3" s="1"/>
  <c r="AF358" i="3"/>
  <c r="AG358" i="3" s="1"/>
  <c r="H154" i="1"/>
  <c r="L153" i="1"/>
  <c r="J153" i="1"/>
  <c r="K153" i="1" s="1"/>
  <c r="G358" i="3"/>
  <c r="AM358" i="3" s="1"/>
  <c r="AR357" i="3" l="1"/>
  <c r="AP357" i="3"/>
  <c r="AQ357" i="3" s="1"/>
  <c r="S359" i="3"/>
  <c r="W358" i="3"/>
  <c r="U358" i="3"/>
  <c r="V358" i="3" s="1"/>
  <c r="H358" i="3"/>
  <c r="AN358" i="3" s="1"/>
  <c r="L357" i="3"/>
  <c r="J357" i="3"/>
  <c r="K357" i="3" s="1"/>
  <c r="AD360" i="3"/>
  <c r="AH360" i="3" s="1"/>
  <c r="AF359" i="3"/>
  <c r="AG359" i="3" s="1"/>
  <c r="H155" i="1"/>
  <c r="L154" i="1"/>
  <c r="J154" i="1"/>
  <c r="G359" i="3"/>
  <c r="AM359" i="3" s="1"/>
  <c r="AR358" i="3" l="1"/>
  <c r="AP358" i="3"/>
  <c r="AQ358" i="3" s="1"/>
  <c r="K154" i="1"/>
  <c r="S21" i="1"/>
  <c r="T21" i="1" s="1"/>
  <c r="H359" i="3"/>
  <c r="AN359" i="3" s="1"/>
  <c r="L358" i="3"/>
  <c r="J358" i="3"/>
  <c r="K358" i="3" s="1"/>
  <c r="S360" i="3"/>
  <c r="W359" i="3"/>
  <c r="U359" i="3"/>
  <c r="V359" i="3" s="1"/>
  <c r="AD361" i="3"/>
  <c r="AH361" i="3" s="1"/>
  <c r="AF360" i="3"/>
  <c r="AG360" i="3" s="1"/>
  <c r="H156" i="1"/>
  <c r="L155" i="1"/>
  <c r="J155" i="1"/>
  <c r="K155" i="1" s="1"/>
  <c r="G360" i="3"/>
  <c r="AM360" i="3" s="1"/>
  <c r="AR359" i="3" l="1"/>
  <c r="AP359" i="3"/>
  <c r="AQ359" i="3" s="1"/>
  <c r="S361" i="3"/>
  <c r="W360" i="3"/>
  <c r="U360" i="3"/>
  <c r="V360" i="3" s="1"/>
  <c r="H360" i="3"/>
  <c r="AN360" i="3" s="1"/>
  <c r="L359" i="3"/>
  <c r="J359" i="3"/>
  <c r="K359" i="3" s="1"/>
  <c r="AD362" i="3"/>
  <c r="AH362" i="3" s="1"/>
  <c r="AF361" i="3"/>
  <c r="AG361" i="3" s="1"/>
  <c r="H157" i="1"/>
  <c r="L156" i="1"/>
  <c r="J156" i="1"/>
  <c r="K156" i="1" s="1"/>
  <c r="G361" i="3"/>
  <c r="AM361" i="3" s="1"/>
  <c r="AR360" i="3" l="1"/>
  <c r="AP360" i="3"/>
  <c r="AQ360" i="3" s="1"/>
  <c r="H361" i="3"/>
  <c r="AN361" i="3" s="1"/>
  <c r="L360" i="3"/>
  <c r="J360" i="3"/>
  <c r="K360" i="3" s="1"/>
  <c r="S362" i="3"/>
  <c r="W361" i="3"/>
  <c r="U361" i="3"/>
  <c r="V361" i="3" s="1"/>
  <c r="AD363" i="3"/>
  <c r="AH363" i="3" s="1"/>
  <c r="AF362" i="3"/>
  <c r="AG362" i="3" s="1"/>
  <c r="H158" i="1"/>
  <c r="L157" i="1"/>
  <c r="J157" i="1"/>
  <c r="K157" i="1" s="1"/>
  <c r="G362" i="3"/>
  <c r="AM362" i="3" s="1"/>
  <c r="AR361" i="3" l="1"/>
  <c r="AP361" i="3"/>
  <c r="AQ361" i="3" s="1"/>
  <c r="S363" i="3"/>
  <c r="W362" i="3"/>
  <c r="U362" i="3"/>
  <c r="V362" i="3" s="1"/>
  <c r="H362" i="3"/>
  <c r="AN362" i="3" s="1"/>
  <c r="L361" i="3"/>
  <c r="J361" i="3"/>
  <c r="K361" i="3" s="1"/>
  <c r="AD364" i="3"/>
  <c r="AH364" i="3" s="1"/>
  <c r="AF363" i="3"/>
  <c r="AG363" i="3" s="1"/>
  <c r="H159" i="1"/>
  <c r="L158" i="1"/>
  <c r="J158" i="1"/>
  <c r="K158" i="1" s="1"/>
  <c r="G363" i="3"/>
  <c r="AM363" i="3" s="1"/>
  <c r="AR362" i="3" l="1"/>
  <c r="AP362" i="3"/>
  <c r="AQ362" i="3" s="1"/>
  <c r="H363" i="3"/>
  <c r="AN363" i="3" s="1"/>
  <c r="L362" i="3"/>
  <c r="J362" i="3"/>
  <c r="K362" i="3" s="1"/>
  <c r="S364" i="3"/>
  <c r="W363" i="3"/>
  <c r="U363" i="3"/>
  <c r="V363" i="3" s="1"/>
  <c r="AD365" i="3"/>
  <c r="AH365" i="3" s="1"/>
  <c r="AF364" i="3"/>
  <c r="AG364" i="3" s="1"/>
  <c r="H160" i="1"/>
  <c r="L159" i="1"/>
  <c r="J159" i="1"/>
  <c r="K159" i="1" s="1"/>
  <c r="G364" i="3"/>
  <c r="AM364" i="3" s="1"/>
  <c r="AR363" i="3" l="1"/>
  <c r="AP363" i="3"/>
  <c r="AQ363" i="3" s="1"/>
  <c r="S365" i="3"/>
  <c r="W364" i="3"/>
  <c r="U364" i="3"/>
  <c r="V364" i="3" s="1"/>
  <c r="H364" i="3"/>
  <c r="AN364" i="3" s="1"/>
  <c r="L363" i="3"/>
  <c r="J363" i="3"/>
  <c r="K363" i="3" s="1"/>
  <c r="AD366" i="3"/>
  <c r="AH366" i="3" s="1"/>
  <c r="AF365" i="3"/>
  <c r="AG365" i="3" s="1"/>
  <c r="H161" i="1"/>
  <c r="L160" i="1"/>
  <c r="J160" i="1"/>
  <c r="K160" i="1" s="1"/>
  <c r="G365" i="3"/>
  <c r="AM365" i="3" s="1"/>
  <c r="AR364" i="3" l="1"/>
  <c r="AP364" i="3"/>
  <c r="AQ364" i="3" s="1"/>
  <c r="H365" i="3"/>
  <c r="AN365" i="3" s="1"/>
  <c r="L364" i="3"/>
  <c r="J364" i="3"/>
  <c r="K364" i="3" s="1"/>
  <c r="S366" i="3"/>
  <c r="W365" i="3"/>
  <c r="U365" i="3"/>
  <c r="V365" i="3" s="1"/>
  <c r="AD367" i="3"/>
  <c r="AH367" i="3" s="1"/>
  <c r="AF366" i="3"/>
  <c r="AG366" i="3" s="1"/>
  <c r="H162" i="1"/>
  <c r="L161" i="1"/>
  <c r="J161" i="1"/>
  <c r="K161" i="1" s="1"/>
  <c r="G366" i="3"/>
  <c r="AM366" i="3" s="1"/>
  <c r="AR365" i="3" l="1"/>
  <c r="AP365" i="3"/>
  <c r="AQ365" i="3" s="1"/>
  <c r="S367" i="3"/>
  <c r="W366" i="3"/>
  <c r="U366" i="3"/>
  <c r="V366" i="3" s="1"/>
  <c r="H366" i="3"/>
  <c r="AN366" i="3" s="1"/>
  <c r="L365" i="3"/>
  <c r="J365" i="3"/>
  <c r="K365" i="3" s="1"/>
  <c r="AD368" i="3"/>
  <c r="AH368" i="3" s="1"/>
  <c r="AF367" i="3"/>
  <c r="AG367" i="3" s="1"/>
  <c r="H163" i="1"/>
  <c r="L162" i="1"/>
  <c r="J162" i="1"/>
  <c r="K162" i="1" s="1"/>
  <c r="G367" i="3"/>
  <c r="AM367" i="3" s="1"/>
  <c r="AR366" i="3" l="1"/>
  <c r="AP366" i="3"/>
  <c r="AQ366" i="3" s="1"/>
  <c r="H367" i="3"/>
  <c r="AN367" i="3" s="1"/>
  <c r="L366" i="3"/>
  <c r="J366" i="3"/>
  <c r="K366" i="3" s="1"/>
  <c r="S368" i="3"/>
  <c r="W367" i="3"/>
  <c r="U367" i="3"/>
  <c r="V367" i="3" s="1"/>
  <c r="AD369" i="3"/>
  <c r="AH369" i="3" s="1"/>
  <c r="AF368" i="3"/>
  <c r="AG368" i="3" s="1"/>
  <c r="H164" i="1"/>
  <c r="L163" i="1"/>
  <c r="J163" i="1"/>
  <c r="K163" i="1" s="1"/>
  <c r="G368" i="3"/>
  <c r="AM368" i="3" s="1"/>
  <c r="AR367" i="3" l="1"/>
  <c r="AP367" i="3"/>
  <c r="AQ367" i="3" s="1"/>
  <c r="S369" i="3"/>
  <c r="W368" i="3"/>
  <c r="U368" i="3"/>
  <c r="V368" i="3" s="1"/>
  <c r="H368" i="3"/>
  <c r="AN368" i="3" s="1"/>
  <c r="L367" i="3"/>
  <c r="J367" i="3"/>
  <c r="K367" i="3" s="1"/>
  <c r="AD370" i="3"/>
  <c r="AH370" i="3" s="1"/>
  <c r="AF369" i="3"/>
  <c r="AG369" i="3" s="1"/>
  <c r="H165" i="1"/>
  <c r="L164" i="1"/>
  <c r="J164" i="1"/>
  <c r="K164" i="1" s="1"/>
  <c r="G369" i="3"/>
  <c r="AM369" i="3" s="1"/>
  <c r="AR368" i="3" l="1"/>
  <c r="AP368" i="3"/>
  <c r="AQ368" i="3" s="1"/>
  <c r="H369" i="3"/>
  <c r="AN369" i="3" s="1"/>
  <c r="L368" i="3"/>
  <c r="J368" i="3"/>
  <c r="K368" i="3" s="1"/>
  <c r="S370" i="3"/>
  <c r="W369" i="3"/>
  <c r="U369" i="3"/>
  <c r="V369" i="3" s="1"/>
  <c r="AD371" i="3"/>
  <c r="AH371" i="3" s="1"/>
  <c r="AF370" i="3"/>
  <c r="H166" i="1"/>
  <c r="L165" i="1"/>
  <c r="J165" i="1"/>
  <c r="K165" i="1" s="1"/>
  <c r="G370" i="3"/>
  <c r="AM370" i="3" s="1"/>
  <c r="AR369" i="3" l="1"/>
  <c r="AP369" i="3"/>
  <c r="AQ369" i="3" s="1"/>
  <c r="AG370" i="3"/>
  <c r="AW43" i="3"/>
  <c r="BA43" i="3" s="1"/>
  <c r="S371" i="3"/>
  <c r="W370" i="3"/>
  <c r="U370" i="3"/>
  <c r="H370" i="3"/>
  <c r="AN370" i="3" s="1"/>
  <c r="L369" i="3"/>
  <c r="J369" i="3"/>
  <c r="K369" i="3" s="1"/>
  <c r="AD372" i="3"/>
  <c r="AH372" i="3" s="1"/>
  <c r="AF371" i="3"/>
  <c r="AG371" i="3" s="1"/>
  <c r="H167" i="1"/>
  <c r="L166" i="1"/>
  <c r="J166" i="1"/>
  <c r="K166" i="1" s="1"/>
  <c r="G371" i="3"/>
  <c r="AM371" i="3" s="1"/>
  <c r="AR370" i="3" l="1"/>
  <c r="AP370" i="3"/>
  <c r="V370" i="3"/>
  <c r="AV43" i="3"/>
  <c r="AZ43" i="3" s="1"/>
  <c r="H371" i="3"/>
  <c r="AN371" i="3" s="1"/>
  <c r="L370" i="3"/>
  <c r="J370" i="3"/>
  <c r="S372" i="3"/>
  <c r="W371" i="3"/>
  <c r="U371" i="3"/>
  <c r="V371" i="3" s="1"/>
  <c r="AD373" i="3"/>
  <c r="AH373" i="3" s="1"/>
  <c r="AF372" i="3"/>
  <c r="AG372" i="3" s="1"/>
  <c r="H168" i="1"/>
  <c r="L167" i="1"/>
  <c r="J167" i="1"/>
  <c r="K167" i="1" s="1"/>
  <c r="G372" i="3"/>
  <c r="AM372" i="3" s="1"/>
  <c r="K370" i="3" l="1"/>
  <c r="AU43" i="3"/>
  <c r="AY43" i="3" s="1"/>
  <c r="AX43" i="3"/>
  <c r="BB43" i="3" s="1"/>
  <c r="AQ370" i="3"/>
  <c r="AR371" i="3"/>
  <c r="AP371" i="3"/>
  <c r="AQ371" i="3" s="1"/>
  <c r="S373" i="3"/>
  <c r="W372" i="3"/>
  <c r="U372" i="3"/>
  <c r="V372" i="3" s="1"/>
  <c r="H372" i="3"/>
  <c r="AN372" i="3" s="1"/>
  <c r="L371" i="3"/>
  <c r="J371" i="3"/>
  <c r="K371" i="3" s="1"/>
  <c r="AD374" i="3"/>
  <c r="AH374" i="3" s="1"/>
  <c r="AF373" i="3"/>
  <c r="AG373" i="3" s="1"/>
  <c r="H169" i="1"/>
  <c r="L168" i="1"/>
  <c r="J168" i="1"/>
  <c r="K168" i="1" s="1"/>
  <c r="G373" i="3"/>
  <c r="AM373" i="3" s="1"/>
  <c r="AR372" i="3" l="1"/>
  <c r="AP372" i="3"/>
  <c r="AQ372" i="3" s="1"/>
  <c r="H373" i="3"/>
  <c r="AN373" i="3" s="1"/>
  <c r="L372" i="3"/>
  <c r="J372" i="3"/>
  <c r="K372" i="3" s="1"/>
  <c r="S374" i="3"/>
  <c r="W373" i="3"/>
  <c r="U373" i="3"/>
  <c r="V373" i="3" s="1"/>
  <c r="AD375" i="3"/>
  <c r="AH375" i="3" s="1"/>
  <c r="AF374" i="3"/>
  <c r="AG374" i="3" s="1"/>
  <c r="H170" i="1"/>
  <c r="L169" i="1"/>
  <c r="J169" i="1"/>
  <c r="K169" i="1" s="1"/>
  <c r="G374" i="3"/>
  <c r="AM374" i="3" s="1"/>
  <c r="AR373" i="3" l="1"/>
  <c r="AP373" i="3"/>
  <c r="AQ373" i="3" s="1"/>
  <c r="S375" i="3"/>
  <c r="W374" i="3"/>
  <c r="U374" i="3"/>
  <c r="V374" i="3" s="1"/>
  <c r="H374" i="3"/>
  <c r="AN374" i="3" s="1"/>
  <c r="L373" i="3"/>
  <c r="J373" i="3"/>
  <c r="K373" i="3" s="1"/>
  <c r="AD376" i="3"/>
  <c r="AH376" i="3" s="1"/>
  <c r="AF375" i="3"/>
  <c r="AG375" i="3" s="1"/>
  <c r="H171" i="1"/>
  <c r="L170" i="1"/>
  <c r="J170" i="1"/>
  <c r="K170" i="1" s="1"/>
  <c r="G375" i="3"/>
  <c r="AM375" i="3" s="1"/>
  <c r="AR374" i="3" l="1"/>
  <c r="AP374" i="3"/>
  <c r="AQ374" i="3" s="1"/>
  <c r="H375" i="3"/>
  <c r="AN375" i="3" s="1"/>
  <c r="L374" i="3"/>
  <c r="J374" i="3"/>
  <c r="K374" i="3" s="1"/>
  <c r="S376" i="3"/>
  <c r="W375" i="3"/>
  <c r="U375" i="3"/>
  <c r="V375" i="3" s="1"/>
  <c r="AD377" i="3"/>
  <c r="AH377" i="3" s="1"/>
  <c r="AF376" i="3"/>
  <c r="AG376" i="3" s="1"/>
  <c r="H172" i="1"/>
  <c r="L171" i="1"/>
  <c r="J171" i="1"/>
  <c r="K171" i="1" s="1"/>
  <c r="G376" i="3"/>
  <c r="AM376" i="3" s="1"/>
  <c r="AR375" i="3" l="1"/>
  <c r="AP375" i="3"/>
  <c r="AQ375" i="3" s="1"/>
  <c r="S377" i="3"/>
  <c r="W376" i="3"/>
  <c r="U376" i="3"/>
  <c r="V376" i="3" s="1"/>
  <c r="H376" i="3"/>
  <c r="AN376" i="3" s="1"/>
  <c r="L375" i="3"/>
  <c r="J375" i="3"/>
  <c r="K375" i="3" s="1"/>
  <c r="AD378" i="3"/>
  <c r="AH378" i="3" s="1"/>
  <c r="AF377" i="3"/>
  <c r="AG377" i="3" s="1"/>
  <c r="H173" i="1"/>
  <c r="L172" i="1"/>
  <c r="J172" i="1"/>
  <c r="K172" i="1" s="1"/>
  <c r="G377" i="3"/>
  <c r="AM377" i="3" s="1"/>
  <c r="AR376" i="3" l="1"/>
  <c r="AP376" i="3"/>
  <c r="AQ376" i="3" s="1"/>
  <c r="H377" i="3"/>
  <c r="AN377" i="3" s="1"/>
  <c r="L376" i="3"/>
  <c r="J376" i="3"/>
  <c r="K376" i="3" s="1"/>
  <c r="S378" i="3"/>
  <c r="W377" i="3"/>
  <c r="U377" i="3"/>
  <c r="V377" i="3" s="1"/>
  <c r="AD379" i="3"/>
  <c r="AH379" i="3" s="1"/>
  <c r="AF378" i="3"/>
  <c r="AG378" i="3" s="1"/>
  <c r="H174" i="1"/>
  <c r="L173" i="1"/>
  <c r="J173" i="1"/>
  <c r="K173" i="1" s="1"/>
  <c r="G378" i="3"/>
  <c r="AM378" i="3" s="1"/>
  <c r="AR377" i="3" l="1"/>
  <c r="AP377" i="3"/>
  <c r="AQ377" i="3" s="1"/>
  <c r="S379" i="3"/>
  <c r="W378" i="3"/>
  <c r="U378" i="3"/>
  <c r="V378" i="3" s="1"/>
  <c r="H378" i="3"/>
  <c r="AN378" i="3" s="1"/>
  <c r="L377" i="3"/>
  <c r="J377" i="3"/>
  <c r="K377" i="3" s="1"/>
  <c r="AD380" i="3"/>
  <c r="AH380" i="3" s="1"/>
  <c r="AF379" i="3"/>
  <c r="AG379" i="3" s="1"/>
  <c r="H175" i="1"/>
  <c r="L174" i="1"/>
  <c r="J174" i="1"/>
  <c r="K174" i="1" s="1"/>
  <c r="G379" i="3"/>
  <c r="AM379" i="3" s="1"/>
  <c r="AR378" i="3" l="1"/>
  <c r="AP378" i="3"/>
  <c r="AQ378" i="3" s="1"/>
  <c r="H379" i="3"/>
  <c r="AN379" i="3" s="1"/>
  <c r="L378" i="3"/>
  <c r="J378" i="3"/>
  <c r="K378" i="3" s="1"/>
  <c r="S380" i="3"/>
  <c r="W379" i="3"/>
  <c r="U379" i="3"/>
  <c r="V379" i="3" s="1"/>
  <c r="AD381" i="3"/>
  <c r="AH381" i="3" s="1"/>
  <c r="AF380" i="3"/>
  <c r="AG380" i="3" s="1"/>
  <c r="H176" i="1"/>
  <c r="L175" i="1"/>
  <c r="J175" i="1"/>
  <c r="G380" i="3"/>
  <c r="AM380" i="3" s="1"/>
  <c r="AR379" i="3" l="1"/>
  <c r="AP379" i="3"/>
  <c r="AQ379" i="3" s="1"/>
  <c r="K175" i="1"/>
  <c r="S22" i="1"/>
  <c r="T22" i="1" s="1"/>
  <c r="S381" i="3"/>
  <c r="W380" i="3"/>
  <c r="U380" i="3"/>
  <c r="V380" i="3" s="1"/>
  <c r="H380" i="3"/>
  <c r="AN380" i="3" s="1"/>
  <c r="L379" i="3"/>
  <c r="J379" i="3"/>
  <c r="K379" i="3" s="1"/>
  <c r="AD382" i="3"/>
  <c r="AH382" i="3" s="1"/>
  <c r="AF381" i="3"/>
  <c r="AG381" i="3" s="1"/>
  <c r="H177" i="1"/>
  <c r="L176" i="1"/>
  <c r="J176" i="1"/>
  <c r="K176" i="1" s="1"/>
  <c r="G381" i="3"/>
  <c r="AM381" i="3" s="1"/>
  <c r="AR380" i="3" l="1"/>
  <c r="AP380" i="3"/>
  <c r="AQ380" i="3" s="1"/>
  <c r="H381" i="3"/>
  <c r="AN381" i="3" s="1"/>
  <c r="L380" i="3"/>
  <c r="J380" i="3"/>
  <c r="K380" i="3" s="1"/>
  <c r="S382" i="3"/>
  <c r="W381" i="3"/>
  <c r="U381" i="3"/>
  <c r="V381" i="3" s="1"/>
  <c r="AD383" i="3"/>
  <c r="AH383" i="3" s="1"/>
  <c r="AF382" i="3"/>
  <c r="AG382" i="3" s="1"/>
  <c r="H178" i="1"/>
  <c r="L177" i="1"/>
  <c r="J177" i="1"/>
  <c r="K177" i="1" s="1"/>
  <c r="G382" i="3"/>
  <c r="AM382" i="3" s="1"/>
  <c r="AR381" i="3" l="1"/>
  <c r="AP381" i="3"/>
  <c r="AQ381" i="3" s="1"/>
  <c r="S383" i="3"/>
  <c r="W382" i="3"/>
  <c r="U382" i="3"/>
  <c r="V382" i="3" s="1"/>
  <c r="H382" i="3"/>
  <c r="AN382" i="3" s="1"/>
  <c r="L381" i="3"/>
  <c r="J381" i="3"/>
  <c r="K381" i="3" s="1"/>
  <c r="AD384" i="3"/>
  <c r="AH384" i="3" s="1"/>
  <c r="AF383" i="3"/>
  <c r="AG383" i="3" s="1"/>
  <c r="H179" i="1"/>
  <c r="L178" i="1"/>
  <c r="J178" i="1"/>
  <c r="K178" i="1" s="1"/>
  <c r="G383" i="3"/>
  <c r="AM383" i="3" s="1"/>
  <c r="AR382" i="3" l="1"/>
  <c r="AP382" i="3"/>
  <c r="AQ382" i="3" s="1"/>
  <c r="H383" i="3"/>
  <c r="AN383" i="3" s="1"/>
  <c r="L382" i="3"/>
  <c r="J382" i="3"/>
  <c r="K382" i="3" s="1"/>
  <c r="S384" i="3"/>
  <c r="W383" i="3"/>
  <c r="U383" i="3"/>
  <c r="V383" i="3" s="1"/>
  <c r="AD385" i="3"/>
  <c r="AH385" i="3" s="1"/>
  <c r="AF384" i="3"/>
  <c r="AG384" i="3" s="1"/>
  <c r="H180" i="1"/>
  <c r="L179" i="1"/>
  <c r="J179" i="1"/>
  <c r="K179" i="1" s="1"/>
  <c r="G384" i="3"/>
  <c r="AM384" i="3" s="1"/>
  <c r="AR383" i="3" l="1"/>
  <c r="AP383" i="3"/>
  <c r="AQ383" i="3" s="1"/>
  <c r="S385" i="3"/>
  <c r="W384" i="3"/>
  <c r="U384" i="3"/>
  <c r="V384" i="3" s="1"/>
  <c r="H384" i="3"/>
  <c r="AN384" i="3" s="1"/>
  <c r="L383" i="3"/>
  <c r="J383" i="3"/>
  <c r="K383" i="3" s="1"/>
  <c r="AD386" i="3"/>
  <c r="AH386" i="3" s="1"/>
  <c r="AF385" i="3"/>
  <c r="AG385" i="3" s="1"/>
  <c r="H181" i="1"/>
  <c r="L180" i="1"/>
  <c r="J180" i="1"/>
  <c r="K180" i="1" s="1"/>
  <c r="G385" i="3"/>
  <c r="AM385" i="3" s="1"/>
  <c r="AR384" i="3" l="1"/>
  <c r="AP384" i="3"/>
  <c r="AQ384" i="3" s="1"/>
  <c r="H385" i="3"/>
  <c r="AN385" i="3" s="1"/>
  <c r="L384" i="3"/>
  <c r="J384" i="3"/>
  <c r="K384" i="3" s="1"/>
  <c r="S386" i="3"/>
  <c r="W385" i="3"/>
  <c r="U385" i="3"/>
  <c r="V385" i="3" s="1"/>
  <c r="AD387" i="3"/>
  <c r="AH387" i="3" s="1"/>
  <c r="AF386" i="3"/>
  <c r="AG386" i="3" s="1"/>
  <c r="H182" i="1"/>
  <c r="L181" i="1"/>
  <c r="J181" i="1"/>
  <c r="K181" i="1" s="1"/>
  <c r="G386" i="3"/>
  <c r="AM386" i="3" s="1"/>
  <c r="AR385" i="3" l="1"/>
  <c r="AP385" i="3"/>
  <c r="AQ385" i="3" s="1"/>
  <c r="S387" i="3"/>
  <c r="W386" i="3"/>
  <c r="U386" i="3"/>
  <c r="V386" i="3" s="1"/>
  <c r="H386" i="3"/>
  <c r="AN386" i="3" s="1"/>
  <c r="L385" i="3"/>
  <c r="J385" i="3"/>
  <c r="K385" i="3" s="1"/>
  <c r="AD388" i="3"/>
  <c r="AH388" i="3" s="1"/>
  <c r="AF387" i="3"/>
  <c r="AG387" i="3" s="1"/>
  <c r="H183" i="1"/>
  <c r="L182" i="1"/>
  <c r="J182" i="1"/>
  <c r="K182" i="1" s="1"/>
  <c r="G387" i="3"/>
  <c r="AM387" i="3" s="1"/>
  <c r="AR386" i="3" l="1"/>
  <c r="AP386" i="3"/>
  <c r="AQ386" i="3" s="1"/>
  <c r="H387" i="3"/>
  <c r="AN387" i="3" s="1"/>
  <c r="L386" i="3"/>
  <c r="J386" i="3"/>
  <c r="K386" i="3" s="1"/>
  <c r="S388" i="3"/>
  <c r="W387" i="3"/>
  <c r="U387" i="3"/>
  <c r="V387" i="3" s="1"/>
  <c r="AD389" i="3"/>
  <c r="AH389" i="3" s="1"/>
  <c r="AF388" i="3"/>
  <c r="H184" i="1"/>
  <c r="L183" i="1"/>
  <c r="J183" i="1"/>
  <c r="K183" i="1" s="1"/>
  <c r="G388" i="3"/>
  <c r="AM388" i="3" s="1"/>
  <c r="AR387" i="3" l="1"/>
  <c r="AP387" i="3"/>
  <c r="AQ387" i="3" s="1"/>
  <c r="AG388" i="3"/>
  <c r="AW44" i="3"/>
  <c r="BA44" i="3" s="1"/>
  <c r="S389" i="3"/>
  <c r="W388" i="3"/>
  <c r="U388" i="3"/>
  <c r="H388" i="3"/>
  <c r="AN388" i="3" s="1"/>
  <c r="L387" i="3"/>
  <c r="J387" i="3"/>
  <c r="K387" i="3" s="1"/>
  <c r="AD390" i="3"/>
  <c r="AH390" i="3" s="1"/>
  <c r="AF389" i="3"/>
  <c r="AG389" i="3" s="1"/>
  <c r="H185" i="1"/>
  <c r="L184" i="1"/>
  <c r="J184" i="1"/>
  <c r="K184" i="1" s="1"/>
  <c r="G389" i="3"/>
  <c r="AM389" i="3" s="1"/>
  <c r="AR388" i="3" l="1"/>
  <c r="AP388" i="3"/>
  <c r="V388" i="3"/>
  <c r="AV44" i="3"/>
  <c r="AZ44" i="3" s="1"/>
  <c r="H389" i="3"/>
  <c r="AN389" i="3" s="1"/>
  <c r="L388" i="3"/>
  <c r="J388" i="3"/>
  <c r="S390" i="3"/>
  <c r="W389" i="3"/>
  <c r="U389" i="3"/>
  <c r="V389" i="3" s="1"/>
  <c r="AD391" i="3"/>
  <c r="AH391" i="3" s="1"/>
  <c r="AF390" i="3"/>
  <c r="AG390" i="3" s="1"/>
  <c r="H186" i="1"/>
  <c r="L185" i="1"/>
  <c r="J185" i="1"/>
  <c r="K185" i="1" s="1"/>
  <c r="G390" i="3"/>
  <c r="AM390" i="3" s="1"/>
  <c r="AR389" i="3" l="1"/>
  <c r="AP389" i="3"/>
  <c r="AQ389" i="3" s="1"/>
  <c r="K388" i="3"/>
  <c r="AU44" i="3"/>
  <c r="AY44" i="3" s="1"/>
  <c r="AX44" i="3"/>
  <c r="BB44" i="3" s="1"/>
  <c r="AQ388" i="3"/>
  <c r="S391" i="3"/>
  <c r="W390" i="3"/>
  <c r="U390" i="3"/>
  <c r="V390" i="3" s="1"/>
  <c r="H390" i="3"/>
  <c r="AN390" i="3" s="1"/>
  <c r="L389" i="3"/>
  <c r="J389" i="3"/>
  <c r="K389" i="3" s="1"/>
  <c r="AD392" i="3"/>
  <c r="AH392" i="3" s="1"/>
  <c r="AF391" i="3"/>
  <c r="AG391" i="3" s="1"/>
  <c r="H187" i="1"/>
  <c r="L186" i="1"/>
  <c r="J186" i="1"/>
  <c r="K186" i="1" s="1"/>
  <c r="G391" i="3"/>
  <c r="AM391" i="3" s="1"/>
  <c r="AR390" i="3" l="1"/>
  <c r="AP390" i="3"/>
  <c r="AQ390" i="3" s="1"/>
  <c r="H391" i="3"/>
  <c r="AN391" i="3" s="1"/>
  <c r="L390" i="3"/>
  <c r="J390" i="3"/>
  <c r="K390" i="3" s="1"/>
  <c r="S392" i="3"/>
  <c r="W391" i="3"/>
  <c r="U391" i="3"/>
  <c r="V391" i="3" s="1"/>
  <c r="AD393" i="3"/>
  <c r="AH393" i="3" s="1"/>
  <c r="AF392" i="3"/>
  <c r="AG392" i="3" s="1"/>
  <c r="H188" i="1"/>
  <c r="L187" i="1"/>
  <c r="J187" i="1"/>
  <c r="K187" i="1" s="1"/>
  <c r="G392" i="3"/>
  <c r="AM392" i="3" s="1"/>
  <c r="AR391" i="3" l="1"/>
  <c r="AP391" i="3"/>
  <c r="AQ391" i="3" s="1"/>
  <c r="S393" i="3"/>
  <c r="W392" i="3"/>
  <c r="U392" i="3"/>
  <c r="V392" i="3" s="1"/>
  <c r="H392" i="3"/>
  <c r="AN392" i="3" s="1"/>
  <c r="L391" i="3"/>
  <c r="J391" i="3"/>
  <c r="K391" i="3" s="1"/>
  <c r="AD394" i="3"/>
  <c r="AH394" i="3" s="1"/>
  <c r="AF393" i="3"/>
  <c r="AG393" i="3" s="1"/>
  <c r="H189" i="1"/>
  <c r="L188" i="1"/>
  <c r="J188" i="1"/>
  <c r="K188" i="1" s="1"/>
  <c r="G393" i="3"/>
  <c r="AM393" i="3" s="1"/>
  <c r="AR392" i="3" l="1"/>
  <c r="AP392" i="3"/>
  <c r="AQ392" i="3" s="1"/>
  <c r="H393" i="3"/>
  <c r="AN393" i="3" s="1"/>
  <c r="L392" i="3"/>
  <c r="J392" i="3"/>
  <c r="K392" i="3" s="1"/>
  <c r="S394" i="3"/>
  <c r="W393" i="3"/>
  <c r="U393" i="3"/>
  <c r="V393" i="3" s="1"/>
  <c r="AD395" i="3"/>
  <c r="AH395" i="3" s="1"/>
  <c r="AF394" i="3"/>
  <c r="AG394" i="3" s="1"/>
  <c r="H190" i="1"/>
  <c r="L189" i="1"/>
  <c r="J189" i="1"/>
  <c r="K189" i="1" s="1"/>
  <c r="G394" i="3"/>
  <c r="AM394" i="3" s="1"/>
  <c r="AR393" i="3" l="1"/>
  <c r="AP393" i="3"/>
  <c r="AQ393" i="3" s="1"/>
  <c r="S395" i="3"/>
  <c r="W394" i="3"/>
  <c r="U394" i="3"/>
  <c r="V394" i="3" s="1"/>
  <c r="H394" i="3"/>
  <c r="AN394" i="3" s="1"/>
  <c r="L393" i="3"/>
  <c r="J393" i="3"/>
  <c r="K393" i="3" s="1"/>
  <c r="AD396" i="3"/>
  <c r="AH396" i="3" s="1"/>
  <c r="AF395" i="3"/>
  <c r="AG395" i="3" s="1"/>
  <c r="H191" i="1"/>
  <c r="L190" i="1"/>
  <c r="J190" i="1"/>
  <c r="K190" i="1" s="1"/>
  <c r="G395" i="3"/>
  <c r="AM395" i="3" s="1"/>
  <c r="AR394" i="3" l="1"/>
  <c r="AP394" i="3"/>
  <c r="AQ394" i="3" s="1"/>
  <c r="H395" i="3"/>
  <c r="AN395" i="3" s="1"/>
  <c r="L394" i="3"/>
  <c r="J394" i="3"/>
  <c r="K394" i="3" s="1"/>
  <c r="S396" i="3"/>
  <c r="W395" i="3"/>
  <c r="U395" i="3"/>
  <c r="V395" i="3" s="1"/>
  <c r="AD397" i="3"/>
  <c r="AH397" i="3" s="1"/>
  <c r="AF396" i="3"/>
  <c r="AG396" i="3" s="1"/>
  <c r="H192" i="1"/>
  <c r="L191" i="1"/>
  <c r="J191" i="1"/>
  <c r="K191" i="1" s="1"/>
  <c r="G396" i="3"/>
  <c r="AM396" i="3" s="1"/>
  <c r="AR395" i="3" l="1"/>
  <c r="AP395" i="3"/>
  <c r="AQ395" i="3" s="1"/>
  <c r="S397" i="3"/>
  <c r="W396" i="3"/>
  <c r="U396" i="3"/>
  <c r="V396" i="3" s="1"/>
  <c r="H396" i="3"/>
  <c r="AN396" i="3" s="1"/>
  <c r="L395" i="3"/>
  <c r="J395" i="3"/>
  <c r="K395" i="3" s="1"/>
  <c r="AD398" i="3"/>
  <c r="AH398" i="3" s="1"/>
  <c r="AF397" i="3"/>
  <c r="AG397" i="3" s="1"/>
  <c r="H193" i="1"/>
  <c r="L192" i="1"/>
  <c r="J192" i="1"/>
  <c r="K192" i="1" s="1"/>
  <c r="G397" i="3"/>
  <c r="AM397" i="3" s="1"/>
  <c r="AR396" i="3" l="1"/>
  <c r="AP396" i="3"/>
  <c r="AQ396" i="3" s="1"/>
  <c r="H397" i="3"/>
  <c r="AN397" i="3" s="1"/>
  <c r="L396" i="3"/>
  <c r="J396" i="3"/>
  <c r="K396" i="3" s="1"/>
  <c r="S398" i="3"/>
  <c r="W397" i="3"/>
  <c r="U397" i="3"/>
  <c r="V397" i="3" s="1"/>
  <c r="AD399" i="3"/>
  <c r="AH399" i="3" s="1"/>
  <c r="AF398" i="3"/>
  <c r="AG398" i="3" s="1"/>
  <c r="H194" i="1"/>
  <c r="L193" i="1"/>
  <c r="J193" i="1"/>
  <c r="K193" i="1" s="1"/>
  <c r="G398" i="3"/>
  <c r="AM398" i="3" s="1"/>
  <c r="AR397" i="3" l="1"/>
  <c r="AP397" i="3"/>
  <c r="AQ397" i="3" s="1"/>
  <c r="S399" i="3"/>
  <c r="W398" i="3"/>
  <c r="U398" i="3"/>
  <c r="V398" i="3" s="1"/>
  <c r="H398" i="3"/>
  <c r="AN398" i="3" s="1"/>
  <c r="L397" i="3"/>
  <c r="J397" i="3"/>
  <c r="K397" i="3" s="1"/>
  <c r="AD400" i="3"/>
  <c r="AH400" i="3" s="1"/>
  <c r="AF399" i="3"/>
  <c r="AG399" i="3" s="1"/>
  <c r="H195" i="1"/>
  <c r="L194" i="1"/>
  <c r="J194" i="1"/>
  <c r="K194" i="1" s="1"/>
  <c r="G399" i="3"/>
  <c r="AM399" i="3" s="1"/>
  <c r="AR398" i="3" l="1"/>
  <c r="AP398" i="3"/>
  <c r="AQ398" i="3" s="1"/>
  <c r="H399" i="3"/>
  <c r="AN399" i="3" s="1"/>
  <c r="L398" i="3"/>
  <c r="J398" i="3"/>
  <c r="K398" i="3" s="1"/>
  <c r="S400" i="3"/>
  <c r="W399" i="3"/>
  <c r="U399" i="3"/>
  <c r="V399" i="3" s="1"/>
  <c r="AD401" i="3"/>
  <c r="AH401" i="3" s="1"/>
  <c r="AF400" i="3"/>
  <c r="AG400" i="3" s="1"/>
  <c r="H196" i="1"/>
  <c r="L195" i="1"/>
  <c r="J195" i="1"/>
  <c r="K195" i="1" s="1"/>
  <c r="G400" i="3"/>
  <c r="AM400" i="3" s="1"/>
  <c r="AR399" i="3" l="1"/>
  <c r="AP399" i="3"/>
  <c r="AQ399" i="3" s="1"/>
  <c r="S401" i="3"/>
  <c r="W400" i="3"/>
  <c r="U400" i="3"/>
  <c r="V400" i="3" s="1"/>
  <c r="H400" i="3"/>
  <c r="AN400" i="3" s="1"/>
  <c r="L399" i="3"/>
  <c r="J399" i="3"/>
  <c r="K399" i="3" s="1"/>
  <c r="AD402" i="3"/>
  <c r="AH402" i="3" s="1"/>
  <c r="AF401" i="3"/>
  <c r="AG401" i="3" s="1"/>
  <c r="H197" i="1"/>
  <c r="L196" i="1"/>
  <c r="J196" i="1"/>
  <c r="K196" i="1" s="1"/>
  <c r="G401" i="3"/>
  <c r="AM401" i="3" s="1"/>
  <c r="AR400" i="3" l="1"/>
  <c r="AP400" i="3"/>
  <c r="AQ400" i="3" s="1"/>
  <c r="H401" i="3"/>
  <c r="AN401" i="3" s="1"/>
  <c r="L400" i="3"/>
  <c r="J400" i="3"/>
  <c r="K400" i="3" s="1"/>
  <c r="S402" i="3"/>
  <c r="W401" i="3"/>
  <c r="U401" i="3"/>
  <c r="V401" i="3" s="1"/>
  <c r="AD403" i="3"/>
  <c r="AH403" i="3" s="1"/>
  <c r="AF402" i="3"/>
  <c r="AG402" i="3" s="1"/>
  <c r="H198" i="1"/>
  <c r="L197" i="1"/>
  <c r="J197" i="1"/>
  <c r="G402" i="3"/>
  <c r="AM402" i="3" s="1"/>
  <c r="AR401" i="3" l="1"/>
  <c r="AP401" i="3"/>
  <c r="AQ401" i="3" s="1"/>
  <c r="K197" i="1"/>
  <c r="S23" i="1"/>
  <c r="T23" i="1" s="1"/>
  <c r="S403" i="3"/>
  <c r="W402" i="3"/>
  <c r="U402" i="3"/>
  <c r="V402" i="3" s="1"/>
  <c r="H402" i="3"/>
  <c r="AN402" i="3" s="1"/>
  <c r="L401" i="3"/>
  <c r="J401" i="3"/>
  <c r="K401" i="3" s="1"/>
  <c r="AD404" i="3"/>
  <c r="AH404" i="3" s="1"/>
  <c r="AF403" i="3"/>
  <c r="AG403" i="3" s="1"/>
  <c r="H199" i="1"/>
  <c r="L198" i="1"/>
  <c r="J198" i="1"/>
  <c r="K198" i="1" s="1"/>
  <c r="G403" i="3"/>
  <c r="AM403" i="3" s="1"/>
  <c r="AR402" i="3" l="1"/>
  <c r="AP402" i="3"/>
  <c r="AQ402" i="3" s="1"/>
  <c r="H403" i="3"/>
  <c r="AN403" i="3" s="1"/>
  <c r="L402" i="3"/>
  <c r="J402" i="3"/>
  <c r="K402" i="3" s="1"/>
  <c r="S404" i="3"/>
  <c r="W403" i="3"/>
  <c r="U403" i="3"/>
  <c r="V403" i="3" s="1"/>
  <c r="AD405" i="3"/>
  <c r="AH405" i="3" s="1"/>
  <c r="AF404" i="3"/>
  <c r="AG404" i="3" s="1"/>
  <c r="H200" i="1"/>
  <c r="L199" i="1"/>
  <c r="J199" i="1"/>
  <c r="K199" i="1" s="1"/>
  <c r="G404" i="3"/>
  <c r="AM404" i="3" s="1"/>
  <c r="AR403" i="3" l="1"/>
  <c r="AP403" i="3"/>
  <c r="AQ403" i="3" s="1"/>
  <c r="S405" i="3"/>
  <c r="W404" i="3"/>
  <c r="U404" i="3"/>
  <c r="V404" i="3" s="1"/>
  <c r="H404" i="3"/>
  <c r="AN404" i="3" s="1"/>
  <c r="L403" i="3"/>
  <c r="J403" i="3"/>
  <c r="K403" i="3" s="1"/>
  <c r="AD406" i="3"/>
  <c r="AH406" i="3" s="1"/>
  <c r="AF405" i="3"/>
  <c r="AG405" i="3" s="1"/>
  <c r="H201" i="1"/>
  <c r="L200" i="1"/>
  <c r="J200" i="1"/>
  <c r="K200" i="1" s="1"/>
  <c r="G405" i="3"/>
  <c r="AM405" i="3" s="1"/>
  <c r="AR404" i="3" l="1"/>
  <c r="AP404" i="3"/>
  <c r="AQ404" i="3" s="1"/>
  <c r="H405" i="3"/>
  <c r="AN405" i="3" s="1"/>
  <c r="L404" i="3"/>
  <c r="J404" i="3"/>
  <c r="K404" i="3" s="1"/>
  <c r="S406" i="3"/>
  <c r="W405" i="3"/>
  <c r="U405" i="3"/>
  <c r="V405" i="3" s="1"/>
  <c r="AD407" i="3"/>
  <c r="AH407" i="3" s="1"/>
  <c r="AF406" i="3"/>
  <c r="AG406" i="3" s="1"/>
  <c r="H202" i="1"/>
  <c r="L201" i="1"/>
  <c r="J201" i="1"/>
  <c r="K201" i="1" s="1"/>
  <c r="G406" i="3"/>
  <c r="AM406" i="3" s="1"/>
  <c r="AR405" i="3" l="1"/>
  <c r="AP405" i="3"/>
  <c r="AQ405" i="3" s="1"/>
  <c r="S407" i="3"/>
  <c r="W406" i="3"/>
  <c r="U406" i="3"/>
  <c r="V406" i="3" s="1"/>
  <c r="H406" i="3"/>
  <c r="AN406" i="3" s="1"/>
  <c r="L405" i="3"/>
  <c r="J405" i="3"/>
  <c r="K405" i="3" s="1"/>
  <c r="AD408" i="3"/>
  <c r="AH408" i="3" s="1"/>
  <c r="AF407" i="3"/>
  <c r="AG407" i="3" s="1"/>
  <c r="H203" i="1"/>
  <c r="L202" i="1"/>
  <c r="J202" i="1"/>
  <c r="K202" i="1" s="1"/>
  <c r="G407" i="3"/>
  <c r="AM407" i="3" s="1"/>
  <c r="AR406" i="3" l="1"/>
  <c r="AP406" i="3"/>
  <c r="AQ406" i="3" s="1"/>
  <c r="H407" i="3"/>
  <c r="AN407" i="3" s="1"/>
  <c r="L406" i="3"/>
  <c r="J406" i="3"/>
  <c r="K406" i="3" s="1"/>
  <c r="S408" i="3"/>
  <c r="W407" i="3"/>
  <c r="U407" i="3"/>
  <c r="V407" i="3" s="1"/>
  <c r="AD409" i="3"/>
  <c r="AH409" i="3" s="1"/>
  <c r="AF408" i="3"/>
  <c r="AG408" i="3" s="1"/>
  <c r="H204" i="1"/>
  <c r="L203" i="1"/>
  <c r="J203" i="1"/>
  <c r="K203" i="1" s="1"/>
  <c r="G408" i="3"/>
  <c r="AM408" i="3" s="1"/>
  <c r="AR407" i="3" l="1"/>
  <c r="AP407" i="3"/>
  <c r="AQ407" i="3" s="1"/>
  <c r="S409" i="3"/>
  <c r="W408" i="3"/>
  <c r="U408" i="3"/>
  <c r="V408" i="3" s="1"/>
  <c r="H408" i="3"/>
  <c r="AN408" i="3" s="1"/>
  <c r="L407" i="3"/>
  <c r="J407" i="3"/>
  <c r="K407" i="3" s="1"/>
  <c r="AD410" i="3"/>
  <c r="AH410" i="3" s="1"/>
  <c r="AF409" i="3"/>
  <c r="H205" i="1"/>
  <c r="L204" i="1"/>
  <c r="J204" i="1"/>
  <c r="K204" i="1" s="1"/>
  <c r="G409" i="3"/>
  <c r="AM409" i="3" s="1"/>
  <c r="AG409" i="3" l="1"/>
  <c r="AW45" i="3"/>
  <c r="BA45" i="3" s="1"/>
  <c r="AR408" i="3"/>
  <c r="AP408" i="3"/>
  <c r="AQ408" i="3" s="1"/>
  <c r="H409" i="3"/>
  <c r="AN409" i="3" s="1"/>
  <c r="L408" i="3"/>
  <c r="J408" i="3"/>
  <c r="K408" i="3" s="1"/>
  <c r="S410" i="3"/>
  <c r="W409" i="3"/>
  <c r="U409" i="3"/>
  <c r="AD411" i="3"/>
  <c r="AH411" i="3" s="1"/>
  <c r="AF410" i="3"/>
  <c r="AG410" i="3" s="1"/>
  <c r="H206" i="1"/>
  <c r="L205" i="1"/>
  <c r="J205" i="1"/>
  <c r="K205" i="1" s="1"/>
  <c r="G410" i="3"/>
  <c r="AM410" i="3" s="1"/>
  <c r="V409" i="3" l="1"/>
  <c r="AV45" i="3"/>
  <c r="AZ45" i="3" s="1"/>
  <c r="AR409" i="3"/>
  <c r="AP409" i="3"/>
  <c r="S411" i="3"/>
  <c r="W410" i="3"/>
  <c r="U410" i="3"/>
  <c r="V410" i="3" s="1"/>
  <c r="H410" i="3"/>
  <c r="AN410" i="3" s="1"/>
  <c r="L409" i="3"/>
  <c r="J409" i="3"/>
  <c r="AD412" i="3"/>
  <c r="AH412" i="3" s="1"/>
  <c r="AF411" i="3"/>
  <c r="AG411" i="3" s="1"/>
  <c r="H207" i="1"/>
  <c r="L206" i="1"/>
  <c r="J206" i="1"/>
  <c r="K206" i="1" s="1"/>
  <c r="G411" i="3"/>
  <c r="AM411" i="3" s="1"/>
  <c r="AX45" i="3" l="1"/>
  <c r="BB45" i="3" s="1"/>
  <c r="AQ409" i="3"/>
  <c r="AR410" i="3"/>
  <c r="AP410" i="3"/>
  <c r="AQ410" i="3" s="1"/>
  <c r="K409" i="3"/>
  <c r="AU45" i="3"/>
  <c r="AY45" i="3" s="1"/>
  <c r="H411" i="3"/>
  <c r="AN411" i="3" s="1"/>
  <c r="L410" i="3"/>
  <c r="J410" i="3"/>
  <c r="K410" i="3" s="1"/>
  <c r="S412" i="3"/>
  <c r="W411" i="3"/>
  <c r="U411" i="3"/>
  <c r="V411" i="3" s="1"/>
  <c r="AD413" i="3"/>
  <c r="AH413" i="3" s="1"/>
  <c r="AF412" i="3"/>
  <c r="AG412" i="3" s="1"/>
  <c r="H208" i="1"/>
  <c r="L207" i="1"/>
  <c r="J207" i="1"/>
  <c r="K207" i="1" s="1"/>
  <c r="G412" i="3"/>
  <c r="AM412" i="3" s="1"/>
  <c r="AR411" i="3" l="1"/>
  <c r="AP411" i="3"/>
  <c r="AQ411" i="3" s="1"/>
  <c r="S413" i="3"/>
  <c r="W412" i="3"/>
  <c r="U412" i="3"/>
  <c r="V412" i="3" s="1"/>
  <c r="H412" i="3"/>
  <c r="AN412" i="3" s="1"/>
  <c r="L411" i="3"/>
  <c r="J411" i="3"/>
  <c r="K411" i="3" s="1"/>
  <c r="AD414" i="3"/>
  <c r="AH414" i="3" s="1"/>
  <c r="AF413" i="3"/>
  <c r="AG413" i="3" s="1"/>
  <c r="H209" i="1"/>
  <c r="L208" i="1"/>
  <c r="J208" i="1"/>
  <c r="K208" i="1" s="1"/>
  <c r="G413" i="3"/>
  <c r="AM413" i="3" s="1"/>
  <c r="AR412" i="3" l="1"/>
  <c r="AP412" i="3"/>
  <c r="AQ412" i="3" s="1"/>
  <c r="H413" i="3"/>
  <c r="AN413" i="3" s="1"/>
  <c r="L412" i="3"/>
  <c r="J412" i="3"/>
  <c r="K412" i="3" s="1"/>
  <c r="S414" i="3"/>
  <c r="W413" i="3"/>
  <c r="U413" i="3"/>
  <c r="V413" i="3" s="1"/>
  <c r="AD415" i="3"/>
  <c r="AH415" i="3" s="1"/>
  <c r="AF414" i="3"/>
  <c r="AG414" i="3" s="1"/>
  <c r="H210" i="1"/>
  <c r="L209" i="1"/>
  <c r="J209" i="1"/>
  <c r="K209" i="1" s="1"/>
  <c r="G414" i="3"/>
  <c r="AM414" i="3" s="1"/>
  <c r="AR413" i="3" l="1"/>
  <c r="AP413" i="3"/>
  <c r="AQ413" i="3" s="1"/>
  <c r="S415" i="3"/>
  <c r="W414" i="3"/>
  <c r="U414" i="3"/>
  <c r="V414" i="3" s="1"/>
  <c r="H414" i="3"/>
  <c r="AN414" i="3" s="1"/>
  <c r="L413" i="3"/>
  <c r="J413" i="3"/>
  <c r="K413" i="3" s="1"/>
  <c r="AD416" i="3"/>
  <c r="AH416" i="3" s="1"/>
  <c r="AF415" i="3"/>
  <c r="AG415" i="3" s="1"/>
  <c r="H211" i="1"/>
  <c r="L210" i="1"/>
  <c r="J210" i="1"/>
  <c r="K210" i="1" s="1"/>
  <c r="G415" i="3"/>
  <c r="AM415" i="3" s="1"/>
  <c r="AR414" i="3" l="1"/>
  <c r="AP414" i="3"/>
  <c r="AQ414" i="3" s="1"/>
  <c r="H415" i="3"/>
  <c r="AN415" i="3" s="1"/>
  <c r="L414" i="3"/>
  <c r="J414" i="3"/>
  <c r="K414" i="3" s="1"/>
  <c r="S416" i="3"/>
  <c r="W415" i="3"/>
  <c r="U415" i="3"/>
  <c r="V415" i="3" s="1"/>
  <c r="AD417" i="3"/>
  <c r="AH417" i="3" s="1"/>
  <c r="AF416" i="3"/>
  <c r="AG416" i="3" s="1"/>
  <c r="H212" i="1"/>
  <c r="L211" i="1"/>
  <c r="J211" i="1"/>
  <c r="K211" i="1" s="1"/>
  <c r="G416" i="3"/>
  <c r="AM416" i="3" s="1"/>
  <c r="AR415" i="3" l="1"/>
  <c r="AP415" i="3"/>
  <c r="AQ415" i="3" s="1"/>
  <c r="S417" i="3"/>
  <c r="W416" i="3"/>
  <c r="U416" i="3"/>
  <c r="V416" i="3" s="1"/>
  <c r="H416" i="3"/>
  <c r="AN416" i="3" s="1"/>
  <c r="L415" i="3"/>
  <c r="J415" i="3"/>
  <c r="K415" i="3" s="1"/>
  <c r="AD418" i="3"/>
  <c r="AH418" i="3" s="1"/>
  <c r="AF417" i="3"/>
  <c r="AG417" i="3" s="1"/>
  <c r="H213" i="1"/>
  <c r="L212" i="1"/>
  <c r="J212" i="1"/>
  <c r="K212" i="1" s="1"/>
  <c r="G417" i="3"/>
  <c r="AM417" i="3" s="1"/>
  <c r="AR416" i="3" l="1"/>
  <c r="AP416" i="3"/>
  <c r="AQ416" i="3" s="1"/>
  <c r="H417" i="3"/>
  <c r="AN417" i="3" s="1"/>
  <c r="L416" i="3"/>
  <c r="J416" i="3"/>
  <c r="K416" i="3" s="1"/>
  <c r="S418" i="3"/>
  <c r="W417" i="3"/>
  <c r="U417" i="3"/>
  <c r="V417" i="3" s="1"/>
  <c r="AD419" i="3"/>
  <c r="AH419" i="3" s="1"/>
  <c r="AF418" i="3"/>
  <c r="AG418" i="3" s="1"/>
  <c r="H214" i="1"/>
  <c r="L213" i="1"/>
  <c r="J213" i="1"/>
  <c r="K213" i="1" s="1"/>
  <c r="G418" i="3"/>
  <c r="AM418" i="3" s="1"/>
  <c r="AR417" i="3" l="1"/>
  <c r="AP417" i="3"/>
  <c r="AQ417" i="3" s="1"/>
  <c r="S419" i="3"/>
  <c r="W418" i="3"/>
  <c r="U418" i="3"/>
  <c r="V418" i="3" s="1"/>
  <c r="H418" i="3"/>
  <c r="AN418" i="3" s="1"/>
  <c r="L417" i="3"/>
  <c r="J417" i="3"/>
  <c r="K417" i="3" s="1"/>
  <c r="AD420" i="3"/>
  <c r="AH420" i="3" s="1"/>
  <c r="AF419" i="3"/>
  <c r="AG419" i="3" s="1"/>
  <c r="H215" i="1"/>
  <c r="L214" i="1"/>
  <c r="J214" i="1"/>
  <c r="K214" i="1" s="1"/>
  <c r="G419" i="3"/>
  <c r="AM419" i="3" s="1"/>
  <c r="AR418" i="3" l="1"/>
  <c r="AP418" i="3"/>
  <c r="AQ418" i="3" s="1"/>
  <c r="H419" i="3"/>
  <c r="AN419" i="3" s="1"/>
  <c r="L418" i="3"/>
  <c r="J418" i="3"/>
  <c r="K418" i="3" s="1"/>
  <c r="S420" i="3"/>
  <c r="W419" i="3"/>
  <c r="U419" i="3"/>
  <c r="V419" i="3" s="1"/>
  <c r="AD421" i="3"/>
  <c r="AH421" i="3" s="1"/>
  <c r="AF420" i="3"/>
  <c r="AG420" i="3" s="1"/>
  <c r="H216" i="1"/>
  <c r="L215" i="1"/>
  <c r="J215" i="1"/>
  <c r="K215" i="1" s="1"/>
  <c r="G420" i="3"/>
  <c r="AM420" i="3" s="1"/>
  <c r="AR419" i="3" l="1"/>
  <c r="AP419" i="3"/>
  <c r="AQ419" i="3" s="1"/>
  <c r="S421" i="3"/>
  <c r="W420" i="3"/>
  <c r="U420" i="3"/>
  <c r="V420" i="3" s="1"/>
  <c r="H420" i="3"/>
  <c r="AN420" i="3" s="1"/>
  <c r="L419" i="3"/>
  <c r="J419" i="3"/>
  <c r="K419" i="3" s="1"/>
  <c r="AD422" i="3"/>
  <c r="AH422" i="3" s="1"/>
  <c r="AF421" i="3"/>
  <c r="AG421" i="3" s="1"/>
  <c r="H217" i="1"/>
  <c r="L216" i="1"/>
  <c r="J216" i="1"/>
  <c r="K216" i="1" s="1"/>
  <c r="G421" i="3"/>
  <c r="AM421" i="3" s="1"/>
  <c r="AR420" i="3" l="1"/>
  <c r="AP420" i="3"/>
  <c r="AQ420" i="3" s="1"/>
  <c r="H421" i="3"/>
  <c r="AN421" i="3" s="1"/>
  <c r="L420" i="3"/>
  <c r="J420" i="3"/>
  <c r="K420" i="3" s="1"/>
  <c r="S422" i="3"/>
  <c r="W421" i="3"/>
  <c r="U421" i="3"/>
  <c r="V421" i="3" s="1"/>
  <c r="AD423" i="3"/>
  <c r="AH423" i="3" s="1"/>
  <c r="AF422" i="3"/>
  <c r="AG422" i="3" s="1"/>
  <c r="H218" i="1"/>
  <c r="L217" i="1"/>
  <c r="J217" i="1"/>
  <c r="G422" i="3"/>
  <c r="AM422" i="3" s="1"/>
  <c r="AR421" i="3" l="1"/>
  <c r="AP421" i="3"/>
  <c r="AQ421" i="3" s="1"/>
  <c r="K217" i="1"/>
  <c r="S24" i="1"/>
  <c r="T24" i="1" s="1"/>
  <c r="S423" i="3"/>
  <c r="W422" i="3"/>
  <c r="U422" i="3"/>
  <c r="V422" i="3" s="1"/>
  <c r="H422" i="3"/>
  <c r="AN422" i="3" s="1"/>
  <c r="L421" i="3"/>
  <c r="J421" i="3"/>
  <c r="K421" i="3" s="1"/>
  <c r="AD424" i="3"/>
  <c r="AH424" i="3" s="1"/>
  <c r="AF423" i="3"/>
  <c r="AG423" i="3" s="1"/>
  <c r="H219" i="1"/>
  <c r="L218" i="1"/>
  <c r="J218" i="1"/>
  <c r="K218" i="1" s="1"/>
  <c r="G423" i="3"/>
  <c r="AM423" i="3" s="1"/>
  <c r="AR422" i="3" l="1"/>
  <c r="AP422" i="3"/>
  <c r="AQ422" i="3" s="1"/>
  <c r="H423" i="3"/>
  <c r="AN423" i="3" s="1"/>
  <c r="L422" i="3"/>
  <c r="J422" i="3"/>
  <c r="K422" i="3" s="1"/>
  <c r="S424" i="3"/>
  <c r="W423" i="3"/>
  <c r="U423" i="3"/>
  <c r="V423" i="3" s="1"/>
  <c r="AD425" i="3"/>
  <c r="AH425" i="3" s="1"/>
  <c r="AF424" i="3"/>
  <c r="AG424" i="3" s="1"/>
  <c r="H220" i="1"/>
  <c r="L219" i="1"/>
  <c r="J219" i="1"/>
  <c r="K219" i="1" s="1"/>
  <c r="G424" i="3"/>
  <c r="AM424" i="3" s="1"/>
  <c r="AR423" i="3" l="1"/>
  <c r="AP423" i="3"/>
  <c r="AQ423" i="3" s="1"/>
  <c r="S425" i="3"/>
  <c r="W424" i="3"/>
  <c r="U424" i="3"/>
  <c r="V424" i="3" s="1"/>
  <c r="H424" i="3"/>
  <c r="AN424" i="3" s="1"/>
  <c r="L423" i="3"/>
  <c r="J423" i="3"/>
  <c r="K423" i="3" s="1"/>
  <c r="AD426" i="3"/>
  <c r="AH426" i="3" s="1"/>
  <c r="AF425" i="3"/>
  <c r="AG425" i="3" s="1"/>
  <c r="H221" i="1"/>
  <c r="L220" i="1"/>
  <c r="J220" i="1"/>
  <c r="K220" i="1" s="1"/>
  <c r="G425" i="3"/>
  <c r="AM425" i="3" s="1"/>
  <c r="AR424" i="3" l="1"/>
  <c r="AP424" i="3"/>
  <c r="AQ424" i="3" s="1"/>
  <c r="H425" i="3"/>
  <c r="AN425" i="3" s="1"/>
  <c r="L424" i="3"/>
  <c r="J424" i="3"/>
  <c r="K424" i="3" s="1"/>
  <c r="S426" i="3"/>
  <c r="W425" i="3"/>
  <c r="U425" i="3"/>
  <c r="V425" i="3" s="1"/>
  <c r="AD427" i="3"/>
  <c r="AH427" i="3" s="1"/>
  <c r="AF426" i="3"/>
  <c r="AG426" i="3" s="1"/>
  <c r="H222" i="1"/>
  <c r="L221" i="1"/>
  <c r="J221" i="1"/>
  <c r="K221" i="1" s="1"/>
  <c r="G426" i="3"/>
  <c r="AM426" i="3" s="1"/>
  <c r="AR425" i="3" l="1"/>
  <c r="AP425" i="3"/>
  <c r="AQ425" i="3" s="1"/>
  <c r="S427" i="3"/>
  <c r="W426" i="3"/>
  <c r="U426" i="3"/>
  <c r="V426" i="3" s="1"/>
  <c r="H426" i="3"/>
  <c r="AN426" i="3" s="1"/>
  <c r="L425" i="3"/>
  <c r="J425" i="3"/>
  <c r="K425" i="3" s="1"/>
  <c r="AD428" i="3"/>
  <c r="AH428" i="3" s="1"/>
  <c r="AF427" i="3"/>
  <c r="AG427" i="3" s="1"/>
  <c r="H223" i="1"/>
  <c r="L222" i="1"/>
  <c r="J222" i="1"/>
  <c r="K222" i="1" s="1"/>
  <c r="G427" i="3"/>
  <c r="AM427" i="3" s="1"/>
  <c r="AR426" i="3" l="1"/>
  <c r="AP426" i="3"/>
  <c r="AQ426" i="3" s="1"/>
  <c r="H427" i="3"/>
  <c r="AN427" i="3" s="1"/>
  <c r="L426" i="3"/>
  <c r="J426" i="3"/>
  <c r="K426" i="3" s="1"/>
  <c r="S428" i="3"/>
  <c r="W427" i="3"/>
  <c r="U427" i="3"/>
  <c r="V427" i="3" s="1"/>
  <c r="AD429" i="3"/>
  <c r="AH429" i="3" s="1"/>
  <c r="AF428" i="3"/>
  <c r="AG428" i="3" s="1"/>
  <c r="H224" i="1"/>
  <c r="L223" i="1"/>
  <c r="J223" i="1"/>
  <c r="K223" i="1" s="1"/>
  <c r="G428" i="3"/>
  <c r="AM428" i="3" s="1"/>
  <c r="AR427" i="3" l="1"/>
  <c r="AP427" i="3"/>
  <c r="AQ427" i="3" s="1"/>
  <c r="S429" i="3"/>
  <c r="W428" i="3"/>
  <c r="U428" i="3"/>
  <c r="V428" i="3" s="1"/>
  <c r="H428" i="3"/>
  <c r="AN428" i="3" s="1"/>
  <c r="L427" i="3"/>
  <c r="J427" i="3"/>
  <c r="K427" i="3" s="1"/>
  <c r="AD430" i="3"/>
  <c r="AH430" i="3" s="1"/>
  <c r="AF429" i="3"/>
  <c r="AG429" i="3" s="1"/>
  <c r="H225" i="1"/>
  <c r="L224" i="1"/>
  <c r="J224" i="1"/>
  <c r="K224" i="1" s="1"/>
  <c r="G429" i="3"/>
  <c r="AM429" i="3" s="1"/>
  <c r="AR428" i="3" l="1"/>
  <c r="AP428" i="3"/>
  <c r="AQ428" i="3" s="1"/>
  <c r="H429" i="3"/>
  <c r="AN429" i="3" s="1"/>
  <c r="L428" i="3"/>
  <c r="J428" i="3"/>
  <c r="K428" i="3" s="1"/>
  <c r="S430" i="3"/>
  <c r="W429" i="3"/>
  <c r="U429" i="3"/>
  <c r="V429" i="3" s="1"/>
  <c r="AD431" i="3"/>
  <c r="AH431" i="3" s="1"/>
  <c r="AF430" i="3"/>
  <c r="H226" i="1"/>
  <c r="L225" i="1"/>
  <c r="J225" i="1"/>
  <c r="K225" i="1" s="1"/>
  <c r="G430" i="3"/>
  <c r="AM430" i="3" s="1"/>
  <c r="AR429" i="3" l="1"/>
  <c r="AP429" i="3"/>
  <c r="AQ429" i="3" s="1"/>
  <c r="AG430" i="3"/>
  <c r="AW46" i="3"/>
  <c r="BA46" i="3" s="1"/>
  <c r="S431" i="3"/>
  <c r="W430" i="3"/>
  <c r="U430" i="3"/>
  <c r="H430" i="3"/>
  <c r="AN430" i="3" s="1"/>
  <c r="L429" i="3"/>
  <c r="J429" i="3"/>
  <c r="K429" i="3" s="1"/>
  <c r="AD432" i="3"/>
  <c r="AH432" i="3" s="1"/>
  <c r="AF431" i="3"/>
  <c r="AG431" i="3" s="1"/>
  <c r="H227" i="1"/>
  <c r="L226" i="1"/>
  <c r="J226" i="1"/>
  <c r="K226" i="1" s="1"/>
  <c r="G431" i="3"/>
  <c r="AM431" i="3" s="1"/>
  <c r="AR430" i="3" l="1"/>
  <c r="AP430" i="3"/>
  <c r="V430" i="3"/>
  <c r="AV46" i="3"/>
  <c r="AZ46" i="3" s="1"/>
  <c r="H431" i="3"/>
  <c r="AN431" i="3" s="1"/>
  <c r="L430" i="3"/>
  <c r="J430" i="3"/>
  <c r="S432" i="3"/>
  <c r="W431" i="3"/>
  <c r="U431" i="3"/>
  <c r="V431" i="3" s="1"/>
  <c r="AD433" i="3"/>
  <c r="AH433" i="3" s="1"/>
  <c r="AF432" i="3"/>
  <c r="AG432" i="3" s="1"/>
  <c r="H228" i="1"/>
  <c r="L227" i="1"/>
  <c r="J227" i="1"/>
  <c r="K227" i="1" s="1"/>
  <c r="G432" i="3"/>
  <c r="AM432" i="3" s="1"/>
  <c r="K430" i="3" l="1"/>
  <c r="AU46" i="3"/>
  <c r="AY46" i="3" s="1"/>
  <c r="AX46" i="3"/>
  <c r="BB46" i="3" s="1"/>
  <c r="AQ430" i="3"/>
  <c r="AR431" i="3"/>
  <c r="AP431" i="3"/>
  <c r="AQ431" i="3" s="1"/>
  <c r="S433" i="3"/>
  <c r="W432" i="3"/>
  <c r="U432" i="3"/>
  <c r="V432" i="3" s="1"/>
  <c r="H432" i="3"/>
  <c r="AN432" i="3" s="1"/>
  <c r="L431" i="3"/>
  <c r="J431" i="3"/>
  <c r="K431" i="3" s="1"/>
  <c r="AD434" i="3"/>
  <c r="AH434" i="3" s="1"/>
  <c r="AF433" i="3"/>
  <c r="AG433" i="3" s="1"/>
  <c r="H229" i="1"/>
  <c r="L228" i="1"/>
  <c r="J228" i="1"/>
  <c r="K228" i="1" s="1"/>
  <c r="G433" i="3"/>
  <c r="AM433" i="3" s="1"/>
  <c r="AR432" i="3" l="1"/>
  <c r="AP432" i="3"/>
  <c r="AQ432" i="3" s="1"/>
  <c r="H433" i="3"/>
  <c r="AN433" i="3" s="1"/>
  <c r="L432" i="3"/>
  <c r="J432" i="3"/>
  <c r="K432" i="3" s="1"/>
  <c r="S434" i="3"/>
  <c r="W433" i="3"/>
  <c r="U433" i="3"/>
  <c r="V433" i="3" s="1"/>
  <c r="AD435" i="3"/>
  <c r="AH435" i="3" s="1"/>
  <c r="AF434" i="3"/>
  <c r="AG434" i="3" s="1"/>
  <c r="H230" i="1"/>
  <c r="L229" i="1"/>
  <c r="J229" i="1"/>
  <c r="K229" i="1" s="1"/>
  <c r="G434" i="3"/>
  <c r="AM434" i="3" s="1"/>
  <c r="AR433" i="3" l="1"/>
  <c r="AP433" i="3"/>
  <c r="AQ433" i="3" s="1"/>
  <c r="S435" i="3"/>
  <c r="W434" i="3"/>
  <c r="U434" i="3"/>
  <c r="V434" i="3" s="1"/>
  <c r="H434" i="3"/>
  <c r="AN434" i="3" s="1"/>
  <c r="L433" i="3"/>
  <c r="J433" i="3"/>
  <c r="K433" i="3" s="1"/>
  <c r="AD436" i="3"/>
  <c r="AH436" i="3" s="1"/>
  <c r="AF435" i="3"/>
  <c r="AG435" i="3" s="1"/>
  <c r="H231" i="1"/>
  <c r="L230" i="1"/>
  <c r="J230" i="1"/>
  <c r="K230" i="1" s="1"/>
  <c r="G435" i="3"/>
  <c r="AM435" i="3" s="1"/>
  <c r="AR434" i="3" l="1"/>
  <c r="AP434" i="3"/>
  <c r="AQ434" i="3" s="1"/>
  <c r="H435" i="3"/>
  <c r="AN435" i="3" s="1"/>
  <c r="L434" i="3"/>
  <c r="J434" i="3"/>
  <c r="K434" i="3" s="1"/>
  <c r="S436" i="3"/>
  <c r="W435" i="3"/>
  <c r="U435" i="3"/>
  <c r="V435" i="3" s="1"/>
  <c r="AD437" i="3"/>
  <c r="AH437" i="3" s="1"/>
  <c r="AF436" i="3"/>
  <c r="AG436" i="3" s="1"/>
  <c r="H232" i="1"/>
  <c r="L231" i="1"/>
  <c r="J231" i="1"/>
  <c r="K231" i="1" s="1"/>
  <c r="G436" i="3"/>
  <c r="AM436" i="3" s="1"/>
  <c r="AR435" i="3" l="1"/>
  <c r="AP435" i="3"/>
  <c r="AQ435" i="3" s="1"/>
  <c r="S437" i="3"/>
  <c r="W436" i="3"/>
  <c r="U436" i="3"/>
  <c r="V436" i="3" s="1"/>
  <c r="H436" i="3"/>
  <c r="AN436" i="3" s="1"/>
  <c r="L435" i="3"/>
  <c r="J435" i="3"/>
  <c r="K435" i="3" s="1"/>
  <c r="AD438" i="3"/>
  <c r="AH438" i="3" s="1"/>
  <c r="AF437" i="3"/>
  <c r="AG437" i="3" s="1"/>
  <c r="H233" i="1"/>
  <c r="L232" i="1"/>
  <c r="J232" i="1"/>
  <c r="K232" i="1" s="1"/>
  <c r="G437" i="3"/>
  <c r="AM437" i="3" s="1"/>
  <c r="AR436" i="3" l="1"/>
  <c r="AP436" i="3"/>
  <c r="AQ436" i="3" s="1"/>
  <c r="H437" i="3"/>
  <c r="AN437" i="3" s="1"/>
  <c r="L436" i="3"/>
  <c r="J436" i="3"/>
  <c r="K436" i="3" s="1"/>
  <c r="S438" i="3"/>
  <c r="W437" i="3"/>
  <c r="U437" i="3"/>
  <c r="V437" i="3" s="1"/>
  <c r="AD439" i="3"/>
  <c r="AH439" i="3" s="1"/>
  <c r="AF438" i="3"/>
  <c r="AG438" i="3" s="1"/>
  <c r="H234" i="1"/>
  <c r="L233" i="1"/>
  <c r="J233" i="1"/>
  <c r="K233" i="1" s="1"/>
  <c r="G438" i="3"/>
  <c r="AM438" i="3" s="1"/>
  <c r="AR437" i="3" l="1"/>
  <c r="AP437" i="3"/>
  <c r="AQ437" i="3" s="1"/>
  <c r="S439" i="3"/>
  <c r="W438" i="3"/>
  <c r="U438" i="3"/>
  <c r="V438" i="3" s="1"/>
  <c r="H438" i="3"/>
  <c r="AN438" i="3" s="1"/>
  <c r="L437" i="3"/>
  <c r="J437" i="3"/>
  <c r="K437" i="3" s="1"/>
  <c r="AD440" i="3"/>
  <c r="AH440" i="3" s="1"/>
  <c r="AF439" i="3"/>
  <c r="AG439" i="3" s="1"/>
  <c r="H235" i="1"/>
  <c r="L234" i="1"/>
  <c r="J234" i="1"/>
  <c r="K234" i="1" s="1"/>
  <c r="G439" i="3"/>
  <c r="AM439" i="3" s="1"/>
  <c r="AR438" i="3" l="1"/>
  <c r="AP438" i="3"/>
  <c r="AQ438" i="3" s="1"/>
  <c r="H439" i="3"/>
  <c r="AN439" i="3" s="1"/>
  <c r="L438" i="3"/>
  <c r="J438" i="3"/>
  <c r="K438" i="3" s="1"/>
  <c r="S440" i="3"/>
  <c r="W439" i="3"/>
  <c r="U439" i="3"/>
  <c r="V439" i="3" s="1"/>
  <c r="AD441" i="3"/>
  <c r="AH441" i="3" s="1"/>
  <c r="AF440" i="3"/>
  <c r="AG440" i="3" s="1"/>
  <c r="H236" i="1"/>
  <c r="L235" i="1"/>
  <c r="J235" i="1"/>
  <c r="K235" i="1" s="1"/>
  <c r="G440" i="3"/>
  <c r="AM440" i="3" s="1"/>
  <c r="AR439" i="3" l="1"/>
  <c r="AP439" i="3"/>
  <c r="AQ439" i="3" s="1"/>
  <c r="S441" i="3"/>
  <c r="W440" i="3"/>
  <c r="U440" i="3"/>
  <c r="V440" i="3" s="1"/>
  <c r="H440" i="3"/>
  <c r="AN440" i="3" s="1"/>
  <c r="L439" i="3"/>
  <c r="J439" i="3"/>
  <c r="K439" i="3" s="1"/>
  <c r="AD442" i="3"/>
  <c r="AH442" i="3" s="1"/>
  <c r="AF441" i="3"/>
  <c r="AG441" i="3" s="1"/>
  <c r="H237" i="1"/>
  <c r="L236" i="1"/>
  <c r="J236" i="1"/>
  <c r="K236" i="1" s="1"/>
  <c r="G441" i="3"/>
  <c r="AM441" i="3" s="1"/>
  <c r="AR440" i="3" l="1"/>
  <c r="AP440" i="3"/>
  <c r="AQ440" i="3" s="1"/>
  <c r="H441" i="3"/>
  <c r="AN441" i="3" s="1"/>
  <c r="L440" i="3"/>
  <c r="J440" i="3"/>
  <c r="K440" i="3" s="1"/>
  <c r="S442" i="3"/>
  <c r="W441" i="3"/>
  <c r="U441" i="3"/>
  <c r="V441" i="3" s="1"/>
  <c r="AD443" i="3"/>
  <c r="AH443" i="3" s="1"/>
  <c r="AF442" i="3"/>
  <c r="AG442" i="3" s="1"/>
  <c r="H238" i="1"/>
  <c r="L237" i="1"/>
  <c r="J237" i="1"/>
  <c r="K237" i="1" s="1"/>
  <c r="G442" i="3"/>
  <c r="AM442" i="3" s="1"/>
  <c r="AR441" i="3" l="1"/>
  <c r="AP441" i="3"/>
  <c r="AQ441" i="3" s="1"/>
  <c r="S443" i="3"/>
  <c r="W442" i="3"/>
  <c r="U442" i="3"/>
  <c r="V442" i="3" s="1"/>
  <c r="H442" i="3"/>
  <c r="AN442" i="3" s="1"/>
  <c r="L441" i="3"/>
  <c r="J441" i="3"/>
  <c r="K441" i="3" s="1"/>
  <c r="AD444" i="3"/>
  <c r="AH444" i="3" s="1"/>
  <c r="AF443" i="3"/>
  <c r="AG443" i="3" s="1"/>
  <c r="H239" i="1"/>
  <c r="L238" i="1"/>
  <c r="J238" i="1"/>
  <c r="G443" i="3"/>
  <c r="AM443" i="3" s="1"/>
  <c r="AR442" i="3" l="1"/>
  <c r="AP442" i="3"/>
  <c r="AQ442" i="3" s="1"/>
  <c r="K238" i="1"/>
  <c r="S25" i="1"/>
  <c r="T25" i="1" s="1"/>
  <c r="H443" i="3"/>
  <c r="AN443" i="3" s="1"/>
  <c r="L442" i="3"/>
  <c r="J442" i="3"/>
  <c r="K442" i="3" s="1"/>
  <c r="S444" i="3"/>
  <c r="W443" i="3"/>
  <c r="U443" i="3"/>
  <c r="V443" i="3" s="1"/>
  <c r="AD445" i="3"/>
  <c r="AH445" i="3" s="1"/>
  <c r="AF444" i="3"/>
  <c r="AG444" i="3" s="1"/>
  <c r="H240" i="1"/>
  <c r="L239" i="1"/>
  <c r="J239" i="1"/>
  <c r="K239" i="1" s="1"/>
  <c r="G444" i="3"/>
  <c r="AM444" i="3" s="1"/>
  <c r="AR443" i="3" l="1"/>
  <c r="AP443" i="3"/>
  <c r="AQ443" i="3" s="1"/>
  <c r="S445" i="3"/>
  <c r="W444" i="3"/>
  <c r="U444" i="3"/>
  <c r="V444" i="3" s="1"/>
  <c r="H444" i="3"/>
  <c r="AN444" i="3" s="1"/>
  <c r="L443" i="3"/>
  <c r="J443" i="3"/>
  <c r="K443" i="3" s="1"/>
  <c r="AD446" i="3"/>
  <c r="AH446" i="3" s="1"/>
  <c r="AF445" i="3"/>
  <c r="AG445" i="3" s="1"/>
  <c r="H241" i="1"/>
  <c r="L240" i="1"/>
  <c r="J240" i="1"/>
  <c r="K240" i="1" s="1"/>
  <c r="G445" i="3"/>
  <c r="AM445" i="3" s="1"/>
  <c r="AR444" i="3" l="1"/>
  <c r="AP444" i="3"/>
  <c r="AQ444" i="3" s="1"/>
  <c r="H445" i="3"/>
  <c r="AN445" i="3" s="1"/>
  <c r="L444" i="3"/>
  <c r="J444" i="3"/>
  <c r="K444" i="3" s="1"/>
  <c r="S446" i="3"/>
  <c r="W445" i="3"/>
  <c r="U445" i="3"/>
  <c r="V445" i="3" s="1"/>
  <c r="AD447" i="3"/>
  <c r="AH447" i="3" s="1"/>
  <c r="AF446" i="3"/>
  <c r="AG446" i="3" s="1"/>
  <c r="H242" i="1"/>
  <c r="L241" i="1"/>
  <c r="J241" i="1"/>
  <c r="K241" i="1" s="1"/>
  <c r="G446" i="3"/>
  <c r="AM446" i="3" s="1"/>
  <c r="AR445" i="3" l="1"/>
  <c r="AP445" i="3"/>
  <c r="AQ445" i="3" s="1"/>
  <c r="S447" i="3"/>
  <c r="W446" i="3"/>
  <c r="U446" i="3"/>
  <c r="V446" i="3" s="1"/>
  <c r="H446" i="3"/>
  <c r="AN446" i="3" s="1"/>
  <c r="L445" i="3"/>
  <c r="J445" i="3"/>
  <c r="K445" i="3" s="1"/>
  <c r="AD448" i="3"/>
  <c r="AH448" i="3" s="1"/>
  <c r="AF447" i="3"/>
  <c r="AG447" i="3" s="1"/>
  <c r="H243" i="1"/>
  <c r="L242" i="1"/>
  <c r="J242" i="1"/>
  <c r="K242" i="1" s="1"/>
  <c r="G447" i="3"/>
  <c r="AM447" i="3" s="1"/>
  <c r="AR446" i="3" l="1"/>
  <c r="AP446" i="3"/>
  <c r="AQ446" i="3" s="1"/>
  <c r="H447" i="3"/>
  <c r="AN447" i="3" s="1"/>
  <c r="L446" i="3"/>
  <c r="J446" i="3"/>
  <c r="K446" i="3" s="1"/>
  <c r="S448" i="3"/>
  <c r="W447" i="3"/>
  <c r="U447" i="3"/>
  <c r="V447" i="3" s="1"/>
  <c r="AD449" i="3"/>
  <c r="AH449" i="3" s="1"/>
  <c r="AF448" i="3"/>
  <c r="AG448" i="3" s="1"/>
  <c r="H244" i="1"/>
  <c r="L243" i="1"/>
  <c r="J243" i="1"/>
  <c r="K243" i="1" s="1"/>
  <c r="G448" i="3"/>
  <c r="AM448" i="3" s="1"/>
  <c r="AR447" i="3" l="1"/>
  <c r="AP447" i="3"/>
  <c r="AQ447" i="3" s="1"/>
  <c r="S449" i="3"/>
  <c r="W448" i="3"/>
  <c r="U448" i="3"/>
  <c r="V448" i="3" s="1"/>
  <c r="H448" i="3"/>
  <c r="AN448" i="3" s="1"/>
  <c r="L447" i="3"/>
  <c r="J447" i="3"/>
  <c r="K447" i="3" s="1"/>
  <c r="AD450" i="3"/>
  <c r="AH450" i="3" s="1"/>
  <c r="AF449" i="3"/>
  <c r="AG449" i="3" s="1"/>
  <c r="H245" i="1"/>
  <c r="L244" i="1"/>
  <c r="J244" i="1"/>
  <c r="K244" i="1" s="1"/>
  <c r="G449" i="3"/>
  <c r="AM449" i="3" s="1"/>
  <c r="AR448" i="3" l="1"/>
  <c r="AP448" i="3"/>
  <c r="AQ448" i="3" s="1"/>
  <c r="H449" i="3"/>
  <c r="AN449" i="3" s="1"/>
  <c r="L448" i="3"/>
  <c r="J448" i="3"/>
  <c r="K448" i="3" s="1"/>
  <c r="S450" i="3"/>
  <c r="W449" i="3"/>
  <c r="U449" i="3"/>
  <c r="V449" i="3" s="1"/>
  <c r="AD451" i="3"/>
  <c r="AH451" i="3" s="1"/>
  <c r="AF450" i="3"/>
  <c r="AG450" i="3" s="1"/>
  <c r="H246" i="1"/>
  <c r="L245" i="1"/>
  <c r="J245" i="1"/>
  <c r="K245" i="1" s="1"/>
  <c r="G450" i="3"/>
  <c r="AM450" i="3" s="1"/>
  <c r="AR449" i="3" l="1"/>
  <c r="AP449" i="3"/>
  <c r="AQ449" i="3" s="1"/>
  <c r="S451" i="3"/>
  <c r="W450" i="3"/>
  <c r="U450" i="3"/>
  <c r="V450" i="3" s="1"/>
  <c r="H450" i="3"/>
  <c r="AN450" i="3" s="1"/>
  <c r="L449" i="3"/>
  <c r="J449" i="3"/>
  <c r="K449" i="3" s="1"/>
  <c r="AD452" i="3"/>
  <c r="AH452" i="3" s="1"/>
  <c r="AF451" i="3"/>
  <c r="AG451" i="3" s="1"/>
  <c r="H247" i="1"/>
  <c r="L246" i="1"/>
  <c r="J246" i="1"/>
  <c r="K246" i="1" s="1"/>
  <c r="G451" i="3"/>
  <c r="AM451" i="3" s="1"/>
  <c r="AR450" i="3" l="1"/>
  <c r="AP450" i="3"/>
  <c r="AQ450" i="3" s="1"/>
  <c r="H451" i="3"/>
  <c r="AN451" i="3" s="1"/>
  <c r="L450" i="3"/>
  <c r="J450" i="3"/>
  <c r="K450" i="3" s="1"/>
  <c r="S452" i="3"/>
  <c r="W451" i="3"/>
  <c r="U451" i="3"/>
  <c r="V451" i="3" s="1"/>
  <c r="AD453" i="3"/>
  <c r="AH453" i="3" s="1"/>
  <c r="AF452" i="3"/>
  <c r="H248" i="1"/>
  <c r="L247" i="1"/>
  <c r="J247" i="1"/>
  <c r="K247" i="1" s="1"/>
  <c r="G452" i="3"/>
  <c r="AM452" i="3" s="1"/>
  <c r="AG452" i="3" l="1"/>
  <c r="AW47" i="3"/>
  <c r="BA47" i="3" s="1"/>
  <c r="AR451" i="3"/>
  <c r="AP451" i="3"/>
  <c r="AQ451" i="3" s="1"/>
  <c r="S453" i="3"/>
  <c r="W452" i="3"/>
  <c r="U452" i="3"/>
  <c r="H452" i="3"/>
  <c r="AN452" i="3" s="1"/>
  <c r="L451" i="3"/>
  <c r="J451" i="3"/>
  <c r="K451" i="3" s="1"/>
  <c r="AD454" i="3"/>
  <c r="AH454" i="3" s="1"/>
  <c r="AF453" i="3"/>
  <c r="AG453" i="3" s="1"/>
  <c r="H249" i="1"/>
  <c r="L248" i="1"/>
  <c r="J248" i="1"/>
  <c r="K248" i="1" s="1"/>
  <c r="G453" i="3"/>
  <c r="AM453" i="3" s="1"/>
  <c r="AR452" i="3" l="1"/>
  <c r="AP452" i="3"/>
  <c r="V452" i="3"/>
  <c r="AV47" i="3"/>
  <c r="AZ47" i="3" s="1"/>
  <c r="H453" i="3"/>
  <c r="AN453" i="3" s="1"/>
  <c r="L452" i="3"/>
  <c r="J452" i="3"/>
  <c r="S454" i="3"/>
  <c r="W453" i="3"/>
  <c r="U453" i="3"/>
  <c r="V453" i="3" s="1"/>
  <c r="AD455" i="3"/>
  <c r="AH455" i="3" s="1"/>
  <c r="AF454" i="3"/>
  <c r="AG454" i="3" s="1"/>
  <c r="H250" i="1"/>
  <c r="L249" i="1"/>
  <c r="J249" i="1"/>
  <c r="K249" i="1" s="1"/>
  <c r="G454" i="3"/>
  <c r="AM454" i="3" s="1"/>
  <c r="K452" i="3" l="1"/>
  <c r="AU47" i="3"/>
  <c r="AY47" i="3" s="1"/>
  <c r="AX47" i="3"/>
  <c r="BB47" i="3" s="1"/>
  <c r="AQ452" i="3"/>
  <c r="AR453" i="3"/>
  <c r="AP453" i="3"/>
  <c r="AQ453" i="3" s="1"/>
  <c r="S455" i="3"/>
  <c r="W454" i="3"/>
  <c r="U454" i="3"/>
  <c r="V454" i="3" s="1"/>
  <c r="H454" i="3"/>
  <c r="AN454" i="3" s="1"/>
  <c r="L453" i="3"/>
  <c r="J453" i="3"/>
  <c r="K453" i="3" s="1"/>
  <c r="AD456" i="3"/>
  <c r="AH456" i="3" s="1"/>
  <c r="AF455" i="3"/>
  <c r="AG455" i="3" s="1"/>
  <c r="H251" i="1"/>
  <c r="L250" i="1"/>
  <c r="J250" i="1"/>
  <c r="K250" i="1" s="1"/>
  <c r="G455" i="3"/>
  <c r="AM455" i="3" s="1"/>
  <c r="AR454" i="3" l="1"/>
  <c r="AP454" i="3"/>
  <c r="AQ454" i="3" s="1"/>
  <c r="H455" i="3"/>
  <c r="AN455" i="3" s="1"/>
  <c r="L454" i="3"/>
  <c r="J454" i="3"/>
  <c r="K454" i="3" s="1"/>
  <c r="S456" i="3"/>
  <c r="W455" i="3"/>
  <c r="U455" i="3"/>
  <c r="V455" i="3" s="1"/>
  <c r="AD457" i="3"/>
  <c r="AH457" i="3" s="1"/>
  <c r="AF456" i="3"/>
  <c r="AG456" i="3" s="1"/>
  <c r="H252" i="1"/>
  <c r="L251" i="1"/>
  <c r="J251" i="1"/>
  <c r="K251" i="1" s="1"/>
  <c r="G456" i="3"/>
  <c r="AM456" i="3" s="1"/>
  <c r="AR455" i="3" l="1"/>
  <c r="AP455" i="3"/>
  <c r="AQ455" i="3" s="1"/>
  <c r="S457" i="3"/>
  <c r="W456" i="3"/>
  <c r="U456" i="3"/>
  <c r="V456" i="3" s="1"/>
  <c r="H456" i="3"/>
  <c r="AN456" i="3" s="1"/>
  <c r="L455" i="3"/>
  <c r="J455" i="3"/>
  <c r="K455" i="3" s="1"/>
  <c r="AD458" i="3"/>
  <c r="AH458" i="3" s="1"/>
  <c r="AF457" i="3"/>
  <c r="AG457" i="3" s="1"/>
  <c r="H253" i="1"/>
  <c r="L252" i="1"/>
  <c r="J252" i="1"/>
  <c r="K252" i="1" s="1"/>
  <c r="G457" i="3"/>
  <c r="AM457" i="3" s="1"/>
  <c r="AR456" i="3" l="1"/>
  <c r="AP456" i="3"/>
  <c r="AQ456" i="3" s="1"/>
  <c r="H457" i="3"/>
  <c r="AN457" i="3" s="1"/>
  <c r="L456" i="3"/>
  <c r="J456" i="3"/>
  <c r="K456" i="3" s="1"/>
  <c r="S458" i="3"/>
  <c r="W457" i="3"/>
  <c r="U457" i="3"/>
  <c r="V457" i="3" s="1"/>
  <c r="AD459" i="3"/>
  <c r="AH459" i="3" s="1"/>
  <c r="AF458" i="3"/>
  <c r="AG458" i="3" s="1"/>
  <c r="H254" i="1"/>
  <c r="L253" i="1"/>
  <c r="J253" i="1"/>
  <c r="K253" i="1" s="1"/>
  <c r="G458" i="3"/>
  <c r="AM458" i="3" s="1"/>
  <c r="AR457" i="3" l="1"/>
  <c r="AP457" i="3"/>
  <c r="AQ457" i="3" s="1"/>
  <c r="S459" i="3"/>
  <c r="W458" i="3"/>
  <c r="U458" i="3"/>
  <c r="V458" i="3" s="1"/>
  <c r="H458" i="3"/>
  <c r="AN458" i="3" s="1"/>
  <c r="L457" i="3"/>
  <c r="J457" i="3"/>
  <c r="K457" i="3" s="1"/>
  <c r="AD460" i="3"/>
  <c r="AH460" i="3" s="1"/>
  <c r="AF459" i="3"/>
  <c r="AG459" i="3" s="1"/>
  <c r="H255" i="1"/>
  <c r="L254" i="1"/>
  <c r="J254" i="1"/>
  <c r="K254" i="1" s="1"/>
  <c r="G459" i="3"/>
  <c r="AM459" i="3" s="1"/>
  <c r="AR458" i="3" l="1"/>
  <c r="AP458" i="3"/>
  <c r="AQ458" i="3" s="1"/>
  <c r="H459" i="3"/>
  <c r="AN459" i="3" s="1"/>
  <c r="L458" i="3"/>
  <c r="J458" i="3"/>
  <c r="K458" i="3" s="1"/>
  <c r="S460" i="3"/>
  <c r="W459" i="3"/>
  <c r="U459" i="3"/>
  <c r="V459" i="3" s="1"/>
  <c r="AD461" i="3"/>
  <c r="AH461" i="3" s="1"/>
  <c r="AF460" i="3"/>
  <c r="AG460" i="3" s="1"/>
  <c r="H256" i="1"/>
  <c r="L255" i="1"/>
  <c r="J255" i="1"/>
  <c r="K255" i="1" s="1"/>
  <c r="G460" i="3"/>
  <c r="AM460" i="3" s="1"/>
  <c r="AR459" i="3" l="1"/>
  <c r="AP459" i="3"/>
  <c r="AQ459" i="3" s="1"/>
  <c r="S461" i="3"/>
  <c r="W460" i="3"/>
  <c r="U460" i="3"/>
  <c r="V460" i="3" s="1"/>
  <c r="H460" i="3"/>
  <c r="AN460" i="3" s="1"/>
  <c r="L459" i="3"/>
  <c r="J459" i="3"/>
  <c r="K459" i="3" s="1"/>
  <c r="AD462" i="3"/>
  <c r="AH462" i="3" s="1"/>
  <c r="AF461" i="3"/>
  <c r="AG461" i="3" s="1"/>
  <c r="H257" i="1"/>
  <c r="L256" i="1"/>
  <c r="J256" i="1"/>
  <c r="K256" i="1" s="1"/>
  <c r="G461" i="3"/>
  <c r="AM461" i="3" s="1"/>
  <c r="AR460" i="3" l="1"/>
  <c r="AP460" i="3"/>
  <c r="AQ460" i="3" s="1"/>
  <c r="H461" i="3"/>
  <c r="AN461" i="3" s="1"/>
  <c r="L460" i="3"/>
  <c r="J460" i="3"/>
  <c r="K460" i="3" s="1"/>
  <c r="S462" i="3"/>
  <c r="W461" i="3"/>
  <c r="U461" i="3"/>
  <c r="V461" i="3" s="1"/>
  <c r="AD463" i="3"/>
  <c r="AH463" i="3" s="1"/>
  <c r="AF462" i="3"/>
  <c r="AG462" i="3" s="1"/>
  <c r="H258" i="1"/>
  <c r="L257" i="1"/>
  <c r="J257" i="1"/>
  <c r="G462" i="3"/>
  <c r="AM462" i="3" s="1"/>
  <c r="AR461" i="3" l="1"/>
  <c r="AP461" i="3"/>
  <c r="AQ461" i="3" s="1"/>
  <c r="K257" i="1"/>
  <c r="S26" i="1"/>
  <c r="T26" i="1" s="1"/>
  <c r="S463" i="3"/>
  <c r="W462" i="3"/>
  <c r="U462" i="3"/>
  <c r="V462" i="3" s="1"/>
  <c r="H462" i="3"/>
  <c r="AN462" i="3" s="1"/>
  <c r="L461" i="3"/>
  <c r="J461" i="3"/>
  <c r="K461" i="3" s="1"/>
  <c r="AD464" i="3"/>
  <c r="AH464" i="3" s="1"/>
  <c r="AF463" i="3"/>
  <c r="AG463" i="3" s="1"/>
  <c r="H259" i="1"/>
  <c r="L258" i="1"/>
  <c r="J258" i="1"/>
  <c r="K258" i="1" s="1"/>
  <c r="G463" i="3"/>
  <c r="AM463" i="3" s="1"/>
  <c r="AR462" i="3" l="1"/>
  <c r="AP462" i="3"/>
  <c r="AQ462" i="3" s="1"/>
  <c r="H463" i="3"/>
  <c r="AN463" i="3" s="1"/>
  <c r="L462" i="3"/>
  <c r="J462" i="3"/>
  <c r="K462" i="3" s="1"/>
  <c r="S464" i="3"/>
  <c r="W463" i="3"/>
  <c r="U463" i="3"/>
  <c r="V463" i="3" s="1"/>
  <c r="AD465" i="3"/>
  <c r="AH465" i="3" s="1"/>
  <c r="AF464" i="3"/>
  <c r="AG464" i="3" s="1"/>
  <c r="H260" i="1"/>
  <c r="L259" i="1"/>
  <c r="J259" i="1"/>
  <c r="K259" i="1" s="1"/>
  <c r="G464" i="3"/>
  <c r="AM464" i="3" s="1"/>
  <c r="AR463" i="3" l="1"/>
  <c r="AP463" i="3"/>
  <c r="AQ463" i="3" s="1"/>
  <c r="S465" i="3"/>
  <c r="W464" i="3"/>
  <c r="U464" i="3"/>
  <c r="V464" i="3" s="1"/>
  <c r="H464" i="3"/>
  <c r="AN464" i="3" s="1"/>
  <c r="L463" i="3"/>
  <c r="J463" i="3"/>
  <c r="K463" i="3" s="1"/>
  <c r="AD466" i="3"/>
  <c r="AH466" i="3" s="1"/>
  <c r="AF465" i="3"/>
  <c r="AG465" i="3" s="1"/>
  <c r="H261" i="1"/>
  <c r="L260" i="1"/>
  <c r="J260" i="1"/>
  <c r="K260" i="1" s="1"/>
  <c r="G465" i="3"/>
  <c r="AM465" i="3" s="1"/>
  <c r="AR464" i="3" l="1"/>
  <c r="AP464" i="3"/>
  <c r="AQ464" i="3" s="1"/>
  <c r="H465" i="3"/>
  <c r="AN465" i="3" s="1"/>
  <c r="L464" i="3"/>
  <c r="J464" i="3"/>
  <c r="K464" i="3" s="1"/>
  <c r="S466" i="3"/>
  <c r="W465" i="3"/>
  <c r="U465" i="3"/>
  <c r="V465" i="3" s="1"/>
  <c r="AD467" i="3"/>
  <c r="AH467" i="3" s="1"/>
  <c r="AF466" i="3"/>
  <c r="AG466" i="3" s="1"/>
  <c r="H262" i="1"/>
  <c r="L261" i="1"/>
  <c r="J261" i="1"/>
  <c r="K261" i="1" s="1"/>
  <c r="G466" i="3"/>
  <c r="AM466" i="3" s="1"/>
  <c r="AR465" i="3" l="1"/>
  <c r="AP465" i="3"/>
  <c r="AQ465" i="3" s="1"/>
  <c r="S467" i="3"/>
  <c r="W466" i="3"/>
  <c r="U466" i="3"/>
  <c r="V466" i="3" s="1"/>
  <c r="H466" i="3"/>
  <c r="AN466" i="3" s="1"/>
  <c r="L465" i="3"/>
  <c r="J465" i="3"/>
  <c r="K465" i="3" s="1"/>
  <c r="AD468" i="3"/>
  <c r="AH468" i="3" s="1"/>
  <c r="AF467" i="3"/>
  <c r="AG467" i="3" s="1"/>
  <c r="H263" i="1"/>
  <c r="L262" i="1"/>
  <c r="J262" i="1"/>
  <c r="K262" i="1" s="1"/>
  <c r="G467" i="3"/>
  <c r="AM467" i="3" s="1"/>
  <c r="AR466" i="3" l="1"/>
  <c r="AP466" i="3"/>
  <c r="AQ466" i="3" s="1"/>
  <c r="H467" i="3"/>
  <c r="AN467" i="3" s="1"/>
  <c r="L466" i="3"/>
  <c r="J466" i="3"/>
  <c r="K466" i="3" s="1"/>
  <c r="S468" i="3"/>
  <c r="W467" i="3"/>
  <c r="U467" i="3"/>
  <c r="V467" i="3" s="1"/>
  <c r="AD469" i="3"/>
  <c r="AH469" i="3" s="1"/>
  <c r="AF468" i="3"/>
  <c r="AG468" i="3" s="1"/>
  <c r="H264" i="1"/>
  <c r="L263" i="1"/>
  <c r="J263" i="1"/>
  <c r="K263" i="1" s="1"/>
  <c r="G468" i="3"/>
  <c r="AM468" i="3" s="1"/>
  <c r="AR467" i="3" l="1"/>
  <c r="AP467" i="3"/>
  <c r="AQ467" i="3" s="1"/>
  <c r="S469" i="3"/>
  <c r="W468" i="3"/>
  <c r="U468" i="3"/>
  <c r="V468" i="3" s="1"/>
  <c r="H468" i="3"/>
  <c r="AN468" i="3" s="1"/>
  <c r="L467" i="3"/>
  <c r="J467" i="3"/>
  <c r="K467" i="3" s="1"/>
  <c r="AD470" i="3"/>
  <c r="AH470" i="3" s="1"/>
  <c r="AF469" i="3"/>
  <c r="AG469" i="3" s="1"/>
  <c r="H265" i="1"/>
  <c r="L264" i="1"/>
  <c r="J264" i="1"/>
  <c r="K264" i="1" s="1"/>
  <c r="G469" i="3"/>
  <c r="AM469" i="3" s="1"/>
  <c r="AR468" i="3" l="1"/>
  <c r="AP468" i="3"/>
  <c r="AQ468" i="3" s="1"/>
  <c r="H469" i="3"/>
  <c r="AN469" i="3" s="1"/>
  <c r="L468" i="3"/>
  <c r="J468" i="3"/>
  <c r="K468" i="3" s="1"/>
  <c r="S470" i="3"/>
  <c r="W469" i="3"/>
  <c r="U469" i="3"/>
  <c r="V469" i="3" s="1"/>
  <c r="AD471" i="3"/>
  <c r="AH471" i="3" s="1"/>
  <c r="AF470" i="3"/>
  <c r="AG470" i="3" s="1"/>
  <c r="H266" i="1"/>
  <c r="L265" i="1"/>
  <c r="J265" i="1"/>
  <c r="K265" i="1" s="1"/>
  <c r="G470" i="3"/>
  <c r="AM470" i="3" s="1"/>
  <c r="AR469" i="3" l="1"/>
  <c r="AP469" i="3"/>
  <c r="AQ469" i="3" s="1"/>
  <c r="S471" i="3"/>
  <c r="W470" i="3"/>
  <c r="U470" i="3"/>
  <c r="V470" i="3" s="1"/>
  <c r="H470" i="3"/>
  <c r="AN470" i="3" s="1"/>
  <c r="L469" i="3"/>
  <c r="J469" i="3"/>
  <c r="K469" i="3" s="1"/>
  <c r="AD472" i="3"/>
  <c r="AH472" i="3" s="1"/>
  <c r="AF471" i="3"/>
  <c r="AG471" i="3" s="1"/>
  <c r="H267" i="1"/>
  <c r="L266" i="1"/>
  <c r="J266" i="1"/>
  <c r="K266" i="1" s="1"/>
  <c r="G471" i="3"/>
  <c r="AM471" i="3" s="1"/>
  <c r="AR470" i="3" l="1"/>
  <c r="AP470" i="3"/>
  <c r="AQ470" i="3" s="1"/>
  <c r="H471" i="3"/>
  <c r="AN471" i="3" s="1"/>
  <c r="L470" i="3"/>
  <c r="J470" i="3"/>
  <c r="K470" i="3" s="1"/>
  <c r="S472" i="3"/>
  <c r="W471" i="3"/>
  <c r="U471" i="3"/>
  <c r="V471" i="3" s="1"/>
  <c r="AD473" i="3"/>
  <c r="AH473" i="3" s="1"/>
  <c r="AF472" i="3"/>
  <c r="H268" i="1"/>
  <c r="L267" i="1"/>
  <c r="J267" i="1"/>
  <c r="K267" i="1" s="1"/>
  <c r="G472" i="3"/>
  <c r="AM472" i="3" s="1"/>
  <c r="AG472" i="3" l="1"/>
  <c r="AW48" i="3"/>
  <c r="BA48" i="3" s="1"/>
  <c r="AR471" i="3"/>
  <c r="AP471" i="3"/>
  <c r="AQ471" i="3" s="1"/>
  <c r="S473" i="3"/>
  <c r="W472" i="3"/>
  <c r="U472" i="3"/>
  <c r="H472" i="3"/>
  <c r="AN472" i="3" s="1"/>
  <c r="L471" i="3"/>
  <c r="J471" i="3"/>
  <c r="K471" i="3" s="1"/>
  <c r="AD474" i="3"/>
  <c r="AH474" i="3" s="1"/>
  <c r="AF473" i="3"/>
  <c r="AG473" i="3" s="1"/>
  <c r="H269" i="1"/>
  <c r="L268" i="1"/>
  <c r="J268" i="1"/>
  <c r="K268" i="1" s="1"/>
  <c r="G473" i="3"/>
  <c r="AM473" i="3" s="1"/>
  <c r="V472" i="3" l="1"/>
  <c r="AV48" i="3"/>
  <c r="AZ48" i="3" s="1"/>
  <c r="AR472" i="3"/>
  <c r="AP472" i="3"/>
  <c r="H473" i="3"/>
  <c r="AN473" i="3" s="1"/>
  <c r="L472" i="3"/>
  <c r="J472" i="3"/>
  <c r="S474" i="3"/>
  <c r="W473" i="3"/>
  <c r="U473" i="3"/>
  <c r="V473" i="3" s="1"/>
  <c r="AD475" i="3"/>
  <c r="AH475" i="3" s="1"/>
  <c r="AF474" i="3"/>
  <c r="AG474" i="3" s="1"/>
  <c r="H270" i="1"/>
  <c r="L269" i="1"/>
  <c r="J269" i="1"/>
  <c r="K269" i="1" s="1"/>
  <c r="G474" i="3"/>
  <c r="AM474" i="3" s="1"/>
  <c r="AX48" i="3" l="1"/>
  <c r="BB48" i="3" s="1"/>
  <c r="AQ472" i="3"/>
  <c r="K472" i="3"/>
  <c r="AU48" i="3"/>
  <c r="AY48" i="3" s="1"/>
  <c r="AR473" i="3"/>
  <c r="AP473" i="3"/>
  <c r="AQ473" i="3" s="1"/>
  <c r="S475" i="3"/>
  <c r="W474" i="3"/>
  <c r="U474" i="3"/>
  <c r="V474" i="3" s="1"/>
  <c r="H474" i="3"/>
  <c r="AN474" i="3" s="1"/>
  <c r="L473" i="3"/>
  <c r="J473" i="3"/>
  <c r="K473" i="3" s="1"/>
  <c r="AD476" i="3"/>
  <c r="AH476" i="3" s="1"/>
  <c r="AF475" i="3"/>
  <c r="AG475" i="3" s="1"/>
  <c r="H271" i="1"/>
  <c r="L270" i="1"/>
  <c r="J270" i="1"/>
  <c r="K270" i="1" s="1"/>
  <c r="G475" i="3"/>
  <c r="AM475" i="3" s="1"/>
  <c r="AR474" i="3" l="1"/>
  <c r="AP474" i="3"/>
  <c r="AQ474" i="3" s="1"/>
  <c r="H475" i="3"/>
  <c r="AN475" i="3" s="1"/>
  <c r="L474" i="3"/>
  <c r="J474" i="3"/>
  <c r="K474" i="3" s="1"/>
  <c r="S476" i="3"/>
  <c r="W475" i="3"/>
  <c r="U475" i="3"/>
  <c r="V475" i="3" s="1"/>
  <c r="AD477" i="3"/>
  <c r="AH477" i="3" s="1"/>
  <c r="AF476" i="3"/>
  <c r="AG476" i="3" s="1"/>
  <c r="H272" i="1"/>
  <c r="L271" i="1"/>
  <c r="J271" i="1"/>
  <c r="K271" i="1" s="1"/>
  <c r="G476" i="3"/>
  <c r="AM476" i="3" s="1"/>
  <c r="AR475" i="3" l="1"/>
  <c r="AP475" i="3"/>
  <c r="AQ475" i="3" s="1"/>
  <c r="S477" i="3"/>
  <c r="W476" i="3"/>
  <c r="U476" i="3"/>
  <c r="V476" i="3" s="1"/>
  <c r="H476" i="3"/>
  <c r="AN476" i="3" s="1"/>
  <c r="L475" i="3"/>
  <c r="J475" i="3"/>
  <c r="K475" i="3" s="1"/>
  <c r="AD478" i="3"/>
  <c r="AH478" i="3" s="1"/>
  <c r="AF477" i="3"/>
  <c r="AG477" i="3" s="1"/>
  <c r="H273" i="1"/>
  <c r="L272" i="1"/>
  <c r="J272" i="1"/>
  <c r="K272" i="1" s="1"/>
  <c r="G477" i="3"/>
  <c r="AM477" i="3" s="1"/>
  <c r="AR476" i="3" l="1"/>
  <c r="AP476" i="3"/>
  <c r="AQ476" i="3" s="1"/>
  <c r="H477" i="3"/>
  <c r="AN477" i="3" s="1"/>
  <c r="L476" i="3"/>
  <c r="J476" i="3"/>
  <c r="K476" i="3" s="1"/>
  <c r="S478" i="3"/>
  <c r="W477" i="3"/>
  <c r="U477" i="3"/>
  <c r="V477" i="3" s="1"/>
  <c r="AD479" i="3"/>
  <c r="AH479" i="3" s="1"/>
  <c r="AF478" i="3"/>
  <c r="AG478" i="3" s="1"/>
  <c r="H274" i="1"/>
  <c r="L273" i="1"/>
  <c r="J273" i="1"/>
  <c r="K273" i="1" s="1"/>
  <c r="G478" i="3"/>
  <c r="AM478" i="3" s="1"/>
  <c r="AR477" i="3" l="1"/>
  <c r="AP477" i="3"/>
  <c r="AQ477" i="3" s="1"/>
  <c r="S479" i="3"/>
  <c r="W478" i="3"/>
  <c r="U478" i="3"/>
  <c r="V478" i="3" s="1"/>
  <c r="H478" i="3"/>
  <c r="AN478" i="3" s="1"/>
  <c r="L477" i="3"/>
  <c r="J477" i="3"/>
  <c r="K477" i="3" s="1"/>
  <c r="AD480" i="3"/>
  <c r="AH480" i="3" s="1"/>
  <c r="AF479" i="3"/>
  <c r="AG479" i="3" s="1"/>
  <c r="H275" i="1"/>
  <c r="L274" i="1"/>
  <c r="J274" i="1"/>
  <c r="K274" i="1" s="1"/>
  <c r="G479" i="3"/>
  <c r="AM479" i="3" s="1"/>
  <c r="AR478" i="3" l="1"/>
  <c r="AP478" i="3"/>
  <c r="AQ478" i="3" s="1"/>
  <c r="H479" i="3"/>
  <c r="AN479" i="3" s="1"/>
  <c r="L478" i="3"/>
  <c r="J478" i="3"/>
  <c r="K478" i="3" s="1"/>
  <c r="S480" i="3"/>
  <c r="W479" i="3"/>
  <c r="U479" i="3"/>
  <c r="V479" i="3" s="1"/>
  <c r="AD481" i="3"/>
  <c r="AH481" i="3" s="1"/>
  <c r="AF480" i="3"/>
  <c r="AG480" i="3" s="1"/>
  <c r="H276" i="1"/>
  <c r="L275" i="1"/>
  <c r="J275" i="1"/>
  <c r="K275" i="1" s="1"/>
  <c r="G480" i="3"/>
  <c r="AM480" i="3" s="1"/>
  <c r="AR479" i="3" l="1"/>
  <c r="AP479" i="3"/>
  <c r="AQ479" i="3" s="1"/>
  <c r="S481" i="3"/>
  <c r="W480" i="3"/>
  <c r="U480" i="3"/>
  <c r="V480" i="3" s="1"/>
  <c r="H480" i="3"/>
  <c r="AN480" i="3" s="1"/>
  <c r="L479" i="3"/>
  <c r="J479" i="3"/>
  <c r="K479" i="3" s="1"/>
  <c r="AD482" i="3"/>
  <c r="AH482" i="3" s="1"/>
  <c r="AF481" i="3"/>
  <c r="AG481" i="3" s="1"/>
  <c r="H277" i="1"/>
  <c r="L276" i="1"/>
  <c r="J276" i="1"/>
  <c r="G481" i="3"/>
  <c r="AM481" i="3" s="1"/>
  <c r="AR480" i="3" l="1"/>
  <c r="AP480" i="3"/>
  <c r="AQ480" i="3" s="1"/>
  <c r="K276" i="1"/>
  <c r="S27" i="1"/>
  <c r="T27" i="1" s="1"/>
  <c r="H481" i="3"/>
  <c r="AN481" i="3" s="1"/>
  <c r="L480" i="3"/>
  <c r="J480" i="3"/>
  <c r="K480" i="3" s="1"/>
  <c r="S482" i="3"/>
  <c r="W481" i="3"/>
  <c r="U481" i="3"/>
  <c r="V481" i="3" s="1"/>
  <c r="AD483" i="3"/>
  <c r="AH483" i="3" s="1"/>
  <c r="AF482" i="3"/>
  <c r="AG482" i="3" s="1"/>
  <c r="H278" i="1"/>
  <c r="L277" i="1"/>
  <c r="J277" i="1"/>
  <c r="K277" i="1" s="1"/>
  <c r="G482" i="3"/>
  <c r="AM482" i="3" s="1"/>
  <c r="AR481" i="3" l="1"/>
  <c r="AP481" i="3"/>
  <c r="AQ481" i="3" s="1"/>
  <c r="S483" i="3"/>
  <c r="W482" i="3"/>
  <c r="U482" i="3"/>
  <c r="V482" i="3" s="1"/>
  <c r="H482" i="3"/>
  <c r="AN482" i="3" s="1"/>
  <c r="L481" i="3"/>
  <c r="J481" i="3"/>
  <c r="K481" i="3" s="1"/>
  <c r="AD484" i="3"/>
  <c r="AH484" i="3" s="1"/>
  <c r="AF483" i="3"/>
  <c r="AG483" i="3" s="1"/>
  <c r="H279" i="1"/>
  <c r="L278" i="1"/>
  <c r="J278" i="1"/>
  <c r="K278" i="1" s="1"/>
  <c r="G483" i="3"/>
  <c r="AM483" i="3" s="1"/>
  <c r="AR482" i="3" l="1"/>
  <c r="AP482" i="3"/>
  <c r="AQ482" i="3" s="1"/>
  <c r="H483" i="3"/>
  <c r="AN483" i="3" s="1"/>
  <c r="L482" i="3"/>
  <c r="J482" i="3"/>
  <c r="K482" i="3" s="1"/>
  <c r="S484" i="3"/>
  <c r="W483" i="3"/>
  <c r="U483" i="3"/>
  <c r="V483" i="3" s="1"/>
  <c r="AD485" i="3"/>
  <c r="AH485" i="3" s="1"/>
  <c r="AF484" i="3"/>
  <c r="AG484" i="3" s="1"/>
  <c r="H280" i="1"/>
  <c r="L279" i="1"/>
  <c r="J279" i="1"/>
  <c r="K279" i="1" s="1"/>
  <c r="G484" i="3"/>
  <c r="AM484" i="3" s="1"/>
  <c r="AR483" i="3" l="1"/>
  <c r="AP483" i="3"/>
  <c r="AQ483" i="3" s="1"/>
  <c r="S485" i="3"/>
  <c r="W484" i="3"/>
  <c r="U484" i="3"/>
  <c r="V484" i="3" s="1"/>
  <c r="H484" i="3"/>
  <c r="AN484" i="3" s="1"/>
  <c r="L483" i="3"/>
  <c r="J483" i="3"/>
  <c r="K483" i="3" s="1"/>
  <c r="AD486" i="3"/>
  <c r="AH486" i="3" s="1"/>
  <c r="AF485" i="3"/>
  <c r="AG485" i="3" s="1"/>
  <c r="H281" i="1"/>
  <c r="L280" i="1"/>
  <c r="J280" i="1"/>
  <c r="K280" i="1" s="1"/>
  <c r="G485" i="3"/>
  <c r="AM485" i="3" s="1"/>
  <c r="AR484" i="3" l="1"/>
  <c r="AP484" i="3"/>
  <c r="AQ484" i="3" s="1"/>
  <c r="H485" i="3"/>
  <c r="AN485" i="3" s="1"/>
  <c r="L484" i="3"/>
  <c r="J484" i="3"/>
  <c r="K484" i="3" s="1"/>
  <c r="S486" i="3"/>
  <c r="W485" i="3"/>
  <c r="U485" i="3"/>
  <c r="V485" i="3" s="1"/>
  <c r="AD487" i="3"/>
  <c r="AH487" i="3" s="1"/>
  <c r="AF486" i="3"/>
  <c r="AG486" i="3" s="1"/>
  <c r="H282" i="1"/>
  <c r="L281" i="1"/>
  <c r="J281" i="1"/>
  <c r="K281" i="1" s="1"/>
  <c r="G486" i="3"/>
  <c r="AM486" i="3" s="1"/>
  <c r="AR485" i="3" l="1"/>
  <c r="AP485" i="3"/>
  <c r="AQ485" i="3" s="1"/>
  <c r="S487" i="3"/>
  <c r="W486" i="3"/>
  <c r="U486" i="3"/>
  <c r="V486" i="3" s="1"/>
  <c r="H486" i="3"/>
  <c r="AN486" i="3" s="1"/>
  <c r="L485" i="3"/>
  <c r="J485" i="3"/>
  <c r="K485" i="3" s="1"/>
  <c r="AD488" i="3"/>
  <c r="AH488" i="3" s="1"/>
  <c r="AF487" i="3"/>
  <c r="AG487" i="3" s="1"/>
  <c r="H283" i="1"/>
  <c r="L282" i="1"/>
  <c r="J282" i="1"/>
  <c r="K282" i="1" s="1"/>
  <c r="G487" i="3"/>
  <c r="AM487" i="3" s="1"/>
  <c r="AR486" i="3" l="1"/>
  <c r="AP486" i="3"/>
  <c r="AQ486" i="3" s="1"/>
  <c r="H487" i="3"/>
  <c r="AN487" i="3" s="1"/>
  <c r="L486" i="3"/>
  <c r="J486" i="3"/>
  <c r="K486" i="3" s="1"/>
  <c r="S488" i="3"/>
  <c r="W487" i="3"/>
  <c r="U487" i="3"/>
  <c r="V487" i="3" s="1"/>
  <c r="AD489" i="3"/>
  <c r="AH489" i="3" s="1"/>
  <c r="AF488" i="3"/>
  <c r="AG488" i="3" s="1"/>
  <c r="H284" i="1"/>
  <c r="L283" i="1"/>
  <c r="J283" i="1"/>
  <c r="K283" i="1" s="1"/>
  <c r="G488" i="3"/>
  <c r="AM488" i="3" s="1"/>
  <c r="AR487" i="3" l="1"/>
  <c r="AP487" i="3"/>
  <c r="AQ487" i="3" s="1"/>
  <c r="S489" i="3"/>
  <c r="W488" i="3"/>
  <c r="U488" i="3"/>
  <c r="V488" i="3" s="1"/>
  <c r="H488" i="3"/>
  <c r="AN488" i="3" s="1"/>
  <c r="L487" i="3"/>
  <c r="J487" i="3"/>
  <c r="K487" i="3" s="1"/>
  <c r="AD490" i="3"/>
  <c r="AH490" i="3" s="1"/>
  <c r="AF489" i="3"/>
  <c r="AG489" i="3" s="1"/>
  <c r="H285" i="1"/>
  <c r="L284" i="1"/>
  <c r="J284" i="1"/>
  <c r="K284" i="1" s="1"/>
  <c r="G489" i="3"/>
  <c r="AM489" i="3" s="1"/>
  <c r="AR488" i="3" l="1"/>
  <c r="AP488" i="3"/>
  <c r="AQ488" i="3" s="1"/>
  <c r="H489" i="3"/>
  <c r="AN489" i="3" s="1"/>
  <c r="L488" i="3"/>
  <c r="J488" i="3"/>
  <c r="K488" i="3" s="1"/>
  <c r="S490" i="3"/>
  <c r="W489" i="3"/>
  <c r="U489" i="3"/>
  <c r="V489" i="3" s="1"/>
  <c r="AD491" i="3"/>
  <c r="AH491" i="3" s="1"/>
  <c r="AF490" i="3"/>
  <c r="AG490" i="3" s="1"/>
  <c r="H286" i="1"/>
  <c r="L285" i="1"/>
  <c r="J285" i="1"/>
  <c r="K285" i="1" s="1"/>
  <c r="G490" i="3"/>
  <c r="AM490" i="3" s="1"/>
  <c r="AR489" i="3" l="1"/>
  <c r="AP489" i="3"/>
  <c r="AQ489" i="3" s="1"/>
  <c r="S491" i="3"/>
  <c r="W490" i="3"/>
  <c r="U490" i="3"/>
  <c r="V490" i="3" s="1"/>
  <c r="H490" i="3"/>
  <c r="AN490" i="3" s="1"/>
  <c r="L489" i="3"/>
  <c r="J489" i="3"/>
  <c r="K489" i="3" s="1"/>
  <c r="AD492" i="3"/>
  <c r="AH492" i="3" s="1"/>
  <c r="AF491" i="3"/>
  <c r="AG491" i="3" s="1"/>
  <c r="H287" i="1"/>
  <c r="L286" i="1"/>
  <c r="J286" i="1"/>
  <c r="K286" i="1" s="1"/>
  <c r="G491" i="3"/>
  <c r="AM491" i="3" s="1"/>
  <c r="AR490" i="3" l="1"/>
  <c r="AP490" i="3"/>
  <c r="AQ490" i="3" s="1"/>
  <c r="H491" i="3"/>
  <c r="AN491" i="3" s="1"/>
  <c r="L490" i="3"/>
  <c r="J490" i="3"/>
  <c r="K490" i="3" s="1"/>
  <c r="S492" i="3"/>
  <c r="W491" i="3"/>
  <c r="U491" i="3"/>
  <c r="V491" i="3" s="1"/>
  <c r="AD493" i="3"/>
  <c r="AH493" i="3" s="1"/>
  <c r="AF492" i="3"/>
  <c r="AG492" i="3" s="1"/>
  <c r="H288" i="1"/>
  <c r="L287" i="1"/>
  <c r="J287" i="1"/>
  <c r="K287" i="1" s="1"/>
  <c r="G492" i="3"/>
  <c r="AM492" i="3" s="1"/>
  <c r="AR491" i="3" l="1"/>
  <c r="AP491" i="3"/>
  <c r="AQ491" i="3" s="1"/>
  <c r="S493" i="3"/>
  <c r="W492" i="3"/>
  <c r="U492" i="3"/>
  <c r="V492" i="3" s="1"/>
  <c r="H492" i="3"/>
  <c r="AN492" i="3" s="1"/>
  <c r="L491" i="3"/>
  <c r="J491" i="3"/>
  <c r="K491" i="3" s="1"/>
  <c r="AD494" i="3"/>
  <c r="AH494" i="3" s="1"/>
  <c r="AF493" i="3"/>
  <c r="H289" i="1"/>
  <c r="L288" i="1"/>
  <c r="J288" i="1"/>
  <c r="K288" i="1" s="1"/>
  <c r="G493" i="3"/>
  <c r="AM493" i="3" s="1"/>
  <c r="AG493" i="3" l="1"/>
  <c r="AW49" i="3"/>
  <c r="BA49" i="3" s="1"/>
  <c r="AR492" i="3"/>
  <c r="AP492" i="3"/>
  <c r="AQ492" i="3" s="1"/>
  <c r="H493" i="3"/>
  <c r="AN493" i="3" s="1"/>
  <c r="L492" i="3"/>
  <c r="J492" i="3"/>
  <c r="K492" i="3" s="1"/>
  <c r="S494" i="3"/>
  <c r="W493" i="3"/>
  <c r="U493" i="3"/>
  <c r="AD495" i="3"/>
  <c r="AH495" i="3" s="1"/>
  <c r="AF494" i="3"/>
  <c r="AG494" i="3" s="1"/>
  <c r="H290" i="1"/>
  <c r="L289" i="1"/>
  <c r="J289" i="1"/>
  <c r="K289" i="1" s="1"/>
  <c r="G494" i="3"/>
  <c r="AM494" i="3" s="1"/>
  <c r="V493" i="3" l="1"/>
  <c r="AV49" i="3"/>
  <c r="AZ49" i="3" s="1"/>
  <c r="AR493" i="3"/>
  <c r="AP493" i="3"/>
  <c r="S495" i="3"/>
  <c r="W494" i="3"/>
  <c r="U494" i="3"/>
  <c r="V494" i="3" s="1"/>
  <c r="H494" i="3"/>
  <c r="AN494" i="3" s="1"/>
  <c r="L493" i="3"/>
  <c r="J493" i="3"/>
  <c r="AD496" i="3"/>
  <c r="AH496" i="3" s="1"/>
  <c r="AF495" i="3"/>
  <c r="AG495" i="3" s="1"/>
  <c r="H291" i="1"/>
  <c r="L290" i="1"/>
  <c r="J290" i="1"/>
  <c r="K290" i="1" s="1"/>
  <c r="G495" i="3"/>
  <c r="AM495" i="3" s="1"/>
  <c r="AR494" i="3" l="1"/>
  <c r="AP494" i="3"/>
  <c r="AQ494" i="3" s="1"/>
  <c r="AX49" i="3"/>
  <c r="BB49" i="3" s="1"/>
  <c r="AQ493" i="3"/>
  <c r="K493" i="3"/>
  <c r="AU49" i="3"/>
  <c r="AY49" i="3" s="1"/>
  <c r="H495" i="3"/>
  <c r="AN495" i="3" s="1"/>
  <c r="L494" i="3"/>
  <c r="J494" i="3"/>
  <c r="K494" i="3" s="1"/>
  <c r="S496" i="3"/>
  <c r="W495" i="3"/>
  <c r="U495" i="3"/>
  <c r="V495" i="3" s="1"/>
  <c r="AD497" i="3"/>
  <c r="AH497" i="3" s="1"/>
  <c r="AF496" i="3"/>
  <c r="AG496" i="3" s="1"/>
  <c r="H292" i="1"/>
  <c r="L291" i="1"/>
  <c r="J291" i="1"/>
  <c r="K291" i="1" s="1"/>
  <c r="G496" i="3"/>
  <c r="AM496" i="3" s="1"/>
  <c r="AR495" i="3" l="1"/>
  <c r="AP495" i="3"/>
  <c r="AQ495" i="3" s="1"/>
  <c r="S497" i="3"/>
  <c r="W496" i="3"/>
  <c r="U496" i="3"/>
  <c r="V496" i="3" s="1"/>
  <c r="H496" i="3"/>
  <c r="AN496" i="3" s="1"/>
  <c r="L495" i="3"/>
  <c r="J495" i="3"/>
  <c r="K495" i="3" s="1"/>
  <c r="AD498" i="3"/>
  <c r="AH498" i="3" s="1"/>
  <c r="AF497" i="3"/>
  <c r="AG497" i="3" s="1"/>
  <c r="H293" i="1"/>
  <c r="L292" i="1"/>
  <c r="J292" i="1"/>
  <c r="K292" i="1" s="1"/>
  <c r="G497" i="3"/>
  <c r="AM497" i="3" s="1"/>
  <c r="AR496" i="3" l="1"/>
  <c r="AP496" i="3"/>
  <c r="AQ496" i="3" s="1"/>
  <c r="H497" i="3"/>
  <c r="AN497" i="3" s="1"/>
  <c r="L496" i="3"/>
  <c r="J496" i="3"/>
  <c r="K496" i="3" s="1"/>
  <c r="S498" i="3"/>
  <c r="W497" i="3"/>
  <c r="U497" i="3"/>
  <c r="V497" i="3" s="1"/>
  <c r="AD499" i="3"/>
  <c r="AH499" i="3" s="1"/>
  <c r="AF498" i="3"/>
  <c r="AG498" i="3" s="1"/>
  <c r="H294" i="1"/>
  <c r="L293" i="1"/>
  <c r="J293" i="1"/>
  <c r="K293" i="1" s="1"/>
  <c r="G498" i="3"/>
  <c r="AM498" i="3" s="1"/>
  <c r="AR497" i="3" l="1"/>
  <c r="AP497" i="3"/>
  <c r="AQ497" i="3" s="1"/>
  <c r="S499" i="3"/>
  <c r="W498" i="3"/>
  <c r="U498" i="3"/>
  <c r="V498" i="3" s="1"/>
  <c r="H498" i="3"/>
  <c r="AN498" i="3" s="1"/>
  <c r="L497" i="3"/>
  <c r="J497" i="3"/>
  <c r="K497" i="3" s="1"/>
  <c r="AD500" i="3"/>
  <c r="AH500" i="3" s="1"/>
  <c r="AF499" i="3"/>
  <c r="AG499" i="3" s="1"/>
  <c r="H295" i="1"/>
  <c r="L294" i="1"/>
  <c r="J294" i="1"/>
  <c r="K294" i="1" s="1"/>
  <c r="G499" i="3"/>
  <c r="AM499" i="3" s="1"/>
  <c r="AR498" i="3" l="1"/>
  <c r="AP498" i="3"/>
  <c r="AQ498" i="3" s="1"/>
  <c r="H499" i="3"/>
  <c r="AN499" i="3" s="1"/>
  <c r="L498" i="3"/>
  <c r="J498" i="3"/>
  <c r="K498" i="3" s="1"/>
  <c r="S500" i="3"/>
  <c r="W499" i="3"/>
  <c r="U499" i="3"/>
  <c r="V499" i="3" s="1"/>
  <c r="AD501" i="3"/>
  <c r="AH501" i="3" s="1"/>
  <c r="AF500" i="3"/>
  <c r="AG500" i="3" s="1"/>
  <c r="H296" i="1"/>
  <c r="L295" i="1"/>
  <c r="J295" i="1"/>
  <c r="K295" i="1" s="1"/>
  <c r="G500" i="3"/>
  <c r="AM500" i="3" s="1"/>
  <c r="AR499" i="3" l="1"/>
  <c r="AP499" i="3"/>
  <c r="AQ499" i="3" s="1"/>
  <c r="S501" i="3"/>
  <c r="W500" i="3"/>
  <c r="U500" i="3"/>
  <c r="V500" i="3" s="1"/>
  <c r="H500" i="3"/>
  <c r="AN500" i="3" s="1"/>
  <c r="L499" i="3"/>
  <c r="J499" i="3"/>
  <c r="K499" i="3" s="1"/>
  <c r="AD502" i="3"/>
  <c r="AH502" i="3" s="1"/>
  <c r="AF501" i="3"/>
  <c r="AG501" i="3" s="1"/>
  <c r="H297" i="1"/>
  <c r="L296" i="1"/>
  <c r="J296" i="1"/>
  <c r="G501" i="3"/>
  <c r="AM501" i="3" s="1"/>
  <c r="AR500" i="3" l="1"/>
  <c r="AP500" i="3"/>
  <c r="AQ500" i="3" s="1"/>
  <c r="K296" i="1"/>
  <c r="S28" i="1"/>
  <c r="T28" i="1" s="1"/>
  <c r="H501" i="3"/>
  <c r="AN501" i="3" s="1"/>
  <c r="L500" i="3"/>
  <c r="J500" i="3"/>
  <c r="K500" i="3" s="1"/>
  <c r="S502" i="3"/>
  <c r="W501" i="3"/>
  <c r="U501" i="3"/>
  <c r="V501" i="3" s="1"/>
  <c r="AD503" i="3"/>
  <c r="AH503" i="3" s="1"/>
  <c r="AF502" i="3"/>
  <c r="AG502" i="3" s="1"/>
  <c r="H298" i="1"/>
  <c r="L297" i="1"/>
  <c r="J297" i="1"/>
  <c r="K297" i="1" s="1"/>
  <c r="G502" i="3"/>
  <c r="AM502" i="3" s="1"/>
  <c r="AR501" i="3" l="1"/>
  <c r="AP501" i="3"/>
  <c r="AQ501" i="3" s="1"/>
  <c r="S503" i="3"/>
  <c r="W502" i="3"/>
  <c r="U502" i="3"/>
  <c r="V502" i="3" s="1"/>
  <c r="H502" i="3"/>
  <c r="AN502" i="3" s="1"/>
  <c r="L501" i="3"/>
  <c r="J501" i="3"/>
  <c r="K501" i="3" s="1"/>
  <c r="AD504" i="3"/>
  <c r="AH504" i="3" s="1"/>
  <c r="AF503" i="3"/>
  <c r="AG503" i="3" s="1"/>
  <c r="H299" i="1"/>
  <c r="L298" i="1"/>
  <c r="J298" i="1"/>
  <c r="K298" i="1" s="1"/>
  <c r="G503" i="3"/>
  <c r="AM503" i="3" s="1"/>
  <c r="AR502" i="3" l="1"/>
  <c r="AP502" i="3"/>
  <c r="AQ502" i="3" s="1"/>
  <c r="H503" i="3"/>
  <c r="AN503" i="3" s="1"/>
  <c r="L502" i="3"/>
  <c r="J502" i="3"/>
  <c r="K502" i="3" s="1"/>
  <c r="S504" i="3"/>
  <c r="W503" i="3"/>
  <c r="U503" i="3"/>
  <c r="V503" i="3" s="1"/>
  <c r="AD505" i="3"/>
  <c r="AH505" i="3" s="1"/>
  <c r="AF504" i="3"/>
  <c r="AG504" i="3" s="1"/>
  <c r="H300" i="1"/>
  <c r="L299" i="1"/>
  <c r="J299" i="1"/>
  <c r="K299" i="1" s="1"/>
  <c r="G504" i="3"/>
  <c r="AM504" i="3" s="1"/>
  <c r="AR503" i="3" l="1"/>
  <c r="AP503" i="3"/>
  <c r="AQ503" i="3" s="1"/>
  <c r="S505" i="3"/>
  <c r="W504" i="3"/>
  <c r="U504" i="3"/>
  <c r="V504" i="3" s="1"/>
  <c r="H504" i="3"/>
  <c r="AN504" i="3" s="1"/>
  <c r="L503" i="3"/>
  <c r="J503" i="3"/>
  <c r="K503" i="3" s="1"/>
  <c r="AD506" i="3"/>
  <c r="AH506" i="3" s="1"/>
  <c r="AF505" i="3"/>
  <c r="AG505" i="3" s="1"/>
  <c r="H301" i="1"/>
  <c r="L300" i="1"/>
  <c r="J300" i="1"/>
  <c r="K300" i="1" s="1"/>
  <c r="G505" i="3"/>
  <c r="AM505" i="3" s="1"/>
  <c r="AR504" i="3" l="1"/>
  <c r="AP504" i="3"/>
  <c r="AQ504" i="3" s="1"/>
  <c r="H505" i="3"/>
  <c r="AN505" i="3" s="1"/>
  <c r="L504" i="3"/>
  <c r="J504" i="3"/>
  <c r="K504" i="3" s="1"/>
  <c r="S506" i="3"/>
  <c r="W505" i="3"/>
  <c r="U505" i="3"/>
  <c r="V505" i="3" s="1"/>
  <c r="AD507" i="3"/>
  <c r="AH507" i="3" s="1"/>
  <c r="AF506" i="3"/>
  <c r="AG506" i="3" s="1"/>
  <c r="H302" i="1"/>
  <c r="L301" i="1"/>
  <c r="J301" i="1"/>
  <c r="K301" i="1" s="1"/>
  <c r="G506" i="3"/>
  <c r="AM506" i="3" s="1"/>
  <c r="AR505" i="3" l="1"/>
  <c r="AP505" i="3"/>
  <c r="AQ505" i="3" s="1"/>
  <c r="S507" i="3"/>
  <c r="W506" i="3"/>
  <c r="U506" i="3"/>
  <c r="V506" i="3" s="1"/>
  <c r="H506" i="3"/>
  <c r="AN506" i="3" s="1"/>
  <c r="L505" i="3"/>
  <c r="J505" i="3"/>
  <c r="K505" i="3" s="1"/>
  <c r="AD508" i="3"/>
  <c r="AH508" i="3" s="1"/>
  <c r="AF507" i="3"/>
  <c r="AG507" i="3" s="1"/>
  <c r="H303" i="1"/>
  <c r="L302" i="1"/>
  <c r="J302" i="1"/>
  <c r="K302" i="1" s="1"/>
  <c r="G507" i="3"/>
  <c r="AM507" i="3" s="1"/>
  <c r="AR506" i="3" l="1"/>
  <c r="AP506" i="3"/>
  <c r="AQ506" i="3" s="1"/>
  <c r="H507" i="3"/>
  <c r="AN507" i="3" s="1"/>
  <c r="L506" i="3"/>
  <c r="J506" i="3"/>
  <c r="K506" i="3" s="1"/>
  <c r="S508" i="3"/>
  <c r="W507" i="3"/>
  <c r="U507" i="3"/>
  <c r="V507" i="3" s="1"/>
  <c r="AD509" i="3"/>
  <c r="AH509" i="3" s="1"/>
  <c r="AF508" i="3"/>
  <c r="AG508" i="3" s="1"/>
  <c r="H304" i="1"/>
  <c r="L303" i="1"/>
  <c r="J303" i="1"/>
  <c r="K303" i="1" s="1"/>
  <c r="G508" i="3"/>
  <c r="AM508" i="3" s="1"/>
  <c r="AR507" i="3" l="1"/>
  <c r="AP507" i="3"/>
  <c r="AQ507" i="3" s="1"/>
  <c r="S509" i="3"/>
  <c r="W508" i="3"/>
  <c r="U508" i="3"/>
  <c r="V508" i="3" s="1"/>
  <c r="H508" i="3"/>
  <c r="AN508" i="3" s="1"/>
  <c r="L507" i="3"/>
  <c r="J507" i="3"/>
  <c r="K507" i="3" s="1"/>
  <c r="AD510" i="3"/>
  <c r="AH510" i="3" s="1"/>
  <c r="AF509" i="3"/>
  <c r="AG509" i="3" s="1"/>
  <c r="H305" i="1"/>
  <c r="L304" i="1"/>
  <c r="J304" i="1"/>
  <c r="K304" i="1" s="1"/>
  <c r="G509" i="3"/>
  <c r="AM509" i="3" s="1"/>
  <c r="AR508" i="3" l="1"/>
  <c r="AP508" i="3"/>
  <c r="AQ508" i="3" s="1"/>
  <c r="H509" i="3"/>
  <c r="AN509" i="3" s="1"/>
  <c r="L508" i="3"/>
  <c r="J508" i="3"/>
  <c r="K508" i="3" s="1"/>
  <c r="S510" i="3"/>
  <c r="W509" i="3"/>
  <c r="U509" i="3"/>
  <c r="V509" i="3" s="1"/>
  <c r="AD511" i="3"/>
  <c r="AH511" i="3" s="1"/>
  <c r="AF510" i="3"/>
  <c r="AG510" i="3" s="1"/>
  <c r="H306" i="1"/>
  <c r="L305" i="1"/>
  <c r="J305" i="1"/>
  <c r="K305" i="1" s="1"/>
  <c r="G510" i="3"/>
  <c r="AM510" i="3" s="1"/>
  <c r="AR509" i="3" l="1"/>
  <c r="AP509" i="3"/>
  <c r="AQ509" i="3" s="1"/>
  <c r="S511" i="3"/>
  <c r="W510" i="3"/>
  <c r="U510" i="3"/>
  <c r="V510" i="3" s="1"/>
  <c r="H510" i="3"/>
  <c r="AN510" i="3" s="1"/>
  <c r="L509" i="3"/>
  <c r="J509" i="3"/>
  <c r="K509" i="3" s="1"/>
  <c r="AD512" i="3"/>
  <c r="AH512" i="3" s="1"/>
  <c r="AF511" i="3"/>
  <c r="H307" i="1"/>
  <c r="L306" i="1"/>
  <c r="J306" i="1"/>
  <c r="K306" i="1" s="1"/>
  <c r="G511" i="3"/>
  <c r="AM511" i="3" s="1"/>
  <c r="AR510" i="3" l="1"/>
  <c r="AP510" i="3"/>
  <c r="AQ510" i="3" s="1"/>
  <c r="AG511" i="3"/>
  <c r="AW50" i="3"/>
  <c r="BA50" i="3" s="1"/>
  <c r="H511" i="3"/>
  <c r="AN511" i="3" s="1"/>
  <c r="L510" i="3"/>
  <c r="J510" i="3"/>
  <c r="K510" i="3" s="1"/>
  <c r="S512" i="3"/>
  <c r="W511" i="3"/>
  <c r="U511" i="3"/>
  <c r="AD513" i="3"/>
  <c r="AH513" i="3" s="1"/>
  <c r="AF512" i="3"/>
  <c r="AG512" i="3" s="1"/>
  <c r="H308" i="1"/>
  <c r="L307" i="1"/>
  <c r="J307" i="1"/>
  <c r="K307" i="1" s="1"/>
  <c r="G512" i="3"/>
  <c r="AM512" i="3" s="1"/>
  <c r="V511" i="3" l="1"/>
  <c r="AV50" i="3"/>
  <c r="AZ50" i="3" s="1"/>
  <c r="AR511" i="3"/>
  <c r="AP511" i="3"/>
  <c r="S513" i="3"/>
  <c r="W512" i="3"/>
  <c r="U512" i="3"/>
  <c r="V512" i="3" s="1"/>
  <c r="H512" i="3"/>
  <c r="AN512" i="3" s="1"/>
  <c r="L511" i="3"/>
  <c r="J511" i="3"/>
  <c r="AD514" i="3"/>
  <c r="AH514" i="3" s="1"/>
  <c r="AF513" i="3"/>
  <c r="AG513" i="3" s="1"/>
  <c r="H309" i="1"/>
  <c r="L308" i="1"/>
  <c r="J308" i="1"/>
  <c r="K308" i="1" s="1"/>
  <c r="G513" i="3"/>
  <c r="AM513" i="3" s="1"/>
  <c r="AX50" i="3" l="1"/>
  <c r="BB50" i="3" s="1"/>
  <c r="AQ511" i="3"/>
  <c r="AR512" i="3"/>
  <c r="AP512" i="3"/>
  <c r="AQ512" i="3" s="1"/>
  <c r="K511" i="3"/>
  <c r="AU50" i="3"/>
  <c r="AY50" i="3" s="1"/>
  <c r="H513" i="3"/>
  <c r="AN513" i="3" s="1"/>
  <c r="L512" i="3"/>
  <c r="J512" i="3"/>
  <c r="K512" i="3" s="1"/>
  <c r="S514" i="3"/>
  <c r="W513" i="3"/>
  <c r="U513" i="3"/>
  <c r="V513" i="3" s="1"/>
  <c r="AD515" i="3"/>
  <c r="AH515" i="3" s="1"/>
  <c r="AF514" i="3"/>
  <c r="AG514" i="3" s="1"/>
  <c r="H310" i="1"/>
  <c r="L309" i="1"/>
  <c r="J309" i="1"/>
  <c r="K309" i="1" s="1"/>
  <c r="G514" i="3"/>
  <c r="AM514" i="3" s="1"/>
  <c r="AR513" i="3" l="1"/>
  <c r="AP513" i="3"/>
  <c r="AQ513" i="3" s="1"/>
  <c r="S515" i="3"/>
  <c r="W514" i="3"/>
  <c r="U514" i="3"/>
  <c r="V514" i="3" s="1"/>
  <c r="H514" i="3"/>
  <c r="AN514" i="3" s="1"/>
  <c r="L513" i="3"/>
  <c r="J513" i="3"/>
  <c r="K513" i="3" s="1"/>
  <c r="AD516" i="3"/>
  <c r="AH516" i="3" s="1"/>
  <c r="AF515" i="3"/>
  <c r="AG515" i="3" s="1"/>
  <c r="H311" i="1"/>
  <c r="L310" i="1"/>
  <c r="J310" i="1"/>
  <c r="K310" i="1" s="1"/>
  <c r="G515" i="3"/>
  <c r="AM515" i="3" s="1"/>
  <c r="AR514" i="3" l="1"/>
  <c r="AP514" i="3"/>
  <c r="AQ514" i="3" s="1"/>
  <c r="H515" i="3"/>
  <c r="AN515" i="3" s="1"/>
  <c r="L514" i="3"/>
  <c r="J514" i="3"/>
  <c r="K514" i="3" s="1"/>
  <c r="S516" i="3"/>
  <c r="W515" i="3"/>
  <c r="U515" i="3"/>
  <c r="V515" i="3" s="1"/>
  <c r="AD517" i="3"/>
  <c r="AH517" i="3" s="1"/>
  <c r="AF516" i="3"/>
  <c r="AG516" i="3" s="1"/>
  <c r="H312" i="1"/>
  <c r="L311" i="1"/>
  <c r="J311" i="1"/>
  <c r="K311" i="1" s="1"/>
  <c r="G516" i="3"/>
  <c r="AM516" i="3" s="1"/>
  <c r="AR515" i="3" l="1"/>
  <c r="AP515" i="3"/>
  <c r="AQ515" i="3" s="1"/>
  <c r="S517" i="3"/>
  <c r="W516" i="3"/>
  <c r="U516" i="3"/>
  <c r="V516" i="3" s="1"/>
  <c r="H516" i="3"/>
  <c r="AN516" i="3" s="1"/>
  <c r="L515" i="3"/>
  <c r="J515" i="3"/>
  <c r="K515" i="3" s="1"/>
  <c r="AD518" i="3"/>
  <c r="AH518" i="3" s="1"/>
  <c r="AF517" i="3"/>
  <c r="AG517" i="3" s="1"/>
  <c r="H313" i="1"/>
  <c r="L312" i="1"/>
  <c r="J312" i="1"/>
  <c r="K312" i="1" s="1"/>
  <c r="G517" i="3"/>
  <c r="AM517" i="3" s="1"/>
  <c r="AR516" i="3" l="1"/>
  <c r="AP516" i="3"/>
  <c r="AQ516" i="3" s="1"/>
  <c r="H517" i="3"/>
  <c r="AN517" i="3" s="1"/>
  <c r="L516" i="3"/>
  <c r="J516" i="3"/>
  <c r="K516" i="3" s="1"/>
  <c r="S518" i="3"/>
  <c r="W517" i="3"/>
  <c r="U517" i="3"/>
  <c r="V517" i="3" s="1"/>
  <c r="AD519" i="3"/>
  <c r="AH519" i="3" s="1"/>
  <c r="AF518" i="3"/>
  <c r="AG518" i="3" s="1"/>
  <c r="H314" i="1"/>
  <c r="L313" i="1"/>
  <c r="J313" i="1"/>
  <c r="K313" i="1" s="1"/>
  <c r="G518" i="3"/>
  <c r="AM518" i="3" s="1"/>
  <c r="AR517" i="3" l="1"/>
  <c r="AP517" i="3"/>
  <c r="AQ517" i="3" s="1"/>
  <c r="S519" i="3"/>
  <c r="W518" i="3"/>
  <c r="U518" i="3"/>
  <c r="V518" i="3" s="1"/>
  <c r="H518" i="3"/>
  <c r="AN518" i="3" s="1"/>
  <c r="L517" i="3"/>
  <c r="J517" i="3"/>
  <c r="K517" i="3" s="1"/>
  <c r="AD520" i="3"/>
  <c r="AH520" i="3" s="1"/>
  <c r="AF519" i="3"/>
  <c r="AG519" i="3" s="1"/>
  <c r="H315" i="1"/>
  <c r="L314" i="1"/>
  <c r="J314" i="1"/>
  <c r="K314" i="1" s="1"/>
  <c r="G519" i="3"/>
  <c r="AM519" i="3" s="1"/>
  <c r="AR518" i="3" l="1"/>
  <c r="AP518" i="3"/>
  <c r="AQ518" i="3" s="1"/>
  <c r="H519" i="3"/>
  <c r="AN519" i="3" s="1"/>
  <c r="L518" i="3"/>
  <c r="J518" i="3"/>
  <c r="K518" i="3" s="1"/>
  <c r="S520" i="3"/>
  <c r="W519" i="3"/>
  <c r="U519" i="3"/>
  <c r="V519" i="3" s="1"/>
  <c r="AD521" i="3"/>
  <c r="AH521" i="3" s="1"/>
  <c r="AF520" i="3"/>
  <c r="AG520" i="3" s="1"/>
  <c r="H316" i="1"/>
  <c r="L315" i="1"/>
  <c r="J315" i="1"/>
  <c r="K315" i="1" s="1"/>
  <c r="G520" i="3"/>
  <c r="AM520" i="3" s="1"/>
  <c r="AR519" i="3" l="1"/>
  <c r="AP519" i="3"/>
  <c r="AQ519" i="3" s="1"/>
  <c r="S521" i="3"/>
  <c r="W520" i="3"/>
  <c r="U520" i="3"/>
  <c r="V520" i="3" s="1"/>
  <c r="H520" i="3"/>
  <c r="AN520" i="3" s="1"/>
  <c r="L519" i="3"/>
  <c r="J519" i="3"/>
  <c r="K519" i="3" s="1"/>
  <c r="AD522" i="3"/>
  <c r="AH522" i="3" s="1"/>
  <c r="AF521" i="3"/>
  <c r="AG521" i="3" s="1"/>
  <c r="H317" i="1"/>
  <c r="L316" i="1"/>
  <c r="J316" i="1"/>
  <c r="K316" i="1" s="1"/>
  <c r="G521" i="3"/>
  <c r="AM521" i="3" s="1"/>
  <c r="AR520" i="3" l="1"/>
  <c r="AP520" i="3"/>
  <c r="AQ520" i="3" s="1"/>
  <c r="H521" i="3"/>
  <c r="AN521" i="3" s="1"/>
  <c r="L520" i="3"/>
  <c r="J520" i="3"/>
  <c r="K520" i="3" s="1"/>
  <c r="S522" i="3"/>
  <c r="W521" i="3"/>
  <c r="U521" i="3"/>
  <c r="V521" i="3" s="1"/>
  <c r="AD523" i="3"/>
  <c r="AH523" i="3" s="1"/>
  <c r="AF522" i="3"/>
  <c r="AG522" i="3" s="1"/>
  <c r="H318" i="1"/>
  <c r="L317" i="1"/>
  <c r="J317" i="1"/>
  <c r="K317" i="1" s="1"/>
  <c r="G522" i="3"/>
  <c r="AM522" i="3" s="1"/>
  <c r="AR521" i="3" l="1"/>
  <c r="AP521" i="3"/>
  <c r="AQ521" i="3" s="1"/>
  <c r="S523" i="3"/>
  <c r="W522" i="3"/>
  <c r="U522" i="3"/>
  <c r="V522" i="3" s="1"/>
  <c r="H522" i="3"/>
  <c r="AN522" i="3" s="1"/>
  <c r="L521" i="3"/>
  <c r="J521" i="3"/>
  <c r="K521" i="3" s="1"/>
  <c r="AD524" i="3"/>
  <c r="AH524" i="3" s="1"/>
  <c r="AF523" i="3"/>
  <c r="AG523" i="3" s="1"/>
  <c r="H319" i="1"/>
  <c r="L318" i="1"/>
  <c r="J318" i="1"/>
  <c r="G523" i="3"/>
  <c r="AM523" i="3" s="1"/>
  <c r="AR522" i="3" l="1"/>
  <c r="AP522" i="3"/>
  <c r="AQ522" i="3" s="1"/>
  <c r="K318" i="1"/>
  <c r="S29" i="1"/>
  <c r="T29" i="1" s="1"/>
  <c r="H523" i="3"/>
  <c r="AN523" i="3" s="1"/>
  <c r="L522" i="3"/>
  <c r="J522" i="3"/>
  <c r="K522" i="3" s="1"/>
  <c r="S524" i="3"/>
  <c r="W523" i="3"/>
  <c r="U523" i="3"/>
  <c r="V523" i="3" s="1"/>
  <c r="AD525" i="3"/>
  <c r="AH525" i="3" s="1"/>
  <c r="AF524" i="3"/>
  <c r="AG524" i="3" s="1"/>
  <c r="H320" i="1"/>
  <c r="L319" i="1"/>
  <c r="J319" i="1"/>
  <c r="K319" i="1" s="1"/>
  <c r="G524" i="3"/>
  <c r="AM524" i="3" s="1"/>
  <c r="AR523" i="3" l="1"/>
  <c r="AP523" i="3"/>
  <c r="AQ523" i="3" s="1"/>
  <c r="S525" i="3"/>
  <c r="W524" i="3"/>
  <c r="U524" i="3"/>
  <c r="V524" i="3" s="1"/>
  <c r="H524" i="3"/>
  <c r="AN524" i="3" s="1"/>
  <c r="L523" i="3"/>
  <c r="J523" i="3"/>
  <c r="K523" i="3" s="1"/>
  <c r="AD526" i="3"/>
  <c r="AH526" i="3" s="1"/>
  <c r="AF525" i="3"/>
  <c r="AG525" i="3" s="1"/>
  <c r="H321" i="1"/>
  <c r="L320" i="1"/>
  <c r="J320" i="1"/>
  <c r="K320" i="1" s="1"/>
  <c r="G525" i="3"/>
  <c r="AM525" i="3" s="1"/>
  <c r="AR524" i="3" l="1"/>
  <c r="AP524" i="3"/>
  <c r="AQ524" i="3" s="1"/>
  <c r="H525" i="3"/>
  <c r="AN525" i="3" s="1"/>
  <c r="L524" i="3"/>
  <c r="J524" i="3"/>
  <c r="K524" i="3" s="1"/>
  <c r="S526" i="3"/>
  <c r="W525" i="3"/>
  <c r="U525" i="3"/>
  <c r="V525" i="3" s="1"/>
  <c r="AD527" i="3"/>
  <c r="AH527" i="3" s="1"/>
  <c r="AF526" i="3"/>
  <c r="AG526" i="3" s="1"/>
  <c r="H322" i="1"/>
  <c r="L321" i="1"/>
  <c r="J321" i="1"/>
  <c r="K321" i="1" s="1"/>
  <c r="G526" i="3"/>
  <c r="AM526" i="3" s="1"/>
  <c r="AR525" i="3" l="1"/>
  <c r="AP525" i="3"/>
  <c r="AQ525" i="3" s="1"/>
  <c r="S527" i="3"/>
  <c r="W526" i="3"/>
  <c r="U526" i="3"/>
  <c r="V526" i="3" s="1"/>
  <c r="H526" i="3"/>
  <c r="AN526" i="3" s="1"/>
  <c r="L525" i="3"/>
  <c r="J525" i="3"/>
  <c r="K525" i="3" s="1"/>
  <c r="AD528" i="3"/>
  <c r="AH528" i="3" s="1"/>
  <c r="AF527" i="3"/>
  <c r="AG527" i="3" s="1"/>
  <c r="H323" i="1"/>
  <c r="L322" i="1"/>
  <c r="J322" i="1"/>
  <c r="K322" i="1" s="1"/>
  <c r="G527" i="3"/>
  <c r="AM527" i="3" s="1"/>
  <c r="AR526" i="3" l="1"/>
  <c r="AP526" i="3"/>
  <c r="AQ526" i="3" s="1"/>
  <c r="H527" i="3"/>
  <c r="AN527" i="3" s="1"/>
  <c r="L526" i="3"/>
  <c r="J526" i="3"/>
  <c r="K526" i="3" s="1"/>
  <c r="S528" i="3"/>
  <c r="W527" i="3"/>
  <c r="U527" i="3"/>
  <c r="V527" i="3" s="1"/>
  <c r="AD529" i="3"/>
  <c r="AH529" i="3" s="1"/>
  <c r="AF528" i="3"/>
  <c r="AG528" i="3" s="1"/>
  <c r="H324" i="1"/>
  <c r="L323" i="1"/>
  <c r="J323" i="1"/>
  <c r="K323" i="1" s="1"/>
  <c r="G528" i="3"/>
  <c r="AM528" i="3" s="1"/>
  <c r="AR527" i="3" l="1"/>
  <c r="AP527" i="3"/>
  <c r="AQ527" i="3" s="1"/>
  <c r="S529" i="3"/>
  <c r="W528" i="3"/>
  <c r="U528" i="3"/>
  <c r="V528" i="3" s="1"/>
  <c r="H528" i="3"/>
  <c r="AN528" i="3" s="1"/>
  <c r="L527" i="3"/>
  <c r="J527" i="3"/>
  <c r="K527" i="3" s="1"/>
  <c r="AD530" i="3"/>
  <c r="AH530" i="3" s="1"/>
  <c r="AF529" i="3"/>
  <c r="AG529" i="3" s="1"/>
  <c r="H325" i="1"/>
  <c r="L324" i="1"/>
  <c r="J324" i="1"/>
  <c r="K324" i="1" s="1"/>
  <c r="G529" i="3"/>
  <c r="AM529" i="3" s="1"/>
  <c r="AR528" i="3" l="1"/>
  <c r="AP528" i="3"/>
  <c r="AQ528" i="3" s="1"/>
  <c r="H529" i="3"/>
  <c r="AN529" i="3" s="1"/>
  <c r="L528" i="3"/>
  <c r="J528" i="3"/>
  <c r="K528" i="3" s="1"/>
  <c r="S530" i="3"/>
  <c r="W529" i="3"/>
  <c r="U529" i="3"/>
  <c r="V529" i="3" s="1"/>
  <c r="AD531" i="3"/>
  <c r="AH531" i="3" s="1"/>
  <c r="AF530" i="3"/>
  <c r="AG530" i="3" s="1"/>
  <c r="H326" i="1"/>
  <c r="L325" i="1"/>
  <c r="J325" i="1"/>
  <c r="K325" i="1" s="1"/>
  <c r="G530" i="3"/>
  <c r="AM530" i="3" s="1"/>
  <c r="AR529" i="3" l="1"/>
  <c r="AP529" i="3"/>
  <c r="AQ529" i="3" s="1"/>
  <c r="S531" i="3"/>
  <c r="W530" i="3"/>
  <c r="U530" i="3"/>
  <c r="V530" i="3" s="1"/>
  <c r="H530" i="3"/>
  <c r="AN530" i="3" s="1"/>
  <c r="L529" i="3"/>
  <c r="J529" i="3"/>
  <c r="K529" i="3" s="1"/>
  <c r="AD532" i="3"/>
  <c r="AH532" i="3" s="1"/>
  <c r="AF531" i="3"/>
  <c r="H327" i="1"/>
  <c r="L326" i="1"/>
  <c r="J326" i="1"/>
  <c r="K326" i="1" s="1"/>
  <c r="G531" i="3"/>
  <c r="AM531" i="3" s="1"/>
  <c r="AR530" i="3" l="1"/>
  <c r="AP530" i="3"/>
  <c r="AQ530" i="3" s="1"/>
  <c r="AG531" i="3"/>
  <c r="AW51" i="3"/>
  <c r="BA51" i="3" s="1"/>
  <c r="H531" i="3"/>
  <c r="AN531" i="3" s="1"/>
  <c r="L530" i="3"/>
  <c r="J530" i="3"/>
  <c r="K530" i="3" s="1"/>
  <c r="S532" i="3"/>
  <c r="W531" i="3"/>
  <c r="U531" i="3"/>
  <c r="AD533" i="3"/>
  <c r="AH533" i="3" s="1"/>
  <c r="AF532" i="3"/>
  <c r="AG532" i="3" s="1"/>
  <c r="H328" i="1"/>
  <c r="L327" i="1"/>
  <c r="J327" i="1"/>
  <c r="K327" i="1" s="1"/>
  <c r="G532" i="3"/>
  <c r="AM532" i="3" s="1"/>
  <c r="V531" i="3" l="1"/>
  <c r="AV51" i="3"/>
  <c r="AZ51" i="3" s="1"/>
  <c r="AR531" i="3"/>
  <c r="AP531" i="3"/>
  <c r="S533" i="3"/>
  <c r="W532" i="3"/>
  <c r="U532" i="3"/>
  <c r="V532" i="3" s="1"/>
  <c r="H532" i="3"/>
  <c r="AN532" i="3" s="1"/>
  <c r="L531" i="3"/>
  <c r="J531" i="3"/>
  <c r="AD534" i="3"/>
  <c r="AH534" i="3" s="1"/>
  <c r="AF533" i="3"/>
  <c r="AG533" i="3" s="1"/>
  <c r="H329" i="1"/>
  <c r="L328" i="1"/>
  <c r="J328" i="1"/>
  <c r="K328" i="1" s="1"/>
  <c r="G533" i="3"/>
  <c r="AM533" i="3" s="1"/>
  <c r="AR532" i="3" l="1"/>
  <c r="AP532" i="3"/>
  <c r="AQ532" i="3" s="1"/>
  <c r="AX51" i="3"/>
  <c r="BB51" i="3" s="1"/>
  <c r="AQ531" i="3"/>
  <c r="K531" i="3"/>
  <c r="AU51" i="3"/>
  <c r="AY51" i="3" s="1"/>
  <c r="H533" i="3"/>
  <c r="AN533" i="3" s="1"/>
  <c r="L532" i="3"/>
  <c r="J532" i="3"/>
  <c r="K532" i="3" s="1"/>
  <c r="S534" i="3"/>
  <c r="W533" i="3"/>
  <c r="U533" i="3"/>
  <c r="V533" i="3" s="1"/>
  <c r="AD535" i="3"/>
  <c r="AH535" i="3" s="1"/>
  <c r="AF534" i="3"/>
  <c r="AG534" i="3" s="1"/>
  <c r="H330" i="1"/>
  <c r="L329" i="1"/>
  <c r="J329" i="1"/>
  <c r="K329" i="1" s="1"/>
  <c r="G534" i="3"/>
  <c r="AM534" i="3" s="1"/>
  <c r="AR533" i="3" l="1"/>
  <c r="AP533" i="3"/>
  <c r="AQ533" i="3" s="1"/>
  <c r="S535" i="3"/>
  <c r="W534" i="3"/>
  <c r="U534" i="3"/>
  <c r="V534" i="3" s="1"/>
  <c r="H534" i="3"/>
  <c r="AN534" i="3" s="1"/>
  <c r="L533" i="3"/>
  <c r="J533" i="3"/>
  <c r="K533" i="3" s="1"/>
  <c r="AD536" i="3"/>
  <c r="AH536" i="3" s="1"/>
  <c r="AF535" i="3"/>
  <c r="AG535" i="3" s="1"/>
  <c r="H331" i="1"/>
  <c r="L330" i="1"/>
  <c r="J330" i="1"/>
  <c r="K330" i="1" s="1"/>
  <c r="G535" i="3"/>
  <c r="AM535" i="3" s="1"/>
  <c r="AR534" i="3" l="1"/>
  <c r="AP534" i="3"/>
  <c r="AQ534" i="3" s="1"/>
  <c r="H535" i="3"/>
  <c r="AN535" i="3" s="1"/>
  <c r="L534" i="3"/>
  <c r="J534" i="3"/>
  <c r="K534" i="3" s="1"/>
  <c r="S536" i="3"/>
  <c r="W535" i="3"/>
  <c r="U535" i="3"/>
  <c r="V535" i="3" s="1"/>
  <c r="AD537" i="3"/>
  <c r="AH537" i="3" s="1"/>
  <c r="AF536" i="3"/>
  <c r="AG536" i="3" s="1"/>
  <c r="H332" i="1"/>
  <c r="L331" i="1"/>
  <c r="J331" i="1"/>
  <c r="K331" i="1" s="1"/>
  <c r="G536" i="3"/>
  <c r="AM536" i="3" s="1"/>
  <c r="AR535" i="3" l="1"/>
  <c r="AP535" i="3"/>
  <c r="AQ535" i="3" s="1"/>
  <c r="S537" i="3"/>
  <c r="W536" i="3"/>
  <c r="U536" i="3"/>
  <c r="V536" i="3" s="1"/>
  <c r="H536" i="3"/>
  <c r="AN536" i="3" s="1"/>
  <c r="L535" i="3"/>
  <c r="J535" i="3"/>
  <c r="K535" i="3" s="1"/>
  <c r="AD538" i="3"/>
  <c r="AH538" i="3" s="1"/>
  <c r="AF537" i="3"/>
  <c r="AG537" i="3" s="1"/>
  <c r="H333" i="1"/>
  <c r="L332" i="1"/>
  <c r="J332" i="1"/>
  <c r="K332" i="1" s="1"/>
  <c r="G537" i="3"/>
  <c r="AM537" i="3" s="1"/>
  <c r="AR536" i="3" l="1"/>
  <c r="AP536" i="3"/>
  <c r="AQ536" i="3" s="1"/>
  <c r="H537" i="3"/>
  <c r="AN537" i="3" s="1"/>
  <c r="L536" i="3"/>
  <c r="J536" i="3"/>
  <c r="K536" i="3" s="1"/>
  <c r="S538" i="3"/>
  <c r="W537" i="3"/>
  <c r="U537" i="3"/>
  <c r="V537" i="3" s="1"/>
  <c r="AD539" i="3"/>
  <c r="AH539" i="3" s="1"/>
  <c r="AF538" i="3"/>
  <c r="AG538" i="3" s="1"/>
  <c r="H334" i="1"/>
  <c r="L333" i="1"/>
  <c r="J333" i="1"/>
  <c r="K333" i="1" s="1"/>
  <c r="G538" i="3"/>
  <c r="AM538" i="3" s="1"/>
  <c r="AR537" i="3" l="1"/>
  <c r="AP537" i="3"/>
  <c r="AQ537" i="3" s="1"/>
  <c r="S539" i="3"/>
  <c r="W538" i="3"/>
  <c r="U538" i="3"/>
  <c r="V538" i="3" s="1"/>
  <c r="H538" i="3"/>
  <c r="AN538" i="3" s="1"/>
  <c r="L537" i="3"/>
  <c r="J537" i="3"/>
  <c r="K537" i="3" s="1"/>
  <c r="AD540" i="3"/>
  <c r="AH540" i="3" s="1"/>
  <c r="AF539" i="3"/>
  <c r="AG539" i="3" s="1"/>
  <c r="H335" i="1"/>
  <c r="L334" i="1"/>
  <c r="J334" i="1"/>
  <c r="K334" i="1" s="1"/>
  <c r="G539" i="3"/>
  <c r="AM539" i="3" s="1"/>
  <c r="AR538" i="3" l="1"/>
  <c r="AP538" i="3"/>
  <c r="AQ538" i="3" s="1"/>
  <c r="H539" i="3"/>
  <c r="AN539" i="3" s="1"/>
  <c r="L538" i="3"/>
  <c r="J538" i="3"/>
  <c r="K538" i="3" s="1"/>
  <c r="S540" i="3"/>
  <c r="W539" i="3"/>
  <c r="U539" i="3"/>
  <c r="V539" i="3" s="1"/>
  <c r="AD541" i="3"/>
  <c r="AH541" i="3" s="1"/>
  <c r="AF540" i="3"/>
  <c r="AG540" i="3" s="1"/>
  <c r="H336" i="1"/>
  <c r="L335" i="1"/>
  <c r="J335" i="1"/>
  <c r="K335" i="1" s="1"/>
  <c r="G540" i="3"/>
  <c r="AM540" i="3" s="1"/>
  <c r="AR539" i="3" l="1"/>
  <c r="AP539" i="3"/>
  <c r="AQ539" i="3" s="1"/>
  <c r="S541" i="3"/>
  <c r="W540" i="3"/>
  <c r="U540" i="3"/>
  <c r="V540" i="3" s="1"/>
  <c r="H540" i="3"/>
  <c r="AN540" i="3" s="1"/>
  <c r="L539" i="3"/>
  <c r="J539" i="3"/>
  <c r="K539" i="3" s="1"/>
  <c r="AD542" i="3"/>
  <c r="AH542" i="3" s="1"/>
  <c r="AF541" i="3"/>
  <c r="AG541" i="3" s="1"/>
  <c r="H337" i="1"/>
  <c r="L336" i="1"/>
  <c r="J336" i="1"/>
  <c r="K336" i="1" s="1"/>
  <c r="G541" i="3"/>
  <c r="AM541" i="3" s="1"/>
  <c r="AR540" i="3" l="1"/>
  <c r="AP540" i="3"/>
  <c r="AQ540" i="3" s="1"/>
  <c r="H541" i="3"/>
  <c r="AN541" i="3" s="1"/>
  <c r="L540" i="3"/>
  <c r="J540" i="3"/>
  <c r="K540" i="3" s="1"/>
  <c r="S542" i="3"/>
  <c r="W541" i="3"/>
  <c r="U541" i="3"/>
  <c r="V541" i="3" s="1"/>
  <c r="AD543" i="3"/>
  <c r="AH543" i="3" s="1"/>
  <c r="AF542" i="3"/>
  <c r="AG542" i="3" s="1"/>
  <c r="H338" i="1"/>
  <c r="L337" i="1"/>
  <c r="J337" i="1"/>
  <c r="G542" i="3"/>
  <c r="AM542" i="3" s="1"/>
  <c r="AR541" i="3" l="1"/>
  <c r="AP541" i="3"/>
  <c r="AQ541" i="3" s="1"/>
  <c r="K337" i="1"/>
  <c r="S30" i="1"/>
  <c r="T30" i="1" s="1"/>
  <c r="S543" i="3"/>
  <c r="W542" i="3"/>
  <c r="U542" i="3"/>
  <c r="V542" i="3" s="1"/>
  <c r="H542" i="3"/>
  <c r="AN542" i="3" s="1"/>
  <c r="L541" i="3"/>
  <c r="J541" i="3"/>
  <c r="K541" i="3" s="1"/>
  <c r="AD544" i="3"/>
  <c r="AH544" i="3" s="1"/>
  <c r="AF543" i="3"/>
  <c r="AG543" i="3" s="1"/>
  <c r="H339" i="1"/>
  <c r="L338" i="1"/>
  <c r="J338" i="1"/>
  <c r="K338" i="1" s="1"/>
  <c r="G543" i="3"/>
  <c r="AM543" i="3" s="1"/>
  <c r="AR542" i="3" l="1"/>
  <c r="AP542" i="3"/>
  <c r="AQ542" i="3" s="1"/>
  <c r="H543" i="3"/>
  <c r="AN543" i="3" s="1"/>
  <c r="L542" i="3"/>
  <c r="J542" i="3"/>
  <c r="K542" i="3" s="1"/>
  <c r="S544" i="3"/>
  <c r="W543" i="3"/>
  <c r="U543" i="3"/>
  <c r="V543" i="3" s="1"/>
  <c r="AD545" i="3"/>
  <c r="AH545" i="3" s="1"/>
  <c r="AF544" i="3"/>
  <c r="AG544" i="3" s="1"/>
  <c r="H340" i="1"/>
  <c r="L339" i="1"/>
  <c r="J339" i="1"/>
  <c r="K339" i="1" s="1"/>
  <c r="G544" i="3"/>
  <c r="AM544" i="3" s="1"/>
  <c r="AR543" i="3" l="1"/>
  <c r="AP543" i="3"/>
  <c r="AQ543" i="3" s="1"/>
  <c r="S545" i="3"/>
  <c r="W544" i="3"/>
  <c r="U544" i="3"/>
  <c r="V544" i="3" s="1"/>
  <c r="H544" i="3"/>
  <c r="AN544" i="3" s="1"/>
  <c r="L543" i="3"/>
  <c r="J543" i="3"/>
  <c r="K543" i="3" s="1"/>
  <c r="AD546" i="3"/>
  <c r="AH546" i="3" s="1"/>
  <c r="AF545" i="3"/>
  <c r="AG545" i="3" s="1"/>
  <c r="H341" i="1"/>
  <c r="L340" i="1"/>
  <c r="J340" i="1"/>
  <c r="K340" i="1" s="1"/>
  <c r="G545" i="3"/>
  <c r="AM545" i="3" s="1"/>
  <c r="AR544" i="3" l="1"/>
  <c r="AP544" i="3"/>
  <c r="AQ544" i="3" s="1"/>
  <c r="H545" i="3"/>
  <c r="AN545" i="3" s="1"/>
  <c r="L544" i="3"/>
  <c r="J544" i="3"/>
  <c r="K544" i="3" s="1"/>
  <c r="S546" i="3"/>
  <c r="W545" i="3"/>
  <c r="U545" i="3"/>
  <c r="V545" i="3" s="1"/>
  <c r="AD547" i="3"/>
  <c r="AH547" i="3" s="1"/>
  <c r="AF546" i="3"/>
  <c r="AG546" i="3" s="1"/>
  <c r="H342" i="1"/>
  <c r="L341" i="1"/>
  <c r="J341" i="1"/>
  <c r="K341" i="1" s="1"/>
  <c r="G546" i="3"/>
  <c r="AM546" i="3" s="1"/>
  <c r="AR545" i="3" l="1"/>
  <c r="AP545" i="3"/>
  <c r="AQ545" i="3" s="1"/>
  <c r="S547" i="3"/>
  <c r="W546" i="3"/>
  <c r="U546" i="3"/>
  <c r="V546" i="3" s="1"/>
  <c r="H546" i="3"/>
  <c r="AN546" i="3" s="1"/>
  <c r="L545" i="3"/>
  <c r="J545" i="3"/>
  <c r="K545" i="3" s="1"/>
  <c r="AD548" i="3"/>
  <c r="AH548" i="3" s="1"/>
  <c r="AF547" i="3"/>
  <c r="AG547" i="3" s="1"/>
  <c r="H343" i="1"/>
  <c r="L342" i="1"/>
  <c r="J342" i="1"/>
  <c r="K342" i="1" s="1"/>
  <c r="G547" i="3"/>
  <c r="AM547" i="3" s="1"/>
  <c r="AR546" i="3" l="1"/>
  <c r="AP546" i="3"/>
  <c r="AQ546" i="3" s="1"/>
  <c r="H547" i="3"/>
  <c r="AN547" i="3" s="1"/>
  <c r="L546" i="3"/>
  <c r="J546" i="3"/>
  <c r="K546" i="3" s="1"/>
  <c r="S548" i="3"/>
  <c r="W547" i="3"/>
  <c r="U547" i="3"/>
  <c r="V547" i="3" s="1"/>
  <c r="AD549" i="3"/>
  <c r="AH549" i="3" s="1"/>
  <c r="AF548" i="3"/>
  <c r="AG548" i="3" s="1"/>
  <c r="H344" i="1"/>
  <c r="L343" i="1"/>
  <c r="J343" i="1"/>
  <c r="K343" i="1" s="1"/>
  <c r="G548" i="3"/>
  <c r="AM548" i="3" s="1"/>
  <c r="AR547" i="3" l="1"/>
  <c r="AP547" i="3"/>
  <c r="AQ547" i="3" s="1"/>
  <c r="S549" i="3"/>
  <c r="W548" i="3"/>
  <c r="U548" i="3"/>
  <c r="V548" i="3" s="1"/>
  <c r="H548" i="3"/>
  <c r="AN548" i="3" s="1"/>
  <c r="L547" i="3"/>
  <c r="J547" i="3"/>
  <c r="K547" i="3" s="1"/>
  <c r="AD550" i="3"/>
  <c r="AH550" i="3" s="1"/>
  <c r="AF549" i="3"/>
  <c r="AG549" i="3" s="1"/>
  <c r="H345" i="1"/>
  <c r="L344" i="1"/>
  <c r="J344" i="1"/>
  <c r="K344" i="1" s="1"/>
  <c r="G549" i="3"/>
  <c r="AM549" i="3" s="1"/>
  <c r="AR548" i="3" l="1"/>
  <c r="AP548" i="3"/>
  <c r="AQ548" i="3" s="1"/>
  <c r="H549" i="3"/>
  <c r="AN549" i="3" s="1"/>
  <c r="L548" i="3"/>
  <c r="J548" i="3"/>
  <c r="K548" i="3" s="1"/>
  <c r="S550" i="3"/>
  <c r="W549" i="3"/>
  <c r="U549" i="3"/>
  <c r="V549" i="3" s="1"/>
  <c r="AD551" i="3"/>
  <c r="AH551" i="3" s="1"/>
  <c r="AF550" i="3"/>
  <c r="AG550" i="3" s="1"/>
  <c r="H346" i="1"/>
  <c r="L345" i="1"/>
  <c r="J345" i="1"/>
  <c r="K345" i="1" s="1"/>
  <c r="G550" i="3"/>
  <c r="AM550" i="3" s="1"/>
  <c r="AR549" i="3" l="1"/>
  <c r="AP549" i="3"/>
  <c r="AQ549" i="3" s="1"/>
  <c r="S551" i="3"/>
  <c r="W550" i="3"/>
  <c r="U550" i="3"/>
  <c r="V550" i="3" s="1"/>
  <c r="H550" i="3"/>
  <c r="AN550" i="3" s="1"/>
  <c r="L549" i="3"/>
  <c r="J549" i="3"/>
  <c r="K549" i="3" s="1"/>
  <c r="AD552" i="3"/>
  <c r="AH552" i="3" s="1"/>
  <c r="AF551" i="3"/>
  <c r="AG551" i="3" s="1"/>
  <c r="H347" i="1"/>
  <c r="L346" i="1"/>
  <c r="J346" i="1"/>
  <c r="K346" i="1" s="1"/>
  <c r="G551" i="3"/>
  <c r="AM551" i="3" s="1"/>
  <c r="AR550" i="3" l="1"/>
  <c r="AP550" i="3"/>
  <c r="AQ550" i="3" s="1"/>
  <c r="H551" i="3"/>
  <c r="AN551" i="3" s="1"/>
  <c r="L550" i="3"/>
  <c r="J550" i="3"/>
  <c r="K550" i="3" s="1"/>
  <c r="S552" i="3"/>
  <c r="W551" i="3"/>
  <c r="U551" i="3"/>
  <c r="V551" i="3" s="1"/>
  <c r="AD553" i="3"/>
  <c r="AH553" i="3" s="1"/>
  <c r="AF552" i="3"/>
  <c r="H348" i="1"/>
  <c r="L347" i="1"/>
  <c r="J347" i="1"/>
  <c r="K347" i="1" s="1"/>
  <c r="G552" i="3"/>
  <c r="AM552" i="3" s="1"/>
  <c r="AR551" i="3" l="1"/>
  <c r="AP551" i="3"/>
  <c r="AQ551" i="3" s="1"/>
  <c r="AG552" i="3"/>
  <c r="AW52" i="3"/>
  <c r="BA52" i="3" s="1"/>
  <c r="S553" i="3"/>
  <c r="W552" i="3"/>
  <c r="U552" i="3"/>
  <c r="H552" i="3"/>
  <c r="AN552" i="3" s="1"/>
  <c r="L551" i="3"/>
  <c r="J551" i="3"/>
  <c r="K551" i="3" s="1"/>
  <c r="AD554" i="3"/>
  <c r="AH554" i="3" s="1"/>
  <c r="AF553" i="3"/>
  <c r="AG553" i="3" s="1"/>
  <c r="H349" i="1"/>
  <c r="L348" i="1"/>
  <c r="J348" i="1"/>
  <c r="K348" i="1" s="1"/>
  <c r="G553" i="3"/>
  <c r="AM553" i="3" s="1"/>
  <c r="AR552" i="3" l="1"/>
  <c r="AP552" i="3"/>
  <c r="V552" i="3"/>
  <c r="AV52" i="3"/>
  <c r="AZ52" i="3" s="1"/>
  <c r="H553" i="3"/>
  <c r="AN553" i="3" s="1"/>
  <c r="L552" i="3"/>
  <c r="J552" i="3"/>
  <c r="S554" i="3"/>
  <c r="W553" i="3"/>
  <c r="U553" i="3"/>
  <c r="V553" i="3" s="1"/>
  <c r="AD555" i="3"/>
  <c r="AH555" i="3" s="1"/>
  <c r="AF554" i="3"/>
  <c r="AG554" i="3" s="1"/>
  <c r="H350" i="1"/>
  <c r="L349" i="1"/>
  <c r="J349" i="1"/>
  <c r="K349" i="1" s="1"/>
  <c r="G554" i="3"/>
  <c r="AM554" i="3" s="1"/>
  <c r="K552" i="3" l="1"/>
  <c r="AU52" i="3"/>
  <c r="AY52" i="3" s="1"/>
  <c r="AX52" i="3"/>
  <c r="BB52" i="3" s="1"/>
  <c r="AQ552" i="3"/>
  <c r="AR553" i="3"/>
  <c r="AP553" i="3"/>
  <c r="AQ553" i="3" s="1"/>
  <c r="S555" i="3"/>
  <c r="W554" i="3"/>
  <c r="U554" i="3"/>
  <c r="V554" i="3" s="1"/>
  <c r="H554" i="3"/>
  <c r="AN554" i="3" s="1"/>
  <c r="L553" i="3"/>
  <c r="J553" i="3"/>
  <c r="K553" i="3" s="1"/>
  <c r="AD556" i="3"/>
  <c r="AH556" i="3" s="1"/>
  <c r="AF555" i="3"/>
  <c r="AG555" i="3" s="1"/>
  <c r="H351" i="1"/>
  <c r="L350" i="1"/>
  <c r="J350" i="1"/>
  <c r="K350" i="1" s="1"/>
  <c r="G555" i="3"/>
  <c r="AM555" i="3" s="1"/>
  <c r="AR554" i="3" l="1"/>
  <c r="AP554" i="3"/>
  <c r="AQ554" i="3" s="1"/>
  <c r="H555" i="3"/>
  <c r="AN555" i="3" s="1"/>
  <c r="L554" i="3"/>
  <c r="J554" i="3"/>
  <c r="K554" i="3" s="1"/>
  <c r="S556" i="3"/>
  <c r="W555" i="3"/>
  <c r="U555" i="3"/>
  <c r="V555" i="3" s="1"/>
  <c r="AD557" i="3"/>
  <c r="AH557" i="3" s="1"/>
  <c r="AF556" i="3"/>
  <c r="AG556" i="3" s="1"/>
  <c r="H352" i="1"/>
  <c r="L351" i="1"/>
  <c r="J351" i="1"/>
  <c r="K351" i="1" s="1"/>
  <c r="G556" i="3"/>
  <c r="AM556" i="3" s="1"/>
  <c r="AR555" i="3" l="1"/>
  <c r="AP555" i="3"/>
  <c r="AQ555" i="3" s="1"/>
  <c r="S557" i="3"/>
  <c r="W556" i="3"/>
  <c r="U556" i="3"/>
  <c r="V556" i="3" s="1"/>
  <c r="H556" i="3"/>
  <c r="AN556" i="3" s="1"/>
  <c r="L555" i="3"/>
  <c r="J555" i="3"/>
  <c r="K555" i="3" s="1"/>
  <c r="AD558" i="3"/>
  <c r="AH558" i="3" s="1"/>
  <c r="AF557" i="3"/>
  <c r="AG557" i="3" s="1"/>
  <c r="H353" i="1"/>
  <c r="L352" i="1"/>
  <c r="J352" i="1"/>
  <c r="K352" i="1" s="1"/>
  <c r="G557" i="3"/>
  <c r="AM557" i="3" s="1"/>
  <c r="AR556" i="3" l="1"/>
  <c r="AP556" i="3"/>
  <c r="AQ556" i="3" s="1"/>
  <c r="H557" i="3"/>
  <c r="AN557" i="3" s="1"/>
  <c r="L556" i="3"/>
  <c r="J556" i="3"/>
  <c r="K556" i="3" s="1"/>
  <c r="S558" i="3"/>
  <c r="W557" i="3"/>
  <c r="U557" i="3"/>
  <c r="V557" i="3" s="1"/>
  <c r="AD559" i="3"/>
  <c r="AH559" i="3" s="1"/>
  <c r="AF558" i="3"/>
  <c r="AG558" i="3" s="1"/>
  <c r="H354" i="1"/>
  <c r="L353" i="1"/>
  <c r="J353" i="1"/>
  <c r="K353" i="1" s="1"/>
  <c r="G558" i="3"/>
  <c r="AM558" i="3" s="1"/>
  <c r="AR557" i="3" l="1"/>
  <c r="AP557" i="3"/>
  <c r="AQ557" i="3" s="1"/>
  <c r="S559" i="3"/>
  <c r="W558" i="3"/>
  <c r="U558" i="3"/>
  <c r="V558" i="3" s="1"/>
  <c r="H558" i="3"/>
  <c r="AN558" i="3" s="1"/>
  <c r="L557" i="3"/>
  <c r="J557" i="3"/>
  <c r="K557" i="3" s="1"/>
  <c r="AD560" i="3"/>
  <c r="AH560" i="3" s="1"/>
  <c r="AF559" i="3"/>
  <c r="AG559" i="3" s="1"/>
  <c r="H355" i="1"/>
  <c r="L354" i="1"/>
  <c r="J354" i="1"/>
  <c r="K354" i="1" s="1"/>
  <c r="G559" i="3"/>
  <c r="AM559" i="3" s="1"/>
  <c r="AR558" i="3" l="1"/>
  <c r="AP558" i="3"/>
  <c r="AQ558" i="3" s="1"/>
  <c r="H559" i="3"/>
  <c r="AN559" i="3" s="1"/>
  <c r="L558" i="3"/>
  <c r="J558" i="3"/>
  <c r="K558" i="3" s="1"/>
  <c r="S560" i="3"/>
  <c r="W559" i="3"/>
  <c r="U559" i="3"/>
  <c r="V559" i="3" s="1"/>
  <c r="AD561" i="3"/>
  <c r="AH561" i="3" s="1"/>
  <c r="AF560" i="3"/>
  <c r="AG560" i="3" s="1"/>
  <c r="H356" i="1"/>
  <c r="L355" i="1"/>
  <c r="J355" i="1"/>
  <c r="K355" i="1" s="1"/>
  <c r="G560" i="3"/>
  <c r="AM560" i="3" s="1"/>
  <c r="AR559" i="3" l="1"/>
  <c r="AP559" i="3"/>
  <c r="AQ559" i="3" s="1"/>
  <c r="S561" i="3"/>
  <c r="W560" i="3"/>
  <c r="U560" i="3"/>
  <c r="V560" i="3" s="1"/>
  <c r="H560" i="3"/>
  <c r="AN560" i="3" s="1"/>
  <c r="L559" i="3"/>
  <c r="J559" i="3"/>
  <c r="K559" i="3" s="1"/>
  <c r="AD562" i="3"/>
  <c r="AH562" i="3" s="1"/>
  <c r="AF561" i="3"/>
  <c r="AG561" i="3" s="1"/>
  <c r="H357" i="1"/>
  <c r="L356" i="1"/>
  <c r="J356" i="1"/>
  <c r="K356" i="1" s="1"/>
  <c r="G561" i="3"/>
  <c r="AM561" i="3" s="1"/>
  <c r="AR560" i="3" l="1"/>
  <c r="AP560" i="3"/>
  <c r="AQ560" i="3" s="1"/>
  <c r="H561" i="3"/>
  <c r="AN561" i="3" s="1"/>
  <c r="L560" i="3"/>
  <c r="J560" i="3"/>
  <c r="K560" i="3" s="1"/>
  <c r="S562" i="3"/>
  <c r="W561" i="3"/>
  <c r="U561" i="3"/>
  <c r="V561" i="3" s="1"/>
  <c r="AD563" i="3"/>
  <c r="AH563" i="3" s="1"/>
  <c r="AF562" i="3"/>
  <c r="AG562" i="3" s="1"/>
  <c r="H358" i="1"/>
  <c r="L357" i="1"/>
  <c r="J357" i="1"/>
  <c r="K357" i="1" s="1"/>
  <c r="G562" i="3"/>
  <c r="AM562" i="3" s="1"/>
  <c r="AR561" i="3" l="1"/>
  <c r="AP561" i="3"/>
  <c r="AQ561" i="3" s="1"/>
  <c r="S563" i="3"/>
  <c r="W562" i="3"/>
  <c r="U562" i="3"/>
  <c r="V562" i="3" s="1"/>
  <c r="H562" i="3"/>
  <c r="AN562" i="3" s="1"/>
  <c r="L561" i="3"/>
  <c r="J561" i="3"/>
  <c r="K561" i="3" s="1"/>
  <c r="AD564" i="3"/>
  <c r="AH564" i="3" s="1"/>
  <c r="AF563" i="3"/>
  <c r="AG563" i="3" s="1"/>
  <c r="H359" i="1"/>
  <c r="L358" i="1"/>
  <c r="J358" i="1"/>
  <c r="G563" i="3"/>
  <c r="AM563" i="3" s="1"/>
  <c r="AR562" i="3" l="1"/>
  <c r="AP562" i="3"/>
  <c r="AQ562" i="3" s="1"/>
  <c r="K358" i="1"/>
  <c r="S31" i="1"/>
  <c r="T31" i="1" s="1"/>
  <c r="H563" i="3"/>
  <c r="AN563" i="3" s="1"/>
  <c r="L562" i="3"/>
  <c r="J562" i="3"/>
  <c r="K562" i="3" s="1"/>
  <c r="S564" i="3"/>
  <c r="W563" i="3"/>
  <c r="U563" i="3"/>
  <c r="V563" i="3" s="1"/>
  <c r="AD565" i="3"/>
  <c r="AH565" i="3" s="1"/>
  <c r="AF564" i="3"/>
  <c r="AG564" i="3" s="1"/>
  <c r="H360" i="1"/>
  <c r="L359" i="1"/>
  <c r="J359" i="1"/>
  <c r="K359" i="1" s="1"/>
  <c r="G564" i="3"/>
  <c r="AM564" i="3" s="1"/>
  <c r="AR563" i="3" l="1"/>
  <c r="AP563" i="3"/>
  <c r="AQ563" i="3" s="1"/>
  <c r="S565" i="3"/>
  <c r="W564" i="3"/>
  <c r="U564" i="3"/>
  <c r="V564" i="3" s="1"/>
  <c r="H564" i="3"/>
  <c r="AN564" i="3" s="1"/>
  <c r="L563" i="3"/>
  <c r="J563" i="3"/>
  <c r="K563" i="3" s="1"/>
  <c r="AD566" i="3"/>
  <c r="AH566" i="3" s="1"/>
  <c r="AF565" i="3"/>
  <c r="AG565" i="3" s="1"/>
  <c r="H361" i="1"/>
  <c r="L360" i="1"/>
  <c r="J360" i="1"/>
  <c r="K360" i="1" s="1"/>
  <c r="G565" i="3"/>
  <c r="AM565" i="3" s="1"/>
  <c r="AR564" i="3" l="1"/>
  <c r="AP564" i="3"/>
  <c r="AQ564" i="3" s="1"/>
  <c r="H565" i="3"/>
  <c r="AN565" i="3" s="1"/>
  <c r="L564" i="3"/>
  <c r="J564" i="3"/>
  <c r="K564" i="3" s="1"/>
  <c r="S566" i="3"/>
  <c r="W565" i="3"/>
  <c r="U565" i="3"/>
  <c r="V565" i="3" s="1"/>
  <c r="AD567" i="3"/>
  <c r="AH567" i="3" s="1"/>
  <c r="AF566" i="3"/>
  <c r="AG566" i="3" s="1"/>
  <c r="H362" i="1"/>
  <c r="L361" i="1"/>
  <c r="J361" i="1"/>
  <c r="K361" i="1" s="1"/>
  <c r="G566" i="3"/>
  <c r="AM566" i="3" s="1"/>
  <c r="AR565" i="3" l="1"/>
  <c r="AP565" i="3"/>
  <c r="AQ565" i="3" s="1"/>
  <c r="S567" i="3"/>
  <c r="W566" i="3"/>
  <c r="U566" i="3"/>
  <c r="V566" i="3" s="1"/>
  <c r="H566" i="3"/>
  <c r="AN566" i="3" s="1"/>
  <c r="L565" i="3"/>
  <c r="J565" i="3"/>
  <c r="K565" i="3" s="1"/>
  <c r="AD568" i="3"/>
  <c r="AH568" i="3" s="1"/>
  <c r="AF567" i="3"/>
  <c r="AG567" i="3" s="1"/>
  <c r="H363" i="1"/>
  <c r="L362" i="1"/>
  <c r="J362" i="1"/>
  <c r="K362" i="1" s="1"/>
  <c r="G567" i="3"/>
  <c r="AM567" i="3" s="1"/>
  <c r="AR566" i="3" l="1"/>
  <c r="AP566" i="3"/>
  <c r="AQ566" i="3" s="1"/>
  <c r="H567" i="3"/>
  <c r="AN567" i="3" s="1"/>
  <c r="L566" i="3"/>
  <c r="J566" i="3"/>
  <c r="K566" i="3" s="1"/>
  <c r="S568" i="3"/>
  <c r="W567" i="3"/>
  <c r="U567" i="3"/>
  <c r="V567" i="3" s="1"/>
  <c r="AD569" i="3"/>
  <c r="AH569" i="3" s="1"/>
  <c r="AF568" i="3"/>
  <c r="AG568" i="3" s="1"/>
  <c r="H364" i="1"/>
  <c r="L363" i="1"/>
  <c r="J363" i="1"/>
  <c r="K363" i="1" s="1"/>
  <c r="G568" i="3"/>
  <c r="AM568" i="3" s="1"/>
  <c r="AR567" i="3" l="1"/>
  <c r="AP567" i="3"/>
  <c r="AQ567" i="3" s="1"/>
  <c r="S569" i="3"/>
  <c r="W568" i="3"/>
  <c r="U568" i="3"/>
  <c r="V568" i="3" s="1"/>
  <c r="H568" i="3"/>
  <c r="AN568" i="3" s="1"/>
  <c r="L567" i="3"/>
  <c r="J567" i="3"/>
  <c r="K567" i="3" s="1"/>
  <c r="AD570" i="3"/>
  <c r="AH570" i="3" s="1"/>
  <c r="AF569" i="3"/>
  <c r="AG569" i="3" s="1"/>
  <c r="H365" i="1"/>
  <c r="L364" i="1"/>
  <c r="J364" i="1"/>
  <c r="K364" i="1" s="1"/>
  <c r="G569" i="3"/>
  <c r="AM569" i="3" s="1"/>
  <c r="AR568" i="3" l="1"/>
  <c r="AP568" i="3"/>
  <c r="AQ568" i="3" s="1"/>
  <c r="H569" i="3"/>
  <c r="AN569" i="3" s="1"/>
  <c r="L568" i="3"/>
  <c r="J568" i="3"/>
  <c r="K568" i="3" s="1"/>
  <c r="S570" i="3"/>
  <c r="W569" i="3"/>
  <c r="U569" i="3"/>
  <c r="V569" i="3" s="1"/>
  <c r="AD571" i="3"/>
  <c r="AH571" i="3" s="1"/>
  <c r="AF570" i="3"/>
  <c r="AG570" i="3" s="1"/>
  <c r="H366" i="1"/>
  <c r="L365" i="1"/>
  <c r="J365" i="1"/>
  <c r="K365" i="1" s="1"/>
  <c r="G570" i="3"/>
  <c r="AM570" i="3" s="1"/>
  <c r="AR569" i="3" l="1"/>
  <c r="AP569" i="3"/>
  <c r="AQ569" i="3" s="1"/>
  <c r="S571" i="3"/>
  <c r="W570" i="3"/>
  <c r="U570" i="3"/>
  <c r="V570" i="3" s="1"/>
  <c r="H570" i="3"/>
  <c r="AN570" i="3" s="1"/>
  <c r="L569" i="3"/>
  <c r="J569" i="3"/>
  <c r="K569" i="3" s="1"/>
  <c r="AD572" i="3"/>
  <c r="AH572" i="3" s="1"/>
  <c r="AF571" i="3"/>
  <c r="AG571" i="3" s="1"/>
  <c r="H367" i="1"/>
  <c r="L366" i="1"/>
  <c r="J366" i="1"/>
  <c r="K366" i="1" s="1"/>
  <c r="G571" i="3"/>
  <c r="AM571" i="3" s="1"/>
  <c r="AR570" i="3" l="1"/>
  <c r="AP570" i="3"/>
  <c r="AQ570" i="3" s="1"/>
  <c r="H571" i="3"/>
  <c r="AN571" i="3" s="1"/>
  <c r="L570" i="3"/>
  <c r="J570" i="3"/>
  <c r="K570" i="3" s="1"/>
  <c r="S572" i="3"/>
  <c r="W571" i="3"/>
  <c r="U571" i="3"/>
  <c r="V571" i="3" s="1"/>
  <c r="AD573" i="3"/>
  <c r="AH573" i="3" s="1"/>
  <c r="AF572" i="3"/>
  <c r="AG572" i="3" s="1"/>
  <c r="H368" i="1"/>
  <c r="L367" i="1"/>
  <c r="J367" i="1"/>
  <c r="K367" i="1" s="1"/>
  <c r="G572" i="3"/>
  <c r="AM572" i="3" s="1"/>
  <c r="AR571" i="3" l="1"/>
  <c r="AP571" i="3"/>
  <c r="AQ571" i="3" s="1"/>
  <c r="S573" i="3"/>
  <c r="W572" i="3"/>
  <c r="U572" i="3"/>
  <c r="V572" i="3" s="1"/>
  <c r="H572" i="3"/>
  <c r="AN572" i="3" s="1"/>
  <c r="L571" i="3"/>
  <c r="J571" i="3"/>
  <c r="K571" i="3" s="1"/>
  <c r="AD574" i="3"/>
  <c r="AH574" i="3" s="1"/>
  <c r="AF573" i="3"/>
  <c r="H369" i="1"/>
  <c r="L368" i="1"/>
  <c r="J368" i="1"/>
  <c r="K368" i="1" s="1"/>
  <c r="G573" i="3"/>
  <c r="AM573" i="3" s="1"/>
  <c r="AG573" i="3" l="1"/>
  <c r="AW53" i="3"/>
  <c r="BA53" i="3" s="1"/>
  <c r="AR572" i="3"/>
  <c r="AP572" i="3"/>
  <c r="AQ572" i="3" s="1"/>
  <c r="H573" i="3"/>
  <c r="AN573" i="3" s="1"/>
  <c r="L572" i="3"/>
  <c r="J572" i="3"/>
  <c r="K572" i="3" s="1"/>
  <c r="S574" i="3"/>
  <c r="W573" i="3"/>
  <c r="U573" i="3"/>
  <c r="AD575" i="3"/>
  <c r="AH575" i="3" s="1"/>
  <c r="AF574" i="3"/>
  <c r="AG574" i="3" s="1"/>
  <c r="H370" i="1"/>
  <c r="L369" i="1"/>
  <c r="J369" i="1"/>
  <c r="K369" i="1" s="1"/>
  <c r="G574" i="3"/>
  <c r="AM574" i="3" s="1"/>
  <c r="V573" i="3" l="1"/>
  <c r="AV53" i="3"/>
  <c r="AZ53" i="3" s="1"/>
  <c r="AR573" i="3"/>
  <c r="AP573" i="3"/>
  <c r="S575" i="3"/>
  <c r="W574" i="3"/>
  <c r="U574" i="3"/>
  <c r="V574" i="3" s="1"/>
  <c r="H574" i="3"/>
  <c r="AN574" i="3" s="1"/>
  <c r="L573" i="3"/>
  <c r="J573" i="3"/>
  <c r="AD576" i="3"/>
  <c r="AH576" i="3" s="1"/>
  <c r="AF575" i="3"/>
  <c r="AG575" i="3" s="1"/>
  <c r="H371" i="1"/>
  <c r="L370" i="1"/>
  <c r="J370" i="1"/>
  <c r="K370" i="1" s="1"/>
  <c r="G575" i="3"/>
  <c r="AM575" i="3" s="1"/>
  <c r="AR574" i="3" l="1"/>
  <c r="AP574" i="3"/>
  <c r="AQ574" i="3" s="1"/>
  <c r="AX53" i="3"/>
  <c r="BB53" i="3" s="1"/>
  <c r="AQ573" i="3"/>
  <c r="K573" i="3"/>
  <c r="AU53" i="3"/>
  <c r="AY53" i="3" s="1"/>
  <c r="H575" i="3"/>
  <c r="AN575" i="3" s="1"/>
  <c r="L574" i="3"/>
  <c r="J574" i="3"/>
  <c r="K574" i="3" s="1"/>
  <c r="S576" i="3"/>
  <c r="W575" i="3"/>
  <c r="U575" i="3"/>
  <c r="V575" i="3" s="1"/>
  <c r="AD577" i="3"/>
  <c r="AH577" i="3" s="1"/>
  <c r="AF576" i="3"/>
  <c r="AG576" i="3" s="1"/>
  <c r="H372" i="1"/>
  <c r="L371" i="1"/>
  <c r="J371" i="1"/>
  <c r="K371" i="1" s="1"/>
  <c r="G576" i="3"/>
  <c r="AM576" i="3" s="1"/>
  <c r="AR575" i="3" l="1"/>
  <c r="AP575" i="3"/>
  <c r="AQ575" i="3" s="1"/>
  <c r="S577" i="3"/>
  <c r="W576" i="3"/>
  <c r="U576" i="3"/>
  <c r="V576" i="3" s="1"/>
  <c r="H576" i="3"/>
  <c r="AN576" i="3" s="1"/>
  <c r="L575" i="3"/>
  <c r="J575" i="3"/>
  <c r="K575" i="3" s="1"/>
  <c r="AD578" i="3"/>
  <c r="AH578" i="3" s="1"/>
  <c r="AF577" i="3"/>
  <c r="AG577" i="3" s="1"/>
  <c r="H373" i="1"/>
  <c r="L372" i="1"/>
  <c r="J372" i="1"/>
  <c r="K372" i="1" s="1"/>
  <c r="G577" i="3"/>
  <c r="AM577" i="3" s="1"/>
  <c r="AR576" i="3" l="1"/>
  <c r="AP576" i="3"/>
  <c r="AQ576" i="3" s="1"/>
  <c r="H577" i="3"/>
  <c r="AN577" i="3" s="1"/>
  <c r="L576" i="3"/>
  <c r="J576" i="3"/>
  <c r="K576" i="3" s="1"/>
  <c r="S578" i="3"/>
  <c r="W577" i="3"/>
  <c r="U577" i="3"/>
  <c r="V577" i="3" s="1"/>
  <c r="AD579" i="3"/>
  <c r="AH579" i="3" s="1"/>
  <c r="AF578" i="3"/>
  <c r="AG578" i="3" s="1"/>
  <c r="H374" i="1"/>
  <c r="L373" i="1"/>
  <c r="J373" i="1"/>
  <c r="K373" i="1" s="1"/>
  <c r="G578" i="3"/>
  <c r="AM578" i="3" s="1"/>
  <c r="AR577" i="3" l="1"/>
  <c r="AP577" i="3"/>
  <c r="AQ577" i="3" s="1"/>
  <c r="S579" i="3"/>
  <c r="W578" i="3"/>
  <c r="U578" i="3"/>
  <c r="V578" i="3" s="1"/>
  <c r="H578" i="3"/>
  <c r="AN578" i="3" s="1"/>
  <c r="L577" i="3"/>
  <c r="J577" i="3"/>
  <c r="K577" i="3" s="1"/>
  <c r="AD580" i="3"/>
  <c r="AH580" i="3" s="1"/>
  <c r="AF579" i="3"/>
  <c r="AG579" i="3" s="1"/>
  <c r="H375" i="1"/>
  <c r="L374" i="1"/>
  <c r="J374" i="1"/>
  <c r="K374" i="1" s="1"/>
  <c r="G579" i="3"/>
  <c r="AM579" i="3" s="1"/>
  <c r="AR578" i="3" l="1"/>
  <c r="AP578" i="3"/>
  <c r="AQ578" i="3" s="1"/>
  <c r="H579" i="3"/>
  <c r="AN579" i="3" s="1"/>
  <c r="L578" i="3"/>
  <c r="J578" i="3"/>
  <c r="K578" i="3" s="1"/>
  <c r="S580" i="3"/>
  <c r="W579" i="3"/>
  <c r="U579" i="3"/>
  <c r="V579" i="3" s="1"/>
  <c r="AD581" i="3"/>
  <c r="AH581" i="3" s="1"/>
  <c r="AF580" i="3"/>
  <c r="AG580" i="3" s="1"/>
  <c r="H376" i="1"/>
  <c r="L375" i="1"/>
  <c r="J375" i="1"/>
  <c r="K375" i="1" s="1"/>
  <c r="G580" i="3"/>
  <c r="AM580" i="3" s="1"/>
  <c r="AR579" i="3" l="1"/>
  <c r="AP579" i="3"/>
  <c r="AQ579" i="3" s="1"/>
  <c r="S581" i="3"/>
  <c r="W580" i="3"/>
  <c r="U580" i="3"/>
  <c r="V580" i="3" s="1"/>
  <c r="H580" i="3"/>
  <c r="AN580" i="3" s="1"/>
  <c r="L579" i="3"/>
  <c r="J579" i="3"/>
  <c r="K579" i="3" s="1"/>
  <c r="AD582" i="3"/>
  <c r="AH582" i="3" s="1"/>
  <c r="AF581" i="3"/>
  <c r="AG581" i="3" s="1"/>
  <c r="H377" i="1"/>
  <c r="L376" i="1"/>
  <c r="J376" i="1"/>
  <c r="G581" i="3"/>
  <c r="AM581" i="3" s="1"/>
  <c r="AR580" i="3" l="1"/>
  <c r="AP580" i="3"/>
  <c r="AQ580" i="3" s="1"/>
  <c r="K376" i="1"/>
  <c r="S32" i="1"/>
  <c r="T32" i="1" s="1"/>
  <c r="H581" i="3"/>
  <c r="AN581" i="3" s="1"/>
  <c r="L580" i="3"/>
  <c r="J580" i="3"/>
  <c r="K580" i="3" s="1"/>
  <c r="S582" i="3"/>
  <c r="W581" i="3"/>
  <c r="U581" i="3"/>
  <c r="V581" i="3" s="1"/>
  <c r="AD583" i="3"/>
  <c r="AH583" i="3" s="1"/>
  <c r="AF582" i="3"/>
  <c r="AG582" i="3" s="1"/>
  <c r="H378" i="1"/>
  <c r="L377" i="1"/>
  <c r="J377" i="1"/>
  <c r="K377" i="1" s="1"/>
  <c r="G582" i="3"/>
  <c r="AM582" i="3" s="1"/>
  <c r="AR581" i="3" l="1"/>
  <c r="AP581" i="3"/>
  <c r="AQ581" i="3" s="1"/>
  <c r="S583" i="3"/>
  <c r="W582" i="3"/>
  <c r="U582" i="3"/>
  <c r="V582" i="3" s="1"/>
  <c r="H582" i="3"/>
  <c r="AN582" i="3" s="1"/>
  <c r="L581" i="3"/>
  <c r="J581" i="3"/>
  <c r="K581" i="3" s="1"/>
  <c r="AD584" i="3"/>
  <c r="AH584" i="3" s="1"/>
  <c r="AF583" i="3"/>
  <c r="AG583" i="3" s="1"/>
  <c r="H379" i="1"/>
  <c r="L378" i="1"/>
  <c r="J378" i="1"/>
  <c r="K378" i="1" s="1"/>
  <c r="G583" i="3"/>
  <c r="AM583" i="3" s="1"/>
  <c r="AR582" i="3" l="1"/>
  <c r="AP582" i="3"/>
  <c r="AQ582" i="3" s="1"/>
  <c r="H583" i="3"/>
  <c r="AN583" i="3" s="1"/>
  <c r="L582" i="3"/>
  <c r="J582" i="3"/>
  <c r="K582" i="3" s="1"/>
  <c r="S584" i="3"/>
  <c r="W583" i="3"/>
  <c r="U583" i="3"/>
  <c r="V583" i="3" s="1"/>
  <c r="AD585" i="3"/>
  <c r="AH585" i="3" s="1"/>
  <c r="AF584" i="3"/>
  <c r="AG584" i="3" s="1"/>
  <c r="H380" i="1"/>
  <c r="L379" i="1"/>
  <c r="J379" i="1"/>
  <c r="K379" i="1" s="1"/>
  <c r="G584" i="3"/>
  <c r="AM584" i="3" s="1"/>
  <c r="AR583" i="3" l="1"/>
  <c r="AP583" i="3"/>
  <c r="AQ583" i="3" s="1"/>
  <c r="S585" i="3"/>
  <c r="W584" i="3"/>
  <c r="U584" i="3"/>
  <c r="V584" i="3" s="1"/>
  <c r="H584" i="3"/>
  <c r="AN584" i="3" s="1"/>
  <c r="L583" i="3"/>
  <c r="J583" i="3"/>
  <c r="K583" i="3" s="1"/>
  <c r="AD586" i="3"/>
  <c r="AH586" i="3" s="1"/>
  <c r="AF585" i="3"/>
  <c r="AG585" i="3" s="1"/>
  <c r="H381" i="1"/>
  <c r="L380" i="1"/>
  <c r="J380" i="1"/>
  <c r="K380" i="1" s="1"/>
  <c r="G585" i="3"/>
  <c r="AM585" i="3" s="1"/>
  <c r="AR584" i="3" l="1"/>
  <c r="AP584" i="3"/>
  <c r="AQ584" i="3" s="1"/>
  <c r="H585" i="3"/>
  <c r="AN585" i="3" s="1"/>
  <c r="L584" i="3"/>
  <c r="J584" i="3"/>
  <c r="K584" i="3" s="1"/>
  <c r="S586" i="3"/>
  <c r="W585" i="3"/>
  <c r="U585" i="3"/>
  <c r="V585" i="3" s="1"/>
  <c r="AD587" i="3"/>
  <c r="AH587" i="3" s="1"/>
  <c r="AF586" i="3"/>
  <c r="AG586" i="3" s="1"/>
  <c r="H382" i="1"/>
  <c r="L381" i="1"/>
  <c r="J381" i="1"/>
  <c r="K381" i="1" s="1"/>
  <c r="G586" i="3"/>
  <c r="AM586" i="3" s="1"/>
  <c r="AR585" i="3" l="1"/>
  <c r="AP585" i="3"/>
  <c r="AQ585" i="3" s="1"/>
  <c r="S587" i="3"/>
  <c r="W586" i="3"/>
  <c r="U586" i="3"/>
  <c r="V586" i="3" s="1"/>
  <c r="H586" i="3"/>
  <c r="AN586" i="3" s="1"/>
  <c r="L585" i="3"/>
  <c r="J585" i="3"/>
  <c r="K585" i="3" s="1"/>
  <c r="AD588" i="3"/>
  <c r="AH588" i="3" s="1"/>
  <c r="AF587" i="3"/>
  <c r="AG587" i="3" s="1"/>
  <c r="H383" i="1"/>
  <c r="L382" i="1"/>
  <c r="J382" i="1"/>
  <c r="K382" i="1" s="1"/>
  <c r="G587" i="3"/>
  <c r="AM587" i="3" s="1"/>
  <c r="AR586" i="3" l="1"/>
  <c r="AP586" i="3"/>
  <c r="AQ586" i="3" s="1"/>
  <c r="H587" i="3"/>
  <c r="AN587" i="3" s="1"/>
  <c r="L586" i="3"/>
  <c r="J586" i="3"/>
  <c r="K586" i="3" s="1"/>
  <c r="S588" i="3"/>
  <c r="W587" i="3"/>
  <c r="U587" i="3"/>
  <c r="V587" i="3" s="1"/>
  <c r="AD589" i="3"/>
  <c r="AH589" i="3" s="1"/>
  <c r="AF588" i="3"/>
  <c r="AG588" i="3" s="1"/>
  <c r="H384" i="1"/>
  <c r="L383" i="1"/>
  <c r="J383" i="1"/>
  <c r="K383" i="1" s="1"/>
  <c r="G588" i="3"/>
  <c r="AM588" i="3" s="1"/>
  <c r="AR587" i="3" l="1"/>
  <c r="AP587" i="3"/>
  <c r="AQ587" i="3" s="1"/>
  <c r="S589" i="3"/>
  <c r="W588" i="3"/>
  <c r="U588" i="3"/>
  <c r="V588" i="3" s="1"/>
  <c r="H588" i="3"/>
  <c r="AN588" i="3" s="1"/>
  <c r="L587" i="3"/>
  <c r="J587" i="3"/>
  <c r="K587" i="3" s="1"/>
  <c r="AD590" i="3"/>
  <c r="AH590" i="3" s="1"/>
  <c r="AF589" i="3"/>
  <c r="AG589" i="3" s="1"/>
  <c r="H385" i="1"/>
  <c r="L384" i="1"/>
  <c r="J384" i="1"/>
  <c r="K384" i="1" s="1"/>
  <c r="G589" i="3"/>
  <c r="AM589" i="3" s="1"/>
  <c r="AR588" i="3" l="1"/>
  <c r="AP588" i="3"/>
  <c r="AQ588" i="3" s="1"/>
  <c r="H589" i="3"/>
  <c r="AN589" i="3" s="1"/>
  <c r="L588" i="3"/>
  <c r="J588" i="3"/>
  <c r="K588" i="3" s="1"/>
  <c r="S590" i="3"/>
  <c r="W589" i="3"/>
  <c r="U589" i="3"/>
  <c r="V589" i="3" s="1"/>
  <c r="AD591" i="3"/>
  <c r="AH591" i="3" s="1"/>
  <c r="AF590" i="3"/>
  <c r="AG590" i="3" s="1"/>
  <c r="H386" i="1"/>
  <c r="L385" i="1"/>
  <c r="J385" i="1"/>
  <c r="K385" i="1" s="1"/>
  <c r="G590" i="3"/>
  <c r="AM590" i="3" s="1"/>
  <c r="AR589" i="3" l="1"/>
  <c r="AP589" i="3"/>
  <c r="AQ589" i="3" s="1"/>
  <c r="S591" i="3"/>
  <c r="W590" i="3"/>
  <c r="U590" i="3"/>
  <c r="V590" i="3" s="1"/>
  <c r="H590" i="3"/>
  <c r="AN590" i="3" s="1"/>
  <c r="L589" i="3"/>
  <c r="J589" i="3"/>
  <c r="K589" i="3" s="1"/>
  <c r="AD592" i="3"/>
  <c r="AH592" i="3" s="1"/>
  <c r="AF591" i="3"/>
  <c r="H387" i="1"/>
  <c r="L386" i="1"/>
  <c r="J386" i="1"/>
  <c r="K386" i="1" s="1"/>
  <c r="G591" i="3"/>
  <c r="AM591" i="3" s="1"/>
  <c r="AG591" i="3" l="1"/>
  <c r="AW54" i="3"/>
  <c r="BA54" i="3" s="1"/>
  <c r="AR590" i="3"/>
  <c r="AP590" i="3"/>
  <c r="AQ590" i="3" s="1"/>
  <c r="H591" i="3"/>
  <c r="AN591" i="3" s="1"/>
  <c r="L590" i="3"/>
  <c r="J590" i="3"/>
  <c r="K590" i="3" s="1"/>
  <c r="S592" i="3"/>
  <c r="W591" i="3"/>
  <c r="U591" i="3"/>
  <c r="AD593" i="3"/>
  <c r="AH593" i="3" s="1"/>
  <c r="AF592" i="3"/>
  <c r="AG592" i="3" s="1"/>
  <c r="H388" i="1"/>
  <c r="L387" i="1"/>
  <c r="J387" i="1"/>
  <c r="K387" i="1" s="1"/>
  <c r="G592" i="3"/>
  <c r="AM592" i="3" s="1"/>
  <c r="V591" i="3" l="1"/>
  <c r="AV54" i="3"/>
  <c r="AZ54" i="3" s="1"/>
  <c r="AR591" i="3"/>
  <c r="AP591" i="3"/>
  <c r="S593" i="3"/>
  <c r="W592" i="3"/>
  <c r="U592" i="3"/>
  <c r="V592" i="3" s="1"/>
  <c r="H592" i="3"/>
  <c r="AN592" i="3" s="1"/>
  <c r="L591" i="3"/>
  <c r="J591" i="3"/>
  <c r="AD594" i="3"/>
  <c r="AH594" i="3" s="1"/>
  <c r="AF593" i="3"/>
  <c r="AG593" i="3" s="1"/>
  <c r="H389" i="1"/>
  <c r="L388" i="1"/>
  <c r="J388" i="1"/>
  <c r="K388" i="1" s="1"/>
  <c r="G593" i="3"/>
  <c r="AM593" i="3" s="1"/>
  <c r="AX54" i="3" l="1"/>
  <c r="BB54" i="3" s="1"/>
  <c r="AQ591" i="3"/>
  <c r="AR592" i="3"/>
  <c r="AP592" i="3"/>
  <c r="AQ592" i="3" s="1"/>
  <c r="K591" i="3"/>
  <c r="AU54" i="3"/>
  <c r="AY54" i="3" s="1"/>
  <c r="H593" i="3"/>
  <c r="AN593" i="3" s="1"/>
  <c r="L592" i="3"/>
  <c r="J592" i="3"/>
  <c r="K592" i="3" s="1"/>
  <c r="S594" i="3"/>
  <c r="W593" i="3"/>
  <c r="U593" i="3"/>
  <c r="V593" i="3" s="1"/>
  <c r="AD595" i="3"/>
  <c r="AH595" i="3" s="1"/>
  <c r="AF594" i="3"/>
  <c r="AG594" i="3" s="1"/>
  <c r="H390" i="1"/>
  <c r="L389" i="1"/>
  <c r="J389" i="1"/>
  <c r="K389" i="1" s="1"/>
  <c r="G594" i="3"/>
  <c r="AM594" i="3" s="1"/>
  <c r="AR593" i="3" l="1"/>
  <c r="AP593" i="3"/>
  <c r="AQ593" i="3" s="1"/>
  <c r="S595" i="3"/>
  <c r="W594" i="3"/>
  <c r="U594" i="3"/>
  <c r="V594" i="3" s="1"/>
  <c r="H594" i="3"/>
  <c r="AN594" i="3" s="1"/>
  <c r="L593" i="3"/>
  <c r="J593" i="3"/>
  <c r="K593" i="3" s="1"/>
  <c r="AD596" i="3"/>
  <c r="AH596" i="3" s="1"/>
  <c r="AF595" i="3"/>
  <c r="AG595" i="3" s="1"/>
  <c r="H391" i="1"/>
  <c r="L390" i="1"/>
  <c r="J390" i="1"/>
  <c r="K390" i="1" s="1"/>
  <c r="G595" i="3"/>
  <c r="AM595" i="3" s="1"/>
  <c r="AR594" i="3" l="1"/>
  <c r="AP594" i="3"/>
  <c r="AQ594" i="3" s="1"/>
  <c r="H595" i="3"/>
  <c r="AN595" i="3" s="1"/>
  <c r="L594" i="3"/>
  <c r="J594" i="3"/>
  <c r="K594" i="3" s="1"/>
  <c r="S596" i="3"/>
  <c r="W595" i="3"/>
  <c r="U595" i="3"/>
  <c r="V595" i="3" s="1"/>
  <c r="AD597" i="3"/>
  <c r="AH597" i="3" s="1"/>
  <c r="AF596" i="3"/>
  <c r="AG596" i="3" s="1"/>
  <c r="H392" i="1"/>
  <c r="L391" i="1"/>
  <c r="J391" i="1"/>
  <c r="K391" i="1" s="1"/>
  <c r="G596" i="3"/>
  <c r="AM596" i="3" s="1"/>
  <c r="AR595" i="3" l="1"/>
  <c r="AP595" i="3"/>
  <c r="AQ595" i="3" s="1"/>
  <c r="S597" i="3"/>
  <c r="W596" i="3"/>
  <c r="U596" i="3"/>
  <c r="V596" i="3" s="1"/>
  <c r="H596" i="3"/>
  <c r="AN596" i="3" s="1"/>
  <c r="L595" i="3"/>
  <c r="J595" i="3"/>
  <c r="K595" i="3" s="1"/>
  <c r="AD598" i="3"/>
  <c r="AH598" i="3" s="1"/>
  <c r="AF597" i="3"/>
  <c r="AG597" i="3" s="1"/>
  <c r="H393" i="1"/>
  <c r="L392" i="1"/>
  <c r="J392" i="1"/>
  <c r="K392" i="1" s="1"/>
  <c r="G597" i="3"/>
  <c r="AM597" i="3" s="1"/>
  <c r="AR596" i="3" l="1"/>
  <c r="AP596" i="3"/>
  <c r="AQ596" i="3" s="1"/>
  <c r="H597" i="3"/>
  <c r="AN597" i="3" s="1"/>
  <c r="L596" i="3"/>
  <c r="J596" i="3"/>
  <c r="K596" i="3" s="1"/>
  <c r="S598" i="3"/>
  <c r="W597" i="3"/>
  <c r="U597" i="3"/>
  <c r="V597" i="3" s="1"/>
  <c r="AD599" i="3"/>
  <c r="AH599" i="3" s="1"/>
  <c r="AF598" i="3"/>
  <c r="AG598" i="3" s="1"/>
  <c r="H394" i="1"/>
  <c r="L393" i="1"/>
  <c r="J393" i="1"/>
  <c r="K393" i="1" s="1"/>
  <c r="G598" i="3"/>
  <c r="AM598" i="3" s="1"/>
  <c r="AR597" i="3" l="1"/>
  <c r="AP597" i="3"/>
  <c r="AQ597" i="3" s="1"/>
  <c r="S599" i="3"/>
  <c r="W598" i="3"/>
  <c r="U598" i="3"/>
  <c r="V598" i="3" s="1"/>
  <c r="H598" i="3"/>
  <c r="AN598" i="3" s="1"/>
  <c r="L597" i="3"/>
  <c r="J597" i="3"/>
  <c r="K597" i="3" s="1"/>
  <c r="AD600" i="3"/>
  <c r="AH600" i="3" s="1"/>
  <c r="AF599" i="3"/>
  <c r="AG599" i="3" s="1"/>
  <c r="H395" i="1"/>
  <c r="L394" i="1"/>
  <c r="J394" i="1"/>
  <c r="K394" i="1" s="1"/>
  <c r="G599" i="3"/>
  <c r="AM599" i="3" s="1"/>
  <c r="AR598" i="3" l="1"/>
  <c r="AP598" i="3"/>
  <c r="AQ598" i="3" s="1"/>
  <c r="H599" i="3"/>
  <c r="AN599" i="3" s="1"/>
  <c r="L598" i="3"/>
  <c r="J598" i="3"/>
  <c r="K598" i="3" s="1"/>
  <c r="S600" i="3"/>
  <c r="W599" i="3"/>
  <c r="U599" i="3"/>
  <c r="V599" i="3" s="1"/>
  <c r="AD601" i="3"/>
  <c r="AH601" i="3" s="1"/>
  <c r="AF600" i="3"/>
  <c r="AG600" i="3" s="1"/>
  <c r="H396" i="1"/>
  <c r="L395" i="1"/>
  <c r="J395" i="1"/>
  <c r="K395" i="1" s="1"/>
  <c r="G600" i="3"/>
  <c r="AM600" i="3" s="1"/>
  <c r="AR599" i="3" l="1"/>
  <c r="AP599" i="3"/>
  <c r="AQ599" i="3" s="1"/>
  <c r="S601" i="3"/>
  <c r="W600" i="3"/>
  <c r="U600" i="3"/>
  <c r="V600" i="3" s="1"/>
  <c r="H600" i="3"/>
  <c r="AN600" i="3" s="1"/>
  <c r="L599" i="3"/>
  <c r="J599" i="3"/>
  <c r="K599" i="3" s="1"/>
  <c r="AD602" i="3"/>
  <c r="AH602" i="3" s="1"/>
  <c r="AF601" i="3"/>
  <c r="AG601" i="3" s="1"/>
  <c r="H397" i="1"/>
  <c r="L396" i="1"/>
  <c r="J396" i="1"/>
  <c r="K396" i="1" s="1"/>
  <c r="G601" i="3"/>
  <c r="AM601" i="3" s="1"/>
  <c r="AR600" i="3" l="1"/>
  <c r="AP600" i="3"/>
  <c r="AQ600" i="3" s="1"/>
  <c r="H601" i="3"/>
  <c r="AN601" i="3" s="1"/>
  <c r="L600" i="3"/>
  <c r="J600" i="3"/>
  <c r="K600" i="3" s="1"/>
  <c r="S602" i="3"/>
  <c r="W601" i="3"/>
  <c r="U601" i="3"/>
  <c r="V601" i="3" s="1"/>
  <c r="AD603" i="3"/>
  <c r="AH603" i="3" s="1"/>
  <c r="AF602" i="3"/>
  <c r="AG602" i="3" s="1"/>
  <c r="H398" i="1"/>
  <c r="L397" i="1"/>
  <c r="J397" i="1"/>
  <c r="G602" i="3"/>
  <c r="AM602" i="3" s="1"/>
  <c r="AR601" i="3" l="1"/>
  <c r="AP601" i="3"/>
  <c r="AQ601" i="3" s="1"/>
  <c r="K397" i="1"/>
  <c r="S33" i="1"/>
  <c r="T33" i="1" s="1"/>
  <c r="S603" i="3"/>
  <c r="W602" i="3"/>
  <c r="U602" i="3"/>
  <c r="V602" i="3" s="1"/>
  <c r="H602" i="3"/>
  <c r="AN602" i="3" s="1"/>
  <c r="L601" i="3"/>
  <c r="J601" i="3"/>
  <c r="K601" i="3" s="1"/>
  <c r="AD604" i="3"/>
  <c r="AH604" i="3" s="1"/>
  <c r="AF603" i="3"/>
  <c r="AG603" i="3" s="1"/>
  <c r="H399" i="1"/>
  <c r="L398" i="1"/>
  <c r="J398" i="1"/>
  <c r="K398" i="1" s="1"/>
  <c r="G603" i="3"/>
  <c r="AM603" i="3" s="1"/>
  <c r="AR602" i="3" l="1"/>
  <c r="AP602" i="3"/>
  <c r="AQ602" i="3" s="1"/>
  <c r="H603" i="3"/>
  <c r="AN603" i="3" s="1"/>
  <c r="L602" i="3"/>
  <c r="J602" i="3"/>
  <c r="K602" i="3" s="1"/>
  <c r="S604" i="3"/>
  <c r="W603" i="3"/>
  <c r="U603" i="3"/>
  <c r="V603" i="3" s="1"/>
  <c r="AD605" i="3"/>
  <c r="AH605" i="3" s="1"/>
  <c r="AF604" i="3"/>
  <c r="AG604" i="3" s="1"/>
  <c r="H400" i="1"/>
  <c r="L399" i="1"/>
  <c r="J399" i="1"/>
  <c r="K399" i="1" s="1"/>
  <c r="G604" i="3"/>
  <c r="AM604" i="3" s="1"/>
  <c r="AR603" i="3" l="1"/>
  <c r="AP603" i="3"/>
  <c r="AQ603" i="3" s="1"/>
  <c r="S605" i="3"/>
  <c r="W604" i="3"/>
  <c r="U604" i="3"/>
  <c r="V604" i="3" s="1"/>
  <c r="H604" i="3"/>
  <c r="AN604" i="3" s="1"/>
  <c r="L603" i="3"/>
  <c r="J603" i="3"/>
  <c r="K603" i="3" s="1"/>
  <c r="AD606" i="3"/>
  <c r="AH606" i="3" s="1"/>
  <c r="AF605" i="3"/>
  <c r="AG605" i="3" s="1"/>
  <c r="H401" i="1"/>
  <c r="L400" i="1"/>
  <c r="J400" i="1"/>
  <c r="K400" i="1" s="1"/>
  <c r="G605" i="3"/>
  <c r="AM605" i="3" s="1"/>
  <c r="AR604" i="3" l="1"/>
  <c r="AP604" i="3"/>
  <c r="AQ604" i="3" s="1"/>
  <c r="H605" i="3"/>
  <c r="AN605" i="3" s="1"/>
  <c r="L604" i="3"/>
  <c r="J604" i="3"/>
  <c r="K604" i="3" s="1"/>
  <c r="S606" i="3"/>
  <c r="W605" i="3"/>
  <c r="U605" i="3"/>
  <c r="V605" i="3" s="1"/>
  <c r="AD607" i="3"/>
  <c r="AH607" i="3" s="1"/>
  <c r="AF606" i="3"/>
  <c r="AG606" i="3" s="1"/>
  <c r="H402" i="1"/>
  <c r="L401" i="1"/>
  <c r="J401" i="1"/>
  <c r="K401" i="1" s="1"/>
  <c r="G606" i="3"/>
  <c r="AM606" i="3" s="1"/>
  <c r="AR605" i="3" l="1"/>
  <c r="AP605" i="3"/>
  <c r="AQ605" i="3" s="1"/>
  <c r="S607" i="3"/>
  <c r="W606" i="3"/>
  <c r="U606" i="3"/>
  <c r="V606" i="3" s="1"/>
  <c r="H606" i="3"/>
  <c r="AN606" i="3" s="1"/>
  <c r="L605" i="3"/>
  <c r="J605" i="3"/>
  <c r="K605" i="3" s="1"/>
  <c r="AD608" i="3"/>
  <c r="AH608" i="3" s="1"/>
  <c r="AF607" i="3"/>
  <c r="AG607" i="3" s="1"/>
  <c r="H403" i="1"/>
  <c r="L402" i="1"/>
  <c r="J402" i="1"/>
  <c r="K402" i="1" s="1"/>
  <c r="G607" i="3"/>
  <c r="AM607" i="3" s="1"/>
  <c r="AR606" i="3" l="1"/>
  <c r="AP606" i="3"/>
  <c r="AQ606" i="3" s="1"/>
  <c r="H607" i="3"/>
  <c r="AN607" i="3" s="1"/>
  <c r="L606" i="3"/>
  <c r="J606" i="3"/>
  <c r="K606" i="3" s="1"/>
  <c r="S608" i="3"/>
  <c r="W607" i="3"/>
  <c r="U607" i="3"/>
  <c r="V607" i="3" s="1"/>
  <c r="AD609" i="3"/>
  <c r="AH609" i="3" s="1"/>
  <c r="AF608" i="3"/>
  <c r="AG608" i="3" s="1"/>
  <c r="H404" i="1"/>
  <c r="L403" i="1"/>
  <c r="J403" i="1"/>
  <c r="K403" i="1" s="1"/>
  <c r="G608" i="3"/>
  <c r="AM608" i="3" s="1"/>
  <c r="AR607" i="3" l="1"/>
  <c r="AP607" i="3"/>
  <c r="AQ607" i="3" s="1"/>
  <c r="S609" i="3"/>
  <c r="W608" i="3"/>
  <c r="U608" i="3"/>
  <c r="V608" i="3" s="1"/>
  <c r="H608" i="3"/>
  <c r="AN608" i="3" s="1"/>
  <c r="L607" i="3"/>
  <c r="J607" i="3"/>
  <c r="K607" i="3" s="1"/>
  <c r="AD610" i="3"/>
  <c r="AH610" i="3" s="1"/>
  <c r="AF609" i="3"/>
  <c r="AG609" i="3" s="1"/>
  <c r="H405" i="1"/>
  <c r="L404" i="1"/>
  <c r="J404" i="1"/>
  <c r="K404" i="1" s="1"/>
  <c r="G609" i="3"/>
  <c r="AM609" i="3" s="1"/>
  <c r="AR608" i="3" l="1"/>
  <c r="AP608" i="3"/>
  <c r="AQ608" i="3" s="1"/>
  <c r="H609" i="3"/>
  <c r="AN609" i="3" s="1"/>
  <c r="L608" i="3"/>
  <c r="J608" i="3"/>
  <c r="K608" i="3" s="1"/>
  <c r="S610" i="3"/>
  <c r="W609" i="3"/>
  <c r="U609" i="3"/>
  <c r="V609" i="3" s="1"/>
  <c r="AD611" i="3"/>
  <c r="AH611" i="3" s="1"/>
  <c r="AF610" i="3"/>
  <c r="H406" i="1"/>
  <c r="L405" i="1"/>
  <c r="J405" i="1"/>
  <c r="K405" i="1" s="1"/>
  <c r="G610" i="3"/>
  <c r="AM610" i="3" s="1"/>
  <c r="AR609" i="3" l="1"/>
  <c r="AP609" i="3"/>
  <c r="AQ609" i="3" s="1"/>
  <c r="AG610" i="3"/>
  <c r="AW55" i="3"/>
  <c r="BA55" i="3" s="1"/>
  <c r="S611" i="3"/>
  <c r="W610" i="3"/>
  <c r="U610" i="3"/>
  <c r="H610" i="3"/>
  <c r="AN610" i="3" s="1"/>
  <c r="L609" i="3"/>
  <c r="J609" i="3"/>
  <c r="K609" i="3" s="1"/>
  <c r="AD612" i="3"/>
  <c r="AH612" i="3" s="1"/>
  <c r="AF611" i="3"/>
  <c r="AG611" i="3" s="1"/>
  <c r="H407" i="1"/>
  <c r="L406" i="1"/>
  <c r="J406" i="1"/>
  <c r="K406" i="1" s="1"/>
  <c r="G611" i="3"/>
  <c r="AM611" i="3" s="1"/>
  <c r="AR610" i="3" l="1"/>
  <c r="AP610" i="3"/>
  <c r="V610" i="3"/>
  <c r="AV55" i="3"/>
  <c r="AZ55" i="3" s="1"/>
  <c r="H611" i="3"/>
  <c r="AN611" i="3" s="1"/>
  <c r="L610" i="3"/>
  <c r="J610" i="3"/>
  <c r="S612" i="3"/>
  <c r="W611" i="3"/>
  <c r="U611" i="3"/>
  <c r="V611" i="3" s="1"/>
  <c r="AD613" i="3"/>
  <c r="AH613" i="3" s="1"/>
  <c r="AF612" i="3"/>
  <c r="AG612" i="3" s="1"/>
  <c r="H408" i="1"/>
  <c r="L407" i="1"/>
  <c r="J407" i="1"/>
  <c r="K407" i="1" s="1"/>
  <c r="G612" i="3"/>
  <c r="AM612" i="3" s="1"/>
  <c r="AR611" i="3" l="1"/>
  <c r="AP611" i="3"/>
  <c r="AQ611" i="3" s="1"/>
  <c r="K610" i="3"/>
  <c r="AU55" i="3"/>
  <c r="AY55" i="3" s="1"/>
  <c r="AX55" i="3"/>
  <c r="BB55" i="3" s="1"/>
  <c r="AQ610" i="3"/>
  <c r="S613" i="3"/>
  <c r="W612" i="3"/>
  <c r="U612" i="3"/>
  <c r="V612" i="3" s="1"/>
  <c r="H612" i="3"/>
  <c r="AN612" i="3" s="1"/>
  <c r="L611" i="3"/>
  <c r="J611" i="3"/>
  <c r="K611" i="3" s="1"/>
  <c r="AD614" i="3"/>
  <c r="AH614" i="3" s="1"/>
  <c r="AF613" i="3"/>
  <c r="AG613" i="3" s="1"/>
  <c r="H409" i="1"/>
  <c r="L408" i="1"/>
  <c r="J408" i="1"/>
  <c r="K408" i="1" s="1"/>
  <c r="G613" i="3"/>
  <c r="AM613" i="3" s="1"/>
  <c r="AR612" i="3" l="1"/>
  <c r="AP612" i="3"/>
  <c r="AQ612" i="3" s="1"/>
  <c r="H613" i="3"/>
  <c r="AN613" i="3" s="1"/>
  <c r="L612" i="3"/>
  <c r="J612" i="3"/>
  <c r="K612" i="3" s="1"/>
  <c r="S614" i="3"/>
  <c r="W613" i="3"/>
  <c r="U613" i="3"/>
  <c r="V613" i="3" s="1"/>
  <c r="AD615" i="3"/>
  <c r="AH615" i="3" s="1"/>
  <c r="AF614" i="3"/>
  <c r="AG614" i="3" s="1"/>
  <c r="H410" i="1"/>
  <c r="L409" i="1"/>
  <c r="J409" i="1"/>
  <c r="K409" i="1" s="1"/>
  <c r="G614" i="3"/>
  <c r="AM614" i="3" s="1"/>
  <c r="AR613" i="3" l="1"/>
  <c r="AP613" i="3"/>
  <c r="AQ613" i="3" s="1"/>
  <c r="S615" i="3"/>
  <c r="W614" i="3"/>
  <c r="U614" i="3"/>
  <c r="V614" i="3" s="1"/>
  <c r="H614" i="3"/>
  <c r="AN614" i="3" s="1"/>
  <c r="L613" i="3"/>
  <c r="J613" i="3"/>
  <c r="K613" i="3" s="1"/>
  <c r="AD616" i="3"/>
  <c r="AH616" i="3" s="1"/>
  <c r="AF615" i="3"/>
  <c r="AG615" i="3" s="1"/>
  <c r="H411" i="1"/>
  <c r="L410" i="1"/>
  <c r="J410" i="1"/>
  <c r="K410" i="1" s="1"/>
  <c r="G615" i="3"/>
  <c r="AM615" i="3" s="1"/>
  <c r="AR614" i="3" l="1"/>
  <c r="AP614" i="3"/>
  <c r="AQ614" i="3" s="1"/>
  <c r="H615" i="3"/>
  <c r="AN615" i="3" s="1"/>
  <c r="L614" i="3"/>
  <c r="J614" i="3"/>
  <c r="K614" i="3" s="1"/>
  <c r="S616" i="3"/>
  <c r="W615" i="3"/>
  <c r="U615" i="3"/>
  <c r="V615" i="3" s="1"/>
  <c r="AD617" i="3"/>
  <c r="AH617" i="3" s="1"/>
  <c r="AF616" i="3"/>
  <c r="AG616" i="3" s="1"/>
  <c r="H412" i="1"/>
  <c r="L411" i="1"/>
  <c r="J411" i="1"/>
  <c r="K411" i="1" s="1"/>
  <c r="G616" i="3"/>
  <c r="AM616" i="3" s="1"/>
  <c r="AR615" i="3" l="1"/>
  <c r="AP615" i="3"/>
  <c r="AQ615" i="3" s="1"/>
  <c r="S617" i="3"/>
  <c r="W616" i="3"/>
  <c r="U616" i="3"/>
  <c r="V616" i="3" s="1"/>
  <c r="H616" i="3"/>
  <c r="AN616" i="3" s="1"/>
  <c r="L615" i="3"/>
  <c r="J615" i="3"/>
  <c r="K615" i="3" s="1"/>
  <c r="AD618" i="3"/>
  <c r="AH618" i="3" s="1"/>
  <c r="AF617" i="3"/>
  <c r="AG617" i="3" s="1"/>
  <c r="H413" i="1"/>
  <c r="L412" i="1"/>
  <c r="J412" i="1"/>
  <c r="K412" i="1" s="1"/>
  <c r="G617" i="3"/>
  <c r="AM617" i="3" s="1"/>
  <c r="AR616" i="3" l="1"/>
  <c r="AP616" i="3"/>
  <c r="AQ616" i="3" s="1"/>
  <c r="H617" i="3"/>
  <c r="AN617" i="3" s="1"/>
  <c r="L616" i="3"/>
  <c r="J616" i="3"/>
  <c r="K616" i="3" s="1"/>
  <c r="S618" i="3"/>
  <c r="W617" i="3"/>
  <c r="U617" i="3"/>
  <c r="V617" i="3" s="1"/>
  <c r="AD619" i="3"/>
  <c r="AH619" i="3" s="1"/>
  <c r="AF618" i="3"/>
  <c r="AG618" i="3" s="1"/>
  <c r="H414" i="1"/>
  <c r="L413" i="1"/>
  <c r="J413" i="1"/>
  <c r="K413" i="1" s="1"/>
  <c r="G618" i="3"/>
  <c r="AM618" i="3" s="1"/>
  <c r="AR617" i="3" l="1"/>
  <c r="AP617" i="3"/>
  <c r="AQ617" i="3" s="1"/>
  <c r="S619" i="3"/>
  <c r="W618" i="3"/>
  <c r="U618" i="3"/>
  <c r="V618" i="3" s="1"/>
  <c r="H618" i="3"/>
  <c r="AN618" i="3" s="1"/>
  <c r="L617" i="3"/>
  <c r="J617" i="3"/>
  <c r="K617" i="3" s="1"/>
  <c r="AD620" i="3"/>
  <c r="AH620" i="3" s="1"/>
  <c r="AF619" i="3"/>
  <c r="AG619" i="3" s="1"/>
  <c r="H415" i="1"/>
  <c r="L414" i="1"/>
  <c r="J414" i="1"/>
  <c r="K414" i="1" s="1"/>
  <c r="G619" i="3"/>
  <c r="AM619" i="3" s="1"/>
  <c r="AR618" i="3" l="1"/>
  <c r="AP618" i="3"/>
  <c r="AQ618" i="3" s="1"/>
  <c r="H619" i="3"/>
  <c r="AN619" i="3" s="1"/>
  <c r="L618" i="3"/>
  <c r="J618" i="3"/>
  <c r="K618" i="3" s="1"/>
  <c r="S620" i="3"/>
  <c r="W619" i="3"/>
  <c r="U619" i="3"/>
  <c r="V619" i="3" s="1"/>
  <c r="AD621" i="3"/>
  <c r="AH621" i="3" s="1"/>
  <c r="AF620" i="3"/>
  <c r="AG620" i="3" s="1"/>
  <c r="H416" i="1"/>
  <c r="L415" i="1"/>
  <c r="J415" i="1"/>
  <c r="K415" i="1" s="1"/>
  <c r="G620" i="3"/>
  <c r="AM620" i="3" s="1"/>
  <c r="AR619" i="3" l="1"/>
  <c r="AP619" i="3"/>
  <c r="AQ619" i="3" s="1"/>
  <c r="S621" i="3"/>
  <c r="W620" i="3"/>
  <c r="U620" i="3"/>
  <c r="V620" i="3" s="1"/>
  <c r="H620" i="3"/>
  <c r="AN620" i="3" s="1"/>
  <c r="L619" i="3"/>
  <c r="J619" i="3"/>
  <c r="K619" i="3" s="1"/>
  <c r="AD622" i="3"/>
  <c r="AH622" i="3" s="1"/>
  <c r="AF621" i="3"/>
  <c r="AG621" i="3" s="1"/>
  <c r="H417" i="1"/>
  <c r="L416" i="1"/>
  <c r="J416" i="1"/>
  <c r="K416" i="1" s="1"/>
  <c r="G621" i="3"/>
  <c r="AM621" i="3" s="1"/>
  <c r="AR620" i="3" l="1"/>
  <c r="AP620" i="3"/>
  <c r="AQ620" i="3" s="1"/>
  <c r="H621" i="3"/>
  <c r="AN621" i="3" s="1"/>
  <c r="L620" i="3"/>
  <c r="J620" i="3"/>
  <c r="K620" i="3" s="1"/>
  <c r="S622" i="3"/>
  <c r="W621" i="3"/>
  <c r="U621" i="3"/>
  <c r="V621" i="3" s="1"/>
  <c r="AD623" i="3"/>
  <c r="AH623" i="3" s="1"/>
  <c r="AF622" i="3"/>
  <c r="AG622" i="3" s="1"/>
  <c r="H418" i="1"/>
  <c r="L417" i="1"/>
  <c r="J417" i="1"/>
  <c r="K417" i="1" s="1"/>
  <c r="G622" i="3"/>
  <c r="AM622" i="3" s="1"/>
  <c r="AR621" i="3" l="1"/>
  <c r="AP621" i="3"/>
  <c r="AQ621" i="3" s="1"/>
  <c r="S623" i="3"/>
  <c r="W622" i="3"/>
  <c r="U622" i="3"/>
  <c r="V622" i="3" s="1"/>
  <c r="H622" i="3"/>
  <c r="AN622" i="3" s="1"/>
  <c r="L621" i="3"/>
  <c r="J621" i="3"/>
  <c r="K621" i="3" s="1"/>
  <c r="AD624" i="3"/>
  <c r="AH624" i="3" s="1"/>
  <c r="AF623" i="3"/>
  <c r="AG623" i="3" s="1"/>
  <c r="H419" i="1"/>
  <c r="L418" i="1"/>
  <c r="J418" i="1"/>
  <c r="G623" i="3"/>
  <c r="AM623" i="3" s="1"/>
  <c r="AR622" i="3" l="1"/>
  <c r="AP622" i="3"/>
  <c r="AQ622" i="3" s="1"/>
  <c r="K418" i="1"/>
  <c r="S34" i="1"/>
  <c r="T34" i="1" s="1"/>
  <c r="H623" i="3"/>
  <c r="AN623" i="3" s="1"/>
  <c r="L622" i="3"/>
  <c r="J622" i="3"/>
  <c r="K622" i="3" s="1"/>
  <c r="S624" i="3"/>
  <c r="W623" i="3"/>
  <c r="U623" i="3"/>
  <c r="V623" i="3" s="1"/>
  <c r="AD625" i="3"/>
  <c r="AH625" i="3" s="1"/>
  <c r="AF624" i="3"/>
  <c r="AG624" i="3" s="1"/>
  <c r="H420" i="1"/>
  <c r="L419" i="1"/>
  <c r="J419" i="1"/>
  <c r="K419" i="1" s="1"/>
  <c r="G624" i="3"/>
  <c r="AM624" i="3" s="1"/>
  <c r="AR623" i="3" l="1"/>
  <c r="AP623" i="3"/>
  <c r="AQ623" i="3" s="1"/>
  <c r="S625" i="3"/>
  <c r="W624" i="3"/>
  <c r="U624" i="3"/>
  <c r="V624" i="3" s="1"/>
  <c r="H624" i="3"/>
  <c r="AN624" i="3" s="1"/>
  <c r="L623" i="3"/>
  <c r="J623" i="3"/>
  <c r="K623" i="3" s="1"/>
  <c r="AD626" i="3"/>
  <c r="AH626" i="3" s="1"/>
  <c r="AF625" i="3"/>
  <c r="AG625" i="3" s="1"/>
  <c r="H421" i="1"/>
  <c r="L420" i="1"/>
  <c r="J420" i="1"/>
  <c r="K420" i="1" s="1"/>
  <c r="G625" i="3"/>
  <c r="AM625" i="3" s="1"/>
  <c r="AR624" i="3" l="1"/>
  <c r="AP624" i="3"/>
  <c r="AQ624" i="3" s="1"/>
  <c r="H625" i="3"/>
  <c r="AN625" i="3" s="1"/>
  <c r="L624" i="3"/>
  <c r="J624" i="3"/>
  <c r="K624" i="3" s="1"/>
  <c r="S626" i="3"/>
  <c r="W625" i="3"/>
  <c r="U625" i="3"/>
  <c r="V625" i="3" s="1"/>
  <c r="AD627" i="3"/>
  <c r="AH627" i="3" s="1"/>
  <c r="AF626" i="3"/>
  <c r="AG626" i="3" s="1"/>
  <c r="H422" i="1"/>
  <c r="L421" i="1"/>
  <c r="J421" i="1"/>
  <c r="K421" i="1" s="1"/>
  <c r="G626" i="3"/>
  <c r="AM626" i="3" s="1"/>
  <c r="AR625" i="3" l="1"/>
  <c r="AP625" i="3"/>
  <c r="AQ625" i="3" s="1"/>
  <c r="S627" i="3"/>
  <c r="W626" i="3"/>
  <c r="U626" i="3"/>
  <c r="V626" i="3" s="1"/>
  <c r="H626" i="3"/>
  <c r="AN626" i="3" s="1"/>
  <c r="L625" i="3"/>
  <c r="J625" i="3"/>
  <c r="K625" i="3" s="1"/>
  <c r="AD628" i="3"/>
  <c r="AH628" i="3" s="1"/>
  <c r="AF627" i="3"/>
  <c r="AG627" i="3" s="1"/>
  <c r="H423" i="1"/>
  <c r="L422" i="1"/>
  <c r="J422" i="1"/>
  <c r="K422" i="1" s="1"/>
  <c r="G627" i="3"/>
  <c r="AM627" i="3" s="1"/>
  <c r="AR626" i="3" l="1"/>
  <c r="AP626" i="3"/>
  <c r="AQ626" i="3" s="1"/>
  <c r="H627" i="3"/>
  <c r="AN627" i="3" s="1"/>
  <c r="L626" i="3"/>
  <c r="J626" i="3"/>
  <c r="K626" i="3" s="1"/>
  <c r="S628" i="3"/>
  <c r="W627" i="3"/>
  <c r="U627" i="3"/>
  <c r="V627" i="3" s="1"/>
  <c r="AD629" i="3"/>
  <c r="AH629" i="3" s="1"/>
  <c r="AF628" i="3"/>
  <c r="AG628" i="3" s="1"/>
  <c r="H424" i="1"/>
  <c r="L423" i="1"/>
  <c r="J423" i="1"/>
  <c r="K423" i="1" s="1"/>
  <c r="G628" i="3"/>
  <c r="AM628" i="3" s="1"/>
  <c r="AR627" i="3" l="1"/>
  <c r="AP627" i="3"/>
  <c r="AQ627" i="3" s="1"/>
  <c r="S629" i="3"/>
  <c r="W628" i="3"/>
  <c r="U628" i="3"/>
  <c r="V628" i="3" s="1"/>
  <c r="H628" i="3"/>
  <c r="AN628" i="3" s="1"/>
  <c r="L627" i="3"/>
  <c r="J627" i="3"/>
  <c r="K627" i="3" s="1"/>
  <c r="AD630" i="3"/>
  <c r="AH630" i="3" s="1"/>
  <c r="AF629" i="3"/>
  <c r="AG629" i="3" s="1"/>
  <c r="H425" i="1"/>
  <c r="L424" i="1"/>
  <c r="J424" i="1"/>
  <c r="K424" i="1" s="1"/>
  <c r="G629" i="3"/>
  <c r="AM629" i="3" s="1"/>
  <c r="AR628" i="3" l="1"/>
  <c r="AP628" i="3"/>
  <c r="AQ628" i="3" s="1"/>
  <c r="H629" i="3"/>
  <c r="AN629" i="3" s="1"/>
  <c r="L628" i="3"/>
  <c r="J628" i="3"/>
  <c r="K628" i="3" s="1"/>
  <c r="S630" i="3"/>
  <c r="W629" i="3"/>
  <c r="U629" i="3"/>
  <c r="V629" i="3" s="1"/>
  <c r="AD631" i="3"/>
  <c r="AH631" i="3" s="1"/>
  <c r="AF630" i="3"/>
  <c r="H426" i="1"/>
  <c r="L425" i="1"/>
  <c r="J425" i="1"/>
  <c r="K425" i="1" s="1"/>
  <c r="G630" i="3"/>
  <c r="AM630" i="3" s="1"/>
  <c r="AG630" i="3" l="1"/>
  <c r="AW56" i="3"/>
  <c r="BA56" i="3" s="1"/>
  <c r="AR629" i="3"/>
  <c r="AP629" i="3"/>
  <c r="AQ629" i="3" s="1"/>
  <c r="S631" i="3"/>
  <c r="W630" i="3"/>
  <c r="U630" i="3"/>
  <c r="H630" i="3"/>
  <c r="AN630" i="3" s="1"/>
  <c r="L629" i="3"/>
  <c r="J629" i="3"/>
  <c r="K629" i="3" s="1"/>
  <c r="AD632" i="3"/>
  <c r="AH632" i="3" s="1"/>
  <c r="AF631" i="3"/>
  <c r="AG631" i="3" s="1"/>
  <c r="H427" i="1"/>
  <c r="L426" i="1"/>
  <c r="J426" i="1"/>
  <c r="K426" i="1" s="1"/>
  <c r="G631" i="3"/>
  <c r="AM631" i="3" s="1"/>
  <c r="AR630" i="3" l="1"/>
  <c r="AP630" i="3"/>
  <c r="V630" i="3"/>
  <c r="AV56" i="3"/>
  <c r="AZ56" i="3" s="1"/>
  <c r="H631" i="3"/>
  <c r="AN631" i="3" s="1"/>
  <c r="L630" i="3"/>
  <c r="J630" i="3"/>
  <c r="S632" i="3"/>
  <c r="W631" i="3"/>
  <c r="U631" i="3"/>
  <c r="V631" i="3" s="1"/>
  <c r="AD633" i="3"/>
  <c r="AH633" i="3" s="1"/>
  <c r="AF632" i="3"/>
  <c r="AG632" i="3" s="1"/>
  <c r="H428" i="1"/>
  <c r="L427" i="1"/>
  <c r="J427" i="1"/>
  <c r="K427" i="1" s="1"/>
  <c r="G632" i="3"/>
  <c r="AM632" i="3" s="1"/>
  <c r="AR631" i="3" l="1"/>
  <c r="AP631" i="3"/>
  <c r="AQ631" i="3" s="1"/>
  <c r="K630" i="3"/>
  <c r="AU56" i="3"/>
  <c r="AY56" i="3" s="1"/>
  <c r="AX56" i="3"/>
  <c r="BB56" i="3" s="1"/>
  <c r="AQ630" i="3"/>
  <c r="S633" i="3"/>
  <c r="W632" i="3"/>
  <c r="U632" i="3"/>
  <c r="V632" i="3" s="1"/>
  <c r="H632" i="3"/>
  <c r="AN632" i="3" s="1"/>
  <c r="L631" i="3"/>
  <c r="J631" i="3"/>
  <c r="K631" i="3" s="1"/>
  <c r="AD634" i="3"/>
  <c r="AH634" i="3" s="1"/>
  <c r="AF633" i="3"/>
  <c r="AG633" i="3" s="1"/>
  <c r="H429" i="1"/>
  <c r="L428" i="1"/>
  <c r="J428" i="1"/>
  <c r="K428" i="1" s="1"/>
  <c r="G633" i="3"/>
  <c r="AM633" i="3" s="1"/>
  <c r="AR632" i="3" l="1"/>
  <c r="AP632" i="3"/>
  <c r="AQ632" i="3" s="1"/>
  <c r="H633" i="3"/>
  <c r="AN633" i="3" s="1"/>
  <c r="L632" i="3"/>
  <c r="J632" i="3"/>
  <c r="K632" i="3" s="1"/>
  <c r="S634" i="3"/>
  <c r="W633" i="3"/>
  <c r="U633" i="3"/>
  <c r="V633" i="3" s="1"/>
  <c r="AD635" i="3"/>
  <c r="AH635" i="3" s="1"/>
  <c r="AF634" i="3"/>
  <c r="AG634" i="3" s="1"/>
  <c r="H430" i="1"/>
  <c r="L429" i="1"/>
  <c r="J429" i="1"/>
  <c r="K429" i="1" s="1"/>
  <c r="G634" i="3"/>
  <c r="AM634" i="3" s="1"/>
  <c r="AR633" i="3" l="1"/>
  <c r="AP633" i="3"/>
  <c r="AQ633" i="3" s="1"/>
  <c r="S635" i="3"/>
  <c r="W634" i="3"/>
  <c r="U634" i="3"/>
  <c r="V634" i="3" s="1"/>
  <c r="H634" i="3"/>
  <c r="AN634" i="3" s="1"/>
  <c r="L633" i="3"/>
  <c r="J633" i="3"/>
  <c r="K633" i="3" s="1"/>
  <c r="AD636" i="3"/>
  <c r="AH636" i="3" s="1"/>
  <c r="AF635" i="3"/>
  <c r="AG635" i="3" s="1"/>
  <c r="H431" i="1"/>
  <c r="L430" i="1"/>
  <c r="J430" i="1"/>
  <c r="K430" i="1" s="1"/>
  <c r="G635" i="3"/>
  <c r="AM635" i="3" s="1"/>
  <c r="AR634" i="3" l="1"/>
  <c r="AP634" i="3"/>
  <c r="AQ634" i="3" s="1"/>
  <c r="H635" i="3"/>
  <c r="AN635" i="3" s="1"/>
  <c r="L634" i="3"/>
  <c r="J634" i="3"/>
  <c r="K634" i="3" s="1"/>
  <c r="S636" i="3"/>
  <c r="W635" i="3"/>
  <c r="U635" i="3"/>
  <c r="V635" i="3" s="1"/>
  <c r="AD637" i="3"/>
  <c r="AH637" i="3" s="1"/>
  <c r="AF636" i="3"/>
  <c r="AG636" i="3" s="1"/>
  <c r="H432" i="1"/>
  <c r="L431" i="1"/>
  <c r="J431" i="1"/>
  <c r="K431" i="1" s="1"/>
  <c r="G636" i="3"/>
  <c r="AM636" i="3" s="1"/>
  <c r="AR635" i="3" l="1"/>
  <c r="AP635" i="3"/>
  <c r="AQ635" i="3" s="1"/>
  <c r="S637" i="3"/>
  <c r="W636" i="3"/>
  <c r="U636" i="3"/>
  <c r="V636" i="3" s="1"/>
  <c r="H636" i="3"/>
  <c r="AN636" i="3" s="1"/>
  <c r="L635" i="3"/>
  <c r="J635" i="3"/>
  <c r="K635" i="3" s="1"/>
  <c r="AD638" i="3"/>
  <c r="AH638" i="3" s="1"/>
  <c r="AF637" i="3"/>
  <c r="AG637" i="3" s="1"/>
  <c r="H433" i="1"/>
  <c r="L432" i="1"/>
  <c r="J432" i="1"/>
  <c r="K432" i="1" s="1"/>
  <c r="G637" i="3"/>
  <c r="AM637" i="3" s="1"/>
  <c r="AR636" i="3" l="1"/>
  <c r="AP636" i="3"/>
  <c r="AQ636" i="3" s="1"/>
  <c r="H637" i="3"/>
  <c r="AN637" i="3" s="1"/>
  <c r="L636" i="3"/>
  <c r="J636" i="3"/>
  <c r="K636" i="3" s="1"/>
  <c r="S638" i="3"/>
  <c r="W637" i="3"/>
  <c r="U637" i="3"/>
  <c r="V637" i="3" s="1"/>
  <c r="AD639" i="3"/>
  <c r="AH639" i="3" s="1"/>
  <c r="AF638" i="3"/>
  <c r="AG638" i="3" s="1"/>
  <c r="H434" i="1"/>
  <c r="L433" i="1"/>
  <c r="J433" i="1"/>
  <c r="K433" i="1" s="1"/>
  <c r="G638" i="3"/>
  <c r="AM638" i="3" s="1"/>
  <c r="AR637" i="3" l="1"/>
  <c r="AP637" i="3"/>
  <c r="AQ637" i="3" s="1"/>
  <c r="S639" i="3"/>
  <c r="W638" i="3"/>
  <c r="U638" i="3"/>
  <c r="V638" i="3" s="1"/>
  <c r="H638" i="3"/>
  <c r="AN638" i="3" s="1"/>
  <c r="L637" i="3"/>
  <c r="J637" i="3"/>
  <c r="K637" i="3" s="1"/>
  <c r="AD640" i="3"/>
  <c r="AH640" i="3" s="1"/>
  <c r="AF639" i="3"/>
  <c r="AG639" i="3" s="1"/>
  <c r="H435" i="1"/>
  <c r="L434" i="1"/>
  <c r="J434" i="1"/>
  <c r="K434" i="1" s="1"/>
  <c r="G639" i="3"/>
  <c r="AM639" i="3" s="1"/>
  <c r="AR638" i="3" l="1"/>
  <c r="AP638" i="3"/>
  <c r="AQ638" i="3" s="1"/>
  <c r="H639" i="3"/>
  <c r="AN639" i="3" s="1"/>
  <c r="L638" i="3"/>
  <c r="J638" i="3"/>
  <c r="K638" i="3" s="1"/>
  <c r="S640" i="3"/>
  <c r="W639" i="3"/>
  <c r="U639" i="3"/>
  <c r="V639" i="3" s="1"/>
  <c r="AD641" i="3"/>
  <c r="AH641" i="3" s="1"/>
  <c r="AF640" i="3"/>
  <c r="AG640" i="3" s="1"/>
  <c r="H436" i="1"/>
  <c r="L435" i="1"/>
  <c r="J435" i="1"/>
  <c r="K435" i="1" s="1"/>
  <c r="G640" i="3"/>
  <c r="AM640" i="3" s="1"/>
  <c r="AR639" i="3" l="1"/>
  <c r="AP639" i="3"/>
  <c r="AQ639" i="3" s="1"/>
  <c r="S641" i="3"/>
  <c r="W640" i="3"/>
  <c r="U640" i="3"/>
  <c r="V640" i="3" s="1"/>
  <c r="H640" i="3"/>
  <c r="AN640" i="3" s="1"/>
  <c r="L639" i="3"/>
  <c r="J639" i="3"/>
  <c r="K639" i="3" s="1"/>
  <c r="AD642" i="3"/>
  <c r="AH642" i="3" s="1"/>
  <c r="AF641" i="3"/>
  <c r="AG641" i="3" s="1"/>
  <c r="H437" i="1"/>
  <c r="L436" i="1"/>
  <c r="J436" i="1"/>
  <c r="K436" i="1" s="1"/>
  <c r="G641" i="3"/>
  <c r="AM641" i="3" s="1"/>
  <c r="AR640" i="3" l="1"/>
  <c r="AP640" i="3"/>
  <c r="AQ640" i="3" s="1"/>
  <c r="H641" i="3"/>
  <c r="AN641" i="3" s="1"/>
  <c r="L640" i="3"/>
  <c r="J640" i="3"/>
  <c r="K640" i="3" s="1"/>
  <c r="S642" i="3"/>
  <c r="W641" i="3"/>
  <c r="U641" i="3"/>
  <c r="V641" i="3" s="1"/>
  <c r="AD643" i="3"/>
  <c r="AH643" i="3" s="1"/>
  <c r="AF642" i="3"/>
  <c r="AG642" i="3" s="1"/>
  <c r="H438" i="1"/>
  <c r="L437" i="1"/>
  <c r="J437" i="1"/>
  <c r="K437" i="1" s="1"/>
  <c r="G642" i="3"/>
  <c r="AM642" i="3" s="1"/>
  <c r="AR641" i="3" l="1"/>
  <c r="AP641" i="3"/>
  <c r="AQ641" i="3" s="1"/>
  <c r="S643" i="3"/>
  <c r="W642" i="3"/>
  <c r="U642" i="3"/>
  <c r="V642" i="3" s="1"/>
  <c r="H642" i="3"/>
  <c r="AN642" i="3" s="1"/>
  <c r="L641" i="3"/>
  <c r="J641" i="3"/>
  <c r="K641" i="3" s="1"/>
  <c r="AD644" i="3"/>
  <c r="AH644" i="3" s="1"/>
  <c r="AF643" i="3"/>
  <c r="AG643" i="3" s="1"/>
  <c r="H439" i="1"/>
  <c r="L438" i="1"/>
  <c r="J438" i="1"/>
  <c r="K438" i="1" s="1"/>
  <c r="G643" i="3"/>
  <c r="AM643" i="3" s="1"/>
  <c r="AR642" i="3" l="1"/>
  <c r="AP642" i="3"/>
  <c r="AQ642" i="3" s="1"/>
  <c r="H643" i="3"/>
  <c r="AN643" i="3" s="1"/>
  <c r="L642" i="3"/>
  <c r="J642" i="3"/>
  <c r="K642" i="3" s="1"/>
  <c r="S644" i="3"/>
  <c r="W643" i="3"/>
  <c r="U643" i="3"/>
  <c r="V643" i="3" s="1"/>
  <c r="AD645" i="3"/>
  <c r="AH645" i="3" s="1"/>
  <c r="AF644" i="3"/>
  <c r="AG644" i="3" s="1"/>
  <c r="H440" i="1"/>
  <c r="L439" i="1"/>
  <c r="J439" i="1"/>
  <c r="K439" i="1" s="1"/>
  <c r="G644" i="3"/>
  <c r="AM644" i="3" s="1"/>
  <c r="AR643" i="3" l="1"/>
  <c r="AP643" i="3"/>
  <c r="AQ643" i="3" s="1"/>
  <c r="S645" i="3"/>
  <c r="W644" i="3"/>
  <c r="U644" i="3"/>
  <c r="V644" i="3" s="1"/>
  <c r="H644" i="3"/>
  <c r="AN644" i="3" s="1"/>
  <c r="L643" i="3"/>
  <c r="J643" i="3"/>
  <c r="K643" i="3" s="1"/>
  <c r="AD646" i="3"/>
  <c r="AH646" i="3" s="1"/>
  <c r="AF645" i="3"/>
  <c r="AG645" i="3" s="1"/>
  <c r="H441" i="1"/>
  <c r="L440" i="1"/>
  <c r="J440" i="1"/>
  <c r="G645" i="3"/>
  <c r="AM645" i="3" s="1"/>
  <c r="AR644" i="3" l="1"/>
  <c r="AP644" i="3"/>
  <c r="AQ644" i="3" s="1"/>
  <c r="K440" i="1"/>
  <c r="S35" i="1"/>
  <c r="T35" i="1" s="1"/>
  <c r="H645" i="3"/>
  <c r="AN645" i="3" s="1"/>
  <c r="L644" i="3"/>
  <c r="J644" i="3"/>
  <c r="K644" i="3" s="1"/>
  <c r="S646" i="3"/>
  <c r="W645" i="3"/>
  <c r="U645" i="3"/>
  <c r="V645" i="3" s="1"/>
  <c r="AD647" i="3"/>
  <c r="AH647" i="3" s="1"/>
  <c r="AF646" i="3"/>
  <c r="AG646" i="3" s="1"/>
  <c r="H442" i="1"/>
  <c r="L441" i="1"/>
  <c r="J441" i="1"/>
  <c r="K441" i="1" s="1"/>
  <c r="G646" i="3"/>
  <c r="AM646" i="3" s="1"/>
  <c r="AR645" i="3" l="1"/>
  <c r="AP645" i="3"/>
  <c r="AQ645" i="3" s="1"/>
  <c r="S647" i="3"/>
  <c r="W646" i="3"/>
  <c r="U646" i="3"/>
  <c r="V646" i="3" s="1"/>
  <c r="H646" i="3"/>
  <c r="AN646" i="3" s="1"/>
  <c r="L645" i="3"/>
  <c r="J645" i="3"/>
  <c r="K645" i="3" s="1"/>
  <c r="AD648" i="3"/>
  <c r="AH648" i="3" s="1"/>
  <c r="AF647" i="3"/>
  <c r="AG647" i="3" s="1"/>
  <c r="H443" i="1"/>
  <c r="L442" i="1"/>
  <c r="J442" i="1"/>
  <c r="K442" i="1" s="1"/>
  <c r="G647" i="3"/>
  <c r="AM647" i="3" s="1"/>
  <c r="AR646" i="3" l="1"/>
  <c r="AP646" i="3"/>
  <c r="AQ646" i="3" s="1"/>
  <c r="H647" i="3"/>
  <c r="AN647" i="3" s="1"/>
  <c r="L646" i="3"/>
  <c r="J646" i="3"/>
  <c r="K646" i="3" s="1"/>
  <c r="S648" i="3"/>
  <c r="W647" i="3"/>
  <c r="U647" i="3"/>
  <c r="V647" i="3" s="1"/>
  <c r="AD649" i="3"/>
  <c r="AH649" i="3" s="1"/>
  <c r="AF648" i="3"/>
  <c r="AG648" i="3" s="1"/>
  <c r="H444" i="1"/>
  <c r="L443" i="1"/>
  <c r="J443" i="1"/>
  <c r="K443" i="1" s="1"/>
  <c r="G648" i="3"/>
  <c r="AM648" i="3" s="1"/>
  <c r="AR647" i="3" l="1"/>
  <c r="AP647" i="3"/>
  <c r="AQ647" i="3" s="1"/>
  <c r="S649" i="3"/>
  <c r="W648" i="3"/>
  <c r="U648" i="3"/>
  <c r="V648" i="3" s="1"/>
  <c r="H648" i="3"/>
  <c r="AN648" i="3" s="1"/>
  <c r="L647" i="3"/>
  <c r="J647" i="3"/>
  <c r="K647" i="3" s="1"/>
  <c r="AD650" i="3"/>
  <c r="AH650" i="3" s="1"/>
  <c r="AF649" i="3"/>
  <c r="AG649" i="3" s="1"/>
  <c r="H445" i="1"/>
  <c r="L444" i="1"/>
  <c r="J444" i="1"/>
  <c r="K444" i="1" s="1"/>
  <c r="G649" i="3"/>
  <c r="AM649" i="3" s="1"/>
  <c r="AR648" i="3" l="1"/>
  <c r="AP648" i="3"/>
  <c r="AQ648" i="3" s="1"/>
  <c r="H649" i="3"/>
  <c r="AN649" i="3" s="1"/>
  <c r="L648" i="3"/>
  <c r="J648" i="3"/>
  <c r="K648" i="3" s="1"/>
  <c r="S650" i="3"/>
  <c r="W649" i="3"/>
  <c r="U649" i="3"/>
  <c r="V649" i="3" s="1"/>
  <c r="AD651" i="3"/>
  <c r="AH651" i="3" s="1"/>
  <c r="AF650" i="3"/>
  <c r="AG650" i="3" s="1"/>
  <c r="H446" i="1"/>
  <c r="L445" i="1"/>
  <c r="J445" i="1"/>
  <c r="K445" i="1" s="1"/>
  <c r="G650" i="3"/>
  <c r="AM650" i="3" s="1"/>
  <c r="AR649" i="3" l="1"/>
  <c r="AP649" i="3"/>
  <c r="AQ649" i="3" s="1"/>
  <c r="S651" i="3"/>
  <c r="W650" i="3"/>
  <c r="U650" i="3"/>
  <c r="V650" i="3" s="1"/>
  <c r="H650" i="3"/>
  <c r="AN650" i="3" s="1"/>
  <c r="L649" i="3"/>
  <c r="J649" i="3"/>
  <c r="K649" i="3" s="1"/>
  <c r="AD652" i="3"/>
  <c r="AH652" i="3" s="1"/>
  <c r="AF651" i="3"/>
  <c r="AG651" i="3" s="1"/>
  <c r="H447" i="1"/>
  <c r="L446" i="1"/>
  <c r="J446" i="1"/>
  <c r="K446" i="1" s="1"/>
  <c r="G651" i="3"/>
  <c r="AM651" i="3" s="1"/>
  <c r="AR650" i="3" l="1"/>
  <c r="AP650" i="3"/>
  <c r="AQ650" i="3" s="1"/>
  <c r="H651" i="3"/>
  <c r="AN651" i="3" s="1"/>
  <c r="L650" i="3"/>
  <c r="J650" i="3"/>
  <c r="K650" i="3" s="1"/>
  <c r="S652" i="3"/>
  <c r="W651" i="3"/>
  <c r="U651" i="3"/>
  <c r="V651" i="3" s="1"/>
  <c r="AD653" i="3"/>
  <c r="AH653" i="3" s="1"/>
  <c r="AF652" i="3"/>
  <c r="H448" i="1"/>
  <c r="L447" i="1"/>
  <c r="J447" i="1"/>
  <c r="K447" i="1" s="1"/>
  <c r="G652" i="3"/>
  <c r="AM652" i="3" s="1"/>
  <c r="AR651" i="3" l="1"/>
  <c r="AP651" i="3"/>
  <c r="AQ651" i="3" s="1"/>
  <c r="AG652" i="3"/>
  <c r="AW57" i="3"/>
  <c r="BA57" i="3" s="1"/>
  <c r="S653" i="3"/>
  <c r="W652" i="3"/>
  <c r="U652" i="3"/>
  <c r="H652" i="3"/>
  <c r="AN652" i="3" s="1"/>
  <c r="L651" i="3"/>
  <c r="J651" i="3"/>
  <c r="K651" i="3" s="1"/>
  <c r="AD654" i="3"/>
  <c r="AH654" i="3" s="1"/>
  <c r="AF653" i="3"/>
  <c r="AG653" i="3" s="1"/>
  <c r="H449" i="1"/>
  <c r="L448" i="1"/>
  <c r="J448" i="1"/>
  <c r="K448" i="1" s="1"/>
  <c r="G653" i="3"/>
  <c r="AM653" i="3" s="1"/>
  <c r="AR652" i="3" l="1"/>
  <c r="AP652" i="3"/>
  <c r="V652" i="3"/>
  <c r="AV57" i="3"/>
  <c r="AZ57" i="3" s="1"/>
  <c r="H653" i="3"/>
  <c r="AN653" i="3" s="1"/>
  <c r="L652" i="3"/>
  <c r="J652" i="3"/>
  <c r="S654" i="3"/>
  <c r="W653" i="3"/>
  <c r="U653" i="3"/>
  <c r="V653" i="3" s="1"/>
  <c r="AD655" i="3"/>
  <c r="AH655" i="3" s="1"/>
  <c r="AF654" i="3"/>
  <c r="AG654" i="3" s="1"/>
  <c r="H450" i="1"/>
  <c r="L449" i="1"/>
  <c r="J449" i="1"/>
  <c r="K449" i="1" s="1"/>
  <c r="G654" i="3"/>
  <c r="AM654" i="3" s="1"/>
  <c r="K652" i="3" l="1"/>
  <c r="AU57" i="3"/>
  <c r="AY57" i="3" s="1"/>
  <c r="AX57" i="3"/>
  <c r="BB57" i="3" s="1"/>
  <c r="AQ652" i="3"/>
  <c r="AR653" i="3"/>
  <c r="AP653" i="3"/>
  <c r="AQ653" i="3" s="1"/>
  <c r="S655" i="3"/>
  <c r="W654" i="3"/>
  <c r="U654" i="3"/>
  <c r="V654" i="3" s="1"/>
  <c r="H654" i="3"/>
  <c r="AN654" i="3" s="1"/>
  <c r="L653" i="3"/>
  <c r="J653" i="3"/>
  <c r="K653" i="3" s="1"/>
  <c r="AD656" i="3"/>
  <c r="AH656" i="3" s="1"/>
  <c r="AF655" i="3"/>
  <c r="AG655" i="3" s="1"/>
  <c r="H451" i="1"/>
  <c r="L450" i="1"/>
  <c r="J450" i="1"/>
  <c r="K450" i="1" s="1"/>
  <c r="G655" i="3"/>
  <c r="AM655" i="3" s="1"/>
  <c r="AR654" i="3" l="1"/>
  <c r="AP654" i="3"/>
  <c r="AQ654" i="3" s="1"/>
  <c r="H655" i="3"/>
  <c r="AN655" i="3" s="1"/>
  <c r="L654" i="3"/>
  <c r="J654" i="3"/>
  <c r="K654" i="3" s="1"/>
  <c r="S656" i="3"/>
  <c r="W655" i="3"/>
  <c r="U655" i="3"/>
  <c r="V655" i="3" s="1"/>
  <c r="AD657" i="3"/>
  <c r="AH657" i="3" s="1"/>
  <c r="AF656" i="3"/>
  <c r="AG656" i="3" s="1"/>
  <c r="H452" i="1"/>
  <c r="L451" i="1"/>
  <c r="J451" i="1"/>
  <c r="K451" i="1" s="1"/>
  <c r="G656" i="3"/>
  <c r="AM656" i="3" s="1"/>
  <c r="AR655" i="3" l="1"/>
  <c r="AP655" i="3"/>
  <c r="AQ655" i="3" s="1"/>
  <c r="S657" i="3"/>
  <c r="W656" i="3"/>
  <c r="U656" i="3"/>
  <c r="V656" i="3" s="1"/>
  <c r="H656" i="3"/>
  <c r="AN656" i="3" s="1"/>
  <c r="L655" i="3"/>
  <c r="J655" i="3"/>
  <c r="K655" i="3" s="1"/>
  <c r="AD658" i="3"/>
  <c r="AH658" i="3" s="1"/>
  <c r="AF657" i="3"/>
  <c r="AG657" i="3" s="1"/>
  <c r="H453" i="1"/>
  <c r="L452" i="1"/>
  <c r="J452" i="1"/>
  <c r="K452" i="1" s="1"/>
  <c r="G657" i="3"/>
  <c r="AM657" i="3" s="1"/>
  <c r="AR656" i="3" l="1"/>
  <c r="AP656" i="3"/>
  <c r="AQ656" i="3" s="1"/>
  <c r="H657" i="3"/>
  <c r="AN657" i="3" s="1"/>
  <c r="L656" i="3"/>
  <c r="J656" i="3"/>
  <c r="K656" i="3" s="1"/>
  <c r="S658" i="3"/>
  <c r="W657" i="3"/>
  <c r="U657" i="3"/>
  <c r="V657" i="3" s="1"/>
  <c r="AD659" i="3"/>
  <c r="AH659" i="3" s="1"/>
  <c r="AF658" i="3"/>
  <c r="AG658" i="3" s="1"/>
  <c r="H454" i="1"/>
  <c r="L453" i="1"/>
  <c r="J453" i="1"/>
  <c r="K453" i="1" s="1"/>
  <c r="G658" i="3"/>
  <c r="AM658" i="3" s="1"/>
  <c r="AR657" i="3" l="1"/>
  <c r="AP657" i="3"/>
  <c r="AQ657" i="3" s="1"/>
  <c r="S659" i="3"/>
  <c r="W658" i="3"/>
  <c r="U658" i="3"/>
  <c r="V658" i="3" s="1"/>
  <c r="H658" i="3"/>
  <c r="AN658" i="3" s="1"/>
  <c r="L657" i="3"/>
  <c r="J657" i="3"/>
  <c r="K657" i="3" s="1"/>
  <c r="AD660" i="3"/>
  <c r="AH660" i="3" s="1"/>
  <c r="AF659" i="3"/>
  <c r="AG659" i="3" s="1"/>
  <c r="H455" i="1"/>
  <c r="L454" i="1"/>
  <c r="J454" i="1"/>
  <c r="K454" i="1" s="1"/>
  <c r="G659" i="3"/>
  <c r="AM659" i="3" s="1"/>
  <c r="AR658" i="3" l="1"/>
  <c r="AP658" i="3"/>
  <c r="AQ658" i="3" s="1"/>
  <c r="H659" i="3"/>
  <c r="AN659" i="3" s="1"/>
  <c r="L658" i="3"/>
  <c r="J658" i="3"/>
  <c r="K658" i="3" s="1"/>
  <c r="S660" i="3"/>
  <c r="W659" i="3"/>
  <c r="U659" i="3"/>
  <c r="V659" i="3" s="1"/>
  <c r="AD661" i="3"/>
  <c r="AH661" i="3" s="1"/>
  <c r="AF660" i="3"/>
  <c r="AG660" i="3" s="1"/>
  <c r="H456" i="1"/>
  <c r="L455" i="1"/>
  <c r="J455" i="1"/>
  <c r="K455" i="1" s="1"/>
  <c r="G660" i="3"/>
  <c r="AM660" i="3" s="1"/>
  <c r="AR659" i="3" l="1"/>
  <c r="AP659" i="3"/>
  <c r="AQ659" i="3" s="1"/>
  <c r="S661" i="3"/>
  <c r="W660" i="3"/>
  <c r="U660" i="3"/>
  <c r="V660" i="3" s="1"/>
  <c r="H660" i="3"/>
  <c r="AN660" i="3" s="1"/>
  <c r="L659" i="3"/>
  <c r="J659" i="3"/>
  <c r="K659" i="3" s="1"/>
  <c r="AD662" i="3"/>
  <c r="AH662" i="3" s="1"/>
  <c r="AF661" i="3"/>
  <c r="AG661" i="3" s="1"/>
  <c r="H457" i="1"/>
  <c r="L456" i="1"/>
  <c r="J456" i="1"/>
  <c r="K456" i="1" s="1"/>
  <c r="G661" i="3"/>
  <c r="AM661" i="3" s="1"/>
  <c r="AR660" i="3" l="1"/>
  <c r="AP660" i="3"/>
  <c r="AQ660" i="3" s="1"/>
  <c r="H661" i="3"/>
  <c r="AN661" i="3" s="1"/>
  <c r="L660" i="3"/>
  <c r="J660" i="3"/>
  <c r="K660" i="3" s="1"/>
  <c r="S662" i="3"/>
  <c r="W661" i="3"/>
  <c r="U661" i="3"/>
  <c r="V661" i="3" s="1"/>
  <c r="AD663" i="3"/>
  <c r="AH663" i="3" s="1"/>
  <c r="AF662" i="3"/>
  <c r="AG662" i="3" s="1"/>
  <c r="H458" i="1"/>
  <c r="L457" i="1"/>
  <c r="J457" i="1"/>
  <c r="K457" i="1" s="1"/>
  <c r="G662" i="3"/>
  <c r="AM662" i="3" s="1"/>
  <c r="AR661" i="3" l="1"/>
  <c r="AP661" i="3"/>
  <c r="AQ661" i="3" s="1"/>
  <c r="S663" i="3"/>
  <c r="W662" i="3"/>
  <c r="U662" i="3"/>
  <c r="V662" i="3" s="1"/>
  <c r="H662" i="3"/>
  <c r="AN662" i="3" s="1"/>
  <c r="L661" i="3"/>
  <c r="J661" i="3"/>
  <c r="K661" i="3" s="1"/>
  <c r="AD664" i="3"/>
  <c r="AH664" i="3" s="1"/>
  <c r="AF663" i="3"/>
  <c r="AG663" i="3" s="1"/>
  <c r="H459" i="1"/>
  <c r="L458" i="1"/>
  <c r="J458" i="1"/>
  <c r="K458" i="1" s="1"/>
  <c r="G663" i="3"/>
  <c r="AM663" i="3" s="1"/>
  <c r="AR662" i="3" l="1"/>
  <c r="AP662" i="3"/>
  <c r="AQ662" i="3" s="1"/>
  <c r="H663" i="3"/>
  <c r="AN663" i="3" s="1"/>
  <c r="L662" i="3"/>
  <c r="J662" i="3"/>
  <c r="K662" i="3" s="1"/>
  <c r="S664" i="3"/>
  <c r="W663" i="3"/>
  <c r="U663" i="3"/>
  <c r="V663" i="3" s="1"/>
  <c r="AD665" i="3"/>
  <c r="AH665" i="3" s="1"/>
  <c r="AF664" i="3"/>
  <c r="AG664" i="3" s="1"/>
  <c r="H460" i="1"/>
  <c r="L459" i="1"/>
  <c r="J459" i="1"/>
  <c r="K459" i="1" s="1"/>
  <c r="G664" i="3"/>
  <c r="AM664" i="3" s="1"/>
  <c r="AR663" i="3" l="1"/>
  <c r="AP663" i="3"/>
  <c r="AQ663" i="3" s="1"/>
  <c r="S665" i="3"/>
  <c r="W664" i="3"/>
  <c r="U664" i="3"/>
  <c r="V664" i="3" s="1"/>
  <c r="H664" i="3"/>
  <c r="AN664" i="3" s="1"/>
  <c r="L663" i="3"/>
  <c r="J663" i="3"/>
  <c r="K663" i="3" s="1"/>
  <c r="AD666" i="3"/>
  <c r="AH666" i="3" s="1"/>
  <c r="AF665" i="3"/>
  <c r="AG665" i="3" s="1"/>
  <c r="H461" i="1"/>
  <c r="L460" i="1"/>
  <c r="J460" i="1"/>
  <c r="G665" i="3"/>
  <c r="AM665" i="3" s="1"/>
  <c r="AR664" i="3" l="1"/>
  <c r="AP664" i="3"/>
  <c r="AQ664" i="3" s="1"/>
  <c r="K460" i="1"/>
  <c r="S36" i="1"/>
  <c r="T36" i="1" s="1"/>
  <c r="H665" i="3"/>
  <c r="AN665" i="3" s="1"/>
  <c r="L664" i="3"/>
  <c r="J664" i="3"/>
  <c r="K664" i="3" s="1"/>
  <c r="S666" i="3"/>
  <c r="W665" i="3"/>
  <c r="U665" i="3"/>
  <c r="V665" i="3" s="1"/>
  <c r="AD667" i="3"/>
  <c r="AH667" i="3" s="1"/>
  <c r="AF666" i="3"/>
  <c r="AG666" i="3" s="1"/>
  <c r="H462" i="1"/>
  <c r="L461" i="1"/>
  <c r="J461" i="1"/>
  <c r="K461" i="1" s="1"/>
  <c r="G666" i="3"/>
  <c r="AM666" i="3" s="1"/>
  <c r="AR665" i="3" l="1"/>
  <c r="AP665" i="3"/>
  <c r="AQ665" i="3" s="1"/>
  <c r="S667" i="3"/>
  <c r="W666" i="3"/>
  <c r="U666" i="3"/>
  <c r="V666" i="3" s="1"/>
  <c r="H666" i="3"/>
  <c r="AN666" i="3" s="1"/>
  <c r="L665" i="3"/>
  <c r="J665" i="3"/>
  <c r="K665" i="3" s="1"/>
  <c r="AD668" i="3"/>
  <c r="AH668" i="3" s="1"/>
  <c r="AF667" i="3"/>
  <c r="AG667" i="3" s="1"/>
  <c r="H463" i="1"/>
  <c r="L462" i="1"/>
  <c r="J462" i="1"/>
  <c r="K462" i="1" s="1"/>
  <c r="G667" i="3"/>
  <c r="AM667" i="3" s="1"/>
  <c r="AR666" i="3" l="1"/>
  <c r="AP666" i="3"/>
  <c r="AQ666" i="3" s="1"/>
  <c r="H667" i="3"/>
  <c r="AN667" i="3" s="1"/>
  <c r="L666" i="3"/>
  <c r="J666" i="3"/>
  <c r="K666" i="3" s="1"/>
  <c r="S668" i="3"/>
  <c r="W667" i="3"/>
  <c r="U667" i="3"/>
  <c r="V667" i="3" s="1"/>
  <c r="AD669" i="3"/>
  <c r="AH669" i="3" s="1"/>
  <c r="AF668" i="3"/>
  <c r="AG668" i="3" s="1"/>
  <c r="H464" i="1"/>
  <c r="L463" i="1"/>
  <c r="J463" i="1"/>
  <c r="K463" i="1" s="1"/>
  <c r="G668" i="3"/>
  <c r="AM668" i="3" s="1"/>
  <c r="AR667" i="3" l="1"/>
  <c r="AP667" i="3"/>
  <c r="AQ667" i="3" s="1"/>
  <c r="S669" i="3"/>
  <c r="W668" i="3"/>
  <c r="U668" i="3"/>
  <c r="V668" i="3" s="1"/>
  <c r="H668" i="3"/>
  <c r="AN668" i="3" s="1"/>
  <c r="L667" i="3"/>
  <c r="J667" i="3"/>
  <c r="K667" i="3" s="1"/>
  <c r="AD670" i="3"/>
  <c r="AH670" i="3" s="1"/>
  <c r="AF669" i="3"/>
  <c r="AG669" i="3" s="1"/>
  <c r="H465" i="1"/>
  <c r="L464" i="1"/>
  <c r="J464" i="1"/>
  <c r="K464" i="1" s="1"/>
  <c r="G669" i="3"/>
  <c r="AM669" i="3" s="1"/>
  <c r="AR668" i="3" l="1"/>
  <c r="AP668" i="3"/>
  <c r="AQ668" i="3" s="1"/>
  <c r="H669" i="3"/>
  <c r="AN669" i="3" s="1"/>
  <c r="L668" i="3"/>
  <c r="J668" i="3"/>
  <c r="K668" i="3" s="1"/>
  <c r="S670" i="3"/>
  <c r="W669" i="3"/>
  <c r="U669" i="3"/>
  <c r="V669" i="3" s="1"/>
  <c r="AD671" i="3"/>
  <c r="AH671" i="3" s="1"/>
  <c r="AF670" i="3"/>
  <c r="AG670" i="3" s="1"/>
  <c r="H466" i="1"/>
  <c r="L465" i="1"/>
  <c r="J465" i="1"/>
  <c r="K465" i="1" s="1"/>
  <c r="G670" i="3"/>
  <c r="AM670" i="3" s="1"/>
  <c r="AR669" i="3" l="1"/>
  <c r="AP669" i="3"/>
  <c r="AQ669" i="3" s="1"/>
  <c r="S671" i="3"/>
  <c r="W670" i="3"/>
  <c r="U670" i="3"/>
  <c r="V670" i="3" s="1"/>
  <c r="H670" i="3"/>
  <c r="AN670" i="3" s="1"/>
  <c r="L669" i="3"/>
  <c r="J669" i="3"/>
  <c r="K669" i="3" s="1"/>
  <c r="AD672" i="3"/>
  <c r="AH672" i="3" s="1"/>
  <c r="AF671" i="3"/>
  <c r="AG671" i="3" s="1"/>
  <c r="H467" i="1"/>
  <c r="L466" i="1"/>
  <c r="J466" i="1"/>
  <c r="K466" i="1" s="1"/>
  <c r="G671" i="3"/>
  <c r="AM671" i="3" s="1"/>
  <c r="AR670" i="3" l="1"/>
  <c r="AP670" i="3"/>
  <c r="AQ670" i="3" s="1"/>
  <c r="H671" i="3"/>
  <c r="AN671" i="3" s="1"/>
  <c r="L670" i="3"/>
  <c r="J670" i="3"/>
  <c r="K670" i="3" s="1"/>
  <c r="S672" i="3"/>
  <c r="W671" i="3"/>
  <c r="U671" i="3"/>
  <c r="V671" i="3" s="1"/>
  <c r="AD673" i="3"/>
  <c r="AH673" i="3" s="1"/>
  <c r="AF672" i="3"/>
  <c r="AG672" i="3" s="1"/>
  <c r="H468" i="1"/>
  <c r="L467" i="1"/>
  <c r="J467" i="1"/>
  <c r="K467" i="1" s="1"/>
  <c r="G672" i="3"/>
  <c r="AM672" i="3" s="1"/>
  <c r="AR671" i="3" l="1"/>
  <c r="AP671" i="3"/>
  <c r="AQ671" i="3" s="1"/>
  <c r="S673" i="3"/>
  <c r="W672" i="3"/>
  <c r="U672" i="3"/>
  <c r="V672" i="3" s="1"/>
  <c r="H672" i="3"/>
  <c r="AN672" i="3" s="1"/>
  <c r="L671" i="3"/>
  <c r="J671" i="3"/>
  <c r="K671" i="3" s="1"/>
  <c r="AD674" i="3"/>
  <c r="AH674" i="3" s="1"/>
  <c r="AF673" i="3"/>
  <c r="H469" i="1"/>
  <c r="L468" i="1"/>
  <c r="J468" i="1"/>
  <c r="K468" i="1" s="1"/>
  <c r="G673" i="3"/>
  <c r="AM673" i="3" s="1"/>
  <c r="AG673" i="3" l="1"/>
  <c r="AW58" i="3"/>
  <c r="BA58" i="3" s="1"/>
  <c r="AR672" i="3"/>
  <c r="AP672" i="3"/>
  <c r="AQ672" i="3" s="1"/>
  <c r="H673" i="3"/>
  <c r="AN673" i="3" s="1"/>
  <c r="L672" i="3"/>
  <c r="J672" i="3"/>
  <c r="K672" i="3" s="1"/>
  <c r="S674" i="3"/>
  <c r="W673" i="3"/>
  <c r="U673" i="3"/>
  <c r="AD675" i="3"/>
  <c r="AH675" i="3" s="1"/>
  <c r="AF674" i="3"/>
  <c r="AG674" i="3" s="1"/>
  <c r="H470" i="1"/>
  <c r="L469" i="1"/>
  <c r="J469" i="1"/>
  <c r="K469" i="1" s="1"/>
  <c r="G674" i="3"/>
  <c r="AM674" i="3" s="1"/>
  <c r="V673" i="3" l="1"/>
  <c r="AV58" i="3"/>
  <c r="AZ58" i="3" s="1"/>
  <c r="AR673" i="3"/>
  <c r="AP673" i="3"/>
  <c r="S675" i="3"/>
  <c r="W674" i="3"/>
  <c r="U674" i="3"/>
  <c r="V674" i="3" s="1"/>
  <c r="H674" i="3"/>
  <c r="AN674" i="3" s="1"/>
  <c r="L673" i="3"/>
  <c r="J673" i="3"/>
  <c r="AD676" i="3"/>
  <c r="AH676" i="3" s="1"/>
  <c r="AF675" i="3"/>
  <c r="AG675" i="3" s="1"/>
  <c r="H471" i="1"/>
  <c r="L470" i="1"/>
  <c r="J470" i="1"/>
  <c r="K470" i="1" s="1"/>
  <c r="G675" i="3"/>
  <c r="AM675" i="3" s="1"/>
  <c r="AX58" i="3" l="1"/>
  <c r="BB58" i="3" s="1"/>
  <c r="AQ673" i="3"/>
  <c r="AR674" i="3"/>
  <c r="AP674" i="3"/>
  <c r="AQ674" i="3" s="1"/>
  <c r="K673" i="3"/>
  <c r="AU58" i="3"/>
  <c r="AY58" i="3" s="1"/>
  <c r="H675" i="3"/>
  <c r="AN675" i="3" s="1"/>
  <c r="L674" i="3"/>
  <c r="J674" i="3"/>
  <c r="K674" i="3" s="1"/>
  <c r="S676" i="3"/>
  <c r="W675" i="3"/>
  <c r="U675" i="3"/>
  <c r="V675" i="3" s="1"/>
  <c r="AD677" i="3"/>
  <c r="AH677" i="3" s="1"/>
  <c r="AF676" i="3"/>
  <c r="AG676" i="3" s="1"/>
  <c r="H472" i="1"/>
  <c r="L471" i="1"/>
  <c r="J471" i="1"/>
  <c r="K471" i="1" s="1"/>
  <c r="G676" i="3"/>
  <c r="AM676" i="3" s="1"/>
  <c r="AR675" i="3" l="1"/>
  <c r="AP675" i="3"/>
  <c r="AQ675" i="3" s="1"/>
  <c r="S677" i="3"/>
  <c r="W676" i="3"/>
  <c r="U676" i="3"/>
  <c r="V676" i="3" s="1"/>
  <c r="H676" i="3"/>
  <c r="AN676" i="3" s="1"/>
  <c r="L675" i="3"/>
  <c r="J675" i="3"/>
  <c r="K675" i="3" s="1"/>
  <c r="AD678" i="3"/>
  <c r="AH678" i="3" s="1"/>
  <c r="AF677" i="3"/>
  <c r="AG677" i="3" s="1"/>
  <c r="H473" i="1"/>
  <c r="L472" i="1"/>
  <c r="J472" i="1"/>
  <c r="K472" i="1" s="1"/>
  <c r="G677" i="3"/>
  <c r="AM677" i="3" s="1"/>
  <c r="AR676" i="3" l="1"/>
  <c r="AP676" i="3"/>
  <c r="AQ676" i="3" s="1"/>
  <c r="H677" i="3"/>
  <c r="AN677" i="3" s="1"/>
  <c r="L676" i="3"/>
  <c r="J676" i="3"/>
  <c r="K676" i="3" s="1"/>
  <c r="S678" i="3"/>
  <c r="W677" i="3"/>
  <c r="U677" i="3"/>
  <c r="V677" i="3" s="1"/>
  <c r="AD679" i="3"/>
  <c r="AH679" i="3" s="1"/>
  <c r="AF678" i="3"/>
  <c r="AG678" i="3" s="1"/>
  <c r="H474" i="1"/>
  <c r="L473" i="1"/>
  <c r="J473" i="1"/>
  <c r="K473" i="1" s="1"/>
  <c r="G678" i="3"/>
  <c r="AM678" i="3" s="1"/>
  <c r="AR677" i="3" l="1"/>
  <c r="AP677" i="3"/>
  <c r="AQ677" i="3" s="1"/>
  <c r="S679" i="3"/>
  <c r="W678" i="3"/>
  <c r="U678" i="3"/>
  <c r="V678" i="3" s="1"/>
  <c r="H678" i="3"/>
  <c r="AN678" i="3" s="1"/>
  <c r="L677" i="3"/>
  <c r="J677" i="3"/>
  <c r="K677" i="3" s="1"/>
  <c r="AD680" i="3"/>
  <c r="AH680" i="3" s="1"/>
  <c r="AF679" i="3"/>
  <c r="AG679" i="3" s="1"/>
  <c r="H475" i="1"/>
  <c r="L474" i="1"/>
  <c r="J474" i="1"/>
  <c r="K474" i="1" s="1"/>
  <c r="G679" i="3"/>
  <c r="AM679" i="3" s="1"/>
  <c r="AR678" i="3" l="1"/>
  <c r="AP678" i="3"/>
  <c r="AQ678" i="3" s="1"/>
  <c r="H679" i="3"/>
  <c r="AN679" i="3" s="1"/>
  <c r="L678" i="3"/>
  <c r="J678" i="3"/>
  <c r="K678" i="3" s="1"/>
  <c r="S680" i="3"/>
  <c r="W679" i="3"/>
  <c r="U679" i="3"/>
  <c r="V679" i="3" s="1"/>
  <c r="AD681" i="3"/>
  <c r="AH681" i="3" s="1"/>
  <c r="AF680" i="3"/>
  <c r="AG680" i="3" s="1"/>
  <c r="H476" i="1"/>
  <c r="L475" i="1"/>
  <c r="J475" i="1"/>
  <c r="K475" i="1" s="1"/>
  <c r="G680" i="3"/>
  <c r="AM680" i="3" s="1"/>
  <c r="AR679" i="3" l="1"/>
  <c r="AP679" i="3"/>
  <c r="AQ679" i="3" s="1"/>
  <c r="S681" i="3"/>
  <c r="W680" i="3"/>
  <c r="U680" i="3"/>
  <c r="V680" i="3" s="1"/>
  <c r="H680" i="3"/>
  <c r="AN680" i="3" s="1"/>
  <c r="L679" i="3"/>
  <c r="J679" i="3"/>
  <c r="K679" i="3" s="1"/>
  <c r="AD682" i="3"/>
  <c r="AH682" i="3" s="1"/>
  <c r="AF681" i="3"/>
  <c r="AG681" i="3" s="1"/>
  <c r="H477" i="1"/>
  <c r="L476" i="1"/>
  <c r="J476" i="1"/>
  <c r="K476" i="1" s="1"/>
  <c r="G681" i="3"/>
  <c r="AM681" i="3" s="1"/>
  <c r="AR680" i="3" l="1"/>
  <c r="AP680" i="3"/>
  <c r="AQ680" i="3" s="1"/>
  <c r="H681" i="3"/>
  <c r="AN681" i="3" s="1"/>
  <c r="L680" i="3"/>
  <c r="J680" i="3"/>
  <c r="K680" i="3" s="1"/>
  <c r="S682" i="3"/>
  <c r="W681" i="3"/>
  <c r="U681" i="3"/>
  <c r="V681" i="3" s="1"/>
  <c r="AD683" i="3"/>
  <c r="AH683" i="3" s="1"/>
  <c r="AF682" i="3"/>
  <c r="AG682" i="3" s="1"/>
  <c r="H478" i="1"/>
  <c r="L477" i="1"/>
  <c r="J477" i="1"/>
  <c r="K477" i="1" s="1"/>
  <c r="G682" i="3"/>
  <c r="AM682" i="3" s="1"/>
  <c r="AR681" i="3" l="1"/>
  <c r="AP681" i="3"/>
  <c r="AQ681" i="3" s="1"/>
  <c r="S683" i="3"/>
  <c r="W682" i="3"/>
  <c r="U682" i="3"/>
  <c r="V682" i="3" s="1"/>
  <c r="H682" i="3"/>
  <c r="AN682" i="3" s="1"/>
  <c r="L681" i="3"/>
  <c r="J681" i="3"/>
  <c r="K681" i="3" s="1"/>
  <c r="AD684" i="3"/>
  <c r="AH684" i="3" s="1"/>
  <c r="AF683" i="3"/>
  <c r="AG683" i="3" s="1"/>
  <c r="H479" i="1"/>
  <c r="L478" i="1"/>
  <c r="J478" i="1"/>
  <c r="K478" i="1" s="1"/>
  <c r="G683" i="3"/>
  <c r="AM683" i="3" s="1"/>
  <c r="AR682" i="3" l="1"/>
  <c r="AP682" i="3"/>
  <c r="AQ682" i="3" s="1"/>
  <c r="H683" i="3"/>
  <c r="AN683" i="3" s="1"/>
  <c r="L682" i="3"/>
  <c r="J682" i="3"/>
  <c r="K682" i="3" s="1"/>
  <c r="S684" i="3"/>
  <c r="W683" i="3"/>
  <c r="U683" i="3"/>
  <c r="V683" i="3" s="1"/>
  <c r="AD685" i="3"/>
  <c r="AH685" i="3" s="1"/>
  <c r="AF684" i="3"/>
  <c r="AG684" i="3" s="1"/>
  <c r="H480" i="1"/>
  <c r="L479" i="1"/>
  <c r="J479" i="1"/>
  <c r="K479" i="1" s="1"/>
  <c r="G684" i="3"/>
  <c r="AM684" i="3" s="1"/>
  <c r="AR683" i="3" l="1"/>
  <c r="AP683" i="3"/>
  <c r="AQ683" i="3" s="1"/>
  <c r="S685" i="3"/>
  <c r="W684" i="3"/>
  <c r="U684" i="3"/>
  <c r="V684" i="3" s="1"/>
  <c r="H684" i="3"/>
  <c r="AN684" i="3" s="1"/>
  <c r="L683" i="3"/>
  <c r="J683" i="3"/>
  <c r="K683" i="3" s="1"/>
  <c r="AD686" i="3"/>
  <c r="AH686" i="3" s="1"/>
  <c r="AF685" i="3"/>
  <c r="AG685" i="3" s="1"/>
  <c r="H481" i="1"/>
  <c r="L480" i="1"/>
  <c r="J480" i="1"/>
  <c r="K480" i="1" s="1"/>
  <c r="G685" i="3"/>
  <c r="AM685" i="3" s="1"/>
  <c r="AR684" i="3" l="1"/>
  <c r="AP684" i="3"/>
  <c r="AQ684" i="3" s="1"/>
  <c r="H685" i="3"/>
  <c r="AN685" i="3" s="1"/>
  <c r="L684" i="3"/>
  <c r="J684" i="3"/>
  <c r="K684" i="3" s="1"/>
  <c r="S686" i="3"/>
  <c r="W685" i="3"/>
  <c r="U685" i="3"/>
  <c r="V685" i="3" s="1"/>
  <c r="AD687" i="3"/>
  <c r="AH687" i="3" s="1"/>
  <c r="AF686" i="3"/>
  <c r="AG686" i="3" s="1"/>
  <c r="H482" i="1"/>
  <c r="L481" i="1"/>
  <c r="J481" i="1"/>
  <c r="G686" i="3"/>
  <c r="AM686" i="3" s="1"/>
  <c r="AR685" i="3" l="1"/>
  <c r="AP685" i="3"/>
  <c r="AQ685" i="3" s="1"/>
  <c r="K481" i="1"/>
  <c r="S37" i="1"/>
  <c r="T37" i="1" s="1"/>
  <c r="S687" i="3"/>
  <c r="W686" i="3"/>
  <c r="U686" i="3"/>
  <c r="V686" i="3" s="1"/>
  <c r="H686" i="3"/>
  <c r="AN686" i="3" s="1"/>
  <c r="L685" i="3"/>
  <c r="J685" i="3"/>
  <c r="K685" i="3" s="1"/>
  <c r="AD688" i="3"/>
  <c r="AH688" i="3" s="1"/>
  <c r="AF687" i="3"/>
  <c r="AG687" i="3" s="1"/>
  <c r="H483" i="1"/>
  <c r="L482" i="1"/>
  <c r="J482" i="1"/>
  <c r="K482" i="1" s="1"/>
  <c r="G687" i="3"/>
  <c r="AM687" i="3" s="1"/>
  <c r="AR686" i="3" l="1"/>
  <c r="AP686" i="3"/>
  <c r="AQ686" i="3" s="1"/>
  <c r="H687" i="3"/>
  <c r="AN687" i="3" s="1"/>
  <c r="L686" i="3"/>
  <c r="J686" i="3"/>
  <c r="K686" i="3" s="1"/>
  <c r="S688" i="3"/>
  <c r="W687" i="3"/>
  <c r="U687" i="3"/>
  <c r="V687" i="3" s="1"/>
  <c r="AD689" i="3"/>
  <c r="AH689" i="3" s="1"/>
  <c r="AF688" i="3"/>
  <c r="AG688" i="3" s="1"/>
  <c r="H484" i="1"/>
  <c r="L483" i="1"/>
  <c r="J483" i="1"/>
  <c r="K483" i="1" s="1"/>
  <c r="G688" i="3"/>
  <c r="AM688" i="3" s="1"/>
  <c r="AR687" i="3" l="1"/>
  <c r="AP687" i="3"/>
  <c r="AQ687" i="3" s="1"/>
  <c r="S689" i="3"/>
  <c r="W688" i="3"/>
  <c r="U688" i="3"/>
  <c r="V688" i="3" s="1"/>
  <c r="H688" i="3"/>
  <c r="AN688" i="3" s="1"/>
  <c r="L687" i="3"/>
  <c r="J687" i="3"/>
  <c r="K687" i="3" s="1"/>
  <c r="AD690" i="3"/>
  <c r="AH690" i="3" s="1"/>
  <c r="AF689" i="3"/>
  <c r="AG689" i="3" s="1"/>
  <c r="H485" i="1"/>
  <c r="L484" i="1"/>
  <c r="J484" i="1"/>
  <c r="K484" i="1" s="1"/>
  <c r="G689" i="3"/>
  <c r="AM689" i="3" s="1"/>
  <c r="AR688" i="3" l="1"/>
  <c r="AP688" i="3"/>
  <c r="AQ688" i="3" s="1"/>
  <c r="H689" i="3"/>
  <c r="AN689" i="3" s="1"/>
  <c r="L688" i="3"/>
  <c r="J688" i="3"/>
  <c r="K688" i="3" s="1"/>
  <c r="S690" i="3"/>
  <c r="W689" i="3"/>
  <c r="U689" i="3"/>
  <c r="V689" i="3" s="1"/>
  <c r="AD691" i="3"/>
  <c r="AH691" i="3" s="1"/>
  <c r="AF690" i="3"/>
  <c r="AG690" i="3" s="1"/>
  <c r="H486" i="1"/>
  <c r="L485" i="1"/>
  <c r="J485" i="1"/>
  <c r="K485" i="1" s="1"/>
  <c r="G690" i="3"/>
  <c r="AM690" i="3" s="1"/>
  <c r="AR689" i="3" l="1"/>
  <c r="AP689" i="3"/>
  <c r="AQ689" i="3" s="1"/>
  <c r="S691" i="3"/>
  <c r="W690" i="3"/>
  <c r="U690" i="3"/>
  <c r="V690" i="3" s="1"/>
  <c r="H690" i="3"/>
  <c r="AN690" i="3" s="1"/>
  <c r="L689" i="3"/>
  <c r="J689" i="3"/>
  <c r="K689" i="3" s="1"/>
  <c r="AD692" i="3"/>
  <c r="AH692" i="3" s="1"/>
  <c r="AF691" i="3"/>
  <c r="AG691" i="3" s="1"/>
  <c r="H487" i="1"/>
  <c r="L486" i="1"/>
  <c r="J486" i="1"/>
  <c r="K486" i="1" s="1"/>
  <c r="G691" i="3"/>
  <c r="AM691" i="3" s="1"/>
  <c r="AR690" i="3" l="1"/>
  <c r="AP690" i="3"/>
  <c r="AQ690" i="3" s="1"/>
  <c r="H691" i="3"/>
  <c r="AN691" i="3" s="1"/>
  <c r="L690" i="3"/>
  <c r="J690" i="3"/>
  <c r="K690" i="3" s="1"/>
  <c r="S692" i="3"/>
  <c r="W691" i="3"/>
  <c r="U691" i="3"/>
  <c r="V691" i="3" s="1"/>
  <c r="AD693" i="3"/>
  <c r="AH693" i="3" s="1"/>
  <c r="AF692" i="3"/>
  <c r="AG692" i="3" s="1"/>
  <c r="H488" i="1"/>
  <c r="L487" i="1"/>
  <c r="J487" i="1"/>
  <c r="K487" i="1" s="1"/>
  <c r="G692" i="3"/>
  <c r="AM692" i="3" s="1"/>
  <c r="AR691" i="3" l="1"/>
  <c r="AP691" i="3"/>
  <c r="AQ691" i="3" s="1"/>
  <c r="S693" i="3"/>
  <c r="W692" i="3"/>
  <c r="U692" i="3"/>
  <c r="V692" i="3" s="1"/>
  <c r="H692" i="3"/>
  <c r="AN692" i="3" s="1"/>
  <c r="L691" i="3"/>
  <c r="J691" i="3"/>
  <c r="K691" i="3" s="1"/>
  <c r="AD694" i="3"/>
  <c r="AH694" i="3" s="1"/>
  <c r="AF693" i="3"/>
  <c r="H489" i="1"/>
  <c r="L488" i="1"/>
  <c r="J488" i="1"/>
  <c r="K488" i="1" s="1"/>
  <c r="G693" i="3"/>
  <c r="AM693" i="3" s="1"/>
  <c r="AG693" i="3" l="1"/>
  <c r="AW59" i="3"/>
  <c r="BA59" i="3" s="1"/>
  <c r="AR692" i="3"/>
  <c r="AP692" i="3"/>
  <c r="AQ692" i="3" s="1"/>
  <c r="H693" i="3"/>
  <c r="AN693" i="3" s="1"/>
  <c r="L692" i="3"/>
  <c r="J692" i="3"/>
  <c r="K692" i="3" s="1"/>
  <c r="S694" i="3"/>
  <c r="W693" i="3"/>
  <c r="U693" i="3"/>
  <c r="AD695" i="3"/>
  <c r="AH695" i="3" s="1"/>
  <c r="AF694" i="3"/>
  <c r="AG694" i="3" s="1"/>
  <c r="H490" i="1"/>
  <c r="L489" i="1"/>
  <c r="J489" i="1"/>
  <c r="K489" i="1" s="1"/>
  <c r="G694" i="3"/>
  <c r="AM694" i="3" s="1"/>
  <c r="V693" i="3" l="1"/>
  <c r="AV59" i="3"/>
  <c r="AZ59" i="3" s="1"/>
  <c r="AR693" i="3"/>
  <c r="AP693" i="3"/>
  <c r="S695" i="3"/>
  <c r="W694" i="3"/>
  <c r="U694" i="3"/>
  <c r="V694" i="3" s="1"/>
  <c r="H694" i="3"/>
  <c r="AN694" i="3" s="1"/>
  <c r="L693" i="3"/>
  <c r="J693" i="3"/>
  <c r="AD696" i="3"/>
  <c r="AH696" i="3" s="1"/>
  <c r="AF695" i="3"/>
  <c r="AG695" i="3" s="1"/>
  <c r="H491" i="1"/>
  <c r="L490" i="1"/>
  <c r="J490" i="1"/>
  <c r="K490" i="1" s="1"/>
  <c r="G695" i="3"/>
  <c r="AM695" i="3" s="1"/>
  <c r="AX59" i="3" l="1"/>
  <c r="BB59" i="3" s="1"/>
  <c r="AQ693" i="3"/>
  <c r="K693" i="3"/>
  <c r="AU59" i="3"/>
  <c r="AY59" i="3" s="1"/>
  <c r="AR694" i="3"/>
  <c r="AP694" i="3"/>
  <c r="AQ694" i="3" s="1"/>
  <c r="H695" i="3"/>
  <c r="AN695" i="3" s="1"/>
  <c r="L694" i="3"/>
  <c r="J694" i="3"/>
  <c r="K694" i="3" s="1"/>
  <c r="S696" i="3"/>
  <c r="W695" i="3"/>
  <c r="U695" i="3"/>
  <c r="V695" i="3" s="1"/>
  <c r="AD697" i="3"/>
  <c r="AH697" i="3" s="1"/>
  <c r="AF696" i="3"/>
  <c r="AG696" i="3" s="1"/>
  <c r="H492" i="1"/>
  <c r="L491" i="1"/>
  <c r="J491" i="1"/>
  <c r="K491" i="1" s="1"/>
  <c r="G696" i="3"/>
  <c r="AM696" i="3" s="1"/>
  <c r="AR695" i="3" l="1"/>
  <c r="AP695" i="3"/>
  <c r="AQ695" i="3" s="1"/>
  <c r="S697" i="3"/>
  <c r="W696" i="3"/>
  <c r="U696" i="3"/>
  <c r="V696" i="3" s="1"/>
  <c r="H696" i="3"/>
  <c r="AN696" i="3" s="1"/>
  <c r="L695" i="3"/>
  <c r="J695" i="3"/>
  <c r="K695" i="3" s="1"/>
  <c r="AD698" i="3"/>
  <c r="AH698" i="3" s="1"/>
  <c r="AF697" i="3"/>
  <c r="AG697" i="3" s="1"/>
  <c r="H493" i="1"/>
  <c r="L492" i="1"/>
  <c r="J492" i="1"/>
  <c r="K492" i="1" s="1"/>
  <c r="G697" i="3"/>
  <c r="AM697" i="3" s="1"/>
  <c r="AR696" i="3" l="1"/>
  <c r="AP696" i="3"/>
  <c r="AQ696" i="3" s="1"/>
  <c r="H697" i="3"/>
  <c r="AN697" i="3" s="1"/>
  <c r="L696" i="3"/>
  <c r="J696" i="3"/>
  <c r="K696" i="3" s="1"/>
  <c r="S698" i="3"/>
  <c r="W697" i="3"/>
  <c r="U697" i="3"/>
  <c r="V697" i="3" s="1"/>
  <c r="AD699" i="3"/>
  <c r="AH699" i="3" s="1"/>
  <c r="AF698" i="3"/>
  <c r="AG698" i="3" s="1"/>
  <c r="H494" i="1"/>
  <c r="L493" i="1"/>
  <c r="J493" i="1"/>
  <c r="K493" i="1" s="1"/>
  <c r="G698" i="3"/>
  <c r="AM698" i="3" s="1"/>
  <c r="AR697" i="3" l="1"/>
  <c r="AP697" i="3"/>
  <c r="AQ697" i="3" s="1"/>
  <c r="S699" i="3"/>
  <c r="W698" i="3"/>
  <c r="U698" i="3"/>
  <c r="V698" i="3" s="1"/>
  <c r="H698" i="3"/>
  <c r="AN698" i="3" s="1"/>
  <c r="L697" i="3"/>
  <c r="J697" i="3"/>
  <c r="K697" i="3" s="1"/>
  <c r="AD700" i="3"/>
  <c r="AH700" i="3" s="1"/>
  <c r="AF699" i="3"/>
  <c r="AG699" i="3" s="1"/>
  <c r="H495" i="1"/>
  <c r="L494" i="1"/>
  <c r="J494" i="1"/>
  <c r="K494" i="1" s="1"/>
  <c r="G699" i="3"/>
  <c r="AM699" i="3" s="1"/>
  <c r="AR698" i="3" l="1"/>
  <c r="AP698" i="3"/>
  <c r="AQ698" i="3" s="1"/>
  <c r="H699" i="3"/>
  <c r="AN699" i="3" s="1"/>
  <c r="L698" i="3"/>
  <c r="J698" i="3"/>
  <c r="K698" i="3" s="1"/>
  <c r="S700" i="3"/>
  <c r="W699" i="3"/>
  <c r="U699" i="3"/>
  <c r="V699" i="3" s="1"/>
  <c r="AD701" i="3"/>
  <c r="AH701" i="3" s="1"/>
  <c r="AF700" i="3"/>
  <c r="AG700" i="3" s="1"/>
  <c r="H496" i="1"/>
  <c r="L495" i="1"/>
  <c r="J495" i="1"/>
  <c r="K495" i="1" s="1"/>
  <c r="G700" i="3"/>
  <c r="AM700" i="3" s="1"/>
  <c r="AR699" i="3" l="1"/>
  <c r="AP699" i="3"/>
  <c r="AQ699" i="3" s="1"/>
  <c r="S701" i="3"/>
  <c r="W700" i="3"/>
  <c r="U700" i="3"/>
  <c r="V700" i="3" s="1"/>
  <c r="H700" i="3"/>
  <c r="AN700" i="3" s="1"/>
  <c r="L699" i="3"/>
  <c r="J699" i="3"/>
  <c r="K699" i="3" s="1"/>
  <c r="AD702" i="3"/>
  <c r="AH702" i="3" s="1"/>
  <c r="AF701" i="3"/>
  <c r="AG701" i="3" s="1"/>
  <c r="H497" i="1"/>
  <c r="L496" i="1"/>
  <c r="J496" i="1"/>
  <c r="K496" i="1" s="1"/>
  <c r="G701" i="3"/>
  <c r="AM701" i="3" s="1"/>
  <c r="AR700" i="3" l="1"/>
  <c r="AP700" i="3"/>
  <c r="AQ700" i="3" s="1"/>
  <c r="H701" i="3"/>
  <c r="AN701" i="3" s="1"/>
  <c r="L700" i="3"/>
  <c r="J700" i="3"/>
  <c r="K700" i="3" s="1"/>
  <c r="S702" i="3"/>
  <c r="W701" i="3"/>
  <c r="U701" i="3"/>
  <c r="V701" i="3" s="1"/>
  <c r="AD703" i="3"/>
  <c r="AH703" i="3" s="1"/>
  <c r="AF702" i="3"/>
  <c r="AG702" i="3" s="1"/>
  <c r="H498" i="1"/>
  <c r="L497" i="1"/>
  <c r="J497" i="1"/>
  <c r="K497" i="1" s="1"/>
  <c r="G702" i="3"/>
  <c r="AM702" i="3" s="1"/>
  <c r="AR701" i="3" l="1"/>
  <c r="AP701" i="3"/>
  <c r="AQ701" i="3" s="1"/>
  <c r="S703" i="3"/>
  <c r="W702" i="3"/>
  <c r="U702" i="3"/>
  <c r="V702" i="3" s="1"/>
  <c r="H702" i="3"/>
  <c r="AN702" i="3" s="1"/>
  <c r="L701" i="3"/>
  <c r="J701" i="3"/>
  <c r="K701" i="3" s="1"/>
  <c r="AD704" i="3"/>
  <c r="AH704" i="3" s="1"/>
  <c r="AF703" i="3"/>
  <c r="AG703" i="3" s="1"/>
  <c r="H499" i="1"/>
  <c r="L498" i="1"/>
  <c r="J498" i="1"/>
  <c r="K498" i="1" s="1"/>
  <c r="G703" i="3"/>
  <c r="AM703" i="3" s="1"/>
  <c r="AR702" i="3" l="1"/>
  <c r="AP702" i="3"/>
  <c r="AQ702" i="3" s="1"/>
  <c r="H703" i="3"/>
  <c r="AN703" i="3" s="1"/>
  <c r="L702" i="3"/>
  <c r="J702" i="3"/>
  <c r="K702" i="3" s="1"/>
  <c r="S704" i="3"/>
  <c r="W703" i="3"/>
  <c r="U703" i="3"/>
  <c r="V703" i="3" s="1"/>
  <c r="AD705" i="3"/>
  <c r="AH705" i="3" s="1"/>
  <c r="AF704" i="3"/>
  <c r="AG704" i="3" s="1"/>
  <c r="H500" i="1"/>
  <c r="L499" i="1"/>
  <c r="J499" i="1"/>
  <c r="G704" i="3"/>
  <c r="AM704" i="3" s="1"/>
  <c r="AR703" i="3" l="1"/>
  <c r="AP703" i="3"/>
  <c r="AQ703" i="3" s="1"/>
  <c r="K499" i="1"/>
  <c r="S38" i="1"/>
  <c r="T38" i="1" s="1"/>
  <c r="S705" i="3"/>
  <c r="W704" i="3"/>
  <c r="U704" i="3"/>
  <c r="V704" i="3" s="1"/>
  <c r="H704" i="3"/>
  <c r="AN704" i="3" s="1"/>
  <c r="L703" i="3"/>
  <c r="J703" i="3"/>
  <c r="K703" i="3" s="1"/>
  <c r="AD706" i="3"/>
  <c r="AH706" i="3" s="1"/>
  <c r="AF705" i="3"/>
  <c r="AG705" i="3" s="1"/>
  <c r="H501" i="1"/>
  <c r="L500" i="1"/>
  <c r="J500" i="1"/>
  <c r="K500" i="1" s="1"/>
  <c r="G705" i="3"/>
  <c r="AM705" i="3" s="1"/>
  <c r="AR704" i="3" l="1"/>
  <c r="AP704" i="3"/>
  <c r="AQ704" i="3" s="1"/>
  <c r="H705" i="3"/>
  <c r="AN705" i="3" s="1"/>
  <c r="L704" i="3"/>
  <c r="J704" i="3"/>
  <c r="K704" i="3" s="1"/>
  <c r="S706" i="3"/>
  <c r="W705" i="3"/>
  <c r="U705" i="3"/>
  <c r="V705" i="3" s="1"/>
  <c r="AD707" i="3"/>
  <c r="AH707" i="3" s="1"/>
  <c r="AF706" i="3"/>
  <c r="AG706" i="3" s="1"/>
  <c r="H502" i="1"/>
  <c r="L501" i="1"/>
  <c r="J501" i="1"/>
  <c r="K501" i="1" s="1"/>
  <c r="G706" i="3"/>
  <c r="AM706" i="3" s="1"/>
  <c r="AR705" i="3" l="1"/>
  <c r="AP705" i="3"/>
  <c r="AQ705" i="3" s="1"/>
  <c r="S707" i="3"/>
  <c r="W706" i="3"/>
  <c r="U706" i="3"/>
  <c r="V706" i="3" s="1"/>
  <c r="H706" i="3"/>
  <c r="AN706" i="3" s="1"/>
  <c r="L705" i="3"/>
  <c r="J705" i="3"/>
  <c r="K705" i="3" s="1"/>
  <c r="AD708" i="3"/>
  <c r="AH708" i="3" s="1"/>
  <c r="AF707" i="3"/>
  <c r="AG707" i="3" s="1"/>
  <c r="H503" i="1"/>
  <c r="L502" i="1"/>
  <c r="J502" i="1"/>
  <c r="K502" i="1" s="1"/>
  <c r="G707" i="3"/>
  <c r="AM707" i="3" s="1"/>
  <c r="AR706" i="3" l="1"/>
  <c r="AP706" i="3"/>
  <c r="AQ706" i="3" s="1"/>
  <c r="H707" i="3"/>
  <c r="AN707" i="3" s="1"/>
  <c r="L706" i="3"/>
  <c r="J706" i="3"/>
  <c r="K706" i="3" s="1"/>
  <c r="S708" i="3"/>
  <c r="W707" i="3"/>
  <c r="U707" i="3"/>
  <c r="V707" i="3" s="1"/>
  <c r="AD709" i="3"/>
  <c r="AH709" i="3" s="1"/>
  <c r="AF708" i="3"/>
  <c r="AG708" i="3" s="1"/>
  <c r="H504" i="1"/>
  <c r="L503" i="1"/>
  <c r="J503" i="1"/>
  <c r="K503" i="1" s="1"/>
  <c r="G708" i="3"/>
  <c r="AM708" i="3" s="1"/>
  <c r="AR707" i="3" l="1"/>
  <c r="AP707" i="3"/>
  <c r="AQ707" i="3" s="1"/>
  <c r="S709" i="3"/>
  <c r="W708" i="3"/>
  <c r="U708" i="3"/>
  <c r="V708" i="3" s="1"/>
  <c r="H708" i="3"/>
  <c r="AN708" i="3" s="1"/>
  <c r="L707" i="3"/>
  <c r="J707" i="3"/>
  <c r="K707" i="3" s="1"/>
  <c r="AD710" i="3"/>
  <c r="AH710" i="3" s="1"/>
  <c r="AF709" i="3"/>
  <c r="AG709" i="3" s="1"/>
  <c r="H505" i="1"/>
  <c r="L504" i="1"/>
  <c r="J504" i="1"/>
  <c r="K504" i="1" s="1"/>
  <c r="G709" i="3"/>
  <c r="AM709" i="3" s="1"/>
  <c r="AR708" i="3" l="1"/>
  <c r="AP708" i="3"/>
  <c r="AQ708" i="3" s="1"/>
  <c r="H709" i="3"/>
  <c r="AN709" i="3" s="1"/>
  <c r="L708" i="3"/>
  <c r="J708" i="3"/>
  <c r="K708" i="3" s="1"/>
  <c r="S710" i="3"/>
  <c r="W709" i="3"/>
  <c r="U709" i="3"/>
  <c r="V709" i="3" s="1"/>
  <c r="AD711" i="3"/>
  <c r="AH711" i="3" s="1"/>
  <c r="AF710" i="3"/>
  <c r="AG710" i="3" s="1"/>
  <c r="H506" i="1"/>
  <c r="L505" i="1"/>
  <c r="J505" i="1"/>
  <c r="K505" i="1" s="1"/>
  <c r="G710" i="3"/>
  <c r="AM710" i="3" s="1"/>
  <c r="AR709" i="3" l="1"/>
  <c r="AP709" i="3"/>
  <c r="AQ709" i="3" s="1"/>
  <c r="S711" i="3"/>
  <c r="W710" i="3"/>
  <c r="U710" i="3"/>
  <c r="V710" i="3" s="1"/>
  <c r="H710" i="3"/>
  <c r="AN710" i="3" s="1"/>
  <c r="L709" i="3"/>
  <c r="J709" i="3"/>
  <c r="K709" i="3" s="1"/>
  <c r="AD712" i="3"/>
  <c r="AH712" i="3" s="1"/>
  <c r="AF711" i="3"/>
  <c r="AG711" i="3" s="1"/>
  <c r="H507" i="1"/>
  <c r="L506" i="1"/>
  <c r="J506" i="1"/>
  <c r="K506" i="1" s="1"/>
  <c r="G711" i="3"/>
  <c r="AM711" i="3" s="1"/>
  <c r="AR710" i="3" l="1"/>
  <c r="AP710" i="3"/>
  <c r="AQ710" i="3" s="1"/>
  <c r="H711" i="3"/>
  <c r="AN711" i="3" s="1"/>
  <c r="L710" i="3"/>
  <c r="J710" i="3"/>
  <c r="K710" i="3" s="1"/>
  <c r="S712" i="3"/>
  <c r="W711" i="3"/>
  <c r="U711" i="3"/>
  <c r="V711" i="3" s="1"/>
  <c r="AD713" i="3"/>
  <c r="AH713" i="3" s="1"/>
  <c r="AF712" i="3"/>
  <c r="AG712" i="3" s="1"/>
  <c r="H508" i="1"/>
  <c r="L507" i="1"/>
  <c r="J507" i="1"/>
  <c r="K507" i="1" s="1"/>
  <c r="G712" i="3"/>
  <c r="AM712" i="3" s="1"/>
  <c r="AR711" i="3" l="1"/>
  <c r="AP711" i="3"/>
  <c r="AQ711" i="3" s="1"/>
  <c r="S713" i="3"/>
  <c r="W712" i="3"/>
  <c r="U712" i="3"/>
  <c r="V712" i="3" s="1"/>
  <c r="H712" i="3"/>
  <c r="AN712" i="3" s="1"/>
  <c r="L711" i="3"/>
  <c r="J711" i="3"/>
  <c r="K711" i="3" s="1"/>
  <c r="AD714" i="3"/>
  <c r="AH714" i="3" s="1"/>
  <c r="AF713" i="3"/>
  <c r="AG713" i="3" s="1"/>
  <c r="H509" i="1"/>
  <c r="L508" i="1"/>
  <c r="J508" i="1"/>
  <c r="K508" i="1" s="1"/>
  <c r="G713" i="3"/>
  <c r="AM713" i="3" s="1"/>
  <c r="AR712" i="3" l="1"/>
  <c r="AP712" i="3"/>
  <c r="AQ712" i="3" s="1"/>
  <c r="H713" i="3"/>
  <c r="AN713" i="3" s="1"/>
  <c r="L712" i="3"/>
  <c r="J712" i="3"/>
  <c r="K712" i="3" s="1"/>
  <c r="S714" i="3"/>
  <c r="W713" i="3"/>
  <c r="U713" i="3"/>
  <c r="V713" i="3" s="1"/>
  <c r="AD715" i="3"/>
  <c r="AH715" i="3" s="1"/>
  <c r="AF714" i="3"/>
  <c r="AG714" i="3" s="1"/>
  <c r="H510" i="1"/>
  <c r="L509" i="1"/>
  <c r="J509" i="1"/>
  <c r="K509" i="1" s="1"/>
  <c r="G714" i="3"/>
  <c r="AM714" i="3" s="1"/>
  <c r="AR713" i="3" l="1"/>
  <c r="AP713" i="3"/>
  <c r="AQ713" i="3" s="1"/>
  <c r="S715" i="3"/>
  <c r="W714" i="3"/>
  <c r="U714" i="3"/>
  <c r="V714" i="3" s="1"/>
  <c r="H714" i="3"/>
  <c r="AN714" i="3" s="1"/>
  <c r="L713" i="3"/>
  <c r="J713" i="3"/>
  <c r="K713" i="3" s="1"/>
  <c r="AD716" i="3"/>
  <c r="AH716" i="3" s="1"/>
  <c r="AF715" i="3"/>
  <c r="H511" i="1"/>
  <c r="L510" i="1"/>
  <c r="J510" i="1"/>
  <c r="K510" i="1" s="1"/>
  <c r="G715" i="3"/>
  <c r="AM715" i="3" s="1"/>
  <c r="AG715" i="3" l="1"/>
  <c r="AW60" i="3"/>
  <c r="BA60" i="3" s="1"/>
  <c r="AR714" i="3"/>
  <c r="AP714" i="3"/>
  <c r="AQ714" i="3" s="1"/>
  <c r="H715" i="3"/>
  <c r="AN715" i="3" s="1"/>
  <c r="L714" i="3"/>
  <c r="J714" i="3"/>
  <c r="K714" i="3" s="1"/>
  <c r="S716" i="3"/>
  <c r="W715" i="3"/>
  <c r="U715" i="3"/>
  <c r="AD717" i="3"/>
  <c r="AH717" i="3" s="1"/>
  <c r="AF716" i="3"/>
  <c r="AG716" i="3" s="1"/>
  <c r="H512" i="1"/>
  <c r="L511" i="1"/>
  <c r="J511" i="1"/>
  <c r="K511" i="1" s="1"/>
  <c r="G716" i="3"/>
  <c r="AM716" i="3" s="1"/>
  <c r="V715" i="3" l="1"/>
  <c r="AV60" i="3"/>
  <c r="AZ60" i="3" s="1"/>
  <c r="AR715" i="3"/>
  <c r="AP715" i="3"/>
  <c r="S717" i="3"/>
  <c r="W716" i="3"/>
  <c r="U716" i="3"/>
  <c r="V716" i="3" s="1"/>
  <c r="H716" i="3"/>
  <c r="AN716" i="3" s="1"/>
  <c r="L715" i="3"/>
  <c r="J715" i="3"/>
  <c r="AD718" i="3"/>
  <c r="AH718" i="3" s="1"/>
  <c r="AF717" i="3"/>
  <c r="AG717" i="3" s="1"/>
  <c r="H513" i="1"/>
  <c r="L512" i="1"/>
  <c r="J512" i="1"/>
  <c r="K512" i="1" s="1"/>
  <c r="G717" i="3"/>
  <c r="AM717" i="3" s="1"/>
  <c r="AX60" i="3" l="1"/>
  <c r="BB60" i="3" s="1"/>
  <c r="AQ715" i="3"/>
  <c r="AR716" i="3"/>
  <c r="AP716" i="3"/>
  <c r="AQ716" i="3" s="1"/>
  <c r="K715" i="3"/>
  <c r="AU60" i="3"/>
  <c r="AY60" i="3" s="1"/>
  <c r="H717" i="3"/>
  <c r="AN717" i="3" s="1"/>
  <c r="L716" i="3"/>
  <c r="J716" i="3"/>
  <c r="K716" i="3" s="1"/>
  <c r="S718" i="3"/>
  <c r="W717" i="3"/>
  <c r="U717" i="3"/>
  <c r="V717" i="3" s="1"/>
  <c r="AD719" i="3"/>
  <c r="AH719" i="3" s="1"/>
  <c r="AF718" i="3"/>
  <c r="AG718" i="3" s="1"/>
  <c r="H514" i="1"/>
  <c r="L513" i="1"/>
  <c r="J513" i="1"/>
  <c r="K513" i="1" s="1"/>
  <c r="G718" i="3"/>
  <c r="AM718" i="3" s="1"/>
  <c r="AR717" i="3" l="1"/>
  <c r="AP717" i="3"/>
  <c r="AQ717" i="3" s="1"/>
  <c r="S719" i="3"/>
  <c r="W718" i="3"/>
  <c r="U718" i="3"/>
  <c r="V718" i="3" s="1"/>
  <c r="H718" i="3"/>
  <c r="AN718" i="3" s="1"/>
  <c r="L717" i="3"/>
  <c r="J717" i="3"/>
  <c r="K717" i="3" s="1"/>
  <c r="AD720" i="3"/>
  <c r="AH720" i="3" s="1"/>
  <c r="AF719" i="3"/>
  <c r="AG719" i="3" s="1"/>
  <c r="H515" i="1"/>
  <c r="L514" i="1"/>
  <c r="J514" i="1"/>
  <c r="K514" i="1" s="1"/>
  <c r="G719" i="3"/>
  <c r="AM719" i="3" s="1"/>
  <c r="AR718" i="3" l="1"/>
  <c r="AP718" i="3"/>
  <c r="AQ718" i="3" s="1"/>
  <c r="H719" i="3"/>
  <c r="AN719" i="3" s="1"/>
  <c r="L718" i="3"/>
  <c r="J718" i="3"/>
  <c r="K718" i="3" s="1"/>
  <c r="S720" i="3"/>
  <c r="W719" i="3"/>
  <c r="U719" i="3"/>
  <c r="V719" i="3" s="1"/>
  <c r="AD721" i="3"/>
  <c r="AH721" i="3" s="1"/>
  <c r="AF720" i="3"/>
  <c r="AG720" i="3" s="1"/>
  <c r="H516" i="1"/>
  <c r="L515" i="1"/>
  <c r="J515" i="1"/>
  <c r="K515" i="1" s="1"/>
  <c r="G720" i="3"/>
  <c r="AM720" i="3" s="1"/>
  <c r="AR719" i="3" l="1"/>
  <c r="AP719" i="3"/>
  <c r="AQ719" i="3" s="1"/>
  <c r="S721" i="3"/>
  <c r="W720" i="3"/>
  <c r="U720" i="3"/>
  <c r="V720" i="3" s="1"/>
  <c r="H720" i="3"/>
  <c r="AN720" i="3" s="1"/>
  <c r="L719" i="3"/>
  <c r="J719" i="3"/>
  <c r="K719" i="3" s="1"/>
  <c r="AD722" i="3"/>
  <c r="AH722" i="3" s="1"/>
  <c r="AF721" i="3"/>
  <c r="AG721" i="3" s="1"/>
  <c r="H517" i="1"/>
  <c r="L516" i="1"/>
  <c r="J516" i="1"/>
  <c r="K516" i="1" s="1"/>
  <c r="G721" i="3"/>
  <c r="AM721" i="3" s="1"/>
  <c r="AR720" i="3" l="1"/>
  <c r="AP720" i="3"/>
  <c r="AQ720" i="3" s="1"/>
  <c r="H721" i="3"/>
  <c r="AN721" i="3" s="1"/>
  <c r="L720" i="3"/>
  <c r="J720" i="3"/>
  <c r="K720" i="3" s="1"/>
  <c r="S722" i="3"/>
  <c r="W721" i="3"/>
  <c r="U721" i="3"/>
  <c r="V721" i="3" s="1"/>
  <c r="AD723" i="3"/>
  <c r="AH723" i="3" s="1"/>
  <c r="AF722" i="3"/>
  <c r="AG722" i="3" s="1"/>
  <c r="H518" i="1"/>
  <c r="L517" i="1"/>
  <c r="J517" i="1"/>
  <c r="K517" i="1" s="1"/>
  <c r="G722" i="3"/>
  <c r="AM722" i="3" s="1"/>
  <c r="AR721" i="3" l="1"/>
  <c r="AP721" i="3"/>
  <c r="AQ721" i="3" s="1"/>
  <c r="S723" i="3"/>
  <c r="W722" i="3"/>
  <c r="U722" i="3"/>
  <c r="V722" i="3" s="1"/>
  <c r="H722" i="3"/>
  <c r="AN722" i="3" s="1"/>
  <c r="L721" i="3"/>
  <c r="J721" i="3"/>
  <c r="K721" i="3" s="1"/>
  <c r="AD724" i="3"/>
  <c r="AH724" i="3" s="1"/>
  <c r="AF723" i="3"/>
  <c r="AG723" i="3" s="1"/>
  <c r="H519" i="1"/>
  <c r="L518" i="1"/>
  <c r="J518" i="1"/>
  <c r="K518" i="1" s="1"/>
  <c r="G723" i="3"/>
  <c r="AM723" i="3" s="1"/>
  <c r="AR722" i="3" l="1"/>
  <c r="AP722" i="3"/>
  <c r="AQ722" i="3" s="1"/>
  <c r="H723" i="3"/>
  <c r="AN723" i="3" s="1"/>
  <c r="L722" i="3"/>
  <c r="J722" i="3"/>
  <c r="K722" i="3" s="1"/>
  <c r="S724" i="3"/>
  <c r="W723" i="3"/>
  <c r="U723" i="3"/>
  <c r="V723" i="3" s="1"/>
  <c r="AD725" i="3"/>
  <c r="AH725" i="3" s="1"/>
  <c r="AF724" i="3"/>
  <c r="AG724" i="3" s="1"/>
  <c r="H520" i="1"/>
  <c r="L519" i="1"/>
  <c r="J519" i="1"/>
  <c r="G724" i="3"/>
  <c r="AM724" i="3" s="1"/>
  <c r="AR723" i="3" l="1"/>
  <c r="AP723" i="3"/>
  <c r="AQ723" i="3" s="1"/>
  <c r="K519" i="1"/>
  <c r="S39" i="1"/>
  <c r="T39" i="1" s="1"/>
  <c r="S725" i="3"/>
  <c r="W724" i="3"/>
  <c r="U724" i="3"/>
  <c r="V724" i="3" s="1"/>
  <c r="H724" i="3"/>
  <c r="AN724" i="3" s="1"/>
  <c r="L723" i="3"/>
  <c r="J723" i="3"/>
  <c r="K723" i="3" s="1"/>
  <c r="AD726" i="3"/>
  <c r="AH726" i="3" s="1"/>
  <c r="AF725" i="3"/>
  <c r="AG725" i="3" s="1"/>
  <c r="H521" i="1"/>
  <c r="L520" i="1"/>
  <c r="J520" i="1"/>
  <c r="K520" i="1" s="1"/>
  <c r="G725" i="3"/>
  <c r="AM725" i="3" s="1"/>
  <c r="AR724" i="3" l="1"/>
  <c r="AP724" i="3"/>
  <c r="AQ724" i="3" s="1"/>
  <c r="H725" i="3"/>
  <c r="AN725" i="3" s="1"/>
  <c r="L724" i="3"/>
  <c r="J724" i="3"/>
  <c r="K724" i="3" s="1"/>
  <c r="S726" i="3"/>
  <c r="W725" i="3"/>
  <c r="U725" i="3"/>
  <c r="V725" i="3" s="1"/>
  <c r="AD727" i="3"/>
  <c r="AH727" i="3" s="1"/>
  <c r="AF726" i="3"/>
  <c r="AG726" i="3" s="1"/>
  <c r="H522" i="1"/>
  <c r="L521" i="1"/>
  <c r="J521" i="1"/>
  <c r="K521" i="1" s="1"/>
  <c r="G726" i="3"/>
  <c r="AM726" i="3" s="1"/>
  <c r="AR725" i="3" l="1"/>
  <c r="AP725" i="3"/>
  <c r="AQ725" i="3" s="1"/>
  <c r="S727" i="3"/>
  <c r="W726" i="3"/>
  <c r="U726" i="3"/>
  <c r="V726" i="3" s="1"/>
  <c r="H726" i="3"/>
  <c r="AN726" i="3" s="1"/>
  <c r="L725" i="3"/>
  <c r="J725" i="3"/>
  <c r="K725" i="3" s="1"/>
  <c r="AD728" i="3"/>
  <c r="AH728" i="3" s="1"/>
  <c r="AF727" i="3"/>
  <c r="AG727" i="3" s="1"/>
  <c r="H523" i="1"/>
  <c r="L522" i="1"/>
  <c r="J522" i="1"/>
  <c r="K522" i="1" s="1"/>
  <c r="G727" i="3"/>
  <c r="AM727" i="3" s="1"/>
  <c r="AR726" i="3" l="1"/>
  <c r="AP726" i="3"/>
  <c r="AQ726" i="3" s="1"/>
  <c r="H727" i="3"/>
  <c r="AN727" i="3" s="1"/>
  <c r="L726" i="3"/>
  <c r="J726" i="3"/>
  <c r="K726" i="3" s="1"/>
  <c r="S728" i="3"/>
  <c r="W727" i="3"/>
  <c r="U727" i="3"/>
  <c r="V727" i="3" s="1"/>
  <c r="AD729" i="3"/>
  <c r="AH729" i="3" s="1"/>
  <c r="AF728" i="3"/>
  <c r="AG728" i="3" s="1"/>
  <c r="H524" i="1"/>
  <c r="L523" i="1"/>
  <c r="J523" i="1"/>
  <c r="K523" i="1" s="1"/>
  <c r="G728" i="3"/>
  <c r="AM728" i="3" s="1"/>
  <c r="AR727" i="3" l="1"/>
  <c r="AP727" i="3"/>
  <c r="AQ727" i="3" s="1"/>
  <c r="S729" i="3"/>
  <c r="W728" i="3"/>
  <c r="U728" i="3"/>
  <c r="V728" i="3" s="1"/>
  <c r="H728" i="3"/>
  <c r="AN728" i="3" s="1"/>
  <c r="L727" i="3"/>
  <c r="J727" i="3"/>
  <c r="K727" i="3" s="1"/>
  <c r="AD730" i="3"/>
  <c r="AH730" i="3" s="1"/>
  <c r="AF729" i="3"/>
  <c r="AG729" i="3" s="1"/>
  <c r="H525" i="1"/>
  <c r="L524" i="1"/>
  <c r="J524" i="1"/>
  <c r="K524" i="1" s="1"/>
  <c r="G729" i="3"/>
  <c r="AM729" i="3" s="1"/>
  <c r="AR728" i="3" l="1"/>
  <c r="AP728" i="3"/>
  <c r="AQ728" i="3" s="1"/>
  <c r="H729" i="3"/>
  <c r="AN729" i="3" s="1"/>
  <c r="L728" i="3"/>
  <c r="J728" i="3"/>
  <c r="K728" i="3" s="1"/>
  <c r="S730" i="3"/>
  <c r="W729" i="3"/>
  <c r="U729" i="3"/>
  <c r="V729" i="3" s="1"/>
  <c r="AD731" i="3"/>
  <c r="AH731" i="3" s="1"/>
  <c r="AF730" i="3"/>
  <c r="AG730" i="3" s="1"/>
  <c r="H526" i="1"/>
  <c r="L525" i="1"/>
  <c r="J525" i="1"/>
  <c r="K525" i="1" s="1"/>
  <c r="G730" i="3"/>
  <c r="AM730" i="3" s="1"/>
  <c r="AR729" i="3" l="1"/>
  <c r="AP729" i="3"/>
  <c r="AQ729" i="3" s="1"/>
  <c r="S731" i="3"/>
  <c r="W730" i="3"/>
  <c r="U730" i="3"/>
  <c r="V730" i="3" s="1"/>
  <c r="H730" i="3"/>
  <c r="AN730" i="3" s="1"/>
  <c r="L729" i="3"/>
  <c r="J729" i="3"/>
  <c r="K729" i="3" s="1"/>
  <c r="AD732" i="3"/>
  <c r="AH732" i="3" s="1"/>
  <c r="AF731" i="3"/>
  <c r="AG731" i="3" s="1"/>
  <c r="H527" i="1"/>
  <c r="L526" i="1"/>
  <c r="J526" i="1"/>
  <c r="K526" i="1" s="1"/>
  <c r="G731" i="3"/>
  <c r="AM731" i="3" s="1"/>
  <c r="AR730" i="3" l="1"/>
  <c r="AP730" i="3"/>
  <c r="AQ730" i="3" s="1"/>
  <c r="H731" i="3"/>
  <c r="AN731" i="3" s="1"/>
  <c r="L730" i="3"/>
  <c r="J730" i="3"/>
  <c r="K730" i="3" s="1"/>
  <c r="S732" i="3"/>
  <c r="W731" i="3"/>
  <c r="U731" i="3"/>
  <c r="V731" i="3" s="1"/>
  <c r="AD733" i="3"/>
  <c r="AH733" i="3" s="1"/>
  <c r="AF732" i="3"/>
  <c r="AG732" i="3" s="1"/>
  <c r="H528" i="1"/>
  <c r="L527" i="1"/>
  <c r="J527" i="1"/>
  <c r="K527" i="1" s="1"/>
  <c r="G732" i="3"/>
  <c r="AM732" i="3" s="1"/>
  <c r="AR731" i="3" l="1"/>
  <c r="AP731" i="3"/>
  <c r="AQ731" i="3" s="1"/>
  <c r="S733" i="3"/>
  <c r="W732" i="3"/>
  <c r="U732" i="3"/>
  <c r="V732" i="3" s="1"/>
  <c r="H732" i="3"/>
  <c r="AN732" i="3" s="1"/>
  <c r="L731" i="3"/>
  <c r="J731" i="3"/>
  <c r="K731" i="3" s="1"/>
  <c r="AD734" i="3"/>
  <c r="AH734" i="3" s="1"/>
  <c r="AF733" i="3"/>
  <c r="AG733" i="3" s="1"/>
  <c r="H529" i="1"/>
  <c r="L528" i="1"/>
  <c r="J528" i="1"/>
  <c r="K528" i="1" s="1"/>
  <c r="G733" i="3"/>
  <c r="AM733" i="3" s="1"/>
  <c r="AR732" i="3" l="1"/>
  <c r="AP732" i="3"/>
  <c r="AQ732" i="3" s="1"/>
  <c r="H733" i="3"/>
  <c r="AN733" i="3" s="1"/>
  <c r="L732" i="3"/>
  <c r="J732" i="3"/>
  <c r="K732" i="3" s="1"/>
  <c r="S734" i="3"/>
  <c r="W733" i="3"/>
  <c r="U733" i="3"/>
  <c r="V733" i="3" s="1"/>
  <c r="AD735" i="3"/>
  <c r="AH735" i="3" s="1"/>
  <c r="AF734" i="3"/>
  <c r="AG734" i="3" s="1"/>
  <c r="H530" i="1"/>
  <c r="L529" i="1"/>
  <c r="J529" i="1"/>
  <c r="K529" i="1" s="1"/>
  <c r="G734" i="3"/>
  <c r="AM734" i="3" s="1"/>
  <c r="AR733" i="3" l="1"/>
  <c r="AP733" i="3"/>
  <c r="AQ733" i="3" s="1"/>
  <c r="S735" i="3"/>
  <c r="W734" i="3"/>
  <c r="U734" i="3"/>
  <c r="V734" i="3" s="1"/>
  <c r="H734" i="3"/>
  <c r="AN734" i="3" s="1"/>
  <c r="L733" i="3"/>
  <c r="J733" i="3"/>
  <c r="K733" i="3" s="1"/>
  <c r="AD736" i="3"/>
  <c r="AH736" i="3" s="1"/>
  <c r="AF735" i="3"/>
  <c r="AG735" i="3" s="1"/>
  <c r="H531" i="1"/>
  <c r="L530" i="1"/>
  <c r="J530" i="1"/>
  <c r="K530" i="1" s="1"/>
  <c r="G735" i="3"/>
  <c r="AM735" i="3" s="1"/>
  <c r="AR734" i="3" l="1"/>
  <c r="AP734" i="3"/>
  <c r="AQ734" i="3" s="1"/>
  <c r="H735" i="3"/>
  <c r="AN735" i="3" s="1"/>
  <c r="L734" i="3"/>
  <c r="J734" i="3"/>
  <c r="K734" i="3" s="1"/>
  <c r="S736" i="3"/>
  <c r="W735" i="3"/>
  <c r="U735" i="3"/>
  <c r="V735" i="3" s="1"/>
  <c r="AD737" i="3"/>
  <c r="AH737" i="3" s="1"/>
  <c r="AF736" i="3"/>
  <c r="H532" i="1"/>
  <c r="L531" i="1"/>
  <c r="J531" i="1"/>
  <c r="K531" i="1" s="1"/>
  <c r="G736" i="3"/>
  <c r="AM736" i="3" s="1"/>
  <c r="AR735" i="3" l="1"/>
  <c r="AP735" i="3"/>
  <c r="AQ735" i="3" s="1"/>
  <c r="AG736" i="3"/>
  <c r="AW61" i="3"/>
  <c r="BA61" i="3" s="1"/>
  <c r="S737" i="3"/>
  <c r="W736" i="3"/>
  <c r="U736" i="3"/>
  <c r="H736" i="3"/>
  <c r="AN736" i="3" s="1"/>
  <c r="L735" i="3"/>
  <c r="J735" i="3"/>
  <c r="K735" i="3" s="1"/>
  <c r="AD738" i="3"/>
  <c r="AH738" i="3" s="1"/>
  <c r="AF737" i="3"/>
  <c r="AG737" i="3" s="1"/>
  <c r="H533" i="1"/>
  <c r="L532" i="1"/>
  <c r="J532" i="1"/>
  <c r="K532" i="1" s="1"/>
  <c r="G737" i="3"/>
  <c r="AM737" i="3" s="1"/>
  <c r="AR736" i="3" l="1"/>
  <c r="AP736" i="3"/>
  <c r="V736" i="3"/>
  <c r="AV61" i="3"/>
  <c r="AZ61" i="3" s="1"/>
  <c r="H737" i="3"/>
  <c r="AN737" i="3" s="1"/>
  <c r="L736" i="3"/>
  <c r="J736" i="3"/>
  <c r="S738" i="3"/>
  <c r="W737" i="3"/>
  <c r="U737" i="3"/>
  <c r="V737" i="3" s="1"/>
  <c r="AD739" i="3"/>
  <c r="AH739" i="3" s="1"/>
  <c r="AF738" i="3"/>
  <c r="AG738" i="3" s="1"/>
  <c r="H534" i="1"/>
  <c r="L533" i="1"/>
  <c r="J533" i="1"/>
  <c r="K533" i="1" s="1"/>
  <c r="G738" i="3"/>
  <c r="AM738" i="3" s="1"/>
  <c r="AR737" i="3" l="1"/>
  <c r="AP737" i="3"/>
  <c r="AQ737" i="3" s="1"/>
  <c r="K736" i="3"/>
  <c r="AU61" i="3"/>
  <c r="AY61" i="3" s="1"/>
  <c r="AX61" i="3"/>
  <c r="BB61" i="3" s="1"/>
  <c r="AQ736" i="3"/>
  <c r="S739" i="3"/>
  <c r="W738" i="3"/>
  <c r="U738" i="3"/>
  <c r="V738" i="3" s="1"/>
  <c r="H738" i="3"/>
  <c r="AN738" i="3" s="1"/>
  <c r="L737" i="3"/>
  <c r="J737" i="3"/>
  <c r="K737" i="3" s="1"/>
  <c r="AD740" i="3"/>
  <c r="AH740" i="3" s="1"/>
  <c r="AF739" i="3"/>
  <c r="AG739" i="3" s="1"/>
  <c r="H535" i="1"/>
  <c r="L534" i="1"/>
  <c r="J534" i="1"/>
  <c r="K534" i="1" s="1"/>
  <c r="G739" i="3"/>
  <c r="AM739" i="3" s="1"/>
  <c r="AR738" i="3" l="1"/>
  <c r="AP738" i="3"/>
  <c r="AQ738" i="3" s="1"/>
  <c r="H739" i="3"/>
  <c r="AN739" i="3" s="1"/>
  <c r="L738" i="3"/>
  <c r="J738" i="3"/>
  <c r="K738" i="3" s="1"/>
  <c r="S740" i="3"/>
  <c r="W739" i="3"/>
  <c r="U739" i="3"/>
  <c r="V739" i="3" s="1"/>
  <c r="AD741" i="3"/>
  <c r="AH741" i="3" s="1"/>
  <c r="AF740" i="3"/>
  <c r="AG740" i="3" s="1"/>
  <c r="H536" i="1"/>
  <c r="L535" i="1"/>
  <c r="J535" i="1"/>
  <c r="K535" i="1" s="1"/>
  <c r="G740" i="3"/>
  <c r="AM740" i="3" s="1"/>
  <c r="AR739" i="3" l="1"/>
  <c r="AP739" i="3"/>
  <c r="AQ739" i="3" s="1"/>
  <c r="S741" i="3"/>
  <c r="W740" i="3"/>
  <c r="U740" i="3"/>
  <c r="V740" i="3" s="1"/>
  <c r="H740" i="3"/>
  <c r="AN740" i="3" s="1"/>
  <c r="L739" i="3"/>
  <c r="J739" i="3"/>
  <c r="K739" i="3" s="1"/>
  <c r="AD742" i="3"/>
  <c r="AH742" i="3" s="1"/>
  <c r="AF741" i="3"/>
  <c r="AG741" i="3" s="1"/>
  <c r="H537" i="1"/>
  <c r="L536" i="1"/>
  <c r="J536" i="1"/>
  <c r="K536" i="1" s="1"/>
  <c r="G741" i="3"/>
  <c r="AM741" i="3" s="1"/>
  <c r="AR740" i="3" l="1"/>
  <c r="AP740" i="3"/>
  <c r="AQ740" i="3" s="1"/>
  <c r="H741" i="3"/>
  <c r="AN741" i="3" s="1"/>
  <c r="L740" i="3"/>
  <c r="J740" i="3"/>
  <c r="K740" i="3" s="1"/>
  <c r="S742" i="3"/>
  <c r="W741" i="3"/>
  <c r="U741" i="3"/>
  <c r="V741" i="3" s="1"/>
  <c r="AD743" i="3"/>
  <c r="AH743" i="3" s="1"/>
  <c r="AF742" i="3"/>
  <c r="AG742" i="3" s="1"/>
  <c r="H538" i="1"/>
  <c r="L537" i="1"/>
  <c r="J537" i="1"/>
  <c r="K537" i="1" s="1"/>
  <c r="G742" i="3"/>
  <c r="AM742" i="3" s="1"/>
  <c r="AR741" i="3" l="1"/>
  <c r="AP741" i="3"/>
  <c r="AQ741" i="3" s="1"/>
  <c r="S743" i="3"/>
  <c r="W742" i="3"/>
  <c r="U742" i="3"/>
  <c r="V742" i="3" s="1"/>
  <c r="H742" i="3"/>
  <c r="AN742" i="3" s="1"/>
  <c r="L741" i="3"/>
  <c r="J741" i="3"/>
  <c r="K741" i="3" s="1"/>
  <c r="AD744" i="3"/>
  <c r="AH744" i="3" s="1"/>
  <c r="AF743" i="3"/>
  <c r="AG743" i="3" s="1"/>
  <c r="H539" i="1"/>
  <c r="L538" i="1"/>
  <c r="J538" i="1"/>
  <c r="K538" i="1" s="1"/>
  <c r="G743" i="3"/>
  <c r="AM743" i="3" s="1"/>
  <c r="AR742" i="3" l="1"/>
  <c r="AP742" i="3"/>
  <c r="AQ742" i="3" s="1"/>
  <c r="H743" i="3"/>
  <c r="AN743" i="3" s="1"/>
  <c r="L742" i="3"/>
  <c r="J742" i="3"/>
  <c r="K742" i="3" s="1"/>
  <c r="S744" i="3"/>
  <c r="W743" i="3"/>
  <c r="U743" i="3"/>
  <c r="V743" i="3" s="1"/>
  <c r="AD745" i="3"/>
  <c r="AH745" i="3" s="1"/>
  <c r="AF744" i="3"/>
  <c r="AG744" i="3" s="1"/>
  <c r="H540" i="1"/>
  <c r="L539" i="1"/>
  <c r="J539" i="1"/>
  <c r="K539" i="1" s="1"/>
  <c r="G744" i="3"/>
  <c r="AM744" i="3" s="1"/>
  <c r="AR743" i="3" l="1"/>
  <c r="AP743" i="3"/>
  <c r="AQ743" i="3" s="1"/>
  <c r="S745" i="3"/>
  <c r="W744" i="3"/>
  <c r="U744" i="3"/>
  <c r="V744" i="3" s="1"/>
  <c r="H744" i="3"/>
  <c r="AN744" i="3" s="1"/>
  <c r="L743" i="3"/>
  <c r="J743" i="3"/>
  <c r="K743" i="3" s="1"/>
  <c r="AD746" i="3"/>
  <c r="AH746" i="3" s="1"/>
  <c r="AF745" i="3"/>
  <c r="AG745" i="3" s="1"/>
  <c r="H541" i="1"/>
  <c r="L540" i="1"/>
  <c r="J540" i="1"/>
  <c r="G745" i="3"/>
  <c r="AM745" i="3" s="1"/>
  <c r="AR744" i="3" l="1"/>
  <c r="AP744" i="3"/>
  <c r="AQ744" i="3" s="1"/>
  <c r="K540" i="1"/>
  <c r="S40" i="1"/>
  <c r="T40" i="1" s="1"/>
  <c r="H745" i="3"/>
  <c r="AN745" i="3" s="1"/>
  <c r="L744" i="3"/>
  <c r="J744" i="3"/>
  <c r="K744" i="3" s="1"/>
  <c r="S746" i="3"/>
  <c r="W745" i="3"/>
  <c r="U745" i="3"/>
  <c r="V745" i="3" s="1"/>
  <c r="AD747" i="3"/>
  <c r="AH747" i="3" s="1"/>
  <c r="AF746" i="3"/>
  <c r="AG746" i="3" s="1"/>
  <c r="H542" i="1"/>
  <c r="L541" i="1"/>
  <c r="J541" i="1"/>
  <c r="K541" i="1" s="1"/>
  <c r="G746" i="3"/>
  <c r="AM746" i="3" s="1"/>
  <c r="AR745" i="3" l="1"/>
  <c r="AP745" i="3"/>
  <c r="AQ745" i="3" s="1"/>
  <c r="S747" i="3"/>
  <c r="W746" i="3"/>
  <c r="U746" i="3"/>
  <c r="V746" i="3" s="1"/>
  <c r="H746" i="3"/>
  <c r="AN746" i="3" s="1"/>
  <c r="L745" i="3"/>
  <c r="J745" i="3"/>
  <c r="K745" i="3" s="1"/>
  <c r="AD748" i="3"/>
  <c r="AH748" i="3" s="1"/>
  <c r="AF747" i="3"/>
  <c r="AG747" i="3" s="1"/>
  <c r="H543" i="1"/>
  <c r="L542" i="1"/>
  <c r="J542" i="1"/>
  <c r="K542" i="1" s="1"/>
  <c r="G747" i="3"/>
  <c r="AM747" i="3" s="1"/>
  <c r="AR746" i="3" l="1"/>
  <c r="AP746" i="3"/>
  <c r="AQ746" i="3" s="1"/>
  <c r="H747" i="3"/>
  <c r="AN747" i="3" s="1"/>
  <c r="L746" i="3"/>
  <c r="J746" i="3"/>
  <c r="K746" i="3" s="1"/>
  <c r="S748" i="3"/>
  <c r="W747" i="3"/>
  <c r="U747" i="3"/>
  <c r="V747" i="3" s="1"/>
  <c r="AD749" i="3"/>
  <c r="AH749" i="3" s="1"/>
  <c r="AF748" i="3"/>
  <c r="AG748" i="3" s="1"/>
  <c r="H544" i="1"/>
  <c r="L543" i="1"/>
  <c r="J543" i="1"/>
  <c r="K543" i="1" s="1"/>
  <c r="G748" i="3"/>
  <c r="AM748" i="3" s="1"/>
  <c r="AR747" i="3" l="1"/>
  <c r="AP747" i="3"/>
  <c r="AQ747" i="3" s="1"/>
  <c r="S749" i="3"/>
  <c r="W748" i="3"/>
  <c r="U748" i="3"/>
  <c r="V748" i="3" s="1"/>
  <c r="H748" i="3"/>
  <c r="AN748" i="3" s="1"/>
  <c r="L747" i="3"/>
  <c r="J747" i="3"/>
  <c r="K747" i="3" s="1"/>
  <c r="AD750" i="3"/>
  <c r="AH750" i="3" s="1"/>
  <c r="AF749" i="3"/>
  <c r="AG749" i="3" s="1"/>
  <c r="H545" i="1"/>
  <c r="L544" i="1"/>
  <c r="J544" i="1"/>
  <c r="K544" i="1" s="1"/>
  <c r="G749" i="3"/>
  <c r="AM749" i="3" s="1"/>
  <c r="AR748" i="3" l="1"/>
  <c r="AP748" i="3"/>
  <c r="AQ748" i="3" s="1"/>
  <c r="H749" i="3"/>
  <c r="AN749" i="3" s="1"/>
  <c r="L748" i="3"/>
  <c r="J748" i="3"/>
  <c r="K748" i="3" s="1"/>
  <c r="S750" i="3"/>
  <c r="W749" i="3"/>
  <c r="U749" i="3"/>
  <c r="V749" i="3" s="1"/>
  <c r="AD751" i="3"/>
  <c r="AH751" i="3" s="1"/>
  <c r="AF750" i="3"/>
  <c r="AG750" i="3" s="1"/>
  <c r="H546" i="1"/>
  <c r="L545" i="1"/>
  <c r="J545" i="1"/>
  <c r="K545" i="1" s="1"/>
  <c r="G750" i="3"/>
  <c r="AM750" i="3" s="1"/>
  <c r="AR749" i="3" l="1"/>
  <c r="AP749" i="3"/>
  <c r="AQ749" i="3" s="1"/>
  <c r="S751" i="3"/>
  <c r="W750" i="3"/>
  <c r="U750" i="3"/>
  <c r="V750" i="3" s="1"/>
  <c r="H750" i="3"/>
  <c r="AN750" i="3" s="1"/>
  <c r="L749" i="3"/>
  <c r="J749" i="3"/>
  <c r="K749" i="3" s="1"/>
  <c r="AD752" i="3"/>
  <c r="AH752" i="3" s="1"/>
  <c r="AF751" i="3"/>
  <c r="AG751" i="3" s="1"/>
  <c r="H547" i="1"/>
  <c r="L546" i="1"/>
  <c r="J546" i="1"/>
  <c r="K546" i="1" s="1"/>
  <c r="G751" i="3"/>
  <c r="AM751" i="3" s="1"/>
  <c r="AR750" i="3" l="1"/>
  <c r="AP750" i="3"/>
  <c r="AQ750" i="3" s="1"/>
  <c r="H751" i="3"/>
  <c r="AN751" i="3" s="1"/>
  <c r="L750" i="3"/>
  <c r="J750" i="3"/>
  <c r="K750" i="3" s="1"/>
  <c r="S752" i="3"/>
  <c r="W751" i="3"/>
  <c r="U751" i="3"/>
  <c r="V751" i="3" s="1"/>
  <c r="AD753" i="3"/>
  <c r="AH753" i="3" s="1"/>
  <c r="AF752" i="3"/>
  <c r="AG752" i="3" s="1"/>
  <c r="H548" i="1"/>
  <c r="L547" i="1"/>
  <c r="J547" i="1"/>
  <c r="K547" i="1" s="1"/>
  <c r="G752" i="3"/>
  <c r="AM752" i="3" s="1"/>
  <c r="AR751" i="3" l="1"/>
  <c r="AP751" i="3"/>
  <c r="AQ751" i="3" s="1"/>
  <c r="S753" i="3"/>
  <c r="W752" i="3"/>
  <c r="U752" i="3"/>
  <c r="V752" i="3" s="1"/>
  <c r="H752" i="3"/>
  <c r="AN752" i="3" s="1"/>
  <c r="L751" i="3"/>
  <c r="J751" i="3"/>
  <c r="K751" i="3" s="1"/>
  <c r="AD754" i="3"/>
  <c r="AH754" i="3" s="1"/>
  <c r="AF753" i="3"/>
  <c r="AG753" i="3" s="1"/>
  <c r="H549" i="1"/>
  <c r="L548" i="1"/>
  <c r="J548" i="1"/>
  <c r="K548" i="1" s="1"/>
  <c r="G753" i="3"/>
  <c r="AM753" i="3" s="1"/>
  <c r="AR752" i="3" l="1"/>
  <c r="AP752" i="3"/>
  <c r="AQ752" i="3" s="1"/>
  <c r="H753" i="3"/>
  <c r="AN753" i="3" s="1"/>
  <c r="L752" i="3"/>
  <c r="J752" i="3"/>
  <c r="K752" i="3" s="1"/>
  <c r="S754" i="3"/>
  <c r="W753" i="3"/>
  <c r="U753" i="3"/>
  <c r="V753" i="3" s="1"/>
  <c r="AD755" i="3"/>
  <c r="AH755" i="3" s="1"/>
  <c r="AF754" i="3"/>
  <c r="H550" i="1"/>
  <c r="L549" i="1"/>
  <c r="J549" i="1"/>
  <c r="K549" i="1" s="1"/>
  <c r="G754" i="3"/>
  <c r="AM754" i="3" s="1"/>
  <c r="AG754" i="3" l="1"/>
  <c r="AW62" i="3"/>
  <c r="BA62" i="3" s="1"/>
  <c r="AR753" i="3"/>
  <c r="AP753" i="3"/>
  <c r="AQ753" i="3" s="1"/>
  <c r="S755" i="3"/>
  <c r="W754" i="3"/>
  <c r="U754" i="3"/>
  <c r="H754" i="3"/>
  <c r="AN754" i="3" s="1"/>
  <c r="L753" i="3"/>
  <c r="J753" i="3"/>
  <c r="K753" i="3" s="1"/>
  <c r="AD756" i="3"/>
  <c r="AH756" i="3" s="1"/>
  <c r="AF755" i="3"/>
  <c r="AG755" i="3" s="1"/>
  <c r="H551" i="1"/>
  <c r="L550" i="1"/>
  <c r="J550" i="1"/>
  <c r="K550" i="1" s="1"/>
  <c r="G755" i="3"/>
  <c r="AM755" i="3" s="1"/>
  <c r="AR754" i="3" l="1"/>
  <c r="AP754" i="3"/>
  <c r="V754" i="3"/>
  <c r="AV62" i="3"/>
  <c r="AZ62" i="3" s="1"/>
  <c r="H755" i="3"/>
  <c r="AN755" i="3" s="1"/>
  <c r="L754" i="3"/>
  <c r="J754" i="3"/>
  <c r="S756" i="3"/>
  <c r="W755" i="3"/>
  <c r="U755" i="3"/>
  <c r="V755" i="3" s="1"/>
  <c r="AD757" i="3"/>
  <c r="AH757" i="3" s="1"/>
  <c r="AF756" i="3"/>
  <c r="AG756" i="3" s="1"/>
  <c r="H552" i="1"/>
  <c r="L551" i="1"/>
  <c r="J551" i="1"/>
  <c r="K551" i="1" s="1"/>
  <c r="G756" i="3"/>
  <c r="AM756" i="3" s="1"/>
  <c r="K754" i="3" l="1"/>
  <c r="AU62" i="3"/>
  <c r="AY62" i="3" s="1"/>
  <c r="AX62" i="3"/>
  <c r="BB62" i="3" s="1"/>
  <c r="AQ754" i="3"/>
  <c r="AR755" i="3"/>
  <c r="AP755" i="3"/>
  <c r="AQ755" i="3" s="1"/>
  <c r="S757" i="3"/>
  <c r="W756" i="3"/>
  <c r="U756" i="3"/>
  <c r="V756" i="3" s="1"/>
  <c r="H756" i="3"/>
  <c r="AN756" i="3" s="1"/>
  <c r="L755" i="3"/>
  <c r="J755" i="3"/>
  <c r="K755" i="3" s="1"/>
  <c r="AD758" i="3"/>
  <c r="AH758" i="3" s="1"/>
  <c r="AF757" i="3"/>
  <c r="AG757" i="3" s="1"/>
  <c r="H553" i="1"/>
  <c r="L552" i="1"/>
  <c r="J552" i="1"/>
  <c r="K552" i="1" s="1"/>
  <c r="G757" i="3"/>
  <c r="AM757" i="3" s="1"/>
  <c r="AR756" i="3" l="1"/>
  <c r="AP756" i="3"/>
  <c r="AQ756" i="3" s="1"/>
  <c r="H757" i="3"/>
  <c r="AN757" i="3" s="1"/>
  <c r="L756" i="3"/>
  <c r="J756" i="3"/>
  <c r="K756" i="3" s="1"/>
  <c r="S758" i="3"/>
  <c r="W757" i="3"/>
  <c r="U757" i="3"/>
  <c r="V757" i="3" s="1"/>
  <c r="AD759" i="3"/>
  <c r="AH759" i="3" s="1"/>
  <c r="AF758" i="3"/>
  <c r="AG758" i="3" s="1"/>
  <c r="H554" i="1"/>
  <c r="L553" i="1"/>
  <c r="J553" i="1"/>
  <c r="K553" i="1" s="1"/>
  <c r="G758" i="3"/>
  <c r="AM758" i="3" s="1"/>
  <c r="AR757" i="3" l="1"/>
  <c r="AP757" i="3"/>
  <c r="AQ757" i="3" s="1"/>
  <c r="S759" i="3"/>
  <c r="W758" i="3"/>
  <c r="U758" i="3"/>
  <c r="V758" i="3" s="1"/>
  <c r="H758" i="3"/>
  <c r="AN758" i="3" s="1"/>
  <c r="L757" i="3"/>
  <c r="J757" i="3"/>
  <c r="K757" i="3" s="1"/>
  <c r="AD760" i="3"/>
  <c r="AH760" i="3" s="1"/>
  <c r="AF759" i="3"/>
  <c r="AG759" i="3" s="1"/>
  <c r="H555" i="1"/>
  <c r="L554" i="1"/>
  <c r="J554" i="1"/>
  <c r="K554" i="1" s="1"/>
  <c r="G759" i="3"/>
  <c r="AM759" i="3" s="1"/>
  <c r="AR758" i="3" l="1"/>
  <c r="AP758" i="3"/>
  <c r="AQ758" i="3" s="1"/>
  <c r="H759" i="3"/>
  <c r="AN759" i="3" s="1"/>
  <c r="L758" i="3"/>
  <c r="J758" i="3"/>
  <c r="K758" i="3" s="1"/>
  <c r="S760" i="3"/>
  <c r="W759" i="3"/>
  <c r="U759" i="3"/>
  <c r="V759" i="3" s="1"/>
  <c r="AD761" i="3"/>
  <c r="AH761" i="3" s="1"/>
  <c r="AF760" i="3"/>
  <c r="AG760" i="3" s="1"/>
  <c r="H556" i="1"/>
  <c r="L555" i="1"/>
  <c r="J555" i="1"/>
  <c r="K555" i="1" s="1"/>
  <c r="G760" i="3"/>
  <c r="AM760" i="3" s="1"/>
  <c r="AR759" i="3" l="1"/>
  <c r="AP759" i="3"/>
  <c r="AQ759" i="3" s="1"/>
  <c r="S761" i="3"/>
  <c r="W760" i="3"/>
  <c r="U760" i="3"/>
  <c r="V760" i="3" s="1"/>
  <c r="H760" i="3"/>
  <c r="AN760" i="3" s="1"/>
  <c r="L759" i="3"/>
  <c r="J759" i="3"/>
  <c r="K759" i="3" s="1"/>
  <c r="AD762" i="3"/>
  <c r="AH762" i="3" s="1"/>
  <c r="AF761" i="3"/>
  <c r="AG761" i="3" s="1"/>
  <c r="H557" i="1"/>
  <c r="L556" i="1"/>
  <c r="J556" i="1"/>
  <c r="K556" i="1" s="1"/>
  <c r="G761" i="3"/>
  <c r="AM761" i="3" s="1"/>
  <c r="AR760" i="3" l="1"/>
  <c r="AP760" i="3"/>
  <c r="AQ760" i="3" s="1"/>
  <c r="H761" i="3"/>
  <c r="AN761" i="3" s="1"/>
  <c r="L760" i="3"/>
  <c r="J760" i="3"/>
  <c r="K760" i="3" s="1"/>
  <c r="S762" i="3"/>
  <c r="W761" i="3"/>
  <c r="U761" i="3"/>
  <c r="V761" i="3" s="1"/>
  <c r="AD763" i="3"/>
  <c r="AH763" i="3" s="1"/>
  <c r="AF762" i="3"/>
  <c r="AG762" i="3" s="1"/>
  <c r="H558" i="1"/>
  <c r="L557" i="1"/>
  <c r="J557" i="1"/>
  <c r="K557" i="1" s="1"/>
  <c r="G762" i="3"/>
  <c r="AM762" i="3" s="1"/>
  <c r="AR761" i="3" l="1"/>
  <c r="AP761" i="3"/>
  <c r="AQ761" i="3" s="1"/>
  <c r="S763" i="3"/>
  <c r="W762" i="3"/>
  <c r="U762" i="3"/>
  <c r="V762" i="3" s="1"/>
  <c r="H762" i="3"/>
  <c r="AN762" i="3" s="1"/>
  <c r="L761" i="3"/>
  <c r="J761" i="3"/>
  <c r="K761" i="3" s="1"/>
  <c r="AD764" i="3"/>
  <c r="AH764" i="3" s="1"/>
  <c r="AF763" i="3"/>
  <c r="AG763" i="3" s="1"/>
  <c r="H559" i="1"/>
  <c r="L558" i="1"/>
  <c r="J558" i="1"/>
  <c r="K558" i="1" s="1"/>
  <c r="G763" i="3"/>
  <c r="AM763" i="3" s="1"/>
  <c r="AR762" i="3" l="1"/>
  <c r="AP762" i="3"/>
  <c r="AQ762" i="3" s="1"/>
  <c r="H763" i="3"/>
  <c r="AN763" i="3" s="1"/>
  <c r="L762" i="3"/>
  <c r="J762" i="3"/>
  <c r="K762" i="3" s="1"/>
  <c r="S764" i="3"/>
  <c r="W763" i="3"/>
  <c r="U763" i="3"/>
  <c r="V763" i="3" s="1"/>
  <c r="AD765" i="3"/>
  <c r="AH765" i="3" s="1"/>
  <c r="AF764" i="3"/>
  <c r="AG764" i="3" s="1"/>
  <c r="H560" i="1"/>
  <c r="L559" i="1"/>
  <c r="J559" i="1"/>
  <c r="K559" i="1" s="1"/>
  <c r="G764" i="3"/>
  <c r="AM764" i="3" s="1"/>
  <c r="AR763" i="3" l="1"/>
  <c r="AP763" i="3"/>
  <c r="AQ763" i="3" s="1"/>
  <c r="S765" i="3"/>
  <c r="W764" i="3"/>
  <c r="U764" i="3"/>
  <c r="V764" i="3" s="1"/>
  <c r="H764" i="3"/>
  <c r="AN764" i="3" s="1"/>
  <c r="L763" i="3"/>
  <c r="J763" i="3"/>
  <c r="K763" i="3" s="1"/>
  <c r="AD766" i="3"/>
  <c r="AH766" i="3" s="1"/>
  <c r="AF765" i="3"/>
  <c r="AG765" i="3" s="1"/>
  <c r="H561" i="1"/>
  <c r="L560" i="1"/>
  <c r="J560" i="1"/>
  <c r="K560" i="1" s="1"/>
  <c r="G765" i="3"/>
  <c r="AM765" i="3" s="1"/>
  <c r="AR764" i="3" l="1"/>
  <c r="AP764" i="3"/>
  <c r="AQ764" i="3" s="1"/>
  <c r="H765" i="3"/>
  <c r="AN765" i="3" s="1"/>
  <c r="L764" i="3"/>
  <c r="J764" i="3"/>
  <c r="K764" i="3" s="1"/>
  <c r="S766" i="3"/>
  <c r="W765" i="3"/>
  <c r="U765" i="3"/>
  <c r="V765" i="3" s="1"/>
  <c r="AD767" i="3"/>
  <c r="AH767" i="3" s="1"/>
  <c r="AF766" i="3"/>
  <c r="AG766" i="3" s="1"/>
  <c r="H562" i="1"/>
  <c r="L561" i="1"/>
  <c r="J561" i="1"/>
  <c r="G766" i="3"/>
  <c r="AM766" i="3" s="1"/>
  <c r="AR765" i="3" l="1"/>
  <c r="AP765" i="3"/>
  <c r="AQ765" i="3" s="1"/>
  <c r="K561" i="1"/>
  <c r="S41" i="1"/>
  <c r="T41" i="1" s="1"/>
  <c r="S767" i="3"/>
  <c r="W766" i="3"/>
  <c r="U766" i="3"/>
  <c r="V766" i="3" s="1"/>
  <c r="H766" i="3"/>
  <c r="AN766" i="3" s="1"/>
  <c r="L765" i="3"/>
  <c r="J765" i="3"/>
  <c r="K765" i="3" s="1"/>
  <c r="AD768" i="3"/>
  <c r="AH768" i="3" s="1"/>
  <c r="AF767" i="3"/>
  <c r="AG767" i="3" s="1"/>
  <c r="H563" i="1"/>
  <c r="L562" i="1"/>
  <c r="J562" i="1"/>
  <c r="K562" i="1" s="1"/>
  <c r="G767" i="3"/>
  <c r="AM767" i="3" s="1"/>
  <c r="AR766" i="3" l="1"/>
  <c r="AP766" i="3"/>
  <c r="AQ766" i="3" s="1"/>
  <c r="H767" i="3"/>
  <c r="AN767" i="3" s="1"/>
  <c r="L766" i="3"/>
  <c r="J766" i="3"/>
  <c r="K766" i="3" s="1"/>
  <c r="S768" i="3"/>
  <c r="W767" i="3"/>
  <c r="U767" i="3"/>
  <c r="V767" i="3" s="1"/>
  <c r="AD769" i="3"/>
  <c r="AH769" i="3" s="1"/>
  <c r="AF768" i="3"/>
  <c r="AG768" i="3" s="1"/>
  <c r="H564" i="1"/>
  <c r="L563" i="1"/>
  <c r="J563" i="1"/>
  <c r="K563" i="1" s="1"/>
  <c r="G768" i="3"/>
  <c r="AM768" i="3" s="1"/>
  <c r="AR767" i="3" l="1"/>
  <c r="AP767" i="3"/>
  <c r="AQ767" i="3" s="1"/>
  <c r="S769" i="3"/>
  <c r="W768" i="3"/>
  <c r="U768" i="3"/>
  <c r="V768" i="3" s="1"/>
  <c r="H768" i="3"/>
  <c r="AN768" i="3" s="1"/>
  <c r="L767" i="3"/>
  <c r="J767" i="3"/>
  <c r="K767" i="3" s="1"/>
  <c r="AD770" i="3"/>
  <c r="AH770" i="3" s="1"/>
  <c r="AF769" i="3"/>
  <c r="AG769" i="3" s="1"/>
  <c r="H565" i="1"/>
  <c r="L564" i="1"/>
  <c r="J564" i="1"/>
  <c r="K564" i="1" s="1"/>
  <c r="G769" i="3"/>
  <c r="AM769" i="3" s="1"/>
  <c r="AR768" i="3" l="1"/>
  <c r="AP768" i="3"/>
  <c r="AQ768" i="3" s="1"/>
  <c r="H769" i="3"/>
  <c r="AN769" i="3" s="1"/>
  <c r="L768" i="3"/>
  <c r="J768" i="3"/>
  <c r="K768" i="3" s="1"/>
  <c r="S770" i="3"/>
  <c r="W769" i="3"/>
  <c r="U769" i="3"/>
  <c r="V769" i="3" s="1"/>
  <c r="AD771" i="3"/>
  <c r="AH771" i="3" s="1"/>
  <c r="AF770" i="3"/>
  <c r="AG770" i="3" s="1"/>
  <c r="H566" i="1"/>
  <c r="L565" i="1"/>
  <c r="J565" i="1"/>
  <c r="K565" i="1" s="1"/>
  <c r="G770" i="3"/>
  <c r="AM770" i="3" s="1"/>
  <c r="AR769" i="3" l="1"/>
  <c r="AP769" i="3"/>
  <c r="AQ769" i="3" s="1"/>
  <c r="S771" i="3"/>
  <c r="W770" i="3"/>
  <c r="U770" i="3"/>
  <c r="V770" i="3" s="1"/>
  <c r="H770" i="3"/>
  <c r="AN770" i="3" s="1"/>
  <c r="L769" i="3"/>
  <c r="J769" i="3"/>
  <c r="K769" i="3" s="1"/>
  <c r="AD772" i="3"/>
  <c r="AH772" i="3" s="1"/>
  <c r="AF771" i="3"/>
  <c r="AG771" i="3" s="1"/>
  <c r="H567" i="1"/>
  <c r="L566" i="1"/>
  <c r="J566" i="1"/>
  <c r="K566" i="1" s="1"/>
  <c r="G771" i="3"/>
  <c r="AM771" i="3" s="1"/>
  <c r="AR770" i="3" l="1"/>
  <c r="AP770" i="3"/>
  <c r="AQ770" i="3" s="1"/>
  <c r="H771" i="3"/>
  <c r="AN771" i="3" s="1"/>
  <c r="L770" i="3"/>
  <c r="J770" i="3"/>
  <c r="K770" i="3" s="1"/>
  <c r="S772" i="3"/>
  <c r="W771" i="3"/>
  <c r="U771" i="3"/>
  <c r="V771" i="3" s="1"/>
  <c r="AD773" i="3"/>
  <c r="AH773" i="3" s="1"/>
  <c r="AF772" i="3"/>
  <c r="AG772" i="3" s="1"/>
  <c r="H568" i="1"/>
  <c r="L567" i="1"/>
  <c r="J567" i="1"/>
  <c r="K567" i="1" s="1"/>
  <c r="G772" i="3"/>
  <c r="AM772" i="3" s="1"/>
  <c r="AR771" i="3" l="1"/>
  <c r="AP771" i="3"/>
  <c r="AQ771" i="3" s="1"/>
  <c r="S773" i="3"/>
  <c r="W772" i="3"/>
  <c r="U772" i="3"/>
  <c r="V772" i="3" s="1"/>
  <c r="H772" i="3"/>
  <c r="AN772" i="3" s="1"/>
  <c r="L771" i="3"/>
  <c r="J771" i="3"/>
  <c r="K771" i="3" s="1"/>
  <c r="AD774" i="3"/>
  <c r="AH774" i="3" s="1"/>
  <c r="AF773" i="3"/>
  <c r="AG773" i="3" s="1"/>
  <c r="H569" i="1"/>
  <c r="L568" i="1"/>
  <c r="J568" i="1"/>
  <c r="K568" i="1" s="1"/>
  <c r="G773" i="3"/>
  <c r="AM773" i="3" s="1"/>
  <c r="AR772" i="3" l="1"/>
  <c r="AP772" i="3"/>
  <c r="AQ772" i="3" s="1"/>
  <c r="H773" i="3"/>
  <c r="AN773" i="3" s="1"/>
  <c r="L772" i="3"/>
  <c r="J772" i="3"/>
  <c r="K772" i="3" s="1"/>
  <c r="S774" i="3"/>
  <c r="W773" i="3"/>
  <c r="U773" i="3"/>
  <c r="V773" i="3" s="1"/>
  <c r="AD775" i="3"/>
  <c r="AH775" i="3" s="1"/>
  <c r="AF774" i="3"/>
  <c r="AG774" i="3" s="1"/>
  <c r="H570" i="1"/>
  <c r="L569" i="1"/>
  <c r="J569" i="1"/>
  <c r="K569" i="1" s="1"/>
  <c r="G774" i="3"/>
  <c r="AM774" i="3" s="1"/>
  <c r="AR773" i="3" l="1"/>
  <c r="AP773" i="3"/>
  <c r="AQ773" i="3" s="1"/>
  <c r="S775" i="3"/>
  <c r="W774" i="3"/>
  <c r="U774" i="3"/>
  <c r="V774" i="3" s="1"/>
  <c r="H774" i="3"/>
  <c r="AN774" i="3" s="1"/>
  <c r="L773" i="3"/>
  <c r="J773" i="3"/>
  <c r="K773" i="3" s="1"/>
  <c r="AD776" i="3"/>
  <c r="AH776" i="3" s="1"/>
  <c r="AF775" i="3"/>
  <c r="AG775" i="3" s="1"/>
  <c r="H571" i="1"/>
  <c r="L570" i="1"/>
  <c r="J570" i="1"/>
  <c r="K570" i="1" s="1"/>
  <c r="G775" i="3"/>
  <c r="AM775" i="3" s="1"/>
  <c r="AR774" i="3" l="1"/>
  <c r="AP774" i="3"/>
  <c r="AQ774" i="3" s="1"/>
  <c r="H775" i="3"/>
  <c r="AN775" i="3" s="1"/>
  <c r="L774" i="3"/>
  <c r="J774" i="3"/>
  <c r="K774" i="3" s="1"/>
  <c r="S776" i="3"/>
  <c r="W775" i="3"/>
  <c r="U775" i="3"/>
  <c r="V775" i="3" s="1"/>
  <c r="AD777" i="3"/>
  <c r="AH777" i="3" s="1"/>
  <c r="AF776" i="3"/>
  <c r="H572" i="1"/>
  <c r="L571" i="1"/>
  <c r="J571" i="1"/>
  <c r="K571" i="1" s="1"/>
  <c r="G776" i="3"/>
  <c r="AM776" i="3" s="1"/>
  <c r="AR775" i="3" l="1"/>
  <c r="AP775" i="3"/>
  <c r="AQ775" i="3" s="1"/>
  <c r="AG776" i="3"/>
  <c r="AW63" i="3"/>
  <c r="BA63" i="3" s="1"/>
  <c r="S777" i="3"/>
  <c r="W776" i="3"/>
  <c r="U776" i="3"/>
  <c r="H776" i="3"/>
  <c r="AN776" i="3" s="1"/>
  <c r="L775" i="3"/>
  <c r="J775" i="3"/>
  <c r="K775" i="3" s="1"/>
  <c r="AD778" i="3"/>
  <c r="AH778" i="3" s="1"/>
  <c r="AF777" i="3"/>
  <c r="AG777" i="3" s="1"/>
  <c r="H573" i="1"/>
  <c r="L572" i="1"/>
  <c r="J572" i="1"/>
  <c r="K572" i="1" s="1"/>
  <c r="G777" i="3"/>
  <c r="AM777" i="3" s="1"/>
  <c r="AR776" i="3" l="1"/>
  <c r="AP776" i="3"/>
  <c r="V776" i="3"/>
  <c r="AV63" i="3"/>
  <c r="AZ63" i="3" s="1"/>
  <c r="H777" i="3"/>
  <c r="AN777" i="3" s="1"/>
  <c r="L776" i="3"/>
  <c r="J776" i="3"/>
  <c r="S778" i="3"/>
  <c r="W777" i="3"/>
  <c r="U777" i="3"/>
  <c r="V777" i="3" s="1"/>
  <c r="AD779" i="3"/>
  <c r="AH779" i="3" s="1"/>
  <c r="AF778" i="3"/>
  <c r="AG778" i="3" s="1"/>
  <c r="H574" i="1"/>
  <c r="L573" i="1"/>
  <c r="J573" i="1"/>
  <c r="K573" i="1" s="1"/>
  <c r="G778" i="3"/>
  <c r="AM778" i="3" s="1"/>
  <c r="AR777" i="3" l="1"/>
  <c r="AP777" i="3"/>
  <c r="AQ777" i="3" s="1"/>
  <c r="K776" i="3"/>
  <c r="AU63" i="3"/>
  <c r="AY63" i="3" s="1"/>
  <c r="AX63" i="3"/>
  <c r="BB63" i="3" s="1"/>
  <c r="AQ776" i="3"/>
  <c r="S779" i="3"/>
  <c r="W778" i="3"/>
  <c r="U778" i="3"/>
  <c r="V778" i="3" s="1"/>
  <c r="H778" i="3"/>
  <c r="AN778" i="3" s="1"/>
  <c r="L777" i="3"/>
  <c r="J777" i="3"/>
  <c r="K777" i="3" s="1"/>
  <c r="AD780" i="3"/>
  <c r="AH780" i="3" s="1"/>
  <c r="AF779" i="3"/>
  <c r="AG779" i="3" s="1"/>
  <c r="H575" i="1"/>
  <c r="L574" i="1"/>
  <c r="J574" i="1"/>
  <c r="K574" i="1" s="1"/>
  <c r="G779" i="3"/>
  <c r="AM779" i="3" s="1"/>
  <c r="AR778" i="3" l="1"/>
  <c r="AP778" i="3"/>
  <c r="AQ778" i="3" s="1"/>
  <c r="H779" i="3"/>
  <c r="AN779" i="3" s="1"/>
  <c r="L778" i="3"/>
  <c r="J778" i="3"/>
  <c r="K778" i="3" s="1"/>
  <c r="S780" i="3"/>
  <c r="W779" i="3"/>
  <c r="U779" i="3"/>
  <c r="V779" i="3" s="1"/>
  <c r="AD781" i="3"/>
  <c r="AH781" i="3" s="1"/>
  <c r="AF780" i="3"/>
  <c r="AG780" i="3" s="1"/>
  <c r="H576" i="1"/>
  <c r="L575" i="1"/>
  <c r="J575" i="1"/>
  <c r="K575" i="1" s="1"/>
  <c r="G780" i="3"/>
  <c r="AM780" i="3" s="1"/>
  <c r="AR779" i="3" l="1"/>
  <c r="AP779" i="3"/>
  <c r="AQ779" i="3" s="1"/>
  <c r="S781" i="3"/>
  <c r="W780" i="3"/>
  <c r="U780" i="3"/>
  <c r="V780" i="3" s="1"/>
  <c r="H780" i="3"/>
  <c r="AN780" i="3" s="1"/>
  <c r="L779" i="3"/>
  <c r="J779" i="3"/>
  <c r="K779" i="3" s="1"/>
  <c r="AD782" i="3"/>
  <c r="AH782" i="3" s="1"/>
  <c r="AF781" i="3"/>
  <c r="AG781" i="3" s="1"/>
  <c r="H577" i="1"/>
  <c r="L576" i="1"/>
  <c r="J576" i="1"/>
  <c r="K576" i="1" s="1"/>
  <c r="G781" i="3"/>
  <c r="AM781" i="3" s="1"/>
  <c r="AR780" i="3" l="1"/>
  <c r="AP780" i="3"/>
  <c r="AQ780" i="3" s="1"/>
  <c r="H781" i="3"/>
  <c r="AN781" i="3" s="1"/>
  <c r="L780" i="3"/>
  <c r="J780" i="3"/>
  <c r="K780" i="3" s="1"/>
  <c r="S782" i="3"/>
  <c r="W781" i="3"/>
  <c r="U781" i="3"/>
  <c r="V781" i="3" s="1"/>
  <c r="AD783" i="3"/>
  <c r="AH783" i="3" s="1"/>
  <c r="AF782" i="3"/>
  <c r="AG782" i="3" s="1"/>
  <c r="H578" i="1"/>
  <c r="L577" i="1"/>
  <c r="J577" i="1"/>
  <c r="K577" i="1" s="1"/>
  <c r="G782" i="3"/>
  <c r="AM782" i="3" s="1"/>
  <c r="AR781" i="3" l="1"/>
  <c r="AP781" i="3"/>
  <c r="AQ781" i="3" s="1"/>
  <c r="S783" i="3"/>
  <c r="W782" i="3"/>
  <c r="U782" i="3"/>
  <c r="V782" i="3" s="1"/>
  <c r="H782" i="3"/>
  <c r="AN782" i="3" s="1"/>
  <c r="L781" i="3"/>
  <c r="J781" i="3"/>
  <c r="K781" i="3" s="1"/>
  <c r="AD784" i="3"/>
  <c r="AH784" i="3" s="1"/>
  <c r="AF783" i="3"/>
  <c r="AG783" i="3" s="1"/>
  <c r="H579" i="1"/>
  <c r="L578" i="1"/>
  <c r="J578" i="1"/>
  <c r="K578" i="1" s="1"/>
  <c r="G783" i="3"/>
  <c r="AM783" i="3" s="1"/>
  <c r="AR782" i="3" l="1"/>
  <c r="AP782" i="3"/>
  <c r="AQ782" i="3" s="1"/>
  <c r="H783" i="3"/>
  <c r="AN783" i="3" s="1"/>
  <c r="L782" i="3"/>
  <c r="J782" i="3"/>
  <c r="K782" i="3" s="1"/>
  <c r="S784" i="3"/>
  <c r="W783" i="3"/>
  <c r="U783" i="3"/>
  <c r="V783" i="3" s="1"/>
  <c r="AD785" i="3"/>
  <c r="AH785" i="3" s="1"/>
  <c r="AF784" i="3"/>
  <c r="AG784" i="3" s="1"/>
  <c r="H580" i="1"/>
  <c r="L579" i="1"/>
  <c r="J579" i="1"/>
  <c r="G784" i="3"/>
  <c r="AM784" i="3" s="1"/>
  <c r="AR783" i="3" l="1"/>
  <c r="AP783" i="3"/>
  <c r="AQ783" i="3" s="1"/>
  <c r="K579" i="1"/>
  <c r="S42" i="1"/>
  <c r="T42" i="1" s="1"/>
  <c r="S785" i="3"/>
  <c r="W784" i="3"/>
  <c r="U784" i="3"/>
  <c r="V784" i="3" s="1"/>
  <c r="H784" i="3"/>
  <c r="AN784" i="3" s="1"/>
  <c r="L783" i="3"/>
  <c r="J783" i="3"/>
  <c r="K783" i="3" s="1"/>
  <c r="AD786" i="3"/>
  <c r="AH786" i="3" s="1"/>
  <c r="AF785" i="3"/>
  <c r="AG785" i="3" s="1"/>
  <c r="H581" i="1"/>
  <c r="L580" i="1"/>
  <c r="J580" i="1"/>
  <c r="K580" i="1" s="1"/>
  <c r="G785" i="3"/>
  <c r="AM785" i="3" s="1"/>
  <c r="AR784" i="3" l="1"/>
  <c r="AP784" i="3"/>
  <c r="AQ784" i="3" s="1"/>
  <c r="H785" i="3"/>
  <c r="AN785" i="3" s="1"/>
  <c r="L784" i="3"/>
  <c r="J784" i="3"/>
  <c r="K784" i="3" s="1"/>
  <c r="S786" i="3"/>
  <c r="W785" i="3"/>
  <c r="U785" i="3"/>
  <c r="V785" i="3" s="1"/>
  <c r="AD787" i="3"/>
  <c r="AH787" i="3" s="1"/>
  <c r="AF786" i="3"/>
  <c r="AG786" i="3" s="1"/>
  <c r="H582" i="1"/>
  <c r="L581" i="1"/>
  <c r="J581" i="1"/>
  <c r="K581" i="1" s="1"/>
  <c r="G786" i="3"/>
  <c r="AM786" i="3" s="1"/>
  <c r="AR785" i="3" l="1"/>
  <c r="AP785" i="3"/>
  <c r="AQ785" i="3" s="1"/>
  <c r="S787" i="3"/>
  <c r="W786" i="3"/>
  <c r="U786" i="3"/>
  <c r="V786" i="3" s="1"/>
  <c r="H786" i="3"/>
  <c r="AN786" i="3" s="1"/>
  <c r="L785" i="3"/>
  <c r="J785" i="3"/>
  <c r="K785" i="3" s="1"/>
  <c r="AD788" i="3"/>
  <c r="AH788" i="3" s="1"/>
  <c r="AF787" i="3"/>
  <c r="AG787" i="3" s="1"/>
  <c r="H583" i="1"/>
  <c r="L582" i="1"/>
  <c r="J582" i="1"/>
  <c r="K582" i="1" s="1"/>
  <c r="G787" i="3"/>
  <c r="AM787" i="3" s="1"/>
  <c r="AR786" i="3" l="1"/>
  <c r="AP786" i="3"/>
  <c r="AQ786" i="3" s="1"/>
  <c r="H787" i="3"/>
  <c r="AN787" i="3" s="1"/>
  <c r="L786" i="3"/>
  <c r="J786" i="3"/>
  <c r="K786" i="3" s="1"/>
  <c r="S788" i="3"/>
  <c r="W787" i="3"/>
  <c r="U787" i="3"/>
  <c r="V787" i="3" s="1"/>
  <c r="AD789" i="3"/>
  <c r="AH789" i="3" s="1"/>
  <c r="AF788" i="3"/>
  <c r="AG788" i="3" s="1"/>
  <c r="H584" i="1"/>
  <c r="L583" i="1"/>
  <c r="J583" i="1"/>
  <c r="K583" i="1" s="1"/>
  <c r="G788" i="3"/>
  <c r="AM788" i="3" s="1"/>
  <c r="AR787" i="3" l="1"/>
  <c r="AP787" i="3"/>
  <c r="AQ787" i="3" s="1"/>
  <c r="S789" i="3"/>
  <c r="W788" i="3"/>
  <c r="U788" i="3"/>
  <c r="V788" i="3" s="1"/>
  <c r="H788" i="3"/>
  <c r="AN788" i="3" s="1"/>
  <c r="L787" i="3"/>
  <c r="J787" i="3"/>
  <c r="K787" i="3" s="1"/>
  <c r="AD790" i="3"/>
  <c r="AH790" i="3" s="1"/>
  <c r="AF789" i="3"/>
  <c r="AG789" i="3" s="1"/>
  <c r="H585" i="1"/>
  <c r="L584" i="1"/>
  <c r="J584" i="1"/>
  <c r="K584" i="1" s="1"/>
  <c r="G789" i="3"/>
  <c r="AM789" i="3" s="1"/>
  <c r="AR788" i="3" l="1"/>
  <c r="AP788" i="3"/>
  <c r="AQ788" i="3" s="1"/>
  <c r="H789" i="3"/>
  <c r="AN789" i="3" s="1"/>
  <c r="L788" i="3"/>
  <c r="J788" i="3"/>
  <c r="K788" i="3" s="1"/>
  <c r="S790" i="3"/>
  <c r="W789" i="3"/>
  <c r="U789" i="3"/>
  <c r="V789" i="3" s="1"/>
  <c r="AD791" i="3"/>
  <c r="AH791" i="3" s="1"/>
  <c r="AF790" i="3"/>
  <c r="AG790" i="3" s="1"/>
  <c r="H586" i="1"/>
  <c r="L585" i="1"/>
  <c r="J585" i="1"/>
  <c r="K585" i="1" s="1"/>
  <c r="G790" i="3"/>
  <c r="AM790" i="3" s="1"/>
  <c r="AR789" i="3" l="1"/>
  <c r="AP789" i="3"/>
  <c r="AQ789" i="3" s="1"/>
  <c r="S791" i="3"/>
  <c r="W790" i="3"/>
  <c r="U790" i="3"/>
  <c r="V790" i="3" s="1"/>
  <c r="H790" i="3"/>
  <c r="AN790" i="3" s="1"/>
  <c r="L789" i="3"/>
  <c r="J789" i="3"/>
  <c r="K789" i="3" s="1"/>
  <c r="AD792" i="3"/>
  <c r="AH792" i="3" s="1"/>
  <c r="AF791" i="3"/>
  <c r="AG791" i="3" s="1"/>
  <c r="H587" i="1"/>
  <c r="L586" i="1"/>
  <c r="J586" i="1"/>
  <c r="K586" i="1" s="1"/>
  <c r="G791" i="3"/>
  <c r="AM791" i="3" s="1"/>
  <c r="AR790" i="3" l="1"/>
  <c r="AP790" i="3"/>
  <c r="AQ790" i="3" s="1"/>
  <c r="H791" i="3"/>
  <c r="AN791" i="3" s="1"/>
  <c r="L790" i="3"/>
  <c r="J790" i="3"/>
  <c r="K790" i="3" s="1"/>
  <c r="S792" i="3"/>
  <c r="W791" i="3"/>
  <c r="U791" i="3"/>
  <c r="V791" i="3" s="1"/>
  <c r="AD793" i="3"/>
  <c r="AH793" i="3" s="1"/>
  <c r="AF792" i="3"/>
  <c r="AG792" i="3" s="1"/>
  <c r="H588" i="1"/>
  <c r="L587" i="1"/>
  <c r="J587" i="1"/>
  <c r="K587" i="1" s="1"/>
  <c r="G792" i="3"/>
  <c r="AM792" i="3" s="1"/>
  <c r="AR791" i="3" l="1"/>
  <c r="AP791" i="3"/>
  <c r="AQ791" i="3" s="1"/>
  <c r="S793" i="3"/>
  <c r="W792" i="3"/>
  <c r="U792" i="3"/>
  <c r="V792" i="3" s="1"/>
  <c r="H792" i="3"/>
  <c r="AN792" i="3" s="1"/>
  <c r="L791" i="3"/>
  <c r="J791" i="3"/>
  <c r="K791" i="3" s="1"/>
  <c r="AD794" i="3"/>
  <c r="AH794" i="3" s="1"/>
  <c r="AF793" i="3"/>
  <c r="AG793" i="3" s="1"/>
  <c r="H589" i="1"/>
  <c r="L588" i="1"/>
  <c r="J588" i="1"/>
  <c r="K588" i="1" s="1"/>
  <c r="G793" i="3"/>
  <c r="AM793" i="3" s="1"/>
  <c r="AR792" i="3" l="1"/>
  <c r="AP792" i="3"/>
  <c r="AQ792" i="3" s="1"/>
  <c r="H793" i="3"/>
  <c r="AN793" i="3" s="1"/>
  <c r="L792" i="3"/>
  <c r="J792" i="3"/>
  <c r="K792" i="3" s="1"/>
  <c r="S794" i="3"/>
  <c r="W793" i="3"/>
  <c r="U793" i="3"/>
  <c r="V793" i="3" s="1"/>
  <c r="AD795" i="3"/>
  <c r="AH795" i="3" s="1"/>
  <c r="AF794" i="3"/>
  <c r="AG794" i="3" s="1"/>
  <c r="H590" i="1"/>
  <c r="L589" i="1"/>
  <c r="J589" i="1"/>
  <c r="K589" i="1" s="1"/>
  <c r="G794" i="3"/>
  <c r="AM794" i="3" s="1"/>
  <c r="AR793" i="3" l="1"/>
  <c r="AP793" i="3"/>
  <c r="AQ793" i="3" s="1"/>
  <c r="S795" i="3"/>
  <c r="W794" i="3"/>
  <c r="U794" i="3"/>
  <c r="V794" i="3" s="1"/>
  <c r="H794" i="3"/>
  <c r="AN794" i="3" s="1"/>
  <c r="L793" i="3"/>
  <c r="J793" i="3"/>
  <c r="K793" i="3" s="1"/>
  <c r="AD796" i="3"/>
  <c r="AH796" i="3" s="1"/>
  <c r="AF795" i="3"/>
  <c r="AG795" i="3" s="1"/>
  <c r="H591" i="1"/>
  <c r="L590" i="1"/>
  <c r="J590" i="1"/>
  <c r="K590" i="1" s="1"/>
  <c r="G795" i="3"/>
  <c r="AM795" i="3" s="1"/>
  <c r="AR794" i="3" l="1"/>
  <c r="AP794" i="3"/>
  <c r="AQ794" i="3" s="1"/>
  <c r="H795" i="3"/>
  <c r="AN795" i="3" s="1"/>
  <c r="L794" i="3"/>
  <c r="J794" i="3"/>
  <c r="K794" i="3" s="1"/>
  <c r="S796" i="3"/>
  <c r="W795" i="3"/>
  <c r="U795" i="3"/>
  <c r="V795" i="3" s="1"/>
  <c r="AD797" i="3"/>
  <c r="AH797" i="3" s="1"/>
  <c r="AF796" i="3"/>
  <c r="H592" i="1"/>
  <c r="L591" i="1"/>
  <c r="J591" i="1"/>
  <c r="K591" i="1" s="1"/>
  <c r="G796" i="3"/>
  <c r="AM796" i="3" s="1"/>
  <c r="AR795" i="3" l="1"/>
  <c r="AP795" i="3"/>
  <c r="AQ795" i="3" s="1"/>
  <c r="AG796" i="3"/>
  <c r="AW64" i="3"/>
  <c r="BA64" i="3" s="1"/>
  <c r="S797" i="3"/>
  <c r="W796" i="3"/>
  <c r="U796" i="3"/>
  <c r="H796" i="3"/>
  <c r="AN796" i="3" s="1"/>
  <c r="L795" i="3"/>
  <c r="J795" i="3"/>
  <c r="K795" i="3" s="1"/>
  <c r="AD798" i="3"/>
  <c r="AH798" i="3" s="1"/>
  <c r="AF797" i="3"/>
  <c r="AG797" i="3" s="1"/>
  <c r="H593" i="1"/>
  <c r="L592" i="1"/>
  <c r="J592" i="1"/>
  <c r="K592" i="1" s="1"/>
  <c r="G797" i="3"/>
  <c r="AM797" i="3" s="1"/>
  <c r="AR796" i="3" l="1"/>
  <c r="AP796" i="3"/>
  <c r="V796" i="3"/>
  <c r="AV64" i="3"/>
  <c r="AZ64" i="3" s="1"/>
  <c r="H797" i="3"/>
  <c r="AN797" i="3" s="1"/>
  <c r="L796" i="3"/>
  <c r="J796" i="3"/>
  <c r="S798" i="3"/>
  <c r="W797" i="3"/>
  <c r="U797" i="3"/>
  <c r="V797" i="3" s="1"/>
  <c r="AD799" i="3"/>
  <c r="AH799" i="3" s="1"/>
  <c r="AF798" i="3"/>
  <c r="AG798" i="3" s="1"/>
  <c r="H594" i="1"/>
  <c r="L593" i="1"/>
  <c r="J593" i="1"/>
  <c r="K593" i="1" s="1"/>
  <c r="G798" i="3"/>
  <c r="AM798" i="3" s="1"/>
  <c r="K796" i="3" l="1"/>
  <c r="AU64" i="3"/>
  <c r="AY64" i="3" s="1"/>
  <c r="AX64" i="3"/>
  <c r="BB64" i="3" s="1"/>
  <c r="AQ796" i="3"/>
  <c r="AR797" i="3"/>
  <c r="AP797" i="3"/>
  <c r="AQ797" i="3" s="1"/>
  <c r="S799" i="3"/>
  <c r="W798" i="3"/>
  <c r="U798" i="3"/>
  <c r="V798" i="3" s="1"/>
  <c r="H798" i="3"/>
  <c r="AN798" i="3" s="1"/>
  <c r="L797" i="3"/>
  <c r="J797" i="3"/>
  <c r="K797" i="3" s="1"/>
  <c r="AD800" i="3"/>
  <c r="AH800" i="3" s="1"/>
  <c r="AF799" i="3"/>
  <c r="AG799" i="3" s="1"/>
  <c r="H595" i="1"/>
  <c r="L594" i="1"/>
  <c r="J594" i="1"/>
  <c r="K594" i="1" s="1"/>
  <c r="G799" i="3"/>
  <c r="AM799" i="3" s="1"/>
  <c r="AR798" i="3" l="1"/>
  <c r="AP798" i="3"/>
  <c r="AQ798" i="3" s="1"/>
  <c r="H799" i="3"/>
  <c r="AN799" i="3" s="1"/>
  <c r="L798" i="3"/>
  <c r="J798" i="3"/>
  <c r="K798" i="3" s="1"/>
  <c r="S800" i="3"/>
  <c r="W799" i="3"/>
  <c r="U799" i="3"/>
  <c r="V799" i="3" s="1"/>
  <c r="AD801" i="3"/>
  <c r="AH801" i="3" s="1"/>
  <c r="AF800" i="3"/>
  <c r="AG800" i="3" s="1"/>
  <c r="H596" i="1"/>
  <c r="L595" i="1"/>
  <c r="J595" i="1"/>
  <c r="K595" i="1" s="1"/>
  <c r="G800" i="3"/>
  <c r="AM800" i="3" s="1"/>
  <c r="AR799" i="3" l="1"/>
  <c r="AP799" i="3"/>
  <c r="AQ799" i="3" s="1"/>
  <c r="S801" i="3"/>
  <c r="W800" i="3"/>
  <c r="U800" i="3"/>
  <c r="V800" i="3" s="1"/>
  <c r="H800" i="3"/>
  <c r="AN800" i="3" s="1"/>
  <c r="L799" i="3"/>
  <c r="J799" i="3"/>
  <c r="K799" i="3" s="1"/>
  <c r="AD802" i="3"/>
  <c r="AH802" i="3" s="1"/>
  <c r="AF801" i="3"/>
  <c r="AG801" i="3" s="1"/>
  <c r="H597" i="1"/>
  <c r="L596" i="1"/>
  <c r="J596" i="1"/>
  <c r="K596" i="1" s="1"/>
  <c r="G801" i="3"/>
  <c r="AM801" i="3" s="1"/>
  <c r="AR800" i="3" l="1"/>
  <c r="AP800" i="3"/>
  <c r="AQ800" i="3" s="1"/>
  <c r="H801" i="3"/>
  <c r="AN801" i="3" s="1"/>
  <c r="L800" i="3"/>
  <c r="J800" i="3"/>
  <c r="K800" i="3" s="1"/>
  <c r="S802" i="3"/>
  <c r="W801" i="3"/>
  <c r="U801" i="3"/>
  <c r="V801" i="3" s="1"/>
  <c r="AD803" i="3"/>
  <c r="AH803" i="3" s="1"/>
  <c r="AF802" i="3"/>
  <c r="AG802" i="3" s="1"/>
  <c r="H598" i="1"/>
  <c r="L597" i="1"/>
  <c r="J597" i="1"/>
  <c r="K597" i="1" s="1"/>
  <c r="G802" i="3"/>
  <c r="AM802" i="3" s="1"/>
  <c r="AR801" i="3" l="1"/>
  <c r="AP801" i="3"/>
  <c r="AQ801" i="3" s="1"/>
  <c r="S803" i="3"/>
  <c r="W802" i="3"/>
  <c r="U802" i="3"/>
  <c r="V802" i="3" s="1"/>
  <c r="H802" i="3"/>
  <c r="AN802" i="3" s="1"/>
  <c r="L801" i="3"/>
  <c r="J801" i="3"/>
  <c r="K801" i="3" s="1"/>
  <c r="AD804" i="3"/>
  <c r="AH804" i="3" s="1"/>
  <c r="AF803" i="3"/>
  <c r="AG803" i="3" s="1"/>
  <c r="H599" i="1"/>
  <c r="L598" i="1"/>
  <c r="J598" i="1"/>
  <c r="G803" i="3"/>
  <c r="AM803" i="3" s="1"/>
  <c r="AR802" i="3" l="1"/>
  <c r="AP802" i="3"/>
  <c r="AQ802" i="3" s="1"/>
  <c r="K598" i="1"/>
  <c r="S43" i="1"/>
  <c r="T43" i="1" s="1"/>
  <c r="H803" i="3"/>
  <c r="AN803" i="3" s="1"/>
  <c r="L802" i="3"/>
  <c r="J802" i="3"/>
  <c r="K802" i="3" s="1"/>
  <c r="S804" i="3"/>
  <c r="W803" i="3"/>
  <c r="U803" i="3"/>
  <c r="V803" i="3" s="1"/>
  <c r="AD805" i="3"/>
  <c r="AH805" i="3" s="1"/>
  <c r="AF804" i="3"/>
  <c r="AG804" i="3" s="1"/>
  <c r="H600" i="1"/>
  <c r="L599" i="1"/>
  <c r="J599" i="1"/>
  <c r="K599" i="1" s="1"/>
  <c r="G804" i="3"/>
  <c r="AM804" i="3" s="1"/>
  <c r="AR803" i="3" l="1"/>
  <c r="AP803" i="3"/>
  <c r="AQ803" i="3" s="1"/>
  <c r="S805" i="3"/>
  <c r="W804" i="3"/>
  <c r="U804" i="3"/>
  <c r="V804" i="3" s="1"/>
  <c r="H804" i="3"/>
  <c r="AN804" i="3" s="1"/>
  <c r="L803" i="3"/>
  <c r="J803" i="3"/>
  <c r="K803" i="3" s="1"/>
  <c r="AD806" i="3"/>
  <c r="AH806" i="3" s="1"/>
  <c r="AF805" i="3"/>
  <c r="AG805" i="3" s="1"/>
  <c r="H601" i="1"/>
  <c r="L600" i="1"/>
  <c r="J600" i="1"/>
  <c r="K600" i="1" s="1"/>
  <c r="G805" i="3"/>
  <c r="AM805" i="3" s="1"/>
  <c r="AR804" i="3" l="1"/>
  <c r="AP804" i="3"/>
  <c r="AQ804" i="3" s="1"/>
  <c r="H805" i="3"/>
  <c r="AN805" i="3" s="1"/>
  <c r="L804" i="3"/>
  <c r="J804" i="3"/>
  <c r="K804" i="3" s="1"/>
  <c r="S806" i="3"/>
  <c r="W805" i="3"/>
  <c r="U805" i="3"/>
  <c r="V805" i="3" s="1"/>
  <c r="AD807" i="3"/>
  <c r="AH807" i="3" s="1"/>
  <c r="AF806" i="3"/>
  <c r="AG806" i="3" s="1"/>
  <c r="H602" i="1"/>
  <c r="L601" i="1"/>
  <c r="J601" i="1"/>
  <c r="K601" i="1" s="1"/>
  <c r="G806" i="3"/>
  <c r="AM806" i="3" s="1"/>
  <c r="AR805" i="3" l="1"/>
  <c r="AP805" i="3"/>
  <c r="AQ805" i="3" s="1"/>
  <c r="S807" i="3"/>
  <c r="W806" i="3"/>
  <c r="U806" i="3"/>
  <c r="V806" i="3" s="1"/>
  <c r="H806" i="3"/>
  <c r="AN806" i="3" s="1"/>
  <c r="L805" i="3"/>
  <c r="J805" i="3"/>
  <c r="K805" i="3" s="1"/>
  <c r="AD808" i="3"/>
  <c r="AH808" i="3" s="1"/>
  <c r="AF807" i="3"/>
  <c r="AG807" i="3" s="1"/>
  <c r="H603" i="1"/>
  <c r="L602" i="1"/>
  <c r="J602" i="1"/>
  <c r="K602" i="1" s="1"/>
  <c r="G807" i="3"/>
  <c r="AM807" i="3" s="1"/>
  <c r="AR806" i="3" l="1"/>
  <c r="AP806" i="3"/>
  <c r="AQ806" i="3" s="1"/>
  <c r="H807" i="3"/>
  <c r="AN807" i="3" s="1"/>
  <c r="L806" i="3"/>
  <c r="J806" i="3"/>
  <c r="K806" i="3" s="1"/>
  <c r="S808" i="3"/>
  <c r="W807" i="3"/>
  <c r="U807" i="3"/>
  <c r="V807" i="3" s="1"/>
  <c r="AD809" i="3"/>
  <c r="AH809" i="3" s="1"/>
  <c r="AF808" i="3"/>
  <c r="AG808" i="3" s="1"/>
  <c r="H604" i="1"/>
  <c r="L603" i="1"/>
  <c r="J603" i="1"/>
  <c r="K603" i="1" s="1"/>
  <c r="G808" i="3"/>
  <c r="AM808" i="3" s="1"/>
  <c r="AR807" i="3" l="1"/>
  <c r="AP807" i="3"/>
  <c r="AQ807" i="3" s="1"/>
  <c r="S809" i="3"/>
  <c r="W808" i="3"/>
  <c r="U808" i="3"/>
  <c r="V808" i="3" s="1"/>
  <c r="H808" i="3"/>
  <c r="AN808" i="3" s="1"/>
  <c r="L807" i="3"/>
  <c r="J807" i="3"/>
  <c r="K807" i="3" s="1"/>
  <c r="AD810" i="3"/>
  <c r="AH810" i="3" s="1"/>
  <c r="AF809" i="3"/>
  <c r="AG809" i="3" s="1"/>
  <c r="H605" i="1"/>
  <c r="L604" i="1"/>
  <c r="J604" i="1"/>
  <c r="K604" i="1" s="1"/>
  <c r="G809" i="3"/>
  <c r="AM809" i="3" s="1"/>
  <c r="AR808" i="3" l="1"/>
  <c r="AP808" i="3"/>
  <c r="AQ808" i="3" s="1"/>
  <c r="H809" i="3"/>
  <c r="AN809" i="3" s="1"/>
  <c r="L808" i="3"/>
  <c r="J808" i="3"/>
  <c r="K808" i="3" s="1"/>
  <c r="S810" i="3"/>
  <c r="W809" i="3"/>
  <c r="U809" i="3"/>
  <c r="V809" i="3" s="1"/>
  <c r="AD811" i="3"/>
  <c r="AH811" i="3" s="1"/>
  <c r="AF810" i="3"/>
  <c r="AG810" i="3" s="1"/>
  <c r="H606" i="1"/>
  <c r="L605" i="1"/>
  <c r="J605" i="1"/>
  <c r="K605" i="1" s="1"/>
  <c r="G810" i="3"/>
  <c r="AM810" i="3" s="1"/>
  <c r="AR809" i="3" l="1"/>
  <c r="AP809" i="3"/>
  <c r="AQ809" i="3" s="1"/>
  <c r="S811" i="3"/>
  <c r="W810" i="3"/>
  <c r="U810" i="3"/>
  <c r="V810" i="3" s="1"/>
  <c r="H810" i="3"/>
  <c r="AN810" i="3" s="1"/>
  <c r="L809" i="3"/>
  <c r="J809" i="3"/>
  <c r="K809" i="3" s="1"/>
  <c r="AD812" i="3"/>
  <c r="AH812" i="3" s="1"/>
  <c r="AF811" i="3"/>
  <c r="AG811" i="3" s="1"/>
  <c r="H607" i="1"/>
  <c r="L606" i="1"/>
  <c r="J606" i="1"/>
  <c r="K606" i="1" s="1"/>
  <c r="G811" i="3"/>
  <c r="AM811" i="3" s="1"/>
  <c r="AR810" i="3" l="1"/>
  <c r="AP810" i="3"/>
  <c r="AQ810" i="3" s="1"/>
  <c r="H811" i="3"/>
  <c r="AN811" i="3" s="1"/>
  <c r="L810" i="3"/>
  <c r="J810" i="3"/>
  <c r="K810" i="3" s="1"/>
  <c r="S812" i="3"/>
  <c r="W811" i="3"/>
  <c r="U811" i="3"/>
  <c r="V811" i="3" s="1"/>
  <c r="AD813" i="3"/>
  <c r="AH813" i="3" s="1"/>
  <c r="AF812" i="3"/>
  <c r="AG812" i="3" s="1"/>
  <c r="H608" i="1"/>
  <c r="L607" i="1"/>
  <c r="J607" i="1"/>
  <c r="K607" i="1" s="1"/>
  <c r="G812" i="3"/>
  <c r="AM812" i="3" s="1"/>
  <c r="AR811" i="3" l="1"/>
  <c r="AP811" i="3"/>
  <c r="AQ811" i="3" s="1"/>
  <c r="S813" i="3"/>
  <c r="W812" i="3"/>
  <c r="U812" i="3"/>
  <c r="V812" i="3" s="1"/>
  <c r="H812" i="3"/>
  <c r="AN812" i="3" s="1"/>
  <c r="L811" i="3"/>
  <c r="J811" i="3"/>
  <c r="K811" i="3" s="1"/>
  <c r="AD814" i="3"/>
  <c r="AH814" i="3" s="1"/>
  <c r="AF813" i="3"/>
  <c r="AG813" i="3" s="1"/>
  <c r="H609" i="1"/>
  <c r="L608" i="1"/>
  <c r="J608" i="1"/>
  <c r="K608" i="1" s="1"/>
  <c r="G813" i="3"/>
  <c r="AM813" i="3" s="1"/>
  <c r="AR812" i="3" l="1"/>
  <c r="AP812" i="3"/>
  <c r="AQ812" i="3" s="1"/>
  <c r="H813" i="3"/>
  <c r="AN813" i="3" s="1"/>
  <c r="L812" i="3"/>
  <c r="J812" i="3"/>
  <c r="K812" i="3" s="1"/>
  <c r="S814" i="3"/>
  <c r="W813" i="3"/>
  <c r="U813" i="3"/>
  <c r="V813" i="3" s="1"/>
  <c r="AD815" i="3"/>
  <c r="AH815" i="3" s="1"/>
  <c r="AF814" i="3"/>
  <c r="AG814" i="3" s="1"/>
  <c r="H610" i="1"/>
  <c r="L609" i="1"/>
  <c r="J609" i="1"/>
  <c r="K609" i="1" s="1"/>
  <c r="G814" i="3"/>
  <c r="AM814" i="3" s="1"/>
  <c r="AR813" i="3" l="1"/>
  <c r="AP813" i="3"/>
  <c r="AQ813" i="3" s="1"/>
  <c r="S815" i="3"/>
  <c r="W814" i="3"/>
  <c r="U814" i="3"/>
  <c r="V814" i="3" s="1"/>
  <c r="H814" i="3"/>
  <c r="AN814" i="3" s="1"/>
  <c r="L813" i="3"/>
  <c r="J813" i="3"/>
  <c r="K813" i="3" s="1"/>
  <c r="AD816" i="3"/>
  <c r="AH816" i="3" s="1"/>
  <c r="AF815" i="3"/>
  <c r="H611" i="1"/>
  <c r="L610" i="1"/>
  <c r="J610" i="1"/>
  <c r="K610" i="1" s="1"/>
  <c r="G815" i="3"/>
  <c r="AM815" i="3" s="1"/>
  <c r="AR814" i="3" l="1"/>
  <c r="AP814" i="3"/>
  <c r="AQ814" i="3" s="1"/>
  <c r="AG815" i="3"/>
  <c r="AW65" i="3"/>
  <c r="BA65" i="3" s="1"/>
  <c r="H815" i="3"/>
  <c r="AN815" i="3" s="1"/>
  <c r="L814" i="3"/>
  <c r="J814" i="3"/>
  <c r="K814" i="3" s="1"/>
  <c r="S816" i="3"/>
  <c r="W815" i="3"/>
  <c r="U815" i="3"/>
  <c r="AD817" i="3"/>
  <c r="AH817" i="3" s="1"/>
  <c r="AF816" i="3"/>
  <c r="AG816" i="3" s="1"/>
  <c r="H612" i="1"/>
  <c r="L611" i="1"/>
  <c r="J611" i="1"/>
  <c r="K611" i="1" s="1"/>
  <c r="G816" i="3"/>
  <c r="AM816" i="3" s="1"/>
  <c r="V815" i="3" l="1"/>
  <c r="AV65" i="3"/>
  <c r="AZ65" i="3" s="1"/>
  <c r="AR815" i="3"/>
  <c r="AP815" i="3"/>
  <c r="S817" i="3"/>
  <c r="W816" i="3"/>
  <c r="U816" i="3"/>
  <c r="V816" i="3" s="1"/>
  <c r="H816" i="3"/>
  <c r="AN816" i="3" s="1"/>
  <c r="L815" i="3"/>
  <c r="J815" i="3"/>
  <c r="AD818" i="3"/>
  <c r="AH818" i="3" s="1"/>
  <c r="AF817" i="3"/>
  <c r="AG817" i="3" s="1"/>
  <c r="H613" i="1"/>
  <c r="L612" i="1"/>
  <c r="J612" i="1"/>
  <c r="K612" i="1" s="1"/>
  <c r="G817" i="3"/>
  <c r="AM817" i="3" s="1"/>
  <c r="AR816" i="3" l="1"/>
  <c r="AP816" i="3"/>
  <c r="AQ816" i="3" s="1"/>
  <c r="AX65" i="3"/>
  <c r="BB65" i="3" s="1"/>
  <c r="AQ815" i="3"/>
  <c r="K815" i="3"/>
  <c r="AU65" i="3"/>
  <c r="AY65" i="3" s="1"/>
  <c r="H817" i="3"/>
  <c r="AN817" i="3" s="1"/>
  <c r="L816" i="3"/>
  <c r="J816" i="3"/>
  <c r="K816" i="3" s="1"/>
  <c r="S818" i="3"/>
  <c r="W817" i="3"/>
  <c r="U817" i="3"/>
  <c r="V817" i="3" s="1"/>
  <c r="AD819" i="3"/>
  <c r="AH819" i="3" s="1"/>
  <c r="AF818" i="3"/>
  <c r="AG818" i="3" s="1"/>
  <c r="H614" i="1"/>
  <c r="L613" i="1"/>
  <c r="J613" i="1"/>
  <c r="K613" i="1" s="1"/>
  <c r="G818" i="3"/>
  <c r="AM818" i="3" s="1"/>
  <c r="AR817" i="3" l="1"/>
  <c r="AP817" i="3"/>
  <c r="AQ817" i="3" s="1"/>
  <c r="S819" i="3"/>
  <c r="W818" i="3"/>
  <c r="U818" i="3"/>
  <c r="V818" i="3" s="1"/>
  <c r="H818" i="3"/>
  <c r="AN818" i="3" s="1"/>
  <c r="L817" i="3"/>
  <c r="J817" i="3"/>
  <c r="K817" i="3" s="1"/>
  <c r="AD820" i="3"/>
  <c r="AH820" i="3" s="1"/>
  <c r="AF819" i="3"/>
  <c r="AG819" i="3" s="1"/>
  <c r="H615" i="1"/>
  <c r="L614" i="1"/>
  <c r="J614" i="1"/>
  <c r="K614" i="1" s="1"/>
  <c r="G819" i="3"/>
  <c r="AM819" i="3" s="1"/>
  <c r="AR818" i="3" l="1"/>
  <c r="AP818" i="3"/>
  <c r="AQ818" i="3" s="1"/>
  <c r="H819" i="3"/>
  <c r="AN819" i="3" s="1"/>
  <c r="L818" i="3"/>
  <c r="J818" i="3"/>
  <c r="K818" i="3" s="1"/>
  <c r="S820" i="3"/>
  <c r="W819" i="3"/>
  <c r="U819" i="3"/>
  <c r="V819" i="3" s="1"/>
  <c r="AD821" i="3"/>
  <c r="AH821" i="3" s="1"/>
  <c r="AF820" i="3"/>
  <c r="AG820" i="3" s="1"/>
  <c r="H616" i="1"/>
  <c r="L615" i="1"/>
  <c r="J615" i="1"/>
  <c r="K615" i="1" s="1"/>
  <c r="G820" i="3"/>
  <c r="AM820" i="3" s="1"/>
  <c r="AR819" i="3" l="1"/>
  <c r="AP819" i="3"/>
  <c r="AQ819" i="3" s="1"/>
  <c r="S821" i="3"/>
  <c r="W820" i="3"/>
  <c r="U820" i="3"/>
  <c r="V820" i="3" s="1"/>
  <c r="H820" i="3"/>
  <c r="AN820" i="3" s="1"/>
  <c r="L819" i="3"/>
  <c r="J819" i="3"/>
  <c r="K819" i="3" s="1"/>
  <c r="AD822" i="3"/>
  <c r="AH822" i="3" s="1"/>
  <c r="AF821" i="3"/>
  <c r="AG821" i="3" s="1"/>
  <c r="H617" i="1"/>
  <c r="L616" i="1"/>
  <c r="J616" i="1"/>
  <c r="K616" i="1" s="1"/>
  <c r="G821" i="3"/>
  <c r="AM821" i="3" s="1"/>
  <c r="AR820" i="3" l="1"/>
  <c r="AP820" i="3"/>
  <c r="AQ820" i="3" s="1"/>
  <c r="H821" i="3"/>
  <c r="AN821" i="3" s="1"/>
  <c r="L820" i="3"/>
  <c r="J820" i="3"/>
  <c r="K820" i="3" s="1"/>
  <c r="S822" i="3"/>
  <c r="W821" i="3"/>
  <c r="U821" i="3"/>
  <c r="V821" i="3" s="1"/>
  <c r="AD823" i="3"/>
  <c r="AH823" i="3" s="1"/>
  <c r="AF822" i="3"/>
  <c r="AG822" i="3" s="1"/>
  <c r="H618" i="1"/>
  <c r="L617" i="1"/>
  <c r="J617" i="1"/>
  <c r="K617" i="1" s="1"/>
  <c r="G822" i="3"/>
  <c r="AM822" i="3" s="1"/>
  <c r="AR821" i="3" l="1"/>
  <c r="AP821" i="3"/>
  <c r="AQ821" i="3" s="1"/>
  <c r="S823" i="3"/>
  <c r="W822" i="3"/>
  <c r="U822" i="3"/>
  <c r="V822" i="3" s="1"/>
  <c r="H822" i="3"/>
  <c r="AN822" i="3" s="1"/>
  <c r="L821" i="3"/>
  <c r="J821" i="3"/>
  <c r="K821" i="3" s="1"/>
  <c r="AD824" i="3"/>
  <c r="AH824" i="3" s="1"/>
  <c r="AF823" i="3"/>
  <c r="AG823" i="3" s="1"/>
  <c r="H619" i="1"/>
  <c r="L618" i="1"/>
  <c r="J618" i="1"/>
  <c r="G823" i="3"/>
  <c r="AM823" i="3" s="1"/>
  <c r="AR822" i="3" l="1"/>
  <c r="AP822" i="3"/>
  <c r="AQ822" i="3" s="1"/>
  <c r="K618" i="1"/>
  <c r="S44" i="1"/>
  <c r="T44" i="1" s="1"/>
  <c r="H823" i="3"/>
  <c r="AN823" i="3" s="1"/>
  <c r="L822" i="3"/>
  <c r="J822" i="3"/>
  <c r="K822" i="3" s="1"/>
  <c r="S824" i="3"/>
  <c r="W823" i="3"/>
  <c r="U823" i="3"/>
  <c r="V823" i="3" s="1"/>
  <c r="AD825" i="3"/>
  <c r="AH825" i="3" s="1"/>
  <c r="AF824" i="3"/>
  <c r="AG824" i="3" s="1"/>
  <c r="H620" i="1"/>
  <c r="L619" i="1"/>
  <c r="J619" i="1"/>
  <c r="K619" i="1" s="1"/>
  <c r="G824" i="3"/>
  <c r="AM824" i="3" s="1"/>
  <c r="AR823" i="3" l="1"/>
  <c r="AP823" i="3"/>
  <c r="AQ823" i="3" s="1"/>
  <c r="S825" i="3"/>
  <c r="W824" i="3"/>
  <c r="U824" i="3"/>
  <c r="V824" i="3" s="1"/>
  <c r="H824" i="3"/>
  <c r="AN824" i="3" s="1"/>
  <c r="L823" i="3"/>
  <c r="J823" i="3"/>
  <c r="K823" i="3" s="1"/>
  <c r="AD826" i="3"/>
  <c r="AH826" i="3" s="1"/>
  <c r="AF825" i="3"/>
  <c r="AG825" i="3" s="1"/>
  <c r="H621" i="1"/>
  <c r="L620" i="1"/>
  <c r="J620" i="1"/>
  <c r="K620" i="1" s="1"/>
  <c r="G825" i="3"/>
  <c r="AM825" i="3" s="1"/>
  <c r="AR824" i="3" l="1"/>
  <c r="AP824" i="3"/>
  <c r="AQ824" i="3" s="1"/>
  <c r="H825" i="3"/>
  <c r="AN825" i="3" s="1"/>
  <c r="L824" i="3"/>
  <c r="J824" i="3"/>
  <c r="K824" i="3" s="1"/>
  <c r="S826" i="3"/>
  <c r="W825" i="3"/>
  <c r="U825" i="3"/>
  <c r="V825" i="3" s="1"/>
  <c r="AD827" i="3"/>
  <c r="AH827" i="3" s="1"/>
  <c r="AF826" i="3"/>
  <c r="AG826" i="3" s="1"/>
  <c r="H622" i="1"/>
  <c r="L621" i="1"/>
  <c r="J621" i="1"/>
  <c r="K621" i="1" s="1"/>
  <c r="G826" i="3"/>
  <c r="AM826" i="3" s="1"/>
  <c r="AR825" i="3" l="1"/>
  <c r="AP825" i="3"/>
  <c r="AQ825" i="3" s="1"/>
  <c r="S827" i="3"/>
  <c r="W826" i="3"/>
  <c r="U826" i="3"/>
  <c r="V826" i="3" s="1"/>
  <c r="H826" i="3"/>
  <c r="AN826" i="3" s="1"/>
  <c r="L825" i="3"/>
  <c r="J825" i="3"/>
  <c r="K825" i="3" s="1"/>
  <c r="AD828" i="3"/>
  <c r="AH828" i="3" s="1"/>
  <c r="AF827" i="3"/>
  <c r="AG827" i="3" s="1"/>
  <c r="H623" i="1"/>
  <c r="L622" i="1"/>
  <c r="J622" i="1"/>
  <c r="K622" i="1" s="1"/>
  <c r="G827" i="3"/>
  <c r="AM827" i="3" s="1"/>
  <c r="AR826" i="3" l="1"/>
  <c r="AP826" i="3"/>
  <c r="AQ826" i="3" s="1"/>
  <c r="H827" i="3"/>
  <c r="AN827" i="3" s="1"/>
  <c r="L826" i="3"/>
  <c r="J826" i="3"/>
  <c r="K826" i="3" s="1"/>
  <c r="S828" i="3"/>
  <c r="W827" i="3"/>
  <c r="U827" i="3"/>
  <c r="V827" i="3" s="1"/>
  <c r="AD829" i="3"/>
  <c r="AH829" i="3" s="1"/>
  <c r="AF828" i="3"/>
  <c r="AG828" i="3" s="1"/>
  <c r="H624" i="1"/>
  <c r="L623" i="1"/>
  <c r="J623" i="1"/>
  <c r="K623" i="1" s="1"/>
  <c r="G828" i="3"/>
  <c r="AM828" i="3" s="1"/>
  <c r="AR827" i="3" l="1"/>
  <c r="AP827" i="3"/>
  <c r="AQ827" i="3" s="1"/>
  <c r="S829" i="3"/>
  <c r="W828" i="3"/>
  <c r="U828" i="3"/>
  <c r="V828" i="3" s="1"/>
  <c r="H828" i="3"/>
  <c r="AN828" i="3" s="1"/>
  <c r="L827" i="3"/>
  <c r="J827" i="3"/>
  <c r="K827" i="3" s="1"/>
  <c r="AD830" i="3"/>
  <c r="AH830" i="3" s="1"/>
  <c r="AF829" i="3"/>
  <c r="AG829" i="3" s="1"/>
  <c r="H625" i="1"/>
  <c r="L624" i="1"/>
  <c r="J624" i="1"/>
  <c r="K624" i="1" s="1"/>
  <c r="G829" i="3"/>
  <c r="AM829" i="3" s="1"/>
  <c r="AR828" i="3" l="1"/>
  <c r="AP828" i="3"/>
  <c r="AQ828" i="3" s="1"/>
  <c r="H829" i="3"/>
  <c r="AN829" i="3" s="1"/>
  <c r="L828" i="3"/>
  <c r="J828" i="3"/>
  <c r="K828" i="3" s="1"/>
  <c r="S830" i="3"/>
  <c r="W829" i="3"/>
  <c r="U829" i="3"/>
  <c r="V829" i="3" s="1"/>
  <c r="AD831" i="3"/>
  <c r="AH831" i="3" s="1"/>
  <c r="AF830" i="3"/>
  <c r="AG830" i="3" s="1"/>
  <c r="H626" i="1"/>
  <c r="L625" i="1"/>
  <c r="J625" i="1"/>
  <c r="K625" i="1" s="1"/>
  <c r="G830" i="3"/>
  <c r="AM830" i="3" s="1"/>
  <c r="AR829" i="3" l="1"/>
  <c r="AP829" i="3"/>
  <c r="AQ829" i="3" s="1"/>
  <c r="S831" i="3"/>
  <c r="W830" i="3"/>
  <c r="U830" i="3"/>
  <c r="V830" i="3" s="1"/>
  <c r="H830" i="3"/>
  <c r="AN830" i="3" s="1"/>
  <c r="L829" i="3"/>
  <c r="J829" i="3"/>
  <c r="K829" i="3" s="1"/>
  <c r="AD832" i="3"/>
  <c r="AH832" i="3" s="1"/>
  <c r="AF831" i="3"/>
  <c r="AG831" i="3" s="1"/>
  <c r="H627" i="1"/>
  <c r="L626" i="1"/>
  <c r="J626" i="1"/>
  <c r="K626" i="1" s="1"/>
  <c r="G831" i="3"/>
  <c r="AM831" i="3" s="1"/>
  <c r="AR830" i="3" l="1"/>
  <c r="AP830" i="3"/>
  <c r="AQ830" i="3" s="1"/>
  <c r="H831" i="3"/>
  <c r="AN831" i="3" s="1"/>
  <c r="L830" i="3"/>
  <c r="J830" i="3"/>
  <c r="K830" i="3" s="1"/>
  <c r="S832" i="3"/>
  <c r="W831" i="3"/>
  <c r="U831" i="3"/>
  <c r="V831" i="3" s="1"/>
  <c r="AD833" i="3"/>
  <c r="AH833" i="3" s="1"/>
  <c r="AF832" i="3"/>
  <c r="AG832" i="3" s="1"/>
  <c r="H628" i="1"/>
  <c r="L627" i="1"/>
  <c r="J627" i="1"/>
  <c r="K627" i="1" s="1"/>
  <c r="G832" i="3"/>
  <c r="AM832" i="3" s="1"/>
  <c r="AR831" i="3" l="1"/>
  <c r="AP831" i="3"/>
  <c r="AQ831" i="3" s="1"/>
  <c r="S833" i="3"/>
  <c r="W832" i="3"/>
  <c r="U832" i="3"/>
  <c r="V832" i="3" s="1"/>
  <c r="H832" i="3"/>
  <c r="AN832" i="3" s="1"/>
  <c r="L831" i="3"/>
  <c r="J831" i="3"/>
  <c r="K831" i="3" s="1"/>
  <c r="AD834" i="3"/>
  <c r="AH834" i="3" s="1"/>
  <c r="AF833" i="3"/>
  <c r="AG833" i="3" s="1"/>
  <c r="H629" i="1"/>
  <c r="L628" i="1"/>
  <c r="J628" i="1"/>
  <c r="K628" i="1" s="1"/>
  <c r="G833" i="3"/>
  <c r="AM833" i="3" s="1"/>
  <c r="AR832" i="3" l="1"/>
  <c r="AP832" i="3"/>
  <c r="AQ832" i="3" s="1"/>
  <c r="H833" i="3"/>
  <c r="AN833" i="3" s="1"/>
  <c r="L832" i="3"/>
  <c r="J832" i="3"/>
  <c r="K832" i="3" s="1"/>
  <c r="S834" i="3"/>
  <c r="W833" i="3"/>
  <c r="U833" i="3"/>
  <c r="V833" i="3" s="1"/>
  <c r="AD835" i="3"/>
  <c r="AH835" i="3" s="1"/>
  <c r="AF834" i="3"/>
  <c r="AG834" i="3" s="1"/>
  <c r="H630" i="1"/>
  <c r="L629" i="1"/>
  <c r="J629" i="1"/>
  <c r="K629" i="1" s="1"/>
  <c r="G834" i="3"/>
  <c r="AM834" i="3" s="1"/>
  <c r="AR833" i="3" l="1"/>
  <c r="AP833" i="3"/>
  <c r="AQ833" i="3" s="1"/>
  <c r="S835" i="3"/>
  <c r="W834" i="3"/>
  <c r="U834" i="3"/>
  <c r="V834" i="3" s="1"/>
  <c r="H834" i="3"/>
  <c r="AN834" i="3" s="1"/>
  <c r="L833" i="3"/>
  <c r="J833" i="3"/>
  <c r="K833" i="3" s="1"/>
  <c r="AD836" i="3"/>
  <c r="AH836" i="3" s="1"/>
  <c r="AF835" i="3"/>
  <c r="H631" i="1"/>
  <c r="L630" i="1"/>
  <c r="J630" i="1"/>
  <c r="K630" i="1" s="1"/>
  <c r="G835" i="3"/>
  <c r="AM835" i="3" s="1"/>
  <c r="AG835" i="3" l="1"/>
  <c r="AW66" i="3"/>
  <c r="BA66" i="3" s="1"/>
  <c r="AR834" i="3"/>
  <c r="AP834" i="3"/>
  <c r="AQ834" i="3" s="1"/>
  <c r="H835" i="3"/>
  <c r="AN835" i="3" s="1"/>
  <c r="L834" i="3"/>
  <c r="J834" i="3"/>
  <c r="K834" i="3" s="1"/>
  <c r="S836" i="3"/>
  <c r="W835" i="3"/>
  <c r="U835" i="3"/>
  <c r="AD837" i="3"/>
  <c r="AH837" i="3" s="1"/>
  <c r="AF836" i="3"/>
  <c r="AG836" i="3" s="1"/>
  <c r="H632" i="1"/>
  <c r="L631" i="1"/>
  <c r="J631" i="1"/>
  <c r="K631" i="1" s="1"/>
  <c r="G836" i="3"/>
  <c r="AM836" i="3" s="1"/>
  <c r="V835" i="3" l="1"/>
  <c r="AV66" i="3"/>
  <c r="AZ66" i="3" s="1"/>
  <c r="AR835" i="3"/>
  <c r="AP835" i="3"/>
  <c r="S837" i="3"/>
  <c r="W836" i="3"/>
  <c r="U836" i="3"/>
  <c r="V836" i="3" s="1"/>
  <c r="H836" i="3"/>
  <c r="AN836" i="3" s="1"/>
  <c r="L835" i="3"/>
  <c r="J835" i="3"/>
  <c r="AD838" i="3"/>
  <c r="AH838" i="3" s="1"/>
  <c r="AF837" i="3"/>
  <c r="AG837" i="3" s="1"/>
  <c r="H633" i="1"/>
  <c r="L632" i="1"/>
  <c r="J632" i="1"/>
  <c r="K632" i="1" s="1"/>
  <c r="G837" i="3"/>
  <c r="AM837" i="3" s="1"/>
  <c r="AX66" i="3" l="1"/>
  <c r="BB66" i="3" s="1"/>
  <c r="AQ835" i="3"/>
  <c r="AR836" i="3"/>
  <c r="AP836" i="3"/>
  <c r="AQ836" i="3" s="1"/>
  <c r="K835" i="3"/>
  <c r="AU66" i="3"/>
  <c r="AY66" i="3" s="1"/>
  <c r="H837" i="3"/>
  <c r="AN837" i="3" s="1"/>
  <c r="L836" i="3"/>
  <c r="J836" i="3"/>
  <c r="K836" i="3" s="1"/>
  <c r="S838" i="3"/>
  <c r="W837" i="3"/>
  <c r="U837" i="3"/>
  <c r="V837" i="3" s="1"/>
  <c r="AD839" i="3"/>
  <c r="AH839" i="3" s="1"/>
  <c r="AF838" i="3"/>
  <c r="AG838" i="3" s="1"/>
  <c r="H634" i="1"/>
  <c r="L633" i="1"/>
  <c r="J633" i="1"/>
  <c r="K633" i="1" s="1"/>
  <c r="G838" i="3"/>
  <c r="AM838" i="3" s="1"/>
  <c r="AR837" i="3" l="1"/>
  <c r="AP837" i="3"/>
  <c r="AQ837" i="3" s="1"/>
  <c r="S839" i="3"/>
  <c r="W838" i="3"/>
  <c r="U838" i="3"/>
  <c r="V838" i="3" s="1"/>
  <c r="H838" i="3"/>
  <c r="AN838" i="3" s="1"/>
  <c r="L837" i="3"/>
  <c r="J837" i="3"/>
  <c r="K837" i="3" s="1"/>
  <c r="AD840" i="3"/>
  <c r="AH840" i="3" s="1"/>
  <c r="AF839" i="3"/>
  <c r="AG839" i="3" s="1"/>
  <c r="H635" i="1"/>
  <c r="L634" i="1"/>
  <c r="J634" i="1"/>
  <c r="K634" i="1" s="1"/>
  <c r="G839" i="3"/>
  <c r="AM839" i="3" s="1"/>
  <c r="AR838" i="3" l="1"/>
  <c r="AP838" i="3"/>
  <c r="AQ838" i="3" s="1"/>
  <c r="H839" i="3"/>
  <c r="AN839" i="3" s="1"/>
  <c r="L838" i="3"/>
  <c r="J838" i="3"/>
  <c r="K838" i="3" s="1"/>
  <c r="S840" i="3"/>
  <c r="W839" i="3"/>
  <c r="U839" i="3"/>
  <c r="V839" i="3" s="1"/>
  <c r="AD841" i="3"/>
  <c r="AH841" i="3" s="1"/>
  <c r="AF840" i="3"/>
  <c r="AG840" i="3" s="1"/>
  <c r="H636" i="1"/>
  <c r="L635" i="1"/>
  <c r="J635" i="1"/>
  <c r="K635" i="1" s="1"/>
  <c r="G840" i="3"/>
  <c r="AM840" i="3" s="1"/>
  <c r="AR839" i="3" l="1"/>
  <c r="AP839" i="3"/>
  <c r="AQ839" i="3" s="1"/>
  <c r="S841" i="3"/>
  <c r="W840" i="3"/>
  <c r="U840" i="3"/>
  <c r="V840" i="3" s="1"/>
  <c r="H840" i="3"/>
  <c r="AN840" i="3" s="1"/>
  <c r="L839" i="3"/>
  <c r="J839" i="3"/>
  <c r="K839" i="3" s="1"/>
  <c r="AD842" i="3"/>
  <c r="AH842" i="3" s="1"/>
  <c r="AF841" i="3"/>
  <c r="AG841" i="3" s="1"/>
  <c r="H637" i="1"/>
  <c r="L636" i="1"/>
  <c r="J636" i="1"/>
  <c r="K636" i="1" s="1"/>
  <c r="G841" i="3"/>
  <c r="AM841" i="3" s="1"/>
  <c r="AR840" i="3" l="1"/>
  <c r="AP840" i="3"/>
  <c r="AQ840" i="3" s="1"/>
  <c r="H841" i="3"/>
  <c r="AN841" i="3" s="1"/>
  <c r="L840" i="3"/>
  <c r="J840" i="3"/>
  <c r="K840" i="3" s="1"/>
  <c r="S842" i="3"/>
  <c r="W841" i="3"/>
  <c r="U841" i="3"/>
  <c r="V841" i="3" s="1"/>
  <c r="AD843" i="3"/>
  <c r="AH843" i="3" s="1"/>
  <c r="AF842" i="3"/>
  <c r="AG842" i="3" s="1"/>
  <c r="H638" i="1"/>
  <c r="L637" i="1"/>
  <c r="J637" i="1"/>
  <c r="K637" i="1" s="1"/>
  <c r="G842" i="3"/>
  <c r="AM842" i="3" s="1"/>
  <c r="AR841" i="3" l="1"/>
  <c r="AP841" i="3"/>
  <c r="AQ841" i="3" s="1"/>
  <c r="S843" i="3"/>
  <c r="W842" i="3"/>
  <c r="U842" i="3"/>
  <c r="V842" i="3" s="1"/>
  <c r="H842" i="3"/>
  <c r="AN842" i="3" s="1"/>
  <c r="L841" i="3"/>
  <c r="J841" i="3"/>
  <c r="K841" i="3" s="1"/>
  <c r="AD844" i="3"/>
  <c r="AH844" i="3" s="1"/>
  <c r="AF843" i="3"/>
  <c r="AG843" i="3" s="1"/>
  <c r="H639" i="1"/>
  <c r="L638" i="1"/>
  <c r="J638" i="1"/>
  <c r="K638" i="1" s="1"/>
  <c r="G843" i="3"/>
  <c r="AM843" i="3" s="1"/>
  <c r="AR842" i="3" l="1"/>
  <c r="AP842" i="3"/>
  <c r="AQ842" i="3" s="1"/>
  <c r="H843" i="3"/>
  <c r="AN843" i="3" s="1"/>
  <c r="L842" i="3"/>
  <c r="J842" i="3"/>
  <c r="K842" i="3" s="1"/>
  <c r="S844" i="3"/>
  <c r="W843" i="3"/>
  <c r="U843" i="3"/>
  <c r="V843" i="3" s="1"/>
  <c r="AD845" i="3"/>
  <c r="AH845" i="3" s="1"/>
  <c r="AF844" i="3"/>
  <c r="AG844" i="3" s="1"/>
  <c r="H640" i="1"/>
  <c r="L639" i="1"/>
  <c r="J639" i="1"/>
  <c r="K639" i="1" s="1"/>
  <c r="G844" i="3"/>
  <c r="AM844" i="3" s="1"/>
  <c r="AR843" i="3" l="1"/>
  <c r="AP843" i="3"/>
  <c r="AQ843" i="3" s="1"/>
  <c r="S845" i="3"/>
  <c r="W844" i="3"/>
  <c r="U844" i="3"/>
  <c r="V844" i="3" s="1"/>
  <c r="H844" i="3"/>
  <c r="AN844" i="3" s="1"/>
  <c r="L843" i="3"/>
  <c r="J843" i="3"/>
  <c r="K843" i="3" s="1"/>
  <c r="AD846" i="3"/>
  <c r="AH846" i="3" s="1"/>
  <c r="AF845" i="3"/>
  <c r="AG845" i="3" s="1"/>
  <c r="H641" i="1"/>
  <c r="L640" i="1"/>
  <c r="J640" i="1"/>
  <c r="G845" i="3"/>
  <c r="AM845" i="3" s="1"/>
  <c r="AR844" i="3" l="1"/>
  <c r="AP844" i="3"/>
  <c r="AQ844" i="3" s="1"/>
  <c r="K640" i="1"/>
  <c r="S45" i="1"/>
  <c r="T45" i="1" s="1"/>
  <c r="H845" i="3"/>
  <c r="AN845" i="3" s="1"/>
  <c r="L844" i="3"/>
  <c r="J844" i="3"/>
  <c r="K844" i="3" s="1"/>
  <c r="S846" i="3"/>
  <c r="W845" i="3"/>
  <c r="U845" i="3"/>
  <c r="V845" i="3" s="1"/>
  <c r="AD847" i="3"/>
  <c r="AH847" i="3" s="1"/>
  <c r="AF846" i="3"/>
  <c r="AG846" i="3" s="1"/>
  <c r="H642" i="1"/>
  <c r="L641" i="1"/>
  <c r="J641" i="1"/>
  <c r="K641" i="1" s="1"/>
  <c r="G846" i="3"/>
  <c r="AM846" i="3" s="1"/>
  <c r="AR845" i="3" l="1"/>
  <c r="AP845" i="3"/>
  <c r="AQ845" i="3" s="1"/>
  <c r="S847" i="3"/>
  <c r="W846" i="3"/>
  <c r="U846" i="3"/>
  <c r="V846" i="3" s="1"/>
  <c r="H846" i="3"/>
  <c r="AN846" i="3" s="1"/>
  <c r="L845" i="3"/>
  <c r="J845" i="3"/>
  <c r="K845" i="3" s="1"/>
  <c r="AD848" i="3"/>
  <c r="AH848" i="3" s="1"/>
  <c r="AF847" i="3"/>
  <c r="AG847" i="3" s="1"/>
  <c r="H643" i="1"/>
  <c r="L642" i="1"/>
  <c r="J642" i="1"/>
  <c r="K642" i="1" s="1"/>
  <c r="G847" i="3"/>
  <c r="AM847" i="3" s="1"/>
  <c r="AR846" i="3" l="1"/>
  <c r="AP846" i="3"/>
  <c r="AQ846" i="3" s="1"/>
  <c r="H847" i="3"/>
  <c r="AN847" i="3" s="1"/>
  <c r="L846" i="3"/>
  <c r="J846" i="3"/>
  <c r="K846" i="3" s="1"/>
  <c r="S848" i="3"/>
  <c r="W847" i="3"/>
  <c r="U847" i="3"/>
  <c r="V847" i="3" s="1"/>
  <c r="AD849" i="3"/>
  <c r="AH849" i="3" s="1"/>
  <c r="AF848" i="3"/>
  <c r="AG848" i="3" s="1"/>
  <c r="H644" i="1"/>
  <c r="L643" i="1"/>
  <c r="J643" i="1"/>
  <c r="K643" i="1" s="1"/>
  <c r="G848" i="3"/>
  <c r="AM848" i="3" s="1"/>
  <c r="AR847" i="3" l="1"/>
  <c r="AP847" i="3"/>
  <c r="AQ847" i="3" s="1"/>
  <c r="S849" i="3"/>
  <c r="W848" i="3"/>
  <c r="U848" i="3"/>
  <c r="V848" i="3" s="1"/>
  <c r="H848" i="3"/>
  <c r="AN848" i="3" s="1"/>
  <c r="L847" i="3"/>
  <c r="J847" i="3"/>
  <c r="K847" i="3" s="1"/>
  <c r="AD850" i="3"/>
  <c r="AH850" i="3" s="1"/>
  <c r="AF849" i="3"/>
  <c r="AG849" i="3" s="1"/>
  <c r="H645" i="1"/>
  <c r="L644" i="1"/>
  <c r="J644" i="1"/>
  <c r="K644" i="1" s="1"/>
  <c r="G849" i="3"/>
  <c r="AM849" i="3" s="1"/>
  <c r="AR848" i="3" l="1"/>
  <c r="AP848" i="3"/>
  <c r="AQ848" i="3" s="1"/>
  <c r="H849" i="3"/>
  <c r="AN849" i="3" s="1"/>
  <c r="L848" i="3"/>
  <c r="J848" i="3"/>
  <c r="K848" i="3" s="1"/>
  <c r="S850" i="3"/>
  <c r="W849" i="3"/>
  <c r="U849" i="3"/>
  <c r="V849" i="3" s="1"/>
  <c r="AD851" i="3"/>
  <c r="AH851" i="3" s="1"/>
  <c r="AF850" i="3"/>
  <c r="AG850" i="3" s="1"/>
  <c r="H646" i="1"/>
  <c r="L645" i="1"/>
  <c r="J645" i="1"/>
  <c r="K645" i="1" s="1"/>
  <c r="G850" i="3"/>
  <c r="AM850" i="3" s="1"/>
  <c r="AR849" i="3" l="1"/>
  <c r="AP849" i="3"/>
  <c r="AQ849" i="3" s="1"/>
  <c r="S851" i="3"/>
  <c r="W850" i="3"/>
  <c r="U850" i="3"/>
  <c r="V850" i="3" s="1"/>
  <c r="H850" i="3"/>
  <c r="AN850" i="3" s="1"/>
  <c r="L849" i="3"/>
  <c r="J849" i="3"/>
  <c r="K849" i="3" s="1"/>
  <c r="AD852" i="3"/>
  <c r="AH852" i="3" s="1"/>
  <c r="AF851" i="3"/>
  <c r="AG851" i="3" s="1"/>
  <c r="H647" i="1"/>
  <c r="L646" i="1"/>
  <c r="J646" i="1"/>
  <c r="K646" i="1" s="1"/>
  <c r="G851" i="3"/>
  <c r="AM851" i="3" s="1"/>
  <c r="AR850" i="3" l="1"/>
  <c r="AP850" i="3"/>
  <c r="AQ850" i="3" s="1"/>
  <c r="H851" i="3"/>
  <c r="AN851" i="3" s="1"/>
  <c r="L850" i="3"/>
  <c r="J850" i="3"/>
  <c r="K850" i="3" s="1"/>
  <c r="S852" i="3"/>
  <c r="W851" i="3"/>
  <c r="U851" i="3"/>
  <c r="V851" i="3" s="1"/>
  <c r="AD853" i="3"/>
  <c r="AH853" i="3" s="1"/>
  <c r="AF852" i="3"/>
  <c r="AG852" i="3" s="1"/>
  <c r="H648" i="1"/>
  <c r="L647" i="1"/>
  <c r="J647" i="1"/>
  <c r="K647" i="1" s="1"/>
  <c r="G852" i="3"/>
  <c r="AM852" i="3" s="1"/>
  <c r="AR851" i="3" l="1"/>
  <c r="AP851" i="3"/>
  <c r="AQ851" i="3" s="1"/>
  <c r="S853" i="3"/>
  <c r="W852" i="3"/>
  <c r="U852" i="3"/>
  <c r="V852" i="3" s="1"/>
  <c r="H852" i="3"/>
  <c r="AN852" i="3" s="1"/>
  <c r="L851" i="3"/>
  <c r="J851" i="3"/>
  <c r="K851" i="3" s="1"/>
  <c r="AD854" i="3"/>
  <c r="AH854" i="3" s="1"/>
  <c r="AF853" i="3"/>
  <c r="AG853" i="3" s="1"/>
  <c r="H649" i="1"/>
  <c r="L648" i="1"/>
  <c r="J648" i="1"/>
  <c r="K648" i="1" s="1"/>
  <c r="G853" i="3"/>
  <c r="AM853" i="3" s="1"/>
  <c r="AR852" i="3" l="1"/>
  <c r="AP852" i="3"/>
  <c r="AQ852" i="3" s="1"/>
  <c r="H853" i="3"/>
  <c r="AN853" i="3" s="1"/>
  <c r="L852" i="3"/>
  <c r="J852" i="3"/>
  <c r="K852" i="3" s="1"/>
  <c r="S854" i="3"/>
  <c r="W853" i="3"/>
  <c r="U853" i="3"/>
  <c r="V853" i="3" s="1"/>
  <c r="AD855" i="3"/>
  <c r="AH855" i="3" s="1"/>
  <c r="AF854" i="3"/>
  <c r="H650" i="1"/>
  <c r="L649" i="1"/>
  <c r="J649" i="1"/>
  <c r="K649" i="1" s="1"/>
  <c r="G854" i="3"/>
  <c r="AM854" i="3" s="1"/>
  <c r="AG854" i="3" l="1"/>
  <c r="AW67" i="3"/>
  <c r="BA67" i="3" s="1"/>
  <c r="AR853" i="3"/>
  <c r="AP853" i="3"/>
  <c r="AQ853" i="3" s="1"/>
  <c r="S855" i="3"/>
  <c r="W854" i="3"/>
  <c r="U854" i="3"/>
  <c r="H854" i="3"/>
  <c r="AN854" i="3" s="1"/>
  <c r="L853" i="3"/>
  <c r="J853" i="3"/>
  <c r="K853" i="3" s="1"/>
  <c r="AD856" i="3"/>
  <c r="AH856" i="3" s="1"/>
  <c r="AF855" i="3"/>
  <c r="AG855" i="3" s="1"/>
  <c r="H651" i="1"/>
  <c r="L650" i="1"/>
  <c r="J650" i="1"/>
  <c r="K650" i="1" s="1"/>
  <c r="G855" i="3"/>
  <c r="AM855" i="3" s="1"/>
  <c r="AR854" i="3" l="1"/>
  <c r="AP854" i="3"/>
  <c r="V854" i="3"/>
  <c r="AV67" i="3"/>
  <c r="AZ67" i="3" s="1"/>
  <c r="H855" i="3"/>
  <c r="AN855" i="3" s="1"/>
  <c r="L854" i="3"/>
  <c r="J854" i="3"/>
  <c r="S856" i="3"/>
  <c r="W855" i="3"/>
  <c r="U855" i="3"/>
  <c r="V855" i="3" s="1"/>
  <c r="AD857" i="3"/>
  <c r="AH857" i="3" s="1"/>
  <c r="AF856" i="3"/>
  <c r="AG856" i="3" s="1"/>
  <c r="H652" i="1"/>
  <c r="L651" i="1"/>
  <c r="J651" i="1"/>
  <c r="K651" i="1" s="1"/>
  <c r="G856" i="3"/>
  <c r="AM856" i="3" s="1"/>
  <c r="K854" i="3" l="1"/>
  <c r="AU67" i="3"/>
  <c r="AY67" i="3" s="1"/>
  <c r="AX67" i="3"/>
  <c r="BB67" i="3" s="1"/>
  <c r="AQ854" i="3"/>
  <c r="AR855" i="3"/>
  <c r="AP855" i="3"/>
  <c r="AQ855" i="3" s="1"/>
  <c r="S857" i="3"/>
  <c r="W856" i="3"/>
  <c r="U856" i="3"/>
  <c r="V856" i="3" s="1"/>
  <c r="H856" i="3"/>
  <c r="AN856" i="3" s="1"/>
  <c r="L855" i="3"/>
  <c r="J855" i="3"/>
  <c r="K855" i="3" s="1"/>
  <c r="AD858" i="3"/>
  <c r="AH858" i="3" s="1"/>
  <c r="AF857" i="3"/>
  <c r="AG857" i="3" s="1"/>
  <c r="H653" i="1"/>
  <c r="L652" i="1"/>
  <c r="J652" i="1"/>
  <c r="K652" i="1" s="1"/>
  <c r="G857" i="3"/>
  <c r="AM857" i="3" s="1"/>
  <c r="AR856" i="3" l="1"/>
  <c r="AP856" i="3"/>
  <c r="AQ856" i="3" s="1"/>
  <c r="H857" i="3"/>
  <c r="AN857" i="3" s="1"/>
  <c r="L856" i="3"/>
  <c r="J856" i="3"/>
  <c r="K856" i="3" s="1"/>
  <c r="S858" i="3"/>
  <c r="W857" i="3"/>
  <c r="U857" i="3"/>
  <c r="V857" i="3" s="1"/>
  <c r="AD859" i="3"/>
  <c r="AH859" i="3" s="1"/>
  <c r="AF858" i="3"/>
  <c r="AG858" i="3" s="1"/>
  <c r="H654" i="1"/>
  <c r="L653" i="1"/>
  <c r="J653" i="1"/>
  <c r="K653" i="1" s="1"/>
  <c r="G858" i="3"/>
  <c r="AM858" i="3" s="1"/>
  <c r="AR857" i="3" l="1"/>
  <c r="AP857" i="3"/>
  <c r="AQ857" i="3" s="1"/>
  <c r="S859" i="3"/>
  <c r="W858" i="3"/>
  <c r="U858" i="3"/>
  <c r="V858" i="3" s="1"/>
  <c r="H858" i="3"/>
  <c r="AN858" i="3" s="1"/>
  <c r="L857" i="3"/>
  <c r="J857" i="3"/>
  <c r="K857" i="3" s="1"/>
  <c r="AD860" i="3"/>
  <c r="AH860" i="3" s="1"/>
  <c r="AF859" i="3"/>
  <c r="AG859" i="3" s="1"/>
  <c r="H655" i="1"/>
  <c r="L654" i="1"/>
  <c r="J654" i="1"/>
  <c r="K654" i="1" s="1"/>
  <c r="G859" i="3"/>
  <c r="AM859" i="3" s="1"/>
  <c r="AR858" i="3" l="1"/>
  <c r="AP858" i="3"/>
  <c r="AQ858" i="3" s="1"/>
  <c r="H859" i="3"/>
  <c r="AN859" i="3" s="1"/>
  <c r="L858" i="3"/>
  <c r="J858" i="3"/>
  <c r="K858" i="3" s="1"/>
  <c r="S860" i="3"/>
  <c r="W859" i="3"/>
  <c r="U859" i="3"/>
  <c r="V859" i="3" s="1"/>
  <c r="AD861" i="3"/>
  <c r="AH861" i="3" s="1"/>
  <c r="AF860" i="3"/>
  <c r="AG860" i="3" s="1"/>
  <c r="H656" i="1"/>
  <c r="L655" i="1"/>
  <c r="J655" i="1"/>
  <c r="K655" i="1" s="1"/>
  <c r="G860" i="3"/>
  <c r="AM860" i="3" s="1"/>
  <c r="AR859" i="3" l="1"/>
  <c r="AP859" i="3"/>
  <c r="AQ859" i="3" s="1"/>
  <c r="S861" i="3"/>
  <c r="W860" i="3"/>
  <c r="U860" i="3"/>
  <c r="V860" i="3" s="1"/>
  <c r="H860" i="3"/>
  <c r="AN860" i="3" s="1"/>
  <c r="L859" i="3"/>
  <c r="J859" i="3"/>
  <c r="K859" i="3" s="1"/>
  <c r="AD862" i="3"/>
  <c r="AH862" i="3" s="1"/>
  <c r="AF861" i="3"/>
  <c r="AG861" i="3" s="1"/>
  <c r="H657" i="1"/>
  <c r="L656" i="1"/>
  <c r="J656" i="1"/>
  <c r="K656" i="1" s="1"/>
  <c r="G861" i="3"/>
  <c r="AM861" i="3" s="1"/>
  <c r="AR860" i="3" l="1"/>
  <c r="AP860" i="3"/>
  <c r="AQ860" i="3" s="1"/>
  <c r="H861" i="3"/>
  <c r="AN861" i="3" s="1"/>
  <c r="L860" i="3"/>
  <c r="J860" i="3"/>
  <c r="K860" i="3" s="1"/>
  <c r="S862" i="3"/>
  <c r="W861" i="3"/>
  <c r="U861" i="3"/>
  <c r="V861" i="3" s="1"/>
  <c r="AD863" i="3"/>
  <c r="AH863" i="3" s="1"/>
  <c r="AF862" i="3"/>
  <c r="AG862" i="3" s="1"/>
  <c r="H658" i="1"/>
  <c r="L657" i="1"/>
  <c r="J657" i="1"/>
  <c r="K657" i="1" s="1"/>
  <c r="G862" i="3"/>
  <c r="AM862" i="3" s="1"/>
  <c r="AR861" i="3" l="1"/>
  <c r="AP861" i="3"/>
  <c r="AQ861" i="3" s="1"/>
  <c r="S863" i="3"/>
  <c r="W862" i="3"/>
  <c r="U862" i="3"/>
  <c r="V862" i="3" s="1"/>
  <c r="H862" i="3"/>
  <c r="AN862" i="3" s="1"/>
  <c r="L861" i="3"/>
  <c r="J861" i="3"/>
  <c r="K861" i="3" s="1"/>
  <c r="AD864" i="3"/>
  <c r="AH864" i="3" s="1"/>
  <c r="AF863" i="3"/>
  <c r="AG863" i="3" s="1"/>
  <c r="H659" i="1"/>
  <c r="L658" i="1"/>
  <c r="J658" i="1"/>
  <c r="K658" i="1" s="1"/>
  <c r="G863" i="3"/>
  <c r="AM863" i="3" s="1"/>
  <c r="AR862" i="3" l="1"/>
  <c r="AP862" i="3"/>
  <c r="AQ862" i="3" s="1"/>
  <c r="H863" i="3"/>
  <c r="AN863" i="3" s="1"/>
  <c r="L862" i="3"/>
  <c r="J862" i="3"/>
  <c r="K862" i="3" s="1"/>
  <c r="S864" i="3"/>
  <c r="W863" i="3"/>
  <c r="U863" i="3"/>
  <c r="V863" i="3" s="1"/>
  <c r="AD865" i="3"/>
  <c r="AH865" i="3" s="1"/>
  <c r="AF864" i="3"/>
  <c r="AG864" i="3" s="1"/>
  <c r="H660" i="1"/>
  <c r="L659" i="1"/>
  <c r="J659" i="1"/>
  <c r="K659" i="1" s="1"/>
  <c r="G864" i="3"/>
  <c r="AM864" i="3" s="1"/>
  <c r="AR863" i="3" l="1"/>
  <c r="AP863" i="3"/>
  <c r="AQ863" i="3" s="1"/>
  <c r="S865" i="3"/>
  <c r="W864" i="3"/>
  <c r="U864" i="3"/>
  <c r="V864" i="3" s="1"/>
  <c r="H864" i="3"/>
  <c r="AN864" i="3" s="1"/>
  <c r="L863" i="3"/>
  <c r="J863" i="3"/>
  <c r="K863" i="3" s="1"/>
  <c r="AD866" i="3"/>
  <c r="AH866" i="3" s="1"/>
  <c r="AF865" i="3"/>
  <c r="AG865" i="3" s="1"/>
  <c r="H661" i="1"/>
  <c r="L660" i="1"/>
  <c r="J660" i="1"/>
  <c r="K660" i="1" s="1"/>
  <c r="G865" i="3"/>
  <c r="AM865" i="3" s="1"/>
  <c r="AR864" i="3" l="1"/>
  <c r="AP864" i="3"/>
  <c r="AQ864" i="3" s="1"/>
  <c r="H865" i="3"/>
  <c r="AN865" i="3" s="1"/>
  <c r="L864" i="3"/>
  <c r="J864" i="3"/>
  <c r="K864" i="3" s="1"/>
  <c r="S866" i="3"/>
  <c r="W865" i="3"/>
  <c r="U865" i="3"/>
  <c r="V865" i="3" s="1"/>
  <c r="AD867" i="3"/>
  <c r="AH867" i="3" s="1"/>
  <c r="AF866" i="3"/>
  <c r="AG866" i="3" s="1"/>
  <c r="H662" i="1"/>
  <c r="L661" i="1"/>
  <c r="J661" i="1"/>
  <c r="G866" i="3"/>
  <c r="AM866" i="3" s="1"/>
  <c r="AR865" i="3" l="1"/>
  <c r="AP865" i="3"/>
  <c r="AQ865" i="3" s="1"/>
  <c r="K661" i="1"/>
  <c r="S46" i="1"/>
  <c r="T46" i="1" s="1"/>
  <c r="S867" i="3"/>
  <c r="W866" i="3"/>
  <c r="U866" i="3"/>
  <c r="V866" i="3" s="1"/>
  <c r="H866" i="3"/>
  <c r="AN866" i="3" s="1"/>
  <c r="L865" i="3"/>
  <c r="J865" i="3"/>
  <c r="K865" i="3" s="1"/>
  <c r="AD868" i="3"/>
  <c r="AH868" i="3" s="1"/>
  <c r="AF867" i="3"/>
  <c r="AG867" i="3" s="1"/>
  <c r="H663" i="1"/>
  <c r="L662" i="1"/>
  <c r="J662" i="1"/>
  <c r="K662" i="1" s="1"/>
  <c r="G867" i="3"/>
  <c r="AM867" i="3" s="1"/>
  <c r="AR866" i="3" l="1"/>
  <c r="AP866" i="3"/>
  <c r="AQ866" i="3" s="1"/>
  <c r="H867" i="3"/>
  <c r="AN867" i="3" s="1"/>
  <c r="L866" i="3"/>
  <c r="J866" i="3"/>
  <c r="K866" i="3" s="1"/>
  <c r="S868" i="3"/>
  <c r="W867" i="3"/>
  <c r="U867" i="3"/>
  <c r="V867" i="3" s="1"/>
  <c r="AD869" i="3"/>
  <c r="AH869" i="3" s="1"/>
  <c r="AF868" i="3"/>
  <c r="AG868" i="3" s="1"/>
  <c r="H664" i="1"/>
  <c r="L663" i="1"/>
  <c r="J663" i="1"/>
  <c r="K663" i="1" s="1"/>
  <c r="G868" i="3"/>
  <c r="AM868" i="3" s="1"/>
  <c r="AR867" i="3" l="1"/>
  <c r="AP867" i="3"/>
  <c r="AQ867" i="3" s="1"/>
  <c r="S869" i="3"/>
  <c r="W868" i="3"/>
  <c r="U868" i="3"/>
  <c r="V868" i="3" s="1"/>
  <c r="H868" i="3"/>
  <c r="AN868" i="3" s="1"/>
  <c r="L867" i="3"/>
  <c r="J867" i="3"/>
  <c r="K867" i="3" s="1"/>
  <c r="AD870" i="3"/>
  <c r="AH870" i="3" s="1"/>
  <c r="AF869" i="3"/>
  <c r="AG869" i="3" s="1"/>
  <c r="H665" i="1"/>
  <c r="L664" i="1"/>
  <c r="J664" i="1"/>
  <c r="K664" i="1" s="1"/>
  <c r="G869" i="3"/>
  <c r="AM869" i="3" s="1"/>
  <c r="AR868" i="3" l="1"/>
  <c r="AP868" i="3"/>
  <c r="AQ868" i="3" s="1"/>
  <c r="H869" i="3"/>
  <c r="AN869" i="3" s="1"/>
  <c r="L868" i="3"/>
  <c r="J868" i="3"/>
  <c r="K868" i="3" s="1"/>
  <c r="S870" i="3"/>
  <c r="W869" i="3"/>
  <c r="U869" i="3"/>
  <c r="V869" i="3" s="1"/>
  <c r="AD871" i="3"/>
  <c r="AH871" i="3" s="1"/>
  <c r="AF870" i="3"/>
  <c r="AG870" i="3" s="1"/>
  <c r="H666" i="1"/>
  <c r="L665" i="1"/>
  <c r="J665" i="1"/>
  <c r="K665" i="1" s="1"/>
  <c r="G870" i="3"/>
  <c r="AM870" i="3" s="1"/>
  <c r="AR869" i="3" l="1"/>
  <c r="AP869" i="3"/>
  <c r="AQ869" i="3" s="1"/>
  <c r="S871" i="3"/>
  <c r="W870" i="3"/>
  <c r="U870" i="3"/>
  <c r="V870" i="3" s="1"/>
  <c r="H870" i="3"/>
  <c r="AN870" i="3" s="1"/>
  <c r="L869" i="3"/>
  <c r="J869" i="3"/>
  <c r="K869" i="3" s="1"/>
  <c r="AD872" i="3"/>
  <c r="AH872" i="3" s="1"/>
  <c r="AF871" i="3"/>
  <c r="AG871" i="3" s="1"/>
  <c r="H667" i="1"/>
  <c r="L666" i="1"/>
  <c r="J666" i="1"/>
  <c r="K666" i="1" s="1"/>
  <c r="G871" i="3"/>
  <c r="AM871" i="3" s="1"/>
  <c r="AR870" i="3" l="1"/>
  <c r="AP870" i="3"/>
  <c r="AQ870" i="3" s="1"/>
  <c r="H871" i="3"/>
  <c r="AN871" i="3" s="1"/>
  <c r="L870" i="3"/>
  <c r="J870" i="3"/>
  <c r="K870" i="3" s="1"/>
  <c r="S872" i="3"/>
  <c r="W871" i="3"/>
  <c r="U871" i="3"/>
  <c r="V871" i="3" s="1"/>
  <c r="AD873" i="3"/>
  <c r="AH873" i="3" s="1"/>
  <c r="AF872" i="3"/>
  <c r="AG872" i="3" s="1"/>
  <c r="H668" i="1"/>
  <c r="L667" i="1"/>
  <c r="J667" i="1"/>
  <c r="K667" i="1" s="1"/>
  <c r="G872" i="3"/>
  <c r="AM872" i="3" s="1"/>
  <c r="AR871" i="3" l="1"/>
  <c r="AP871" i="3"/>
  <c r="AQ871" i="3" s="1"/>
  <c r="S873" i="3"/>
  <c r="W872" i="3"/>
  <c r="U872" i="3"/>
  <c r="V872" i="3" s="1"/>
  <c r="H872" i="3"/>
  <c r="AN872" i="3" s="1"/>
  <c r="L871" i="3"/>
  <c r="J871" i="3"/>
  <c r="K871" i="3" s="1"/>
  <c r="AD874" i="3"/>
  <c r="AH874" i="3" s="1"/>
  <c r="AF873" i="3"/>
  <c r="H669" i="1"/>
  <c r="L668" i="1"/>
  <c r="J668" i="1"/>
  <c r="K668" i="1" s="1"/>
  <c r="G873" i="3"/>
  <c r="AM873" i="3" s="1"/>
  <c r="AR872" i="3" l="1"/>
  <c r="AP872" i="3"/>
  <c r="AQ872" i="3" s="1"/>
  <c r="AG873" i="3"/>
  <c r="AW68" i="3"/>
  <c r="BA68" i="3" s="1"/>
  <c r="H873" i="3"/>
  <c r="AN873" i="3" s="1"/>
  <c r="L872" i="3"/>
  <c r="J872" i="3"/>
  <c r="K872" i="3" s="1"/>
  <c r="S874" i="3"/>
  <c r="W873" i="3"/>
  <c r="U873" i="3"/>
  <c r="AD875" i="3"/>
  <c r="AH875" i="3" s="1"/>
  <c r="AF874" i="3"/>
  <c r="AG874" i="3" s="1"/>
  <c r="H670" i="1"/>
  <c r="L669" i="1"/>
  <c r="J669" i="1"/>
  <c r="K669" i="1" s="1"/>
  <c r="G874" i="3"/>
  <c r="AM874" i="3" s="1"/>
  <c r="V873" i="3" l="1"/>
  <c r="AV68" i="3"/>
  <c r="AZ68" i="3" s="1"/>
  <c r="AR873" i="3"/>
  <c r="AP873" i="3"/>
  <c r="S875" i="3"/>
  <c r="W874" i="3"/>
  <c r="U874" i="3"/>
  <c r="V874" i="3" s="1"/>
  <c r="H874" i="3"/>
  <c r="AN874" i="3" s="1"/>
  <c r="L873" i="3"/>
  <c r="J873" i="3"/>
  <c r="AD876" i="3"/>
  <c r="AH876" i="3" s="1"/>
  <c r="AF875" i="3"/>
  <c r="AG875" i="3" s="1"/>
  <c r="H671" i="1"/>
  <c r="L670" i="1"/>
  <c r="J670" i="1"/>
  <c r="K670" i="1" s="1"/>
  <c r="G875" i="3"/>
  <c r="AM875" i="3" s="1"/>
  <c r="AR874" i="3" l="1"/>
  <c r="AP874" i="3"/>
  <c r="AQ874" i="3" s="1"/>
  <c r="AX68" i="3"/>
  <c r="BB68" i="3" s="1"/>
  <c r="AQ873" i="3"/>
  <c r="K873" i="3"/>
  <c r="AU68" i="3"/>
  <c r="AY68" i="3" s="1"/>
  <c r="H875" i="3"/>
  <c r="AN875" i="3" s="1"/>
  <c r="L874" i="3"/>
  <c r="J874" i="3"/>
  <c r="K874" i="3" s="1"/>
  <c r="S876" i="3"/>
  <c r="W875" i="3"/>
  <c r="U875" i="3"/>
  <c r="V875" i="3" s="1"/>
  <c r="AD877" i="3"/>
  <c r="AH877" i="3" s="1"/>
  <c r="AF876" i="3"/>
  <c r="AG876" i="3" s="1"/>
  <c r="H672" i="1"/>
  <c r="L671" i="1"/>
  <c r="J671" i="1"/>
  <c r="K671" i="1" s="1"/>
  <c r="G876" i="3"/>
  <c r="AM876" i="3" s="1"/>
  <c r="AR875" i="3" l="1"/>
  <c r="AP875" i="3"/>
  <c r="AQ875" i="3" s="1"/>
  <c r="S877" i="3"/>
  <c r="W876" i="3"/>
  <c r="U876" i="3"/>
  <c r="V876" i="3" s="1"/>
  <c r="H876" i="3"/>
  <c r="AN876" i="3" s="1"/>
  <c r="L875" i="3"/>
  <c r="J875" i="3"/>
  <c r="K875" i="3" s="1"/>
  <c r="AD878" i="3"/>
  <c r="AH878" i="3" s="1"/>
  <c r="AF877" i="3"/>
  <c r="AG877" i="3" s="1"/>
  <c r="H673" i="1"/>
  <c r="L672" i="1"/>
  <c r="J672" i="1"/>
  <c r="K672" i="1" s="1"/>
  <c r="G877" i="3"/>
  <c r="AM877" i="3" s="1"/>
  <c r="AR876" i="3" l="1"/>
  <c r="AP876" i="3"/>
  <c r="AQ876" i="3" s="1"/>
  <c r="H877" i="3"/>
  <c r="AN877" i="3" s="1"/>
  <c r="L876" i="3"/>
  <c r="J876" i="3"/>
  <c r="K876" i="3" s="1"/>
  <c r="S878" i="3"/>
  <c r="W877" i="3"/>
  <c r="U877" i="3"/>
  <c r="V877" i="3" s="1"/>
  <c r="AD879" i="3"/>
  <c r="AH879" i="3" s="1"/>
  <c r="AF878" i="3"/>
  <c r="AG878" i="3" s="1"/>
  <c r="H674" i="1"/>
  <c r="L673" i="1"/>
  <c r="J673" i="1"/>
  <c r="K673" i="1" s="1"/>
  <c r="G878" i="3"/>
  <c r="AM878" i="3" s="1"/>
  <c r="AR877" i="3" l="1"/>
  <c r="AP877" i="3"/>
  <c r="AQ877" i="3" s="1"/>
  <c r="S879" i="3"/>
  <c r="W878" i="3"/>
  <c r="U878" i="3"/>
  <c r="V878" i="3" s="1"/>
  <c r="H878" i="3"/>
  <c r="AN878" i="3" s="1"/>
  <c r="L877" i="3"/>
  <c r="J877" i="3"/>
  <c r="K877" i="3" s="1"/>
  <c r="AD880" i="3"/>
  <c r="AH880" i="3" s="1"/>
  <c r="AF879" i="3"/>
  <c r="AG879" i="3" s="1"/>
  <c r="H675" i="1"/>
  <c r="L674" i="1"/>
  <c r="J674" i="1"/>
  <c r="K674" i="1" s="1"/>
  <c r="G879" i="3"/>
  <c r="AM879" i="3" s="1"/>
  <c r="AR878" i="3" l="1"/>
  <c r="AP878" i="3"/>
  <c r="AQ878" i="3" s="1"/>
  <c r="H879" i="3"/>
  <c r="AN879" i="3" s="1"/>
  <c r="L878" i="3"/>
  <c r="J878" i="3"/>
  <c r="K878" i="3" s="1"/>
  <c r="S880" i="3"/>
  <c r="W879" i="3"/>
  <c r="U879" i="3"/>
  <c r="V879" i="3" s="1"/>
  <c r="AD881" i="3"/>
  <c r="AH881" i="3" s="1"/>
  <c r="AF880" i="3"/>
  <c r="AG880" i="3" s="1"/>
  <c r="H676" i="1"/>
  <c r="L675" i="1"/>
  <c r="J675" i="1"/>
  <c r="K675" i="1" s="1"/>
  <c r="G880" i="3"/>
  <c r="AM880" i="3" s="1"/>
  <c r="AR879" i="3" l="1"/>
  <c r="AP879" i="3"/>
  <c r="AQ879" i="3" s="1"/>
  <c r="S881" i="3"/>
  <c r="W880" i="3"/>
  <c r="U880" i="3"/>
  <c r="V880" i="3" s="1"/>
  <c r="H880" i="3"/>
  <c r="AN880" i="3" s="1"/>
  <c r="L879" i="3"/>
  <c r="J879" i="3"/>
  <c r="K879" i="3" s="1"/>
  <c r="AD882" i="3"/>
  <c r="AH882" i="3" s="1"/>
  <c r="AF881" i="3"/>
  <c r="AG881" i="3" s="1"/>
  <c r="H677" i="1"/>
  <c r="L676" i="1"/>
  <c r="J676" i="1"/>
  <c r="K676" i="1" s="1"/>
  <c r="G881" i="3"/>
  <c r="AM881" i="3" s="1"/>
  <c r="AR880" i="3" l="1"/>
  <c r="AP880" i="3"/>
  <c r="AQ880" i="3" s="1"/>
  <c r="H881" i="3"/>
  <c r="AN881" i="3" s="1"/>
  <c r="L880" i="3"/>
  <c r="J880" i="3"/>
  <c r="K880" i="3" s="1"/>
  <c r="S882" i="3"/>
  <c r="W881" i="3"/>
  <c r="U881" i="3"/>
  <c r="V881" i="3" s="1"/>
  <c r="AD883" i="3"/>
  <c r="AH883" i="3" s="1"/>
  <c r="AF882" i="3"/>
  <c r="AG882" i="3" s="1"/>
  <c r="H678" i="1"/>
  <c r="L677" i="1"/>
  <c r="J677" i="1"/>
  <c r="K677" i="1" s="1"/>
  <c r="G882" i="3"/>
  <c r="AM882" i="3" s="1"/>
  <c r="AR881" i="3" l="1"/>
  <c r="AP881" i="3"/>
  <c r="AQ881" i="3" s="1"/>
  <c r="S883" i="3"/>
  <c r="W882" i="3"/>
  <c r="U882" i="3"/>
  <c r="V882" i="3" s="1"/>
  <c r="H882" i="3"/>
  <c r="AN882" i="3" s="1"/>
  <c r="L881" i="3"/>
  <c r="J881" i="3"/>
  <c r="K881" i="3" s="1"/>
  <c r="AD884" i="3"/>
  <c r="AH884" i="3" s="1"/>
  <c r="AF883" i="3"/>
  <c r="AG883" i="3" s="1"/>
  <c r="H679" i="1"/>
  <c r="L678" i="1"/>
  <c r="J678" i="1"/>
  <c r="K678" i="1" s="1"/>
  <c r="G883" i="3"/>
  <c r="AM883" i="3" s="1"/>
  <c r="AR882" i="3" l="1"/>
  <c r="AP882" i="3"/>
  <c r="AQ882" i="3" s="1"/>
  <c r="H883" i="3"/>
  <c r="AN883" i="3" s="1"/>
  <c r="L882" i="3"/>
  <c r="J882" i="3"/>
  <c r="K882" i="3" s="1"/>
  <c r="S884" i="3"/>
  <c r="W883" i="3"/>
  <c r="U883" i="3"/>
  <c r="V883" i="3" s="1"/>
  <c r="AD885" i="3"/>
  <c r="AH885" i="3" s="1"/>
  <c r="AF884" i="3"/>
  <c r="AG884" i="3" s="1"/>
  <c r="H680" i="1"/>
  <c r="L679" i="1"/>
  <c r="J679" i="1"/>
  <c r="K679" i="1" s="1"/>
  <c r="G884" i="3"/>
  <c r="AM884" i="3" s="1"/>
  <c r="AR883" i="3" l="1"/>
  <c r="AP883" i="3"/>
  <c r="AQ883" i="3" s="1"/>
  <c r="S885" i="3"/>
  <c r="W884" i="3"/>
  <c r="U884" i="3"/>
  <c r="V884" i="3" s="1"/>
  <c r="H884" i="3"/>
  <c r="AN884" i="3" s="1"/>
  <c r="L883" i="3"/>
  <c r="J883" i="3"/>
  <c r="K883" i="3" s="1"/>
  <c r="AD886" i="3"/>
  <c r="AH886" i="3" s="1"/>
  <c r="AF885" i="3"/>
  <c r="AG885" i="3" s="1"/>
  <c r="H681" i="1"/>
  <c r="L680" i="1"/>
  <c r="J680" i="1"/>
  <c r="K680" i="1" s="1"/>
  <c r="G885" i="3"/>
  <c r="AM885" i="3" s="1"/>
  <c r="AR884" i="3" l="1"/>
  <c r="AP884" i="3"/>
  <c r="AQ884" i="3" s="1"/>
  <c r="H885" i="3"/>
  <c r="AN885" i="3" s="1"/>
  <c r="L884" i="3"/>
  <c r="J884" i="3"/>
  <c r="K884" i="3" s="1"/>
  <c r="S886" i="3"/>
  <c r="W885" i="3"/>
  <c r="U885" i="3"/>
  <c r="V885" i="3" s="1"/>
  <c r="AD887" i="3"/>
  <c r="AH887" i="3" s="1"/>
  <c r="AF886" i="3"/>
  <c r="AG886" i="3" s="1"/>
  <c r="H682" i="1"/>
  <c r="L681" i="1"/>
  <c r="J681" i="1"/>
  <c r="G886" i="3"/>
  <c r="AM886" i="3" s="1"/>
  <c r="AR885" i="3" l="1"/>
  <c r="AP885" i="3"/>
  <c r="AQ885" i="3" s="1"/>
  <c r="K681" i="1"/>
  <c r="S47" i="1"/>
  <c r="T47" i="1" s="1"/>
  <c r="S887" i="3"/>
  <c r="W886" i="3"/>
  <c r="U886" i="3"/>
  <c r="V886" i="3" s="1"/>
  <c r="H886" i="3"/>
  <c r="AN886" i="3" s="1"/>
  <c r="L885" i="3"/>
  <c r="J885" i="3"/>
  <c r="K885" i="3" s="1"/>
  <c r="AD888" i="3"/>
  <c r="AH888" i="3" s="1"/>
  <c r="AF887" i="3"/>
  <c r="AG887" i="3" s="1"/>
  <c r="H683" i="1"/>
  <c r="L682" i="1"/>
  <c r="J682" i="1"/>
  <c r="K682" i="1" s="1"/>
  <c r="G887" i="3"/>
  <c r="AM887" i="3" s="1"/>
  <c r="AR886" i="3" l="1"/>
  <c r="AP886" i="3"/>
  <c r="AQ886" i="3" s="1"/>
  <c r="H887" i="3"/>
  <c r="AN887" i="3" s="1"/>
  <c r="L886" i="3"/>
  <c r="J886" i="3"/>
  <c r="K886" i="3" s="1"/>
  <c r="S888" i="3"/>
  <c r="W887" i="3"/>
  <c r="U887" i="3"/>
  <c r="V887" i="3" s="1"/>
  <c r="AD889" i="3"/>
  <c r="AH889" i="3" s="1"/>
  <c r="AF888" i="3"/>
  <c r="AG888" i="3" s="1"/>
  <c r="H684" i="1"/>
  <c r="L683" i="1"/>
  <c r="J683" i="1"/>
  <c r="K683" i="1" s="1"/>
  <c r="G888" i="3"/>
  <c r="AM888" i="3" s="1"/>
  <c r="AR887" i="3" l="1"/>
  <c r="AP887" i="3"/>
  <c r="AQ887" i="3" s="1"/>
  <c r="S889" i="3"/>
  <c r="W888" i="3"/>
  <c r="U888" i="3"/>
  <c r="V888" i="3" s="1"/>
  <c r="H888" i="3"/>
  <c r="AN888" i="3" s="1"/>
  <c r="L887" i="3"/>
  <c r="J887" i="3"/>
  <c r="K887" i="3" s="1"/>
  <c r="AD890" i="3"/>
  <c r="AH890" i="3" s="1"/>
  <c r="AF889" i="3"/>
  <c r="AG889" i="3" s="1"/>
  <c r="H685" i="1"/>
  <c r="L684" i="1"/>
  <c r="J684" i="1"/>
  <c r="K684" i="1" s="1"/>
  <c r="G889" i="3"/>
  <c r="AM889" i="3" s="1"/>
  <c r="AR888" i="3" l="1"/>
  <c r="AP888" i="3"/>
  <c r="AQ888" i="3" s="1"/>
  <c r="H889" i="3"/>
  <c r="AN889" i="3" s="1"/>
  <c r="L888" i="3"/>
  <c r="J888" i="3"/>
  <c r="K888" i="3" s="1"/>
  <c r="S890" i="3"/>
  <c r="W889" i="3"/>
  <c r="U889" i="3"/>
  <c r="V889" i="3" s="1"/>
  <c r="AD891" i="3"/>
  <c r="AH891" i="3" s="1"/>
  <c r="AF890" i="3"/>
  <c r="AG890" i="3" s="1"/>
  <c r="H686" i="1"/>
  <c r="L685" i="1"/>
  <c r="J685" i="1"/>
  <c r="K685" i="1" s="1"/>
  <c r="G890" i="3"/>
  <c r="AM890" i="3" s="1"/>
  <c r="AR889" i="3" l="1"/>
  <c r="AP889" i="3"/>
  <c r="AQ889" i="3" s="1"/>
  <c r="S891" i="3"/>
  <c r="W890" i="3"/>
  <c r="U890" i="3"/>
  <c r="V890" i="3" s="1"/>
  <c r="H890" i="3"/>
  <c r="AN890" i="3" s="1"/>
  <c r="L889" i="3"/>
  <c r="J889" i="3"/>
  <c r="K889" i="3" s="1"/>
  <c r="AD892" i="3"/>
  <c r="AH892" i="3" s="1"/>
  <c r="AF891" i="3"/>
  <c r="AG891" i="3" s="1"/>
  <c r="H687" i="1"/>
  <c r="L686" i="1"/>
  <c r="J686" i="1"/>
  <c r="K686" i="1" s="1"/>
  <c r="G891" i="3"/>
  <c r="AM891" i="3" s="1"/>
  <c r="AR890" i="3" l="1"/>
  <c r="AP890" i="3"/>
  <c r="AQ890" i="3" s="1"/>
  <c r="H891" i="3"/>
  <c r="AN891" i="3" s="1"/>
  <c r="L890" i="3"/>
  <c r="J890" i="3"/>
  <c r="K890" i="3" s="1"/>
  <c r="S892" i="3"/>
  <c r="W891" i="3"/>
  <c r="U891" i="3"/>
  <c r="V891" i="3" s="1"/>
  <c r="AD893" i="3"/>
  <c r="AH893" i="3" s="1"/>
  <c r="AF892" i="3"/>
  <c r="AG892" i="3" s="1"/>
  <c r="H688" i="1"/>
  <c r="L687" i="1"/>
  <c r="J687" i="1"/>
  <c r="K687" i="1" s="1"/>
  <c r="G892" i="3"/>
  <c r="AM892" i="3" s="1"/>
  <c r="AR891" i="3" l="1"/>
  <c r="AP891" i="3"/>
  <c r="AQ891" i="3" s="1"/>
  <c r="S893" i="3"/>
  <c r="W892" i="3"/>
  <c r="U892" i="3"/>
  <c r="V892" i="3" s="1"/>
  <c r="H892" i="3"/>
  <c r="AN892" i="3" s="1"/>
  <c r="L891" i="3"/>
  <c r="J891" i="3"/>
  <c r="K891" i="3" s="1"/>
  <c r="AD894" i="3"/>
  <c r="AH894" i="3" s="1"/>
  <c r="AF893" i="3"/>
  <c r="AG893" i="3" s="1"/>
  <c r="H689" i="1"/>
  <c r="L688" i="1"/>
  <c r="J688" i="1"/>
  <c r="K688" i="1" s="1"/>
  <c r="G893" i="3"/>
  <c r="AM893" i="3" s="1"/>
  <c r="AR892" i="3" l="1"/>
  <c r="AP892" i="3"/>
  <c r="AQ892" i="3" s="1"/>
  <c r="H893" i="3"/>
  <c r="AN893" i="3" s="1"/>
  <c r="L892" i="3"/>
  <c r="J892" i="3"/>
  <c r="K892" i="3" s="1"/>
  <c r="S894" i="3"/>
  <c r="W893" i="3"/>
  <c r="U893" i="3"/>
  <c r="V893" i="3" s="1"/>
  <c r="AD895" i="3"/>
  <c r="AH895" i="3" s="1"/>
  <c r="AF894" i="3"/>
  <c r="AG894" i="3" s="1"/>
  <c r="H690" i="1"/>
  <c r="L689" i="1"/>
  <c r="J689" i="1"/>
  <c r="K689" i="1" s="1"/>
  <c r="G894" i="3"/>
  <c r="AM894" i="3" s="1"/>
  <c r="AR893" i="3" l="1"/>
  <c r="AP893" i="3"/>
  <c r="AQ893" i="3" s="1"/>
  <c r="S895" i="3"/>
  <c r="W894" i="3"/>
  <c r="U894" i="3"/>
  <c r="V894" i="3" s="1"/>
  <c r="H894" i="3"/>
  <c r="AN894" i="3" s="1"/>
  <c r="L893" i="3"/>
  <c r="J893" i="3"/>
  <c r="K893" i="3" s="1"/>
  <c r="AD896" i="3"/>
  <c r="AH896" i="3" s="1"/>
  <c r="AF895" i="3"/>
  <c r="AG895" i="3" s="1"/>
  <c r="H691" i="1"/>
  <c r="L690" i="1"/>
  <c r="J690" i="1"/>
  <c r="K690" i="1" s="1"/>
  <c r="G895" i="3"/>
  <c r="AM895" i="3" s="1"/>
  <c r="AR894" i="3" l="1"/>
  <c r="AP894" i="3"/>
  <c r="AQ894" i="3" s="1"/>
  <c r="H895" i="3"/>
  <c r="AN895" i="3" s="1"/>
  <c r="L894" i="3"/>
  <c r="J894" i="3"/>
  <c r="K894" i="3" s="1"/>
  <c r="S896" i="3"/>
  <c r="W895" i="3"/>
  <c r="U895" i="3"/>
  <c r="V895" i="3" s="1"/>
  <c r="AD897" i="3"/>
  <c r="AH897" i="3" s="1"/>
  <c r="AF896" i="3"/>
  <c r="H692" i="1"/>
  <c r="L691" i="1"/>
  <c r="J691" i="1"/>
  <c r="K691" i="1" s="1"/>
  <c r="G896" i="3"/>
  <c r="AM896" i="3" s="1"/>
  <c r="AR895" i="3" l="1"/>
  <c r="AP895" i="3"/>
  <c r="AQ895" i="3" s="1"/>
  <c r="AG896" i="3"/>
  <c r="AW69" i="3"/>
  <c r="BA69" i="3" s="1"/>
  <c r="S897" i="3"/>
  <c r="W896" i="3"/>
  <c r="U896" i="3"/>
  <c r="H896" i="3"/>
  <c r="AN896" i="3" s="1"/>
  <c r="L895" i="3"/>
  <c r="J895" i="3"/>
  <c r="K895" i="3" s="1"/>
  <c r="AD898" i="3"/>
  <c r="AH898" i="3" s="1"/>
  <c r="AF897" i="3"/>
  <c r="AG897" i="3" s="1"/>
  <c r="H693" i="1"/>
  <c r="L692" i="1"/>
  <c r="J692" i="1"/>
  <c r="K692" i="1" s="1"/>
  <c r="G897" i="3"/>
  <c r="AM897" i="3" s="1"/>
  <c r="AR896" i="3" l="1"/>
  <c r="AP896" i="3"/>
  <c r="V896" i="3"/>
  <c r="AV69" i="3"/>
  <c r="AZ69" i="3" s="1"/>
  <c r="H897" i="3"/>
  <c r="AN897" i="3" s="1"/>
  <c r="L896" i="3"/>
  <c r="J896" i="3"/>
  <c r="S898" i="3"/>
  <c r="W897" i="3"/>
  <c r="U897" i="3"/>
  <c r="V897" i="3" s="1"/>
  <c r="AD899" i="3"/>
  <c r="AH899" i="3" s="1"/>
  <c r="AF898" i="3"/>
  <c r="AG898" i="3" s="1"/>
  <c r="H694" i="1"/>
  <c r="L693" i="1"/>
  <c r="J693" i="1"/>
  <c r="K693" i="1" s="1"/>
  <c r="G898" i="3"/>
  <c r="AM898" i="3" s="1"/>
  <c r="AR897" i="3" l="1"/>
  <c r="AP897" i="3"/>
  <c r="AQ897" i="3" s="1"/>
  <c r="K896" i="3"/>
  <c r="AU69" i="3"/>
  <c r="AY69" i="3" s="1"/>
  <c r="AX69" i="3"/>
  <c r="BB69" i="3" s="1"/>
  <c r="AQ896" i="3"/>
  <c r="S899" i="3"/>
  <c r="W898" i="3"/>
  <c r="U898" i="3"/>
  <c r="V898" i="3" s="1"/>
  <c r="H898" i="3"/>
  <c r="AN898" i="3" s="1"/>
  <c r="L897" i="3"/>
  <c r="J897" i="3"/>
  <c r="K897" i="3" s="1"/>
  <c r="AD900" i="3"/>
  <c r="AH900" i="3" s="1"/>
  <c r="AF899" i="3"/>
  <c r="AG899" i="3" s="1"/>
  <c r="H695" i="1"/>
  <c r="L694" i="1"/>
  <c r="J694" i="1"/>
  <c r="K694" i="1" s="1"/>
  <c r="G899" i="3"/>
  <c r="AM899" i="3" s="1"/>
  <c r="AR898" i="3" l="1"/>
  <c r="AP898" i="3"/>
  <c r="AQ898" i="3" s="1"/>
  <c r="H899" i="3"/>
  <c r="AN899" i="3" s="1"/>
  <c r="L898" i="3"/>
  <c r="J898" i="3"/>
  <c r="K898" i="3" s="1"/>
  <c r="S900" i="3"/>
  <c r="W899" i="3"/>
  <c r="U899" i="3"/>
  <c r="V899" i="3" s="1"/>
  <c r="AD901" i="3"/>
  <c r="AH901" i="3" s="1"/>
  <c r="AF900" i="3"/>
  <c r="AG900" i="3" s="1"/>
  <c r="H696" i="1"/>
  <c r="L695" i="1"/>
  <c r="J695" i="1"/>
  <c r="K695" i="1" s="1"/>
  <c r="G900" i="3"/>
  <c r="AM900" i="3" s="1"/>
  <c r="AR899" i="3" l="1"/>
  <c r="AP899" i="3"/>
  <c r="AQ899" i="3" s="1"/>
  <c r="S901" i="3"/>
  <c r="W900" i="3"/>
  <c r="U900" i="3"/>
  <c r="V900" i="3" s="1"/>
  <c r="H900" i="3"/>
  <c r="AN900" i="3" s="1"/>
  <c r="L899" i="3"/>
  <c r="J899" i="3"/>
  <c r="K899" i="3" s="1"/>
  <c r="AD902" i="3"/>
  <c r="AH902" i="3" s="1"/>
  <c r="AF901" i="3"/>
  <c r="AG901" i="3" s="1"/>
  <c r="H697" i="1"/>
  <c r="L696" i="1"/>
  <c r="J696" i="1"/>
  <c r="K696" i="1" s="1"/>
  <c r="G901" i="3"/>
  <c r="AM901" i="3" s="1"/>
  <c r="AR900" i="3" l="1"/>
  <c r="AP900" i="3"/>
  <c r="AQ900" i="3" s="1"/>
  <c r="H901" i="3"/>
  <c r="AN901" i="3" s="1"/>
  <c r="L900" i="3"/>
  <c r="J900" i="3"/>
  <c r="K900" i="3" s="1"/>
  <c r="S902" i="3"/>
  <c r="W901" i="3"/>
  <c r="U901" i="3"/>
  <c r="V901" i="3" s="1"/>
  <c r="AD903" i="3"/>
  <c r="AH903" i="3" s="1"/>
  <c r="AF902" i="3"/>
  <c r="AG902" i="3" s="1"/>
  <c r="H698" i="1"/>
  <c r="L697" i="1"/>
  <c r="J697" i="1"/>
  <c r="K697" i="1" s="1"/>
  <c r="G902" i="3"/>
  <c r="AM902" i="3" s="1"/>
  <c r="AR901" i="3" l="1"/>
  <c r="AP901" i="3"/>
  <c r="AQ901" i="3" s="1"/>
  <c r="S903" i="3"/>
  <c r="W902" i="3"/>
  <c r="U902" i="3"/>
  <c r="V902" i="3" s="1"/>
  <c r="H902" i="3"/>
  <c r="AN902" i="3" s="1"/>
  <c r="L901" i="3"/>
  <c r="J901" i="3"/>
  <c r="K901" i="3" s="1"/>
  <c r="AD904" i="3"/>
  <c r="AH904" i="3" s="1"/>
  <c r="AF903" i="3"/>
  <c r="AG903" i="3" s="1"/>
  <c r="H699" i="1"/>
  <c r="L698" i="1"/>
  <c r="J698" i="1"/>
  <c r="K698" i="1" s="1"/>
  <c r="G903" i="3"/>
  <c r="AM903" i="3" s="1"/>
  <c r="AR902" i="3" l="1"/>
  <c r="AP902" i="3"/>
  <c r="AQ902" i="3" s="1"/>
  <c r="H903" i="3"/>
  <c r="AN903" i="3" s="1"/>
  <c r="L902" i="3"/>
  <c r="J902" i="3"/>
  <c r="K902" i="3" s="1"/>
  <c r="S904" i="3"/>
  <c r="W903" i="3"/>
  <c r="U903" i="3"/>
  <c r="V903" i="3" s="1"/>
  <c r="AD905" i="3"/>
  <c r="AH905" i="3" s="1"/>
  <c r="AF904" i="3"/>
  <c r="AG904" i="3" s="1"/>
  <c r="H700" i="1"/>
  <c r="L699" i="1"/>
  <c r="J699" i="1"/>
  <c r="K699" i="1" s="1"/>
  <c r="G904" i="3"/>
  <c r="AM904" i="3" s="1"/>
  <c r="AR903" i="3" l="1"/>
  <c r="AP903" i="3"/>
  <c r="AQ903" i="3" s="1"/>
  <c r="S905" i="3"/>
  <c r="W904" i="3"/>
  <c r="U904" i="3"/>
  <c r="V904" i="3" s="1"/>
  <c r="H904" i="3"/>
  <c r="AN904" i="3" s="1"/>
  <c r="L903" i="3"/>
  <c r="J903" i="3"/>
  <c r="K903" i="3" s="1"/>
  <c r="AD906" i="3"/>
  <c r="AH906" i="3" s="1"/>
  <c r="AF905" i="3"/>
  <c r="AG905" i="3" s="1"/>
  <c r="H701" i="1"/>
  <c r="L700" i="1"/>
  <c r="J700" i="1"/>
  <c r="K700" i="1" s="1"/>
  <c r="G905" i="3"/>
  <c r="AM905" i="3" s="1"/>
  <c r="AR904" i="3" l="1"/>
  <c r="AP904" i="3"/>
  <c r="AQ904" i="3" s="1"/>
  <c r="H905" i="3"/>
  <c r="AN905" i="3" s="1"/>
  <c r="L904" i="3"/>
  <c r="J904" i="3"/>
  <c r="K904" i="3" s="1"/>
  <c r="S906" i="3"/>
  <c r="W905" i="3"/>
  <c r="U905" i="3"/>
  <c r="V905" i="3" s="1"/>
  <c r="AD907" i="3"/>
  <c r="AH907" i="3" s="1"/>
  <c r="AF906" i="3"/>
  <c r="AG906" i="3" s="1"/>
  <c r="H702" i="1"/>
  <c r="L701" i="1"/>
  <c r="J701" i="1"/>
  <c r="K701" i="1" s="1"/>
  <c r="G906" i="3"/>
  <c r="AM906" i="3" s="1"/>
  <c r="AR905" i="3" l="1"/>
  <c r="AP905" i="3"/>
  <c r="AQ905" i="3" s="1"/>
  <c r="S907" i="3"/>
  <c r="W906" i="3"/>
  <c r="U906" i="3"/>
  <c r="V906" i="3" s="1"/>
  <c r="H906" i="3"/>
  <c r="AN906" i="3" s="1"/>
  <c r="L905" i="3"/>
  <c r="J905" i="3"/>
  <c r="K905" i="3" s="1"/>
  <c r="AD908" i="3"/>
  <c r="AH908" i="3" s="1"/>
  <c r="AF907" i="3"/>
  <c r="AG907" i="3" s="1"/>
  <c r="H703" i="1"/>
  <c r="L702" i="1"/>
  <c r="J702" i="1"/>
  <c r="K702" i="1" s="1"/>
  <c r="G907" i="3"/>
  <c r="AM907" i="3" s="1"/>
  <c r="AR906" i="3" l="1"/>
  <c r="AP906" i="3"/>
  <c r="AQ906" i="3" s="1"/>
  <c r="H907" i="3"/>
  <c r="AN907" i="3" s="1"/>
  <c r="L906" i="3"/>
  <c r="J906" i="3"/>
  <c r="K906" i="3" s="1"/>
  <c r="S908" i="3"/>
  <c r="W907" i="3"/>
  <c r="U907" i="3"/>
  <c r="V907" i="3" s="1"/>
  <c r="AD909" i="3"/>
  <c r="AH909" i="3" s="1"/>
  <c r="AF908" i="3"/>
  <c r="AG908" i="3" s="1"/>
  <c r="H704" i="1"/>
  <c r="L703" i="1"/>
  <c r="J703" i="1"/>
  <c r="G908" i="3"/>
  <c r="AM908" i="3" s="1"/>
  <c r="AR907" i="3" l="1"/>
  <c r="AP907" i="3"/>
  <c r="AQ907" i="3" s="1"/>
  <c r="K703" i="1"/>
  <c r="S48" i="1"/>
  <c r="T48" i="1" s="1"/>
  <c r="S909" i="3"/>
  <c r="W908" i="3"/>
  <c r="U908" i="3"/>
  <c r="V908" i="3" s="1"/>
  <c r="H908" i="3"/>
  <c r="AN908" i="3" s="1"/>
  <c r="L907" i="3"/>
  <c r="J907" i="3"/>
  <c r="K907" i="3" s="1"/>
  <c r="AD910" i="3"/>
  <c r="AH910" i="3" s="1"/>
  <c r="AF909" i="3"/>
  <c r="AG909" i="3" s="1"/>
  <c r="H705" i="1"/>
  <c r="L704" i="1"/>
  <c r="J704" i="1"/>
  <c r="K704" i="1" s="1"/>
  <c r="G909" i="3"/>
  <c r="AM909" i="3" s="1"/>
  <c r="AR908" i="3" l="1"/>
  <c r="AP908" i="3"/>
  <c r="AQ908" i="3" s="1"/>
  <c r="H909" i="3"/>
  <c r="AN909" i="3" s="1"/>
  <c r="L908" i="3"/>
  <c r="J908" i="3"/>
  <c r="K908" i="3" s="1"/>
  <c r="S910" i="3"/>
  <c r="W909" i="3"/>
  <c r="U909" i="3"/>
  <c r="V909" i="3" s="1"/>
  <c r="AD911" i="3"/>
  <c r="AH911" i="3" s="1"/>
  <c r="AF910" i="3"/>
  <c r="AG910" i="3" s="1"/>
  <c r="H706" i="1"/>
  <c r="L705" i="1"/>
  <c r="J705" i="1"/>
  <c r="K705" i="1" s="1"/>
  <c r="G910" i="3"/>
  <c r="AM910" i="3" s="1"/>
  <c r="AR909" i="3" l="1"/>
  <c r="AP909" i="3"/>
  <c r="AQ909" i="3" s="1"/>
  <c r="S911" i="3"/>
  <c r="W910" i="3"/>
  <c r="U910" i="3"/>
  <c r="V910" i="3" s="1"/>
  <c r="H910" i="3"/>
  <c r="AN910" i="3" s="1"/>
  <c r="L909" i="3"/>
  <c r="J909" i="3"/>
  <c r="K909" i="3" s="1"/>
  <c r="AD912" i="3"/>
  <c r="AH912" i="3" s="1"/>
  <c r="AF911" i="3"/>
  <c r="AG911" i="3" s="1"/>
  <c r="H707" i="1"/>
  <c r="L706" i="1"/>
  <c r="J706" i="1"/>
  <c r="K706" i="1" s="1"/>
  <c r="G911" i="3"/>
  <c r="AM911" i="3" s="1"/>
  <c r="AR910" i="3" l="1"/>
  <c r="AP910" i="3"/>
  <c r="AQ910" i="3" s="1"/>
  <c r="H911" i="3"/>
  <c r="AN911" i="3" s="1"/>
  <c r="L910" i="3"/>
  <c r="J910" i="3"/>
  <c r="K910" i="3" s="1"/>
  <c r="S912" i="3"/>
  <c r="W911" i="3"/>
  <c r="U911" i="3"/>
  <c r="V911" i="3" s="1"/>
  <c r="AD913" i="3"/>
  <c r="AH913" i="3" s="1"/>
  <c r="AF912" i="3"/>
  <c r="AG912" i="3" s="1"/>
  <c r="H708" i="1"/>
  <c r="L707" i="1"/>
  <c r="J707" i="1"/>
  <c r="K707" i="1" s="1"/>
  <c r="G912" i="3"/>
  <c r="AM912" i="3" s="1"/>
  <c r="AR911" i="3" l="1"/>
  <c r="AP911" i="3"/>
  <c r="AQ911" i="3" s="1"/>
  <c r="S913" i="3"/>
  <c r="W912" i="3"/>
  <c r="U912" i="3"/>
  <c r="V912" i="3" s="1"/>
  <c r="H912" i="3"/>
  <c r="AN912" i="3" s="1"/>
  <c r="L911" i="3"/>
  <c r="J911" i="3"/>
  <c r="K911" i="3" s="1"/>
  <c r="AD914" i="3"/>
  <c r="AH914" i="3" s="1"/>
  <c r="AF913" i="3"/>
  <c r="AG913" i="3" s="1"/>
  <c r="H709" i="1"/>
  <c r="L708" i="1"/>
  <c r="J708" i="1"/>
  <c r="K708" i="1" s="1"/>
  <c r="G913" i="3"/>
  <c r="AM913" i="3" s="1"/>
  <c r="AR912" i="3" l="1"/>
  <c r="AP912" i="3"/>
  <c r="AQ912" i="3" s="1"/>
  <c r="H913" i="3"/>
  <c r="AN913" i="3" s="1"/>
  <c r="L912" i="3"/>
  <c r="J912" i="3"/>
  <c r="K912" i="3" s="1"/>
  <c r="S914" i="3"/>
  <c r="W913" i="3"/>
  <c r="U913" i="3"/>
  <c r="V913" i="3" s="1"/>
  <c r="AD915" i="3"/>
  <c r="AH915" i="3" s="1"/>
  <c r="AF914" i="3"/>
  <c r="AG914" i="3" s="1"/>
  <c r="H710" i="1"/>
  <c r="L709" i="1"/>
  <c r="J709" i="1"/>
  <c r="K709" i="1" s="1"/>
  <c r="G914" i="3"/>
  <c r="AM914" i="3" s="1"/>
  <c r="AR913" i="3" l="1"/>
  <c r="AP913" i="3"/>
  <c r="AQ913" i="3" s="1"/>
  <c r="S915" i="3"/>
  <c r="W914" i="3"/>
  <c r="U914" i="3"/>
  <c r="V914" i="3" s="1"/>
  <c r="H914" i="3"/>
  <c r="AN914" i="3" s="1"/>
  <c r="L913" i="3"/>
  <c r="J913" i="3"/>
  <c r="K913" i="3" s="1"/>
  <c r="AD916" i="3"/>
  <c r="AH916" i="3" s="1"/>
  <c r="AF915" i="3"/>
  <c r="AG915" i="3" s="1"/>
  <c r="H711" i="1"/>
  <c r="L710" i="1"/>
  <c r="J710" i="1"/>
  <c r="K710" i="1" s="1"/>
  <c r="G915" i="3"/>
  <c r="AM915" i="3" s="1"/>
  <c r="AR914" i="3" l="1"/>
  <c r="AP914" i="3"/>
  <c r="AQ914" i="3" s="1"/>
  <c r="H915" i="3"/>
  <c r="AN915" i="3" s="1"/>
  <c r="L914" i="3"/>
  <c r="J914" i="3"/>
  <c r="K914" i="3" s="1"/>
  <c r="S916" i="3"/>
  <c r="W915" i="3"/>
  <c r="U915" i="3"/>
  <c r="V915" i="3" s="1"/>
  <c r="AD917" i="3"/>
  <c r="AH917" i="3" s="1"/>
  <c r="AF916" i="3"/>
  <c r="H712" i="1"/>
  <c r="L711" i="1"/>
  <c r="J711" i="1"/>
  <c r="K711" i="1" s="1"/>
  <c r="G916" i="3"/>
  <c r="AM916" i="3" s="1"/>
  <c r="AR915" i="3" l="1"/>
  <c r="AP915" i="3"/>
  <c r="AQ915" i="3" s="1"/>
  <c r="AG916" i="3"/>
  <c r="AW70" i="3"/>
  <c r="BA70" i="3" s="1"/>
  <c r="S917" i="3"/>
  <c r="W916" i="3"/>
  <c r="U916" i="3"/>
  <c r="H916" i="3"/>
  <c r="AN916" i="3" s="1"/>
  <c r="L915" i="3"/>
  <c r="J915" i="3"/>
  <c r="K915" i="3" s="1"/>
  <c r="AD918" i="3"/>
  <c r="AH918" i="3" s="1"/>
  <c r="AF917" i="3"/>
  <c r="AG917" i="3" s="1"/>
  <c r="H713" i="1"/>
  <c r="L712" i="1"/>
  <c r="J712" i="1"/>
  <c r="K712" i="1" s="1"/>
  <c r="G917" i="3"/>
  <c r="AM917" i="3" s="1"/>
  <c r="AR916" i="3" l="1"/>
  <c r="AP916" i="3"/>
  <c r="V916" i="3"/>
  <c r="AV70" i="3"/>
  <c r="AZ70" i="3" s="1"/>
  <c r="H917" i="3"/>
  <c r="AN917" i="3" s="1"/>
  <c r="L916" i="3"/>
  <c r="J916" i="3"/>
  <c r="S918" i="3"/>
  <c r="W917" i="3"/>
  <c r="U917" i="3"/>
  <c r="V917" i="3" s="1"/>
  <c r="AD919" i="3"/>
  <c r="AH919" i="3" s="1"/>
  <c r="AF918" i="3"/>
  <c r="AG918" i="3" s="1"/>
  <c r="H714" i="1"/>
  <c r="L713" i="1"/>
  <c r="J713" i="1"/>
  <c r="K713" i="1" s="1"/>
  <c r="G918" i="3"/>
  <c r="AM918" i="3" s="1"/>
  <c r="AR917" i="3" l="1"/>
  <c r="AP917" i="3"/>
  <c r="AQ917" i="3" s="1"/>
  <c r="K916" i="3"/>
  <c r="AU70" i="3"/>
  <c r="AY70" i="3" s="1"/>
  <c r="AX70" i="3"/>
  <c r="BB70" i="3" s="1"/>
  <c r="AQ916" i="3"/>
  <c r="S919" i="3"/>
  <c r="W918" i="3"/>
  <c r="U918" i="3"/>
  <c r="V918" i="3" s="1"/>
  <c r="H918" i="3"/>
  <c r="AN918" i="3" s="1"/>
  <c r="L917" i="3"/>
  <c r="J917" i="3"/>
  <c r="K917" i="3" s="1"/>
  <c r="AD920" i="3"/>
  <c r="AH920" i="3" s="1"/>
  <c r="AF919" i="3"/>
  <c r="AG919" i="3" s="1"/>
  <c r="H715" i="1"/>
  <c r="L714" i="1"/>
  <c r="J714" i="1"/>
  <c r="K714" i="1" s="1"/>
  <c r="G919" i="3"/>
  <c r="AM919" i="3" s="1"/>
  <c r="AR918" i="3" l="1"/>
  <c r="AP918" i="3"/>
  <c r="AQ918" i="3" s="1"/>
  <c r="H919" i="3"/>
  <c r="AN919" i="3" s="1"/>
  <c r="L918" i="3"/>
  <c r="J918" i="3"/>
  <c r="K918" i="3" s="1"/>
  <c r="S920" i="3"/>
  <c r="W919" i="3"/>
  <c r="U919" i="3"/>
  <c r="V919" i="3" s="1"/>
  <c r="AD921" i="3"/>
  <c r="AH921" i="3" s="1"/>
  <c r="AF920" i="3"/>
  <c r="AG920" i="3" s="1"/>
  <c r="H716" i="1"/>
  <c r="L715" i="1"/>
  <c r="J715" i="1"/>
  <c r="K715" i="1" s="1"/>
  <c r="G920" i="3"/>
  <c r="AM920" i="3" s="1"/>
  <c r="AR919" i="3" l="1"/>
  <c r="AP919" i="3"/>
  <c r="AQ919" i="3" s="1"/>
  <c r="S921" i="3"/>
  <c r="W920" i="3"/>
  <c r="U920" i="3"/>
  <c r="V920" i="3" s="1"/>
  <c r="H920" i="3"/>
  <c r="AN920" i="3" s="1"/>
  <c r="L919" i="3"/>
  <c r="J919" i="3"/>
  <c r="K919" i="3" s="1"/>
  <c r="AD922" i="3"/>
  <c r="AH922" i="3" s="1"/>
  <c r="AF921" i="3"/>
  <c r="AG921" i="3" s="1"/>
  <c r="H717" i="1"/>
  <c r="L716" i="1"/>
  <c r="J716" i="1"/>
  <c r="K716" i="1" s="1"/>
  <c r="G921" i="3"/>
  <c r="AM921" i="3" s="1"/>
  <c r="AR920" i="3" l="1"/>
  <c r="AP920" i="3"/>
  <c r="AQ920" i="3" s="1"/>
  <c r="H921" i="3"/>
  <c r="AN921" i="3" s="1"/>
  <c r="L920" i="3"/>
  <c r="J920" i="3"/>
  <c r="K920" i="3" s="1"/>
  <c r="S922" i="3"/>
  <c r="W921" i="3"/>
  <c r="U921" i="3"/>
  <c r="V921" i="3" s="1"/>
  <c r="AD923" i="3"/>
  <c r="AH923" i="3" s="1"/>
  <c r="AF922" i="3"/>
  <c r="AG922" i="3" s="1"/>
  <c r="H718" i="1"/>
  <c r="L717" i="1"/>
  <c r="J717" i="1"/>
  <c r="K717" i="1" s="1"/>
  <c r="G922" i="3"/>
  <c r="AM922" i="3" s="1"/>
  <c r="AR921" i="3" l="1"/>
  <c r="AP921" i="3"/>
  <c r="AQ921" i="3" s="1"/>
  <c r="S923" i="3"/>
  <c r="W922" i="3"/>
  <c r="U922" i="3"/>
  <c r="V922" i="3" s="1"/>
  <c r="H922" i="3"/>
  <c r="AN922" i="3" s="1"/>
  <c r="L921" i="3"/>
  <c r="J921" i="3"/>
  <c r="K921" i="3" s="1"/>
  <c r="AD924" i="3"/>
  <c r="AH924" i="3" s="1"/>
  <c r="AF923" i="3"/>
  <c r="AG923" i="3" s="1"/>
  <c r="H719" i="1"/>
  <c r="L718" i="1"/>
  <c r="J718" i="1"/>
  <c r="K718" i="1" s="1"/>
  <c r="G923" i="3"/>
  <c r="AM923" i="3" s="1"/>
  <c r="AR922" i="3" l="1"/>
  <c r="AP922" i="3"/>
  <c r="AQ922" i="3" s="1"/>
  <c r="H923" i="3"/>
  <c r="AN923" i="3" s="1"/>
  <c r="L922" i="3"/>
  <c r="J922" i="3"/>
  <c r="K922" i="3" s="1"/>
  <c r="S924" i="3"/>
  <c r="W923" i="3"/>
  <c r="U923" i="3"/>
  <c r="V923" i="3" s="1"/>
  <c r="AD925" i="3"/>
  <c r="AH925" i="3" s="1"/>
  <c r="AF924" i="3"/>
  <c r="AG924" i="3" s="1"/>
  <c r="H720" i="1"/>
  <c r="L719" i="1"/>
  <c r="J719" i="1"/>
  <c r="K719" i="1" s="1"/>
  <c r="G924" i="3"/>
  <c r="AM924" i="3" s="1"/>
  <c r="AR923" i="3" l="1"/>
  <c r="AP923" i="3"/>
  <c r="AQ923" i="3" s="1"/>
  <c r="S925" i="3"/>
  <c r="W924" i="3"/>
  <c r="U924" i="3"/>
  <c r="V924" i="3" s="1"/>
  <c r="H924" i="3"/>
  <c r="AN924" i="3" s="1"/>
  <c r="L923" i="3"/>
  <c r="J923" i="3"/>
  <c r="K923" i="3" s="1"/>
  <c r="AD926" i="3"/>
  <c r="AH926" i="3" s="1"/>
  <c r="AF925" i="3"/>
  <c r="AG925" i="3" s="1"/>
  <c r="H721" i="1"/>
  <c r="L720" i="1"/>
  <c r="J720" i="1"/>
  <c r="K720" i="1" s="1"/>
  <c r="G925" i="3"/>
  <c r="AM925" i="3" s="1"/>
  <c r="AR924" i="3" l="1"/>
  <c r="AP924" i="3"/>
  <c r="AQ924" i="3" s="1"/>
  <c r="H925" i="3"/>
  <c r="AN925" i="3" s="1"/>
  <c r="L924" i="3"/>
  <c r="J924" i="3"/>
  <c r="K924" i="3" s="1"/>
  <c r="S926" i="3"/>
  <c r="W925" i="3"/>
  <c r="U925" i="3"/>
  <c r="V925" i="3" s="1"/>
  <c r="AD927" i="3"/>
  <c r="AH927" i="3" s="1"/>
  <c r="AF926" i="3"/>
  <c r="AG926" i="3" s="1"/>
  <c r="H722" i="1"/>
  <c r="L721" i="1"/>
  <c r="J721" i="1"/>
  <c r="K721" i="1" s="1"/>
  <c r="G926" i="3"/>
  <c r="AM926" i="3" s="1"/>
  <c r="AR925" i="3" l="1"/>
  <c r="AP925" i="3"/>
  <c r="AQ925" i="3" s="1"/>
  <c r="S927" i="3"/>
  <c r="W926" i="3"/>
  <c r="U926" i="3"/>
  <c r="V926" i="3" s="1"/>
  <c r="H926" i="3"/>
  <c r="AN926" i="3" s="1"/>
  <c r="L925" i="3"/>
  <c r="J925" i="3"/>
  <c r="K925" i="3" s="1"/>
  <c r="AD928" i="3"/>
  <c r="AH928" i="3" s="1"/>
  <c r="AF927" i="3"/>
  <c r="AG927" i="3" s="1"/>
  <c r="H723" i="1"/>
  <c r="L722" i="1"/>
  <c r="J722" i="1"/>
  <c r="K722" i="1" s="1"/>
  <c r="G927" i="3"/>
  <c r="AM927" i="3" s="1"/>
  <c r="AR926" i="3" l="1"/>
  <c r="AP926" i="3"/>
  <c r="AQ926" i="3" s="1"/>
  <c r="H927" i="3"/>
  <c r="AN927" i="3" s="1"/>
  <c r="L926" i="3"/>
  <c r="J926" i="3"/>
  <c r="K926" i="3" s="1"/>
  <c r="S928" i="3"/>
  <c r="W927" i="3"/>
  <c r="U927" i="3"/>
  <c r="V927" i="3" s="1"/>
  <c r="AD929" i="3"/>
  <c r="AH929" i="3" s="1"/>
  <c r="AF928" i="3"/>
  <c r="AG928" i="3" s="1"/>
  <c r="H724" i="1"/>
  <c r="L723" i="1"/>
  <c r="J723" i="1"/>
  <c r="K723" i="1" s="1"/>
  <c r="G928" i="3"/>
  <c r="AM928" i="3" s="1"/>
  <c r="AR927" i="3" l="1"/>
  <c r="AP927" i="3"/>
  <c r="AQ927" i="3" s="1"/>
  <c r="S929" i="3"/>
  <c r="W928" i="3"/>
  <c r="U928" i="3"/>
  <c r="V928" i="3" s="1"/>
  <c r="H928" i="3"/>
  <c r="AN928" i="3" s="1"/>
  <c r="L927" i="3"/>
  <c r="J927" i="3"/>
  <c r="K927" i="3" s="1"/>
  <c r="AD930" i="3"/>
  <c r="AH930" i="3" s="1"/>
  <c r="AF929" i="3"/>
  <c r="AG929" i="3" s="1"/>
  <c r="H725" i="1"/>
  <c r="L724" i="1"/>
  <c r="J724" i="1"/>
  <c r="G929" i="3"/>
  <c r="AM929" i="3" s="1"/>
  <c r="AR928" i="3" l="1"/>
  <c r="AP928" i="3"/>
  <c r="AQ928" i="3" s="1"/>
  <c r="K724" i="1"/>
  <c r="S49" i="1"/>
  <c r="T49" i="1" s="1"/>
  <c r="H929" i="3"/>
  <c r="AN929" i="3" s="1"/>
  <c r="L928" i="3"/>
  <c r="J928" i="3"/>
  <c r="K928" i="3" s="1"/>
  <c r="S930" i="3"/>
  <c r="W929" i="3"/>
  <c r="U929" i="3"/>
  <c r="V929" i="3" s="1"/>
  <c r="AD931" i="3"/>
  <c r="AH931" i="3" s="1"/>
  <c r="AF930" i="3"/>
  <c r="AG930" i="3" s="1"/>
  <c r="H726" i="1"/>
  <c r="L725" i="1"/>
  <c r="J725" i="1"/>
  <c r="K725" i="1" s="1"/>
  <c r="G930" i="3"/>
  <c r="AM930" i="3" s="1"/>
  <c r="AR929" i="3" l="1"/>
  <c r="AP929" i="3"/>
  <c r="AQ929" i="3" s="1"/>
  <c r="S931" i="3"/>
  <c r="W930" i="3"/>
  <c r="U930" i="3"/>
  <c r="V930" i="3" s="1"/>
  <c r="H930" i="3"/>
  <c r="AN930" i="3" s="1"/>
  <c r="L929" i="3"/>
  <c r="J929" i="3"/>
  <c r="K929" i="3" s="1"/>
  <c r="AD932" i="3"/>
  <c r="AH932" i="3" s="1"/>
  <c r="AF931" i="3"/>
  <c r="AG931" i="3" s="1"/>
  <c r="H727" i="1"/>
  <c r="L726" i="1"/>
  <c r="J726" i="1"/>
  <c r="K726" i="1" s="1"/>
  <c r="G931" i="3"/>
  <c r="AM931" i="3" s="1"/>
  <c r="AR930" i="3" l="1"/>
  <c r="AP930" i="3"/>
  <c r="AQ930" i="3" s="1"/>
  <c r="H931" i="3"/>
  <c r="AN931" i="3" s="1"/>
  <c r="L930" i="3"/>
  <c r="J930" i="3"/>
  <c r="K930" i="3" s="1"/>
  <c r="S932" i="3"/>
  <c r="W931" i="3"/>
  <c r="U931" i="3"/>
  <c r="V931" i="3" s="1"/>
  <c r="AD933" i="3"/>
  <c r="AH933" i="3" s="1"/>
  <c r="AF932" i="3"/>
  <c r="AG932" i="3" s="1"/>
  <c r="H728" i="1"/>
  <c r="L727" i="1"/>
  <c r="J727" i="1"/>
  <c r="K727" i="1" s="1"/>
  <c r="G932" i="3"/>
  <c r="AM932" i="3" s="1"/>
  <c r="AR931" i="3" l="1"/>
  <c r="AP931" i="3"/>
  <c r="AQ931" i="3" s="1"/>
  <c r="S933" i="3"/>
  <c r="W932" i="3"/>
  <c r="U932" i="3"/>
  <c r="V932" i="3" s="1"/>
  <c r="H932" i="3"/>
  <c r="AN932" i="3" s="1"/>
  <c r="L931" i="3"/>
  <c r="J931" i="3"/>
  <c r="K931" i="3" s="1"/>
  <c r="AD934" i="3"/>
  <c r="AH934" i="3" s="1"/>
  <c r="AF933" i="3"/>
  <c r="AG933" i="3" s="1"/>
  <c r="H729" i="1"/>
  <c r="L728" i="1"/>
  <c r="J728" i="1"/>
  <c r="K728" i="1" s="1"/>
  <c r="G933" i="3"/>
  <c r="AM933" i="3" s="1"/>
  <c r="AR932" i="3" l="1"/>
  <c r="AP932" i="3"/>
  <c r="AQ932" i="3" s="1"/>
  <c r="H933" i="3"/>
  <c r="AN933" i="3" s="1"/>
  <c r="L932" i="3"/>
  <c r="J932" i="3"/>
  <c r="K932" i="3" s="1"/>
  <c r="S934" i="3"/>
  <c r="W933" i="3"/>
  <c r="U933" i="3"/>
  <c r="V933" i="3" s="1"/>
  <c r="AD935" i="3"/>
  <c r="AH935" i="3" s="1"/>
  <c r="AF934" i="3"/>
  <c r="AG934" i="3" s="1"/>
  <c r="H730" i="1"/>
  <c r="L729" i="1"/>
  <c r="J729" i="1"/>
  <c r="K729" i="1" s="1"/>
  <c r="G934" i="3"/>
  <c r="AM934" i="3" s="1"/>
  <c r="AR933" i="3" l="1"/>
  <c r="AP933" i="3"/>
  <c r="AQ933" i="3" s="1"/>
  <c r="S935" i="3"/>
  <c r="W934" i="3"/>
  <c r="U934" i="3"/>
  <c r="V934" i="3" s="1"/>
  <c r="H934" i="3"/>
  <c r="AN934" i="3" s="1"/>
  <c r="L933" i="3"/>
  <c r="J933" i="3"/>
  <c r="K933" i="3" s="1"/>
  <c r="AD936" i="3"/>
  <c r="AH936" i="3" s="1"/>
  <c r="AF935" i="3"/>
  <c r="AG935" i="3" s="1"/>
  <c r="H731" i="1"/>
  <c r="L730" i="1"/>
  <c r="J730" i="1"/>
  <c r="K730" i="1" s="1"/>
  <c r="G935" i="3"/>
  <c r="AM935" i="3" s="1"/>
  <c r="AR934" i="3" l="1"/>
  <c r="AP934" i="3"/>
  <c r="AQ934" i="3" s="1"/>
  <c r="H935" i="3"/>
  <c r="AN935" i="3" s="1"/>
  <c r="L934" i="3"/>
  <c r="J934" i="3"/>
  <c r="K934" i="3" s="1"/>
  <c r="S936" i="3"/>
  <c r="W935" i="3"/>
  <c r="U935" i="3"/>
  <c r="V935" i="3" s="1"/>
  <c r="AD937" i="3"/>
  <c r="AH937" i="3" s="1"/>
  <c r="AF936" i="3"/>
  <c r="AG936" i="3" s="1"/>
  <c r="H732" i="1"/>
  <c r="L731" i="1"/>
  <c r="J731" i="1"/>
  <c r="K731" i="1" s="1"/>
  <c r="G936" i="3"/>
  <c r="AM936" i="3" s="1"/>
  <c r="AR935" i="3" l="1"/>
  <c r="AP935" i="3"/>
  <c r="AQ935" i="3" s="1"/>
  <c r="S937" i="3"/>
  <c r="W936" i="3"/>
  <c r="U936" i="3"/>
  <c r="V936" i="3" s="1"/>
  <c r="H936" i="3"/>
  <c r="AN936" i="3" s="1"/>
  <c r="L935" i="3"/>
  <c r="J935" i="3"/>
  <c r="K935" i="3" s="1"/>
  <c r="AD938" i="3"/>
  <c r="AH938" i="3" s="1"/>
  <c r="AF937" i="3"/>
  <c r="H733" i="1"/>
  <c r="L732" i="1"/>
  <c r="J732" i="1"/>
  <c r="K732" i="1" s="1"/>
  <c r="G937" i="3"/>
  <c r="AM937" i="3" s="1"/>
  <c r="AR936" i="3" l="1"/>
  <c r="AP936" i="3"/>
  <c r="AQ936" i="3" s="1"/>
  <c r="AG937" i="3"/>
  <c r="AW71" i="3"/>
  <c r="BA71" i="3" s="1"/>
  <c r="H937" i="3"/>
  <c r="AN937" i="3" s="1"/>
  <c r="L936" i="3"/>
  <c r="J936" i="3"/>
  <c r="K936" i="3" s="1"/>
  <c r="S938" i="3"/>
  <c r="W937" i="3"/>
  <c r="U937" i="3"/>
  <c r="AD939" i="3"/>
  <c r="AH939" i="3" s="1"/>
  <c r="AF938" i="3"/>
  <c r="AG938" i="3" s="1"/>
  <c r="H734" i="1"/>
  <c r="L733" i="1"/>
  <c r="J733" i="1"/>
  <c r="K733" i="1" s="1"/>
  <c r="G938" i="3"/>
  <c r="AM938" i="3" s="1"/>
  <c r="AR937" i="3" l="1"/>
  <c r="AP937" i="3"/>
  <c r="V937" i="3"/>
  <c r="AV71" i="3"/>
  <c r="AZ71" i="3" s="1"/>
  <c r="S939" i="3"/>
  <c r="W938" i="3"/>
  <c r="U938" i="3"/>
  <c r="V938" i="3" s="1"/>
  <c r="H938" i="3"/>
  <c r="AN938" i="3" s="1"/>
  <c r="L937" i="3"/>
  <c r="J937" i="3"/>
  <c r="AD940" i="3"/>
  <c r="AH940" i="3" s="1"/>
  <c r="AF939" i="3"/>
  <c r="AG939" i="3" s="1"/>
  <c r="H735" i="1"/>
  <c r="L734" i="1"/>
  <c r="J734" i="1"/>
  <c r="K734" i="1" s="1"/>
  <c r="G939" i="3"/>
  <c r="AM939" i="3" s="1"/>
  <c r="AR938" i="3" l="1"/>
  <c r="AP938" i="3"/>
  <c r="AQ938" i="3" s="1"/>
  <c r="K937" i="3"/>
  <c r="AU71" i="3"/>
  <c r="AY71" i="3" s="1"/>
  <c r="AX71" i="3"/>
  <c r="BB71" i="3" s="1"/>
  <c r="AQ937" i="3"/>
  <c r="H939" i="3"/>
  <c r="AN939" i="3" s="1"/>
  <c r="L938" i="3"/>
  <c r="J938" i="3"/>
  <c r="K938" i="3" s="1"/>
  <c r="S940" i="3"/>
  <c r="W939" i="3"/>
  <c r="U939" i="3"/>
  <c r="V939" i="3" s="1"/>
  <c r="AD941" i="3"/>
  <c r="AH941" i="3" s="1"/>
  <c r="AF940" i="3"/>
  <c r="AG940" i="3" s="1"/>
  <c r="H736" i="1"/>
  <c r="L735" i="1"/>
  <c r="J735" i="1"/>
  <c r="K735" i="1" s="1"/>
  <c r="G940" i="3"/>
  <c r="AM940" i="3" s="1"/>
  <c r="AR939" i="3" l="1"/>
  <c r="AP939" i="3"/>
  <c r="AQ939" i="3" s="1"/>
  <c r="S941" i="3"/>
  <c r="W940" i="3"/>
  <c r="U940" i="3"/>
  <c r="V940" i="3" s="1"/>
  <c r="H940" i="3"/>
  <c r="AN940" i="3" s="1"/>
  <c r="L939" i="3"/>
  <c r="J939" i="3"/>
  <c r="K939" i="3" s="1"/>
  <c r="AD942" i="3"/>
  <c r="AH942" i="3" s="1"/>
  <c r="AF941" i="3"/>
  <c r="AG941" i="3" s="1"/>
  <c r="H737" i="1"/>
  <c r="L736" i="1"/>
  <c r="J736" i="1"/>
  <c r="K736" i="1" s="1"/>
  <c r="G941" i="3"/>
  <c r="AM941" i="3" s="1"/>
  <c r="AR940" i="3" l="1"/>
  <c r="AP940" i="3"/>
  <c r="AQ940" i="3" s="1"/>
  <c r="H941" i="3"/>
  <c r="AN941" i="3" s="1"/>
  <c r="L940" i="3"/>
  <c r="J940" i="3"/>
  <c r="K940" i="3" s="1"/>
  <c r="S942" i="3"/>
  <c r="W941" i="3"/>
  <c r="U941" i="3"/>
  <c r="V941" i="3" s="1"/>
  <c r="AD943" i="3"/>
  <c r="AH943" i="3" s="1"/>
  <c r="AF942" i="3"/>
  <c r="AG942" i="3" s="1"/>
  <c r="H738" i="1"/>
  <c r="L737" i="1"/>
  <c r="J737" i="1"/>
  <c r="K737" i="1" s="1"/>
  <c r="G942" i="3"/>
  <c r="AM942" i="3" s="1"/>
  <c r="AR941" i="3" l="1"/>
  <c r="AP941" i="3"/>
  <c r="AQ941" i="3" s="1"/>
  <c r="S943" i="3"/>
  <c r="W942" i="3"/>
  <c r="U942" i="3"/>
  <c r="V942" i="3" s="1"/>
  <c r="H942" i="3"/>
  <c r="AN942" i="3" s="1"/>
  <c r="L941" i="3"/>
  <c r="J941" i="3"/>
  <c r="K941" i="3" s="1"/>
  <c r="AD944" i="3"/>
  <c r="AH944" i="3" s="1"/>
  <c r="AF943" i="3"/>
  <c r="AG943" i="3" s="1"/>
  <c r="H739" i="1"/>
  <c r="L738" i="1"/>
  <c r="J738" i="1"/>
  <c r="K738" i="1" s="1"/>
  <c r="G943" i="3"/>
  <c r="AM943" i="3" s="1"/>
  <c r="AR942" i="3" l="1"/>
  <c r="AP942" i="3"/>
  <c r="AQ942" i="3" s="1"/>
  <c r="H943" i="3"/>
  <c r="AN943" i="3" s="1"/>
  <c r="L942" i="3"/>
  <c r="J942" i="3"/>
  <c r="K942" i="3" s="1"/>
  <c r="S944" i="3"/>
  <c r="W943" i="3"/>
  <c r="U943" i="3"/>
  <c r="V943" i="3" s="1"/>
  <c r="AD945" i="3"/>
  <c r="AH945" i="3" s="1"/>
  <c r="AF944" i="3"/>
  <c r="AG944" i="3" s="1"/>
  <c r="H740" i="1"/>
  <c r="L739" i="1"/>
  <c r="J739" i="1"/>
  <c r="K739" i="1" s="1"/>
  <c r="G944" i="3"/>
  <c r="AM944" i="3" s="1"/>
  <c r="AR943" i="3" l="1"/>
  <c r="AP943" i="3"/>
  <c r="AQ943" i="3" s="1"/>
  <c r="S945" i="3"/>
  <c r="W944" i="3"/>
  <c r="U944" i="3"/>
  <c r="V944" i="3" s="1"/>
  <c r="H944" i="3"/>
  <c r="AN944" i="3" s="1"/>
  <c r="L943" i="3"/>
  <c r="J943" i="3"/>
  <c r="K943" i="3" s="1"/>
  <c r="AD946" i="3"/>
  <c r="AH946" i="3" s="1"/>
  <c r="AF945" i="3"/>
  <c r="AG945" i="3" s="1"/>
  <c r="H741" i="1"/>
  <c r="L740" i="1"/>
  <c r="J740" i="1"/>
  <c r="K740" i="1" s="1"/>
  <c r="G945" i="3"/>
  <c r="AM945" i="3" s="1"/>
  <c r="AR944" i="3" l="1"/>
  <c r="AP944" i="3"/>
  <c r="AQ944" i="3" s="1"/>
  <c r="H945" i="3"/>
  <c r="AN945" i="3" s="1"/>
  <c r="L944" i="3"/>
  <c r="J944" i="3"/>
  <c r="K944" i="3" s="1"/>
  <c r="S946" i="3"/>
  <c r="W945" i="3"/>
  <c r="U945" i="3"/>
  <c r="V945" i="3" s="1"/>
  <c r="AD947" i="3"/>
  <c r="AH947" i="3" s="1"/>
  <c r="AF946" i="3"/>
  <c r="AG946" i="3" s="1"/>
  <c r="H742" i="1"/>
  <c r="L741" i="1"/>
  <c r="J741" i="1"/>
  <c r="K741" i="1" s="1"/>
  <c r="G946" i="3"/>
  <c r="AM946" i="3" s="1"/>
  <c r="AR945" i="3" l="1"/>
  <c r="AP945" i="3"/>
  <c r="AQ945" i="3" s="1"/>
  <c r="S947" i="3"/>
  <c r="W946" i="3"/>
  <c r="U946" i="3"/>
  <c r="V946" i="3" s="1"/>
  <c r="H946" i="3"/>
  <c r="AN946" i="3" s="1"/>
  <c r="L945" i="3"/>
  <c r="J945" i="3"/>
  <c r="K945" i="3" s="1"/>
  <c r="AD948" i="3"/>
  <c r="AH948" i="3" s="1"/>
  <c r="AF947" i="3"/>
  <c r="AG947" i="3" s="1"/>
  <c r="H743" i="1"/>
  <c r="L742" i="1"/>
  <c r="J742" i="1"/>
  <c r="G947" i="3"/>
  <c r="AM947" i="3" s="1"/>
  <c r="AR946" i="3" l="1"/>
  <c r="AP946" i="3"/>
  <c r="AQ946" i="3" s="1"/>
  <c r="K742" i="1"/>
  <c r="S50" i="1"/>
  <c r="T50" i="1" s="1"/>
  <c r="H947" i="3"/>
  <c r="AN947" i="3" s="1"/>
  <c r="L946" i="3"/>
  <c r="J946" i="3"/>
  <c r="K946" i="3" s="1"/>
  <c r="S948" i="3"/>
  <c r="W947" i="3"/>
  <c r="U947" i="3"/>
  <c r="V947" i="3" s="1"/>
  <c r="AD949" i="3"/>
  <c r="AH949" i="3" s="1"/>
  <c r="AF948" i="3"/>
  <c r="AG948" i="3" s="1"/>
  <c r="H744" i="1"/>
  <c r="L743" i="1"/>
  <c r="J743" i="1"/>
  <c r="K743" i="1" s="1"/>
  <c r="G948" i="3"/>
  <c r="AM948" i="3" s="1"/>
  <c r="AR947" i="3" l="1"/>
  <c r="AP947" i="3"/>
  <c r="AQ947" i="3" s="1"/>
  <c r="S949" i="3"/>
  <c r="W948" i="3"/>
  <c r="U948" i="3"/>
  <c r="V948" i="3" s="1"/>
  <c r="H948" i="3"/>
  <c r="AN948" i="3" s="1"/>
  <c r="L947" i="3"/>
  <c r="J947" i="3"/>
  <c r="K947" i="3" s="1"/>
  <c r="AD950" i="3"/>
  <c r="AH950" i="3" s="1"/>
  <c r="AF949" i="3"/>
  <c r="AG949" i="3" s="1"/>
  <c r="H745" i="1"/>
  <c r="L744" i="1"/>
  <c r="J744" i="1"/>
  <c r="K744" i="1" s="1"/>
  <c r="G949" i="3"/>
  <c r="AM949" i="3" s="1"/>
  <c r="AR948" i="3" l="1"/>
  <c r="AP948" i="3"/>
  <c r="AQ948" i="3" s="1"/>
  <c r="H949" i="3"/>
  <c r="AN949" i="3" s="1"/>
  <c r="L948" i="3"/>
  <c r="J948" i="3"/>
  <c r="K948" i="3" s="1"/>
  <c r="S950" i="3"/>
  <c r="W949" i="3"/>
  <c r="U949" i="3"/>
  <c r="V949" i="3" s="1"/>
  <c r="AD951" i="3"/>
  <c r="AH951" i="3" s="1"/>
  <c r="AF950" i="3"/>
  <c r="AG950" i="3" s="1"/>
  <c r="H746" i="1"/>
  <c r="L745" i="1"/>
  <c r="J745" i="1"/>
  <c r="K745" i="1" s="1"/>
  <c r="G950" i="3"/>
  <c r="AM950" i="3" s="1"/>
  <c r="AR949" i="3" l="1"/>
  <c r="AP949" i="3"/>
  <c r="AQ949" i="3" s="1"/>
  <c r="S951" i="3"/>
  <c r="W950" i="3"/>
  <c r="U950" i="3"/>
  <c r="V950" i="3" s="1"/>
  <c r="H950" i="3"/>
  <c r="AN950" i="3" s="1"/>
  <c r="L949" i="3"/>
  <c r="J949" i="3"/>
  <c r="K949" i="3" s="1"/>
  <c r="AD952" i="3"/>
  <c r="AH952" i="3" s="1"/>
  <c r="AF951" i="3"/>
  <c r="AG951" i="3" s="1"/>
  <c r="H747" i="1"/>
  <c r="L746" i="1"/>
  <c r="J746" i="1"/>
  <c r="K746" i="1" s="1"/>
  <c r="G951" i="3"/>
  <c r="AM951" i="3" s="1"/>
  <c r="AR950" i="3" l="1"/>
  <c r="AP950" i="3"/>
  <c r="AQ950" i="3" s="1"/>
  <c r="H951" i="3"/>
  <c r="AN951" i="3" s="1"/>
  <c r="L950" i="3"/>
  <c r="J950" i="3"/>
  <c r="K950" i="3" s="1"/>
  <c r="S952" i="3"/>
  <c r="W951" i="3"/>
  <c r="U951" i="3"/>
  <c r="V951" i="3" s="1"/>
  <c r="AD953" i="3"/>
  <c r="AH953" i="3" s="1"/>
  <c r="AF952" i="3"/>
  <c r="AG952" i="3" s="1"/>
  <c r="H748" i="1"/>
  <c r="L747" i="1"/>
  <c r="J747" i="1"/>
  <c r="K747" i="1" s="1"/>
  <c r="G952" i="3"/>
  <c r="AM952" i="3" s="1"/>
  <c r="AR951" i="3" l="1"/>
  <c r="AP951" i="3"/>
  <c r="AQ951" i="3" s="1"/>
  <c r="S953" i="3"/>
  <c r="W952" i="3"/>
  <c r="U952" i="3"/>
  <c r="V952" i="3" s="1"/>
  <c r="H952" i="3"/>
  <c r="AN952" i="3" s="1"/>
  <c r="L951" i="3"/>
  <c r="J951" i="3"/>
  <c r="K951" i="3" s="1"/>
  <c r="AD954" i="3"/>
  <c r="AH954" i="3" s="1"/>
  <c r="AF953" i="3"/>
  <c r="AG953" i="3" s="1"/>
  <c r="H749" i="1"/>
  <c r="L748" i="1"/>
  <c r="J748" i="1"/>
  <c r="K748" i="1" s="1"/>
  <c r="G953" i="3"/>
  <c r="AM953" i="3" s="1"/>
  <c r="AR952" i="3" l="1"/>
  <c r="AP952" i="3"/>
  <c r="AQ952" i="3" s="1"/>
  <c r="H953" i="3"/>
  <c r="AN953" i="3" s="1"/>
  <c r="L952" i="3"/>
  <c r="J952" i="3"/>
  <c r="K952" i="3" s="1"/>
  <c r="S954" i="3"/>
  <c r="W953" i="3"/>
  <c r="U953" i="3"/>
  <c r="V953" i="3" s="1"/>
  <c r="AD955" i="3"/>
  <c r="AH955" i="3" s="1"/>
  <c r="AF954" i="3"/>
  <c r="AG954" i="3" s="1"/>
  <c r="H750" i="1"/>
  <c r="L749" i="1"/>
  <c r="J749" i="1"/>
  <c r="K749" i="1" s="1"/>
  <c r="G954" i="3"/>
  <c r="AM954" i="3" s="1"/>
  <c r="AR953" i="3" l="1"/>
  <c r="AP953" i="3"/>
  <c r="AQ953" i="3" s="1"/>
  <c r="S955" i="3"/>
  <c r="W954" i="3"/>
  <c r="U954" i="3"/>
  <c r="V954" i="3" s="1"/>
  <c r="H954" i="3"/>
  <c r="AN954" i="3" s="1"/>
  <c r="L953" i="3"/>
  <c r="J953" i="3"/>
  <c r="K953" i="3" s="1"/>
  <c r="AD956" i="3"/>
  <c r="AH956" i="3" s="1"/>
  <c r="AF955" i="3"/>
  <c r="AG955" i="3" s="1"/>
  <c r="H751" i="1"/>
  <c r="L750" i="1"/>
  <c r="J750" i="1"/>
  <c r="K750" i="1" s="1"/>
  <c r="G955" i="3"/>
  <c r="AM955" i="3" s="1"/>
  <c r="AR954" i="3" l="1"/>
  <c r="AP954" i="3"/>
  <c r="AQ954" i="3" s="1"/>
  <c r="H955" i="3"/>
  <c r="AN955" i="3" s="1"/>
  <c r="L954" i="3"/>
  <c r="J954" i="3"/>
  <c r="K954" i="3" s="1"/>
  <c r="S956" i="3"/>
  <c r="W955" i="3"/>
  <c r="U955" i="3"/>
  <c r="V955" i="3" s="1"/>
  <c r="AD957" i="3"/>
  <c r="AH957" i="3" s="1"/>
  <c r="AF956" i="3"/>
  <c r="AG956" i="3" s="1"/>
  <c r="H752" i="1"/>
  <c r="L751" i="1"/>
  <c r="J751" i="1"/>
  <c r="K751" i="1" s="1"/>
  <c r="G956" i="3"/>
  <c r="AM956" i="3" s="1"/>
  <c r="AR955" i="3" l="1"/>
  <c r="AP955" i="3"/>
  <c r="AQ955" i="3" s="1"/>
  <c r="S957" i="3"/>
  <c r="W956" i="3"/>
  <c r="U956" i="3"/>
  <c r="V956" i="3" s="1"/>
  <c r="H956" i="3"/>
  <c r="AN956" i="3" s="1"/>
  <c r="L955" i="3"/>
  <c r="J955" i="3"/>
  <c r="K955" i="3" s="1"/>
  <c r="AD958" i="3"/>
  <c r="AH958" i="3" s="1"/>
  <c r="AF957" i="3"/>
  <c r="AG957" i="3" s="1"/>
  <c r="H753" i="1"/>
  <c r="L752" i="1"/>
  <c r="J752" i="1"/>
  <c r="K752" i="1" s="1"/>
  <c r="G957" i="3"/>
  <c r="AM957" i="3" s="1"/>
  <c r="AR956" i="3" l="1"/>
  <c r="AP956" i="3"/>
  <c r="AQ956" i="3" s="1"/>
  <c r="H957" i="3"/>
  <c r="AN957" i="3" s="1"/>
  <c r="L956" i="3"/>
  <c r="J956" i="3"/>
  <c r="K956" i="3" s="1"/>
  <c r="S958" i="3"/>
  <c r="W957" i="3"/>
  <c r="U957" i="3"/>
  <c r="V957" i="3" s="1"/>
  <c r="AD959" i="3"/>
  <c r="AH959" i="3" s="1"/>
  <c r="AF958" i="3"/>
  <c r="AG958" i="3" s="1"/>
  <c r="H754" i="1"/>
  <c r="L753" i="1"/>
  <c r="J753" i="1"/>
  <c r="K753" i="1" s="1"/>
  <c r="G958" i="3"/>
  <c r="AM958" i="3" s="1"/>
  <c r="AR957" i="3" l="1"/>
  <c r="AP957" i="3"/>
  <c r="AQ957" i="3" s="1"/>
  <c r="S959" i="3"/>
  <c r="W958" i="3"/>
  <c r="U958" i="3"/>
  <c r="V958" i="3" s="1"/>
  <c r="H958" i="3"/>
  <c r="AN958" i="3" s="1"/>
  <c r="L957" i="3"/>
  <c r="J957" i="3"/>
  <c r="K957" i="3" s="1"/>
  <c r="AD960" i="3"/>
  <c r="AH960" i="3" s="1"/>
  <c r="AF959" i="3"/>
  <c r="H755" i="1"/>
  <c r="L754" i="1"/>
  <c r="J754" i="1"/>
  <c r="K754" i="1" s="1"/>
  <c r="G959" i="3"/>
  <c r="AM959" i="3" s="1"/>
  <c r="AR958" i="3" l="1"/>
  <c r="AP958" i="3"/>
  <c r="AQ958" i="3" s="1"/>
  <c r="AG959" i="3"/>
  <c r="AW72" i="3"/>
  <c r="BA72" i="3" s="1"/>
  <c r="H959" i="3"/>
  <c r="AN959" i="3" s="1"/>
  <c r="L958" i="3"/>
  <c r="J958" i="3"/>
  <c r="K958" i="3" s="1"/>
  <c r="S960" i="3"/>
  <c r="W959" i="3"/>
  <c r="U959" i="3"/>
  <c r="AD961" i="3"/>
  <c r="AH961" i="3" s="1"/>
  <c r="AF960" i="3"/>
  <c r="AG960" i="3" s="1"/>
  <c r="H756" i="1"/>
  <c r="L755" i="1"/>
  <c r="J755" i="1"/>
  <c r="K755" i="1" s="1"/>
  <c r="G960" i="3"/>
  <c r="AM960" i="3" s="1"/>
  <c r="AR959" i="3" l="1"/>
  <c r="AP959" i="3"/>
  <c r="V959" i="3"/>
  <c r="AV72" i="3"/>
  <c r="AZ72" i="3" s="1"/>
  <c r="S961" i="3"/>
  <c r="W960" i="3"/>
  <c r="U960" i="3"/>
  <c r="V960" i="3" s="1"/>
  <c r="H960" i="3"/>
  <c r="AN960" i="3" s="1"/>
  <c r="L959" i="3"/>
  <c r="J959" i="3"/>
  <c r="AD962" i="3"/>
  <c r="AH962" i="3" s="1"/>
  <c r="AF961" i="3"/>
  <c r="AG961" i="3" s="1"/>
  <c r="H757" i="1"/>
  <c r="L756" i="1"/>
  <c r="J756" i="1"/>
  <c r="K756" i="1" s="1"/>
  <c r="G961" i="3"/>
  <c r="AM961" i="3" s="1"/>
  <c r="AR960" i="3" l="1"/>
  <c r="AP960" i="3"/>
  <c r="AQ960" i="3" s="1"/>
  <c r="K959" i="3"/>
  <c r="AU72" i="3"/>
  <c r="AY72" i="3" s="1"/>
  <c r="AX72" i="3"/>
  <c r="BB72" i="3" s="1"/>
  <c r="AQ959" i="3"/>
  <c r="H961" i="3"/>
  <c r="AN961" i="3" s="1"/>
  <c r="L960" i="3"/>
  <c r="J960" i="3"/>
  <c r="K960" i="3" s="1"/>
  <c r="S962" i="3"/>
  <c r="W961" i="3"/>
  <c r="U961" i="3"/>
  <c r="V961" i="3" s="1"/>
  <c r="AD963" i="3"/>
  <c r="AH963" i="3" s="1"/>
  <c r="AF962" i="3"/>
  <c r="AG962" i="3" s="1"/>
  <c r="H758" i="1"/>
  <c r="L757" i="1"/>
  <c r="J757" i="1"/>
  <c r="K757" i="1" s="1"/>
  <c r="G962" i="3"/>
  <c r="AM962" i="3" s="1"/>
  <c r="AR961" i="3" l="1"/>
  <c r="AP961" i="3"/>
  <c r="AQ961" i="3" s="1"/>
  <c r="S963" i="3"/>
  <c r="W962" i="3"/>
  <c r="U962" i="3"/>
  <c r="V962" i="3" s="1"/>
  <c r="H962" i="3"/>
  <c r="AN962" i="3" s="1"/>
  <c r="L961" i="3"/>
  <c r="J961" i="3"/>
  <c r="K961" i="3" s="1"/>
  <c r="AD964" i="3"/>
  <c r="AH964" i="3" s="1"/>
  <c r="AF963" i="3"/>
  <c r="AG963" i="3" s="1"/>
  <c r="H759" i="1"/>
  <c r="L758" i="1"/>
  <c r="J758" i="1"/>
  <c r="K758" i="1" s="1"/>
  <c r="G963" i="3"/>
  <c r="AM963" i="3" s="1"/>
  <c r="AR962" i="3" l="1"/>
  <c r="AP962" i="3"/>
  <c r="AQ962" i="3" s="1"/>
  <c r="H963" i="3"/>
  <c r="AN963" i="3" s="1"/>
  <c r="L962" i="3"/>
  <c r="J962" i="3"/>
  <c r="K962" i="3" s="1"/>
  <c r="S964" i="3"/>
  <c r="W963" i="3"/>
  <c r="U963" i="3"/>
  <c r="V963" i="3" s="1"/>
  <c r="AD965" i="3"/>
  <c r="AH965" i="3" s="1"/>
  <c r="AF964" i="3"/>
  <c r="AG964" i="3" s="1"/>
  <c r="H760" i="1"/>
  <c r="L759" i="1"/>
  <c r="J759" i="1"/>
  <c r="K759" i="1" s="1"/>
  <c r="G964" i="3"/>
  <c r="AM964" i="3" s="1"/>
  <c r="AR963" i="3" l="1"/>
  <c r="AP963" i="3"/>
  <c r="AQ963" i="3" s="1"/>
  <c r="S965" i="3"/>
  <c r="W964" i="3"/>
  <c r="U964" i="3"/>
  <c r="V964" i="3" s="1"/>
  <c r="H964" i="3"/>
  <c r="AN964" i="3" s="1"/>
  <c r="L963" i="3"/>
  <c r="J963" i="3"/>
  <c r="K963" i="3" s="1"/>
  <c r="AD966" i="3"/>
  <c r="AH966" i="3" s="1"/>
  <c r="AF965" i="3"/>
  <c r="AG965" i="3" s="1"/>
  <c r="H761" i="1"/>
  <c r="L760" i="1"/>
  <c r="J760" i="1"/>
  <c r="K760" i="1" s="1"/>
  <c r="G965" i="3"/>
  <c r="AM965" i="3" s="1"/>
  <c r="AR964" i="3" l="1"/>
  <c r="AP964" i="3"/>
  <c r="AQ964" i="3" s="1"/>
  <c r="H965" i="3"/>
  <c r="AN965" i="3" s="1"/>
  <c r="L964" i="3"/>
  <c r="J964" i="3"/>
  <c r="K964" i="3" s="1"/>
  <c r="S966" i="3"/>
  <c r="W965" i="3"/>
  <c r="U965" i="3"/>
  <c r="V965" i="3" s="1"/>
  <c r="AD967" i="3"/>
  <c r="AH967" i="3" s="1"/>
  <c r="AF966" i="3"/>
  <c r="AG966" i="3" s="1"/>
  <c r="H762" i="1"/>
  <c r="L761" i="1"/>
  <c r="J761" i="1"/>
  <c r="K761" i="1" s="1"/>
  <c r="G966" i="3"/>
  <c r="AM966" i="3" s="1"/>
  <c r="AR965" i="3" l="1"/>
  <c r="AP965" i="3"/>
  <c r="AQ965" i="3" s="1"/>
  <c r="S967" i="3"/>
  <c r="W966" i="3"/>
  <c r="U966" i="3"/>
  <c r="V966" i="3" s="1"/>
  <c r="H966" i="3"/>
  <c r="AN966" i="3" s="1"/>
  <c r="L965" i="3"/>
  <c r="J965" i="3"/>
  <c r="K965" i="3" s="1"/>
  <c r="AD968" i="3"/>
  <c r="AH968" i="3" s="1"/>
  <c r="AF967" i="3"/>
  <c r="AG967" i="3" s="1"/>
  <c r="H763" i="1"/>
  <c r="L762" i="1"/>
  <c r="J762" i="1"/>
  <c r="K762" i="1" s="1"/>
  <c r="G967" i="3"/>
  <c r="AM967" i="3" s="1"/>
  <c r="AR966" i="3" l="1"/>
  <c r="AP966" i="3"/>
  <c r="AQ966" i="3" s="1"/>
  <c r="H967" i="3"/>
  <c r="AN967" i="3" s="1"/>
  <c r="L966" i="3"/>
  <c r="J966" i="3"/>
  <c r="K966" i="3" s="1"/>
  <c r="S968" i="3"/>
  <c r="W967" i="3"/>
  <c r="U967" i="3"/>
  <c r="V967" i="3" s="1"/>
  <c r="AD969" i="3"/>
  <c r="AH969" i="3" s="1"/>
  <c r="AF968" i="3"/>
  <c r="AG968" i="3" s="1"/>
  <c r="H764" i="1"/>
  <c r="L763" i="1"/>
  <c r="J763" i="1"/>
  <c r="K763" i="1" s="1"/>
  <c r="G968" i="3"/>
  <c r="AM968" i="3" s="1"/>
  <c r="AR967" i="3" l="1"/>
  <c r="AP967" i="3"/>
  <c r="AQ967" i="3" s="1"/>
  <c r="S969" i="3"/>
  <c r="W968" i="3"/>
  <c r="U968" i="3"/>
  <c r="V968" i="3" s="1"/>
  <c r="H968" i="3"/>
  <c r="AN968" i="3" s="1"/>
  <c r="L967" i="3"/>
  <c r="J967" i="3"/>
  <c r="K967" i="3" s="1"/>
  <c r="AD970" i="3"/>
  <c r="AH970" i="3" s="1"/>
  <c r="AF969" i="3"/>
  <c r="AG969" i="3" s="1"/>
  <c r="H765" i="1"/>
  <c r="L764" i="1"/>
  <c r="J764" i="1"/>
  <c r="G969" i="3"/>
  <c r="AM969" i="3" s="1"/>
  <c r="AR968" i="3" l="1"/>
  <c r="AP968" i="3"/>
  <c r="AQ968" i="3" s="1"/>
  <c r="K764" i="1"/>
  <c r="S51" i="1"/>
  <c r="T51" i="1" s="1"/>
  <c r="H969" i="3"/>
  <c r="AN969" i="3" s="1"/>
  <c r="L968" i="3"/>
  <c r="J968" i="3"/>
  <c r="K968" i="3" s="1"/>
  <c r="S970" i="3"/>
  <c r="W969" i="3"/>
  <c r="U969" i="3"/>
  <c r="V969" i="3" s="1"/>
  <c r="AD971" i="3"/>
  <c r="AH971" i="3" s="1"/>
  <c r="AF970" i="3"/>
  <c r="AG970" i="3" s="1"/>
  <c r="H766" i="1"/>
  <c r="L765" i="1"/>
  <c r="J765" i="1"/>
  <c r="K765" i="1" s="1"/>
  <c r="G970" i="3"/>
  <c r="AM970" i="3" s="1"/>
  <c r="AR969" i="3" l="1"/>
  <c r="AP969" i="3"/>
  <c r="AQ969" i="3" s="1"/>
  <c r="S971" i="3"/>
  <c r="W970" i="3"/>
  <c r="U970" i="3"/>
  <c r="V970" i="3" s="1"/>
  <c r="H970" i="3"/>
  <c r="AN970" i="3" s="1"/>
  <c r="L969" i="3"/>
  <c r="J969" i="3"/>
  <c r="K969" i="3" s="1"/>
  <c r="AD972" i="3"/>
  <c r="AH972" i="3" s="1"/>
  <c r="AF971" i="3"/>
  <c r="AG971" i="3" s="1"/>
  <c r="H767" i="1"/>
  <c r="L766" i="1"/>
  <c r="J766" i="1"/>
  <c r="K766" i="1" s="1"/>
  <c r="G971" i="3"/>
  <c r="AM971" i="3" s="1"/>
  <c r="AR970" i="3" l="1"/>
  <c r="AP970" i="3"/>
  <c r="AQ970" i="3" s="1"/>
  <c r="H971" i="3"/>
  <c r="AN971" i="3" s="1"/>
  <c r="L970" i="3"/>
  <c r="J970" i="3"/>
  <c r="K970" i="3" s="1"/>
  <c r="S972" i="3"/>
  <c r="W971" i="3"/>
  <c r="U971" i="3"/>
  <c r="V971" i="3" s="1"/>
  <c r="AD973" i="3"/>
  <c r="AH973" i="3" s="1"/>
  <c r="AF972" i="3"/>
  <c r="AG972" i="3" s="1"/>
  <c r="H768" i="1"/>
  <c r="L767" i="1"/>
  <c r="J767" i="1"/>
  <c r="K767" i="1" s="1"/>
  <c r="G972" i="3"/>
  <c r="AM972" i="3" s="1"/>
  <c r="AR971" i="3" l="1"/>
  <c r="AP971" i="3"/>
  <c r="AQ971" i="3" s="1"/>
  <c r="S973" i="3"/>
  <c r="W972" i="3"/>
  <c r="U972" i="3"/>
  <c r="V972" i="3" s="1"/>
  <c r="H972" i="3"/>
  <c r="AN972" i="3" s="1"/>
  <c r="L971" i="3"/>
  <c r="J971" i="3"/>
  <c r="K971" i="3" s="1"/>
  <c r="AD974" i="3"/>
  <c r="AH974" i="3" s="1"/>
  <c r="AF973" i="3"/>
  <c r="AG973" i="3" s="1"/>
  <c r="H769" i="1"/>
  <c r="L768" i="1"/>
  <c r="J768" i="1"/>
  <c r="K768" i="1" s="1"/>
  <c r="G973" i="3"/>
  <c r="AM973" i="3" s="1"/>
  <c r="AR972" i="3" l="1"/>
  <c r="AP972" i="3"/>
  <c r="AQ972" i="3" s="1"/>
  <c r="H973" i="3"/>
  <c r="AN973" i="3" s="1"/>
  <c r="L972" i="3"/>
  <c r="J972" i="3"/>
  <c r="K972" i="3" s="1"/>
  <c r="S974" i="3"/>
  <c r="W973" i="3"/>
  <c r="U973" i="3"/>
  <c r="V973" i="3" s="1"/>
  <c r="AD975" i="3"/>
  <c r="AH975" i="3" s="1"/>
  <c r="AF974" i="3"/>
  <c r="AG974" i="3" s="1"/>
  <c r="H770" i="1"/>
  <c r="L769" i="1"/>
  <c r="J769" i="1"/>
  <c r="K769" i="1" s="1"/>
  <c r="G974" i="3"/>
  <c r="AM974" i="3" s="1"/>
  <c r="AR973" i="3" l="1"/>
  <c r="AP973" i="3"/>
  <c r="AQ973" i="3" s="1"/>
  <c r="S975" i="3"/>
  <c r="W974" i="3"/>
  <c r="U974" i="3"/>
  <c r="V974" i="3" s="1"/>
  <c r="H974" i="3"/>
  <c r="AN974" i="3" s="1"/>
  <c r="L973" i="3"/>
  <c r="J973" i="3"/>
  <c r="K973" i="3" s="1"/>
  <c r="AD976" i="3"/>
  <c r="AH976" i="3" s="1"/>
  <c r="AF975" i="3"/>
  <c r="AG975" i="3" s="1"/>
  <c r="H771" i="1"/>
  <c r="L770" i="1"/>
  <c r="J770" i="1"/>
  <c r="K770" i="1" s="1"/>
  <c r="G975" i="3"/>
  <c r="AM975" i="3" s="1"/>
  <c r="AR974" i="3" l="1"/>
  <c r="AP974" i="3"/>
  <c r="AQ974" i="3" s="1"/>
  <c r="H975" i="3"/>
  <c r="AN975" i="3" s="1"/>
  <c r="L974" i="3"/>
  <c r="J974" i="3"/>
  <c r="K974" i="3" s="1"/>
  <c r="S976" i="3"/>
  <c r="W975" i="3"/>
  <c r="U975" i="3"/>
  <c r="V975" i="3" s="1"/>
  <c r="AD977" i="3"/>
  <c r="AH977" i="3" s="1"/>
  <c r="AF976" i="3"/>
  <c r="AG976" i="3" s="1"/>
  <c r="H772" i="1"/>
  <c r="L771" i="1"/>
  <c r="J771" i="1"/>
  <c r="K771" i="1" s="1"/>
  <c r="G976" i="3"/>
  <c r="AM976" i="3" s="1"/>
  <c r="AR975" i="3" l="1"/>
  <c r="AP975" i="3"/>
  <c r="AQ975" i="3" s="1"/>
  <c r="S977" i="3"/>
  <c r="W976" i="3"/>
  <c r="U976" i="3"/>
  <c r="V976" i="3" s="1"/>
  <c r="H976" i="3"/>
  <c r="AN976" i="3" s="1"/>
  <c r="L975" i="3"/>
  <c r="J975" i="3"/>
  <c r="K975" i="3" s="1"/>
  <c r="AD978" i="3"/>
  <c r="AH978" i="3" s="1"/>
  <c r="AF977" i="3"/>
  <c r="AG977" i="3" s="1"/>
  <c r="H773" i="1"/>
  <c r="L772" i="1"/>
  <c r="J772" i="1"/>
  <c r="K772" i="1" s="1"/>
  <c r="G977" i="3"/>
  <c r="AM977" i="3" s="1"/>
  <c r="AR976" i="3" l="1"/>
  <c r="AP976" i="3"/>
  <c r="AQ976" i="3" s="1"/>
  <c r="H977" i="3"/>
  <c r="AN977" i="3" s="1"/>
  <c r="L976" i="3"/>
  <c r="J976" i="3"/>
  <c r="K976" i="3" s="1"/>
  <c r="S978" i="3"/>
  <c r="W977" i="3"/>
  <c r="U977" i="3"/>
  <c r="V977" i="3" s="1"/>
  <c r="AD979" i="3"/>
  <c r="AH979" i="3" s="1"/>
  <c r="AF978" i="3"/>
  <c r="AG978" i="3" s="1"/>
  <c r="H774" i="1"/>
  <c r="L773" i="1"/>
  <c r="J773" i="1"/>
  <c r="K773" i="1" s="1"/>
  <c r="G978" i="3"/>
  <c r="AM978" i="3" s="1"/>
  <c r="AR977" i="3" l="1"/>
  <c r="AP977" i="3"/>
  <c r="AQ977" i="3" s="1"/>
  <c r="S979" i="3"/>
  <c r="W978" i="3"/>
  <c r="U978" i="3"/>
  <c r="V978" i="3" s="1"/>
  <c r="H978" i="3"/>
  <c r="AN978" i="3" s="1"/>
  <c r="L977" i="3"/>
  <c r="J977" i="3"/>
  <c r="K977" i="3" s="1"/>
  <c r="AD980" i="3"/>
  <c r="AH980" i="3" s="1"/>
  <c r="AF979" i="3"/>
  <c r="H775" i="1"/>
  <c r="L774" i="1"/>
  <c r="J774" i="1"/>
  <c r="K774" i="1" s="1"/>
  <c r="G979" i="3"/>
  <c r="AM979" i="3" s="1"/>
  <c r="AR978" i="3" l="1"/>
  <c r="AP978" i="3"/>
  <c r="AQ978" i="3" s="1"/>
  <c r="AG979" i="3"/>
  <c r="AW73" i="3"/>
  <c r="BA73" i="3" s="1"/>
  <c r="H979" i="3"/>
  <c r="AN979" i="3" s="1"/>
  <c r="L978" i="3"/>
  <c r="J978" i="3"/>
  <c r="K978" i="3" s="1"/>
  <c r="S980" i="3"/>
  <c r="W979" i="3"/>
  <c r="U979" i="3"/>
  <c r="AD981" i="3"/>
  <c r="AH981" i="3" s="1"/>
  <c r="AF980" i="3"/>
  <c r="AG980" i="3" s="1"/>
  <c r="H776" i="1"/>
  <c r="L775" i="1"/>
  <c r="J775" i="1"/>
  <c r="K775" i="1" s="1"/>
  <c r="G980" i="3"/>
  <c r="AM980" i="3" s="1"/>
  <c r="AR979" i="3" l="1"/>
  <c r="AP979" i="3"/>
  <c r="V979" i="3"/>
  <c r="AV73" i="3"/>
  <c r="AZ73" i="3" s="1"/>
  <c r="S981" i="3"/>
  <c r="W980" i="3"/>
  <c r="U980" i="3"/>
  <c r="V980" i="3" s="1"/>
  <c r="H980" i="3"/>
  <c r="AN980" i="3" s="1"/>
  <c r="L979" i="3"/>
  <c r="J979" i="3"/>
  <c r="AD982" i="3"/>
  <c r="AH982" i="3" s="1"/>
  <c r="AF981" i="3"/>
  <c r="AG981" i="3" s="1"/>
  <c r="H777" i="1"/>
  <c r="L776" i="1"/>
  <c r="J776" i="1"/>
  <c r="K776" i="1" s="1"/>
  <c r="G981" i="3"/>
  <c r="AM981" i="3" s="1"/>
  <c r="AR980" i="3" l="1"/>
  <c r="AP980" i="3"/>
  <c r="AQ980" i="3" s="1"/>
  <c r="K979" i="3"/>
  <c r="AU73" i="3"/>
  <c r="AY73" i="3" s="1"/>
  <c r="AX73" i="3"/>
  <c r="BB73" i="3" s="1"/>
  <c r="AQ979" i="3"/>
  <c r="H981" i="3"/>
  <c r="AN981" i="3" s="1"/>
  <c r="L980" i="3"/>
  <c r="J980" i="3"/>
  <c r="K980" i="3" s="1"/>
  <c r="S982" i="3"/>
  <c r="W981" i="3"/>
  <c r="U981" i="3"/>
  <c r="V981" i="3" s="1"/>
  <c r="AD983" i="3"/>
  <c r="AH983" i="3" s="1"/>
  <c r="AF982" i="3"/>
  <c r="AG982" i="3" s="1"/>
  <c r="H778" i="1"/>
  <c r="L777" i="1"/>
  <c r="J777" i="1"/>
  <c r="K777" i="1" s="1"/>
  <c r="G982" i="3"/>
  <c r="AM982" i="3" s="1"/>
  <c r="AR981" i="3" l="1"/>
  <c r="AP981" i="3"/>
  <c r="AQ981" i="3" s="1"/>
  <c r="S983" i="3"/>
  <c r="W982" i="3"/>
  <c r="U982" i="3"/>
  <c r="V982" i="3" s="1"/>
  <c r="H982" i="3"/>
  <c r="AN982" i="3" s="1"/>
  <c r="L981" i="3"/>
  <c r="J981" i="3"/>
  <c r="K981" i="3" s="1"/>
  <c r="AD984" i="3"/>
  <c r="AH984" i="3" s="1"/>
  <c r="AF983" i="3"/>
  <c r="AG983" i="3" s="1"/>
  <c r="H779" i="1"/>
  <c r="L778" i="1"/>
  <c r="J778" i="1"/>
  <c r="K778" i="1" s="1"/>
  <c r="G983" i="3"/>
  <c r="AM983" i="3" s="1"/>
  <c r="AR982" i="3" l="1"/>
  <c r="AP982" i="3"/>
  <c r="AQ982" i="3" s="1"/>
  <c r="H983" i="3"/>
  <c r="AN983" i="3" s="1"/>
  <c r="L982" i="3"/>
  <c r="J982" i="3"/>
  <c r="K982" i="3" s="1"/>
  <c r="S984" i="3"/>
  <c r="W983" i="3"/>
  <c r="U983" i="3"/>
  <c r="V983" i="3" s="1"/>
  <c r="AD985" i="3"/>
  <c r="AH985" i="3" s="1"/>
  <c r="AF984" i="3"/>
  <c r="AG984" i="3" s="1"/>
  <c r="H780" i="1"/>
  <c r="L779" i="1"/>
  <c r="J779" i="1"/>
  <c r="K779" i="1" s="1"/>
  <c r="G984" i="3"/>
  <c r="AM984" i="3" s="1"/>
  <c r="AR983" i="3" l="1"/>
  <c r="AP983" i="3"/>
  <c r="AQ983" i="3" s="1"/>
  <c r="S985" i="3"/>
  <c r="W984" i="3"/>
  <c r="U984" i="3"/>
  <c r="V984" i="3" s="1"/>
  <c r="H984" i="3"/>
  <c r="AN984" i="3" s="1"/>
  <c r="L983" i="3"/>
  <c r="J983" i="3"/>
  <c r="K983" i="3" s="1"/>
  <c r="AD986" i="3"/>
  <c r="AH986" i="3" s="1"/>
  <c r="AF985" i="3"/>
  <c r="AG985" i="3" s="1"/>
  <c r="H781" i="1"/>
  <c r="L780" i="1"/>
  <c r="J780" i="1"/>
  <c r="K780" i="1" s="1"/>
  <c r="G985" i="3"/>
  <c r="AM985" i="3" s="1"/>
  <c r="AR984" i="3" l="1"/>
  <c r="AP984" i="3"/>
  <c r="AQ984" i="3" s="1"/>
  <c r="H985" i="3"/>
  <c r="AN985" i="3" s="1"/>
  <c r="L984" i="3"/>
  <c r="J984" i="3"/>
  <c r="K984" i="3" s="1"/>
  <c r="S986" i="3"/>
  <c r="W985" i="3"/>
  <c r="U985" i="3"/>
  <c r="V985" i="3" s="1"/>
  <c r="AD987" i="3"/>
  <c r="AH987" i="3" s="1"/>
  <c r="AF986" i="3"/>
  <c r="AG986" i="3" s="1"/>
  <c r="H782" i="1"/>
  <c r="L781" i="1"/>
  <c r="J781" i="1"/>
  <c r="K781" i="1" s="1"/>
  <c r="G986" i="3"/>
  <c r="AM986" i="3" s="1"/>
  <c r="AR985" i="3" l="1"/>
  <c r="AP985" i="3"/>
  <c r="AQ985" i="3" s="1"/>
  <c r="S987" i="3"/>
  <c r="W986" i="3"/>
  <c r="U986" i="3"/>
  <c r="V986" i="3" s="1"/>
  <c r="H986" i="3"/>
  <c r="AN986" i="3" s="1"/>
  <c r="L985" i="3"/>
  <c r="J985" i="3"/>
  <c r="K985" i="3" s="1"/>
  <c r="AD988" i="3"/>
  <c r="AH988" i="3" s="1"/>
  <c r="AF987" i="3"/>
  <c r="AG987" i="3" s="1"/>
  <c r="H783" i="1"/>
  <c r="L782" i="1"/>
  <c r="J782" i="1"/>
  <c r="K782" i="1" s="1"/>
  <c r="G987" i="3"/>
  <c r="AM987" i="3" s="1"/>
  <c r="AR986" i="3" l="1"/>
  <c r="AP986" i="3"/>
  <c r="AQ986" i="3" s="1"/>
  <c r="H987" i="3"/>
  <c r="AN987" i="3" s="1"/>
  <c r="L986" i="3"/>
  <c r="J986" i="3"/>
  <c r="K986" i="3" s="1"/>
  <c r="S988" i="3"/>
  <c r="W987" i="3"/>
  <c r="U987" i="3"/>
  <c r="V987" i="3" s="1"/>
  <c r="AD989" i="3"/>
  <c r="AH989" i="3" s="1"/>
  <c r="AF988" i="3"/>
  <c r="AG988" i="3" s="1"/>
  <c r="H784" i="1"/>
  <c r="L783" i="1"/>
  <c r="J783" i="1"/>
  <c r="K783" i="1" s="1"/>
  <c r="G988" i="3"/>
  <c r="AM988" i="3" s="1"/>
  <c r="AR987" i="3" l="1"/>
  <c r="AP987" i="3"/>
  <c r="AQ987" i="3" s="1"/>
  <c r="S989" i="3"/>
  <c r="W988" i="3"/>
  <c r="U988" i="3"/>
  <c r="V988" i="3" s="1"/>
  <c r="H988" i="3"/>
  <c r="AN988" i="3" s="1"/>
  <c r="L987" i="3"/>
  <c r="J987" i="3"/>
  <c r="K987" i="3" s="1"/>
  <c r="AD990" i="3"/>
  <c r="AH990" i="3" s="1"/>
  <c r="AF989" i="3"/>
  <c r="AG989" i="3" s="1"/>
  <c r="H785" i="1"/>
  <c r="L784" i="1"/>
  <c r="J784" i="1"/>
  <c r="G989" i="3"/>
  <c r="AM989" i="3" s="1"/>
  <c r="AR988" i="3" l="1"/>
  <c r="AP988" i="3"/>
  <c r="AQ988" i="3" s="1"/>
  <c r="K784" i="1"/>
  <c r="S52" i="1"/>
  <c r="T52" i="1" s="1"/>
  <c r="H989" i="3"/>
  <c r="AN989" i="3" s="1"/>
  <c r="L988" i="3"/>
  <c r="J988" i="3"/>
  <c r="K988" i="3" s="1"/>
  <c r="S990" i="3"/>
  <c r="W989" i="3"/>
  <c r="U989" i="3"/>
  <c r="V989" i="3" s="1"/>
  <c r="AD991" i="3"/>
  <c r="AH991" i="3" s="1"/>
  <c r="AF990" i="3"/>
  <c r="AG990" i="3" s="1"/>
  <c r="H786" i="1"/>
  <c r="L785" i="1"/>
  <c r="J785" i="1"/>
  <c r="K785" i="1" s="1"/>
  <c r="G990" i="3"/>
  <c r="AM990" i="3" s="1"/>
  <c r="AR989" i="3" l="1"/>
  <c r="AP989" i="3"/>
  <c r="AQ989" i="3" s="1"/>
  <c r="S991" i="3"/>
  <c r="W990" i="3"/>
  <c r="U990" i="3"/>
  <c r="V990" i="3" s="1"/>
  <c r="H990" i="3"/>
  <c r="AN990" i="3" s="1"/>
  <c r="L989" i="3"/>
  <c r="J989" i="3"/>
  <c r="K989" i="3" s="1"/>
  <c r="AD992" i="3"/>
  <c r="AH992" i="3" s="1"/>
  <c r="AF991" i="3"/>
  <c r="AG991" i="3" s="1"/>
  <c r="H787" i="1"/>
  <c r="L786" i="1"/>
  <c r="J786" i="1"/>
  <c r="K786" i="1" s="1"/>
  <c r="G991" i="3"/>
  <c r="AM991" i="3" s="1"/>
  <c r="AR990" i="3" l="1"/>
  <c r="AP990" i="3"/>
  <c r="AQ990" i="3" s="1"/>
  <c r="H991" i="3"/>
  <c r="AN991" i="3" s="1"/>
  <c r="L990" i="3"/>
  <c r="J990" i="3"/>
  <c r="K990" i="3" s="1"/>
  <c r="S992" i="3"/>
  <c r="W991" i="3"/>
  <c r="U991" i="3"/>
  <c r="V991" i="3" s="1"/>
  <c r="AD993" i="3"/>
  <c r="AH993" i="3" s="1"/>
  <c r="AF992" i="3"/>
  <c r="AG992" i="3" s="1"/>
  <c r="H788" i="1"/>
  <c r="L787" i="1"/>
  <c r="J787" i="1"/>
  <c r="K787" i="1" s="1"/>
  <c r="G992" i="3"/>
  <c r="AM992" i="3" s="1"/>
  <c r="AR991" i="3" l="1"/>
  <c r="AP991" i="3"/>
  <c r="AQ991" i="3" s="1"/>
  <c r="S993" i="3"/>
  <c r="W992" i="3"/>
  <c r="U992" i="3"/>
  <c r="V992" i="3" s="1"/>
  <c r="H992" i="3"/>
  <c r="AN992" i="3" s="1"/>
  <c r="L991" i="3"/>
  <c r="J991" i="3"/>
  <c r="K991" i="3" s="1"/>
  <c r="AD994" i="3"/>
  <c r="AH994" i="3" s="1"/>
  <c r="AF993" i="3"/>
  <c r="AG993" i="3" s="1"/>
  <c r="H789" i="1"/>
  <c r="L788" i="1"/>
  <c r="J788" i="1"/>
  <c r="K788" i="1" s="1"/>
  <c r="G993" i="3"/>
  <c r="AM993" i="3" s="1"/>
  <c r="AR992" i="3" l="1"/>
  <c r="AP992" i="3"/>
  <c r="AQ992" i="3" s="1"/>
  <c r="H993" i="3"/>
  <c r="AN993" i="3" s="1"/>
  <c r="L992" i="3"/>
  <c r="J992" i="3"/>
  <c r="K992" i="3" s="1"/>
  <c r="S994" i="3"/>
  <c r="W993" i="3"/>
  <c r="U993" i="3"/>
  <c r="V993" i="3" s="1"/>
  <c r="AD995" i="3"/>
  <c r="AH995" i="3" s="1"/>
  <c r="AF994" i="3"/>
  <c r="AG994" i="3" s="1"/>
  <c r="H790" i="1"/>
  <c r="L789" i="1"/>
  <c r="J789" i="1"/>
  <c r="K789" i="1" s="1"/>
  <c r="G994" i="3"/>
  <c r="AM994" i="3" s="1"/>
  <c r="AR993" i="3" l="1"/>
  <c r="AP993" i="3"/>
  <c r="AQ993" i="3" s="1"/>
  <c r="S995" i="3"/>
  <c r="W994" i="3"/>
  <c r="U994" i="3"/>
  <c r="V994" i="3" s="1"/>
  <c r="H994" i="3"/>
  <c r="AN994" i="3" s="1"/>
  <c r="L993" i="3"/>
  <c r="J993" i="3"/>
  <c r="K993" i="3" s="1"/>
  <c r="AD996" i="3"/>
  <c r="AH996" i="3" s="1"/>
  <c r="AF995" i="3"/>
  <c r="AG995" i="3" s="1"/>
  <c r="H791" i="1"/>
  <c r="L790" i="1"/>
  <c r="J790" i="1"/>
  <c r="K790" i="1" s="1"/>
  <c r="G995" i="3"/>
  <c r="AM995" i="3" s="1"/>
  <c r="AR994" i="3" l="1"/>
  <c r="AP994" i="3"/>
  <c r="AQ994" i="3" s="1"/>
  <c r="H995" i="3"/>
  <c r="AN995" i="3" s="1"/>
  <c r="L994" i="3"/>
  <c r="J994" i="3"/>
  <c r="K994" i="3" s="1"/>
  <c r="S996" i="3"/>
  <c r="W995" i="3"/>
  <c r="U995" i="3"/>
  <c r="V995" i="3" s="1"/>
  <c r="AD997" i="3"/>
  <c r="AH997" i="3" s="1"/>
  <c r="AF996" i="3"/>
  <c r="AG996" i="3" s="1"/>
  <c r="H792" i="1"/>
  <c r="L791" i="1"/>
  <c r="J791" i="1"/>
  <c r="K791" i="1" s="1"/>
  <c r="G996" i="3"/>
  <c r="AM996" i="3" s="1"/>
  <c r="AR995" i="3" l="1"/>
  <c r="AP995" i="3"/>
  <c r="AQ995" i="3" s="1"/>
  <c r="S997" i="3"/>
  <c r="W996" i="3"/>
  <c r="U996" i="3"/>
  <c r="V996" i="3" s="1"/>
  <c r="H996" i="3"/>
  <c r="AN996" i="3" s="1"/>
  <c r="L995" i="3"/>
  <c r="J995" i="3"/>
  <c r="K995" i="3" s="1"/>
  <c r="AD998" i="3"/>
  <c r="AH998" i="3" s="1"/>
  <c r="AF997" i="3"/>
  <c r="AG997" i="3" s="1"/>
  <c r="H793" i="1"/>
  <c r="L792" i="1"/>
  <c r="J792" i="1"/>
  <c r="K792" i="1" s="1"/>
  <c r="G997" i="3"/>
  <c r="AM997" i="3" s="1"/>
  <c r="AR996" i="3" l="1"/>
  <c r="AP996" i="3"/>
  <c r="AQ996" i="3" s="1"/>
  <c r="H997" i="3"/>
  <c r="AN997" i="3" s="1"/>
  <c r="L996" i="3"/>
  <c r="J996" i="3"/>
  <c r="K996" i="3" s="1"/>
  <c r="S998" i="3"/>
  <c r="W997" i="3"/>
  <c r="U997" i="3"/>
  <c r="V997" i="3" s="1"/>
  <c r="AD999" i="3"/>
  <c r="AH999" i="3" s="1"/>
  <c r="AF998" i="3"/>
  <c r="H794" i="1"/>
  <c r="L793" i="1"/>
  <c r="J793" i="1"/>
  <c r="K793" i="1" s="1"/>
  <c r="G998" i="3"/>
  <c r="AM998" i="3" s="1"/>
  <c r="AG998" i="3" l="1"/>
  <c r="AW74" i="3"/>
  <c r="BA74" i="3" s="1"/>
  <c r="AR997" i="3"/>
  <c r="AP997" i="3"/>
  <c r="AQ997" i="3" s="1"/>
  <c r="S999" i="3"/>
  <c r="W998" i="3"/>
  <c r="U998" i="3"/>
  <c r="H998" i="3"/>
  <c r="AN998" i="3" s="1"/>
  <c r="L997" i="3"/>
  <c r="J997" i="3"/>
  <c r="K997" i="3" s="1"/>
  <c r="AD1000" i="3"/>
  <c r="AH1000" i="3" s="1"/>
  <c r="AF999" i="3"/>
  <c r="AG999" i="3" s="1"/>
  <c r="H795" i="1"/>
  <c r="L794" i="1"/>
  <c r="J794" i="1"/>
  <c r="K794" i="1" s="1"/>
  <c r="G999" i="3"/>
  <c r="AM999" i="3" s="1"/>
  <c r="AR998" i="3" l="1"/>
  <c r="AP998" i="3"/>
  <c r="V998" i="3"/>
  <c r="AV74" i="3"/>
  <c r="AZ74" i="3" s="1"/>
  <c r="H999" i="3"/>
  <c r="AN999" i="3" s="1"/>
  <c r="L998" i="3"/>
  <c r="J998" i="3"/>
  <c r="S1000" i="3"/>
  <c r="W999" i="3"/>
  <c r="U999" i="3"/>
  <c r="V999" i="3" s="1"/>
  <c r="AD1001" i="3"/>
  <c r="AH1001" i="3" s="1"/>
  <c r="AF1000" i="3"/>
  <c r="AG1000" i="3" s="1"/>
  <c r="H796" i="1"/>
  <c r="L795" i="1"/>
  <c r="J795" i="1"/>
  <c r="K795" i="1" s="1"/>
  <c r="G1000" i="3"/>
  <c r="AM1000" i="3" s="1"/>
  <c r="AR999" i="3" l="1"/>
  <c r="AP999" i="3"/>
  <c r="AQ999" i="3" s="1"/>
  <c r="K998" i="3"/>
  <c r="AU74" i="3"/>
  <c r="AY74" i="3" s="1"/>
  <c r="AX74" i="3"/>
  <c r="BB74" i="3" s="1"/>
  <c r="AQ998" i="3"/>
  <c r="S1001" i="3"/>
  <c r="W1000" i="3"/>
  <c r="U1000" i="3"/>
  <c r="V1000" i="3" s="1"/>
  <c r="H1000" i="3"/>
  <c r="AN1000" i="3" s="1"/>
  <c r="L999" i="3"/>
  <c r="J999" i="3"/>
  <c r="K999" i="3" s="1"/>
  <c r="AD1002" i="3"/>
  <c r="AH1002" i="3" s="1"/>
  <c r="AF1001" i="3"/>
  <c r="AG1001" i="3" s="1"/>
  <c r="H797" i="1"/>
  <c r="L796" i="1"/>
  <c r="J796" i="1"/>
  <c r="K796" i="1" s="1"/>
  <c r="G1001" i="3"/>
  <c r="AM1001" i="3" s="1"/>
  <c r="AR1000" i="3" l="1"/>
  <c r="AP1000" i="3"/>
  <c r="AQ1000" i="3" s="1"/>
  <c r="H1001" i="3"/>
  <c r="AN1001" i="3" s="1"/>
  <c r="L1000" i="3"/>
  <c r="J1000" i="3"/>
  <c r="K1000" i="3" s="1"/>
  <c r="S1002" i="3"/>
  <c r="W1001" i="3"/>
  <c r="U1001" i="3"/>
  <c r="V1001" i="3" s="1"/>
  <c r="AD1003" i="3"/>
  <c r="AH1003" i="3" s="1"/>
  <c r="AF1002" i="3"/>
  <c r="AG1002" i="3" s="1"/>
  <c r="H798" i="1"/>
  <c r="L797" i="1"/>
  <c r="J797" i="1"/>
  <c r="K797" i="1" s="1"/>
  <c r="G1002" i="3"/>
  <c r="AM1002" i="3" s="1"/>
  <c r="AR1001" i="3" l="1"/>
  <c r="AP1001" i="3"/>
  <c r="AQ1001" i="3" s="1"/>
  <c r="S1003" i="3"/>
  <c r="W1002" i="3"/>
  <c r="U1002" i="3"/>
  <c r="V1002" i="3" s="1"/>
  <c r="H1002" i="3"/>
  <c r="AN1002" i="3" s="1"/>
  <c r="L1001" i="3"/>
  <c r="J1001" i="3"/>
  <c r="K1001" i="3" s="1"/>
  <c r="AD1004" i="3"/>
  <c r="AH1004" i="3" s="1"/>
  <c r="AF1003" i="3"/>
  <c r="AG1003" i="3" s="1"/>
  <c r="H799" i="1"/>
  <c r="L798" i="1"/>
  <c r="J798" i="1"/>
  <c r="K798" i="1" s="1"/>
  <c r="G1003" i="3"/>
  <c r="AM1003" i="3" s="1"/>
  <c r="AR1002" i="3" l="1"/>
  <c r="AP1002" i="3"/>
  <c r="AQ1002" i="3" s="1"/>
  <c r="H1003" i="3"/>
  <c r="AN1003" i="3" s="1"/>
  <c r="L1002" i="3"/>
  <c r="J1002" i="3"/>
  <c r="K1002" i="3" s="1"/>
  <c r="S1004" i="3"/>
  <c r="W1003" i="3"/>
  <c r="U1003" i="3"/>
  <c r="V1003" i="3" s="1"/>
  <c r="AD1005" i="3"/>
  <c r="AH1005" i="3" s="1"/>
  <c r="AF1004" i="3"/>
  <c r="AG1004" i="3" s="1"/>
  <c r="H800" i="1"/>
  <c r="L799" i="1"/>
  <c r="J799" i="1"/>
  <c r="K799" i="1" s="1"/>
  <c r="G1004" i="3"/>
  <c r="AM1004" i="3" s="1"/>
  <c r="AR1003" i="3" l="1"/>
  <c r="AP1003" i="3"/>
  <c r="AQ1003" i="3" s="1"/>
  <c r="S1005" i="3"/>
  <c r="W1004" i="3"/>
  <c r="U1004" i="3"/>
  <c r="V1004" i="3" s="1"/>
  <c r="H1004" i="3"/>
  <c r="AN1004" i="3" s="1"/>
  <c r="L1003" i="3"/>
  <c r="J1003" i="3"/>
  <c r="K1003" i="3" s="1"/>
  <c r="AD1006" i="3"/>
  <c r="AH1006" i="3" s="1"/>
  <c r="AF1005" i="3"/>
  <c r="AG1005" i="3" s="1"/>
  <c r="H801" i="1"/>
  <c r="L800" i="1"/>
  <c r="J800" i="1"/>
  <c r="K800" i="1" s="1"/>
  <c r="G1005" i="3"/>
  <c r="AM1005" i="3" s="1"/>
  <c r="AR1004" i="3" l="1"/>
  <c r="AP1004" i="3"/>
  <c r="AQ1004" i="3" s="1"/>
  <c r="H1005" i="3"/>
  <c r="AN1005" i="3" s="1"/>
  <c r="L1004" i="3"/>
  <c r="J1004" i="3"/>
  <c r="K1004" i="3" s="1"/>
  <c r="S1006" i="3"/>
  <c r="W1005" i="3"/>
  <c r="U1005" i="3"/>
  <c r="V1005" i="3" s="1"/>
  <c r="AD1007" i="3"/>
  <c r="AH1007" i="3" s="1"/>
  <c r="AF1006" i="3"/>
  <c r="AG1006" i="3" s="1"/>
  <c r="H802" i="1"/>
  <c r="L801" i="1"/>
  <c r="J801" i="1"/>
  <c r="K801" i="1" s="1"/>
  <c r="G1006" i="3"/>
  <c r="AM1006" i="3" s="1"/>
  <c r="AR1005" i="3" l="1"/>
  <c r="AP1005" i="3"/>
  <c r="AQ1005" i="3" s="1"/>
  <c r="S1007" i="3"/>
  <c r="W1006" i="3"/>
  <c r="U1006" i="3"/>
  <c r="V1006" i="3" s="1"/>
  <c r="H1006" i="3"/>
  <c r="AN1006" i="3" s="1"/>
  <c r="L1005" i="3"/>
  <c r="J1005" i="3"/>
  <c r="K1005" i="3" s="1"/>
  <c r="AD1008" i="3"/>
  <c r="AH1008" i="3" s="1"/>
  <c r="AF1007" i="3"/>
  <c r="AG1007" i="3" s="1"/>
  <c r="H803" i="1"/>
  <c r="L802" i="1"/>
  <c r="J802" i="1"/>
  <c r="K802" i="1" s="1"/>
  <c r="G1007" i="3"/>
  <c r="AM1007" i="3" s="1"/>
  <c r="AR1006" i="3" l="1"/>
  <c r="AP1006" i="3"/>
  <c r="AQ1006" i="3" s="1"/>
  <c r="H1007" i="3"/>
  <c r="AN1007" i="3" s="1"/>
  <c r="L1006" i="3"/>
  <c r="J1006" i="3"/>
  <c r="K1006" i="3" s="1"/>
  <c r="S1008" i="3"/>
  <c r="W1007" i="3"/>
  <c r="U1007" i="3"/>
  <c r="V1007" i="3" s="1"/>
  <c r="AD1009" i="3"/>
  <c r="AH1009" i="3" s="1"/>
  <c r="AF1008" i="3"/>
  <c r="AG1008" i="3" s="1"/>
  <c r="H804" i="1"/>
  <c r="L803" i="1"/>
  <c r="J803" i="1"/>
  <c r="G1008" i="3"/>
  <c r="AM1008" i="3" s="1"/>
  <c r="AR1007" i="3" l="1"/>
  <c r="AP1007" i="3"/>
  <c r="AQ1007" i="3" s="1"/>
  <c r="K803" i="1"/>
  <c r="S53" i="1"/>
  <c r="T53" i="1" s="1"/>
  <c r="S1009" i="3"/>
  <c r="W1008" i="3"/>
  <c r="U1008" i="3"/>
  <c r="V1008" i="3" s="1"/>
  <c r="H1008" i="3"/>
  <c r="AN1008" i="3" s="1"/>
  <c r="L1007" i="3"/>
  <c r="J1007" i="3"/>
  <c r="K1007" i="3" s="1"/>
  <c r="AD1010" i="3"/>
  <c r="AH1010" i="3" s="1"/>
  <c r="AF1009" i="3"/>
  <c r="AG1009" i="3" s="1"/>
  <c r="H805" i="1"/>
  <c r="L804" i="1"/>
  <c r="J804" i="1"/>
  <c r="K804" i="1" s="1"/>
  <c r="G1009" i="3"/>
  <c r="AM1009" i="3" s="1"/>
  <c r="AR1008" i="3" l="1"/>
  <c r="AP1008" i="3"/>
  <c r="AQ1008" i="3" s="1"/>
  <c r="H1009" i="3"/>
  <c r="AN1009" i="3" s="1"/>
  <c r="L1008" i="3"/>
  <c r="J1008" i="3"/>
  <c r="K1008" i="3" s="1"/>
  <c r="S1010" i="3"/>
  <c r="W1009" i="3"/>
  <c r="U1009" i="3"/>
  <c r="V1009" i="3" s="1"/>
  <c r="AD1011" i="3"/>
  <c r="AH1011" i="3" s="1"/>
  <c r="AF1010" i="3"/>
  <c r="AG1010" i="3" s="1"/>
  <c r="H806" i="1"/>
  <c r="L805" i="1"/>
  <c r="J805" i="1"/>
  <c r="K805" i="1" s="1"/>
  <c r="G1010" i="3"/>
  <c r="AM1010" i="3" s="1"/>
  <c r="AR1009" i="3" l="1"/>
  <c r="AP1009" i="3"/>
  <c r="AQ1009" i="3" s="1"/>
  <c r="S1011" i="3"/>
  <c r="W1010" i="3"/>
  <c r="U1010" i="3"/>
  <c r="V1010" i="3" s="1"/>
  <c r="H1010" i="3"/>
  <c r="AN1010" i="3" s="1"/>
  <c r="L1009" i="3"/>
  <c r="J1009" i="3"/>
  <c r="K1009" i="3" s="1"/>
  <c r="AD1012" i="3"/>
  <c r="AH1012" i="3" s="1"/>
  <c r="AF1011" i="3"/>
  <c r="AG1011" i="3" s="1"/>
  <c r="H807" i="1"/>
  <c r="L806" i="1"/>
  <c r="J806" i="1"/>
  <c r="K806" i="1" s="1"/>
  <c r="G1011" i="3"/>
  <c r="AM1011" i="3" s="1"/>
  <c r="AR1010" i="3" l="1"/>
  <c r="AP1010" i="3"/>
  <c r="AQ1010" i="3" s="1"/>
  <c r="H1011" i="3"/>
  <c r="AN1011" i="3" s="1"/>
  <c r="L1010" i="3"/>
  <c r="J1010" i="3"/>
  <c r="K1010" i="3" s="1"/>
  <c r="S1012" i="3"/>
  <c r="W1011" i="3"/>
  <c r="U1011" i="3"/>
  <c r="V1011" i="3" s="1"/>
  <c r="AD1013" i="3"/>
  <c r="AH1013" i="3" s="1"/>
  <c r="AF1012" i="3"/>
  <c r="AG1012" i="3" s="1"/>
  <c r="H808" i="1"/>
  <c r="L807" i="1"/>
  <c r="J807" i="1"/>
  <c r="K807" i="1" s="1"/>
  <c r="G1012" i="3"/>
  <c r="AM1012" i="3" s="1"/>
  <c r="AR1011" i="3" l="1"/>
  <c r="AP1011" i="3"/>
  <c r="AQ1011" i="3" s="1"/>
  <c r="S1013" i="3"/>
  <c r="W1012" i="3"/>
  <c r="U1012" i="3"/>
  <c r="V1012" i="3" s="1"/>
  <c r="H1012" i="3"/>
  <c r="AN1012" i="3" s="1"/>
  <c r="L1011" i="3"/>
  <c r="J1011" i="3"/>
  <c r="K1011" i="3" s="1"/>
  <c r="AD1014" i="3"/>
  <c r="AH1014" i="3" s="1"/>
  <c r="AF1013" i="3"/>
  <c r="AG1013" i="3" s="1"/>
  <c r="H809" i="1"/>
  <c r="L808" i="1"/>
  <c r="J808" i="1"/>
  <c r="K808" i="1" s="1"/>
  <c r="G1013" i="3"/>
  <c r="AM1013" i="3" s="1"/>
  <c r="AR1012" i="3" l="1"/>
  <c r="AP1012" i="3"/>
  <c r="AQ1012" i="3" s="1"/>
  <c r="H1013" i="3"/>
  <c r="AN1013" i="3" s="1"/>
  <c r="L1012" i="3"/>
  <c r="J1012" i="3"/>
  <c r="K1012" i="3" s="1"/>
  <c r="S1014" i="3"/>
  <c r="W1013" i="3"/>
  <c r="U1013" i="3"/>
  <c r="V1013" i="3" s="1"/>
  <c r="AD1015" i="3"/>
  <c r="AH1015" i="3" s="1"/>
  <c r="AF1014" i="3"/>
  <c r="AG1014" i="3" s="1"/>
  <c r="H810" i="1"/>
  <c r="L809" i="1"/>
  <c r="J809" i="1"/>
  <c r="K809" i="1" s="1"/>
  <c r="G1014" i="3"/>
  <c r="AM1014" i="3" s="1"/>
  <c r="AR1013" i="3" l="1"/>
  <c r="AP1013" i="3"/>
  <c r="AQ1013" i="3" s="1"/>
  <c r="S1015" i="3"/>
  <c r="W1014" i="3"/>
  <c r="U1014" i="3"/>
  <c r="V1014" i="3" s="1"/>
  <c r="H1014" i="3"/>
  <c r="AN1014" i="3" s="1"/>
  <c r="L1013" i="3"/>
  <c r="J1013" i="3"/>
  <c r="K1013" i="3" s="1"/>
  <c r="AD1016" i="3"/>
  <c r="AH1016" i="3" s="1"/>
  <c r="AF1015" i="3"/>
  <c r="AG1015" i="3" s="1"/>
  <c r="H811" i="1"/>
  <c r="L810" i="1"/>
  <c r="J810" i="1"/>
  <c r="K810" i="1" s="1"/>
  <c r="G1015" i="3"/>
  <c r="AM1015" i="3" s="1"/>
  <c r="AR1014" i="3" l="1"/>
  <c r="AP1014" i="3"/>
  <c r="AQ1014" i="3" s="1"/>
  <c r="H1015" i="3"/>
  <c r="AN1015" i="3" s="1"/>
  <c r="L1014" i="3"/>
  <c r="J1014" i="3"/>
  <c r="K1014" i="3" s="1"/>
  <c r="S1016" i="3"/>
  <c r="W1015" i="3"/>
  <c r="U1015" i="3"/>
  <c r="V1015" i="3" s="1"/>
  <c r="AD1017" i="3"/>
  <c r="AH1017" i="3" s="1"/>
  <c r="AF1016" i="3"/>
  <c r="AG1016" i="3" s="1"/>
  <c r="H812" i="1"/>
  <c r="L811" i="1"/>
  <c r="J811" i="1"/>
  <c r="K811" i="1" s="1"/>
  <c r="G1016" i="3"/>
  <c r="AM1016" i="3" s="1"/>
  <c r="AR1015" i="3" l="1"/>
  <c r="AP1015" i="3"/>
  <c r="AQ1015" i="3" s="1"/>
  <c r="S1017" i="3"/>
  <c r="W1016" i="3"/>
  <c r="U1016" i="3"/>
  <c r="V1016" i="3" s="1"/>
  <c r="H1016" i="3"/>
  <c r="AN1016" i="3" s="1"/>
  <c r="L1015" i="3"/>
  <c r="J1015" i="3"/>
  <c r="K1015" i="3" s="1"/>
  <c r="AD1018" i="3"/>
  <c r="AH1018" i="3" s="1"/>
  <c r="AF1017" i="3"/>
  <c r="AG1017" i="3" s="1"/>
  <c r="H813" i="1"/>
  <c r="L812" i="1"/>
  <c r="J812" i="1"/>
  <c r="K812" i="1" s="1"/>
  <c r="G1017" i="3"/>
  <c r="AM1017" i="3" s="1"/>
  <c r="AR1016" i="3" l="1"/>
  <c r="AP1016" i="3"/>
  <c r="AQ1016" i="3" s="1"/>
  <c r="H1017" i="3"/>
  <c r="AN1017" i="3" s="1"/>
  <c r="L1016" i="3"/>
  <c r="J1016" i="3"/>
  <c r="K1016" i="3" s="1"/>
  <c r="S1018" i="3"/>
  <c r="W1017" i="3"/>
  <c r="U1017" i="3"/>
  <c r="V1017" i="3" s="1"/>
  <c r="AD1019" i="3"/>
  <c r="AH1019" i="3" s="1"/>
  <c r="AF1018" i="3"/>
  <c r="AG1018" i="3" s="1"/>
  <c r="H814" i="1"/>
  <c r="L813" i="1"/>
  <c r="J813" i="1"/>
  <c r="K813" i="1" s="1"/>
  <c r="G1018" i="3"/>
  <c r="AM1018" i="3" s="1"/>
  <c r="AR1017" i="3" l="1"/>
  <c r="AP1017" i="3"/>
  <c r="AQ1017" i="3" s="1"/>
  <c r="S1019" i="3"/>
  <c r="W1018" i="3"/>
  <c r="U1018" i="3"/>
  <c r="V1018" i="3" s="1"/>
  <c r="H1018" i="3"/>
  <c r="AN1018" i="3" s="1"/>
  <c r="L1017" i="3"/>
  <c r="J1017" i="3"/>
  <c r="K1017" i="3" s="1"/>
  <c r="AD1020" i="3"/>
  <c r="AH1020" i="3" s="1"/>
  <c r="AF1019" i="3"/>
  <c r="H815" i="1"/>
  <c r="L814" i="1"/>
  <c r="J814" i="1"/>
  <c r="K814" i="1" s="1"/>
  <c r="G1019" i="3"/>
  <c r="AM1019" i="3" s="1"/>
  <c r="AR1018" i="3" l="1"/>
  <c r="AP1018" i="3"/>
  <c r="AQ1018" i="3" s="1"/>
  <c r="AG1019" i="3"/>
  <c r="AW75" i="3"/>
  <c r="BA75" i="3" s="1"/>
  <c r="H1019" i="3"/>
  <c r="AN1019" i="3" s="1"/>
  <c r="L1018" i="3"/>
  <c r="J1018" i="3"/>
  <c r="K1018" i="3" s="1"/>
  <c r="S1020" i="3"/>
  <c r="W1019" i="3"/>
  <c r="U1019" i="3"/>
  <c r="AD1021" i="3"/>
  <c r="AH1021" i="3" s="1"/>
  <c r="AF1020" i="3"/>
  <c r="AG1020" i="3" s="1"/>
  <c r="H816" i="1"/>
  <c r="L815" i="1"/>
  <c r="J815" i="1"/>
  <c r="K815" i="1" s="1"/>
  <c r="G1020" i="3"/>
  <c r="AM1020" i="3" s="1"/>
  <c r="AR1019" i="3" l="1"/>
  <c r="AP1019" i="3"/>
  <c r="V1019" i="3"/>
  <c r="AV75" i="3"/>
  <c r="AZ75" i="3" s="1"/>
  <c r="S1021" i="3"/>
  <c r="W1020" i="3"/>
  <c r="U1020" i="3"/>
  <c r="V1020" i="3" s="1"/>
  <c r="H1020" i="3"/>
  <c r="AN1020" i="3" s="1"/>
  <c r="L1019" i="3"/>
  <c r="J1019" i="3"/>
  <c r="AD1022" i="3"/>
  <c r="AH1022" i="3" s="1"/>
  <c r="AF1021" i="3"/>
  <c r="AG1021" i="3" s="1"/>
  <c r="H817" i="1"/>
  <c r="L816" i="1"/>
  <c r="J816" i="1"/>
  <c r="K816" i="1" s="1"/>
  <c r="G1021" i="3"/>
  <c r="AM1021" i="3" s="1"/>
  <c r="AR1020" i="3" l="1"/>
  <c r="AP1020" i="3"/>
  <c r="AQ1020" i="3" s="1"/>
  <c r="K1019" i="3"/>
  <c r="AU75" i="3"/>
  <c r="AY75" i="3" s="1"/>
  <c r="AX75" i="3"/>
  <c r="BB75" i="3" s="1"/>
  <c r="AQ1019" i="3"/>
  <c r="H1021" i="3"/>
  <c r="AN1021" i="3" s="1"/>
  <c r="L1020" i="3"/>
  <c r="J1020" i="3"/>
  <c r="K1020" i="3" s="1"/>
  <c r="S1022" i="3"/>
  <c r="W1021" i="3"/>
  <c r="U1021" i="3"/>
  <c r="V1021" i="3" s="1"/>
  <c r="AD1023" i="3"/>
  <c r="AH1023" i="3" s="1"/>
  <c r="AF1022" i="3"/>
  <c r="AG1022" i="3" s="1"/>
  <c r="H818" i="1"/>
  <c r="L817" i="1"/>
  <c r="J817" i="1"/>
  <c r="K817" i="1" s="1"/>
  <c r="G1022" i="3"/>
  <c r="AM1022" i="3" s="1"/>
  <c r="AR1021" i="3" l="1"/>
  <c r="AP1021" i="3"/>
  <c r="AQ1021" i="3" s="1"/>
  <c r="S1023" i="3"/>
  <c r="W1022" i="3"/>
  <c r="U1022" i="3"/>
  <c r="V1022" i="3" s="1"/>
  <c r="H1022" i="3"/>
  <c r="AN1022" i="3" s="1"/>
  <c r="L1021" i="3"/>
  <c r="J1021" i="3"/>
  <c r="K1021" i="3" s="1"/>
  <c r="AD1024" i="3"/>
  <c r="AH1024" i="3" s="1"/>
  <c r="AF1023" i="3"/>
  <c r="AG1023" i="3" s="1"/>
  <c r="H819" i="1"/>
  <c r="L818" i="1"/>
  <c r="J818" i="1"/>
  <c r="K818" i="1" s="1"/>
  <c r="G1023" i="3"/>
  <c r="AM1023" i="3" s="1"/>
  <c r="AR1022" i="3" l="1"/>
  <c r="AP1022" i="3"/>
  <c r="AQ1022" i="3" s="1"/>
  <c r="H1023" i="3"/>
  <c r="AN1023" i="3" s="1"/>
  <c r="L1022" i="3"/>
  <c r="J1022" i="3"/>
  <c r="K1022" i="3" s="1"/>
  <c r="S1024" i="3"/>
  <c r="W1023" i="3"/>
  <c r="U1023" i="3"/>
  <c r="V1023" i="3" s="1"/>
  <c r="AD1025" i="3"/>
  <c r="AH1025" i="3" s="1"/>
  <c r="AF1024" i="3"/>
  <c r="AG1024" i="3" s="1"/>
  <c r="H820" i="1"/>
  <c r="L819" i="1"/>
  <c r="J819" i="1"/>
  <c r="K819" i="1" s="1"/>
  <c r="G1024" i="3"/>
  <c r="AM1024" i="3" s="1"/>
  <c r="AR1023" i="3" l="1"/>
  <c r="AP1023" i="3"/>
  <c r="AQ1023" i="3" s="1"/>
  <c r="S1025" i="3"/>
  <c r="W1024" i="3"/>
  <c r="U1024" i="3"/>
  <c r="V1024" i="3" s="1"/>
  <c r="H1024" i="3"/>
  <c r="AN1024" i="3" s="1"/>
  <c r="L1023" i="3"/>
  <c r="J1023" i="3"/>
  <c r="K1023" i="3" s="1"/>
  <c r="AD1026" i="3"/>
  <c r="AH1026" i="3" s="1"/>
  <c r="AF1025" i="3"/>
  <c r="AG1025" i="3" s="1"/>
  <c r="H821" i="1"/>
  <c r="L820" i="1"/>
  <c r="J820" i="1"/>
  <c r="K820" i="1" s="1"/>
  <c r="G1025" i="3"/>
  <c r="AM1025" i="3" s="1"/>
  <c r="AR1024" i="3" l="1"/>
  <c r="AP1024" i="3"/>
  <c r="AQ1024" i="3" s="1"/>
  <c r="H1025" i="3"/>
  <c r="AN1025" i="3" s="1"/>
  <c r="L1024" i="3"/>
  <c r="J1024" i="3"/>
  <c r="K1024" i="3" s="1"/>
  <c r="S1026" i="3"/>
  <c r="W1025" i="3"/>
  <c r="U1025" i="3"/>
  <c r="V1025" i="3" s="1"/>
  <c r="AD1027" i="3"/>
  <c r="AH1027" i="3" s="1"/>
  <c r="AF1026" i="3"/>
  <c r="AG1026" i="3" s="1"/>
  <c r="H822" i="1"/>
  <c r="L821" i="1"/>
  <c r="J821" i="1"/>
  <c r="K821" i="1" s="1"/>
  <c r="G1026" i="3"/>
  <c r="AM1026" i="3" s="1"/>
  <c r="AR1025" i="3" l="1"/>
  <c r="AP1025" i="3"/>
  <c r="AQ1025" i="3" s="1"/>
  <c r="S1027" i="3"/>
  <c r="W1026" i="3"/>
  <c r="U1026" i="3"/>
  <c r="V1026" i="3" s="1"/>
  <c r="H1026" i="3"/>
  <c r="AN1026" i="3" s="1"/>
  <c r="L1025" i="3"/>
  <c r="J1025" i="3"/>
  <c r="K1025" i="3" s="1"/>
  <c r="AD1028" i="3"/>
  <c r="AH1028" i="3" s="1"/>
  <c r="AF1027" i="3"/>
  <c r="AG1027" i="3" s="1"/>
  <c r="H823" i="1"/>
  <c r="L822" i="1"/>
  <c r="J822" i="1"/>
  <c r="K822" i="1" s="1"/>
  <c r="G1027" i="3"/>
  <c r="AM1027" i="3" s="1"/>
  <c r="AR1026" i="3" l="1"/>
  <c r="AP1026" i="3"/>
  <c r="AQ1026" i="3" s="1"/>
  <c r="H1027" i="3"/>
  <c r="AN1027" i="3" s="1"/>
  <c r="L1026" i="3"/>
  <c r="J1026" i="3"/>
  <c r="K1026" i="3" s="1"/>
  <c r="S1028" i="3"/>
  <c r="W1027" i="3"/>
  <c r="U1027" i="3"/>
  <c r="V1027" i="3" s="1"/>
  <c r="AD1029" i="3"/>
  <c r="AH1029" i="3" s="1"/>
  <c r="AF1028" i="3"/>
  <c r="AG1028" i="3" s="1"/>
  <c r="H824" i="1"/>
  <c r="L823" i="1"/>
  <c r="J823" i="1"/>
  <c r="G1028" i="3"/>
  <c r="AM1028" i="3" s="1"/>
  <c r="AR1027" i="3" l="1"/>
  <c r="AP1027" i="3"/>
  <c r="AQ1027" i="3" s="1"/>
  <c r="K823" i="1"/>
  <c r="S54" i="1"/>
  <c r="T54" i="1" s="1"/>
  <c r="S1029" i="3"/>
  <c r="W1028" i="3"/>
  <c r="U1028" i="3"/>
  <c r="V1028" i="3" s="1"/>
  <c r="H1028" i="3"/>
  <c r="AN1028" i="3" s="1"/>
  <c r="L1027" i="3"/>
  <c r="J1027" i="3"/>
  <c r="K1027" i="3" s="1"/>
  <c r="AD1030" i="3"/>
  <c r="AH1030" i="3" s="1"/>
  <c r="AF1029" i="3"/>
  <c r="AG1029" i="3" s="1"/>
  <c r="H825" i="1"/>
  <c r="L824" i="1"/>
  <c r="J824" i="1"/>
  <c r="K824" i="1" s="1"/>
  <c r="G1029" i="3"/>
  <c r="AM1029" i="3" s="1"/>
  <c r="AR1028" i="3" l="1"/>
  <c r="AP1028" i="3"/>
  <c r="AQ1028" i="3" s="1"/>
  <c r="H1029" i="3"/>
  <c r="AN1029" i="3" s="1"/>
  <c r="L1028" i="3"/>
  <c r="J1028" i="3"/>
  <c r="K1028" i="3" s="1"/>
  <c r="S1030" i="3"/>
  <c r="W1029" i="3"/>
  <c r="U1029" i="3"/>
  <c r="V1029" i="3" s="1"/>
  <c r="AD1031" i="3"/>
  <c r="AH1031" i="3" s="1"/>
  <c r="AF1030" i="3"/>
  <c r="AG1030" i="3" s="1"/>
  <c r="H826" i="1"/>
  <c r="L825" i="1"/>
  <c r="J825" i="1"/>
  <c r="K825" i="1" s="1"/>
  <c r="G1030" i="3"/>
  <c r="AM1030" i="3" s="1"/>
  <c r="AR1029" i="3" l="1"/>
  <c r="AP1029" i="3"/>
  <c r="AQ1029" i="3" s="1"/>
  <c r="S1031" i="3"/>
  <c r="W1030" i="3"/>
  <c r="U1030" i="3"/>
  <c r="V1030" i="3" s="1"/>
  <c r="H1030" i="3"/>
  <c r="AN1030" i="3" s="1"/>
  <c r="L1029" i="3"/>
  <c r="J1029" i="3"/>
  <c r="K1029" i="3" s="1"/>
  <c r="AD1032" i="3"/>
  <c r="AH1032" i="3" s="1"/>
  <c r="AF1031" i="3"/>
  <c r="AG1031" i="3" s="1"/>
  <c r="H827" i="1"/>
  <c r="L826" i="1"/>
  <c r="J826" i="1"/>
  <c r="K826" i="1" s="1"/>
  <c r="G1031" i="3"/>
  <c r="AM1031" i="3" s="1"/>
  <c r="AR1030" i="3" l="1"/>
  <c r="AP1030" i="3"/>
  <c r="AQ1030" i="3" s="1"/>
  <c r="H1031" i="3"/>
  <c r="AN1031" i="3" s="1"/>
  <c r="L1030" i="3"/>
  <c r="J1030" i="3"/>
  <c r="K1030" i="3" s="1"/>
  <c r="S1032" i="3"/>
  <c r="W1031" i="3"/>
  <c r="U1031" i="3"/>
  <c r="V1031" i="3" s="1"/>
  <c r="AD1033" i="3"/>
  <c r="AH1033" i="3" s="1"/>
  <c r="AF1032" i="3"/>
  <c r="AG1032" i="3" s="1"/>
  <c r="H828" i="1"/>
  <c r="L827" i="1"/>
  <c r="J827" i="1"/>
  <c r="K827" i="1" s="1"/>
  <c r="G1032" i="3"/>
  <c r="AM1032" i="3" s="1"/>
  <c r="AR1031" i="3" l="1"/>
  <c r="AP1031" i="3"/>
  <c r="AQ1031" i="3" s="1"/>
  <c r="S1033" i="3"/>
  <c r="W1032" i="3"/>
  <c r="U1032" i="3"/>
  <c r="V1032" i="3" s="1"/>
  <c r="H1032" i="3"/>
  <c r="AN1032" i="3" s="1"/>
  <c r="L1031" i="3"/>
  <c r="J1031" i="3"/>
  <c r="K1031" i="3" s="1"/>
  <c r="AD1034" i="3"/>
  <c r="AH1034" i="3" s="1"/>
  <c r="AF1033" i="3"/>
  <c r="AG1033" i="3" s="1"/>
  <c r="H829" i="1"/>
  <c r="L828" i="1"/>
  <c r="J828" i="1"/>
  <c r="K828" i="1" s="1"/>
  <c r="G1033" i="3"/>
  <c r="AM1033" i="3" s="1"/>
  <c r="AR1032" i="3" l="1"/>
  <c r="AP1032" i="3"/>
  <c r="AQ1032" i="3" s="1"/>
  <c r="H1033" i="3"/>
  <c r="AN1033" i="3" s="1"/>
  <c r="L1032" i="3"/>
  <c r="J1032" i="3"/>
  <c r="K1032" i="3" s="1"/>
  <c r="S1034" i="3"/>
  <c r="W1033" i="3"/>
  <c r="U1033" i="3"/>
  <c r="V1033" i="3" s="1"/>
  <c r="AD1035" i="3"/>
  <c r="AH1035" i="3" s="1"/>
  <c r="AF1034" i="3"/>
  <c r="AG1034" i="3" s="1"/>
  <c r="H830" i="1"/>
  <c r="L829" i="1"/>
  <c r="J829" i="1"/>
  <c r="K829" i="1" s="1"/>
  <c r="G1034" i="3"/>
  <c r="AM1034" i="3" s="1"/>
  <c r="AR1033" i="3" l="1"/>
  <c r="AP1033" i="3"/>
  <c r="AQ1033" i="3" s="1"/>
  <c r="S1035" i="3"/>
  <c r="W1034" i="3"/>
  <c r="U1034" i="3"/>
  <c r="V1034" i="3" s="1"/>
  <c r="H1034" i="3"/>
  <c r="AN1034" i="3" s="1"/>
  <c r="L1033" i="3"/>
  <c r="J1033" i="3"/>
  <c r="K1033" i="3" s="1"/>
  <c r="AD1036" i="3"/>
  <c r="AH1036" i="3" s="1"/>
  <c r="AF1035" i="3"/>
  <c r="AG1035" i="3" s="1"/>
  <c r="H831" i="1"/>
  <c r="L830" i="1"/>
  <c r="J830" i="1"/>
  <c r="K830" i="1" s="1"/>
  <c r="G1035" i="3"/>
  <c r="AM1035" i="3" s="1"/>
  <c r="AR1034" i="3" l="1"/>
  <c r="AP1034" i="3"/>
  <c r="AQ1034" i="3" s="1"/>
  <c r="H1035" i="3"/>
  <c r="AN1035" i="3" s="1"/>
  <c r="L1034" i="3"/>
  <c r="J1034" i="3"/>
  <c r="K1034" i="3" s="1"/>
  <c r="S1036" i="3"/>
  <c r="W1035" i="3"/>
  <c r="U1035" i="3"/>
  <c r="V1035" i="3" s="1"/>
  <c r="AD1037" i="3"/>
  <c r="AH1037" i="3" s="1"/>
  <c r="AF1036" i="3"/>
  <c r="AG1036" i="3" s="1"/>
  <c r="H832" i="1"/>
  <c r="L831" i="1"/>
  <c r="J831" i="1"/>
  <c r="K831" i="1" s="1"/>
  <c r="G1036" i="3"/>
  <c r="AM1036" i="3" s="1"/>
  <c r="AR1035" i="3" l="1"/>
  <c r="AP1035" i="3"/>
  <c r="AQ1035" i="3" s="1"/>
  <c r="S1037" i="3"/>
  <c r="W1036" i="3"/>
  <c r="U1036" i="3"/>
  <c r="V1036" i="3" s="1"/>
  <c r="H1036" i="3"/>
  <c r="AN1036" i="3" s="1"/>
  <c r="L1035" i="3"/>
  <c r="J1035" i="3"/>
  <c r="K1035" i="3" s="1"/>
  <c r="AD1038" i="3"/>
  <c r="AH1038" i="3" s="1"/>
  <c r="AF1037" i="3"/>
  <c r="AG1037" i="3" s="1"/>
  <c r="H833" i="1"/>
  <c r="L832" i="1"/>
  <c r="J832" i="1"/>
  <c r="K832" i="1" s="1"/>
  <c r="G1037" i="3"/>
  <c r="AM1037" i="3" s="1"/>
  <c r="AR1036" i="3" l="1"/>
  <c r="AP1036" i="3"/>
  <c r="AQ1036" i="3" s="1"/>
  <c r="H1037" i="3"/>
  <c r="AN1037" i="3" s="1"/>
  <c r="L1036" i="3"/>
  <c r="J1036" i="3"/>
  <c r="K1036" i="3" s="1"/>
  <c r="S1038" i="3"/>
  <c r="W1037" i="3"/>
  <c r="U1037" i="3"/>
  <c r="V1037" i="3" s="1"/>
  <c r="AD1039" i="3"/>
  <c r="AH1039" i="3" s="1"/>
  <c r="AF1038" i="3"/>
  <c r="AG1038" i="3" s="1"/>
  <c r="H834" i="1"/>
  <c r="L833" i="1"/>
  <c r="J833" i="1"/>
  <c r="K833" i="1" s="1"/>
  <c r="G1038" i="3"/>
  <c r="AM1038" i="3" s="1"/>
  <c r="AR1037" i="3" l="1"/>
  <c r="AP1037" i="3"/>
  <c r="AQ1037" i="3" s="1"/>
  <c r="S1039" i="3"/>
  <c r="W1038" i="3"/>
  <c r="U1038" i="3"/>
  <c r="V1038" i="3" s="1"/>
  <c r="H1038" i="3"/>
  <c r="AN1038" i="3" s="1"/>
  <c r="L1037" i="3"/>
  <c r="J1037" i="3"/>
  <c r="K1037" i="3" s="1"/>
  <c r="AD1040" i="3"/>
  <c r="AH1040" i="3" s="1"/>
  <c r="AF1039" i="3"/>
  <c r="H835" i="1"/>
  <c r="L834" i="1"/>
  <c r="J834" i="1"/>
  <c r="K834" i="1" s="1"/>
  <c r="G1039" i="3"/>
  <c r="AM1039" i="3" s="1"/>
  <c r="AR1038" i="3" l="1"/>
  <c r="AP1038" i="3"/>
  <c r="AQ1038" i="3" s="1"/>
  <c r="AG1039" i="3"/>
  <c r="AW76" i="3"/>
  <c r="BA76" i="3" s="1"/>
  <c r="H1039" i="3"/>
  <c r="AN1039" i="3" s="1"/>
  <c r="L1038" i="3"/>
  <c r="J1038" i="3"/>
  <c r="K1038" i="3" s="1"/>
  <c r="S1040" i="3"/>
  <c r="W1039" i="3"/>
  <c r="U1039" i="3"/>
  <c r="AD1041" i="3"/>
  <c r="AH1041" i="3" s="1"/>
  <c r="AF1040" i="3"/>
  <c r="AG1040" i="3" s="1"/>
  <c r="H836" i="1"/>
  <c r="L835" i="1"/>
  <c r="J835" i="1"/>
  <c r="K835" i="1" s="1"/>
  <c r="G1040" i="3"/>
  <c r="AM1040" i="3" s="1"/>
  <c r="AR1039" i="3" l="1"/>
  <c r="AP1039" i="3"/>
  <c r="V1039" i="3"/>
  <c r="AV76" i="3"/>
  <c r="AZ76" i="3" s="1"/>
  <c r="S1041" i="3"/>
  <c r="W1040" i="3"/>
  <c r="U1040" i="3"/>
  <c r="V1040" i="3" s="1"/>
  <c r="H1040" i="3"/>
  <c r="AN1040" i="3" s="1"/>
  <c r="L1039" i="3"/>
  <c r="J1039" i="3"/>
  <c r="AD1042" i="3"/>
  <c r="AH1042" i="3" s="1"/>
  <c r="AF1041" i="3"/>
  <c r="AG1041" i="3" s="1"/>
  <c r="H837" i="1"/>
  <c r="L836" i="1"/>
  <c r="J836" i="1"/>
  <c r="K836" i="1" s="1"/>
  <c r="G1041" i="3"/>
  <c r="AM1041" i="3" s="1"/>
  <c r="AR1040" i="3" l="1"/>
  <c r="AP1040" i="3"/>
  <c r="AQ1040" i="3" s="1"/>
  <c r="K1039" i="3"/>
  <c r="AU76" i="3"/>
  <c r="AY76" i="3" s="1"/>
  <c r="AX76" i="3"/>
  <c r="BB76" i="3" s="1"/>
  <c r="AQ1039" i="3"/>
  <c r="H1041" i="3"/>
  <c r="AN1041" i="3" s="1"/>
  <c r="L1040" i="3"/>
  <c r="J1040" i="3"/>
  <c r="K1040" i="3" s="1"/>
  <c r="S1042" i="3"/>
  <c r="W1041" i="3"/>
  <c r="U1041" i="3"/>
  <c r="V1041" i="3" s="1"/>
  <c r="AD1043" i="3"/>
  <c r="AH1043" i="3" s="1"/>
  <c r="AF1042" i="3"/>
  <c r="AG1042" i="3" s="1"/>
  <c r="H838" i="1"/>
  <c r="L837" i="1"/>
  <c r="J837" i="1"/>
  <c r="K837" i="1" s="1"/>
  <c r="G1042" i="3"/>
  <c r="AM1042" i="3" s="1"/>
  <c r="AR1041" i="3" l="1"/>
  <c r="AP1041" i="3"/>
  <c r="AQ1041" i="3" s="1"/>
  <c r="S1043" i="3"/>
  <c r="W1042" i="3"/>
  <c r="U1042" i="3"/>
  <c r="V1042" i="3" s="1"/>
  <c r="H1042" i="3"/>
  <c r="AN1042" i="3" s="1"/>
  <c r="L1041" i="3"/>
  <c r="J1041" i="3"/>
  <c r="K1041" i="3" s="1"/>
  <c r="AD1044" i="3"/>
  <c r="AH1044" i="3" s="1"/>
  <c r="AF1043" i="3"/>
  <c r="AG1043" i="3" s="1"/>
  <c r="H839" i="1"/>
  <c r="L838" i="1"/>
  <c r="J838" i="1"/>
  <c r="K838" i="1" s="1"/>
  <c r="G1043" i="3"/>
  <c r="AM1043" i="3" s="1"/>
  <c r="AR1042" i="3" l="1"/>
  <c r="AP1042" i="3"/>
  <c r="AQ1042" i="3" s="1"/>
  <c r="H1043" i="3"/>
  <c r="AN1043" i="3" s="1"/>
  <c r="L1042" i="3"/>
  <c r="J1042" i="3"/>
  <c r="K1042" i="3" s="1"/>
  <c r="S1044" i="3"/>
  <c r="W1043" i="3"/>
  <c r="U1043" i="3"/>
  <c r="V1043" i="3" s="1"/>
  <c r="AD1045" i="3"/>
  <c r="AH1045" i="3" s="1"/>
  <c r="AF1044" i="3"/>
  <c r="AG1044" i="3" s="1"/>
  <c r="H840" i="1"/>
  <c r="L839" i="1"/>
  <c r="J839" i="1"/>
  <c r="K839" i="1" s="1"/>
  <c r="G1044" i="3"/>
  <c r="AM1044" i="3" s="1"/>
  <c r="AR1043" i="3" l="1"/>
  <c r="AP1043" i="3"/>
  <c r="AQ1043" i="3" s="1"/>
  <c r="S1045" i="3"/>
  <c r="W1044" i="3"/>
  <c r="U1044" i="3"/>
  <c r="V1044" i="3" s="1"/>
  <c r="H1044" i="3"/>
  <c r="AN1044" i="3" s="1"/>
  <c r="L1043" i="3"/>
  <c r="J1043" i="3"/>
  <c r="K1043" i="3" s="1"/>
  <c r="AD1046" i="3"/>
  <c r="AH1046" i="3" s="1"/>
  <c r="AF1045" i="3"/>
  <c r="AG1045" i="3" s="1"/>
  <c r="H841" i="1"/>
  <c r="L840" i="1"/>
  <c r="J840" i="1"/>
  <c r="K840" i="1" s="1"/>
  <c r="G1045" i="3"/>
  <c r="AM1045" i="3" s="1"/>
  <c r="AR1044" i="3" l="1"/>
  <c r="AP1044" i="3"/>
  <c r="AQ1044" i="3" s="1"/>
  <c r="H1045" i="3"/>
  <c r="AN1045" i="3" s="1"/>
  <c r="L1044" i="3"/>
  <c r="J1044" i="3"/>
  <c r="K1044" i="3" s="1"/>
  <c r="S1046" i="3"/>
  <c r="W1045" i="3"/>
  <c r="U1045" i="3"/>
  <c r="V1045" i="3" s="1"/>
  <c r="AD1047" i="3"/>
  <c r="AH1047" i="3" s="1"/>
  <c r="AF1046" i="3"/>
  <c r="AG1046" i="3" s="1"/>
  <c r="H842" i="1"/>
  <c r="L841" i="1"/>
  <c r="J841" i="1"/>
  <c r="K841" i="1" s="1"/>
  <c r="G1046" i="3"/>
  <c r="AM1046" i="3" s="1"/>
  <c r="AR1045" i="3" l="1"/>
  <c r="AP1045" i="3"/>
  <c r="AQ1045" i="3" s="1"/>
  <c r="S1047" i="3"/>
  <c r="W1046" i="3"/>
  <c r="U1046" i="3"/>
  <c r="V1046" i="3" s="1"/>
  <c r="H1046" i="3"/>
  <c r="AN1046" i="3" s="1"/>
  <c r="L1045" i="3"/>
  <c r="J1045" i="3"/>
  <c r="K1045" i="3" s="1"/>
  <c r="AD1048" i="3"/>
  <c r="AH1048" i="3" s="1"/>
  <c r="AF1047" i="3"/>
  <c r="AG1047" i="3" s="1"/>
  <c r="H843" i="1"/>
  <c r="L842" i="1"/>
  <c r="J842" i="1"/>
  <c r="G1047" i="3"/>
  <c r="AM1047" i="3" s="1"/>
  <c r="AR1046" i="3" l="1"/>
  <c r="AP1046" i="3"/>
  <c r="AQ1046" i="3" s="1"/>
  <c r="K842" i="1"/>
  <c r="S55" i="1"/>
  <c r="T55" i="1" s="1"/>
  <c r="H1047" i="3"/>
  <c r="AN1047" i="3" s="1"/>
  <c r="L1046" i="3"/>
  <c r="J1046" i="3"/>
  <c r="K1046" i="3" s="1"/>
  <c r="S1048" i="3"/>
  <c r="W1047" i="3"/>
  <c r="U1047" i="3"/>
  <c r="V1047" i="3" s="1"/>
  <c r="AD1049" i="3"/>
  <c r="AH1049" i="3" s="1"/>
  <c r="AF1048" i="3"/>
  <c r="AG1048" i="3" s="1"/>
  <c r="H844" i="1"/>
  <c r="L843" i="1"/>
  <c r="J843" i="1"/>
  <c r="K843" i="1" s="1"/>
  <c r="G1048" i="3"/>
  <c r="AM1048" i="3" s="1"/>
  <c r="AR1047" i="3" l="1"/>
  <c r="AP1047" i="3"/>
  <c r="AQ1047" i="3" s="1"/>
  <c r="S1049" i="3"/>
  <c r="W1048" i="3"/>
  <c r="U1048" i="3"/>
  <c r="V1048" i="3" s="1"/>
  <c r="H1048" i="3"/>
  <c r="AN1048" i="3" s="1"/>
  <c r="L1047" i="3"/>
  <c r="J1047" i="3"/>
  <c r="K1047" i="3" s="1"/>
  <c r="AD1050" i="3"/>
  <c r="AH1050" i="3" s="1"/>
  <c r="AF1049" i="3"/>
  <c r="AG1049" i="3" s="1"/>
  <c r="H845" i="1"/>
  <c r="L844" i="1"/>
  <c r="J844" i="1"/>
  <c r="K844" i="1" s="1"/>
  <c r="G1049" i="3"/>
  <c r="AM1049" i="3" s="1"/>
  <c r="AR1048" i="3" l="1"/>
  <c r="AP1048" i="3"/>
  <c r="AQ1048" i="3" s="1"/>
  <c r="H1049" i="3"/>
  <c r="AN1049" i="3" s="1"/>
  <c r="L1048" i="3"/>
  <c r="J1048" i="3"/>
  <c r="K1048" i="3" s="1"/>
  <c r="S1050" i="3"/>
  <c r="W1049" i="3"/>
  <c r="U1049" i="3"/>
  <c r="V1049" i="3" s="1"/>
  <c r="AD1051" i="3"/>
  <c r="AH1051" i="3" s="1"/>
  <c r="AF1050" i="3"/>
  <c r="AG1050" i="3" s="1"/>
  <c r="H846" i="1"/>
  <c r="L845" i="1"/>
  <c r="J845" i="1"/>
  <c r="K845" i="1" s="1"/>
  <c r="G1050" i="3"/>
  <c r="AM1050" i="3" s="1"/>
  <c r="AR1049" i="3" l="1"/>
  <c r="AP1049" i="3"/>
  <c r="AQ1049" i="3" s="1"/>
  <c r="S1051" i="3"/>
  <c r="W1050" i="3"/>
  <c r="U1050" i="3"/>
  <c r="V1050" i="3" s="1"/>
  <c r="H1050" i="3"/>
  <c r="AN1050" i="3" s="1"/>
  <c r="L1049" i="3"/>
  <c r="J1049" i="3"/>
  <c r="K1049" i="3" s="1"/>
  <c r="AD1052" i="3"/>
  <c r="AH1052" i="3" s="1"/>
  <c r="AF1051" i="3"/>
  <c r="AG1051" i="3" s="1"/>
  <c r="H847" i="1"/>
  <c r="L846" i="1"/>
  <c r="J846" i="1"/>
  <c r="K846" i="1" s="1"/>
  <c r="G1051" i="3"/>
  <c r="AM1051" i="3" s="1"/>
  <c r="AR1050" i="3" l="1"/>
  <c r="AP1050" i="3"/>
  <c r="AQ1050" i="3" s="1"/>
  <c r="H1051" i="3"/>
  <c r="AN1051" i="3" s="1"/>
  <c r="L1050" i="3"/>
  <c r="J1050" i="3"/>
  <c r="K1050" i="3" s="1"/>
  <c r="S1052" i="3"/>
  <c r="W1051" i="3"/>
  <c r="U1051" i="3"/>
  <c r="V1051" i="3" s="1"/>
  <c r="AD1053" i="3"/>
  <c r="AH1053" i="3" s="1"/>
  <c r="AF1052" i="3"/>
  <c r="AG1052" i="3" s="1"/>
  <c r="H848" i="1"/>
  <c r="L847" i="1"/>
  <c r="J847" i="1"/>
  <c r="K847" i="1" s="1"/>
  <c r="G1052" i="3"/>
  <c r="AM1052" i="3" s="1"/>
  <c r="AR1051" i="3" l="1"/>
  <c r="AP1051" i="3"/>
  <c r="AQ1051" i="3" s="1"/>
  <c r="S1053" i="3"/>
  <c r="W1052" i="3"/>
  <c r="U1052" i="3"/>
  <c r="V1052" i="3" s="1"/>
  <c r="H1052" i="3"/>
  <c r="AN1052" i="3" s="1"/>
  <c r="L1051" i="3"/>
  <c r="J1051" i="3"/>
  <c r="K1051" i="3" s="1"/>
  <c r="AD1054" i="3"/>
  <c r="AH1054" i="3" s="1"/>
  <c r="AF1053" i="3"/>
  <c r="AG1053" i="3" s="1"/>
  <c r="H849" i="1"/>
  <c r="L848" i="1"/>
  <c r="J848" i="1"/>
  <c r="K848" i="1" s="1"/>
  <c r="G1053" i="3"/>
  <c r="AM1053" i="3" s="1"/>
  <c r="AR1052" i="3" l="1"/>
  <c r="AP1052" i="3"/>
  <c r="AQ1052" i="3" s="1"/>
  <c r="H1053" i="3"/>
  <c r="AN1053" i="3" s="1"/>
  <c r="L1052" i="3"/>
  <c r="J1052" i="3"/>
  <c r="K1052" i="3" s="1"/>
  <c r="S1054" i="3"/>
  <c r="W1053" i="3"/>
  <c r="U1053" i="3"/>
  <c r="V1053" i="3" s="1"/>
  <c r="AD1055" i="3"/>
  <c r="AH1055" i="3" s="1"/>
  <c r="AF1054" i="3"/>
  <c r="AG1054" i="3" s="1"/>
  <c r="H850" i="1"/>
  <c r="L849" i="1"/>
  <c r="J849" i="1"/>
  <c r="K849" i="1" s="1"/>
  <c r="G1054" i="3"/>
  <c r="AM1054" i="3" s="1"/>
  <c r="AR1053" i="3" l="1"/>
  <c r="AP1053" i="3"/>
  <c r="AQ1053" i="3" s="1"/>
  <c r="S1055" i="3"/>
  <c r="W1054" i="3"/>
  <c r="U1054" i="3"/>
  <c r="V1054" i="3" s="1"/>
  <c r="H1054" i="3"/>
  <c r="AN1054" i="3" s="1"/>
  <c r="L1053" i="3"/>
  <c r="J1053" i="3"/>
  <c r="K1053" i="3" s="1"/>
  <c r="AD1056" i="3"/>
  <c r="AH1056" i="3" s="1"/>
  <c r="AF1055" i="3"/>
  <c r="AG1055" i="3" s="1"/>
  <c r="H851" i="1"/>
  <c r="L850" i="1"/>
  <c r="J850" i="1"/>
  <c r="K850" i="1" s="1"/>
  <c r="G1055" i="3"/>
  <c r="AM1055" i="3" s="1"/>
  <c r="AR1054" i="3" l="1"/>
  <c r="AP1054" i="3"/>
  <c r="AQ1054" i="3" s="1"/>
  <c r="H1055" i="3"/>
  <c r="AN1055" i="3" s="1"/>
  <c r="L1054" i="3"/>
  <c r="J1054" i="3"/>
  <c r="K1054" i="3" s="1"/>
  <c r="S1056" i="3"/>
  <c r="W1055" i="3"/>
  <c r="U1055" i="3"/>
  <c r="V1055" i="3" s="1"/>
  <c r="AD1057" i="3"/>
  <c r="AH1057" i="3" s="1"/>
  <c r="AF1056" i="3"/>
  <c r="AG1056" i="3" s="1"/>
  <c r="H852" i="1"/>
  <c r="L851" i="1"/>
  <c r="J851" i="1"/>
  <c r="K851" i="1" s="1"/>
  <c r="G1056" i="3"/>
  <c r="AM1056" i="3" s="1"/>
  <c r="AR1055" i="3" l="1"/>
  <c r="AP1055" i="3"/>
  <c r="AQ1055" i="3" s="1"/>
  <c r="S1057" i="3"/>
  <c r="W1056" i="3"/>
  <c r="U1056" i="3"/>
  <c r="V1056" i="3" s="1"/>
  <c r="H1056" i="3"/>
  <c r="AN1056" i="3" s="1"/>
  <c r="L1055" i="3"/>
  <c r="J1055" i="3"/>
  <c r="K1055" i="3" s="1"/>
  <c r="AD1058" i="3"/>
  <c r="AH1058" i="3" s="1"/>
  <c r="AF1057" i="3"/>
  <c r="AG1057" i="3" s="1"/>
  <c r="H853" i="1"/>
  <c r="L852" i="1"/>
  <c r="J852" i="1"/>
  <c r="K852" i="1" s="1"/>
  <c r="G1057" i="3"/>
  <c r="AM1057" i="3" s="1"/>
  <c r="AR1056" i="3" l="1"/>
  <c r="AP1056" i="3"/>
  <c r="AQ1056" i="3" s="1"/>
  <c r="H1057" i="3"/>
  <c r="AN1057" i="3" s="1"/>
  <c r="L1056" i="3"/>
  <c r="J1056" i="3"/>
  <c r="K1056" i="3" s="1"/>
  <c r="S1058" i="3"/>
  <c r="W1057" i="3"/>
  <c r="U1057" i="3"/>
  <c r="V1057" i="3" s="1"/>
  <c r="AD1059" i="3"/>
  <c r="AH1059" i="3" s="1"/>
  <c r="AF1058" i="3"/>
  <c r="AG1058" i="3" s="1"/>
  <c r="H854" i="1"/>
  <c r="L853" i="1"/>
  <c r="J853" i="1"/>
  <c r="K853" i="1" s="1"/>
  <c r="G1058" i="3"/>
  <c r="AM1058" i="3" s="1"/>
  <c r="AR1057" i="3" l="1"/>
  <c r="AP1057" i="3"/>
  <c r="AQ1057" i="3" s="1"/>
  <c r="S1059" i="3"/>
  <c r="W1058" i="3"/>
  <c r="U1058" i="3"/>
  <c r="V1058" i="3" s="1"/>
  <c r="H1058" i="3"/>
  <c r="AN1058" i="3" s="1"/>
  <c r="L1057" i="3"/>
  <c r="J1057" i="3"/>
  <c r="K1057" i="3" s="1"/>
  <c r="AD1060" i="3"/>
  <c r="AH1060" i="3" s="1"/>
  <c r="AF1059" i="3"/>
  <c r="H855" i="1"/>
  <c r="L854" i="1"/>
  <c r="J854" i="1"/>
  <c r="K854" i="1" s="1"/>
  <c r="G1059" i="3"/>
  <c r="AM1059" i="3" s="1"/>
  <c r="AG1059" i="3" l="1"/>
  <c r="AW77" i="3"/>
  <c r="BA77" i="3" s="1"/>
  <c r="AR1058" i="3"/>
  <c r="AP1058" i="3"/>
  <c r="AQ1058" i="3" s="1"/>
  <c r="H1059" i="3"/>
  <c r="AN1059" i="3" s="1"/>
  <c r="L1058" i="3"/>
  <c r="J1058" i="3"/>
  <c r="K1058" i="3" s="1"/>
  <c r="S1060" i="3"/>
  <c r="W1059" i="3"/>
  <c r="U1059" i="3"/>
  <c r="AD1061" i="3"/>
  <c r="AH1061" i="3" s="1"/>
  <c r="AF1060" i="3"/>
  <c r="AG1060" i="3" s="1"/>
  <c r="H856" i="1"/>
  <c r="L855" i="1"/>
  <c r="J855" i="1"/>
  <c r="K855" i="1" s="1"/>
  <c r="G1060" i="3"/>
  <c r="AM1060" i="3" s="1"/>
  <c r="V1059" i="3" l="1"/>
  <c r="AV77" i="3"/>
  <c r="AZ77" i="3" s="1"/>
  <c r="AR1059" i="3"/>
  <c r="AP1059" i="3"/>
  <c r="S1061" i="3"/>
  <c r="W1060" i="3"/>
  <c r="U1060" i="3"/>
  <c r="V1060" i="3" s="1"/>
  <c r="H1060" i="3"/>
  <c r="AN1060" i="3" s="1"/>
  <c r="L1059" i="3"/>
  <c r="J1059" i="3"/>
  <c r="AD1062" i="3"/>
  <c r="AH1062" i="3" s="1"/>
  <c r="AF1061" i="3"/>
  <c r="AG1061" i="3" s="1"/>
  <c r="H857" i="1"/>
  <c r="L856" i="1"/>
  <c r="J856" i="1"/>
  <c r="K856" i="1" s="1"/>
  <c r="G1061" i="3"/>
  <c r="AM1061" i="3" s="1"/>
  <c r="AR1060" i="3" l="1"/>
  <c r="AP1060" i="3"/>
  <c r="AQ1060" i="3" s="1"/>
  <c r="AX77" i="3"/>
  <c r="BB77" i="3" s="1"/>
  <c r="AQ1059" i="3"/>
  <c r="K1059" i="3"/>
  <c r="AU77" i="3"/>
  <c r="AY77" i="3" s="1"/>
  <c r="H1061" i="3"/>
  <c r="AN1061" i="3" s="1"/>
  <c r="L1060" i="3"/>
  <c r="J1060" i="3"/>
  <c r="K1060" i="3" s="1"/>
  <c r="S1062" i="3"/>
  <c r="W1061" i="3"/>
  <c r="U1061" i="3"/>
  <c r="V1061" i="3" s="1"/>
  <c r="AD1063" i="3"/>
  <c r="AH1063" i="3" s="1"/>
  <c r="AF1062" i="3"/>
  <c r="AG1062" i="3" s="1"/>
  <c r="H858" i="1"/>
  <c r="L857" i="1"/>
  <c r="J857" i="1"/>
  <c r="K857" i="1" s="1"/>
  <c r="G1062" i="3"/>
  <c r="AM1062" i="3" s="1"/>
  <c r="AR1061" i="3" l="1"/>
  <c r="AP1061" i="3"/>
  <c r="AQ1061" i="3" s="1"/>
  <c r="S1063" i="3"/>
  <c r="W1062" i="3"/>
  <c r="U1062" i="3"/>
  <c r="V1062" i="3" s="1"/>
  <c r="H1062" i="3"/>
  <c r="AN1062" i="3" s="1"/>
  <c r="L1061" i="3"/>
  <c r="J1061" i="3"/>
  <c r="K1061" i="3" s="1"/>
  <c r="AD1064" i="3"/>
  <c r="AH1064" i="3" s="1"/>
  <c r="AF1063" i="3"/>
  <c r="AG1063" i="3" s="1"/>
  <c r="H859" i="1"/>
  <c r="L858" i="1"/>
  <c r="J858" i="1"/>
  <c r="K858" i="1" s="1"/>
  <c r="G1063" i="3"/>
  <c r="AM1063" i="3" s="1"/>
  <c r="AR1062" i="3" l="1"/>
  <c r="AP1062" i="3"/>
  <c r="AQ1062" i="3" s="1"/>
  <c r="H1063" i="3"/>
  <c r="AN1063" i="3" s="1"/>
  <c r="L1062" i="3"/>
  <c r="J1062" i="3"/>
  <c r="K1062" i="3" s="1"/>
  <c r="S1064" i="3"/>
  <c r="W1063" i="3"/>
  <c r="U1063" i="3"/>
  <c r="V1063" i="3" s="1"/>
  <c r="AD1065" i="3"/>
  <c r="AH1065" i="3" s="1"/>
  <c r="AF1064" i="3"/>
  <c r="AG1064" i="3" s="1"/>
  <c r="H860" i="1"/>
  <c r="L859" i="1"/>
  <c r="J859" i="1"/>
  <c r="K859" i="1" s="1"/>
  <c r="G1064" i="3"/>
  <c r="AM1064" i="3" s="1"/>
  <c r="AR1063" i="3" l="1"/>
  <c r="AP1063" i="3"/>
  <c r="AQ1063" i="3" s="1"/>
  <c r="S1065" i="3"/>
  <c r="W1064" i="3"/>
  <c r="U1064" i="3"/>
  <c r="V1064" i="3" s="1"/>
  <c r="H1064" i="3"/>
  <c r="AN1064" i="3" s="1"/>
  <c r="L1063" i="3"/>
  <c r="J1063" i="3"/>
  <c r="K1063" i="3" s="1"/>
  <c r="AD1066" i="3"/>
  <c r="AH1066" i="3" s="1"/>
  <c r="AF1065" i="3"/>
  <c r="AG1065" i="3" s="1"/>
  <c r="H861" i="1"/>
  <c r="L860" i="1"/>
  <c r="J860" i="1"/>
  <c r="K860" i="1" s="1"/>
  <c r="G1065" i="3"/>
  <c r="AM1065" i="3" s="1"/>
  <c r="AR1064" i="3" l="1"/>
  <c r="AP1064" i="3"/>
  <c r="AQ1064" i="3" s="1"/>
  <c r="H1065" i="3"/>
  <c r="AN1065" i="3" s="1"/>
  <c r="L1064" i="3"/>
  <c r="J1064" i="3"/>
  <c r="K1064" i="3" s="1"/>
  <c r="S1066" i="3"/>
  <c r="W1065" i="3"/>
  <c r="U1065" i="3"/>
  <c r="V1065" i="3" s="1"/>
  <c r="AD1067" i="3"/>
  <c r="AH1067" i="3" s="1"/>
  <c r="AF1066" i="3"/>
  <c r="AG1066" i="3" s="1"/>
  <c r="H862" i="1"/>
  <c r="L861" i="1"/>
  <c r="J861" i="1"/>
  <c r="G1066" i="3"/>
  <c r="AM1066" i="3" s="1"/>
  <c r="AR1065" i="3" l="1"/>
  <c r="AP1065" i="3"/>
  <c r="AQ1065" i="3" s="1"/>
  <c r="K861" i="1"/>
  <c r="S56" i="1"/>
  <c r="T56" i="1" s="1"/>
  <c r="S1067" i="3"/>
  <c r="W1066" i="3"/>
  <c r="U1066" i="3"/>
  <c r="V1066" i="3" s="1"/>
  <c r="H1066" i="3"/>
  <c r="AN1066" i="3" s="1"/>
  <c r="L1065" i="3"/>
  <c r="J1065" i="3"/>
  <c r="K1065" i="3" s="1"/>
  <c r="AD1068" i="3"/>
  <c r="AH1068" i="3" s="1"/>
  <c r="AF1067" i="3"/>
  <c r="AG1067" i="3" s="1"/>
  <c r="H863" i="1"/>
  <c r="L862" i="1"/>
  <c r="J862" i="1"/>
  <c r="K862" i="1" s="1"/>
  <c r="G1067" i="3"/>
  <c r="AM1067" i="3" s="1"/>
  <c r="AR1066" i="3" l="1"/>
  <c r="AP1066" i="3"/>
  <c r="AQ1066" i="3" s="1"/>
  <c r="H1067" i="3"/>
  <c r="AN1067" i="3" s="1"/>
  <c r="L1066" i="3"/>
  <c r="J1066" i="3"/>
  <c r="K1066" i="3" s="1"/>
  <c r="S1068" i="3"/>
  <c r="W1067" i="3"/>
  <c r="U1067" i="3"/>
  <c r="V1067" i="3" s="1"/>
  <c r="AD1069" i="3"/>
  <c r="AH1069" i="3" s="1"/>
  <c r="AF1068" i="3"/>
  <c r="AG1068" i="3" s="1"/>
  <c r="H864" i="1"/>
  <c r="L863" i="1"/>
  <c r="J863" i="1"/>
  <c r="K863" i="1" s="1"/>
  <c r="G1068" i="3"/>
  <c r="AM1068" i="3" s="1"/>
  <c r="AR1067" i="3" l="1"/>
  <c r="AP1067" i="3"/>
  <c r="AQ1067" i="3" s="1"/>
  <c r="S1069" i="3"/>
  <c r="W1068" i="3"/>
  <c r="U1068" i="3"/>
  <c r="V1068" i="3" s="1"/>
  <c r="H1068" i="3"/>
  <c r="AN1068" i="3" s="1"/>
  <c r="L1067" i="3"/>
  <c r="J1067" i="3"/>
  <c r="K1067" i="3" s="1"/>
  <c r="AD1070" i="3"/>
  <c r="AH1070" i="3" s="1"/>
  <c r="AF1069" i="3"/>
  <c r="AG1069" i="3" s="1"/>
  <c r="H865" i="1"/>
  <c r="L864" i="1"/>
  <c r="J864" i="1"/>
  <c r="K864" i="1" s="1"/>
  <c r="G1069" i="3"/>
  <c r="AM1069" i="3" s="1"/>
  <c r="AR1068" i="3" l="1"/>
  <c r="AP1068" i="3"/>
  <c r="AQ1068" i="3" s="1"/>
  <c r="H1069" i="3"/>
  <c r="AN1069" i="3" s="1"/>
  <c r="L1068" i="3"/>
  <c r="J1068" i="3"/>
  <c r="K1068" i="3" s="1"/>
  <c r="S1070" i="3"/>
  <c r="W1069" i="3"/>
  <c r="U1069" i="3"/>
  <c r="V1069" i="3" s="1"/>
  <c r="AD1071" i="3"/>
  <c r="AH1071" i="3" s="1"/>
  <c r="AF1070" i="3"/>
  <c r="AG1070" i="3" s="1"/>
  <c r="H866" i="1"/>
  <c r="L865" i="1"/>
  <c r="J865" i="1"/>
  <c r="K865" i="1" s="1"/>
  <c r="G1070" i="3"/>
  <c r="AM1070" i="3" s="1"/>
  <c r="AR1069" i="3" l="1"/>
  <c r="AP1069" i="3"/>
  <c r="AQ1069" i="3" s="1"/>
  <c r="S1071" i="3"/>
  <c r="W1070" i="3"/>
  <c r="U1070" i="3"/>
  <c r="V1070" i="3" s="1"/>
  <c r="H1070" i="3"/>
  <c r="AN1070" i="3" s="1"/>
  <c r="L1069" i="3"/>
  <c r="J1069" i="3"/>
  <c r="K1069" i="3" s="1"/>
  <c r="AD1072" i="3"/>
  <c r="AH1072" i="3" s="1"/>
  <c r="AF1071" i="3"/>
  <c r="AG1071" i="3" s="1"/>
  <c r="H867" i="1"/>
  <c r="L866" i="1"/>
  <c r="J866" i="1"/>
  <c r="K866" i="1" s="1"/>
  <c r="G1071" i="3"/>
  <c r="AM1071" i="3" s="1"/>
  <c r="AR1070" i="3" l="1"/>
  <c r="AP1070" i="3"/>
  <c r="AQ1070" i="3" s="1"/>
  <c r="H1071" i="3"/>
  <c r="AN1071" i="3" s="1"/>
  <c r="L1070" i="3"/>
  <c r="J1070" i="3"/>
  <c r="K1070" i="3" s="1"/>
  <c r="S1072" i="3"/>
  <c r="W1071" i="3"/>
  <c r="U1071" i="3"/>
  <c r="V1071" i="3" s="1"/>
  <c r="AD1073" i="3"/>
  <c r="AH1073" i="3" s="1"/>
  <c r="AF1072" i="3"/>
  <c r="AG1072" i="3" s="1"/>
  <c r="H868" i="1"/>
  <c r="L867" i="1"/>
  <c r="J867" i="1"/>
  <c r="K867" i="1" s="1"/>
  <c r="G1072" i="3"/>
  <c r="AM1072" i="3" s="1"/>
  <c r="AR1071" i="3" l="1"/>
  <c r="AP1071" i="3"/>
  <c r="AQ1071" i="3" s="1"/>
  <c r="S1073" i="3"/>
  <c r="W1072" i="3"/>
  <c r="U1072" i="3"/>
  <c r="V1072" i="3" s="1"/>
  <c r="H1072" i="3"/>
  <c r="AN1072" i="3" s="1"/>
  <c r="L1071" i="3"/>
  <c r="J1071" i="3"/>
  <c r="K1071" i="3" s="1"/>
  <c r="AD1074" i="3"/>
  <c r="AH1074" i="3" s="1"/>
  <c r="AF1073" i="3"/>
  <c r="AG1073" i="3" s="1"/>
  <c r="H869" i="1"/>
  <c r="L868" i="1"/>
  <c r="J868" i="1"/>
  <c r="K868" i="1" s="1"/>
  <c r="G1073" i="3"/>
  <c r="AM1073" i="3" s="1"/>
  <c r="AR1072" i="3" l="1"/>
  <c r="AP1072" i="3"/>
  <c r="AQ1072" i="3" s="1"/>
  <c r="H1073" i="3"/>
  <c r="AN1073" i="3" s="1"/>
  <c r="L1072" i="3"/>
  <c r="J1072" i="3"/>
  <c r="K1072" i="3" s="1"/>
  <c r="S1074" i="3"/>
  <c r="W1073" i="3"/>
  <c r="U1073" i="3"/>
  <c r="V1073" i="3" s="1"/>
  <c r="AD1075" i="3"/>
  <c r="AH1075" i="3" s="1"/>
  <c r="AF1074" i="3"/>
  <c r="AG1074" i="3" s="1"/>
  <c r="H870" i="1"/>
  <c r="L869" i="1"/>
  <c r="J869" i="1"/>
  <c r="K869" i="1" s="1"/>
  <c r="G1074" i="3"/>
  <c r="AM1074" i="3" s="1"/>
  <c r="AR1073" i="3" l="1"/>
  <c r="AP1073" i="3"/>
  <c r="AQ1073" i="3" s="1"/>
  <c r="S1075" i="3"/>
  <c r="W1074" i="3"/>
  <c r="U1074" i="3"/>
  <c r="V1074" i="3" s="1"/>
  <c r="H1074" i="3"/>
  <c r="AN1074" i="3" s="1"/>
  <c r="L1073" i="3"/>
  <c r="J1073" i="3"/>
  <c r="K1073" i="3" s="1"/>
  <c r="AD1076" i="3"/>
  <c r="AH1076" i="3" s="1"/>
  <c r="AF1075" i="3"/>
  <c r="AG1075" i="3" s="1"/>
  <c r="H871" i="1"/>
  <c r="L870" i="1"/>
  <c r="J870" i="1"/>
  <c r="K870" i="1" s="1"/>
  <c r="G1075" i="3"/>
  <c r="AM1075" i="3" s="1"/>
  <c r="AR1074" i="3" l="1"/>
  <c r="AP1074" i="3"/>
  <c r="AQ1074" i="3" s="1"/>
  <c r="H1075" i="3"/>
  <c r="AN1075" i="3" s="1"/>
  <c r="L1074" i="3"/>
  <c r="J1074" i="3"/>
  <c r="K1074" i="3" s="1"/>
  <c r="S1076" i="3"/>
  <c r="W1075" i="3"/>
  <c r="U1075" i="3"/>
  <c r="V1075" i="3" s="1"/>
  <c r="AD1077" i="3"/>
  <c r="AH1077" i="3" s="1"/>
  <c r="AF1076" i="3"/>
  <c r="AG1076" i="3" s="1"/>
  <c r="H872" i="1"/>
  <c r="L871" i="1"/>
  <c r="J871" i="1"/>
  <c r="K871" i="1" s="1"/>
  <c r="G1076" i="3"/>
  <c r="AM1076" i="3" s="1"/>
  <c r="AR1075" i="3" l="1"/>
  <c r="AP1075" i="3"/>
  <c r="AQ1075" i="3" s="1"/>
  <c r="S1077" i="3"/>
  <c r="W1076" i="3"/>
  <c r="U1076" i="3"/>
  <c r="V1076" i="3" s="1"/>
  <c r="H1076" i="3"/>
  <c r="AN1076" i="3" s="1"/>
  <c r="L1075" i="3"/>
  <c r="J1075" i="3"/>
  <c r="K1075" i="3" s="1"/>
  <c r="AD1078" i="3"/>
  <c r="AH1078" i="3" s="1"/>
  <c r="AF1077" i="3"/>
  <c r="AG1077" i="3" s="1"/>
  <c r="H873" i="1"/>
  <c r="L872" i="1"/>
  <c r="J872" i="1"/>
  <c r="K872" i="1" s="1"/>
  <c r="G1077" i="3"/>
  <c r="AM1077" i="3" s="1"/>
  <c r="AR1076" i="3" l="1"/>
  <c r="AP1076" i="3"/>
  <c r="AQ1076" i="3" s="1"/>
  <c r="H1077" i="3"/>
  <c r="AN1077" i="3" s="1"/>
  <c r="L1076" i="3"/>
  <c r="J1076" i="3"/>
  <c r="K1076" i="3" s="1"/>
  <c r="S1078" i="3"/>
  <c r="W1077" i="3"/>
  <c r="U1077" i="3"/>
  <c r="V1077" i="3" s="1"/>
  <c r="AD1079" i="3"/>
  <c r="AH1079" i="3" s="1"/>
  <c r="AF1078" i="3"/>
  <c r="H874" i="1"/>
  <c r="L873" i="1"/>
  <c r="J873" i="1"/>
  <c r="K873" i="1" s="1"/>
  <c r="G1078" i="3"/>
  <c r="AM1078" i="3" s="1"/>
  <c r="AG1078" i="3" l="1"/>
  <c r="AW78" i="3"/>
  <c r="BA78" i="3" s="1"/>
  <c r="AR1077" i="3"/>
  <c r="AP1077" i="3"/>
  <c r="AQ1077" i="3" s="1"/>
  <c r="S1079" i="3"/>
  <c r="W1078" i="3"/>
  <c r="U1078" i="3"/>
  <c r="H1078" i="3"/>
  <c r="AN1078" i="3" s="1"/>
  <c r="L1077" i="3"/>
  <c r="J1077" i="3"/>
  <c r="K1077" i="3" s="1"/>
  <c r="AD1080" i="3"/>
  <c r="AH1080" i="3" s="1"/>
  <c r="AF1079" i="3"/>
  <c r="AG1079" i="3" s="1"/>
  <c r="H875" i="1"/>
  <c r="L874" i="1"/>
  <c r="J874" i="1"/>
  <c r="K874" i="1" s="1"/>
  <c r="G1079" i="3"/>
  <c r="AM1079" i="3" s="1"/>
  <c r="AR1078" i="3" l="1"/>
  <c r="AP1078" i="3"/>
  <c r="V1078" i="3"/>
  <c r="AV78" i="3"/>
  <c r="AZ78" i="3" s="1"/>
  <c r="H1079" i="3"/>
  <c r="AN1079" i="3" s="1"/>
  <c r="L1078" i="3"/>
  <c r="J1078" i="3"/>
  <c r="S1080" i="3"/>
  <c r="W1079" i="3"/>
  <c r="U1079" i="3"/>
  <c r="V1079" i="3" s="1"/>
  <c r="AD1081" i="3"/>
  <c r="AH1081" i="3" s="1"/>
  <c r="AF1080" i="3"/>
  <c r="AG1080" i="3" s="1"/>
  <c r="H876" i="1"/>
  <c r="L875" i="1"/>
  <c r="J875" i="1"/>
  <c r="K875" i="1" s="1"/>
  <c r="G1080" i="3"/>
  <c r="AM1080" i="3" s="1"/>
  <c r="K1078" i="3" l="1"/>
  <c r="AU78" i="3"/>
  <c r="AY78" i="3" s="1"/>
  <c r="AX78" i="3"/>
  <c r="BB78" i="3" s="1"/>
  <c r="AQ1078" i="3"/>
  <c r="AR1079" i="3"/>
  <c r="AP1079" i="3"/>
  <c r="AQ1079" i="3" s="1"/>
  <c r="S1081" i="3"/>
  <c r="W1080" i="3"/>
  <c r="U1080" i="3"/>
  <c r="V1080" i="3" s="1"/>
  <c r="H1080" i="3"/>
  <c r="AN1080" i="3" s="1"/>
  <c r="L1079" i="3"/>
  <c r="J1079" i="3"/>
  <c r="K1079" i="3" s="1"/>
  <c r="AD1082" i="3"/>
  <c r="AH1082" i="3" s="1"/>
  <c r="AF1081" i="3"/>
  <c r="AG1081" i="3" s="1"/>
  <c r="H877" i="1"/>
  <c r="L876" i="1"/>
  <c r="J876" i="1"/>
  <c r="K876" i="1" s="1"/>
  <c r="G1081" i="3"/>
  <c r="AM1081" i="3" s="1"/>
  <c r="AR1080" i="3" l="1"/>
  <c r="AP1080" i="3"/>
  <c r="AQ1080" i="3" s="1"/>
  <c r="H1081" i="3"/>
  <c r="AN1081" i="3" s="1"/>
  <c r="L1080" i="3"/>
  <c r="J1080" i="3"/>
  <c r="K1080" i="3" s="1"/>
  <c r="S1082" i="3"/>
  <c r="W1081" i="3"/>
  <c r="U1081" i="3"/>
  <c r="V1081" i="3" s="1"/>
  <c r="AD1083" i="3"/>
  <c r="AH1083" i="3" s="1"/>
  <c r="AF1082" i="3"/>
  <c r="AG1082" i="3" s="1"/>
  <c r="H878" i="1"/>
  <c r="L877" i="1"/>
  <c r="J877" i="1"/>
  <c r="K877" i="1" s="1"/>
  <c r="G1082" i="3"/>
  <c r="AM1082" i="3" s="1"/>
  <c r="AR1081" i="3" l="1"/>
  <c r="AP1081" i="3"/>
  <c r="AQ1081" i="3" s="1"/>
  <c r="S1083" i="3"/>
  <c r="W1082" i="3"/>
  <c r="U1082" i="3"/>
  <c r="V1082" i="3" s="1"/>
  <c r="H1082" i="3"/>
  <c r="AN1082" i="3" s="1"/>
  <c r="L1081" i="3"/>
  <c r="J1081" i="3"/>
  <c r="K1081" i="3" s="1"/>
  <c r="AD1084" i="3"/>
  <c r="AH1084" i="3" s="1"/>
  <c r="AF1083" i="3"/>
  <c r="AG1083" i="3" s="1"/>
  <c r="H879" i="1"/>
  <c r="L878" i="1"/>
  <c r="J878" i="1"/>
  <c r="K878" i="1" s="1"/>
  <c r="G1083" i="3"/>
  <c r="AM1083" i="3" s="1"/>
  <c r="AR1082" i="3" l="1"/>
  <c r="AP1082" i="3"/>
  <c r="AQ1082" i="3" s="1"/>
  <c r="H1083" i="3"/>
  <c r="AN1083" i="3" s="1"/>
  <c r="L1082" i="3"/>
  <c r="J1082" i="3"/>
  <c r="K1082" i="3" s="1"/>
  <c r="S1084" i="3"/>
  <c r="W1083" i="3"/>
  <c r="U1083" i="3"/>
  <c r="V1083" i="3" s="1"/>
  <c r="AD1085" i="3"/>
  <c r="AH1085" i="3" s="1"/>
  <c r="AF1084" i="3"/>
  <c r="AG1084" i="3" s="1"/>
  <c r="H880" i="1"/>
  <c r="L879" i="1"/>
  <c r="J879" i="1"/>
  <c r="K879" i="1" s="1"/>
  <c r="G1084" i="3"/>
  <c r="AM1084" i="3" s="1"/>
  <c r="AR1083" i="3" l="1"/>
  <c r="AP1083" i="3"/>
  <c r="AQ1083" i="3" s="1"/>
  <c r="S1085" i="3"/>
  <c r="W1084" i="3"/>
  <c r="U1084" i="3"/>
  <c r="V1084" i="3" s="1"/>
  <c r="H1084" i="3"/>
  <c r="AN1084" i="3" s="1"/>
  <c r="L1083" i="3"/>
  <c r="J1083" i="3"/>
  <c r="K1083" i="3" s="1"/>
  <c r="AD1086" i="3"/>
  <c r="AH1086" i="3" s="1"/>
  <c r="AF1085" i="3"/>
  <c r="AG1085" i="3" s="1"/>
  <c r="H881" i="1"/>
  <c r="L880" i="1"/>
  <c r="J880" i="1"/>
  <c r="K880" i="1" s="1"/>
  <c r="G1085" i="3"/>
  <c r="AM1085" i="3" s="1"/>
  <c r="AR1084" i="3" l="1"/>
  <c r="AP1084" i="3"/>
  <c r="AQ1084" i="3" s="1"/>
  <c r="H1085" i="3"/>
  <c r="AN1085" i="3" s="1"/>
  <c r="L1084" i="3"/>
  <c r="J1084" i="3"/>
  <c r="K1084" i="3" s="1"/>
  <c r="S1086" i="3"/>
  <c r="W1085" i="3"/>
  <c r="U1085" i="3"/>
  <c r="V1085" i="3" s="1"/>
  <c r="AD1087" i="3"/>
  <c r="AH1087" i="3" s="1"/>
  <c r="AF1086" i="3"/>
  <c r="AG1086" i="3" s="1"/>
  <c r="H882" i="1"/>
  <c r="L881" i="1"/>
  <c r="J881" i="1"/>
  <c r="K881" i="1" s="1"/>
  <c r="G1086" i="3"/>
  <c r="AM1086" i="3" s="1"/>
  <c r="AR1085" i="3" l="1"/>
  <c r="AP1085" i="3"/>
  <c r="AQ1085" i="3" s="1"/>
  <c r="S1087" i="3"/>
  <c r="W1086" i="3"/>
  <c r="U1086" i="3"/>
  <c r="V1086" i="3" s="1"/>
  <c r="H1086" i="3"/>
  <c r="AN1086" i="3" s="1"/>
  <c r="L1085" i="3"/>
  <c r="J1085" i="3"/>
  <c r="K1085" i="3" s="1"/>
  <c r="AD1088" i="3"/>
  <c r="AH1088" i="3" s="1"/>
  <c r="AF1087" i="3"/>
  <c r="AG1087" i="3" s="1"/>
  <c r="H883" i="1"/>
  <c r="L882" i="1"/>
  <c r="J882" i="1"/>
  <c r="K882" i="1" s="1"/>
  <c r="G1087" i="3"/>
  <c r="AM1087" i="3" s="1"/>
  <c r="AR1086" i="3" l="1"/>
  <c r="AP1086" i="3"/>
  <c r="AQ1086" i="3" s="1"/>
  <c r="H1087" i="3"/>
  <c r="AN1087" i="3" s="1"/>
  <c r="L1086" i="3"/>
  <c r="J1086" i="3"/>
  <c r="K1086" i="3" s="1"/>
  <c r="S1088" i="3"/>
  <c r="W1087" i="3"/>
  <c r="U1087" i="3"/>
  <c r="V1087" i="3" s="1"/>
  <c r="AD1089" i="3"/>
  <c r="AH1089" i="3" s="1"/>
  <c r="AF1088" i="3"/>
  <c r="AG1088" i="3" s="1"/>
  <c r="H884" i="1"/>
  <c r="L883" i="1"/>
  <c r="J883" i="1"/>
  <c r="K883" i="1" s="1"/>
  <c r="G1088" i="3"/>
  <c r="AM1088" i="3" s="1"/>
  <c r="AR1087" i="3" l="1"/>
  <c r="AP1087" i="3"/>
  <c r="AQ1087" i="3" s="1"/>
  <c r="S1089" i="3"/>
  <c r="W1088" i="3"/>
  <c r="U1088" i="3"/>
  <c r="V1088" i="3" s="1"/>
  <c r="H1088" i="3"/>
  <c r="AN1088" i="3" s="1"/>
  <c r="L1087" i="3"/>
  <c r="J1087" i="3"/>
  <c r="K1087" i="3" s="1"/>
  <c r="AD1090" i="3"/>
  <c r="AH1090" i="3" s="1"/>
  <c r="AF1089" i="3"/>
  <c r="AG1089" i="3" s="1"/>
  <c r="H885" i="1"/>
  <c r="L884" i="1"/>
  <c r="J884" i="1"/>
  <c r="G1089" i="3"/>
  <c r="AM1089" i="3" s="1"/>
  <c r="AR1088" i="3" l="1"/>
  <c r="AP1088" i="3"/>
  <c r="AQ1088" i="3" s="1"/>
  <c r="K884" i="1"/>
  <c r="S57" i="1"/>
  <c r="T57" i="1" s="1"/>
  <c r="H1089" i="3"/>
  <c r="AN1089" i="3" s="1"/>
  <c r="L1088" i="3"/>
  <c r="J1088" i="3"/>
  <c r="K1088" i="3" s="1"/>
  <c r="S1090" i="3"/>
  <c r="W1089" i="3"/>
  <c r="U1089" i="3"/>
  <c r="V1089" i="3" s="1"/>
  <c r="AD1091" i="3"/>
  <c r="AH1091" i="3" s="1"/>
  <c r="AF1090" i="3"/>
  <c r="AG1090" i="3" s="1"/>
  <c r="H886" i="1"/>
  <c r="L885" i="1"/>
  <c r="J885" i="1"/>
  <c r="K885" i="1" s="1"/>
  <c r="G1090" i="3"/>
  <c r="AM1090" i="3" s="1"/>
  <c r="AR1089" i="3" l="1"/>
  <c r="AP1089" i="3"/>
  <c r="AQ1089" i="3" s="1"/>
  <c r="S1091" i="3"/>
  <c r="W1090" i="3"/>
  <c r="U1090" i="3"/>
  <c r="V1090" i="3" s="1"/>
  <c r="H1090" i="3"/>
  <c r="AN1090" i="3" s="1"/>
  <c r="L1089" i="3"/>
  <c r="J1089" i="3"/>
  <c r="K1089" i="3" s="1"/>
  <c r="AD1092" i="3"/>
  <c r="AH1092" i="3" s="1"/>
  <c r="AF1091" i="3"/>
  <c r="AG1091" i="3" s="1"/>
  <c r="H887" i="1"/>
  <c r="L886" i="1"/>
  <c r="J886" i="1"/>
  <c r="K886" i="1" s="1"/>
  <c r="G1091" i="3"/>
  <c r="AM1091" i="3" s="1"/>
  <c r="AR1090" i="3" l="1"/>
  <c r="AP1090" i="3"/>
  <c r="AQ1090" i="3" s="1"/>
  <c r="H1091" i="3"/>
  <c r="AN1091" i="3" s="1"/>
  <c r="L1090" i="3"/>
  <c r="J1090" i="3"/>
  <c r="K1090" i="3" s="1"/>
  <c r="S1092" i="3"/>
  <c r="W1091" i="3"/>
  <c r="U1091" i="3"/>
  <c r="V1091" i="3" s="1"/>
  <c r="AD1093" i="3"/>
  <c r="AH1093" i="3" s="1"/>
  <c r="AF1092" i="3"/>
  <c r="AG1092" i="3" s="1"/>
  <c r="H888" i="1"/>
  <c r="L887" i="1"/>
  <c r="J887" i="1"/>
  <c r="K887" i="1" s="1"/>
  <c r="G1092" i="3"/>
  <c r="AM1092" i="3" s="1"/>
  <c r="AR1091" i="3" l="1"/>
  <c r="AP1091" i="3"/>
  <c r="AQ1091" i="3" s="1"/>
  <c r="S1093" i="3"/>
  <c r="W1092" i="3"/>
  <c r="U1092" i="3"/>
  <c r="V1092" i="3" s="1"/>
  <c r="H1092" i="3"/>
  <c r="AN1092" i="3" s="1"/>
  <c r="L1091" i="3"/>
  <c r="J1091" i="3"/>
  <c r="K1091" i="3" s="1"/>
  <c r="AD1094" i="3"/>
  <c r="AH1094" i="3" s="1"/>
  <c r="AF1093" i="3"/>
  <c r="AG1093" i="3" s="1"/>
  <c r="H889" i="1"/>
  <c r="L888" i="1"/>
  <c r="J888" i="1"/>
  <c r="K888" i="1" s="1"/>
  <c r="G1093" i="3"/>
  <c r="AM1093" i="3" s="1"/>
  <c r="AR1092" i="3" l="1"/>
  <c r="AP1092" i="3"/>
  <c r="AQ1092" i="3" s="1"/>
  <c r="H1093" i="3"/>
  <c r="AN1093" i="3" s="1"/>
  <c r="L1092" i="3"/>
  <c r="J1092" i="3"/>
  <c r="K1092" i="3" s="1"/>
  <c r="S1094" i="3"/>
  <c r="W1093" i="3"/>
  <c r="U1093" i="3"/>
  <c r="V1093" i="3" s="1"/>
  <c r="AD1095" i="3"/>
  <c r="AH1095" i="3" s="1"/>
  <c r="AF1094" i="3"/>
  <c r="AG1094" i="3" s="1"/>
  <c r="H890" i="1"/>
  <c r="L889" i="1"/>
  <c r="J889" i="1"/>
  <c r="K889" i="1" s="1"/>
  <c r="G1094" i="3"/>
  <c r="AM1094" i="3" s="1"/>
  <c r="AR1093" i="3" l="1"/>
  <c r="AP1093" i="3"/>
  <c r="AQ1093" i="3" s="1"/>
  <c r="S1095" i="3"/>
  <c r="W1094" i="3"/>
  <c r="U1094" i="3"/>
  <c r="V1094" i="3" s="1"/>
  <c r="H1094" i="3"/>
  <c r="AN1094" i="3" s="1"/>
  <c r="L1093" i="3"/>
  <c r="J1093" i="3"/>
  <c r="K1093" i="3" s="1"/>
  <c r="AD1096" i="3"/>
  <c r="AH1096" i="3" s="1"/>
  <c r="AF1095" i="3"/>
  <c r="AG1095" i="3" s="1"/>
  <c r="H891" i="1"/>
  <c r="L890" i="1"/>
  <c r="J890" i="1"/>
  <c r="K890" i="1" s="1"/>
  <c r="G1095" i="3"/>
  <c r="AM1095" i="3" s="1"/>
  <c r="AR1094" i="3" l="1"/>
  <c r="AP1094" i="3"/>
  <c r="AQ1094" i="3" s="1"/>
  <c r="H1095" i="3"/>
  <c r="AN1095" i="3" s="1"/>
  <c r="L1094" i="3"/>
  <c r="J1094" i="3"/>
  <c r="K1094" i="3" s="1"/>
  <c r="S1096" i="3"/>
  <c r="W1095" i="3"/>
  <c r="U1095" i="3"/>
  <c r="V1095" i="3" s="1"/>
  <c r="AD1097" i="3"/>
  <c r="AH1097" i="3" s="1"/>
  <c r="AF1096" i="3"/>
  <c r="AG1096" i="3" s="1"/>
  <c r="H892" i="1"/>
  <c r="L891" i="1"/>
  <c r="J891" i="1"/>
  <c r="K891" i="1" s="1"/>
  <c r="G1096" i="3"/>
  <c r="AM1096" i="3" s="1"/>
  <c r="AR1095" i="3" l="1"/>
  <c r="AP1095" i="3"/>
  <c r="AQ1095" i="3" s="1"/>
  <c r="S1097" i="3"/>
  <c r="W1096" i="3"/>
  <c r="U1096" i="3"/>
  <c r="V1096" i="3" s="1"/>
  <c r="H1096" i="3"/>
  <c r="AN1096" i="3" s="1"/>
  <c r="L1095" i="3"/>
  <c r="J1095" i="3"/>
  <c r="K1095" i="3" s="1"/>
  <c r="AD1098" i="3"/>
  <c r="AH1098" i="3" s="1"/>
  <c r="AF1097" i="3"/>
  <c r="H893" i="1"/>
  <c r="L892" i="1"/>
  <c r="J892" i="1"/>
  <c r="K892" i="1" s="1"/>
  <c r="G1097" i="3"/>
  <c r="AM1097" i="3" s="1"/>
  <c r="AG1097" i="3" l="1"/>
  <c r="AW79" i="3"/>
  <c r="BA79" i="3" s="1"/>
  <c r="AR1096" i="3"/>
  <c r="AP1096" i="3"/>
  <c r="AQ1096" i="3" s="1"/>
  <c r="H1097" i="3"/>
  <c r="AN1097" i="3" s="1"/>
  <c r="L1096" i="3"/>
  <c r="J1096" i="3"/>
  <c r="K1096" i="3" s="1"/>
  <c r="S1098" i="3"/>
  <c r="W1097" i="3"/>
  <c r="U1097" i="3"/>
  <c r="AD1099" i="3"/>
  <c r="AH1099" i="3" s="1"/>
  <c r="AF1098" i="3"/>
  <c r="AG1098" i="3" s="1"/>
  <c r="H894" i="1"/>
  <c r="L893" i="1"/>
  <c r="J893" i="1"/>
  <c r="K893" i="1" s="1"/>
  <c r="G1098" i="3"/>
  <c r="AM1098" i="3" s="1"/>
  <c r="V1097" i="3" l="1"/>
  <c r="AV79" i="3"/>
  <c r="AZ79" i="3" s="1"/>
  <c r="AR1097" i="3"/>
  <c r="AP1097" i="3"/>
  <c r="S1099" i="3"/>
  <c r="W1098" i="3"/>
  <c r="U1098" i="3"/>
  <c r="V1098" i="3" s="1"/>
  <c r="H1098" i="3"/>
  <c r="AN1098" i="3" s="1"/>
  <c r="L1097" i="3"/>
  <c r="J1097" i="3"/>
  <c r="AD1100" i="3"/>
  <c r="AH1100" i="3" s="1"/>
  <c r="AF1099" i="3"/>
  <c r="AG1099" i="3" s="1"/>
  <c r="H895" i="1"/>
  <c r="L894" i="1"/>
  <c r="J894" i="1"/>
  <c r="K894" i="1" s="1"/>
  <c r="G1099" i="3"/>
  <c r="AM1099" i="3" s="1"/>
  <c r="AR1098" i="3" l="1"/>
  <c r="AP1098" i="3"/>
  <c r="AQ1098" i="3" s="1"/>
  <c r="AX79" i="3"/>
  <c r="BB79" i="3" s="1"/>
  <c r="AQ1097" i="3"/>
  <c r="K1097" i="3"/>
  <c r="AU79" i="3"/>
  <c r="AY79" i="3" s="1"/>
  <c r="H1099" i="3"/>
  <c r="AN1099" i="3" s="1"/>
  <c r="L1098" i="3"/>
  <c r="J1098" i="3"/>
  <c r="K1098" i="3" s="1"/>
  <c r="S1100" i="3"/>
  <c r="W1099" i="3"/>
  <c r="U1099" i="3"/>
  <c r="V1099" i="3" s="1"/>
  <c r="AD1101" i="3"/>
  <c r="AH1101" i="3" s="1"/>
  <c r="AF1100" i="3"/>
  <c r="AG1100" i="3" s="1"/>
  <c r="H896" i="1"/>
  <c r="L895" i="1"/>
  <c r="J895" i="1"/>
  <c r="K895" i="1" s="1"/>
  <c r="G1100" i="3"/>
  <c r="AM1100" i="3" s="1"/>
  <c r="AR1099" i="3" l="1"/>
  <c r="AP1099" i="3"/>
  <c r="AQ1099" i="3" s="1"/>
  <c r="S1101" i="3"/>
  <c r="W1100" i="3"/>
  <c r="U1100" i="3"/>
  <c r="V1100" i="3" s="1"/>
  <c r="H1100" i="3"/>
  <c r="AN1100" i="3" s="1"/>
  <c r="L1099" i="3"/>
  <c r="J1099" i="3"/>
  <c r="K1099" i="3" s="1"/>
  <c r="AD1102" i="3"/>
  <c r="AH1102" i="3" s="1"/>
  <c r="AF1101" i="3"/>
  <c r="AG1101" i="3" s="1"/>
  <c r="H897" i="1"/>
  <c r="L896" i="1"/>
  <c r="J896" i="1"/>
  <c r="K896" i="1" s="1"/>
  <c r="G1101" i="3"/>
  <c r="AM1101" i="3" s="1"/>
  <c r="AR1100" i="3" l="1"/>
  <c r="AP1100" i="3"/>
  <c r="AQ1100" i="3" s="1"/>
  <c r="H1101" i="3"/>
  <c r="AN1101" i="3" s="1"/>
  <c r="L1100" i="3"/>
  <c r="J1100" i="3"/>
  <c r="K1100" i="3" s="1"/>
  <c r="S1102" i="3"/>
  <c r="W1101" i="3"/>
  <c r="U1101" i="3"/>
  <c r="V1101" i="3" s="1"/>
  <c r="AD1103" i="3"/>
  <c r="AH1103" i="3" s="1"/>
  <c r="AF1102" i="3"/>
  <c r="AG1102" i="3" s="1"/>
  <c r="H898" i="1"/>
  <c r="L897" i="1"/>
  <c r="J897" i="1"/>
  <c r="K897" i="1" s="1"/>
  <c r="G1102" i="3"/>
  <c r="AM1102" i="3" s="1"/>
  <c r="AR1101" i="3" l="1"/>
  <c r="AP1101" i="3"/>
  <c r="AQ1101" i="3" s="1"/>
  <c r="S1103" i="3"/>
  <c r="W1102" i="3"/>
  <c r="U1102" i="3"/>
  <c r="V1102" i="3" s="1"/>
  <c r="H1102" i="3"/>
  <c r="AN1102" i="3" s="1"/>
  <c r="L1101" i="3"/>
  <c r="J1101" i="3"/>
  <c r="K1101" i="3" s="1"/>
  <c r="AD1104" i="3"/>
  <c r="AH1104" i="3" s="1"/>
  <c r="AF1103" i="3"/>
  <c r="AG1103" i="3" s="1"/>
  <c r="H899" i="1"/>
  <c r="L898" i="1"/>
  <c r="J898" i="1"/>
  <c r="K898" i="1" s="1"/>
  <c r="G1103" i="3"/>
  <c r="AM1103" i="3" s="1"/>
  <c r="AR1102" i="3" l="1"/>
  <c r="AP1102" i="3"/>
  <c r="AQ1102" i="3" s="1"/>
  <c r="H1103" i="3"/>
  <c r="AN1103" i="3" s="1"/>
  <c r="L1102" i="3"/>
  <c r="J1102" i="3"/>
  <c r="K1102" i="3" s="1"/>
  <c r="S1104" i="3"/>
  <c r="W1103" i="3"/>
  <c r="U1103" i="3"/>
  <c r="V1103" i="3" s="1"/>
  <c r="AD1105" i="3"/>
  <c r="AH1105" i="3" s="1"/>
  <c r="AF1104" i="3"/>
  <c r="AG1104" i="3" s="1"/>
  <c r="H900" i="1"/>
  <c r="L899" i="1"/>
  <c r="J899" i="1"/>
  <c r="K899" i="1" s="1"/>
  <c r="G1104" i="3"/>
  <c r="AM1104" i="3" s="1"/>
  <c r="AR1103" i="3" l="1"/>
  <c r="AP1103" i="3"/>
  <c r="AQ1103" i="3" s="1"/>
  <c r="S1105" i="3"/>
  <c r="W1104" i="3"/>
  <c r="U1104" i="3"/>
  <c r="V1104" i="3" s="1"/>
  <c r="H1104" i="3"/>
  <c r="AN1104" i="3" s="1"/>
  <c r="L1103" i="3"/>
  <c r="J1103" i="3"/>
  <c r="K1103" i="3" s="1"/>
  <c r="AD1106" i="3"/>
  <c r="AH1106" i="3" s="1"/>
  <c r="AF1105" i="3"/>
  <c r="AG1105" i="3" s="1"/>
  <c r="H901" i="1"/>
  <c r="L900" i="1"/>
  <c r="J900" i="1"/>
  <c r="K900" i="1" s="1"/>
  <c r="G1105" i="3"/>
  <c r="AM1105" i="3" s="1"/>
  <c r="AR1104" i="3" l="1"/>
  <c r="AP1104" i="3"/>
  <c r="AQ1104" i="3" s="1"/>
  <c r="H1105" i="3"/>
  <c r="AN1105" i="3" s="1"/>
  <c r="L1104" i="3"/>
  <c r="J1104" i="3"/>
  <c r="K1104" i="3" s="1"/>
  <c r="S1106" i="3"/>
  <c r="W1105" i="3"/>
  <c r="U1105" i="3"/>
  <c r="V1105" i="3" s="1"/>
  <c r="AD1107" i="3"/>
  <c r="AH1107" i="3" s="1"/>
  <c r="AF1106" i="3"/>
  <c r="AG1106" i="3" s="1"/>
  <c r="H902" i="1"/>
  <c r="L901" i="1"/>
  <c r="J901" i="1"/>
  <c r="K901" i="1" s="1"/>
  <c r="G1106" i="3"/>
  <c r="AM1106" i="3" s="1"/>
  <c r="AR1105" i="3" l="1"/>
  <c r="AP1105" i="3"/>
  <c r="AQ1105" i="3" s="1"/>
  <c r="S1107" i="3"/>
  <c r="W1106" i="3"/>
  <c r="U1106" i="3"/>
  <c r="V1106" i="3" s="1"/>
  <c r="H1106" i="3"/>
  <c r="AN1106" i="3" s="1"/>
  <c r="L1105" i="3"/>
  <c r="J1105" i="3"/>
  <c r="K1105" i="3" s="1"/>
  <c r="AD1108" i="3"/>
  <c r="AH1108" i="3" s="1"/>
  <c r="AF1107" i="3"/>
  <c r="AG1107" i="3" s="1"/>
  <c r="H903" i="1"/>
  <c r="L902" i="1"/>
  <c r="J902" i="1"/>
  <c r="K902" i="1" s="1"/>
  <c r="G1107" i="3"/>
  <c r="AM1107" i="3" s="1"/>
  <c r="AR1106" i="3" l="1"/>
  <c r="AP1106" i="3"/>
  <c r="AQ1106" i="3" s="1"/>
  <c r="H1107" i="3"/>
  <c r="AN1107" i="3" s="1"/>
  <c r="L1106" i="3"/>
  <c r="J1106" i="3"/>
  <c r="K1106" i="3" s="1"/>
  <c r="S1108" i="3"/>
  <c r="W1107" i="3"/>
  <c r="U1107" i="3"/>
  <c r="V1107" i="3" s="1"/>
  <c r="AD1109" i="3"/>
  <c r="AH1109" i="3" s="1"/>
  <c r="AF1108" i="3"/>
  <c r="AG1108" i="3" s="1"/>
  <c r="H904" i="1"/>
  <c r="L903" i="1"/>
  <c r="J903" i="1"/>
  <c r="K903" i="1" s="1"/>
  <c r="G1108" i="3"/>
  <c r="AM1108" i="3" s="1"/>
  <c r="AR1107" i="3" l="1"/>
  <c r="AP1107" i="3"/>
  <c r="AQ1107" i="3" s="1"/>
  <c r="S1109" i="3"/>
  <c r="W1108" i="3"/>
  <c r="U1108" i="3"/>
  <c r="V1108" i="3" s="1"/>
  <c r="H1108" i="3"/>
  <c r="AN1108" i="3" s="1"/>
  <c r="L1107" i="3"/>
  <c r="J1107" i="3"/>
  <c r="K1107" i="3" s="1"/>
  <c r="AD1110" i="3"/>
  <c r="AH1110" i="3" s="1"/>
  <c r="AF1109" i="3"/>
  <c r="AG1109" i="3" s="1"/>
  <c r="H905" i="1"/>
  <c r="L904" i="1"/>
  <c r="J904" i="1"/>
  <c r="G1109" i="3"/>
  <c r="AM1109" i="3" s="1"/>
  <c r="AR1108" i="3" l="1"/>
  <c r="AP1108" i="3"/>
  <c r="AQ1108" i="3" s="1"/>
  <c r="K904" i="1"/>
  <c r="S58" i="1"/>
  <c r="T58" i="1" s="1"/>
  <c r="H1109" i="3"/>
  <c r="AN1109" i="3" s="1"/>
  <c r="L1108" i="3"/>
  <c r="J1108" i="3"/>
  <c r="K1108" i="3" s="1"/>
  <c r="S1110" i="3"/>
  <c r="W1109" i="3"/>
  <c r="U1109" i="3"/>
  <c r="V1109" i="3" s="1"/>
  <c r="AD1111" i="3"/>
  <c r="AH1111" i="3" s="1"/>
  <c r="AF1110" i="3"/>
  <c r="AG1110" i="3" s="1"/>
  <c r="H906" i="1"/>
  <c r="L905" i="1"/>
  <c r="J905" i="1"/>
  <c r="K905" i="1" s="1"/>
  <c r="G1110" i="3"/>
  <c r="AM1110" i="3" s="1"/>
  <c r="AR1109" i="3" l="1"/>
  <c r="AP1109" i="3"/>
  <c r="AQ1109" i="3" s="1"/>
  <c r="S1111" i="3"/>
  <c r="W1110" i="3"/>
  <c r="U1110" i="3"/>
  <c r="V1110" i="3" s="1"/>
  <c r="H1110" i="3"/>
  <c r="AN1110" i="3" s="1"/>
  <c r="L1109" i="3"/>
  <c r="J1109" i="3"/>
  <c r="K1109" i="3" s="1"/>
  <c r="AD1112" i="3"/>
  <c r="AH1112" i="3" s="1"/>
  <c r="AF1111" i="3"/>
  <c r="AG1111" i="3" s="1"/>
  <c r="H907" i="1"/>
  <c r="L906" i="1"/>
  <c r="J906" i="1"/>
  <c r="K906" i="1" s="1"/>
  <c r="G1111" i="3"/>
  <c r="AM1111" i="3" s="1"/>
  <c r="AR1110" i="3" l="1"/>
  <c r="AP1110" i="3"/>
  <c r="AQ1110" i="3" s="1"/>
  <c r="H1111" i="3"/>
  <c r="AN1111" i="3" s="1"/>
  <c r="L1110" i="3"/>
  <c r="J1110" i="3"/>
  <c r="K1110" i="3" s="1"/>
  <c r="S1112" i="3"/>
  <c r="W1111" i="3"/>
  <c r="U1111" i="3"/>
  <c r="V1111" i="3" s="1"/>
  <c r="AD1113" i="3"/>
  <c r="AH1113" i="3" s="1"/>
  <c r="AF1112" i="3"/>
  <c r="AG1112" i="3" s="1"/>
  <c r="H908" i="1"/>
  <c r="L907" i="1"/>
  <c r="J907" i="1"/>
  <c r="K907" i="1" s="1"/>
  <c r="G1112" i="3"/>
  <c r="AM1112" i="3" s="1"/>
  <c r="AR1111" i="3" l="1"/>
  <c r="AP1111" i="3"/>
  <c r="AQ1111" i="3" s="1"/>
  <c r="S1113" i="3"/>
  <c r="W1112" i="3"/>
  <c r="U1112" i="3"/>
  <c r="V1112" i="3" s="1"/>
  <c r="H1112" i="3"/>
  <c r="AN1112" i="3" s="1"/>
  <c r="L1111" i="3"/>
  <c r="J1111" i="3"/>
  <c r="K1111" i="3" s="1"/>
  <c r="AD1114" i="3"/>
  <c r="AH1114" i="3" s="1"/>
  <c r="AF1113" i="3"/>
  <c r="AG1113" i="3" s="1"/>
  <c r="H909" i="1"/>
  <c r="L908" i="1"/>
  <c r="J908" i="1"/>
  <c r="K908" i="1" s="1"/>
  <c r="G1113" i="3"/>
  <c r="AM1113" i="3" s="1"/>
  <c r="AR1112" i="3" l="1"/>
  <c r="AP1112" i="3"/>
  <c r="AQ1112" i="3" s="1"/>
  <c r="H1113" i="3"/>
  <c r="AN1113" i="3" s="1"/>
  <c r="L1112" i="3"/>
  <c r="J1112" i="3"/>
  <c r="K1112" i="3" s="1"/>
  <c r="S1114" i="3"/>
  <c r="W1113" i="3"/>
  <c r="U1113" i="3"/>
  <c r="V1113" i="3" s="1"/>
  <c r="AD1115" i="3"/>
  <c r="AH1115" i="3" s="1"/>
  <c r="AF1114" i="3"/>
  <c r="AG1114" i="3" s="1"/>
  <c r="H910" i="1"/>
  <c r="L909" i="1"/>
  <c r="J909" i="1"/>
  <c r="K909" i="1" s="1"/>
  <c r="G1114" i="3"/>
  <c r="AM1114" i="3" s="1"/>
  <c r="AR1113" i="3" l="1"/>
  <c r="AP1113" i="3"/>
  <c r="AQ1113" i="3" s="1"/>
  <c r="S1115" i="3"/>
  <c r="W1114" i="3"/>
  <c r="U1114" i="3"/>
  <c r="V1114" i="3" s="1"/>
  <c r="H1114" i="3"/>
  <c r="AN1114" i="3" s="1"/>
  <c r="L1113" i="3"/>
  <c r="J1113" i="3"/>
  <c r="K1113" i="3" s="1"/>
  <c r="AD1116" i="3"/>
  <c r="AH1116" i="3" s="1"/>
  <c r="AF1115" i="3"/>
  <c r="H911" i="1"/>
  <c r="L910" i="1"/>
  <c r="J910" i="1"/>
  <c r="K910" i="1" s="1"/>
  <c r="G1115" i="3"/>
  <c r="AM1115" i="3" s="1"/>
  <c r="AR1114" i="3" l="1"/>
  <c r="AP1114" i="3"/>
  <c r="AQ1114" i="3" s="1"/>
  <c r="AG1115" i="3"/>
  <c r="AW80" i="3"/>
  <c r="BA80" i="3" s="1"/>
  <c r="H1115" i="3"/>
  <c r="AN1115" i="3" s="1"/>
  <c r="L1114" i="3"/>
  <c r="J1114" i="3"/>
  <c r="K1114" i="3" s="1"/>
  <c r="S1116" i="3"/>
  <c r="W1115" i="3"/>
  <c r="U1115" i="3"/>
  <c r="AD1117" i="3"/>
  <c r="AH1117" i="3" s="1"/>
  <c r="AF1116" i="3"/>
  <c r="AG1116" i="3" s="1"/>
  <c r="H912" i="1"/>
  <c r="L911" i="1"/>
  <c r="J911" i="1"/>
  <c r="K911" i="1" s="1"/>
  <c r="G1116" i="3"/>
  <c r="AM1116" i="3" s="1"/>
  <c r="AR1115" i="3" l="1"/>
  <c r="AP1115" i="3"/>
  <c r="V1115" i="3"/>
  <c r="AV80" i="3"/>
  <c r="AZ80" i="3" s="1"/>
  <c r="S1117" i="3"/>
  <c r="W1116" i="3"/>
  <c r="U1116" i="3"/>
  <c r="V1116" i="3" s="1"/>
  <c r="H1116" i="3"/>
  <c r="AN1116" i="3" s="1"/>
  <c r="L1115" i="3"/>
  <c r="J1115" i="3"/>
  <c r="AD1118" i="3"/>
  <c r="AH1118" i="3" s="1"/>
  <c r="AF1117" i="3"/>
  <c r="AG1117" i="3" s="1"/>
  <c r="H913" i="1"/>
  <c r="L912" i="1"/>
  <c r="J912" i="1"/>
  <c r="K912" i="1" s="1"/>
  <c r="G1117" i="3"/>
  <c r="AM1117" i="3" s="1"/>
  <c r="AR1116" i="3" l="1"/>
  <c r="AP1116" i="3"/>
  <c r="AQ1116" i="3" s="1"/>
  <c r="K1115" i="3"/>
  <c r="AU80" i="3"/>
  <c r="AY80" i="3" s="1"/>
  <c r="AX80" i="3"/>
  <c r="BB80" i="3" s="1"/>
  <c r="AQ1115" i="3"/>
  <c r="H1117" i="3"/>
  <c r="AN1117" i="3" s="1"/>
  <c r="L1116" i="3"/>
  <c r="J1116" i="3"/>
  <c r="K1116" i="3" s="1"/>
  <c r="S1118" i="3"/>
  <c r="W1117" i="3"/>
  <c r="U1117" i="3"/>
  <c r="V1117" i="3" s="1"/>
  <c r="AD1119" i="3"/>
  <c r="AH1119" i="3" s="1"/>
  <c r="AF1118" i="3"/>
  <c r="AG1118" i="3" s="1"/>
  <c r="H914" i="1"/>
  <c r="L913" i="1"/>
  <c r="J913" i="1"/>
  <c r="K913" i="1" s="1"/>
  <c r="G1118" i="3"/>
  <c r="AM1118" i="3" s="1"/>
  <c r="AR1117" i="3" l="1"/>
  <c r="AP1117" i="3"/>
  <c r="AQ1117" i="3" s="1"/>
  <c r="S1119" i="3"/>
  <c r="W1118" i="3"/>
  <c r="U1118" i="3"/>
  <c r="V1118" i="3" s="1"/>
  <c r="H1118" i="3"/>
  <c r="AN1118" i="3" s="1"/>
  <c r="L1117" i="3"/>
  <c r="J1117" i="3"/>
  <c r="K1117" i="3" s="1"/>
  <c r="AD1120" i="3"/>
  <c r="AH1120" i="3" s="1"/>
  <c r="AF1119" i="3"/>
  <c r="AG1119" i="3" s="1"/>
  <c r="H915" i="1"/>
  <c r="L914" i="1"/>
  <c r="J914" i="1"/>
  <c r="K914" i="1" s="1"/>
  <c r="G1119" i="3"/>
  <c r="AM1119" i="3" s="1"/>
  <c r="AR1118" i="3" l="1"/>
  <c r="AP1118" i="3"/>
  <c r="AQ1118" i="3" s="1"/>
  <c r="H1119" i="3"/>
  <c r="AN1119" i="3" s="1"/>
  <c r="L1118" i="3"/>
  <c r="J1118" i="3"/>
  <c r="K1118" i="3" s="1"/>
  <c r="S1120" i="3"/>
  <c r="W1119" i="3"/>
  <c r="U1119" i="3"/>
  <c r="V1119" i="3" s="1"/>
  <c r="AD1121" i="3"/>
  <c r="AH1121" i="3" s="1"/>
  <c r="AF1120" i="3"/>
  <c r="AG1120" i="3" s="1"/>
  <c r="H916" i="1"/>
  <c r="L915" i="1"/>
  <c r="J915" i="1"/>
  <c r="K915" i="1" s="1"/>
  <c r="G1120" i="3"/>
  <c r="AM1120" i="3" s="1"/>
  <c r="AR1119" i="3" l="1"/>
  <c r="AP1119" i="3"/>
  <c r="AQ1119" i="3" s="1"/>
  <c r="S1121" i="3"/>
  <c r="W1120" i="3"/>
  <c r="U1120" i="3"/>
  <c r="V1120" i="3" s="1"/>
  <c r="H1120" i="3"/>
  <c r="AN1120" i="3" s="1"/>
  <c r="L1119" i="3"/>
  <c r="J1119" i="3"/>
  <c r="K1119" i="3" s="1"/>
  <c r="AD1122" i="3"/>
  <c r="AH1122" i="3" s="1"/>
  <c r="AF1121" i="3"/>
  <c r="AG1121" i="3" s="1"/>
  <c r="H917" i="1"/>
  <c r="L916" i="1"/>
  <c r="J916" i="1"/>
  <c r="K916" i="1" s="1"/>
  <c r="G1121" i="3"/>
  <c r="AM1121" i="3" s="1"/>
  <c r="AR1120" i="3" l="1"/>
  <c r="AP1120" i="3"/>
  <c r="AQ1120" i="3" s="1"/>
  <c r="H1121" i="3"/>
  <c r="AN1121" i="3" s="1"/>
  <c r="L1120" i="3"/>
  <c r="J1120" i="3"/>
  <c r="K1120" i="3" s="1"/>
  <c r="S1122" i="3"/>
  <c r="W1121" i="3"/>
  <c r="U1121" i="3"/>
  <c r="V1121" i="3" s="1"/>
  <c r="AD1123" i="3"/>
  <c r="AH1123" i="3" s="1"/>
  <c r="AF1122" i="3"/>
  <c r="AG1122" i="3" s="1"/>
  <c r="H918" i="1"/>
  <c r="L917" i="1"/>
  <c r="J917" i="1"/>
  <c r="K917" i="1" s="1"/>
  <c r="G1122" i="3"/>
  <c r="AM1122" i="3" s="1"/>
  <c r="AR1121" i="3" l="1"/>
  <c r="AP1121" i="3"/>
  <c r="AQ1121" i="3" s="1"/>
  <c r="S1123" i="3"/>
  <c r="W1122" i="3"/>
  <c r="U1122" i="3"/>
  <c r="V1122" i="3" s="1"/>
  <c r="H1122" i="3"/>
  <c r="AN1122" i="3" s="1"/>
  <c r="L1121" i="3"/>
  <c r="J1121" i="3"/>
  <c r="K1121" i="3" s="1"/>
  <c r="AD1124" i="3"/>
  <c r="AH1124" i="3" s="1"/>
  <c r="AF1123" i="3"/>
  <c r="AG1123" i="3" s="1"/>
  <c r="H919" i="1"/>
  <c r="L918" i="1"/>
  <c r="J918" i="1"/>
  <c r="K918" i="1" s="1"/>
  <c r="G1123" i="3"/>
  <c r="AM1123" i="3" s="1"/>
  <c r="AR1122" i="3" l="1"/>
  <c r="AP1122" i="3"/>
  <c r="AQ1122" i="3" s="1"/>
  <c r="H1123" i="3"/>
  <c r="AN1123" i="3" s="1"/>
  <c r="L1122" i="3"/>
  <c r="J1122" i="3"/>
  <c r="K1122" i="3" s="1"/>
  <c r="S1124" i="3"/>
  <c r="W1123" i="3"/>
  <c r="U1123" i="3"/>
  <c r="V1123" i="3" s="1"/>
  <c r="AD1125" i="3"/>
  <c r="AH1125" i="3" s="1"/>
  <c r="AF1124" i="3"/>
  <c r="AG1124" i="3" s="1"/>
  <c r="H920" i="1"/>
  <c r="L919" i="1"/>
  <c r="J919" i="1"/>
  <c r="K919" i="1" s="1"/>
  <c r="G1124" i="3"/>
  <c r="AM1124" i="3" s="1"/>
  <c r="AR1123" i="3" l="1"/>
  <c r="AP1123" i="3"/>
  <c r="AQ1123" i="3" s="1"/>
  <c r="S1125" i="3"/>
  <c r="W1124" i="3"/>
  <c r="U1124" i="3"/>
  <c r="V1124" i="3" s="1"/>
  <c r="H1124" i="3"/>
  <c r="AN1124" i="3" s="1"/>
  <c r="L1123" i="3"/>
  <c r="J1123" i="3"/>
  <c r="K1123" i="3" s="1"/>
  <c r="AD1126" i="3"/>
  <c r="AH1126" i="3" s="1"/>
  <c r="AF1125" i="3"/>
  <c r="AG1125" i="3" s="1"/>
  <c r="H921" i="1"/>
  <c r="L920" i="1"/>
  <c r="J920" i="1"/>
  <c r="K920" i="1" s="1"/>
  <c r="G1125" i="3"/>
  <c r="AM1125" i="3" s="1"/>
  <c r="AR1124" i="3" l="1"/>
  <c r="AP1124" i="3"/>
  <c r="AQ1124" i="3" s="1"/>
  <c r="H1125" i="3"/>
  <c r="AN1125" i="3" s="1"/>
  <c r="L1124" i="3"/>
  <c r="J1124" i="3"/>
  <c r="K1124" i="3" s="1"/>
  <c r="S1126" i="3"/>
  <c r="W1125" i="3"/>
  <c r="U1125" i="3"/>
  <c r="V1125" i="3" s="1"/>
  <c r="AD1127" i="3"/>
  <c r="AH1127" i="3" s="1"/>
  <c r="AF1126" i="3"/>
  <c r="AG1126" i="3" s="1"/>
  <c r="H922" i="1"/>
  <c r="L921" i="1"/>
  <c r="J921" i="1"/>
  <c r="K921" i="1" s="1"/>
  <c r="G1126" i="3"/>
  <c r="AM1126" i="3" s="1"/>
  <c r="AR1125" i="3" l="1"/>
  <c r="AP1125" i="3"/>
  <c r="AQ1125" i="3" s="1"/>
  <c r="S1127" i="3"/>
  <c r="W1126" i="3"/>
  <c r="U1126" i="3"/>
  <c r="V1126" i="3" s="1"/>
  <c r="H1126" i="3"/>
  <c r="AN1126" i="3" s="1"/>
  <c r="L1125" i="3"/>
  <c r="J1125" i="3"/>
  <c r="K1125" i="3" s="1"/>
  <c r="AD1128" i="3"/>
  <c r="AH1128" i="3" s="1"/>
  <c r="AF1127" i="3"/>
  <c r="AG1127" i="3" s="1"/>
  <c r="H923" i="1"/>
  <c r="L922" i="1"/>
  <c r="J922" i="1"/>
  <c r="K922" i="1" s="1"/>
  <c r="G1127" i="3"/>
  <c r="AM1127" i="3" s="1"/>
  <c r="AR1126" i="3" l="1"/>
  <c r="AP1126" i="3"/>
  <c r="AQ1126" i="3" s="1"/>
  <c r="H1127" i="3"/>
  <c r="AN1127" i="3" s="1"/>
  <c r="L1126" i="3"/>
  <c r="J1126" i="3"/>
  <c r="K1126" i="3" s="1"/>
  <c r="S1128" i="3"/>
  <c r="W1127" i="3"/>
  <c r="U1127" i="3"/>
  <c r="V1127" i="3" s="1"/>
  <c r="AD1129" i="3"/>
  <c r="AH1129" i="3" s="1"/>
  <c r="AF1128" i="3"/>
  <c r="AG1128" i="3" s="1"/>
  <c r="H924" i="1"/>
  <c r="L923" i="1"/>
  <c r="J923" i="1"/>
  <c r="K923" i="1" s="1"/>
  <c r="G1128" i="3"/>
  <c r="AM1128" i="3" s="1"/>
  <c r="AR1127" i="3" l="1"/>
  <c r="AP1127" i="3"/>
  <c r="AQ1127" i="3" s="1"/>
  <c r="S1129" i="3"/>
  <c r="W1128" i="3"/>
  <c r="U1128" i="3"/>
  <c r="V1128" i="3" s="1"/>
  <c r="H1128" i="3"/>
  <c r="AN1128" i="3" s="1"/>
  <c r="L1127" i="3"/>
  <c r="J1127" i="3"/>
  <c r="K1127" i="3" s="1"/>
  <c r="AD1130" i="3"/>
  <c r="AH1130" i="3" s="1"/>
  <c r="AF1129" i="3"/>
  <c r="AG1129" i="3" s="1"/>
  <c r="H925" i="1"/>
  <c r="L924" i="1"/>
  <c r="J924" i="1"/>
  <c r="K924" i="1" s="1"/>
  <c r="G1129" i="3"/>
  <c r="AM1129" i="3" s="1"/>
  <c r="AR1128" i="3" l="1"/>
  <c r="AP1128" i="3"/>
  <c r="AQ1128" i="3" s="1"/>
  <c r="H1129" i="3"/>
  <c r="AN1129" i="3" s="1"/>
  <c r="L1128" i="3"/>
  <c r="J1128" i="3"/>
  <c r="K1128" i="3" s="1"/>
  <c r="S1130" i="3"/>
  <c r="W1129" i="3"/>
  <c r="U1129" i="3"/>
  <c r="V1129" i="3" s="1"/>
  <c r="AD1131" i="3"/>
  <c r="AH1131" i="3" s="1"/>
  <c r="AF1130" i="3"/>
  <c r="AG1130" i="3" s="1"/>
  <c r="H926" i="1"/>
  <c r="L925" i="1"/>
  <c r="J925" i="1"/>
  <c r="G1130" i="3"/>
  <c r="AM1130" i="3" s="1"/>
  <c r="AR1129" i="3" l="1"/>
  <c r="AP1129" i="3"/>
  <c r="AQ1129" i="3" s="1"/>
  <c r="K925" i="1"/>
  <c r="S59" i="1"/>
  <c r="T59" i="1" s="1"/>
  <c r="S1131" i="3"/>
  <c r="W1130" i="3"/>
  <c r="U1130" i="3"/>
  <c r="V1130" i="3" s="1"/>
  <c r="H1130" i="3"/>
  <c r="AN1130" i="3" s="1"/>
  <c r="L1129" i="3"/>
  <c r="J1129" i="3"/>
  <c r="K1129" i="3" s="1"/>
  <c r="AD1132" i="3"/>
  <c r="AH1132" i="3" s="1"/>
  <c r="AF1131" i="3"/>
  <c r="AG1131" i="3" s="1"/>
  <c r="H927" i="1"/>
  <c r="L926" i="1"/>
  <c r="J926" i="1"/>
  <c r="K926" i="1" s="1"/>
  <c r="G1131" i="3"/>
  <c r="AM1131" i="3" s="1"/>
  <c r="AR1130" i="3" l="1"/>
  <c r="AP1130" i="3"/>
  <c r="AQ1130" i="3" s="1"/>
  <c r="H1131" i="3"/>
  <c r="AN1131" i="3" s="1"/>
  <c r="L1130" i="3"/>
  <c r="J1130" i="3"/>
  <c r="K1130" i="3" s="1"/>
  <c r="S1132" i="3"/>
  <c r="W1131" i="3"/>
  <c r="U1131" i="3"/>
  <c r="V1131" i="3" s="1"/>
  <c r="AD1133" i="3"/>
  <c r="AH1133" i="3" s="1"/>
  <c r="AF1132" i="3"/>
  <c r="AG1132" i="3" s="1"/>
  <c r="H928" i="1"/>
  <c r="L927" i="1"/>
  <c r="J927" i="1"/>
  <c r="K927" i="1" s="1"/>
  <c r="G1132" i="3"/>
  <c r="AM1132" i="3" s="1"/>
  <c r="AR1131" i="3" l="1"/>
  <c r="AP1131" i="3"/>
  <c r="AQ1131" i="3" s="1"/>
  <c r="S1133" i="3"/>
  <c r="W1132" i="3"/>
  <c r="U1132" i="3"/>
  <c r="V1132" i="3" s="1"/>
  <c r="H1132" i="3"/>
  <c r="AN1132" i="3" s="1"/>
  <c r="L1131" i="3"/>
  <c r="J1131" i="3"/>
  <c r="K1131" i="3" s="1"/>
  <c r="AD1134" i="3"/>
  <c r="AH1134" i="3" s="1"/>
  <c r="AF1133" i="3"/>
  <c r="AG1133" i="3" s="1"/>
  <c r="H929" i="1"/>
  <c r="L928" i="1"/>
  <c r="J928" i="1"/>
  <c r="K928" i="1" s="1"/>
  <c r="G1133" i="3"/>
  <c r="AM1133" i="3" s="1"/>
  <c r="AR1132" i="3" l="1"/>
  <c r="AP1132" i="3"/>
  <c r="AQ1132" i="3" s="1"/>
  <c r="H1133" i="3"/>
  <c r="AN1133" i="3" s="1"/>
  <c r="L1132" i="3"/>
  <c r="J1132" i="3"/>
  <c r="K1132" i="3" s="1"/>
  <c r="S1134" i="3"/>
  <c r="W1133" i="3"/>
  <c r="U1133" i="3"/>
  <c r="V1133" i="3" s="1"/>
  <c r="AD1135" i="3"/>
  <c r="AH1135" i="3" s="1"/>
  <c r="AF1134" i="3"/>
  <c r="AG1134" i="3" s="1"/>
  <c r="H930" i="1"/>
  <c r="L929" i="1"/>
  <c r="J929" i="1"/>
  <c r="K929" i="1" s="1"/>
  <c r="G1134" i="3"/>
  <c r="AM1134" i="3" s="1"/>
  <c r="AR1133" i="3" l="1"/>
  <c r="AP1133" i="3"/>
  <c r="AQ1133" i="3" s="1"/>
  <c r="S1135" i="3"/>
  <c r="W1134" i="3"/>
  <c r="U1134" i="3"/>
  <c r="V1134" i="3" s="1"/>
  <c r="H1134" i="3"/>
  <c r="AN1134" i="3" s="1"/>
  <c r="L1133" i="3"/>
  <c r="J1133" i="3"/>
  <c r="K1133" i="3" s="1"/>
  <c r="AD1136" i="3"/>
  <c r="AH1136" i="3" s="1"/>
  <c r="AF1135" i="3"/>
  <c r="AG1135" i="3" s="1"/>
  <c r="H931" i="1"/>
  <c r="L930" i="1"/>
  <c r="J930" i="1"/>
  <c r="K930" i="1" s="1"/>
  <c r="G1135" i="3"/>
  <c r="AM1135" i="3" s="1"/>
  <c r="AR1134" i="3" l="1"/>
  <c r="AP1134" i="3"/>
  <c r="AQ1134" i="3" s="1"/>
  <c r="H1135" i="3"/>
  <c r="AN1135" i="3" s="1"/>
  <c r="L1134" i="3"/>
  <c r="J1134" i="3"/>
  <c r="K1134" i="3" s="1"/>
  <c r="S1136" i="3"/>
  <c r="W1135" i="3"/>
  <c r="U1135" i="3"/>
  <c r="V1135" i="3" s="1"/>
  <c r="AD1137" i="3"/>
  <c r="AH1137" i="3" s="1"/>
  <c r="AF1136" i="3"/>
  <c r="AG1136" i="3" s="1"/>
  <c r="H932" i="1"/>
  <c r="L931" i="1"/>
  <c r="J931" i="1"/>
  <c r="K931" i="1" s="1"/>
  <c r="G1136" i="3"/>
  <c r="AM1136" i="3" s="1"/>
  <c r="AR1135" i="3" l="1"/>
  <c r="AP1135" i="3"/>
  <c r="AQ1135" i="3" s="1"/>
  <c r="S1137" i="3"/>
  <c r="W1136" i="3"/>
  <c r="U1136" i="3"/>
  <c r="V1136" i="3" s="1"/>
  <c r="H1136" i="3"/>
  <c r="AN1136" i="3" s="1"/>
  <c r="L1135" i="3"/>
  <c r="J1135" i="3"/>
  <c r="K1135" i="3" s="1"/>
  <c r="AD1138" i="3"/>
  <c r="AH1138" i="3" s="1"/>
  <c r="AF1137" i="3"/>
  <c r="AG1137" i="3" s="1"/>
  <c r="H933" i="1"/>
  <c r="L932" i="1"/>
  <c r="J932" i="1"/>
  <c r="K932" i="1" s="1"/>
  <c r="G1137" i="3"/>
  <c r="AM1137" i="3" s="1"/>
  <c r="AR1136" i="3" l="1"/>
  <c r="AP1136" i="3"/>
  <c r="AQ1136" i="3" s="1"/>
  <c r="H1137" i="3"/>
  <c r="AN1137" i="3" s="1"/>
  <c r="L1136" i="3"/>
  <c r="J1136" i="3"/>
  <c r="K1136" i="3" s="1"/>
  <c r="S1138" i="3"/>
  <c r="W1137" i="3"/>
  <c r="U1137" i="3"/>
  <c r="V1137" i="3" s="1"/>
  <c r="AD1139" i="3"/>
  <c r="AH1139" i="3" s="1"/>
  <c r="AF1138" i="3"/>
  <c r="H934" i="1"/>
  <c r="L933" i="1"/>
  <c r="J933" i="1"/>
  <c r="K933" i="1" s="1"/>
  <c r="G1138" i="3"/>
  <c r="AM1138" i="3" s="1"/>
  <c r="AR1137" i="3" l="1"/>
  <c r="AP1137" i="3"/>
  <c r="AQ1137" i="3" s="1"/>
  <c r="AG1138" i="3"/>
  <c r="AW81" i="3"/>
  <c r="BA81" i="3" s="1"/>
  <c r="S1139" i="3"/>
  <c r="W1138" i="3"/>
  <c r="U1138" i="3"/>
  <c r="H1138" i="3"/>
  <c r="AN1138" i="3" s="1"/>
  <c r="L1137" i="3"/>
  <c r="J1137" i="3"/>
  <c r="K1137" i="3" s="1"/>
  <c r="AD1140" i="3"/>
  <c r="AH1140" i="3" s="1"/>
  <c r="AF1139" i="3"/>
  <c r="AG1139" i="3" s="1"/>
  <c r="H935" i="1"/>
  <c r="L934" i="1"/>
  <c r="J934" i="1"/>
  <c r="K934" i="1" s="1"/>
  <c r="G1139" i="3"/>
  <c r="AM1139" i="3" s="1"/>
  <c r="AR1138" i="3" l="1"/>
  <c r="AP1138" i="3"/>
  <c r="V1138" i="3"/>
  <c r="AV81" i="3"/>
  <c r="AZ81" i="3" s="1"/>
  <c r="H1139" i="3"/>
  <c r="AN1139" i="3" s="1"/>
  <c r="L1138" i="3"/>
  <c r="J1138" i="3"/>
  <c r="S1140" i="3"/>
  <c r="W1139" i="3"/>
  <c r="U1139" i="3"/>
  <c r="V1139" i="3" s="1"/>
  <c r="AD1141" i="3"/>
  <c r="AH1141" i="3" s="1"/>
  <c r="AF1140" i="3"/>
  <c r="AG1140" i="3" s="1"/>
  <c r="H936" i="1"/>
  <c r="L935" i="1"/>
  <c r="J935" i="1"/>
  <c r="K935" i="1" s="1"/>
  <c r="G1140" i="3"/>
  <c r="AM1140" i="3" s="1"/>
  <c r="K1138" i="3" l="1"/>
  <c r="AU81" i="3"/>
  <c r="AY81" i="3" s="1"/>
  <c r="AX81" i="3"/>
  <c r="BB81" i="3" s="1"/>
  <c r="AQ1138" i="3"/>
  <c r="AR1139" i="3"/>
  <c r="AP1139" i="3"/>
  <c r="AQ1139" i="3" s="1"/>
  <c r="S1141" i="3"/>
  <c r="W1140" i="3"/>
  <c r="U1140" i="3"/>
  <c r="V1140" i="3" s="1"/>
  <c r="H1140" i="3"/>
  <c r="AN1140" i="3" s="1"/>
  <c r="L1139" i="3"/>
  <c r="J1139" i="3"/>
  <c r="K1139" i="3" s="1"/>
  <c r="AD1142" i="3"/>
  <c r="AH1142" i="3" s="1"/>
  <c r="AF1141" i="3"/>
  <c r="AG1141" i="3" s="1"/>
  <c r="H937" i="1"/>
  <c r="L936" i="1"/>
  <c r="J936" i="1"/>
  <c r="K936" i="1" s="1"/>
  <c r="G1141" i="3"/>
  <c r="AM1141" i="3" s="1"/>
  <c r="AR1140" i="3" l="1"/>
  <c r="AP1140" i="3"/>
  <c r="AQ1140" i="3" s="1"/>
  <c r="H1141" i="3"/>
  <c r="AN1141" i="3" s="1"/>
  <c r="L1140" i="3"/>
  <c r="J1140" i="3"/>
  <c r="K1140" i="3" s="1"/>
  <c r="S1142" i="3"/>
  <c r="W1141" i="3"/>
  <c r="U1141" i="3"/>
  <c r="V1141" i="3" s="1"/>
  <c r="AD1143" i="3"/>
  <c r="AH1143" i="3" s="1"/>
  <c r="AF1142" i="3"/>
  <c r="AG1142" i="3" s="1"/>
  <c r="H938" i="1"/>
  <c r="L937" i="1"/>
  <c r="J937" i="1"/>
  <c r="K937" i="1" s="1"/>
  <c r="G1142" i="3"/>
  <c r="AM1142" i="3" s="1"/>
  <c r="AR1141" i="3" l="1"/>
  <c r="AP1141" i="3"/>
  <c r="AQ1141" i="3" s="1"/>
  <c r="S1143" i="3"/>
  <c r="W1142" i="3"/>
  <c r="U1142" i="3"/>
  <c r="V1142" i="3" s="1"/>
  <c r="H1142" i="3"/>
  <c r="AN1142" i="3" s="1"/>
  <c r="L1141" i="3"/>
  <c r="J1141" i="3"/>
  <c r="K1141" i="3" s="1"/>
  <c r="AD1144" i="3"/>
  <c r="AH1144" i="3" s="1"/>
  <c r="AF1143" i="3"/>
  <c r="AG1143" i="3" s="1"/>
  <c r="H939" i="1"/>
  <c r="L938" i="1"/>
  <c r="J938" i="1"/>
  <c r="K938" i="1" s="1"/>
  <c r="G1143" i="3"/>
  <c r="AM1143" i="3" s="1"/>
  <c r="AR1142" i="3" l="1"/>
  <c r="AP1142" i="3"/>
  <c r="AQ1142" i="3" s="1"/>
  <c r="H1143" i="3"/>
  <c r="AN1143" i="3" s="1"/>
  <c r="L1142" i="3"/>
  <c r="J1142" i="3"/>
  <c r="K1142" i="3" s="1"/>
  <c r="S1144" i="3"/>
  <c r="W1143" i="3"/>
  <c r="U1143" i="3"/>
  <c r="V1143" i="3" s="1"/>
  <c r="AD1145" i="3"/>
  <c r="AH1145" i="3" s="1"/>
  <c r="AF1144" i="3"/>
  <c r="AG1144" i="3" s="1"/>
  <c r="H940" i="1"/>
  <c r="L939" i="1"/>
  <c r="J939" i="1"/>
  <c r="K939" i="1" s="1"/>
  <c r="G1144" i="3"/>
  <c r="AM1144" i="3" s="1"/>
  <c r="AR1143" i="3" l="1"/>
  <c r="AP1143" i="3"/>
  <c r="AQ1143" i="3" s="1"/>
  <c r="S1145" i="3"/>
  <c r="W1144" i="3"/>
  <c r="U1144" i="3"/>
  <c r="V1144" i="3" s="1"/>
  <c r="H1144" i="3"/>
  <c r="AN1144" i="3" s="1"/>
  <c r="L1143" i="3"/>
  <c r="J1143" i="3"/>
  <c r="K1143" i="3" s="1"/>
  <c r="AD1146" i="3"/>
  <c r="AH1146" i="3" s="1"/>
  <c r="AF1145" i="3"/>
  <c r="AG1145" i="3" s="1"/>
  <c r="H941" i="1"/>
  <c r="L940" i="1"/>
  <c r="J940" i="1"/>
  <c r="K940" i="1" s="1"/>
  <c r="G1145" i="3"/>
  <c r="AM1145" i="3" s="1"/>
  <c r="AR1144" i="3" l="1"/>
  <c r="AP1144" i="3"/>
  <c r="AQ1144" i="3" s="1"/>
  <c r="H1145" i="3"/>
  <c r="AN1145" i="3" s="1"/>
  <c r="L1144" i="3"/>
  <c r="J1144" i="3"/>
  <c r="K1144" i="3" s="1"/>
  <c r="S1146" i="3"/>
  <c r="W1145" i="3"/>
  <c r="U1145" i="3"/>
  <c r="V1145" i="3" s="1"/>
  <c r="AD1147" i="3"/>
  <c r="AH1147" i="3" s="1"/>
  <c r="AF1146" i="3"/>
  <c r="AG1146" i="3" s="1"/>
  <c r="H942" i="1"/>
  <c r="L941" i="1"/>
  <c r="J941" i="1"/>
  <c r="K941" i="1" s="1"/>
  <c r="G1146" i="3"/>
  <c r="AM1146" i="3" s="1"/>
  <c r="AR1145" i="3" l="1"/>
  <c r="AP1145" i="3"/>
  <c r="AQ1145" i="3" s="1"/>
  <c r="S1147" i="3"/>
  <c r="W1146" i="3"/>
  <c r="U1146" i="3"/>
  <c r="V1146" i="3" s="1"/>
  <c r="H1146" i="3"/>
  <c r="AN1146" i="3" s="1"/>
  <c r="L1145" i="3"/>
  <c r="J1145" i="3"/>
  <c r="K1145" i="3" s="1"/>
  <c r="AD1148" i="3"/>
  <c r="AH1148" i="3" s="1"/>
  <c r="AF1147" i="3"/>
  <c r="AG1147" i="3" s="1"/>
  <c r="H943" i="1"/>
  <c r="L942" i="1"/>
  <c r="J942" i="1"/>
  <c r="K942" i="1" s="1"/>
  <c r="G1147" i="3"/>
  <c r="AM1147" i="3" s="1"/>
  <c r="AR1146" i="3" l="1"/>
  <c r="AP1146" i="3"/>
  <c r="AQ1146" i="3" s="1"/>
  <c r="H1147" i="3"/>
  <c r="AN1147" i="3" s="1"/>
  <c r="L1146" i="3"/>
  <c r="J1146" i="3"/>
  <c r="K1146" i="3" s="1"/>
  <c r="S1148" i="3"/>
  <c r="W1147" i="3"/>
  <c r="U1147" i="3"/>
  <c r="V1147" i="3" s="1"/>
  <c r="AD1149" i="3"/>
  <c r="AH1149" i="3" s="1"/>
  <c r="AF1148" i="3"/>
  <c r="AG1148" i="3" s="1"/>
  <c r="H944" i="1"/>
  <c r="L943" i="1"/>
  <c r="J943" i="1"/>
  <c r="K943" i="1" s="1"/>
  <c r="G1148" i="3"/>
  <c r="AM1148" i="3" s="1"/>
  <c r="AR1147" i="3" l="1"/>
  <c r="AP1147" i="3"/>
  <c r="AQ1147" i="3" s="1"/>
  <c r="S1149" i="3"/>
  <c r="W1148" i="3"/>
  <c r="U1148" i="3"/>
  <c r="V1148" i="3" s="1"/>
  <c r="H1148" i="3"/>
  <c r="AN1148" i="3" s="1"/>
  <c r="L1147" i="3"/>
  <c r="J1147" i="3"/>
  <c r="K1147" i="3" s="1"/>
  <c r="AD1150" i="3"/>
  <c r="AH1150" i="3" s="1"/>
  <c r="AF1149" i="3"/>
  <c r="AG1149" i="3" s="1"/>
  <c r="H945" i="1"/>
  <c r="L944" i="1"/>
  <c r="J944" i="1"/>
  <c r="K944" i="1" s="1"/>
  <c r="G1149" i="3"/>
  <c r="AM1149" i="3" s="1"/>
  <c r="AR1148" i="3" l="1"/>
  <c r="AP1148" i="3"/>
  <c r="AQ1148" i="3" s="1"/>
  <c r="H1149" i="3"/>
  <c r="AN1149" i="3" s="1"/>
  <c r="L1148" i="3"/>
  <c r="J1148" i="3"/>
  <c r="K1148" i="3" s="1"/>
  <c r="S1150" i="3"/>
  <c r="W1149" i="3"/>
  <c r="U1149" i="3"/>
  <c r="V1149" i="3" s="1"/>
  <c r="AD1151" i="3"/>
  <c r="AH1151" i="3" s="1"/>
  <c r="AF1150" i="3"/>
  <c r="AG1150" i="3" s="1"/>
  <c r="H946" i="1"/>
  <c r="L945" i="1"/>
  <c r="J945" i="1"/>
  <c r="K945" i="1" s="1"/>
  <c r="G1150" i="3"/>
  <c r="AM1150" i="3" s="1"/>
  <c r="AR1149" i="3" l="1"/>
  <c r="AP1149" i="3"/>
  <c r="AQ1149" i="3" s="1"/>
  <c r="S1151" i="3"/>
  <c r="W1150" i="3"/>
  <c r="U1150" i="3"/>
  <c r="V1150" i="3" s="1"/>
  <c r="H1150" i="3"/>
  <c r="AN1150" i="3" s="1"/>
  <c r="L1149" i="3"/>
  <c r="J1149" i="3"/>
  <c r="K1149" i="3" s="1"/>
  <c r="AD1152" i="3"/>
  <c r="AH1152" i="3" s="1"/>
  <c r="AF1151" i="3"/>
  <c r="AG1151" i="3" s="1"/>
  <c r="H947" i="1"/>
  <c r="L946" i="1"/>
  <c r="J946" i="1"/>
  <c r="K946" i="1" s="1"/>
  <c r="G1151" i="3"/>
  <c r="AM1151" i="3" s="1"/>
  <c r="AR1150" i="3" l="1"/>
  <c r="AP1150" i="3"/>
  <c r="AQ1150" i="3" s="1"/>
  <c r="H1151" i="3"/>
  <c r="AN1151" i="3" s="1"/>
  <c r="L1150" i="3"/>
  <c r="J1150" i="3"/>
  <c r="K1150" i="3" s="1"/>
  <c r="S1152" i="3"/>
  <c r="W1151" i="3"/>
  <c r="U1151" i="3"/>
  <c r="V1151" i="3" s="1"/>
  <c r="AD1153" i="3"/>
  <c r="AH1153" i="3" s="1"/>
  <c r="AF1152" i="3"/>
  <c r="AG1152" i="3" s="1"/>
  <c r="H948" i="1"/>
  <c r="L947" i="1"/>
  <c r="J947" i="1"/>
  <c r="G1152" i="3"/>
  <c r="AM1152" i="3" s="1"/>
  <c r="AR1151" i="3" l="1"/>
  <c r="AP1151" i="3"/>
  <c r="AQ1151" i="3" s="1"/>
  <c r="K947" i="1"/>
  <c r="S60" i="1"/>
  <c r="T60" i="1" s="1"/>
  <c r="S1153" i="3"/>
  <c r="W1152" i="3"/>
  <c r="U1152" i="3"/>
  <c r="V1152" i="3" s="1"/>
  <c r="H1152" i="3"/>
  <c r="AN1152" i="3" s="1"/>
  <c r="L1151" i="3"/>
  <c r="J1151" i="3"/>
  <c r="K1151" i="3" s="1"/>
  <c r="AD1154" i="3"/>
  <c r="AH1154" i="3" s="1"/>
  <c r="AF1153" i="3"/>
  <c r="AG1153" i="3" s="1"/>
  <c r="H949" i="1"/>
  <c r="L948" i="1"/>
  <c r="J948" i="1"/>
  <c r="K948" i="1" s="1"/>
  <c r="G1153" i="3"/>
  <c r="AM1153" i="3" s="1"/>
  <c r="AR1152" i="3" l="1"/>
  <c r="AP1152" i="3"/>
  <c r="AQ1152" i="3" s="1"/>
  <c r="H1153" i="3"/>
  <c r="AN1153" i="3" s="1"/>
  <c r="L1152" i="3"/>
  <c r="J1152" i="3"/>
  <c r="K1152" i="3" s="1"/>
  <c r="S1154" i="3"/>
  <c r="W1153" i="3"/>
  <c r="U1153" i="3"/>
  <c r="V1153" i="3" s="1"/>
  <c r="AD1155" i="3"/>
  <c r="AH1155" i="3" s="1"/>
  <c r="AF1154" i="3"/>
  <c r="AG1154" i="3" s="1"/>
  <c r="H950" i="1"/>
  <c r="L949" i="1"/>
  <c r="J949" i="1"/>
  <c r="K949" i="1" s="1"/>
  <c r="G1154" i="3"/>
  <c r="AM1154" i="3" s="1"/>
  <c r="AR1153" i="3" l="1"/>
  <c r="AP1153" i="3"/>
  <c r="AQ1153" i="3" s="1"/>
  <c r="S1155" i="3"/>
  <c r="W1154" i="3"/>
  <c r="U1154" i="3"/>
  <c r="V1154" i="3" s="1"/>
  <c r="H1154" i="3"/>
  <c r="AN1154" i="3" s="1"/>
  <c r="L1153" i="3"/>
  <c r="J1153" i="3"/>
  <c r="K1153" i="3" s="1"/>
  <c r="AD1156" i="3"/>
  <c r="AH1156" i="3" s="1"/>
  <c r="AF1155" i="3"/>
  <c r="AG1155" i="3" s="1"/>
  <c r="H951" i="1"/>
  <c r="L950" i="1"/>
  <c r="J950" i="1"/>
  <c r="K950" i="1" s="1"/>
  <c r="G1155" i="3"/>
  <c r="AM1155" i="3" s="1"/>
  <c r="AR1154" i="3" l="1"/>
  <c r="AP1154" i="3"/>
  <c r="AQ1154" i="3" s="1"/>
  <c r="H1155" i="3"/>
  <c r="AN1155" i="3" s="1"/>
  <c r="L1154" i="3"/>
  <c r="J1154" i="3"/>
  <c r="K1154" i="3" s="1"/>
  <c r="S1156" i="3"/>
  <c r="W1155" i="3"/>
  <c r="U1155" i="3"/>
  <c r="V1155" i="3" s="1"/>
  <c r="AD1157" i="3"/>
  <c r="AH1157" i="3" s="1"/>
  <c r="AF1156" i="3"/>
  <c r="AG1156" i="3" s="1"/>
  <c r="H952" i="1"/>
  <c r="L951" i="1"/>
  <c r="J951" i="1"/>
  <c r="K951" i="1" s="1"/>
  <c r="G1156" i="3"/>
  <c r="AM1156" i="3" s="1"/>
  <c r="AR1155" i="3" l="1"/>
  <c r="AP1155" i="3"/>
  <c r="AQ1155" i="3" s="1"/>
  <c r="S1157" i="3"/>
  <c r="W1156" i="3"/>
  <c r="U1156" i="3"/>
  <c r="V1156" i="3" s="1"/>
  <c r="H1156" i="3"/>
  <c r="AN1156" i="3" s="1"/>
  <c r="L1155" i="3"/>
  <c r="J1155" i="3"/>
  <c r="K1155" i="3" s="1"/>
  <c r="AD1158" i="3"/>
  <c r="AH1158" i="3" s="1"/>
  <c r="AF1157" i="3"/>
  <c r="H953" i="1"/>
  <c r="L952" i="1"/>
  <c r="J952" i="1"/>
  <c r="K952" i="1" s="1"/>
  <c r="G1157" i="3"/>
  <c r="AM1157" i="3" s="1"/>
  <c r="AG1157" i="3" l="1"/>
  <c r="AW82" i="3"/>
  <c r="BA82" i="3" s="1"/>
  <c r="AR1156" i="3"/>
  <c r="AP1156" i="3"/>
  <c r="AQ1156" i="3" s="1"/>
  <c r="H1157" i="3"/>
  <c r="AN1157" i="3" s="1"/>
  <c r="L1156" i="3"/>
  <c r="J1156" i="3"/>
  <c r="K1156" i="3" s="1"/>
  <c r="S1158" i="3"/>
  <c r="W1157" i="3"/>
  <c r="U1157" i="3"/>
  <c r="AD1159" i="3"/>
  <c r="AH1159" i="3" s="1"/>
  <c r="AF1158" i="3"/>
  <c r="AG1158" i="3" s="1"/>
  <c r="H954" i="1"/>
  <c r="L953" i="1"/>
  <c r="J953" i="1"/>
  <c r="K953" i="1" s="1"/>
  <c r="G1158" i="3"/>
  <c r="AM1158" i="3" s="1"/>
  <c r="V1157" i="3" l="1"/>
  <c r="AV82" i="3"/>
  <c r="AZ82" i="3" s="1"/>
  <c r="AR1157" i="3"/>
  <c r="AP1157" i="3"/>
  <c r="S1159" i="3"/>
  <c r="W1158" i="3"/>
  <c r="U1158" i="3"/>
  <c r="V1158" i="3" s="1"/>
  <c r="H1158" i="3"/>
  <c r="AN1158" i="3" s="1"/>
  <c r="L1157" i="3"/>
  <c r="J1157" i="3"/>
  <c r="AD1160" i="3"/>
  <c r="AH1160" i="3" s="1"/>
  <c r="AF1159" i="3"/>
  <c r="AG1159" i="3" s="1"/>
  <c r="H955" i="1"/>
  <c r="L954" i="1"/>
  <c r="J954" i="1"/>
  <c r="K954" i="1" s="1"/>
  <c r="G1159" i="3"/>
  <c r="AM1159" i="3" s="1"/>
  <c r="AX82" i="3" l="1"/>
  <c r="BB82" i="3" s="1"/>
  <c r="AQ1157" i="3"/>
  <c r="AR1158" i="3"/>
  <c r="AP1158" i="3"/>
  <c r="AQ1158" i="3" s="1"/>
  <c r="K1157" i="3"/>
  <c r="AU82" i="3"/>
  <c r="AY82" i="3" s="1"/>
  <c r="H1159" i="3"/>
  <c r="AN1159" i="3" s="1"/>
  <c r="L1158" i="3"/>
  <c r="J1158" i="3"/>
  <c r="K1158" i="3" s="1"/>
  <c r="S1160" i="3"/>
  <c r="W1159" i="3"/>
  <c r="U1159" i="3"/>
  <c r="V1159" i="3" s="1"/>
  <c r="AD1161" i="3"/>
  <c r="AH1161" i="3" s="1"/>
  <c r="AF1160" i="3"/>
  <c r="AG1160" i="3" s="1"/>
  <c r="H956" i="1"/>
  <c r="L955" i="1"/>
  <c r="J955" i="1"/>
  <c r="K955" i="1" s="1"/>
  <c r="G1160" i="3"/>
  <c r="AM1160" i="3" s="1"/>
  <c r="AR1159" i="3" l="1"/>
  <c r="AP1159" i="3"/>
  <c r="AQ1159" i="3" s="1"/>
  <c r="S1161" i="3"/>
  <c r="W1160" i="3"/>
  <c r="U1160" i="3"/>
  <c r="V1160" i="3" s="1"/>
  <c r="H1160" i="3"/>
  <c r="AN1160" i="3" s="1"/>
  <c r="L1159" i="3"/>
  <c r="J1159" i="3"/>
  <c r="K1159" i="3" s="1"/>
  <c r="AD1162" i="3"/>
  <c r="AH1162" i="3" s="1"/>
  <c r="AF1161" i="3"/>
  <c r="AG1161" i="3" s="1"/>
  <c r="H957" i="1"/>
  <c r="L956" i="1"/>
  <c r="J956" i="1"/>
  <c r="K956" i="1" s="1"/>
  <c r="G1161" i="3"/>
  <c r="AM1161" i="3" s="1"/>
  <c r="AR1160" i="3" l="1"/>
  <c r="AP1160" i="3"/>
  <c r="AQ1160" i="3" s="1"/>
  <c r="H1161" i="3"/>
  <c r="AN1161" i="3" s="1"/>
  <c r="L1160" i="3"/>
  <c r="J1160" i="3"/>
  <c r="K1160" i="3" s="1"/>
  <c r="S1162" i="3"/>
  <c r="W1161" i="3"/>
  <c r="U1161" i="3"/>
  <c r="V1161" i="3" s="1"/>
  <c r="AD1163" i="3"/>
  <c r="AH1163" i="3" s="1"/>
  <c r="AF1162" i="3"/>
  <c r="AG1162" i="3" s="1"/>
  <c r="H958" i="1"/>
  <c r="L957" i="1"/>
  <c r="J957" i="1"/>
  <c r="K957" i="1" s="1"/>
  <c r="G1162" i="3"/>
  <c r="AM1162" i="3" s="1"/>
  <c r="AR1161" i="3" l="1"/>
  <c r="AP1161" i="3"/>
  <c r="AQ1161" i="3" s="1"/>
  <c r="S1163" i="3"/>
  <c r="W1162" i="3"/>
  <c r="U1162" i="3"/>
  <c r="V1162" i="3" s="1"/>
  <c r="H1162" i="3"/>
  <c r="AN1162" i="3" s="1"/>
  <c r="L1161" i="3"/>
  <c r="J1161" i="3"/>
  <c r="K1161" i="3" s="1"/>
  <c r="AD1164" i="3"/>
  <c r="AH1164" i="3" s="1"/>
  <c r="AF1163" i="3"/>
  <c r="AG1163" i="3" s="1"/>
  <c r="H959" i="1"/>
  <c r="L958" i="1"/>
  <c r="J958" i="1"/>
  <c r="K958" i="1" s="1"/>
  <c r="G1163" i="3"/>
  <c r="AM1163" i="3" s="1"/>
  <c r="AR1162" i="3" l="1"/>
  <c r="AP1162" i="3"/>
  <c r="AQ1162" i="3" s="1"/>
  <c r="H1163" i="3"/>
  <c r="AN1163" i="3" s="1"/>
  <c r="L1162" i="3"/>
  <c r="J1162" i="3"/>
  <c r="K1162" i="3" s="1"/>
  <c r="S1164" i="3"/>
  <c r="W1163" i="3"/>
  <c r="U1163" i="3"/>
  <c r="V1163" i="3" s="1"/>
  <c r="AD1165" i="3"/>
  <c r="AH1165" i="3" s="1"/>
  <c r="AF1164" i="3"/>
  <c r="AG1164" i="3" s="1"/>
  <c r="H960" i="1"/>
  <c r="L959" i="1"/>
  <c r="J959" i="1"/>
  <c r="K959" i="1" s="1"/>
  <c r="G1164" i="3"/>
  <c r="AM1164" i="3" s="1"/>
  <c r="AR1163" i="3" l="1"/>
  <c r="AP1163" i="3"/>
  <c r="AQ1163" i="3" s="1"/>
  <c r="S1165" i="3"/>
  <c r="W1164" i="3"/>
  <c r="U1164" i="3"/>
  <c r="V1164" i="3" s="1"/>
  <c r="H1164" i="3"/>
  <c r="AN1164" i="3" s="1"/>
  <c r="L1163" i="3"/>
  <c r="J1163" i="3"/>
  <c r="K1163" i="3" s="1"/>
  <c r="AD1166" i="3"/>
  <c r="AH1166" i="3" s="1"/>
  <c r="AF1165" i="3"/>
  <c r="AG1165" i="3" s="1"/>
  <c r="H961" i="1"/>
  <c r="L960" i="1"/>
  <c r="J960" i="1"/>
  <c r="K960" i="1" s="1"/>
  <c r="G1165" i="3"/>
  <c r="AM1165" i="3" s="1"/>
  <c r="AR1164" i="3" l="1"/>
  <c r="AP1164" i="3"/>
  <c r="AQ1164" i="3" s="1"/>
  <c r="H1165" i="3"/>
  <c r="AN1165" i="3" s="1"/>
  <c r="L1164" i="3"/>
  <c r="J1164" i="3"/>
  <c r="K1164" i="3" s="1"/>
  <c r="S1166" i="3"/>
  <c r="W1165" i="3"/>
  <c r="U1165" i="3"/>
  <c r="V1165" i="3" s="1"/>
  <c r="AD1167" i="3"/>
  <c r="AH1167" i="3" s="1"/>
  <c r="AF1166" i="3"/>
  <c r="AG1166" i="3" s="1"/>
  <c r="H962" i="1"/>
  <c r="L961" i="1"/>
  <c r="J961" i="1"/>
  <c r="K961" i="1" s="1"/>
  <c r="G1166" i="3"/>
  <c r="AM1166" i="3" s="1"/>
  <c r="AR1165" i="3" l="1"/>
  <c r="AP1165" i="3"/>
  <c r="AQ1165" i="3" s="1"/>
  <c r="S1167" i="3"/>
  <c r="W1166" i="3"/>
  <c r="U1166" i="3"/>
  <c r="V1166" i="3" s="1"/>
  <c r="H1166" i="3"/>
  <c r="AN1166" i="3" s="1"/>
  <c r="L1165" i="3"/>
  <c r="J1165" i="3"/>
  <c r="K1165" i="3" s="1"/>
  <c r="AD1168" i="3"/>
  <c r="AH1168" i="3" s="1"/>
  <c r="AF1167" i="3"/>
  <c r="AG1167" i="3" s="1"/>
  <c r="H963" i="1"/>
  <c r="L962" i="1"/>
  <c r="J962" i="1"/>
  <c r="K962" i="1" s="1"/>
  <c r="G1167" i="3"/>
  <c r="AM1167" i="3" s="1"/>
  <c r="AR1166" i="3" l="1"/>
  <c r="AP1166" i="3"/>
  <c r="AQ1166" i="3" s="1"/>
  <c r="H1167" i="3"/>
  <c r="AN1167" i="3" s="1"/>
  <c r="L1166" i="3"/>
  <c r="J1166" i="3"/>
  <c r="K1166" i="3" s="1"/>
  <c r="S1168" i="3"/>
  <c r="W1167" i="3"/>
  <c r="U1167" i="3"/>
  <c r="V1167" i="3" s="1"/>
  <c r="AD1169" i="3"/>
  <c r="AH1169" i="3" s="1"/>
  <c r="AF1168" i="3"/>
  <c r="AG1168" i="3" s="1"/>
  <c r="H964" i="1"/>
  <c r="L963" i="1"/>
  <c r="J963" i="1"/>
  <c r="K963" i="1" s="1"/>
  <c r="G1168" i="3"/>
  <c r="AM1168" i="3" s="1"/>
  <c r="AR1167" i="3" l="1"/>
  <c r="AP1167" i="3"/>
  <c r="AQ1167" i="3" s="1"/>
  <c r="S1169" i="3"/>
  <c r="W1168" i="3"/>
  <c r="U1168" i="3"/>
  <c r="V1168" i="3" s="1"/>
  <c r="H1168" i="3"/>
  <c r="AN1168" i="3" s="1"/>
  <c r="L1167" i="3"/>
  <c r="J1167" i="3"/>
  <c r="K1167" i="3" s="1"/>
  <c r="AD1170" i="3"/>
  <c r="AH1170" i="3" s="1"/>
  <c r="AF1169" i="3"/>
  <c r="AG1169" i="3" s="1"/>
  <c r="H965" i="1"/>
  <c r="L964" i="1"/>
  <c r="J964" i="1"/>
  <c r="K964" i="1" s="1"/>
  <c r="G1169" i="3"/>
  <c r="AM1169" i="3" s="1"/>
  <c r="AR1168" i="3" l="1"/>
  <c r="AP1168" i="3"/>
  <c r="AQ1168" i="3" s="1"/>
  <c r="H1169" i="3"/>
  <c r="AN1169" i="3" s="1"/>
  <c r="L1168" i="3"/>
  <c r="J1168" i="3"/>
  <c r="K1168" i="3" s="1"/>
  <c r="S1170" i="3"/>
  <c r="W1169" i="3"/>
  <c r="U1169" i="3"/>
  <c r="V1169" i="3" s="1"/>
  <c r="AD1171" i="3"/>
  <c r="AH1171" i="3" s="1"/>
  <c r="AF1170" i="3"/>
  <c r="AG1170" i="3" s="1"/>
  <c r="H966" i="1"/>
  <c r="L965" i="1"/>
  <c r="J965" i="1"/>
  <c r="K965" i="1" s="1"/>
  <c r="G1170" i="3"/>
  <c r="AM1170" i="3" s="1"/>
  <c r="AR1169" i="3" l="1"/>
  <c r="AP1169" i="3"/>
  <c r="AQ1169" i="3" s="1"/>
  <c r="S1171" i="3"/>
  <c r="W1170" i="3"/>
  <c r="U1170" i="3"/>
  <c r="V1170" i="3" s="1"/>
  <c r="H1170" i="3"/>
  <c r="AN1170" i="3" s="1"/>
  <c r="L1169" i="3"/>
  <c r="J1169" i="3"/>
  <c r="K1169" i="3" s="1"/>
  <c r="AD1172" i="3"/>
  <c r="AH1172" i="3" s="1"/>
  <c r="AF1171" i="3"/>
  <c r="AG1171" i="3" s="1"/>
  <c r="H967" i="1"/>
  <c r="L966" i="1"/>
  <c r="J966" i="1"/>
  <c r="K966" i="1" s="1"/>
  <c r="G1171" i="3"/>
  <c r="AM1171" i="3" s="1"/>
  <c r="AR1170" i="3" l="1"/>
  <c r="AP1170" i="3"/>
  <c r="AQ1170" i="3" s="1"/>
  <c r="H1171" i="3"/>
  <c r="AN1171" i="3" s="1"/>
  <c r="L1170" i="3"/>
  <c r="J1170" i="3"/>
  <c r="K1170" i="3" s="1"/>
  <c r="S1172" i="3"/>
  <c r="W1171" i="3"/>
  <c r="U1171" i="3"/>
  <c r="V1171" i="3" s="1"/>
  <c r="AD1173" i="3"/>
  <c r="AH1173" i="3" s="1"/>
  <c r="AF1172" i="3"/>
  <c r="AG1172" i="3" s="1"/>
  <c r="H968" i="1"/>
  <c r="L967" i="1"/>
  <c r="J967" i="1"/>
  <c r="G1172" i="3"/>
  <c r="AM1172" i="3" s="1"/>
  <c r="AR1171" i="3" l="1"/>
  <c r="AP1171" i="3"/>
  <c r="AQ1171" i="3" s="1"/>
  <c r="K967" i="1"/>
  <c r="S61" i="1"/>
  <c r="T61" i="1" s="1"/>
  <c r="S1173" i="3"/>
  <c r="W1172" i="3"/>
  <c r="U1172" i="3"/>
  <c r="V1172" i="3" s="1"/>
  <c r="H1172" i="3"/>
  <c r="AN1172" i="3" s="1"/>
  <c r="L1171" i="3"/>
  <c r="J1171" i="3"/>
  <c r="K1171" i="3" s="1"/>
  <c r="AD1174" i="3"/>
  <c r="AH1174" i="3" s="1"/>
  <c r="AF1173" i="3"/>
  <c r="AG1173" i="3" s="1"/>
  <c r="H969" i="1"/>
  <c r="L968" i="1"/>
  <c r="J968" i="1"/>
  <c r="K968" i="1" s="1"/>
  <c r="G1173" i="3"/>
  <c r="AM1173" i="3" s="1"/>
  <c r="AR1172" i="3" l="1"/>
  <c r="AP1172" i="3"/>
  <c r="AQ1172" i="3" s="1"/>
  <c r="H1173" i="3"/>
  <c r="AN1173" i="3" s="1"/>
  <c r="L1172" i="3"/>
  <c r="J1172" i="3"/>
  <c r="K1172" i="3" s="1"/>
  <c r="S1174" i="3"/>
  <c r="W1173" i="3"/>
  <c r="U1173" i="3"/>
  <c r="V1173" i="3" s="1"/>
  <c r="AD1175" i="3"/>
  <c r="AH1175" i="3" s="1"/>
  <c r="AF1174" i="3"/>
  <c r="AG1174" i="3" s="1"/>
  <c r="H970" i="1"/>
  <c r="L969" i="1"/>
  <c r="J969" i="1"/>
  <c r="K969" i="1" s="1"/>
  <c r="G1174" i="3"/>
  <c r="AM1174" i="3" s="1"/>
  <c r="AR1173" i="3" l="1"/>
  <c r="AP1173" i="3"/>
  <c r="AQ1173" i="3" s="1"/>
  <c r="S1175" i="3"/>
  <c r="W1174" i="3"/>
  <c r="U1174" i="3"/>
  <c r="V1174" i="3" s="1"/>
  <c r="H1174" i="3"/>
  <c r="AN1174" i="3" s="1"/>
  <c r="L1173" i="3"/>
  <c r="J1173" i="3"/>
  <c r="K1173" i="3" s="1"/>
  <c r="AD1176" i="3"/>
  <c r="AH1176" i="3" s="1"/>
  <c r="AF1175" i="3"/>
  <c r="AG1175" i="3" s="1"/>
  <c r="H971" i="1"/>
  <c r="L970" i="1"/>
  <c r="J970" i="1"/>
  <c r="K970" i="1" s="1"/>
  <c r="G1175" i="3"/>
  <c r="AM1175" i="3" s="1"/>
  <c r="AR1174" i="3" l="1"/>
  <c r="AP1174" i="3"/>
  <c r="AQ1174" i="3" s="1"/>
  <c r="H1175" i="3"/>
  <c r="AN1175" i="3" s="1"/>
  <c r="L1174" i="3"/>
  <c r="J1174" i="3"/>
  <c r="K1174" i="3" s="1"/>
  <c r="S1176" i="3"/>
  <c r="W1175" i="3"/>
  <c r="U1175" i="3"/>
  <c r="V1175" i="3" s="1"/>
  <c r="AD1177" i="3"/>
  <c r="AH1177" i="3" s="1"/>
  <c r="AF1176" i="3"/>
  <c r="AG1176" i="3" s="1"/>
  <c r="H972" i="1"/>
  <c r="L971" i="1"/>
  <c r="J971" i="1"/>
  <c r="K971" i="1" s="1"/>
  <c r="G1176" i="3"/>
  <c r="AM1176" i="3" s="1"/>
  <c r="AR1175" i="3" l="1"/>
  <c r="AP1175" i="3"/>
  <c r="AQ1175" i="3" s="1"/>
  <c r="S1177" i="3"/>
  <c r="W1176" i="3"/>
  <c r="U1176" i="3"/>
  <c r="V1176" i="3" s="1"/>
  <c r="H1176" i="3"/>
  <c r="AN1176" i="3" s="1"/>
  <c r="L1175" i="3"/>
  <c r="J1175" i="3"/>
  <c r="K1175" i="3" s="1"/>
  <c r="AD1178" i="3"/>
  <c r="AH1178" i="3" s="1"/>
  <c r="AF1177" i="3"/>
  <c r="AG1177" i="3" s="1"/>
  <c r="H973" i="1"/>
  <c r="L972" i="1"/>
  <c r="J972" i="1"/>
  <c r="K972" i="1" s="1"/>
  <c r="G1177" i="3"/>
  <c r="AM1177" i="3" s="1"/>
  <c r="AR1176" i="3" l="1"/>
  <c r="AP1176" i="3"/>
  <c r="AQ1176" i="3" s="1"/>
  <c r="H1177" i="3"/>
  <c r="AN1177" i="3" s="1"/>
  <c r="L1176" i="3"/>
  <c r="J1176" i="3"/>
  <c r="K1176" i="3" s="1"/>
  <c r="S1178" i="3"/>
  <c r="W1177" i="3"/>
  <c r="U1177" i="3"/>
  <c r="V1177" i="3" s="1"/>
  <c r="AD1179" i="3"/>
  <c r="AH1179" i="3" s="1"/>
  <c r="AF1178" i="3"/>
  <c r="AG1178" i="3" s="1"/>
  <c r="H974" i="1"/>
  <c r="L973" i="1"/>
  <c r="J973" i="1"/>
  <c r="K973" i="1" s="1"/>
  <c r="G1178" i="3"/>
  <c r="AM1178" i="3" s="1"/>
  <c r="AR1177" i="3" l="1"/>
  <c r="AP1177" i="3"/>
  <c r="AQ1177" i="3" s="1"/>
  <c r="S1179" i="3"/>
  <c r="W1178" i="3"/>
  <c r="U1178" i="3"/>
  <c r="V1178" i="3" s="1"/>
  <c r="H1178" i="3"/>
  <c r="AN1178" i="3" s="1"/>
  <c r="L1177" i="3"/>
  <c r="J1177" i="3"/>
  <c r="K1177" i="3" s="1"/>
  <c r="AD1180" i="3"/>
  <c r="AH1180" i="3" s="1"/>
  <c r="AF1179" i="3"/>
  <c r="H975" i="1"/>
  <c r="L974" i="1"/>
  <c r="J974" i="1"/>
  <c r="K974" i="1" s="1"/>
  <c r="G1179" i="3"/>
  <c r="AM1179" i="3" s="1"/>
  <c r="AG1179" i="3" l="1"/>
  <c r="AW83" i="3"/>
  <c r="BA83" i="3" s="1"/>
  <c r="AR1178" i="3"/>
  <c r="AP1178" i="3"/>
  <c r="AQ1178" i="3" s="1"/>
  <c r="H1179" i="3"/>
  <c r="AN1179" i="3" s="1"/>
  <c r="L1178" i="3"/>
  <c r="J1178" i="3"/>
  <c r="K1178" i="3" s="1"/>
  <c r="S1180" i="3"/>
  <c r="W1179" i="3"/>
  <c r="U1179" i="3"/>
  <c r="AD1181" i="3"/>
  <c r="AH1181" i="3" s="1"/>
  <c r="AF1180" i="3"/>
  <c r="AG1180" i="3" s="1"/>
  <c r="H976" i="1"/>
  <c r="L975" i="1"/>
  <c r="J975" i="1"/>
  <c r="K975" i="1" s="1"/>
  <c r="G1180" i="3"/>
  <c r="AM1180" i="3" s="1"/>
  <c r="V1179" i="3" l="1"/>
  <c r="AV83" i="3"/>
  <c r="AZ83" i="3" s="1"/>
  <c r="AR1179" i="3"/>
  <c r="AP1179" i="3"/>
  <c r="S1181" i="3"/>
  <c r="W1180" i="3"/>
  <c r="U1180" i="3"/>
  <c r="V1180" i="3" s="1"/>
  <c r="H1180" i="3"/>
  <c r="AN1180" i="3" s="1"/>
  <c r="L1179" i="3"/>
  <c r="J1179" i="3"/>
  <c r="AD1182" i="3"/>
  <c r="AH1182" i="3" s="1"/>
  <c r="AF1181" i="3"/>
  <c r="AG1181" i="3" s="1"/>
  <c r="H977" i="1"/>
  <c r="L976" i="1"/>
  <c r="J976" i="1"/>
  <c r="K976" i="1" s="1"/>
  <c r="G1181" i="3"/>
  <c r="AM1181" i="3" s="1"/>
  <c r="AR1180" i="3" l="1"/>
  <c r="AP1180" i="3"/>
  <c r="AQ1180" i="3" s="1"/>
  <c r="AX83" i="3"/>
  <c r="BB83" i="3" s="1"/>
  <c r="AQ1179" i="3"/>
  <c r="K1179" i="3"/>
  <c r="AU83" i="3"/>
  <c r="AY83" i="3" s="1"/>
  <c r="H1181" i="3"/>
  <c r="AN1181" i="3" s="1"/>
  <c r="L1180" i="3"/>
  <c r="J1180" i="3"/>
  <c r="K1180" i="3" s="1"/>
  <c r="S1182" i="3"/>
  <c r="W1181" i="3"/>
  <c r="U1181" i="3"/>
  <c r="V1181" i="3" s="1"/>
  <c r="AD1183" i="3"/>
  <c r="AH1183" i="3" s="1"/>
  <c r="AF1182" i="3"/>
  <c r="AG1182" i="3" s="1"/>
  <c r="H978" i="1"/>
  <c r="L977" i="1"/>
  <c r="J977" i="1"/>
  <c r="K977" i="1" s="1"/>
  <c r="G1182" i="3"/>
  <c r="AM1182" i="3" s="1"/>
  <c r="AR1181" i="3" l="1"/>
  <c r="AP1181" i="3"/>
  <c r="AQ1181" i="3" s="1"/>
  <c r="S1183" i="3"/>
  <c r="W1182" i="3"/>
  <c r="U1182" i="3"/>
  <c r="V1182" i="3" s="1"/>
  <c r="H1182" i="3"/>
  <c r="AN1182" i="3" s="1"/>
  <c r="L1181" i="3"/>
  <c r="J1181" i="3"/>
  <c r="K1181" i="3" s="1"/>
  <c r="AD1184" i="3"/>
  <c r="AH1184" i="3" s="1"/>
  <c r="AF1183" i="3"/>
  <c r="AG1183" i="3" s="1"/>
  <c r="H979" i="1"/>
  <c r="L978" i="1"/>
  <c r="J978" i="1"/>
  <c r="K978" i="1" s="1"/>
  <c r="G1183" i="3"/>
  <c r="AM1183" i="3" s="1"/>
  <c r="AR1182" i="3" l="1"/>
  <c r="AP1182" i="3"/>
  <c r="AQ1182" i="3" s="1"/>
  <c r="H1183" i="3"/>
  <c r="AN1183" i="3" s="1"/>
  <c r="L1182" i="3"/>
  <c r="J1182" i="3"/>
  <c r="K1182" i="3" s="1"/>
  <c r="S1184" i="3"/>
  <c r="W1183" i="3"/>
  <c r="U1183" i="3"/>
  <c r="V1183" i="3" s="1"/>
  <c r="AD1185" i="3"/>
  <c r="AH1185" i="3" s="1"/>
  <c r="AF1184" i="3"/>
  <c r="AG1184" i="3" s="1"/>
  <c r="H980" i="1"/>
  <c r="L979" i="1"/>
  <c r="J979" i="1"/>
  <c r="K979" i="1" s="1"/>
  <c r="G1184" i="3"/>
  <c r="AM1184" i="3" s="1"/>
  <c r="AR1183" i="3" l="1"/>
  <c r="AP1183" i="3"/>
  <c r="AQ1183" i="3" s="1"/>
  <c r="S1185" i="3"/>
  <c r="W1184" i="3"/>
  <c r="U1184" i="3"/>
  <c r="V1184" i="3" s="1"/>
  <c r="H1184" i="3"/>
  <c r="AN1184" i="3" s="1"/>
  <c r="L1183" i="3"/>
  <c r="J1183" i="3"/>
  <c r="K1183" i="3" s="1"/>
  <c r="AD1186" i="3"/>
  <c r="AH1186" i="3" s="1"/>
  <c r="AF1185" i="3"/>
  <c r="AG1185" i="3" s="1"/>
  <c r="H981" i="1"/>
  <c r="L980" i="1"/>
  <c r="J980" i="1"/>
  <c r="K980" i="1" s="1"/>
  <c r="G1185" i="3"/>
  <c r="AM1185" i="3" s="1"/>
  <c r="AR1184" i="3" l="1"/>
  <c r="AP1184" i="3"/>
  <c r="AQ1184" i="3" s="1"/>
  <c r="H1185" i="3"/>
  <c r="AN1185" i="3" s="1"/>
  <c r="L1184" i="3"/>
  <c r="J1184" i="3"/>
  <c r="K1184" i="3" s="1"/>
  <c r="S1186" i="3"/>
  <c r="W1185" i="3"/>
  <c r="U1185" i="3"/>
  <c r="V1185" i="3" s="1"/>
  <c r="AD1187" i="3"/>
  <c r="AH1187" i="3" s="1"/>
  <c r="AF1186" i="3"/>
  <c r="AG1186" i="3" s="1"/>
  <c r="H982" i="1"/>
  <c r="L981" i="1"/>
  <c r="J981" i="1"/>
  <c r="K981" i="1" s="1"/>
  <c r="G1186" i="3"/>
  <c r="AM1186" i="3" s="1"/>
  <c r="AR1185" i="3" l="1"/>
  <c r="AP1185" i="3"/>
  <c r="AQ1185" i="3" s="1"/>
  <c r="S1187" i="3"/>
  <c r="W1186" i="3"/>
  <c r="U1186" i="3"/>
  <c r="V1186" i="3" s="1"/>
  <c r="H1186" i="3"/>
  <c r="AN1186" i="3" s="1"/>
  <c r="L1185" i="3"/>
  <c r="J1185" i="3"/>
  <c r="K1185" i="3" s="1"/>
  <c r="AD1188" i="3"/>
  <c r="AH1188" i="3" s="1"/>
  <c r="AF1187" i="3"/>
  <c r="AG1187" i="3" s="1"/>
  <c r="H983" i="1"/>
  <c r="L982" i="1"/>
  <c r="J982" i="1"/>
  <c r="K982" i="1" s="1"/>
  <c r="G1187" i="3"/>
  <c r="AM1187" i="3" s="1"/>
  <c r="AR1186" i="3" l="1"/>
  <c r="AP1186" i="3"/>
  <c r="AQ1186" i="3" s="1"/>
  <c r="H1187" i="3"/>
  <c r="AN1187" i="3" s="1"/>
  <c r="L1186" i="3"/>
  <c r="J1186" i="3"/>
  <c r="K1186" i="3" s="1"/>
  <c r="S1188" i="3"/>
  <c r="W1187" i="3"/>
  <c r="U1187" i="3"/>
  <c r="V1187" i="3" s="1"/>
  <c r="AD1189" i="3"/>
  <c r="AH1189" i="3" s="1"/>
  <c r="AF1188" i="3"/>
  <c r="AG1188" i="3" s="1"/>
  <c r="H984" i="1"/>
  <c r="L983" i="1"/>
  <c r="J983" i="1"/>
  <c r="K983" i="1" s="1"/>
  <c r="G1188" i="3"/>
  <c r="AM1188" i="3" s="1"/>
  <c r="AR1187" i="3" l="1"/>
  <c r="AP1187" i="3"/>
  <c r="AQ1187" i="3" s="1"/>
  <c r="S1189" i="3"/>
  <c r="W1188" i="3"/>
  <c r="U1188" i="3"/>
  <c r="V1188" i="3" s="1"/>
  <c r="H1188" i="3"/>
  <c r="AN1188" i="3" s="1"/>
  <c r="L1187" i="3"/>
  <c r="J1187" i="3"/>
  <c r="K1187" i="3" s="1"/>
  <c r="AD1190" i="3"/>
  <c r="AH1190" i="3" s="1"/>
  <c r="AF1189" i="3"/>
  <c r="AG1189" i="3" s="1"/>
  <c r="H985" i="1"/>
  <c r="L984" i="1"/>
  <c r="J984" i="1"/>
  <c r="K984" i="1" s="1"/>
  <c r="G1189" i="3"/>
  <c r="AM1189" i="3" s="1"/>
  <c r="AR1188" i="3" l="1"/>
  <c r="AP1188" i="3"/>
  <c r="AQ1188" i="3" s="1"/>
  <c r="H1189" i="3"/>
  <c r="AN1189" i="3" s="1"/>
  <c r="L1188" i="3"/>
  <c r="J1188" i="3"/>
  <c r="K1188" i="3" s="1"/>
  <c r="S1190" i="3"/>
  <c r="W1189" i="3"/>
  <c r="U1189" i="3"/>
  <c r="V1189" i="3" s="1"/>
  <c r="AD1191" i="3"/>
  <c r="AH1191" i="3" s="1"/>
  <c r="AF1190" i="3"/>
  <c r="AG1190" i="3" s="1"/>
  <c r="H986" i="1"/>
  <c r="L985" i="1"/>
  <c r="J985" i="1"/>
  <c r="K985" i="1" s="1"/>
  <c r="G1190" i="3"/>
  <c r="AM1190" i="3" s="1"/>
  <c r="AR1189" i="3" l="1"/>
  <c r="AP1189" i="3"/>
  <c r="AQ1189" i="3" s="1"/>
  <c r="S1191" i="3"/>
  <c r="W1190" i="3"/>
  <c r="U1190" i="3"/>
  <c r="V1190" i="3" s="1"/>
  <c r="H1190" i="3"/>
  <c r="AN1190" i="3" s="1"/>
  <c r="L1189" i="3"/>
  <c r="J1189" i="3"/>
  <c r="K1189" i="3" s="1"/>
  <c r="AD1192" i="3"/>
  <c r="AH1192" i="3" s="1"/>
  <c r="AF1191" i="3"/>
  <c r="AG1191" i="3" s="1"/>
  <c r="H987" i="1"/>
  <c r="L986" i="1"/>
  <c r="J986" i="1"/>
  <c r="G1191" i="3"/>
  <c r="AM1191" i="3" s="1"/>
  <c r="AR1190" i="3" l="1"/>
  <c r="AP1190" i="3"/>
  <c r="AQ1190" i="3" s="1"/>
  <c r="K986" i="1"/>
  <c r="S62" i="1"/>
  <c r="T62" i="1" s="1"/>
  <c r="H1191" i="3"/>
  <c r="AN1191" i="3" s="1"/>
  <c r="L1190" i="3"/>
  <c r="J1190" i="3"/>
  <c r="K1190" i="3" s="1"/>
  <c r="S1192" i="3"/>
  <c r="W1191" i="3"/>
  <c r="U1191" i="3"/>
  <c r="V1191" i="3" s="1"/>
  <c r="AD1193" i="3"/>
  <c r="AH1193" i="3" s="1"/>
  <c r="AF1192" i="3"/>
  <c r="AG1192" i="3" s="1"/>
  <c r="H988" i="1"/>
  <c r="L987" i="1"/>
  <c r="J987" i="1"/>
  <c r="K987" i="1" s="1"/>
  <c r="G1192" i="3"/>
  <c r="AM1192" i="3" s="1"/>
  <c r="AR1191" i="3" l="1"/>
  <c r="AP1191" i="3"/>
  <c r="AQ1191" i="3" s="1"/>
  <c r="S1193" i="3"/>
  <c r="W1192" i="3"/>
  <c r="U1192" i="3"/>
  <c r="V1192" i="3" s="1"/>
  <c r="H1192" i="3"/>
  <c r="AN1192" i="3" s="1"/>
  <c r="L1191" i="3"/>
  <c r="J1191" i="3"/>
  <c r="K1191" i="3" s="1"/>
  <c r="AD1194" i="3"/>
  <c r="AH1194" i="3" s="1"/>
  <c r="AF1193" i="3"/>
  <c r="AG1193" i="3" s="1"/>
  <c r="H989" i="1"/>
  <c r="L988" i="1"/>
  <c r="J988" i="1"/>
  <c r="K988" i="1" s="1"/>
  <c r="G1193" i="3"/>
  <c r="AM1193" i="3" s="1"/>
  <c r="AR1192" i="3" l="1"/>
  <c r="AP1192" i="3"/>
  <c r="AQ1192" i="3" s="1"/>
  <c r="H1193" i="3"/>
  <c r="AN1193" i="3" s="1"/>
  <c r="L1192" i="3"/>
  <c r="J1192" i="3"/>
  <c r="K1192" i="3" s="1"/>
  <c r="S1194" i="3"/>
  <c r="W1193" i="3"/>
  <c r="U1193" i="3"/>
  <c r="V1193" i="3" s="1"/>
  <c r="AD1195" i="3"/>
  <c r="AH1195" i="3" s="1"/>
  <c r="AF1194" i="3"/>
  <c r="AG1194" i="3" s="1"/>
  <c r="H990" i="1"/>
  <c r="L989" i="1"/>
  <c r="J989" i="1"/>
  <c r="K989" i="1" s="1"/>
  <c r="G1194" i="3"/>
  <c r="AM1194" i="3" s="1"/>
  <c r="AR1193" i="3" l="1"/>
  <c r="AP1193" i="3"/>
  <c r="AQ1193" i="3" s="1"/>
  <c r="S1195" i="3"/>
  <c r="W1194" i="3"/>
  <c r="U1194" i="3"/>
  <c r="V1194" i="3" s="1"/>
  <c r="H1194" i="3"/>
  <c r="AN1194" i="3" s="1"/>
  <c r="L1193" i="3"/>
  <c r="J1193" i="3"/>
  <c r="K1193" i="3" s="1"/>
  <c r="AD1196" i="3"/>
  <c r="AH1196" i="3" s="1"/>
  <c r="AF1195" i="3"/>
  <c r="AG1195" i="3" s="1"/>
  <c r="H991" i="1"/>
  <c r="L990" i="1"/>
  <c r="J990" i="1"/>
  <c r="K990" i="1" s="1"/>
  <c r="G1195" i="3"/>
  <c r="AM1195" i="3" s="1"/>
  <c r="AR1194" i="3" l="1"/>
  <c r="AP1194" i="3"/>
  <c r="AQ1194" i="3" s="1"/>
  <c r="H1195" i="3"/>
  <c r="AN1195" i="3" s="1"/>
  <c r="L1194" i="3"/>
  <c r="J1194" i="3"/>
  <c r="K1194" i="3" s="1"/>
  <c r="S1196" i="3"/>
  <c r="W1195" i="3"/>
  <c r="U1195" i="3"/>
  <c r="V1195" i="3" s="1"/>
  <c r="AD1197" i="3"/>
  <c r="AH1197" i="3" s="1"/>
  <c r="AF1196" i="3"/>
  <c r="AG1196" i="3" s="1"/>
  <c r="H992" i="1"/>
  <c r="L991" i="1"/>
  <c r="J991" i="1"/>
  <c r="K991" i="1" s="1"/>
  <c r="G1196" i="3"/>
  <c r="AM1196" i="3" s="1"/>
  <c r="AR1195" i="3" l="1"/>
  <c r="AP1195" i="3"/>
  <c r="AQ1195" i="3" s="1"/>
  <c r="S1197" i="3"/>
  <c r="W1196" i="3"/>
  <c r="U1196" i="3"/>
  <c r="V1196" i="3" s="1"/>
  <c r="H1196" i="3"/>
  <c r="AN1196" i="3" s="1"/>
  <c r="L1195" i="3"/>
  <c r="J1195" i="3"/>
  <c r="K1195" i="3" s="1"/>
  <c r="AD1198" i="3"/>
  <c r="AH1198" i="3" s="1"/>
  <c r="AF1197" i="3"/>
  <c r="AG1197" i="3" s="1"/>
  <c r="H993" i="1"/>
  <c r="L992" i="1"/>
  <c r="J992" i="1"/>
  <c r="K992" i="1" s="1"/>
  <c r="G1197" i="3"/>
  <c r="AM1197" i="3" s="1"/>
  <c r="AR1196" i="3" l="1"/>
  <c r="AP1196" i="3"/>
  <c r="AQ1196" i="3" s="1"/>
  <c r="H1197" i="3"/>
  <c r="AN1197" i="3" s="1"/>
  <c r="L1196" i="3"/>
  <c r="J1196" i="3"/>
  <c r="K1196" i="3" s="1"/>
  <c r="S1198" i="3"/>
  <c r="W1197" i="3"/>
  <c r="U1197" i="3"/>
  <c r="V1197" i="3" s="1"/>
  <c r="AD1199" i="3"/>
  <c r="AH1199" i="3" s="1"/>
  <c r="AF1198" i="3"/>
  <c r="AG1198" i="3" s="1"/>
  <c r="H994" i="1"/>
  <c r="L993" i="1"/>
  <c r="J993" i="1"/>
  <c r="K993" i="1" s="1"/>
  <c r="G1198" i="3"/>
  <c r="AM1198" i="3" s="1"/>
  <c r="AR1197" i="3" l="1"/>
  <c r="AP1197" i="3"/>
  <c r="AQ1197" i="3" s="1"/>
  <c r="S1199" i="3"/>
  <c r="W1198" i="3"/>
  <c r="U1198" i="3"/>
  <c r="V1198" i="3" s="1"/>
  <c r="H1198" i="3"/>
  <c r="AN1198" i="3" s="1"/>
  <c r="L1197" i="3"/>
  <c r="J1197" i="3"/>
  <c r="K1197" i="3" s="1"/>
  <c r="AD1200" i="3"/>
  <c r="AH1200" i="3" s="1"/>
  <c r="AF1199" i="3"/>
  <c r="AG1199" i="3" s="1"/>
  <c r="H995" i="1"/>
  <c r="L994" i="1"/>
  <c r="J994" i="1"/>
  <c r="K994" i="1" s="1"/>
  <c r="G1199" i="3"/>
  <c r="AM1199" i="3" s="1"/>
  <c r="AR1198" i="3" l="1"/>
  <c r="AP1198" i="3"/>
  <c r="AQ1198" i="3" s="1"/>
  <c r="H1199" i="3"/>
  <c r="AN1199" i="3" s="1"/>
  <c r="L1198" i="3"/>
  <c r="J1198" i="3"/>
  <c r="K1198" i="3" s="1"/>
  <c r="S1200" i="3"/>
  <c r="W1199" i="3"/>
  <c r="U1199" i="3"/>
  <c r="V1199" i="3" s="1"/>
  <c r="AD1201" i="3"/>
  <c r="AH1201" i="3" s="1"/>
  <c r="AF1200" i="3"/>
  <c r="AG1200" i="3" s="1"/>
  <c r="H996" i="1"/>
  <c r="L995" i="1"/>
  <c r="J995" i="1"/>
  <c r="K995" i="1" s="1"/>
  <c r="G1200" i="3"/>
  <c r="AM1200" i="3" s="1"/>
  <c r="AR1199" i="3" l="1"/>
  <c r="AP1199" i="3"/>
  <c r="AQ1199" i="3" s="1"/>
  <c r="S1201" i="3"/>
  <c r="W1200" i="3"/>
  <c r="U1200" i="3"/>
  <c r="V1200" i="3" s="1"/>
  <c r="H1200" i="3"/>
  <c r="AN1200" i="3" s="1"/>
  <c r="L1199" i="3"/>
  <c r="J1199" i="3"/>
  <c r="K1199" i="3" s="1"/>
  <c r="AD1202" i="3"/>
  <c r="AH1202" i="3" s="1"/>
  <c r="AF1201" i="3"/>
  <c r="H997" i="1"/>
  <c r="L996" i="1"/>
  <c r="J996" i="1"/>
  <c r="K996" i="1" s="1"/>
  <c r="G1201" i="3"/>
  <c r="AM1201" i="3" s="1"/>
  <c r="AG1201" i="3" l="1"/>
  <c r="AW84" i="3"/>
  <c r="BA84" i="3" s="1"/>
  <c r="AR1200" i="3"/>
  <c r="AP1200" i="3"/>
  <c r="AQ1200" i="3" s="1"/>
  <c r="H1201" i="3"/>
  <c r="AN1201" i="3" s="1"/>
  <c r="L1200" i="3"/>
  <c r="J1200" i="3"/>
  <c r="K1200" i="3" s="1"/>
  <c r="S1202" i="3"/>
  <c r="W1201" i="3"/>
  <c r="U1201" i="3"/>
  <c r="AD1203" i="3"/>
  <c r="AH1203" i="3" s="1"/>
  <c r="AF1202" i="3"/>
  <c r="AG1202" i="3" s="1"/>
  <c r="H998" i="1"/>
  <c r="L997" i="1"/>
  <c r="J997" i="1"/>
  <c r="K997" i="1" s="1"/>
  <c r="G1202" i="3"/>
  <c r="AM1202" i="3" s="1"/>
  <c r="V1201" i="3" l="1"/>
  <c r="AV84" i="3"/>
  <c r="AZ84" i="3" s="1"/>
  <c r="AR1201" i="3"/>
  <c r="AP1201" i="3"/>
  <c r="S1203" i="3"/>
  <c r="W1202" i="3"/>
  <c r="U1202" i="3"/>
  <c r="V1202" i="3" s="1"/>
  <c r="H1202" i="3"/>
  <c r="AN1202" i="3" s="1"/>
  <c r="L1201" i="3"/>
  <c r="J1201" i="3"/>
  <c r="AD1204" i="3"/>
  <c r="AH1204" i="3" s="1"/>
  <c r="AF1203" i="3"/>
  <c r="AG1203" i="3" s="1"/>
  <c r="H999" i="1"/>
  <c r="L998" i="1"/>
  <c r="J998" i="1"/>
  <c r="K998" i="1" s="1"/>
  <c r="G1203" i="3"/>
  <c r="AM1203" i="3" s="1"/>
  <c r="AX84" i="3" l="1"/>
  <c r="BB84" i="3" s="1"/>
  <c r="AQ1201" i="3"/>
  <c r="AR1202" i="3"/>
  <c r="AP1202" i="3"/>
  <c r="AQ1202" i="3" s="1"/>
  <c r="K1201" i="3"/>
  <c r="AU84" i="3"/>
  <c r="AY84" i="3" s="1"/>
  <c r="H1203" i="3"/>
  <c r="AN1203" i="3" s="1"/>
  <c r="L1202" i="3"/>
  <c r="J1202" i="3"/>
  <c r="K1202" i="3" s="1"/>
  <c r="S1204" i="3"/>
  <c r="W1203" i="3"/>
  <c r="U1203" i="3"/>
  <c r="V1203" i="3" s="1"/>
  <c r="AD1205" i="3"/>
  <c r="AH1205" i="3" s="1"/>
  <c r="AF1204" i="3"/>
  <c r="AG1204" i="3" s="1"/>
  <c r="H1000" i="1"/>
  <c r="L999" i="1"/>
  <c r="J999" i="1"/>
  <c r="K999" i="1" s="1"/>
  <c r="G1204" i="3"/>
  <c r="AM1204" i="3" s="1"/>
  <c r="AR1203" i="3" l="1"/>
  <c r="AP1203" i="3"/>
  <c r="AQ1203" i="3" s="1"/>
  <c r="S1205" i="3"/>
  <c r="W1204" i="3"/>
  <c r="U1204" i="3"/>
  <c r="V1204" i="3" s="1"/>
  <c r="H1204" i="3"/>
  <c r="AN1204" i="3" s="1"/>
  <c r="L1203" i="3"/>
  <c r="J1203" i="3"/>
  <c r="K1203" i="3" s="1"/>
  <c r="AD1206" i="3"/>
  <c r="AH1206" i="3" s="1"/>
  <c r="AF1205" i="3"/>
  <c r="AG1205" i="3" s="1"/>
  <c r="H1001" i="1"/>
  <c r="L1000" i="1"/>
  <c r="J1000" i="1"/>
  <c r="K1000" i="1" s="1"/>
  <c r="G1205" i="3"/>
  <c r="AM1205" i="3" s="1"/>
  <c r="AR1204" i="3" l="1"/>
  <c r="AP1204" i="3"/>
  <c r="AQ1204" i="3" s="1"/>
  <c r="H1205" i="3"/>
  <c r="AN1205" i="3" s="1"/>
  <c r="L1204" i="3"/>
  <c r="J1204" i="3"/>
  <c r="K1204" i="3" s="1"/>
  <c r="S1206" i="3"/>
  <c r="W1205" i="3"/>
  <c r="U1205" i="3"/>
  <c r="V1205" i="3" s="1"/>
  <c r="AD1207" i="3"/>
  <c r="AH1207" i="3" s="1"/>
  <c r="AF1206" i="3"/>
  <c r="AG1206" i="3" s="1"/>
  <c r="H1002" i="1"/>
  <c r="L1001" i="1"/>
  <c r="J1001" i="1"/>
  <c r="K1001" i="1" s="1"/>
  <c r="G1206" i="3"/>
  <c r="AM1206" i="3" s="1"/>
  <c r="AR1205" i="3" l="1"/>
  <c r="AP1205" i="3"/>
  <c r="AQ1205" i="3" s="1"/>
  <c r="S1207" i="3"/>
  <c r="W1206" i="3"/>
  <c r="U1206" i="3"/>
  <c r="V1206" i="3" s="1"/>
  <c r="H1206" i="3"/>
  <c r="AN1206" i="3" s="1"/>
  <c r="L1205" i="3"/>
  <c r="J1205" i="3"/>
  <c r="K1205" i="3" s="1"/>
  <c r="AD1208" i="3"/>
  <c r="AH1208" i="3" s="1"/>
  <c r="AF1207" i="3"/>
  <c r="AG1207" i="3" s="1"/>
  <c r="H1003" i="1"/>
  <c r="L1002" i="1"/>
  <c r="J1002" i="1"/>
  <c r="K1002" i="1" s="1"/>
  <c r="G1207" i="3"/>
  <c r="AM1207" i="3" s="1"/>
  <c r="AR1206" i="3" l="1"/>
  <c r="AP1206" i="3"/>
  <c r="AQ1206" i="3" s="1"/>
  <c r="H1207" i="3"/>
  <c r="AN1207" i="3" s="1"/>
  <c r="L1206" i="3"/>
  <c r="J1206" i="3"/>
  <c r="K1206" i="3" s="1"/>
  <c r="S1208" i="3"/>
  <c r="W1207" i="3"/>
  <c r="U1207" i="3"/>
  <c r="V1207" i="3" s="1"/>
  <c r="AD1209" i="3"/>
  <c r="AH1209" i="3" s="1"/>
  <c r="AF1208" i="3"/>
  <c r="AG1208" i="3" s="1"/>
  <c r="H1004" i="1"/>
  <c r="L1003" i="1"/>
  <c r="J1003" i="1"/>
  <c r="K1003" i="1" s="1"/>
  <c r="G1208" i="3"/>
  <c r="AM1208" i="3" s="1"/>
  <c r="AR1207" i="3" l="1"/>
  <c r="AP1207" i="3"/>
  <c r="AQ1207" i="3" s="1"/>
  <c r="S1209" i="3"/>
  <c r="W1208" i="3"/>
  <c r="U1208" i="3"/>
  <c r="V1208" i="3" s="1"/>
  <c r="H1208" i="3"/>
  <c r="AN1208" i="3" s="1"/>
  <c r="L1207" i="3"/>
  <c r="J1207" i="3"/>
  <c r="K1207" i="3" s="1"/>
  <c r="AD1210" i="3"/>
  <c r="AH1210" i="3" s="1"/>
  <c r="AF1209" i="3"/>
  <c r="AG1209" i="3" s="1"/>
  <c r="H1005" i="1"/>
  <c r="L1004" i="1"/>
  <c r="J1004" i="1"/>
  <c r="K1004" i="1" s="1"/>
  <c r="G1209" i="3"/>
  <c r="AM1209" i="3" s="1"/>
  <c r="AR1208" i="3" l="1"/>
  <c r="AP1208" i="3"/>
  <c r="AQ1208" i="3" s="1"/>
  <c r="H1209" i="3"/>
  <c r="AN1209" i="3" s="1"/>
  <c r="L1208" i="3"/>
  <c r="J1208" i="3"/>
  <c r="K1208" i="3" s="1"/>
  <c r="S1210" i="3"/>
  <c r="W1209" i="3"/>
  <c r="U1209" i="3"/>
  <c r="V1209" i="3" s="1"/>
  <c r="AD1211" i="3"/>
  <c r="AH1211" i="3" s="1"/>
  <c r="AF1210" i="3"/>
  <c r="AG1210" i="3" s="1"/>
  <c r="H1006" i="1"/>
  <c r="L1005" i="1"/>
  <c r="J1005" i="1"/>
  <c r="K1005" i="1" s="1"/>
  <c r="G1210" i="3"/>
  <c r="AM1210" i="3" s="1"/>
  <c r="AR1209" i="3" l="1"/>
  <c r="AP1209" i="3"/>
  <c r="AQ1209" i="3" s="1"/>
  <c r="S1211" i="3"/>
  <c r="W1210" i="3"/>
  <c r="U1210" i="3"/>
  <c r="V1210" i="3" s="1"/>
  <c r="H1210" i="3"/>
  <c r="AN1210" i="3" s="1"/>
  <c r="L1209" i="3"/>
  <c r="J1209" i="3"/>
  <c r="K1209" i="3" s="1"/>
  <c r="AD1212" i="3"/>
  <c r="AH1212" i="3" s="1"/>
  <c r="AF1211" i="3"/>
  <c r="AG1211" i="3" s="1"/>
  <c r="H1007" i="1"/>
  <c r="L1006" i="1"/>
  <c r="J1006" i="1"/>
  <c r="K1006" i="1" s="1"/>
  <c r="G1211" i="3"/>
  <c r="AM1211" i="3" s="1"/>
  <c r="AR1210" i="3" l="1"/>
  <c r="AP1210" i="3"/>
  <c r="AQ1210" i="3" s="1"/>
  <c r="H1211" i="3"/>
  <c r="AN1211" i="3" s="1"/>
  <c r="L1210" i="3"/>
  <c r="J1210" i="3"/>
  <c r="K1210" i="3" s="1"/>
  <c r="S1212" i="3"/>
  <c r="W1211" i="3"/>
  <c r="U1211" i="3"/>
  <c r="V1211" i="3" s="1"/>
  <c r="AD1213" i="3"/>
  <c r="AH1213" i="3" s="1"/>
  <c r="AF1212" i="3"/>
  <c r="AG1212" i="3" s="1"/>
  <c r="H1008" i="1"/>
  <c r="L1007" i="1"/>
  <c r="J1007" i="1"/>
  <c r="G1212" i="3"/>
  <c r="AM1212" i="3" s="1"/>
  <c r="AR1211" i="3" l="1"/>
  <c r="AP1211" i="3"/>
  <c r="AQ1211" i="3" s="1"/>
  <c r="K1007" i="1"/>
  <c r="S63" i="1"/>
  <c r="T63" i="1" s="1"/>
  <c r="S1213" i="3"/>
  <c r="W1212" i="3"/>
  <c r="U1212" i="3"/>
  <c r="V1212" i="3" s="1"/>
  <c r="H1212" i="3"/>
  <c r="AN1212" i="3" s="1"/>
  <c r="L1211" i="3"/>
  <c r="J1211" i="3"/>
  <c r="K1211" i="3" s="1"/>
  <c r="AD1214" i="3"/>
  <c r="AH1214" i="3" s="1"/>
  <c r="AF1213" i="3"/>
  <c r="AG1213" i="3" s="1"/>
  <c r="H1009" i="1"/>
  <c r="L1008" i="1"/>
  <c r="J1008" i="1"/>
  <c r="K1008" i="1" s="1"/>
  <c r="G1213" i="3"/>
  <c r="AM1213" i="3" s="1"/>
  <c r="AR1212" i="3" l="1"/>
  <c r="AP1212" i="3"/>
  <c r="AQ1212" i="3" s="1"/>
  <c r="H1213" i="3"/>
  <c r="AN1213" i="3" s="1"/>
  <c r="L1212" i="3"/>
  <c r="J1212" i="3"/>
  <c r="K1212" i="3" s="1"/>
  <c r="S1214" i="3"/>
  <c r="W1213" i="3"/>
  <c r="U1213" i="3"/>
  <c r="V1213" i="3" s="1"/>
  <c r="AD1215" i="3"/>
  <c r="AH1215" i="3" s="1"/>
  <c r="AF1214" i="3"/>
  <c r="AG1214" i="3" s="1"/>
  <c r="H1010" i="1"/>
  <c r="L1009" i="1"/>
  <c r="J1009" i="1"/>
  <c r="K1009" i="1" s="1"/>
  <c r="G1214" i="3"/>
  <c r="AM1214" i="3" s="1"/>
  <c r="AR1213" i="3" l="1"/>
  <c r="AP1213" i="3"/>
  <c r="AQ1213" i="3" s="1"/>
  <c r="S1215" i="3"/>
  <c r="W1214" i="3"/>
  <c r="U1214" i="3"/>
  <c r="V1214" i="3" s="1"/>
  <c r="H1214" i="3"/>
  <c r="AN1214" i="3" s="1"/>
  <c r="L1213" i="3"/>
  <c r="J1213" i="3"/>
  <c r="K1213" i="3" s="1"/>
  <c r="AD1216" i="3"/>
  <c r="AH1216" i="3" s="1"/>
  <c r="AF1215" i="3"/>
  <c r="AG1215" i="3" s="1"/>
  <c r="H1011" i="1"/>
  <c r="L1010" i="1"/>
  <c r="J1010" i="1"/>
  <c r="K1010" i="1" s="1"/>
  <c r="G1215" i="3"/>
  <c r="AM1215" i="3" s="1"/>
  <c r="AR1214" i="3" l="1"/>
  <c r="AP1214" i="3"/>
  <c r="AQ1214" i="3" s="1"/>
  <c r="H1215" i="3"/>
  <c r="AN1215" i="3" s="1"/>
  <c r="L1214" i="3"/>
  <c r="J1214" i="3"/>
  <c r="K1214" i="3" s="1"/>
  <c r="S1216" i="3"/>
  <c r="W1215" i="3"/>
  <c r="U1215" i="3"/>
  <c r="V1215" i="3" s="1"/>
  <c r="AD1217" i="3"/>
  <c r="AH1217" i="3" s="1"/>
  <c r="AF1216" i="3"/>
  <c r="AG1216" i="3" s="1"/>
  <c r="H1012" i="1"/>
  <c r="L1011" i="1"/>
  <c r="J1011" i="1"/>
  <c r="K1011" i="1" s="1"/>
  <c r="G1216" i="3"/>
  <c r="AM1216" i="3" s="1"/>
  <c r="AR1215" i="3" l="1"/>
  <c r="AP1215" i="3"/>
  <c r="AQ1215" i="3" s="1"/>
  <c r="S1217" i="3"/>
  <c r="W1216" i="3"/>
  <c r="U1216" i="3"/>
  <c r="V1216" i="3" s="1"/>
  <c r="H1216" i="3"/>
  <c r="AN1216" i="3" s="1"/>
  <c r="L1215" i="3"/>
  <c r="J1215" i="3"/>
  <c r="K1215" i="3" s="1"/>
  <c r="AD1218" i="3"/>
  <c r="AH1218" i="3" s="1"/>
  <c r="AF1217" i="3"/>
  <c r="AG1217" i="3" s="1"/>
  <c r="H1013" i="1"/>
  <c r="L1012" i="1"/>
  <c r="J1012" i="1"/>
  <c r="K1012" i="1" s="1"/>
  <c r="G1217" i="3"/>
  <c r="AM1217" i="3" s="1"/>
  <c r="AR1216" i="3" l="1"/>
  <c r="AP1216" i="3"/>
  <c r="AQ1216" i="3" s="1"/>
  <c r="H1217" i="3"/>
  <c r="AN1217" i="3" s="1"/>
  <c r="L1216" i="3"/>
  <c r="J1216" i="3"/>
  <c r="K1216" i="3" s="1"/>
  <c r="S1218" i="3"/>
  <c r="W1217" i="3"/>
  <c r="U1217" i="3"/>
  <c r="V1217" i="3" s="1"/>
  <c r="AD1219" i="3"/>
  <c r="AH1219" i="3" s="1"/>
  <c r="AF1218" i="3"/>
  <c r="AG1218" i="3" s="1"/>
  <c r="H1014" i="1"/>
  <c r="L1013" i="1"/>
  <c r="J1013" i="1"/>
  <c r="K1013" i="1" s="1"/>
  <c r="G1218" i="3"/>
  <c r="AM1218" i="3" s="1"/>
  <c r="AR1217" i="3" l="1"/>
  <c r="AP1217" i="3"/>
  <c r="AQ1217" i="3" s="1"/>
  <c r="S1219" i="3"/>
  <c r="W1218" i="3"/>
  <c r="U1218" i="3"/>
  <c r="V1218" i="3" s="1"/>
  <c r="H1218" i="3"/>
  <c r="AN1218" i="3" s="1"/>
  <c r="L1217" i="3"/>
  <c r="J1217" i="3"/>
  <c r="K1217" i="3" s="1"/>
  <c r="AD1220" i="3"/>
  <c r="AH1220" i="3" s="1"/>
  <c r="AF1219" i="3"/>
  <c r="AG1219" i="3" s="1"/>
  <c r="H1015" i="1"/>
  <c r="L1014" i="1"/>
  <c r="J1014" i="1"/>
  <c r="K1014" i="1" s="1"/>
  <c r="G1219" i="3"/>
  <c r="AM1219" i="3" s="1"/>
  <c r="AR1218" i="3" l="1"/>
  <c r="AP1218" i="3"/>
  <c r="AQ1218" i="3" s="1"/>
  <c r="H1219" i="3"/>
  <c r="AN1219" i="3" s="1"/>
  <c r="L1218" i="3"/>
  <c r="J1218" i="3"/>
  <c r="K1218" i="3" s="1"/>
  <c r="S1220" i="3"/>
  <c r="W1219" i="3"/>
  <c r="U1219" i="3"/>
  <c r="V1219" i="3" s="1"/>
  <c r="AD1221" i="3"/>
  <c r="AH1221" i="3" s="1"/>
  <c r="AF1220" i="3"/>
  <c r="AG1220" i="3" s="1"/>
  <c r="H1016" i="1"/>
  <c r="L1015" i="1"/>
  <c r="J1015" i="1"/>
  <c r="K1015" i="1" s="1"/>
  <c r="G1220" i="3"/>
  <c r="AM1220" i="3" s="1"/>
  <c r="AR1219" i="3" l="1"/>
  <c r="AP1219" i="3"/>
  <c r="AQ1219" i="3" s="1"/>
  <c r="S1221" i="3"/>
  <c r="W1220" i="3"/>
  <c r="U1220" i="3"/>
  <c r="V1220" i="3" s="1"/>
  <c r="H1220" i="3"/>
  <c r="AN1220" i="3" s="1"/>
  <c r="L1219" i="3"/>
  <c r="J1219" i="3"/>
  <c r="K1219" i="3" s="1"/>
  <c r="AD1222" i="3"/>
  <c r="AH1222" i="3" s="1"/>
  <c r="AF1221" i="3"/>
  <c r="H1017" i="1"/>
  <c r="L1016" i="1"/>
  <c r="J1016" i="1"/>
  <c r="K1016" i="1" s="1"/>
  <c r="G1221" i="3"/>
  <c r="AM1221" i="3" s="1"/>
  <c r="AR1220" i="3" l="1"/>
  <c r="AP1220" i="3"/>
  <c r="AQ1220" i="3" s="1"/>
  <c r="AG1221" i="3"/>
  <c r="AW85" i="3"/>
  <c r="BA85" i="3" s="1"/>
  <c r="H1221" i="3"/>
  <c r="AN1221" i="3" s="1"/>
  <c r="L1220" i="3"/>
  <c r="J1220" i="3"/>
  <c r="K1220" i="3" s="1"/>
  <c r="S1222" i="3"/>
  <c r="W1221" i="3"/>
  <c r="U1221" i="3"/>
  <c r="AD1223" i="3"/>
  <c r="AH1223" i="3" s="1"/>
  <c r="AF1222" i="3"/>
  <c r="AG1222" i="3" s="1"/>
  <c r="H1018" i="1"/>
  <c r="L1017" i="1"/>
  <c r="J1017" i="1"/>
  <c r="K1017" i="1" s="1"/>
  <c r="G1222" i="3"/>
  <c r="AM1222" i="3" s="1"/>
  <c r="AR1221" i="3" l="1"/>
  <c r="AP1221" i="3"/>
  <c r="V1221" i="3"/>
  <c r="AV85" i="3"/>
  <c r="AZ85" i="3" s="1"/>
  <c r="S1223" i="3"/>
  <c r="W1222" i="3"/>
  <c r="U1222" i="3"/>
  <c r="V1222" i="3" s="1"/>
  <c r="H1222" i="3"/>
  <c r="AN1222" i="3" s="1"/>
  <c r="L1221" i="3"/>
  <c r="J1221" i="3"/>
  <c r="AD1224" i="3"/>
  <c r="AH1224" i="3" s="1"/>
  <c r="AF1223" i="3"/>
  <c r="AG1223" i="3" s="1"/>
  <c r="H1019" i="1"/>
  <c r="L1018" i="1"/>
  <c r="J1018" i="1"/>
  <c r="K1018" i="1" s="1"/>
  <c r="G1223" i="3"/>
  <c r="AM1223" i="3" s="1"/>
  <c r="AR1222" i="3" l="1"/>
  <c r="AP1222" i="3"/>
  <c r="AQ1222" i="3" s="1"/>
  <c r="K1221" i="3"/>
  <c r="AU85" i="3"/>
  <c r="AY85" i="3" s="1"/>
  <c r="AX85" i="3"/>
  <c r="BB85" i="3" s="1"/>
  <c r="AQ1221" i="3"/>
  <c r="H1223" i="3"/>
  <c r="AN1223" i="3" s="1"/>
  <c r="L1222" i="3"/>
  <c r="J1222" i="3"/>
  <c r="K1222" i="3" s="1"/>
  <c r="S1224" i="3"/>
  <c r="W1223" i="3"/>
  <c r="U1223" i="3"/>
  <c r="V1223" i="3" s="1"/>
  <c r="AD1225" i="3"/>
  <c r="AH1225" i="3" s="1"/>
  <c r="AF1224" i="3"/>
  <c r="AG1224" i="3" s="1"/>
  <c r="H1020" i="1"/>
  <c r="L1019" i="1"/>
  <c r="J1019" i="1"/>
  <c r="K1019" i="1" s="1"/>
  <c r="G1224" i="3"/>
  <c r="AM1224" i="3" s="1"/>
  <c r="AR1223" i="3" l="1"/>
  <c r="AP1223" i="3"/>
  <c r="AQ1223" i="3" s="1"/>
  <c r="S1225" i="3"/>
  <c r="W1224" i="3"/>
  <c r="U1224" i="3"/>
  <c r="V1224" i="3" s="1"/>
  <c r="H1224" i="3"/>
  <c r="AN1224" i="3" s="1"/>
  <c r="L1223" i="3"/>
  <c r="J1223" i="3"/>
  <c r="K1223" i="3" s="1"/>
  <c r="AD1226" i="3"/>
  <c r="AH1226" i="3" s="1"/>
  <c r="AF1225" i="3"/>
  <c r="AG1225" i="3" s="1"/>
  <c r="H1021" i="1"/>
  <c r="L1020" i="1"/>
  <c r="J1020" i="1"/>
  <c r="K1020" i="1" s="1"/>
  <c r="G1225" i="3"/>
  <c r="AM1225" i="3" s="1"/>
  <c r="AR1224" i="3" l="1"/>
  <c r="AP1224" i="3"/>
  <c r="AQ1224" i="3" s="1"/>
  <c r="H1225" i="3"/>
  <c r="AN1225" i="3" s="1"/>
  <c r="L1224" i="3"/>
  <c r="J1224" i="3"/>
  <c r="K1224" i="3" s="1"/>
  <c r="S1226" i="3"/>
  <c r="W1225" i="3"/>
  <c r="U1225" i="3"/>
  <c r="V1225" i="3" s="1"/>
  <c r="AD1227" i="3"/>
  <c r="AH1227" i="3" s="1"/>
  <c r="AF1226" i="3"/>
  <c r="AG1226" i="3" s="1"/>
  <c r="H1022" i="1"/>
  <c r="L1021" i="1"/>
  <c r="J1021" i="1"/>
  <c r="K1021" i="1" s="1"/>
  <c r="G1226" i="3"/>
  <c r="AM1226" i="3" s="1"/>
  <c r="AR1225" i="3" l="1"/>
  <c r="AP1225" i="3"/>
  <c r="AQ1225" i="3" s="1"/>
  <c r="S1227" i="3"/>
  <c r="W1226" i="3"/>
  <c r="U1226" i="3"/>
  <c r="V1226" i="3" s="1"/>
  <c r="H1226" i="3"/>
  <c r="AN1226" i="3" s="1"/>
  <c r="L1225" i="3"/>
  <c r="J1225" i="3"/>
  <c r="K1225" i="3" s="1"/>
  <c r="AD1228" i="3"/>
  <c r="AH1228" i="3" s="1"/>
  <c r="AF1227" i="3"/>
  <c r="AG1227" i="3" s="1"/>
  <c r="H1023" i="1"/>
  <c r="L1022" i="1"/>
  <c r="J1022" i="1"/>
  <c r="K1022" i="1" s="1"/>
  <c r="G1227" i="3"/>
  <c r="AM1227" i="3" s="1"/>
  <c r="AR1226" i="3" l="1"/>
  <c r="AP1226" i="3"/>
  <c r="AQ1226" i="3" s="1"/>
  <c r="H1227" i="3"/>
  <c r="AN1227" i="3" s="1"/>
  <c r="L1226" i="3"/>
  <c r="J1226" i="3"/>
  <c r="K1226" i="3" s="1"/>
  <c r="S1228" i="3"/>
  <c r="W1227" i="3"/>
  <c r="U1227" i="3"/>
  <c r="V1227" i="3" s="1"/>
  <c r="AD1229" i="3"/>
  <c r="AH1229" i="3" s="1"/>
  <c r="AF1228" i="3"/>
  <c r="AG1228" i="3" s="1"/>
  <c r="H1024" i="1"/>
  <c r="L1023" i="1"/>
  <c r="J1023" i="1"/>
  <c r="K1023" i="1" s="1"/>
  <c r="G1228" i="3"/>
  <c r="AM1228" i="3" s="1"/>
  <c r="AR1227" i="3" l="1"/>
  <c r="AP1227" i="3"/>
  <c r="AQ1227" i="3" s="1"/>
  <c r="S1229" i="3"/>
  <c r="W1228" i="3"/>
  <c r="U1228" i="3"/>
  <c r="V1228" i="3" s="1"/>
  <c r="H1228" i="3"/>
  <c r="AN1228" i="3" s="1"/>
  <c r="L1227" i="3"/>
  <c r="J1227" i="3"/>
  <c r="K1227" i="3" s="1"/>
  <c r="AD1230" i="3"/>
  <c r="AH1230" i="3" s="1"/>
  <c r="AF1229" i="3"/>
  <c r="AG1229" i="3" s="1"/>
  <c r="H1025" i="1"/>
  <c r="L1024" i="1"/>
  <c r="J1024" i="1"/>
  <c r="K1024" i="1" s="1"/>
  <c r="G1229" i="3"/>
  <c r="AM1229" i="3" s="1"/>
  <c r="AR1228" i="3" l="1"/>
  <c r="AP1228" i="3"/>
  <c r="AQ1228" i="3" s="1"/>
  <c r="H1229" i="3"/>
  <c r="AN1229" i="3" s="1"/>
  <c r="L1228" i="3"/>
  <c r="J1228" i="3"/>
  <c r="K1228" i="3" s="1"/>
  <c r="S1230" i="3"/>
  <c r="W1229" i="3"/>
  <c r="U1229" i="3"/>
  <c r="V1229" i="3" s="1"/>
  <c r="AD1231" i="3"/>
  <c r="AH1231" i="3" s="1"/>
  <c r="AF1230" i="3"/>
  <c r="AG1230" i="3" s="1"/>
  <c r="H1026" i="1"/>
  <c r="L1025" i="1"/>
  <c r="J1025" i="1"/>
  <c r="K1025" i="1" s="1"/>
  <c r="G1230" i="3"/>
  <c r="AM1230" i="3" s="1"/>
  <c r="AR1229" i="3" l="1"/>
  <c r="AP1229" i="3"/>
  <c r="AQ1229" i="3" s="1"/>
  <c r="S1231" i="3"/>
  <c r="W1230" i="3"/>
  <c r="U1230" i="3"/>
  <c r="V1230" i="3" s="1"/>
  <c r="H1230" i="3"/>
  <c r="AN1230" i="3" s="1"/>
  <c r="L1229" i="3"/>
  <c r="J1229" i="3"/>
  <c r="K1229" i="3" s="1"/>
  <c r="AD1232" i="3"/>
  <c r="AH1232" i="3" s="1"/>
  <c r="AF1231" i="3"/>
  <c r="AG1231" i="3" s="1"/>
  <c r="H1027" i="1"/>
  <c r="L1026" i="1"/>
  <c r="J1026" i="1"/>
  <c r="K1026" i="1" s="1"/>
  <c r="G1231" i="3"/>
  <c r="AM1231" i="3" s="1"/>
  <c r="AR1230" i="3" l="1"/>
  <c r="AP1230" i="3"/>
  <c r="AQ1230" i="3" s="1"/>
  <c r="H1231" i="3"/>
  <c r="AN1231" i="3" s="1"/>
  <c r="L1230" i="3"/>
  <c r="J1230" i="3"/>
  <c r="K1230" i="3" s="1"/>
  <c r="S1232" i="3"/>
  <c r="W1231" i="3"/>
  <c r="U1231" i="3"/>
  <c r="V1231" i="3" s="1"/>
  <c r="AD1233" i="3"/>
  <c r="AH1233" i="3" s="1"/>
  <c r="AF1232" i="3"/>
  <c r="AG1232" i="3" s="1"/>
  <c r="H1028" i="1"/>
  <c r="L1027" i="1"/>
  <c r="J1027" i="1"/>
  <c r="G1232" i="3"/>
  <c r="AM1232" i="3" s="1"/>
  <c r="AR1231" i="3" l="1"/>
  <c r="AP1231" i="3"/>
  <c r="AQ1231" i="3" s="1"/>
  <c r="K1027" i="1"/>
  <c r="S64" i="1"/>
  <c r="T64" i="1" s="1"/>
  <c r="S1233" i="3"/>
  <c r="W1232" i="3"/>
  <c r="U1232" i="3"/>
  <c r="V1232" i="3" s="1"/>
  <c r="H1232" i="3"/>
  <c r="AN1232" i="3" s="1"/>
  <c r="L1231" i="3"/>
  <c r="J1231" i="3"/>
  <c r="K1231" i="3" s="1"/>
  <c r="AD1234" i="3"/>
  <c r="AH1234" i="3" s="1"/>
  <c r="AF1233" i="3"/>
  <c r="AG1233" i="3" s="1"/>
  <c r="H1029" i="1"/>
  <c r="L1028" i="1"/>
  <c r="J1028" i="1"/>
  <c r="K1028" i="1" s="1"/>
  <c r="G1233" i="3"/>
  <c r="AM1233" i="3" s="1"/>
  <c r="AR1232" i="3" l="1"/>
  <c r="AP1232" i="3"/>
  <c r="AQ1232" i="3" s="1"/>
  <c r="H1233" i="3"/>
  <c r="AN1233" i="3" s="1"/>
  <c r="L1232" i="3"/>
  <c r="J1232" i="3"/>
  <c r="K1232" i="3" s="1"/>
  <c r="S1234" i="3"/>
  <c r="W1233" i="3"/>
  <c r="U1233" i="3"/>
  <c r="V1233" i="3" s="1"/>
  <c r="AD1235" i="3"/>
  <c r="AH1235" i="3" s="1"/>
  <c r="AF1234" i="3"/>
  <c r="AG1234" i="3" s="1"/>
  <c r="H1030" i="1"/>
  <c r="L1029" i="1"/>
  <c r="J1029" i="1"/>
  <c r="K1029" i="1" s="1"/>
  <c r="G1234" i="3"/>
  <c r="AM1234" i="3" s="1"/>
  <c r="AR1233" i="3" l="1"/>
  <c r="AP1233" i="3"/>
  <c r="AQ1233" i="3" s="1"/>
  <c r="S1235" i="3"/>
  <c r="W1234" i="3"/>
  <c r="U1234" i="3"/>
  <c r="V1234" i="3" s="1"/>
  <c r="H1234" i="3"/>
  <c r="AN1234" i="3" s="1"/>
  <c r="L1233" i="3"/>
  <c r="J1233" i="3"/>
  <c r="K1233" i="3" s="1"/>
  <c r="AD1236" i="3"/>
  <c r="AH1236" i="3" s="1"/>
  <c r="AF1235" i="3"/>
  <c r="AG1235" i="3" s="1"/>
  <c r="H1031" i="1"/>
  <c r="L1030" i="1"/>
  <c r="J1030" i="1"/>
  <c r="K1030" i="1" s="1"/>
  <c r="G1235" i="3"/>
  <c r="AM1235" i="3" s="1"/>
  <c r="AR1234" i="3" l="1"/>
  <c r="AP1234" i="3"/>
  <c r="AQ1234" i="3" s="1"/>
  <c r="H1235" i="3"/>
  <c r="AN1235" i="3" s="1"/>
  <c r="L1234" i="3"/>
  <c r="J1234" i="3"/>
  <c r="K1234" i="3" s="1"/>
  <c r="S1236" i="3"/>
  <c r="W1235" i="3"/>
  <c r="U1235" i="3"/>
  <c r="V1235" i="3" s="1"/>
  <c r="AD1237" i="3"/>
  <c r="AH1237" i="3" s="1"/>
  <c r="AF1236" i="3"/>
  <c r="AG1236" i="3" s="1"/>
  <c r="H1032" i="1"/>
  <c r="L1031" i="1"/>
  <c r="J1031" i="1"/>
  <c r="K1031" i="1" s="1"/>
  <c r="G1236" i="3"/>
  <c r="AM1236" i="3" s="1"/>
  <c r="AR1235" i="3" l="1"/>
  <c r="AP1235" i="3"/>
  <c r="AQ1235" i="3" s="1"/>
  <c r="S1237" i="3"/>
  <c r="W1236" i="3"/>
  <c r="U1236" i="3"/>
  <c r="V1236" i="3" s="1"/>
  <c r="H1236" i="3"/>
  <c r="AN1236" i="3" s="1"/>
  <c r="L1235" i="3"/>
  <c r="J1235" i="3"/>
  <c r="K1235" i="3" s="1"/>
  <c r="AD1238" i="3"/>
  <c r="AH1238" i="3" s="1"/>
  <c r="AF1237" i="3"/>
  <c r="AG1237" i="3" s="1"/>
  <c r="H1033" i="1"/>
  <c r="L1032" i="1"/>
  <c r="J1032" i="1"/>
  <c r="K1032" i="1" s="1"/>
  <c r="G1237" i="3"/>
  <c r="AM1237" i="3" s="1"/>
  <c r="AR1236" i="3" l="1"/>
  <c r="AP1236" i="3"/>
  <c r="AQ1236" i="3" s="1"/>
  <c r="H1237" i="3"/>
  <c r="AN1237" i="3" s="1"/>
  <c r="L1236" i="3"/>
  <c r="J1236" i="3"/>
  <c r="K1236" i="3" s="1"/>
  <c r="S1238" i="3"/>
  <c r="W1237" i="3"/>
  <c r="U1237" i="3"/>
  <c r="V1237" i="3" s="1"/>
  <c r="AD1239" i="3"/>
  <c r="AH1239" i="3" s="1"/>
  <c r="AF1238" i="3"/>
  <c r="AG1238" i="3" s="1"/>
  <c r="H1034" i="1"/>
  <c r="L1033" i="1"/>
  <c r="J1033" i="1"/>
  <c r="K1033" i="1" s="1"/>
  <c r="G1238" i="3"/>
  <c r="AM1238" i="3" s="1"/>
  <c r="AR1237" i="3" l="1"/>
  <c r="AP1237" i="3"/>
  <c r="AQ1237" i="3" s="1"/>
  <c r="S1239" i="3"/>
  <c r="W1238" i="3"/>
  <c r="U1238" i="3"/>
  <c r="V1238" i="3" s="1"/>
  <c r="H1238" i="3"/>
  <c r="AN1238" i="3" s="1"/>
  <c r="L1237" i="3"/>
  <c r="J1237" i="3"/>
  <c r="K1237" i="3" s="1"/>
  <c r="AD1240" i="3"/>
  <c r="AH1240" i="3" s="1"/>
  <c r="AF1239" i="3"/>
  <c r="AG1239" i="3" s="1"/>
  <c r="H1035" i="1"/>
  <c r="L1034" i="1"/>
  <c r="J1034" i="1"/>
  <c r="K1034" i="1" s="1"/>
  <c r="G1239" i="3"/>
  <c r="AM1239" i="3" s="1"/>
  <c r="AR1238" i="3" l="1"/>
  <c r="AP1238" i="3"/>
  <c r="AQ1238" i="3" s="1"/>
  <c r="H1239" i="3"/>
  <c r="AN1239" i="3" s="1"/>
  <c r="L1238" i="3"/>
  <c r="J1238" i="3"/>
  <c r="K1238" i="3" s="1"/>
  <c r="S1240" i="3"/>
  <c r="W1239" i="3"/>
  <c r="U1239" i="3"/>
  <c r="V1239" i="3" s="1"/>
  <c r="AD1241" i="3"/>
  <c r="AH1241" i="3" s="1"/>
  <c r="AF1240" i="3"/>
  <c r="H1036" i="1"/>
  <c r="L1035" i="1"/>
  <c r="J1035" i="1"/>
  <c r="K1035" i="1" s="1"/>
  <c r="G1240" i="3"/>
  <c r="AM1240" i="3" s="1"/>
  <c r="AG1240" i="3" l="1"/>
  <c r="AW86" i="3"/>
  <c r="BA86" i="3" s="1"/>
  <c r="AR1239" i="3"/>
  <c r="AP1239" i="3"/>
  <c r="AQ1239" i="3" s="1"/>
  <c r="S1241" i="3"/>
  <c r="W1240" i="3"/>
  <c r="U1240" i="3"/>
  <c r="H1240" i="3"/>
  <c r="AN1240" i="3" s="1"/>
  <c r="L1239" i="3"/>
  <c r="J1239" i="3"/>
  <c r="K1239" i="3" s="1"/>
  <c r="AD1242" i="3"/>
  <c r="AH1242" i="3" s="1"/>
  <c r="AF1241" i="3"/>
  <c r="AG1241" i="3" s="1"/>
  <c r="H1037" i="1"/>
  <c r="L1036" i="1"/>
  <c r="J1036" i="1"/>
  <c r="K1036" i="1" s="1"/>
  <c r="G1241" i="3"/>
  <c r="AM1241" i="3" s="1"/>
  <c r="AR1240" i="3" l="1"/>
  <c r="AP1240" i="3"/>
  <c r="V1240" i="3"/>
  <c r="AV86" i="3"/>
  <c r="AZ86" i="3" s="1"/>
  <c r="H1241" i="3"/>
  <c r="AN1241" i="3" s="1"/>
  <c r="L1240" i="3"/>
  <c r="J1240" i="3"/>
  <c r="S1242" i="3"/>
  <c r="W1241" i="3"/>
  <c r="U1241" i="3"/>
  <c r="V1241" i="3" s="1"/>
  <c r="AD1243" i="3"/>
  <c r="AH1243" i="3" s="1"/>
  <c r="AF1242" i="3"/>
  <c r="AG1242" i="3" s="1"/>
  <c r="H1038" i="1"/>
  <c r="L1037" i="1"/>
  <c r="J1037" i="1"/>
  <c r="K1037" i="1" s="1"/>
  <c r="G1242" i="3"/>
  <c r="AM1242" i="3" s="1"/>
  <c r="AR1241" i="3" l="1"/>
  <c r="AP1241" i="3"/>
  <c r="AQ1241" i="3" s="1"/>
  <c r="K1240" i="3"/>
  <c r="AU86" i="3"/>
  <c r="AY86" i="3" s="1"/>
  <c r="AX86" i="3"/>
  <c r="BB86" i="3" s="1"/>
  <c r="AQ1240" i="3"/>
  <c r="S1243" i="3"/>
  <c r="W1242" i="3"/>
  <c r="U1242" i="3"/>
  <c r="V1242" i="3" s="1"/>
  <c r="H1242" i="3"/>
  <c r="AN1242" i="3" s="1"/>
  <c r="L1241" i="3"/>
  <c r="J1241" i="3"/>
  <c r="K1241" i="3" s="1"/>
  <c r="AD1244" i="3"/>
  <c r="AH1244" i="3" s="1"/>
  <c r="AF1243" i="3"/>
  <c r="AG1243" i="3" s="1"/>
  <c r="H1039" i="1"/>
  <c r="L1038" i="1"/>
  <c r="J1038" i="1"/>
  <c r="K1038" i="1" s="1"/>
  <c r="G1243" i="3"/>
  <c r="AM1243" i="3" s="1"/>
  <c r="AR1242" i="3" l="1"/>
  <c r="AP1242" i="3"/>
  <c r="AQ1242" i="3" s="1"/>
  <c r="H1243" i="3"/>
  <c r="AN1243" i="3" s="1"/>
  <c r="L1242" i="3"/>
  <c r="J1242" i="3"/>
  <c r="K1242" i="3" s="1"/>
  <c r="S1244" i="3"/>
  <c r="W1243" i="3"/>
  <c r="U1243" i="3"/>
  <c r="V1243" i="3" s="1"/>
  <c r="AD1245" i="3"/>
  <c r="AH1245" i="3" s="1"/>
  <c r="AF1244" i="3"/>
  <c r="AG1244" i="3" s="1"/>
  <c r="H1040" i="1"/>
  <c r="L1039" i="1"/>
  <c r="J1039" i="1"/>
  <c r="K1039" i="1" s="1"/>
  <c r="G1244" i="3"/>
  <c r="AM1244" i="3" s="1"/>
  <c r="AR1243" i="3" l="1"/>
  <c r="AP1243" i="3"/>
  <c r="AQ1243" i="3" s="1"/>
  <c r="S1245" i="3"/>
  <c r="W1244" i="3"/>
  <c r="U1244" i="3"/>
  <c r="V1244" i="3" s="1"/>
  <c r="H1244" i="3"/>
  <c r="AN1244" i="3" s="1"/>
  <c r="L1243" i="3"/>
  <c r="J1243" i="3"/>
  <c r="K1243" i="3" s="1"/>
  <c r="AD1246" i="3"/>
  <c r="AH1246" i="3" s="1"/>
  <c r="AF1245" i="3"/>
  <c r="AG1245" i="3" s="1"/>
  <c r="H1041" i="1"/>
  <c r="L1040" i="1"/>
  <c r="J1040" i="1"/>
  <c r="K1040" i="1" s="1"/>
  <c r="G1245" i="3"/>
  <c r="AM1245" i="3" s="1"/>
  <c r="AR1244" i="3" l="1"/>
  <c r="AP1244" i="3"/>
  <c r="AQ1244" i="3" s="1"/>
  <c r="H1245" i="3"/>
  <c r="AN1245" i="3" s="1"/>
  <c r="L1244" i="3"/>
  <c r="J1244" i="3"/>
  <c r="K1244" i="3" s="1"/>
  <c r="S1246" i="3"/>
  <c r="W1245" i="3"/>
  <c r="U1245" i="3"/>
  <c r="V1245" i="3" s="1"/>
  <c r="AD1247" i="3"/>
  <c r="AH1247" i="3" s="1"/>
  <c r="AF1246" i="3"/>
  <c r="AG1246" i="3" s="1"/>
  <c r="H1042" i="1"/>
  <c r="L1041" i="1"/>
  <c r="J1041" i="1"/>
  <c r="K1041" i="1" s="1"/>
  <c r="G1246" i="3"/>
  <c r="AM1246" i="3" s="1"/>
  <c r="AR1245" i="3" l="1"/>
  <c r="AP1245" i="3"/>
  <c r="AQ1245" i="3" s="1"/>
  <c r="S1247" i="3"/>
  <c r="W1246" i="3"/>
  <c r="U1246" i="3"/>
  <c r="V1246" i="3" s="1"/>
  <c r="H1246" i="3"/>
  <c r="AN1246" i="3" s="1"/>
  <c r="L1245" i="3"/>
  <c r="J1245" i="3"/>
  <c r="K1245" i="3" s="1"/>
  <c r="AD1248" i="3"/>
  <c r="AH1248" i="3" s="1"/>
  <c r="AF1247" i="3"/>
  <c r="AG1247" i="3" s="1"/>
  <c r="H1043" i="1"/>
  <c r="L1042" i="1"/>
  <c r="J1042" i="1"/>
  <c r="K1042" i="1" s="1"/>
  <c r="G1247" i="3"/>
  <c r="AM1247" i="3" s="1"/>
  <c r="AR1246" i="3" l="1"/>
  <c r="AP1246" i="3"/>
  <c r="AQ1246" i="3" s="1"/>
  <c r="H1247" i="3"/>
  <c r="AN1247" i="3" s="1"/>
  <c r="L1246" i="3"/>
  <c r="J1246" i="3"/>
  <c r="K1246" i="3" s="1"/>
  <c r="S1248" i="3"/>
  <c r="W1247" i="3"/>
  <c r="U1247" i="3"/>
  <c r="V1247" i="3" s="1"/>
  <c r="AD1249" i="3"/>
  <c r="AH1249" i="3" s="1"/>
  <c r="AF1248" i="3"/>
  <c r="AG1248" i="3" s="1"/>
  <c r="H1044" i="1"/>
  <c r="L1043" i="1"/>
  <c r="J1043" i="1"/>
  <c r="K1043" i="1" s="1"/>
  <c r="G1248" i="3"/>
  <c r="AM1248" i="3" s="1"/>
  <c r="AR1247" i="3" l="1"/>
  <c r="AP1247" i="3"/>
  <c r="AQ1247" i="3" s="1"/>
  <c r="S1249" i="3"/>
  <c r="W1248" i="3"/>
  <c r="U1248" i="3"/>
  <c r="V1248" i="3" s="1"/>
  <c r="H1248" i="3"/>
  <c r="AN1248" i="3" s="1"/>
  <c r="L1247" i="3"/>
  <c r="J1247" i="3"/>
  <c r="K1247" i="3" s="1"/>
  <c r="AD1250" i="3"/>
  <c r="AH1250" i="3" s="1"/>
  <c r="AF1249" i="3"/>
  <c r="AG1249" i="3" s="1"/>
  <c r="H1045" i="1"/>
  <c r="L1044" i="1"/>
  <c r="J1044" i="1"/>
  <c r="K1044" i="1" s="1"/>
  <c r="G1249" i="3"/>
  <c r="AM1249" i="3" s="1"/>
  <c r="AR1248" i="3" l="1"/>
  <c r="AP1248" i="3"/>
  <c r="AQ1248" i="3" s="1"/>
  <c r="H1249" i="3"/>
  <c r="AN1249" i="3" s="1"/>
  <c r="L1248" i="3"/>
  <c r="J1248" i="3"/>
  <c r="K1248" i="3" s="1"/>
  <c r="S1250" i="3"/>
  <c r="W1249" i="3"/>
  <c r="U1249" i="3"/>
  <c r="V1249" i="3" s="1"/>
  <c r="AD1251" i="3"/>
  <c r="AH1251" i="3" s="1"/>
  <c r="AF1250" i="3"/>
  <c r="AG1250" i="3" s="1"/>
  <c r="H1046" i="1"/>
  <c r="L1045" i="1"/>
  <c r="J1045" i="1"/>
  <c r="K1045" i="1" s="1"/>
  <c r="G1250" i="3"/>
  <c r="AM1250" i="3" s="1"/>
  <c r="AR1249" i="3" l="1"/>
  <c r="AP1249" i="3"/>
  <c r="AQ1249" i="3" s="1"/>
  <c r="S1251" i="3"/>
  <c r="W1250" i="3"/>
  <c r="U1250" i="3"/>
  <c r="V1250" i="3" s="1"/>
  <c r="H1250" i="3"/>
  <c r="AN1250" i="3" s="1"/>
  <c r="L1249" i="3"/>
  <c r="J1249" i="3"/>
  <c r="K1249" i="3" s="1"/>
  <c r="AD1252" i="3"/>
  <c r="AH1252" i="3" s="1"/>
  <c r="AF1251" i="3"/>
  <c r="AG1251" i="3" s="1"/>
  <c r="H1047" i="1"/>
  <c r="L1046" i="1"/>
  <c r="J1046" i="1"/>
  <c r="K1046" i="1" s="1"/>
  <c r="G1251" i="3"/>
  <c r="AM1251" i="3" s="1"/>
  <c r="AR1250" i="3" l="1"/>
  <c r="AP1250" i="3"/>
  <c r="AQ1250" i="3" s="1"/>
  <c r="H1251" i="3"/>
  <c r="AN1251" i="3" s="1"/>
  <c r="L1250" i="3"/>
  <c r="J1250" i="3"/>
  <c r="K1250" i="3" s="1"/>
  <c r="S1252" i="3"/>
  <c r="W1251" i="3"/>
  <c r="U1251" i="3"/>
  <c r="V1251" i="3" s="1"/>
  <c r="AD1253" i="3"/>
  <c r="AH1253" i="3" s="1"/>
  <c r="AF1252" i="3"/>
  <c r="AG1252" i="3" s="1"/>
  <c r="H1048" i="1"/>
  <c r="L1047" i="1"/>
  <c r="J1047" i="1"/>
  <c r="G1252" i="3"/>
  <c r="AM1252" i="3" s="1"/>
  <c r="AR1251" i="3" l="1"/>
  <c r="AP1251" i="3"/>
  <c r="AQ1251" i="3" s="1"/>
  <c r="K1047" i="1"/>
  <c r="S65" i="1"/>
  <c r="T65" i="1" s="1"/>
  <c r="S1253" i="3"/>
  <c r="W1252" i="3"/>
  <c r="U1252" i="3"/>
  <c r="V1252" i="3" s="1"/>
  <c r="H1252" i="3"/>
  <c r="AN1252" i="3" s="1"/>
  <c r="L1251" i="3"/>
  <c r="J1251" i="3"/>
  <c r="K1251" i="3" s="1"/>
  <c r="AD1254" i="3"/>
  <c r="AH1254" i="3" s="1"/>
  <c r="AF1253" i="3"/>
  <c r="AG1253" i="3" s="1"/>
  <c r="H1049" i="1"/>
  <c r="L1048" i="1"/>
  <c r="J1048" i="1"/>
  <c r="K1048" i="1" s="1"/>
  <c r="G1253" i="3"/>
  <c r="AM1253" i="3" s="1"/>
  <c r="AR1252" i="3" l="1"/>
  <c r="AP1252" i="3"/>
  <c r="AQ1252" i="3" s="1"/>
  <c r="H1253" i="3"/>
  <c r="AN1253" i="3" s="1"/>
  <c r="L1252" i="3"/>
  <c r="J1252" i="3"/>
  <c r="K1252" i="3" s="1"/>
  <c r="S1254" i="3"/>
  <c r="W1253" i="3"/>
  <c r="U1253" i="3"/>
  <c r="V1253" i="3" s="1"/>
  <c r="AD1255" i="3"/>
  <c r="AH1255" i="3" s="1"/>
  <c r="AF1254" i="3"/>
  <c r="AG1254" i="3" s="1"/>
  <c r="H1050" i="1"/>
  <c r="L1049" i="1"/>
  <c r="J1049" i="1"/>
  <c r="K1049" i="1" s="1"/>
  <c r="G1254" i="3"/>
  <c r="AM1254" i="3" s="1"/>
  <c r="AR1253" i="3" l="1"/>
  <c r="AP1253" i="3"/>
  <c r="AQ1253" i="3" s="1"/>
  <c r="S1255" i="3"/>
  <c r="W1254" i="3"/>
  <c r="U1254" i="3"/>
  <c r="V1254" i="3" s="1"/>
  <c r="H1254" i="3"/>
  <c r="AN1254" i="3" s="1"/>
  <c r="L1253" i="3"/>
  <c r="J1253" i="3"/>
  <c r="K1253" i="3" s="1"/>
  <c r="AD1256" i="3"/>
  <c r="AH1256" i="3" s="1"/>
  <c r="AF1255" i="3"/>
  <c r="AG1255" i="3" s="1"/>
  <c r="H1051" i="1"/>
  <c r="L1050" i="1"/>
  <c r="J1050" i="1"/>
  <c r="K1050" i="1" s="1"/>
  <c r="G1255" i="3"/>
  <c r="AM1255" i="3" s="1"/>
  <c r="AR1254" i="3" l="1"/>
  <c r="AP1254" i="3"/>
  <c r="AQ1254" i="3" s="1"/>
  <c r="H1255" i="3"/>
  <c r="AN1255" i="3" s="1"/>
  <c r="L1254" i="3"/>
  <c r="J1254" i="3"/>
  <c r="K1254" i="3" s="1"/>
  <c r="S1256" i="3"/>
  <c r="W1255" i="3"/>
  <c r="U1255" i="3"/>
  <c r="V1255" i="3" s="1"/>
  <c r="AD1257" i="3"/>
  <c r="AH1257" i="3" s="1"/>
  <c r="AF1256" i="3"/>
  <c r="AG1256" i="3" s="1"/>
  <c r="H1052" i="1"/>
  <c r="L1051" i="1"/>
  <c r="J1051" i="1"/>
  <c r="K1051" i="1" s="1"/>
  <c r="G1256" i="3"/>
  <c r="AM1256" i="3" s="1"/>
  <c r="AR1255" i="3" l="1"/>
  <c r="AP1255" i="3"/>
  <c r="AQ1255" i="3" s="1"/>
  <c r="S1257" i="3"/>
  <c r="W1256" i="3"/>
  <c r="U1256" i="3"/>
  <c r="V1256" i="3" s="1"/>
  <c r="H1256" i="3"/>
  <c r="AN1256" i="3" s="1"/>
  <c r="L1255" i="3"/>
  <c r="J1255" i="3"/>
  <c r="K1255" i="3" s="1"/>
  <c r="AD1258" i="3"/>
  <c r="AH1258" i="3" s="1"/>
  <c r="AF1257" i="3"/>
  <c r="AG1257" i="3" s="1"/>
  <c r="H1053" i="1"/>
  <c r="L1052" i="1"/>
  <c r="J1052" i="1"/>
  <c r="K1052" i="1" s="1"/>
  <c r="G1257" i="3"/>
  <c r="AM1257" i="3" s="1"/>
  <c r="AR1256" i="3" l="1"/>
  <c r="AP1256" i="3"/>
  <c r="AQ1256" i="3" s="1"/>
  <c r="H1257" i="3"/>
  <c r="AN1257" i="3" s="1"/>
  <c r="L1256" i="3"/>
  <c r="J1256" i="3"/>
  <c r="K1256" i="3" s="1"/>
  <c r="S1258" i="3"/>
  <c r="W1257" i="3"/>
  <c r="U1257" i="3"/>
  <c r="V1257" i="3" s="1"/>
  <c r="AD1259" i="3"/>
  <c r="AH1259" i="3" s="1"/>
  <c r="AF1258" i="3"/>
  <c r="AG1258" i="3" s="1"/>
  <c r="H1054" i="1"/>
  <c r="L1053" i="1"/>
  <c r="J1053" i="1"/>
  <c r="K1053" i="1" s="1"/>
  <c r="G1258" i="3"/>
  <c r="AM1258" i="3" s="1"/>
  <c r="AR1257" i="3" l="1"/>
  <c r="AP1257" i="3"/>
  <c r="AQ1257" i="3" s="1"/>
  <c r="S1259" i="3"/>
  <c r="W1258" i="3"/>
  <c r="U1258" i="3"/>
  <c r="V1258" i="3" s="1"/>
  <c r="H1258" i="3"/>
  <c r="AN1258" i="3" s="1"/>
  <c r="L1257" i="3"/>
  <c r="J1257" i="3"/>
  <c r="K1257" i="3" s="1"/>
  <c r="AD1260" i="3"/>
  <c r="AH1260" i="3" s="1"/>
  <c r="AF1259" i="3"/>
  <c r="AG1259" i="3" s="1"/>
  <c r="H1055" i="1"/>
  <c r="L1054" i="1"/>
  <c r="J1054" i="1"/>
  <c r="K1054" i="1" s="1"/>
  <c r="G1259" i="3"/>
  <c r="AM1259" i="3" s="1"/>
  <c r="AR1258" i="3" l="1"/>
  <c r="AP1258" i="3"/>
  <c r="AQ1258" i="3" s="1"/>
  <c r="H1259" i="3"/>
  <c r="AN1259" i="3" s="1"/>
  <c r="L1258" i="3"/>
  <c r="J1258" i="3"/>
  <c r="K1258" i="3" s="1"/>
  <c r="S1260" i="3"/>
  <c r="W1259" i="3"/>
  <c r="U1259" i="3"/>
  <c r="V1259" i="3" s="1"/>
  <c r="AD1261" i="3"/>
  <c r="AH1261" i="3" s="1"/>
  <c r="AF1260" i="3"/>
  <c r="H1056" i="1"/>
  <c r="L1055" i="1"/>
  <c r="J1055" i="1"/>
  <c r="K1055" i="1" s="1"/>
  <c r="G1260" i="3"/>
  <c r="AM1260" i="3" s="1"/>
  <c r="AG1260" i="3" l="1"/>
  <c r="AW87" i="3"/>
  <c r="BA87" i="3" s="1"/>
  <c r="AR1259" i="3"/>
  <c r="AP1259" i="3"/>
  <c r="AQ1259" i="3" s="1"/>
  <c r="S1261" i="3"/>
  <c r="W1260" i="3"/>
  <c r="U1260" i="3"/>
  <c r="H1260" i="3"/>
  <c r="AN1260" i="3" s="1"/>
  <c r="L1259" i="3"/>
  <c r="J1259" i="3"/>
  <c r="K1259" i="3" s="1"/>
  <c r="AD1262" i="3"/>
  <c r="AH1262" i="3" s="1"/>
  <c r="AF1261" i="3"/>
  <c r="AG1261" i="3" s="1"/>
  <c r="H1057" i="1"/>
  <c r="L1056" i="1"/>
  <c r="J1056" i="1"/>
  <c r="K1056" i="1" s="1"/>
  <c r="G1261" i="3"/>
  <c r="AM1261" i="3" s="1"/>
  <c r="AR1260" i="3" l="1"/>
  <c r="AP1260" i="3"/>
  <c r="V1260" i="3"/>
  <c r="AV87" i="3"/>
  <c r="AZ87" i="3" s="1"/>
  <c r="H1261" i="3"/>
  <c r="AN1261" i="3" s="1"/>
  <c r="L1260" i="3"/>
  <c r="J1260" i="3"/>
  <c r="S1262" i="3"/>
  <c r="W1261" i="3"/>
  <c r="U1261" i="3"/>
  <c r="V1261" i="3" s="1"/>
  <c r="AD1263" i="3"/>
  <c r="AH1263" i="3" s="1"/>
  <c r="AF1262" i="3"/>
  <c r="AG1262" i="3" s="1"/>
  <c r="H1058" i="1"/>
  <c r="L1057" i="1"/>
  <c r="J1057" i="1"/>
  <c r="K1057" i="1" s="1"/>
  <c r="G1262" i="3"/>
  <c r="AM1262" i="3" s="1"/>
  <c r="AR1261" i="3" l="1"/>
  <c r="AP1261" i="3"/>
  <c r="AQ1261" i="3" s="1"/>
  <c r="K1260" i="3"/>
  <c r="AU87" i="3"/>
  <c r="AY87" i="3" s="1"/>
  <c r="AX87" i="3"/>
  <c r="BB87" i="3" s="1"/>
  <c r="AQ1260" i="3"/>
  <c r="S1263" i="3"/>
  <c r="W1262" i="3"/>
  <c r="U1262" i="3"/>
  <c r="V1262" i="3" s="1"/>
  <c r="H1262" i="3"/>
  <c r="AN1262" i="3" s="1"/>
  <c r="L1261" i="3"/>
  <c r="J1261" i="3"/>
  <c r="K1261" i="3" s="1"/>
  <c r="AD1264" i="3"/>
  <c r="AH1264" i="3" s="1"/>
  <c r="AF1263" i="3"/>
  <c r="AG1263" i="3" s="1"/>
  <c r="H1059" i="1"/>
  <c r="L1058" i="1"/>
  <c r="J1058" i="1"/>
  <c r="K1058" i="1" s="1"/>
  <c r="G1263" i="3"/>
  <c r="AM1263" i="3" s="1"/>
  <c r="AR1262" i="3" l="1"/>
  <c r="AP1262" i="3"/>
  <c r="AQ1262" i="3" s="1"/>
  <c r="H1263" i="3"/>
  <c r="AN1263" i="3" s="1"/>
  <c r="L1262" i="3"/>
  <c r="J1262" i="3"/>
  <c r="K1262" i="3" s="1"/>
  <c r="S1264" i="3"/>
  <c r="W1263" i="3"/>
  <c r="U1263" i="3"/>
  <c r="V1263" i="3" s="1"/>
  <c r="AD1265" i="3"/>
  <c r="AH1265" i="3" s="1"/>
  <c r="AF1264" i="3"/>
  <c r="AG1264" i="3" s="1"/>
  <c r="H1060" i="1"/>
  <c r="L1059" i="1"/>
  <c r="J1059" i="1"/>
  <c r="K1059" i="1" s="1"/>
  <c r="G1264" i="3"/>
  <c r="AM1264" i="3" s="1"/>
  <c r="AR1263" i="3" l="1"/>
  <c r="AP1263" i="3"/>
  <c r="AQ1263" i="3" s="1"/>
  <c r="S1265" i="3"/>
  <c r="W1264" i="3"/>
  <c r="U1264" i="3"/>
  <c r="V1264" i="3" s="1"/>
  <c r="H1264" i="3"/>
  <c r="AN1264" i="3" s="1"/>
  <c r="L1263" i="3"/>
  <c r="J1263" i="3"/>
  <c r="K1263" i="3" s="1"/>
  <c r="AD1266" i="3"/>
  <c r="AH1266" i="3" s="1"/>
  <c r="AF1265" i="3"/>
  <c r="AG1265" i="3" s="1"/>
  <c r="H1061" i="1"/>
  <c r="L1060" i="1"/>
  <c r="J1060" i="1"/>
  <c r="K1060" i="1" s="1"/>
  <c r="G1265" i="3"/>
  <c r="AM1265" i="3" s="1"/>
  <c r="AR1264" i="3" l="1"/>
  <c r="AP1264" i="3"/>
  <c r="AQ1264" i="3" s="1"/>
  <c r="H1265" i="3"/>
  <c r="AN1265" i="3" s="1"/>
  <c r="L1264" i="3"/>
  <c r="J1264" i="3"/>
  <c r="K1264" i="3" s="1"/>
  <c r="S1266" i="3"/>
  <c r="W1265" i="3"/>
  <c r="U1265" i="3"/>
  <c r="V1265" i="3" s="1"/>
  <c r="AD1267" i="3"/>
  <c r="AH1267" i="3" s="1"/>
  <c r="AF1266" i="3"/>
  <c r="AG1266" i="3" s="1"/>
  <c r="H1062" i="1"/>
  <c r="L1061" i="1"/>
  <c r="J1061" i="1"/>
  <c r="K1061" i="1" s="1"/>
  <c r="G1266" i="3"/>
  <c r="AM1266" i="3" s="1"/>
  <c r="AR1265" i="3" l="1"/>
  <c r="AP1265" i="3"/>
  <c r="AQ1265" i="3" s="1"/>
  <c r="S1267" i="3"/>
  <c r="W1266" i="3"/>
  <c r="U1266" i="3"/>
  <c r="V1266" i="3" s="1"/>
  <c r="H1266" i="3"/>
  <c r="AN1266" i="3" s="1"/>
  <c r="L1265" i="3"/>
  <c r="J1265" i="3"/>
  <c r="K1265" i="3" s="1"/>
  <c r="AD1268" i="3"/>
  <c r="AH1268" i="3" s="1"/>
  <c r="AF1267" i="3"/>
  <c r="AG1267" i="3" s="1"/>
  <c r="H1063" i="1"/>
  <c r="L1062" i="1"/>
  <c r="J1062" i="1"/>
  <c r="K1062" i="1" s="1"/>
  <c r="G1267" i="3"/>
  <c r="AM1267" i="3" s="1"/>
  <c r="AR1266" i="3" l="1"/>
  <c r="AP1266" i="3"/>
  <c r="AQ1266" i="3" s="1"/>
  <c r="H1267" i="3"/>
  <c r="AN1267" i="3" s="1"/>
  <c r="L1266" i="3"/>
  <c r="J1266" i="3"/>
  <c r="K1266" i="3" s="1"/>
  <c r="S1268" i="3"/>
  <c r="W1267" i="3"/>
  <c r="U1267" i="3"/>
  <c r="V1267" i="3" s="1"/>
  <c r="AD1269" i="3"/>
  <c r="AH1269" i="3" s="1"/>
  <c r="AF1268" i="3"/>
  <c r="AG1268" i="3" s="1"/>
  <c r="H1064" i="1"/>
  <c r="L1063" i="1"/>
  <c r="J1063" i="1"/>
  <c r="K1063" i="1" s="1"/>
  <c r="G1268" i="3"/>
  <c r="AM1268" i="3" s="1"/>
  <c r="AR1267" i="3" l="1"/>
  <c r="AP1267" i="3"/>
  <c r="AQ1267" i="3" s="1"/>
  <c r="S1269" i="3"/>
  <c r="W1268" i="3"/>
  <c r="U1268" i="3"/>
  <c r="V1268" i="3" s="1"/>
  <c r="H1268" i="3"/>
  <c r="AN1268" i="3" s="1"/>
  <c r="L1267" i="3"/>
  <c r="J1267" i="3"/>
  <c r="K1267" i="3" s="1"/>
  <c r="AD1270" i="3"/>
  <c r="AH1270" i="3" s="1"/>
  <c r="AF1269" i="3"/>
  <c r="AG1269" i="3" s="1"/>
  <c r="H1065" i="1"/>
  <c r="L1064" i="1"/>
  <c r="J1064" i="1"/>
  <c r="K1064" i="1" s="1"/>
  <c r="G1269" i="3"/>
  <c r="AM1269" i="3" s="1"/>
  <c r="AR1268" i="3" l="1"/>
  <c r="AP1268" i="3"/>
  <c r="AQ1268" i="3" s="1"/>
  <c r="H1269" i="3"/>
  <c r="AN1269" i="3" s="1"/>
  <c r="L1268" i="3"/>
  <c r="J1268" i="3"/>
  <c r="K1268" i="3" s="1"/>
  <c r="S1270" i="3"/>
  <c r="W1269" i="3"/>
  <c r="U1269" i="3"/>
  <c r="V1269" i="3" s="1"/>
  <c r="AD1271" i="3"/>
  <c r="AH1271" i="3" s="1"/>
  <c r="AF1270" i="3"/>
  <c r="AG1270" i="3" s="1"/>
  <c r="H1066" i="1"/>
  <c r="L1065" i="1"/>
  <c r="J1065" i="1"/>
  <c r="K1065" i="1" s="1"/>
  <c r="G1270" i="3"/>
  <c r="AM1270" i="3" s="1"/>
  <c r="AR1269" i="3" l="1"/>
  <c r="AP1269" i="3"/>
  <c r="AQ1269" i="3" s="1"/>
  <c r="S1271" i="3"/>
  <c r="W1270" i="3"/>
  <c r="U1270" i="3"/>
  <c r="V1270" i="3" s="1"/>
  <c r="H1270" i="3"/>
  <c r="AN1270" i="3" s="1"/>
  <c r="L1269" i="3"/>
  <c r="J1269" i="3"/>
  <c r="K1269" i="3" s="1"/>
  <c r="AD1272" i="3"/>
  <c r="AH1272" i="3" s="1"/>
  <c r="AF1271" i="3"/>
  <c r="AG1271" i="3" s="1"/>
  <c r="H1067" i="1"/>
  <c r="L1066" i="1"/>
  <c r="J1066" i="1"/>
  <c r="G1271" i="3"/>
  <c r="AM1271" i="3" s="1"/>
  <c r="AR1270" i="3" l="1"/>
  <c r="AP1270" i="3"/>
  <c r="AQ1270" i="3" s="1"/>
  <c r="K1066" i="1"/>
  <c r="S66" i="1"/>
  <c r="T66" i="1" s="1"/>
  <c r="H1271" i="3"/>
  <c r="AN1271" i="3" s="1"/>
  <c r="L1270" i="3"/>
  <c r="J1270" i="3"/>
  <c r="K1270" i="3" s="1"/>
  <c r="S1272" i="3"/>
  <c r="W1271" i="3"/>
  <c r="U1271" i="3"/>
  <c r="V1271" i="3" s="1"/>
  <c r="AD1273" i="3"/>
  <c r="AH1273" i="3" s="1"/>
  <c r="AF1272" i="3"/>
  <c r="AG1272" i="3" s="1"/>
  <c r="H1068" i="1"/>
  <c r="L1067" i="1"/>
  <c r="J1067" i="1"/>
  <c r="K1067" i="1" s="1"/>
  <c r="G1272" i="3"/>
  <c r="AM1272" i="3" s="1"/>
  <c r="AR1271" i="3" l="1"/>
  <c r="AP1271" i="3"/>
  <c r="AQ1271" i="3" s="1"/>
  <c r="S1273" i="3"/>
  <c r="W1272" i="3"/>
  <c r="U1272" i="3"/>
  <c r="V1272" i="3" s="1"/>
  <c r="H1272" i="3"/>
  <c r="AN1272" i="3" s="1"/>
  <c r="L1271" i="3"/>
  <c r="J1271" i="3"/>
  <c r="K1271" i="3" s="1"/>
  <c r="AD1274" i="3"/>
  <c r="AH1274" i="3" s="1"/>
  <c r="AF1273" i="3"/>
  <c r="AG1273" i="3" s="1"/>
  <c r="H1069" i="1"/>
  <c r="L1068" i="1"/>
  <c r="J1068" i="1"/>
  <c r="K1068" i="1" s="1"/>
  <c r="G1273" i="3"/>
  <c r="AM1273" i="3" s="1"/>
  <c r="AR1272" i="3" l="1"/>
  <c r="AP1272" i="3"/>
  <c r="AQ1272" i="3" s="1"/>
  <c r="H1273" i="3"/>
  <c r="AN1273" i="3" s="1"/>
  <c r="L1272" i="3"/>
  <c r="J1272" i="3"/>
  <c r="K1272" i="3" s="1"/>
  <c r="S1274" i="3"/>
  <c r="W1273" i="3"/>
  <c r="U1273" i="3"/>
  <c r="V1273" i="3" s="1"/>
  <c r="AD1275" i="3"/>
  <c r="AH1275" i="3" s="1"/>
  <c r="AF1274" i="3"/>
  <c r="AG1274" i="3" s="1"/>
  <c r="H1070" i="1"/>
  <c r="L1069" i="1"/>
  <c r="J1069" i="1"/>
  <c r="K1069" i="1" s="1"/>
  <c r="G1274" i="3"/>
  <c r="AM1274" i="3" s="1"/>
  <c r="AR1273" i="3" l="1"/>
  <c r="AP1273" i="3"/>
  <c r="AQ1273" i="3" s="1"/>
  <c r="S1275" i="3"/>
  <c r="W1274" i="3"/>
  <c r="U1274" i="3"/>
  <c r="V1274" i="3" s="1"/>
  <c r="H1274" i="3"/>
  <c r="AN1274" i="3" s="1"/>
  <c r="L1273" i="3"/>
  <c r="J1273" i="3"/>
  <c r="K1273" i="3" s="1"/>
  <c r="AD1276" i="3"/>
  <c r="AH1276" i="3" s="1"/>
  <c r="AF1275" i="3"/>
  <c r="AG1275" i="3" s="1"/>
  <c r="H1071" i="1"/>
  <c r="L1070" i="1"/>
  <c r="J1070" i="1"/>
  <c r="K1070" i="1" s="1"/>
  <c r="G1275" i="3"/>
  <c r="AM1275" i="3" s="1"/>
  <c r="AR1274" i="3" l="1"/>
  <c r="AP1274" i="3"/>
  <c r="AQ1274" i="3" s="1"/>
  <c r="H1275" i="3"/>
  <c r="AN1275" i="3" s="1"/>
  <c r="L1274" i="3"/>
  <c r="J1274" i="3"/>
  <c r="K1274" i="3" s="1"/>
  <c r="S1276" i="3"/>
  <c r="W1275" i="3"/>
  <c r="U1275" i="3"/>
  <c r="V1275" i="3" s="1"/>
  <c r="AD1277" i="3"/>
  <c r="AH1277" i="3" s="1"/>
  <c r="AF1276" i="3"/>
  <c r="AG1276" i="3" s="1"/>
  <c r="H1072" i="1"/>
  <c r="L1071" i="1"/>
  <c r="J1071" i="1"/>
  <c r="K1071" i="1" s="1"/>
  <c r="G1276" i="3"/>
  <c r="AM1276" i="3" s="1"/>
  <c r="AR1275" i="3" l="1"/>
  <c r="AP1275" i="3"/>
  <c r="AQ1275" i="3" s="1"/>
  <c r="S1277" i="3"/>
  <c r="W1276" i="3"/>
  <c r="U1276" i="3"/>
  <c r="V1276" i="3" s="1"/>
  <c r="H1276" i="3"/>
  <c r="AN1276" i="3" s="1"/>
  <c r="L1275" i="3"/>
  <c r="J1275" i="3"/>
  <c r="K1275" i="3" s="1"/>
  <c r="AD1278" i="3"/>
  <c r="AH1278" i="3" s="1"/>
  <c r="AF1277" i="3"/>
  <c r="AG1277" i="3" s="1"/>
  <c r="H1073" i="1"/>
  <c r="L1072" i="1"/>
  <c r="J1072" i="1"/>
  <c r="K1072" i="1" s="1"/>
  <c r="G1277" i="3"/>
  <c r="AM1277" i="3" s="1"/>
  <c r="AR1276" i="3" l="1"/>
  <c r="AP1276" i="3"/>
  <c r="AQ1276" i="3" s="1"/>
  <c r="H1277" i="3"/>
  <c r="AN1277" i="3" s="1"/>
  <c r="L1276" i="3"/>
  <c r="J1276" i="3"/>
  <c r="K1276" i="3" s="1"/>
  <c r="S1278" i="3"/>
  <c r="W1277" i="3"/>
  <c r="U1277" i="3"/>
  <c r="V1277" i="3" s="1"/>
  <c r="AD1279" i="3"/>
  <c r="AH1279" i="3" s="1"/>
  <c r="AF1278" i="3"/>
  <c r="AG1278" i="3" s="1"/>
  <c r="H1074" i="1"/>
  <c r="L1073" i="1"/>
  <c r="J1073" i="1"/>
  <c r="K1073" i="1" s="1"/>
  <c r="G1278" i="3"/>
  <c r="AM1278" i="3" s="1"/>
  <c r="AR1277" i="3" l="1"/>
  <c r="AP1277" i="3"/>
  <c r="AQ1277" i="3" s="1"/>
  <c r="S1279" i="3"/>
  <c r="W1278" i="3"/>
  <c r="U1278" i="3"/>
  <c r="V1278" i="3" s="1"/>
  <c r="H1278" i="3"/>
  <c r="AN1278" i="3" s="1"/>
  <c r="L1277" i="3"/>
  <c r="J1277" i="3"/>
  <c r="K1277" i="3" s="1"/>
  <c r="AD1280" i="3"/>
  <c r="AH1280" i="3" s="1"/>
  <c r="AF1279" i="3"/>
  <c r="AG1279" i="3" s="1"/>
  <c r="H1075" i="1"/>
  <c r="L1074" i="1"/>
  <c r="J1074" i="1"/>
  <c r="K1074" i="1" s="1"/>
  <c r="G1279" i="3"/>
  <c r="AM1279" i="3" s="1"/>
  <c r="AR1278" i="3" l="1"/>
  <c r="AP1278" i="3"/>
  <c r="AQ1278" i="3" s="1"/>
  <c r="H1279" i="3"/>
  <c r="AN1279" i="3" s="1"/>
  <c r="L1278" i="3"/>
  <c r="J1278" i="3"/>
  <c r="K1278" i="3" s="1"/>
  <c r="S1280" i="3"/>
  <c r="W1279" i="3"/>
  <c r="U1279" i="3"/>
  <c r="V1279" i="3" s="1"/>
  <c r="AD1281" i="3"/>
  <c r="AH1281" i="3" s="1"/>
  <c r="AF1280" i="3"/>
  <c r="H1076" i="1"/>
  <c r="L1075" i="1"/>
  <c r="J1075" i="1"/>
  <c r="K1075" i="1" s="1"/>
  <c r="G1280" i="3"/>
  <c r="AM1280" i="3" s="1"/>
  <c r="AG1280" i="3" l="1"/>
  <c r="AW88" i="3"/>
  <c r="BA88" i="3" s="1"/>
  <c r="AR1279" i="3"/>
  <c r="AP1279" i="3"/>
  <c r="AQ1279" i="3" s="1"/>
  <c r="S1281" i="3"/>
  <c r="W1280" i="3"/>
  <c r="U1280" i="3"/>
  <c r="H1280" i="3"/>
  <c r="AN1280" i="3" s="1"/>
  <c r="L1279" i="3"/>
  <c r="J1279" i="3"/>
  <c r="K1279" i="3" s="1"/>
  <c r="AD1282" i="3"/>
  <c r="AH1282" i="3" s="1"/>
  <c r="AF1281" i="3"/>
  <c r="AG1281" i="3" s="1"/>
  <c r="H1077" i="1"/>
  <c r="L1076" i="1"/>
  <c r="J1076" i="1"/>
  <c r="K1076" i="1" s="1"/>
  <c r="G1281" i="3"/>
  <c r="AM1281" i="3" s="1"/>
  <c r="AR1280" i="3" l="1"/>
  <c r="AP1280" i="3"/>
  <c r="V1280" i="3"/>
  <c r="AV88" i="3"/>
  <c r="AZ88" i="3" s="1"/>
  <c r="H1281" i="3"/>
  <c r="AN1281" i="3" s="1"/>
  <c r="L1280" i="3"/>
  <c r="J1280" i="3"/>
  <c r="S1282" i="3"/>
  <c r="W1281" i="3"/>
  <c r="U1281" i="3"/>
  <c r="V1281" i="3" s="1"/>
  <c r="AD1283" i="3"/>
  <c r="AH1283" i="3" s="1"/>
  <c r="AF1282" i="3"/>
  <c r="AG1282" i="3" s="1"/>
  <c r="H1078" i="1"/>
  <c r="L1077" i="1"/>
  <c r="J1077" i="1"/>
  <c r="K1077" i="1" s="1"/>
  <c r="G1282" i="3"/>
  <c r="AM1282" i="3" s="1"/>
  <c r="AR1281" i="3" l="1"/>
  <c r="AP1281" i="3"/>
  <c r="AQ1281" i="3" s="1"/>
  <c r="K1280" i="3"/>
  <c r="AU88" i="3"/>
  <c r="AY88" i="3" s="1"/>
  <c r="AX88" i="3"/>
  <c r="BB88" i="3" s="1"/>
  <c r="AQ1280" i="3"/>
  <c r="S1283" i="3"/>
  <c r="W1282" i="3"/>
  <c r="U1282" i="3"/>
  <c r="V1282" i="3" s="1"/>
  <c r="H1282" i="3"/>
  <c r="AN1282" i="3" s="1"/>
  <c r="L1281" i="3"/>
  <c r="J1281" i="3"/>
  <c r="K1281" i="3" s="1"/>
  <c r="AD1284" i="3"/>
  <c r="AH1284" i="3" s="1"/>
  <c r="AF1283" i="3"/>
  <c r="AG1283" i="3" s="1"/>
  <c r="H1079" i="1"/>
  <c r="L1078" i="1"/>
  <c r="J1078" i="1"/>
  <c r="K1078" i="1" s="1"/>
  <c r="G1283" i="3"/>
  <c r="AM1283" i="3" s="1"/>
  <c r="AR1282" i="3" l="1"/>
  <c r="AP1282" i="3"/>
  <c r="AQ1282" i="3" s="1"/>
  <c r="H1283" i="3"/>
  <c r="AN1283" i="3" s="1"/>
  <c r="L1282" i="3"/>
  <c r="J1282" i="3"/>
  <c r="K1282" i="3" s="1"/>
  <c r="S1284" i="3"/>
  <c r="W1283" i="3"/>
  <c r="U1283" i="3"/>
  <c r="V1283" i="3" s="1"/>
  <c r="AD1285" i="3"/>
  <c r="AH1285" i="3" s="1"/>
  <c r="AF1284" i="3"/>
  <c r="AG1284" i="3" s="1"/>
  <c r="H1080" i="1"/>
  <c r="L1079" i="1"/>
  <c r="J1079" i="1"/>
  <c r="K1079" i="1" s="1"/>
  <c r="G1284" i="3"/>
  <c r="AM1284" i="3" s="1"/>
  <c r="AR1283" i="3" l="1"/>
  <c r="AP1283" i="3"/>
  <c r="AQ1283" i="3" s="1"/>
  <c r="S1285" i="3"/>
  <c r="W1284" i="3"/>
  <c r="U1284" i="3"/>
  <c r="V1284" i="3" s="1"/>
  <c r="H1284" i="3"/>
  <c r="AN1284" i="3" s="1"/>
  <c r="L1283" i="3"/>
  <c r="J1283" i="3"/>
  <c r="K1283" i="3" s="1"/>
  <c r="AD1286" i="3"/>
  <c r="AH1286" i="3" s="1"/>
  <c r="AF1285" i="3"/>
  <c r="AG1285" i="3" s="1"/>
  <c r="H1081" i="1"/>
  <c r="L1080" i="1"/>
  <c r="J1080" i="1"/>
  <c r="K1080" i="1" s="1"/>
  <c r="G1285" i="3"/>
  <c r="AM1285" i="3" s="1"/>
  <c r="AR1284" i="3" l="1"/>
  <c r="AP1284" i="3"/>
  <c r="AQ1284" i="3" s="1"/>
  <c r="H1285" i="3"/>
  <c r="AN1285" i="3" s="1"/>
  <c r="L1284" i="3"/>
  <c r="J1284" i="3"/>
  <c r="K1284" i="3" s="1"/>
  <c r="S1286" i="3"/>
  <c r="W1285" i="3"/>
  <c r="U1285" i="3"/>
  <c r="V1285" i="3" s="1"/>
  <c r="AD1287" i="3"/>
  <c r="AH1287" i="3" s="1"/>
  <c r="AF1286" i="3"/>
  <c r="AG1286" i="3" s="1"/>
  <c r="H1082" i="1"/>
  <c r="L1081" i="1"/>
  <c r="J1081" i="1"/>
  <c r="K1081" i="1" s="1"/>
  <c r="G1286" i="3"/>
  <c r="AM1286" i="3" s="1"/>
  <c r="AR1285" i="3" l="1"/>
  <c r="AP1285" i="3"/>
  <c r="AQ1285" i="3" s="1"/>
  <c r="S1287" i="3"/>
  <c r="W1286" i="3"/>
  <c r="U1286" i="3"/>
  <c r="V1286" i="3" s="1"/>
  <c r="H1286" i="3"/>
  <c r="AN1286" i="3" s="1"/>
  <c r="L1285" i="3"/>
  <c r="J1285" i="3"/>
  <c r="K1285" i="3" s="1"/>
  <c r="AD1288" i="3"/>
  <c r="AH1288" i="3" s="1"/>
  <c r="AF1287" i="3"/>
  <c r="AG1287" i="3" s="1"/>
  <c r="H1083" i="1"/>
  <c r="L1082" i="1"/>
  <c r="J1082" i="1"/>
  <c r="K1082" i="1" s="1"/>
  <c r="G1287" i="3"/>
  <c r="AM1287" i="3" s="1"/>
  <c r="AR1286" i="3" l="1"/>
  <c r="AP1286" i="3"/>
  <c r="AQ1286" i="3" s="1"/>
  <c r="H1287" i="3"/>
  <c r="AN1287" i="3" s="1"/>
  <c r="L1286" i="3"/>
  <c r="J1286" i="3"/>
  <c r="K1286" i="3" s="1"/>
  <c r="S1288" i="3"/>
  <c r="W1287" i="3"/>
  <c r="U1287" i="3"/>
  <c r="V1287" i="3" s="1"/>
  <c r="AD1289" i="3"/>
  <c r="AH1289" i="3" s="1"/>
  <c r="AF1288" i="3"/>
  <c r="AG1288" i="3" s="1"/>
  <c r="H1084" i="1"/>
  <c r="L1083" i="1"/>
  <c r="J1083" i="1"/>
  <c r="K1083" i="1" s="1"/>
  <c r="G1288" i="3"/>
  <c r="AM1288" i="3" s="1"/>
  <c r="AR1287" i="3" l="1"/>
  <c r="AP1287" i="3"/>
  <c r="AQ1287" i="3" s="1"/>
  <c r="S1289" i="3"/>
  <c r="W1288" i="3"/>
  <c r="U1288" i="3"/>
  <c r="V1288" i="3" s="1"/>
  <c r="H1288" i="3"/>
  <c r="AN1288" i="3" s="1"/>
  <c r="L1287" i="3"/>
  <c r="J1287" i="3"/>
  <c r="K1287" i="3" s="1"/>
  <c r="AD1290" i="3"/>
  <c r="AH1290" i="3" s="1"/>
  <c r="AF1289" i="3"/>
  <c r="AG1289" i="3" s="1"/>
  <c r="H1085" i="1"/>
  <c r="L1084" i="1"/>
  <c r="J1084" i="1"/>
  <c r="K1084" i="1" s="1"/>
  <c r="G1289" i="3"/>
  <c r="AM1289" i="3" s="1"/>
  <c r="AR1288" i="3" l="1"/>
  <c r="AP1288" i="3"/>
  <c r="AQ1288" i="3" s="1"/>
  <c r="H1289" i="3"/>
  <c r="AN1289" i="3" s="1"/>
  <c r="L1288" i="3"/>
  <c r="J1288" i="3"/>
  <c r="K1288" i="3" s="1"/>
  <c r="S1290" i="3"/>
  <c r="W1289" i="3"/>
  <c r="U1289" i="3"/>
  <c r="V1289" i="3" s="1"/>
  <c r="AD1291" i="3"/>
  <c r="AH1291" i="3" s="1"/>
  <c r="AF1290" i="3"/>
  <c r="AG1290" i="3" s="1"/>
  <c r="H1086" i="1"/>
  <c r="L1085" i="1"/>
  <c r="J1085" i="1"/>
  <c r="G1290" i="3"/>
  <c r="AM1290" i="3" s="1"/>
  <c r="AR1289" i="3" l="1"/>
  <c r="AP1289" i="3"/>
  <c r="AQ1289" i="3" s="1"/>
  <c r="K1085" i="1"/>
  <c r="S67" i="1"/>
  <c r="T67" i="1" s="1"/>
  <c r="S1291" i="3"/>
  <c r="W1290" i="3"/>
  <c r="U1290" i="3"/>
  <c r="V1290" i="3" s="1"/>
  <c r="H1290" i="3"/>
  <c r="AN1290" i="3" s="1"/>
  <c r="L1289" i="3"/>
  <c r="J1289" i="3"/>
  <c r="K1289" i="3" s="1"/>
  <c r="AD1292" i="3"/>
  <c r="AH1292" i="3" s="1"/>
  <c r="AF1291" i="3"/>
  <c r="AG1291" i="3" s="1"/>
  <c r="H1087" i="1"/>
  <c r="L1086" i="1"/>
  <c r="J1086" i="1"/>
  <c r="K1086" i="1" s="1"/>
  <c r="G1291" i="3"/>
  <c r="AM1291" i="3" s="1"/>
  <c r="AR1290" i="3" l="1"/>
  <c r="AP1290" i="3"/>
  <c r="AQ1290" i="3" s="1"/>
  <c r="H1291" i="3"/>
  <c r="AN1291" i="3" s="1"/>
  <c r="L1290" i="3"/>
  <c r="J1290" i="3"/>
  <c r="K1290" i="3" s="1"/>
  <c r="S1292" i="3"/>
  <c r="W1291" i="3"/>
  <c r="U1291" i="3"/>
  <c r="V1291" i="3" s="1"/>
  <c r="AD1293" i="3"/>
  <c r="AH1293" i="3" s="1"/>
  <c r="AF1292" i="3"/>
  <c r="AG1292" i="3" s="1"/>
  <c r="H1088" i="1"/>
  <c r="L1087" i="1"/>
  <c r="J1087" i="1"/>
  <c r="K1087" i="1" s="1"/>
  <c r="G1292" i="3"/>
  <c r="AM1292" i="3" s="1"/>
  <c r="AR1291" i="3" l="1"/>
  <c r="AP1291" i="3"/>
  <c r="AQ1291" i="3" s="1"/>
  <c r="S1293" i="3"/>
  <c r="W1292" i="3"/>
  <c r="U1292" i="3"/>
  <c r="V1292" i="3" s="1"/>
  <c r="H1292" i="3"/>
  <c r="AN1292" i="3" s="1"/>
  <c r="L1291" i="3"/>
  <c r="J1291" i="3"/>
  <c r="K1291" i="3" s="1"/>
  <c r="AD1294" i="3"/>
  <c r="AH1294" i="3" s="1"/>
  <c r="AF1293" i="3"/>
  <c r="AG1293" i="3" s="1"/>
  <c r="H1089" i="1"/>
  <c r="L1088" i="1"/>
  <c r="J1088" i="1"/>
  <c r="K1088" i="1" s="1"/>
  <c r="G1293" i="3"/>
  <c r="AM1293" i="3" s="1"/>
  <c r="AR1292" i="3" l="1"/>
  <c r="AP1292" i="3"/>
  <c r="AQ1292" i="3" s="1"/>
  <c r="H1293" i="3"/>
  <c r="AN1293" i="3" s="1"/>
  <c r="L1292" i="3"/>
  <c r="J1292" i="3"/>
  <c r="K1292" i="3" s="1"/>
  <c r="S1294" i="3"/>
  <c r="W1293" i="3"/>
  <c r="U1293" i="3"/>
  <c r="V1293" i="3" s="1"/>
  <c r="AD1295" i="3"/>
  <c r="AH1295" i="3" s="1"/>
  <c r="AF1294" i="3"/>
  <c r="AG1294" i="3" s="1"/>
  <c r="H1090" i="1"/>
  <c r="L1089" i="1"/>
  <c r="J1089" i="1"/>
  <c r="K1089" i="1" s="1"/>
  <c r="G1294" i="3"/>
  <c r="AM1294" i="3" s="1"/>
  <c r="AR1293" i="3" l="1"/>
  <c r="AP1293" i="3"/>
  <c r="AQ1293" i="3" s="1"/>
  <c r="S1295" i="3"/>
  <c r="W1294" i="3"/>
  <c r="U1294" i="3"/>
  <c r="V1294" i="3" s="1"/>
  <c r="H1294" i="3"/>
  <c r="AN1294" i="3" s="1"/>
  <c r="L1293" i="3"/>
  <c r="J1293" i="3"/>
  <c r="K1293" i="3" s="1"/>
  <c r="AD1296" i="3"/>
  <c r="AH1296" i="3" s="1"/>
  <c r="AF1295" i="3"/>
  <c r="AG1295" i="3" s="1"/>
  <c r="H1091" i="1"/>
  <c r="L1090" i="1"/>
  <c r="J1090" i="1"/>
  <c r="K1090" i="1" s="1"/>
  <c r="G1295" i="3"/>
  <c r="AM1295" i="3" s="1"/>
  <c r="AR1294" i="3" l="1"/>
  <c r="AP1294" i="3"/>
  <c r="AQ1294" i="3" s="1"/>
  <c r="H1295" i="3"/>
  <c r="AN1295" i="3" s="1"/>
  <c r="L1294" i="3"/>
  <c r="J1294" i="3"/>
  <c r="K1294" i="3" s="1"/>
  <c r="S1296" i="3"/>
  <c r="W1295" i="3"/>
  <c r="U1295" i="3"/>
  <c r="V1295" i="3" s="1"/>
  <c r="AD1297" i="3"/>
  <c r="AH1297" i="3" s="1"/>
  <c r="AF1296" i="3"/>
  <c r="AG1296" i="3" s="1"/>
  <c r="H1092" i="1"/>
  <c r="L1091" i="1"/>
  <c r="J1091" i="1"/>
  <c r="K1091" i="1" s="1"/>
  <c r="G1296" i="3"/>
  <c r="AM1296" i="3" s="1"/>
  <c r="AR1295" i="3" l="1"/>
  <c r="AP1295" i="3"/>
  <c r="AQ1295" i="3" s="1"/>
  <c r="S1297" i="3"/>
  <c r="W1296" i="3"/>
  <c r="U1296" i="3"/>
  <c r="V1296" i="3" s="1"/>
  <c r="H1296" i="3"/>
  <c r="AN1296" i="3" s="1"/>
  <c r="L1295" i="3"/>
  <c r="J1295" i="3"/>
  <c r="K1295" i="3" s="1"/>
  <c r="AD1298" i="3"/>
  <c r="AH1298" i="3" s="1"/>
  <c r="AF1297" i="3"/>
  <c r="AG1297" i="3" s="1"/>
  <c r="H1093" i="1"/>
  <c r="L1092" i="1"/>
  <c r="J1092" i="1"/>
  <c r="K1092" i="1" s="1"/>
  <c r="G1297" i="3"/>
  <c r="AM1297" i="3" s="1"/>
  <c r="AR1296" i="3" l="1"/>
  <c r="AP1296" i="3"/>
  <c r="AQ1296" i="3" s="1"/>
  <c r="H1297" i="3"/>
  <c r="AN1297" i="3" s="1"/>
  <c r="L1296" i="3"/>
  <c r="J1296" i="3"/>
  <c r="K1296" i="3" s="1"/>
  <c r="S1298" i="3"/>
  <c r="W1297" i="3"/>
  <c r="U1297" i="3"/>
  <c r="V1297" i="3" s="1"/>
  <c r="AD1299" i="3"/>
  <c r="AH1299" i="3" s="1"/>
  <c r="AF1298" i="3"/>
  <c r="AG1298" i="3" s="1"/>
  <c r="H1094" i="1"/>
  <c r="L1093" i="1"/>
  <c r="J1093" i="1"/>
  <c r="K1093" i="1" s="1"/>
  <c r="G1298" i="3"/>
  <c r="AM1298" i="3" s="1"/>
  <c r="AR1297" i="3" l="1"/>
  <c r="AP1297" i="3"/>
  <c r="AQ1297" i="3" s="1"/>
  <c r="S1299" i="3"/>
  <c r="W1298" i="3"/>
  <c r="U1298" i="3"/>
  <c r="V1298" i="3" s="1"/>
  <c r="H1298" i="3"/>
  <c r="AN1298" i="3" s="1"/>
  <c r="L1297" i="3"/>
  <c r="J1297" i="3"/>
  <c r="K1297" i="3" s="1"/>
  <c r="AD1300" i="3"/>
  <c r="AH1300" i="3" s="1"/>
  <c r="AF1299" i="3"/>
  <c r="AG1299" i="3" s="1"/>
  <c r="H1095" i="1"/>
  <c r="L1094" i="1"/>
  <c r="J1094" i="1"/>
  <c r="K1094" i="1" s="1"/>
  <c r="G1299" i="3"/>
  <c r="AM1299" i="3" s="1"/>
  <c r="AR1298" i="3" l="1"/>
  <c r="AP1298" i="3"/>
  <c r="AQ1298" i="3" s="1"/>
  <c r="H1299" i="3"/>
  <c r="AN1299" i="3" s="1"/>
  <c r="L1298" i="3"/>
  <c r="J1298" i="3"/>
  <c r="K1298" i="3" s="1"/>
  <c r="S1300" i="3"/>
  <c r="W1299" i="3"/>
  <c r="U1299" i="3"/>
  <c r="V1299" i="3" s="1"/>
  <c r="AD1301" i="3"/>
  <c r="AH1301" i="3" s="1"/>
  <c r="AF1300" i="3"/>
  <c r="AG1300" i="3" s="1"/>
  <c r="H1096" i="1"/>
  <c r="L1095" i="1"/>
  <c r="J1095" i="1"/>
  <c r="K1095" i="1" s="1"/>
  <c r="G1300" i="3"/>
  <c r="AM1300" i="3" s="1"/>
  <c r="AR1299" i="3" l="1"/>
  <c r="AP1299" i="3"/>
  <c r="AQ1299" i="3" s="1"/>
  <c r="S1301" i="3"/>
  <c r="W1300" i="3"/>
  <c r="U1300" i="3"/>
  <c r="V1300" i="3" s="1"/>
  <c r="H1300" i="3"/>
  <c r="AN1300" i="3" s="1"/>
  <c r="L1299" i="3"/>
  <c r="J1299" i="3"/>
  <c r="K1299" i="3" s="1"/>
  <c r="AD1302" i="3"/>
  <c r="AH1302" i="3" s="1"/>
  <c r="AF1301" i="3"/>
  <c r="H1097" i="1"/>
  <c r="L1096" i="1"/>
  <c r="J1096" i="1"/>
  <c r="K1096" i="1" s="1"/>
  <c r="G1301" i="3"/>
  <c r="AM1301" i="3" s="1"/>
  <c r="AG1301" i="3" l="1"/>
  <c r="AW89" i="3"/>
  <c r="BA89" i="3" s="1"/>
  <c r="AR1300" i="3"/>
  <c r="AP1300" i="3"/>
  <c r="AQ1300" i="3" s="1"/>
  <c r="H1301" i="3"/>
  <c r="AN1301" i="3" s="1"/>
  <c r="L1300" i="3"/>
  <c r="J1300" i="3"/>
  <c r="K1300" i="3" s="1"/>
  <c r="S1302" i="3"/>
  <c r="W1301" i="3"/>
  <c r="U1301" i="3"/>
  <c r="AD1303" i="3"/>
  <c r="AH1303" i="3" s="1"/>
  <c r="AF1302" i="3"/>
  <c r="AG1302" i="3" s="1"/>
  <c r="H1098" i="1"/>
  <c r="L1097" i="1"/>
  <c r="J1097" i="1"/>
  <c r="K1097" i="1" s="1"/>
  <c r="G1302" i="3"/>
  <c r="AM1302" i="3" s="1"/>
  <c r="V1301" i="3" l="1"/>
  <c r="AV89" i="3"/>
  <c r="AZ89" i="3" s="1"/>
  <c r="AR1301" i="3"/>
  <c r="AP1301" i="3"/>
  <c r="S1303" i="3"/>
  <c r="W1302" i="3"/>
  <c r="U1302" i="3"/>
  <c r="V1302" i="3" s="1"/>
  <c r="H1302" i="3"/>
  <c r="AN1302" i="3" s="1"/>
  <c r="L1301" i="3"/>
  <c r="J1301" i="3"/>
  <c r="AD1304" i="3"/>
  <c r="AH1304" i="3" s="1"/>
  <c r="AF1303" i="3"/>
  <c r="AG1303" i="3" s="1"/>
  <c r="H1099" i="1"/>
  <c r="L1098" i="1"/>
  <c r="J1098" i="1"/>
  <c r="K1098" i="1" s="1"/>
  <c r="G1303" i="3"/>
  <c r="AM1303" i="3" s="1"/>
  <c r="AR1302" i="3" l="1"/>
  <c r="AP1302" i="3"/>
  <c r="AQ1302" i="3" s="1"/>
  <c r="AX89" i="3"/>
  <c r="BB89" i="3" s="1"/>
  <c r="AQ1301" i="3"/>
  <c r="K1301" i="3"/>
  <c r="AU89" i="3"/>
  <c r="AY89" i="3" s="1"/>
  <c r="H1303" i="3"/>
  <c r="AN1303" i="3" s="1"/>
  <c r="L1302" i="3"/>
  <c r="J1302" i="3"/>
  <c r="K1302" i="3" s="1"/>
  <c r="S1304" i="3"/>
  <c r="W1303" i="3"/>
  <c r="U1303" i="3"/>
  <c r="V1303" i="3" s="1"/>
  <c r="AD1305" i="3"/>
  <c r="AH1305" i="3" s="1"/>
  <c r="AF1304" i="3"/>
  <c r="AG1304" i="3" s="1"/>
  <c r="H1100" i="1"/>
  <c r="L1099" i="1"/>
  <c r="J1099" i="1"/>
  <c r="K1099" i="1" s="1"/>
  <c r="G1304" i="3"/>
  <c r="AM1304" i="3" s="1"/>
  <c r="AR1303" i="3" l="1"/>
  <c r="AP1303" i="3"/>
  <c r="AQ1303" i="3" s="1"/>
  <c r="S1305" i="3"/>
  <c r="W1304" i="3"/>
  <c r="U1304" i="3"/>
  <c r="V1304" i="3" s="1"/>
  <c r="H1304" i="3"/>
  <c r="AN1304" i="3" s="1"/>
  <c r="L1303" i="3"/>
  <c r="J1303" i="3"/>
  <c r="K1303" i="3" s="1"/>
  <c r="AD1306" i="3"/>
  <c r="AH1306" i="3" s="1"/>
  <c r="AF1305" i="3"/>
  <c r="AG1305" i="3" s="1"/>
  <c r="H1101" i="1"/>
  <c r="L1100" i="1"/>
  <c r="J1100" i="1"/>
  <c r="K1100" i="1" s="1"/>
  <c r="G1305" i="3"/>
  <c r="AM1305" i="3" s="1"/>
  <c r="AR1304" i="3" l="1"/>
  <c r="AP1304" i="3"/>
  <c r="AQ1304" i="3" s="1"/>
  <c r="H1305" i="3"/>
  <c r="AN1305" i="3" s="1"/>
  <c r="L1304" i="3"/>
  <c r="J1304" i="3"/>
  <c r="K1304" i="3" s="1"/>
  <c r="S1306" i="3"/>
  <c r="W1305" i="3"/>
  <c r="U1305" i="3"/>
  <c r="V1305" i="3" s="1"/>
  <c r="AD1307" i="3"/>
  <c r="AH1307" i="3" s="1"/>
  <c r="AF1306" i="3"/>
  <c r="AG1306" i="3" s="1"/>
  <c r="H1102" i="1"/>
  <c r="L1101" i="1"/>
  <c r="J1101" i="1"/>
  <c r="K1101" i="1" s="1"/>
  <c r="G1306" i="3"/>
  <c r="AM1306" i="3" s="1"/>
  <c r="AR1305" i="3" l="1"/>
  <c r="AP1305" i="3"/>
  <c r="AQ1305" i="3" s="1"/>
  <c r="S1307" i="3"/>
  <c r="W1306" i="3"/>
  <c r="U1306" i="3"/>
  <c r="V1306" i="3" s="1"/>
  <c r="H1306" i="3"/>
  <c r="AN1306" i="3" s="1"/>
  <c r="L1305" i="3"/>
  <c r="J1305" i="3"/>
  <c r="K1305" i="3" s="1"/>
  <c r="AD1308" i="3"/>
  <c r="AH1308" i="3" s="1"/>
  <c r="AF1307" i="3"/>
  <c r="AG1307" i="3" s="1"/>
  <c r="H1103" i="1"/>
  <c r="L1102" i="1"/>
  <c r="J1102" i="1"/>
  <c r="K1102" i="1" s="1"/>
  <c r="G1307" i="3"/>
  <c r="AM1307" i="3" s="1"/>
  <c r="AR1306" i="3" l="1"/>
  <c r="AP1306" i="3"/>
  <c r="AQ1306" i="3" s="1"/>
  <c r="H1307" i="3"/>
  <c r="AN1307" i="3" s="1"/>
  <c r="L1306" i="3"/>
  <c r="J1306" i="3"/>
  <c r="K1306" i="3" s="1"/>
  <c r="S1308" i="3"/>
  <c r="W1307" i="3"/>
  <c r="U1307" i="3"/>
  <c r="V1307" i="3" s="1"/>
  <c r="AD1309" i="3"/>
  <c r="AH1309" i="3" s="1"/>
  <c r="AF1308" i="3"/>
  <c r="AG1308" i="3" s="1"/>
  <c r="H1104" i="1"/>
  <c r="L1103" i="1"/>
  <c r="J1103" i="1"/>
  <c r="G1308" i="3"/>
  <c r="AM1308" i="3" s="1"/>
  <c r="AR1307" i="3" l="1"/>
  <c r="AP1307" i="3"/>
  <c r="AQ1307" i="3" s="1"/>
  <c r="K1103" i="1"/>
  <c r="S68" i="1"/>
  <c r="T68" i="1" s="1"/>
  <c r="S1309" i="3"/>
  <c r="W1308" i="3"/>
  <c r="U1308" i="3"/>
  <c r="V1308" i="3" s="1"/>
  <c r="H1308" i="3"/>
  <c r="AN1308" i="3" s="1"/>
  <c r="L1307" i="3"/>
  <c r="J1307" i="3"/>
  <c r="K1307" i="3" s="1"/>
  <c r="AD1310" i="3"/>
  <c r="AH1310" i="3" s="1"/>
  <c r="AF1309" i="3"/>
  <c r="AG1309" i="3" s="1"/>
  <c r="H1105" i="1"/>
  <c r="L1104" i="1"/>
  <c r="J1104" i="1"/>
  <c r="K1104" i="1" s="1"/>
  <c r="G1309" i="3"/>
  <c r="AM1309" i="3" s="1"/>
  <c r="AR1308" i="3" l="1"/>
  <c r="AP1308" i="3"/>
  <c r="AQ1308" i="3" s="1"/>
  <c r="H1309" i="3"/>
  <c r="AN1309" i="3" s="1"/>
  <c r="L1308" i="3"/>
  <c r="J1308" i="3"/>
  <c r="K1308" i="3" s="1"/>
  <c r="S1310" i="3"/>
  <c r="W1309" i="3"/>
  <c r="U1309" i="3"/>
  <c r="V1309" i="3" s="1"/>
  <c r="AD1311" i="3"/>
  <c r="AH1311" i="3" s="1"/>
  <c r="AF1310" i="3"/>
  <c r="AG1310" i="3" s="1"/>
  <c r="H1106" i="1"/>
  <c r="L1105" i="1"/>
  <c r="J1105" i="1"/>
  <c r="K1105" i="1" s="1"/>
  <c r="G1310" i="3"/>
  <c r="AM1310" i="3" s="1"/>
  <c r="AR1309" i="3" l="1"/>
  <c r="AP1309" i="3"/>
  <c r="AQ1309" i="3" s="1"/>
  <c r="S1311" i="3"/>
  <c r="W1310" i="3"/>
  <c r="U1310" i="3"/>
  <c r="V1310" i="3" s="1"/>
  <c r="H1310" i="3"/>
  <c r="AN1310" i="3" s="1"/>
  <c r="L1309" i="3"/>
  <c r="J1309" i="3"/>
  <c r="K1309" i="3" s="1"/>
  <c r="AD1312" i="3"/>
  <c r="AH1312" i="3" s="1"/>
  <c r="AF1311" i="3"/>
  <c r="AG1311" i="3" s="1"/>
  <c r="H1107" i="1"/>
  <c r="L1106" i="1"/>
  <c r="J1106" i="1"/>
  <c r="K1106" i="1" s="1"/>
  <c r="G1311" i="3"/>
  <c r="AM1311" i="3" s="1"/>
  <c r="AR1310" i="3" l="1"/>
  <c r="AP1310" i="3"/>
  <c r="AQ1310" i="3" s="1"/>
  <c r="H1311" i="3"/>
  <c r="AN1311" i="3" s="1"/>
  <c r="L1310" i="3"/>
  <c r="J1310" i="3"/>
  <c r="K1310" i="3" s="1"/>
  <c r="S1312" i="3"/>
  <c r="W1311" i="3"/>
  <c r="U1311" i="3"/>
  <c r="V1311" i="3" s="1"/>
  <c r="AD1313" i="3"/>
  <c r="AH1313" i="3" s="1"/>
  <c r="AF1312" i="3"/>
  <c r="AG1312" i="3" s="1"/>
  <c r="H1108" i="1"/>
  <c r="L1107" i="1"/>
  <c r="J1107" i="1"/>
  <c r="K1107" i="1" s="1"/>
  <c r="G1312" i="3"/>
  <c r="AM1312" i="3" s="1"/>
  <c r="AR1311" i="3" l="1"/>
  <c r="AP1311" i="3"/>
  <c r="AQ1311" i="3" s="1"/>
  <c r="S1313" i="3"/>
  <c r="W1312" i="3"/>
  <c r="U1312" i="3"/>
  <c r="V1312" i="3" s="1"/>
  <c r="H1312" i="3"/>
  <c r="AN1312" i="3" s="1"/>
  <c r="L1311" i="3"/>
  <c r="J1311" i="3"/>
  <c r="K1311" i="3" s="1"/>
  <c r="AD1314" i="3"/>
  <c r="AH1314" i="3" s="1"/>
  <c r="AF1313" i="3"/>
  <c r="AG1313" i="3" s="1"/>
  <c r="H1109" i="1"/>
  <c r="L1108" i="1"/>
  <c r="J1108" i="1"/>
  <c r="K1108" i="1" s="1"/>
  <c r="G1313" i="3"/>
  <c r="AM1313" i="3" s="1"/>
  <c r="AR1312" i="3" l="1"/>
  <c r="AP1312" i="3"/>
  <c r="AQ1312" i="3" s="1"/>
  <c r="H1313" i="3"/>
  <c r="AN1313" i="3" s="1"/>
  <c r="L1312" i="3"/>
  <c r="J1312" i="3"/>
  <c r="K1312" i="3" s="1"/>
  <c r="S1314" i="3"/>
  <c r="W1313" i="3"/>
  <c r="U1313" i="3"/>
  <c r="V1313" i="3" s="1"/>
  <c r="AD1315" i="3"/>
  <c r="AH1315" i="3" s="1"/>
  <c r="AF1314" i="3"/>
  <c r="AG1314" i="3" s="1"/>
  <c r="H1110" i="1"/>
  <c r="L1109" i="1"/>
  <c r="J1109" i="1"/>
  <c r="K1109" i="1" s="1"/>
  <c r="G1314" i="3"/>
  <c r="AM1314" i="3" s="1"/>
  <c r="AR1313" i="3" l="1"/>
  <c r="AP1313" i="3"/>
  <c r="AQ1313" i="3" s="1"/>
  <c r="S1315" i="3"/>
  <c r="W1314" i="3"/>
  <c r="U1314" i="3"/>
  <c r="V1314" i="3" s="1"/>
  <c r="H1314" i="3"/>
  <c r="AN1314" i="3" s="1"/>
  <c r="L1313" i="3"/>
  <c r="J1313" i="3"/>
  <c r="K1313" i="3" s="1"/>
  <c r="AD1316" i="3"/>
  <c r="AH1316" i="3" s="1"/>
  <c r="AF1315" i="3"/>
  <c r="AG1315" i="3" s="1"/>
  <c r="H1111" i="1"/>
  <c r="L1110" i="1"/>
  <c r="J1110" i="1"/>
  <c r="K1110" i="1" s="1"/>
  <c r="G1315" i="3"/>
  <c r="AM1315" i="3" s="1"/>
  <c r="AR1314" i="3" l="1"/>
  <c r="AP1314" i="3"/>
  <c r="AQ1314" i="3" s="1"/>
  <c r="H1315" i="3"/>
  <c r="AN1315" i="3" s="1"/>
  <c r="L1314" i="3"/>
  <c r="J1314" i="3"/>
  <c r="K1314" i="3" s="1"/>
  <c r="S1316" i="3"/>
  <c r="W1315" i="3"/>
  <c r="U1315" i="3"/>
  <c r="V1315" i="3" s="1"/>
  <c r="AD1317" i="3"/>
  <c r="AH1317" i="3" s="1"/>
  <c r="AF1316" i="3"/>
  <c r="AG1316" i="3" s="1"/>
  <c r="H1112" i="1"/>
  <c r="L1111" i="1"/>
  <c r="J1111" i="1"/>
  <c r="K1111" i="1" s="1"/>
  <c r="G1316" i="3"/>
  <c r="AM1316" i="3" s="1"/>
  <c r="AR1315" i="3" l="1"/>
  <c r="AP1315" i="3"/>
  <c r="AQ1315" i="3" s="1"/>
  <c r="S1317" i="3"/>
  <c r="W1316" i="3"/>
  <c r="U1316" i="3"/>
  <c r="V1316" i="3" s="1"/>
  <c r="H1316" i="3"/>
  <c r="AN1316" i="3" s="1"/>
  <c r="L1315" i="3"/>
  <c r="J1315" i="3"/>
  <c r="K1315" i="3" s="1"/>
  <c r="AD1318" i="3"/>
  <c r="AH1318" i="3" s="1"/>
  <c r="AF1317" i="3"/>
  <c r="AG1317" i="3" s="1"/>
  <c r="H1113" i="1"/>
  <c r="L1112" i="1"/>
  <c r="J1112" i="1"/>
  <c r="K1112" i="1" s="1"/>
  <c r="G1317" i="3"/>
  <c r="AM1317" i="3" s="1"/>
  <c r="AR1316" i="3" l="1"/>
  <c r="AP1316" i="3"/>
  <c r="AQ1316" i="3" s="1"/>
  <c r="H1317" i="3"/>
  <c r="AN1317" i="3" s="1"/>
  <c r="L1316" i="3"/>
  <c r="J1316" i="3"/>
  <c r="K1316" i="3" s="1"/>
  <c r="S1318" i="3"/>
  <c r="W1317" i="3"/>
  <c r="U1317" i="3"/>
  <c r="V1317" i="3" s="1"/>
  <c r="AD1319" i="3"/>
  <c r="AH1319" i="3" s="1"/>
  <c r="AF1318" i="3"/>
  <c r="AG1318" i="3" s="1"/>
  <c r="H1114" i="1"/>
  <c r="L1113" i="1"/>
  <c r="J1113" i="1"/>
  <c r="K1113" i="1" s="1"/>
  <c r="G1318" i="3"/>
  <c r="AM1318" i="3" s="1"/>
  <c r="AR1317" i="3" l="1"/>
  <c r="AP1317" i="3"/>
  <c r="AQ1317" i="3" s="1"/>
  <c r="S1319" i="3"/>
  <c r="W1318" i="3"/>
  <c r="U1318" i="3"/>
  <c r="V1318" i="3" s="1"/>
  <c r="H1318" i="3"/>
  <c r="AN1318" i="3" s="1"/>
  <c r="L1317" i="3"/>
  <c r="J1317" i="3"/>
  <c r="K1317" i="3" s="1"/>
  <c r="AD1320" i="3"/>
  <c r="AH1320" i="3" s="1"/>
  <c r="AF1319" i="3"/>
  <c r="AG1319" i="3" s="1"/>
  <c r="H1115" i="1"/>
  <c r="L1114" i="1"/>
  <c r="J1114" i="1"/>
  <c r="K1114" i="1" s="1"/>
  <c r="G1319" i="3"/>
  <c r="AM1319" i="3" s="1"/>
  <c r="AR1318" i="3" l="1"/>
  <c r="AP1318" i="3"/>
  <c r="AQ1318" i="3" s="1"/>
  <c r="H1319" i="3"/>
  <c r="AN1319" i="3" s="1"/>
  <c r="L1318" i="3"/>
  <c r="J1318" i="3"/>
  <c r="K1318" i="3" s="1"/>
  <c r="S1320" i="3"/>
  <c r="W1319" i="3"/>
  <c r="U1319" i="3"/>
  <c r="V1319" i="3" s="1"/>
  <c r="AD1321" i="3"/>
  <c r="AH1321" i="3" s="1"/>
  <c r="AF1320" i="3"/>
  <c r="AG1320" i="3" s="1"/>
  <c r="H1116" i="1"/>
  <c r="L1115" i="1"/>
  <c r="J1115" i="1"/>
  <c r="K1115" i="1" s="1"/>
  <c r="G1320" i="3"/>
  <c r="AM1320" i="3" s="1"/>
  <c r="AR1319" i="3" l="1"/>
  <c r="AP1319" i="3"/>
  <c r="AQ1319" i="3" s="1"/>
  <c r="S1321" i="3"/>
  <c r="W1320" i="3"/>
  <c r="U1320" i="3"/>
  <c r="V1320" i="3" s="1"/>
  <c r="H1320" i="3"/>
  <c r="AN1320" i="3" s="1"/>
  <c r="L1319" i="3"/>
  <c r="J1319" i="3"/>
  <c r="K1319" i="3" s="1"/>
  <c r="AD1322" i="3"/>
  <c r="AH1322" i="3" s="1"/>
  <c r="AF1321" i="3"/>
  <c r="H1117" i="1"/>
  <c r="L1116" i="1"/>
  <c r="J1116" i="1"/>
  <c r="K1116" i="1" s="1"/>
  <c r="G1321" i="3"/>
  <c r="AM1321" i="3" s="1"/>
  <c r="AG1321" i="3" l="1"/>
  <c r="AW90" i="3"/>
  <c r="BA90" i="3" s="1"/>
  <c r="AR1320" i="3"/>
  <c r="AP1320" i="3"/>
  <c r="AQ1320" i="3" s="1"/>
  <c r="H1321" i="3"/>
  <c r="AN1321" i="3" s="1"/>
  <c r="L1320" i="3"/>
  <c r="J1320" i="3"/>
  <c r="K1320" i="3" s="1"/>
  <c r="S1322" i="3"/>
  <c r="W1321" i="3"/>
  <c r="U1321" i="3"/>
  <c r="AD1323" i="3"/>
  <c r="AH1323" i="3" s="1"/>
  <c r="AF1322" i="3"/>
  <c r="AG1322" i="3" s="1"/>
  <c r="H1118" i="1"/>
  <c r="L1117" i="1"/>
  <c r="J1117" i="1"/>
  <c r="K1117" i="1" s="1"/>
  <c r="G1322" i="3"/>
  <c r="AM1322" i="3" s="1"/>
  <c r="V1321" i="3" l="1"/>
  <c r="AV90" i="3"/>
  <c r="AZ90" i="3" s="1"/>
  <c r="AR1321" i="3"/>
  <c r="AP1321" i="3"/>
  <c r="S1323" i="3"/>
  <c r="W1322" i="3"/>
  <c r="U1322" i="3"/>
  <c r="V1322" i="3" s="1"/>
  <c r="H1322" i="3"/>
  <c r="AN1322" i="3" s="1"/>
  <c r="L1321" i="3"/>
  <c r="J1321" i="3"/>
  <c r="AD1324" i="3"/>
  <c r="AH1324" i="3" s="1"/>
  <c r="AF1323" i="3"/>
  <c r="AG1323" i="3" s="1"/>
  <c r="H1119" i="1"/>
  <c r="L1118" i="1"/>
  <c r="J1118" i="1"/>
  <c r="K1118" i="1" s="1"/>
  <c r="G1323" i="3"/>
  <c r="AM1323" i="3" s="1"/>
  <c r="AX90" i="3" l="1"/>
  <c r="BB90" i="3" s="1"/>
  <c r="AQ1321" i="3"/>
  <c r="AR1322" i="3"/>
  <c r="AP1322" i="3"/>
  <c r="AQ1322" i="3" s="1"/>
  <c r="K1321" i="3"/>
  <c r="AU90" i="3"/>
  <c r="AY90" i="3" s="1"/>
  <c r="H1323" i="3"/>
  <c r="AN1323" i="3" s="1"/>
  <c r="L1322" i="3"/>
  <c r="J1322" i="3"/>
  <c r="K1322" i="3" s="1"/>
  <c r="S1324" i="3"/>
  <c r="W1323" i="3"/>
  <c r="U1323" i="3"/>
  <c r="V1323" i="3" s="1"/>
  <c r="AD1325" i="3"/>
  <c r="AH1325" i="3" s="1"/>
  <c r="AF1324" i="3"/>
  <c r="AG1324" i="3" s="1"/>
  <c r="H1120" i="1"/>
  <c r="L1119" i="1"/>
  <c r="J1119" i="1"/>
  <c r="K1119" i="1" s="1"/>
  <c r="G1324" i="3"/>
  <c r="AM1324" i="3" s="1"/>
  <c r="AR1323" i="3" l="1"/>
  <c r="AP1323" i="3"/>
  <c r="AQ1323" i="3" s="1"/>
  <c r="S1325" i="3"/>
  <c r="W1324" i="3"/>
  <c r="U1324" i="3"/>
  <c r="V1324" i="3" s="1"/>
  <c r="H1324" i="3"/>
  <c r="AN1324" i="3" s="1"/>
  <c r="L1323" i="3"/>
  <c r="J1323" i="3"/>
  <c r="K1323" i="3" s="1"/>
  <c r="AD1326" i="3"/>
  <c r="AH1326" i="3" s="1"/>
  <c r="AF1325" i="3"/>
  <c r="AG1325" i="3" s="1"/>
  <c r="H1121" i="1"/>
  <c r="L1120" i="1"/>
  <c r="J1120" i="1"/>
  <c r="K1120" i="1" s="1"/>
  <c r="G1325" i="3"/>
  <c r="AM1325" i="3" s="1"/>
  <c r="AR1324" i="3" l="1"/>
  <c r="AP1324" i="3"/>
  <c r="AQ1324" i="3" s="1"/>
  <c r="H1325" i="3"/>
  <c r="AN1325" i="3" s="1"/>
  <c r="L1324" i="3"/>
  <c r="J1324" i="3"/>
  <c r="K1324" i="3" s="1"/>
  <c r="S1326" i="3"/>
  <c r="W1325" i="3"/>
  <c r="U1325" i="3"/>
  <c r="V1325" i="3" s="1"/>
  <c r="AD1327" i="3"/>
  <c r="AH1327" i="3" s="1"/>
  <c r="AF1326" i="3"/>
  <c r="AG1326" i="3" s="1"/>
  <c r="H1122" i="1"/>
  <c r="L1121" i="1"/>
  <c r="J1121" i="1"/>
  <c r="K1121" i="1" s="1"/>
  <c r="G1326" i="3"/>
  <c r="AM1326" i="3" s="1"/>
  <c r="AR1325" i="3" l="1"/>
  <c r="AP1325" i="3"/>
  <c r="AQ1325" i="3" s="1"/>
  <c r="S1327" i="3"/>
  <c r="W1326" i="3"/>
  <c r="U1326" i="3"/>
  <c r="V1326" i="3" s="1"/>
  <c r="H1326" i="3"/>
  <c r="AN1326" i="3" s="1"/>
  <c r="L1325" i="3"/>
  <c r="J1325" i="3"/>
  <c r="K1325" i="3" s="1"/>
  <c r="AD1328" i="3"/>
  <c r="AH1328" i="3" s="1"/>
  <c r="AF1327" i="3"/>
  <c r="AG1327" i="3" s="1"/>
  <c r="H1123" i="1"/>
  <c r="L1122" i="1"/>
  <c r="J1122" i="1"/>
  <c r="K1122" i="1" s="1"/>
  <c r="G1327" i="3"/>
  <c r="AM1327" i="3" s="1"/>
  <c r="AR1326" i="3" l="1"/>
  <c r="AP1326" i="3"/>
  <c r="AQ1326" i="3" s="1"/>
  <c r="H1327" i="3"/>
  <c r="AN1327" i="3" s="1"/>
  <c r="L1326" i="3"/>
  <c r="J1326" i="3"/>
  <c r="K1326" i="3" s="1"/>
  <c r="S1328" i="3"/>
  <c r="W1327" i="3"/>
  <c r="U1327" i="3"/>
  <c r="V1327" i="3" s="1"/>
  <c r="AD1329" i="3"/>
  <c r="AH1329" i="3" s="1"/>
  <c r="AF1328" i="3"/>
  <c r="AG1328" i="3" s="1"/>
  <c r="H1124" i="1"/>
  <c r="L1123" i="1"/>
  <c r="J1123" i="1"/>
  <c r="K1123" i="1" s="1"/>
  <c r="G1328" i="3"/>
  <c r="AM1328" i="3" s="1"/>
  <c r="AR1327" i="3" l="1"/>
  <c r="AP1327" i="3"/>
  <c r="AQ1327" i="3" s="1"/>
  <c r="S1329" i="3"/>
  <c r="W1328" i="3"/>
  <c r="U1328" i="3"/>
  <c r="V1328" i="3" s="1"/>
  <c r="H1328" i="3"/>
  <c r="AN1328" i="3" s="1"/>
  <c r="L1327" i="3"/>
  <c r="J1327" i="3"/>
  <c r="K1327" i="3" s="1"/>
  <c r="AD1330" i="3"/>
  <c r="AH1330" i="3" s="1"/>
  <c r="AF1329" i="3"/>
  <c r="AG1329" i="3" s="1"/>
  <c r="H1125" i="1"/>
  <c r="L1124" i="1"/>
  <c r="J1124" i="1"/>
  <c r="K1124" i="1" s="1"/>
  <c r="G1329" i="3"/>
  <c r="AM1329" i="3" s="1"/>
  <c r="AR1328" i="3" l="1"/>
  <c r="AP1328" i="3"/>
  <c r="AQ1328" i="3" s="1"/>
  <c r="H1329" i="3"/>
  <c r="AN1329" i="3" s="1"/>
  <c r="L1328" i="3"/>
  <c r="J1328" i="3"/>
  <c r="K1328" i="3" s="1"/>
  <c r="S1330" i="3"/>
  <c r="W1329" i="3"/>
  <c r="U1329" i="3"/>
  <c r="V1329" i="3" s="1"/>
  <c r="AD1331" i="3"/>
  <c r="AH1331" i="3" s="1"/>
  <c r="AF1330" i="3"/>
  <c r="AG1330" i="3" s="1"/>
  <c r="H1126" i="1"/>
  <c r="L1125" i="1"/>
  <c r="J1125" i="1"/>
  <c r="K1125" i="1" s="1"/>
  <c r="G1330" i="3"/>
  <c r="AM1330" i="3" s="1"/>
  <c r="AR1329" i="3" l="1"/>
  <c r="AP1329" i="3"/>
  <c r="AQ1329" i="3" s="1"/>
  <c r="S1331" i="3"/>
  <c r="W1330" i="3"/>
  <c r="U1330" i="3"/>
  <c r="V1330" i="3" s="1"/>
  <c r="H1330" i="3"/>
  <c r="AN1330" i="3" s="1"/>
  <c r="L1329" i="3"/>
  <c r="J1329" i="3"/>
  <c r="K1329" i="3" s="1"/>
  <c r="AD1332" i="3"/>
  <c r="AH1332" i="3" s="1"/>
  <c r="AF1331" i="3"/>
  <c r="AG1331" i="3" s="1"/>
  <c r="H1127" i="1"/>
  <c r="L1126" i="1"/>
  <c r="J1126" i="1"/>
  <c r="G1331" i="3"/>
  <c r="AM1331" i="3" s="1"/>
  <c r="AR1330" i="3" l="1"/>
  <c r="AP1330" i="3"/>
  <c r="AQ1330" i="3" s="1"/>
  <c r="K1126" i="1"/>
  <c r="S69" i="1"/>
  <c r="T69" i="1" s="1"/>
  <c r="H1331" i="3"/>
  <c r="AN1331" i="3" s="1"/>
  <c r="L1330" i="3"/>
  <c r="J1330" i="3"/>
  <c r="K1330" i="3" s="1"/>
  <c r="S1332" i="3"/>
  <c r="W1331" i="3"/>
  <c r="U1331" i="3"/>
  <c r="V1331" i="3" s="1"/>
  <c r="AD1333" i="3"/>
  <c r="AH1333" i="3" s="1"/>
  <c r="AF1332" i="3"/>
  <c r="AG1332" i="3" s="1"/>
  <c r="H1128" i="1"/>
  <c r="L1127" i="1"/>
  <c r="J1127" i="1"/>
  <c r="K1127" i="1" s="1"/>
  <c r="G1332" i="3"/>
  <c r="AM1332" i="3" s="1"/>
  <c r="AR1331" i="3" l="1"/>
  <c r="AP1331" i="3"/>
  <c r="AQ1331" i="3" s="1"/>
  <c r="S1333" i="3"/>
  <c r="W1332" i="3"/>
  <c r="U1332" i="3"/>
  <c r="V1332" i="3" s="1"/>
  <c r="H1332" i="3"/>
  <c r="AN1332" i="3" s="1"/>
  <c r="L1331" i="3"/>
  <c r="J1331" i="3"/>
  <c r="K1331" i="3" s="1"/>
  <c r="AD1334" i="3"/>
  <c r="AH1334" i="3" s="1"/>
  <c r="AF1333" i="3"/>
  <c r="AG1333" i="3" s="1"/>
  <c r="H1129" i="1"/>
  <c r="L1128" i="1"/>
  <c r="J1128" i="1"/>
  <c r="K1128" i="1" s="1"/>
  <c r="G1333" i="3"/>
  <c r="AM1333" i="3" s="1"/>
  <c r="AR1332" i="3" l="1"/>
  <c r="AP1332" i="3"/>
  <c r="AQ1332" i="3" s="1"/>
  <c r="H1333" i="3"/>
  <c r="AN1333" i="3" s="1"/>
  <c r="L1332" i="3"/>
  <c r="J1332" i="3"/>
  <c r="K1332" i="3" s="1"/>
  <c r="S1334" i="3"/>
  <c r="W1333" i="3"/>
  <c r="U1333" i="3"/>
  <c r="V1333" i="3" s="1"/>
  <c r="AD1335" i="3"/>
  <c r="AH1335" i="3" s="1"/>
  <c r="AF1334" i="3"/>
  <c r="AG1334" i="3" s="1"/>
  <c r="H1130" i="1"/>
  <c r="L1129" i="1"/>
  <c r="J1129" i="1"/>
  <c r="K1129" i="1" s="1"/>
  <c r="G1334" i="3"/>
  <c r="AM1334" i="3" s="1"/>
  <c r="AR1333" i="3" l="1"/>
  <c r="AP1333" i="3"/>
  <c r="AQ1333" i="3" s="1"/>
  <c r="S1335" i="3"/>
  <c r="W1334" i="3"/>
  <c r="U1334" i="3"/>
  <c r="V1334" i="3" s="1"/>
  <c r="H1334" i="3"/>
  <c r="AN1334" i="3" s="1"/>
  <c r="L1333" i="3"/>
  <c r="J1333" i="3"/>
  <c r="K1333" i="3" s="1"/>
  <c r="AD1336" i="3"/>
  <c r="AH1336" i="3" s="1"/>
  <c r="AF1335" i="3"/>
  <c r="AG1335" i="3" s="1"/>
  <c r="H1131" i="1"/>
  <c r="L1130" i="1"/>
  <c r="J1130" i="1"/>
  <c r="K1130" i="1" s="1"/>
  <c r="G1335" i="3"/>
  <c r="AM1335" i="3" s="1"/>
  <c r="AR1334" i="3" l="1"/>
  <c r="AP1334" i="3"/>
  <c r="AQ1334" i="3" s="1"/>
  <c r="H1335" i="3"/>
  <c r="AN1335" i="3" s="1"/>
  <c r="L1334" i="3"/>
  <c r="J1334" i="3"/>
  <c r="K1334" i="3" s="1"/>
  <c r="S1336" i="3"/>
  <c r="W1335" i="3"/>
  <c r="U1335" i="3"/>
  <c r="V1335" i="3" s="1"/>
  <c r="AD1337" i="3"/>
  <c r="AH1337" i="3" s="1"/>
  <c r="AF1336" i="3"/>
  <c r="AG1336" i="3" s="1"/>
  <c r="H1132" i="1"/>
  <c r="L1131" i="1"/>
  <c r="J1131" i="1"/>
  <c r="K1131" i="1" s="1"/>
  <c r="G1336" i="3"/>
  <c r="AM1336" i="3" s="1"/>
  <c r="AR1335" i="3" l="1"/>
  <c r="AP1335" i="3"/>
  <c r="AQ1335" i="3" s="1"/>
  <c r="S1337" i="3"/>
  <c r="W1336" i="3"/>
  <c r="U1336" i="3"/>
  <c r="V1336" i="3" s="1"/>
  <c r="H1336" i="3"/>
  <c r="AN1336" i="3" s="1"/>
  <c r="L1335" i="3"/>
  <c r="J1335" i="3"/>
  <c r="K1335" i="3" s="1"/>
  <c r="AD1338" i="3"/>
  <c r="AH1338" i="3" s="1"/>
  <c r="AF1337" i="3"/>
  <c r="AG1337" i="3" s="1"/>
  <c r="H1133" i="1"/>
  <c r="L1132" i="1"/>
  <c r="J1132" i="1"/>
  <c r="K1132" i="1" s="1"/>
  <c r="G1337" i="3"/>
  <c r="AM1337" i="3" s="1"/>
  <c r="AR1336" i="3" l="1"/>
  <c r="AP1336" i="3"/>
  <c r="AQ1336" i="3" s="1"/>
  <c r="H1337" i="3"/>
  <c r="AN1337" i="3" s="1"/>
  <c r="L1336" i="3"/>
  <c r="J1336" i="3"/>
  <c r="K1336" i="3" s="1"/>
  <c r="S1338" i="3"/>
  <c r="W1337" i="3"/>
  <c r="U1337" i="3"/>
  <c r="V1337" i="3" s="1"/>
  <c r="AD1339" i="3"/>
  <c r="AH1339" i="3" s="1"/>
  <c r="AF1338" i="3"/>
  <c r="H1134" i="1"/>
  <c r="L1133" i="1"/>
  <c r="J1133" i="1"/>
  <c r="K1133" i="1" s="1"/>
  <c r="G1338" i="3"/>
  <c r="AM1338" i="3" s="1"/>
  <c r="AR1337" i="3" l="1"/>
  <c r="AP1337" i="3"/>
  <c r="AQ1337" i="3" s="1"/>
  <c r="AG1338" i="3"/>
  <c r="AW91" i="3"/>
  <c r="BA91" i="3" s="1"/>
  <c r="S1339" i="3"/>
  <c r="W1338" i="3"/>
  <c r="U1338" i="3"/>
  <c r="H1338" i="3"/>
  <c r="AN1338" i="3" s="1"/>
  <c r="L1337" i="3"/>
  <c r="J1337" i="3"/>
  <c r="K1337" i="3" s="1"/>
  <c r="AD1340" i="3"/>
  <c r="AH1340" i="3" s="1"/>
  <c r="AF1339" i="3"/>
  <c r="AG1339" i="3" s="1"/>
  <c r="H1135" i="1"/>
  <c r="L1134" i="1"/>
  <c r="J1134" i="1"/>
  <c r="K1134" i="1" s="1"/>
  <c r="G1339" i="3"/>
  <c r="AM1339" i="3" s="1"/>
  <c r="AR1338" i="3" l="1"/>
  <c r="AP1338" i="3"/>
  <c r="V1338" i="3"/>
  <c r="AV91" i="3"/>
  <c r="AZ91" i="3" s="1"/>
  <c r="H1339" i="3"/>
  <c r="AN1339" i="3" s="1"/>
  <c r="L1338" i="3"/>
  <c r="J1338" i="3"/>
  <c r="S1340" i="3"/>
  <c r="W1339" i="3"/>
  <c r="U1339" i="3"/>
  <c r="V1339" i="3" s="1"/>
  <c r="AD1341" i="3"/>
  <c r="AH1341" i="3" s="1"/>
  <c r="AF1340" i="3"/>
  <c r="AG1340" i="3" s="1"/>
  <c r="H1136" i="1"/>
  <c r="L1135" i="1"/>
  <c r="J1135" i="1"/>
  <c r="K1135" i="1" s="1"/>
  <c r="G1340" i="3"/>
  <c r="AM1340" i="3" s="1"/>
  <c r="AR1339" i="3" l="1"/>
  <c r="AP1339" i="3"/>
  <c r="AQ1339" i="3" s="1"/>
  <c r="K1338" i="3"/>
  <c r="AU91" i="3"/>
  <c r="AY91" i="3" s="1"/>
  <c r="AX91" i="3"/>
  <c r="BB91" i="3" s="1"/>
  <c r="AQ1338" i="3"/>
  <c r="S1341" i="3"/>
  <c r="W1340" i="3"/>
  <c r="U1340" i="3"/>
  <c r="V1340" i="3" s="1"/>
  <c r="H1340" i="3"/>
  <c r="AN1340" i="3" s="1"/>
  <c r="L1339" i="3"/>
  <c r="J1339" i="3"/>
  <c r="K1339" i="3" s="1"/>
  <c r="AD1342" i="3"/>
  <c r="AH1342" i="3" s="1"/>
  <c r="AF1341" i="3"/>
  <c r="AG1341" i="3" s="1"/>
  <c r="H1137" i="1"/>
  <c r="L1136" i="1"/>
  <c r="J1136" i="1"/>
  <c r="K1136" i="1" s="1"/>
  <c r="G1341" i="3"/>
  <c r="AM1341" i="3" s="1"/>
  <c r="AR1340" i="3" l="1"/>
  <c r="AP1340" i="3"/>
  <c r="AQ1340" i="3" s="1"/>
  <c r="H1341" i="3"/>
  <c r="AN1341" i="3" s="1"/>
  <c r="L1340" i="3"/>
  <c r="J1340" i="3"/>
  <c r="K1340" i="3" s="1"/>
  <c r="S1342" i="3"/>
  <c r="W1341" i="3"/>
  <c r="U1341" i="3"/>
  <c r="V1341" i="3" s="1"/>
  <c r="AD1343" i="3"/>
  <c r="AH1343" i="3" s="1"/>
  <c r="AF1342" i="3"/>
  <c r="AG1342" i="3" s="1"/>
  <c r="H1138" i="1"/>
  <c r="L1137" i="1"/>
  <c r="J1137" i="1"/>
  <c r="K1137" i="1" s="1"/>
  <c r="G1342" i="3"/>
  <c r="AM1342" i="3" s="1"/>
  <c r="AR1341" i="3" l="1"/>
  <c r="AP1341" i="3"/>
  <c r="AQ1341" i="3" s="1"/>
  <c r="S1343" i="3"/>
  <c r="W1342" i="3"/>
  <c r="U1342" i="3"/>
  <c r="V1342" i="3" s="1"/>
  <c r="H1342" i="3"/>
  <c r="AN1342" i="3" s="1"/>
  <c r="L1341" i="3"/>
  <c r="J1341" i="3"/>
  <c r="K1341" i="3" s="1"/>
  <c r="AD1344" i="3"/>
  <c r="AH1344" i="3" s="1"/>
  <c r="AF1343" i="3"/>
  <c r="AG1343" i="3" s="1"/>
  <c r="H1139" i="1"/>
  <c r="L1138" i="1"/>
  <c r="J1138" i="1"/>
  <c r="K1138" i="1" s="1"/>
  <c r="G1343" i="3"/>
  <c r="AM1343" i="3" s="1"/>
  <c r="AR1342" i="3" l="1"/>
  <c r="AP1342" i="3"/>
  <c r="AQ1342" i="3" s="1"/>
  <c r="H1343" i="3"/>
  <c r="AN1343" i="3" s="1"/>
  <c r="L1342" i="3"/>
  <c r="J1342" i="3"/>
  <c r="K1342" i="3" s="1"/>
  <c r="S1344" i="3"/>
  <c r="W1343" i="3"/>
  <c r="U1343" i="3"/>
  <c r="V1343" i="3" s="1"/>
  <c r="AD1345" i="3"/>
  <c r="AH1345" i="3" s="1"/>
  <c r="AF1344" i="3"/>
  <c r="AG1344" i="3" s="1"/>
  <c r="H1140" i="1"/>
  <c r="L1139" i="1"/>
  <c r="J1139" i="1"/>
  <c r="K1139" i="1" s="1"/>
  <c r="G1344" i="3"/>
  <c r="AM1344" i="3" s="1"/>
  <c r="AR1343" i="3" l="1"/>
  <c r="AP1343" i="3"/>
  <c r="AQ1343" i="3" s="1"/>
  <c r="S1345" i="3"/>
  <c r="W1344" i="3"/>
  <c r="U1344" i="3"/>
  <c r="V1344" i="3" s="1"/>
  <c r="H1344" i="3"/>
  <c r="AN1344" i="3" s="1"/>
  <c r="L1343" i="3"/>
  <c r="J1343" i="3"/>
  <c r="K1343" i="3" s="1"/>
  <c r="AD1346" i="3"/>
  <c r="AH1346" i="3" s="1"/>
  <c r="AF1345" i="3"/>
  <c r="AG1345" i="3" s="1"/>
  <c r="H1141" i="1"/>
  <c r="L1140" i="1"/>
  <c r="J1140" i="1"/>
  <c r="K1140" i="1" s="1"/>
  <c r="G1345" i="3"/>
  <c r="AM1345" i="3" s="1"/>
  <c r="AR1344" i="3" l="1"/>
  <c r="AP1344" i="3"/>
  <c r="AQ1344" i="3" s="1"/>
  <c r="H1345" i="3"/>
  <c r="AN1345" i="3" s="1"/>
  <c r="L1344" i="3"/>
  <c r="J1344" i="3"/>
  <c r="K1344" i="3" s="1"/>
  <c r="S1346" i="3"/>
  <c r="W1345" i="3"/>
  <c r="U1345" i="3"/>
  <c r="V1345" i="3" s="1"/>
  <c r="AD1347" i="3"/>
  <c r="AH1347" i="3" s="1"/>
  <c r="AF1346" i="3"/>
  <c r="AG1346" i="3" s="1"/>
  <c r="H1142" i="1"/>
  <c r="L1141" i="1"/>
  <c r="J1141" i="1"/>
  <c r="K1141" i="1" s="1"/>
  <c r="G1346" i="3"/>
  <c r="AM1346" i="3" s="1"/>
  <c r="AR1345" i="3" l="1"/>
  <c r="AP1345" i="3"/>
  <c r="AQ1345" i="3" s="1"/>
  <c r="S1347" i="3"/>
  <c r="W1346" i="3"/>
  <c r="U1346" i="3"/>
  <c r="V1346" i="3" s="1"/>
  <c r="H1346" i="3"/>
  <c r="AN1346" i="3" s="1"/>
  <c r="L1345" i="3"/>
  <c r="J1345" i="3"/>
  <c r="K1345" i="3" s="1"/>
  <c r="AD1348" i="3"/>
  <c r="AH1348" i="3" s="1"/>
  <c r="AF1347" i="3"/>
  <c r="AG1347" i="3" s="1"/>
  <c r="H1143" i="1"/>
  <c r="L1142" i="1"/>
  <c r="J1142" i="1"/>
  <c r="K1142" i="1" s="1"/>
  <c r="G1347" i="3"/>
  <c r="AM1347" i="3" s="1"/>
  <c r="AR1346" i="3" l="1"/>
  <c r="AP1346" i="3"/>
  <c r="AQ1346" i="3" s="1"/>
  <c r="H1347" i="3"/>
  <c r="AN1347" i="3" s="1"/>
  <c r="L1346" i="3"/>
  <c r="J1346" i="3"/>
  <c r="K1346" i="3" s="1"/>
  <c r="S1348" i="3"/>
  <c r="W1347" i="3"/>
  <c r="U1347" i="3"/>
  <c r="V1347" i="3" s="1"/>
  <c r="AD1349" i="3"/>
  <c r="AH1349" i="3" s="1"/>
  <c r="AF1348" i="3"/>
  <c r="AG1348" i="3" s="1"/>
  <c r="H1144" i="1"/>
  <c r="L1143" i="1"/>
  <c r="J1143" i="1"/>
  <c r="K1143" i="1" s="1"/>
  <c r="G1348" i="3"/>
  <c r="AM1348" i="3" s="1"/>
  <c r="AR1347" i="3" l="1"/>
  <c r="AP1347" i="3"/>
  <c r="AQ1347" i="3" s="1"/>
  <c r="S1349" i="3"/>
  <c r="W1348" i="3"/>
  <c r="U1348" i="3"/>
  <c r="V1348" i="3" s="1"/>
  <c r="H1348" i="3"/>
  <c r="AN1348" i="3" s="1"/>
  <c r="L1347" i="3"/>
  <c r="J1347" i="3"/>
  <c r="K1347" i="3" s="1"/>
  <c r="AD1350" i="3"/>
  <c r="AH1350" i="3" s="1"/>
  <c r="AF1349" i="3"/>
  <c r="AG1349" i="3" s="1"/>
  <c r="H1145" i="1"/>
  <c r="L1144" i="1"/>
  <c r="J1144" i="1"/>
  <c r="K1144" i="1" s="1"/>
  <c r="G1349" i="3"/>
  <c r="AM1349" i="3" s="1"/>
  <c r="AR1348" i="3" l="1"/>
  <c r="AP1348" i="3"/>
  <c r="AQ1348" i="3" s="1"/>
  <c r="H1349" i="3"/>
  <c r="AN1349" i="3" s="1"/>
  <c r="L1348" i="3"/>
  <c r="J1348" i="3"/>
  <c r="K1348" i="3" s="1"/>
  <c r="S1350" i="3"/>
  <c r="W1349" i="3"/>
  <c r="U1349" i="3"/>
  <c r="V1349" i="3" s="1"/>
  <c r="AD1351" i="3"/>
  <c r="AH1351" i="3" s="1"/>
  <c r="AF1350" i="3"/>
  <c r="AG1350" i="3" s="1"/>
  <c r="H1146" i="1"/>
  <c r="L1145" i="1"/>
  <c r="J1145" i="1"/>
  <c r="G1350" i="3"/>
  <c r="AM1350" i="3" s="1"/>
  <c r="AR1349" i="3" l="1"/>
  <c r="AP1349" i="3"/>
  <c r="AQ1349" i="3" s="1"/>
  <c r="K1145" i="1"/>
  <c r="S70" i="1"/>
  <c r="T70" i="1" s="1"/>
  <c r="S1351" i="3"/>
  <c r="W1350" i="3"/>
  <c r="U1350" i="3"/>
  <c r="V1350" i="3" s="1"/>
  <c r="H1350" i="3"/>
  <c r="AN1350" i="3" s="1"/>
  <c r="L1349" i="3"/>
  <c r="J1349" i="3"/>
  <c r="K1349" i="3" s="1"/>
  <c r="AD1352" i="3"/>
  <c r="AH1352" i="3" s="1"/>
  <c r="AF1351" i="3"/>
  <c r="AG1351" i="3" s="1"/>
  <c r="H1147" i="1"/>
  <c r="L1146" i="1"/>
  <c r="J1146" i="1"/>
  <c r="K1146" i="1" s="1"/>
  <c r="G1351" i="3"/>
  <c r="AM1351" i="3" s="1"/>
  <c r="AR1350" i="3" l="1"/>
  <c r="AP1350" i="3"/>
  <c r="AQ1350" i="3" s="1"/>
  <c r="H1351" i="3"/>
  <c r="AN1351" i="3" s="1"/>
  <c r="L1350" i="3"/>
  <c r="J1350" i="3"/>
  <c r="K1350" i="3" s="1"/>
  <c r="S1352" i="3"/>
  <c r="W1351" i="3"/>
  <c r="U1351" i="3"/>
  <c r="V1351" i="3" s="1"/>
  <c r="AD1353" i="3"/>
  <c r="AH1353" i="3" s="1"/>
  <c r="AF1352" i="3"/>
  <c r="AG1352" i="3" s="1"/>
  <c r="H1148" i="1"/>
  <c r="L1147" i="1"/>
  <c r="J1147" i="1"/>
  <c r="K1147" i="1" s="1"/>
  <c r="G1352" i="3"/>
  <c r="AM1352" i="3" s="1"/>
  <c r="AR1351" i="3" l="1"/>
  <c r="AP1351" i="3"/>
  <c r="AQ1351" i="3" s="1"/>
  <c r="S1353" i="3"/>
  <c r="W1352" i="3"/>
  <c r="U1352" i="3"/>
  <c r="V1352" i="3" s="1"/>
  <c r="H1352" i="3"/>
  <c r="AN1352" i="3" s="1"/>
  <c r="L1351" i="3"/>
  <c r="J1351" i="3"/>
  <c r="K1351" i="3" s="1"/>
  <c r="AD1354" i="3"/>
  <c r="AH1354" i="3" s="1"/>
  <c r="AF1353" i="3"/>
  <c r="AG1353" i="3" s="1"/>
  <c r="H1149" i="1"/>
  <c r="L1148" i="1"/>
  <c r="J1148" i="1"/>
  <c r="K1148" i="1" s="1"/>
  <c r="G1353" i="3"/>
  <c r="AM1353" i="3" s="1"/>
  <c r="AR1352" i="3" l="1"/>
  <c r="AP1352" i="3"/>
  <c r="AQ1352" i="3" s="1"/>
  <c r="H1353" i="3"/>
  <c r="AN1353" i="3" s="1"/>
  <c r="L1352" i="3"/>
  <c r="J1352" i="3"/>
  <c r="K1352" i="3" s="1"/>
  <c r="S1354" i="3"/>
  <c r="W1353" i="3"/>
  <c r="U1353" i="3"/>
  <c r="V1353" i="3" s="1"/>
  <c r="AD1355" i="3"/>
  <c r="AH1355" i="3" s="1"/>
  <c r="AF1354" i="3"/>
  <c r="AG1354" i="3" s="1"/>
  <c r="H1150" i="1"/>
  <c r="L1149" i="1"/>
  <c r="J1149" i="1"/>
  <c r="K1149" i="1" s="1"/>
  <c r="G1354" i="3"/>
  <c r="AM1354" i="3" s="1"/>
  <c r="AR1353" i="3" l="1"/>
  <c r="AP1353" i="3"/>
  <c r="AQ1353" i="3" s="1"/>
  <c r="S1355" i="3"/>
  <c r="W1354" i="3"/>
  <c r="U1354" i="3"/>
  <c r="V1354" i="3" s="1"/>
  <c r="H1354" i="3"/>
  <c r="AN1354" i="3" s="1"/>
  <c r="L1353" i="3"/>
  <c r="J1353" i="3"/>
  <c r="K1353" i="3" s="1"/>
  <c r="AD1356" i="3"/>
  <c r="AH1356" i="3" s="1"/>
  <c r="AF1355" i="3"/>
  <c r="AG1355" i="3" s="1"/>
  <c r="H1151" i="1"/>
  <c r="L1150" i="1"/>
  <c r="J1150" i="1"/>
  <c r="K1150" i="1" s="1"/>
  <c r="G1355" i="3"/>
  <c r="AM1355" i="3" s="1"/>
  <c r="AR1354" i="3" l="1"/>
  <c r="AP1354" i="3"/>
  <c r="AQ1354" i="3" s="1"/>
  <c r="H1355" i="3"/>
  <c r="AN1355" i="3" s="1"/>
  <c r="L1354" i="3"/>
  <c r="J1354" i="3"/>
  <c r="K1354" i="3" s="1"/>
  <c r="S1356" i="3"/>
  <c r="W1355" i="3"/>
  <c r="U1355" i="3"/>
  <c r="V1355" i="3" s="1"/>
  <c r="AD1357" i="3"/>
  <c r="AH1357" i="3" s="1"/>
  <c r="AF1356" i="3"/>
  <c r="AG1356" i="3" s="1"/>
  <c r="H1152" i="1"/>
  <c r="L1151" i="1"/>
  <c r="J1151" i="1"/>
  <c r="K1151" i="1" s="1"/>
  <c r="G1356" i="3"/>
  <c r="AM1356" i="3" s="1"/>
  <c r="AR1355" i="3" l="1"/>
  <c r="AP1355" i="3"/>
  <c r="AQ1355" i="3" s="1"/>
  <c r="S1357" i="3"/>
  <c r="W1356" i="3"/>
  <c r="U1356" i="3"/>
  <c r="V1356" i="3" s="1"/>
  <c r="H1356" i="3"/>
  <c r="AN1356" i="3" s="1"/>
  <c r="L1355" i="3"/>
  <c r="J1355" i="3"/>
  <c r="K1355" i="3" s="1"/>
  <c r="AD1358" i="3"/>
  <c r="AH1358" i="3" s="1"/>
  <c r="AF1357" i="3"/>
  <c r="H1153" i="1"/>
  <c r="L1152" i="1"/>
  <c r="J1152" i="1"/>
  <c r="K1152" i="1" s="1"/>
  <c r="G1357" i="3"/>
  <c r="AM1357" i="3" s="1"/>
  <c r="AG1357" i="3" l="1"/>
  <c r="AW92" i="3"/>
  <c r="BA92" i="3" s="1"/>
  <c r="AR1356" i="3"/>
  <c r="AP1356" i="3"/>
  <c r="AQ1356" i="3" s="1"/>
  <c r="H1357" i="3"/>
  <c r="AN1357" i="3" s="1"/>
  <c r="L1356" i="3"/>
  <c r="J1356" i="3"/>
  <c r="K1356" i="3" s="1"/>
  <c r="S1358" i="3"/>
  <c r="W1357" i="3"/>
  <c r="U1357" i="3"/>
  <c r="AD1359" i="3"/>
  <c r="AH1359" i="3" s="1"/>
  <c r="AF1358" i="3"/>
  <c r="AG1358" i="3" s="1"/>
  <c r="H1154" i="1"/>
  <c r="L1153" i="1"/>
  <c r="J1153" i="1"/>
  <c r="K1153" i="1" s="1"/>
  <c r="G1358" i="3"/>
  <c r="AM1358" i="3" s="1"/>
  <c r="V1357" i="3" l="1"/>
  <c r="AV92" i="3"/>
  <c r="AZ92" i="3" s="1"/>
  <c r="AR1357" i="3"/>
  <c r="AP1357" i="3"/>
  <c r="S1359" i="3"/>
  <c r="W1358" i="3"/>
  <c r="U1358" i="3"/>
  <c r="V1358" i="3" s="1"/>
  <c r="H1358" i="3"/>
  <c r="AN1358" i="3" s="1"/>
  <c r="L1357" i="3"/>
  <c r="J1357" i="3"/>
  <c r="AD1360" i="3"/>
  <c r="AH1360" i="3" s="1"/>
  <c r="AF1359" i="3"/>
  <c r="AG1359" i="3" s="1"/>
  <c r="H1155" i="1"/>
  <c r="L1154" i="1"/>
  <c r="J1154" i="1"/>
  <c r="K1154" i="1" s="1"/>
  <c r="G1359" i="3"/>
  <c r="AM1359" i="3" s="1"/>
  <c r="AX92" i="3" l="1"/>
  <c r="BB92" i="3" s="1"/>
  <c r="AQ1357" i="3"/>
  <c r="AR1358" i="3"/>
  <c r="AP1358" i="3"/>
  <c r="AQ1358" i="3" s="1"/>
  <c r="K1357" i="3"/>
  <c r="AU92" i="3"/>
  <c r="AY92" i="3" s="1"/>
  <c r="H1359" i="3"/>
  <c r="AN1359" i="3" s="1"/>
  <c r="L1358" i="3"/>
  <c r="J1358" i="3"/>
  <c r="K1358" i="3" s="1"/>
  <c r="S1360" i="3"/>
  <c r="W1359" i="3"/>
  <c r="U1359" i="3"/>
  <c r="V1359" i="3" s="1"/>
  <c r="AD1361" i="3"/>
  <c r="AH1361" i="3" s="1"/>
  <c r="AF1360" i="3"/>
  <c r="AG1360" i="3" s="1"/>
  <c r="H1156" i="1"/>
  <c r="L1155" i="1"/>
  <c r="J1155" i="1"/>
  <c r="K1155" i="1" s="1"/>
  <c r="G1360" i="3"/>
  <c r="AM1360" i="3" s="1"/>
  <c r="AR1359" i="3" l="1"/>
  <c r="AP1359" i="3"/>
  <c r="AQ1359" i="3" s="1"/>
  <c r="S1361" i="3"/>
  <c r="W1360" i="3"/>
  <c r="U1360" i="3"/>
  <c r="V1360" i="3" s="1"/>
  <c r="H1360" i="3"/>
  <c r="AN1360" i="3" s="1"/>
  <c r="L1359" i="3"/>
  <c r="J1359" i="3"/>
  <c r="K1359" i="3" s="1"/>
  <c r="AD1362" i="3"/>
  <c r="AH1362" i="3" s="1"/>
  <c r="AF1361" i="3"/>
  <c r="AG1361" i="3" s="1"/>
  <c r="H1157" i="1"/>
  <c r="L1156" i="1"/>
  <c r="J1156" i="1"/>
  <c r="K1156" i="1" s="1"/>
  <c r="G1361" i="3"/>
  <c r="AM1361" i="3" s="1"/>
  <c r="AR1360" i="3" l="1"/>
  <c r="AP1360" i="3"/>
  <c r="AQ1360" i="3" s="1"/>
  <c r="H1361" i="3"/>
  <c r="AN1361" i="3" s="1"/>
  <c r="L1360" i="3"/>
  <c r="J1360" i="3"/>
  <c r="K1360" i="3" s="1"/>
  <c r="S1362" i="3"/>
  <c r="W1361" i="3"/>
  <c r="U1361" i="3"/>
  <c r="V1361" i="3" s="1"/>
  <c r="AD1363" i="3"/>
  <c r="AH1363" i="3" s="1"/>
  <c r="AF1362" i="3"/>
  <c r="AG1362" i="3" s="1"/>
  <c r="H1158" i="1"/>
  <c r="L1157" i="1"/>
  <c r="J1157" i="1"/>
  <c r="K1157" i="1" s="1"/>
  <c r="G1362" i="3"/>
  <c r="AM1362" i="3" s="1"/>
  <c r="AR1361" i="3" l="1"/>
  <c r="AP1361" i="3"/>
  <c r="AQ1361" i="3" s="1"/>
  <c r="S1363" i="3"/>
  <c r="W1362" i="3"/>
  <c r="U1362" i="3"/>
  <c r="V1362" i="3" s="1"/>
  <c r="H1362" i="3"/>
  <c r="AN1362" i="3" s="1"/>
  <c r="L1361" i="3"/>
  <c r="J1361" i="3"/>
  <c r="K1361" i="3" s="1"/>
  <c r="AD1364" i="3"/>
  <c r="AH1364" i="3" s="1"/>
  <c r="AF1363" i="3"/>
  <c r="AG1363" i="3" s="1"/>
  <c r="H1159" i="1"/>
  <c r="L1158" i="1"/>
  <c r="J1158" i="1"/>
  <c r="K1158" i="1" s="1"/>
  <c r="G1363" i="3"/>
  <c r="AM1363" i="3" s="1"/>
  <c r="AR1362" i="3" l="1"/>
  <c r="AP1362" i="3"/>
  <c r="AQ1362" i="3" s="1"/>
  <c r="H1363" i="3"/>
  <c r="AN1363" i="3" s="1"/>
  <c r="L1362" i="3"/>
  <c r="J1362" i="3"/>
  <c r="K1362" i="3" s="1"/>
  <c r="S1364" i="3"/>
  <c r="W1363" i="3"/>
  <c r="U1363" i="3"/>
  <c r="V1363" i="3" s="1"/>
  <c r="AD1365" i="3"/>
  <c r="AH1365" i="3" s="1"/>
  <c r="AF1364" i="3"/>
  <c r="AG1364" i="3" s="1"/>
  <c r="H1160" i="1"/>
  <c r="L1159" i="1"/>
  <c r="J1159" i="1"/>
  <c r="K1159" i="1" s="1"/>
  <c r="G1364" i="3"/>
  <c r="AM1364" i="3" s="1"/>
  <c r="AR1363" i="3" l="1"/>
  <c r="AP1363" i="3"/>
  <c r="AQ1363" i="3" s="1"/>
  <c r="S1365" i="3"/>
  <c r="W1364" i="3"/>
  <c r="U1364" i="3"/>
  <c r="V1364" i="3" s="1"/>
  <c r="H1364" i="3"/>
  <c r="AN1364" i="3" s="1"/>
  <c r="L1363" i="3"/>
  <c r="J1363" i="3"/>
  <c r="K1363" i="3" s="1"/>
  <c r="AD1366" i="3"/>
  <c r="AH1366" i="3" s="1"/>
  <c r="AF1365" i="3"/>
  <c r="AG1365" i="3" s="1"/>
  <c r="H1161" i="1"/>
  <c r="L1160" i="1"/>
  <c r="J1160" i="1"/>
  <c r="K1160" i="1" s="1"/>
  <c r="G1365" i="3"/>
  <c r="AM1365" i="3" s="1"/>
  <c r="AR1364" i="3" l="1"/>
  <c r="AP1364" i="3"/>
  <c r="AQ1364" i="3" s="1"/>
  <c r="H1365" i="3"/>
  <c r="AN1365" i="3" s="1"/>
  <c r="L1364" i="3"/>
  <c r="J1364" i="3"/>
  <c r="K1364" i="3" s="1"/>
  <c r="S1366" i="3"/>
  <c r="W1365" i="3"/>
  <c r="U1365" i="3"/>
  <c r="V1365" i="3" s="1"/>
  <c r="AD1367" i="3"/>
  <c r="AH1367" i="3" s="1"/>
  <c r="AF1366" i="3"/>
  <c r="AG1366" i="3" s="1"/>
  <c r="H1162" i="1"/>
  <c r="L1161" i="1"/>
  <c r="J1161" i="1"/>
  <c r="K1161" i="1" s="1"/>
  <c r="G1366" i="3"/>
  <c r="AM1366" i="3" s="1"/>
  <c r="AR1365" i="3" l="1"/>
  <c r="AP1365" i="3"/>
  <c r="AQ1365" i="3" s="1"/>
  <c r="S1367" i="3"/>
  <c r="W1366" i="3"/>
  <c r="U1366" i="3"/>
  <c r="V1366" i="3" s="1"/>
  <c r="H1366" i="3"/>
  <c r="AN1366" i="3" s="1"/>
  <c r="L1365" i="3"/>
  <c r="J1365" i="3"/>
  <c r="K1365" i="3" s="1"/>
  <c r="AD1368" i="3"/>
  <c r="AH1368" i="3" s="1"/>
  <c r="AF1367" i="3"/>
  <c r="AG1367" i="3" s="1"/>
  <c r="H1163" i="1"/>
  <c r="L1162" i="1"/>
  <c r="J1162" i="1"/>
  <c r="K1162" i="1" s="1"/>
  <c r="G1367" i="3"/>
  <c r="AM1367" i="3" s="1"/>
  <c r="AR1366" i="3" l="1"/>
  <c r="AP1366" i="3"/>
  <c r="AQ1366" i="3" s="1"/>
  <c r="H1367" i="3"/>
  <c r="AN1367" i="3" s="1"/>
  <c r="L1366" i="3"/>
  <c r="J1366" i="3"/>
  <c r="K1366" i="3" s="1"/>
  <c r="S1368" i="3"/>
  <c r="W1367" i="3"/>
  <c r="U1367" i="3"/>
  <c r="V1367" i="3" s="1"/>
  <c r="AD1369" i="3"/>
  <c r="AH1369" i="3" s="1"/>
  <c r="AF1368" i="3"/>
  <c r="AG1368" i="3" s="1"/>
  <c r="H1164" i="1"/>
  <c r="L1163" i="1"/>
  <c r="J1163" i="1"/>
  <c r="K1163" i="1" s="1"/>
  <c r="G1368" i="3"/>
  <c r="AM1368" i="3" s="1"/>
  <c r="AR1367" i="3" l="1"/>
  <c r="AP1367" i="3"/>
  <c r="AQ1367" i="3" s="1"/>
  <c r="S1369" i="3"/>
  <c r="W1368" i="3"/>
  <c r="U1368" i="3"/>
  <c r="V1368" i="3" s="1"/>
  <c r="H1368" i="3"/>
  <c r="AN1368" i="3" s="1"/>
  <c r="L1367" i="3"/>
  <c r="J1367" i="3"/>
  <c r="K1367" i="3" s="1"/>
  <c r="AD1370" i="3"/>
  <c r="AH1370" i="3" s="1"/>
  <c r="AF1369" i="3"/>
  <c r="AG1369" i="3" s="1"/>
  <c r="H1165" i="1"/>
  <c r="L1164" i="1"/>
  <c r="J1164" i="1"/>
  <c r="K1164" i="1" s="1"/>
  <c r="G1369" i="3"/>
  <c r="AM1369" i="3" s="1"/>
  <c r="AR1368" i="3" l="1"/>
  <c r="AP1368" i="3"/>
  <c r="AQ1368" i="3" s="1"/>
  <c r="H1369" i="3"/>
  <c r="AN1369" i="3" s="1"/>
  <c r="L1368" i="3"/>
  <c r="J1368" i="3"/>
  <c r="K1368" i="3" s="1"/>
  <c r="S1370" i="3"/>
  <c r="W1369" i="3"/>
  <c r="U1369" i="3"/>
  <c r="V1369" i="3" s="1"/>
  <c r="AD1371" i="3"/>
  <c r="AH1371" i="3" s="1"/>
  <c r="AF1370" i="3"/>
  <c r="AG1370" i="3" s="1"/>
  <c r="H1166" i="1"/>
  <c r="L1165" i="1"/>
  <c r="J1165" i="1"/>
  <c r="K1165" i="1" s="1"/>
  <c r="G1370" i="3"/>
  <c r="AM1370" i="3" s="1"/>
  <c r="AR1369" i="3" l="1"/>
  <c r="AP1369" i="3"/>
  <c r="AQ1369" i="3" s="1"/>
  <c r="S1371" i="3"/>
  <c r="W1370" i="3"/>
  <c r="U1370" i="3"/>
  <c r="V1370" i="3" s="1"/>
  <c r="H1370" i="3"/>
  <c r="AN1370" i="3" s="1"/>
  <c r="L1369" i="3"/>
  <c r="J1369" i="3"/>
  <c r="K1369" i="3" s="1"/>
  <c r="AD1372" i="3"/>
  <c r="AH1372" i="3" s="1"/>
  <c r="AF1371" i="3"/>
  <c r="AG1371" i="3" s="1"/>
  <c r="H1167" i="1"/>
  <c r="L1166" i="1"/>
  <c r="J1166" i="1"/>
  <c r="K1166" i="1" s="1"/>
  <c r="G1371" i="3"/>
  <c r="AM1371" i="3" s="1"/>
  <c r="AR1370" i="3" l="1"/>
  <c r="AP1370" i="3"/>
  <c r="AQ1370" i="3" s="1"/>
  <c r="H1371" i="3"/>
  <c r="AN1371" i="3" s="1"/>
  <c r="L1370" i="3"/>
  <c r="J1370" i="3"/>
  <c r="K1370" i="3" s="1"/>
  <c r="S1372" i="3"/>
  <c r="W1371" i="3"/>
  <c r="U1371" i="3"/>
  <c r="V1371" i="3" s="1"/>
  <c r="AD1373" i="3"/>
  <c r="AH1373" i="3" s="1"/>
  <c r="AF1372" i="3"/>
  <c r="AG1372" i="3" s="1"/>
  <c r="H1168" i="1"/>
  <c r="L1167" i="1"/>
  <c r="J1167" i="1"/>
  <c r="G1372" i="3"/>
  <c r="AM1372" i="3" s="1"/>
  <c r="AR1371" i="3" l="1"/>
  <c r="AP1371" i="3"/>
  <c r="AQ1371" i="3" s="1"/>
  <c r="K1167" i="1"/>
  <c r="S71" i="1"/>
  <c r="T71" i="1" s="1"/>
  <c r="S1373" i="3"/>
  <c r="W1372" i="3"/>
  <c r="U1372" i="3"/>
  <c r="V1372" i="3" s="1"/>
  <c r="H1372" i="3"/>
  <c r="AN1372" i="3" s="1"/>
  <c r="L1371" i="3"/>
  <c r="J1371" i="3"/>
  <c r="K1371" i="3" s="1"/>
  <c r="AD1374" i="3"/>
  <c r="AH1374" i="3" s="1"/>
  <c r="AF1373" i="3"/>
  <c r="AG1373" i="3" s="1"/>
  <c r="H1169" i="1"/>
  <c r="L1168" i="1"/>
  <c r="J1168" i="1"/>
  <c r="K1168" i="1" s="1"/>
  <c r="G1373" i="3"/>
  <c r="AM1373" i="3" s="1"/>
  <c r="AR1372" i="3" l="1"/>
  <c r="AP1372" i="3"/>
  <c r="AQ1372" i="3" s="1"/>
  <c r="H1373" i="3"/>
  <c r="AN1373" i="3" s="1"/>
  <c r="L1372" i="3"/>
  <c r="J1372" i="3"/>
  <c r="K1372" i="3" s="1"/>
  <c r="S1374" i="3"/>
  <c r="W1373" i="3"/>
  <c r="U1373" i="3"/>
  <c r="V1373" i="3" s="1"/>
  <c r="AD1375" i="3"/>
  <c r="AH1375" i="3" s="1"/>
  <c r="AF1374" i="3"/>
  <c r="AG1374" i="3" s="1"/>
  <c r="H1170" i="1"/>
  <c r="L1169" i="1"/>
  <c r="J1169" i="1"/>
  <c r="K1169" i="1" s="1"/>
  <c r="G1374" i="3"/>
  <c r="AM1374" i="3" s="1"/>
  <c r="AR1373" i="3" l="1"/>
  <c r="AP1373" i="3"/>
  <c r="AQ1373" i="3" s="1"/>
  <c r="S1375" i="3"/>
  <c r="W1374" i="3"/>
  <c r="U1374" i="3"/>
  <c r="V1374" i="3" s="1"/>
  <c r="H1374" i="3"/>
  <c r="AN1374" i="3" s="1"/>
  <c r="L1373" i="3"/>
  <c r="J1373" i="3"/>
  <c r="K1373" i="3" s="1"/>
  <c r="AD1376" i="3"/>
  <c r="AH1376" i="3" s="1"/>
  <c r="AF1375" i="3"/>
  <c r="AG1375" i="3" s="1"/>
  <c r="H1171" i="1"/>
  <c r="L1170" i="1"/>
  <c r="J1170" i="1"/>
  <c r="K1170" i="1" s="1"/>
  <c r="G1375" i="3"/>
  <c r="AM1375" i="3" s="1"/>
  <c r="AR1374" i="3" l="1"/>
  <c r="AP1374" i="3"/>
  <c r="AQ1374" i="3" s="1"/>
  <c r="H1375" i="3"/>
  <c r="AN1375" i="3" s="1"/>
  <c r="L1374" i="3"/>
  <c r="J1374" i="3"/>
  <c r="K1374" i="3" s="1"/>
  <c r="S1376" i="3"/>
  <c r="W1375" i="3"/>
  <c r="U1375" i="3"/>
  <c r="V1375" i="3" s="1"/>
  <c r="AD1377" i="3"/>
  <c r="AH1377" i="3" s="1"/>
  <c r="AF1376" i="3"/>
  <c r="AG1376" i="3" s="1"/>
  <c r="H1172" i="1"/>
  <c r="L1171" i="1"/>
  <c r="J1171" i="1"/>
  <c r="K1171" i="1" s="1"/>
  <c r="G1376" i="3"/>
  <c r="AM1376" i="3" s="1"/>
  <c r="AR1375" i="3" l="1"/>
  <c r="AP1375" i="3"/>
  <c r="AQ1375" i="3" s="1"/>
  <c r="S1377" i="3"/>
  <c r="W1376" i="3"/>
  <c r="U1376" i="3"/>
  <c r="V1376" i="3" s="1"/>
  <c r="H1376" i="3"/>
  <c r="AN1376" i="3" s="1"/>
  <c r="L1375" i="3"/>
  <c r="J1375" i="3"/>
  <c r="K1375" i="3" s="1"/>
  <c r="AD1378" i="3"/>
  <c r="AH1378" i="3" s="1"/>
  <c r="AF1377" i="3"/>
  <c r="AG1377" i="3" s="1"/>
  <c r="H1173" i="1"/>
  <c r="L1172" i="1"/>
  <c r="J1172" i="1"/>
  <c r="K1172" i="1" s="1"/>
  <c r="G1377" i="3"/>
  <c r="AM1377" i="3" s="1"/>
  <c r="AR1376" i="3" l="1"/>
  <c r="AP1376" i="3"/>
  <c r="AQ1376" i="3" s="1"/>
  <c r="H1377" i="3"/>
  <c r="AN1377" i="3" s="1"/>
  <c r="L1376" i="3"/>
  <c r="J1376" i="3"/>
  <c r="K1376" i="3" s="1"/>
  <c r="S1378" i="3"/>
  <c r="W1377" i="3"/>
  <c r="U1377" i="3"/>
  <c r="V1377" i="3" s="1"/>
  <c r="AD1379" i="3"/>
  <c r="AH1379" i="3" s="1"/>
  <c r="AF1378" i="3"/>
  <c r="AG1378" i="3" s="1"/>
  <c r="H1174" i="1"/>
  <c r="L1173" i="1"/>
  <c r="J1173" i="1"/>
  <c r="K1173" i="1" s="1"/>
  <c r="G1378" i="3"/>
  <c r="AM1378" i="3" s="1"/>
  <c r="AR1377" i="3" l="1"/>
  <c r="AP1377" i="3"/>
  <c r="AQ1377" i="3" s="1"/>
  <c r="S1379" i="3"/>
  <c r="W1378" i="3"/>
  <c r="U1378" i="3"/>
  <c r="V1378" i="3" s="1"/>
  <c r="H1378" i="3"/>
  <c r="AN1378" i="3" s="1"/>
  <c r="L1377" i="3"/>
  <c r="J1377" i="3"/>
  <c r="K1377" i="3" s="1"/>
  <c r="AD1380" i="3"/>
  <c r="AH1380" i="3" s="1"/>
  <c r="AF1379" i="3"/>
  <c r="AG1379" i="3" s="1"/>
  <c r="H1175" i="1"/>
  <c r="L1174" i="1"/>
  <c r="J1174" i="1"/>
  <c r="K1174" i="1" s="1"/>
  <c r="G1379" i="3"/>
  <c r="AM1379" i="3" s="1"/>
  <c r="AR1378" i="3" l="1"/>
  <c r="AP1378" i="3"/>
  <c r="AQ1378" i="3" s="1"/>
  <c r="H1379" i="3"/>
  <c r="AN1379" i="3" s="1"/>
  <c r="L1378" i="3"/>
  <c r="J1378" i="3"/>
  <c r="K1378" i="3" s="1"/>
  <c r="S1380" i="3"/>
  <c r="W1379" i="3"/>
  <c r="U1379" i="3"/>
  <c r="V1379" i="3" s="1"/>
  <c r="AD1381" i="3"/>
  <c r="AH1381" i="3" s="1"/>
  <c r="AF1380" i="3"/>
  <c r="H1176" i="1"/>
  <c r="L1175" i="1"/>
  <c r="J1175" i="1"/>
  <c r="K1175" i="1" s="1"/>
  <c r="G1380" i="3"/>
  <c r="AM1380" i="3" s="1"/>
  <c r="AG1380" i="3" l="1"/>
  <c r="AW93" i="3"/>
  <c r="BA93" i="3" s="1"/>
  <c r="AR1379" i="3"/>
  <c r="AP1379" i="3"/>
  <c r="AQ1379" i="3" s="1"/>
  <c r="S1381" i="3"/>
  <c r="W1380" i="3"/>
  <c r="U1380" i="3"/>
  <c r="H1380" i="3"/>
  <c r="AN1380" i="3" s="1"/>
  <c r="L1379" i="3"/>
  <c r="J1379" i="3"/>
  <c r="K1379" i="3" s="1"/>
  <c r="AD1382" i="3"/>
  <c r="AH1382" i="3" s="1"/>
  <c r="AF1381" i="3"/>
  <c r="AG1381" i="3" s="1"/>
  <c r="H1177" i="1"/>
  <c r="L1176" i="1"/>
  <c r="J1176" i="1"/>
  <c r="K1176" i="1" s="1"/>
  <c r="G1381" i="3"/>
  <c r="AM1381" i="3" s="1"/>
  <c r="AR1380" i="3" l="1"/>
  <c r="AP1380" i="3"/>
  <c r="V1380" i="3"/>
  <c r="AV93" i="3"/>
  <c r="AZ93" i="3" s="1"/>
  <c r="H1381" i="3"/>
  <c r="AN1381" i="3" s="1"/>
  <c r="L1380" i="3"/>
  <c r="J1380" i="3"/>
  <c r="S1382" i="3"/>
  <c r="W1381" i="3"/>
  <c r="U1381" i="3"/>
  <c r="V1381" i="3" s="1"/>
  <c r="AD1383" i="3"/>
  <c r="AH1383" i="3" s="1"/>
  <c r="AF1382" i="3"/>
  <c r="AG1382" i="3" s="1"/>
  <c r="H1178" i="1"/>
  <c r="L1177" i="1"/>
  <c r="J1177" i="1"/>
  <c r="K1177" i="1" s="1"/>
  <c r="G1382" i="3"/>
  <c r="AM1382" i="3" s="1"/>
  <c r="AR1381" i="3" l="1"/>
  <c r="AP1381" i="3"/>
  <c r="AQ1381" i="3" s="1"/>
  <c r="K1380" i="3"/>
  <c r="AU93" i="3"/>
  <c r="AY93" i="3" s="1"/>
  <c r="AX93" i="3"/>
  <c r="BB93" i="3" s="1"/>
  <c r="AQ1380" i="3"/>
  <c r="S1383" i="3"/>
  <c r="W1382" i="3"/>
  <c r="U1382" i="3"/>
  <c r="V1382" i="3" s="1"/>
  <c r="H1382" i="3"/>
  <c r="AN1382" i="3" s="1"/>
  <c r="L1381" i="3"/>
  <c r="J1381" i="3"/>
  <c r="K1381" i="3" s="1"/>
  <c r="AD1384" i="3"/>
  <c r="AH1384" i="3" s="1"/>
  <c r="AF1383" i="3"/>
  <c r="AG1383" i="3" s="1"/>
  <c r="H1179" i="1"/>
  <c r="L1178" i="1"/>
  <c r="J1178" i="1"/>
  <c r="K1178" i="1" s="1"/>
  <c r="G1383" i="3"/>
  <c r="AM1383" i="3" s="1"/>
  <c r="AR1382" i="3" l="1"/>
  <c r="AP1382" i="3"/>
  <c r="AQ1382" i="3" s="1"/>
  <c r="H1383" i="3"/>
  <c r="AN1383" i="3" s="1"/>
  <c r="L1382" i="3"/>
  <c r="J1382" i="3"/>
  <c r="K1382" i="3" s="1"/>
  <c r="S1384" i="3"/>
  <c r="W1383" i="3"/>
  <c r="U1383" i="3"/>
  <c r="V1383" i="3" s="1"/>
  <c r="AD1385" i="3"/>
  <c r="AH1385" i="3" s="1"/>
  <c r="AF1384" i="3"/>
  <c r="AG1384" i="3" s="1"/>
  <c r="H1180" i="1"/>
  <c r="L1179" i="1"/>
  <c r="J1179" i="1"/>
  <c r="K1179" i="1" s="1"/>
  <c r="G1384" i="3"/>
  <c r="AM1384" i="3" s="1"/>
  <c r="AR1383" i="3" l="1"/>
  <c r="AP1383" i="3"/>
  <c r="AQ1383" i="3" s="1"/>
  <c r="S1385" i="3"/>
  <c r="W1384" i="3"/>
  <c r="U1384" i="3"/>
  <c r="V1384" i="3" s="1"/>
  <c r="H1384" i="3"/>
  <c r="AN1384" i="3" s="1"/>
  <c r="L1383" i="3"/>
  <c r="J1383" i="3"/>
  <c r="K1383" i="3" s="1"/>
  <c r="AD1386" i="3"/>
  <c r="AH1386" i="3" s="1"/>
  <c r="AF1385" i="3"/>
  <c r="AG1385" i="3" s="1"/>
  <c r="H1181" i="1"/>
  <c r="L1180" i="1"/>
  <c r="J1180" i="1"/>
  <c r="K1180" i="1" s="1"/>
  <c r="G1385" i="3"/>
  <c r="AM1385" i="3" s="1"/>
  <c r="AR1384" i="3" l="1"/>
  <c r="AP1384" i="3"/>
  <c r="AQ1384" i="3" s="1"/>
  <c r="H1385" i="3"/>
  <c r="AN1385" i="3" s="1"/>
  <c r="L1384" i="3"/>
  <c r="J1384" i="3"/>
  <c r="K1384" i="3" s="1"/>
  <c r="S1386" i="3"/>
  <c r="W1385" i="3"/>
  <c r="U1385" i="3"/>
  <c r="V1385" i="3" s="1"/>
  <c r="AD1387" i="3"/>
  <c r="AH1387" i="3" s="1"/>
  <c r="AF1386" i="3"/>
  <c r="AG1386" i="3" s="1"/>
  <c r="H1182" i="1"/>
  <c r="L1181" i="1"/>
  <c r="J1181" i="1"/>
  <c r="K1181" i="1" s="1"/>
  <c r="G1386" i="3"/>
  <c r="AM1386" i="3" s="1"/>
  <c r="AR1385" i="3" l="1"/>
  <c r="AP1385" i="3"/>
  <c r="AQ1385" i="3" s="1"/>
  <c r="S1387" i="3"/>
  <c r="W1386" i="3"/>
  <c r="U1386" i="3"/>
  <c r="V1386" i="3" s="1"/>
  <c r="H1386" i="3"/>
  <c r="AN1386" i="3" s="1"/>
  <c r="L1385" i="3"/>
  <c r="J1385" i="3"/>
  <c r="K1385" i="3" s="1"/>
  <c r="AD1388" i="3"/>
  <c r="AH1388" i="3" s="1"/>
  <c r="AF1387" i="3"/>
  <c r="AG1387" i="3" s="1"/>
  <c r="H1183" i="1"/>
  <c r="L1182" i="1"/>
  <c r="J1182" i="1"/>
  <c r="K1182" i="1" s="1"/>
  <c r="G1387" i="3"/>
  <c r="AM1387" i="3" s="1"/>
  <c r="AR1386" i="3" l="1"/>
  <c r="AP1386" i="3"/>
  <c r="AQ1386" i="3" s="1"/>
  <c r="H1387" i="3"/>
  <c r="AN1387" i="3" s="1"/>
  <c r="L1386" i="3"/>
  <c r="J1386" i="3"/>
  <c r="K1386" i="3" s="1"/>
  <c r="S1388" i="3"/>
  <c r="W1387" i="3"/>
  <c r="U1387" i="3"/>
  <c r="V1387" i="3" s="1"/>
  <c r="AD1389" i="3"/>
  <c r="AH1389" i="3" s="1"/>
  <c r="AF1388" i="3"/>
  <c r="AG1388" i="3" s="1"/>
  <c r="H1184" i="1"/>
  <c r="L1183" i="1"/>
  <c r="J1183" i="1"/>
  <c r="K1183" i="1" s="1"/>
  <c r="G1388" i="3"/>
  <c r="AM1388" i="3" s="1"/>
  <c r="AR1387" i="3" l="1"/>
  <c r="AP1387" i="3"/>
  <c r="AQ1387" i="3" s="1"/>
  <c r="S1389" i="3"/>
  <c r="W1388" i="3"/>
  <c r="U1388" i="3"/>
  <c r="V1388" i="3" s="1"/>
  <c r="H1388" i="3"/>
  <c r="AN1388" i="3" s="1"/>
  <c r="L1387" i="3"/>
  <c r="J1387" i="3"/>
  <c r="K1387" i="3" s="1"/>
  <c r="AD1390" i="3"/>
  <c r="AH1390" i="3" s="1"/>
  <c r="AF1389" i="3"/>
  <c r="AG1389" i="3" s="1"/>
  <c r="H1185" i="1"/>
  <c r="L1184" i="1"/>
  <c r="J1184" i="1"/>
  <c r="K1184" i="1" s="1"/>
  <c r="G1389" i="3"/>
  <c r="AM1389" i="3" s="1"/>
  <c r="AR1388" i="3" l="1"/>
  <c r="AP1388" i="3"/>
  <c r="AQ1388" i="3" s="1"/>
  <c r="H1389" i="3"/>
  <c r="AN1389" i="3" s="1"/>
  <c r="L1388" i="3"/>
  <c r="J1388" i="3"/>
  <c r="K1388" i="3" s="1"/>
  <c r="S1390" i="3"/>
  <c r="W1389" i="3"/>
  <c r="U1389" i="3"/>
  <c r="V1389" i="3" s="1"/>
  <c r="AD1391" i="3"/>
  <c r="AH1391" i="3" s="1"/>
  <c r="AF1390" i="3"/>
  <c r="AG1390" i="3" s="1"/>
  <c r="H1186" i="1"/>
  <c r="L1185" i="1"/>
  <c r="J1185" i="1"/>
  <c r="K1185" i="1" s="1"/>
  <c r="G1390" i="3"/>
  <c r="AM1390" i="3" s="1"/>
  <c r="AR1389" i="3" l="1"/>
  <c r="AP1389" i="3"/>
  <c r="AQ1389" i="3" s="1"/>
  <c r="S1391" i="3"/>
  <c r="W1390" i="3"/>
  <c r="U1390" i="3"/>
  <c r="V1390" i="3" s="1"/>
  <c r="H1390" i="3"/>
  <c r="AN1390" i="3" s="1"/>
  <c r="L1389" i="3"/>
  <c r="J1389" i="3"/>
  <c r="K1389" i="3" s="1"/>
  <c r="AD1392" i="3"/>
  <c r="AH1392" i="3" s="1"/>
  <c r="AF1391" i="3"/>
  <c r="AG1391" i="3" s="1"/>
  <c r="H1187" i="1"/>
  <c r="L1186" i="1"/>
  <c r="J1186" i="1"/>
  <c r="K1186" i="1" s="1"/>
  <c r="G1391" i="3"/>
  <c r="AM1391" i="3" s="1"/>
  <c r="AR1390" i="3" l="1"/>
  <c r="AP1390" i="3"/>
  <c r="AQ1390" i="3" s="1"/>
  <c r="H1391" i="3"/>
  <c r="AN1391" i="3" s="1"/>
  <c r="L1390" i="3"/>
  <c r="J1390" i="3"/>
  <c r="K1390" i="3" s="1"/>
  <c r="S1392" i="3"/>
  <c r="W1391" i="3"/>
  <c r="U1391" i="3"/>
  <c r="V1391" i="3" s="1"/>
  <c r="AD1393" i="3"/>
  <c r="AH1393" i="3" s="1"/>
  <c r="AF1392" i="3"/>
  <c r="AG1392" i="3" s="1"/>
  <c r="H1188" i="1"/>
  <c r="L1187" i="1"/>
  <c r="J1187" i="1"/>
  <c r="K1187" i="1" s="1"/>
  <c r="G1392" i="3"/>
  <c r="AM1392" i="3" s="1"/>
  <c r="AR1391" i="3" l="1"/>
  <c r="AP1391" i="3"/>
  <c r="AQ1391" i="3" s="1"/>
  <c r="S1393" i="3"/>
  <c r="W1392" i="3"/>
  <c r="U1392" i="3"/>
  <c r="V1392" i="3" s="1"/>
  <c r="H1392" i="3"/>
  <c r="AN1392" i="3" s="1"/>
  <c r="L1391" i="3"/>
  <c r="J1391" i="3"/>
  <c r="K1391" i="3" s="1"/>
  <c r="AD1394" i="3"/>
  <c r="AH1394" i="3" s="1"/>
  <c r="AF1393" i="3"/>
  <c r="AG1393" i="3" s="1"/>
  <c r="H1189" i="1"/>
  <c r="L1188" i="1"/>
  <c r="J1188" i="1"/>
  <c r="K1188" i="1" s="1"/>
  <c r="G1393" i="3"/>
  <c r="AM1393" i="3" s="1"/>
  <c r="AR1392" i="3" l="1"/>
  <c r="AP1392" i="3"/>
  <c r="AQ1392" i="3" s="1"/>
  <c r="H1393" i="3"/>
  <c r="AN1393" i="3" s="1"/>
  <c r="L1392" i="3"/>
  <c r="J1392" i="3"/>
  <c r="K1392" i="3" s="1"/>
  <c r="S1394" i="3"/>
  <c r="W1393" i="3"/>
  <c r="U1393" i="3"/>
  <c r="V1393" i="3" s="1"/>
  <c r="AD1395" i="3"/>
  <c r="AH1395" i="3" s="1"/>
  <c r="AF1394" i="3"/>
  <c r="AG1394" i="3" s="1"/>
  <c r="H1190" i="1"/>
  <c r="L1189" i="1"/>
  <c r="J1189" i="1"/>
  <c r="G1394" i="3"/>
  <c r="AM1394" i="3" s="1"/>
  <c r="AR1393" i="3" l="1"/>
  <c r="AP1393" i="3"/>
  <c r="AQ1393" i="3" s="1"/>
  <c r="K1189" i="1"/>
  <c r="S72" i="1"/>
  <c r="T72" i="1" s="1"/>
  <c r="S1395" i="3"/>
  <c r="W1394" i="3"/>
  <c r="U1394" i="3"/>
  <c r="V1394" i="3" s="1"/>
  <c r="H1394" i="3"/>
  <c r="AN1394" i="3" s="1"/>
  <c r="L1393" i="3"/>
  <c r="J1393" i="3"/>
  <c r="K1393" i="3" s="1"/>
  <c r="AD1396" i="3"/>
  <c r="AH1396" i="3" s="1"/>
  <c r="AF1395" i="3"/>
  <c r="AG1395" i="3" s="1"/>
  <c r="H1191" i="1"/>
  <c r="L1190" i="1"/>
  <c r="J1190" i="1"/>
  <c r="K1190" i="1" s="1"/>
  <c r="G1395" i="3"/>
  <c r="AM1395" i="3" s="1"/>
  <c r="AR1394" i="3" l="1"/>
  <c r="AP1394" i="3"/>
  <c r="AQ1394" i="3" s="1"/>
  <c r="H1395" i="3"/>
  <c r="AN1395" i="3" s="1"/>
  <c r="L1394" i="3"/>
  <c r="J1394" i="3"/>
  <c r="K1394" i="3" s="1"/>
  <c r="S1396" i="3"/>
  <c r="W1395" i="3"/>
  <c r="U1395" i="3"/>
  <c r="V1395" i="3" s="1"/>
  <c r="AD1397" i="3"/>
  <c r="AH1397" i="3" s="1"/>
  <c r="AF1396" i="3"/>
  <c r="AG1396" i="3" s="1"/>
  <c r="H1192" i="1"/>
  <c r="L1191" i="1"/>
  <c r="J1191" i="1"/>
  <c r="K1191" i="1" s="1"/>
  <c r="G1396" i="3"/>
  <c r="AM1396" i="3" s="1"/>
  <c r="AR1395" i="3" l="1"/>
  <c r="AP1395" i="3"/>
  <c r="AQ1395" i="3" s="1"/>
  <c r="S1397" i="3"/>
  <c r="W1396" i="3"/>
  <c r="U1396" i="3"/>
  <c r="V1396" i="3" s="1"/>
  <c r="H1396" i="3"/>
  <c r="AN1396" i="3" s="1"/>
  <c r="L1395" i="3"/>
  <c r="J1395" i="3"/>
  <c r="K1395" i="3" s="1"/>
  <c r="AD1398" i="3"/>
  <c r="AH1398" i="3" s="1"/>
  <c r="AF1397" i="3"/>
  <c r="AG1397" i="3" s="1"/>
  <c r="H1193" i="1"/>
  <c r="L1192" i="1"/>
  <c r="J1192" i="1"/>
  <c r="K1192" i="1" s="1"/>
  <c r="G1397" i="3"/>
  <c r="AM1397" i="3" s="1"/>
  <c r="AR1396" i="3" l="1"/>
  <c r="AP1396" i="3"/>
  <c r="AQ1396" i="3" s="1"/>
  <c r="H1397" i="3"/>
  <c r="AN1397" i="3" s="1"/>
  <c r="L1396" i="3"/>
  <c r="J1396" i="3"/>
  <c r="K1396" i="3" s="1"/>
  <c r="S1398" i="3"/>
  <c r="W1397" i="3"/>
  <c r="U1397" i="3"/>
  <c r="V1397" i="3" s="1"/>
  <c r="AD1399" i="3"/>
  <c r="AH1399" i="3" s="1"/>
  <c r="AF1398" i="3"/>
  <c r="AG1398" i="3" s="1"/>
  <c r="H1194" i="1"/>
  <c r="L1193" i="1"/>
  <c r="J1193" i="1"/>
  <c r="K1193" i="1" s="1"/>
  <c r="G1398" i="3"/>
  <c r="AM1398" i="3" s="1"/>
  <c r="AR1397" i="3" l="1"/>
  <c r="AP1397" i="3"/>
  <c r="AQ1397" i="3" s="1"/>
  <c r="S1399" i="3"/>
  <c r="W1398" i="3"/>
  <c r="U1398" i="3"/>
  <c r="V1398" i="3" s="1"/>
  <c r="H1398" i="3"/>
  <c r="AN1398" i="3" s="1"/>
  <c r="L1397" i="3"/>
  <c r="J1397" i="3"/>
  <c r="K1397" i="3" s="1"/>
  <c r="AD1400" i="3"/>
  <c r="AH1400" i="3" s="1"/>
  <c r="AF1399" i="3"/>
  <c r="AG1399" i="3" s="1"/>
  <c r="H1195" i="1"/>
  <c r="L1194" i="1"/>
  <c r="J1194" i="1"/>
  <c r="K1194" i="1" s="1"/>
  <c r="G1399" i="3"/>
  <c r="AM1399" i="3" s="1"/>
  <c r="AR1398" i="3" l="1"/>
  <c r="AP1398" i="3"/>
  <c r="AQ1398" i="3" s="1"/>
  <c r="H1399" i="3"/>
  <c r="AN1399" i="3" s="1"/>
  <c r="L1398" i="3"/>
  <c r="J1398" i="3"/>
  <c r="K1398" i="3" s="1"/>
  <c r="S1400" i="3"/>
  <c r="W1399" i="3"/>
  <c r="U1399" i="3"/>
  <c r="V1399" i="3" s="1"/>
  <c r="AD1401" i="3"/>
  <c r="AH1401" i="3" s="1"/>
  <c r="AF1400" i="3"/>
  <c r="H1196" i="1"/>
  <c r="L1195" i="1"/>
  <c r="J1195" i="1"/>
  <c r="K1195" i="1" s="1"/>
  <c r="G1400" i="3"/>
  <c r="AM1400" i="3" s="1"/>
  <c r="AG1400" i="3" l="1"/>
  <c r="AW94" i="3"/>
  <c r="BA94" i="3" s="1"/>
  <c r="AR1399" i="3"/>
  <c r="AP1399" i="3"/>
  <c r="AQ1399" i="3" s="1"/>
  <c r="S1401" i="3"/>
  <c r="W1400" i="3"/>
  <c r="U1400" i="3"/>
  <c r="H1400" i="3"/>
  <c r="AN1400" i="3" s="1"/>
  <c r="L1399" i="3"/>
  <c r="J1399" i="3"/>
  <c r="K1399" i="3" s="1"/>
  <c r="AD1402" i="3"/>
  <c r="AH1402" i="3" s="1"/>
  <c r="AF1401" i="3"/>
  <c r="AG1401" i="3" s="1"/>
  <c r="H1197" i="1"/>
  <c r="L1196" i="1"/>
  <c r="J1196" i="1"/>
  <c r="K1196" i="1" s="1"/>
  <c r="G1401" i="3"/>
  <c r="AM1401" i="3" s="1"/>
  <c r="AR1400" i="3" l="1"/>
  <c r="AP1400" i="3"/>
  <c r="V1400" i="3"/>
  <c r="AV94" i="3"/>
  <c r="AZ94" i="3" s="1"/>
  <c r="H1401" i="3"/>
  <c r="AN1401" i="3" s="1"/>
  <c r="L1400" i="3"/>
  <c r="J1400" i="3"/>
  <c r="S1402" i="3"/>
  <c r="W1401" i="3"/>
  <c r="U1401" i="3"/>
  <c r="V1401" i="3" s="1"/>
  <c r="AD1403" i="3"/>
  <c r="AH1403" i="3" s="1"/>
  <c r="AF1402" i="3"/>
  <c r="AG1402" i="3" s="1"/>
  <c r="H1198" i="1"/>
  <c r="L1197" i="1"/>
  <c r="J1197" i="1"/>
  <c r="K1197" i="1" s="1"/>
  <c r="G1402" i="3"/>
  <c r="AM1402" i="3" s="1"/>
  <c r="AR1401" i="3" l="1"/>
  <c r="AP1401" i="3"/>
  <c r="AQ1401" i="3" s="1"/>
  <c r="K1400" i="3"/>
  <c r="AU94" i="3"/>
  <c r="AY94" i="3" s="1"/>
  <c r="AX94" i="3"/>
  <c r="BB94" i="3" s="1"/>
  <c r="AQ1400" i="3"/>
  <c r="S1403" i="3"/>
  <c r="W1402" i="3"/>
  <c r="U1402" i="3"/>
  <c r="V1402" i="3" s="1"/>
  <c r="H1402" i="3"/>
  <c r="AN1402" i="3" s="1"/>
  <c r="L1401" i="3"/>
  <c r="J1401" i="3"/>
  <c r="K1401" i="3" s="1"/>
  <c r="AD1404" i="3"/>
  <c r="AH1404" i="3" s="1"/>
  <c r="AF1403" i="3"/>
  <c r="AG1403" i="3" s="1"/>
  <c r="H1199" i="1"/>
  <c r="L1198" i="1"/>
  <c r="J1198" i="1"/>
  <c r="K1198" i="1" s="1"/>
  <c r="G1403" i="3"/>
  <c r="AM1403" i="3" s="1"/>
  <c r="AR1402" i="3" l="1"/>
  <c r="AP1402" i="3"/>
  <c r="AQ1402" i="3" s="1"/>
  <c r="H1403" i="3"/>
  <c r="AN1403" i="3" s="1"/>
  <c r="L1402" i="3"/>
  <c r="J1402" i="3"/>
  <c r="K1402" i="3" s="1"/>
  <c r="S1404" i="3"/>
  <c r="W1403" i="3"/>
  <c r="U1403" i="3"/>
  <c r="V1403" i="3" s="1"/>
  <c r="AD1405" i="3"/>
  <c r="AH1405" i="3" s="1"/>
  <c r="AF1404" i="3"/>
  <c r="AG1404" i="3" s="1"/>
  <c r="H1200" i="1"/>
  <c r="L1199" i="1"/>
  <c r="J1199" i="1"/>
  <c r="K1199" i="1" s="1"/>
  <c r="G1404" i="3"/>
  <c r="AM1404" i="3" s="1"/>
  <c r="AR1403" i="3" l="1"/>
  <c r="AP1403" i="3"/>
  <c r="AQ1403" i="3" s="1"/>
  <c r="S1405" i="3"/>
  <c r="W1404" i="3"/>
  <c r="U1404" i="3"/>
  <c r="V1404" i="3" s="1"/>
  <c r="H1404" i="3"/>
  <c r="AN1404" i="3" s="1"/>
  <c r="L1403" i="3"/>
  <c r="J1403" i="3"/>
  <c r="K1403" i="3" s="1"/>
  <c r="AD1406" i="3"/>
  <c r="AH1406" i="3" s="1"/>
  <c r="AF1405" i="3"/>
  <c r="AG1405" i="3" s="1"/>
  <c r="H1201" i="1"/>
  <c r="L1200" i="1"/>
  <c r="J1200" i="1"/>
  <c r="K1200" i="1" s="1"/>
  <c r="G1405" i="3"/>
  <c r="AM1405" i="3" s="1"/>
  <c r="AR1404" i="3" l="1"/>
  <c r="AP1404" i="3"/>
  <c r="AQ1404" i="3" s="1"/>
  <c r="H1405" i="3"/>
  <c r="AN1405" i="3" s="1"/>
  <c r="L1404" i="3"/>
  <c r="J1404" i="3"/>
  <c r="K1404" i="3" s="1"/>
  <c r="S1406" i="3"/>
  <c r="W1405" i="3"/>
  <c r="U1405" i="3"/>
  <c r="V1405" i="3" s="1"/>
  <c r="AD1407" i="3"/>
  <c r="AH1407" i="3" s="1"/>
  <c r="AF1406" i="3"/>
  <c r="AG1406" i="3" s="1"/>
  <c r="H1202" i="1"/>
  <c r="L1201" i="1"/>
  <c r="J1201" i="1"/>
  <c r="K1201" i="1" s="1"/>
  <c r="G1406" i="3"/>
  <c r="AM1406" i="3" s="1"/>
  <c r="AR1405" i="3" l="1"/>
  <c r="AP1405" i="3"/>
  <c r="AQ1405" i="3" s="1"/>
  <c r="S1407" i="3"/>
  <c r="W1406" i="3"/>
  <c r="U1406" i="3"/>
  <c r="V1406" i="3" s="1"/>
  <c r="H1406" i="3"/>
  <c r="AN1406" i="3" s="1"/>
  <c r="L1405" i="3"/>
  <c r="J1405" i="3"/>
  <c r="K1405" i="3" s="1"/>
  <c r="AD1408" i="3"/>
  <c r="AH1408" i="3" s="1"/>
  <c r="AF1407" i="3"/>
  <c r="AG1407" i="3" s="1"/>
  <c r="H1203" i="1"/>
  <c r="L1202" i="1"/>
  <c r="J1202" i="1"/>
  <c r="K1202" i="1" s="1"/>
  <c r="G1407" i="3"/>
  <c r="AM1407" i="3" s="1"/>
  <c r="AR1406" i="3" l="1"/>
  <c r="AP1406" i="3"/>
  <c r="AQ1406" i="3" s="1"/>
  <c r="H1407" i="3"/>
  <c r="AN1407" i="3" s="1"/>
  <c r="L1406" i="3"/>
  <c r="J1406" i="3"/>
  <c r="K1406" i="3" s="1"/>
  <c r="S1408" i="3"/>
  <c r="W1407" i="3"/>
  <c r="U1407" i="3"/>
  <c r="V1407" i="3" s="1"/>
  <c r="AD1409" i="3"/>
  <c r="AH1409" i="3" s="1"/>
  <c r="AF1408" i="3"/>
  <c r="AG1408" i="3" s="1"/>
  <c r="H1204" i="1"/>
  <c r="L1203" i="1"/>
  <c r="J1203" i="1"/>
  <c r="K1203" i="1" s="1"/>
  <c r="G1408" i="3"/>
  <c r="AM1408" i="3" s="1"/>
  <c r="AR1407" i="3" l="1"/>
  <c r="AP1407" i="3"/>
  <c r="AQ1407" i="3" s="1"/>
  <c r="S1409" i="3"/>
  <c r="W1408" i="3"/>
  <c r="U1408" i="3"/>
  <c r="V1408" i="3" s="1"/>
  <c r="H1408" i="3"/>
  <c r="AN1408" i="3" s="1"/>
  <c r="L1407" i="3"/>
  <c r="J1407" i="3"/>
  <c r="K1407" i="3" s="1"/>
  <c r="AD1410" i="3"/>
  <c r="AH1410" i="3" s="1"/>
  <c r="AF1409" i="3"/>
  <c r="AG1409" i="3" s="1"/>
  <c r="H1205" i="1"/>
  <c r="L1204" i="1"/>
  <c r="J1204" i="1"/>
  <c r="K1204" i="1" s="1"/>
  <c r="G1409" i="3"/>
  <c r="AM1409" i="3" s="1"/>
  <c r="AR1408" i="3" l="1"/>
  <c r="AP1408" i="3"/>
  <c r="AQ1408" i="3" s="1"/>
  <c r="H1409" i="3"/>
  <c r="AN1409" i="3" s="1"/>
  <c r="L1408" i="3"/>
  <c r="J1408" i="3"/>
  <c r="K1408" i="3" s="1"/>
  <c r="S1410" i="3"/>
  <c r="W1409" i="3"/>
  <c r="U1409" i="3"/>
  <c r="V1409" i="3" s="1"/>
  <c r="AD1411" i="3"/>
  <c r="AH1411" i="3" s="1"/>
  <c r="AF1410" i="3"/>
  <c r="AG1410" i="3" s="1"/>
  <c r="H1206" i="1"/>
  <c r="L1205" i="1"/>
  <c r="J1205" i="1"/>
  <c r="K1205" i="1" s="1"/>
  <c r="G1410" i="3"/>
  <c r="AM1410" i="3" s="1"/>
  <c r="AR1409" i="3" l="1"/>
  <c r="AP1409" i="3"/>
  <c r="AQ1409" i="3" s="1"/>
  <c r="S1411" i="3"/>
  <c r="W1410" i="3"/>
  <c r="U1410" i="3"/>
  <c r="V1410" i="3" s="1"/>
  <c r="H1410" i="3"/>
  <c r="AN1410" i="3" s="1"/>
  <c r="L1409" i="3"/>
  <c r="J1409" i="3"/>
  <c r="K1409" i="3" s="1"/>
  <c r="AD1412" i="3"/>
  <c r="AH1412" i="3" s="1"/>
  <c r="AF1411" i="3"/>
  <c r="AG1411" i="3" s="1"/>
  <c r="H1207" i="1"/>
  <c r="L1206" i="1"/>
  <c r="J1206" i="1"/>
  <c r="K1206" i="1" s="1"/>
  <c r="G1411" i="3"/>
  <c r="AM1411" i="3" s="1"/>
  <c r="AR1410" i="3" l="1"/>
  <c r="AP1410" i="3"/>
  <c r="AQ1410" i="3" s="1"/>
  <c r="H1411" i="3"/>
  <c r="AN1411" i="3" s="1"/>
  <c r="L1410" i="3"/>
  <c r="J1410" i="3"/>
  <c r="K1410" i="3" s="1"/>
  <c r="S1412" i="3"/>
  <c r="W1411" i="3"/>
  <c r="U1411" i="3"/>
  <c r="V1411" i="3" s="1"/>
  <c r="AD1413" i="3"/>
  <c r="AH1413" i="3" s="1"/>
  <c r="AF1412" i="3"/>
  <c r="AG1412" i="3" s="1"/>
  <c r="H1208" i="1"/>
  <c r="L1207" i="1"/>
  <c r="J1207" i="1"/>
  <c r="K1207" i="1" s="1"/>
  <c r="G1412" i="3"/>
  <c r="AM1412" i="3" s="1"/>
  <c r="AR1411" i="3" l="1"/>
  <c r="AP1411" i="3"/>
  <c r="AQ1411" i="3" s="1"/>
  <c r="S1413" i="3"/>
  <c r="W1412" i="3"/>
  <c r="U1412" i="3"/>
  <c r="V1412" i="3" s="1"/>
  <c r="H1412" i="3"/>
  <c r="AN1412" i="3" s="1"/>
  <c r="L1411" i="3"/>
  <c r="J1411" i="3"/>
  <c r="K1411" i="3" s="1"/>
  <c r="AD1414" i="3"/>
  <c r="AH1414" i="3" s="1"/>
  <c r="AF1413" i="3"/>
  <c r="AG1413" i="3" s="1"/>
  <c r="H1209" i="1"/>
  <c r="L1208" i="1"/>
  <c r="J1208" i="1"/>
  <c r="K1208" i="1" s="1"/>
  <c r="G1413" i="3"/>
  <c r="AM1413" i="3" s="1"/>
  <c r="AR1412" i="3" l="1"/>
  <c r="AP1412" i="3"/>
  <c r="AQ1412" i="3" s="1"/>
  <c r="H1413" i="3"/>
  <c r="AN1413" i="3" s="1"/>
  <c r="L1412" i="3"/>
  <c r="J1412" i="3"/>
  <c r="K1412" i="3" s="1"/>
  <c r="S1414" i="3"/>
  <c r="W1413" i="3"/>
  <c r="U1413" i="3"/>
  <c r="V1413" i="3" s="1"/>
  <c r="AD1415" i="3"/>
  <c r="AH1415" i="3" s="1"/>
  <c r="AF1414" i="3"/>
  <c r="AG1414" i="3" s="1"/>
  <c r="H1210" i="1"/>
  <c r="L1209" i="1"/>
  <c r="J1209" i="1"/>
  <c r="G1414" i="3"/>
  <c r="AM1414" i="3" s="1"/>
  <c r="AR1413" i="3" l="1"/>
  <c r="AP1413" i="3"/>
  <c r="AQ1413" i="3" s="1"/>
  <c r="K1209" i="1"/>
  <c r="S73" i="1"/>
  <c r="T73" i="1" s="1"/>
  <c r="S1415" i="3"/>
  <c r="W1414" i="3"/>
  <c r="U1414" i="3"/>
  <c r="V1414" i="3" s="1"/>
  <c r="H1414" i="3"/>
  <c r="AN1414" i="3" s="1"/>
  <c r="L1413" i="3"/>
  <c r="J1413" i="3"/>
  <c r="K1413" i="3" s="1"/>
  <c r="AD1416" i="3"/>
  <c r="AH1416" i="3" s="1"/>
  <c r="AF1415" i="3"/>
  <c r="AG1415" i="3" s="1"/>
  <c r="H1211" i="1"/>
  <c r="L1210" i="1"/>
  <c r="J1210" i="1"/>
  <c r="K1210" i="1" s="1"/>
  <c r="G1415" i="3"/>
  <c r="AM1415" i="3" s="1"/>
  <c r="AR1414" i="3" l="1"/>
  <c r="AP1414" i="3"/>
  <c r="AQ1414" i="3" s="1"/>
  <c r="H1415" i="3"/>
  <c r="AN1415" i="3" s="1"/>
  <c r="L1414" i="3"/>
  <c r="J1414" i="3"/>
  <c r="K1414" i="3" s="1"/>
  <c r="S1416" i="3"/>
  <c r="W1415" i="3"/>
  <c r="U1415" i="3"/>
  <c r="V1415" i="3" s="1"/>
  <c r="AD1417" i="3"/>
  <c r="AH1417" i="3" s="1"/>
  <c r="AF1416" i="3"/>
  <c r="AG1416" i="3" s="1"/>
  <c r="H1212" i="1"/>
  <c r="L1211" i="1"/>
  <c r="J1211" i="1"/>
  <c r="K1211" i="1" s="1"/>
  <c r="G1416" i="3"/>
  <c r="AM1416" i="3" s="1"/>
  <c r="AR1415" i="3" l="1"/>
  <c r="AP1415" i="3"/>
  <c r="AQ1415" i="3" s="1"/>
  <c r="S1417" i="3"/>
  <c r="W1416" i="3"/>
  <c r="U1416" i="3"/>
  <c r="V1416" i="3" s="1"/>
  <c r="H1416" i="3"/>
  <c r="AN1416" i="3" s="1"/>
  <c r="L1415" i="3"/>
  <c r="J1415" i="3"/>
  <c r="K1415" i="3" s="1"/>
  <c r="AD1418" i="3"/>
  <c r="AH1418" i="3" s="1"/>
  <c r="AF1417" i="3"/>
  <c r="AG1417" i="3" s="1"/>
  <c r="H1213" i="1"/>
  <c r="L1212" i="1"/>
  <c r="J1212" i="1"/>
  <c r="K1212" i="1" s="1"/>
  <c r="G1417" i="3"/>
  <c r="AM1417" i="3" s="1"/>
  <c r="AR1416" i="3" l="1"/>
  <c r="AP1416" i="3"/>
  <c r="AQ1416" i="3" s="1"/>
  <c r="H1417" i="3"/>
  <c r="AN1417" i="3" s="1"/>
  <c r="L1416" i="3"/>
  <c r="J1416" i="3"/>
  <c r="K1416" i="3" s="1"/>
  <c r="S1418" i="3"/>
  <c r="W1417" i="3"/>
  <c r="U1417" i="3"/>
  <c r="V1417" i="3" s="1"/>
  <c r="AD1419" i="3"/>
  <c r="AH1419" i="3" s="1"/>
  <c r="AF1418" i="3"/>
  <c r="AG1418" i="3" s="1"/>
  <c r="H1214" i="1"/>
  <c r="L1213" i="1"/>
  <c r="J1213" i="1"/>
  <c r="K1213" i="1" s="1"/>
  <c r="G1418" i="3"/>
  <c r="AM1418" i="3" s="1"/>
  <c r="AR1417" i="3" l="1"/>
  <c r="AP1417" i="3"/>
  <c r="AQ1417" i="3" s="1"/>
  <c r="S1419" i="3"/>
  <c r="W1418" i="3"/>
  <c r="U1418" i="3"/>
  <c r="V1418" i="3" s="1"/>
  <c r="H1418" i="3"/>
  <c r="AN1418" i="3" s="1"/>
  <c r="L1417" i="3"/>
  <c r="J1417" i="3"/>
  <c r="K1417" i="3" s="1"/>
  <c r="AD1420" i="3"/>
  <c r="AH1420" i="3" s="1"/>
  <c r="AF1419" i="3"/>
  <c r="AG1419" i="3" s="1"/>
  <c r="H1215" i="1"/>
  <c r="L1214" i="1"/>
  <c r="J1214" i="1"/>
  <c r="K1214" i="1" s="1"/>
  <c r="G1419" i="3"/>
  <c r="AM1419" i="3" s="1"/>
  <c r="AR1418" i="3" l="1"/>
  <c r="AP1418" i="3"/>
  <c r="AQ1418" i="3" s="1"/>
  <c r="H1419" i="3"/>
  <c r="AN1419" i="3" s="1"/>
  <c r="L1418" i="3"/>
  <c r="J1418" i="3"/>
  <c r="K1418" i="3" s="1"/>
  <c r="S1420" i="3"/>
  <c r="W1419" i="3"/>
  <c r="U1419" i="3"/>
  <c r="V1419" i="3" s="1"/>
  <c r="AD1421" i="3"/>
  <c r="AH1421" i="3" s="1"/>
  <c r="AF1420" i="3"/>
  <c r="AG1420" i="3" s="1"/>
  <c r="H1216" i="1"/>
  <c r="L1215" i="1"/>
  <c r="J1215" i="1"/>
  <c r="K1215" i="1" s="1"/>
  <c r="G1420" i="3"/>
  <c r="AM1420" i="3" s="1"/>
  <c r="AR1419" i="3" l="1"/>
  <c r="AP1419" i="3"/>
  <c r="AQ1419" i="3" s="1"/>
  <c r="S1421" i="3"/>
  <c r="W1420" i="3"/>
  <c r="U1420" i="3"/>
  <c r="V1420" i="3" s="1"/>
  <c r="H1420" i="3"/>
  <c r="AN1420" i="3" s="1"/>
  <c r="L1419" i="3"/>
  <c r="J1419" i="3"/>
  <c r="K1419" i="3" s="1"/>
  <c r="AD1422" i="3"/>
  <c r="AH1422" i="3" s="1"/>
  <c r="AF1421" i="3"/>
  <c r="AG1421" i="3" s="1"/>
  <c r="H1217" i="1"/>
  <c r="L1216" i="1"/>
  <c r="J1216" i="1"/>
  <c r="K1216" i="1" s="1"/>
  <c r="G1421" i="3"/>
  <c r="AM1421" i="3" s="1"/>
  <c r="AR1420" i="3" l="1"/>
  <c r="AP1420" i="3"/>
  <c r="AQ1420" i="3" s="1"/>
  <c r="H1421" i="3"/>
  <c r="AN1421" i="3" s="1"/>
  <c r="L1420" i="3"/>
  <c r="J1420" i="3"/>
  <c r="K1420" i="3" s="1"/>
  <c r="S1422" i="3"/>
  <c r="W1421" i="3"/>
  <c r="U1421" i="3"/>
  <c r="V1421" i="3" s="1"/>
  <c r="AD1423" i="3"/>
  <c r="AH1423" i="3" s="1"/>
  <c r="AF1422" i="3"/>
  <c r="H1218" i="1"/>
  <c r="L1217" i="1"/>
  <c r="J1217" i="1"/>
  <c r="K1217" i="1" s="1"/>
  <c r="G1422" i="3"/>
  <c r="AM1422" i="3" s="1"/>
  <c r="AR1421" i="3" l="1"/>
  <c r="AP1421" i="3"/>
  <c r="AQ1421" i="3" s="1"/>
  <c r="AG1422" i="3"/>
  <c r="AW95" i="3"/>
  <c r="BA95" i="3" s="1"/>
  <c r="S1423" i="3"/>
  <c r="W1422" i="3"/>
  <c r="U1422" i="3"/>
  <c r="H1422" i="3"/>
  <c r="AN1422" i="3" s="1"/>
  <c r="L1421" i="3"/>
  <c r="J1421" i="3"/>
  <c r="K1421" i="3" s="1"/>
  <c r="AD1424" i="3"/>
  <c r="AH1424" i="3" s="1"/>
  <c r="AF1423" i="3"/>
  <c r="AG1423" i="3" s="1"/>
  <c r="H1219" i="1"/>
  <c r="L1218" i="1"/>
  <c r="J1218" i="1"/>
  <c r="K1218" i="1" s="1"/>
  <c r="G1423" i="3"/>
  <c r="AM1423" i="3" s="1"/>
  <c r="AR1422" i="3" l="1"/>
  <c r="AP1422" i="3"/>
  <c r="V1422" i="3"/>
  <c r="AV95" i="3"/>
  <c r="AZ95" i="3" s="1"/>
  <c r="H1423" i="3"/>
  <c r="AN1423" i="3" s="1"/>
  <c r="L1422" i="3"/>
  <c r="J1422" i="3"/>
  <c r="S1424" i="3"/>
  <c r="W1423" i="3"/>
  <c r="U1423" i="3"/>
  <c r="V1423" i="3" s="1"/>
  <c r="AD1425" i="3"/>
  <c r="AH1425" i="3" s="1"/>
  <c r="AF1424" i="3"/>
  <c r="AG1424" i="3" s="1"/>
  <c r="H1220" i="1"/>
  <c r="L1219" i="1"/>
  <c r="J1219" i="1"/>
  <c r="K1219" i="1" s="1"/>
  <c r="G1424" i="3"/>
  <c r="AM1424" i="3" s="1"/>
  <c r="AR1423" i="3" l="1"/>
  <c r="AP1423" i="3"/>
  <c r="AQ1423" i="3" s="1"/>
  <c r="K1422" i="3"/>
  <c r="AU95" i="3"/>
  <c r="AY95" i="3" s="1"/>
  <c r="AX95" i="3"/>
  <c r="BB95" i="3" s="1"/>
  <c r="AQ1422" i="3"/>
  <c r="S1425" i="3"/>
  <c r="W1424" i="3"/>
  <c r="U1424" i="3"/>
  <c r="V1424" i="3" s="1"/>
  <c r="H1424" i="3"/>
  <c r="AN1424" i="3" s="1"/>
  <c r="L1423" i="3"/>
  <c r="J1423" i="3"/>
  <c r="K1423" i="3" s="1"/>
  <c r="AD1426" i="3"/>
  <c r="AH1426" i="3" s="1"/>
  <c r="AF1425" i="3"/>
  <c r="AG1425" i="3" s="1"/>
  <c r="H1221" i="1"/>
  <c r="L1220" i="1"/>
  <c r="J1220" i="1"/>
  <c r="K1220" i="1" s="1"/>
  <c r="G1425" i="3"/>
  <c r="AM1425" i="3" s="1"/>
  <c r="AR1424" i="3" l="1"/>
  <c r="AP1424" i="3"/>
  <c r="AQ1424" i="3" s="1"/>
  <c r="H1425" i="3"/>
  <c r="AN1425" i="3" s="1"/>
  <c r="L1424" i="3"/>
  <c r="J1424" i="3"/>
  <c r="K1424" i="3" s="1"/>
  <c r="S1426" i="3"/>
  <c r="W1425" i="3"/>
  <c r="U1425" i="3"/>
  <c r="V1425" i="3" s="1"/>
  <c r="AD1427" i="3"/>
  <c r="AH1427" i="3" s="1"/>
  <c r="AF1426" i="3"/>
  <c r="AG1426" i="3" s="1"/>
  <c r="H1222" i="1"/>
  <c r="L1221" i="1"/>
  <c r="J1221" i="1"/>
  <c r="K1221" i="1" s="1"/>
  <c r="G1426" i="3"/>
  <c r="AM1426" i="3" s="1"/>
  <c r="AR1425" i="3" l="1"/>
  <c r="AP1425" i="3"/>
  <c r="AQ1425" i="3" s="1"/>
  <c r="S1427" i="3"/>
  <c r="W1426" i="3"/>
  <c r="U1426" i="3"/>
  <c r="V1426" i="3" s="1"/>
  <c r="H1426" i="3"/>
  <c r="AN1426" i="3" s="1"/>
  <c r="L1425" i="3"/>
  <c r="J1425" i="3"/>
  <c r="K1425" i="3" s="1"/>
  <c r="AD1428" i="3"/>
  <c r="AH1428" i="3" s="1"/>
  <c r="AF1427" i="3"/>
  <c r="AG1427" i="3" s="1"/>
  <c r="H1223" i="1"/>
  <c r="L1222" i="1"/>
  <c r="J1222" i="1"/>
  <c r="K1222" i="1" s="1"/>
  <c r="G1427" i="3"/>
  <c r="AM1427" i="3" s="1"/>
  <c r="AR1426" i="3" l="1"/>
  <c r="AP1426" i="3"/>
  <c r="AQ1426" i="3" s="1"/>
  <c r="H1427" i="3"/>
  <c r="AN1427" i="3" s="1"/>
  <c r="L1426" i="3"/>
  <c r="J1426" i="3"/>
  <c r="K1426" i="3" s="1"/>
  <c r="S1428" i="3"/>
  <c r="W1427" i="3"/>
  <c r="U1427" i="3"/>
  <c r="V1427" i="3" s="1"/>
  <c r="AD1429" i="3"/>
  <c r="AH1429" i="3" s="1"/>
  <c r="AF1428" i="3"/>
  <c r="AG1428" i="3" s="1"/>
  <c r="H1224" i="1"/>
  <c r="L1223" i="1"/>
  <c r="J1223" i="1"/>
  <c r="K1223" i="1" s="1"/>
  <c r="G1428" i="3"/>
  <c r="AM1428" i="3" s="1"/>
  <c r="AR1427" i="3" l="1"/>
  <c r="AP1427" i="3"/>
  <c r="AQ1427" i="3" s="1"/>
  <c r="S1429" i="3"/>
  <c r="W1428" i="3"/>
  <c r="U1428" i="3"/>
  <c r="V1428" i="3" s="1"/>
  <c r="H1428" i="3"/>
  <c r="AN1428" i="3" s="1"/>
  <c r="L1427" i="3"/>
  <c r="J1427" i="3"/>
  <c r="K1427" i="3" s="1"/>
  <c r="AD1430" i="3"/>
  <c r="AH1430" i="3" s="1"/>
  <c r="AF1429" i="3"/>
  <c r="AG1429" i="3" s="1"/>
  <c r="H1225" i="1"/>
  <c r="L1224" i="1"/>
  <c r="J1224" i="1"/>
  <c r="K1224" i="1" s="1"/>
  <c r="G1429" i="3"/>
  <c r="AM1429" i="3" s="1"/>
  <c r="AR1428" i="3" l="1"/>
  <c r="AP1428" i="3"/>
  <c r="AQ1428" i="3" s="1"/>
  <c r="H1429" i="3"/>
  <c r="AN1429" i="3" s="1"/>
  <c r="L1428" i="3"/>
  <c r="J1428" i="3"/>
  <c r="K1428" i="3" s="1"/>
  <c r="S1430" i="3"/>
  <c r="W1429" i="3"/>
  <c r="U1429" i="3"/>
  <c r="V1429" i="3" s="1"/>
  <c r="AD1431" i="3"/>
  <c r="AH1431" i="3" s="1"/>
  <c r="AF1430" i="3"/>
  <c r="AG1430" i="3" s="1"/>
  <c r="H1226" i="1"/>
  <c r="L1225" i="1"/>
  <c r="J1225" i="1"/>
  <c r="K1225" i="1" s="1"/>
  <c r="G1430" i="3"/>
  <c r="AM1430" i="3" s="1"/>
  <c r="AR1429" i="3" l="1"/>
  <c r="AP1429" i="3"/>
  <c r="AQ1429" i="3" s="1"/>
  <c r="S1431" i="3"/>
  <c r="W1430" i="3"/>
  <c r="U1430" i="3"/>
  <c r="V1430" i="3" s="1"/>
  <c r="H1430" i="3"/>
  <c r="AN1430" i="3" s="1"/>
  <c r="L1429" i="3"/>
  <c r="J1429" i="3"/>
  <c r="K1429" i="3" s="1"/>
  <c r="AD1432" i="3"/>
  <c r="AH1432" i="3" s="1"/>
  <c r="AF1431" i="3"/>
  <c r="AG1431" i="3" s="1"/>
  <c r="H1227" i="1"/>
  <c r="L1226" i="1"/>
  <c r="J1226" i="1"/>
  <c r="K1226" i="1" s="1"/>
  <c r="G1431" i="3"/>
  <c r="AM1431" i="3" s="1"/>
  <c r="AR1430" i="3" l="1"/>
  <c r="AP1430" i="3"/>
  <c r="AQ1430" i="3" s="1"/>
  <c r="H1431" i="3"/>
  <c r="AN1431" i="3" s="1"/>
  <c r="L1430" i="3"/>
  <c r="J1430" i="3"/>
  <c r="K1430" i="3" s="1"/>
  <c r="S1432" i="3"/>
  <c r="W1431" i="3"/>
  <c r="U1431" i="3"/>
  <c r="V1431" i="3" s="1"/>
  <c r="AD1433" i="3"/>
  <c r="AH1433" i="3" s="1"/>
  <c r="AF1432" i="3"/>
  <c r="AG1432" i="3" s="1"/>
  <c r="H1228" i="1"/>
  <c r="L1227" i="1"/>
  <c r="J1227" i="1"/>
  <c r="K1227" i="1" s="1"/>
  <c r="G1432" i="3"/>
  <c r="AM1432" i="3" s="1"/>
  <c r="AR1431" i="3" l="1"/>
  <c r="AP1431" i="3"/>
  <c r="AQ1431" i="3" s="1"/>
  <c r="S1433" i="3"/>
  <c r="W1432" i="3"/>
  <c r="U1432" i="3"/>
  <c r="V1432" i="3" s="1"/>
  <c r="H1432" i="3"/>
  <c r="AN1432" i="3" s="1"/>
  <c r="L1431" i="3"/>
  <c r="J1431" i="3"/>
  <c r="K1431" i="3" s="1"/>
  <c r="AD1434" i="3"/>
  <c r="AH1434" i="3" s="1"/>
  <c r="AF1433" i="3"/>
  <c r="AG1433" i="3" s="1"/>
  <c r="H1229" i="1"/>
  <c r="L1228" i="1"/>
  <c r="J1228" i="1"/>
  <c r="G1433" i="3"/>
  <c r="AM1433" i="3" s="1"/>
  <c r="AR1432" i="3" l="1"/>
  <c r="AP1432" i="3"/>
  <c r="AQ1432" i="3" s="1"/>
  <c r="K1228" i="1"/>
  <c r="S74" i="1"/>
  <c r="T74" i="1" s="1"/>
  <c r="H1433" i="3"/>
  <c r="AN1433" i="3" s="1"/>
  <c r="L1432" i="3"/>
  <c r="J1432" i="3"/>
  <c r="K1432" i="3" s="1"/>
  <c r="S1434" i="3"/>
  <c r="W1433" i="3"/>
  <c r="U1433" i="3"/>
  <c r="V1433" i="3" s="1"/>
  <c r="AD1435" i="3"/>
  <c r="AH1435" i="3" s="1"/>
  <c r="AF1434" i="3"/>
  <c r="AG1434" i="3" s="1"/>
  <c r="H1230" i="1"/>
  <c r="L1229" i="1"/>
  <c r="J1229" i="1"/>
  <c r="K1229" i="1" s="1"/>
  <c r="G1434" i="3"/>
  <c r="AM1434" i="3" s="1"/>
  <c r="AR1433" i="3" l="1"/>
  <c r="AP1433" i="3"/>
  <c r="AQ1433" i="3" s="1"/>
  <c r="S1435" i="3"/>
  <c r="W1434" i="3"/>
  <c r="U1434" i="3"/>
  <c r="V1434" i="3" s="1"/>
  <c r="H1434" i="3"/>
  <c r="AN1434" i="3" s="1"/>
  <c r="L1433" i="3"/>
  <c r="J1433" i="3"/>
  <c r="K1433" i="3" s="1"/>
  <c r="AD1436" i="3"/>
  <c r="AH1436" i="3" s="1"/>
  <c r="AF1435" i="3"/>
  <c r="AG1435" i="3" s="1"/>
  <c r="H1231" i="1"/>
  <c r="L1230" i="1"/>
  <c r="J1230" i="1"/>
  <c r="K1230" i="1" s="1"/>
  <c r="G1435" i="3"/>
  <c r="AM1435" i="3" s="1"/>
  <c r="AR1434" i="3" l="1"/>
  <c r="AP1434" i="3"/>
  <c r="AQ1434" i="3" s="1"/>
  <c r="H1435" i="3"/>
  <c r="AN1435" i="3" s="1"/>
  <c r="L1434" i="3"/>
  <c r="J1434" i="3"/>
  <c r="K1434" i="3" s="1"/>
  <c r="S1436" i="3"/>
  <c r="W1435" i="3"/>
  <c r="U1435" i="3"/>
  <c r="V1435" i="3" s="1"/>
  <c r="AD1437" i="3"/>
  <c r="AH1437" i="3" s="1"/>
  <c r="AF1436" i="3"/>
  <c r="AG1436" i="3" s="1"/>
  <c r="H1232" i="1"/>
  <c r="L1231" i="1"/>
  <c r="J1231" i="1"/>
  <c r="K1231" i="1" s="1"/>
  <c r="G1436" i="3"/>
  <c r="AM1436" i="3" s="1"/>
  <c r="AR1435" i="3" l="1"/>
  <c r="AP1435" i="3"/>
  <c r="AQ1435" i="3" s="1"/>
  <c r="S1437" i="3"/>
  <c r="W1436" i="3"/>
  <c r="U1436" i="3"/>
  <c r="V1436" i="3" s="1"/>
  <c r="H1436" i="3"/>
  <c r="AN1436" i="3" s="1"/>
  <c r="L1435" i="3"/>
  <c r="J1435" i="3"/>
  <c r="K1435" i="3" s="1"/>
  <c r="AD1438" i="3"/>
  <c r="AH1438" i="3" s="1"/>
  <c r="AF1437" i="3"/>
  <c r="AG1437" i="3" s="1"/>
  <c r="H1233" i="1"/>
  <c r="L1232" i="1"/>
  <c r="J1232" i="1"/>
  <c r="K1232" i="1" s="1"/>
  <c r="G1437" i="3"/>
  <c r="AM1437" i="3" s="1"/>
  <c r="AR1436" i="3" l="1"/>
  <c r="AP1436" i="3"/>
  <c r="AQ1436" i="3" s="1"/>
  <c r="H1437" i="3"/>
  <c r="AN1437" i="3" s="1"/>
  <c r="L1436" i="3"/>
  <c r="J1436" i="3"/>
  <c r="K1436" i="3" s="1"/>
  <c r="S1438" i="3"/>
  <c r="W1437" i="3"/>
  <c r="U1437" i="3"/>
  <c r="V1437" i="3" s="1"/>
  <c r="AD1439" i="3"/>
  <c r="AH1439" i="3" s="1"/>
  <c r="AF1438" i="3"/>
  <c r="AG1438" i="3" s="1"/>
  <c r="H1234" i="1"/>
  <c r="L1233" i="1"/>
  <c r="J1233" i="1"/>
  <c r="K1233" i="1" s="1"/>
  <c r="G1438" i="3"/>
  <c r="AM1438" i="3" s="1"/>
  <c r="AR1437" i="3" l="1"/>
  <c r="AP1437" i="3"/>
  <c r="AQ1437" i="3" s="1"/>
  <c r="S1439" i="3"/>
  <c r="W1438" i="3"/>
  <c r="U1438" i="3"/>
  <c r="V1438" i="3" s="1"/>
  <c r="H1438" i="3"/>
  <c r="AN1438" i="3" s="1"/>
  <c r="L1437" i="3"/>
  <c r="J1437" i="3"/>
  <c r="K1437" i="3" s="1"/>
  <c r="AD1440" i="3"/>
  <c r="AH1440" i="3" s="1"/>
  <c r="AF1439" i="3"/>
  <c r="AG1439" i="3" s="1"/>
  <c r="H1235" i="1"/>
  <c r="L1234" i="1"/>
  <c r="J1234" i="1"/>
  <c r="K1234" i="1" s="1"/>
  <c r="G1439" i="3"/>
  <c r="AM1439" i="3" s="1"/>
  <c r="AR1438" i="3" l="1"/>
  <c r="AP1438" i="3"/>
  <c r="AQ1438" i="3" s="1"/>
  <c r="H1439" i="3"/>
  <c r="AN1439" i="3" s="1"/>
  <c r="L1438" i="3"/>
  <c r="J1438" i="3"/>
  <c r="K1438" i="3" s="1"/>
  <c r="S1440" i="3"/>
  <c r="W1439" i="3"/>
  <c r="U1439" i="3"/>
  <c r="V1439" i="3" s="1"/>
  <c r="AD1441" i="3"/>
  <c r="AH1441" i="3" s="1"/>
  <c r="AF1440" i="3"/>
  <c r="AG1440" i="3" s="1"/>
  <c r="H1236" i="1"/>
  <c r="L1235" i="1"/>
  <c r="J1235" i="1"/>
  <c r="K1235" i="1" s="1"/>
  <c r="G1440" i="3"/>
  <c r="AM1440" i="3" s="1"/>
  <c r="AR1439" i="3" l="1"/>
  <c r="AP1439" i="3"/>
  <c r="AQ1439" i="3" s="1"/>
  <c r="S1441" i="3"/>
  <c r="W1440" i="3"/>
  <c r="U1440" i="3"/>
  <c r="V1440" i="3" s="1"/>
  <c r="H1440" i="3"/>
  <c r="AN1440" i="3" s="1"/>
  <c r="L1439" i="3"/>
  <c r="J1439" i="3"/>
  <c r="K1439" i="3" s="1"/>
  <c r="AD1442" i="3"/>
  <c r="AH1442" i="3" s="1"/>
  <c r="AF1441" i="3"/>
  <c r="AG1441" i="3" s="1"/>
  <c r="H1237" i="1"/>
  <c r="L1236" i="1"/>
  <c r="J1236" i="1"/>
  <c r="K1236" i="1" s="1"/>
  <c r="G1441" i="3"/>
  <c r="AM1441" i="3" s="1"/>
  <c r="AR1440" i="3" l="1"/>
  <c r="AP1440" i="3"/>
  <c r="AQ1440" i="3" s="1"/>
  <c r="H1441" i="3"/>
  <c r="AN1441" i="3" s="1"/>
  <c r="L1440" i="3"/>
  <c r="J1440" i="3"/>
  <c r="K1440" i="3" s="1"/>
  <c r="S1442" i="3"/>
  <c r="W1441" i="3"/>
  <c r="U1441" i="3"/>
  <c r="V1441" i="3" s="1"/>
  <c r="AD1443" i="3"/>
  <c r="AH1443" i="3" s="1"/>
  <c r="AF1442" i="3"/>
  <c r="AG1442" i="3" s="1"/>
  <c r="H1238" i="1"/>
  <c r="L1237" i="1"/>
  <c r="J1237" i="1"/>
  <c r="K1237" i="1" s="1"/>
  <c r="G1442" i="3"/>
  <c r="AM1442" i="3" s="1"/>
  <c r="AR1441" i="3" l="1"/>
  <c r="AP1441" i="3"/>
  <c r="AQ1441" i="3" s="1"/>
  <c r="S1443" i="3"/>
  <c r="W1442" i="3"/>
  <c r="U1442" i="3"/>
  <c r="V1442" i="3" s="1"/>
  <c r="H1442" i="3"/>
  <c r="AN1442" i="3" s="1"/>
  <c r="L1441" i="3"/>
  <c r="J1441" i="3"/>
  <c r="K1441" i="3" s="1"/>
  <c r="AD1444" i="3"/>
  <c r="AH1444" i="3" s="1"/>
  <c r="AF1443" i="3"/>
  <c r="H1239" i="1"/>
  <c r="L1238" i="1"/>
  <c r="J1238" i="1"/>
  <c r="K1238" i="1" s="1"/>
  <c r="G1443" i="3"/>
  <c r="AM1443" i="3" s="1"/>
  <c r="AG1443" i="3" l="1"/>
  <c r="AW96" i="3"/>
  <c r="BA96" i="3" s="1"/>
  <c r="AR1442" i="3"/>
  <c r="AP1442" i="3"/>
  <c r="AQ1442" i="3" s="1"/>
  <c r="H1443" i="3"/>
  <c r="AN1443" i="3" s="1"/>
  <c r="L1442" i="3"/>
  <c r="J1442" i="3"/>
  <c r="K1442" i="3" s="1"/>
  <c r="S1444" i="3"/>
  <c r="W1443" i="3"/>
  <c r="U1443" i="3"/>
  <c r="AD1445" i="3"/>
  <c r="AH1445" i="3" s="1"/>
  <c r="AF1444" i="3"/>
  <c r="AG1444" i="3" s="1"/>
  <c r="H1240" i="1"/>
  <c r="L1239" i="1"/>
  <c r="J1239" i="1"/>
  <c r="K1239" i="1" s="1"/>
  <c r="G1444" i="3"/>
  <c r="AM1444" i="3" s="1"/>
  <c r="V1443" i="3" l="1"/>
  <c r="AV96" i="3"/>
  <c r="AZ96" i="3" s="1"/>
  <c r="AR1443" i="3"/>
  <c r="AP1443" i="3"/>
  <c r="S1445" i="3"/>
  <c r="W1444" i="3"/>
  <c r="U1444" i="3"/>
  <c r="V1444" i="3" s="1"/>
  <c r="H1444" i="3"/>
  <c r="AN1444" i="3" s="1"/>
  <c r="L1443" i="3"/>
  <c r="J1443" i="3"/>
  <c r="AD1446" i="3"/>
  <c r="AH1446" i="3" s="1"/>
  <c r="AF1445" i="3"/>
  <c r="AG1445" i="3" s="1"/>
  <c r="H1241" i="1"/>
  <c r="L1240" i="1"/>
  <c r="J1240" i="1"/>
  <c r="K1240" i="1" s="1"/>
  <c r="G1445" i="3"/>
  <c r="AM1445" i="3" s="1"/>
  <c r="AX96" i="3" l="1"/>
  <c r="BB96" i="3" s="1"/>
  <c r="AQ1443" i="3"/>
  <c r="AR1444" i="3"/>
  <c r="AP1444" i="3"/>
  <c r="AQ1444" i="3" s="1"/>
  <c r="K1443" i="3"/>
  <c r="AU96" i="3"/>
  <c r="AY96" i="3" s="1"/>
  <c r="H1445" i="3"/>
  <c r="AN1445" i="3" s="1"/>
  <c r="L1444" i="3"/>
  <c r="J1444" i="3"/>
  <c r="K1444" i="3" s="1"/>
  <c r="S1446" i="3"/>
  <c r="W1445" i="3"/>
  <c r="U1445" i="3"/>
  <c r="V1445" i="3" s="1"/>
  <c r="AD1447" i="3"/>
  <c r="AH1447" i="3" s="1"/>
  <c r="AF1446" i="3"/>
  <c r="AG1446" i="3" s="1"/>
  <c r="H1242" i="1"/>
  <c r="L1241" i="1"/>
  <c r="J1241" i="1"/>
  <c r="K1241" i="1" s="1"/>
  <c r="G1446" i="3"/>
  <c r="AM1446" i="3" s="1"/>
  <c r="AR1445" i="3" l="1"/>
  <c r="AP1445" i="3"/>
  <c r="AQ1445" i="3" s="1"/>
  <c r="S1447" i="3"/>
  <c r="W1446" i="3"/>
  <c r="U1446" i="3"/>
  <c r="V1446" i="3" s="1"/>
  <c r="H1446" i="3"/>
  <c r="AN1446" i="3" s="1"/>
  <c r="L1445" i="3"/>
  <c r="J1445" i="3"/>
  <c r="K1445" i="3" s="1"/>
  <c r="AD1448" i="3"/>
  <c r="AH1448" i="3" s="1"/>
  <c r="AF1447" i="3"/>
  <c r="AG1447" i="3" s="1"/>
  <c r="H1243" i="1"/>
  <c r="L1242" i="1"/>
  <c r="J1242" i="1"/>
  <c r="K1242" i="1" s="1"/>
  <c r="G1447" i="3"/>
  <c r="AM1447" i="3" s="1"/>
  <c r="AR1446" i="3" l="1"/>
  <c r="AP1446" i="3"/>
  <c r="AQ1446" i="3" s="1"/>
  <c r="H1447" i="3"/>
  <c r="AN1447" i="3" s="1"/>
  <c r="L1446" i="3"/>
  <c r="J1446" i="3"/>
  <c r="K1446" i="3" s="1"/>
  <c r="S1448" i="3"/>
  <c r="W1447" i="3"/>
  <c r="U1447" i="3"/>
  <c r="V1447" i="3" s="1"/>
  <c r="AD1449" i="3"/>
  <c r="AH1449" i="3" s="1"/>
  <c r="AF1448" i="3"/>
  <c r="AG1448" i="3" s="1"/>
  <c r="H1244" i="1"/>
  <c r="L1243" i="1"/>
  <c r="J1243" i="1"/>
  <c r="K1243" i="1" s="1"/>
  <c r="G1448" i="3"/>
  <c r="AM1448" i="3" s="1"/>
  <c r="AR1447" i="3" l="1"/>
  <c r="AP1447" i="3"/>
  <c r="AQ1447" i="3" s="1"/>
  <c r="S1449" i="3"/>
  <c r="W1448" i="3"/>
  <c r="U1448" i="3"/>
  <c r="V1448" i="3" s="1"/>
  <c r="H1448" i="3"/>
  <c r="AN1448" i="3" s="1"/>
  <c r="L1447" i="3"/>
  <c r="J1447" i="3"/>
  <c r="K1447" i="3" s="1"/>
  <c r="AD1450" i="3"/>
  <c r="AH1450" i="3" s="1"/>
  <c r="AF1449" i="3"/>
  <c r="AG1449" i="3" s="1"/>
  <c r="H1245" i="1"/>
  <c r="L1244" i="1"/>
  <c r="J1244" i="1"/>
  <c r="K1244" i="1" s="1"/>
  <c r="G1449" i="3"/>
  <c r="AM1449" i="3" s="1"/>
  <c r="AR1448" i="3" l="1"/>
  <c r="AP1448" i="3"/>
  <c r="AQ1448" i="3" s="1"/>
  <c r="H1449" i="3"/>
  <c r="AN1449" i="3" s="1"/>
  <c r="L1448" i="3"/>
  <c r="J1448" i="3"/>
  <c r="K1448" i="3" s="1"/>
  <c r="S1450" i="3"/>
  <c r="W1449" i="3"/>
  <c r="U1449" i="3"/>
  <c r="V1449" i="3" s="1"/>
  <c r="AD1451" i="3"/>
  <c r="AH1451" i="3" s="1"/>
  <c r="AF1450" i="3"/>
  <c r="AG1450" i="3" s="1"/>
  <c r="H1246" i="1"/>
  <c r="L1245" i="1"/>
  <c r="J1245" i="1"/>
  <c r="K1245" i="1" s="1"/>
  <c r="G1450" i="3"/>
  <c r="AM1450" i="3" s="1"/>
  <c r="AR1449" i="3" l="1"/>
  <c r="AP1449" i="3"/>
  <c r="AQ1449" i="3" s="1"/>
  <c r="S1451" i="3"/>
  <c r="W1450" i="3"/>
  <c r="U1450" i="3"/>
  <c r="V1450" i="3" s="1"/>
  <c r="H1450" i="3"/>
  <c r="AN1450" i="3" s="1"/>
  <c r="L1449" i="3"/>
  <c r="J1449" i="3"/>
  <c r="K1449" i="3" s="1"/>
  <c r="AD1452" i="3"/>
  <c r="AH1452" i="3" s="1"/>
  <c r="AF1451" i="3"/>
  <c r="AG1451" i="3" s="1"/>
  <c r="H1247" i="1"/>
  <c r="L1246" i="1"/>
  <c r="J1246" i="1"/>
  <c r="K1246" i="1" s="1"/>
  <c r="G1451" i="3"/>
  <c r="AM1451" i="3" s="1"/>
  <c r="AR1450" i="3" l="1"/>
  <c r="AP1450" i="3"/>
  <c r="AQ1450" i="3" s="1"/>
  <c r="H1451" i="3"/>
  <c r="AN1451" i="3" s="1"/>
  <c r="L1450" i="3"/>
  <c r="J1450" i="3"/>
  <c r="K1450" i="3" s="1"/>
  <c r="S1452" i="3"/>
  <c r="W1451" i="3"/>
  <c r="U1451" i="3"/>
  <c r="V1451" i="3" s="1"/>
  <c r="AD1453" i="3"/>
  <c r="AH1453" i="3" s="1"/>
  <c r="AF1452" i="3"/>
  <c r="AG1452" i="3" s="1"/>
  <c r="H1248" i="1"/>
  <c r="L1247" i="1"/>
  <c r="J1247" i="1"/>
  <c r="K1247" i="1" s="1"/>
  <c r="G1452" i="3"/>
  <c r="AM1452" i="3" s="1"/>
  <c r="AR1451" i="3" l="1"/>
  <c r="AP1451" i="3"/>
  <c r="AQ1451" i="3" s="1"/>
  <c r="S1453" i="3"/>
  <c r="W1452" i="3"/>
  <c r="U1452" i="3"/>
  <c r="V1452" i="3" s="1"/>
  <c r="H1452" i="3"/>
  <c r="AN1452" i="3" s="1"/>
  <c r="L1451" i="3"/>
  <c r="J1451" i="3"/>
  <c r="K1451" i="3" s="1"/>
  <c r="AD1454" i="3"/>
  <c r="AH1454" i="3" s="1"/>
  <c r="AF1453" i="3"/>
  <c r="AG1453" i="3" s="1"/>
  <c r="H1249" i="1"/>
  <c r="L1248" i="1"/>
  <c r="J1248" i="1"/>
  <c r="G1453" i="3"/>
  <c r="AM1453" i="3" s="1"/>
  <c r="AR1452" i="3" l="1"/>
  <c r="AP1452" i="3"/>
  <c r="AQ1452" i="3" s="1"/>
  <c r="K1248" i="1"/>
  <c r="S75" i="1"/>
  <c r="T75" i="1" s="1"/>
  <c r="H1453" i="3"/>
  <c r="AN1453" i="3" s="1"/>
  <c r="L1452" i="3"/>
  <c r="J1452" i="3"/>
  <c r="K1452" i="3" s="1"/>
  <c r="S1454" i="3"/>
  <c r="W1453" i="3"/>
  <c r="U1453" i="3"/>
  <c r="V1453" i="3" s="1"/>
  <c r="AD1455" i="3"/>
  <c r="AH1455" i="3" s="1"/>
  <c r="AF1454" i="3"/>
  <c r="AG1454" i="3" s="1"/>
  <c r="H1250" i="1"/>
  <c r="L1249" i="1"/>
  <c r="J1249" i="1"/>
  <c r="K1249" i="1" s="1"/>
  <c r="G1454" i="3"/>
  <c r="AM1454" i="3" s="1"/>
  <c r="AR1453" i="3" l="1"/>
  <c r="AP1453" i="3"/>
  <c r="AQ1453" i="3" s="1"/>
  <c r="S1455" i="3"/>
  <c r="W1454" i="3"/>
  <c r="U1454" i="3"/>
  <c r="V1454" i="3" s="1"/>
  <c r="H1454" i="3"/>
  <c r="AN1454" i="3" s="1"/>
  <c r="L1453" i="3"/>
  <c r="J1453" i="3"/>
  <c r="K1453" i="3" s="1"/>
  <c r="AD1456" i="3"/>
  <c r="AH1456" i="3" s="1"/>
  <c r="AF1455" i="3"/>
  <c r="AG1455" i="3" s="1"/>
  <c r="H1251" i="1"/>
  <c r="L1250" i="1"/>
  <c r="J1250" i="1"/>
  <c r="K1250" i="1" s="1"/>
  <c r="G1455" i="3"/>
  <c r="AM1455" i="3" s="1"/>
  <c r="AR1454" i="3" l="1"/>
  <c r="AP1454" i="3"/>
  <c r="AQ1454" i="3" s="1"/>
  <c r="H1455" i="3"/>
  <c r="AN1455" i="3" s="1"/>
  <c r="L1454" i="3"/>
  <c r="J1454" i="3"/>
  <c r="K1454" i="3" s="1"/>
  <c r="S1456" i="3"/>
  <c r="W1455" i="3"/>
  <c r="U1455" i="3"/>
  <c r="V1455" i="3" s="1"/>
  <c r="AD1457" i="3"/>
  <c r="AH1457" i="3" s="1"/>
  <c r="AF1456" i="3"/>
  <c r="AG1456" i="3" s="1"/>
  <c r="H1252" i="1"/>
  <c r="L1251" i="1"/>
  <c r="J1251" i="1"/>
  <c r="K1251" i="1" s="1"/>
  <c r="G1456" i="3"/>
  <c r="AM1456" i="3" s="1"/>
  <c r="AR1455" i="3" l="1"/>
  <c r="AP1455" i="3"/>
  <c r="AQ1455" i="3" s="1"/>
  <c r="S1457" i="3"/>
  <c r="W1456" i="3"/>
  <c r="U1456" i="3"/>
  <c r="V1456" i="3" s="1"/>
  <c r="H1456" i="3"/>
  <c r="AN1456" i="3" s="1"/>
  <c r="L1455" i="3"/>
  <c r="J1455" i="3"/>
  <c r="K1455" i="3" s="1"/>
  <c r="AD1458" i="3"/>
  <c r="AH1458" i="3" s="1"/>
  <c r="AF1457" i="3"/>
  <c r="AG1457" i="3" s="1"/>
  <c r="H1253" i="1"/>
  <c r="L1252" i="1"/>
  <c r="J1252" i="1"/>
  <c r="K1252" i="1" s="1"/>
  <c r="G1457" i="3"/>
  <c r="AM1457" i="3" s="1"/>
  <c r="AR1456" i="3" l="1"/>
  <c r="AP1456" i="3"/>
  <c r="AQ1456" i="3" s="1"/>
  <c r="H1457" i="3"/>
  <c r="AN1457" i="3" s="1"/>
  <c r="L1456" i="3"/>
  <c r="J1456" i="3"/>
  <c r="K1456" i="3" s="1"/>
  <c r="S1458" i="3"/>
  <c r="W1457" i="3"/>
  <c r="U1457" i="3"/>
  <c r="V1457" i="3" s="1"/>
  <c r="AD1459" i="3"/>
  <c r="AH1459" i="3" s="1"/>
  <c r="AF1458" i="3"/>
  <c r="AG1458" i="3" s="1"/>
  <c r="H1254" i="1"/>
  <c r="L1253" i="1"/>
  <c r="J1253" i="1"/>
  <c r="K1253" i="1" s="1"/>
  <c r="G1458" i="3"/>
  <c r="AM1458" i="3" s="1"/>
  <c r="AR1457" i="3" l="1"/>
  <c r="AP1457" i="3"/>
  <c r="AQ1457" i="3" s="1"/>
  <c r="S1459" i="3"/>
  <c r="W1458" i="3"/>
  <c r="U1458" i="3"/>
  <c r="V1458" i="3" s="1"/>
  <c r="H1458" i="3"/>
  <c r="AN1458" i="3" s="1"/>
  <c r="L1457" i="3"/>
  <c r="J1457" i="3"/>
  <c r="K1457" i="3" s="1"/>
  <c r="AD1460" i="3"/>
  <c r="AH1460" i="3" s="1"/>
  <c r="AF1459" i="3"/>
  <c r="AG1459" i="3" s="1"/>
  <c r="H1255" i="1"/>
  <c r="L1254" i="1"/>
  <c r="J1254" i="1"/>
  <c r="K1254" i="1" s="1"/>
  <c r="G1459" i="3"/>
  <c r="AM1459" i="3" s="1"/>
  <c r="AR1458" i="3" l="1"/>
  <c r="AP1458" i="3"/>
  <c r="AQ1458" i="3" s="1"/>
  <c r="H1459" i="3"/>
  <c r="AN1459" i="3" s="1"/>
  <c r="L1458" i="3"/>
  <c r="J1458" i="3"/>
  <c r="K1458" i="3" s="1"/>
  <c r="S1460" i="3"/>
  <c r="W1459" i="3"/>
  <c r="U1459" i="3"/>
  <c r="V1459" i="3" s="1"/>
  <c r="AD1461" i="3"/>
  <c r="AH1461" i="3" s="1"/>
  <c r="AF1460" i="3"/>
  <c r="AG1460" i="3" s="1"/>
  <c r="H1256" i="1"/>
  <c r="L1255" i="1"/>
  <c r="J1255" i="1"/>
  <c r="K1255" i="1" s="1"/>
  <c r="G1460" i="3"/>
  <c r="AM1460" i="3" s="1"/>
  <c r="AR1459" i="3" l="1"/>
  <c r="AP1459" i="3"/>
  <c r="AQ1459" i="3" s="1"/>
  <c r="S1461" i="3"/>
  <c r="W1460" i="3"/>
  <c r="U1460" i="3"/>
  <c r="V1460" i="3" s="1"/>
  <c r="H1460" i="3"/>
  <c r="AN1460" i="3" s="1"/>
  <c r="L1459" i="3"/>
  <c r="J1459" i="3"/>
  <c r="K1459" i="3" s="1"/>
  <c r="AD1462" i="3"/>
  <c r="AH1462" i="3" s="1"/>
  <c r="AF1461" i="3"/>
  <c r="AG1461" i="3" s="1"/>
  <c r="H1257" i="1"/>
  <c r="L1256" i="1"/>
  <c r="J1256" i="1"/>
  <c r="K1256" i="1" s="1"/>
  <c r="G1461" i="3"/>
  <c r="AM1461" i="3" s="1"/>
  <c r="AR1460" i="3" l="1"/>
  <c r="AP1460" i="3"/>
  <c r="AQ1460" i="3" s="1"/>
  <c r="H1461" i="3"/>
  <c r="AN1461" i="3" s="1"/>
  <c r="L1460" i="3"/>
  <c r="J1460" i="3"/>
  <c r="K1460" i="3" s="1"/>
  <c r="S1462" i="3"/>
  <c r="W1461" i="3"/>
  <c r="U1461" i="3"/>
  <c r="V1461" i="3" s="1"/>
  <c r="AD1463" i="3"/>
  <c r="AH1463" i="3" s="1"/>
  <c r="AF1462" i="3"/>
  <c r="AG1462" i="3" s="1"/>
  <c r="H1258" i="1"/>
  <c r="L1257" i="1"/>
  <c r="J1257" i="1"/>
  <c r="K1257" i="1" s="1"/>
  <c r="G1462" i="3"/>
  <c r="AM1462" i="3" s="1"/>
  <c r="AR1461" i="3" l="1"/>
  <c r="AP1461" i="3"/>
  <c r="AQ1461" i="3" s="1"/>
  <c r="S1463" i="3"/>
  <c r="W1462" i="3"/>
  <c r="U1462" i="3"/>
  <c r="V1462" i="3" s="1"/>
  <c r="H1462" i="3"/>
  <c r="AN1462" i="3" s="1"/>
  <c r="L1461" i="3"/>
  <c r="J1461" i="3"/>
  <c r="K1461" i="3" s="1"/>
  <c r="AD1464" i="3"/>
  <c r="AH1464" i="3" s="1"/>
  <c r="AF1463" i="3"/>
  <c r="AG1463" i="3" s="1"/>
  <c r="H1259" i="1"/>
  <c r="L1258" i="1"/>
  <c r="J1258" i="1"/>
  <c r="K1258" i="1" s="1"/>
  <c r="G1463" i="3"/>
  <c r="AM1463" i="3" s="1"/>
  <c r="AR1462" i="3" l="1"/>
  <c r="AP1462" i="3"/>
  <c r="AQ1462" i="3" s="1"/>
  <c r="H1463" i="3"/>
  <c r="AN1463" i="3" s="1"/>
  <c r="L1462" i="3"/>
  <c r="J1462" i="3"/>
  <c r="K1462" i="3" s="1"/>
  <c r="S1464" i="3"/>
  <c r="W1463" i="3"/>
  <c r="U1463" i="3"/>
  <c r="V1463" i="3" s="1"/>
  <c r="AD1465" i="3"/>
  <c r="AH1465" i="3" s="1"/>
  <c r="AF1464" i="3"/>
  <c r="H1260" i="1"/>
  <c r="L1259" i="1"/>
  <c r="J1259" i="1"/>
  <c r="K1259" i="1" s="1"/>
  <c r="G1464" i="3"/>
  <c r="AM1464" i="3" s="1"/>
  <c r="AG1464" i="3" l="1"/>
  <c r="AW97" i="3"/>
  <c r="BA97" i="3" s="1"/>
  <c r="AR1463" i="3"/>
  <c r="AP1463" i="3"/>
  <c r="AQ1463" i="3" s="1"/>
  <c r="S1465" i="3"/>
  <c r="W1464" i="3"/>
  <c r="U1464" i="3"/>
  <c r="H1464" i="3"/>
  <c r="AN1464" i="3" s="1"/>
  <c r="L1463" i="3"/>
  <c r="J1463" i="3"/>
  <c r="K1463" i="3" s="1"/>
  <c r="AD1466" i="3"/>
  <c r="AH1466" i="3" s="1"/>
  <c r="AF1465" i="3"/>
  <c r="AG1465" i="3" s="1"/>
  <c r="H1261" i="1"/>
  <c r="L1260" i="1"/>
  <c r="J1260" i="1"/>
  <c r="K1260" i="1" s="1"/>
  <c r="G1465" i="3"/>
  <c r="AM1465" i="3" s="1"/>
  <c r="AR1464" i="3" l="1"/>
  <c r="AP1464" i="3"/>
  <c r="V1464" i="3"/>
  <c r="AV97" i="3"/>
  <c r="AZ97" i="3" s="1"/>
  <c r="H1465" i="3"/>
  <c r="AN1465" i="3" s="1"/>
  <c r="L1464" i="3"/>
  <c r="J1464" i="3"/>
  <c r="S1466" i="3"/>
  <c r="W1465" i="3"/>
  <c r="U1465" i="3"/>
  <c r="V1465" i="3" s="1"/>
  <c r="AD1467" i="3"/>
  <c r="AH1467" i="3" s="1"/>
  <c r="AF1466" i="3"/>
  <c r="AG1466" i="3" s="1"/>
  <c r="H1262" i="1"/>
  <c r="L1261" i="1"/>
  <c r="J1261" i="1"/>
  <c r="K1261" i="1" s="1"/>
  <c r="G1466" i="3"/>
  <c r="AM1466" i="3" s="1"/>
  <c r="AR1465" i="3" l="1"/>
  <c r="AP1465" i="3"/>
  <c r="AQ1465" i="3" s="1"/>
  <c r="K1464" i="3"/>
  <c r="AU97" i="3"/>
  <c r="AY97" i="3" s="1"/>
  <c r="AX97" i="3"/>
  <c r="BB97" i="3" s="1"/>
  <c r="AQ1464" i="3"/>
  <c r="S1467" i="3"/>
  <c r="W1466" i="3"/>
  <c r="U1466" i="3"/>
  <c r="V1466" i="3" s="1"/>
  <c r="H1466" i="3"/>
  <c r="AN1466" i="3" s="1"/>
  <c r="L1465" i="3"/>
  <c r="J1465" i="3"/>
  <c r="K1465" i="3" s="1"/>
  <c r="AD1468" i="3"/>
  <c r="AH1468" i="3" s="1"/>
  <c r="AF1467" i="3"/>
  <c r="AG1467" i="3" s="1"/>
  <c r="H1263" i="1"/>
  <c r="L1262" i="1"/>
  <c r="J1262" i="1"/>
  <c r="K1262" i="1" s="1"/>
  <c r="G1467" i="3"/>
  <c r="AM1467" i="3" s="1"/>
  <c r="AR1466" i="3" l="1"/>
  <c r="AP1466" i="3"/>
  <c r="AQ1466" i="3" s="1"/>
  <c r="H1467" i="3"/>
  <c r="AN1467" i="3" s="1"/>
  <c r="L1466" i="3"/>
  <c r="J1466" i="3"/>
  <c r="K1466" i="3" s="1"/>
  <c r="S1468" i="3"/>
  <c r="W1467" i="3"/>
  <c r="U1467" i="3"/>
  <c r="V1467" i="3" s="1"/>
  <c r="AD1469" i="3"/>
  <c r="AH1469" i="3" s="1"/>
  <c r="AF1468" i="3"/>
  <c r="AG1468" i="3" s="1"/>
  <c r="H1264" i="1"/>
  <c r="L1263" i="1"/>
  <c r="J1263" i="1"/>
  <c r="K1263" i="1" s="1"/>
  <c r="G1468" i="3"/>
  <c r="AM1468" i="3" s="1"/>
  <c r="AR1467" i="3" l="1"/>
  <c r="AP1467" i="3"/>
  <c r="AQ1467" i="3" s="1"/>
  <c r="S1469" i="3"/>
  <c r="W1468" i="3"/>
  <c r="U1468" i="3"/>
  <c r="V1468" i="3" s="1"/>
  <c r="H1468" i="3"/>
  <c r="AN1468" i="3" s="1"/>
  <c r="L1467" i="3"/>
  <c r="J1467" i="3"/>
  <c r="K1467" i="3" s="1"/>
  <c r="AD1470" i="3"/>
  <c r="AH1470" i="3" s="1"/>
  <c r="AF1469" i="3"/>
  <c r="AG1469" i="3" s="1"/>
  <c r="H1265" i="1"/>
  <c r="L1264" i="1"/>
  <c r="J1264" i="1"/>
  <c r="K1264" i="1" s="1"/>
  <c r="G1469" i="3"/>
  <c r="AM1469" i="3" s="1"/>
  <c r="AR1468" i="3" l="1"/>
  <c r="AP1468" i="3"/>
  <c r="AQ1468" i="3" s="1"/>
  <c r="H1469" i="3"/>
  <c r="AN1469" i="3" s="1"/>
  <c r="L1468" i="3"/>
  <c r="J1468" i="3"/>
  <c r="K1468" i="3" s="1"/>
  <c r="S1470" i="3"/>
  <c r="W1469" i="3"/>
  <c r="U1469" i="3"/>
  <c r="V1469" i="3" s="1"/>
  <c r="AD1471" i="3"/>
  <c r="AH1471" i="3" s="1"/>
  <c r="AF1470" i="3"/>
  <c r="AG1470" i="3" s="1"/>
  <c r="H1266" i="1"/>
  <c r="L1265" i="1"/>
  <c r="J1265" i="1"/>
  <c r="K1265" i="1" s="1"/>
  <c r="G1470" i="3"/>
  <c r="AM1470" i="3" s="1"/>
  <c r="AR1469" i="3" l="1"/>
  <c r="AP1469" i="3"/>
  <c r="AQ1469" i="3" s="1"/>
  <c r="S1471" i="3"/>
  <c r="W1470" i="3"/>
  <c r="U1470" i="3"/>
  <c r="V1470" i="3" s="1"/>
  <c r="H1470" i="3"/>
  <c r="AN1470" i="3" s="1"/>
  <c r="L1469" i="3"/>
  <c r="J1469" i="3"/>
  <c r="K1469" i="3" s="1"/>
  <c r="AD1472" i="3"/>
  <c r="AH1472" i="3" s="1"/>
  <c r="AF1471" i="3"/>
  <c r="AG1471" i="3" s="1"/>
  <c r="H1267" i="1"/>
  <c r="L1266" i="1"/>
  <c r="J1266" i="1"/>
  <c r="K1266" i="1" s="1"/>
  <c r="G1471" i="3"/>
  <c r="AM1471" i="3" s="1"/>
  <c r="AR1470" i="3" l="1"/>
  <c r="AP1470" i="3"/>
  <c r="AQ1470" i="3" s="1"/>
  <c r="H1471" i="3"/>
  <c r="AN1471" i="3" s="1"/>
  <c r="L1470" i="3"/>
  <c r="J1470" i="3"/>
  <c r="K1470" i="3" s="1"/>
  <c r="S1472" i="3"/>
  <c r="W1471" i="3"/>
  <c r="U1471" i="3"/>
  <c r="V1471" i="3" s="1"/>
  <c r="AD1473" i="3"/>
  <c r="AH1473" i="3" s="1"/>
  <c r="AF1472" i="3"/>
  <c r="AG1472" i="3" s="1"/>
  <c r="H1268" i="1"/>
  <c r="L1267" i="1"/>
  <c r="J1267" i="1"/>
  <c r="K1267" i="1" s="1"/>
  <c r="G1472" i="3"/>
  <c r="AM1472" i="3" s="1"/>
  <c r="AR1471" i="3" l="1"/>
  <c r="AP1471" i="3"/>
  <c r="AQ1471" i="3" s="1"/>
  <c r="S1473" i="3"/>
  <c r="W1472" i="3"/>
  <c r="U1472" i="3"/>
  <c r="V1472" i="3" s="1"/>
  <c r="H1472" i="3"/>
  <c r="AN1472" i="3" s="1"/>
  <c r="L1471" i="3"/>
  <c r="J1471" i="3"/>
  <c r="K1471" i="3" s="1"/>
  <c r="AD1474" i="3"/>
  <c r="AH1474" i="3" s="1"/>
  <c r="AF1473" i="3"/>
  <c r="AG1473" i="3" s="1"/>
  <c r="H1269" i="1"/>
  <c r="L1268" i="1"/>
  <c r="J1268" i="1"/>
  <c r="G1473" i="3"/>
  <c r="AM1473" i="3" s="1"/>
  <c r="AR1472" i="3" l="1"/>
  <c r="AP1472" i="3"/>
  <c r="AQ1472" i="3" s="1"/>
  <c r="K1268" i="1"/>
  <c r="S76" i="1"/>
  <c r="T76" i="1" s="1"/>
  <c r="H1473" i="3"/>
  <c r="AN1473" i="3" s="1"/>
  <c r="L1472" i="3"/>
  <c r="J1472" i="3"/>
  <c r="K1472" i="3" s="1"/>
  <c r="S1474" i="3"/>
  <c r="W1473" i="3"/>
  <c r="U1473" i="3"/>
  <c r="V1473" i="3" s="1"/>
  <c r="AD1475" i="3"/>
  <c r="AH1475" i="3" s="1"/>
  <c r="AF1474" i="3"/>
  <c r="AG1474" i="3" s="1"/>
  <c r="H1270" i="1"/>
  <c r="L1269" i="1"/>
  <c r="J1269" i="1"/>
  <c r="K1269" i="1" s="1"/>
  <c r="G1474" i="3"/>
  <c r="AM1474" i="3" s="1"/>
  <c r="AR1473" i="3" l="1"/>
  <c r="AP1473" i="3"/>
  <c r="AQ1473" i="3" s="1"/>
  <c r="S1475" i="3"/>
  <c r="W1474" i="3"/>
  <c r="U1474" i="3"/>
  <c r="V1474" i="3" s="1"/>
  <c r="H1474" i="3"/>
  <c r="AN1474" i="3" s="1"/>
  <c r="L1473" i="3"/>
  <c r="J1473" i="3"/>
  <c r="K1473" i="3" s="1"/>
  <c r="AD1476" i="3"/>
  <c r="AH1476" i="3" s="1"/>
  <c r="AF1475" i="3"/>
  <c r="AG1475" i="3" s="1"/>
  <c r="H1271" i="1"/>
  <c r="L1270" i="1"/>
  <c r="J1270" i="1"/>
  <c r="K1270" i="1" s="1"/>
  <c r="G1475" i="3"/>
  <c r="AM1475" i="3" s="1"/>
  <c r="AR1474" i="3" l="1"/>
  <c r="AP1474" i="3"/>
  <c r="AQ1474" i="3" s="1"/>
  <c r="H1475" i="3"/>
  <c r="AN1475" i="3" s="1"/>
  <c r="L1474" i="3"/>
  <c r="J1474" i="3"/>
  <c r="K1474" i="3" s="1"/>
  <c r="S1476" i="3"/>
  <c r="W1475" i="3"/>
  <c r="U1475" i="3"/>
  <c r="V1475" i="3" s="1"/>
  <c r="AD1477" i="3"/>
  <c r="AH1477" i="3" s="1"/>
  <c r="AF1476" i="3"/>
  <c r="AG1476" i="3" s="1"/>
  <c r="H1272" i="1"/>
  <c r="L1271" i="1"/>
  <c r="J1271" i="1"/>
  <c r="K1271" i="1" s="1"/>
  <c r="G1476" i="3"/>
  <c r="AM1476" i="3" s="1"/>
  <c r="AR1475" i="3" l="1"/>
  <c r="AP1475" i="3"/>
  <c r="AQ1475" i="3" s="1"/>
  <c r="S1477" i="3"/>
  <c r="W1476" i="3"/>
  <c r="U1476" i="3"/>
  <c r="V1476" i="3" s="1"/>
  <c r="H1476" i="3"/>
  <c r="AN1476" i="3" s="1"/>
  <c r="L1475" i="3"/>
  <c r="J1475" i="3"/>
  <c r="K1475" i="3" s="1"/>
  <c r="AD1478" i="3"/>
  <c r="AH1478" i="3" s="1"/>
  <c r="AF1477" i="3"/>
  <c r="AG1477" i="3" s="1"/>
  <c r="H1273" i="1"/>
  <c r="L1272" i="1"/>
  <c r="J1272" i="1"/>
  <c r="K1272" i="1" s="1"/>
  <c r="G1477" i="3"/>
  <c r="AM1477" i="3" s="1"/>
  <c r="AR1476" i="3" l="1"/>
  <c r="AP1476" i="3"/>
  <c r="AQ1476" i="3" s="1"/>
  <c r="H1477" i="3"/>
  <c r="AN1477" i="3" s="1"/>
  <c r="L1476" i="3"/>
  <c r="J1476" i="3"/>
  <c r="K1476" i="3" s="1"/>
  <c r="S1478" i="3"/>
  <c r="W1477" i="3"/>
  <c r="U1477" i="3"/>
  <c r="V1477" i="3" s="1"/>
  <c r="AD1479" i="3"/>
  <c r="AH1479" i="3" s="1"/>
  <c r="AF1478" i="3"/>
  <c r="AG1478" i="3" s="1"/>
  <c r="H1274" i="1"/>
  <c r="L1273" i="1"/>
  <c r="J1273" i="1"/>
  <c r="K1273" i="1" s="1"/>
  <c r="G1478" i="3"/>
  <c r="AM1478" i="3" s="1"/>
  <c r="AR1477" i="3" l="1"/>
  <c r="AP1477" i="3"/>
  <c r="AQ1477" i="3" s="1"/>
  <c r="S1479" i="3"/>
  <c r="W1478" i="3"/>
  <c r="U1478" i="3"/>
  <c r="V1478" i="3" s="1"/>
  <c r="H1478" i="3"/>
  <c r="AN1478" i="3" s="1"/>
  <c r="L1477" i="3"/>
  <c r="J1477" i="3"/>
  <c r="K1477" i="3" s="1"/>
  <c r="AD1480" i="3"/>
  <c r="AH1480" i="3" s="1"/>
  <c r="AF1479" i="3"/>
  <c r="AG1479" i="3" s="1"/>
  <c r="H1275" i="1"/>
  <c r="L1274" i="1"/>
  <c r="J1274" i="1"/>
  <c r="K1274" i="1" s="1"/>
  <c r="G1479" i="3"/>
  <c r="AM1479" i="3" s="1"/>
  <c r="AR1478" i="3" l="1"/>
  <c r="AP1478" i="3"/>
  <c r="AQ1478" i="3" s="1"/>
  <c r="H1479" i="3"/>
  <c r="AN1479" i="3" s="1"/>
  <c r="L1478" i="3"/>
  <c r="J1478" i="3"/>
  <c r="K1478" i="3" s="1"/>
  <c r="S1480" i="3"/>
  <c r="W1479" i="3"/>
  <c r="U1479" i="3"/>
  <c r="V1479" i="3" s="1"/>
  <c r="AD1481" i="3"/>
  <c r="AH1481" i="3" s="1"/>
  <c r="AF1480" i="3"/>
  <c r="AG1480" i="3" s="1"/>
  <c r="H1276" i="1"/>
  <c r="L1275" i="1"/>
  <c r="J1275" i="1"/>
  <c r="K1275" i="1" s="1"/>
  <c r="G1480" i="3"/>
  <c r="AM1480" i="3" s="1"/>
  <c r="AR1479" i="3" l="1"/>
  <c r="AP1479" i="3"/>
  <c r="AQ1479" i="3" s="1"/>
  <c r="S1481" i="3"/>
  <c r="W1480" i="3"/>
  <c r="U1480" i="3"/>
  <c r="V1480" i="3" s="1"/>
  <c r="H1480" i="3"/>
  <c r="AN1480" i="3" s="1"/>
  <c r="L1479" i="3"/>
  <c r="J1479" i="3"/>
  <c r="K1479" i="3" s="1"/>
  <c r="AD1482" i="3"/>
  <c r="AH1482" i="3" s="1"/>
  <c r="AF1481" i="3"/>
  <c r="AG1481" i="3" s="1"/>
  <c r="H1277" i="1"/>
  <c r="L1276" i="1"/>
  <c r="J1276" i="1"/>
  <c r="K1276" i="1" s="1"/>
  <c r="G1481" i="3"/>
  <c r="AM1481" i="3" s="1"/>
  <c r="AR1480" i="3" l="1"/>
  <c r="AP1480" i="3"/>
  <c r="AQ1480" i="3" s="1"/>
  <c r="H1481" i="3"/>
  <c r="AN1481" i="3" s="1"/>
  <c r="L1480" i="3"/>
  <c r="J1480" i="3"/>
  <c r="K1480" i="3" s="1"/>
  <c r="S1482" i="3"/>
  <c r="W1481" i="3"/>
  <c r="U1481" i="3"/>
  <c r="V1481" i="3" s="1"/>
  <c r="AD1483" i="3"/>
  <c r="AH1483" i="3" s="1"/>
  <c r="AF1482" i="3"/>
  <c r="AG1482" i="3" s="1"/>
  <c r="H1278" i="1"/>
  <c r="L1277" i="1"/>
  <c r="J1277" i="1"/>
  <c r="K1277" i="1" s="1"/>
  <c r="G1482" i="3"/>
  <c r="AM1482" i="3" s="1"/>
  <c r="AR1481" i="3" l="1"/>
  <c r="AP1481" i="3"/>
  <c r="AQ1481" i="3" s="1"/>
  <c r="S1483" i="3"/>
  <c r="W1482" i="3"/>
  <c r="U1482" i="3"/>
  <c r="V1482" i="3" s="1"/>
  <c r="H1482" i="3"/>
  <c r="AN1482" i="3" s="1"/>
  <c r="L1481" i="3"/>
  <c r="J1481" i="3"/>
  <c r="K1481" i="3" s="1"/>
  <c r="AD1484" i="3"/>
  <c r="AH1484" i="3" s="1"/>
  <c r="AF1483" i="3"/>
  <c r="H1279" i="1"/>
  <c r="L1278" i="1"/>
  <c r="J1278" i="1"/>
  <c r="K1278" i="1" s="1"/>
  <c r="G1483" i="3"/>
  <c r="AM1483" i="3" s="1"/>
  <c r="AR1482" i="3" l="1"/>
  <c r="AP1482" i="3"/>
  <c r="AQ1482" i="3" s="1"/>
  <c r="AG1483" i="3"/>
  <c r="AW98" i="3"/>
  <c r="BA98" i="3" s="1"/>
  <c r="H1483" i="3"/>
  <c r="AN1483" i="3" s="1"/>
  <c r="L1482" i="3"/>
  <c r="J1482" i="3"/>
  <c r="K1482" i="3" s="1"/>
  <c r="S1484" i="3"/>
  <c r="W1483" i="3"/>
  <c r="U1483" i="3"/>
  <c r="AD1485" i="3"/>
  <c r="AH1485" i="3" s="1"/>
  <c r="AF1484" i="3"/>
  <c r="AG1484" i="3" s="1"/>
  <c r="H1280" i="1"/>
  <c r="L1279" i="1"/>
  <c r="J1279" i="1"/>
  <c r="K1279" i="1" s="1"/>
  <c r="G1484" i="3"/>
  <c r="AM1484" i="3" s="1"/>
  <c r="V1483" i="3" l="1"/>
  <c r="AV98" i="3"/>
  <c r="AZ98" i="3" s="1"/>
  <c r="AR1483" i="3"/>
  <c r="AP1483" i="3"/>
  <c r="S1485" i="3"/>
  <c r="W1484" i="3"/>
  <c r="U1484" i="3"/>
  <c r="V1484" i="3" s="1"/>
  <c r="H1484" i="3"/>
  <c r="AN1484" i="3" s="1"/>
  <c r="L1483" i="3"/>
  <c r="J1483" i="3"/>
  <c r="AD1486" i="3"/>
  <c r="AH1486" i="3" s="1"/>
  <c r="AF1485" i="3"/>
  <c r="AG1485" i="3" s="1"/>
  <c r="H1281" i="1"/>
  <c r="L1280" i="1"/>
  <c r="J1280" i="1"/>
  <c r="K1280" i="1" s="1"/>
  <c r="G1485" i="3"/>
  <c r="AM1485" i="3" s="1"/>
  <c r="AX98" i="3" l="1"/>
  <c r="BB98" i="3" s="1"/>
  <c r="AQ1483" i="3"/>
  <c r="AR1484" i="3"/>
  <c r="AP1484" i="3"/>
  <c r="AQ1484" i="3" s="1"/>
  <c r="K1483" i="3"/>
  <c r="AU98" i="3"/>
  <c r="AY98" i="3" s="1"/>
  <c r="H1485" i="3"/>
  <c r="AN1485" i="3" s="1"/>
  <c r="L1484" i="3"/>
  <c r="J1484" i="3"/>
  <c r="K1484" i="3" s="1"/>
  <c r="S1486" i="3"/>
  <c r="W1485" i="3"/>
  <c r="U1485" i="3"/>
  <c r="V1485" i="3" s="1"/>
  <c r="AD1487" i="3"/>
  <c r="AH1487" i="3" s="1"/>
  <c r="AF1486" i="3"/>
  <c r="AG1486" i="3" s="1"/>
  <c r="H1282" i="1"/>
  <c r="L1281" i="1"/>
  <c r="J1281" i="1"/>
  <c r="K1281" i="1" s="1"/>
  <c r="G1486" i="3"/>
  <c r="AM1486" i="3" s="1"/>
  <c r="AR1485" i="3" l="1"/>
  <c r="AP1485" i="3"/>
  <c r="AQ1485" i="3" s="1"/>
  <c r="S1487" i="3"/>
  <c r="W1486" i="3"/>
  <c r="U1486" i="3"/>
  <c r="V1486" i="3" s="1"/>
  <c r="H1486" i="3"/>
  <c r="AN1486" i="3" s="1"/>
  <c r="L1485" i="3"/>
  <c r="J1485" i="3"/>
  <c r="K1485" i="3" s="1"/>
  <c r="AD1488" i="3"/>
  <c r="AH1488" i="3" s="1"/>
  <c r="AF1487" i="3"/>
  <c r="AG1487" i="3" s="1"/>
  <c r="H1283" i="1"/>
  <c r="L1282" i="1"/>
  <c r="J1282" i="1"/>
  <c r="K1282" i="1" s="1"/>
  <c r="G1487" i="3"/>
  <c r="AM1487" i="3" s="1"/>
  <c r="AR1486" i="3" l="1"/>
  <c r="AP1486" i="3"/>
  <c r="AQ1486" i="3" s="1"/>
  <c r="H1487" i="3"/>
  <c r="AN1487" i="3" s="1"/>
  <c r="L1486" i="3"/>
  <c r="J1486" i="3"/>
  <c r="K1486" i="3" s="1"/>
  <c r="S1488" i="3"/>
  <c r="W1487" i="3"/>
  <c r="U1487" i="3"/>
  <c r="V1487" i="3" s="1"/>
  <c r="AD1489" i="3"/>
  <c r="AH1489" i="3" s="1"/>
  <c r="AF1488" i="3"/>
  <c r="AG1488" i="3" s="1"/>
  <c r="H1284" i="1"/>
  <c r="L1283" i="1"/>
  <c r="J1283" i="1"/>
  <c r="K1283" i="1" s="1"/>
  <c r="G1488" i="3"/>
  <c r="AM1488" i="3" s="1"/>
  <c r="AR1487" i="3" l="1"/>
  <c r="AP1487" i="3"/>
  <c r="AQ1487" i="3" s="1"/>
  <c r="S1489" i="3"/>
  <c r="W1488" i="3"/>
  <c r="U1488" i="3"/>
  <c r="V1488" i="3" s="1"/>
  <c r="H1488" i="3"/>
  <c r="AN1488" i="3" s="1"/>
  <c r="L1487" i="3"/>
  <c r="J1487" i="3"/>
  <c r="K1487" i="3" s="1"/>
  <c r="AD1490" i="3"/>
  <c r="AH1490" i="3" s="1"/>
  <c r="AF1489" i="3"/>
  <c r="AG1489" i="3" s="1"/>
  <c r="H1285" i="1"/>
  <c r="L1284" i="1"/>
  <c r="J1284" i="1"/>
  <c r="K1284" i="1" s="1"/>
  <c r="G1489" i="3"/>
  <c r="AM1489" i="3" s="1"/>
  <c r="AR1488" i="3" l="1"/>
  <c r="AP1488" i="3"/>
  <c r="AQ1488" i="3" s="1"/>
  <c r="H1489" i="3"/>
  <c r="AN1489" i="3" s="1"/>
  <c r="L1488" i="3"/>
  <c r="J1488" i="3"/>
  <c r="K1488" i="3" s="1"/>
  <c r="S1490" i="3"/>
  <c r="W1489" i="3"/>
  <c r="U1489" i="3"/>
  <c r="V1489" i="3" s="1"/>
  <c r="AD1491" i="3"/>
  <c r="AH1491" i="3" s="1"/>
  <c r="AF1490" i="3"/>
  <c r="AG1490" i="3" s="1"/>
  <c r="H1286" i="1"/>
  <c r="L1285" i="1"/>
  <c r="J1285" i="1"/>
  <c r="K1285" i="1" s="1"/>
  <c r="G1490" i="3"/>
  <c r="AM1490" i="3" s="1"/>
  <c r="AR1489" i="3" l="1"/>
  <c r="AP1489" i="3"/>
  <c r="AQ1489" i="3" s="1"/>
  <c r="S1491" i="3"/>
  <c r="W1490" i="3"/>
  <c r="U1490" i="3"/>
  <c r="V1490" i="3" s="1"/>
  <c r="H1490" i="3"/>
  <c r="AN1490" i="3" s="1"/>
  <c r="L1489" i="3"/>
  <c r="J1489" i="3"/>
  <c r="K1489" i="3" s="1"/>
  <c r="AD1492" i="3"/>
  <c r="AH1492" i="3" s="1"/>
  <c r="AF1491" i="3"/>
  <c r="AG1491" i="3" s="1"/>
  <c r="H1287" i="1"/>
  <c r="L1286" i="1"/>
  <c r="J1286" i="1"/>
  <c r="K1286" i="1" s="1"/>
  <c r="G1491" i="3"/>
  <c r="AM1491" i="3" s="1"/>
  <c r="AR1490" i="3" l="1"/>
  <c r="AP1490" i="3"/>
  <c r="AQ1490" i="3" s="1"/>
  <c r="H1491" i="3"/>
  <c r="AN1491" i="3" s="1"/>
  <c r="L1490" i="3"/>
  <c r="J1490" i="3"/>
  <c r="K1490" i="3" s="1"/>
  <c r="S1492" i="3"/>
  <c r="W1491" i="3"/>
  <c r="U1491" i="3"/>
  <c r="V1491" i="3" s="1"/>
  <c r="AD1493" i="3"/>
  <c r="AH1493" i="3" s="1"/>
  <c r="AF1492" i="3"/>
  <c r="AG1492" i="3" s="1"/>
  <c r="H1288" i="1"/>
  <c r="L1287" i="1"/>
  <c r="J1287" i="1"/>
  <c r="K1287" i="1" s="1"/>
  <c r="G1492" i="3"/>
  <c r="AM1492" i="3" s="1"/>
  <c r="AR1491" i="3" l="1"/>
  <c r="AP1491" i="3"/>
  <c r="AQ1491" i="3" s="1"/>
  <c r="S1493" i="3"/>
  <c r="W1492" i="3"/>
  <c r="U1492" i="3"/>
  <c r="V1492" i="3" s="1"/>
  <c r="H1492" i="3"/>
  <c r="AN1492" i="3" s="1"/>
  <c r="L1491" i="3"/>
  <c r="J1491" i="3"/>
  <c r="K1491" i="3" s="1"/>
  <c r="AD1494" i="3"/>
  <c r="AH1494" i="3" s="1"/>
  <c r="AF1493" i="3"/>
  <c r="AG1493" i="3" s="1"/>
  <c r="H1289" i="1"/>
  <c r="L1288" i="1"/>
  <c r="J1288" i="1"/>
  <c r="K1288" i="1" s="1"/>
  <c r="G1493" i="3"/>
  <c r="AM1493" i="3" s="1"/>
  <c r="AR1492" i="3" l="1"/>
  <c r="AP1492" i="3"/>
  <c r="AQ1492" i="3" s="1"/>
  <c r="H1493" i="3"/>
  <c r="AN1493" i="3" s="1"/>
  <c r="L1492" i="3"/>
  <c r="J1492" i="3"/>
  <c r="K1492" i="3" s="1"/>
  <c r="S1494" i="3"/>
  <c r="W1493" i="3"/>
  <c r="U1493" i="3"/>
  <c r="V1493" i="3" s="1"/>
  <c r="AD1495" i="3"/>
  <c r="AH1495" i="3" s="1"/>
  <c r="AF1494" i="3"/>
  <c r="AG1494" i="3" s="1"/>
  <c r="H1290" i="1"/>
  <c r="L1289" i="1"/>
  <c r="J1289" i="1"/>
  <c r="G1494" i="3"/>
  <c r="AM1494" i="3" s="1"/>
  <c r="AR1493" i="3" l="1"/>
  <c r="AP1493" i="3"/>
  <c r="AQ1493" i="3" s="1"/>
  <c r="K1289" i="1"/>
  <c r="S77" i="1"/>
  <c r="T77" i="1" s="1"/>
  <c r="S1495" i="3"/>
  <c r="W1494" i="3"/>
  <c r="U1494" i="3"/>
  <c r="V1494" i="3" s="1"/>
  <c r="H1494" i="3"/>
  <c r="AN1494" i="3" s="1"/>
  <c r="L1493" i="3"/>
  <c r="J1493" i="3"/>
  <c r="K1493" i="3" s="1"/>
  <c r="AD1496" i="3"/>
  <c r="AH1496" i="3" s="1"/>
  <c r="AF1495" i="3"/>
  <c r="AG1495" i="3" s="1"/>
  <c r="H1291" i="1"/>
  <c r="L1290" i="1"/>
  <c r="J1290" i="1"/>
  <c r="K1290" i="1" s="1"/>
  <c r="G1495" i="3"/>
  <c r="AM1495" i="3" s="1"/>
  <c r="AR1494" i="3" l="1"/>
  <c r="AP1494" i="3"/>
  <c r="AQ1494" i="3" s="1"/>
  <c r="H1495" i="3"/>
  <c r="AN1495" i="3" s="1"/>
  <c r="L1494" i="3"/>
  <c r="J1494" i="3"/>
  <c r="K1494" i="3" s="1"/>
  <c r="S1496" i="3"/>
  <c r="W1495" i="3"/>
  <c r="U1495" i="3"/>
  <c r="V1495" i="3" s="1"/>
  <c r="AD1497" i="3"/>
  <c r="AH1497" i="3" s="1"/>
  <c r="AF1496" i="3"/>
  <c r="AG1496" i="3" s="1"/>
  <c r="H1292" i="1"/>
  <c r="L1291" i="1"/>
  <c r="J1291" i="1"/>
  <c r="K1291" i="1" s="1"/>
  <c r="G1496" i="3"/>
  <c r="AM1496" i="3" s="1"/>
  <c r="AR1495" i="3" l="1"/>
  <c r="AP1495" i="3"/>
  <c r="AQ1495" i="3" s="1"/>
  <c r="S1497" i="3"/>
  <c r="W1496" i="3"/>
  <c r="U1496" i="3"/>
  <c r="V1496" i="3" s="1"/>
  <c r="H1496" i="3"/>
  <c r="AN1496" i="3" s="1"/>
  <c r="L1495" i="3"/>
  <c r="J1495" i="3"/>
  <c r="K1495" i="3" s="1"/>
  <c r="AD1498" i="3"/>
  <c r="AH1498" i="3" s="1"/>
  <c r="AF1497" i="3"/>
  <c r="AG1497" i="3" s="1"/>
  <c r="H1293" i="1"/>
  <c r="L1292" i="1"/>
  <c r="J1292" i="1"/>
  <c r="K1292" i="1" s="1"/>
  <c r="G1497" i="3"/>
  <c r="AM1497" i="3" s="1"/>
  <c r="AR1496" i="3" l="1"/>
  <c r="AP1496" i="3"/>
  <c r="AQ1496" i="3" s="1"/>
  <c r="H1497" i="3"/>
  <c r="AN1497" i="3" s="1"/>
  <c r="L1496" i="3"/>
  <c r="J1496" i="3"/>
  <c r="K1496" i="3" s="1"/>
  <c r="S1498" i="3"/>
  <c r="W1497" i="3"/>
  <c r="U1497" i="3"/>
  <c r="V1497" i="3" s="1"/>
  <c r="AD1499" i="3"/>
  <c r="AH1499" i="3" s="1"/>
  <c r="AF1498" i="3"/>
  <c r="AG1498" i="3" s="1"/>
  <c r="H1294" i="1"/>
  <c r="L1293" i="1"/>
  <c r="J1293" i="1"/>
  <c r="K1293" i="1" s="1"/>
  <c r="G1498" i="3"/>
  <c r="AM1498" i="3" s="1"/>
  <c r="AR1497" i="3" l="1"/>
  <c r="AP1497" i="3"/>
  <c r="AQ1497" i="3" s="1"/>
  <c r="S1499" i="3"/>
  <c r="W1498" i="3"/>
  <c r="U1498" i="3"/>
  <c r="V1498" i="3" s="1"/>
  <c r="H1498" i="3"/>
  <c r="AN1498" i="3" s="1"/>
  <c r="L1497" i="3"/>
  <c r="J1497" i="3"/>
  <c r="K1497" i="3" s="1"/>
  <c r="AD1500" i="3"/>
  <c r="AH1500" i="3" s="1"/>
  <c r="AF1499" i="3"/>
  <c r="AG1499" i="3" s="1"/>
  <c r="H1295" i="1"/>
  <c r="L1294" i="1"/>
  <c r="J1294" i="1"/>
  <c r="K1294" i="1" s="1"/>
  <c r="G1499" i="3"/>
  <c r="AM1499" i="3" s="1"/>
  <c r="AR1498" i="3" l="1"/>
  <c r="AP1498" i="3"/>
  <c r="AQ1498" i="3" s="1"/>
  <c r="H1499" i="3"/>
  <c r="AN1499" i="3" s="1"/>
  <c r="L1498" i="3"/>
  <c r="J1498" i="3"/>
  <c r="K1498" i="3" s="1"/>
  <c r="S1500" i="3"/>
  <c r="W1499" i="3"/>
  <c r="U1499" i="3"/>
  <c r="V1499" i="3" s="1"/>
  <c r="AD1501" i="3"/>
  <c r="AH1501" i="3" s="1"/>
  <c r="AF1500" i="3"/>
  <c r="AG1500" i="3" s="1"/>
  <c r="H1296" i="1"/>
  <c r="L1295" i="1"/>
  <c r="J1295" i="1"/>
  <c r="K1295" i="1" s="1"/>
  <c r="G1500" i="3"/>
  <c r="AM1500" i="3" s="1"/>
  <c r="AR1499" i="3" l="1"/>
  <c r="AP1499" i="3"/>
  <c r="AQ1499" i="3" s="1"/>
  <c r="S1501" i="3"/>
  <c r="W1500" i="3"/>
  <c r="U1500" i="3"/>
  <c r="V1500" i="3" s="1"/>
  <c r="H1500" i="3"/>
  <c r="AN1500" i="3" s="1"/>
  <c r="L1499" i="3"/>
  <c r="J1499" i="3"/>
  <c r="K1499" i="3" s="1"/>
  <c r="AD1502" i="3"/>
  <c r="AH1502" i="3" s="1"/>
  <c r="AF1501" i="3"/>
  <c r="AG1501" i="3" s="1"/>
  <c r="H1297" i="1"/>
  <c r="L1296" i="1"/>
  <c r="J1296" i="1"/>
  <c r="K1296" i="1" s="1"/>
  <c r="G1501" i="3"/>
  <c r="AM1501" i="3" s="1"/>
  <c r="AR1500" i="3" l="1"/>
  <c r="AP1500" i="3"/>
  <c r="AQ1500" i="3" s="1"/>
  <c r="H1501" i="3"/>
  <c r="AN1501" i="3" s="1"/>
  <c r="L1500" i="3"/>
  <c r="J1500" i="3"/>
  <c r="K1500" i="3" s="1"/>
  <c r="S1502" i="3"/>
  <c r="W1501" i="3"/>
  <c r="U1501" i="3"/>
  <c r="V1501" i="3" s="1"/>
  <c r="AD1503" i="3"/>
  <c r="AH1503" i="3" s="1"/>
  <c r="AF1502" i="3"/>
  <c r="H1298" i="1"/>
  <c r="L1297" i="1"/>
  <c r="J1297" i="1"/>
  <c r="K1297" i="1" s="1"/>
  <c r="G1502" i="3"/>
  <c r="AM1502" i="3" s="1"/>
  <c r="AR1501" i="3" l="1"/>
  <c r="AP1501" i="3"/>
  <c r="AQ1501" i="3" s="1"/>
  <c r="AG1502" i="3"/>
  <c r="AW99" i="3"/>
  <c r="BA99" i="3" s="1"/>
  <c r="S1503" i="3"/>
  <c r="W1502" i="3"/>
  <c r="U1502" i="3"/>
  <c r="H1502" i="3"/>
  <c r="AN1502" i="3" s="1"/>
  <c r="L1501" i="3"/>
  <c r="J1501" i="3"/>
  <c r="K1501" i="3" s="1"/>
  <c r="AD1504" i="3"/>
  <c r="AH1504" i="3" s="1"/>
  <c r="AF1503" i="3"/>
  <c r="AG1503" i="3" s="1"/>
  <c r="H1299" i="1"/>
  <c r="L1298" i="1"/>
  <c r="J1298" i="1"/>
  <c r="K1298" i="1" s="1"/>
  <c r="G1503" i="3"/>
  <c r="AM1503" i="3" s="1"/>
  <c r="AR1502" i="3" l="1"/>
  <c r="AP1502" i="3"/>
  <c r="V1502" i="3"/>
  <c r="AV99" i="3"/>
  <c r="AZ99" i="3" s="1"/>
  <c r="H1503" i="3"/>
  <c r="AN1503" i="3" s="1"/>
  <c r="L1502" i="3"/>
  <c r="J1502" i="3"/>
  <c r="S1504" i="3"/>
  <c r="W1503" i="3"/>
  <c r="U1503" i="3"/>
  <c r="V1503" i="3" s="1"/>
  <c r="AD1505" i="3"/>
  <c r="AH1505" i="3" s="1"/>
  <c r="AF1504" i="3"/>
  <c r="AG1504" i="3" s="1"/>
  <c r="H1300" i="1"/>
  <c r="L1299" i="1"/>
  <c r="J1299" i="1"/>
  <c r="K1299" i="1" s="1"/>
  <c r="G1504" i="3"/>
  <c r="AM1504" i="3" s="1"/>
  <c r="AR1503" i="3" l="1"/>
  <c r="AP1503" i="3"/>
  <c r="AQ1503" i="3" s="1"/>
  <c r="K1502" i="3"/>
  <c r="AU99" i="3"/>
  <c r="AY99" i="3" s="1"/>
  <c r="AX99" i="3"/>
  <c r="BB99" i="3" s="1"/>
  <c r="AQ1502" i="3"/>
  <c r="S1505" i="3"/>
  <c r="W1504" i="3"/>
  <c r="U1504" i="3"/>
  <c r="V1504" i="3" s="1"/>
  <c r="H1504" i="3"/>
  <c r="AN1504" i="3" s="1"/>
  <c r="L1503" i="3"/>
  <c r="J1503" i="3"/>
  <c r="K1503" i="3" s="1"/>
  <c r="AD1506" i="3"/>
  <c r="AH1506" i="3" s="1"/>
  <c r="AF1505" i="3"/>
  <c r="AG1505" i="3" s="1"/>
  <c r="H1301" i="1"/>
  <c r="L1300" i="1"/>
  <c r="J1300" i="1"/>
  <c r="K1300" i="1" s="1"/>
  <c r="G1505" i="3"/>
  <c r="AM1505" i="3" s="1"/>
  <c r="AR1504" i="3" l="1"/>
  <c r="AP1504" i="3"/>
  <c r="AQ1504" i="3" s="1"/>
  <c r="H1505" i="3"/>
  <c r="AN1505" i="3" s="1"/>
  <c r="L1504" i="3"/>
  <c r="J1504" i="3"/>
  <c r="K1504" i="3" s="1"/>
  <c r="S1506" i="3"/>
  <c r="W1505" i="3"/>
  <c r="U1505" i="3"/>
  <c r="V1505" i="3" s="1"/>
  <c r="AD1507" i="3"/>
  <c r="AH1507" i="3" s="1"/>
  <c r="AF1506" i="3"/>
  <c r="AG1506" i="3" s="1"/>
  <c r="H1302" i="1"/>
  <c r="L1301" i="1"/>
  <c r="J1301" i="1"/>
  <c r="K1301" i="1" s="1"/>
  <c r="G1506" i="3"/>
  <c r="AM1506" i="3" s="1"/>
  <c r="AR1505" i="3" l="1"/>
  <c r="AP1505" i="3"/>
  <c r="AQ1505" i="3" s="1"/>
  <c r="S1507" i="3"/>
  <c r="W1506" i="3"/>
  <c r="U1506" i="3"/>
  <c r="V1506" i="3" s="1"/>
  <c r="H1506" i="3"/>
  <c r="AN1506" i="3" s="1"/>
  <c r="L1505" i="3"/>
  <c r="J1505" i="3"/>
  <c r="K1505" i="3" s="1"/>
  <c r="AD1508" i="3"/>
  <c r="AH1508" i="3" s="1"/>
  <c r="AF1507" i="3"/>
  <c r="AG1507" i="3" s="1"/>
  <c r="H1303" i="1"/>
  <c r="L1302" i="1"/>
  <c r="J1302" i="1"/>
  <c r="K1302" i="1" s="1"/>
  <c r="G1507" i="3"/>
  <c r="AM1507" i="3" s="1"/>
  <c r="AR1506" i="3" l="1"/>
  <c r="AP1506" i="3"/>
  <c r="AQ1506" i="3" s="1"/>
  <c r="H1507" i="3"/>
  <c r="AN1507" i="3" s="1"/>
  <c r="L1506" i="3"/>
  <c r="J1506" i="3"/>
  <c r="K1506" i="3" s="1"/>
  <c r="S1508" i="3"/>
  <c r="W1507" i="3"/>
  <c r="U1507" i="3"/>
  <c r="V1507" i="3" s="1"/>
  <c r="AD1509" i="3"/>
  <c r="AH1509" i="3" s="1"/>
  <c r="AF1508" i="3"/>
  <c r="AG1508" i="3" s="1"/>
  <c r="H1304" i="1"/>
  <c r="L1303" i="1"/>
  <c r="J1303" i="1"/>
  <c r="K1303" i="1" s="1"/>
  <c r="G1508" i="3"/>
  <c r="AM1508" i="3" s="1"/>
  <c r="AR1507" i="3" l="1"/>
  <c r="AP1507" i="3"/>
  <c r="AQ1507" i="3" s="1"/>
  <c r="S1509" i="3"/>
  <c r="W1508" i="3"/>
  <c r="U1508" i="3"/>
  <c r="V1508" i="3" s="1"/>
  <c r="H1508" i="3"/>
  <c r="AN1508" i="3" s="1"/>
  <c r="L1507" i="3"/>
  <c r="J1507" i="3"/>
  <c r="K1507" i="3" s="1"/>
  <c r="AD1510" i="3"/>
  <c r="AH1510" i="3" s="1"/>
  <c r="AF1509" i="3"/>
  <c r="AG1509" i="3" s="1"/>
  <c r="H1305" i="1"/>
  <c r="L1304" i="1"/>
  <c r="J1304" i="1"/>
  <c r="K1304" i="1" s="1"/>
  <c r="G1509" i="3"/>
  <c r="AM1509" i="3" s="1"/>
  <c r="AR1508" i="3" l="1"/>
  <c r="AP1508" i="3"/>
  <c r="AQ1508" i="3" s="1"/>
  <c r="H1509" i="3"/>
  <c r="AN1509" i="3" s="1"/>
  <c r="L1508" i="3"/>
  <c r="J1508" i="3"/>
  <c r="K1508" i="3" s="1"/>
  <c r="S1510" i="3"/>
  <c r="W1509" i="3"/>
  <c r="U1509" i="3"/>
  <c r="V1509" i="3" s="1"/>
  <c r="AD1511" i="3"/>
  <c r="AH1511" i="3" s="1"/>
  <c r="AF1510" i="3"/>
  <c r="AG1510" i="3" s="1"/>
  <c r="H1306" i="1"/>
  <c r="L1305" i="1"/>
  <c r="J1305" i="1"/>
  <c r="K1305" i="1" s="1"/>
  <c r="G1510" i="3"/>
  <c r="AM1510" i="3" s="1"/>
  <c r="AR1509" i="3" l="1"/>
  <c r="AP1509" i="3"/>
  <c r="AQ1509" i="3" s="1"/>
  <c r="S1511" i="3"/>
  <c r="W1510" i="3"/>
  <c r="U1510" i="3"/>
  <c r="V1510" i="3" s="1"/>
  <c r="H1510" i="3"/>
  <c r="AN1510" i="3" s="1"/>
  <c r="L1509" i="3"/>
  <c r="J1509" i="3"/>
  <c r="K1509" i="3" s="1"/>
  <c r="AD1512" i="3"/>
  <c r="AH1512" i="3" s="1"/>
  <c r="AF1511" i="3"/>
  <c r="AG1511" i="3" s="1"/>
  <c r="H1307" i="1"/>
  <c r="L1306" i="1"/>
  <c r="J1306" i="1"/>
  <c r="K1306" i="1" s="1"/>
  <c r="G1511" i="3"/>
  <c r="AM1511" i="3" s="1"/>
  <c r="AR1510" i="3" l="1"/>
  <c r="AP1510" i="3"/>
  <c r="AQ1510" i="3" s="1"/>
  <c r="H1511" i="3"/>
  <c r="AN1511" i="3" s="1"/>
  <c r="L1510" i="3"/>
  <c r="J1510" i="3"/>
  <c r="K1510" i="3" s="1"/>
  <c r="S1512" i="3"/>
  <c r="W1511" i="3"/>
  <c r="U1511" i="3"/>
  <c r="V1511" i="3" s="1"/>
  <c r="AD1513" i="3"/>
  <c r="AH1513" i="3" s="1"/>
  <c r="AF1512" i="3"/>
  <c r="AG1512" i="3" s="1"/>
  <c r="H1308" i="1"/>
  <c r="L1307" i="1"/>
  <c r="J1307" i="1"/>
  <c r="K1307" i="1" s="1"/>
  <c r="G1512" i="3"/>
  <c r="AM1512" i="3" s="1"/>
  <c r="AR1511" i="3" l="1"/>
  <c r="AP1511" i="3"/>
  <c r="AQ1511" i="3" s="1"/>
  <c r="S1513" i="3"/>
  <c r="W1512" i="3"/>
  <c r="U1512" i="3"/>
  <c r="V1512" i="3" s="1"/>
  <c r="H1512" i="3"/>
  <c r="AN1512" i="3" s="1"/>
  <c r="L1511" i="3"/>
  <c r="J1511" i="3"/>
  <c r="K1511" i="3" s="1"/>
  <c r="AD1514" i="3"/>
  <c r="AH1514" i="3" s="1"/>
  <c r="AF1513" i="3"/>
  <c r="AG1513" i="3" s="1"/>
  <c r="H1309" i="1"/>
  <c r="L1308" i="1"/>
  <c r="J1308" i="1"/>
  <c r="K1308" i="1" s="1"/>
  <c r="G1513" i="3"/>
  <c r="AM1513" i="3" s="1"/>
  <c r="AR1512" i="3" l="1"/>
  <c r="AP1512" i="3"/>
  <c r="AQ1512" i="3" s="1"/>
  <c r="H1513" i="3"/>
  <c r="AN1513" i="3" s="1"/>
  <c r="L1512" i="3"/>
  <c r="J1512" i="3"/>
  <c r="K1512" i="3" s="1"/>
  <c r="S1514" i="3"/>
  <c r="W1513" i="3"/>
  <c r="U1513" i="3"/>
  <c r="V1513" i="3" s="1"/>
  <c r="AD1515" i="3"/>
  <c r="AH1515" i="3" s="1"/>
  <c r="AF1514" i="3"/>
  <c r="AG1514" i="3" s="1"/>
  <c r="H1310" i="1"/>
  <c r="L1309" i="1"/>
  <c r="J1309" i="1"/>
  <c r="G1514" i="3"/>
  <c r="AM1514" i="3" s="1"/>
  <c r="AR1513" i="3" l="1"/>
  <c r="AP1513" i="3"/>
  <c r="AQ1513" i="3" s="1"/>
  <c r="K1309" i="1"/>
  <c r="S78" i="1"/>
  <c r="T78" i="1" s="1"/>
  <c r="S1515" i="3"/>
  <c r="W1514" i="3"/>
  <c r="U1514" i="3"/>
  <c r="V1514" i="3" s="1"/>
  <c r="H1514" i="3"/>
  <c r="AN1514" i="3" s="1"/>
  <c r="L1513" i="3"/>
  <c r="J1513" i="3"/>
  <c r="K1513" i="3" s="1"/>
  <c r="AD1516" i="3"/>
  <c r="AH1516" i="3" s="1"/>
  <c r="AF1515" i="3"/>
  <c r="AG1515" i="3" s="1"/>
  <c r="H1311" i="1"/>
  <c r="L1310" i="1"/>
  <c r="J1310" i="1"/>
  <c r="K1310" i="1" s="1"/>
  <c r="G1515" i="3"/>
  <c r="AM1515" i="3" s="1"/>
  <c r="AR1514" i="3" l="1"/>
  <c r="AP1514" i="3"/>
  <c r="AQ1514" i="3" s="1"/>
  <c r="H1515" i="3"/>
  <c r="AN1515" i="3" s="1"/>
  <c r="L1514" i="3"/>
  <c r="J1514" i="3"/>
  <c r="K1514" i="3" s="1"/>
  <c r="S1516" i="3"/>
  <c r="W1515" i="3"/>
  <c r="U1515" i="3"/>
  <c r="V1515" i="3" s="1"/>
  <c r="AD1517" i="3"/>
  <c r="AH1517" i="3" s="1"/>
  <c r="AF1516" i="3"/>
  <c r="AG1516" i="3" s="1"/>
  <c r="H1312" i="1"/>
  <c r="L1311" i="1"/>
  <c r="J1311" i="1"/>
  <c r="K1311" i="1" s="1"/>
  <c r="G1516" i="3"/>
  <c r="AM1516" i="3" s="1"/>
  <c r="AR1515" i="3" l="1"/>
  <c r="AP1515" i="3"/>
  <c r="AQ1515" i="3" s="1"/>
  <c r="S1517" i="3"/>
  <c r="W1516" i="3"/>
  <c r="U1516" i="3"/>
  <c r="V1516" i="3" s="1"/>
  <c r="H1516" i="3"/>
  <c r="AN1516" i="3" s="1"/>
  <c r="L1515" i="3"/>
  <c r="J1515" i="3"/>
  <c r="K1515" i="3" s="1"/>
  <c r="AD1518" i="3"/>
  <c r="AH1518" i="3" s="1"/>
  <c r="AF1517" i="3"/>
  <c r="AG1517" i="3" s="1"/>
  <c r="H1313" i="1"/>
  <c r="L1312" i="1"/>
  <c r="J1312" i="1"/>
  <c r="K1312" i="1" s="1"/>
  <c r="G1517" i="3"/>
  <c r="AM1517" i="3" s="1"/>
  <c r="AR1516" i="3" l="1"/>
  <c r="AP1516" i="3"/>
  <c r="AQ1516" i="3" s="1"/>
  <c r="H1517" i="3"/>
  <c r="AN1517" i="3" s="1"/>
  <c r="L1516" i="3"/>
  <c r="J1516" i="3"/>
  <c r="K1516" i="3" s="1"/>
  <c r="S1518" i="3"/>
  <c r="W1517" i="3"/>
  <c r="U1517" i="3"/>
  <c r="V1517" i="3" s="1"/>
  <c r="AD1519" i="3"/>
  <c r="AH1519" i="3" s="1"/>
  <c r="AF1518" i="3"/>
  <c r="AG1518" i="3" s="1"/>
  <c r="H1314" i="1"/>
  <c r="L1313" i="1"/>
  <c r="J1313" i="1"/>
  <c r="K1313" i="1" s="1"/>
  <c r="G1518" i="3"/>
  <c r="AM1518" i="3" s="1"/>
  <c r="AR1517" i="3" l="1"/>
  <c r="AP1517" i="3"/>
  <c r="AQ1517" i="3" s="1"/>
  <c r="S1519" i="3"/>
  <c r="W1518" i="3"/>
  <c r="U1518" i="3"/>
  <c r="V1518" i="3" s="1"/>
  <c r="H1518" i="3"/>
  <c r="AN1518" i="3" s="1"/>
  <c r="L1517" i="3"/>
  <c r="J1517" i="3"/>
  <c r="K1517" i="3" s="1"/>
  <c r="AD1520" i="3"/>
  <c r="AH1520" i="3" s="1"/>
  <c r="AF1519" i="3"/>
  <c r="AG1519" i="3" s="1"/>
  <c r="H1315" i="1"/>
  <c r="L1314" i="1"/>
  <c r="J1314" i="1"/>
  <c r="K1314" i="1" s="1"/>
  <c r="G1519" i="3"/>
  <c r="AM1519" i="3" s="1"/>
  <c r="AR1518" i="3" l="1"/>
  <c r="AP1518" i="3"/>
  <c r="AQ1518" i="3" s="1"/>
  <c r="H1519" i="3"/>
  <c r="AN1519" i="3" s="1"/>
  <c r="L1518" i="3"/>
  <c r="J1518" i="3"/>
  <c r="K1518" i="3" s="1"/>
  <c r="S1520" i="3"/>
  <c r="W1519" i="3"/>
  <c r="U1519" i="3"/>
  <c r="V1519" i="3" s="1"/>
  <c r="AD1521" i="3"/>
  <c r="AH1521" i="3" s="1"/>
  <c r="AF1520" i="3"/>
  <c r="AG1520" i="3" s="1"/>
  <c r="H1316" i="1"/>
  <c r="L1315" i="1"/>
  <c r="J1315" i="1"/>
  <c r="K1315" i="1" s="1"/>
  <c r="G1520" i="3"/>
  <c r="AM1520" i="3" s="1"/>
  <c r="AR1519" i="3" l="1"/>
  <c r="AP1519" i="3"/>
  <c r="AQ1519" i="3" s="1"/>
  <c r="S1521" i="3"/>
  <c r="W1520" i="3"/>
  <c r="U1520" i="3"/>
  <c r="V1520" i="3" s="1"/>
  <c r="H1520" i="3"/>
  <c r="AN1520" i="3" s="1"/>
  <c r="L1519" i="3"/>
  <c r="J1519" i="3"/>
  <c r="K1519" i="3" s="1"/>
  <c r="AD1522" i="3"/>
  <c r="AH1522" i="3" s="1"/>
  <c r="AF1521" i="3"/>
  <c r="AG1521" i="3" s="1"/>
  <c r="H1317" i="1"/>
  <c r="L1316" i="1"/>
  <c r="J1316" i="1"/>
  <c r="K1316" i="1" s="1"/>
  <c r="G1521" i="3"/>
  <c r="AM1521" i="3" s="1"/>
  <c r="AR1520" i="3" l="1"/>
  <c r="AP1520" i="3"/>
  <c r="AQ1520" i="3" s="1"/>
  <c r="H1521" i="3"/>
  <c r="AN1521" i="3" s="1"/>
  <c r="L1520" i="3"/>
  <c r="J1520" i="3"/>
  <c r="K1520" i="3" s="1"/>
  <c r="S1522" i="3"/>
  <c r="W1521" i="3"/>
  <c r="U1521" i="3"/>
  <c r="V1521" i="3" s="1"/>
  <c r="AD1523" i="3"/>
  <c r="AH1523" i="3" s="1"/>
  <c r="AF1522" i="3"/>
  <c r="AG1522" i="3" s="1"/>
  <c r="H1318" i="1"/>
  <c r="L1317" i="1"/>
  <c r="J1317" i="1"/>
  <c r="K1317" i="1" s="1"/>
  <c r="G1522" i="3"/>
  <c r="AM1522" i="3" s="1"/>
  <c r="AR1521" i="3" l="1"/>
  <c r="AP1521" i="3"/>
  <c r="AQ1521" i="3" s="1"/>
  <c r="S1523" i="3"/>
  <c r="W1522" i="3"/>
  <c r="U1522" i="3"/>
  <c r="V1522" i="3" s="1"/>
  <c r="H1522" i="3"/>
  <c r="AN1522" i="3" s="1"/>
  <c r="L1521" i="3"/>
  <c r="J1521" i="3"/>
  <c r="K1521" i="3" s="1"/>
  <c r="AD1524" i="3"/>
  <c r="AH1524" i="3" s="1"/>
  <c r="AF1523" i="3"/>
  <c r="H1319" i="1"/>
  <c r="L1318" i="1"/>
  <c r="J1318" i="1"/>
  <c r="K1318" i="1" s="1"/>
  <c r="G1523" i="3"/>
  <c r="AM1523" i="3" s="1"/>
  <c r="AG1523" i="3" l="1"/>
  <c r="AW100" i="3"/>
  <c r="BA100" i="3" s="1"/>
  <c r="AR1522" i="3"/>
  <c r="AP1522" i="3"/>
  <c r="AQ1522" i="3" s="1"/>
  <c r="H1523" i="3"/>
  <c r="AN1523" i="3" s="1"/>
  <c r="L1522" i="3"/>
  <c r="J1522" i="3"/>
  <c r="K1522" i="3" s="1"/>
  <c r="S1524" i="3"/>
  <c r="W1523" i="3"/>
  <c r="U1523" i="3"/>
  <c r="AD1525" i="3"/>
  <c r="AH1525" i="3" s="1"/>
  <c r="AF1524" i="3"/>
  <c r="AG1524" i="3" s="1"/>
  <c r="H1320" i="1"/>
  <c r="L1319" i="1"/>
  <c r="J1319" i="1"/>
  <c r="K1319" i="1" s="1"/>
  <c r="G1524" i="3"/>
  <c r="AM1524" i="3" s="1"/>
  <c r="V1523" i="3" l="1"/>
  <c r="AV100" i="3"/>
  <c r="AZ100" i="3" s="1"/>
  <c r="AR1523" i="3"/>
  <c r="AP1523" i="3"/>
  <c r="S1525" i="3"/>
  <c r="W1524" i="3"/>
  <c r="U1524" i="3"/>
  <c r="V1524" i="3" s="1"/>
  <c r="H1524" i="3"/>
  <c r="AN1524" i="3" s="1"/>
  <c r="L1523" i="3"/>
  <c r="J1523" i="3"/>
  <c r="AD1526" i="3"/>
  <c r="AH1526" i="3" s="1"/>
  <c r="AF1525" i="3"/>
  <c r="AG1525" i="3" s="1"/>
  <c r="H1321" i="1"/>
  <c r="L1320" i="1"/>
  <c r="J1320" i="1"/>
  <c r="K1320" i="1" s="1"/>
  <c r="G1525" i="3"/>
  <c r="AM1525" i="3" s="1"/>
  <c r="AX100" i="3" l="1"/>
  <c r="BB100" i="3" s="1"/>
  <c r="AQ1523" i="3"/>
  <c r="AR1524" i="3"/>
  <c r="AP1524" i="3"/>
  <c r="AQ1524" i="3" s="1"/>
  <c r="K1523" i="3"/>
  <c r="AU100" i="3"/>
  <c r="AY100" i="3" s="1"/>
  <c r="H1525" i="3"/>
  <c r="AN1525" i="3" s="1"/>
  <c r="L1524" i="3"/>
  <c r="J1524" i="3"/>
  <c r="K1524" i="3" s="1"/>
  <c r="S1526" i="3"/>
  <c r="W1525" i="3"/>
  <c r="U1525" i="3"/>
  <c r="V1525" i="3" s="1"/>
  <c r="AD1527" i="3"/>
  <c r="AH1527" i="3" s="1"/>
  <c r="AF1526" i="3"/>
  <c r="AG1526" i="3" s="1"/>
  <c r="H1322" i="1"/>
  <c r="L1321" i="1"/>
  <c r="J1321" i="1"/>
  <c r="K1321" i="1" s="1"/>
  <c r="G1526" i="3"/>
  <c r="AM1526" i="3" s="1"/>
  <c r="AR1525" i="3" l="1"/>
  <c r="AP1525" i="3"/>
  <c r="AQ1525" i="3" s="1"/>
  <c r="S1527" i="3"/>
  <c r="W1526" i="3"/>
  <c r="U1526" i="3"/>
  <c r="V1526" i="3" s="1"/>
  <c r="H1526" i="3"/>
  <c r="AN1526" i="3" s="1"/>
  <c r="L1525" i="3"/>
  <c r="J1525" i="3"/>
  <c r="K1525" i="3" s="1"/>
  <c r="AD1528" i="3"/>
  <c r="AH1528" i="3" s="1"/>
  <c r="AF1527" i="3"/>
  <c r="AG1527" i="3" s="1"/>
  <c r="H1323" i="1"/>
  <c r="L1322" i="1"/>
  <c r="J1322" i="1"/>
  <c r="K1322" i="1" s="1"/>
  <c r="G1527" i="3"/>
  <c r="AM1527" i="3" s="1"/>
  <c r="AR1526" i="3" l="1"/>
  <c r="AP1526" i="3"/>
  <c r="AQ1526" i="3" s="1"/>
  <c r="H1527" i="3"/>
  <c r="AN1527" i="3" s="1"/>
  <c r="L1526" i="3"/>
  <c r="J1526" i="3"/>
  <c r="K1526" i="3" s="1"/>
  <c r="S1528" i="3"/>
  <c r="W1527" i="3"/>
  <c r="U1527" i="3"/>
  <c r="V1527" i="3" s="1"/>
  <c r="AD1529" i="3"/>
  <c r="AH1529" i="3" s="1"/>
  <c r="AF1528" i="3"/>
  <c r="AG1528" i="3" s="1"/>
  <c r="H1324" i="1"/>
  <c r="L1323" i="1"/>
  <c r="J1323" i="1"/>
  <c r="K1323" i="1" s="1"/>
  <c r="G1528" i="3"/>
  <c r="AM1528" i="3" s="1"/>
  <c r="AR1527" i="3" l="1"/>
  <c r="AP1527" i="3"/>
  <c r="AQ1527" i="3" s="1"/>
  <c r="S1529" i="3"/>
  <c r="W1528" i="3"/>
  <c r="U1528" i="3"/>
  <c r="V1528" i="3" s="1"/>
  <c r="H1528" i="3"/>
  <c r="AN1528" i="3" s="1"/>
  <c r="L1527" i="3"/>
  <c r="J1527" i="3"/>
  <c r="K1527" i="3" s="1"/>
  <c r="AD1530" i="3"/>
  <c r="AH1530" i="3" s="1"/>
  <c r="AF1529" i="3"/>
  <c r="AG1529" i="3" s="1"/>
  <c r="H1325" i="1"/>
  <c r="L1324" i="1"/>
  <c r="J1324" i="1"/>
  <c r="K1324" i="1" s="1"/>
  <c r="G1529" i="3"/>
  <c r="AM1529" i="3" s="1"/>
  <c r="AR1528" i="3" l="1"/>
  <c r="AP1528" i="3"/>
  <c r="AQ1528" i="3" s="1"/>
  <c r="H1529" i="3"/>
  <c r="AN1529" i="3" s="1"/>
  <c r="L1528" i="3"/>
  <c r="J1528" i="3"/>
  <c r="K1528" i="3" s="1"/>
  <c r="S1530" i="3"/>
  <c r="W1529" i="3"/>
  <c r="U1529" i="3"/>
  <c r="V1529" i="3" s="1"/>
  <c r="AD1531" i="3"/>
  <c r="AH1531" i="3" s="1"/>
  <c r="AF1530" i="3"/>
  <c r="AG1530" i="3" s="1"/>
  <c r="H1326" i="1"/>
  <c r="L1325" i="1"/>
  <c r="J1325" i="1"/>
  <c r="K1325" i="1" s="1"/>
  <c r="G1530" i="3"/>
  <c r="AM1530" i="3" s="1"/>
  <c r="AR1529" i="3" l="1"/>
  <c r="AP1529" i="3"/>
  <c r="AQ1529" i="3" s="1"/>
  <c r="S1531" i="3"/>
  <c r="W1530" i="3"/>
  <c r="U1530" i="3"/>
  <c r="V1530" i="3" s="1"/>
  <c r="H1530" i="3"/>
  <c r="AN1530" i="3" s="1"/>
  <c r="L1529" i="3"/>
  <c r="J1529" i="3"/>
  <c r="K1529" i="3" s="1"/>
  <c r="AD1532" i="3"/>
  <c r="AH1532" i="3" s="1"/>
  <c r="AF1531" i="3"/>
  <c r="AG1531" i="3" s="1"/>
  <c r="H1327" i="1"/>
  <c r="L1326" i="1"/>
  <c r="J1326" i="1"/>
  <c r="G1531" i="3"/>
  <c r="AM1531" i="3" s="1"/>
  <c r="AR1530" i="3" l="1"/>
  <c r="AP1530" i="3"/>
  <c r="AQ1530" i="3" s="1"/>
  <c r="K1326" i="1"/>
  <c r="S79" i="1"/>
  <c r="T79" i="1" s="1"/>
  <c r="H1531" i="3"/>
  <c r="AN1531" i="3" s="1"/>
  <c r="L1530" i="3"/>
  <c r="J1530" i="3"/>
  <c r="K1530" i="3" s="1"/>
  <c r="S1532" i="3"/>
  <c r="W1531" i="3"/>
  <c r="U1531" i="3"/>
  <c r="V1531" i="3" s="1"/>
  <c r="AD1533" i="3"/>
  <c r="AH1533" i="3" s="1"/>
  <c r="AF1532" i="3"/>
  <c r="AG1532" i="3" s="1"/>
  <c r="H1328" i="1"/>
  <c r="L1327" i="1"/>
  <c r="J1327" i="1"/>
  <c r="K1327" i="1" s="1"/>
  <c r="G1532" i="3"/>
  <c r="AM1532" i="3" s="1"/>
  <c r="AR1531" i="3" l="1"/>
  <c r="AP1531" i="3"/>
  <c r="AQ1531" i="3" s="1"/>
  <c r="S1533" i="3"/>
  <c r="W1532" i="3"/>
  <c r="U1532" i="3"/>
  <c r="V1532" i="3" s="1"/>
  <c r="H1532" i="3"/>
  <c r="AN1532" i="3" s="1"/>
  <c r="L1531" i="3"/>
  <c r="J1531" i="3"/>
  <c r="K1531" i="3" s="1"/>
  <c r="AD1534" i="3"/>
  <c r="AH1534" i="3" s="1"/>
  <c r="AF1533" i="3"/>
  <c r="AG1533" i="3" s="1"/>
  <c r="H1329" i="1"/>
  <c r="L1328" i="1"/>
  <c r="J1328" i="1"/>
  <c r="K1328" i="1" s="1"/>
  <c r="G1533" i="3"/>
  <c r="AM1533" i="3" s="1"/>
  <c r="AR1532" i="3" l="1"/>
  <c r="AP1532" i="3"/>
  <c r="AQ1532" i="3" s="1"/>
  <c r="H1533" i="3"/>
  <c r="AN1533" i="3" s="1"/>
  <c r="L1532" i="3"/>
  <c r="J1532" i="3"/>
  <c r="K1532" i="3" s="1"/>
  <c r="S1534" i="3"/>
  <c r="W1533" i="3"/>
  <c r="U1533" i="3"/>
  <c r="V1533" i="3" s="1"/>
  <c r="AD1535" i="3"/>
  <c r="AH1535" i="3" s="1"/>
  <c r="AF1534" i="3"/>
  <c r="AG1534" i="3" s="1"/>
  <c r="H1330" i="1"/>
  <c r="L1329" i="1"/>
  <c r="J1329" i="1"/>
  <c r="K1329" i="1" s="1"/>
  <c r="G1534" i="3"/>
  <c r="AM1534" i="3" s="1"/>
  <c r="AR1533" i="3" l="1"/>
  <c r="AP1533" i="3"/>
  <c r="AQ1533" i="3" s="1"/>
  <c r="S1535" i="3"/>
  <c r="W1534" i="3"/>
  <c r="U1534" i="3"/>
  <c r="V1534" i="3" s="1"/>
  <c r="H1534" i="3"/>
  <c r="AN1534" i="3" s="1"/>
  <c r="L1533" i="3"/>
  <c r="J1533" i="3"/>
  <c r="K1533" i="3" s="1"/>
  <c r="AD1536" i="3"/>
  <c r="AH1536" i="3" s="1"/>
  <c r="AF1535" i="3"/>
  <c r="AG1535" i="3" s="1"/>
  <c r="H1331" i="1"/>
  <c r="L1330" i="1"/>
  <c r="J1330" i="1"/>
  <c r="K1330" i="1" s="1"/>
  <c r="G1535" i="3"/>
  <c r="AM1535" i="3" s="1"/>
  <c r="AR1534" i="3" l="1"/>
  <c r="AP1534" i="3"/>
  <c r="AQ1534" i="3" s="1"/>
  <c r="H1535" i="3"/>
  <c r="AN1535" i="3" s="1"/>
  <c r="L1534" i="3"/>
  <c r="J1534" i="3"/>
  <c r="K1534" i="3" s="1"/>
  <c r="S1536" i="3"/>
  <c r="W1535" i="3"/>
  <c r="U1535" i="3"/>
  <c r="V1535" i="3" s="1"/>
  <c r="AD1537" i="3"/>
  <c r="AH1537" i="3" s="1"/>
  <c r="AF1536" i="3"/>
  <c r="AG1536" i="3" s="1"/>
  <c r="H1332" i="1"/>
  <c r="L1331" i="1"/>
  <c r="J1331" i="1"/>
  <c r="K1331" i="1" s="1"/>
  <c r="G1536" i="3"/>
  <c r="AM1536" i="3" s="1"/>
  <c r="AR1535" i="3" l="1"/>
  <c r="AP1535" i="3"/>
  <c r="AQ1535" i="3" s="1"/>
  <c r="S1537" i="3"/>
  <c r="W1536" i="3"/>
  <c r="U1536" i="3"/>
  <c r="V1536" i="3" s="1"/>
  <c r="H1536" i="3"/>
  <c r="AN1536" i="3" s="1"/>
  <c r="L1535" i="3"/>
  <c r="J1535" i="3"/>
  <c r="K1535" i="3" s="1"/>
  <c r="AD1538" i="3"/>
  <c r="AH1538" i="3" s="1"/>
  <c r="AF1537" i="3"/>
  <c r="AG1537" i="3" s="1"/>
  <c r="H1333" i="1"/>
  <c r="L1332" i="1"/>
  <c r="J1332" i="1"/>
  <c r="K1332" i="1" s="1"/>
  <c r="G1537" i="3"/>
  <c r="AM1537" i="3" s="1"/>
  <c r="AR1536" i="3" l="1"/>
  <c r="AP1536" i="3"/>
  <c r="AQ1536" i="3" s="1"/>
  <c r="H1537" i="3"/>
  <c r="AN1537" i="3" s="1"/>
  <c r="L1536" i="3"/>
  <c r="J1536" i="3"/>
  <c r="K1536" i="3" s="1"/>
  <c r="S1538" i="3"/>
  <c r="W1537" i="3"/>
  <c r="U1537" i="3"/>
  <c r="V1537" i="3" s="1"/>
  <c r="AD1539" i="3"/>
  <c r="AH1539" i="3" s="1"/>
  <c r="AF1538" i="3"/>
  <c r="AG1538" i="3" s="1"/>
  <c r="H1334" i="1"/>
  <c r="L1333" i="1"/>
  <c r="J1333" i="1"/>
  <c r="K1333" i="1" s="1"/>
  <c r="G1538" i="3"/>
  <c r="AM1538" i="3" s="1"/>
  <c r="AR1537" i="3" l="1"/>
  <c r="AP1537" i="3"/>
  <c r="AQ1537" i="3" s="1"/>
  <c r="S1539" i="3"/>
  <c r="W1538" i="3"/>
  <c r="U1538" i="3"/>
  <c r="V1538" i="3" s="1"/>
  <c r="H1538" i="3"/>
  <c r="AN1538" i="3" s="1"/>
  <c r="L1537" i="3"/>
  <c r="J1537" i="3"/>
  <c r="K1537" i="3" s="1"/>
  <c r="AD1540" i="3"/>
  <c r="AH1540" i="3" s="1"/>
  <c r="AF1539" i="3"/>
  <c r="AG1539" i="3" s="1"/>
  <c r="H1335" i="1"/>
  <c r="L1334" i="1"/>
  <c r="J1334" i="1"/>
  <c r="K1334" i="1" s="1"/>
  <c r="G1539" i="3"/>
  <c r="AM1539" i="3" s="1"/>
  <c r="AR1538" i="3" l="1"/>
  <c r="AP1538" i="3"/>
  <c r="AQ1538" i="3" s="1"/>
  <c r="H1539" i="3"/>
  <c r="AN1539" i="3" s="1"/>
  <c r="L1538" i="3"/>
  <c r="J1538" i="3"/>
  <c r="K1538" i="3" s="1"/>
  <c r="S1540" i="3"/>
  <c r="W1539" i="3"/>
  <c r="U1539" i="3"/>
  <c r="V1539" i="3" s="1"/>
  <c r="AD1541" i="3"/>
  <c r="AH1541" i="3" s="1"/>
  <c r="AF1540" i="3"/>
  <c r="AG1540" i="3" s="1"/>
  <c r="H1336" i="1"/>
  <c r="L1335" i="1"/>
  <c r="J1335" i="1"/>
  <c r="K1335" i="1" s="1"/>
  <c r="G1540" i="3"/>
  <c r="AM1540" i="3" s="1"/>
  <c r="AR1539" i="3" l="1"/>
  <c r="AP1539" i="3"/>
  <c r="AQ1539" i="3" s="1"/>
  <c r="S1541" i="3"/>
  <c r="W1540" i="3"/>
  <c r="U1540" i="3"/>
  <c r="V1540" i="3" s="1"/>
  <c r="H1540" i="3"/>
  <c r="AN1540" i="3" s="1"/>
  <c r="L1539" i="3"/>
  <c r="J1539" i="3"/>
  <c r="K1539" i="3" s="1"/>
  <c r="AD1542" i="3"/>
  <c r="AH1542" i="3" s="1"/>
  <c r="AF1541" i="3"/>
  <c r="AG1541" i="3" s="1"/>
  <c r="H1337" i="1"/>
  <c r="L1336" i="1"/>
  <c r="J1336" i="1"/>
  <c r="K1336" i="1" s="1"/>
  <c r="G1541" i="3"/>
  <c r="AM1541" i="3" s="1"/>
  <c r="AR1540" i="3" l="1"/>
  <c r="AP1540" i="3"/>
  <c r="AQ1540" i="3" s="1"/>
  <c r="H1541" i="3"/>
  <c r="AN1541" i="3" s="1"/>
  <c r="L1540" i="3"/>
  <c r="J1540" i="3"/>
  <c r="K1540" i="3" s="1"/>
  <c r="S1542" i="3"/>
  <c r="W1541" i="3"/>
  <c r="U1541" i="3"/>
  <c r="V1541" i="3" s="1"/>
  <c r="AD1543" i="3"/>
  <c r="AH1543" i="3" s="1"/>
  <c r="AF1542" i="3"/>
  <c r="AG1542" i="3" s="1"/>
  <c r="H1338" i="1"/>
  <c r="L1337" i="1"/>
  <c r="J1337" i="1"/>
  <c r="K1337" i="1" s="1"/>
  <c r="G1542" i="3"/>
  <c r="AM1542" i="3" s="1"/>
  <c r="AR1541" i="3" l="1"/>
  <c r="AP1541" i="3"/>
  <c r="AQ1541" i="3" s="1"/>
  <c r="S1543" i="3"/>
  <c r="W1542" i="3"/>
  <c r="U1542" i="3"/>
  <c r="V1542" i="3" s="1"/>
  <c r="H1542" i="3"/>
  <c r="AN1542" i="3" s="1"/>
  <c r="L1541" i="3"/>
  <c r="J1541" i="3"/>
  <c r="K1541" i="3" s="1"/>
  <c r="AD1544" i="3"/>
  <c r="AH1544" i="3" s="1"/>
  <c r="AF1543" i="3"/>
  <c r="H1339" i="1"/>
  <c r="L1338" i="1"/>
  <c r="J1338" i="1"/>
  <c r="K1338" i="1" s="1"/>
  <c r="G1543" i="3"/>
  <c r="AM1543" i="3" s="1"/>
  <c r="AG1543" i="3" l="1"/>
  <c r="AW101" i="3"/>
  <c r="BA101" i="3" s="1"/>
  <c r="AR1542" i="3"/>
  <c r="AP1542" i="3"/>
  <c r="AQ1542" i="3" s="1"/>
  <c r="H1543" i="3"/>
  <c r="AN1543" i="3" s="1"/>
  <c r="L1542" i="3"/>
  <c r="J1542" i="3"/>
  <c r="K1542" i="3" s="1"/>
  <c r="S1544" i="3"/>
  <c r="W1543" i="3"/>
  <c r="U1543" i="3"/>
  <c r="AD1545" i="3"/>
  <c r="AH1545" i="3" s="1"/>
  <c r="AF1544" i="3"/>
  <c r="AG1544" i="3" s="1"/>
  <c r="H1340" i="1"/>
  <c r="L1339" i="1"/>
  <c r="J1339" i="1"/>
  <c r="K1339" i="1" s="1"/>
  <c r="G1544" i="3"/>
  <c r="AM1544" i="3" s="1"/>
  <c r="V1543" i="3" l="1"/>
  <c r="AV101" i="3"/>
  <c r="AZ101" i="3" s="1"/>
  <c r="AR1543" i="3"/>
  <c r="AP1543" i="3"/>
  <c r="S1545" i="3"/>
  <c r="W1544" i="3"/>
  <c r="U1544" i="3"/>
  <c r="V1544" i="3" s="1"/>
  <c r="H1544" i="3"/>
  <c r="AN1544" i="3" s="1"/>
  <c r="L1543" i="3"/>
  <c r="J1543" i="3"/>
  <c r="AD1546" i="3"/>
  <c r="AH1546" i="3" s="1"/>
  <c r="AF1545" i="3"/>
  <c r="AG1545" i="3" s="1"/>
  <c r="H1341" i="1"/>
  <c r="L1340" i="1"/>
  <c r="J1340" i="1"/>
  <c r="K1340" i="1" s="1"/>
  <c r="G1545" i="3"/>
  <c r="AM1545" i="3" s="1"/>
  <c r="AX101" i="3" l="1"/>
  <c r="BB101" i="3" s="1"/>
  <c r="AQ1543" i="3"/>
  <c r="AR1544" i="3"/>
  <c r="AP1544" i="3"/>
  <c r="AQ1544" i="3" s="1"/>
  <c r="K1543" i="3"/>
  <c r="AU101" i="3"/>
  <c r="AY101" i="3" s="1"/>
  <c r="H1545" i="3"/>
  <c r="AN1545" i="3" s="1"/>
  <c r="L1544" i="3"/>
  <c r="J1544" i="3"/>
  <c r="K1544" i="3" s="1"/>
  <c r="S1546" i="3"/>
  <c r="W1545" i="3"/>
  <c r="U1545" i="3"/>
  <c r="V1545" i="3" s="1"/>
  <c r="AD1547" i="3"/>
  <c r="AH1547" i="3" s="1"/>
  <c r="AF1546" i="3"/>
  <c r="AG1546" i="3" s="1"/>
  <c r="H1342" i="1"/>
  <c r="L1341" i="1"/>
  <c r="J1341" i="1"/>
  <c r="K1341" i="1" s="1"/>
  <c r="G1546" i="3"/>
  <c r="AM1546" i="3" s="1"/>
  <c r="AR1545" i="3" l="1"/>
  <c r="AP1545" i="3"/>
  <c r="AQ1545" i="3" s="1"/>
  <c r="S1547" i="3"/>
  <c r="W1546" i="3"/>
  <c r="U1546" i="3"/>
  <c r="V1546" i="3" s="1"/>
  <c r="H1546" i="3"/>
  <c r="AN1546" i="3" s="1"/>
  <c r="L1545" i="3"/>
  <c r="J1545" i="3"/>
  <c r="K1545" i="3" s="1"/>
  <c r="AD1548" i="3"/>
  <c r="AH1548" i="3" s="1"/>
  <c r="AF1547" i="3"/>
  <c r="AG1547" i="3" s="1"/>
  <c r="H1343" i="1"/>
  <c r="L1342" i="1"/>
  <c r="J1342" i="1"/>
  <c r="K1342" i="1" s="1"/>
  <c r="G1547" i="3"/>
  <c r="AM1547" i="3" s="1"/>
  <c r="AR1546" i="3" l="1"/>
  <c r="AP1546" i="3"/>
  <c r="AQ1546" i="3" s="1"/>
  <c r="H1547" i="3"/>
  <c r="AN1547" i="3" s="1"/>
  <c r="L1546" i="3"/>
  <c r="J1546" i="3"/>
  <c r="K1546" i="3" s="1"/>
  <c r="S1548" i="3"/>
  <c r="W1547" i="3"/>
  <c r="U1547" i="3"/>
  <c r="V1547" i="3" s="1"/>
  <c r="AD1549" i="3"/>
  <c r="AH1549" i="3" s="1"/>
  <c r="AF1548" i="3"/>
  <c r="AG1548" i="3" s="1"/>
  <c r="H1344" i="1"/>
  <c r="L1343" i="1"/>
  <c r="J1343" i="1"/>
  <c r="K1343" i="1" s="1"/>
  <c r="G1548" i="3"/>
  <c r="AM1548" i="3" s="1"/>
  <c r="AR1547" i="3" l="1"/>
  <c r="AP1547" i="3"/>
  <c r="AQ1547" i="3" s="1"/>
  <c r="S1549" i="3"/>
  <c r="W1548" i="3"/>
  <c r="U1548" i="3"/>
  <c r="V1548" i="3" s="1"/>
  <c r="H1548" i="3"/>
  <c r="AN1548" i="3" s="1"/>
  <c r="L1547" i="3"/>
  <c r="J1547" i="3"/>
  <c r="K1547" i="3" s="1"/>
  <c r="AD1550" i="3"/>
  <c r="AH1550" i="3" s="1"/>
  <c r="AF1549" i="3"/>
  <c r="AG1549" i="3" s="1"/>
  <c r="H1345" i="1"/>
  <c r="L1344" i="1"/>
  <c r="J1344" i="1"/>
  <c r="K1344" i="1" s="1"/>
  <c r="G1549" i="3"/>
  <c r="AM1549" i="3" s="1"/>
  <c r="AR1548" i="3" l="1"/>
  <c r="AP1548" i="3"/>
  <c r="AQ1548" i="3" s="1"/>
  <c r="H1549" i="3"/>
  <c r="AN1549" i="3" s="1"/>
  <c r="L1548" i="3"/>
  <c r="J1548" i="3"/>
  <c r="K1548" i="3" s="1"/>
  <c r="S1550" i="3"/>
  <c r="W1549" i="3"/>
  <c r="U1549" i="3"/>
  <c r="V1549" i="3" s="1"/>
  <c r="AD1551" i="3"/>
  <c r="AH1551" i="3" s="1"/>
  <c r="AF1550" i="3"/>
  <c r="AG1550" i="3" s="1"/>
  <c r="H1346" i="1"/>
  <c r="L1345" i="1"/>
  <c r="J1345" i="1"/>
  <c r="G1550" i="3"/>
  <c r="AM1550" i="3" s="1"/>
  <c r="AR1549" i="3" l="1"/>
  <c r="AP1549" i="3"/>
  <c r="AQ1549" i="3" s="1"/>
  <c r="K1345" i="1"/>
  <c r="S80" i="1"/>
  <c r="T80" i="1" s="1"/>
  <c r="S1551" i="3"/>
  <c r="W1550" i="3"/>
  <c r="U1550" i="3"/>
  <c r="V1550" i="3" s="1"/>
  <c r="H1550" i="3"/>
  <c r="AN1550" i="3" s="1"/>
  <c r="L1549" i="3"/>
  <c r="J1549" i="3"/>
  <c r="K1549" i="3" s="1"/>
  <c r="AD1552" i="3"/>
  <c r="AH1552" i="3" s="1"/>
  <c r="AF1551" i="3"/>
  <c r="AG1551" i="3" s="1"/>
  <c r="H1347" i="1"/>
  <c r="L1346" i="1"/>
  <c r="J1346" i="1"/>
  <c r="K1346" i="1" s="1"/>
  <c r="G1551" i="3"/>
  <c r="AM1551" i="3" s="1"/>
  <c r="AR1550" i="3" l="1"/>
  <c r="AP1550" i="3"/>
  <c r="AQ1550" i="3" s="1"/>
  <c r="H1551" i="3"/>
  <c r="AN1551" i="3" s="1"/>
  <c r="L1550" i="3"/>
  <c r="J1550" i="3"/>
  <c r="K1550" i="3" s="1"/>
  <c r="S1552" i="3"/>
  <c r="W1551" i="3"/>
  <c r="U1551" i="3"/>
  <c r="V1551" i="3" s="1"/>
  <c r="AD1553" i="3"/>
  <c r="AH1553" i="3" s="1"/>
  <c r="AF1552" i="3"/>
  <c r="AG1552" i="3" s="1"/>
  <c r="H1348" i="1"/>
  <c r="L1347" i="1"/>
  <c r="J1347" i="1"/>
  <c r="K1347" i="1" s="1"/>
  <c r="G1552" i="3"/>
  <c r="AM1552" i="3" s="1"/>
  <c r="AR1551" i="3" l="1"/>
  <c r="AP1551" i="3"/>
  <c r="AQ1551" i="3" s="1"/>
  <c r="S1553" i="3"/>
  <c r="W1552" i="3"/>
  <c r="U1552" i="3"/>
  <c r="V1552" i="3" s="1"/>
  <c r="H1552" i="3"/>
  <c r="AN1552" i="3" s="1"/>
  <c r="L1551" i="3"/>
  <c r="J1551" i="3"/>
  <c r="K1551" i="3" s="1"/>
  <c r="AD1554" i="3"/>
  <c r="AH1554" i="3" s="1"/>
  <c r="AF1553" i="3"/>
  <c r="AG1553" i="3" s="1"/>
  <c r="H1349" i="1"/>
  <c r="L1348" i="1"/>
  <c r="J1348" i="1"/>
  <c r="K1348" i="1" s="1"/>
  <c r="G1553" i="3"/>
  <c r="AM1553" i="3" s="1"/>
  <c r="AR1552" i="3" l="1"/>
  <c r="AP1552" i="3"/>
  <c r="AQ1552" i="3" s="1"/>
  <c r="H1553" i="3"/>
  <c r="AN1553" i="3" s="1"/>
  <c r="L1552" i="3"/>
  <c r="J1552" i="3"/>
  <c r="K1552" i="3" s="1"/>
  <c r="S1554" i="3"/>
  <c r="W1553" i="3"/>
  <c r="U1553" i="3"/>
  <c r="V1553" i="3" s="1"/>
  <c r="AD1555" i="3"/>
  <c r="AH1555" i="3" s="1"/>
  <c r="AF1554" i="3"/>
  <c r="AG1554" i="3" s="1"/>
  <c r="H1350" i="1"/>
  <c r="L1349" i="1"/>
  <c r="J1349" i="1"/>
  <c r="K1349" i="1" s="1"/>
  <c r="G1554" i="3"/>
  <c r="AM1554" i="3" s="1"/>
  <c r="AR1553" i="3" l="1"/>
  <c r="AP1553" i="3"/>
  <c r="AQ1553" i="3" s="1"/>
  <c r="S1555" i="3"/>
  <c r="W1554" i="3"/>
  <c r="U1554" i="3"/>
  <c r="V1554" i="3" s="1"/>
  <c r="H1554" i="3"/>
  <c r="AN1554" i="3" s="1"/>
  <c r="L1553" i="3"/>
  <c r="J1553" i="3"/>
  <c r="K1553" i="3" s="1"/>
  <c r="AD1556" i="3"/>
  <c r="AH1556" i="3" s="1"/>
  <c r="AF1555" i="3"/>
  <c r="AG1555" i="3" s="1"/>
  <c r="H1351" i="1"/>
  <c r="L1350" i="1"/>
  <c r="J1350" i="1"/>
  <c r="K1350" i="1" s="1"/>
  <c r="G1555" i="3"/>
  <c r="AM1555" i="3" s="1"/>
  <c r="AR1554" i="3" l="1"/>
  <c r="AP1554" i="3"/>
  <c r="AQ1554" i="3" s="1"/>
  <c r="H1555" i="3"/>
  <c r="AN1555" i="3" s="1"/>
  <c r="L1554" i="3"/>
  <c r="J1554" i="3"/>
  <c r="K1554" i="3" s="1"/>
  <c r="S1556" i="3"/>
  <c r="W1555" i="3"/>
  <c r="U1555" i="3"/>
  <c r="V1555" i="3" s="1"/>
  <c r="AD1557" i="3"/>
  <c r="AH1557" i="3" s="1"/>
  <c r="AF1556" i="3"/>
  <c r="AG1556" i="3" s="1"/>
  <c r="H1352" i="1"/>
  <c r="L1351" i="1"/>
  <c r="J1351" i="1"/>
  <c r="K1351" i="1" s="1"/>
  <c r="G1556" i="3"/>
  <c r="AM1556" i="3" s="1"/>
  <c r="AR1555" i="3" l="1"/>
  <c r="AP1555" i="3"/>
  <c r="AQ1555" i="3" s="1"/>
  <c r="S1557" i="3"/>
  <c r="W1556" i="3"/>
  <c r="U1556" i="3"/>
  <c r="V1556" i="3" s="1"/>
  <c r="H1556" i="3"/>
  <c r="AN1556" i="3" s="1"/>
  <c r="L1555" i="3"/>
  <c r="J1555" i="3"/>
  <c r="K1555" i="3" s="1"/>
  <c r="AD1558" i="3"/>
  <c r="AH1558" i="3" s="1"/>
  <c r="AF1557" i="3"/>
  <c r="AG1557" i="3" s="1"/>
  <c r="H1353" i="1"/>
  <c r="L1352" i="1"/>
  <c r="J1352" i="1"/>
  <c r="K1352" i="1" s="1"/>
  <c r="G1557" i="3"/>
  <c r="AM1557" i="3" s="1"/>
  <c r="AR1556" i="3" l="1"/>
  <c r="AP1556" i="3"/>
  <c r="AQ1556" i="3" s="1"/>
  <c r="H1557" i="3"/>
  <c r="AN1557" i="3" s="1"/>
  <c r="L1556" i="3"/>
  <c r="J1556" i="3"/>
  <c r="K1556" i="3" s="1"/>
  <c r="S1558" i="3"/>
  <c r="W1557" i="3"/>
  <c r="U1557" i="3"/>
  <c r="V1557" i="3" s="1"/>
  <c r="AD1559" i="3"/>
  <c r="AH1559" i="3" s="1"/>
  <c r="AF1558" i="3"/>
  <c r="AG1558" i="3" s="1"/>
  <c r="H1354" i="1"/>
  <c r="L1353" i="1"/>
  <c r="J1353" i="1"/>
  <c r="K1353" i="1" s="1"/>
  <c r="G1558" i="3"/>
  <c r="AM1558" i="3" s="1"/>
  <c r="AR1557" i="3" l="1"/>
  <c r="AP1557" i="3"/>
  <c r="AQ1557" i="3" s="1"/>
  <c r="S1559" i="3"/>
  <c r="W1558" i="3"/>
  <c r="U1558" i="3"/>
  <c r="V1558" i="3" s="1"/>
  <c r="H1558" i="3"/>
  <c r="AN1558" i="3" s="1"/>
  <c r="L1557" i="3"/>
  <c r="J1557" i="3"/>
  <c r="K1557" i="3" s="1"/>
  <c r="AD1560" i="3"/>
  <c r="AH1560" i="3" s="1"/>
  <c r="AF1559" i="3"/>
  <c r="AG1559" i="3" s="1"/>
  <c r="H1355" i="1"/>
  <c r="L1354" i="1"/>
  <c r="J1354" i="1"/>
  <c r="K1354" i="1" s="1"/>
  <c r="G1559" i="3"/>
  <c r="AM1559" i="3" s="1"/>
  <c r="AR1558" i="3" l="1"/>
  <c r="AP1558" i="3"/>
  <c r="AQ1558" i="3" s="1"/>
  <c r="H1559" i="3"/>
  <c r="AN1559" i="3" s="1"/>
  <c r="L1558" i="3"/>
  <c r="J1558" i="3"/>
  <c r="K1558" i="3" s="1"/>
  <c r="S1560" i="3"/>
  <c r="W1559" i="3"/>
  <c r="U1559" i="3"/>
  <c r="V1559" i="3" s="1"/>
  <c r="AD1561" i="3"/>
  <c r="AH1561" i="3" s="1"/>
  <c r="AF1560" i="3"/>
  <c r="AG1560" i="3" s="1"/>
  <c r="H1356" i="1"/>
  <c r="L1355" i="1"/>
  <c r="J1355" i="1"/>
  <c r="K1355" i="1" s="1"/>
  <c r="G1560" i="3"/>
  <c r="AM1560" i="3" s="1"/>
  <c r="AR1559" i="3" l="1"/>
  <c r="AP1559" i="3"/>
  <c r="AQ1559" i="3" s="1"/>
  <c r="S1561" i="3"/>
  <c r="W1560" i="3"/>
  <c r="U1560" i="3"/>
  <c r="V1560" i="3" s="1"/>
  <c r="H1560" i="3"/>
  <c r="AN1560" i="3" s="1"/>
  <c r="L1559" i="3"/>
  <c r="J1559" i="3"/>
  <c r="K1559" i="3" s="1"/>
  <c r="AD1562" i="3"/>
  <c r="AH1562" i="3" s="1"/>
  <c r="AF1561" i="3"/>
  <c r="AG1561" i="3" s="1"/>
  <c r="H1357" i="1"/>
  <c r="L1356" i="1"/>
  <c r="J1356" i="1"/>
  <c r="K1356" i="1" s="1"/>
  <c r="G1561" i="3"/>
  <c r="AM1561" i="3" s="1"/>
  <c r="AR1560" i="3" l="1"/>
  <c r="AP1560" i="3"/>
  <c r="AQ1560" i="3" s="1"/>
  <c r="H1561" i="3"/>
  <c r="AN1561" i="3" s="1"/>
  <c r="L1560" i="3"/>
  <c r="J1560" i="3"/>
  <c r="K1560" i="3" s="1"/>
  <c r="S1562" i="3"/>
  <c r="W1561" i="3"/>
  <c r="U1561" i="3"/>
  <c r="V1561" i="3" s="1"/>
  <c r="AD1563" i="3"/>
  <c r="AH1563" i="3" s="1"/>
  <c r="AF1562" i="3"/>
  <c r="AG1562" i="3" s="1"/>
  <c r="H1358" i="1"/>
  <c r="L1357" i="1"/>
  <c r="J1357" i="1"/>
  <c r="K1357" i="1" s="1"/>
  <c r="G1562" i="3"/>
  <c r="AM1562" i="3" s="1"/>
  <c r="AR1561" i="3" l="1"/>
  <c r="AP1561" i="3"/>
  <c r="AQ1561" i="3" s="1"/>
  <c r="S1563" i="3"/>
  <c r="W1562" i="3"/>
  <c r="U1562" i="3"/>
  <c r="V1562" i="3" s="1"/>
  <c r="H1562" i="3"/>
  <c r="AN1562" i="3" s="1"/>
  <c r="L1561" i="3"/>
  <c r="J1561" i="3"/>
  <c r="K1561" i="3" s="1"/>
  <c r="AD1564" i="3"/>
  <c r="AH1564" i="3" s="1"/>
  <c r="AF1563" i="3"/>
  <c r="H1359" i="1"/>
  <c r="L1358" i="1"/>
  <c r="J1358" i="1"/>
  <c r="K1358" i="1" s="1"/>
  <c r="G1563" i="3"/>
  <c r="AM1563" i="3" s="1"/>
  <c r="AR1562" i="3" l="1"/>
  <c r="AP1562" i="3"/>
  <c r="AQ1562" i="3" s="1"/>
  <c r="AG1563" i="3"/>
  <c r="AW102" i="3"/>
  <c r="BA102" i="3" s="1"/>
  <c r="H1563" i="3"/>
  <c r="AN1563" i="3" s="1"/>
  <c r="L1562" i="3"/>
  <c r="J1562" i="3"/>
  <c r="K1562" i="3" s="1"/>
  <c r="S1564" i="3"/>
  <c r="W1563" i="3"/>
  <c r="U1563" i="3"/>
  <c r="AD1565" i="3"/>
  <c r="AH1565" i="3" s="1"/>
  <c r="AF1564" i="3"/>
  <c r="AG1564" i="3" s="1"/>
  <c r="H1360" i="1"/>
  <c r="L1359" i="1"/>
  <c r="J1359" i="1"/>
  <c r="K1359" i="1" s="1"/>
  <c r="G1564" i="3"/>
  <c r="AM1564" i="3" s="1"/>
  <c r="AR1563" i="3" l="1"/>
  <c r="AP1563" i="3"/>
  <c r="V1563" i="3"/>
  <c r="AV102" i="3"/>
  <c r="AZ102" i="3" s="1"/>
  <c r="S1565" i="3"/>
  <c r="W1564" i="3"/>
  <c r="U1564" i="3"/>
  <c r="V1564" i="3" s="1"/>
  <c r="H1564" i="3"/>
  <c r="AN1564" i="3" s="1"/>
  <c r="L1563" i="3"/>
  <c r="J1563" i="3"/>
  <c r="AD1566" i="3"/>
  <c r="AH1566" i="3" s="1"/>
  <c r="AF1565" i="3"/>
  <c r="AG1565" i="3" s="1"/>
  <c r="H1361" i="1"/>
  <c r="L1360" i="1"/>
  <c r="J1360" i="1"/>
  <c r="K1360" i="1" s="1"/>
  <c r="G1565" i="3"/>
  <c r="AM1565" i="3" s="1"/>
  <c r="AR1564" i="3" l="1"/>
  <c r="AP1564" i="3"/>
  <c r="AQ1564" i="3" s="1"/>
  <c r="AX102" i="3"/>
  <c r="BB102" i="3" s="1"/>
  <c r="AQ1563" i="3"/>
  <c r="K1563" i="3"/>
  <c r="AU102" i="3"/>
  <c r="AY102" i="3" s="1"/>
  <c r="H1565" i="3"/>
  <c r="AN1565" i="3" s="1"/>
  <c r="L1564" i="3"/>
  <c r="J1564" i="3"/>
  <c r="K1564" i="3" s="1"/>
  <c r="S1566" i="3"/>
  <c r="W1565" i="3"/>
  <c r="U1565" i="3"/>
  <c r="V1565" i="3" s="1"/>
  <c r="AD1567" i="3"/>
  <c r="AH1567" i="3" s="1"/>
  <c r="AF1566" i="3"/>
  <c r="AG1566" i="3" s="1"/>
  <c r="H1362" i="1"/>
  <c r="L1361" i="1"/>
  <c r="J1361" i="1"/>
  <c r="K1361" i="1" s="1"/>
  <c r="G1566" i="3"/>
  <c r="AM1566" i="3" s="1"/>
  <c r="AR1565" i="3" l="1"/>
  <c r="AP1565" i="3"/>
  <c r="AQ1565" i="3" s="1"/>
  <c r="S1567" i="3"/>
  <c r="W1566" i="3"/>
  <c r="U1566" i="3"/>
  <c r="V1566" i="3" s="1"/>
  <c r="H1566" i="3"/>
  <c r="AN1566" i="3" s="1"/>
  <c r="L1565" i="3"/>
  <c r="J1565" i="3"/>
  <c r="K1565" i="3" s="1"/>
  <c r="AD1568" i="3"/>
  <c r="AH1568" i="3" s="1"/>
  <c r="AF1567" i="3"/>
  <c r="AG1567" i="3" s="1"/>
  <c r="H1363" i="1"/>
  <c r="L1362" i="1"/>
  <c r="J1362" i="1"/>
  <c r="K1362" i="1" s="1"/>
  <c r="G1567" i="3"/>
  <c r="AM1567" i="3" s="1"/>
  <c r="AR1566" i="3" l="1"/>
  <c r="AP1566" i="3"/>
  <c r="AQ1566" i="3" s="1"/>
  <c r="H1567" i="3"/>
  <c r="AN1567" i="3" s="1"/>
  <c r="L1566" i="3"/>
  <c r="J1566" i="3"/>
  <c r="K1566" i="3" s="1"/>
  <c r="S1568" i="3"/>
  <c r="W1567" i="3"/>
  <c r="U1567" i="3"/>
  <c r="V1567" i="3" s="1"/>
  <c r="AD1569" i="3"/>
  <c r="AH1569" i="3" s="1"/>
  <c r="AF1568" i="3"/>
  <c r="AG1568" i="3" s="1"/>
  <c r="H1364" i="1"/>
  <c r="L1363" i="1"/>
  <c r="J1363" i="1"/>
  <c r="K1363" i="1" s="1"/>
  <c r="G1568" i="3"/>
  <c r="AM1568" i="3" s="1"/>
  <c r="AR1567" i="3" l="1"/>
  <c r="AP1567" i="3"/>
  <c r="AQ1567" i="3" s="1"/>
  <c r="S1569" i="3"/>
  <c r="W1568" i="3"/>
  <c r="U1568" i="3"/>
  <c r="V1568" i="3" s="1"/>
  <c r="H1568" i="3"/>
  <c r="AN1568" i="3" s="1"/>
  <c r="L1567" i="3"/>
  <c r="J1567" i="3"/>
  <c r="K1567" i="3" s="1"/>
  <c r="AD1570" i="3"/>
  <c r="AH1570" i="3" s="1"/>
  <c r="AF1569" i="3"/>
  <c r="AG1569" i="3" s="1"/>
  <c r="H1365" i="1"/>
  <c r="L1364" i="1"/>
  <c r="J1364" i="1"/>
  <c r="K1364" i="1" s="1"/>
  <c r="G1569" i="3"/>
  <c r="AM1569" i="3" s="1"/>
  <c r="AR1568" i="3" l="1"/>
  <c r="AP1568" i="3"/>
  <c r="AQ1568" i="3" s="1"/>
  <c r="H1569" i="3"/>
  <c r="AN1569" i="3" s="1"/>
  <c r="L1568" i="3"/>
  <c r="J1568" i="3"/>
  <c r="K1568" i="3" s="1"/>
  <c r="S1570" i="3"/>
  <c r="W1569" i="3"/>
  <c r="U1569" i="3"/>
  <c r="V1569" i="3" s="1"/>
  <c r="AD1571" i="3"/>
  <c r="AH1571" i="3" s="1"/>
  <c r="AF1570" i="3"/>
  <c r="AG1570" i="3" s="1"/>
  <c r="H1366" i="1"/>
  <c r="L1365" i="1"/>
  <c r="J1365" i="1"/>
  <c r="K1365" i="1" s="1"/>
  <c r="G1570" i="3"/>
  <c r="AM1570" i="3" s="1"/>
  <c r="AR1569" i="3" l="1"/>
  <c r="AP1569" i="3"/>
  <c r="AQ1569" i="3" s="1"/>
  <c r="S1571" i="3"/>
  <c r="W1570" i="3"/>
  <c r="U1570" i="3"/>
  <c r="V1570" i="3" s="1"/>
  <c r="H1570" i="3"/>
  <c r="AN1570" i="3" s="1"/>
  <c r="L1569" i="3"/>
  <c r="J1569" i="3"/>
  <c r="K1569" i="3" s="1"/>
  <c r="AD1572" i="3"/>
  <c r="AH1572" i="3" s="1"/>
  <c r="AF1571" i="3"/>
  <c r="AG1571" i="3" s="1"/>
  <c r="H1367" i="1"/>
  <c r="L1366" i="1"/>
  <c r="J1366" i="1"/>
  <c r="K1366" i="1" s="1"/>
  <c r="G1571" i="3"/>
  <c r="AM1571" i="3" s="1"/>
  <c r="AR1570" i="3" l="1"/>
  <c r="AP1570" i="3"/>
  <c r="AQ1570" i="3" s="1"/>
  <c r="H1571" i="3"/>
  <c r="AN1571" i="3" s="1"/>
  <c r="L1570" i="3"/>
  <c r="J1570" i="3"/>
  <c r="K1570" i="3" s="1"/>
  <c r="S1572" i="3"/>
  <c r="W1571" i="3"/>
  <c r="U1571" i="3"/>
  <c r="V1571" i="3" s="1"/>
  <c r="AD1573" i="3"/>
  <c r="AH1573" i="3" s="1"/>
  <c r="AF1572" i="3"/>
  <c r="AG1572" i="3" s="1"/>
  <c r="H1368" i="1"/>
  <c r="L1367" i="1"/>
  <c r="J1367" i="1"/>
  <c r="K1367" i="1" s="1"/>
  <c r="G1572" i="3"/>
  <c r="AM1572" i="3" s="1"/>
  <c r="AR1571" i="3" l="1"/>
  <c r="AP1571" i="3"/>
  <c r="AQ1571" i="3" s="1"/>
  <c r="S1573" i="3"/>
  <c r="W1572" i="3"/>
  <c r="U1572" i="3"/>
  <c r="V1572" i="3" s="1"/>
  <c r="H1572" i="3"/>
  <c r="AN1572" i="3" s="1"/>
  <c r="L1571" i="3"/>
  <c r="J1571" i="3"/>
  <c r="K1571" i="3" s="1"/>
  <c r="AD1574" i="3"/>
  <c r="AH1574" i="3" s="1"/>
  <c r="AF1573" i="3"/>
  <c r="AG1573" i="3" s="1"/>
  <c r="H1369" i="1"/>
  <c r="L1368" i="1"/>
  <c r="J1368" i="1"/>
  <c r="G1573" i="3"/>
  <c r="AM1573" i="3" s="1"/>
  <c r="AR1572" i="3" l="1"/>
  <c r="AP1572" i="3"/>
  <c r="AQ1572" i="3" s="1"/>
  <c r="K1368" i="1"/>
  <c r="S81" i="1"/>
  <c r="T81" i="1" s="1"/>
  <c r="H1573" i="3"/>
  <c r="AN1573" i="3" s="1"/>
  <c r="L1572" i="3"/>
  <c r="J1572" i="3"/>
  <c r="K1572" i="3" s="1"/>
  <c r="S1574" i="3"/>
  <c r="W1573" i="3"/>
  <c r="U1573" i="3"/>
  <c r="V1573" i="3" s="1"/>
  <c r="AD1575" i="3"/>
  <c r="AH1575" i="3" s="1"/>
  <c r="AF1574" i="3"/>
  <c r="AG1574" i="3" s="1"/>
  <c r="H1370" i="1"/>
  <c r="L1369" i="1"/>
  <c r="J1369" i="1"/>
  <c r="K1369" i="1" s="1"/>
  <c r="G1574" i="3"/>
  <c r="AM1574" i="3" s="1"/>
  <c r="AR1573" i="3" l="1"/>
  <c r="AP1573" i="3"/>
  <c r="AQ1573" i="3" s="1"/>
  <c r="S1575" i="3"/>
  <c r="W1574" i="3"/>
  <c r="U1574" i="3"/>
  <c r="V1574" i="3" s="1"/>
  <c r="H1574" i="3"/>
  <c r="AN1574" i="3" s="1"/>
  <c r="L1573" i="3"/>
  <c r="J1573" i="3"/>
  <c r="K1573" i="3" s="1"/>
  <c r="AD1576" i="3"/>
  <c r="AH1576" i="3" s="1"/>
  <c r="AF1575" i="3"/>
  <c r="AG1575" i="3" s="1"/>
  <c r="H1371" i="1"/>
  <c r="L1370" i="1"/>
  <c r="J1370" i="1"/>
  <c r="K1370" i="1" s="1"/>
  <c r="G1575" i="3"/>
  <c r="AM1575" i="3" s="1"/>
  <c r="AR1574" i="3" l="1"/>
  <c r="AP1574" i="3"/>
  <c r="AQ1574" i="3" s="1"/>
  <c r="H1575" i="3"/>
  <c r="AN1575" i="3" s="1"/>
  <c r="L1574" i="3"/>
  <c r="J1574" i="3"/>
  <c r="K1574" i="3" s="1"/>
  <c r="S1576" i="3"/>
  <c r="W1575" i="3"/>
  <c r="U1575" i="3"/>
  <c r="V1575" i="3" s="1"/>
  <c r="AD1577" i="3"/>
  <c r="AH1577" i="3" s="1"/>
  <c r="AF1576" i="3"/>
  <c r="AG1576" i="3" s="1"/>
  <c r="H1372" i="1"/>
  <c r="L1371" i="1"/>
  <c r="J1371" i="1"/>
  <c r="K1371" i="1" s="1"/>
  <c r="G1576" i="3"/>
  <c r="AM1576" i="3" s="1"/>
  <c r="AR1575" i="3" l="1"/>
  <c r="AP1575" i="3"/>
  <c r="AQ1575" i="3" s="1"/>
  <c r="S1577" i="3"/>
  <c r="W1576" i="3"/>
  <c r="U1576" i="3"/>
  <c r="V1576" i="3" s="1"/>
  <c r="H1576" i="3"/>
  <c r="AN1576" i="3" s="1"/>
  <c r="L1575" i="3"/>
  <c r="J1575" i="3"/>
  <c r="K1575" i="3" s="1"/>
  <c r="AD1578" i="3"/>
  <c r="AH1578" i="3" s="1"/>
  <c r="AF1577" i="3"/>
  <c r="AG1577" i="3" s="1"/>
  <c r="H1373" i="1"/>
  <c r="L1372" i="1"/>
  <c r="J1372" i="1"/>
  <c r="K1372" i="1" s="1"/>
  <c r="G1577" i="3"/>
  <c r="AM1577" i="3" s="1"/>
  <c r="AR1576" i="3" l="1"/>
  <c r="AP1576" i="3"/>
  <c r="AQ1576" i="3" s="1"/>
  <c r="H1577" i="3"/>
  <c r="AN1577" i="3" s="1"/>
  <c r="L1576" i="3"/>
  <c r="J1576" i="3"/>
  <c r="K1576" i="3" s="1"/>
  <c r="S1578" i="3"/>
  <c r="W1577" i="3"/>
  <c r="U1577" i="3"/>
  <c r="V1577" i="3" s="1"/>
  <c r="AD1579" i="3"/>
  <c r="AH1579" i="3" s="1"/>
  <c r="AF1578" i="3"/>
  <c r="AG1578" i="3" s="1"/>
  <c r="H1374" i="1"/>
  <c r="L1373" i="1"/>
  <c r="J1373" i="1"/>
  <c r="K1373" i="1" s="1"/>
  <c r="G1578" i="3"/>
  <c r="AM1578" i="3" s="1"/>
  <c r="AR1577" i="3" l="1"/>
  <c r="AP1577" i="3"/>
  <c r="AQ1577" i="3" s="1"/>
  <c r="S1579" i="3"/>
  <c r="W1578" i="3"/>
  <c r="U1578" i="3"/>
  <c r="V1578" i="3" s="1"/>
  <c r="H1578" i="3"/>
  <c r="AN1578" i="3" s="1"/>
  <c r="L1577" i="3"/>
  <c r="J1577" i="3"/>
  <c r="K1577" i="3" s="1"/>
  <c r="AD1580" i="3"/>
  <c r="AH1580" i="3" s="1"/>
  <c r="AF1579" i="3"/>
  <c r="AG1579" i="3" s="1"/>
  <c r="H1375" i="1"/>
  <c r="L1374" i="1"/>
  <c r="J1374" i="1"/>
  <c r="K1374" i="1" s="1"/>
  <c r="G1579" i="3"/>
  <c r="AM1579" i="3" s="1"/>
  <c r="AR1578" i="3" l="1"/>
  <c r="AP1578" i="3"/>
  <c r="AQ1578" i="3" s="1"/>
  <c r="H1579" i="3"/>
  <c r="AN1579" i="3" s="1"/>
  <c r="L1578" i="3"/>
  <c r="J1578" i="3"/>
  <c r="K1578" i="3" s="1"/>
  <c r="S1580" i="3"/>
  <c r="W1579" i="3"/>
  <c r="U1579" i="3"/>
  <c r="V1579" i="3" s="1"/>
  <c r="AD1581" i="3"/>
  <c r="AH1581" i="3" s="1"/>
  <c r="AF1580" i="3"/>
  <c r="AG1580" i="3" s="1"/>
  <c r="H1376" i="1"/>
  <c r="L1375" i="1"/>
  <c r="J1375" i="1"/>
  <c r="K1375" i="1" s="1"/>
  <c r="G1580" i="3"/>
  <c r="AM1580" i="3" s="1"/>
  <c r="AR1579" i="3" l="1"/>
  <c r="AP1579" i="3"/>
  <c r="AQ1579" i="3" s="1"/>
  <c r="S1581" i="3"/>
  <c r="W1580" i="3"/>
  <c r="U1580" i="3"/>
  <c r="V1580" i="3" s="1"/>
  <c r="H1580" i="3"/>
  <c r="AN1580" i="3" s="1"/>
  <c r="L1579" i="3"/>
  <c r="J1579" i="3"/>
  <c r="K1579" i="3" s="1"/>
  <c r="AD1582" i="3"/>
  <c r="AH1582" i="3" s="1"/>
  <c r="AF1581" i="3"/>
  <c r="AG1581" i="3" s="1"/>
  <c r="H1377" i="1"/>
  <c r="L1376" i="1"/>
  <c r="J1376" i="1"/>
  <c r="K1376" i="1" s="1"/>
  <c r="G1581" i="3"/>
  <c r="AM1581" i="3" s="1"/>
  <c r="AR1580" i="3" l="1"/>
  <c r="AP1580" i="3"/>
  <c r="AQ1580" i="3" s="1"/>
  <c r="H1581" i="3"/>
  <c r="AN1581" i="3" s="1"/>
  <c r="L1580" i="3"/>
  <c r="J1580" i="3"/>
  <c r="K1580" i="3" s="1"/>
  <c r="S1582" i="3"/>
  <c r="W1581" i="3"/>
  <c r="U1581" i="3"/>
  <c r="V1581" i="3" s="1"/>
  <c r="AD1583" i="3"/>
  <c r="AH1583" i="3" s="1"/>
  <c r="AF1582" i="3"/>
  <c r="H1378" i="1"/>
  <c r="L1377" i="1"/>
  <c r="J1377" i="1"/>
  <c r="K1377" i="1" s="1"/>
  <c r="G1582" i="3"/>
  <c r="AM1582" i="3" s="1"/>
  <c r="AR1581" i="3" l="1"/>
  <c r="AP1581" i="3"/>
  <c r="AQ1581" i="3" s="1"/>
  <c r="AG1582" i="3"/>
  <c r="AW103" i="3"/>
  <c r="BA103" i="3" s="1"/>
  <c r="S1583" i="3"/>
  <c r="W1582" i="3"/>
  <c r="U1582" i="3"/>
  <c r="H1582" i="3"/>
  <c r="AN1582" i="3" s="1"/>
  <c r="L1581" i="3"/>
  <c r="J1581" i="3"/>
  <c r="K1581" i="3" s="1"/>
  <c r="AD1584" i="3"/>
  <c r="AH1584" i="3" s="1"/>
  <c r="AF1583" i="3"/>
  <c r="AG1583" i="3" s="1"/>
  <c r="H1379" i="1"/>
  <c r="L1378" i="1"/>
  <c r="J1378" i="1"/>
  <c r="K1378" i="1" s="1"/>
  <c r="G1583" i="3"/>
  <c r="AM1583" i="3" s="1"/>
  <c r="AR1582" i="3" l="1"/>
  <c r="AP1582" i="3"/>
  <c r="V1582" i="3"/>
  <c r="AV103" i="3"/>
  <c r="AZ103" i="3" s="1"/>
  <c r="H1583" i="3"/>
  <c r="AN1583" i="3" s="1"/>
  <c r="L1582" i="3"/>
  <c r="J1582" i="3"/>
  <c r="S1584" i="3"/>
  <c r="W1583" i="3"/>
  <c r="U1583" i="3"/>
  <c r="V1583" i="3" s="1"/>
  <c r="AD1585" i="3"/>
  <c r="AH1585" i="3" s="1"/>
  <c r="AF1584" i="3"/>
  <c r="AG1584" i="3" s="1"/>
  <c r="H1380" i="1"/>
  <c r="L1379" i="1"/>
  <c r="J1379" i="1"/>
  <c r="K1379" i="1" s="1"/>
  <c r="G1584" i="3"/>
  <c r="AM1584" i="3" s="1"/>
  <c r="AR1583" i="3" l="1"/>
  <c r="AP1583" i="3"/>
  <c r="AQ1583" i="3" s="1"/>
  <c r="K1582" i="3"/>
  <c r="AU103" i="3"/>
  <c r="AY103" i="3" s="1"/>
  <c r="AX103" i="3"/>
  <c r="BB103" i="3" s="1"/>
  <c r="AQ1582" i="3"/>
  <c r="S1585" i="3"/>
  <c r="W1584" i="3"/>
  <c r="U1584" i="3"/>
  <c r="V1584" i="3" s="1"/>
  <c r="H1584" i="3"/>
  <c r="AN1584" i="3" s="1"/>
  <c r="L1583" i="3"/>
  <c r="J1583" i="3"/>
  <c r="K1583" i="3" s="1"/>
  <c r="AD1586" i="3"/>
  <c r="AH1586" i="3" s="1"/>
  <c r="AF1585" i="3"/>
  <c r="AG1585" i="3" s="1"/>
  <c r="H1381" i="1"/>
  <c r="L1380" i="1"/>
  <c r="J1380" i="1"/>
  <c r="K1380" i="1" s="1"/>
  <c r="G1585" i="3"/>
  <c r="AM1585" i="3" s="1"/>
  <c r="AR1584" i="3" l="1"/>
  <c r="AP1584" i="3"/>
  <c r="AQ1584" i="3" s="1"/>
  <c r="H1585" i="3"/>
  <c r="AN1585" i="3" s="1"/>
  <c r="L1584" i="3"/>
  <c r="J1584" i="3"/>
  <c r="K1584" i="3" s="1"/>
  <c r="S1586" i="3"/>
  <c r="W1585" i="3"/>
  <c r="U1585" i="3"/>
  <c r="V1585" i="3" s="1"/>
  <c r="AD1587" i="3"/>
  <c r="AH1587" i="3" s="1"/>
  <c r="AF1586" i="3"/>
  <c r="AG1586" i="3" s="1"/>
  <c r="H1382" i="1"/>
  <c r="L1381" i="1"/>
  <c r="J1381" i="1"/>
  <c r="K1381" i="1" s="1"/>
  <c r="G1586" i="3"/>
  <c r="AM1586" i="3" s="1"/>
  <c r="AR1585" i="3" l="1"/>
  <c r="AP1585" i="3"/>
  <c r="AQ1585" i="3" s="1"/>
  <c r="S1587" i="3"/>
  <c r="W1586" i="3"/>
  <c r="U1586" i="3"/>
  <c r="V1586" i="3" s="1"/>
  <c r="H1586" i="3"/>
  <c r="AN1586" i="3" s="1"/>
  <c r="L1585" i="3"/>
  <c r="J1585" i="3"/>
  <c r="K1585" i="3" s="1"/>
  <c r="AD1588" i="3"/>
  <c r="AH1588" i="3" s="1"/>
  <c r="AF1587" i="3"/>
  <c r="AG1587" i="3" s="1"/>
  <c r="H1383" i="1"/>
  <c r="L1382" i="1"/>
  <c r="J1382" i="1"/>
  <c r="K1382" i="1" s="1"/>
  <c r="G1587" i="3"/>
  <c r="AM1587" i="3" s="1"/>
  <c r="AR1586" i="3" l="1"/>
  <c r="AP1586" i="3"/>
  <c r="AQ1586" i="3" s="1"/>
  <c r="H1587" i="3"/>
  <c r="AN1587" i="3" s="1"/>
  <c r="L1586" i="3"/>
  <c r="J1586" i="3"/>
  <c r="K1586" i="3" s="1"/>
  <c r="S1588" i="3"/>
  <c r="W1587" i="3"/>
  <c r="U1587" i="3"/>
  <c r="V1587" i="3" s="1"/>
  <c r="AD1589" i="3"/>
  <c r="AH1589" i="3" s="1"/>
  <c r="AF1588" i="3"/>
  <c r="AG1588" i="3" s="1"/>
  <c r="H1384" i="1"/>
  <c r="L1383" i="1"/>
  <c r="J1383" i="1"/>
  <c r="K1383" i="1" s="1"/>
  <c r="G1588" i="3"/>
  <c r="AM1588" i="3" s="1"/>
  <c r="AR1587" i="3" l="1"/>
  <c r="AP1587" i="3"/>
  <c r="AQ1587" i="3" s="1"/>
  <c r="S1589" i="3"/>
  <c r="W1588" i="3"/>
  <c r="U1588" i="3"/>
  <c r="V1588" i="3" s="1"/>
  <c r="H1588" i="3"/>
  <c r="AN1588" i="3" s="1"/>
  <c r="L1587" i="3"/>
  <c r="J1587" i="3"/>
  <c r="K1587" i="3" s="1"/>
  <c r="AD1590" i="3"/>
  <c r="AH1590" i="3" s="1"/>
  <c r="AF1589" i="3"/>
  <c r="AG1589" i="3" s="1"/>
  <c r="H1385" i="1"/>
  <c r="L1384" i="1"/>
  <c r="J1384" i="1"/>
  <c r="K1384" i="1" s="1"/>
  <c r="G1589" i="3"/>
  <c r="AM1589" i="3" s="1"/>
  <c r="AR1588" i="3" l="1"/>
  <c r="AP1588" i="3"/>
  <c r="AQ1588" i="3" s="1"/>
  <c r="H1589" i="3"/>
  <c r="AN1589" i="3" s="1"/>
  <c r="L1588" i="3"/>
  <c r="J1588" i="3"/>
  <c r="K1588" i="3" s="1"/>
  <c r="S1590" i="3"/>
  <c r="W1589" i="3"/>
  <c r="U1589" i="3"/>
  <c r="V1589" i="3" s="1"/>
  <c r="AD1591" i="3"/>
  <c r="AH1591" i="3" s="1"/>
  <c r="AF1590" i="3"/>
  <c r="AG1590" i="3" s="1"/>
  <c r="H1386" i="1"/>
  <c r="L1385" i="1"/>
  <c r="J1385" i="1"/>
  <c r="K1385" i="1" s="1"/>
  <c r="G1590" i="3"/>
  <c r="AM1590" i="3" s="1"/>
  <c r="AR1589" i="3" l="1"/>
  <c r="AP1589" i="3"/>
  <c r="AQ1589" i="3" s="1"/>
  <c r="S1591" i="3"/>
  <c r="W1590" i="3"/>
  <c r="U1590" i="3"/>
  <c r="V1590" i="3" s="1"/>
  <c r="H1590" i="3"/>
  <c r="AN1590" i="3" s="1"/>
  <c r="L1589" i="3"/>
  <c r="J1589" i="3"/>
  <c r="K1589" i="3" s="1"/>
  <c r="AD1592" i="3"/>
  <c r="AH1592" i="3" s="1"/>
  <c r="AF1591" i="3"/>
  <c r="AG1591" i="3" s="1"/>
  <c r="H1387" i="1"/>
  <c r="L1386" i="1"/>
  <c r="J1386" i="1"/>
  <c r="K1386" i="1" s="1"/>
  <c r="G1591" i="3"/>
  <c r="AM1591" i="3" s="1"/>
  <c r="AR1590" i="3" l="1"/>
  <c r="AP1590" i="3"/>
  <c r="AQ1590" i="3" s="1"/>
  <c r="H1591" i="3"/>
  <c r="AN1591" i="3" s="1"/>
  <c r="L1590" i="3"/>
  <c r="J1590" i="3"/>
  <c r="K1590" i="3" s="1"/>
  <c r="S1592" i="3"/>
  <c r="W1591" i="3"/>
  <c r="U1591" i="3"/>
  <c r="V1591" i="3" s="1"/>
  <c r="AD1593" i="3"/>
  <c r="AH1593" i="3" s="1"/>
  <c r="AF1592" i="3"/>
  <c r="AG1592" i="3" s="1"/>
  <c r="H1388" i="1"/>
  <c r="L1387" i="1"/>
  <c r="J1387" i="1"/>
  <c r="K1387" i="1" s="1"/>
  <c r="G1592" i="3"/>
  <c r="AM1592" i="3" s="1"/>
  <c r="AR1591" i="3" l="1"/>
  <c r="AP1591" i="3"/>
  <c r="AQ1591" i="3" s="1"/>
  <c r="S1593" i="3"/>
  <c r="W1592" i="3"/>
  <c r="U1592" i="3"/>
  <c r="V1592" i="3" s="1"/>
  <c r="H1592" i="3"/>
  <c r="AN1592" i="3" s="1"/>
  <c r="L1591" i="3"/>
  <c r="J1591" i="3"/>
  <c r="K1591" i="3" s="1"/>
  <c r="AD1594" i="3"/>
  <c r="AH1594" i="3" s="1"/>
  <c r="AF1593" i="3"/>
  <c r="AG1593" i="3" s="1"/>
  <c r="H1389" i="1"/>
  <c r="L1388" i="1"/>
  <c r="J1388" i="1"/>
  <c r="G1593" i="3"/>
  <c r="AM1593" i="3" s="1"/>
  <c r="AR1592" i="3" l="1"/>
  <c r="AP1592" i="3"/>
  <c r="AQ1592" i="3" s="1"/>
  <c r="K1388" i="1"/>
  <c r="S82" i="1"/>
  <c r="T82" i="1" s="1"/>
  <c r="H1593" i="3"/>
  <c r="AN1593" i="3" s="1"/>
  <c r="L1592" i="3"/>
  <c r="J1592" i="3"/>
  <c r="K1592" i="3" s="1"/>
  <c r="S1594" i="3"/>
  <c r="W1593" i="3"/>
  <c r="U1593" i="3"/>
  <c r="V1593" i="3" s="1"/>
  <c r="AD1595" i="3"/>
  <c r="AH1595" i="3" s="1"/>
  <c r="AF1594" i="3"/>
  <c r="AG1594" i="3" s="1"/>
  <c r="H1390" i="1"/>
  <c r="L1389" i="1"/>
  <c r="J1389" i="1"/>
  <c r="K1389" i="1" s="1"/>
  <c r="G1594" i="3"/>
  <c r="AM1594" i="3" s="1"/>
  <c r="AR1593" i="3" l="1"/>
  <c r="AP1593" i="3"/>
  <c r="AQ1593" i="3" s="1"/>
  <c r="S1595" i="3"/>
  <c r="W1594" i="3"/>
  <c r="U1594" i="3"/>
  <c r="V1594" i="3" s="1"/>
  <c r="H1594" i="3"/>
  <c r="AN1594" i="3" s="1"/>
  <c r="L1593" i="3"/>
  <c r="J1593" i="3"/>
  <c r="K1593" i="3" s="1"/>
  <c r="AD1596" i="3"/>
  <c r="AH1596" i="3" s="1"/>
  <c r="AF1595" i="3"/>
  <c r="AG1595" i="3" s="1"/>
  <c r="H1391" i="1"/>
  <c r="L1390" i="1"/>
  <c r="J1390" i="1"/>
  <c r="K1390" i="1" s="1"/>
  <c r="G1595" i="3"/>
  <c r="AM1595" i="3" s="1"/>
  <c r="AR1594" i="3" l="1"/>
  <c r="AP1594" i="3"/>
  <c r="AQ1594" i="3" s="1"/>
  <c r="H1595" i="3"/>
  <c r="AN1595" i="3" s="1"/>
  <c r="L1594" i="3"/>
  <c r="J1594" i="3"/>
  <c r="K1594" i="3" s="1"/>
  <c r="S1596" i="3"/>
  <c r="W1595" i="3"/>
  <c r="U1595" i="3"/>
  <c r="V1595" i="3" s="1"/>
  <c r="AD1597" i="3"/>
  <c r="AH1597" i="3" s="1"/>
  <c r="AF1596" i="3"/>
  <c r="AG1596" i="3" s="1"/>
  <c r="H1392" i="1"/>
  <c r="L1391" i="1"/>
  <c r="J1391" i="1"/>
  <c r="K1391" i="1" s="1"/>
  <c r="G1596" i="3"/>
  <c r="AM1596" i="3" s="1"/>
  <c r="AR1595" i="3" l="1"/>
  <c r="AP1595" i="3"/>
  <c r="AQ1595" i="3" s="1"/>
  <c r="S1597" i="3"/>
  <c r="W1596" i="3"/>
  <c r="U1596" i="3"/>
  <c r="V1596" i="3" s="1"/>
  <c r="H1596" i="3"/>
  <c r="AN1596" i="3" s="1"/>
  <c r="L1595" i="3"/>
  <c r="J1595" i="3"/>
  <c r="K1595" i="3" s="1"/>
  <c r="AD1598" i="3"/>
  <c r="AH1598" i="3" s="1"/>
  <c r="AF1597" i="3"/>
  <c r="AG1597" i="3" s="1"/>
  <c r="H1393" i="1"/>
  <c r="L1392" i="1"/>
  <c r="J1392" i="1"/>
  <c r="K1392" i="1" s="1"/>
  <c r="G1597" i="3"/>
  <c r="AM1597" i="3" s="1"/>
  <c r="AR1596" i="3" l="1"/>
  <c r="AP1596" i="3"/>
  <c r="AQ1596" i="3" s="1"/>
  <c r="H1597" i="3"/>
  <c r="AN1597" i="3" s="1"/>
  <c r="L1596" i="3"/>
  <c r="J1596" i="3"/>
  <c r="K1596" i="3" s="1"/>
  <c r="S1598" i="3"/>
  <c r="W1597" i="3"/>
  <c r="U1597" i="3"/>
  <c r="V1597" i="3" s="1"/>
  <c r="AD1599" i="3"/>
  <c r="AH1599" i="3" s="1"/>
  <c r="AF1598" i="3"/>
  <c r="AG1598" i="3" s="1"/>
  <c r="H1394" i="1"/>
  <c r="L1393" i="1"/>
  <c r="J1393" i="1"/>
  <c r="K1393" i="1" s="1"/>
  <c r="G1598" i="3"/>
  <c r="AM1598" i="3" s="1"/>
  <c r="AR1597" i="3" l="1"/>
  <c r="AP1597" i="3"/>
  <c r="AQ1597" i="3" s="1"/>
  <c r="S1599" i="3"/>
  <c r="W1598" i="3"/>
  <c r="U1598" i="3"/>
  <c r="V1598" i="3" s="1"/>
  <c r="H1598" i="3"/>
  <c r="AN1598" i="3" s="1"/>
  <c r="L1597" i="3"/>
  <c r="J1597" i="3"/>
  <c r="K1597" i="3" s="1"/>
  <c r="AD1600" i="3"/>
  <c r="AH1600" i="3" s="1"/>
  <c r="AF1599" i="3"/>
  <c r="AG1599" i="3" s="1"/>
  <c r="H1395" i="1"/>
  <c r="L1394" i="1"/>
  <c r="J1394" i="1"/>
  <c r="K1394" i="1" s="1"/>
  <c r="G1599" i="3"/>
  <c r="AM1599" i="3" s="1"/>
  <c r="AR1598" i="3" l="1"/>
  <c r="AP1598" i="3"/>
  <c r="AQ1598" i="3" s="1"/>
  <c r="H1599" i="3"/>
  <c r="AN1599" i="3" s="1"/>
  <c r="L1598" i="3"/>
  <c r="J1598" i="3"/>
  <c r="K1598" i="3" s="1"/>
  <c r="S1600" i="3"/>
  <c r="W1599" i="3"/>
  <c r="U1599" i="3"/>
  <c r="V1599" i="3" s="1"/>
  <c r="AD1601" i="3"/>
  <c r="AH1601" i="3" s="1"/>
  <c r="AF1600" i="3"/>
  <c r="AG1600" i="3" s="1"/>
  <c r="H1396" i="1"/>
  <c r="L1395" i="1"/>
  <c r="J1395" i="1"/>
  <c r="K1395" i="1" s="1"/>
  <c r="G1600" i="3"/>
  <c r="AM1600" i="3" s="1"/>
  <c r="AR1599" i="3" l="1"/>
  <c r="AP1599" i="3"/>
  <c r="AQ1599" i="3" s="1"/>
  <c r="S1601" i="3"/>
  <c r="W1600" i="3"/>
  <c r="U1600" i="3"/>
  <c r="V1600" i="3" s="1"/>
  <c r="H1600" i="3"/>
  <c r="AN1600" i="3" s="1"/>
  <c r="L1599" i="3"/>
  <c r="J1599" i="3"/>
  <c r="K1599" i="3" s="1"/>
  <c r="AD1602" i="3"/>
  <c r="AH1602" i="3" s="1"/>
  <c r="AF1601" i="3"/>
  <c r="H1397" i="1"/>
  <c r="L1396" i="1"/>
  <c r="J1396" i="1"/>
  <c r="K1396" i="1" s="1"/>
  <c r="G1601" i="3"/>
  <c r="AM1601" i="3" s="1"/>
  <c r="AG1601" i="3" l="1"/>
  <c r="AW104" i="3"/>
  <c r="BA104" i="3" s="1"/>
  <c r="AR1600" i="3"/>
  <c r="AP1600" i="3"/>
  <c r="AQ1600" i="3" s="1"/>
  <c r="H1601" i="3"/>
  <c r="AN1601" i="3" s="1"/>
  <c r="L1600" i="3"/>
  <c r="J1600" i="3"/>
  <c r="K1600" i="3" s="1"/>
  <c r="S1602" i="3"/>
  <c r="W1601" i="3"/>
  <c r="U1601" i="3"/>
  <c r="AD1603" i="3"/>
  <c r="AH1603" i="3" s="1"/>
  <c r="AF1602" i="3"/>
  <c r="AG1602" i="3" s="1"/>
  <c r="H1398" i="1"/>
  <c r="L1397" i="1"/>
  <c r="J1397" i="1"/>
  <c r="K1397" i="1" s="1"/>
  <c r="G1602" i="3"/>
  <c r="AM1602" i="3" s="1"/>
  <c r="V1601" i="3" l="1"/>
  <c r="AV104" i="3"/>
  <c r="AZ104" i="3" s="1"/>
  <c r="AR1601" i="3"/>
  <c r="AP1601" i="3"/>
  <c r="S1603" i="3"/>
  <c r="W1602" i="3"/>
  <c r="U1602" i="3"/>
  <c r="V1602" i="3" s="1"/>
  <c r="H1602" i="3"/>
  <c r="AN1602" i="3" s="1"/>
  <c r="L1601" i="3"/>
  <c r="J1601" i="3"/>
  <c r="AD1604" i="3"/>
  <c r="AH1604" i="3" s="1"/>
  <c r="AF1603" i="3"/>
  <c r="AG1603" i="3" s="1"/>
  <c r="H1399" i="1"/>
  <c r="L1398" i="1"/>
  <c r="J1398" i="1"/>
  <c r="K1398" i="1" s="1"/>
  <c r="G1603" i="3"/>
  <c r="AM1603" i="3" s="1"/>
  <c r="AX104" i="3" l="1"/>
  <c r="BB104" i="3" s="1"/>
  <c r="AQ1601" i="3"/>
  <c r="AR1602" i="3"/>
  <c r="AP1602" i="3"/>
  <c r="AQ1602" i="3" s="1"/>
  <c r="K1601" i="3"/>
  <c r="AU104" i="3"/>
  <c r="AY104" i="3" s="1"/>
  <c r="H1603" i="3"/>
  <c r="AN1603" i="3" s="1"/>
  <c r="L1602" i="3"/>
  <c r="J1602" i="3"/>
  <c r="K1602" i="3" s="1"/>
  <c r="S1604" i="3"/>
  <c r="W1603" i="3"/>
  <c r="U1603" i="3"/>
  <c r="V1603" i="3" s="1"/>
  <c r="AD1605" i="3"/>
  <c r="AH1605" i="3" s="1"/>
  <c r="AF1604" i="3"/>
  <c r="AG1604" i="3" s="1"/>
  <c r="H1400" i="1"/>
  <c r="L1399" i="1"/>
  <c r="J1399" i="1"/>
  <c r="K1399" i="1" s="1"/>
  <c r="G1604" i="3"/>
  <c r="AM1604" i="3" s="1"/>
  <c r="AR1603" i="3" l="1"/>
  <c r="AP1603" i="3"/>
  <c r="AQ1603" i="3" s="1"/>
  <c r="S1605" i="3"/>
  <c r="W1604" i="3"/>
  <c r="U1604" i="3"/>
  <c r="V1604" i="3" s="1"/>
  <c r="H1604" i="3"/>
  <c r="AN1604" i="3" s="1"/>
  <c r="L1603" i="3"/>
  <c r="J1603" i="3"/>
  <c r="K1603" i="3" s="1"/>
  <c r="AD1606" i="3"/>
  <c r="AH1606" i="3" s="1"/>
  <c r="AF1605" i="3"/>
  <c r="AG1605" i="3" s="1"/>
  <c r="H1401" i="1"/>
  <c r="L1400" i="1"/>
  <c r="J1400" i="1"/>
  <c r="K1400" i="1" s="1"/>
  <c r="G1605" i="3"/>
  <c r="AM1605" i="3" s="1"/>
  <c r="AR1604" i="3" l="1"/>
  <c r="AP1604" i="3"/>
  <c r="AQ1604" i="3" s="1"/>
  <c r="H1605" i="3"/>
  <c r="AN1605" i="3" s="1"/>
  <c r="L1604" i="3"/>
  <c r="J1604" i="3"/>
  <c r="K1604" i="3" s="1"/>
  <c r="S1606" i="3"/>
  <c r="W1605" i="3"/>
  <c r="U1605" i="3"/>
  <c r="V1605" i="3" s="1"/>
  <c r="AD1607" i="3"/>
  <c r="AH1607" i="3" s="1"/>
  <c r="AF1606" i="3"/>
  <c r="AG1606" i="3" s="1"/>
  <c r="H1402" i="1"/>
  <c r="L1401" i="1"/>
  <c r="J1401" i="1"/>
  <c r="K1401" i="1" s="1"/>
  <c r="G1606" i="3"/>
  <c r="AM1606" i="3" s="1"/>
  <c r="AR1605" i="3" l="1"/>
  <c r="AP1605" i="3"/>
  <c r="AQ1605" i="3" s="1"/>
  <c r="S1607" i="3"/>
  <c r="W1606" i="3"/>
  <c r="U1606" i="3"/>
  <c r="V1606" i="3" s="1"/>
  <c r="H1606" i="3"/>
  <c r="AN1606" i="3" s="1"/>
  <c r="L1605" i="3"/>
  <c r="J1605" i="3"/>
  <c r="K1605" i="3" s="1"/>
  <c r="AD1608" i="3"/>
  <c r="AH1608" i="3" s="1"/>
  <c r="AF1607" i="3"/>
  <c r="AG1607" i="3" s="1"/>
  <c r="H1403" i="1"/>
  <c r="L1402" i="1"/>
  <c r="J1402" i="1"/>
  <c r="K1402" i="1" s="1"/>
  <c r="G1607" i="3"/>
  <c r="AM1607" i="3" s="1"/>
  <c r="AR1606" i="3" l="1"/>
  <c r="AP1606" i="3"/>
  <c r="AQ1606" i="3" s="1"/>
  <c r="H1607" i="3"/>
  <c r="AN1607" i="3" s="1"/>
  <c r="L1606" i="3"/>
  <c r="J1606" i="3"/>
  <c r="K1606" i="3" s="1"/>
  <c r="S1608" i="3"/>
  <c r="W1607" i="3"/>
  <c r="U1607" i="3"/>
  <c r="V1607" i="3" s="1"/>
  <c r="AD1609" i="3"/>
  <c r="AH1609" i="3" s="1"/>
  <c r="AF1608" i="3"/>
  <c r="AG1608" i="3" s="1"/>
  <c r="H1404" i="1"/>
  <c r="L1403" i="1"/>
  <c r="J1403" i="1"/>
  <c r="K1403" i="1" s="1"/>
  <c r="G1608" i="3"/>
  <c r="AM1608" i="3" s="1"/>
  <c r="AR1607" i="3" l="1"/>
  <c r="AP1607" i="3"/>
  <c r="AQ1607" i="3" s="1"/>
  <c r="S1609" i="3"/>
  <c r="W1608" i="3"/>
  <c r="U1608" i="3"/>
  <c r="V1608" i="3" s="1"/>
  <c r="H1608" i="3"/>
  <c r="AN1608" i="3" s="1"/>
  <c r="L1607" i="3"/>
  <c r="J1607" i="3"/>
  <c r="K1607" i="3" s="1"/>
  <c r="AD1610" i="3"/>
  <c r="AH1610" i="3" s="1"/>
  <c r="AF1609" i="3"/>
  <c r="AG1609" i="3" s="1"/>
  <c r="H1405" i="1"/>
  <c r="L1404" i="1"/>
  <c r="J1404" i="1"/>
  <c r="K1404" i="1" s="1"/>
  <c r="G1609" i="3"/>
  <c r="AM1609" i="3" s="1"/>
  <c r="AR1608" i="3" l="1"/>
  <c r="AP1608" i="3"/>
  <c r="AQ1608" i="3" s="1"/>
  <c r="H1609" i="3"/>
  <c r="AN1609" i="3" s="1"/>
  <c r="L1608" i="3"/>
  <c r="J1608" i="3"/>
  <c r="K1608" i="3" s="1"/>
  <c r="S1610" i="3"/>
  <c r="W1609" i="3"/>
  <c r="U1609" i="3"/>
  <c r="V1609" i="3" s="1"/>
  <c r="AD1611" i="3"/>
  <c r="AH1611" i="3" s="1"/>
  <c r="AF1610" i="3"/>
  <c r="AG1610" i="3" s="1"/>
  <c r="H1406" i="1"/>
  <c r="L1405" i="1"/>
  <c r="J1405" i="1"/>
  <c r="K1405" i="1" s="1"/>
  <c r="G1610" i="3"/>
  <c r="AM1610" i="3" s="1"/>
  <c r="AR1609" i="3" l="1"/>
  <c r="AP1609" i="3"/>
  <c r="AQ1609" i="3" s="1"/>
  <c r="S1611" i="3"/>
  <c r="W1610" i="3"/>
  <c r="U1610" i="3"/>
  <c r="V1610" i="3" s="1"/>
  <c r="H1610" i="3"/>
  <c r="AN1610" i="3" s="1"/>
  <c r="L1609" i="3"/>
  <c r="J1609" i="3"/>
  <c r="K1609" i="3" s="1"/>
  <c r="AD1612" i="3"/>
  <c r="AH1612" i="3" s="1"/>
  <c r="AF1611" i="3"/>
  <c r="AG1611" i="3" s="1"/>
  <c r="H1407" i="1"/>
  <c r="L1406" i="1"/>
  <c r="J1406" i="1"/>
  <c r="K1406" i="1" s="1"/>
  <c r="G1611" i="3"/>
  <c r="AM1611" i="3" s="1"/>
  <c r="AR1610" i="3" l="1"/>
  <c r="AP1610" i="3"/>
  <c r="AQ1610" i="3" s="1"/>
  <c r="H1611" i="3"/>
  <c r="AN1611" i="3" s="1"/>
  <c r="L1610" i="3"/>
  <c r="J1610" i="3"/>
  <c r="K1610" i="3" s="1"/>
  <c r="S1612" i="3"/>
  <c r="W1611" i="3"/>
  <c r="U1611" i="3"/>
  <c r="V1611" i="3" s="1"/>
  <c r="AD1613" i="3"/>
  <c r="AH1613" i="3" s="1"/>
  <c r="AF1612" i="3"/>
  <c r="AG1612" i="3" s="1"/>
  <c r="H1408" i="1"/>
  <c r="L1407" i="1"/>
  <c r="J1407" i="1"/>
  <c r="K1407" i="1" s="1"/>
  <c r="G1612" i="3"/>
  <c r="AM1612" i="3" s="1"/>
  <c r="AR1611" i="3" l="1"/>
  <c r="AP1611" i="3"/>
  <c r="AQ1611" i="3" s="1"/>
  <c r="S1613" i="3"/>
  <c r="W1612" i="3"/>
  <c r="U1612" i="3"/>
  <c r="V1612" i="3" s="1"/>
  <c r="H1612" i="3"/>
  <c r="AN1612" i="3" s="1"/>
  <c r="L1611" i="3"/>
  <c r="J1611" i="3"/>
  <c r="K1611" i="3" s="1"/>
  <c r="AD1614" i="3"/>
  <c r="AH1614" i="3" s="1"/>
  <c r="AF1613" i="3"/>
  <c r="AG1613" i="3" s="1"/>
  <c r="H1409" i="1"/>
  <c r="L1408" i="1"/>
  <c r="J1408" i="1"/>
  <c r="K1408" i="1" s="1"/>
  <c r="G1613" i="3"/>
  <c r="AM1613" i="3" s="1"/>
  <c r="AR1612" i="3" l="1"/>
  <c r="AP1612" i="3"/>
  <c r="AQ1612" i="3" s="1"/>
  <c r="H1613" i="3"/>
  <c r="AN1613" i="3" s="1"/>
  <c r="L1612" i="3"/>
  <c r="J1612" i="3"/>
  <c r="K1612" i="3" s="1"/>
  <c r="S1614" i="3"/>
  <c r="W1613" i="3"/>
  <c r="U1613" i="3"/>
  <c r="V1613" i="3" s="1"/>
  <c r="AD1615" i="3"/>
  <c r="AH1615" i="3" s="1"/>
  <c r="AF1614" i="3"/>
  <c r="AG1614" i="3" s="1"/>
  <c r="H1410" i="1"/>
  <c r="L1409" i="1"/>
  <c r="J1409" i="1"/>
  <c r="K1409" i="1" s="1"/>
  <c r="G1614" i="3"/>
  <c r="AM1614" i="3" s="1"/>
  <c r="AR1613" i="3" l="1"/>
  <c r="AP1613" i="3"/>
  <c r="AQ1613" i="3" s="1"/>
  <c r="S1615" i="3"/>
  <c r="W1614" i="3"/>
  <c r="U1614" i="3"/>
  <c r="V1614" i="3" s="1"/>
  <c r="H1614" i="3"/>
  <c r="AN1614" i="3" s="1"/>
  <c r="L1613" i="3"/>
  <c r="J1613" i="3"/>
  <c r="K1613" i="3" s="1"/>
  <c r="AD1616" i="3"/>
  <c r="AH1616" i="3" s="1"/>
  <c r="AF1615" i="3"/>
  <c r="AG1615" i="3" s="1"/>
  <c r="H1411" i="1"/>
  <c r="L1410" i="1"/>
  <c r="J1410" i="1"/>
  <c r="G1615" i="3"/>
  <c r="AM1615" i="3" s="1"/>
  <c r="AR1614" i="3" l="1"/>
  <c r="AP1614" i="3"/>
  <c r="AQ1614" i="3" s="1"/>
  <c r="K1410" i="1"/>
  <c r="S83" i="1"/>
  <c r="T83" i="1" s="1"/>
  <c r="H1615" i="3"/>
  <c r="AN1615" i="3" s="1"/>
  <c r="L1614" i="3"/>
  <c r="J1614" i="3"/>
  <c r="K1614" i="3" s="1"/>
  <c r="S1616" i="3"/>
  <c r="W1615" i="3"/>
  <c r="U1615" i="3"/>
  <c r="V1615" i="3" s="1"/>
  <c r="AD1617" i="3"/>
  <c r="AH1617" i="3" s="1"/>
  <c r="AF1616" i="3"/>
  <c r="AG1616" i="3" s="1"/>
  <c r="H1412" i="1"/>
  <c r="L1411" i="1"/>
  <c r="J1411" i="1"/>
  <c r="K1411" i="1" s="1"/>
  <c r="G1616" i="3"/>
  <c r="AM1616" i="3" s="1"/>
  <c r="AR1615" i="3" l="1"/>
  <c r="AP1615" i="3"/>
  <c r="AQ1615" i="3" s="1"/>
  <c r="S1617" i="3"/>
  <c r="W1616" i="3"/>
  <c r="U1616" i="3"/>
  <c r="V1616" i="3" s="1"/>
  <c r="H1616" i="3"/>
  <c r="AN1616" i="3" s="1"/>
  <c r="L1615" i="3"/>
  <c r="J1615" i="3"/>
  <c r="K1615" i="3" s="1"/>
  <c r="AD1618" i="3"/>
  <c r="AH1618" i="3" s="1"/>
  <c r="AF1617" i="3"/>
  <c r="AG1617" i="3" s="1"/>
  <c r="H1413" i="1"/>
  <c r="L1412" i="1"/>
  <c r="J1412" i="1"/>
  <c r="K1412" i="1" s="1"/>
  <c r="G1617" i="3"/>
  <c r="AM1617" i="3" s="1"/>
  <c r="AR1616" i="3" l="1"/>
  <c r="AP1616" i="3"/>
  <c r="AQ1616" i="3" s="1"/>
  <c r="H1617" i="3"/>
  <c r="AN1617" i="3" s="1"/>
  <c r="L1616" i="3"/>
  <c r="J1616" i="3"/>
  <c r="K1616" i="3" s="1"/>
  <c r="S1618" i="3"/>
  <c r="W1617" i="3"/>
  <c r="U1617" i="3"/>
  <c r="V1617" i="3" s="1"/>
  <c r="AD1619" i="3"/>
  <c r="AH1619" i="3" s="1"/>
  <c r="AF1618" i="3"/>
  <c r="AG1618" i="3" s="1"/>
  <c r="H1414" i="1"/>
  <c r="L1413" i="1"/>
  <c r="J1413" i="1"/>
  <c r="K1413" i="1" s="1"/>
  <c r="G1618" i="3"/>
  <c r="AM1618" i="3" s="1"/>
  <c r="AR1617" i="3" l="1"/>
  <c r="AP1617" i="3"/>
  <c r="AQ1617" i="3" s="1"/>
  <c r="S1619" i="3"/>
  <c r="W1618" i="3"/>
  <c r="U1618" i="3"/>
  <c r="V1618" i="3" s="1"/>
  <c r="H1618" i="3"/>
  <c r="AN1618" i="3" s="1"/>
  <c r="L1617" i="3"/>
  <c r="J1617" i="3"/>
  <c r="K1617" i="3" s="1"/>
  <c r="AD1620" i="3"/>
  <c r="AH1620" i="3" s="1"/>
  <c r="AF1619" i="3"/>
  <c r="AG1619" i="3" s="1"/>
  <c r="H1415" i="1"/>
  <c r="L1414" i="1"/>
  <c r="J1414" i="1"/>
  <c r="K1414" i="1" s="1"/>
  <c r="G1619" i="3"/>
  <c r="AM1619" i="3" s="1"/>
  <c r="AR1618" i="3" l="1"/>
  <c r="AP1618" i="3"/>
  <c r="AQ1618" i="3" s="1"/>
  <c r="H1619" i="3"/>
  <c r="AN1619" i="3" s="1"/>
  <c r="L1618" i="3"/>
  <c r="J1618" i="3"/>
  <c r="K1618" i="3" s="1"/>
  <c r="S1620" i="3"/>
  <c r="W1619" i="3"/>
  <c r="U1619" i="3"/>
  <c r="V1619" i="3" s="1"/>
  <c r="AD1621" i="3"/>
  <c r="AH1621" i="3" s="1"/>
  <c r="AF1620" i="3"/>
  <c r="AG1620" i="3" s="1"/>
  <c r="H1416" i="1"/>
  <c r="L1415" i="1"/>
  <c r="J1415" i="1"/>
  <c r="K1415" i="1" s="1"/>
  <c r="G1620" i="3"/>
  <c r="AM1620" i="3" s="1"/>
  <c r="AR1619" i="3" l="1"/>
  <c r="AP1619" i="3"/>
  <c r="AQ1619" i="3" s="1"/>
  <c r="S1621" i="3"/>
  <c r="W1620" i="3"/>
  <c r="U1620" i="3"/>
  <c r="V1620" i="3" s="1"/>
  <c r="H1620" i="3"/>
  <c r="AN1620" i="3" s="1"/>
  <c r="L1619" i="3"/>
  <c r="J1619" i="3"/>
  <c r="K1619" i="3" s="1"/>
  <c r="AD1622" i="3"/>
  <c r="AH1622" i="3" s="1"/>
  <c r="AF1621" i="3"/>
  <c r="AG1621" i="3" s="1"/>
  <c r="H1417" i="1"/>
  <c r="L1416" i="1"/>
  <c r="J1416" i="1"/>
  <c r="K1416" i="1" s="1"/>
  <c r="G1621" i="3"/>
  <c r="AM1621" i="3" s="1"/>
  <c r="AR1620" i="3" l="1"/>
  <c r="AP1620" i="3"/>
  <c r="AQ1620" i="3" s="1"/>
  <c r="H1621" i="3"/>
  <c r="AN1621" i="3" s="1"/>
  <c r="L1620" i="3"/>
  <c r="J1620" i="3"/>
  <c r="K1620" i="3" s="1"/>
  <c r="S1622" i="3"/>
  <c r="W1621" i="3"/>
  <c r="U1621" i="3"/>
  <c r="V1621" i="3" s="1"/>
  <c r="AD1623" i="3"/>
  <c r="AH1623" i="3" s="1"/>
  <c r="AF1622" i="3"/>
  <c r="H1418" i="1"/>
  <c r="L1417" i="1"/>
  <c r="J1417" i="1"/>
  <c r="K1417" i="1" s="1"/>
  <c r="G1622" i="3"/>
  <c r="AM1622" i="3" s="1"/>
  <c r="AR1621" i="3" l="1"/>
  <c r="AP1621" i="3"/>
  <c r="AQ1621" i="3" s="1"/>
  <c r="AG1622" i="3"/>
  <c r="AW105" i="3"/>
  <c r="BA105" i="3" s="1"/>
  <c r="S1623" i="3"/>
  <c r="W1622" i="3"/>
  <c r="U1622" i="3"/>
  <c r="H1622" i="3"/>
  <c r="AN1622" i="3" s="1"/>
  <c r="L1621" i="3"/>
  <c r="J1621" i="3"/>
  <c r="K1621" i="3" s="1"/>
  <c r="AD1624" i="3"/>
  <c r="AH1624" i="3" s="1"/>
  <c r="AF1623" i="3"/>
  <c r="AG1623" i="3" s="1"/>
  <c r="H1419" i="1"/>
  <c r="L1418" i="1"/>
  <c r="J1418" i="1"/>
  <c r="K1418" i="1" s="1"/>
  <c r="G1623" i="3"/>
  <c r="AM1623" i="3" s="1"/>
  <c r="AR1622" i="3" l="1"/>
  <c r="AP1622" i="3"/>
  <c r="V1622" i="3"/>
  <c r="AV105" i="3"/>
  <c r="AZ105" i="3" s="1"/>
  <c r="H1623" i="3"/>
  <c r="AN1623" i="3" s="1"/>
  <c r="L1622" i="3"/>
  <c r="J1622" i="3"/>
  <c r="S1624" i="3"/>
  <c r="W1623" i="3"/>
  <c r="U1623" i="3"/>
  <c r="V1623" i="3" s="1"/>
  <c r="AD1625" i="3"/>
  <c r="AH1625" i="3" s="1"/>
  <c r="AF1624" i="3"/>
  <c r="AG1624" i="3" s="1"/>
  <c r="H1420" i="1"/>
  <c r="L1419" i="1"/>
  <c r="J1419" i="1"/>
  <c r="K1419" i="1" s="1"/>
  <c r="G1624" i="3"/>
  <c r="AM1624" i="3" s="1"/>
  <c r="K1622" i="3" l="1"/>
  <c r="AU105" i="3"/>
  <c r="AY105" i="3" s="1"/>
  <c r="AX105" i="3"/>
  <c r="BB105" i="3" s="1"/>
  <c r="AQ1622" i="3"/>
  <c r="AR1623" i="3"/>
  <c r="AP1623" i="3"/>
  <c r="AQ1623" i="3" s="1"/>
  <c r="S1625" i="3"/>
  <c r="W1624" i="3"/>
  <c r="U1624" i="3"/>
  <c r="V1624" i="3" s="1"/>
  <c r="H1624" i="3"/>
  <c r="AN1624" i="3" s="1"/>
  <c r="L1623" i="3"/>
  <c r="J1623" i="3"/>
  <c r="K1623" i="3" s="1"/>
  <c r="AD1626" i="3"/>
  <c r="AH1626" i="3" s="1"/>
  <c r="AF1625" i="3"/>
  <c r="AG1625" i="3" s="1"/>
  <c r="H1421" i="1"/>
  <c r="L1420" i="1"/>
  <c r="J1420" i="1"/>
  <c r="K1420" i="1" s="1"/>
  <c r="G1625" i="3"/>
  <c r="AM1625" i="3" s="1"/>
  <c r="AR1624" i="3" l="1"/>
  <c r="AP1624" i="3"/>
  <c r="AQ1624" i="3" s="1"/>
  <c r="H1625" i="3"/>
  <c r="AN1625" i="3" s="1"/>
  <c r="L1624" i="3"/>
  <c r="J1624" i="3"/>
  <c r="K1624" i="3" s="1"/>
  <c r="S1626" i="3"/>
  <c r="W1625" i="3"/>
  <c r="U1625" i="3"/>
  <c r="V1625" i="3" s="1"/>
  <c r="AD1627" i="3"/>
  <c r="AH1627" i="3" s="1"/>
  <c r="AF1626" i="3"/>
  <c r="AG1626" i="3" s="1"/>
  <c r="H1422" i="1"/>
  <c r="L1421" i="1"/>
  <c r="J1421" i="1"/>
  <c r="K1421" i="1" s="1"/>
  <c r="G1626" i="3"/>
  <c r="AM1626" i="3" s="1"/>
  <c r="AR1625" i="3" l="1"/>
  <c r="AP1625" i="3"/>
  <c r="AQ1625" i="3" s="1"/>
  <c r="S1627" i="3"/>
  <c r="W1626" i="3"/>
  <c r="U1626" i="3"/>
  <c r="V1626" i="3" s="1"/>
  <c r="H1626" i="3"/>
  <c r="AN1626" i="3" s="1"/>
  <c r="L1625" i="3"/>
  <c r="J1625" i="3"/>
  <c r="K1625" i="3" s="1"/>
  <c r="AD1628" i="3"/>
  <c r="AH1628" i="3" s="1"/>
  <c r="AF1627" i="3"/>
  <c r="AG1627" i="3" s="1"/>
  <c r="H1423" i="1"/>
  <c r="L1422" i="1"/>
  <c r="J1422" i="1"/>
  <c r="K1422" i="1" s="1"/>
  <c r="G1627" i="3"/>
  <c r="AM1627" i="3" s="1"/>
  <c r="AR1626" i="3" l="1"/>
  <c r="AP1626" i="3"/>
  <c r="AQ1626" i="3" s="1"/>
  <c r="H1627" i="3"/>
  <c r="AN1627" i="3" s="1"/>
  <c r="L1626" i="3"/>
  <c r="J1626" i="3"/>
  <c r="K1626" i="3" s="1"/>
  <c r="S1628" i="3"/>
  <c r="W1627" i="3"/>
  <c r="U1627" i="3"/>
  <c r="V1627" i="3" s="1"/>
  <c r="AD1629" i="3"/>
  <c r="AH1629" i="3" s="1"/>
  <c r="AF1628" i="3"/>
  <c r="AG1628" i="3" s="1"/>
  <c r="H1424" i="1"/>
  <c r="L1423" i="1"/>
  <c r="J1423" i="1"/>
  <c r="K1423" i="1" s="1"/>
  <c r="G1628" i="3"/>
  <c r="AM1628" i="3" s="1"/>
  <c r="AR1627" i="3" l="1"/>
  <c r="AP1627" i="3"/>
  <c r="AQ1627" i="3" s="1"/>
  <c r="S1629" i="3"/>
  <c r="W1628" i="3"/>
  <c r="U1628" i="3"/>
  <c r="V1628" i="3" s="1"/>
  <c r="H1628" i="3"/>
  <c r="AN1628" i="3" s="1"/>
  <c r="L1627" i="3"/>
  <c r="J1627" i="3"/>
  <c r="K1627" i="3" s="1"/>
  <c r="AD1630" i="3"/>
  <c r="AH1630" i="3" s="1"/>
  <c r="AF1629" i="3"/>
  <c r="AG1629" i="3" s="1"/>
  <c r="H1425" i="1"/>
  <c r="L1424" i="1"/>
  <c r="J1424" i="1"/>
  <c r="K1424" i="1" s="1"/>
  <c r="G1629" i="3"/>
  <c r="AM1629" i="3" s="1"/>
  <c r="AR1628" i="3" l="1"/>
  <c r="AP1628" i="3"/>
  <c r="AQ1628" i="3" s="1"/>
  <c r="H1629" i="3"/>
  <c r="AN1629" i="3" s="1"/>
  <c r="L1628" i="3"/>
  <c r="J1628" i="3"/>
  <c r="K1628" i="3" s="1"/>
  <c r="S1630" i="3"/>
  <c r="W1629" i="3"/>
  <c r="U1629" i="3"/>
  <c r="V1629" i="3" s="1"/>
  <c r="AD1631" i="3"/>
  <c r="AH1631" i="3" s="1"/>
  <c r="AF1630" i="3"/>
  <c r="AG1630" i="3" s="1"/>
  <c r="H1426" i="1"/>
  <c r="L1425" i="1"/>
  <c r="J1425" i="1"/>
  <c r="K1425" i="1" s="1"/>
  <c r="G1630" i="3"/>
  <c r="AM1630" i="3" s="1"/>
  <c r="AR1629" i="3" l="1"/>
  <c r="AP1629" i="3"/>
  <c r="AQ1629" i="3" s="1"/>
  <c r="S1631" i="3"/>
  <c r="W1630" i="3"/>
  <c r="U1630" i="3"/>
  <c r="V1630" i="3" s="1"/>
  <c r="H1630" i="3"/>
  <c r="AN1630" i="3" s="1"/>
  <c r="L1629" i="3"/>
  <c r="J1629" i="3"/>
  <c r="K1629" i="3" s="1"/>
  <c r="AD1632" i="3"/>
  <c r="AH1632" i="3" s="1"/>
  <c r="AF1631" i="3"/>
  <c r="AG1631" i="3" s="1"/>
  <c r="H1427" i="1"/>
  <c r="L1426" i="1"/>
  <c r="J1426" i="1"/>
  <c r="K1426" i="1" s="1"/>
  <c r="G1631" i="3"/>
  <c r="AM1631" i="3" s="1"/>
  <c r="AR1630" i="3" l="1"/>
  <c r="AP1630" i="3"/>
  <c r="AQ1630" i="3" s="1"/>
  <c r="H1631" i="3"/>
  <c r="AN1631" i="3" s="1"/>
  <c r="L1630" i="3"/>
  <c r="J1630" i="3"/>
  <c r="K1630" i="3" s="1"/>
  <c r="S1632" i="3"/>
  <c r="W1631" i="3"/>
  <c r="U1631" i="3"/>
  <c r="V1631" i="3" s="1"/>
  <c r="AD1633" i="3"/>
  <c r="AH1633" i="3" s="1"/>
  <c r="AF1632" i="3"/>
  <c r="AG1632" i="3" s="1"/>
  <c r="H1428" i="1"/>
  <c r="L1427" i="1"/>
  <c r="J1427" i="1"/>
  <c r="K1427" i="1" s="1"/>
  <c r="G1632" i="3"/>
  <c r="AM1632" i="3" s="1"/>
  <c r="AR1631" i="3" l="1"/>
  <c r="AP1631" i="3"/>
  <c r="AQ1631" i="3" s="1"/>
  <c r="S1633" i="3"/>
  <c r="W1632" i="3"/>
  <c r="U1632" i="3"/>
  <c r="V1632" i="3" s="1"/>
  <c r="H1632" i="3"/>
  <c r="AN1632" i="3" s="1"/>
  <c r="L1631" i="3"/>
  <c r="J1631" i="3"/>
  <c r="K1631" i="3" s="1"/>
  <c r="AD1634" i="3"/>
  <c r="AH1634" i="3" s="1"/>
  <c r="AF1633" i="3"/>
  <c r="AG1633" i="3" s="1"/>
  <c r="H1429" i="1"/>
  <c r="L1428" i="1"/>
  <c r="J1428" i="1"/>
  <c r="K1428" i="1" s="1"/>
  <c r="G1633" i="3"/>
  <c r="AM1633" i="3" s="1"/>
  <c r="AR1632" i="3" l="1"/>
  <c r="AP1632" i="3"/>
  <c r="AQ1632" i="3" s="1"/>
  <c r="H1633" i="3"/>
  <c r="AN1633" i="3" s="1"/>
  <c r="L1632" i="3"/>
  <c r="J1632" i="3"/>
  <c r="K1632" i="3" s="1"/>
  <c r="S1634" i="3"/>
  <c r="W1633" i="3"/>
  <c r="U1633" i="3"/>
  <c r="V1633" i="3" s="1"/>
  <c r="AD1635" i="3"/>
  <c r="AH1635" i="3" s="1"/>
  <c r="AF1634" i="3"/>
  <c r="AG1634" i="3" s="1"/>
  <c r="H1430" i="1"/>
  <c r="L1429" i="1"/>
  <c r="J1429" i="1"/>
  <c r="K1429" i="1" s="1"/>
  <c r="G1634" i="3"/>
  <c r="AM1634" i="3" s="1"/>
  <c r="AR1633" i="3" l="1"/>
  <c r="AP1633" i="3"/>
  <c r="AQ1633" i="3" s="1"/>
  <c r="S1635" i="3"/>
  <c r="W1634" i="3"/>
  <c r="U1634" i="3"/>
  <c r="V1634" i="3" s="1"/>
  <c r="H1634" i="3"/>
  <c r="AN1634" i="3" s="1"/>
  <c r="L1633" i="3"/>
  <c r="J1633" i="3"/>
  <c r="K1633" i="3" s="1"/>
  <c r="AD1636" i="3"/>
  <c r="AH1636" i="3" s="1"/>
  <c r="AF1635" i="3"/>
  <c r="AG1635" i="3" s="1"/>
  <c r="H1431" i="1"/>
  <c r="L1430" i="1"/>
  <c r="J1430" i="1"/>
  <c r="K1430" i="1" s="1"/>
  <c r="G1635" i="3"/>
  <c r="AM1635" i="3" s="1"/>
  <c r="AR1634" i="3" l="1"/>
  <c r="AP1634" i="3"/>
  <c r="AQ1634" i="3" s="1"/>
  <c r="H1635" i="3"/>
  <c r="AN1635" i="3" s="1"/>
  <c r="L1634" i="3"/>
  <c r="J1634" i="3"/>
  <c r="K1634" i="3" s="1"/>
  <c r="S1636" i="3"/>
  <c r="W1635" i="3"/>
  <c r="U1635" i="3"/>
  <c r="V1635" i="3" s="1"/>
  <c r="AD1637" i="3"/>
  <c r="AH1637" i="3" s="1"/>
  <c r="AF1636" i="3"/>
  <c r="AG1636" i="3" s="1"/>
  <c r="H1432" i="1"/>
  <c r="L1431" i="1"/>
  <c r="J1431" i="1"/>
  <c r="G1636" i="3"/>
  <c r="AM1636" i="3" s="1"/>
  <c r="AR1635" i="3" l="1"/>
  <c r="AP1635" i="3"/>
  <c r="AQ1635" i="3" s="1"/>
  <c r="K1431" i="1"/>
  <c r="S84" i="1"/>
  <c r="T84" i="1" s="1"/>
  <c r="S1637" i="3"/>
  <c r="W1636" i="3"/>
  <c r="U1636" i="3"/>
  <c r="V1636" i="3" s="1"/>
  <c r="H1636" i="3"/>
  <c r="AN1636" i="3" s="1"/>
  <c r="L1635" i="3"/>
  <c r="J1635" i="3"/>
  <c r="K1635" i="3" s="1"/>
  <c r="AD1638" i="3"/>
  <c r="AH1638" i="3" s="1"/>
  <c r="AF1637" i="3"/>
  <c r="AG1637" i="3" s="1"/>
  <c r="H1433" i="1"/>
  <c r="L1432" i="1"/>
  <c r="J1432" i="1"/>
  <c r="K1432" i="1" s="1"/>
  <c r="G1637" i="3"/>
  <c r="AM1637" i="3" s="1"/>
  <c r="AR1636" i="3" l="1"/>
  <c r="AP1636" i="3"/>
  <c r="AQ1636" i="3" s="1"/>
  <c r="H1637" i="3"/>
  <c r="AN1637" i="3" s="1"/>
  <c r="L1636" i="3"/>
  <c r="J1636" i="3"/>
  <c r="K1636" i="3" s="1"/>
  <c r="S1638" i="3"/>
  <c r="W1637" i="3"/>
  <c r="U1637" i="3"/>
  <c r="V1637" i="3" s="1"/>
  <c r="AD1639" i="3"/>
  <c r="AH1639" i="3" s="1"/>
  <c r="AF1638" i="3"/>
  <c r="AG1638" i="3" s="1"/>
  <c r="H1434" i="1"/>
  <c r="L1433" i="1"/>
  <c r="J1433" i="1"/>
  <c r="K1433" i="1" s="1"/>
  <c r="G1638" i="3"/>
  <c r="AM1638" i="3" s="1"/>
  <c r="AR1637" i="3" l="1"/>
  <c r="AP1637" i="3"/>
  <c r="AQ1637" i="3" s="1"/>
  <c r="S1639" i="3"/>
  <c r="W1638" i="3"/>
  <c r="U1638" i="3"/>
  <c r="V1638" i="3" s="1"/>
  <c r="H1638" i="3"/>
  <c r="AN1638" i="3" s="1"/>
  <c r="L1637" i="3"/>
  <c r="J1637" i="3"/>
  <c r="K1637" i="3" s="1"/>
  <c r="AD1640" i="3"/>
  <c r="AH1640" i="3" s="1"/>
  <c r="AF1639" i="3"/>
  <c r="AG1639" i="3" s="1"/>
  <c r="H1435" i="1"/>
  <c r="L1434" i="1"/>
  <c r="J1434" i="1"/>
  <c r="K1434" i="1" s="1"/>
  <c r="G1639" i="3"/>
  <c r="AM1639" i="3" s="1"/>
  <c r="AR1638" i="3" l="1"/>
  <c r="AP1638" i="3"/>
  <c r="AQ1638" i="3" s="1"/>
  <c r="H1639" i="3"/>
  <c r="AN1639" i="3" s="1"/>
  <c r="L1638" i="3"/>
  <c r="J1638" i="3"/>
  <c r="K1638" i="3" s="1"/>
  <c r="S1640" i="3"/>
  <c r="W1639" i="3"/>
  <c r="U1639" i="3"/>
  <c r="V1639" i="3" s="1"/>
  <c r="AD1641" i="3"/>
  <c r="AH1641" i="3" s="1"/>
  <c r="AF1640" i="3"/>
  <c r="AG1640" i="3" s="1"/>
  <c r="H1436" i="1"/>
  <c r="L1435" i="1"/>
  <c r="J1435" i="1"/>
  <c r="K1435" i="1" s="1"/>
  <c r="G1640" i="3"/>
  <c r="AM1640" i="3" s="1"/>
  <c r="AR1639" i="3" l="1"/>
  <c r="AP1639" i="3"/>
  <c r="AQ1639" i="3" s="1"/>
  <c r="S1641" i="3"/>
  <c r="W1640" i="3"/>
  <c r="U1640" i="3"/>
  <c r="V1640" i="3" s="1"/>
  <c r="H1640" i="3"/>
  <c r="AN1640" i="3" s="1"/>
  <c r="L1639" i="3"/>
  <c r="J1639" i="3"/>
  <c r="K1639" i="3" s="1"/>
  <c r="AD1642" i="3"/>
  <c r="AH1642" i="3" s="1"/>
  <c r="AF1641" i="3"/>
  <c r="AG1641" i="3" s="1"/>
  <c r="H1437" i="1"/>
  <c r="L1436" i="1"/>
  <c r="J1436" i="1"/>
  <c r="K1436" i="1" s="1"/>
  <c r="G1641" i="3"/>
  <c r="AM1641" i="3" s="1"/>
  <c r="AR1640" i="3" l="1"/>
  <c r="AP1640" i="3"/>
  <c r="AQ1640" i="3" s="1"/>
  <c r="H1641" i="3"/>
  <c r="AN1641" i="3" s="1"/>
  <c r="L1640" i="3"/>
  <c r="J1640" i="3"/>
  <c r="K1640" i="3" s="1"/>
  <c r="S1642" i="3"/>
  <c r="W1641" i="3"/>
  <c r="U1641" i="3"/>
  <c r="V1641" i="3" s="1"/>
  <c r="AD1643" i="3"/>
  <c r="AH1643" i="3" s="1"/>
  <c r="AF1642" i="3"/>
  <c r="AG1642" i="3" s="1"/>
  <c r="H1438" i="1"/>
  <c r="L1437" i="1"/>
  <c r="J1437" i="1"/>
  <c r="K1437" i="1" s="1"/>
  <c r="G1642" i="3"/>
  <c r="AM1642" i="3" s="1"/>
  <c r="AR1641" i="3" l="1"/>
  <c r="AP1641" i="3"/>
  <c r="AQ1641" i="3" s="1"/>
  <c r="S1643" i="3"/>
  <c r="W1642" i="3"/>
  <c r="U1642" i="3"/>
  <c r="V1642" i="3" s="1"/>
  <c r="H1642" i="3"/>
  <c r="AN1642" i="3" s="1"/>
  <c r="L1641" i="3"/>
  <c r="J1641" i="3"/>
  <c r="K1641" i="3" s="1"/>
  <c r="AD1644" i="3"/>
  <c r="AH1644" i="3" s="1"/>
  <c r="AF1643" i="3"/>
  <c r="H1439" i="1"/>
  <c r="L1438" i="1"/>
  <c r="J1438" i="1"/>
  <c r="K1438" i="1" s="1"/>
  <c r="G1643" i="3"/>
  <c r="AM1643" i="3" s="1"/>
  <c r="AR1642" i="3" l="1"/>
  <c r="AP1642" i="3"/>
  <c r="AQ1642" i="3" s="1"/>
  <c r="AG1643" i="3"/>
  <c r="AW106" i="3"/>
  <c r="BA106" i="3" s="1"/>
  <c r="H1643" i="3"/>
  <c r="AN1643" i="3" s="1"/>
  <c r="L1642" i="3"/>
  <c r="J1642" i="3"/>
  <c r="K1642" i="3" s="1"/>
  <c r="S1644" i="3"/>
  <c r="W1643" i="3"/>
  <c r="U1643" i="3"/>
  <c r="AD1645" i="3"/>
  <c r="AH1645" i="3" s="1"/>
  <c r="AF1644" i="3"/>
  <c r="AG1644" i="3" s="1"/>
  <c r="H1440" i="1"/>
  <c r="L1439" i="1"/>
  <c r="J1439" i="1"/>
  <c r="K1439" i="1" s="1"/>
  <c r="G1644" i="3"/>
  <c r="AM1644" i="3" s="1"/>
  <c r="AR1643" i="3" l="1"/>
  <c r="AP1643" i="3"/>
  <c r="V1643" i="3"/>
  <c r="AV106" i="3"/>
  <c r="AZ106" i="3" s="1"/>
  <c r="S1645" i="3"/>
  <c r="W1644" i="3"/>
  <c r="U1644" i="3"/>
  <c r="V1644" i="3" s="1"/>
  <c r="H1644" i="3"/>
  <c r="AN1644" i="3" s="1"/>
  <c r="L1643" i="3"/>
  <c r="J1643" i="3"/>
  <c r="AD1646" i="3"/>
  <c r="AH1646" i="3" s="1"/>
  <c r="AF1645" i="3"/>
  <c r="AG1645" i="3" s="1"/>
  <c r="H1441" i="1"/>
  <c r="L1440" i="1"/>
  <c r="J1440" i="1"/>
  <c r="K1440" i="1" s="1"/>
  <c r="G1645" i="3"/>
  <c r="AM1645" i="3" s="1"/>
  <c r="AR1644" i="3" l="1"/>
  <c r="AP1644" i="3"/>
  <c r="AQ1644" i="3" s="1"/>
  <c r="AX106" i="3"/>
  <c r="BB106" i="3" s="1"/>
  <c r="AQ1643" i="3"/>
  <c r="K1643" i="3"/>
  <c r="AU106" i="3"/>
  <c r="AY106" i="3" s="1"/>
  <c r="H1645" i="3"/>
  <c r="AN1645" i="3" s="1"/>
  <c r="L1644" i="3"/>
  <c r="J1644" i="3"/>
  <c r="K1644" i="3" s="1"/>
  <c r="S1646" i="3"/>
  <c r="W1645" i="3"/>
  <c r="U1645" i="3"/>
  <c r="V1645" i="3" s="1"/>
  <c r="AD1647" i="3"/>
  <c r="AH1647" i="3" s="1"/>
  <c r="AF1646" i="3"/>
  <c r="AG1646" i="3" s="1"/>
  <c r="H1442" i="1"/>
  <c r="L1441" i="1"/>
  <c r="J1441" i="1"/>
  <c r="K1441" i="1" s="1"/>
  <c r="G1646" i="3"/>
  <c r="AM1646" i="3" s="1"/>
  <c r="AR1645" i="3" l="1"/>
  <c r="AP1645" i="3"/>
  <c r="AQ1645" i="3" s="1"/>
  <c r="S1647" i="3"/>
  <c r="W1646" i="3"/>
  <c r="U1646" i="3"/>
  <c r="V1646" i="3" s="1"/>
  <c r="H1646" i="3"/>
  <c r="AN1646" i="3" s="1"/>
  <c r="L1645" i="3"/>
  <c r="J1645" i="3"/>
  <c r="K1645" i="3" s="1"/>
  <c r="AD1648" i="3"/>
  <c r="AH1648" i="3" s="1"/>
  <c r="AF1647" i="3"/>
  <c r="AG1647" i="3" s="1"/>
  <c r="H1443" i="1"/>
  <c r="L1442" i="1"/>
  <c r="J1442" i="1"/>
  <c r="K1442" i="1" s="1"/>
  <c r="G1647" i="3"/>
  <c r="AM1647" i="3" s="1"/>
  <c r="AR1646" i="3" l="1"/>
  <c r="AP1646" i="3"/>
  <c r="AQ1646" i="3" s="1"/>
  <c r="H1647" i="3"/>
  <c r="AN1647" i="3" s="1"/>
  <c r="L1646" i="3"/>
  <c r="J1646" i="3"/>
  <c r="K1646" i="3" s="1"/>
  <c r="S1648" i="3"/>
  <c r="W1647" i="3"/>
  <c r="U1647" i="3"/>
  <c r="V1647" i="3" s="1"/>
  <c r="AD1649" i="3"/>
  <c r="AH1649" i="3" s="1"/>
  <c r="AF1648" i="3"/>
  <c r="AG1648" i="3" s="1"/>
  <c r="H1444" i="1"/>
  <c r="L1443" i="1"/>
  <c r="J1443" i="1"/>
  <c r="K1443" i="1" s="1"/>
  <c r="G1648" i="3"/>
  <c r="AM1648" i="3" s="1"/>
  <c r="AR1647" i="3" l="1"/>
  <c r="AP1647" i="3"/>
  <c r="AQ1647" i="3" s="1"/>
  <c r="S1649" i="3"/>
  <c r="W1648" i="3"/>
  <c r="U1648" i="3"/>
  <c r="V1648" i="3" s="1"/>
  <c r="H1648" i="3"/>
  <c r="AN1648" i="3" s="1"/>
  <c r="L1647" i="3"/>
  <c r="J1647" i="3"/>
  <c r="K1647" i="3" s="1"/>
  <c r="AD1650" i="3"/>
  <c r="AH1650" i="3" s="1"/>
  <c r="AF1649" i="3"/>
  <c r="AG1649" i="3" s="1"/>
  <c r="H1445" i="1"/>
  <c r="L1444" i="1"/>
  <c r="J1444" i="1"/>
  <c r="K1444" i="1" s="1"/>
  <c r="G1649" i="3"/>
  <c r="AM1649" i="3" s="1"/>
  <c r="AR1648" i="3" l="1"/>
  <c r="AP1648" i="3"/>
  <c r="AQ1648" i="3" s="1"/>
  <c r="H1649" i="3"/>
  <c r="AN1649" i="3" s="1"/>
  <c r="L1648" i="3"/>
  <c r="J1648" i="3"/>
  <c r="K1648" i="3" s="1"/>
  <c r="S1650" i="3"/>
  <c r="W1649" i="3"/>
  <c r="U1649" i="3"/>
  <c r="V1649" i="3" s="1"/>
  <c r="AD1651" i="3"/>
  <c r="AH1651" i="3" s="1"/>
  <c r="AF1650" i="3"/>
  <c r="AG1650" i="3" s="1"/>
  <c r="H1446" i="1"/>
  <c r="L1445" i="1"/>
  <c r="J1445" i="1"/>
  <c r="K1445" i="1" s="1"/>
  <c r="G1650" i="3"/>
  <c r="AM1650" i="3" s="1"/>
  <c r="AR1649" i="3" l="1"/>
  <c r="AP1649" i="3"/>
  <c r="AQ1649" i="3" s="1"/>
  <c r="S1651" i="3"/>
  <c r="W1650" i="3"/>
  <c r="U1650" i="3"/>
  <c r="V1650" i="3" s="1"/>
  <c r="H1650" i="3"/>
  <c r="AN1650" i="3" s="1"/>
  <c r="L1649" i="3"/>
  <c r="J1649" i="3"/>
  <c r="K1649" i="3" s="1"/>
  <c r="AD1652" i="3"/>
  <c r="AH1652" i="3" s="1"/>
  <c r="AF1651" i="3"/>
  <c r="AG1651" i="3" s="1"/>
  <c r="H1447" i="1"/>
  <c r="L1446" i="1"/>
  <c r="J1446" i="1"/>
  <c r="K1446" i="1" s="1"/>
  <c r="G1651" i="3"/>
  <c r="AM1651" i="3" s="1"/>
  <c r="AR1650" i="3" l="1"/>
  <c r="AP1650" i="3"/>
  <c r="AQ1650" i="3" s="1"/>
  <c r="H1651" i="3"/>
  <c r="AN1651" i="3" s="1"/>
  <c r="L1650" i="3"/>
  <c r="J1650" i="3"/>
  <c r="K1650" i="3" s="1"/>
  <c r="S1652" i="3"/>
  <c r="W1651" i="3"/>
  <c r="U1651" i="3"/>
  <c r="V1651" i="3" s="1"/>
  <c r="AD1653" i="3"/>
  <c r="AH1653" i="3" s="1"/>
  <c r="AF1652" i="3"/>
  <c r="AG1652" i="3" s="1"/>
  <c r="H1448" i="1"/>
  <c r="L1447" i="1"/>
  <c r="J1447" i="1"/>
  <c r="K1447" i="1" s="1"/>
  <c r="G1652" i="3"/>
  <c r="AM1652" i="3" s="1"/>
  <c r="AR1651" i="3" l="1"/>
  <c r="AP1651" i="3"/>
  <c r="AQ1651" i="3" s="1"/>
  <c r="S1653" i="3"/>
  <c r="W1652" i="3"/>
  <c r="U1652" i="3"/>
  <c r="V1652" i="3" s="1"/>
  <c r="H1652" i="3"/>
  <c r="AN1652" i="3" s="1"/>
  <c r="L1651" i="3"/>
  <c r="J1651" i="3"/>
  <c r="K1651" i="3" s="1"/>
  <c r="AD1654" i="3"/>
  <c r="AH1654" i="3" s="1"/>
  <c r="AF1653" i="3"/>
  <c r="AG1653" i="3" s="1"/>
  <c r="H1449" i="1"/>
  <c r="L1448" i="1"/>
  <c r="J1448" i="1"/>
  <c r="K1448" i="1" s="1"/>
  <c r="G1653" i="3"/>
  <c r="AM1653" i="3" s="1"/>
  <c r="AR1652" i="3" l="1"/>
  <c r="AP1652" i="3"/>
  <c r="AQ1652" i="3" s="1"/>
  <c r="H1653" i="3"/>
  <c r="AN1653" i="3" s="1"/>
  <c r="L1652" i="3"/>
  <c r="J1652" i="3"/>
  <c r="K1652" i="3" s="1"/>
  <c r="S1654" i="3"/>
  <c r="W1653" i="3"/>
  <c r="U1653" i="3"/>
  <c r="V1653" i="3" s="1"/>
  <c r="AD1655" i="3"/>
  <c r="AH1655" i="3" s="1"/>
  <c r="AF1654" i="3"/>
  <c r="AG1654" i="3" s="1"/>
  <c r="H1450" i="1"/>
  <c r="L1449" i="1"/>
  <c r="J1449" i="1"/>
  <c r="K1449" i="1" s="1"/>
  <c r="G1654" i="3"/>
  <c r="AM1654" i="3" s="1"/>
  <c r="AR1653" i="3" l="1"/>
  <c r="AP1653" i="3"/>
  <c r="AQ1653" i="3" s="1"/>
  <c r="S1655" i="3"/>
  <c r="W1654" i="3"/>
  <c r="U1654" i="3"/>
  <c r="V1654" i="3" s="1"/>
  <c r="H1654" i="3"/>
  <c r="AN1654" i="3" s="1"/>
  <c r="L1653" i="3"/>
  <c r="J1653" i="3"/>
  <c r="K1653" i="3" s="1"/>
  <c r="AD1656" i="3"/>
  <c r="AH1656" i="3" s="1"/>
  <c r="AF1655" i="3"/>
  <c r="AG1655" i="3" s="1"/>
  <c r="H1451" i="1"/>
  <c r="L1450" i="1"/>
  <c r="J1450" i="1"/>
  <c r="K1450" i="1" s="1"/>
  <c r="G1655" i="3"/>
  <c r="AM1655" i="3" s="1"/>
  <c r="AR1654" i="3" l="1"/>
  <c r="AP1654" i="3"/>
  <c r="AQ1654" i="3" s="1"/>
  <c r="H1655" i="3"/>
  <c r="AN1655" i="3" s="1"/>
  <c r="L1654" i="3"/>
  <c r="J1654" i="3"/>
  <c r="K1654" i="3" s="1"/>
  <c r="S1656" i="3"/>
  <c r="W1655" i="3"/>
  <c r="U1655" i="3"/>
  <c r="V1655" i="3" s="1"/>
  <c r="AD1657" i="3"/>
  <c r="AH1657" i="3" s="1"/>
  <c r="AF1656" i="3"/>
  <c r="AG1656" i="3" s="1"/>
  <c r="H1452" i="1"/>
  <c r="L1451" i="1"/>
  <c r="J1451" i="1"/>
  <c r="K1451" i="1" s="1"/>
  <c r="G1656" i="3"/>
  <c r="AM1656" i="3" s="1"/>
  <c r="AR1655" i="3" l="1"/>
  <c r="AP1655" i="3"/>
  <c r="AQ1655" i="3" s="1"/>
  <c r="S1657" i="3"/>
  <c r="W1656" i="3"/>
  <c r="U1656" i="3"/>
  <c r="V1656" i="3" s="1"/>
  <c r="H1656" i="3"/>
  <c r="AN1656" i="3" s="1"/>
  <c r="L1655" i="3"/>
  <c r="J1655" i="3"/>
  <c r="K1655" i="3" s="1"/>
  <c r="AD1658" i="3"/>
  <c r="AH1658" i="3" s="1"/>
  <c r="AF1657" i="3"/>
  <c r="AG1657" i="3" s="1"/>
  <c r="H1453" i="1"/>
  <c r="L1452" i="1"/>
  <c r="J1452" i="1"/>
  <c r="G1657" i="3"/>
  <c r="AM1657" i="3" s="1"/>
  <c r="AR1656" i="3" l="1"/>
  <c r="AP1656" i="3"/>
  <c r="AQ1656" i="3" s="1"/>
  <c r="K1452" i="1"/>
  <c r="S85" i="1"/>
  <c r="T85" i="1" s="1"/>
  <c r="H1657" i="3"/>
  <c r="AN1657" i="3" s="1"/>
  <c r="L1656" i="3"/>
  <c r="J1656" i="3"/>
  <c r="K1656" i="3" s="1"/>
  <c r="S1658" i="3"/>
  <c r="W1657" i="3"/>
  <c r="U1657" i="3"/>
  <c r="V1657" i="3" s="1"/>
  <c r="AD1659" i="3"/>
  <c r="AH1659" i="3" s="1"/>
  <c r="AF1658" i="3"/>
  <c r="AG1658" i="3" s="1"/>
  <c r="H1454" i="1"/>
  <c r="L1453" i="1"/>
  <c r="J1453" i="1"/>
  <c r="K1453" i="1" s="1"/>
  <c r="G1658" i="3"/>
  <c r="AM1658" i="3" s="1"/>
  <c r="AR1657" i="3" l="1"/>
  <c r="AP1657" i="3"/>
  <c r="AQ1657" i="3" s="1"/>
  <c r="S1659" i="3"/>
  <c r="W1658" i="3"/>
  <c r="U1658" i="3"/>
  <c r="V1658" i="3" s="1"/>
  <c r="H1658" i="3"/>
  <c r="AN1658" i="3" s="1"/>
  <c r="L1657" i="3"/>
  <c r="J1657" i="3"/>
  <c r="K1657" i="3" s="1"/>
  <c r="AD1660" i="3"/>
  <c r="AH1660" i="3" s="1"/>
  <c r="AF1659" i="3"/>
  <c r="AG1659" i="3" s="1"/>
  <c r="H1455" i="1"/>
  <c r="L1454" i="1"/>
  <c r="J1454" i="1"/>
  <c r="K1454" i="1" s="1"/>
  <c r="G1659" i="3"/>
  <c r="AM1659" i="3" s="1"/>
  <c r="AR1658" i="3" l="1"/>
  <c r="AP1658" i="3"/>
  <c r="AQ1658" i="3" s="1"/>
  <c r="H1659" i="3"/>
  <c r="AN1659" i="3" s="1"/>
  <c r="L1658" i="3"/>
  <c r="J1658" i="3"/>
  <c r="K1658" i="3" s="1"/>
  <c r="S1660" i="3"/>
  <c r="W1659" i="3"/>
  <c r="U1659" i="3"/>
  <c r="V1659" i="3" s="1"/>
  <c r="AD1661" i="3"/>
  <c r="AH1661" i="3" s="1"/>
  <c r="AF1660" i="3"/>
  <c r="AG1660" i="3" s="1"/>
  <c r="H1456" i="1"/>
  <c r="L1455" i="1"/>
  <c r="J1455" i="1"/>
  <c r="K1455" i="1" s="1"/>
  <c r="G1660" i="3"/>
  <c r="AM1660" i="3" s="1"/>
  <c r="AR1659" i="3" l="1"/>
  <c r="AP1659" i="3"/>
  <c r="AQ1659" i="3" s="1"/>
  <c r="S1661" i="3"/>
  <c r="W1660" i="3"/>
  <c r="U1660" i="3"/>
  <c r="V1660" i="3" s="1"/>
  <c r="H1660" i="3"/>
  <c r="AN1660" i="3" s="1"/>
  <c r="L1659" i="3"/>
  <c r="J1659" i="3"/>
  <c r="K1659" i="3" s="1"/>
  <c r="AD1662" i="3"/>
  <c r="AH1662" i="3" s="1"/>
  <c r="AF1661" i="3"/>
  <c r="AG1661" i="3" s="1"/>
  <c r="H1457" i="1"/>
  <c r="L1456" i="1"/>
  <c r="J1456" i="1"/>
  <c r="K1456" i="1" s="1"/>
  <c r="G1661" i="3"/>
  <c r="AM1661" i="3" s="1"/>
  <c r="AR1660" i="3" l="1"/>
  <c r="AP1660" i="3"/>
  <c r="AQ1660" i="3" s="1"/>
  <c r="H1661" i="3"/>
  <c r="AN1661" i="3" s="1"/>
  <c r="L1660" i="3"/>
  <c r="J1660" i="3"/>
  <c r="K1660" i="3" s="1"/>
  <c r="S1662" i="3"/>
  <c r="W1661" i="3"/>
  <c r="U1661" i="3"/>
  <c r="V1661" i="3" s="1"/>
  <c r="AD1663" i="3"/>
  <c r="AH1663" i="3" s="1"/>
  <c r="AF1662" i="3"/>
  <c r="AG1662" i="3" s="1"/>
  <c r="H1458" i="1"/>
  <c r="L1457" i="1"/>
  <c r="J1457" i="1"/>
  <c r="K1457" i="1" s="1"/>
  <c r="G1662" i="3"/>
  <c r="AM1662" i="3" s="1"/>
  <c r="AR1661" i="3" l="1"/>
  <c r="AP1661" i="3"/>
  <c r="AQ1661" i="3" s="1"/>
  <c r="S1663" i="3"/>
  <c r="W1662" i="3"/>
  <c r="U1662" i="3"/>
  <c r="V1662" i="3" s="1"/>
  <c r="H1662" i="3"/>
  <c r="AN1662" i="3" s="1"/>
  <c r="L1661" i="3"/>
  <c r="J1661" i="3"/>
  <c r="K1661" i="3" s="1"/>
  <c r="AD1664" i="3"/>
  <c r="AH1664" i="3" s="1"/>
  <c r="AF1663" i="3"/>
  <c r="AG1663" i="3" s="1"/>
  <c r="H1459" i="1"/>
  <c r="L1458" i="1"/>
  <c r="J1458" i="1"/>
  <c r="K1458" i="1" s="1"/>
  <c r="G1663" i="3"/>
  <c r="AM1663" i="3" s="1"/>
  <c r="AR1662" i="3" l="1"/>
  <c r="AP1662" i="3"/>
  <c r="AQ1662" i="3" s="1"/>
  <c r="H1663" i="3"/>
  <c r="AN1663" i="3" s="1"/>
  <c r="L1662" i="3"/>
  <c r="J1662" i="3"/>
  <c r="K1662" i="3" s="1"/>
  <c r="S1664" i="3"/>
  <c r="W1663" i="3"/>
  <c r="U1663" i="3"/>
  <c r="V1663" i="3" s="1"/>
  <c r="AD1665" i="3"/>
  <c r="AH1665" i="3" s="1"/>
  <c r="AF1664" i="3"/>
  <c r="AG1664" i="3" s="1"/>
  <c r="H1460" i="1"/>
  <c r="L1459" i="1"/>
  <c r="J1459" i="1"/>
  <c r="K1459" i="1" s="1"/>
  <c r="G1664" i="3"/>
  <c r="AM1664" i="3" s="1"/>
  <c r="AR1663" i="3" l="1"/>
  <c r="AP1663" i="3"/>
  <c r="AQ1663" i="3" s="1"/>
  <c r="S1665" i="3"/>
  <c r="W1664" i="3"/>
  <c r="U1664" i="3"/>
  <c r="V1664" i="3" s="1"/>
  <c r="H1664" i="3"/>
  <c r="AN1664" i="3" s="1"/>
  <c r="L1663" i="3"/>
  <c r="J1663" i="3"/>
  <c r="K1663" i="3" s="1"/>
  <c r="AD1666" i="3"/>
  <c r="AH1666" i="3" s="1"/>
  <c r="AF1665" i="3"/>
  <c r="H1461" i="1"/>
  <c r="L1460" i="1"/>
  <c r="J1460" i="1"/>
  <c r="K1460" i="1" s="1"/>
  <c r="G1665" i="3"/>
  <c r="AM1665" i="3" s="1"/>
  <c r="AG1665" i="3" l="1"/>
  <c r="AW107" i="3"/>
  <c r="BA107" i="3" s="1"/>
  <c r="AR1664" i="3"/>
  <c r="AP1664" i="3"/>
  <c r="AQ1664" i="3" s="1"/>
  <c r="H1665" i="3"/>
  <c r="AN1665" i="3" s="1"/>
  <c r="L1664" i="3"/>
  <c r="J1664" i="3"/>
  <c r="K1664" i="3" s="1"/>
  <c r="S1666" i="3"/>
  <c r="W1665" i="3"/>
  <c r="U1665" i="3"/>
  <c r="AD1667" i="3"/>
  <c r="AH1667" i="3" s="1"/>
  <c r="AF1666" i="3"/>
  <c r="AG1666" i="3" s="1"/>
  <c r="H1462" i="1"/>
  <c r="L1461" i="1"/>
  <c r="J1461" i="1"/>
  <c r="K1461" i="1" s="1"/>
  <c r="G1666" i="3"/>
  <c r="AM1666" i="3" s="1"/>
  <c r="V1665" i="3" l="1"/>
  <c r="AV107" i="3"/>
  <c r="AZ107" i="3" s="1"/>
  <c r="AR1665" i="3"/>
  <c r="AP1665" i="3"/>
  <c r="S1667" i="3"/>
  <c r="W1666" i="3"/>
  <c r="U1666" i="3"/>
  <c r="V1666" i="3" s="1"/>
  <c r="H1666" i="3"/>
  <c r="AN1666" i="3" s="1"/>
  <c r="L1665" i="3"/>
  <c r="J1665" i="3"/>
  <c r="AD1668" i="3"/>
  <c r="AH1668" i="3" s="1"/>
  <c r="AF1667" i="3"/>
  <c r="AG1667" i="3" s="1"/>
  <c r="H1463" i="1"/>
  <c r="L1462" i="1"/>
  <c r="J1462" i="1"/>
  <c r="K1462" i="1" s="1"/>
  <c r="G1667" i="3"/>
  <c r="AM1667" i="3" s="1"/>
  <c r="AX107" i="3" l="1"/>
  <c r="BB107" i="3" s="1"/>
  <c r="AQ1665" i="3"/>
  <c r="AR1666" i="3"/>
  <c r="AP1666" i="3"/>
  <c r="AQ1666" i="3" s="1"/>
  <c r="K1665" i="3"/>
  <c r="AU107" i="3"/>
  <c r="AY107" i="3" s="1"/>
  <c r="H1667" i="3"/>
  <c r="AN1667" i="3" s="1"/>
  <c r="L1666" i="3"/>
  <c r="J1666" i="3"/>
  <c r="K1666" i="3" s="1"/>
  <c r="S1668" i="3"/>
  <c r="W1667" i="3"/>
  <c r="U1667" i="3"/>
  <c r="V1667" i="3" s="1"/>
  <c r="AD1669" i="3"/>
  <c r="AH1669" i="3" s="1"/>
  <c r="AF1668" i="3"/>
  <c r="AG1668" i="3" s="1"/>
  <c r="H1464" i="1"/>
  <c r="L1463" i="1"/>
  <c r="J1463" i="1"/>
  <c r="K1463" i="1" s="1"/>
  <c r="G1668" i="3"/>
  <c r="AM1668" i="3" s="1"/>
  <c r="AR1667" i="3" l="1"/>
  <c r="AP1667" i="3"/>
  <c r="AQ1667" i="3" s="1"/>
  <c r="S1669" i="3"/>
  <c r="W1668" i="3"/>
  <c r="U1668" i="3"/>
  <c r="V1668" i="3" s="1"/>
  <c r="H1668" i="3"/>
  <c r="AN1668" i="3" s="1"/>
  <c r="L1667" i="3"/>
  <c r="J1667" i="3"/>
  <c r="K1667" i="3" s="1"/>
  <c r="AD1670" i="3"/>
  <c r="AH1670" i="3" s="1"/>
  <c r="AF1669" i="3"/>
  <c r="AG1669" i="3" s="1"/>
  <c r="H1465" i="1"/>
  <c r="L1464" i="1"/>
  <c r="J1464" i="1"/>
  <c r="K1464" i="1" s="1"/>
  <c r="G1669" i="3"/>
  <c r="AM1669" i="3" s="1"/>
  <c r="AR1668" i="3" l="1"/>
  <c r="AP1668" i="3"/>
  <c r="AQ1668" i="3" s="1"/>
  <c r="H1669" i="3"/>
  <c r="AN1669" i="3" s="1"/>
  <c r="L1668" i="3"/>
  <c r="J1668" i="3"/>
  <c r="K1668" i="3" s="1"/>
  <c r="S1670" i="3"/>
  <c r="W1669" i="3"/>
  <c r="U1669" i="3"/>
  <c r="V1669" i="3" s="1"/>
  <c r="AD1671" i="3"/>
  <c r="AH1671" i="3" s="1"/>
  <c r="AF1670" i="3"/>
  <c r="AG1670" i="3" s="1"/>
  <c r="H1466" i="1"/>
  <c r="L1465" i="1"/>
  <c r="J1465" i="1"/>
  <c r="K1465" i="1" s="1"/>
  <c r="G1670" i="3"/>
  <c r="AM1670" i="3" s="1"/>
  <c r="AR1669" i="3" l="1"/>
  <c r="AP1669" i="3"/>
  <c r="AQ1669" i="3" s="1"/>
  <c r="S1671" i="3"/>
  <c r="W1670" i="3"/>
  <c r="U1670" i="3"/>
  <c r="V1670" i="3" s="1"/>
  <c r="H1670" i="3"/>
  <c r="AN1670" i="3" s="1"/>
  <c r="L1669" i="3"/>
  <c r="J1669" i="3"/>
  <c r="K1669" i="3" s="1"/>
  <c r="AD1672" i="3"/>
  <c r="AH1672" i="3" s="1"/>
  <c r="AF1671" i="3"/>
  <c r="AG1671" i="3" s="1"/>
  <c r="H1467" i="1"/>
  <c r="L1466" i="1"/>
  <c r="J1466" i="1"/>
  <c r="K1466" i="1" s="1"/>
  <c r="G1671" i="3"/>
  <c r="AM1671" i="3" s="1"/>
  <c r="AR1670" i="3" l="1"/>
  <c r="AP1670" i="3"/>
  <c r="AQ1670" i="3" s="1"/>
  <c r="H1671" i="3"/>
  <c r="AN1671" i="3" s="1"/>
  <c r="L1670" i="3"/>
  <c r="J1670" i="3"/>
  <c r="K1670" i="3" s="1"/>
  <c r="S1672" i="3"/>
  <c r="W1671" i="3"/>
  <c r="U1671" i="3"/>
  <c r="V1671" i="3" s="1"/>
  <c r="AD1673" i="3"/>
  <c r="AH1673" i="3" s="1"/>
  <c r="AF1672" i="3"/>
  <c r="AG1672" i="3" s="1"/>
  <c r="H1468" i="1"/>
  <c r="L1467" i="1"/>
  <c r="J1467" i="1"/>
  <c r="K1467" i="1" s="1"/>
  <c r="G1672" i="3"/>
  <c r="AM1672" i="3" s="1"/>
  <c r="AR1671" i="3" l="1"/>
  <c r="AP1671" i="3"/>
  <c r="AQ1671" i="3" s="1"/>
  <c r="S1673" i="3"/>
  <c r="W1672" i="3"/>
  <c r="U1672" i="3"/>
  <c r="V1672" i="3" s="1"/>
  <c r="H1672" i="3"/>
  <c r="AN1672" i="3" s="1"/>
  <c r="L1671" i="3"/>
  <c r="J1671" i="3"/>
  <c r="K1671" i="3" s="1"/>
  <c r="AD1674" i="3"/>
  <c r="AH1674" i="3" s="1"/>
  <c r="AF1673" i="3"/>
  <c r="AG1673" i="3" s="1"/>
  <c r="H1469" i="1"/>
  <c r="L1468" i="1"/>
  <c r="J1468" i="1"/>
  <c r="K1468" i="1" s="1"/>
  <c r="G1673" i="3"/>
  <c r="AM1673" i="3" s="1"/>
  <c r="AR1672" i="3" l="1"/>
  <c r="AP1672" i="3"/>
  <c r="AQ1672" i="3" s="1"/>
  <c r="H1673" i="3"/>
  <c r="AN1673" i="3" s="1"/>
  <c r="L1672" i="3"/>
  <c r="J1672" i="3"/>
  <c r="K1672" i="3" s="1"/>
  <c r="S1674" i="3"/>
  <c r="W1673" i="3"/>
  <c r="U1673" i="3"/>
  <c r="V1673" i="3" s="1"/>
  <c r="AD1675" i="3"/>
  <c r="AH1675" i="3" s="1"/>
  <c r="AF1674" i="3"/>
  <c r="AG1674" i="3" s="1"/>
  <c r="H1470" i="1"/>
  <c r="L1469" i="1"/>
  <c r="J1469" i="1"/>
  <c r="K1469" i="1" s="1"/>
  <c r="G1674" i="3"/>
  <c r="AM1674" i="3" s="1"/>
  <c r="AR1673" i="3" l="1"/>
  <c r="AP1673" i="3"/>
  <c r="AQ1673" i="3" s="1"/>
  <c r="S1675" i="3"/>
  <c r="W1674" i="3"/>
  <c r="U1674" i="3"/>
  <c r="V1674" i="3" s="1"/>
  <c r="H1674" i="3"/>
  <c r="AN1674" i="3" s="1"/>
  <c r="L1673" i="3"/>
  <c r="J1673" i="3"/>
  <c r="K1673" i="3" s="1"/>
  <c r="AD1676" i="3"/>
  <c r="AH1676" i="3" s="1"/>
  <c r="AF1675" i="3"/>
  <c r="AG1675" i="3" s="1"/>
  <c r="H1471" i="1"/>
  <c r="L1470" i="1"/>
  <c r="J1470" i="1"/>
  <c r="K1470" i="1" s="1"/>
  <c r="G1675" i="3"/>
  <c r="AM1675" i="3" s="1"/>
  <c r="AR1674" i="3" l="1"/>
  <c r="AP1674" i="3"/>
  <c r="AQ1674" i="3" s="1"/>
  <c r="H1675" i="3"/>
  <c r="AN1675" i="3" s="1"/>
  <c r="L1674" i="3"/>
  <c r="J1674" i="3"/>
  <c r="K1674" i="3" s="1"/>
  <c r="S1676" i="3"/>
  <c r="W1675" i="3"/>
  <c r="U1675" i="3"/>
  <c r="V1675" i="3" s="1"/>
  <c r="AD1677" i="3"/>
  <c r="AH1677" i="3" s="1"/>
  <c r="AF1676" i="3"/>
  <c r="AG1676" i="3" s="1"/>
  <c r="H1472" i="1"/>
  <c r="L1471" i="1"/>
  <c r="J1471" i="1"/>
  <c r="G1676" i="3"/>
  <c r="AM1676" i="3" s="1"/>
  <c r="AR1675" i="3" l="1"/>
  <c r="AP1675" i="3"/>
  <c r="AQ1675" i="3" s="1"/>
  <c r="K1471" i="1"/>
  <c r="S86" i="1"/>
  <c r="T86" i="1" s="1"/>
  <c r="S1677" i="3"/>
  <c r="W1676" i="3"/>
  <c r="U1676" i="3"/>
  <c r="V1676" i="3" s="1"/>
  <c r="H1676" i="3"/>
  <c r="AN1676" i="3" s="1"/>
  <c r="L1675" i="3"/>
  <c r="J1675" i="3"/>
  <c r="K1675" i="3" s="1"/>
  <c r="AD1678" i="3"/>
  <c r="AH1678" i="3" s="1"/>
  <c r="AF1677" i="3"/>
  <c r="AG1677" i="3" s="1"/>
  <c r="H1473" i="1"/>
  <c r="L1472" i="1"/>
  <c r="J1472" i="1"/>
  <c r="K1472" i="1" s="1"/>
  <c r="G1677" i="3"/>
  <c r="AM1677" i="3" s="1"/>
  <c r="AR1676" i="3" l="1"/>
  <c r="AP1676" i="3"/>
  <c r="AQ1676" i="3" s="1"/>
  <c r="H1677" i="3"/>
  <c r="AN1677" i="3" s="1"/>
  <c r="L1676" i="3"/>
  <c r="J1676" i="3"/>
  <c r="K1676" i="3" s="1"/>
  <c r="S1678" i="3"/>
  <c r="W1677" i="3"/>
  <c r="U1677" i="3"/>
  <c r="V1677" i="3" s="1"/>
  <c r="AD1679" i="3"/>
  <c r="AH1679" i="3" s="1"/>
  <c r="AF1678" i="3"/>
  <c r="AG1678" i="3" s="1"/>
  <c r="H1474" i="1"/>
  <c r="L1473" i="1"/>
  <c r="J1473" i="1"/>
  <c r="K1473" i="1" s="1"/>
  <c r="G1678" i="3"/>
  <c r="AM1678" i="3" s="1"/>
  <c r="AR1677" i="3" l="1"/>
  <c r="AP1677" i="3"/>
  <c r="AQ1677" i="3" s="1"/>
  <c r="S1679" i="3"/>
  <c r="W1678" i="3"/>
  <c r="U1678" i="3"/>
  <c r="V1678" i="3" s="1"/>
  <c r="H1678" i="3"/>
  <c r="AN1678" i="3" s="1"/>
  <c r="L1677" i="3"/>
  <c r="J1677" i="3"/>
  <c r="K1677" i="3" s="1"/>
  <c r="AD1680" i="3"/>
  <c r="AH1680" i="3" s="1"/>
  <c r="AF1679" i="3"/>
  <c r="AG1679" i="3" s="1"/>
  <c r="H1475" i="1"/>
  <c r="L1474" i="1"/>
  <c r="J1474" i="1"/>
  <c r="K1474" i="1" s="1"/>
  <c r="G1679" i="3"/>
  <c r="AM1679" i="3" s="1"/>
  <c r="AR1678" i="3" l="1"/>
  <c r="AP1678" i="3"/>
  <c r="AQ1678" i="3" s="1"/>
  <c r="H1679" i="3"/>
  <c r="AN1679" i="3" s="1"/>
  <c r="L1678" i="3"/>
  <c r="J1678" i="3"/>
  <c r="K1678" i="3" s="1"/>
  <c r="S1680" i="3"/>
  <c r="W1679" i="3"/>
  <c r="U1679" i="3"/>
  <c r="V1679" i="3" s="1"/>
  <c r="AD1681" i="3"/>
  <c r="AH1681" i="3" s="1"/>
  <c r="AF1680" i="3"/>
  <c r="AG1680" i="3" s="1"/>
  <c r="H1476" i="1"/>
  <c r="L1475" i="1"/>
  <c r="J1475" i="1"/>
  <c r="K1475" i="1" s="1"/>
  <c r="G1680" i="3"/>
  <c r="AM1680" i="3" s="1"/>
  <c r="AR1679" i="3" l="1"/>
  <c r="AP1679" i="3"/>
  <c r="AQ1679" i="3" s="1"/>
  <c r="S1681" i="3"/>
  <c r="W1680" i="3"/>
  <c r="U1680" i="3"/>
  <c r="V1680" i="3" s="1"/>
  <c r="H1680" i="3"/>
  <c r="AN1680" i="3" s="1"/>
  <c r="L1679" i="3"/>
  <c r="J1679" i="3"/>
  <c r="K1679" i="3" s="1"/>
  <c r="AD1682" i="3"/>
  <c r="AH1682" i="3" s="1"/>
  <c r="AF1681" i="3"/>
  <c r="AG1681" i="3" s="1"/>
  <c r="H1477" i="1"/>
  <c r="L1476" i="1"/>
  <c r="J1476" i="1"/>
  <c r="K1476" i="1" s="1"/>
  <c r="G1681" i="3"/>
  <c r="AM1681" i="3" s="1"/>
  <c r="AR1680" i="3" l="1"/>
  <c r="AP1680" i="3"/>
  <c r="AQ1680" i="3" s="1"/>
  <c r="H1681" i="3"/>
  <c r="AN1681" i="3" s="1"/>
  <c r="L1680" i="3"/>
  <c r="J1680" i="3"/>
  <c r="K1680" i="3" s="1"/>
  <c r="S1682" i="3"/>
  <c r="W1681" i="3"/>
  <c r="U1681" i="3"/>
  <c r="V1681" i="3" s="1"/>
  <c r="AD1683" i="3"/>
  <c r="AH1683" i="3" s="1"/>
  <c r="AF1682" i="3"/>
  <c r="AG1682" i="3" s="1"/>
  <c r="H1478" i="1"/>
  <c r="L1477" i="1"/>
  <c r="J1477" i="1"/>
  <c r="K1477" i="1" s="1"/>
  <c r="G1682" i="3"/>
  <c r="AM1682" i="3" s="1"/>
  <c r="AR1681" i="3" l="1"/>
  <c r="AP1681" i="3"/>
  <c r="AQ1681" i="3" s="1"/>
  <c r="S1683" i="3"/>
  <c r="W1682" i="3"/>
  <c r="U1682" i="3"/>
  <c r="V1682" i="3" s="1"/>
  <c r="H1682" i="3"/>
  <c r="AN1682" i="3" s="1"/>
  <c r="L1681" i="3"/>
  <c r="J1681" i="3"/>
  <c r="K1681" i="3" s="1"/>
  <c r="AD1684" i="3"/>
  <c r="AH1684" i="3" s="1"/>
  <c r="AF1683" i="3"/>
  <c r="AG1683" i="3" s="1"/>
  <c r="H1479" i="1"/>
  <c r="L1478" i="1"/>
  <c r="J1478" i="1"/>
  <c r="K1478" i="1" s="1"/>
  <c r="G1683" i="3"/>
  <c r="AM1683" i="3" s="1"/>
  <c r="AR1682" i="3" l="1"/>
  <c r="AP1682" i="3"/>
  <c r="AQ1682" i="3" s="1"/>
  <c r="H1683" i="3"/>
  <c r="AN1683" i="3" s="1"/>
  <c r="L1682" i="3"/>
  <c r="J1682" i="3"/>
  <c r="K1682" i="3" s="1"/>
  <c r="S1684" i="3"/>
  <c r="W1683" i="3"/>
  <c r="U1683" i="3"/>
  <c r="V1683" i="3" s="1"/>
  <c r="AD1685" i="3"/>
  <c r="AH1685" i="3" s="1"/>
  <c r="AF1684" i="3"/>
  <c r="AG1684" i="3" s="1"/>
  <c r="H1480" i="1"/>
  <c r="L1479" i="1"/>
  <c r="J1479" i="1"/>
  <c r="K1479" i="1" s="1"/>
  <c r="G1684" i="3"/>
  <c r="AM1684" i="3" s="1"/>
  <c r="AR1683" i="3" l="1"/>
  <c r="AP1683" i="3"/>
  <c r="AQ1683" i="3" s="1"/>
  <c r="S1685" i="3"/>
  <c r="W1684" i="3"/>
  <c r="U1684" i="3"/>
  <c r="V1684" i="3" s="1"/>
  <c r="H1684" i="3"/>
  <c r="AN1684" i="3" s="1"/>
  <c r="L1683" i="3"/>
  <c r="J1683" i="3"/>
  <c r="K1683" i="3" s="1"/>
  <c r="AD1686" i="3"/>
  <c r="AH1686" i="3" s="1"/>
  <c r="AF1685" i="3"/>
  <c r="H1481" i="1"/>
  <c r="L1480" i="1"/>
  <c r="J1480" i="1"/>
  <c r="K1480" i="1" s="1"/>
  <c r="G1685" i="3"/>
  <c r="AM1685" i="3" s="1"/>
  <c r="AG1685" i="3" l="1"/>
  <c r="AW108" i="3"/>
  <c r="BA108" i="3" s="1"/>
  <c r="AR1684" i="3"/>
  <c r="AP1684" i="3"/>
  <c r="AQ1684" i="3" s="1"/>
  <c r="H1685" i="3"/>
  <c r="AN1685" i="3" s="1"/>
  <c r="L1684" i="3"/>
  <c r="J1684" i="3"/>
  <c r="K1684" i="3" s="1"/>
  <c r="S1686" i="3"/>
  <c r="W1685" i="3"/>
  <c r="U1685" i="3"/>
  <c r="AD1687" i="3"/>
  <c r="AH1687" i="3" s="1"/>
  <c r="AF1686" i="3"/>
  <c r="AG1686" i="3" s="1"/>
  <c r="H1482" i="1"/>
  <c r="L1481" i="1"/>
  <c r="J1481" i="1"/>
  <c r="K1481" i="1" s="1"/>
  <c r="G1686" i="3"/>
  <c r="AM1686" i="3" s="1"/>
  <c r="V1685" i="3" l="1"/>
  <c r="AV108" i="3"/>
  <c r="AZ108" i="3" s="1"/>
  <c r="AR1685" i="3"/>
  <c r="AP1685" i="3"/>
  <c r="S1687" i="3"/>
  <c r="W1686" i="3"/>
  <c r="U1686" i="3"/>
  <c r="V1686" i="3" s="1"/>
  <c r="H1686" i="3"/>
  <c r="AN1686" i="3" s="1"/>
  <c r="L1685" i="3"/>
  <c r="J1685" i="3"/>
  <c r="AD1688" i="3"/>
  <c r="AH1688" i="3" s="1"/>
  <c r="AF1687" i="3"/>
  <c r="AG1687" i="3" s="1"/>
  <c r="H1483" i="1"/>
  <c r="L1482" i="1"/>
  <c r="J1482" i="1"/>
  <c r="K1482" i="1" s="1"/>
  <c r="G1687" i="3"/>
  <c r="AM1687" i="3" s="1"/>
  <c r="AX108" i="3" l="1"/>
  <c r="BB108" i="3" s="1"/>
  <c r="AQ1685" i="3"/>
  <c r="AR1686" i="3"/>
  <c r="AP1686" i="3"/>
  <c r="AQ1686" i="3" s="1"/>
  <c r="K1685" i="3"/>
  <c r="AU108" i="3"/>
  <c r="AY108" i="3" s="1"/>
  <c r="H1687" i="3"/>
  <c r="AN1687" i="3" s="1"/>
  <c r="L1686" i="3"/>
  <c r="J1686" i="3"/>
  <c r="K1686" i="3" s="1"/>
  <c r="S1688" i="3"/>
  <c r="W1687" i="3"/>
  <c r="U1687" i="3"/>
  <c r="V1687" i="3" s="1"/>
  <c r="AD1689" i="3"/>
  <c r="AH1689" i="3" s="1"/>
  <c r="AF1688" i="3"/>
  <c r="AG1688" i="3" s="1"/>
  <c r="H1484" i="1"/>
  <c r="L1483" i="1"/>
  <c r="J1483" i="1"/>
  <c r="K1483" i="1" s="1"/>
  <c r="G1688" i="3"/>
  <c r="AM1688" i="3" s="1"/>
  <c r="AR1687" i="3" l="1"/>
  <c r="AP1687" i="3"/>
  <c r="AQ1687" i="3" s="1"/>
  <c r="S1689" i="3"/>
  <c r="W1688" i="3"/>
  <c r="U1688" i="3"/>
  <c r="V1688" i="3" s="1"/>
  <c r="H1688" i="3"/>
  <c r="AN1688" i="3" s="1"/>
  <c r="L1687" i="3"/>
  <c r="J1687" i="3"/>
  <c r="K1687" i="3" s="1"/>
  <c r="AD1690" i="3"/>
  <c r="AH1690" i="3" s="1"/>
  <c r="AF1689" i="3"/>
  <c r="AG1689" i="3" s="1"/>
  <c r="H1485" i="1"/>
  <c r="L1484" i="1"/>
  <c r="J1484" i="1"/>
  <c r="K1484" i="1" s="1"/>
  <c r="G1689" i="3"/>
  <c r="AM1689" i="3" s="1"/>
  <c r="AR1688" i="3" l="1"/>
  <c r="AP1688" i="3"/>
  <c r="AQ1688" i="3" s="1"/>
  <c r="H1689" i="3"/>
  <c r="AN1689" i="3" s="1"/>
  <c r="L1688" i="3"/>
  <c r="J1688" i="3"/>
  <c r="K1688" i="3" s="1"/>
  <c r="S1690" i="3"/>
  <c r="W1689" i="3"/>
  <c r="U1689" i="3"/>
  <c r="V1689" i="3" s="1"/>
  <c r="AD1691" i="3"/>
  <c r="AH1691" i="3" s="1"/>
  <c r="AF1690" i="3"/>
  <c r="AG1690" i="3" s="1"/>
  <c r="H1486" i="1"/>
  <c r="L1485" i="1"/>
  <c r="J1485" i="1"/>
  <c r="K1485" i="1" s="1"/>
  <c r="G1690" i="3"/>
  <c r="AM1690" i="3" s="1"/>
  <c r="AR1689" i="3" l="1"/>
  <c r="AP1689" i="3"/>
  <c r="AQ1689" i="3" s="1"/>
  <c r="S1691" i="3"/>
  <c r="W1690" i="3"/>
  <c r="U1690" i="3"/>
  <c r="V1690" i="3" s="1"/>
  <c r="H1690" i="3"/>
  <c r="AN1690" i="3" s="1"/>
  <c r="L1689" i="3"/>
  <c r="J1689" i="3"/>
  <c r="K1689" i="3" s="1"/>
  <c r="AD1692" i="3"/>
  <c r="AH1692" i="3" s="1"/>
  <c r="AF1691" i="3"/>
  <c r="AG1691" i="3" s="1"/>
  <c r="H1487" i="1"/>
  <c r="L1486" i="1"/>
  <c r="J1486" i="1"/>
  <c r="K1486" i="1" s="1"/>
  <c r="G1691" i="3"/>
  <c r="AM1691" i="3" s="1"/>
  <c r="AR1690" i="3" l="1"/>
  <c r="AP1690" i="3"/>
  <c r="AQ1690" i="3" s="1"/>
  <c r="H1691" i="3"/>
  <c r="AN1691" i="3" s="1"/>
  <c r="L1690" i="3"/>
  <c r="J1690" i="3"/>
  <c r="K1690" i="3" s="1"/>
  <c r="S1692" i="3"/>
  <c r="W1691" i="3"/>
  <c r="U1691" i="3"/>
  <c r="V1691" i="3" s="1"/>
  <c r="AD1693" i="3"/>
  <c r="AH1693" i="3" s="1"/>
  <c r="AF1692" i="3"/>
  <c r="AG1692" i="3" s="1"/>
  <c r="H1488" i="1"/>
  <c r="L1487" i="1"/>
  <c r="J1487" i="1"/>
  <c r="K1487" i="1" s="1"/>
  <c r="G1692" i="3"/>
  <c r="AM1692" i="3" s="1"/>
  <c r="AR1691" i="3" l="1"/>
  <c r="AP1691" i="3"/>
  <c r="AQ1691" i="3" s="1"/>
  <c r="S1693" i="3"/>
  <c r="W1692" i="3"/>
  <c r="U1692" i="3"/>
  <c r="V1692" i="3" s="1"/>
  <c r="H1692" i="3"/>
  <c r="AN1692" i="3" s="1"/>
  <c r="L1691" i="3"/>
  <c r="J1691" i="3"/>
  <c r="K1691" i="3" s="1"/>
  <c r="AD1694" i="3"/>
  <c r="AH1694" i="3" s="1"/>
  <c r="AF1693" i="3"/>
  <c r="AG1693" i="3" s="1"/>
  <c r="H1489" i="1"/>
  <c r="L1488" i="1"/>
  <c r="J1488" i="1"/>
  <c r="K1488" i="1" s="1"/>
  <c r="G1693" i="3"/>
  <c r="AM1693" i="3" s="1"/>
  <c r="AR1692" i="3" l="1"/>
  <c r="AP1692" i="3"/>
  <c r="AQ1692" i="3" s="1"/>
  <c r="H1693" i="3"/>
  <c r="AN1693" i="3" s="1"/>
  <c r="L1692" i="3"/>
  <c r="J1692" i="3"/>
  <c r="K1692" i="3" s="1"/>
  <c r="S1694" i="3"/>
  <c r="W1693" i="3"/>
  <c r="U1693" i="3"/>
  <c r="V1693" i="3" s="1"/>
  <c r="AD1695" i="3"/>
  <c r="AH1695" i="3" s="1"/>
  <c r="AF1694" i="3"/>
  <c r="AG1694" i="3" s="1"/>
  <c r="H1490" i="1"/>
  <c r="L1489" i="1"/>
  <c r="J1489" i="1"/>
  <c r="K1489" i="1" s="1"/>
  <c r="G1694" i="3"/>
  <c r="AM1694" i="3" s="1"/>
  <c r="AR1693" i="3" l="1"/>
  <c r="AP1693" i="3"/>
  <c r="AQ1693" i="3" s="1"/>
  <c r="S1695" i="3"/>
  <c r="W1694" i="3"/>
  <c r="U1694" i="3"/>
  <c r="V1694" i="3" s="1"/>
  <c r="H1694" i="3"/>
  <c r="AN1694" i="3" s="1"/>
  <c r="L1693" i="3"/>
  <c r="J1693" i="3"/>
  <c r="K1693" i="3" s="1"/>
  <c r="AD1696" i="3"/>
  <c r="AH1696" i="3" s="1"/>
  <c r="AF1695" i="3"/>
  <c r="AG1695" i="3" s="1"/>
  <c r="H1491" i="1"/>
  <c r="L1490" i="1"/>
  <c r="J1490" i="1"/>
  <c r="G1695" i="3"/>
  <c r="AM1695" i="3" s="1"/>
  <c r="AR1694" i="3" l="1"/>
  <c r="AP1694" i="3"/>
  <c r="AQ1694" i="3" s="1"/>
  <c r="K1490" i="1"/>
  <c r="S87" i="1"/>
  <c r="T87" i="1" s="1"/>
  <c r="H1695" i="3"/>
  <c r="AN1695" i="3" s="1"/>
  <c r="L1694" i="3"/>
  <c r="J1694" i="3"/>
  <c r="K1694" i="3" s="1"/>
  <c r="S1696" i="3"/>
  <c r="W1695" i="3"/>
  <c r="U1695" i="3"/>
  <c r="V1695" i="3" s="1"/>
  <c r="AD1697" i="3"/>
  <c r="AH1697" i="3" s="1"/>
  <c r="AF1696" i="3"/>
  <c r="AG1696" i="3" s="1"/>
  <c r="H1492" i="1"/>
  <c r="L1491" i="1"/>
  <c r="J1491" i="1"/>
  <c r="K1491" i="1" s="1"/>
  <c r="G1696" i="3"/>
  <c r="AM1696" i="3" s="1"/>
  <c r="AR1695" i="3" l="1"/>
  <c r="AP1695" i="3"/>
  <c r="AQ1695" i="3" s="1"/>
  <c r="S1697" i="3"/>
  <c r="W1696" i="3"/>
  <c r="U1696" i="3"/>
  <c r="V1696" i="3" s="1"/>
  <c r="H1696" i="3"/>
  <c r="AN1696" i="3" s="1"/>
  <c r="L1695" i="3"/>
  <c r="J1695" i="3"/>
  <c r="K1695" i="3" s="1"/>
  <c r="AD1698" i="3"/>
  <c r="AH1698" i="3" s="1"/>
  <c r="AF1697" i="3"/>
  <c r="AG1697" i="3" s="1"/>
  <c r="H1493" i="1"/>
  <c r="L1492" i="1"/>
  <c r="J1492" i="1"/>
  <c r="K1492" i="1" s="1"/>
  <c r="G1697" i="3"/>
  <c r="AM1697" i="3" s="1"/>
  <c r="AR1696" i="3" l="1"/>
  <c r="AP1696" i="3"/>
  <c r="AQ1696" i="3" s="1"/>
  <c r="H1697" i="3"/>
  <c r="AN1697" i="3" s="1"/>
  <c r="L1696" i="3"/>
  <c r="J1696" i="3"/>
  <c r="K1696" i="3" s="1"/>
  <c r="S1698" i="3"/>
  <c r="W1697" i="3"/>
  <c r="U1697" i="3"/>
  <c r="V1697" i="3" s="1"/>
  <c r="AD1699" i="3"/>
  <c r="AH1699" i="3" s="1"/>
  <c r="AF1698" i="3"/>
  <c r="AG1698" i="3" s="1"/>
  <c r="H1494" i="1"/>
  <c r="L1493" i="1"/>
  <c r="J1493" i="1"/>
  <c r="K1493" i="1" s="1"/>
  <c r="G1698" i="3"/>
  <c r="AM1698" i="3" s="1"/>
  <c r="AR1697" i="3" l="1"/>
  <c r="AP1697" i="3"/>
  <c r="AQ1697" i="3" s="1"/>
  <c r="S1699" i="3"/>
  <c r="W1698" i="3"/>
  <c r="U1698" i="3"/>
  <c r="V1698" i="3" s="1"/>
  <c r="H1698" i="3"/>
  <c r="AN1698" i="3" s="1"/>
  <c r="L1697" i="3"/>
  <c r="J1697" i="3"/>
  <c r="K1697" i="3" s="1"/>
  <c r="AD1700" i="3"/>
  <c r="AH1700" i="3" s="1"/>
  <c r="AF1699" i="3"/>
  <c r="AG1699" i="3" s="1"/>
  <c r="H1495" i="1"/>
  <c r="L1494" i="1"/>
  <c r="J1494" i="1"/>
  <c r="K1494" i="1" s="1"/>
  <c r="G1699" i="3"/>
  <c r="AM1699" i="3" s="1"/>
  <c r="AR1698" i="3" l="1"/>
  <c r="AP1698" i="3"/>
  <c r="AQ1698" i="3" s="1"/>
  <c r="H1699" i="3"/>
  <c r="AN1699" i="3" s="1"/>
  <c r="L1698" i="3"/>
  <c r="J1698" i="3"/>
  <c r="K1698" i="3" s="1"/>
  <c r="S1700" i="3"/>
  <c r="W1699" i="3"/>
  <c r="U1699" i="3"/>
  <c r="V1699" i="3" s="1"/>
  <c r="AD1701" i="3"/>
  <c r="AH1701" i="3" s="1"/>
  <c r="AF1700" i="3"/>
  <c r="AG1700" i="3" s="1"/>
  <c r="H1496" i="1"/>
  <c r="L1495" i="1"/>
  <c r="J1495" i="1"/>
  <c r="K1495" i="1" s="1"/>
  <c r="G1700" i="3"/>
  <c r="AM1700" i="3" s="1"/>
  <c r="AR1699" i="3" l="1"/>
  <c r="AP1699" i="3"/>
  <c r="AQ1699" i="3" s="1"/>
  <c r="S1701" i="3"/>
  <c r="W1700" i="3"/>
  <c r="U1700" i="3"/>
  <c r="V1700" i="3" s="1"/>
  <c r="H1700" i="3"/>
  <c r="AN1700" i="3" s="1"/>
  <c r="L1699" i="3"/>
  <c r="J1699" i="3"/>
  <c r="K1699" i="3" s="1"/>
  <c r="AD1702" i="3"/>
  <c r="AH1702" i="3" s="1"/>
  <c r="AF1701" i="3"/>
  <c r="AG1701" i="3" s="1"/>
  <c r="H1497" i="1"/>
  <c r="L1496" i="1"/>
  <c r="J1496" i="1"/>
  <c r="K1496" i="1" s="1"/>
  <c r="G1701" i="3"/>
  <c r="AM1701" i="3" s="1"/>
  <c r="AR1700" i="3" l="1"/>
  <c r="AP1700" i="3"/>
  <c r="AQ1700" i="3" s="1"/>
  <c r="H1701" i="3"/>
  <c r="AN1701" i="3" s="1"/>
  <c r="L1700" i="3"/>
  <c r="J1700" i="3"/>
  <c r="K1700" i="3" s="1"/>
  <c r="S1702" i="3"/>
  <c r="W1701" i="3"/>
  <c r="U1701" i="3"/>
  <c r="V1701" i="3" s="1"/>
  <c r="AD1703" i="3"/>
  <c r="AH1703" i="3" s="1"/>
  <c r="AF1702" i="3"/>
  <c r="AG1702" i="3" s="1"/>
  <c r="H1498" i="1"/>
  <c r="L1497" i="1"/>
  <c r="J1497" i="1"/>
  <c r="K1497" i="1" s="1"/>
  <c r="G1702" i="3"/>
  <c r="AM1702" i="3" s="1"/>
  <c r="AR1701" i="3" l="1"/>
  <c r="AP1701" i="3"/>
  <c r="AQ1701" i="3" s="1"/>
  <c r="S1703" i="3"/>
  <c r="W1702" i="3"/>
  <c r="U1702" i="3"/>
  <c r="V1702" i="3" s="1"/>
  <c r="H1702" i="3"/>
  <c r="AN1702" i="3" s="1"/>
  <c r="L1701" i="3"/>
  <c r="J1701" i="3"/>
  <c r="K1701" i="3" s="1"/>
  <c r="AD1704" i="3"/>
  <c r="AH1704" i="3" s="1"/>
  <c r="AF1703" i="3"/>
  <c r="AG1703" i="3" s="1"/>
  <c r="H1499" i="1"/>
  <c r="L1498" i="1"/>
  <c r="J1498" i="1"/>
  <c r="K1498" i="1" s="1"/>
  <c r="G1703" i="3"/>
  <c r="AM1703" i="3" s="1"/>
  <c r="AR1702" i="3" l="1"/>
  <c r="AP1702" i="3"/>
  <c r="AQ1702" i="3" s="1"/>
  <c r="H1703" i="3"/>
  <c r="AN1703" i="3" s="1"/>
  <c r="L1702" i="3"/>
  <c r="J1702" i="3"/>
  <c r="K1702" i="3" s="1"/>
  <c r="S1704" i="3"/>
  <c r="W1703" i="3"/>
  <c r="U1703" i="3"/>
  <c r="V1703" i="3" s="1"/>
  <c r="AD1705" i="3"/>
  <c r="AH1705" i="3" s="1"/>
  <c r="AF1704" i="3"/>
  <c r="AG1704" i="3" s="1"/>
  <c r="H1500" i="1"/>
  <c r="L1499" i="1"/>
  <c r="J1499" i="1"/>
  <c r="K1499" i="1" s="1"/>
  <c r="G1704" i="3"/>
  <c r="AM1704" i="3" s="1"/>
  <c r="AR1703" i="3" l="1"/>
  <c r="AP1703" i="3"/>
  <c r="AQ1703" i="3" s="1"/>
  <c r="S1705" i="3"/>
  <c r="W1704" i="3"/>
  <c r="U1704" i="3"/>
  <c r="V1704" i="3" s="1"/>
  <c r="H1704" i="3"/>
  <c r="AN1704" i="3" s="1"/>
  <c r="L1703" i="3"/>
  <c r="J1703" i="3"/>
  <c r="K1703" i="3" s="1"/>
  <c r="AD1706" i="3"/>
  <c r="AH1706" i="3" s="1"/>
  <c r="AF1705" i="3"/>
  <c r="AG1705" i="3" s="1"/>
  <c r="H1501" i="1"/>
  <c r="L1500" i="1"/>
  <c r="J1500" i="1"/>
  <c r="K1500" i="1" s="1"/>
  <c r="G1705" i="3"/>
  <c r="AM1705" i="3" s="1"/>
  <c r="AR1704" i="3" l="1"/>
  <c r="AP1704" i="3"/>
  <c r="AQ1704" i="3" s="1"/>
  <c r="H1705" i="3"/>
  <c r="AN1705" i="3" s="1"/>
  <c r="L1704" i="3"/>
  <c r="J1704" i="3"/>
  <c r="K1704" i="3" s="1"/>
  <c r="S1706" i="3"/>
  <c r="W1705" i="3"/>
  <c r="U1705" i="3"/>
  <c r="V1705" i="3" s="1"/>
  <c r="AD1707" i="3"/>
  <c r="AH1707" i="3" s="1"/>
  <c r="AF1706" i="3"/>
  <c r="H1502" i="1"/>
  <c r="L1501" i="1"/>
  <c r="J1501" i="1"/>
  <c r="K1501" i="1" s="1"/>
  <c r="G1706" i="3"/>
  <c r="AM1706" i="3" s="1"/>
  <c r="AR1705" i="3" l="1"/>
  <c r="AP1705" i="3"/>
  <c r="AQ1705" i="3" s="1"/>
  <c r="AG1706" i="3"/>
  <c r="AW109" i="3"/>
  <c r="BA109" i="3" s="1"/>
  <c r="S1707" i="3"/>
  <c r="W1706" i="3"/>
  <c r="U1706" i="3"/>
  <c r="H1706" i="3"/>
  <c r="AN1706" i="3" s="1"/>
  <c r="L1705" i="3"/>
  <c r="J1705" i="3"/>
  <c r="K1705" i="3" s="1"/>
  <c r="AD1708" i="3"/>
  <c r="AH1708" i="3" s="1"/>
  <c r="AF1707" i="3"/>
  <c r="AG1707" i="3" s="1"/>
  <c r="H1503" i="1"/>
  <c r="L1502" i="1"/>
  <c r="J1502" i="1"/>
  <c r="K1502" i="1" s="1"/>
  <c r="G1707" i="3"/>
  <c r="AM1707" i="3" s="1"/>
  <c r="AR1706" i="3" l="1"/>
  <c r="AP1706" i="3"/>
  <c r="V1706" i="3"/>
  <c r="AV109" i="3"/>
  <c r="AZ109" i="3" s="1"/>
  <c r="H1707" i="3"/>
  <c r="AN1707" i="3" s="1"/>
  <c r="L1706" i="3"/>
  <c r="J1706" i="3"/>
  <c r="S1708" i="3"/>
  <c r="W1707" i="3"/>
  <c r="U1707" i="3"/>
  <c r="V1707" i="3" s="1"/>
  <c r="AD1709" i="3"/>
  <c r="AH1709" i="3" s="1"/>
  <c r="AF1708" i="3"/>
  <c r="AG1708" i="3" s="1"/>
  <c r="H1504" i="1"/>
  <c r="L1503" i="1"/>
  <c r="J1503" i="1"/>
  <c r="K1503" i="1" s="1"/>
  <c r="G1708" i="3"/>
  <c r="AM1708" i="3" s="1"/>
  <c r="AR1707" i="3" l="1"/>
  <c r="AP1707" i="3"/>
  <c r="AQ1707" i="3" s="1"/>
  <c r="K1706" i="3"/>
  <c r="AU109" i="3"/>
  <c r="AY109" i="3" s="1"/>
  <c r="AX109" i="3"/>
  <c r="BB109" i="3" s="1"/>
  <c r="AQ1706" i="3"/>
  <c r="S1709" i="3"/>
  <c r="W1708" i="3"/>
  <c r="U1708" i="3"/>
  <c r="V1708" i="3" s="1"/>
  <c r="H1708" i="3"/>
  <c r="AN1708" i="3" s="1"/>
  <c r="L1707" i="3"/>
  <c r="J1707" i="3"/>
  <c r="K1707" i="3" s="1"/>
  <c r="AD1710" i="3"/>
  <c r="AH1710" i="3" s="1"/>
  <c r="AF1709" i="3"/>
  <c r="AG1709" i="3" s="1"/>
  <c r="H1505" i="1"/>
  <c r="L1504" i="1"/>
  <c r="J1504" i="1"/>
  <c r="K1504" i="1" s="1"/>
  <c r="G1709" i="3"/>
  <c r="AM1709" i="3" s="1"/>
  <c r="AR1708" i="3" l="1"/>
  <c r="AP1708" i="3"/>
  <c r="AQ1708" i="3" s="1"/>
  <c r="H1709" i="3"/>
  <c r="AN1709" i="3" s="1"/>
  <c r="L1708" i="3"/>
  <c r="J1708" i="3"/>
  <c r="K1708" i="3" s="1"/>
  <c r="S1710" i="3"/>
  <c r="W1709" i="3"/>
  <c r="U1709" i="3"/>
  <c r="V1709" i="3" s="1"/>
  <c r="AD1711" i="3"/>
  <c r="AH1711" i="3" s="1"/>
  <c r="AF1710" i="3"/>
  <c r="AG1710" i="3" s="1"/>
  <c r="H1506" i="1"/>
  <c r="L1505" i="1"/>
  <c r="J1505" i="1"/>
  <c r="K1505" i="1" s="1"/>
  <c r="G1710" i="3"/>
  <c r="AM1710" i="3" s="1"/>
  <c r="AR1709" i="3" l="1"/>
  <c r="AP1709" i="3"/>
  <c r="AQ1709" i="3" s="1"/>
  <c r="S1711" i="3"/>
  <c r="W1710" i="3"/>
  <c r="U1710" i="3"/>
  <c r="V1710" i="3" s="1"/>
  <c r="H1710" i="3"/>
  <c r="AN1710" i="3" s="1"/>
  <c r="L1709" i="3"/>
  <c r="J1709" i="3"/>
  <c r="K1709" i="3" s="1"/>
  <c r="AD1712" i="3"/>
  <c r="AH1712" i="3" s="1"/>
  <c r="AF1711" i="3"/>
  <c r="AG1711" i="3" s="1"/>
  <c r="H1507" i="1"/>
  <c r="L1506" i="1"/>
  <c r="J1506" i="1"/>
  <c r="K1506" i="1" s="1"/>
  <c r="G1711" i="3"/>
  <c r="AM1711" i="3" s="1"/>
  <c r="AR1710" i="3" l="1"/>
  <c r="AP1710" i="3"/>
  <c r="AQ1710" i="3" s="1"/>
  <c r="H1711" i="3"/>
  <c r="AN1711" i="3" s="1"/>
  <c r="L1710" i="3"/>
  <c r="J1710" i="3"/>
  <c r="K1710" i="3" s="1"/>
  <c r="S1712" i="3"/>
  <c r="W1711" i="3"/>
  <c r="U1711" i="3"/>
  <c r="V1711" i="3" s="1"/>
  <c r="AD1713" i="3"/>
  <c r="AH1713" i="3" s="1"/>
  <c r="AF1712" i="3"/>
  <c r="AG1712" i="3" s="1"/>
  <c r="H1508" i="1"/>
  <c r="L1507" i="1"/>
  <c r="J1507" i="1"/>
  <c r="K1507" i="1" s="1"/>
  <c r="G1712" i="3"/>
  <c r="AM1712" i="3" s="1"/>
  <c r="AR1711" i="3" l="1"/>
  <c r="AP1711" i="3"/>
  <c r="AQ1711" i="3" s="1"/>
  <c r="S1713" i="3"/>
  <c r="W1712" i="3"/>
  <c r="U1712" i="3"/>
  <c r="V1712" i="3" s="1"/>
  <c r="H1712" i="3"/>
  <c r="AN1712" i="3" s="1"/>
  <c r="L1711" i="3"/>
  <c r="J1711" i="3"/>
  <c r="K1711" i="3" s="1"/>
  <c r="AD1714" i="3"/>
  <c r="AH1714" i="3" s="1"/>
  <c r="AF1713" i="3"/>
  <c r="AG1713" i="3" s="1"/>
  <c r="H1509" i="1"/>
  <c r="L1508" i="1"/>
  <c r="J1508" i="1"/>
  <c r="K1508" i="1" s="1"/>
  <c r="G1713" i="3"/>
  <c r="AM1713" i="3" s="1"/>
  <c r="AR1712" i="3" l="1"/>
  <c r="AP1712" i="3"/>
  <c r="AQ1712" i="3" s="1"/>
  <c r="H1713" i="3"/>
  <c r="AN1713" i="3" s="1"/>
  <c r="L1712" i="3"/>
  <c r="J1712" i="3"/>
  <c r="K1712" i="3" s="1"/>
  <c r="S1714" i="3"/>
  <c r="W1713" i="3"/>
  <c r="U1713" i="3"/>
  <c r="V1713" i="3" s="1"/>
  <c r="AD1715" i="3"/>
  <c r="AH1715" i="3" s="1"/>
  <c r="AF1714" i="3"/>
  <c r="AG1714" i="3" s="1"/>
  <c r="H1510" i="1"/>
  <c r="L1509" i="1"/>
  <c r="J1509" i="1"/>
  <c r="K1509" i="1" s="1"/>
  <c r="G1714" i="3"/>
  <c r="AM1714" i="3" s="1"/>
  <c r="AR1713" i="3" l="1"/>
  <c r="AP1713" i="3"/>
  <c r="AQ1713" i="3" s="1"/>
  <c r="S1715" i="3"/>
  <c r="W1714" i="3"/>
  <c r="U1714" i="3"/>
  <c r="V1714" i="3" s="1"/>
  <c r="H1714" i="3"/>
  <c r="AN1714" i="3" s="1"/>
  <c r="L1713" i="3"/>
  <c r="J1713" i="3"/>
  <c r="K1713" i="3" s="1"/>
  <c r="AD1716" i="3"/>
  <c r="AH1716" i="3" s="1"/>
  <c r="AF1715" i="3"/>
  <c r="AG1715" i="3" s="1"/>
  <c r="H1511" i="1"/>
  <c r="L1510" i="1"/>
  <c r="J1510" i="1"/>
  <c r="K1510" i="1" s="1"/>
  <c r="G1715" i="3"/>
  <c r="AM1715" i="3" s="1"/>
  <c r="AR1714" i="3" l="1"/>
  <c r="AP1714" i="3"/>
  <c r="AQ1714" i="3" s="1"/>
  <c r="H1715" i="3"/>
  <c r="AN1715" i="3" s="1"/>
  <c r="L1714" i="3"/>
  <c r="J1714" i="3"/>
  <c r="K1714" i="3" s="1"/>
  <c r="S1716" i="3"/>
  <c r="W1715" i="3"/>
  <c r="U1715" i="3"/>
  <c r="V1715" i="3" s="1"/>
  <c r="AD1717" i="3"/>
  <c r="AH1717" i="3" s="1"/>
  <c r="AF1716" i="3"/>
  <c r="AG1716" i="3" s="1"/>
  <c r="H1512" i="1"/>
  <c r="L1511" i="1"/>
  <c r="J1511" i="1"/>
  <c r="G1716" i="3"/>
  <c r="AM1716" i="3" s="1"/>
  <c r="AR1715" i="3" l="1"/>
  <c r="AP1715" i="3"/>
  <c r="AQ1715" i="3" s="1"/>
  <c r="K1511" i="1"/>
  <c r="S88" i="1"/>
  <c r="T88" i="1" s="1"/>
  <c r="S1717" i="3"/>
  <c r="W1716" i="3"/>
  <c r="U1716" i="3"/>
  <c r="V1716" i="3" s="1"/>
  <c r="H1716" i="3"/>
  <c r="AN1716" i="3" s="1"/>
  <c r="L1715" i="3"/>
  <c r="J1715" i="3"/>
  <c r="K1715" i="3" s="1"/>
  <c r="AD1718" i="3"/>
  <c r="AH1718" i="3" s="1"/>
  <c r="AF1717" i="3"/>
  <c r="AG1717" i="3" s="1"/>
  <c r="H1513" i="1"/>
  <c r="L1512" i="1"/>
  <c r="J1512" i="1"/>
  <c r="K1512" i="1" s="1"/>
  <c r="G1717" i="3"/>
  <c r="AM1717" i="3" s="1"/>
  <c r="AR1716" i="3" l="1"/>
  <c r="AP1716" i="3"/>
  <c r="AQ1716" i="3" s="1"/>
  <c r="H1717" i="3"/>
  <c r="AN1717" i="3" s="1"/>
  <c r="L1716" i="3"/>
  <c r="J1716" i="3"/>
  <c r="K1716" i="3" s="1"/>
  <c r="S1718" i="3"/>
  <c r="W1717" i="3"/>
  <c r="U1717" i="3"/>
  <c r="V1717" i="3" s="1"/>
  <c r="AD1719" i="3"/>
  <c r="AH1719" i="3" s="1"/>
  <c r="AF1718" i="3"/>
  <c r="AG1718" i="3" s="1"/>
  <c r="H1514" i="1"/>
  <c r="L1513" i="1"/>
  <c r="J1513" i="1"/>
  <c r="K1513" i="1" s="1"/>
  <c r="G1718" i="3"/>
  <c r="AM1718" i="3" s="1"/>
  <c r="AR1717" i="3" l="1"/>
  <c r="AP1717" i="3"/>
  <c r="AQ1717" i="3" s="1"/>
  <c r="S1719" i="3"/>
  <c r="W1718" i="3"/>
  <c r="U1718" i="3"/>
  <c r="V1718" i="3" s="1"/>
  <c r="H1718" i="3"/>
  <c r="AN1718" i="3" s="1"/>
  <c r="L1717" i="3"/>
  <c r="J1717" i="3"/>
  <c r="K1717" i="3" s="1"/>
  <c r="AD1720" i="3"/>
  <c r="AH1720" i="3" s="1"/>
  <c r="AF1719" i="3"/>
  <c r="AG1719" i="3" s="1"/>
  <c r="H1515" i="1"/>
  <c r="L1514" i="1"/>
  <c r="J1514" i="1"/>
  <c r="K1514" i="1" s="1"/>
  <c r="G1719" i="3"/>
  <c r="AM1719" i="3" s="1"/>
  <c r="AR1718" i="3" l="1"/>
  <c r="AP1718" i="3"/>
  <c r="AQ1718" i="3" s="1"/>
  <c r="H1719" i="3"/>
  <c r="AN1719" i="3" s="1"/>
  <c r="L1718" i="3"/>
  <c r="J1718" i="3"/>
  <c r="K1718" i="3" s="1"/>
  <c r="S1720" i="3"/>
  <c r="W1719" i="3"/>
  <c r="U1719" i="3"/>
  <c r="V1719" i="3" s="1"/>
  <c r="AD1721" i="3"/>
  <c r="AH1721" i="3" s="1"/>
  <c r="AF1720" i="3"/>
  <c r="AG1720" i="3" s="1"/>
  <c r="H1516" i="1"/>
  <c r="L1515" i="1"/>
  <c r="J1515" i="1"/>
  <c r="K1515" i="1" s="1"/>
  <c r="G1720" i="3"/>
  <c r="AM1720" i="3" s="1"/>
  <c r="AR1719" i="3" l="1"/>
  <c r="AP1719" i="3"/>
  <c r="AQ1719" i="3" s="1"/>
  <c r="S1721" i="3"/>
  <c r="W1720" i="3"/>
  <c r="U1720" i="3"/>
  <c r="V1720" i="3" s="1"/>
  <c r="H1720" i="3"/>
  <c r="AN1720" i="3" s="1"/>
  <c r="L1719" i="3"/>
  <c r="J1719" i="3"/>
  <c r="K1719" i="3" s="1"/>
  <c r="AD1722" i="3"/>
  <c r="AH1722" i="3" s="1"/>
  <c r="AF1721" i="3"/>
  <c r="AG1721" i="3" s="1"/>
  <c r="H1517" i="1"/>
  <c r="L1516" i="1"/>
  <c r="J1516" i="1"/>
  <c r="K1516" i="1" s="1"/>
  <c r="G1721" i="3"/>
  <c r="AM1721" i="3" s="1"/>
  <c r="AR1720" i="3" l="1"/>
  <c r="AP1720" i="3"/>
  <c r="AQ1720" i="3" s="1"/>
  <c r="H1721" i="3"/>
  <c r="AN1721" i="3" s="1"/>
  <c r="L1720" i="3"/>
  <c r="J1720" i="3"/>
  <c r="K1720" i="3" s="1"/>
  <c r="S1722" i="3"/>
  <c r="W1721" i="3"/>
  <c r="U1721" i="3"/>
  <c r="V1721" i="3" s="1"/>
  <c r="AD1723" i="3"/>
  <c r="AH1723" i="3" s="1"/>
  <c r="AF1722" i="3"/>
  <c r="AG1722" i="3" s="1"/>
  <c r="H1518" i="1"/>
  <c r="L1517" i="1"/>
  <c r="J1517" i="1"/>
  <c r="K1517" i="1" s="1"/>
  <c r="G1722" i="3"/>
  <c r="AM1722" i="3" s="1"/>
  <c r="AR1721" i="3" l="1"/>
  <c r="AP1721" i="3"/>
  <c r="AQ1721" i="3" s="1"/>
  <c r="S1723" i="3"/>
  <c r="W1722" i="3"/>
  <c r="U1722" i="3"/>
  <c r="V1722" i="3" s="1"/>
  <c r="H1722" i="3"/>
  <c r="AN1722" i="3" s="1"/>
  <c r="L1721" i="3"/>
  <c r="J1721" i="3"/>
  <c r="K1721" i="3" s="1"/>
  <c r="AD1724" i="3"/>
  <c r="AH1724" i="3" s="1"/>
  <c r="AF1723" i="3"/>
  <c r="AG1723" i="3" s="1"/>
  <c r="H1519" i="1"/>
  <c r="L1518" i="1"/>
  <c r="J1518" i="1"/>
  <c r="K1518" i="1" s="1"/>
  <c r="G1723" i="3"/>
  <c r="AM1723" i="3" s="1"/>
  <c r="AR1722" i="3" l="1"/>
  <c r="AP1722" i="3"/>
  <c r="AQ1722" i="3" s="1"/>
  <c r="H1723" i="3"/>
  <c r="AN1723" i="3" s="1"/>
  <c r="L1722" i="3"/>
  <c r="J1722" i="3"/>
  <c r="K1722" i="3" s="1"/>
  <c r="S1724" i="3"/>
  <c r="W1723" i="3"/>
  <c r="U1723" i="3"/>
  <c r="V1723" i="3" s="1"/>
  <c r="AD1725" i="3"/>
  <c r="AH1725" i="3" s="1"/>
  <c r="AF1724" i="3"/>
  <c r="H1520" i="1"/>
  <c r="L1519" i="1"/>
  <c r="J1519" i="1"/>
  <c r="K1519" i="1" s="1"/>
  <c r="G1724" i="3"/>
  <c r="AM1724" i="3" s="1"/>
  <c r="AR1723" i="3" l="1"/>
  <c r="AP1723" i="3"/>
  <c r="AQ1723" i="3" s="1"/>
  <c r="AG1724" i="3"/>
  <c r="AW110" i="3"/>
  <c r="BA110" i="3" s="1"/>
  <c r="S1725" i="3"/>
  <c r="W1724" i="3"/>
  <c r="U1724" i="3"/>
  <c r="H1724" i="3"/>
  <c r="AN1724" i="3" s="1"/>
  <c r="L1723" i="3"/>
  <c r="J1723" i="3"/>
  <c r="K1723" i="3" s="1"/>
  <c r="AD1726" i="3"/>
  <c r="AH1726" i="3" s="1"/>
  <c r="AF1725" i="3"/>
  <c r="AG1725" i="3" s="1"/>
  <c r="H1521" i="1"/>
  <c r="L1520" i="1"/>
  <c r="J1520" i="1"/>
  <c r="K1520" i="1" s="1"/>
  <c r="G1725" i="3"/>
  <c r="AM1725" i="3" s="1"/>
  <c r="AR1724" i="3" l="1"/>
  <c r="AP1724" i="3"/>
  <c r="V1724" i="3"/>
  <c r="AV110" i="3"/>
  <c r="AZ110" i="3" s="1"/>
  <c r="H1725" i="3"/>
  <c r="AN1725" i="3" s="1"/>
  <c r="L1724" i="3"/>
  <c r="J1724" i="3"/>
  <c r="S1726" i="3"/>
  <c r="W1725" i="3"/>
  <c r="U1725" i="3"/>
  <c r="V1725" i="3" s="1"/>
  <c r="AD1727" i="3"/>
  <c r="AH1727" i="3" s="1"/>
  <c r="AF1726" i="3"/>
  <c r="AG1726" i="3" s="1"/>
  <c r="H1522" i="1"/>
  <c r="L1521" i="1"/>
  <c r="J1521" i="1"/>
  <c r="K1521" i="1" s="1"/>
  <c r="G1726" i="3"/>
  <c r="AM1726" i="3" s="1"/>
  <c r="AR1725" i="3" l="1"/>
  <c r="AP1725" i="3"/>
  <c r="AQ1725" i="3" s="1"/>
  <c r="K1724" i="3"/>
  <c r="AU110" i="3"/>
  <c r="AY110" i="3" s="1"/>
  <c r="AX110" i="3"/>
  <c r="BB110" i="3" s="1"/>
  <c r="AQ1724" i="3"/>
  <c r="S1727" i="3"/>
  <c r="W1726" i="3"/>
  <c r="U1726" i="3"/>
  <c r="V1726" i="3" s="1"/>
  <c r="H1726" i="3"/>
  <c r="AN1726" i="3" s="1"/>
  <c r="L1725" i="3"/>
  <c r="J1725" i="3"/>
  <c r="K1725" i="3" s="1"/>
  <c r="AD1728" i="3"/>
  <c r="AH1728" i="3" s="1"/>
  <c r="AF1727" i="3"/>
  <c r="AG1727" i="3" s="1"/>
  <c r="H1523" i="1"/>
  <c r="L1522" i="1"/>
  <c r="J1522" i="1"/>
  <c r="K1522" i="1" s="1"/>
  <c r="G1727" i="3"/>
  <c r="AM1727" i="3" s="1"/>
  <c r="AR1726" i="3" l="1"/>
  <c r="AP1726" i="3"/>
  <c r="AQ1726" i="3" s="1"/>
  <c r="H1727" i="3"/>
  <c r="AN1727" i="3" s="1"/>
  <c r="L1726" i="3"/>
  <c r="J1726" i="3"/>
  <c r="K1726" i="3" s="1"/>
  <c r="S1728" i="3"/>
  <c r="W1727" i="3"/>
  <c r="U1727" i="3"/>
  <c r="V1727" i="3" s="1"/>
  <c r="AD1729" i="3"/>
  <c r="AH1729" i="3" s="1"/>
  <c r="AF1728" i="3"/>
  <c r="AG1728" i="3" s="1"/>
  <c r="H1524" i="1"/>
  <c r="L1523" i="1"/>
  <c r="J1523" i="1"/>
  <c r="K1523" i="1" s="1"/>
  <c r="G1728" i="3"/>
  <c r="AM1728" i="3" s="1"/>
  <c r="AR1727" i="3" l="1"/>
  <c r="AP1727" i="3"/>
  <c r="AQ1727" i="3" s="1"/>
  <c r="S1729" i="3"/>
  <c r="W1728" i="3"/>
  <c r="U1728" i="3"/>
  <c r="V1728" i="3" s="1"/>
  <c r="H1728" i="3"/>
  <c r="AN1728" i="3" s="1"/>
  <c r="L1727" i="3"/>
  <c r="J1727" i="3"/>
  <c r="K1727" i="3" s="1"/>
  <c r="AD1730" i="3"/>
  <c r="AH1730" i="3" s="1"/>
  <c r="AF1729" i="3"/>
  <c r="AG1729" i="3" s="1"/>
  <c r="H1525" i="1"/>
  <c r="L1524" i="1"/>
  <c r="J1524" i="1"/>
  <c r="K1524" i="1" s="1"/>
  <c r="G1729" i="3"/>
  <c r="AM1729" i="3" s="1"/>
  <c r="AR1728" i="3" l="1"/>
  <c r="AP1728" i="3"/>
  <c r="AQ1728" i="3" s="1"/>
  <c r="H1729" i="3"/>
  <c r="AN1729" i="3" s="1"/>
  <c r="L1728" i="3"/>
  <c r="J1728" i="3"/>
  <c r="K1728" i="3" s="1"/>
  <c r="S1730" i="3"/>
  <c r="W1729" i="3"/>
  <c r="U1729" i="3"/>
  <c r="V1729" i="3" s="1"/>
  <c r="AD1731" i="3"/>
  <c r="AH1731" i="3" s="1"/>
  <c r="AF1730" i="3"/>
  <c r="AG1730" i="3" s="1"/>
  <c r="H1526" i="1"/>
  <c r="L1525" i="1"/>
  <c r="J1525" i="1"/>
  <c r="K1525" i="1" s="1"/>
  <c r="G1730" i="3"/>
  <c r="AM1730" i="3" s="1"/>
  <c r="AR1729" i="3" l="1"/>
  <c r="AP1729" i="3"/>
  <c r="AQ1729" i="3" s="1"/>
  <c r="S1731" i="3"/>
  <c r="W1730" i="3"/>
  <c r="U1730" i="3"/>
  <c r="V1730" i="3" s="1"/>
  <c r="H1730" i="3"/>
  <c r="AN1730" i="3" s="1"/>
  <c r="L1729" i="3"/>
  <c r="J1729" i="3"/>
  <c r="K1729" i="3" s="1"/>
  <c r="AD1732" i="3"/>
  <c r="AH1732" i="3" s="1"/>
  <c r="AF1731" i="3"/>
  <c r="AG1731" i="3" s="1"/>
  <c r="H1527" i="1"/>
  <c r="L1526" i="1"/>
  <c r="J1526" i="1"/>
  <c r="K1526" i="1" s="1"/>
  <c r="G1731" i="3"/>
  <c r="AM1731" i="3" s="1"/>
  <c r="AR1730" i="3" l="1"/>
  <c r="AP1730" i="3"/>
  <c r="AQ1730" i="3" s="1"/>
  <c r="H1731" i="3"/>
  <c r="AN1731" i="3" s="1"/>
  <c r="L1730" i="3"/>
  <c r="J1730" i="3"/>
  <c r="K1730" i="3" s="1"/>
  <c r="S1732" i="3"/>
  <c r="W1731" i="3"/>
  <c r="U1731" i="3"/>
  <c r="V1731" i="3" s="1"/>
  <c r="AD1733" i="3"/>
  <c r="AH1733" i="3" s="1"/>
  <c r="AF1732" i="3"/>
  <c r="AG1732" i="3" s="1"/>
  <c r="H1528" i="1"/>
  <c r="L1527" i="1"/>
  <c r="J1527" i="1"/>
  <c r="K1527" i="1" s="1"/>
  <c r="G1732" i="3"/>
  <c r="AM1732" i="3" s="1"/>
  <c r="AR1731" i="3" l="1"/>
  <c r="AP1731" i="3"/>
  <c r="AQ1731" i="3" s="1"/>
  <c r="S1733" i="3"/>
  <c r="W1732" i="3"/>
  <c r="U1732" i="3"/>
  <c r="V1732" i="3" s="1"/>
  <c r="H1732" i="3"/>
  <c r="AN1732" i="3" s="1"/>
  <c r="L1731" i="3"/>
  <c r="J1731" i="3"/>
  <c r="K1731" i="3" s="1"/>
  <c r="AD1734" i="3"/>
  <c r="AH1734" i="3" s="1"/>
  <c r="AF1733" i="3"/>
  <c r="AG1733" i="3" s="1"/>
  <c r="H1529" i="1"/>
  <c r="L1528" i="1"/>
  <c r="J1528" i="1"/>
  <c r="K1528" i="1" s="1"/>
  <c r="G1733" i="3"/>
  <c r="AM1733" i="3" s="1"/>
  <c r="AR1732" i="3" l="1"/>
  <c r="AP1732" i="3"/>
  <c r="AQ1732" i="3" s="1"/>
  <c r="H1733" i="3"/>
  <c r="AN1733" i="3" s="1"/>
  <c r="L1732" i="3"/>
  <c r="J1732" i="3"/>
  <c r="K1732" i="3" s="1"/>
  <c r="S1734" i="3"/>
  <c r="W1733" i="3"/>
  <c r="U1733" i="3"/>
  <c r="V1733" i="3" s="1"/>
  <c r="AD1735" i="3"/>
  <c r="AH1735" i="3" s="1"/>
  <c r="AF1734" i="3"/>
  <c r="AG1734" i="3" s="1"/>
  <c r="H1530" i="1"/>
  <c r="L1529" i="1"/>
  <c r="J1529" i="1"/>
  <c r="K1529" i="1" s="1"/>
  <c r="G1734" i="3"/>
  <c r="AM1734" i="3" s="1"/>
  <c r="AR1733" i="3" l="1"/>
  <c r="AP1733" i="3"/>
  <c r="AQ1733" i="3" s="1"/>
  <c r="S1735" i="3"/>
  <c r="W1734" i="3"/>
  <c r="U1734" i="3"/>
  <c r="V1734" i="3" s="1"/>
  <c r="H1734" i="3"/>
  <c r="AN1734" i="3" s="1"/>
  <c r="L1733" i="3"/>
  <c r="J1733" i="3"/>
  <c r="K1733" i="3" s="1"/>
  <c r="AD1736" i="3"/>
  <c r="AH1736" i="3" s="1"/>
  <c r="AF1735" i="3"/>
  <c r="AG1735" i="3" s="1"/>
  <c r="H1531" i="1"/>
  <c r="L1530" i="1"/>
  <c r="J1530" i="1"/>
  <c r="K1530" i="1" s="1"/>
  <c r="G1735" i="3"/>
  <c r="AM1735" i="3" s="1"/>
  <c r="AR1734" i="3" l="1"/>
  <c r="AP1734" i="3"/>
  <c r="AQ1734" i="3" s="1"/>
  <c r="H1735" i="3"/>
  <c r="AN1735" i="3" s="1"/>
  <c r="L1734" i="3"/>
  <c r="J1734" i="3"/>
  <c r="K1734" i="3" s="1"/>
  <c r="S1736" i="3"/>
  <c r="W1735" i="3"/>
  <c r="U1735" i="3"/>
  <c r="V1735" i="3" s="1"/>
  <c r="AD1737" i="3"/>
  <c r="AH1737" i="3" s="1"/>
  <c r="AF1736" i="3"/>
  <c r="AG1736" i="3" s="1"/>
  <c r="H1532" i="1"/>
  <c r="L1531" i="1"/>
  <c r="J1531" i="1"/>
  <c r="G1736" i="3"/>
  <c r="AM1736" i="3" s="1"/>
  <c r="AR1735" i="3" l="1"/>
  <c r="AP1735" i="3"/>
  <c r="AQ1735" i="3" s="1"/>
  <c r="K1531" i="1"/>
  <c r="S89" i="1"/>
  <c r="T89" i="1" s="1"/>
  <c r="S1737" i="3"/>
  <c r="W1736" i="3"/>
  <c r="U1736" i="3"/>
  <c r="V1736" i="3" s="1"/>
  <c r="H1736" i="3"/>
  <c r="AN1736" i="3" s="1"/>
  <c r="L1735" i="3"/>
  <c r="J1735" i="3"/>
  <c r="K1735" i="3" s="1"/>
  <c r="AD1738" i="3"/>
  <c r="AH1738" i="3" s="1"/>
  <c r="AF1737" i="3"/>
  <c r="AG1737" i="3" s="1"/>
  <c r="H1533" i="1"/>
  <c r="L1532" i="1"/>
  <c r="J1532" i="1"/>
  <c r="K1532" i="1" s="1"/>
  <c r="G1737" i="3"/>
  <c r="AM1737" i="3" s="1"/>
  <c r="AR1736" i="3" l="1"/>
  <c r="AP1736" i="3"/>
  <c r="AQ1736" i="3" s="1"/>
  <c r="H1737" i="3"/>
  <c r="AN1737" i="3" s="1"/>
  <c r="L1736" i="3"/>
  <c r="J1736" i="3"/>
  <c r="K1736" i="3" s="1"/>
  <c r="S1738" i="3"/>
  <c r="W1737" i="3"/>
  <c r="U1737" i="3"/>
  <c r="V1737" i="3" s="1"/>
  <c r="AD1739" i="3"/>
  <c r="AH1739" i="3" s="1"/>
  <c r="AF1738" i="3"/>
  <c r="AG1738" i="3" s="1"/>
  <c r="H1534" i="1"/>
  <c r="L1533" i="1"/>
  <c r="J1533" i="1"/>
  <c r="K1533" i="1" s="1"/>
  <c r="G1738" i="3"/>
  <c r="AM1738" i="3" s="1"/>
  <c r="AR1737" i="3" l="1"/>
  <c r="AP1737" i="3"/>
  <c r="AQ1737" i="3" s="1"/>
  <c r="S1739" i="3"/>
  <c r="W1738" i="3"/>
  <c r="U1738" i="3"/>
  <c r="V1738" i="3" s="1"/>
  <c r="H1738" i="3"/>
  <c r="AN1738" i="3" s="1"/>
  <c r="L1737" i="3"/>
  <c r="J1737" i="3"/>
  <c r="K1737" i="3" s="1"/>
  <c r="AD1740" i="3"/>
  <c r="AH1740" i="3" s="1"/>
  <c r="AF1739" i="3"/>
  <c r="AG1739" i="3" s="1"/>
  <c r="H1535" i="1"/>
  <c r="L1534" i="1"/>
  <c r="J1534" i="1"/>
  <c r="K1534" i="1" s="1"/>
  <c r="G1739" i="3"/>
  <c r="AM1739" i="3" s="1"/>
  <c r="AR1738" i="3" l="1"/>
  <c r="AP1738" i="3"/>
  <c r="AQ1738" i="3" s="1"/>
  <c r="H1739" i="3"/>
  <c r="AN1739" i="3" s="1"/>
  <c r="L1738" i="3"/>
  <c r="J1738" i="3"/>
  <c r="K1738" i="3" s="1"/>
  <c r="S1740" i="3"/>
  <c r="W1739" i="3"/>
  <c r="U1739" i="3"/>
  <c r="V1739" i="3" s="1"/>
  <c r="AD1741" i="3"/>
  <c r="AH1741" i="3" s="1"/>
  <c r="AF1740" i="3"/>
  <c r="AG1740" i="3" s="1"/>
  <c r="H1536" i="1"/>
  <c r="L1535" i="1"/>
  <c r="J1535" i="1"/>
  <c r="K1535" i="1" s="1"/>
  <c r="G1740" i="3"/>
  <c r="AM1740" i="3" s="1"/>
  <c r="AR1739" i="3" l="1"/>
  <c r="AP1739" i="3"/>
  <c r="AQ1739" i="3" s="1"/>
  <c r="S1741" i="3"/>
  <c r="W1740" i="3"/>
  <c r="U1740" i="3"/>
  <c r="V1740" i="3" s="1"/>
  <c r="H1740" i="3"/>
  <c r="AN1740" i="3" s="1"/>
  <c r="L1739" i="3"/>
  <c r="J1739" i="3"/>
  <c r="K1739" i="3" s="1"/>
  <c r="AD1742" i="3"/>
  <c r="AH1742" i="3" s="1"/>
  <c r="AF1741" i="3"/>
  <c r="AG1741" i="3" s="1"/>
  <c r="H1537" i="1"/>
  <c r="L1536" i="1"/>
  <c r="J1536" i="1"/>
  <c r="K1536" i="1" s="1"/>
  <c r="G1741" i="3"/>
  <c r="AM1741" i="3" s="1"/>
  <c r="AR1740" i="3" l="1"/>
  <c r="AP1740" i="3"/>
  <c r="AQ1740" i="3" s="1"/>
  <c r="H1741" i="3"/>
  <c r="AN1741" i="3" s="1"/>
  <c r="L1740" i="3"/>
  <c r="J1740" i="3"/>
  <c r="K1740" i="3" s="1"/>
  <c r="S1742" i="3"/>
  <c r="W1741" i="3"/>
  <c r="U1741" i="3"/>
  <c r="V1741" i="3" s="1"/>
  <c r="AD1743" i="3"/>
  <c r="AH1743" i="3" s="1"/>
  <c r="AF1742" i="3"/>
  <c r="AG1742" i="3" s="1"/>
  <c r="H1538" i="1"/>
  <c r="L1537" i="1"/>
  <c r="J1537" i="1"/>
  <c r="K1537" i="1" s="1"/>
  <c r="G1742" i="3"/>
  <c r="AM1742" i="3" s="1"/>
  <c r="AR1741" i="3" l="1"/>
  <c r="AP1741" i="3"/>
  <c r="AQ1741" i="3" s="1"/>
  <c r="S1743" i="3"/>
  <c r="W1742" i="3"/>
  <c r="U1742" i="3"/>
  <c r="V1742" i="3" s="1"/>
  <c r="H1742" i="3"/>
  <c r="AN1742" i="3" s="1"/>
  <c r="L1741" i="3"/>
  <c r="J1741" i="3"/>
  <c r="K1741" i="3" s="1"/>
  <c r="AD1744" i="3"/>
  <c r="AH1744" i="3" s="1"/>
  <c r="AF1743" i="3"/>
  <c r="AG1743" i="3" s="1"/>
  <c r="H1539" i="1"/>
  <c r="L1538" i="1"/>
  <c r="J1538" i="1"/>
  <c r="K1538" i="1" s="1"/>
  <c r="G1743" i="3"/>
  <c r="AM1743" i="3" s="1"/>
  <c r="AR1742" i="3" l="1"/>
  <c r="AP1742" i="3"/>
  <c r="AQ1742" i="3" s="1"/>
  <c r="H1743" i="3"/>
  <c r="AN1743" i="3" s="1"/>
  <c r="L1742" i="3"/>
  <c r="J1742" i="3"/>
  <c r="K1742" i="3" s="1"/>
  <c r="S1744" i="3"/>
  <c r="W1743" i="3"/>
  <c r="U1743" i="3"/>
  <c r="V1743" i="3" s="1"/>
  <c r="AD1745" i="3"/>
  <c r="AH1745" i="3" s="1"/>
  <c r="AF1744" i="3"/>
  <c r="H1540" i="1"/>
  <c r="L1539" i="1"/>
  <c r="J1539" i="1"/>
  <c r="K1539" i="1" s="1"/>
  <c r="G1744" i="3"/>
  <c r="AM1744" i="3" s="1"/>
  <c r="AR1743" i="3" l="1"/>
  <c r="AP1743" i="3"/>
  <c r="AQ1743" i="3" s="1"/>
  <c r="AG1744" i="3"/>
  <c r="AW111" i="3"/>
  <c r="BA111" i="3" s="1"/>
  <c r="S1745" i="3"/>
  <c r="W1744" i="3"/>
  <c r="U1744" i="3"/>
  <c r="H1744" i="3"/>
  <c r="AN1744" i="3" s="1"/>
  <c r="L1743" i="3"/>
  <c r="J1743" i="3"/>
  <c r="K1743" i="3" s="1"/>
  <c r="AD1746" i="3"/>
  <c r="AH1746" i="3" s="1"/>
  <c r="AF1745" i="3"/>
  <c r="AG1745" i="3" s="1"/>
  <c r="H1541" i="1"/>
  <c r="L1540" i="1"/>
  <c r="J1540" i="1"/>
  <c r="K1540" i="1" s="1"/>
  <c r="G1745" i="3"/>
  <c r="AM1745" i="3" s="1"/>
  <c r="AR1744" i="3" l="1"/>
  <c r="AP1744" i="3"/>
  <c r="V1744" i="3"/>
  <c r="AV111" i="3"/>
  <c r="AZ111" i="3" s="1"/>
  <c r="H1745" i="3"/>
  <c r="AN1745" i="3" s="1"/>
  <c r="L1744" i="3"/>
  <c r="J1744" i="3"/>
  <c r="S1746" i="3"/>
  <c r="W1745" i="3"/>
  <c r="U1745" i="3"/>
  <c r="V1745" i="3" s="1"/>
  <c r="AD1747" i="3"/>
  <c r="AH1747" i="3" s="1"/>
  <c r="AF1746" i="3"/>
  <c r="AG1746" i="3" s="1"/>
  <c r="H1542" i="1"/>
  <c r="L1541" i="1"/>
  <c r="J1541" i="1"/>
  <c r="K1541" i="1" s="1"/>
  <c r="G1746" i="3"/>
  <c r="AM1746" i="3" s="1"/>
  <c r="AR1745" i="3" l="1"/>
  <c r="AP1745" i="3"/>
  <c r="AQ1745" i="3" s="1"/>
  <c r="K1744" i="3"/>
  <c r="AU111" i="3"/>
  <c r="AY111" i="3" s="1"/>
  <c r="AX111" i="3"/>
  <c r="BB111" i="3" s="1"/>
  <c r="AQ1744" i="3"/>
  <c r="S1747" i="3"/>
  <c r="W1746" i="3"/>
  <c r="U1746" i="3"/>
  <c r="V1746" i="3" s="1"/>
  <c r="H1746" i="3"/>
  <c r="AN1746" i="3" s="1"/>
  <c r="L1745" i="3"/>
  <c r="J1745" i="3"/>
  <c r="K1745" i="3" s="1"/>
  <c r="AD1748" i="3"/>
  <c r="AH1748" i="3" s="1"/>
  <c r="AF1747" i="3"/>
  <c r="AG1747" i="3" s="1"/>
  <c r="H1543" i="1"/>
  <c r="L1542" i="1"/>
  <c r="J1542" i="1"/>
  <c r="K1542" i="1" s="1"/>
  <c r="G1747" i="3"/>
  <c r="AM1747" i="3" s="1"/>
  <c r="AR1746" i="3" l="1"/>
  <c r="AP1746" i="3"/>
  <c r="AQ1746" i="3" s="1"/>
  <c r="H1747" i="3"/>
  <c r="AN1747" i="3" s="1"/>
  <c r="L1746" i="3"/>
  <c r="J1746" i="3"/>
  <c r="K1746" i="3" s="1"/>
  <c r="S1748" i="3"/>
  <c r="W1747" i="3"/>
  <c r="U1747" i="3"/>
  <c r="V1747" i="3" s="1"/>
  <c r="AD1749" i="3"/>
  <c r="AH1749" i="3" s="1"/>
  <c r="AF1748" i="3"/>
  <c r="AG1748" i="3" s="1"/>
  <c r="H1544" i="1"/>
  <c r="L1543" i="1"/>
  <c r="J1543" i="1"/>
  <c r="K1543" i="1" s="1"/>
  <c r="G1748" i="3"/>
  <c r="AM1748" i="3" s="1"/>
  <c r="AR1747" i="3" l="1"/>
  <c r="AP1747" i="3"/>
  <c r="AQ1747" i="3" s="1"/>
  <c r="S1749" i="3"/>
  <c r="W1748" i="3"/>
  <c r="U1748" i="3"/>
  <c r="V1748" i="3" s="1"/>
  <c r="H1748" i="3"/>
  <c r="AN1748" i="3" s="1"/>
  <c r="L1747" i="3"/>
  <c r="J1747" i="3"/>
  <c r="K1747" i="3" s="1"/>
  <c r="AD1750" i="3"/>
  <c r="AH1750" i="3" s="1"/>
  <c r="AF1749" i="3"/>
  <c r="AG1749" i="3" s="1"/>
  <c r="H1545" i="1"/>
  <c r="L1544" i="1"/>
  <c r="J1544" i="1"/>
  <c r="K1544" i="1" s="1"/>
  <c r="G1749" i="3"/>
  <c r="AM1749" i="3" s="1"/>
  <c r="AR1748" i="3" l="1"/>
  <c r="AP1748" i="3"/>
  <c r="AQ1748" i="3" s="1"/>
  <c r="H1749" i="3"/>
  <c r="AN1749" i="3" s="1"/>
  <c r="L1748" i="3"/>
  <c r="J1748" i="3"/>
  <c r="K1748" i="3" s="1"/>
  <c r="S1750" i="3"/>
  <c r="W1749" i="3"/>
  <c r="U1749" i="3"/>
  <c r="V1749" i="3" s="1"/>
  <c r="AD1751" i="3"/>
  <c r="AH1751" i="3" s="1"/>
  <c r="AF1750" i="3"/>
  <c r="AG1750" i="3" s="1"/>
  <c r="H1546" i="1"/>
  <c r="L1545" i="1"/>
  <c r="J1545" i="1"/>
  <c r="K1545" i="1" s="1"/>
  <c r="G1750" i="3"/>
  <c r="AM1750" i="3" s="1"/>
  <c r="AR1749" i="3" l="1"/>
  <c r="AP1749" i="3"/>
  <c r="AQ1749" i="3" s="1"/>
  <c r="S1751" i="3"/>
  <c r="W1750" i="3"/>
  <c r="U1750" i="3"/>
  <c r="V1750" i="3" s="1"/>
  <c r="H1750" i="3"/>
  <c r="AN1750" i="3" s="1"/>
  <c r="L1749" i="3"/>
  <c r="J1749" i="3"/>
  <c r="K1749" i="3" s="1"/>
  <c r="AD1752" i="3"/>
  <c r="AH1752" i="3" s="1"/>
  <c r="AF1751" i="3"/>
  <c r="AG1751" i="3" s="1"/>
  <c r="H1547" i="1"/>
  <c r="L1546" i="1"/>
  <c r="J1546" i="1"/>
  <c r="K1546" i="1" s="1"/>
  <c r="G1751" i="3"/>
  <c r="AM1751" i="3" s="1"/>
  <c r="AR1750" i="3" l="1"/>
  <c r="AP1750" i="3"/>
  <c r="AQ1750" i="3" s="1"/>
  <c r="H1751" i="3"/>
  <c r="AN1751" i="3" s="1"/>
  <c r="L1750" i="3"/>
  <c r="J1750" i="3"/>
  <c r="K1750" i="3" s="1"/>
  <c r="S1752" i="3"/>
  <c r="W1751" i="3"/>
  <c r="U1751" i="3"/>
  <c r="V1751" i="3" s="1"/>
  <c r="AD1753" i="3"/>
  <c r="AH1753" i="3" s="1"/>
  <c r="AF1752" i="3"/>
  <c r="AG1752" i="3" s="1"/>
  <c r="H1548" i="1"/>
  <c r="L1547" i="1"/>
  <c r="J1547" i="1"/>
  <c r="K1547" i="1" s="1"/>
  <c r="G1752" i="3"/>
  <c r="AM1752" i="3" s="1"/>
  <c r="AR1751" i="3" l="1"/>
  <c r="AP1751" i="3"/>
  <c r="AQ1751" i="3" s="1"/>
  <c r="S1753" i="3"/>
  <c r="W1752" i="3"/>
  <c r="U1752" i="3"/>
  <c r="V1752" i="3" s="1"/>
  <c r="H1752" i="3"/>
  <c r="AN1752" i="3" s="1"/>
  <c r="L1751" i="3"/>
  <c r="J1751" i="3"/>
  <c r="K1751" i="3" s="1"/>
  <c r="AD1754" i="3"/>
  <c r="AH1754" i="3" s="1"/>
  <c r="AF1753" i="3"/>
  <c r="AG1753" i="3" s="1"/>
  <c r="H1549" i="1"/>
  <c r="L1548" i="1"/>
  <c r="J1548" i="1"/>
  <c r="K1548" i="1" s="1"/>
  <c r="G1753" i="3"/>
  <c r="AM1753" i="3" s="1"/>
  <c r="AR1752" i="3" l="1"/>
  <c r="AP1752" i="3"/>
  <c r="AQ1752" i="3" s="1"/>
  <c r="H1753" i="3"/>
  <c r="AN1753" i="3" s="1"/>
  <c r="L1752" i="3"/>
  <c r="J1752" i="3"/>
  <c r="K1752" i="3" s="1"/>
  <c r="S1754" i="3"/>
  <c r="W1753" i="3"/>
  <c r="U1753" i="3"/>
  <c r="V1753" i="3" s="1"/>
  <c r="AD1755" i="3"/>
  <c r="AH1755" i="3" s="1"/>
  <c r="AF1754" i="3"/>
  <c r="AG1754" i="3" s="1"/>
  <c r="H1550" i="1"/>
  <c r="L1549" i="1"/>
  <c r="J1549" i="1"/>
  <c r="K1549" i="1" s="1"/>
  <c r="G1754" i="3"/>
  <c r="AM1754" i="3" s="1"/>
  <c r="AR1753" i="3" l="1"/>
  <c r="AP1753" i="3"/>
  <c r="AQ1753" i="3" s="1"/>
  <c r="S1755" i="3"/>
  <c r="W1754" i="3"/>
  <c r="U1754" i="3"/>
  <c r="V1754" i="3" s="1"/>
  <c r="H1754" i="3"/>
  <c r="AN1754" i="3" s="1"/>
  <c r="L1753" i="3"/>
  <c r="J1753" i="3"/>
  <c r="K1753" i="3" s="1"/>
  <c r="AD1756" i="3"/>
  <c r="AH1756" i="3" s="1"/>
  <c r="AF1755" i="3"/>
  <c r="AG1755" i="3" s="1"/>
  <c r="H1551" i="1"/>
  <c r="L1550" i="1"/>
  <c r="J1550" i="1"/>
  <c r="K1550" i="1" s="1"/>
  <c r="G1755" i="3"/>
  <c r="AM1755" i="3" s="1"/>
  <c r="AR1754" i="3" l="1"/>
  <c r="AP1754" i="3"/>
  <c r="AQ1754" i="3" s="1"/>
  <c r="H1755" i="3"/>
  <c r="AN1755" i="3" s="1"/>
  <c r="L1754" i="3"/>
  <c r="J1754" i="3"/>
  <c r="K1754" i="3" s="1"/>
  <c r="S1756" i="3"/>
  <c r="W1755" i="3"/>
  <c r="U1755" i="3"/>
  <c r="V1755" i="3" s="1"/>
  <c r="AD1757" i="3"/>
  <c r="AH1757" i="3" s="1"/>
  <c r="AF1756" i="3"/>
  <c r="AG1756" i="3" s="1"/>
  <c r="H1552" i="1"/>
  <c r="L1551" i="1"/>
  <c r="J1551" i="1"/>
  <c r="G1756" i="3"/>
  <c r="AM1756" i="3" s="1"/>
  <c r="AR1755" i="3" l="1"/>
  <c r="AP1755" i="3"/>
  <c r="AQ1755" i="3" s="1"/>
  <c r="K1551" i="1"/>
  <c r="S90" i="1"/>
  <c r="T90" i="1" s="1"/>
  <c r="S1757" i="3"/>
  <c r="W1756" i="3"/>
  <c r="U1756" i="3"/>
  <c r="V1756" i="3" s="1"/>
  <c r="H1756" i="3"/>
  <c r="AN1756" i="3" s="1"/>
  <c r="L1755" i="3"/>
  <c r="J1755" i="3"/>
  <c r="K1755" i="3" s="1"/>
  <c r="AD1758" i="3"/>
  <c r="AH1758" i="3" s="1"/>
  <c r="AF1757" i="3"/>
  <c r="AG1757" i="3" s="1"/>
  <c r="H1553" i="1"/>
  <c r="L1552" i="1"/>
  <c r="J1552" i="1"/>
  <c r="K1552" i="1" s="1"/>
  <c r="G1757" i="3"/>
  <c r="AM1757" i="3" s="1"/>
  <c r="AR1756" i="3" l="1"/>
  <c r="AP1756" i="3"/>
  <c r="AQ1756" i="3" s="1"/>
  <c r="H1757" i="3"/>
  <c r="AN1757" i="3" s="1"/>
  <c r="L1756" i="3"/>
  <c r="J1756" i="3"/>
  <c r="K1756" i="3" s="1"/>
  <c r="S1758" i="3"/>
  <c r="W1757" i="3"/>
  <c r="U1757" i="3"/>
  <c r="V1757" i="3" s="1"/>
  <c r="AD1759" i="3"/>
  <c r="AH1759" i="3" s="1"/>
  <c r="AF1758" i="3"/>
  <c r="AG1758" i="3" s="1"/>
  <c r="H1554" i="1"/>
  <c r="L1553" i="1"/>
  <c r="J1553" i="1"/>
  <c r="K1553" i="1" s="1"/>
  <c r="G1758" i="3"/>
  <c r="AM1758" i="3" s="1"/>
  <c r="AR1757" i="3" l="1"/>
  <c r="AP1757" i="3"/>
  <c r="AQ1757" i="3" s="1"/>
  <c r="S1759" i="3"/>
  <c r="W1758" i="3"/>
  <c r="U1758" i="3"/>
  <c r="V1758" i="3" s="1"/>
  <c r="H1758" i="3"/>
  <c r="AN1758" i="3" s="1"/>
  <c r="L1757" i="3"/>
  <c r="J1757" i="3"/>
  <c r="K1757" i="3" s="1"/>
  <c r="AD1760" i="3"/>
  <c r="AH1760" i="3" s="1"/>
  <c r="AF1759" i="3"/>
  <c r="AG1759" i="3" s="1"/>
  <c r="H1555" i="1"/>
  <c r="L1554" i="1"/>
  <c r="J1554" i="1"/>
  <c r="K1554" i="1" s="1"/>
  <c r="G1759" i="3"/>
  <c r="AM1759" i="3" s="1"/>
  <c r="AR1758" i="3" l="1"/>
  <c r="AP1758" i="3"/>
  <c r="AQ1758" i="3" s="1"/>
  <c r="H1759" i="3"/>
  <c r="AN1759" i="3" s="1"/>
  <c r="L1758" i="3"/>
  <c r="J1758" i="3"/>
  <c r="K1758" i="3" s="1"/>
  <c r="S1760" i="3"/>
  <c r="W1759" i="3"/>
  <c r="U1759" i="3"/>
  <c r="V1759" i="3" s="1"/>
  <c r="AD1761" i="3"/>
  <c r="AH1761" i="3" s="1"/>
  <c r="AF1760" i="3"/>
  <c r="AG1760" i="3" s="1"/>
  <c r="H1556" i="1"/>
  <c r="L1555" i="1"/>
  <c r="J1555" i="1"/>
  <c r="K1555" i="1" s="1"/>
  <c r="G1760" i="3"/>
  <c r="AM1760" i="3" s="1"/>
  <c r="AR1759" i="3" l="1"/>
  <c r="AP1759" i="3"/>
  <c r="AQ1759" i="3" s="1"/>
  <c r="S1761" i="3"/>
  <c r="W1760" i="3"/>
  <c r="U1760" i="3"/>
  <c r="V1760" i="3" s="1"/>
  <c r="H1760" i="3"/>
  <c r="AN1760" i="3" s="1"/>
  <c r="L1759" i="3"/>
  <c r="J1759" i="3"/>
  <c r="K1759" i="3" s="1"/>
  <c r="AD1762" i="3"/>
  <c r="AH1762" i="3" s="1"/>
  <c r="AF1761" i="3"/>
  <c r="AG1761" i="3" s="1"/>
  <c r="H1557" i="1"/>
  <c r="L1556" i="1"/>
  <c r="J1556" i="1"/>
  <c r="K1556" i="1" s="1"/>
  <c r="G1761" i="3"/>
  <c r="AM1761" i="3" s="1"/>
  <c r="AR1760" i="3" l="1"/>
  <c r="AP1760" i="3"/>
  <c r="AQ1760" i="3" s="1"/>
  <c r="H1761" i="3"/>
  <c r="AN1761" i="3" s="1"/>
  <c r="L1760" i="3"/>
  <c r="J1760" i="3"/>
  <c r="K1760" i="3" s="1"/>
  <c r="S1762" i="3"/>
  <c r="W1761" i="3"/>
  <c r="U1761" i="3"/>
  <c r="V1761" i="3" s="1"/>
  <c r="AD1763" i="3"/>
  <c r="AH1763" i="3" s="1"/>
  <c r="AF1762" i="3"/>
  <c r="AG1762" i="3" s="1"/>
  <c r="H1558" i="1"/>
  <c r="L1557" i="1"/>
  <c r="J1557" i="1"/>
  <c r="K1557" i="1" s="1"/>
  <c r="G1762" i="3"/>
  <c r="AM1762" i="3" s="1"/>
  <c r="AR1761" i="3" l="1"/>
  <c r="AP1761" i="3"/>
  <c r="AQ1761" i="3" s="1"/>
  <c r="S1763" i="3"/>
  <c r="W1762" i="3"/>
  <c r="U1762" i="3"/>
  <c r="V1762" i="3" s="1"/>
  <c r="H1762" i="3"/>
  <c r="AN1762" i="3" s="1"/>
  <c r="L1761" i="3"/>
  <c r="J1761" i="3"/>
  <c r="K1761" i="3" s="1"/>
  <c r="AD1764" i="3"/>
  <c r="AH1764" i="3" s="1"/>
  <c r="AF1763" i="3"/>
  <c r="AG1763" i="3" s="1"/>
  <c r="H1559" i="1"/>
  <c r="L1558" i="1"/>
  <c r="J1558" i="1"/>
  <c r="K1558" i="1" s="1"/>
  <c r="G1763" i="3"/>
  <c r="AM1763" i="3" s="1"/>
  <c r="AR1762" i="3" l="1"/>
  <c r="AP1762" i="3"/>
  <c r="AQ1762" i="3" s="1"/>
  <c r="H1763" i="3"/>
  <c r="AN1763" i="3" s="1"/>
  <c r="L1762" i="3"/>
  <c r="J1762" i="3"/>
  <c r="K1762" i="3" s="1"/>
  <c r="S1764" i="3"/>
  <c r="W1763" i="3"/>
  <c r="U1763" i="3"/>
  <c r="V1763" i="3" s="1"/>
  <c r="AD1765" i="3"/>
  <c r="AH1765" i="3" s="1"/>
  <c r="AF1764" i="3"/>
  <c r="H1560" i="1"/>
  <c r="L1559" i="1"/>
  <c r="J1559" i="1"/>
  <c r="K1559" i="1" s="1"/>
  <c r="G1764" i="3"/>
  <c r="AM1764" i="3" s="1"/>
  <c r="AR1763" i="3" l="1"/>
  <c r="AP1763" i="3"/>
  <c r="AQ1763" i="3" s="1"/>
  <c r="AG1764" i="3"/>
  <c r="AW112" i="3"/>
  <c r="BA112" i="3" s="1"/>
  <c r="S1765" i="3"/>
  <c r="W1764" i="3"/>
  <c r="U1764" i="3"/>
  <c r="H1764" i="3"/>
  <c r="AN1764" i="3" s="1"/>
  <c r="L1763" i="3"/>
  <c r="J1763" i="3"/>
  <c r="K1763" i="3" s="1"/>
  <c r="AD1766" i="3"/>
  <c r="AH1766" i="3" s="1"/>
  <c r="AF1765" i="3"/>
  <c r="AG1765" i="3" s="1"/>
  <c r="H1561" i="1"/>
  <c r="L1560" i="1"/>
  <c r="J1560" i="1"/>
  <c r="K1560" i="1" s="1"/>
  <c r="G1765" i="3"/>
  <c r="AM1765" i="3" s="1"/>
  <c r="AR1764" i="3" l="1"/>
  <c r="AP1764" i="3"/>
  <c r="V1764" i="3"/>
  <c r="AV112" i="3"/>
  <c r="AZ112" i="3" s="1"/>
  <c r="H1765" i="3"/>
  <c r="AN1765" i="3" s="1"/>
  <c r="L1764" i="3"/>
  <c r="J1764" i="3"/>
  <c r="S1766" i="3"/>
  <c r="W1765" i="3"/>
  <c r="U1765" i="3"/>
  <c r="V1765" i="3" s="1"/>
  <c r="AD1767" i="3"/>
  <c r="AH1767" i="3" s="1"/>
  <c r="AF1766" i="3"/>
  <c r="AG1766" i="3" s="1"/>
  <c r="H1562" i="1"/>
  <c r="L1561" i="1"/>
  <c r="J1561" i="1"/>
  <c r="K1561" i="1" s="1"/>
  <c r="G1766" i="3"/>
  <c r="AM1766" i="3" s="1"/>
  <c r="AR1765" i="3" l="1"/>
  <c r="AP1765" i="3"/>
  <c r="AQ1765" i="3" s="1"/>
  <c r="K1764" i="3"/>
  <c r="AU112" i="3"/>
  <c r="AY112" i="3" s="1"/>
  <c r="AX112" i="3"/>
  <c r="BB112" i="3" s="1"/>
  <c r="AQ1764" i="3"/>
  <c r="S1767" i="3"/>
  <c r="W1766" i="3"/>
  <c r="U1766" i="3"/>
  <c r="V1766" i="3" s="1"/>
  <c r="H1766" i="3"/>
  <c r="AN1766" i="3" s="1"/>
  <c r="L1765" i="3"/>
  <c r="J1765" i="3"/>
  <c r="K1765" i="3" s="1"/>
  <c r="AD1768" i="3"/>
  <c r="AH1768" i="3" s="1"/>
  <c r="AF1767" i="3"/>
  <c r="AG1767" i="3" s="1"/>
  <c r="H1563" i="1"/>
  <c r="L1562" i="1"/>
  <c r="J1562" i="1"/>
  <c r="K1562" i="1" s="1"/>
  <c r="G1767" i="3"/>
  <c r="AM1767" i="3" s="1"/>
  <c r="AR1766" i="3" l="1"/>
  <c r="AP1766" i="3"/>
  <c r="AQ1766" i="3" s="1"/>
  <c r="H1767" i="3"/>
  <c r="AN1767" i="3" s="1"/>
  <c r="L1766" i="3"/>
  <c r="J1766" i="3"/>
  <c r="K1766" i="3" s="1"/>
  <c r="S1768" i="3"/>
  <c r="W1767" i="3"/>
  <c r="U1767" i="3"/>
  <c r="V1767" i="3" s="1"/>
  <c r="AD1769" i="3"/>
  <c r="AH1769" i="3" s="1"/>
  <c r="AF1768" i="3"/>
  <c r="AG1768" i="3" s="1"/>
  <c r="H1564" i="1"/>
  <c r="L1563" i="1"/>
  <c r="J1563" i="1"/>
  <c r="K1563" i="1" s="1"/>
  <c r="G1768" i="3"/>
  <c r="AM1768" i="3" s="1"/>
  <c r="AR1767" i="3" l="1"/>
  <c r="AP1767" i="3"/>
  <c r="AQ1767" i="3" s="1"/>
  <c r="S1769" i="3"/>
  <c r="W1768" i="3"/>
  <c r="U1768" i="3"/>
  <c r="V1768" i="3" s="1"/>
  <c r="H1768" i="3"/>
  <c r="AN1768" i="3" s="1"/>
  <c r="L1767" i="3"/>
  <c r="J1767" i="3"/>
  <c r="K1767" i="3" s="1"/>
  <c r="AD1770" i="3"/>
  <c r="AH1770" i="3" s="1"/>
  <c r="AF1769" i="3"/>
  <c r="AG1769" i="3" s="1"/>
  <c r="H1565" i="1"/>
  <c r="L1564" i="1"/>
  <c r="J1564" i="1"/>
  <c r="K1564" i="1" s="1"/>
  <c r="G1769" i="3"/>
  <c r="AM1769" i="3" s="1"/>
  <c r="AR1768" i="3" l="1"/>
  <c r="AP1768" i="3"/>
  <c r="AQ1768" i="3" s="1"/>
  <c r="H1769" i="3"/>
  <c r="AN1769" i="3" s="1"/>
  <c r="L1768" i="3"/>
  <c r="J1768" i="3"/>
  <c r="K1768" i="3" s="1"/>
  <c r="S1770" i="3"/>
  <c r="W1769" i="3"/>
  <c r="U1769" i="3"/>
  <c r="V1769" i="3" s="1"/>
  <c r="AD1771" i="3"/>
  <c r="AH1771" i="3" s="1"/>
  <c r="AF1770" i="3"/>
  <c r="AG1770" i="3" s="1"/>
  <c r="H1566" i="1"/>
  <c r="L1565" i="1"/>
  <c r="J1565" i="1"/>
  <c r="K1565" i="1" s="1"/>
  <c r="G1770" i="3"/>
  <c r="AM1770" i="3" s="1"/>
  <c r="AR1769" i="3" l="1"/>
  <c r="AP1769" i="3"/>
  <c r="AQ1769" i="3" s="1"/>
  <c r="S1771" i="3"/>
  <c r="W1770" i="3"/>
  <c r="U1770" i="3"/>
  <c r="V1770" i="3" s="1"/>
  <c r="H1770" i="3"/>
  <c r="AN1770" i="3" s="1"/>
  <c r="L1769" i="3"/>
  <c r="J1769" i="3"/>
  <c r="K1769" i="3" s="1"/>
  <c r="AD1772" i="3"/>
  <c r="AH1772" i="3" s="1"/>
  <c r="AF1771" i="3"/>
  <c r="AG1771" i="3" s="1"/>
  <c r="H1567" i="1"/>
  <c r="L1566" i="1"/>
  <c r="J1566" i="1"/>
  <c r="K1566" i="1" s="1"/>
  <c r="G1771" i="3"/>
  <c r="AM1771" i="3" s="1"/>
  <c r="AR1770" i="3" l="1"/>
  <c r="AP1770" i="3"/>
  <c r="AQ1770" i="3" s="1"/>
  <c r="H1771" i="3"/>
  <c r="AN1771" i="3" s="1"/>
  <c r="L1770" i="3"/>
  <c r="J1770" i="3"/>
  <c r="K1770" i="3" s="1"/>
  <c r="S1772" i="3"/>
  <c r="W1771" i="3"/>
  <c r="U1771" i="3"/>
  <c r="V1771" i="3" s="1"/>
  <c r="AD1773" i="3"/>
  <c r="AH1773" i="3" s="1"/>
  <c r="AF1772" i="3"/>
  <c r="AG1772" i="3" s="1"/>
  <c r="H1568" i="1"/>
  <c r="L1567" i="1"/>
  <c r="J1567" i="1"/>
  <c r="K1567" i="1" s="1"/>
  <c r="G1772" i="3"/>
  <c r="AM1772" i="3" s="1"/>
  <c r="AR1771" i="3" l="1"/>
  <c r="AP1771" i="3"/>
  <c r="AQ1771" i="3" s="1"/>
  <c r="S1773" i="3"/>
  <c r="W1772" i="3"/>
  <c r="U1772" i="3"/>
  <c r="V1772" i="3" s="1"/>
  <c r="H1772" i="3"/>
  <c r="AN1772" i="3" s="1"/>
  <c r="L1771" i="3"/>
  <c r="J1771" i="3"/>
  <c r="K1771" i="3" s="1"/>
  <c r="AD1774" i="3"/>
  <c r="AH1774" i="3" s="1"/>
  <c r="AF1773" i="3"/>
  <c r="AG1773" i="3" s="1"/>
  <c r="H1569" i="1"/>
  <c r="L1568" i="1"/>
  <c r="J1568" i="1"/>
  <c r="K1568" i="1" s="1"/>
  <c r="G1773" i="3"/>
  <c r="AM1773" i="3" s="1"/>
  <c r="AR1772" i="3" l="1"/>
  <c r="AP1772" i="3"/>
  <c r="AQ1772" i="3" s="1"/>
  <c r="H1773" i="3"/>
  <c r="AN1773" i="3" s="1"/>
  <c r="L1772" i="3"/>
  <c r="J1772" i="3"/>
  <c r="K1772" i="3" s="1"/>
  <c r="S1774" i="3"/>
  <c r="W1773" i="3"/>
  <c r="U1773" i="3"/>
  <c r="V1773" i="3" s="1"/>
  <c r="AD1775" i="3"/>
  <c r="AH1775" i="3" s="1"/>
  <c r="AF1774" i="3"/>
  <c r="AG1774" i="3" s="1"/>
  <c r="H1570" i="1"/>
  <c r="L1569" i="1"/>
  <c r="J1569" i="1"/>
  <c r="K1569" i="1" s="1"/>
  <c r="G1774" i="3"/>
  <c r="AM1774" i="3" s="1"/>
  <c r="AR1773" i="3" l="1"/>
  <c r="AP1773" i="3"/>
  <c r="AQ1773" i="3" s="1"/>
  <c r="S1775" i="3"/>
  <c r="W1774" i="3"/>
  <c r="U1774" i="3"/>
  <c r="V1774" i="3" s="1"/>
  <c r="H1774" i="3"/>
  <c r="AN1774" i="3" s="1"/>
  <c r="L1773" i="3"/>
  <c r="J1773" i="3"/>
  <c r="K1773" i="3" s="1"/>
  <c r="AD1776" i="3"/>
  <c r="AH1776" i="3" s="1"/>
  <c r="AF1775" i="3"/>
  <c r="AG1775" i="3" s="1"/>
  <c r="H1571" i="1"/>
  <c r="L1570" i="1"/>
  <c r="J1570" i="1"/>
  <c r="G1775" i="3"/>
  <c r="AM1775" i="3" s="1"/>
  <c r="AR1774" i="3" l="1"/>
  <c r="AP1774" i="3"/>
  <c r="AQ1774" i="3" s="1"/>
  <c r="K1570" i="1"/>
  <c r="S91" i="1"/>
  <c r="T91" i="1" s="1"/>
  <c r="H1775" i="3"/>
  <c r="AN1775" i="3" s="1"/>
  <c r="L1774" i="3"/>
  <c r="J1774" i="3"/>
  <c r="K1774" i="3" s="1"/>
  <c r="S1776" i="3"/>
  <c r="W1775" i="3"/>
  <c r="U1775" i="3"/>
  <c r="V1775" i="3" s="1"/>
  <c r="AD1777" i="3"/>
  <c r="AH1777" i="3" s="1"/>
  <c r="AF1776" i="3"/>
  <c r="AG1776" i="3" s="1"/>
  <c r="H1572" i="1"/>
  <c r="L1571" i="1"/>
  <c r="J1571" i="1"/>
  <c r="K1571" i="1" s="1"/>
  <c r="G1776" i="3"/>
  <c r="AM1776" i="3" s="1"/>
  <c r="AR1775" i="3" l="1"/>
  <c r="AP1775" i="3"/>
  <c r="AQ1775" i="3" s="1"/>
  <c r="S1777" i="3"/>
  <c r="W1776" i="3"/>
  <c r="U1776" i="3"/>
  <c r="V1776" i="3" s="1"/>
  <c r="H1776" i="3"/>
  <c r="AN1776" i="3" s="1"/>
  <c r="L1775" i="3"/>
  <c r="J1775" i="3"/>
  <c r="K1775" i="3" s="1"/>
  <c r="AD1778" i="3"/>
  <c r="AH1778" i="3" s="1"/>
  <c r="AF1777" i="3"/>
  <c r="AG1777" i="3" s="1"/>
  <c r="H1573" i="1"/>
  <c r="L1572" i="1"/>
  <c r="J1572" i="1"/>
  <c r="K1572" i="1" s="1"/>
  <c r="G1777" i="3"/>
  <c r="AM1777" i="3" s="1"/>
  <c r="AR1776" i="3" l="1"/>
  <c r="AP1776" i="3"/>
  <c r="AQ1776" i="3" s="1"/>
  <c r="H1777" i="3"/>
  <c r="AN1777" i="3" s="1"/>
  <c r="L1776" i="3"/>
  <c r="J1776" i="3"/>
  <c r="K1776" i="3" s="1"/>
  <c r="S1778" i="3"/>
  <c r="W1777" i="3"/>
  <c r="U1777" i="3"/>
  <c r="V1777" i="3" s="1"/>
  <c r="AD1779" i="3"/>
  <c r="AH1779" i="3" s="1"/>
  <c r="AF1778" i="3"/>
  <c r="AG1778" i="3" s="1"/>
  <c r="H1574" i="1"/>
  <c r="L1573" i="1"/>
  <c r="J1573" i="1"/>
  <c r="K1573" i="1" s="1"/>
  <c r="G1778" i="3"/>
  <c r="AM1778" i="3" s="1"/>
  <c r="AR1777" i="3" l="1"/>
  <c r="AP1777" i="3"/>
  <c r="AQ1777" i="3" s="1"/>
  <c r="S1779" i="3"/>
  <c r="W1778" i="3"/>
  <c r="U1778" i="3"/>
  <c r="V1778" i="3" s="1"/>
  <c r="H1778" i="3"/>
  <c r="AN1778" i="3" s="1"/>
  <c r="L1777" i="3"/>
  <c r="J1777" i="3"/>
  <c r="K1777" i="3" s="1"/>
  <c r="AD1780" i="3"/>
  <c r="AH1780" i="3" s="1"/>
  <c r="AF1779" i="3"/>
  <c r="AG1779" i="3" s="1"/>
  <c r="H1575" i="1"/>
  <c r="L1574" i="1"/>
  <c r="J1574" i="1"/>
  <c r="K1574" i="1" s="1"/>
  <c r="G1779" i="3"/>
  <c r="AM1779" i="3" s="1"/>
  <c r="AR1778" i="3" l="1"/>
  <c r="AP1778" i="3"/>
  <c r="AQ1778" i="3" s="1"/>
  <c r="H1779" i="3"/>
  <c r="AN1779" i="3" s="1"/>
  <c r="L1778" i="3"/>
  <c r="J1778" i="3"/>
  <c r="K1778" i="3" s="1"/>
  <c r="S1780" i="3"/>
  <c r="W1779" i="3"/>
  <c r="U1779" i="3"/>
  <c r="V1779" i="3" s="1"/>
  <c r="AD1781" i="3"/>
  <c r="AH1781" i="3" s="1"/>
  <c r="AF1780" i="3"/>
  <c r="AG1780" i="3" s="1"/>
  <c r="H1576" i="1"/>
  <c r="L1575" i="1"/>
  <c r="J1575" i="1"/>
  <c r="K1575" i="1" s="1"/>
  <c r="G1780" i="3"/>
  <c r="AM1780" i="3" s="1"/>
  <c r="AR1779" i="3" l="1"/>
  <c r="AP1779" i="3"/>
  <c r="AQ1779" i="3" s="1"/>
  <c r="S1781" i="3"/>
  <c r="W1780" i="3"/>
  <c r="U1780" i="3"/>
  <c r="V1780" i="3" s="1"/>
  <c r="H1780" i="3"/>
  <c r="AN1780" i="3" s="1"/>
  <c r="L1779" i="3"/>
  <c r="J1779" i="3"/>
  <c r="K1779" i="3" s="1"/>
  <c r="AD1782" i="3"/>
  <c r="AH1782" i="3" s="1"/>
  <c r="AF1781" i="3"/>
  <c r="AG1781" i="3" s="1"/>
  <c r="H1577" i="1"/>
  <c r="L1576" i="1"/>
  <c r="J1576" i="1"/>
  <c r="K1576" i="1" s="1"/>
  <c r="G1781" i="3"/>
  <c r="AM1781" i="3" s="1"/>
  <c r="AR1780" i="3" l="1"/>
  <c r="AP1780" i="3"/>
  <c r="AQ1780" i="3" s="1"/>
  <c r="H1781" i="3"/>
  <c r="AN1781" i="3" s="1"/>
  <c r="L1780" i="3"/>
  <c r="J1780" i="3"/>
  <c r="K1780" i="3" s="1"/>
  <c r="S1782" i="3"/>
  <c r="W1781" i="3"/>
  <c r="U1781" i="3"/>
  <c r="V1781" i="3" s="1"/>
  <c r="AD1783" i="3"/>
  <c r="AH1783" i="3" s="1"/>
  <c r="AF1782" i="3"/>
  <c r="AG1782" i="3" s="1"/>
  <c r="H1578" i="1"/>
  <c r="L1577" i="1"/>
  <c r="J1577" i="1"/>
  <c r="K1577" i="1" s="1"/>
  <c r="G1782" i="3"/>
  <c r="AM1782" i="3" s="1"/>
  <c r="AR1781" i="3" l="1"/>
  <c r="AP1781" i="3"/>
  <c r="AQ1781" i="3" s="1"/>
  <c r="S1783" i="3"/>
  <c r="W1782" i="3"/>
  <c r="U1782" i="3"/>
  <c r="V1782" i="3" s="1"/>
  <c r="H1782" i="3"/>
  <c r="AN1782" i="3" s="1"/>
  <c r="L1781" i="3"/>
  <c r="J1781" i="3"/>
  <c r="K1781" i="3" s="1"/>
  <c r="AD1784" i="3"/>
  <c r="AH1784" i="3" s="1"/>
  <c r="AF1783" i="3"/>
  <c r="AG1783" i="3" s="1"/>
  <c r="H1579" i="1"/>
  <c r="L1578" i="1"/>
  <c r="J1578" i="1"/>
  <c r="K1578" i="1" s="1"/>
  <c r="G1783" i="3"/>
  <c r="AM1783" i="3" s="1"/>
  <c r="AR1782" i="3" l="1"/>
  <c r="AP1782" i="3"/>
  <c r="AQ1782" i="3" s="1"/>
  <c r="H1783" i="3"/>
  <c r="AN1783" i="3" s="1"/>
  <c r="L1782" i="3"/>
  <c r="J1782" i="3"/>
  <c r="K1782" i="3" s="1"/>
  <c r="S1784" i="3"/>
  <c r="W1783" i="3"/>
  <c r="U1783" i="3"/>
  <c r="V1783" i="3" s="1"/>
  <c r="AD1785" i="3"/>
  <c r="AH1785" i="3" s="1"/>
  <c r="AF1784" i="3"/>
  <c r="AG1784" i="3" s="1"/>
  <c r="H1580" i="1"/>
  <c r="L1579" i="1"/>
  <c r="J1579" i="1"/>
  <c r="K1579" i="1" s="1"/>
  <c r="G1784" i="3"/>
  <c r="AM1784" i="3" s="1"/>
  <c r="AR1783" i="3" l="1"/>
  <c r="AP1783" i="3"/>
  <c r="AQ1783" i="3" s="1"/>
  <c r="S1785" i="3"/>
  <c r="W1784" i="3"/>
  <c r="U1784" i="3"/>
  <c r="V1784" i="3" s="1"/>
  <c r="H1784" i="3"/>
  <c r="AN1784" i="3" s="1"/>
  <c r="L1783" i="3"/>
  <c r="J1783" i="3"/>
  <c r="K1783" i="3" s="1"/>
  <c r="AD1786" i="3"/>
  <c r="AH1786" i="3" s="1"/>
  <c r="AF1785" i="3"/>
  <c r="AG1785" i="3" s="1"/>
  <c r="H1581" i="1"/>
  <c r="L1580" i="1"/>
  <c r="J1580" i="1"/>
  <c r="K1580" i="1" s="1"/>
  <c r="G1785" i="3"/>
  <c r="AM1785" i="3" s="1"/>
  <c r="AR1784" i="3" l="1"/>
  <c r="AP1784" i="3"/>
  <c r="AQ1784" i="3" s="1"/>
  <c r="H1785" i="3"/>
  <c r="AN1785" i="3" s="1"/>
  <c r="L1784" i="3"/>
  <c r="J1784" i="3"/>
  <c r="K1784" i="3" s="1"/>
  <c r="S1786" i="3"/>
  <c r="W1785" i="3"/>
  <c r="U1785" i="3"/>
  <c r="V1785" i="3" s="1"/>
  <c r="AD1787" i="3"/>
  <c r="AH1787" i="3" s="1"/>
  <c r="AF1786" i="3"/>
  <c r="H1582" i="1"/>
  <c r="L1581" i="1"/>
  <c r="J1581" i="1"/>
  <c r="K1581" i="1" s="1"/>
  <c r="G1786" i="3"/>
  <c r="AM1786" i="3" s="1"/>
  <c r="AR1785" i="3" l="1"/>
  <c r="AP1785" i="3"/>
  <c r="AQ1785" i="3" s="1"/>
  <c r="AG1786" i="3"/>
  <c r="AW113" i="3"/>
  <c r="BA113" i="3" s="1"/>
  <c r="S1787" i="3"/>
  <c r="W1786" i="3"/>
  <c r="U1786" i="3"/>
  <c r="H1786" i="3"/>
  <c r="AN1786" i="3" s="1"/>
  <c r="L1785" i="3"/>
  <c r="J1785" i="3"/>
  <c r="K1785" i="3" s="1"/>
  <c r="AD1788" i="3"/>
  <c r="AH1788" i="3" s="1"/>
  <c r="AF1787" i="3"/>
  <c r="AG1787" i="3" s="1"/>
  <c r="H1583" i="1"/>
  <c r="L1582" i="1"/>
  <c r="J1582" i="1"/>
  <c r="K1582" i="1" s="1"/>
  <c r="G1787" i="3"/>
  <c r="AM1787" i="3" s="1"/>
  <c r="AR1786" i="3" l="1"/>
  <c r="AP1786" i="3"/>
  <c r="V1786" i="3"/>
  <c r="AV113" i="3"/>
  <c r="AZ113" i="3" s="1"/>
  <c r="H1787" i="3"/>
  <c r="AN1787" i="3" s="1"/>
  <c r="L1786" i="3"/>
  <c r="J1786" i="3"/>
  <c r="S1788" i="3"/>
  <c r="W1787" i="3"/>
  <c r="U1787" i="3"/>
  <c r="V1787" i="3" s="1"/>
  <c r="AD1789" i="3"/>
  <c r="AH1789" i="3" s="1"/>
  <c r="AF1788" i="3"/>
  <c r="AG1788" i="3" s="1"/>
  <c r="H1584" i="1"/>
  <c r="L1583" i="1"/>
  <c r="J1583" i="1"/>
  <c r="K1583" i="1" s="1"/>
  <c r="G1788" i="3"/>
  <c r="AM1788" i="3" s="1"/>
  <c r="AR1787" i="3" l="1"/>
  <c r="AP1787" i="3"/>
  <c r="AQ1787" i="3" s="1"/>
  <c r="K1786" i="3"/>
  <c r="AU113" i="3"/>
  <c r="AY113" i="3" s="1"/>
  <c r="AX113" i="3"/>
  <c r="BB113" i="3" s="1"/>
  <c r="AQ1786" i="3"/>
  <c r="S1789" i="3"/>
  <c r="W1788" i="3"/>
  <c r="U1788" i="3"/>
  <c r="V1788" i="3" s="1"/>
  <c r="H1788" i="3"/>
  <c r="AN1788" i="3" s="1"/>
  <c r="L1787" i="3"/>
  <c r="J1787" i="3"/>
  <c r="K1787" i="3" s="1"/>
  <c r="AD1790" i="3"/>
  <c r="AH1790" i="3" s="1"/>
  <c r="AF1789" i="3"/>
  <c r="AG1789" i="3" s="1"/>
  <c r="H1585" i="1"/>
  <c r="L1584" i="1"/>
  <c r="J1584" i="1"/>
  <c r="K1584" i="1" s="1"/>
  <c r="G1789" i="3"/>
  <c r="AM1789" i="3" s="1"/>
  <c r="AR1788" i="3" l="1"/>
  <c r="AP1788" i="3"/>
  <c r="AQ1788" i="3" s="1"/>
  <c r="H1789" i="3"/>
  <c r="AN1789" i="3" s="1"/>
  <c r="L1788" i="3"/>
  <c r="J1788" i="3"/>
  <c r="K1788" i="3" s="1"/>
  <c r="S1790" i="3"/>
  <c r="W1789" i="3"/>
  <c r="U1789" i="3"/>
  <c r="V1789" i="3" s="1"/>
  <c r="AD1791" i="3"/>
  <c r="AH1791" i="3" s="1"/>
  <c r="AF1790" i="3"/>
  <c r="AG1790" i="3" s="1"/>
  <c r="H1586" i="1"/>
  <c r="L1585" i="1"/>
  <c r="J1585" i="1"/>
  <c r="K1585" i="1" s="1"/>
  <c r="G1790" i="3"/>
  <c r="AM1790" i="3" s="1"/>
  <c r="AR1789" i="3" l="1"/>
  <c r="AP1789" i="3"/>
  <c r="AQ1789" i="3" s="1"/>
  <c r="S1791" i="3"/>
  <c r="W1790" i="3"/>
  <c r="U1790" i="3"/>
  <c r="V1790" i="3" s="1"/>
  <c r="H1790" i="3"/>
  <c r="AN1790" i="3" s="1"/>
  <c r="L1789" i="3"/>
  <c r="J1789" i="3"/>
  <c r="K1789" i="3" s="1"/>
  <c r="AD1792" i="3"/>
  <c r="AH1792" i="3" s="1"/>
  <c r="AF1791" i="3"/>
  <c r="AG1791" i="3" s="1"/>
  <c r="H1587" i="1"/>
  <c r="L1586" i="1"/>
  <c r="J1586" i="1"/>
  <c r="K1586" i="1" s="1"/>
  <c r="G1791" i="3"/>
  <c r="AM1791" i="3" s="1"/>
  <c r="AR1790" i="3" l="1"/>
  <c r="AP1790" i="3"/>
  <c r="AQ1790" i="3" s="1"/>
  <c r="H1791" i="3"/>
  <c r="AN1791" i="3" s="1"/>
  <c r="L1790" i="3"/>
  <c r="J1790" i="3"/>
  <c r="K1790" i="3" s="1"/>
  <c r="S1792" i="3"/>
  <c r="W1791" i="3"/>
  <c r="U1791" i="3"/>
  <c r="V1791" i="3" s="1"/>
  <c r="AD1793" i="3"/>
  <c r="AH1793" i="3" s="1"/>
  <c r="AF1792" i="3"/>
  <c r="AG1792" i="3" s="1"/>
  <c r="H1588" i="1"/>
  <c r="L1587" i="1"/>
  <c r="J1587" i="1"/>
  <c r="K1587" i="1" s="1"/>
  <c r="G1792" i="3"/>
  <c r="AM1792" i="3" s="1"/>
  <c r="AR1791" i="3" l="1"/>
  <c r="AP1791" i="3"/>
  <c r="AQ1791" i="3" s="1"/>
  <c r="S1793" i="3"/>
  <c r="W1792" i="3"/>
  <c r="U1792" i="3"/>
  <c r="V1792" i="3" s="1"/>
  <c r="H1792" i="3"/>
  <c r="AN1792" i="3" s="1"/>
  <c r="L1791" i="3"/>
  <c r="J1791" i="3"/>
  <c r="K1791" i="3" s="1"/>
  <c r="AD1794" i="3"/>
  <c r="AH1794" i="3" s="1"/>
  <c r="AF1793" i="3"/>
  <c r="AG1793" i="3" s="1"/>
  <c r="H1589" i="1"/>
  <c r="L1588" i="1"/>
  <c r="J1588" i="1"/>
  <c r="K1588" i="1" s="1"/>
  <c r="G1793" i="3"/>
  <c r="AM1793" i="3" s="1"/>
  <c r="AR1792" i="3" l="1"/>
  <c r="AP1792" i="3"/>
  <c r="AQ1792" i="3" s="1"/>
  <c r="H1793" i="3"/>
  <c r="AN1793" i="3" s="1"/>
  <c r="L1792" i="3"/>
  <c r="J1792" i="3"/>
  <c r="K1792" i="3" s="1"/>
  <c r="S1794" i="3"/>
  <c r="W1793" i="3"/>
  <c r="U1793" i="3"/>
  <c r="V1793" i="3" s="1"/>
  <c r="AD1795" i="3"/>
  <c r="AH1795" i="3" s="1"/>
  <c r="AF1794" i="3"/>
  <c r="AG1794" i="3" s="1"/>
  <c r="H1590" i="1"/>
  <c r="L1589" i="1"/>
  <c r="J1589" i="1"/>
  <c r="G1794" i="3"/>
  <c r="AM1794" i="3" s="1"/>
  <c r="AR1793" i="3" l="1"/>
  <c r="AP1793" i="3"/>
  <c r="AQ1793" i="3" s="1"/>
  <c r="K1589" i="1"/>
  <c r="S92" i="1"/>
  <c r="T92" i="1" s="1"/>
  <c r="S1795" i="3"/>
  <c r="W1794" i="3"/>
  <c r="U1794" i="3"/>
  <c r="V1794" i="3" s="1"/>
  <c r="H1794" i="3"/>
  <c r="AN1794" i="3" s="1"/>
  <c r="L1793" i="3"/>
  <c r="J1793" i="3"/>
  <c r="K1793" i="3" s="1"/>
  <c r="AD1796" i="3"/>
  <c r="AH1796" i="3" s="1"/>
  <c r="AF1795" i="3"/>
  <c r="AG1795" i="3" s="1"/>
  <c r="H1591" i="1"/>
  <c r="L1590" i="1"/>
  <c r="J1590" i="1"/>
  <c r="K1590" i="1" s="1"/>
  <c r="G1795" i="3"/>
  <c r="AM1795" i="3" s="1"/>
  <c r="AR1794" i="3" l="1"/>
  <c r="AP1794" i="3"/>
  <c r="AQ1794" i="3" s="1"/>
  <c r="H1795" i="3"/>
  <c r="AN1795" i="3" s="1"/>
  <c r="L1794" i="3"/>
  <c r="J1794" i="3"/>
  <c r="K1794" i="3" s="1"/>
  <c r="S1796" i="3"/>
  <c r="W1795" i="3"/>
  <c r="U1795" i="3"/>
  <c r="V1795" i="3" s="1"/>
  <c r="AD1797" i="3"/>
  <c r="AH1797" i="3" s="1"/>
  <c r="AF1796" i="3"/>
  <c r="AG1796" i="3" s="1"/>
  <c r="H1592" i="1"/>
  <c r="L1591" i="1"/>
  <c r="J1591" i="1"/>
  <c r="K1591" i="1" s="1"/>
  <c r="G1796" i="3"/>
  <c r="AM1796" i="3" s="1"/>
  <c r="AR1795" i="3" l="1"/>
  <c r="AP1795" i="3"/>
  <c r="AQ1795" i="3" s="1"/>
  <c r="S1797" i="3"/>
  <c r="W1796" i="3"/>
  <c r="U1796" i="3"/>
  <c r="V1796" i="3" s="1"/>
  <c r="H1796" i="3"/>
  <c r="AN1796" i="3" s="1"/>
  <c r="L1795" i="3"/>
  <c r="J1795" i="3"/>
  <c r="K1795" i="3" s="1"/>
  <c r="AD1798" i="3"/>
  <c r="AH1798" i="3" s="1"/>
  <c r="AF1797" i="3"/>
  <c r="AG1797" i="3" s="1"/>
  <c r="H1593" i="1"/>
  <c r="L1592" i="1"/>
  <c r="J1592" i="1"/>
  <c r="K1592" i="1" s="1"/>
  <c r="G1797" i="3"/>
  <c r="AM1797" i="3" s="1"/>
  <c r="AR1796" i="3" l="1"/>
  <c r="AP1796" i="3"/>
  <c r="AQ1796" i="3" s="1"/>
  <c r="H1797" i="3"/>
  <c r="AN1797" i="3" s="1"/>
  <c r="L1796" i="3"/>
  <c r="J1796" i="3"/>
  <c r="K1796" i="3" s="1"/>
  <c r="S1798" i="3"/>
  <c r="W1797" i="3"/>
  <c r="U1797" i="3"/>
  <c r="V1797" i="3" s="1"/>
  <c r="AD1799" i="3"/>
  <c r="AH1799" i="3" s="1"/>
  <c r="AF1798" i="3"/>
  <c r="AG1798" i="3" s="1"/>
  <c r="H1594" i="1"/>
  <c r="L1593" i="1"/>
  <c r="J1593" i="1"/>
  <c r="K1593" i="1" s="1"/>
  <c r="G1798" i="3"/>
  <c r="AM1798" i="3" s="1"/>
  <c r="AR1797" i="3" l="1"/>
  <c r="AP1797" i="3"/>
  <c r="AQ1797" i="3" s="1"/>
  <c r="S1799" i="3"/>
  <c r="W1798" i="3"/>
  <c r="U1798" i="3"/>
  <c r="V1798" i="3" s="1"/>
  <c r="H1798" i="3"/>
  <c r="AN1798" i="3" s="1"/>
  <c r="L1797" i="3"/>
  <c r="J1797" i="3"/>
  <c r="K1797" i="3" s="1"/>
  <c r="AD1800" i="3"/>
  <c r="AH1800" i="3" s="1"/>
  <c r="AF1799" i="3"/>
  <c r="AG1799" i="3" s="1"/>
  <c r="H1595" i="1"/>
  <c r="L1594" i="1"/>
  <c r="J1594" i="1"/>
  <c r="K1594" i="1" s="1"/>
  <c r="G1799" i="3"/>
  <c r="AM1799" i="3" s="1"/>
  <c r="AR1798" i="3" l="1"/>
  <c r="AP1798" i="3"/>
  <c r="AQ1798" i="3" s="1"/>
  <c r="H1799" i="3"/>
  <c r="AN1799" i="3" s="1"/>
  <c r="L1798" i="3"/>
  <c r="J1798" i="3"/>
  <c r="K1798" i="3" s="1"/>
  <c r="S1800" i="3"/>
  <c r="W1799" i="3"/>
  <c r="U1799" i="3"/>
  <c r="V1799" i="3" s="1"/>
  <c r="AD1801" i="3"/>
  <c r="AH1801" i="3" s="1"/>
  <c r="AF1800" i="3"/>
  <c r="AG1800" i="3" s="1"/>
  <c r="H1596" i="1"/>
  <c r="L1595" i="1"/>
  <c r="J1595" i="1"/>
  <c r="K1595" i="1" s="1"/>
  <c r="G1800" i="3"/>
  <c r="AM1800" i="3" s="1"/>
  <c r="AR1799" i="3" l="1"/>
  <c r="AP1799" i="3"/>
  <c r="AQ1799" i="3" s="1"/>
  <c r="S1801" i="3"/>
  <c r="W1800" i="3"/>
  <c r="U1800" i="3"/>
  <c r="V1800" i="3" s="1"/>
  <c r="H1800" i="3"/>
  <c r="AN1800" i="3" s="1"/>
  <c r="L1799" i="3"/>
  <c r="J1799" i="3"/>
  <c r="K1799" i="3" s="1"/>
  <c r="AD1802" i="3"/>
  <c r="AH1802" i="3" s="1"/>
  <c r="AF1801" i="3"/>
  <c r="AG1801" i="3" s="1"/>
  <c r="H1597" i="1"/>
  <c r="L1596" i="1"/>
  <c r="J1596" i="1"/>
  <c r="K1596" i="1" s="1"/>
  <c r="G1801" i="3"/>
  <c r="AM1801" i="3" s="1"/>
  <c r="AR1800" i="3" l="1"/>
  <c r="AP1800" i="3"/>
  <c r="AQ1800" i="3" s="1"/>
  <c r="H1801" i="3"/>
  <c r="AN1801" i="3" s="1"/>
  <c r="L1800" i="3"/>
  <c r="J1800" i="3"/>
  <c r="K1800" i="3" s="1"/>
  <c r="S1802" i="3"/>
  <c r="W1801" i="3"/>
  <c r="U1801" i="3"/>
  <c r="V1801" i="3" s="1"/>
  <c r="AD1803" i="3"/>
  <c r="AH1803" i="3" s="1"/>
  <c r="AF1802" i="3"/>
  <c r="AG1802" i="3" s="1"/>
  <c r="H1598" i="1"/>
  <c r="L1597" i="1"/>
  <c r="J1597" i="1"/>
  <c r="K1597" i="1" s="1"/>
  <c r="G1802" i="3"/>
  <c r="AM1802" i="3" s="1"/>
  <c r="AR1801" i="3" l="1"/>
  <c r="AP1801" i="3"/>
  <c r="AQ1801" i="3" s="1"/>
  <c r="S1803" i="3"/>
  <c r="W1802" i="3"/>
  <c r="U1802" i="3"/>
  <c r="V1802" i="3" s="1"/>
  <c r="H1802" i="3"/>
  <c r="AN1802" i="3" s="1"/>
  <c r="L1801" i="3"/>
  <c r="J1801" i="3"/>
  <c r="K1801" i="3" s="1"/>
  <c r="AD1804" i="3"/>
  <c r="AH1804" i="3" s="1"/>
  <c r="AF1803" i="3"/>
  <c r="H1599" i="1"/>
  <c r="L1598" i="1"/>
  <c r="J1598" i="1"/>
  <c r="K1598" i="1" s="1"/>
  <c r="G1803" i="3"/>
  <c r="AM1803" i="3" s="1"/>
  <c r="AG1803" i="3" l="1"/>
  <c r="AW114" i="3"/>
  <c r="BA114" i="3" s="1"/>
  <c r="AR1802" i="3"/>
  <c r="AP1802" i="3"/>
  <c r="AQ1802" i="3" s="1"/>
  <c r="H1803" i="3"/>
  <c r="AN1803" i="3" s="1"/>
  <c r="L1802" i="3"/>
  <c r="J1802" i="3"/>
  <c r="K1802" i="3" s="1"/>
  <c r="S1804" i="3"/>
  <c r="W1803" i="3"/>
  <c r="U1803" i="3"/>
  <c r="AD1805" i="3"/>
  <c r="AH1805" i="3" s="1"/>
  <c r="AF1804" i="3"/>
  <c r="AG1804" i="3" s="1"/>
  <c r="H1600" i="1"/>
  <c r="L1599" i="1"/>
  <c r="J1599" i="1"/>
  <c r="K1599" i="1" s="1"/>
  <c r="G1804" i="3"/>
  <c r="AM1804" i="3" s="1"/>
  <c r="V1803" i="3" l="1"/>
  <c r="AV114" i="3"/>
  <c r="AZ114" i="3" s="1"/>
  <c r="AR1803" i="3"/>
  <c r="AP1803" i="3"/>
  <c r="S1805" i="3"/>
  <c r="W1804" i="3"/>
  <c r="U1804" i="3"/>
  <c r="V1804" i="3" s="1"/>
  <c r="H1804" i="3"/>
  <c r="AN1804" i="3" s="1"/>
  <c r="L1803" i="3"/>
  <c r="J1803" i="3"/>
  <c r="AD1806" i="3"/>
  <c r="AH1806" i="3" s="1"/>
  <c r="AF1805" i="3"/>
  <c r="AG1805" i="3" s="1"/>
  <c r="H1601" i="1"/>
  <c r="L1600" i="1"/>
  <c r="J1600" i="1"/>
  <c r="K1600" i="1" s="1"/>
  <c r="G1805" i="3"/>
  <c r="AM1805" i="3" s="1"/>
  <c r="AX114" i="3" l="1"/>
  <c r="BB114" i="3" s="1"/>
  <c r="AQ1803" i="3"/>
  <c r="AR1804" i="3"/>
  <c r="AP1804" i="3"/>
  <c r="AQ1804" i="3" s="1"/>
  <c r="K1803" i="3"/>
  <c r="AU114" i="3"/>
  <c r="AY114" i="3" s="1"/>
  <c r="H1805" i="3"/>
  <c r="AN1805" i="3" s="1"/>
  <c r="L1804" i="3"/>
  <c r="J1804" i="3"/>
  <c r="K1804" i="3" s="1"/>
  <c r="S1806" i="3"/>
  <c r="W1805" i="3"/>
  <c r="U1805" i="3"/>
  <c r="V1805" i="3" s="1"/>
  <c r="AD1807" i="3"/>
  <c r="AH1807" i="3" s="1"/>
  <c r="AF1806" i="3"/>
  <c r="AG1806" i="3" s="1"/>
  <c r="H1602" i="1"/>
  <c r="L1601" i="1"/>
  <c r="J1601" i="1"/>
  <c r="K1601" i="1" s="1"/>
  <c r="G1806" i="3"/>
  <c r="AM1806" i="3" s="1"/>
  <c r="AR1805" i="3" l="1"/>
  <c r="AP1805" i="3"/>
  <c r="AQ1805" i="3" s="1"/>
  <c r="S1807" i="3"/>
  <c r="W1806" i="3"/>
  <c r="U1806" i="3"/>
  <c r="V1806" i="3" s="1"/>
  <c r="H1806" i="3"/>
  <c r="AN1806" i="3" s="1"/>
  <c r="L1805" i="3"/>
  <c r="J1805" i="3"/>
  <c r="K1805" i="3" s="1"/>
  <c r="AD1808" i="3"/>
  <c r="AH1808" i="3" s="1"/>
  <c r="AF1807" i="3"/>
  <c r="AG1807" i="3" s="1"/>
  <c r="H1603" i="1"/>
  <c r="L1602" i="1"/>
  <c r="J1602" i="1"/>
  <c r="K1602" i="1" s="1"/>
  <c r="G1807" i="3"/>
  <c r="AM1807" i="3" s="1"/>
  <c r="AR1806" i="3" l="1"/>
  <c r="AP1806" i="3"/>
  <c r="AQ1806" i="3" s="1"/>
  <c r="H1807" i="3"/>
  <c r="AN1807" i="3" s="1"/>
  <c r="L1806" i="3"/>
  <c r="J1806" i="3"/>
  <c r="K1806" i="3" s="1"/>
  <c r="S1808" i="3"/>
  <c r="W1807" i="3"/>
  <c r="U1807" i="3"/>
  <c r="V1807" i="3" s="1"/>
  <c r="AD1809" i="3"/>
  <c r="AH1809" i="3" s="1"/>
  <c r="AF1808" i="3"/>
  <c r="AG1808" i="3" s="1"/>
  <c r="H1604" i="1"/>
  <c r="L1603" i="1"/>
  <c r="J1603" i="1"/>
  <c r="K1603" i="1" s="1"/>
  <c r="G1808" i="3"/>
  <c r="AM1808" i="3" s="1"/>
  <c r="AR1807" i="3" l="1"/>
  <c r="AP1807" i="3"/>
  <c r="AQ1807" i="3" s="1"/>
  <c r="S1809" i="3"/>
  <c r="W1808" i="3"/>
  <c r="U1808" i="3"/>
  <c r="V1808" i="3" s="1"/>
  <c r="H1808" i="3"/>
  <c r="AN1808" i="3" s="1"/>
  <c r="L1807" i="3"/>
  <c r="J1807" i="3"/>
  <c r="K1807" i="3" s="1"/>
  <c r="AD1810" i="3"/>
  <c r="AH1810" i="3" s="1"/>
  <c r="AF1809" i="3"/>
  <c r="AG1809" i="3" s="1"/>
  <c r="H1605" i="1"/>
  <c r="L1604" i="1"/>
  <c r="J1604" i="1"/>
  <c r="K1604" i="1" s="1"/>
  <c r="G1809" i="3"/>
  <c r="AM1809" i="3" s="1"/>
  <c r="AR1808" i="3" l="1"/>
  <c r="AP1808" i="3"/>
  <c r="AQ1808" i="3" s="1"/>
  <c r="H1809" i="3"/>
  <c r="AN1809" i="3" s="1"/>
  <c r="L1808" i="3"/>
  <c r="J1808" i="3"/>
  <c r="K1808" i="3" s="1"/>
  <c r="S1810" i="3"/>
  <c r="W1809" i="3"/>
  <c r="U1809" i="3"/>
  <c r="V1809" i="3" s="1"/>
  <c r="AD1811" i="3"/>
  <c r="AH1811" i="3" s="1"/>
  <c r="AF1810" i="3"/>
  <c r="AG1810" i="3" s="1"/>
  <c r="H1606" i="1"/>
  <c r="L1605" i="1"/>
  <c r="J1605" i="1"/>
  <c r="K1605" i="1" s="1"/>
  <c r="G1810" i="3"/>
  <c r="AM1810" i="3" s="1"/>
  <c r="AR1809" i="3" l="1"/>
  <c r="AP1809" i="3"/>
  <c r="AQ1809" i="3" s="1"/>
  <c r="S1811" i="3"/>
  <c r="W1810" i="3"/>
  <c r="U1810" i="3"/>
  <c r="V1810" i="3" s="1"/>
  <c r="H1810" i="3"/>
  <c r="AN1810" i="3" s="1"/>
  <c r="L1809" i="3"/>
  <c r="J1809" i="3"/>
  <c r="K1809" i="3" s="1"/>
  <c r="AD1812" i="3"/>
  <c r="AH1812" i="3" s="1"/>
  <c r="AF1811" i="3"/>
  <c r="AG1811" i="3" s="1"/>
  <c r="H1607" i="1"/>
  <c r="L1606" i="1"/>
  <c r="J1606" i="1"/>
  <c r="K1606" i="1" s="1"/>
  <c r="G1811" i="3"/>
  <c r="AM1811" i="3" s="1"/>
  <c r="AR1810" i="3" l="1"/>
  <c r="AP1810" i="3"/>
  <c r="AQ1810" i="3" s="1"/>
  <c r="H1811" i="3"/>
  <c r="AN1811" i="3" s="1"/>
  <c r="L1810" i="3"/>
  <c r="J1810" i="3"/>
  <c r="K1810" i="3" s="1"/>
  <c r="S1812" i="3"/>
  <c r="W1811" i="3"/>
  <c r="U1811" i="3"/>
  <c r="V1811" i="3" s="1"/>
  <c r="AD1813" i="3"/>
  <c r="AH1813" i="3" s="1"/>
  <c r="AF1812" i="3"/>
  <c r="AG1812" i="3" s="1"/>
  <c r="H1608" i="1"/>
  <c r="L1607" i="1"/>
  <c r="J1607" i="1"/>
  <c r="K1607" i="1" s="1"/>
  <c r="G1812" i="3"/>
  <c r="AM1812" i="3" s="1"/>
  <c r="AR1811" i="3" l="1"/>
  <c r="AP1811" i="3"/>
  <c r="AQ1811" i="3" s="1"/>
  <c r="S1813" i="3"/>
  <c r="W1812" i="3"/>
  <c r="U1812" i="3"/>
  <c r="V1812" i="3" s="1"/>
  <c r="H1812" i="3"/>
  <c r="AN1812" i="3" s="1"/>
  <c r="L1811" i="3"/>
  <c r="J1811" i="3"/>
  <c r="K1811" i="3" s="1"/>
  <c r="AD1814" i="3"/>
  <c r="AH1814" i="3" s="1"/>
  <c r="AF1813" i="3"/>
  <c r="AG1813" i="3" s="1"/>
  <c r="H1609" i="1"/>
  <c r="L1608" i="1"/>
  <c r="J1608" i="1"/>
  <c r="K1608" i="1" s="1"/>
  <c r="G1813" i="3"/>
  <c r="AM1813" i="3" s="1"/>
  <c r="AR1812" i="3" l="1"/>
  <c r="AP1812" i="3"/>
  <c r="AQ1812" i="3" s="1"/>
  <c r="H1813" i="3"/>
  <c r="AN1813" i="3" s="1"/>
  <c r="L1812" i="3"/>
  <c r="J1812" i="3"/>
  <c r="K1812" i="3" s="1"/>
  <c r="S1814" i="3"/>
  <c r="W1813" i="3"/>
  <c r="U1813" i="3"/>
  <c r="V1813" i="3" s="1"/>
  <c r="AD1815" i="3"/>
  <c r="AH1815" i="3" s="1"/>
  <c r="AF1814" i="3"/>
  <c r="AG1814" i="3" s="1"/>
  <c r="H1610" i="1"/>
  <c r="L1609" i="1"/>
  <c r="J1609" i="1"/>
  <c r="K1609" i="1" s="1"/>
  <c r="G1814" i="3"/>
  <c r="AM1814" i="3" s="1"/>
  <c r="AR1813" i="3" l="1"/>
  <c r="AP1813" i="3"/>
  <c r="AQ1813" i="3" s="1"/>
  <c r="S1815" i="3"/>
  <c r="W1814" i="3"/>
  <c r="U1814" i="3"/>
  <c r="V1814" i="3" s="1"/>
  <c r="H1814" i="3"/>
  <c r="AN1814" i="3" s="1"/>
  <c r="L1813" i="3"/>
  <c r="J1813" i="3"/>
  <c r="K1813" i="3" s="1"/>
  <c r="AD1816" i="3"/>
  <c r="AH1816" i="3" s="1"/>
  <c r="AF1815" i="3"/>
  <c r="AG1815" i="3" s="1"/>
  <c r="H1611" i="1"/>
  <c r="L1610" i="1"/>
  <c r="J1610" i="1"/>
  <c r="G1815" i="3"/>
  <c r="AM1815" i="3" s="1"/>
  <c r="AR1814" i="3" l="1"/>
  <c r="AP1814" i="3"/>
  <c r="AQ1814" i="3" s="1"/>
  <c r="K1610" i="1"/>
  <c r="S93" i="1"/>
  <c r="T93" i="1" s="1"/>
  <c r="H1815" i="3"/>
  <c r="AN1815" i="3" s="1"/>
  <c r="L1814" i="3"/>
  <c r="J1814" i="3"/>
  <c r="K1814" i="3" s="1"/>
  <c r="S1816" i="3"/>
  <c r="W1815" i="3"/>
  <c r="U1815" i="3"/>
  <c r="V1815" i="3" s="1"/>
  <c r="AD1817" i="3"/>
  <c r="AH1817" i="3" s="1"/>
  <c r="AF1816" i="3"/>
  <c r="AG1816" i="3" s="1"/>
  <c r="H1612" i="1"/>
  <c r="L1611" i="1"/>
  <c r="J1611" i="1"/>
  <c r="K1611" i="1" s="1"/>
  <c r="G1816" i="3"/>
  <c r="AM1816" i="3" s="1"/>
  <c r="AR1815" i="3" l="1"/>
  <c r="AP1815" i="3"/>
  <c r="AQ1815" i="3" s="1"/>
  <c r="S1817" i="3"/>
  <c r="W1816" i="3"/>
  <c r="U1816" i="3"/>
  <c r="V1816" i="3" s="1"/>
  <c r="H1816" i="3"/>
  <c r="AN1816" i="3" s="1"/>
  <c r="L1815" i="3"/>
  <c r="J1815" i="3"/>
  <c r="K1815" i="3" s="1"/>
  <c r="AD1818" i="3"/>
  <c r="AH1818" i="3" s="1"/>
  <c r="AF1817" i="3"/>
  <c r="AG1817" i="3" s="1"/>
  <c r="H1613" i="1"/>
  <c r="L1612" i="1"/>
  <c r="J1612" i="1"/>
  <c r="K1612" i="1" s="1"/>
  <c r="G1817" i="3"/>
  <c r="AM1817" i="3" s="1"/>
  <c r="AR1816" i="3" l="1"/>
  <c r="AP1816" i="3"/>
  <c r="AQ1816" i="3" s="1"/>
  <c r="H1817" i="3"/>
  <c r="AN1817" i="3" s="1"/>
  <c r="L1816" i="3"/>
  <c r="J1816" i="3"/>
  <c r="K1816" i="3" s="1"/>
  <c r="S1818" i="3"/>
  <c r="W1817" i="3"/>
  <c r="U1817" i="3"/>
  <c r="V1817" i="3" s="1"/>
  <c r="AD1819" i="3"/>
  <c r="AH1819" i="3" s="1"/>
  <c r="AF1818" i="3"/>
  <c r="AG1818" i="3" s="1"/>
  <c r="H1614" i="1"/>
  <c r="L1613" i="1"/>
  <c r="J1613" i="1"/>
  <c r="K1613" i="1" s="1"/>
  <c r="G1818" i="3"/>
  <c r="AM1818" i="3" s="1"/>
  <c r="AR1817" i="3" l="1"/>
  <c r="AP1817" i="3"/>
  <c r="AQ1817" i="3" s="1"/>
  <c r="S1819" i="3"/>
  <c r="W1818" i="3"/>
  <c r="U1818" i="3"/>
  <c r="V1818" i="3" s="1"/>
  <c r="H1818" i="3"/>
  <c r="AN1818" i="3" s="1"/>
  <c r="L1817" i="3"/>
  <c r="J1817" i="3"/>
  <c r="K1817" i="3" s="1"/>
  <c r="AD1820" i="3"/>
  <c r="AH1820" i="3" s="1"/>
  <c r="AF1819" i="3"/>
  <c r="AG1819" i="3" s="1"/>
  <c r="H1615" i="1"/>
  <c r="L1614" i="1"/>
  <c r="J1614" i="1"/>
  <c r="K1614" i="1" s="1"/>
  <c r="G1819" i="3"/>
  <c r="AM1819" i="3" s="1"/>
  <c r="AR1818" i="3" l="1"/>
  <c r="AP1818" i="3"/>
  <c r="AQ1818" i="3" s="1"/>
  <c r="H1819" i="3"/>
  <c r="AN1819" i="3" s="1"/>
  <c r="L1818" i="3"/>
  <c r="J1818" i="3"/>
  <c r="K1818" i="3" s="1"/>
  <c r="S1820" i="3"/>
  <c r="W1819" i="3"/>
  <c r="U1819" i="3"/>
  <c r="V1819" i="3" s="1"/>
  <c r="AD1821" i="3"/>
  <c r="AH1821" i="3" s="1"/>
  <c r="AF1820" i="3"/>
  <c r="AG1820" i="3" s="1"/>
  <c r="H1616" i="1"/>
  <c r="L1615" i="1"/>
  <c r="J1615" i="1"/>
  <c r="K1615" i="1" s="1"/>
  <c r="G1820" i="3"/>
  <c r="AM1820" i="3" s="1"/>
  <c r="AR1819" i="3" l="1"/>
  <c r="AP1819" i="3"/>
  <c r="AQ1819" i="3" s="1"/>
  <c r="S1821" i="3"/>
  <c r="W1820" i="3"/>
  <c r="U1820" i="3"/>
  <c r="V1820" i="3" s="1"/>
  <c r="H1820" i="3"/>
  <c r="AN1820" i="3" s="1"/>
  <c r="L1819" i="3"/>
  <c r="J1819" i="3"/>
  <c r="K1819" i="3" s="1"/>
  <c r="AD1822" i="3"/>
  <c r="AH1822" i="3" s="1"/>
  <c r="AF1821" i="3"/>
  <c r="AG1821" i="3" s="1"/>
  <c r="H1617" i="1"/>
  <c r="L1616" i="1"/>
  <c r="J1616" i="1"/>
  <c r="K1616" i="1" s="1"/>
  <c r="G1821" i="3"/>
  <c r="AM1821" i="3" s="1"/>
  <c r="AR1820" i="3" l="1"/>
  <c r="AP1820" i="3"/>
  <c r="AQ1820" i="3" s="1"/>
  <c r="H1821" i="3"/>
  <c r="AN1821" i="3" s="1"/>
  <c r="L1820" i="3"/>
  <c r="J1820" i="3"/>
  <c r="K1820" i="3" s="1"/>
  <c r="S1822" i="3"/>
  <c r="W1821" i="3"/>
  <c r="U1821" i="3"/>
  <c r="V1821" i="3" s="1"/>
  <c r="AD1823" i="3"/>
  <c r="AH1823" i="3" s="1"/>
  <c r="AF1822" i="3"/>
  <c r="AG1822" i="3" s="1"/>
  <c r="H1618" i="1"/>
  <c r="L1617" i="1"/>
  <c r="J1617" i="1"/>
  <c r="K1617" i="1" s="1"/>
  <c r="G1822" i="3"/>
  <c r="AM1822" i="3" s="1"/>
  <c r="AR1821" i="3" l="1"/>
  <c r="AP1821" i="3"/>
  <c r="AQ1821" i="3" s="1"/>
  <c r="S1823" i="3"/>
  <c r="W1822" i="3"/>
  <c r="U1822" i="3"/>
  <c r="V1822" i="3" s="1"/>
  <c r="H1822" i="3"/>
  <c r="AN1822" i="3" s="1"/>
  <c r="L1821" i="3"/>
  <c r="J1821" i="3"/>
  <c r="K1821" i="3" s="1"/>
  <c r="AD1824" i="3"/>
  <c r="AH1824" i="3" s="1"/>
  <c r="AF1823" i="3"/>
  <c r="AG1823" i="3" s="1"/>
  <c r="H1619" i="1"/>
  <c r="L1618" i="1"/>
  <c r="J1618" i="1"/>
  <c r="K1618" i="1" s="1"/>
  <c r="G1823" i="3"/>
  <c r="AM1823" i="3" s="1"/>
  <c r="AR1822" i="3" l="1"/>
  <c r="AP1822" i="3"/>
  <c r="AQ1822" i="3" s="1"/>
  <c r="H1823" i="3"/>
  <c r="AN1823" i="3" s="1"/>
  <c r="L1822" i="3"/>
  <c r="J1822" i="3"/>
  <c r="K1822" i="3" s="1"/>
  <c r="S1824" i="3"/>
  <c r="W1823" i="3"/>
  <c r="U1823" i="3"/>
  <c r="V1823" i="3" s="1"/>
  <c r="AD1825" i="3"/>
  <c r="AH1825" i="3" s="1"/>
  <c r="AF1824" i="3"/>
  <c r="H1620" i="1"/>
  <c r="L1619" i="1"/>
  <c r="J1619" i="1"/>
  <c r="K1619" i="1" s="1"/>
  <c r="G1824" i="3"/>
  <c r="AM1824" i="3" s="1"/>
  <c r="AR1823" i="3" l="1"/>
  <c r="AP1823" i="3"/>
  <c r="AQ1823" i="3" s="1"/>
  <c r="AG1824" i="3"/>
  <c r="AW115" i="3"/>
  <c r="BA115" i="3" s="1"/>
  <c r="S1825" i="3"/>
  <c r="W1824" i="3"/>
  <c r="U1824" i="3"/>
  <c r="H1824" i="3"/>
  <c r="AN1824" i="3" s="1"/>
  <c r="L1823" i="3"/>
  <c r="J1823" i="3"/>
  <c r="K1823" i="3" s="1"/>
  <c r="AD1826" i="3"/>
  <c r="AH1826" i="3" s="1"/>
  <c r="AF1825" i="3"/>
  <c r="AG1825" i="3" s="1"/>
  <c r="H1621" i="1"/>
  <c r="L1620" i="1"/>
  <c r="J1620" i="1"/>
  <c r="K1620" i="1" s="1"/>
  <c r="G1825" i="3"/>
  <c r="AM1825" i="3" s="1"/>
  <c r="AR1824" i="3" l="1"/>
  <c r="AP1824" i="3"/>
  <c r="V1824" i="3"/>
  <c r="AV115" i="3"/>
  <c r="AZ115" i="3" s="1"/>
  <c r="H1825" i="3"/>
  <c r="AN1825" i="3" s="1"/>
  <c r="L1824" i="3"/>
  <c r="J1824" i="3"/>
  <c r="S1826" i="3"/>
  <c r="W1825" i="3"/>
  <c r="U1825" i="3"/>
  <c r="V1825" i="3" s="1"/>
  <c r="AD1827" i="3"/>
  <c r="AH1827" i="3" s="1"/>
  <c r="AF1826" i="3"/>
  <c r="AG1826" i="3" s="1"/>
  <c r="H1622" i="1"/>
  <c r="L1621" i="1"/>
  <c r="J1621" i="1"/>
  <c r="K1621" i="1" s="1"/>
  <c r="G1826" i="3"/>
  <c r="AM1826" i="3" s="1"/>
  <c r="AR1825" i="3" l="1"/>
  <c r="AP1825" i="3"/>
  <c r="AQ1825" i="3" s="1"/>
  <c r="K1824" i="3"/>
  <c r="AU115" i="3"/>
  <c r="AY115" i="3" s="1"/>
  <c r="AX115" i="3"/>
  <c r="BB115" i="3" s="1"/>
  <c r="AQ1824" i="3"/>
  <c r="S1827" i="3"/>
  <c r="W1826" i="3"/>
  <c r="U1826" i="3"/>
  <c r="V1826" i="3" s="1"/>
  <c r="H1826" i="3"/>
  <c r="AN1826" i="3" s="1"/>
  <c r="L1825" i="3"/>
  <c r="J1825" i="3"/>
  <c r="K1825" i="3" s="1"/>
  <c r="AD1828" i="3"/>
  <c r="AH1828" i="3" s="1"/>
  <c r="AF1827" i="3"/>
  <c r="AG1827" i="3" s="1"/>
  <c r="H1623" i="1"/>
  <c r="L1622" i="1"/>
  <c r="J1622" i="1"/>
  <c r="K1622" i="1" s="1"/>
  <c r="G1827" i="3"/>
  <c r="AM1827" i="3" s="1"/>
  <c r="AR1826" i="3" l="1"/>
  <c r="AP1826" i="3"/>
  <c r="AQ1826" i="3" s="1"/>
  <c r="H1827" i="3"/>
  <c r="AN1827" i="3" s="1"/>
  <c r="L1826" i="3"/>
  <c r="J1826" i="3"/>
  <c r="K1826" i="3" s="1"/>
  <c r="S1828" i="3"/>
  <c r="W1827" i="3"/>
  <c r="U1827" i="3"/>
  <c r="V1827" i="3" s="1"/>
  <c r="AD1829" i="3"/>
  <c r="AH1829" i="3" s="1"/>
  <c r="AF1828" i="3"/>
  <c r="AG1828" i="3" s="1"/>
  <c r="H1624" i="1"/>
  <c r="L1623" i="1"/>
  <c r="J1623" i="1"/>
  <c r="K1623" i="1" s="1"/>
  <c r="G1828" i="3"/>
  <c r="AM1828" i="3" s="1"/>
  <c r="AR1827" i="3" l="1"/>
  <c r="AP1827" i="3"/>
  <c r="AQ1827" i="3" s="1"/>
  <c r="S1829" i="3"/>
  <c r="W1828" i="3"/>
  <c r="U1828" i="3"/>
  <c r="V1828" i="3" s="1"/>
  <c r="H1828" i="3"/>
  <c r="AN1828" i="3" s="1"/>
  <c r="L1827" i="3"/>
  <c r="J1827" i="3"/>
  <c r="K1827" i="3" s="1"/>
  <c r="AD1830" i="3"/>
  <c r="AH1830" i="3" s="1"/>
  <c r="AF1829" i="3"/>
  <c r="AG1829" i="3" s="1"/>
  <c r="H1625" i="1"/>
  <c r="L1624" i="1"/>
  <c r="J1624" i="1"/>
  <c r="K1624" i="1" s="1"/>
  <c r="G1829" i="3"/>
  <c r="AM1829" i="3" s="1"/>
  <c r="AR1828" i="3" l="1"/>
  <c r="AP1828" i="3"/>
  <c r="AQ1828" i="3" s="1"/>
  <c r="H1829" i="3"/>
  <c r="AN1829" i="3" s="1"/>
  <c r="L1828" i="3"/>
  <c r="J1828" i="3"/>
  <c r="K1828" i="3" s="1"/>
  <c r="S1830" i="3"/>
  <c r="W1829" i="3"/>
  <c r="U1829" i="3"/>
  <c r="V1829" i="3" s="1"/>
  <c r="AD1831" i="3"/>
  <c r="AH1831" i="3" s="1"/>
  <c r="AF1830" i="3"/>
  <c r="AG1830" i="3" s="1"/>
  <c r="H1626" i="1"/>
  <c r="L1625" i="1"/>
  <c r="J1625" i="1"/>
  <c r="K1625" i="1" s="1"/>
  <c r="G1830" i="3"/>
  <c r="AM1830" i="3" s="1"/>
  <c r="AR1829" i="3" l="1"/>
  <c r="AP1829" i="3"/>
  <c r="AQ1829" i="3" s="1"/>
  <c r="S1831" i="3"/>
  <c r="W1830" i="3"/>
  <c r="U1830" i="3"/>
  <c r="V1830" i="3" s="1"/>
  <c r="H1830" i="3"/>
  <c r="AN1830" i="3" s="1"/>
  <c r="L1829" i="3"/>
  <c r="J1829" i="3"/>
  <c r="K1829" i="3" s="1"/>
  <c r="AD1832" i="3"/>
  <c r="AH1832" i="3" s="1"/>
  <c r="AF1831" i="3"/>
  <c r="AG1831" i="3" s="1"/>
  <c r="H1627" i="1"/>
  <c r="L1626" i="1"/>
  <c r="J1626" i="1"/>
  <c r="K1626" i="1" s="1"/>
  <c r="G1831" i="3"/>
  <c r="AM1831" i="3" s="1"/>
  <c r="AR1830" i="3" l="1"/>
  <c r="AP1830" i="3"/>
  <c r="AQ1830" i="3" s="1"/>
  <c r="H1831" i="3"/>
  <c r="AN1831" i="3" s="1"/>
  <c r="L1830" i="3"/>
  <c r="J1830" i="3"/>
  <c r="K1830" i="3" s="1"/>
  <c r="S1832" i="3"/>
  <c r="W1831" i="3"/>
  <c r="U1831" i="3"/>
  <c r="V1831" i="3" s="1"/>
  <c r="AD1833" i="3"/>
  <c r="AH1833" i="3" s="1"/>
  <c r="AF1832" i="3"/>
  <c r="AG1832" i="3" s="1"/>
  <c r="H1628" i="1"/>
  <c r="L1627" i="1"/>
  <c r="J1627" i="1"/>
  <c r="K1627" i="1" s="1"/>
  <c r="G1832" i="3"/>
  <c r="AM1832" i="3" s="1"/>
  <c r="AR1831" i="3" l="1"/>
  <c r="AP1831" i="3"/>
  <c r="AQ1831" i="3" s="1"/>
  <c r="S1833" i="3"/>
  <c r="W1832" i="3"/>
  <c r="U1832" i="3"/>
  <c r="V1832" i="3" s="1"/>
  <c r="H1832" i="3"/>
  <c r="AN1832" i="3" s="1"/>
  <c r="L1831" i="3"/>
  <c r="J1831" i="3"/>
  <c r="K1831" i="3" s="1"/>
  <c r="AD1834" i="3"/>
  <c r="AH1834" i="3" s="1"/>
  <c r="AF1833" i="3"/>
  <c r="AG1833" i="3" s="1"/>
  <c r="H1629" i="1"/>
  <c r="L1628" i="1"/>
  <c r="J1628" i="1"/>
  <c r="K1628" i="1" s="1"/>
  <c r="G1833" i="3"/>
  <c r="AM1833" i="3" s="1"/>
  <c r="AR1832" i="3" l="1"/>
  <c r="AP1832" i="3"/>
  <c r="AQ1832" i="3" s="1"/>
  <c r="H1833" i="3"/>
  <c r="AN1833" i="3" s="1"/>
  <c r="L1832" i="3"/>
  <c r="J1832" i="3"/>
  <c r="K1832" i="3" s="1"/>
  <c r="S1834" i="3"/>
  <c r="W1833" i="3"/>
  <c r="U1833" i="3"/>
  <c r="V1833" i="3" s="1"/>
  <c r="AD1835" i="3"/>
  <c r="AH1835" i="3" s="1"/>
  <c r="AF1834" i="3"/>
  <c r="AG1834" i="3" s="1"/>
  <c r="H1630" i="1"/>
  <c r="L1629" i="1"/>
  <c r="J1629" i="1"/>
  <c r="K1629" i="1" s="1"/>
  <c r="G1834" i="3"/>
  <c r="AM1834" i="3" s="1"/>
  <c r="AR1833" i="3" l="1"/>
  <c r="AP1833" i="3"/>
  <c r="AQ1833" i="3" s="1"/>
  <c r="S1835" i="3"/>
  <c r="W1834" i="3"/>
  <c r="U1834" i="3"/>
  <c r="V1834" i="3" s="1"/>
  <c r="H1834" i="3"/>
  <c r="AN1834" i="3" s="1"/>
  <c r="L1833" i="3"/>
  <c r="J1833" i="3"/>
  <c r="K1833" i="3" s="1"/>
  <c r="AD1836" i="3"/>
  <c r="AH1836" i="3" s="1"/>
  <c r="AF1835" i="3"/>
  <c r="AG1835" i="3" s="1"/>
  <c r="H1631" i="1"/>
  <c r="L1630" i="1"/>
  <c r="J1630" i="1"/>
  <c r="K1630" i="1" s="1"/>
  <c r="G1835" i="3"/>
  <c r="AM1835" i="3" s="1"/>
  <c r="AR1834" i="3" l="1"/>
  <c r="AP1834" i="3"/>
  <c r="AQ1834" i="3" s="1"/>
  <c r="H1835" i="3"/>
  <c r="AN1835" i="3" s="1"/>
  <c r="L1834" i="3"/>
  <c r="J1834" i="3"/>
  <c r="K1834" i="3" s="1"/>
  <c r="S1836" i="3"/>
  <c r="W1835" i="3"/>
  <c r="U1835" i="3"/>
  <c r="V1835" i="3" s="1"/>
  <c r="AD1837" i="3"/>
  <c r="AH1837" i="3" s="1"/>
  <c r="AF1836" i="3"/>
  <c r="AG1836" i="3" s="1"/>
  <c r="H1632" i="1"/>
  <c r="L1631" i="1"/>
  <c r="J1631" i="1"/>
  <c r="G1836" i="3"/>
  <c r="AM1836" i="3" s="1"/>
  <c r="AR1835" i="3" l="1"/>
  <c r="AP1835" i="3"/>
  <c r="AQ1835" i="3" s="1"/>
  <c r="K1631" i="1"/>
  <c r="S94" i="1"/>
  <c r="T94" i="1" s="1"/>
  <c r="S1837" i="3"/>
  <c r="W1836" i="3"/>
  <c r="U1836" i="3"/>
  <c r="V1836" i="3" s="1"/>
  <c r="H1836" i="3"/>
  <c r="AN1836" i="3" s="1"/>
  <c r="L1835" i="3"/>
  <c r="J1835" i="3"/>
  <c r="K1835" i="3" s="1"/>
  <c r="AD1838" i="3"/>
  <c r="AH1838" i="3" s="1"/>
  <c r="AF1837" i="3"/>
  <c r="AG1837" i="3" s="1"/>
  <c r="H1633" i="1"/>
  <c r="L1632" i="1"/>
  <c r="J1632" i="1"/>
  <c r="K1632" i="1" s="1"/>
  <c r="G1837" i="3"/>
  <c r="AM1837" i="3" s="1"/>
  <c r="AR1836" i="3" l="1"/>
  <c r="AP1836" i="3"/>
  <c r="AQ1836" i="3" s="1"/>
  <c r="H1837" i="3"/>
  <c r="AN1837" i="3" s="1"/>
  <c r="L1836" i="3"/>
  <c r="J1836" i="3"/>
  <c r="K1836" i="3" s="1"/>
  <c r="S1838" i="3"/>
  <c r="W1837" i="3"/>
  <c r="U1837" i="3"/>
  <c r="V1837" i="3" s="1"/>
  <c r="AD1839" i="3"/>
  <c r="AH1839" i="3" s="1"/>
  <c r="AF1838" i="3"/>
  <c r="AG1838" i="3" s="1"/>
  <c r="H1634" i="1"/>
  <c r="L1633" i="1"/>
  <c r="J1633" i="1"/>
  <c r="K1633" i="1" s="1"/>
  <c r="G1838" i="3"/>
  <c r="AM1838" i="3" s="1"/>
  <c r="AR1837" i="3" l="1"/>
  <c r="AP1837" i="3"/>
  <c r="AQ1837" i="3" s="1"/>
  <c r="S1839" i="3"/>
  <c r="W1838" i="3"/>
  <c r="U1838" i="3"/>
  <c r="V1838" i="3" s="1"/>
  <c r="H1838" i="3"/>
  <c r="AN1838" i="3" s="1"/>
  <c r="L1837" i="3"/>
  <c r="J1837" i="3"/>
  <c r="K1837" i="3" s="1"/>
  <c r="AD1840" i="3"/>
  <c r="AH1840" i="3" s="1"/>
  <c r="AF1839" i="3"/>
  <c r="AG1839" i="3" s="1"/>
  <c r="H1635" i="1"/>
  <c r="L1634" i="1"/>
  <c r="J1634" i="1"/>
  <c r="K1634" i="1" s="1"/>
  <c r="G1839" i="3"/>
  <c r="AM1839" i="3" s="1"/>
  <c r="AR1838" i="3" l="1"/>
  <c r="AP1838" i="3"/>
  <c r="AQ1838" i="3" s="1"/>
  <c r="H1839" i="3"/>
  <c r="AN1839" i="3" s="1"/>
  <c r="L1838" i="3"/>
  <c r="J1838" i="3"/>
  <c r="K1838" i="3" s="1"/>
  <c r="S1840" i="3"/>
  <c r="W1839" i="3"/>
  <c r="U1839" i="3"/>
  <c r="V1839" i="3" s="1"/>
  <c r="AD1841" i="3"/>
  <c r="AH1841" i="3" s="1"/>
  <c r="AF1840" i="3"/>
  <c r="AG1840" i="3" s="1"/>
  <c r="H1636" i="1"/>
  <c r="L1635" i="1"/>
  <c r="J1635" i="1"/>
  <c r="K1635" i="1" s="1"/>
  <c r="G1840" i="3"/>
  <c r="AM1840" i="3" s="1"/>
  <c r="AR1839" i="3" l="1"/>
  <c r="AP1839" i="3"/>
  <c r="AQ1839" i="3" s="1"/>
  <c r="S1841" i="3"/>
  <c r="W1840" i="3"/>
  <c r="U1840" i="3"/>
  <c r="V1840" i="3" s="1"/>
  <c r="H1840" i="3"/>
  <c r="AN1840" i="3" s="1"/>
  <c r="L1839" i="3"/>
  <c r="J1839" i="3"/>
  <c r="K1839" i="3" s="1"/>
  <c r="AD1842" i="3"/>
  <c r="AH1842" i="3" s="1"/>
  <c r="AF1841" i="3"/>
  <c r="AG1841" i="3" s="1"/>
  <c r="H1637" i="1"/>
  <c r="L1636" i="1"/>
  <c r="J1636" i="1"/>
  <c r="K1636" i="1" s="1"/>
  <c r="G1841" i="3"/>
  <c r="AM1841" i="3" s="1"/>
  <c r="AR1840" i="3" l="1"/>
  <c r="AP1840" i="3"/>
  <c r="AQ1840" i="3" s="1"/>
  <c r="H1841" i="3"/>
  <c r="AN1841" i="3" s="1"/>
  <c r="L1840" i="3"/>
  <c r="J1840" i="3"/>
  <c r="K1840" i="3" s="1"/>
  <c r="S1842" i="3"/>
  <c r="W1841" i="3"/>
  <c r="U1841" i="3"/>
  <c r="V1841" i="3" s="1"/>
  <c r="AD1843" i="3"/>
  <c r="AH1843" i="3" s="1"/>
  <c r="AF1842" i="3"/>
  <c r="AG1842" i="3" s="1"/>
  <c r="H1638" i="1"/>
  <c r="L1637" i="1"/>
  <c r="J1637" i="1"/>
  <c r="K1637" i="1" s="1"/>
  <c r="G1842" i="3"/>
  <c r="AM1842" i="3" s="1"/>
  <c r="AR1841" i="3" l="1"/>
  <c r="AP1841" i="3"/>
  <c r="AQ1841" i="3" s="1"/>
  <c r="S1843" i="3"/>
  <c r="W1842" i="3"/>
  <c r="U1842" i="3"/>
  <c r="V1842" i="3" s="1"/>
  <c r="H1842" i="3"/>
  <c r="AN1842" i="3" s="1"/>
  <c r="L1841" i="3"/>
  <c r="J1841" i="3"/>
  <c r="K1841" i="3" s="1"/>
  <c r="AD1844" i="3"/>
  <c r="AH1844" i="3" s="1"/>
  <c r="AF1843" i="3"/>
  <c r="H1639" i="1"/>
  <c r="L1638" i="1"/>
  <c r="J1638" i="1"/>
  <c r="K1638" i="1" s="1"/>
  <c r="G1843" i="3"/>
  <c r="AM1843" i="3" s="1"/>
  <c r="AG1843" i="3" l="1"/>
  <c r="AW116" i="3"/>
  <c r="BA116" i="3" s="1"/>
  <c r="AR1842" i="3"/>
  <c r="AP1842" i="3"/>
  <c r="AQ1842" i="3" s="1"/>
  <c r="H1843" i="3"/>
  <c r="AN1843" i="3" s="1"/>
  <c r="L1842" i="3"/>
  <c r="J1842" i="3"/>
  <c r="K1842" i="3" s="1"/>
  <c r="S1844" i="3"/>
  <c r="W1843" i="3"/>
  <c r="U1843" i="3"/>
  <c r="AD1845" i="3"/>
  <c r="AH1845" i="3" s="1"/>
  <c r="AF1844" i="3"/>
  <c r="AG1844" i="3" s="1"/>
  <c r="H1640" i="1"/>
  <c r="L1639" i="1"/>
  <c r="J1639" i="1"/>
  <c r="K1639" i="1" s="1"/>
  <c r="G1844" i="3"/>
  <c r="AM1844" i="3" s="1"/>
  <c r="V1843" i="3" l="1"/>
  <c r="AV116" i="3"/>
  <c r="AZ116" i="3" s="1"/>
  <c r="AR1843" i="3"/>
  <c r="AP1843" i="3"/>
  <c r="S1845" i="3"/>
  <c r="W1844" i="3"/>
  <c r="U1844" i="3"/>
  <c r="V1844" i="3" s="1"/>
  <c r="H1844" i="3"/>
  <c r="AN1844" i="3" s="1"/>
  <c r="L1843" i="3"/>
  <c r="J1843" i="3"/>
  <c r="AD1846" i="3"/>
  <c r="AH1846" i="3" s="1"/>
  <c r="AF1845" i="3"/>
  <c r="AG1845" i="3" s="1"/>
  <c r="H1641" i="1"/>
  <c r="L1640" i="1"/>
  <c r="J1640" i="1"/>
  <c r="K1640" i="1" s="1"/>
  <c r="G1845" i="3"/>
  <c r="AM1845" i="3" s="1"/>
  <c r="AX116" i="3" l="1"/>
  <c r="BB116" i="3" s="1"/>
  <c r="AQ1843" i="3"/>
  <c r="AR1844" i="3"/>
  <c r="AP1844" i="3"/>
  <c r="AQ1844" i="3" s="1"/>
  <c r="K1843" i="3"/>
  <c r="AU116" i="3"/>
  <c r="AY116" i="3" s="1"/>
  <c r="H1845" i="3"/>
  <c r="AN1845" i="3" s="1"/>
  <c r="L1844" i="3"/>
  <c r="J1844" i="3"/>
  <c r="K1844" i="3" s="1"/>
  <c r="S1846" i="3"/>
  <c r="W1845" i="3"/>
  <c r="U1845" i="3"/>
  <c r="V1845" i="3" s="1"/>
  <c r="AD1847" i="3"/>
  <c r="AH1847" i="3" s="1"/>
  <c r="AF1846" i="3"/>
  <c r="AG1846" i="3" s="1"/>
  <c r="H1642" i="1"/>
  <c r="L1641" i="1"/>
  <c r="J1641" i="1"/>
  <c r="K1641" i="1" s="1"/>
  <c r="G1846" i="3"/>
  <c r="AM1846" i="3" s="1"/>
  <c r="AR1845" i="3" l="1"/>
  <c r="AP1845" i="3"/>
  <c r="AQ1845" i="3" s="1"/>
  <c r="S1847" i="3"/>
  <c r="W1846" i="3"/>
  <c r="U1846" i="3"/>
  <c r="V1846" i="3" s="1"/>
  <c r="H1846" i="3"/>
  <c r="AN1846" i="3" s="1"/>
  <c r="L1845" i="3"/>
  <c r="J1845" i="3"/>
  <c r="K1845" i="3" s="1"/>
  <c r="AD1848" i="3"/>
  <c r="AH1848" i="3" s="1"/>
  <c r="AF1847" i="3"/>
  <c r="AG1847" i="3" s="1"/>
  <c r="H1643" i="1"/>
  <c r="L1642" i="1"/>
  <c r="J1642" i="1"/>
  <c r="K1642" i="1" s="1"/>
  <c r="G1847" i="3"/>
  <c r="AM1847" i="3" s="1"/>
  <c r="AR1846" i="3" l="1"/>
  <c r="AP1846" i="3"/>
  <c r="AQ1846" i="3" s="1"/>
  <c r="H1847" i="3"/>
  <c r="AN1847" i="3" s="1"/>
  <c r="L1846" i="3"/>
  <c r="J1846" i="3"/>
  <c r="K1846" i="3" s="1"/>
  <c r="S1848" i="3"/>
  <c r="W1847" i="3"/>
  <c r="U1847" i="3"/>
  <c r="V1847" i="3" s="1"/>
  <c r="AD1849" i="3"/>
  <c r="AH1849" i="3" s="1"/>
  <c r="AF1848" i="3"/>
  <c r="AG1848" i="3" s="1"/>
  <c r="H1644" i="1"/>
  <c r="L1643" i="1"/>
  <c r="J1643" i="1"/>
  <c r="K1643" i="1" s="1"/>
  <c r="G1848" i="3"/>
  <c r="AM1848" i="3" s="1"/>
  <c r="AR1847" i="3" l="1"/>
  <c r="AP1847" i="3"/>
  <c r="AQ1847" i="3" s="1"/>
  <c r="S1849" i="3"/>
  <c r="W1848" i="3"/>
  <c r="U1848" i="3"/>
  <c r="V1848" i="3" s="1"/>
  <c r="H1848" i="3"/>
  <c r="AN1848" i="3" s="1"/>
  <c r="L1847" i="3"/>
  <c r="J1847" i="3"/>
  <c r="K1847" i="3" s="1"/>
  <c r="AD1850" i="3"/>
  <c r="AH1850" i="3" s="1"/>
  <c r="AF1849" i="3"/>
  <c r="AG1849" i="3" s="1"/>
  <c r="H1645" i="1"/>
  <c r="L1644" i="1"/>
  <c r="J1644" i="1"/>
  <c r="K1644" i="1" s="1"/>
  <c r="G1849" i="3"/>
  <c r="AM1849" i="3" s="1"/>
  <c r="AR1848" i="3" l="1"/>
  <c r="AP1848" i="3"/>
  <c r="AQ1848" i="3" s="1"/>
  <c r="H1849" i="3"/>
  <c r="AN1849" i="3" s="1"/>
  <c r="L1848" i="3"/>
  <c r="J1848" i="3"/>
  <c r="K1848" i="3" s="1"/>
  <c r="S1850" i="3"/>
  <c r="W1849" i="3"/>
  <c r="U1849" i="3"/>
  <c r="V1849" i="3" s="1"/>
  <c r="AD1851" i="3"/>
  <c r="AH1851" i="3" s="1"/>
  <c r="AF1850" i="3"/>
  <c r="AG1850" i="3" s="1"/>
  <c r="H1646" i="1"/>
  <c r="L1645" i="1"/>
  <c r="J1645" i="1"/>
  <c r="K1645" i="1" s="1"/>
  <c r="G1850" i="3"/>
  <c r="AM1850" i="3" s="1"/>
  <c r="AR1849" i="3" l="1"/>
  <c r="AP1849" i="3"/>
  <c r="AQ1849" i="3" s="1"/>
  <c r="S1851" i="3"/>
  <c r="W1850" i="3"/>
  <c r="U1850" i="3"/>
  <c r="V1850" i="3" s="1"/>
  <c r="H1850" i="3"/>
  <c r="AN1850" i="3" s="1"/>
  <c r="L1849" i="3"/>
  <c r="J1849" i="3"/>
  <c r="K1849" i="3" s="1"/>
  <c r="AD1852" i="3"/>
  <c r="AH1852" i="3" s="1"/>
  <c r="AF1851" i="3"/>
  <c r="AG1851" i="3" s="1"/>
  <c r="H1647" i="1"/>
  <c r="L1646" i="1"/>
  <c r="J1646" i="1"/>
  <c r="K1646" i="1" s="1"/>
  <c r="G1851" i="3"/>
  <c r="AM1851" i="3" s="1"/>
  <c r="AR1850" i="3" l="1"/>
  <c r="AP1850" i="3"/>
  <c r="AQ1850" i="3" s="1"/>
  <c r="H1851" i="3"/>
  <c r="AN1851" i="3" s="1"/>
  <c r="L1850" i="3"/>
  <c r="J1850" i="3"/>
  <c r="K1850" i="3" s="1"/>
  <c r="S1852" i="3"/>
  <c r="W1851" i="3"/>
  <c r="U1851" i="3"/>
  <c r="V1851" i="3" s="1"/>
  <c r="AD1853" i="3"/>
  <c r="AH1853" i="3" s="1"/>
  <c r="AF1852" i="3"/>
  <c r="AG1852" i="3" s="1"/>
  <c r="H1648" i="1"/>
  <c r="L1647" i="1"/>
  <c r="J1647" i="1"/>
  <c r="K1647" i="1" s="1"/>
  <c r="G1852" i="3"/>
  <c r="AM1852" i="3" s="1"/>
  <c r="AR1851" i="3" l="1"/>
  <c r="AP1851" i="3"/>
  <c r="AQ1851" i="3" s="1"/>
  <c r="S1853" i="3"/>
  <c r="W1852" i="3"/>
  <c r="U1852" i="3"/>
  <c r="V1852" i="3" s="1"/>
  <c r="H1852" i="3"/>
  <c r="AN1852" i="3" s="1"/>
  <c r="L1851" i="3"/>
  <c r="J1851" i="3"/>
  <c r="K1851" i="3" s="1"/>
  <c r="AD1854" i="3"/>
  <c r="AH1854" i="3" s="1"/>
  <c r="AF1853" i="3"/>
  <c r="AG1853" i="3" s="1"/>
  <c r="H1649" i="1"/>
  <c r="L1648" i="1"/>
  <c r="J1648" i="1"/>
  <c r="K1648" i="1" s="1"/>
  <c r="G1853" i="3"/>
  <c r="AM1853" i="3" s="1"/>
  <c r="AR1852" i="3" l="1"/>
  <c r="AP1852" i="3"/>
  <c r="AQ1852" i="3" s="1"/>
  <c r="H1853" i="3"/>
  <c r="AN1853" i="3" s="1"/>
  <c r="L1852" i="3"/>
  <c r="J1852" i="3"/>
  <c r="K1852" i="3" s="1"/>
  <c r="S1854" i="3"/>
  <c r="W1853" i="3"/>
  <c r="U1853" i="3"/>
  <c r="V1853" i="3" s="1"/>
  <c r="AD1855" i="3"/>
  <c r="AH1855" i="3" s="1"/>
  <c r="AF1854" i="3"/>
  <c r="AG1854" i="3" s="1"/>
  <c r="H1650" i="1"/>
  <c r="L1649" i="1"/>
  <c r="J1649" i="1"/>
  <c r="K1649" i="1" s="1"/>
  <c r="G1854" i="3"/>
  <c r="AM1854" i="3" s="1"/>
  <c r="AR1853" i="3" l="1"/>
  <c r="AP1853" i="3"/>
  <c r="AQ1853" i="3" s="1"/>
  <c r="S1855" i="3"/>
  <c r="W1854" i="3"/>
  <c r="U1854" i="3"/>
  <c r="V1854" i="3" s="1"/>
  <c r="H1854" i="3"/>
  <c r="AN1854" i="3" s="1"/>
  <c r="L1853" i="3"/>
  <c r="J1853" i="3"/>
  <c r="K1853" i="3" s="1"/>
  <c r="AD1856" i="3"/>
  <c r="AH1856" i="3" s="1"/>
  <c r="AF1855" i="3"/>
  <c r="AG1855" i="3" s="1"/>
  <c r="H1651" i="1"/>
  <c r="L1650" i="1"/>
  <c r="J1650" i="1"/>
  <c r="K1650" i="1" s="1"/>
  <c r="G1855" i="3"/>
  <c r="AM1855" i="3" s="1"/>
  <c r="AR1854" i="3" l="1"/>
  <c r="AP1854" i="3"/>
  <c r="AQ1854" i="3" s="1"/>
  <c r="H1855" i="3"/>
  <c r="AN1855" i="3" s="1"/>
  <c r="L1854" i="3"/>
  <c r="J1854" i="3"/>
  <c r="K1854" i="3" s="1"/>
  <c r="S1856" i="3"/>
  <c r="W1855" i="3"/>
  <c r="U1855" i="3"/>
  <c r="V1855" i="3" s="1"/>
  <c r="AD1857" i="3"/>
  <c r="AH1857" i="3" s="1"/>
  <c r="AF1856" i="3"/>
  <c r="AG1856" i="3" s="1"/>
  <c r="H1652" i="1"/>
  <c r="L1651" i="1"/>
  <c r="J1651" i="1"/>
  <c r="K1651" i="1" s="1"/>
  <c r="G1856" i="3"/>
  <c r="AM1856" i="3" s="1"/>
  <c r="AR1855" i="3" l="1"/>
  <c r="AP1855" i="3"/>
  <c r="AQ1855" i="3" s="1"/>
  <c r="S1857" i="3"/>
  <c r="W1856" i="3"/>
  <c r="U1856" i="3"/>
  <c r="V1856" i="3" s="1"/>
  <c r="H1856" i="3"/>
  <c r="AN1856" i="3" s="1"/>
  <c r="L1855" i="3"/>
  <c r="J1855" i="3"/>
  <c r="K1855" i="3" s="1"/>
  <c r="AD1858" i="3"/>
  <c r="AH1858" i="3" s="1"/>
  <c r="AF1857" i="3"/>
  <c r="AG1857" i="3" s="1"/>
  <c r="H1653" i="1"/>
  <c r="L1652" i="1"/>
  <c r="J1652" i="1"/>
  <c r="K1652" i="1" s="1"/>
  <c r="G1857" i="3"/>
  <c r="AM1857" i="3" s="1"/>
  <c r="AR1856" i="3" l="1"/>
  <c r="AP1856" i="3"/>
  <c r="AQ1856" i="3" s="1"/>
  <c r="H1857" i="3"/>
  <c r="AN1857" i="3" s="1"/>
  <c r="L1856" i="3"/>
  <c r="J1856" i="3"/>
  <c r="K1856" i="3" s="1"/>
  <c r="S1858" i="3"/>
  <c r="W1857" i="3"/>
  <c r="U1857" i="3"/>
  <c r="V1857" i="3" s="1"/>
  <c r="AD1859" i="3"/>
  <c r="AH1859" i="3" s="1"/>
  <c r="AF1858" i="3"/>
  <c r="AG1858" i="3" s="1"/>
  <c r="H1654" i="1"/>
  <c r="L1653" i="1"/>
  <c r="J1653" i="1"/>
  <c r="G1858" i="3"/>
  <c r="AM1858" i="3" s="1"/>
  <c r="AR1857" i="3" l="1"/>
  <c r="AP1857" i="3"/>
  <c r="AQ1857" i="3" s="1"/>
  <c r="K1653" i="1"/>
  <c r="S95" i="1"/>
  <c r="T95" i="1" s="1"/>
  <c r="S1859" i="3"/>
  <c r="W1858" i="3"/>
  <c r="U1858" i="3"/>
  <c r="V1858" i="3" s="1"/>
  <c r="H1858" i="3"/>
  <c r="AN1858" i="3" s="1"/>
  <c r="L1857" i="3"/>
  <c r="J1857" i="3"/>
  <c r="K1857" i="3" s="1"/>
  <c r="AD1860" i="3"/>
  <c r="AH1860" i="3" s="1"/>
  <c r="AF1859" i="3"/>
  <c r="AG1859" i="3" s="1"/>
  <c r="H1655" i="1"/>
  <c r="L1654" i="1"/>
  <c r="J1654" i="1"/>
  <c r="K1654" i="1" s="1"/>
  <c r="G1859" i="3"/>
  <c r="AM1859" i="3" s="1"/>
  <c r="AR1858" i="3" l="1"/>
  <c r="AP1858" i="3"/>
  <c r="AQ1858" i="3" s="1"/>
  <c r="H1859" i="3"/>
  <c r="AN1859" i="3" s="1"/>
  <c r="L1858" i="3"/>
  <c r="J1858" i="3"/>
  <c r="K1858" i="3" s="1"/>
  <c r="S1860" i="3"/>
  <c r="W1859" i="3"/>
  <c r="U1859" i="3"/>
  <c r="V1859" i="3" s="1"/>
  <c r="AD1861" i="3"/>
  <c r="AH1861" i="3" s="1"/>
  <c r="AF1860" i="3"/>
  <c r="AG1860" i="3" s="1"/>
  <c r="H1656" i="1"/>
  <c r="L1655" i="1"/>
  <c r="J1655" i="1"/>
  <c r="K1655" i="1" s="1"/>
  <c r="G1860" i="3"/>
  <c r="AM1860" i="3" s="1"/>
  <c r="AR1859" i="3" l="1"/>
  <c r="AP1859" i="3"/>
  <c r="AQ1859" i="3" s="1"/>
  <c r="S1861" i="3"/>
  <c r="W1860" i="3"/>
  <c r="U1860" i="3"/>
  <c r="V1860" i="3" s="1"/>
  <c r="H1860" i="3"/>
  <c r="AN1860" i="3" s="1"/>
  <c r="L1859" i="3"/>
  <c r="J1859" i="3"/>
  <c r="K1859" i="3" s="1"/>
  <c r="AD1862" i="3"/>
  <c r="AH1862" i="3" s="1"/>
  <c r="AF1861" i="3"/>
  <c r="AG1861" i="3" s="1"/>
  <c r="H1657" i="1"/>
  <c r="L1656" i="1"/>
  <c r="J1656" i="1"/>
  <c r="K1656" i="1" s="1"/>
  <c r="G1861" i="3"/>
  <c r="AM1861" i="3" s="1"/>
  <c r="AR1860" i="3" l="1"/>
  <c r="AP1860" i="3"/>
  <c r="AQ1860" i="3" s="1"/>
  <c r="H1861" i="3"/>
  <c r="AN1861" i="3" s="1"/>
  <c r="L1860" i="3"/>
  <c r="J1860" i="3"/>
  <c r="K1860" i="3" s="1"/>
  <c r="S1862" i="3"/>
  <c r="W1861" i="3"/>
  <c r="U1861" i="3"/>
  <c r="V1861" i="3" s="1"/>
  <c r="AD1863" i="3"/>
  <c r="AH1863" i="3" s="1"/>
  <c r="AF1862" i="3"/>
  <c r="AG1862" i="3" s="1"/>
  <c r="H1658" i="1"/>
  <c r="L1657" i="1"/>
  <c r="J1657" i="1"/>
  <c r="K1657" i="1" s="1"/>
  <c r="G1862" i="3"/>
  <c r="AM1862" i="3" s="1"/>
  <c r="AR1861" i="3" l="1"/>
  <c r="AP1861" i="3"/>
  <c r="AQ1861" i="3" s="1"/>
  <c r="S1863" i="3"/>
  <c r="W1862" i="3"/>
  <c r="U1862" i="3"/>
  <c r="V1862" i="3" s="1"/>
  <c r="H1862" i="3"/>
  <c r="AN1862" i="3" s="1"/>
  <c r="L1861" i="3"/>
  <c r="J1861" i="3"/>
  <c r="K1861" i="3" s="1"/>
  <c r="AD1864" i="3"/>
  <c r="AH1864" i="3" s="1"/>
  <c r="AF1863" i="3"/>
  <c r="AG1863" i="3" s="1"/>
  <c r="H1659" i="1"/>
  <c r="L1658" i="1"/>
  <c r="J1658" i="1"/>
  <c r="K1658" i="1" s="1"/>
  <c r="G1863" i="3"/>
  <c r="AM1863" i="3" s="1"/>
  <c r="AR1862" i="3" l="1"/>
  <c r="AP1862" i="3"/>
  <c r="AQ1862" i="3" s="1"/>
  <c r="H1863" i="3"/>
  <c r="AN1863" i="3" s="1"/>
  <c r="L1862" i="3"/>
  <c r="J1862" i="3"/>
  <c r="K1862" i="3" s="1"/>
  <c r="S1864" i="3"/>
  <c r="W1863" i="3"/>
  <c r="U1863" i="3"/>
  <c r="V1863" i="3" s="1"/>
  <c r="AD1865" i="3"/>
  <c r="AH1865" i="3" s="1"/>
  <c r="AF1864" i="3"/>
  <c r="H1660" i="1"/>
  <c r="L1659" i="1"/>
  <c r="J1659" i="1"/>
  <c r="K1659" i="1" s="1"/>
  <c r="G1864" i="3"/>
  <c r="AM1864" i="3" s="1"/>
  <c r="AG1864" i="3" l="1"/>
  <c r="AW117" i="3"/>
  <c r="BA117" i="3" s="1"/>
  <c r="AR1863" i="3"/>
  <c r="AP1863" i="3"/>
  <c r="AQ1863" i="3" s="1"/>
  <c r="S1865" i="3"/>
  <c r="W1864" i="3"/>
  <c r="U1864" i="3"/>
  <c r="H1864" i="3"/>
  <c r="AN1864" i="3" s="1"/>
  <c r="L1863" i="3"/>
  <c r="J1863" i="3"/>
  <c r="K1863" i="3" s="1"/>
  <c r="AD1866" i="3"/>
  <c r="AH1866" i="3" s="1"/>
  <c r="AF1865" i="3"/>
  <c r="AG1865" i="3" s="1"/>
  <c r="H1661" i="1"/>
  <c r="L1660" i="1"/>
  <c r="J1660" i="1"/>
  <c r="K1660" i="1" s="1"/>
  <c r="G1865" i="3"/>
  <c r="AM1865" i="3" s="1"/>
  <c r="AR1864" i="3" l="1"/>
  <c r="AP1864" i="3"/>
  <c r="V1864" i="3"/>
  <c r="AV117" i="3"/>
  <c r="AZ117" i="3" s="1"/>
  <c r="H1865" i="3"/>
  <c r="AN1865" i="3" s="1"/>
  <c r="L1864" i="3"/>
  <c r="J1864" i="3"/>
  <c r="S1866" i="3"/>
  <c r="W1865" i="3"/>
  <c r="U1865" i="3"/>
  <c r="V1865" i="3" s="1"/>
  <c r="AD1867" i="3"/>
  <c r="AH1867" i="3" s="1"/>
  <c r="AF1866" i="3"/>
  <c r="AG1866" i="3" s="1"/>
  <c r="H1662" i="1"/>
  <c r="L1661" i="1"/>
  <c r="J1661" i="1"/>
  <c r="K1661" i="1" s="1"/>
  <c r="G1866" i="3"/>
  <c r="AM1866" i="3" s="1"/>
  <c r="AR1865" i="3" l="1"/>
  <c r="AP1865" i="3"/>
  <c r="AQ1865" i="3" s="1"/>
  <c r="K1864" i="3"/>
  <c r="AU117" i="3"/>
  <c r="AY117" i="3" s="1"/>
  <c r="AX117" i="3"/>
  <c r="BB117" i="3" s="1"/>
  <c r="AQ1864" i="3"/>
  <c r="S1867" i="3"/>
  <c r="W1866" i="3"/>
  <c r="U1866" i="3"/>
  <c r="V1866" i="3" s="1"/>
  <c r="H1866" i="3"/>
  <c r="AN1866" i="3" s="1"/>
  <c r="L1865" i="3"/>
  <c r="J1865" i="3"/>
  <c r="K1865" i="3" s="1"/>
  <c r="AD1868" i="3"/>
  <c r="AH1868" i="3" s="1"/>
  <c r="AF1867" i="3"/>
  <c r="AG1867" i="3" s="1"/>
  <c r="H1663" i="1"/>
  <c r="L1662" i="1"/>
  <c r="J1662" i="1"/>
  <c r="K1662" i="1" s="1"/>
  <c r="G1867" i="3"/>
  <c r="AM1867" i="3" s="1"/>
  <c r="AR1866" i="3" l="1"/>
  <c r="AP1866" i="3"/>
  <c r="AQ1866" i="3" s="1"/>
  <c r="H1867" i="3"/>
  <c r="AN1867" i="3" s="1"/>
  <c r="L1866" i="3"/>
  <c r="J1866" i="3"/>
  <c r="K1866" i="3" s="1"/>
  <c r="S1868" i="3"/>
  <c r="W1867" i="3"/>
  <c r="U1867" i="3"/>
  <c r="V1867" i="3" s="1"/>
  <c r="AD1869" i="3"/>
  <c r="AH1869" i="3" s="1"/>
  <c r="AF1868" i="3"/>
  <c r="AG1868" i="3" s="1"/>
  <c r="H1664" i="1"/>
  <c r="L1663" i="1"/>
  <c r="J1663" i="1"/>
  <c r="K1663" i="1" s="1"/>
  <c r="G1868" i="3"/>
  <c r="AM1868" i="3" s="1"/>
  <c r="AR1867" i="3" l="1"/>
  <c r="AP1867" i="3"/>
  <c r="AQ1867" i="3" s="1"/>
  <c r="S1869" i="3"/>
  <c r="W1868" i="3"/>
  <c r="U1868" i="3"/>
  <c r="V1868" i="3" s="1"/>
  <c r="H1868" i="3"/>
  <c r="AN1868" i="3" s="1"/>
  <c r="L1867" i="3"/>
  <c r="J1867" i="3"/>
  <c r="K1867" i="3" s="1"/>
  <c r="AD1870" i="3"/>
  <c r="AH1870" i="3" s="1"/>
  <c r="AF1869" i="3"/>
  <c r="AG1869" i="3" s="1"/>
  <c r="H1665" i="1"/>
  <c r="L1664" i="1"/>
  <c r="J1664" i="1"/>
  <c r="K1664" i="1" s="1"/>
  <c r="G1869" i="3"/>
  <c r="AM1869" i="3" s="1"/>
  <c r="AR1868" i="3" l="1"/>
  <c r="AP1868" i="3"/>
  <c r="AQ1868" i="3" s="1"/>
  <c r="H1869" i="3"/>
  <c r="AN1869" i="3" s="1"/>
  <c r="L1868" i="3"/>
  <c r="J1868" i="3"/>
  <c r="K1868" i="3" s="1"/>
  <c r="S1870" i="3"/>
  <c r="W1869" i="3"/>
  <c r="U1869" i="3"/>
  <c r="V1869" i="3" s="1"/>
  <c r="AD1871" i="3"/>
  <c r="AH1871" i="3" s="1"/>
  <c r="AF1870" i="3"/>
  <c r="AG1870" i="3" s="1"/>
  <c r="H1666" i="1"/>
  <c r="L1665" i="1"/>
  <c r="J1665" i="1"/>
  <c r="K1665" i="1" s="1"/>
  <c r="G1870" i="3"/>
  <c r="AM1870" i="3" s="1"/>
  <c r="AR1869" i="3" l="1"/>
  <c r="AP1869" i="3"/>
  <c r="AQ1869" i="3" s="1"/>
  <c r="S1871" i="3"/>
  <c r="W1870" i="3"/>
  <c r="U1870" i="3"/>
  <c r="V1870" i="3" s="1"/>
  <c r="H1870" i="3"/>
  <c r="AN1870" i="3" s="1"/>
  <c r="L1869" i="3"/>
  <c r="J1869" i="3"/>
  <c r="K1869" i="3" s="1"/>
  <c r="AD1872" i="3"/>
  <c r="AH1872" i="3" s="1"/>
  <c r="AF1871" i="3"/>
  <c r="AG1871" i="3" s="1"/>
  <c r="H1667" i="1"/>
  <c r="L1666" i="1"/>
  <c r="J1666" i="1"/>
  <c r="K1666" i="1" s="1"/>
  <c r="G1871" i="3"/>
  <c r="AM1871" i="3" s="1"/>
  <c r="AR1870" i="3" l="1"/>
  <c r="AP1870" i="3"/>
  <c r="AQ1870" i="3" s="1"/>
  <c r="H1871" i="3"/>
  <c r="AN1871" i="3" s="1"/>
  <c r="L1870" i="3"/>
  <c r="J1870" i="3"/>
  <c r="K1870" i="3" s="1"/>
  <c r="S1872" i="3"/>
  <c r="W1871" i="3"/>
  <c r="U1871" i="3"/>
  <c r="V1871" i="3" s="1"/>
  <c r="AD1873" i="3"/>
  <c r="AH1873" i="3" s="1"/>
  <c r="AF1872" i="3"/>
  <c r="AG1872" i="3" s="1"/>
  <c r="H1668" i="1"/>
  <c r="L1667" i="1"/>
  <c r="J1667" i="1"/>
  <c r="K1667" i="1" s="1"/>
  <c r="G1872" i="3"/>
  <c r="AM1872" i="3" s="1"/>
  <c r="AR1871" i="3" l="1"/>
  <c r="AP1871" i="3"/>
  <c r="AQ1871" i="3" s="1"/>
  <c r="S1873" i="3"/>
  <c r="W1872" i="3"/>
  <c r="U1872" i="3"/>
  <c r="V1872" i="3" s="1"/>
  <c r="H1872" i="3"/>
  <c r="AN1872" i="3" s="1"/>
  <c r="L1871" i="3"/>
  <c r="J1871" i="3"/>
  <c r="K1871" i="3" s="1"/>
  <c r="AD1874" i="3"/>
  <c r="AH1874" i="3" s="1"/>
  <c r="AF1873" i="3"/>
  <c r="AG1873" i="3" s="1"/>
  <c r="H1669" i="1"/>
  <c r="L1668" i="1"/>
  <c r="J1668" i="1"/>
  <c r="K1668" i="1" s="1"/>
  <c r="G1873" i="3"/>
  <c r="AM1873" i="3" s="1"/>
  <c r="AR1872" i="3" l="1"/>
  <c r="AP1872" i="3"/>
  <c r="AQ1872" i="3" s="1"/>
  <c r="H1873" i="3"/>
  <c r="AN1873" i="3" s="1"/>
  <c r="L1872" i="3"/>
  <c r="J1872" i="3"/>
  <c r="K1872" i="3" s="1"/>
  <c r="S1874" i="3"/>
  <c r="W1873" i="3"/>
  <c r="U1873" i="3"/>
  <c r="V1873" i="3" s="1"/>
  <c r="AD1875" i="3"/>
  <c r="AH1875" i="3" s="1"/>
  <c r="AF1874" i="3"/>
  <c r="AG1874" i="3" s="1"/>
  <c r="H1670" i="1"/>
  <c r="L1669" i="1"/>
  <c r="J1669" i="1"/>
  <c r="K1669" i="1" s="1"/>
  <c r="G1874" i="3"/>
  <c r="AM1874" i="3" s="1"/>
  <c r="AR1873" i="3" l="1"/>
  <c r="AP1873" i="3"/>
  <c r="AQ1873" i="3" s="1"/>
  <c r="S1875" i="3"/>
  <c r="W1874" i="3"/>
  <c r="U1874" i="3"/>
  <c r="V1874" i="3" s="1"/>
  <c r="H1874" i="3"/>
  <c r="AN1874" i="3" s="1"/>
  <c r="L1873" i="3"/>
  <c r="J1873" i="3"/>
  <c r="K1873" i="3" s="1"/>
  <c r="AD1876" i="3"/>
  <c r="AH1876" i="3" s="1"/>
  <c r="AF1875" i="3"/>
  <c r="AG1875" i="3" s="1"/>
  <c r="H1671" i="1"/>
  <c r="L1670" i="1"/>
  <c r="J1670" i="1"/>
  <c r="K1670" i="1" s="1"/>
  <c r="G1875" i="3"/>
  <c r="AM1875" i="3" s="1"/>
  <c r="AR1874" i="3" l="1"/>
  <c r="AP1874" i="3"/>
  <c r="AQ1874" i="3" s="1"/>
  <c r="H1875" i="3"/>
  <c r="AN1875" i="3" s="1"/>
  <c r="L1874" i="3"/>
  <c r="J1874" i="3"/>
  <c r="K1874" i="3" s="1"/>
  <c r="S1876" i="3"/>
  <c r="W1875" i="3"/>
  <c r="U1875" i="3"/>
  <c r="V1875" i="3" s="1"/>
  <c r="AD1877" i="3"/>
  <c r="AH1877" i="3" s="1"/>
  <c r="AF1876" i="3"/>
  <c r="AG1876" i="3" s="1"/>
  <c r="H1672" i="1"/>
  <c r="L1671" i="1"/>
  <c r="J1671" i="1"/>
  <c r="K1671" i="1" s="1"/>
  <c r="G1876" i="3"/>
  <c r="AM1876" i="3" s="1"/>
  <c r="AR1875" i="3" l="1"/>
  <c r="AP1875" i="3"/>
  <c r="AQ1875" i="3" s="1"/>
  <c r="S1877" i="3"/>
  <c r="W1876" i="3"/>
  <c r="U1876" i="3"/>
  <c r="V1876" i="3" s="1"/>
  <c r="H1876" i="3"/>
  <c r="AN1876" i="3" s="1"/>
  <c r="L1875" i="3"/>
  <c r="J1875" i="3"/>
  <c r="K1875" i="3" s="1"/>
  <c r="AD1878" i="3"/>
  <c r="AH1878" i="3" s="1"/>
  <c r="AF1877" i="3"/>
  <c r="AG1877" i="3" s="1"/>
  <c r="H1673" i="1"/>
  <c r="L1672" i="1"/>
  <c r="J1672" i="1"/>
  <c r="K1672" i="1" s="1"/>
  <c r="G1877" i="3"/>
  <c r="AM1877" i="3" s="1"/>
  <c r="AR1876" i="3" l="1"/>
  <c r="AP1876" i="3"/>
  <c r="AQ1876" i="3" s="1"/>
  <c r="H1877" i="3"/>
  <c r="AN1877" i="3" s="1"/>
  <c r="L1876" i="3"/>
  <c r="J1876" i="3"/>
  <c r="K1876" i="3" s="1"/>
  <c r="S1878" i="3"/>
  <c r="W1877" i="3"/>
  <c r="U1877" i="3"/>
  <c r="V1877" i="3" s="1"/>
  <c r="AD1879" i="3"/>
  <c r="AH1879" i="3" s="1"/>
  <c r="AF1878" i="3"/>
  <c r="AG1878" i="3" s="1"/>
  <c r="H1674" i="1"/>
  <c r="L1673" i="1"/>
  <c r="J1673" i="1"/>
  <c r="G1878" i="3"/>
  <c r="AM1878" i="3" s="1"/>
  <c r="AR1877" i="3" l="1"/>
  <c r="AP1877" i="3"/>
  <c r="AQ1877" i="3" s="1"/>
  <c r="K1673" i="1"/>
  <c r="S96" i="1"/>
  <c r="T96" i="1" s="1"/>
  <c r="S1879" i="3"/>
  <c r="W1878" i="3"/>
  <c r="U1878" i="3"/>
  <c r="V1878" i="3" s="1"/>
  <c r="H1878" i="3"/>
  <c r="AN1878" i="3" s="1"/>
  <c r="L1877" i="3"/>
  <c r="J1877" i="3"/>
  <c r="K1877" i="3" s="1"/>
  <c r="AD1880" i="3"/>
  <c r="AH1880" i="3" s="1"/>
  <c r="AF1879" i="3"/>
  <c r="AG1879" i="3" s="1"/>
  <c r="H1675" i="1"/>
  <c r="L1674" i="1"/>
  <c r="J1674" i="1"/>
  <c r="K1674" i="1" s="1"/>
  <c r="G1879" i="3"/>
  <c r="AM1879" i="3" s="1"/>
  <c r="AR1878" i="3" l="1"/>
  <c r="AP1878" i="3"/>
  <c r="AQ1878" i="3" s="1"/>
  <c r="H1879" i="3"/>
  <c r="AN1879" i="3" s="1"/>
  <c r="L1878" i="3"/>
  <c r="J1878" i="3"/>
  <c r="K1878" i="3" s="1"/>
  <c r="S1880" i="3"/>
  <c r="W1879" i="3"/>
  <c r="U1879" i="3"/>
  <c r="V1879" i="3" s="1"/>
  <c r="AD1881" i="3"/>
  <c r="AH1881" i="3" s="1"/>
  <c r="AF1880" i="3"/>
  <c r="AG1880" i="3" s="1"/>
  <c r="H1676" i="1"/>
  <c r="L1675" i="1"/>
  <c r="J1675" i="1"/>
  <c r="K1675" i="1" s="1"/>
  <c r="G1880" i="3"/>
  <c r="AM1880" i="3" s="1"/>
  <c r="AR1879" i="3" l="1"/>
  <c r="AP1879" i="3"/>
  <c r="AQ1879" i="3" s="1"/>
  <c r="S1881" i="3"/>
  <c r="W1880" i="3"/>
  <c r="U1880" i="3"/>
  <c r="V1880" i="3" s="1"/>
  <c r="H1880" i="3"/>
  <c r="AN1880" i="3" s="1"/>
  <c r="L1879" i="3"/>
  <c r="J1879" i="3"/>
  <c r="K1879" i="3" s="1"/>
  <c r="AD1882" i="3"/>
  <c r="AH1882" i="3" s="1"/>
  <c r="AF1881" i="3"/>
  <c r="AG1881" i="3" s="1"/>
  <c r="H1677" i="1"/>
  <c r="L1676" i="1"/>
  <c r="J1676" i="1"/>
  <c r="K1676" i="1" s="1"/>
  <c r="G1881" i="3"/>
  <c r="AM1881" i="3" s="1"/>
  <c r="AR1880" i="3" l="1"/>
  <c r="AP1880" i="3"/>
  <c r="AQ1880" i="3" s="1"/>
  <c r="H1881" i="3"/>
  <c r="AN1881" i="3" s="1"/>
  <c r="L1880" i="3"/>
  <c r="J1880" i="3"/>
  <c r="K1880" i="3" s="1"/>
  <c r="S1882" i="3"/>
  <c r="W1881" i="3"/>
  <c r="U1881" i="3"/>
  <c r="V1881" i="3" s="1"/>
  <c r="AD1883" i="3"/>
  <c r="AH1883" i="3" s="1"/>
  <c r="AF1882" i="3"/>
  <c r="AG1882" i="3" s="1"/>
  <c r="H1678" i="1"/>
  <c r="L1677" i="1"/>
  <c r="J1677" i="1"/>
  <c r="K1677" i="1" s="1"/>
  <c r="G1882" i="3"/>
  <c r="AM1882" i="3" s="1"/>
  <c r="AR1881" i="3" l="1"/>
  <c r="AP1881" i="3"/>
  <c r="AQ1881" i="3" s="1"/>
  <c r="S1883" i="3"/>
  <c r="W1882" i="3"/>
  <c r="U1882" i="3"/>
  <c r="V1882" i="3" s="1"/>
  <c r="H1882" i="3"/>
  <c r="AN1882" i="3" s="1"/>
  <c r="L1881" i="3"/>
  <c r="J1881" i="3"/>
  <c r="K1881" i="3" s="1"/>
  <c r="AD1884" i="3"/>
  <c r="AH1884" i="3" s="1"/>
  <c r="AF1883" i="3"/>
  <c r="AG1883" i="3" s="1"/>
  <c r="H1679" i="1"/>
  <c r="L1678" i="1"/>
  <c r="J1678" i="1"/>
  <c r="K1678" i="1" s="1"/>
  <c r="G1883" i="3"/>
  <c r="AM1883" i="3" s="1"/>
  <c r="AR1882" i="3" l="1"/>
  <c r="AP1882" i="3"/>
  <c r="AQ1882" i="3" s="1"/>
  <c r="H1883" i="3"/>
  <c r="AN1883" i="3" s="1"/>
  <c r="L1882" i="3"/>
  <c r="J1882" i="3"/>
  <c r="K1882" i="3" s="1"/>
  <c r="S1884" i="3"/>
  <c r="W1883" i="3"/>
  <c r="U1883" i="3"/>
  <c r="V1883" i="3" s="1"/>
  <c r="AD1885" i="3"/>
  <c r="AH1885" i="3" s="1"/>
  <c r="AF1884" i="3"/>
  <c r="AG1884" i="3" s="1"/>
  <c r="H1680" i="1"/>
  <c r="L1679" i="1"/>
  <c r="J1679" i="1"/>
  <c r="K1679" i="1" s="1"/>
  <c r="G1884" i="3"/>
  <c r="AM1884" i="3" s="1"/>
  <c r="AR1883" i="3" l="1"/>
  <c r="AP1883" i="3"/>
  <c r="AQ1883" i="3" s="1"/>
  <c r="S1885" i="3"/>
  <c r="W1884" i="3"/>
  <c r="U1884" i="3"/>
  <c r="V1884" i="3" s="1"/>
  <c r="H1884" i="3"/>
  <c r="AN1884" i="3" s="1"/>
  <c r="L1883" i="3"/>
  <c r="J1883" i="3"/>
  <c r="K1883" i="3" s="1"/>
  <c r="AD1886" i="3"/>
  <c r="AH1886" i="3" s="1"/>
  <c r="AF1885" i="3"/>
  <c r="H1681" i="1"/>
  <c r="L1680" i="1"/>
  <c r="J1680" i="1"/>
  <c r="K1680" i="1" s="1"/>
  <c r="G1885" i="3"/>
  <c r="AM1885" i="3" s="1"/>
  <c r="AG1885" i="3" l="1"/>
  <c r="AW118" i="3"/>
  <c r="BA118" i="3" s="1"/>
  <c r="AR1884" i="3"/>
  <c r="AP1884" i="3"/>
  <c r="AQ1884" i="3" s="1"/>
  <c r="H1885" i="3"/>
  <c r="AN1885" i="3" s="1"/>
  <c r="L1884" i="3"/>
  <c r="J1884" i="3"/>
  <c r="K1884" i="3" s="1"/>
  <c r="S1886" i="3"/>
  <c r="W1885" i="3"/>
  <c r="U1885" i="3"/>
  <c r="AD1887" i="3"/>
  <c r="AH1887" i="3" s="1"/>
  <c r="AF1886" i="3"/>
  <c r="AG1886" i="3" s="1"/>
  <c r="H1682" i="1"/>
  <c r="L1681" i="1"/>
  <c r="J1681" i="1"/>
  <c r="K1681" i="1" s="1"/>
  <c r="G1886" i="3"/>
  <c r="AM1886" i="3" s="1"/>
  <c r="V1885" i="3" l="1"/>
  <c r="AV118" i="3"/>
  <c r="AZ118" i="3" s="1"/>
  <c r="AR1885" i="3"/>
  <c r="AP1885" i="3"/>
  <c r="S1887" i="3"/>
  <c r="W1886" i="3"/>
  <c r="U1886" i="3"/>
  <c r="V1886" i="3" s="1"/>
  <c r="H1886" i="3"/>
  <c r="AN1886" i="3" s="1"/>
  <c r="L1885" i="3"/>
  <c r="J1885" i="3"/>
  <c r="AD1888" i="3"/>
  <c r="AH1888" i="3" s="1"/>
  <c r="AF1887" i="3"/>
  <c r="AG1887" i="3" s="1"/>
  <c r="H1683" i="1"/>
  <c r="L1682" i="1"/>
  <c r="J1682" i="1"/>
  <c r="K1682" i="1" s="1"/>
  <c r="G1887" i="3"/>
  <c r="AM1887" i="3" s="1"/>
  <c r="AX118" i="3" l="1"/>
  <c r="BB118" i="3" s="1"/>
  <c r="AQ1885" i="3"/>
  <c r="AR1886" i="3"/>
  <c r="AP1886" i="3"/>
  <c r="AQ1886" i="3" s="1"/>
  <c r="K1885" i="3"/>
  <c r="AU118" i="3"/>
  <c r="AY118" i="3" s="1"/>
  <c r="H1887" i="3"/>
  <c r="AN1887" i="3" s="1"/>
  <c r="L1886" i="3"/>
  <c r="J1886" i="3"/>
  <c r="K1886" i="3" s="1"/>
  <c r="S1888" i="3"/>
  <c r="W1887" i="3"/>
  <c r="U1887" i="3"/>
  <c r="V1887" i="3" s="1"/>
  <c r="AD1889" i="3"/>
  <c r="AH1889" i="3" s="1"/>
  <c r="AF1888" i="3"/>
  <c r="AG1888" i="3" s="1"/>
  <c r="H1684" i="1"/>
  <c r="L1683" i="1"/>
  <c r="J1683" i="1"/>
  <c r="K1683" i="1" s="1"/>
  <c r="G1888" i="3"/>
  <c r="AM1888" i="3" s="1"/>
  <c r="AR1887" i="3" l="1"/>
  <c r="AP1887" i="3"/>
  <c r="AQ1887" i="3" s="1"/>
  <c r="S1889" i="3"/>
  <c r="W1888" i="3"/>
  <c r="U1888" i="3"/>
  <c r="V1888" i="3" s="1"/>
  <c r="H1888" i="3"/>
  <c r="AN1888" i="3" s="1"/>
  <c r="L1887" i="3"/>
  <c r="J1887" i="3"/>
  <c r="K1887" i="3" s="1"/>
  <c r="AD1890" i="3"/>
  <c r="AH1890" i="3" s="1"/>
  <c r="AF1889" i="3"/>
  <c r="AG1889" i="3" s="1"/>
  <c r="H1685" i="1"/>
  <c r="L1684" i="1"/>
  <c r="J1684" i="1"/>
  <c r="K1684" i="1" s="1"/>
  <c r="G1889" i="3"/>
  <c r="AM1889" i="3" s="1"/>
  <c r="AR1888" i="3" l="1"/>
  <c r="AP1888" i="3"/>
  <c r="AQ1888" i="3" s="1"/>
  <c r="H1889" i="3"/>
  <c r="AN1889" i="3" s="1"/>
  <c r="L1888" i="3"/>
  <c r="J1888" i="3"/>
  <c r="K1888" i="3" s="1"/>
  <c r="S1890" i="3"/>
  <c r="W1889" i="3"/>
  <c r="U1889" i="3"/>
  <c r="V1889" i="3" s="1"/>
  <c r="AD1891" i="3"/>
  <c r="AH1891" i="3" s="1"/>
  <c r="AF1890" i="3"/>
  <c r="AG1890" i="3" s="1"/>
  <c r="H1686" i="1"/>
  <c r="L1685" i="1"/>
  <c r="J1685" i="1"/>
  <c r="K1685" i="1" s="1"/>
  <c r="G1890" i="3"/>
  <c r="AM1890" i="3" s="1"/>
  <c r="AR1889" i="3" l="1"/>
  <c r="AP1889" i="3"/>
  <c r="AQ1889" i="3" s="1"/>
  <c r="S1891" i="3"/>
  <c r="W1890" i="3"/>
  <c r="U1890" i="3"/>
  <c r="V1890" i="3" s="1"/>
  <c r="H1890" i="3"/>
  <c r="AN1890" i="3" s="1"/>
  <c r="L1889" i="3"/>
  <c r="J1889" i="3"/>
  <c r="K1889" i="3" s="1"/>
  <c r="AD1892" i="3"/>
  <c r="AH1892" i="3" s="1"/>
  <c r="AF1891" i="3"/>
  <c r="AG1891" i="3" s="1"/>
  <c r="H1687" i="1"/>
  <c r="L1686" i="1"/>
  <c r="J1686" i="1"/>
  <c r="K1686" i="1" s="1"/>
  <c r="G1891" i="3"/>
  <c r="AM1891" i="3" s="1"/>
  <c r="AR1890" i="3" l="1"/>
  <c r="AP1890" i="3"/>
  <c r="AQ1890" i="3" s="1"/>
  <c r="H1891" i="3"/>
  <c r="AN1891" i="3" s="1"/>
  <c r="L1890" i="3"/>
  <c r="J1890" i="3"/>
  <c r="K1890" i="3" s="1"/>
  <c r="S1892" i="3"/>
  <c r="W1891" i="3"/>
  <c r="U1891" i="3"/>
  <c r="V1891" i="3" s="1"/>
  <c r="AD1893" i="3"/>
  <c r="AH1893" i="3" s="1"/>
  <c r="AF1892" i="3"/>
  <c r="AG1892" i="3" s="1"/>
  <c r="H1688" i="1"/>
  <c r="L1687" i="1"/>
  <c r="J1687" i="1"/>
  <c r="K1687" i="1" s="1"/>
  <c r="G1892" i="3"/>
  <c r="AM1892" i="3" s="1"/>
  <c r="AR1891" i="3" l="1"/>
  <c r="AP1891" i="3"/>
  <c r="AQ1891" i="3" s="1"/>
  <c r="S1893" i="3"/>
  <c r="W1892" i="3"/>
  <c r="U1892" i="3"/>
  <c r="V1892" i="3" s="1"/>
  <c r="H1892" i="3"/>
  <c r="AN1892" i="3" s="1"/>
  <c r="L1891" i="3"/>
  <c r="J1891" i="3"/>
  <c r="K1891" i="3" s="1"/>
  <c r="AD1894" i="3"/>
  <c r="AH1894" i="3" s="1"/>
  <c r="AF1893" i="3"/>
  <c r="AG1893" i="3" s="1"/>
  <c r="H1689" i="1"/>
  <c r="L1688" i="1"/>
  <c r="J1688" i="1"/>
  <c r="K1688" i="1" s="1"/>
  <c r="G1893" i="3"/>
  <c r="AM1893" i="3" s="1"/>
  <c r="AR1892" i="3" l="1"/>
  <c r="AP1892" i="3"/>
  <c r="AQ1892" i="3" s="1"/>
  <c r="H1893" i="3"/>
  <c r="AN1893" i="3" s="1"/>
  <c r="L1892" i="3"/>
  <c r="J1892" i="3"/>
  <c r="K1892" i="3" s="1"/>
  <c r="S1894" i="3"/>
  <c r="W1893" i="3"/>
  <c r="U1893" i="3"/>
  <c r="V1893" i="3" s="1"/>
  <c r="AD1895" i="3"/>
  <c r="AH1895" i="3" s="1"/>
  <c r="AF1894" i="3"/>
  <c r="AG1894" i="3" s="1"/>
  <c r="H1690" i="1"/>
  <c r="L1689" i="1"/>
  <c r="J1689" i="1"/>
  <c r="K1689" i="1" s="1"/>
  <c r="G1894" i="3"/>
  <c r="AM1894" i="3" s="1"/>
  <c r="AR1893" i="3" l="1"/>
  <c r="AP1893" i="3"/>
  <c r="AQ1893" i="3" s="1"/>
  <c r="S1895" i="3"/>
  <c r="W1894" i="3"/>
  <c r="U1894" i="3"/>
  <c r="V1894" i="3" s="1"/>
  <c r="H1894" i="3"/>
  <c r="AN1894" i="3" s="1"/>
  <c r="L1893" i="3"/>
  <c r="J1893" i="3"/>
  <c r="K1893" i="3" s="1"/>
  <c r="AD1896" i="3"/>
  <c r="AH1896" i="3" s="1"/>
  <c r="AF1895" i="3"/>
  <c r="AG1895" i="3" s="1"/>
  <c r="H1691" i="1"/>
  <c r="L1690" i="1"/>
  <c r="J1690" i="1"/>
  <c r="K1690" i="1" s="1"/>
  <c r="G1895" i="3"/>
  <c r="AM1895" i="3" s="1"/>
  <c r="AR1894" i="3" l="1"/>
  <c r="AP1894" i="3"/>
  <c r="AQ1894" i="3" s="1"/>
  <c r="H1895" i="3"/>
  <c r="AN1895" i="3" s="1"/>
  <c r="L1894" i="3"/>
  <c r="J1894" i="3"/>
  <c r="K1894" i="3" s="1"/>
  <c r="S1896" i="3"/>
  <c r="W1895" i="3"/>
  <c r="U1895" i="3"/>
  <c r="V1895" i="3" s="1"/>
  <c r="AD1897" i="3"/>
  <c r="AH1897" i="3" s="1"/>
  <c r="AF1896" i="3"/>
  <c r="AG1896" i="3" s="1"/>
  <c r="H1692" i="1"/>
  <c r="L1691" i="1"/>
  <c r="J1691" i="1"/>
  <c r="K1691" i="1" s="1"/>
  <c r="G1896" i="3"/>
  <c r="AM1896" i="3" s="1"/>
  <c r="AR1895" i="3" l="1"/>
  <c r="AP1895" i="3"/>
  <c r="AQ1895" i="3" s="1"/>
  <c r="S1897" i="3"/>
  <c r="W1896" i="3"/>
  <c r="U1896" i="3"/>
  <c r="V1896" i="3" s="1"/>
  <c r="H1896" i="3"/>
  <c r="AN1896" i="3" s="1"/>
  <c r="L1895" i="3"/>
  <c r="J1895" i="3"/>
  <c r="K1895" i="3" s="1"/>
  <c r="AD1898" i="3"/>
  <c r="AH1898" i="3" s="1"/>
  <c r="AF1897" i="3"/>
  <c r="AG1897" i="3" s="1"/>
  <c r="H1693" i="1"/>
  <c r="L1692" i="1"/>
  <c r="J1692" i="1"/>
  <c r="K1692" i="1" s="1"/>
  <c r="G1897" i="3"/>
  <c r="AM1897" i="3" s="1"/>
  <c r="AR1896" i="3" l="1"/>
  <c r="AP1896" i="3"/>
  <c r="AQ1896" i="3" s="1"/>
  <c r="H1897" i="3"/>
  <c r="AN1897" i="3" s="1"/>
  <c r="L1896" i="3"/>
  <c r="J1896" i="3"/>
  <c r="K1896" i="3" s="1"/>
  <c r="S1898" i="3"/>
  <c r="W1897" i="3"/>
  <c r="U1897" i="3"/>
  <c r="V1897" i="3" s="1"/>
  <c r="AD1899" i="3"/>
  <c r="AH1899" i="3" s="1"/>
  <c r="AF1898" i="3"/>
  <c r="AG1898" i="3" s="1"/>
  <c r="H1694" i="1"/>
  <c r="L1693" i="1"/>
  <c r="J1693" i="1"/>
  <c r="K1693" i="1" s="1"/>
  <c r="G1898" i="3"/>
  <c r="AM1898" i="3" s="1"/>
  <c r="AR1897" i="3" l="1"/>
  <c r="AP1897" i="3"/>
  <c r="AQ1897" i="3" s="1"/>
  <c r="S1899" i="3"/>
  <c r="W1898" i="3"/>
  <c r="U1898" i="3"/>
  <c r="V1898" i="3" s="1"/>
  <c r="H1898" i="3"/>
  <c r="AN1898" i="3" s="1"/>
  <c r="L1897" i="3"/>
  <c r="J1897" i="3"/>
  <c r="K1897" i="3" s="1"/>
  <c r="AD1900" i="3"/>
  <c r="AH1900" i="3" s="1"/>
  <c r="AF1899" i="3"/>
  <c r="AG1899" i="3" s="1"/>
  <c r="H1695" i="1"/>
  <c r="L1694" i="1"/>
  <c r="J1694" i="1"/>
  <c r="G1899" i="3"/>
  <c r="AM1899" i="3" s="1"/>
  <c r="AR1898" i="3" l="1"/>
  <c r="AP1898" i="3"/>
  <c r="AQ1898" i="3" s="1"/>
  <c r="K1694" i="1"/>
  <c r="S97" i="1"/>
  <c r="T97" i="1" s="1"/>
  <c r="H1899" i="3"/>
  <c r="AN1899" i="3" s="1"/>
  <c r="L1898" i="3"/>
  <c r="J1898" i="3"/>
  <c r="K1898" i="3" s="1"/>
  <c r="S1900" i="3"/>
  <c r="W1899" i="3"/>
  <c r="U1899" i="3"/>
  <c r="V1899" i="3" s="1"/>
  <c r="AD1901" i="3"/>
  <c r="AH1901" i="3" s="1"/>
  <c r="AF1900" i="3"/>
  <c r="AG1900" i="3" s="1"/>
  <c r="H1696" i="1"/>
  <c r="L1695" i="1"/>
  <c r="J1695" i="1"/>
  <c r="K1695" i="1" s="1"/>
  <c r="G1900" i="3"/>
  <c r="AM1900" i="3" s="1"/>
  <c r="AR1899" i="3" l="1"/>
  <c r="AP1899" i="3"/>
  <c r="AQ1899" i="3" s="1"/>
  <c r="S1901" i="3"/>
  <c r="W1900" i="3"/>
  <c r="U1900" i="3"/>
  <c r="V1900" i="3" s="1"/>
  <c r="H1900" i="3"/>
  <c r="AN1900" i="3" s="1"/>
  <c r="L1899" i="3"/>
  <c r="J1899" i="3"/>
  <c r="K1899" i="3" s="1"/>
  <c r="AD1902" i="3"/>
  <c r="AH1902" i="3" s="1"/>
  <c r="AF1901" i="3"/>
  <c r="AG1901" i="3" s="1"/>
  <c r="H1697" i="1"/>
  <c r="L1696" i="1"/>
  <c r="J1696" i="1"/>
  <c r="K1696" i="1" s="1"/>
  <c r="G1901" i="3"/>
  <c r="AM1901" i="3" s="1"/>
  <c r="AR1900" i="3" l="1"/>
  <c r="AP1900" i="3"/>
  <c r="AQ1900" i="3" s="1"/>
  <c r="H1901" i="3"/>
  <c r="AN1901" i="3" s="1"/>
  <c r="L1900" i="3"/>
  <c r="J1900" i="3"/>
  <c r="K1900" i="3" s="1"/>
  <c r="S1902" i="3"/>
  <c r="W1901" i="3"/>
  <c r="U1901" i="3"/>
  <c r="V1901" i="3" s="1"/>
  <c r="AD1903" i="3"/>
  <c r="AH1903" i="3" s="1"/>
  <c r="AF1902" i="3"/>
  <c r="AG1902" i="3" s="1"/>
  <c r="H1698" i="1"/>
  <c r="L1697" i="1"/>
  <c r="J1697" i="1"/>
  <c r="K1697" i="1" s="1"/>
  <c r="G1902" i="3"/>
  <c r="AM1902" i="3" s="1"/>
  <c r="AR1901" i="3" l="1"/>
  <c r="AP1901" i="3"/>
  <c r="AQ1901" i="3" s="1"/>
  <c r="S1903" i="3"/>
  <c r="W1902" i="3"/>
  <c r="U1902" i="3"/>
  <c r="V1902" i="3" s="1"/>
  <c r="H1902" i="3"/>
  <c r="AN1902" i="3" s="1"/>
  <c r="L1901" i="3"/>
  <c r="J1901" i="3"/>
  <c r="K1901" i="3" s="1"/>
  <c r="AD1904" i="3"/>
  <c r="AH1904" i="3" s="1"/>
  <c r="AF1903" i="3"/>
  <c r="AG1903" i="3" s="1"/>
  <c r="H1699" i="1"/>
  <c r="L1698" i="1"/>
  <c r="J1698" i="1"/>
  <c r="K1698" i="1" s="1"/>
  <c r="G1903" i="3"/>
  <c r="AM1903" i="3" s="1"/>
  <c r="AR1902" i="3" l="1"/>
  <c r="AP1902" i="3"/>
  <c r="AQ1902" i="3" s="1"/>
  <c r="H1903" i="3"/>
  <c r="AN1903" i="3" s="1"/>
  <c r="L1902" i="3"/>
  <c r="J1902" i="3"/>
  <c r="K1902" i="3" s="1"/>
  <c r="S1904" i="3"/>
  <c r="W1903" i="3"/>
  <c r="U1903" i="3"/>
  <c r="V1903" i="3" s="1"/>
  <c r="AD1905" i="3"/>
  <c r="AH1905" i="3" s="1"/>
  <c r="AF1904" i="3"/>
  <c r="AG1904" i="3" s="1"/>
  <c r="H1700" i="1"/>
  <c r="L1699" i="1"/>
  <c r="J1699" i="1"/>
  <c r="K1699" i="1" s="1"/>
  <c r="G1904" i="3"/>
  <c r="AM1904" i="3" s="1"/>
  <c r="AR1903" i="3" l="1"/>
  <c r="AP1903" i="3"/>
  <c r="AQ1903" i="3" s="1"/>
  <c r="S1905" i="3"/>
  <c r="W1904" i="3"/>
  <c r="U1904" i="3"/>
  <c r="V1904" i="3" s="1"/>
  <c r="H1904" i="3"/>
  <c r="AN1904" i="3" s="1"/>
  <c r="L1903" i="3"/>
  <c r="J1903" i="3"/>
  <c r="K1903" i="3" s="1"/>
  <c r="AD1906" i="3"/>
  <c r="AH1906" i="3" s="1"/>
  <c r="AF1905" i="3"/>
  <c r="AG1905" i="3" s="1"/>
  <c r="H1701" i="1"/>
  <c r="L1700" i="1"/>
  <c r="J1700" i="1"/>
  <c r="K1700" i="1" s="1"/>
  <c r="G1905" i="3"/>
  <c r="AM1905" i="3" s="1"/>
  <c r="AR1904" i="3" l="1"/>
  <c r="AP1904" i="3"/>
  <c r="AQ1904" i="3" s="1"/>
  <c r="H1905" i="3"/>
  <c r="AN1905" i="3" s="1"/>
  <c r="L1904" i="3"/>
  <c r="J1904" i="3"/>
  <c r="K1904" i="3" s="1"/>
  <c r="S1906" i="3"/>
  <c r="W1905" i="3"/>
  <c r="U1905" i="3"/>
  <c r="V1905" i="3" s="1"/>
  <c r="AD1907" i="3"/>
  <c r="AH1907" i="3" s="1"/>
  <c r="AF1906" i="3"/>
  <c r="H1702" i="1"/>
  <c r="L1701" i="1"/>
  <c r="J1701" i="1"/>
  <c r="K1701" i="1" s="1"/>
  <c r="G1906" i="3"/>
  <c r="AM1906" i="3" s="1"/>
  <c r="AG1906" i="3" l="1"/>
  <c r="AW119" i="3"/>
  <c r="BA119" i="3" s="1"/>
  <c r="AR1905" i="3"/>
  <c r="AP1905" i="3"/>
  <c r="AQ1905" i="3" s="1"/>
  <c r="S1907" i="3"/>
  <c r="W1906" i="3"/>
  <c r="U1906" i="3"/>
  <c r="H1906" i="3"/>
  <c r="AN1906" i="3" s="1"/>
  <c r="L1905" i="3"/>
  <c r="J1905" i="3"/>
  <c r="K1905" i="3" s="1"/>
  <c r="AD1908" i="3"/>
  <c r="AH1908" i="3" s="1"/>
  <c r="AF1907" i="3"/>
  <c r="AG1907" i="3" s="1"/>
  <c r="H1703" i="1"/>
  <c r="L1702" i="1"/>
  <c r="J1702" i="1"/>
  <c r="K1702" i="1" s="1"/>
  <c r="G1907" i="3"/>
  <c r="AM1907" i="3" s="1"/>
  <c r="AR1906" i="3" l="1"/>
  <c r="AP1906" i="3"/>
  <c r="V1906" i="3"/>
  <c r="AV119" i="3"/>
  <c r="AZ119" i="3" s="1"/>
  <c r="H1907" i="3"/>
  <c r="AN1907" i="3" s="1"/>
  <c r="L1906" i="3"/>
  <c r="J1906" i="3"/>
  <c r="S1908" i="3"/>
  <c r="W1907" i="3"/>
  <c r="U1907" i="3"/>
  <c r="V1907" i="3" s="1"/>
  <c r="AD1909" i="3"/>
  <c r="AH1909" i="3" s="1"/>
  <c r="AF1908" i="3"/>
  <c r="AG1908" i="3" s="1"/>
  <c r="H1704" i="1"/>
  <c r="L1703" i="1"/>
  <c r="J1703" i="1"/>
  <c r="K1703" i="1" s="1"/>
  <c r="G1908" i="3"/>
  <c r="AM1908" i="3" s="1"/>
  <c r="AR1907" i="3" l="1"/>
  <c r="AP1907" i="3"/>
  <c r="AQ1907" i="3" s="1"/>
  <c r="K1906" i="3"/>
  <c r="AU119" i="3"/>
  <c r="AY119" i="3" s="1"/>
  <c r="AX119" i="3"/>
  <c r="BB119" i="3" s="1"/>
  <c r="AQ1906" i="3"/>
  <c r="S1909" i="3"/>
  <c r="W1908" i="3"/>
  <c r="U1908" i="3"/>
  <c r="V1908" i="3" s="1"/>
  <c r="H1908" i="3"/>
  <c r="AN1908" i="3" s="1"/>
  <c r="L1907" i="3"/>
  <c r="J1907" i="3"/>
  <c r="K1907" i="3" s="1"/>
  <c r="AD1910" i="3"/>
  <c r="AH1910" i="3" s="1"/>
  <c r="AF1909" i="3"/>
  <c r="AG1909" i="3" s="1"/>
  <c r="H1705" i="1"/>
  <c r="L1704" i="1"/>
  <c r="J1704" i="1"/>
  <c r="K1704" i="1" s="1"/>
  <c r="G1909" i="3"/>
  <c r="AM1909" i="3" s="1"/>
  <c r="AR1908" i="3" l="1"/>
  <c r="AP1908" i="3"/>
  <c r="AQ1908" i="3" s="1"/>
  <c r="H1909" i="3"/>
  <c r="AN1909" i="3" s="1"/>
  <c r="L1908" i="3"/>
  <c r="J1908" i="3"/>
  <c r="K1908" i="3" s="1"/>
  <c r="S1910" i="3"/>
  <c r="W1909" i="3"/>
  <c r="U1909" i="3"/>
  <c r="V1909" i="3" s="1"/>
  <c r="AD1911" i="3"/>
  <c r="AH1911" i="3" s="1"/>
  <c r="AF1910" i="3"/>
  <c r="AG1910" i="3" s="1"/>
  <c r="H1706" i="1"/>
  <c r="L1705" i="1"/>
  <c r="J1705" i="1"/>
  <c r="K1705" i="1" s="1"/>
  <c r="G1910" i="3"/>
  <c r="AM1910" i="3" s="1"/>
  <c r="AR1909" i="3" l="1"/>
  <c r="AP1909" i="3"/>
  <c r="AQ1909" i="3" s="1"/>
  <c r="S1911" i="3"/>
  <c r="W1910" i="3"/>
  <c r="U1910" i="3"/>
  <c r="V1910" i="3" s="1"/>
  <c r="H1910" i="3"/>
  <c r="AN1910" i="3" s="1"/>
  <c r="L1909" i="3"/>
  <c r="J1909" i="3"/>
  <c r="K1909" i="3" s="1"/>
  <c r="AD1912" i="3"/>
  <c r="AH1912" i="3" s="1"/>
  <c r="AF1911" i="3"/>
  <c r="AG1911" i="3" s="1"/>
  <c r="H1707" i="1"/>
  <c r="L1706" i="1"/>
  <c r="J1706" i="1"/>
  <c r="K1706" i="1" s="1"/>
  <c r="G1911" i="3"/>
  <c r="AM1911" i="3" s="1"/>
  <c r="AR1910" i="3" l="1"/>
  <c r="AP1910" i="3"/>
  <c r="AQ1910" i="3" s="1"/>
  <c r="H1911" i="3"/>
  <c r="AN1911" i="3" s="1"/>
  <c r="L1910" i="3"/>
  <c r="J1910" i="3"/>
  <c r="K1910" i="3" s="1"/>
  <c r="S1912" i="3"/>
  <c r="W1911" i="3"/>
  <c r="U1911" i="3"/>
  <c r="V1911" i="3" s="1"/>
  <c r="AD1913" i="3"/>
  <c r="AH1913" i="3" s="1"/>
  <c r="AF1912" i="3"/>
  <c r="AG1912" i="3" s="1"/>
  <c r="H1708" i="1"/>
  <c r="L1707" i="1"/>
  <c r="J1707" i="1"/>
  <c r="K1707" i="1" s="1"/>
  <c r="G1912" i="3"/>
  <c r="AM1912" i="3" s="1"/>
  <c r="AR1911" i="3" l="1"/>
  <c r="AP1911" i="3"/>
  <c r="AQ1911" i="3" s="1"/>
  <c r="S1913" i="3"/>
  <c r="W1912" i="3"/>
  <c r="U1912" i="3"/>
  <c r="V1912" i="3" s="1"/>
  <c r="H1912" i="3"/>
  <c r="AN1912" i="3" s="1"/>
  <c r="L1911" i="3"/>
  <c r="J1911" i="3"/>
  <c r="K1911" i="3" s="1"/>
  <c r="AD1914" i="3"/>
  <c r="AH1914" i="3" s="1"/>
  <c r="AF1913" i="3"/>
  <c r="AG1913" i="3" s="1"/>
  <c r="H1709" i="1"/>
  <c r="L1708" i="1"/>
  <c r="J1708" i="1"/>
  <c r="K1708" i="1" s="1"/>
  <c r="G1913" i="3"/>
  <c r="AM1913" i="3" s="1"/>
  <c r="AR1912" i="3" l="1"/>
  <c r="AP1912" i="3"/>
  <c r="AQ1912" i="3" s="1"/>
  <c r="H1913" i="3"/>
  <c r="AN1913" i="3" s="1"/>
  <c r="L1912" i="3"/>
  <c r="J1912" i="3"/>
  <c r="K1912" i="3" s="1"/>
  <c r="S1914" i="3"/>
  <c r="W1913" i="3"/>
  <c r="U1913" i="3"/>
  <c r="V1913" i="3" s="1"/>
  <c r="AD1915" i="3"/>
  <c r="AH1915" i="3" s="1"/>
  <c r="AF1914" i="3"/>
  <c r="AG1914" i="3" s="1"/>
  <c r="H1710" i="1"/>
  <c r="L1709" i="1"/>
  <c r="J1709" i="1"/>
  <c r="K1709" i="1" s="1"/>
  <c r="G1914" i="3"/>
  <c r="AM1914" i="3" s="1"/>
  <c r="AR1913" i="3" l="1"/>
  <c r="AP1913" i="3"/>
  <c r="AQ1913" i="3" s="1"/>
  <c r="S1915" i="3"/>
  <c r="W1914" i="3"/>
  <c r="U1914" i="3"/>
  <c r="V1914" i="3" s="1"/>
  <c r="H1914" i="3"/>
  <c r="AN1914" i="3" s="1"/>
  <c r="L1913" i="3"/>
  <c r="J1913" i="3"/>
  <c r="K1913" i="3" s="1"/>
  <c r="AD1916" i="3"/>
  <c r="AH1916" i="3" s="1"/>
  <c r="AF1915" i="3"/>
  <c r="AG1915" i="3" s="1"/>
  <c r="H1711" i="1"/>
  <c r="L1710" i="1"/>
  <c r="J1710" i="1"/>
  <c r="K1710" i="1" s="1"/>
  <c r="G1915" i="3"/>
  <c r="AM1915" i="3" s="1"/>
  <c r="AR1914" i="3" l="1"/>
  <c r="AP1914" i="3"/>
  <c r="AQ1914" i="3" s="1"/>
  <c r="H1915" i="3"/>
  <c r="AN1915" i="3" s="1"/>
  <c r="L1914" i="3"/>
  <c r="J1914" i="3"/>
  <c r="K1914" i="3" s="1"/>
  <c r="S1916" i="3"/>
  <c r="W1915" i="3"/>
  <c r="U1915" i="3"/>
  <c r="V1915" i="3" s="1"/>
  <c r="AD1917" i="3"/>
  <c r="AH1917" i="3" s="1"/>
  <c r="AF1916" i="3"/>
  <c r="AG1916" i="3" s="1"/>
  <c r="H1712" i="1"/>
  <c r="L1711" i="1"/>
  <c r="J1711" i="1"/>
  <c r="K1711" i="1" s="1"/>
  <c r="G1916" i="3"/>
  <c r="AM1916" i="3" s="1"/>
  <c r="AR1915" i="3" l="1"/>
  <c r="AP1915" i="3"/>
  <c r="AQ1915" i="3" s="1"/>
  <c r="S1917" i="3"/>
  <c r="W1916" i="3"/>
  <c r="U1916" i="3"/>
  <c r="V1916" i="3" s="1"/>
  <c r="H1916" i="3"/>
  <c r="AN1916" i="3" s="1"/>
  <c r="L1915" i="3"/>
  <c r="J1915" i="3"/>
  <c r="K1915" i="3" s="1"/>
  <c r="AD1918" i="3"/>
  <c r="AH1918" i="3" s="1"/>
  <c r="AF1917" i="3"/>
  <c r="AG1917" i="3" s="1"/>
  <c r="H1713" i="1"/>
  <c r="L1712" i="1"/>
  <c r="J1712" i="1"/>
  <c r="G1917" i="3"/>
  <c r="AM1917" i="3" s="1"/>
  <c r="AR1916" i="3" l="1"/>
  <c r="AP1916" i="3"/>
  <c r="AQ1916" i="3" s="1"/>
  <c r="K1712" i="1"/>
  <c r="S98" i="1"/>
  <c r="T98" i="1" s="1"/>
  <c r="H1917" i="3"/>
  <c r="AN1917" i="3" s="1"/>
  <c r="L1916" i="3"/>
  <c r="J1916" i="3"/>
  <c r="K1916" i="3" s="1"/>
  <c r="S1918" i="3"/>
  <c r="W1917" i="3"/>
  <c r="U1917" i="3"/>
  <c r="V1917" i="3" s="1"/>
  <c r="AD1919" i="3"/>
  <c r="AH1919" i="3" s="1"/>
  <c r="AF1918" i="3"/>
  <c r="AG1918" i="3" s="1"/>
  <c r="H1714" i="1"/>
  <c r="L1713" i="1"/>
  <c r="J1713" i="1"/>
  <c r="K1713" i="1" s="1"/>
  <c r="G1918" i="3"/>
  <c r="AM1918" i="3" s="1"/>
  <c r="AR1917" i="3" l="1"/>
  <c r="AP1917" i="3"/>
  <c r="AQ1917" i="3" s="1"/>
  <c r="S1919" i="3"/>
  <c r="W1918" i="3"/>
  <c r="U1918" i="3"/>
  <c r="V1918" i="3" s="1"/>
  <c r="H1918" i="3"/>
  <c r="AN1918" i="3" s="1"/>
  <c r="L1917" i="3"/>
  <c r="J1917" i="3"/>
  <c r="K1917" i="3" s="1"/>
  <c r="AD1920" i="3"/>
  <c r="AH1920" i="3" s="1"/>
  <c r="AF1919" i="3"/>
  <c r="AG1919" i="3" s="1"/>
  <c r="H1715" i="1"/>
  <c r="L1714" i="1"/>
  <c r="J1714" i="1"/>
  <c r="K1714" i="1" s="1"/>
  <c r="G1919" i="3"/>
  <c r="AM1919" i="3" s="1"/>
  <c r="AR1918" i="3" l="1"/>
  <c r="AP1918" i="3"/>
  <c r="AQ1918" i="3" s="1"/>
  <c r="H1919" i="3"/>
  <c r="AN1919" i="3" s="1"/>
  <c r="L1918" i="3"/>
  <c r="J1918" i="3"/>
  <c r="K1918" i="3" s="1"/>
  <c r="S1920" i="3"/>
  <c r="W1919" i="3"/>
  <c r="U1919" i="3"/>
  <c r="V1919" i="3" s="1"/>
  <c r="AD1921" i="3"/>
  <c r="AH1921" i="3" s="1"/>
  <c r="AF1920" i="3"/>
  <c r="AG1920" i="3" s="1"/>
  <c r="H1716" i="1"/>
  <c r="L1715" i="1"/>
  <c r="J1715" i="1"/>
  <c r="K1715" i="1" s="1"/>
  <c r="G1920" i="3"/>
  <c r="AM1920" i="3" s="1"/>
  <c r="AR1919" i="3" l="1"/>
  <c r="AP1919" i="3"/>
  <c r="AQ1919" i="3" s="1"/>
  <c r="S1921" i="3"/>
  <c r="W1920" i="3"/>
  <c r="U1920" i="3"/>
  <c r="V1920" i="3" s="1"/>
  <c r="H1920" i="3"/>
  <c r="AN1920" i="3" s="1"/>
  <c r="L1919" i="3"/>
  <c r="J1919" i="3"/>
  <c r="K1919" i="3" s="1"/>
  <c r="AD1922" i="3"/>
  <c r="AH1922" i="3" s="1"/>
  <c r="AF1921" i="3"/>
  <c r="AG1921" i="3" s="1"/>
  <c r="H1717" i="1"/>
  <c r="L1716" i="1"/>
  <c r="J1716" i="1"/>
  <c r="K1716" i="1" s="1"/>
  <c r="G1921" i="3"/>
  <c r="AM1921" i="3" s="1"/>
  <c r="AR1920" i="3" l="1"/>
  <c r="AP1920" i="3"/>
  <c r="AQ1920" i="3" s="1"/>
  <c r="H1921" i="3"/>
  <c r="AN1921" i="3" s="1"/>
  <c r="L1920" i="3"/>
  <c r="J1920" i="3"/>
  <c r="K1920" i="3" s="1"/>
  <c r="S1922" i="3"/>
  <c r="W1921" i="3"/>
  <c r="U1921" i="3"/>
  <c r="V1921" i="3" s="1"/>
  <c r="AD1923" i="3"/>
  <c r="AH1923" i="3" s="1"/>
  <c r="AF1922" i="3"/>
  <c r="AG1922" i="3" s="1"/>
  <c r="H1718" i="1"/>
  <c r="L1717" i="1"/>
  <c r="J1717" i="1"/>
  <c r="K1717" i="1" s="1"/>
  <c r="G1922" i="3"/>
  <c r="AM1922" i="3" s="1"/>
  <c r="AR1921" i="3" l="1"/>
  <c r="AP1921" i="3"/>
  <c r="AQ1921" i="3" s="1"/>
  <c r="S1923" i="3"/>
  <c r="W1922" i="3"/>
  <c r="U1922" i="3"/>
  <c r="V1922" i="3" s="1"/>
  <c r="H1922" i="3"/>
  <c r="AN1922" i="3" s="1"/>
  <c r="L1921" i="3"/>
  <c r="J1921" i="3"/>
  <c r="K1921" i="3" s="1"/>
  <c r="AD1924" i="3"/>
  <c r="AH1924" i="3" s="1"/>
  <c r="AF1923" i="3"/>
  <c r="AG1923" i="3" s="1"/>
  <c r="H1719" i="1"/>
  <c r="L1718" i="1"/>
  <c r="J1718" i="1"/>
  <c r="K1718" i="1" s="1"/>
  <c r="G1923" i="3"/>
  <c r="AM1923" i="3" s="1"/>
  <c r="AR1922" i="3" l="1"/>
  <c r="AP1922" i="3"/>
  <c r="AQ1922" i="3" s="1"/>
  <c r="H1923" i="3"/>
  <c r="AN1923" i="3" s="1"/>
  <c r="L1922" i="3"/>
  <c r="J1922" i="3"/>
  <c r="K1922" i="3" s="1"/>
  <c r="S1924" i="3"/>
  <c r="W1923" i="3"/>
  <c r="U1923" i="3"/>
  <c r="V1923" i="3" s="1"/>
  <c r="AD1925" i="3"/>
  <c r="AH1925" i="3" s="1"/>
  <c r="AF1924" i="3"/>
  <c r="AG1924" i="3" s="1"/>
  <c r="H1720" i="1"/>
  <c r="L1719" i="1"/>
  <c r="J1719" i="1"/>
  <c r="K1719" i="1" s="1"/>
  <c r="G1924" i="3"/>
  <c r="AM1924" i="3" s="1"/>
  <c r="AR1923" i="3" l="1"/>
  <c r="AP1923" i="3"/>
  <c r="AQ1923" i="3" s="1"/>
  <c r="S1925" i="3"/>
  <c r="W1924" i="3"/>
  <c r="U1924" i="3"/>
  <c r="V1924" i="3" s="1"/>
  <c r="H1924" i="3"/>
  <c r="AN1924" i="3" s="1"/>
  <c r="L1923" i="3"/>
  <c r="J1923" i="3"/>
  <c r="K1923" i="3" s="1"/>
  <c r="AD1926" i="3"/>
  <c r="AH1926" i="3" s="1"/>
  <c r="AF1925" i="3"/>
  <c r="AG1925" i="3" s="1"/>
  <c r="H1721" i="1"/>
  <c r="L1720" i="1"/>
  <c r="J1720" i="1"/>
  <c r="K1720" i="1" s="1"/>
  <c r="G1925" i="3"/>
  <c r="AM1925" i="3" s="1"/>
  <c r="AR1924" i="3" l="1"/>
  <c r="AP1924" i="3"/>
  <c r="AQ1924" i="3" s="1"/>
  <c r="H1925" i="3"/>
  <c r="AN1925" i="3" s="1"/>
  <c r="L1924" i="3"/>
  <c r="J1924" i="3"/>
  <c r="K1924" i="3" s="1"/>
  <c r="S1926" i="3"/>
  <c r="W1925" i="3"/>
  <c r="U1925" i="3"/>
  <c r="V1925" i="3" s="1"/>
  <c r="AD1927" i="3"/>
  <c r="AH1927" i="3" s="1"/>
  <c r="AF1926" i="3"/>
  <c r="AG1926" i="3" s="1"/>
  <c r="H1722" i="1"/>
  <c r="L1721" i="1"/>
  <c r="J1721" i="1"/>
  <c r="K1721" i="1" s="1"/>
  <c r="G1926" i="3"/>
  <c r="AM1926" i="3" s="1"/>
  <c r="AR1925" i="3" l="1"/>
  <c r="AP1925" i="3"/>
  <c r="AQ1925" i="3" s="1"/>
  <c r="S1927" i="3"/>
  <c r="W1926" i="3"/>
  <c r="U1926" i="3"/>
  <c r="V1926" i="3" s="1"/>
  <c r="H1926" i="3"/>
  <c r="AN1926" i="3" s="1"/>
  <c r="L1925" i="3"/>
  <c r="J1925" i="3"/>
  <c r="K1925" i="3" s="1"/>
  <c r="AD1928" i="3"/>
  <c r="AH1928" i="3" s="1"/>
  <c r="AF1927" i="3"/>
  <c r="H1723" i="1"/>
  <c r="L1722" i="1"/>
  <c r="J1722" i="1"/>
  <c r="K1722" i="1" s="1"/>
  <c r="G1927" i="3"/>
  <c r="AM1927" i="3" s="1"/>
  <c r="AG1927" i="3" l="1"/>
  <c r="AW120" i="3"/>
  <c r="BA120" i="3" s="1"/>
  <c r="AR1926" i="3"/>
  <c r="AP1926" i="3"/>
  <c r="AQ1926" i="3" s="1"/>
  <c r="H1927" i="3"/>
  <c r="AN1927" i="3" s="1"/>
  <c r="L1926" i="3"/>
  <c r="J1926" i="3"/>
  <c r="K1926" i="3" s="1"/>
  <c r="S1928" i="3"/>
  <c r="W1927" i="3"/>
  <c r="U1927" i="3"/>
  <c r="AD1929" i="3"/>
  <c r="AH1929" i="3" s="1"/>
  <c r="AF1928" i="3"/>
  <c r="AG1928" i="3" s="1"/>
  <c r="H1724" i="1"/>
  <c r="L1723" i="1"/>
  <c r="J1723" i="1"/>
  <c r="K1723" i="1" s="1"/>
  <c r="G1928" i="3"/>
  <c r="AM1928" i="3" s="1"/>
  <c r="V1927" i="3" l="1"/>
  <c r="AV120" i="3"/>
  <c r="AZ120" i="3" s="1"/>
  <c r="AR1927" i="3"/>
  <c r="AP1927" i="3"/>
  <c r="S1929" i="3"/>
  <c r="W1928" i="3"/>
  <c r="U1928" i="3"/>
  <c r="V1928" i="3" s="1"/>
  <c r="H1928" i="3"/>
  <c r="AN1928" i="3" s="1"/>
  <c r="L1927" i="3"/>
  <c r="J1927" i="3"/>
  <c r="AD1930" i="3"/>
  <c r="AH1930" i="3" s="1"/>
  <c r="AF1929" i="3"/>
  <c r="AG1929" i="3" s="1"/>
  <c r="H1725" i="1"/>
  <c r="L1724" i="1"/>
  <c r="J1724" i="1"/>
  <c r="K1724" i="1" s="1"/>
  <c r="G1929" i="3"/>
  <c r="AM1929" i="3" s="1"/>
  <c r="AX120" i="3" l="1"/>
  <c r="BB120" i="3" s="1"/>
  <c r="AQ1927" i="3"/>
  <c r="AR1928" i="3"/>
  <c r="AP1928" i="3"/>
  <c r="AQ1928" i="3" s="1"/>
  <c r="K1927" i="3"/>
  <c r="AU120" i="3"/>
  <c r="AY120" i="3" s="1"/>
  <c r="H1929" i="3"/>
  <c r="AN1929" i="3" s="1"/>
  <c r="L1928" i="3"/>
  <c r="J1928" i="3"/>
  <c r="K1928" i="3" s="1"/>
  <c r="S1930" i="3"/>
  <c r="W1929" i="3"/>
  <c r="U1929" i="3"/>
  <c r="V1929" i="3" s="1"/>
  <c r="AD1931" i="3"/>
  <c r="AH1931" i="3" s="1"/>
  <c r="AF1930" i="3"/>
  <c r="AG1930" i="3" s="1"/>
  <c r="H1726" i="1"/>
  <c r="L1725" i="1"/>
  <c r="J1725" i="1"/>
  <c r="K1725" i="1" s="1"/>
  <c r="G1930" i="3"/>
  <c r="AM1930" i="3" s="1"/>
  <c r="AR1929" i="3" l="1"/>
  <c r="AP1929" i="3"/>
  <c r="AQ1929" i="3" s="1"/>
  <c r="S1931" i="3"/>
  <c r="W1930" i="3"/>
  <c r="U1930" i="3"/>
  <c r="V1930" i="3" s="1"/>
  <c r="H1930" i="3"/>
  <c r="AN1930" i="3" s="1"/>
  <c r="L1929" i="3"/>
  <c r="J1929" i="3"/>
  <c r="K1929" i="3" s="1"/>
  <c r="AD1932" i="3"/>
  <c r="AH1932" i="3" s="1"/>
  <c r="AF1931" i="3"/>
  <c r="AG1931" i="3" s="1"/>
  <c r="H1727" i="1"/>
  <c r="L1726" i="1"/>
  <c r="J1726" i="1"/>
  <c r="K1726" i="1" s="1"/>
  <c r="G1931" i="3"/>
  <c r="AM1931" i="3" s="1"/>
  <c r="AR1930" i="3" l="1"/>
  <c r="AP1930" i="3"/>
  <c r="AQ1930" i="3" s="1"/>
  <c r="H1931" i="3"/>
  <c r="AN1931" i="3" s="1"/>
  <c r="L1930" i="3"/>
  <c r="J1930" i="3"/>
  <c r="K1930" i="3" s="1"/>
  <c r="S1932" i="3"/>
  <c r="W1931" i="3"/>
  <c r="U1931" i="3"/>
  <c r="V1931" i="3" s="1"/>
  <c r="AD1933" i="3"/>
  <c r="AH1933" i="3" s="1"/>
  <c r="AF1932" i="3"/>
  <c r="AG1932" i="3" s="1"/>
  <c r="H1728" i="1"/>
  <c r="L1727" i="1"/>
  <c r="J1727" i="1"/>
  <c r="K1727" i="1" s="1"/>
  <c r="G1932" i="3"/>
  <c r="AM1932" i="3" s="1"/>
  <c r="AR1931" i="3" l="1"/>
  <c r="AP1931" i="3"/>
  <c r="AQ1931" i="3" s="1"/>
  <c r="S1933" i="3"/>
  <c r="W1932" i="3"/>
  <c r="U1932" i="3"/>
  <c r="V1932" i="3" s="1"/>
  <c r="H1932" i="3"/>
  <c r="AN1932" i="3" s="1"/>
  <c r="L1931" i="3"/>
  <c r="J1931" i="3"/>
  <c r="K1931" i="3" s="1"/>
  <c r="AD1934" i="3"/>
  <c r="AH1934" i="3" s="1"/>
  <c r="AF1933" i="3"/>
  <c r="AG1933" i="3" s="1"/>
  <c r="H1729" i="1"/>
  <c r="L1728" i="1"/>
  <c r="J1728" i="1"/>
  <c r="K1728" i="1" s="1"/>
  <c r="G1933" i="3"/>
  <c r="AM1933" i="3" s="1"/>
  <c r="AR1932" i="3" l="1"/>
  <c r="AP1932" i="3"/>
  <c r="AQ1932" i="3" s="1"/>
  <c r="H1933" i="3"/>
  <c r="AN1933" i="3" s="1"/>
  <c r="L1932" i="3"/>
  <c r="J1932" i="3"/>
  <c r="K1932" i="3" s="1"/>
  <c r="S1934" i="3"/>
  <c r="W1933" i="3"/>
  <c r="U1933" i="3"/>
  <c r="V1933" i="3" s="1"/>
  <c r="AD1935" i="3"/>
  <c r="AH1935" i="3" s="1"/>
  <c r="AF1934" i="3"/>
  <c r="AG1934" i="3" s="1"/>
  <c r="H1730" i="1"/>
  <c r="L1729" i="1"/>
  <c r="J1729" i="1"/>
  <c r="K1729" i="1" s="1"/>
  <c r="G1934" i="3"/>
  <c r="AM1934" i="3" s="1"/>
  <c r="AR1933" i="3" l="1"/>
  <c r="AP1933" i="3"/>
  <c r="AQ1933" i="3" s="1"/>
  <c r="S1935" i="3"/>
  <c r="W1934" i="3"/>
  <c r="U1934" i="3"/>
  <c r="V1934" i="3" s="1"/>
  <c r="H1934" i="3"/>
  <c r="AN1934" i="3" s="1"/>
  <c r="L1933" i="3"/>
  <c r="J1933" i="3"/>
  <c r="K1933" i="3" s="1"/>
  <c r="AD1936" i="3"/>
  <c r="AH1936" i="3" s="1"/>
  <c r="AF1935" i="3"/>
  <c r="AG1935" i="3" s="1"/>
  <c r="H1731" i="1"/>
  <c r="L1730" i="1"/>
  <c r="J1730" i="1"/>
  <c r="K1730" i="1" s="1"/>
  <c r="G1935" i="3"/>
  <c r="AM1935" i="3" s="1"/>
  <c r="AR1934" i="3" l="1"/>
  <c r="AP1934" i="3"/>
  <c r="AQ1934" i="3" s="1"/>
  <c r="H1935" i="3"/>
  <c r="AN1935" i="3" s="1"/>
  <c r="L1934" i="3"/>
  <c r="J1934" i="3"/>
  <c r="K1934" i="3" s="1"/>
  <c r="S1936" i="3"/>
  <c r="W1935" i="3"/>
  <c r="U1935" i="3"/>
  <c r="V1935" i="3" s="1"/>
  <c r="AD1937" i="3"/>
  <c r="AH1937" i="3" s="1"/>
  <c r="AF1936" i="3"/>
  <c r="AG1936" i="3" s="1"/>
  <c r="H1732" i="1"/>
  <c r="L1731" i="1"/>
  <c r="J1731" i="1"/>
  <c r="K1731" i="1" s="1"/>
  <c r="G1936" i="3"/>
  <c r="AM1936" i="3" s="1"/>
  <c r="AR1935" i="3" l="1"/>
  <c r="AP1935" i="3"/>
  <c r="AQ1935" i="3" s="1"/>
  <c r="S1937" i="3"/>
  <c r="W1936" i="3"/>
  <c r="U1936" i="3"/>
  <c r="V1936" i="3" s="1"/>
  <c r="H1936" i="3"/>
  <c r="AN1936" i="3" s="1"/>
  <c r="L1935" i="3"/>
  <c r="J1935" i="3"/>
  <c r="K1935" i="3" s="1"/>
  <c r="AD1938" i="3"/>
  <c r="AH1938" i="3" s="1"/>
  <c r="AF1937" i="3"/>
  <c r="AG1937" i="3" s="1"/>
  <c r="H1733" i="1"/>
  <c r="L1732" i="1"/>
  <c r="J1732" i="1"/>
  <c r="G1937" i="3"/>
  <c r="AM1937" i="3" s="1"/>
  <c r="AR1936" i="3" l="1"/>
  <c r="AP1936" i="3"/>
  <c r="AQ1936" i="3" s="1"/>
  <c r="K1732" i="1"/>
  <c r="S99" i="1"/>
  <c r="T99" i="1" s="1"/>
  <c r="H1937" i="3"/>
  <c r="AN1937" i="3" s="1"/>
  <c r="L1936" i="3"/>
  <c r="J1936" i="3"/>
  <c r="K1936" i="3" s="1"/>
  <c r="S1938" i="3"/>
  <c r="W1937" i="3"/>
  <c r="U1937" i="3"/>
  <c r="V1937" i="3" s="1"/>
  <c r="AD1939" i="3"/>
  <c r="AH1939" i="3" s="1"/>
  <c r="AF1938" i="3"/>
  <c r="AG1938" i="3" s="1"/>
  <c r="H1734" i="1"/>
  <c r="L1733" i="1"/>
  <c r="J1733" i="1"/>
  <c r="K1733" i="1" s="1"/>
  <c r="G1938" i="3"/>
  <c r="AM1938" i="3" s="1"/>
  <c r="AR1937" i="3" l="1"/>
  <c r="AP1937" i="3"/>
  <c r="AQ1937" i="3" s="1"/>
  <c r="S1939" i="3"/>
  <c r="W1938" i="3"/>
  <c r="U1938" i="3"/>
  <c r="V1938" i="3" s="1"/>
  <c r="H1938" i="3"/>
  <c r="AN1938" i="3" s="1"/>
  <c r="L1937" i="3"/>
  <c r="J1937" i="3"/>
  <c r="K1937" i="3" s="1"/>
  <c r="AD1940" i="3"/>
  <c r="AH1940" i="3" s="1"/>
  <c r="AF1939" i="3"/>
  <c r="AG1939" i="3" s="1"/>
  <c r="H1735" i="1"/>
  <c r="L1734" i="1"/>
  <c r="J1734" i="1"/>
  <c r="K1734" i="1" s="1"/>
  <c r="G1939" i="3"/>
  <c r="AM1939" i="3" s="1"/>
  <c r="AR1938" i="3" l="1"/>
  <c r="AP1938" i="3"/>
  <c r="AQ1938" i="3" s="1"/>
  <c r="H1939" i="3"/>
  <c r="AN1939" i="3" s="1"/>
  <c r="L1938" i="3"/>
  <c r="J1938" i="3"/>
  <c r="K1938" i="3" s="1"/>
  <c r="S1940" i="3"/>
  <c r="W1939" i="3"/>
  <c r="U1939" i="3"/>
  <c r="V1939" i="3" s="1"/>
  <c r="AD1941" i="3"/>
  <c r="AH1941" i="3" s="1"/>
  <c r="AF1940" i="3"/>
  <c r="AG1940" i="3" s="1"/>
  <c r="H1736" i="1"/>
  <c r="L1735" i="1"/>
  <c r="J1735" i="1"/>
  <c r="K1735" i="1" s="1"/>
  <c r="G1940" i="3"/>
  <c r="AM1940" i="3" s="1"/>
  <c r="AR1939" i="3" l="1"/>
  <c r="AP1939" i="3"/>
  <c r="AQ1939" i="3" s="1"/>
  <c r="S1941" i="3"/>
  <c r="W1940" i="3"/>
  <c r="U1940" i="3"/>
  <c r="V1940" i="3" s="1"/>
  <c r="H1940" i="3"/>
  <c r="AN1940" i="3" s="1"/>
  <c r="L1939" i="3"/>
  <c r="J1939" i="3"/>
  <c r="K1939" i="3" s="1"/>
  <c r="AD1942" i="3"/>
  <c r="AH1942" i="3" s="1"/>
  <c r="AF1941" i="3"/>
  <c r="AG1941" i="3" s="1"/>
  <c r="H1737" i="1"/>
  <c r="L1736" i="1"/>
  <c r="J1736" i="1"/>
  <c r="K1736" i="1" s="1"/>
  <c r="G1941" i="3"/>
  <c r="AM1941" i="3" s="1"/>
  <c r="AR1940" i="3" l="1"/>
  <c r="AP1940" i="3"/>
  <c r="AQ1940" i="3" s="1"/>
  <c r="H1941" i="3"/>
  <c r="AN1941" i="3" s="1"/>
  <c r="L1940" i="3"/>
  <c r="J1940" i="3"/>
  <c r="K1940" i="3" s="1"/>
  <c r="S1942" i="3"/>
  <c r="W1941" i="3"/>
  <c r="U1941" i="3"/>
  <c r="V1941" i="3" s="1"/>
  <c r="AD1943" i="3"/>
  <c r="AH1943" i="3" s="1"/>
  <c r="AF1942" i="3"/>
  <c r="AG1942" i="3" s="1"/>
  <c r="H1738" i="1"/>
  <c r="L1737" i="1"/>
  <c r="J1737" i="1"/>
  <c r="K1737" i="1" s="1"/>
  <c r="G1942" i="3"/>
  <c r="AM1942" i="3" s="1"/>
  <c r="AR1941" i="3" l="1"/>
  <c r="AP1941" i="3"/>
  <c r="AQ1941" i="3" s="1"/>
  <c r="S1943" i="3"/>
  <c r="W1942" i="3"/>
  <c r="U1942" i="3"/>
  <c r="V1942" i="3" s="1"/>
  <c r="H1942" i="3"/>
  <c r="AN1942" i="3" s="1"/>
  <c r="L1941" i="3"/>
  <c r="J1941" i="3"/>
  <c r="K1941" i="3" s="1"/>
  <c r="AD1944" i="3"/>
  <c r="AH1944" i="3" s="1"/>
  <c r="AF1943" i="3"/>
  <c r="AG1943" i="3" s="1"/>
  <c r="H1739" i="1"/>
  <c r="L1738" i="1"/>
  <c r="J1738" i="1"/>
  <c r="K1738" i="1" s="1"/>
  <c r="G1943" i="3"/>
  <c r="AM1943" i="3" s="1"/>
  <c r="AR1942" i="3" l="1"/>
  <c r="AP1942" i="3"/>
  <c r="AQ1942" i="3" s="1"/>
  <c r="H1943" i="3"/>
  <c r="AN1943" i="3" s="1"/>
  <c r="L1942" i="3"/>
  <c r="J1942" i="3"/>
  <c r="K1942" i="3" s="1"/>
  <c r="S1944" i="3"/>
  <c r="W1943" i="3"/>
  <c r="U1943" i="3"/>
  <c r="V1943" i="3" s="1"/>
  <c r="AD1945" i="3"/>
  <c r="AH1945" i="3" s="1"/>
  <c r="AF1944" i="3"/>
  <c r="AG1944" i="3" s="1"/>
  <c r="H1740" i="1"/>
  <c r="L1739" i="1"/>
  <c r="J1739" i="1"/>
  <c r="K1739" i="1" s="1"/>
  <c r="G1944" i="3"/>
  <c r="AM1944" i="3" s="1"/>
  <c r="AR1943" i="3" l="1"/>
  <c r="AP1943" i="3"/>
  <c r="AQ1943" i="3" s="1"/>
  <c r="S1945" i="3"/>
  <c r="W1944" i="3"/>
  <c r="U1944" i="3"/>
  <c r="V1944" i="3" s="1"/>
  <c r="H1944" i="3"/>
  <c r="AN1944" i="3" s="1"/>
  <c r="L1943" i="3"/>
  <c r="J1943" i="3"/>
  <c r="K1943" i="3" s="1"/>
  <c r="AD1946" i="3"/>
  <c r="AH1946" i="3" s="1"/>
  <c r="AF1945" i="3"/>
  <c r="AG1945" i="3" s="1"/>
  <c r="H1741" i="1"/>
  <c r="L1740" i="1"/>
  <c r="J1740" i="1"/>
  <c r="K1740" i="1" s="1"/>
  <c r="G1945" i="3"/>
  <c r="AM1945" i="3" s="1"/>
  <c r="AR1944" i="3" l="1"/>
  <c r="AP1944" i="3"/>
  <c r="AQ1944" i="3" s="1"/>
  <c r="H1945" i="3"/>
  <c r="AN1945" i="3" s="1"/>
  <c r="L1944" i="3"/>
  <c r="J1944" i="3"/>
  <c r="K1944" i="3" s="1"/>
  <c r="S1946" i="3"/>
  <c r="W1945" i="3"/>
  <c r="U1945" i="3"/>
  <c r="V1945" i="3" s="1"/>
  <c r="AD1947" i="3"/>
  <c r="AH1947" i="3" s="1"/>
  <c r="AF1946" i="3"/>
  <c r="AG1946" i="3" s="1"/>
  <c r="H1742" i="1"/>
  <c r="L1741" i="1"/>
  <c r="J1741" i="1"/>
  <c r="K1741" i="1" s="1"/>
  <c r="G1946" i="3"/>
  <c r="AM1946" i="3" s="1"/>
  <c r="AR1945" i="3" l="1"/>
  <c r="AP1945" i="3"/>
  <c r="AQ1945" i="3" s="1"/>
  <c r="S1947" i="3"/>
  <c r="W1946" i="3"/>
  <c r="U1946" i="3"/>
  <c r="V1946" i="3" s="1"/>
  <c r="H1946" i="3"/>
  <c r="AN1946" i="3" s="1"/>
  <c r="L1945" i="3"/>
  <c r="J1945" i="3"/>
  <c r="K1945" i="3" s="1"/>
  <c r="AD1948" i="3"/>
  <c r="AH1948" i="3" s="1"/>
  <c r="AF1947" i="3"/>
  <c r="AG1947" i="3" s="1"/>
  <c r="H1743" i="1"/>
  <c r="L1742" i="1"/>
  <c r="J1742" i="1"/>
  <c r="K1742" i="1" s="1"/>
  <c r="G1947" i="3"/>
  <c r="AM1947" i="3" s="1"/>
  <c r="AR1946" i="3" l="1"/>
  <c r="AP1946" i="3"/>
  <c r="AQ1946" i="3" s="1"/>
  <c r="H1947" i="3"/>
  <c r="AN1947" i="3" s="1"/>
  <c r="L1946" i="3"/>
  <c r="J1946" i="3"/>
  <c r="K1946" i="3" s="1"/>
  <c r="S1948" i="3"/>
  <c r="W1947" i="3"/>
  <c r="U1947" i="3"/>
  <c r="V1947" i="3" s="1"/>
  <c r="AD1949" i="3"/>
  <c r="AH1949" i="3" s="1"/>
  <c r="AF1948" i="3"/>
  <c r="H1744" i="1"/>
  <c r="L1743" i="1"/>
  <c r="J1743" i="1"/>
  <c r="K1743" i="1" s="1"/>
  <c r="G1948" i="3"/>
  <c r="AM1948" i="3" s="1"/>
  <c r="AR1947" i="3" l="1"/>
  <c r="AP1947" i="3"/>
  <c r="AQ1947" i="3" s="1"/>
  <c r="AG1948" i="3"/>
  <c r="AW121" i="3"/>
  <c r="BA121" i="3" s="1"/>
  <c r="S1949" i="3"/>
  <c r="W1948" i="3"/>
  <c r="U1948" i="3"/>
  <c r="H1948" i="3"/>
  <c r="AN1948" i="3" s="1"/>
  <c r="L1947" i="3"/>
  <c r="J1947" i="3"/>
  <c r="K1947" i="3" s="1"/>
  <c r="AD1950" i="3"/>
  <c r="AH1950" i="3" s="1"/>
  <c r="AF1949" i="3"/>
  <c r="AG1949" i="3" s="1"/>
  <c r="H1745" i="1"/>
  <c r="L1744" i="1"/>
  <c r="J1744" i="1"/>
  <c r="K1744" i="1" s="1"/>
  <c r="G1949" i="3"/>
  <c r="AM1949" i="3" s="1"/>
  <c r="AR1948" i="3" l="1"/>
  <c r="AP1948" i="3"/>
  <c r="V1948" i="3"/>
  <c r="AV121" i="3"/>
  <c r="AZ121" i="3" s="1"/>
  <c r="H1949" i="3"/>
  <c r="AN1949" i="3" s="1"/>
  <c r="L1948" i="3"/>
  <c r="J1948" i="3"/>
  <c r="S1950" i="3"/>
  <c r="W1949" i="3"/>
  <c r="U1949" i="3"/>
  <c r="V1949" i="3" s="1"/>
  <c r="AD1951" i="3"/>
  <c r="AH1951" i="3" s="1"/>
  <c r="AF1950" i="3"/>
  <c r="AG1950" i="3" s="1"/>
  <c r="H1746" i="1"/>
  <c r="L1745" i="1"/>
  <c r="J1745" i="1"/>
  <c r="K1745" i="1" s="1"/>
  <c r="G1950" i="3"/>
  <c r="AM1950" i="3" s="1"/>
  <c r="AR1949" i="3" l="1"/>
  <c r="AP1949" i="3"/>
  <c r="AQ1949" i="3" s="1"/>
  <c r="K1948" i="3"/>
  <c r="AU121" i="3"/>
  <c r="AY121" i="3" s="1"/>
  <c r="AX121" i="3"/>
  <c r="BB121" i="3" s="1"/>
  <c r="AQ1948" i="3"/>
  <c r="S1951" i="3"/>
  <c r="W1950" i="3"/>
  <c r="U1950" i="3"/>
  <c r="V1950" i="3" s="1"/>
  <c r="H1950" i="3"/>
  <c r="AN1950" i="3" s="1"/>
  <c r="L1949" i="3"/>
  <c r="J1949" i="3"/>
  <c r="K1949" i="3" s="1"/>
  <c r="AD1952" i="3"/>
  <c r="AH1952" i="3" s="1"/>
  <c r="AF1951" i="3"/>
  <c r="AG1951" i="3" s="1"/>
  <c r="H1747" i="1"/>
  <c r="L1746" i="1"/>
  <c r="J1746" i="1"/>
  <c r="K1746" i="1" s="1"/>
  <c r="G1951" i="3"/>
  <c r="AM1951" i="3" s="1"/>
  <c r="AR1950" i="3" l="1"/>
  <c r="AP1950" i="3"/>
  <c r="AQ1950" i="3" s="1"/>
  <c r="H1951" i="3"/>
  <c r="AN1951" i="3" s="1"/>
  <c r="L1950" i="3"/>
  <c r="J1950" i="3"/>
  <c r="K1950" i="3" s="1"/>
  <c r="S1952" i="3"/>
  <c r="W1951" i="3"/>
  <c r="U1951" i="3"/>
  <c r="V1951" i="3" s="1"/>
  <c r="AD1953" i="3"/>
  <c r="AH1953" i="3" s="1"/>
  <c r="AF1952" i="3"/>
  <c r="AG1952" i="3" s="1"/>
  <c r="H1748" i="1"/>
  <c r="L1747" i="1"/>
  <c r="J1747" i="1"/>
  <c r="K1747" i="1" s="1"/>
  <c r="G1952" i="3"/>
  <c r="AM1952" i="3" s="1"/>
  <c r="AR1951" i="3" l="1"/>
  <c r="AP1951" i="3"/>
  <c r="AQ1951" i="3" s="1"/>
  <c r="S1953" i="3"/>
  <c r="W1952" i="3"/>
  <c r="U1952" i="3"/>
  <c r="V1952" i="3" s="1"/>
  <c r="H1952" i="3"/>
  <c r="AN1952" i="3" s="1"/>
  <c r="L1951" i="3"/>
  <c r="J1951" i="3"/>
  <c r="K1951" i="3" s="1"/>
  <c r="AD1954" i="3"/>
  <c r="AH1954" i="3" s="1"/>
  <c r="AF1953" i="3"/>
  <c r="AG1953" i="3" s="1"/>
  <c r="H1749" i="1"/>
  <c r="L1748" i="1"/>
  <c r="J1748" i="1"/>
  <c r="K1748" i="1" s="1"/>
  <c r="G1953" i="3"/>
  <c r="AM1953" i="3" s="1"/>
  <c r="AR1952" i="3" l="1"/>
  <c r="AP1952" i="3"/>
  <c r="AQ1952" i="3" s="1"/>
  <c r="H1953" i="3"/>
  <c r="AN1953" i="3" s="1"/>
  <c r="L1952" i="3"/>
  <c r="J1952" i="3"/>
  <c r="K1952" i="3" s="1"/>
  <c r="S1954" i="3"/>
  <c r="W1953" i="3"/>
  <c r="U1953" i="3"/>
  <c r="V1953" i="3" s="1"/>
  <c r="AD1955" i="3"/>
  <c r="AH1955" i="3" s="1"/>
  <c r="AF1954" i="3"/>
  <c r="AG1954" i="3" s="1"/>
  <c r="H1750" i="1"/>
  <c r="L1749" i="1"/>
  <c r="J1749" i="1"/>
  <c r="K1749" i="1" s="1"/>
  <c r="G1954" i="3"/>
  <c r="AM1954" i="3" s="1"/>
  <c r="AR1953" i="3" l="1"/>
  <c r="AP1953" i="3"/>
  <c r="AQ1953" i="3" s="1"/>
  <c r="S1955" i="3"/>
  <c r="W1954" i="3"/>
  <c r="U1954" i="3"/>
  <c r="V1954" i="3" s="1"/>
  <c r="H1954" i="3"/>
  <c r="AN1954" i="3" s="1"/>
  <c r="L1953" i="3"/>
  <c r="J1953" i="3"/>
  <c r="K1953" i="3" s="1"/>
  <c r="AD1956" i="3"/>
  <c r="AH1956" i="3" s="1"/>
  <c r="AF1955" i="3"/>
  <c r="AG1955" i="3" s="1"/>
  <c r="H1751" i="1"/>
  <c r="L1750" i="1"/>
  <c r="J1750" i="1"/>
  <c r="K1750" i="1" s="1"/>
  <c r="G1955" i="3"/>
  <c r="AM1955" i="3" s="1"/>
  <c r="AR1954" i="3" l="1"/>
  <c r="AP1954" i="3"/>
  <c r="AQ1954" i="3" s="1"/>
  <c r="H1955" i="3"/>
  <c r="AN1955" i="3" s="1"/>
  <c r="L1954" i="3"/>
  <c r="J1954" i="3"/>
  <c r="K1954" i="3" s="1"/>
  <c r="S1956" i="3"/>
  <c r="W1955" i="3"/>
  <c r="U1955" i="3"/>
  <c r="V1955" i="3" s="1"/>
  <c r="AD1957" i="3"/>
  <c r="AH1957" i="3" s="1"/>
  <c r="AF1956" i="3"/>
  <c r="AG1956" i="3" s="1"/>
  <c r="H1752" i="1"/>
  <c r="L1751" i="1"/>
  <c r="J1751" i="1"/>
  <c r="K1751" i="1" s="1"/>
  <c r="G1956" i="3"/>
  <c r="AM1956" i="3" s="1"/>
  <c r="AR1955" i="3" l="1"/>
  <c r="AP1955" i="3"/>
  <c r="AQ1955" i="3" s="1"/>
  <c r="S1957" i="3"/>
  <c r="W1956" i="3"/>
  <c r="U1956" i="3"/>
  <c r="V1956" i="3" s="1"/>
  <c r="H1956" i="3"/>
  <c r="AN1956" i="3" s="1"/>
  <c r="L1955" i="3"/>
  <c r="J1955" i="3"/>
  <c r="K1955" i="3" s="1"/>
  <c r="AD1958" i="3"/>
  <c r="AH1958" i="3" s="1"/>
  <c r="AF1957" i="3"/>
  <c r="AG1957" i="3" s="1"/>
  <c r="H1753" i="1"/>
  <c r="L1752" i="1"/>
  <c r="J1752" i="1"/>
  <c r="G1957" i="3"/>
  <c r="AM1957" i="3" s="1"/>
  <c r="AR1956" i="3" l="1"/>
  <c r="AP1956" i="3"/>
  <c r="AQ1956" i="3" s="1"/>
  <c r="K1752" i="1"/>
  <c r="S100" i="1"/>
  <c r="T100" i="1" s="1"/>
  <c r="H1957" i="3"/>
  <c r="AN1957" i="3" s="1"/>
  <c r="L1956" i="3"/>
  <c r="J1956" i="3"/>
  <c r="K1956" i="3" s="1"/>
  <c r="S1958" i="3"/>
  <c r="W1957" i="3"/>
  <c r="U1957" i="3"/>
  <c r="V1957" i="3" s="1"/>
  <c r="AD1959" i="3"/>
  <c r="AH1959" i="3" s="1"/>
  <c r="AF1958" i="3"/>
  <c r="AG1958" i="3" s="1"/>
  <c r="H1754" i="1"/>
  <c r="L1753" i="1"/>
  <c r="J1753" i="1"/>
  <c r="K1753" i="1" s="1"/>
  <c r="G1958" i="3"/>
  <c r="AM1958" i="3" s="1"/>
  <c r="AR1957" i="3" l="1"/>
  <c r="AP1957" i="3"/>
  <c r="AQ1957" i="3" s="1"/>
  <c r="S1959" i="3"/>
  <c r="W1958" i="3"/>
  <c r="U1958" i="3"/>
  <c r="V1958" i="3" s="1"/>
  <c r="H1958" i="3"/>
  <c r="AN1958" i="3" s="1"/>
  <c r="L1957" i="3"/>
  <c r="J1957" i="3"/>
  <c r="K1957" i="3" s="1"/>
  <c r="AD1960" i="3"/>
  <c r="AH1960" i="3" s="1"/>
  <c r="AF1959" i="3"/>
  <c r="AG1959" i="3" s="1"/>
  <c r="H1755" i="1"/>
  <c r="L1754" i="1"/>
  <c r="J1754" i="1"/>
  <c r="K1754" i="1" s="1"/>
  <c r="G1959" i="3"/>
  <c r="AM1959" i="3" s="1"/>
  <c r="AR1958" i="3" l="1"/>
  <c r="AP1958" i="3"/>
  <c r="AQ1958" i="3" s="1"/>
  <c r="H1959" i="3"/>
  <c r="AN1959" i="3" s="1"/>
  <c r="L1958" i="3"/>
  <c r="J1958" i="3"/>
  <c r="K1958" i="3" s="1"/>
  <c r="S1960" i="3"/>
  <c r="W1959" i="3"/>
  <c r="U1959" i="3"/>
  <c r="V1959" i="3" s="1"/>
  <c r="AD1961" i="3"/>
  <c r="AH1961" i="3" s="1"/>
  <c r="AF1960" i="3"/>
  <c r="AG1960" i="3" s="1"/>
  <c r="H1756" i="1"/>
  <c r="L1755" i="1"/>
  <c r="J1755" i="1"/>
  <c r="K1755" i="1" s="1"/>
  <c r="G1960" i="3"/>
  <c r="AM1960" i="3" s="1"/>
  <c r="AR1959" i="3" l="1"/>
  <c r="AP1959" i="3"/>
  <c r="AQ1959" i="3" s="1"/>
  <c r="S1961" i="3"/>
  <c r="W1960" i="3"/>
  <c r="U1960" i="3"/>
  <c r="V1960" i="3" s="1"/>
  <c r="H1960" i="3"/>
  <c r="AN1960" i="3" s="1"/>
  <c r="L1959" i="3"/>
  <c r="J1959" i="3"/>
  <c r="K1959" i="3" s="1"/>
  <c r="AD1962" i="3"/>
  <c r="AH1962" i="3" s="1"/>
  <c r="AF1961" i="3"/>
  <c r="AG1961" i="3" s="1"/>
  <c r="H1757" i="1"/>
  <c r="L1756" i="1"/>
  <c r="J1756" i="1"/>
  <c r="K1756" i="1" s="1"/>
  <c r="G1961" i="3"/>
  <c r="AM1961" i="3" s="1"/>
  <c r="AR1960" i="3" l="1"/>
  <c r="AP1960" i="3"/>
  <c r="AQ1960" i="3" s="1"/>
  <c r="H1961" i="3"/>
  <c r="AN1961" i="3" s="1"/>
  <c r="L1960" i="3"/>
  <c r="J1960" i="3"/>
  <c r="K1960" i="3" s="1"/>
  <c r="S1962" i="3"/>
  <c r="W1961" i="3"/>
  <c r="U1961" i="3"/>
  <c r="V1961" i="3" s="1"/>
  <c r="AD1963" i="3"/>
  <c r="AH1963" i="3" s="1"/>
  <c r="AF1962" i="3"/>
  <c r="AG1962" i="3" s="1"/>
  <c r="H1758" i="1"/>
  <c r="L1757" i="1"/>
  <c r="J1757" i="1"/>
  <c r="K1757" i="1" s="1"/>
  <c r="G1962" i="3"/>
  <c r="AM1962" i="3" s="1"/>
  <c r="AR1961" i="3" l="1"/>
  <c r="AP1961" i="3"/>
  <c r="AQ1961" i="3" s="1"/>
  <c r="S1963" i="3"/>
  <c r="W1962" i="3"/>
  <c r="U1962" i="3"/>
  <c r="V1962" i="3" s="1"/>
  <c r="H1962" i="3"/>
  <c r="AN1962" i="3" s="1"/>
  <c r="L1961" i="3"/>
  <c r="J1961" i="3"/>
  <c r="K1961" i="3" s="1"/>
  <c r="AD1964" i="3"/>
  <c r="AH1964" i="3" s="1"/>
  <c r="AF1963" i="3"/>
  <c r="AG1963" i="3" s="1"/>
  <c r="H1759" i="1"/>
  <c r="L1758" i="1"/>
  <c r="J1758" i="1"/>
  <c r="K1758" i="1" s="1"/>
  <c r="G1963" i="3"/>
  <c r="AM1963" i="3" s="1"/>
  <c r="AR1962" i="3" l="1"/>
  <c r="AP1962" i="3"/>
  <c r="AQ1962" i="3" s="1"/>
  <c r="H1963" i="3"/>
  <c r="AN1963" i="3" s="1"/>
  <c r="L1962" i="3"/>
  <c r="J1962" i="3"/>
  <c r="K1962" i="3" s="1"/>
  <c r="S1964" i="3"/>
  <c r="W1963" i="3"/>
  <c r="U1963" i="3"/>
  <c r="V1963" i="3" s="1"/>
  <c r="AD1965" i="3"/>
  <c r="AH1965" i="3" s="1"/>
  <c r="AF1964" i="3"/>
  <c r="AG1964" i="3" s="1"/>
  <c r="H1760" i="1"/>
  <c r="L1759" i="1"/>
  <c r="J1759" i="1"/>
  <c r="K1759" i="1" s="1"/>
  <c r="G1964" i="3"/>
  <c r="AM1964" i="3" s="1"/>
  <c r="AR1963" i="3" l="1"/>
  <c r="AP1963" i="3"/>
  <c r="AQ1963" i="3" s="1"/>
  <c r="S1965" i="3"/>
  <c r="W1964" i="3"/>
  <c r="U1964" i="3"/>
  <c r="V1964" i="3" s="1"/>
  <c r="H1964" i="3"/>
  <c r="AN1964" i="3" s="1"/>
  <c r="L1963" i="3"/>
  <c r="J1963" i="3"/>
  <c r="K1963" i="3" s="1"/>
  <c r="AD1966" i="3"/>
  <c r="AH1966" i="3" s="1"/>
  <c r="AF1965" i="3"/>
  <c r="H1761" i="1"/>
  <c r="L1760" i="1"/>
  <c r="J1760" i="1"/>
  <c r="K1760" i="1" s="1"/>
  <c r="G1965" i="3"/>
  <c r="AM1965" i="3" s="1"/>
  <c r="AG1965" i="3" l="1"/>
  <c r="AW122" i="3"/>
  <c r="BA122" i="3" s="1"/>
  <c r="AR1964" i="3"/>
  <c r="AP1964" i="3"/>
  <c r="AQ1964" i="3" s="1"/>
  <c r="H1965" i="3"/>
  <c r="AN1965" i="3" s="1"/>
  <c r="L1964" i="3"/>
  <c r="J1964" i="3"/>
  <c r="K1964" i="3" s="1"/>
  <c r="S1966" i="3"/>
  <c r="W1965" i="3"/>
  <c r="U1965" i="3"/>
  <c r="AD1967" i="3"/>
  <c r="AH1967" i="3" s="1"/>
  <c r="AF1966" i="3"/>
  <c r="AG1966" i="3" s="1"/>
  <c r="H1762" i="1"/>
  <c r="L1761" i="1"/>
  <c r="J1761" i="1"/>
  <c r="K1761" i="1" s="1"/>
  <c r="G1966" i="3"/>
  <c r="AM1966" i="3" s="1"/>
  <c r="V1965" i="3" l="1"/>
  <c r="AV122" i="3"/>
  <c r="AZ122" i="3" s="1"/>
  <c r="AR1965" i="3"/>
  <c r="AP1965" i="3"/>
  <c r="S1967" i="3"/>
  <c r="W1966" i="3"/>
  <c r="U1966" i="3"/>
  <c r="V1966" i="3" s="1"/>
  <c r="H1966" i="3"/>
  <c r="AN1966" i="3" s="1"/>
  <c r="L1965" i="3"/>
  <c r="J1965" i="3"/>
  <c r="AD1968" i="3"/>
  <c r="AH1968" i="3" s="1"/>
  <c r="AF1967" i="3"/>
  <c r="AG1967" i="3" s="1"/>
  <c r="H1763" i="1"/>
  <c r="L1762" i="1"/>
  <c r="J1762" i="1"/>
  <c r="K1762" i="1" s="1"/>
  <c r="G1967" i="3"/>
  <c r="AM1967" i="3" s="1"/>
  <c r="AX122" i="3" l="1"/>
  <c r="BB122" i="3" s="1"/>
  <c r="AQ1965" i="3"/>
  <c r="AR1966" i="3"/>
  <c r="AP1966" i="3"/>
  <c r="AQ1966" i="3" s="1"/>
  <c r="K1965" i="3"/>
  <c r="AU122" i="3"/>
  <c r="AY122" i="3" s="1"/>
  <c r="H1967" i="3"/>
  <c r="AN1967" i="3" s="1"/>
  <c r="L1966" i="3"/>
  <c r="J1966" i="3"/>
  <c r="K1966" i="3" s="1"/>
  <c r="S1968" i="3"/>
  <c r="W1967" i="3"/>
  <c r="U1967" i="3"/>
  <c r="V1967" i="3" s="1"/>
  <c r="AD1969" i="3"/>
  <c r="AH1969" i="3" s="1"/>
  <c r="AF1968" i="3"/>
  <c r="AG1968" i="3" s="1"/>
  <c r="H1764" i="1"/>
  <c r="L1763" i="1"/>
  <c r="J1763" i="1"/>
  <c r="K1763" i="1" s="1"/>
  <c r="G1968" i="3"/>
  <c r="AM1968" i="3" s="1"/>
  <c r="AR1967" i="3" l="1"/>
  <c r="AP1967" i="3"/>
  <c r="AQ1967" i="3" s="1"/>
  <c r="S1969" i="3"/>
  <c r="W1968" i="3"/>
  <c r="U1968" i="3"/>
  <c r="V1968" i="3" s="1"/>
  <c r="H1968" i="3"/>
  <c r="AN1968" i="3" s="1"/>
  <c r="L1967" i="3"/>
  <c r="J1967" i="3"/>
  <c r="K1967" i="3" s="1"/>
  <c r="AD1970" i="3"/>
  <c r="AH1970" i="3" s="1"/>
  <c r="AF1969" i="3"/>
  <c r="AG1969" i="3" s="1"/>
  <c r="H1765" i="1"/>
  <c r="L1764" i="1"/>
  <c r="J1764" i="1"/>
  <c r="K1764" i="1" s="1"/>
  <c r="G1969" i="3"/>
  <c r="AM1969" i="3" s="1"/>
  <c r="AR1968" i="3" l="1"/>
  <c r="AP1968" i="3"/>
  <c r="AQ1968" i="3" s="1"/>
  <c r="H1969" i="3"/>
  <c r="AN1969" i="3" s="1"/>
  <c r="L1968" i="3"/>
  <c r="J1968" i="3"/>
  <c r="K1968" i="3" s="1"/>
  <c r="S1970" i="3"/>
  <c r="W1969" i="3"/>
  <c r="U1969" i="3"/>
  <c r="V1969" i="3" s="1"/>
  <c r="AD1971" i="3"/>
  <c r="AH1971" i="3" s="1"/>
  <c r="AF1970" i="3"/>
  <c r="AG1970" i="3" s="1"/>
  <c r="H1766" i="1"/>
  <c r="L1765" i="1"/>
  <c r="J1765" i="1"/>
  <c r="K1765" i="1" s="1"/>
  <c r="G1970" i="3"/>
  <c r="AM1970" i="3" s="1"/>
  <c r="AR1969" i="3" l="1"/>
  <c r="AP1969" i="3"/>
  <c r="AQ1969" i="3" s="1"/>
  <c r="S1971" i="3"/>
  <c r="W1970" i="3"/>
  <c r="U1970" i="3"/>
  <c r="V1970" i="3" s="1"/>
  <c r="H1970" i="3"/>
  <c r="AN1970" i="3" s="1"/>
  <c r="L1969" i="3"/>
  <c r="J1969" i="3"/>
  <c r="K1969" i="3" s="1"/>
  <c r="AD1972" i="3"/>
  <c r="AH1972" i="3" s="1"/>
  <c r="AF1971" i="3"/>
  <c r="AG1971" i="3" s="1"/>
  <c r="H1767" i="1"/>
  <c r="L1766" i="1"/>
  <c r="J1766" i="1"/>
  <c r="K1766" i="1" s="1"/>
  <c r="G1971" i="3"/>
  <c r="AM1971" i="3" s="1"/>
  <c r="AR1970" i="3" l="1"/>
  <c r="AP1970" i="3"/>
  <c r="AQ1970" i="3" s="1"/>
  <c r="H1971" i="3"/>
  <c r="AN1971" i="3" s="1"/>
  <c r="L1970" i="3"/>
  <c r="J1970" i="3"/>
  <c r="K1970" i="3" s="1"/>
  <c r="S1972" i="3"/>
  <c r="W1971" i="3"/>
  <c r="U1971" i="3"/>
  <c r="V1971" i="3" s="1"/>
  <c r="AD1973" i="3"/>
  <c r="AH1973" i="3" s="1"/>
  <c r="AF1972" i="3"/>
  <c r="AG1972" i="3" s="1"/>
  <c r="H1768" i="1"/>
  <c r="L1767" i="1"/>
  <c r="J1767" i="1"/>
  <c r="K1767" i="1" s="1"/>
  <c r="G1972" i="3"/>
  <c r="AM1972" i="3" s="1"/>
  <c r="AR1971" i="3" l="1"/>
  <c r="AP1971" i="3"/>
  <c r="AQ1971" i="3" s="1"/>
  <c r="S1973" i="3"/>
  <c r="W1972" i="3"/>
  <c r="U1972" i="3"/>
  <c r="V1972" i="3" s="1"/>
  <c r="H1972" i="3"/>
  <c r="AN1972" i="3" s="1"/>
  <c r="L1971" i="3"/>
  <c r="J1971" i="3"/>
  <c r="K1971" i="3" s="1"/>
  <c r="AD1974" i="3"/>
  <c r="AH1974" i="3" s="1"/>
  <c r="AF1973" i="3"/>
  <c r="AG1973" i="3" s="1"/>
  <c r="H1769" i="1"/>
  <c r="L1768" i="1"/>
  <c r="J1768" i="1"/>
  <c r="K1768" i="1" s="1"/>
  <c r="G1973" i="3"/>
  <c r="AM1973" i="3" s="1"/>
  <c r="AR1972" i="3" l="1"/>
  <c r="AP1972" i="3"/>
  <c r="AQ1972" i="3" s="1"/>
  <c r="H1973" i="3"/>
  <c r="AN1973" i="3" s="1"/>
  <c r="L1972" i="3"/>
  <c r="J1972" i="3"/>
  <c r="K1972" i="3" s="1"/>
  <c r="S1974" i="3"/>
  <c r="W1973" i="3"/>
  <c r="U1973" i="3"/>
  <c r="V1973" i="3" s="1"/>
  <c r="AD1975" i="3"/>
  <c r="AH1975" i="3" s="1"/>
  <c r="AF1974" i="3"/>
  <c r="AG1974" i="3" s="1"/>
  <c r="H1770" i="1"/>
  <c r="L1769" i="1"/>
  <c r="J1769" i="1"/>
  <c r="K1769" i="1" s="1"/>
  <c r="G1974" i="3"/>
  <c r="AM1974" i="3" s="1"/>
  <c r="AR1973" i="3" l="1"/>
  <c r="AP1973" i="3"/>
  <c r="AQ1973" i="3" s="1"/>
  <c r="S1975" i="3"/>
  <c r="W1974" i="3"/>
  <c r="U1974" i="3"/>
  <c r="V1974" i="3" s="1"/>
  <c r="H1974" i="3"/>
  <c r="AN1974" i="3" s="1"/>
  <c r="L1973" i="3"/>
  <c r="J1973" i="3"/>
  <c r="K1973" i="3" s="1"/>
  <c r="AD1976" i="3"/>
  <c r="AH1976" i="3" s="1"/>
  <c r="AF1975" i="3"/>
  <c r="AG1975" i="3" s="1"/>
  <c r="H1771" i="1"/>
  <c r="L1770" i="1"/>
  <c r="J1770" i="1"/>
  <c r="K1770" i="1" s="1"/>
  <c r="G1975" i="3"/>
  <c r="AM1975" i="3" s="1"/>
  <c r="AR1974" i="3" l="1"/>
  <c r="AP1974" i="3"/>
  <c r="AQ1974" i="3" s="1"/>
  <c r="H1975" i="3"/>
  <c r="AN1975" i="3" s="1"/>
  <c r="L1974" i="3"/>
  <c r="J1974" i="3"/>
  <c r="K1974" i="3" s="1"/>
  <c r="S1976" i="3"/>
  <c r="W1975" i="3"/>
  <c r="U1975" i="3"/>
  <c r="V1975" i="3" s="1"/>
  <c r="AD1977" i="3"/>
  <c r="AH1977" i="3" s="1"/>
  <c r="AF1976" i="3"/>
  <c r="AG1976" i="3" s="1"/>
  <c r="H1772" i="1"/>
  <c r="L1771" i="1"/>
  <c r="J1771" i="1"/>
  <c r="K1771" i="1" s="1"/>
  <c r="G1976" i="3"/>
  <c r="AM1976" i="3" s="1"/>
  <c r="AR1975" i="3" l="1"/>
  <c r="AP1975" i="3"/>
  <c r="AQ1975" i="3" s="1"/>
  <c r="S1977" i="3"/>
  <c r="W1976" i="3"/>
  <c r="U1976" i="3"/>
  <c r="V1976" i="3" s="1"/>
  <c r="H1976" i="3"/>
  <c r="AN1976" i="3" s="1"/>
  <c r="L1975" i="3"/>
  <c r="J1975" i="3"/>
  <c r="K1975" i="3" s="1"/>
  <c r="AD1978" i="3"/>
  <c r="AH1978" i="3" s="1"/>
  <c r="AF1977" i="3"/>
  <c r="AG1977" i="3" s="1"/>
  <c r="H1773" i="1"/>
  <c r="L1772" i="1"/>
  <c r="J1772" i="1"/>
  <c r="K1772" i="1" s="1"/>
  <c r="G1977" i="3"/>
  <c r="AM1977" i="3" s="1"/>
  <c r="AR1976" i="3" l="1"/>
  <c r="AP1976" i="3"/>
  <c r="AQ1976" i="3" s="1"/>
  <c r="H1977" i="3"/>
  <c r="AN1977" i="3" s="1"/>
  <c r="L1976" i="3"/>
  <c r="J1976" i="3"/>
  <c r="K1976" i="3" s="1"/>
  <c r="S1978" i="3"/>
  <c r="W1977" i="3"/>
  <c r="U1977" i="3"/>
  <c r="V1977" i="3" s="1"/>
  <c r="AD1979" i="3"/>
  <c r="AH1979" i="3" s="1"/>
  <c r="AF1978" i="3"/>
  <c r="AG1978" i="3" s="1"/>
  <c r="H1774" i="1"/>
  <c r="L1773" i="1"/>
  <c r="J1773" i="1"/>
  <c r="K1773" i="1" s="1"/>
  <c r="G1978" i="3"/>
  <c r="AM1978" i="3" s="1"/>
  <c r="AR1977" i="3" l="1"/>
  <c r="AP1977" i="3"/>
  <c r="AQ1977" i="3" s="1"/>
  <c r="S1979" i="3"/>
  <c r="W1978" i="3"/>
  <c r="U1978" i="3"/>
  <c r="V1978" i="3" s="1"/>
  <c r="H1978" i="3"/>
  <c r="AN1978" i="3" s="1"/>
  <c r="L1977" i="3"/>
  <c r="J1977" i="3"/>
  <c r="K1977" i="3" s="1"/>
  <c r="AD1980" i="3"/>
  <c r="AH1980" i="3" s="1"/>
  <c r="AF1979" i="3"/>
  <c r="AG1979" i="3" s="1"/>
  <c r="H1775" i="1"/>
  <c r="L1774" i="1"/>
  <c r="J1774" i="1"/>
  <c r="G1979" i="3"/>
  <c r="AM1979" i="3" s="1"/>
  <c r="AR1978" i="3" l="1"/>
  <c r="AP1978" i="3"/>
  <c r="AQ1978" i="3" s="1"/>
  <c r="K1774" i="1"/>
  <c r="S101" i="1"/>
  <c r="T101" i="1" s="1"/>
  <c r="H1979" i="3"/>
  <c r="AN1979" i="3" s="1"/>
  <c r="L1978" i="3"/>
  <c r="J1978" i="3"/>
  <c r="K1978" i="3" s="1"/>
  <c r="S1980" i="3"/>
  <c r="W1979" i="3"/>
  <c r="U1979" i="3"/>
  <c r="V1979" i="3" s="1"/>
  <c r="AD1981" i="3"/>
  <c r="AH1981" i="3" s="1"/>
  <c r="AF1980" i="3"/>
  <c r="AG1980" i="3" s="1"/>
  <c r="H1776" i="1"/>
  <c r="L1775" i="1"/>
  <c r="J1775" i="1"/>
  <c r="K1775" i="1" s="1"/>
  <c r="G1980" i="3"/>
  <c r="AM1980" i="3" s="1"/>
  <c r="AR1979" i="3" l="1"/>
  <c r="AP1979" i="3"/>
  <c r="AQ1979" i="3" s="1"/>
  <c r="S1981" i="3"/>
  <c r="W1980" i="3"/>
  <c r="U1980" i="3"/>
  <c r="V1980" i="3" s="1"/>
  <c r="H1980" i="3"/>
  <c r="AN1980" i="3" s="1"/>
  <c r="L1979" i="3"/>
  <c r="J1979" i="3"/>
  <c r="K1979" i="3" s="1"/>
  <c r="AD1982" i="3"/>
  <c r="AH1982" i="3" s="1"/>
  <c r="AF1981" i="3"/>
  <c r="AG1981" i="3" s="1"/>
  <c r="H1777" i="1"/>
  <c r="L1776" i="1"/>
  <c r="J1776" i="1"/>
  <c r="K1776" i="1" s="1"/>
  <c r="G1981" i="3"/>
  <c r="AM1981" i="3" s="1"/>
  <c r="AR1980" i="3" l="1"/>
  <c r="AP1980" i="3"/>
  <c r="AQ1980" i="3" s="1"/>
  <c r="H1981" i="3"/>
  <c r="AN1981" i="3" s="1"/>
  <c r="L1980" i="3"/>
  <c r="J1980" i="3"/>
  <c r="K1980" i="3" s="1"/>
  <c r="S1982" i="3"/>
  <c r="W1981" i="3"/>
  <c r="U1981" i="3"/>
  <c r="V1981" i="3" s="1"/>
  <c r="AD1983" i="3"/>
  <c r="AH1983" i="3" s="1"/>
  <c r="AF1982" i="3"/>
  <c r="AG1982" i="3" s="1"/>
  <c r="H1778" i="1"/>
  <c r="L1777" i="1"/>
  <c r="J1777" i="1"/>
  <c r="K1777" i="1" s="1"/>
  <c r="G1982" i="3"/>
  <c r="AM1982" i="3" s="1"/>
  <c r="AR1981" i="3" l="1"/>
  <c r="AP1981" i="3"/>
  <c r="AQ1981" i="3" s="1"/>
  <c r="S1983" i="3"/>
  <c r="W1982" i="3"/>
  <c r="U1982" i="3"/>
  <c r="V1982" i="3" s="1"/>
  <c r="H1982" i="3"/>
  <c r="AN1982" i="3" s="1"/>
  <c r="L1981" i="3"/>
  <c r="J1981" i="3"/>
  <c r="K1981" i="3" s="1"/>
  <c r="AD1984" i="3"/>
  <c r="AH1984" i="3" s="1"/>
  <c r="AF1983" i="3"/>
  <c r="AG1983" i="3" s="1"/>
  <c r="H1779" i="1"/>
  <c r="L1778" i="1"/>
  <c r="J1778" i="1"/>
  <c r="K1778" i="1" s="1"/>
  <c r="G1983" i="3"/>
  <c r="AM1983" i="3" s="1"/>
  <c r="AR1982" i="3" l="1"/>
  <c r="AP1982" i="3"/>
  <c r="AQ1982" i="3" s="1"/>
  <c r="H1983" i="3"/>
  <c r="AN1983" i="3" s="1"/>
  <c r="L1982" i="3"/>
  <c r="J1982" i="3"/>
  <c r="K1982" i="3" s="1"/>
  <c r="S1984" i="3"/>
  <c r="W1983" i="3"/>
  <c r="U1983" i="3"/>
  <c r="V1983" i="3" s="1"/>
  <c r="AD1985" i="3"/>
  <c r="AH1985" i="3" s="1"/>
  <c r="AF1984" i="3"/>
  <c r="AG1984" i="3" s="1"/>
  <c r="H1780" i="1"/>
  <c r="L1779" i="1"/>
  <c r="J1779" i="1"/>
  <c r="K1779" i="1" s="1"/>
  <c r="G1984" i="3"/>
  <c r="AM1984" i="3" s="1"/>
  <c r="AR1983" i="3" l="1"/>
  <c r="AP1983" i="3"/>
  <c r="AQ1983" i="3" s="1"/>
  <c r="S1985" i="3"/>
  <c r="W1984" i="3"/>
  <c r="U1984" i="3"/>
  <c r="V1984" i="3" s="1"/>
  <c r="H1984" i="3"/>
  <c r="AN1984" i="3" s="1"/>
  <c r="L1983" i="3"/>
  <c r="J1983" i="3"/>
  <c r="K1983" i="3" s="1"/>
  <c r="AD1986" i="3"/>
  <c r="AH1986" i="3" s="1"/>
  <c r="AF1985" i="3"/>
  <c r="AG1985" i="3" s="1"/>
  <c r="H1781" i="1"/>
  <c r="L1780" i="1"/>
  <c r="J1780" i="1"/>
  <c r="K1780" i="1" s="1"/>
  <c r="G1985" i="3"/>
  <c r="AM1985" i="3" s="1"/>
  <c r="AR1984" i="3" l="1"/>
  <c r="AP1984" i="3"/>
  <c r="AQ1984" i="3" s="1"/>
  <c r="H1985" i="3"/>
  <c r="AN1985" i="3" s="1"/>
  <c r="L1984" i="3"/>
  <c r="J1984" i="3"/>
  <c r="K1984" i="3" s="1"/>
  <c r="S1986" i="3"/>
  <c r="W1985" i="3"/>
  <c r="U1985" i="3"/>
  <c r="V1985" i="3" s="1"/>
  <c r="AD1987" i="3"/>
  <c r="AH1987" i="3" s="1"/>
  <c r="AF1986" i="3"/>
  <c r="AG1986" i="3" s="1"/>
  <c r="H1782" i="1"/>
  <c r="L1781" i="1"/>
  <c r="J1781" i="1"/>
  <c r="K1781" i="1" s="1"/>
  <c r="G1986" i="3"/>
  <c r="AM1986" i="3" s="1"/>
  <c r="AR1985" i="3" l="1"/>
  <c r="AP1985" i="3"/>
  <c r="AQ1985" i="3" s="1"/>
  <c r="S1987" i="3"/>
  <c r="W1986" i="3"/>
  <c r="U1986" i="3"/>
  <c r="V1986" i="3" s="1"/>
  <c r="H1986" i="3"/>
  <c r="AN1986" i="3" s="1"/>
  <c r="L1985" i="3"/>
  <c r="J1985" i="3"/>
  <c r="K1985" i="3" s="1"/>
  <c r="AD1988" i="3"/>
  <c r="AH1988" i="3" s="1"/>
  <c r="AF1987" i="3"/>
  <c r="H1783" i="1"/>
  <c r="L1782" i="1"/>
  <c r="J1782" i="1"/>
  <c r="K1782" i="1" s="1"/>
  <c r="G1987" i="3"/>
  <c r="AM1987" i="3" s="1"/>
  <c r="AG1987" i="3" l="1"/>
  <c r="AW123" i="3"/>
  <c r="BA123" i="3" s="1"/>
  <c r="AR1986" i="3"/>
  <c r="AP1986" i="3"/>
  <c r="AQ1986" i="3" s="1"/>
  <c r="H1987" i="3"/>
  <c r="AN1987" i="3" s="1"/>
  <c r="L1986" i="3"/>
  <c r="J1986" i="3"/>
  <c r="K1986" i="3" s="1"/>
  <c r="S1988" i="3"/>
  <c r="W1987" i="3"/>
  <c r="U1987" i="3"/>
  <c r="AD1989" i="3"/>
  <c r="AH1989" i="3" s="1"/>
  <c r="AF1988" i="3"/>
  <c r="AG1988" i="3" s="1"/>
  <c r="H1784" i="1"/>
  <c r="L1783" i="1"/>
  <c r="J1783" i="1"/>
  <c r="K1783" i="1" s="1"/>
  <c r="G1988" i="3"/>
  <c r="AM1988" i="3" s="1"/>
  <c r="V1987" i="3" l="1"/>
  <c r="AV123" i="3"/>
  <c r="AZ123" i="3" s="1"/>
  <c r="AR1987" i="3"/>
  <c r="AP1987" i="3"/>
  <c r="S1989" i="3"/>
  <c r="W1988" i="3"/>
  <c r="U1988" i="3"/>
  <c r="V1988" i="3" s="1"/>
  <c r="H1988" i="3"/>
  <c r="AN1988" i="3" s="1"/>
  <c r="L1987" i="3"/>
  <c r="J1987" i="3"/>
  <c r="AD1990" i="3"/>
  <c r="AH1990" i="3" s="1"/>
  <c r="AF1989" i="3"/>
  <c r="AG1989" i="3" s="1"/>
  <c r="H1785" i="1"/>
  <c r="L1784" i="1"/>
  <c r="J1784" i="1"/>
  <c r="K1784" i="1" s="1"/>
  <c r="G1989" i="3"/>
  <c r="AM1989" i="3" s="1"/>
  <c r="AX123" i="3" l="1"/>
  <c r="BB123" i="3" s="1"/>
  <c r="AQ1987" i="3"/>
  <c r="AR1988" i="3"/>
  <c r="AP1988" i="3"/>
  <c r="AQ1988" i="3" s="1"/>
  <c r="K1987" i="3"/>
  <c r="AU123" i="3"/>
  <c r="AY123" i="3" s="1"/>
  <c r="H1989" i="3"/>
  <c r="AN1989" i="3" s="1"/>
  <c r="L1988" i="3"/>
  <c r="J1988" i="3"/>
  <c r="K1988" i="3" s="1"/>
  <c r="S1990" i="3"/>
  <c r="W1989" i="3"/>
  <c r="U1989" i="3"/>
  <c r="V1989" i="3" s="1"/>
  <c r="AD1991" i="3"/>
  <c r="AH1991" i="3" s="1"/>
  <c r="AF1990" i="3"/>
  <c r="AG1990" i="3" s="1"/>
  <c r="H1786" i="1"/>
  <c r="L1785" i="1"/>
  <c r="J1785" i="1"/>
  <c r="K1785" i="1" s="1"/>
  <c r="G1990" i="3"/>
  <c r="AM1990" i="3" s="1"/>
  <c r="AR1989" i="3" l="1"/>
  <c r="AP1989" i="3"/>
  <c r="AQ1989" i="3" s="1"/>
  <c r="S1991" i="3"/>
  <c r="W1990" i="3"/>
  <c r="U1990" i="3"/>
  <c r="V1990" i="3" s="1"/>
  <c r="H1990" i="3"/>
  <c r="AN1990" i="3" s="1"/>
  <c r="L1989" i="3"/>
  <c r="J1989" i="3"/>
  <c r="K1989" i="3" s="1"/>
  <c r="AD1992" i="3"/>
  <c r="AH1992" i="3" s="1"/>
  <c r="AF1991" i="3"/>
  <c r="AG1991" i="3" s="1"/>
  <c r="H1787" i="1"/>
  <c r="L1786" i="1"/>
  <c r="J1786" i="1"/>
  <c r="K1786" i="1" s="1"/>
  <c r="G1991" i="3"/>
  <c r="AM1991" i="3" s="1"/>
  <c r="AR1990" i="3" l="1"/>
  <c r="AP1990" i="3"/>
  <c r="AQ1990" i="3" s="1"/>
  <c r="H1991" i="3"/>
  <c r="AN1991" i="3" s="1"/>
  <c r="L1990" i="3"/>
  <c r="J1990" i="3"/>
  <c r="K1990" i="3" s="1"/>
  <c r="S1992" i="3"/>
  <c r="W1991" i="3"/>
  <c r="U1991" i="3"/>
  <c r="V1991" i="3" s="1"/>
  <c r="AD1993" i="3"/>
  <c r="AH1993" i="3" s="1"/>
  <c r="AF1992" i="3"/>
  <c r="AG1992" i="3" s="1"/>
  <c r="H1788" i="1"/>
  <c r="L1787" i="1"/>
  <c r="J1787" i="1"/>
  <c r="K1787" i="1" s="1"/>
  <c r="G1992" i="3"/>
  <c r="AM1992" i="3" s="1"/>
  <c r="AR1991" i="3" l="1"/>
  <c r="AP1991" i="3"/>
  <c r="AQ1991" i="3" s="1"/>
  <c r="S1993" i="3"/>
  <c r="W1992" i="3"/>
  <c r="U1992" i="3"/>
  <c r="V1992" i="3" s="1"/>
  <c r="H1992" i="3"/>
  <c r="AN1992" i="3" s="1"/>
  <c r="L1991" i="3"/>
  <c r="J1991" i="3"/>
  <c r="K1991" i="3" s="1"/>
  <c r="AD1994" i="3"/>
  <c r="AH1994" i="3" s="1"/>
  <c r="AF1993" i="3"/>
  <c r="AG1993" i="3" s="1"/>
  <c r="H1789" i="1"/>
  <c r="L1788" i="1"/>
  <c r="J1788" i="1"/>
  <c r="K1788" i="1" s="1"/>
  <c r="G1993" i="3"/>
  <c r="AM1993" i="3" s="1"/>
  <c r="AR1992" i="3" l="1"/>
  <c r="AP1992" i="3"/>
  <c r="AQ1992" i="3" s="1"/>
  <c r="H1993" i="3"/>
  <c r="AN1993" i="3" s="1"/>
  <c r="L1992" i="3"/>
  <c r="J1992" i="3"/>
  <c r="K1992" i="3" s="1"/>
  <c r="S1994" i="3"/>
  <c r="W1993" i="3"/>
  <c r="U1993" i="3"/>
  <c r="V1993" i="3" s="1"/>
  <c r="AD1995" i="3"/>
  <c r="AH1995" i="3" s="1"/>
  <c r="AF1994" i="3"/>
  <c r="AG1994" i="3" s="1"/>
  <c r="H1790" i="1"/>
  <c r="L1789" i="1"/>
  <c r="J1789" i="1"/>
  <c r="K1789" i="1" s="1"/>
  <c r="G1994" i="3"/>
  <c r="AM1994" i="3" s="1"/>
  <c r="AR1993" i="3" l="1"/>
  <c r="AP1993" i="3"/>
  <c r="AQ1993" i="3" s="1"/>
  <c r="S1995" i="3"/>
  <c r="W1994" i="3"/>
  <c r="U1994" i="3"/>
  <c r="V1994" i="3" s="1"/>
  <c r="H1994" i="3"/>
  <c r="AN1994" i="3" s="1"/>
  <c r="L1993" i="3"/>
  <c r="J1993" i="3"/>
  <c r="K1993" i="3" s="1"/>
  <c r="AD1996" i="3"/>
  <c r="AH1996" i="3" s="1"/>
  <c r="AF1995" i="3"/>
  <c r="AG1995" i="3" s="1"/>
  <c r="H1791" i="1"/>
  <c r="L1790" i="1"/>
  <c r="J1790" i="1"/>
  <c r="K1790" i="1" s="1"/>
  <c r="G1995" i="3"/>
  <c r="AM1995" i="3" s="1"/>
  <c r="AR1994" i="3" l="1"/>
  <c r="AP1994" i="3"/>
  <c r="AQ1994" i="3" s="1"/>
  <c r="H1995" i="3"/>
  <c r="AN1995" i="3" s="1"/>
  <c r="L1994" i="3"/>
  <c r="J1994" i="3"/>
  <c r="K1994" i="3" s="1"/>
  <c r="S1996" i="3"/>
  <c r="W1995" i="3"/>
  <c r="U1995" i="3"/>
  <c r="V1995" i="3" s="1"/>
  <c r="AD1997" i="3"/>
  <c r="AH1997" i="3" s="1"/>
  <c r="AF1996" i="3"/>
  <c r="AG1996" i="3" s="1"/>
  <c r="H1792" i="1"/>
  <c r="L1791" i="1"/>
  <c r="J1791" i="1"/>
  <c r="G1996" i="3"/>
  <c r="AM1996" i="3" s="1"/>
  <c r="AR1995" i="3" l="1"/>
  <c r="AP1995" i="3"/>
  <c r="AQ1995" i="3" s="1"/>
  <c r="K1791" i="1"/>
  <c r="S102" i="1"/>
  <c r="T102" i="1" s="1"/>
  <c r="S1997" i="3"/>
  <c r="W1996" i="3"/>
  <c r="U1996" i="3"/>
  <c r="V1996" i="3" s="1"/>
  <c r="H1996" i="3"/>
  <c r="AN1996" i="3" s="1"/>
  <c r="L1995" i="3"/>
  <c r="J1995" i="3"/>
  <c r="K1995" i="3" s="1"/>
  <c r="AD1998" i="3"/>
  <c r="AH1998" i="3" s="1"/>
  <c r="AF1997" i="3"/>
  <c r="AG1997" i="3" s="1"/>
  <c r="H1793" i="1"/>
  <c r="L1792" i="1"/>
  <c r="J1792" i="1"/>
  <c r="K1792" i="1" s="1"/>
  <c r="G1997" i="3"/>
  <c r="AM1997" i="3" s="1"/>
  <c r="AR1996" i="3" l="1"/>
  <c r="AP1996" i="3"/>
  <c r="AQ1996" i="3" s="1"/>
  <c r="H1997" i="3"/>
  <c r="AN1997" i="3" s="1"/>
  <c r="L1996" i="3"/>
  <c r="J1996" i="3"/>
  <c r="K1996" i="3" s="1"/>
  <c r="S1998" i="3"/>
  <c r="W1997" i="3"/>
  <c r="U1997" i="3"/>
  <c r="V1997" i="3" s="1"/>
  <c r="AD1999" i="3"/>
  <c r="AH1999" i="3" s="1"/>
  <c r="AF1998" i="3"/>
  <c r="AG1998" i="3" s="1"/>
  <c r="H1794" i="1"/>
  <c r="L1793" i="1"/>
  <c r="J1793" i="1"/>
  <c r="K1793" i="1" s="1"/>
  <c r="G1998" i="3"/>
  <c r="AM1998" i="3" s="1"/>
  <c r="AR1997" i="3" l="1"/>
  <c r="AP1997" i="3"/>
  <c r="AQ1997" i="3" s="1"/>
  <c r="S1999" i="3"/>
  <c r="W1998" i="3"/>
  <c r="U1998" i="3"/>
  <c r="V1998" i="3" s="1"/>
  <c r="H1998" i="3"/>
  <c r="AN1998" i="3" s="1"/>
  <c r="L1997" i="3"/>
  <c r="J1997" i="3"/>
  <c r="K1997" i="3" s="1"/>
  <c r="AD2000" i="3"/>
  <c r="AH2000" i="3" s="1"/>
  <c r="AF1999" i="3"/>
  <c r="AG1999" i="3" s="1"/>
  <c r="H1795" i="1"/>
  <c r="L1794" i="1"/>
  <c r="J1794" i="1"/>
  <c r="K1794" i="1" s="1"/>
  <c r="G1999" i="3"/>
  <c r="AM1999" i="3" s="1"/>
  <c r="AR1998" i="3" l="1"/>
  <c r="AP1998" i="3"/>
  <c r="AQ1998" i="3" s="1"/>
  <c r="H1999" i="3"/>
  <c r="AN1999" i="3" s="1"/>
  <c r="L1998" i="3"/>
  <c r="J1998" i="3"/>
  <c r="K1998" i="3" s="1"/>
  <c r="S2000" i="3"/>
  <c r="W1999" i="3"/>
  <c r="U1999" i="3"/>
  <c r="V1999" i="3" s="1"/>
  <c r="AD2001" i="3"/>
  <c r="AH2001" i="3" s="1"/>
  <c r="AF2000" i="3"/>
  <c r="AG2000" i="3" s="1"/>
  <c r="H1796" i="1"/>
  <c r="L1795" i="1"/>
  <c r="J1795" i="1"/>
  <c r="K1795" i="1" s="1"/>
  <c r="G2000" i="3"/>
  <c r="AM2000" i="3" s="1"/>
  <c r="AR1999" i="3" l="1"/>
  <c r="AP1999" i="3"/>
  <c r="AQ1999" i="3" s="1"/>
  <c r="S2001" i="3"/>
  <c r="W2000" i="3"/>
  <c r="U2000" i="3"/>
  <c r="V2000" i="3" s="1"/>
  <c r="H2000" i="3"/>
  <c r="AN2000" i="3" s="1"/>
  <c r="L1999" i="3"/>
  <c r="J1999" i="3"/>
  <c r="K1999" i="3" s="1"/>
  <c r="AD2002" i="3"/>
  <c r="AH2002" i="3" s="1"/>
  <c r="AF2001" i="3"/>
  <c r="AG2001" i="3" s="1"/>
  <c r="H1797" i="1"/>
  <c r="L1796" i="1"/>
  <c r="J1796" i="1"/>
  <c r="K1796" i="1" s="1"/>
  <c r="G2001" i="3"/>
  <c r="AM2001" i="3" s="1"/>
  <c r="AR2000" i="3" l="1"/>
  <c r="AP2000" i="3"/>
  <c r="AQ2000" i="3" s="1"/>
  <c r="H2001" i="3"/>
  <c r="AN2001" i="3" s="1"/>
  <c r="L2000" i="3"/>
  <c r="J2000" i="3"/>
  <c r="K2000" i="3" s="1"/>
  <c r="S2002" i="3"/>
  <c r="W2001" i="3"/>
  <c r="U2001" i="3"/>
  <c r="V2001" i="3" s="1"/>
  <c r="AD2003" i="3"/>
  <c r="AH2003" i="3" s="1"/>
  <c r="AF2002" i="3"/>
  <c r="AG2002" i="3" s="1"/>
  <c r="H1798" i="1"/>
  <c r="L1797" i="1"/>
  <c r="J1797" i="1"/>
  <c r="K1797" i="1" s="1"/>
  <c r="G2002" i="3"/>
  <c r="AM2002" i="3" s="1"/>
  <c r="AR2001" i="3" l="1"/>
  <c r="AP2001" i="3"/>
  <c r="AQ2001" i="3" s="1"/>
  <c r="S2003" i="3"/>
  <c r="W2002" i="3"/>
  <c r="U2002" i="3"/>
  <c r="V2002" i="3" s="1"/>
  <c r="H2002" i="3"/>
  <c r="AN2002" i="3" s="1"/>
  <c r="L2001" i="3"/>
  <c r="J2001" i="3"/>
  <c r="K2001" i="3" s="1"/>
  <c r="AD2004" i="3"/>
  <c r="AH2004" i="3" s="1"/>
  <c r="AF2003" i="3"/>
  <c r="AG2003" i="3" s="1"/>
  <c r="H1799" i="1"/>
  <c r="L1798" i="1"/>
  <c r="J1798" i="1"/>
  <c r="K1798" i="1" s="1"/>
  <c r="G2003" i="3"/>
  <c r="AM2003" i="3" s="1"/>
  <c r="AR2002" i="3" l="1"/>
  <c r="AP2002" i="3"/>
  <c r="AQ2002" i="3" s="1"/>
  <c r="H2003" i="3"/>
  <c r="AN2003" i="3" s="1"/>
  <c r="L2002" i="3"/>
  <c r="J2002" i="3"/>
  <c r="K2002" i="3" s="1"/>
  <c r="S2004" i="3"/>
  <c r="W2003" i="3"/>
  <c r="U2003" i="3"/>
  <c r="V2003" i="3" s="1"/>
  <c r="AD2005" i="3"/>
  <c r="AH2005" i="3" s="1"/>
  <c r="AF2004" i="3"/>
  <c r="AG2004" i="3" s="1"/>
  <c r="H1800" i="1"/>
  <c r="L1799" i="1"/>
  <c r="J1799" i="1"/>
  <c r="K1799" i="1" s="1"/>
  <c r="G2004" i="3"/>
  <c r="AM2004" i="3" s="1"/>
  <c r="AR2003" i="3" l="1"/>
  <c r="AP2003" i="3"/>
  <c r="AQ2003" i="3" s="1"/>
  <c r="S2005" i="3"/>
  <c r="W2004" i="3"/>
  <c r="U2004" i="3"/>
  <c r="V2004" i="3" s="1"/>
  <c r="H2004" i="3"/>
  <c r="AN2004" i="3" s="1"/>
  <c r="L2003" i="3"/>
  <c r="J2003" i="3"/>
  <c r="K2003" i="3" s="1"/>
  <c r="AD2006" i="3"/>
  <c r="AH2006" i="3" s="1"/>
  <c r="AF2005" i="3"/>
  <c r="AG2005" i="3" s="1"/>
  <c r="H1801" i="1"/>
  <c r="L1800" i="1"/>
  <c r="J1800" i="1"/>
  <c r="K1800" i="1" s="1"/>
  <c r="G2005" i="3"/>
  <c r="AM2005" i="3" s="1"/>
  <c r="AR2004" i="3" l="1"/>
  <c r="AP2004" i="3"/>
  <c r="AQ2004" i="3" s="1"/>
  <c r="H2005" i="3"/>
  <c r="AN2005" i="3" s="1"/>
  <c r="L2004" i="3"/>
  <c r="J2004" i="3"/>
  <c r="K2004" i="3" s="1"/>
  <c r="S2006" i="3"/>
  <c r="W2005" i="3"/>
  <c r="U2005" i="3"/>
  <c r="V2005" i="3" s="1"/>
  <c r="AD2007" i="3"/>
  <c r="AH2007" i="3" s="1"/>
  <c r="AF2006" i="3"/>
  <c r="AG2006" i="3" s="1"/>
  <c r="H1802" i="1"/>
  <c r="L1801" i="1"/>
  <c r="J1801" i="1"/>
  <c r="K1801" i="1" s="1"/>
  <c r="G2006" i="3"/>
  <c r="AM2006" i="3" s="1"/>
  <c r="AR2005" i="3" l="1"/>
  <c r="AP2005" i="3"/>
  <c r="AQ2005" i="3" s="1"/>
  <c r="S2007" i="3"/>
  <c r="W2006" i="3"/>
  <c r="U2006" i="3"/>
  <c r="V2006" i="3" s="1"/>
  <c r="H2006" i="3"/>
  <c r="AN2006" i="3" s="1"/>
  <c r="L2005" i="3"/>
  <c r="J2005" i="3"/>
  <c r="K2005" i="3" s="1"/>
  <c r="AD2008" i="3"/>
  <c r="AH2008" i="3" s="1"/>
  <c r="AF2007" i="3"/>
  <c r="H1803" i="1"/>
  <c r="L1802" i="1"/>
  <c r="J1802" i="1"/>
  <c r="K1802" i="1" s="1"/>
  <c r="G2007" i="3"/>
  <c r="AM2007" i="3" s="1"/>
  <c r="AG2007" i="3" l="1"/>
  <c r="AW124" i="3"/>
  <c r="BA124" i="3" s="1"/>
  <c r="AR2006" i="3"/>
  <c r="AP2006" i="3"/>
  <c r="AQ2006" i="3" s="1"/>
  <c r="H2007" i="3"/>
  <c r="AN2007" i="3" s="1"/>
  <c r="L2006" i="3"/>
  <c r="J2006" i="3"/>
  <c r="K2006" i="3" s="1"/>
  <c r="S2008" i="3"/>
  <c r="W2007" i="3"/>
  <c r="U2007" i="3"/>
  <c r="AD2009" i="3"/>
  <c r="AH2009" i="3" s="1"/>
  <c r="AF2008" i="3"/>
  <c r="AG2008" i="3" s="1"/>
  <c r="H1804" i="1"/>
  <c r="L1803" i="1"/>
  <c r="J1803" i="1"/>
  <c r="K1803" i="1" s="1"/>
  <c r="G2008" i="3"/>
  <c r="AM2008" i="3" s="1"/>
  <c r="V2007" i="3" l="1"/>
  <c r="AV124" i="3"/>
  <c r="AZ124" i="3" s="1"/>
  <c r="AR2007" i="3"/>
  <c r="AP2007" i="3"/>
  <c r="S2009" i="3"/>
  <c r="W2008" i="3"/>
  <c r="U2008" i="3"/>
  <c r="V2008" i="3" s="1"/>
  <c r="H2008" i="3"/>
  <c r="AN2008" i="3" s="1"/>
  <c r="L2007" i="3"/>
  <c r="J2007" i="3"/>
  <c r="AD2010" i="3"/>
  <c r="AH2010" i="3" s="1"/>
  <c r="AF2009" i="3"/>
  <c r="AG2009" i="3" s="1"/>
  <c r="H1805" i="1"/>
  <c r="L1804" i="1"/>
  <c r="J1804" i="1"/>
  <c r="K1804" i="1" s="1"/>
  <c r="G2009" i="3"/>
  <c r="AM2009" i="3" s="1"/>
  <c r="AX124" i="3" l="1"/>
  <c r="BB124" i="3" s="1"/>
  <c r="AQ2007" i="3"/>
  <c r="AR2008" i="3"/>
  <c r="AP2008" i="3"/>
  <c r="AQ2008" i="3" s="1"/>
  <c r="K2007" i="3"/>
  <c r="AU124" i="3"/>
  <c r="AY124" i="3" s="1"/>
  <c r="H2009" i="3"/>
  <c r="AN2009" i="3" s="1"/>
  <c r="L2008" i="3"/>
  <c r="J2008" i="3"/>
  <c r="K2008" i="3" s="1"/>
  <c r="S2010" i="3"/>
  <c r="W2009" i="3"/>
  <c r="U2009" i="3"/>
  <c r="V2009" i="3" s="1"/>
  <c r="AD2011" i="3"/>
  <c r="AH2011" i="3" s="1"/>
  <c r="AF2010" i="3"/>
  <c r="AG2010" i="3" s="1"/>
  <c r="H1806" i="1"/>
  <c r="L1805" i="1"/>
  <c r="J1805" i="1"/>
  <c r="K1805" i="1" s="1"/>
  <c r="G2010" i="3"/>
  <c r="AM2010" i="3" s="1"/>
  <c r="AR2009" i="3" l="1"/>
  <c r="AP2009" i="3"/>
  <c r="AQ2009" i="3" s="1"/>
  <c r="S2011" i="3"/>
  <c r="W2010" i="3"/>
  <c r="U2010" i="3"/>
  <c r="V2010" i="3" s="1"/>
  <c r="H2010" i="3"/>
  <c r="AN2010" i="3" s="1"/>
  <c r="L2009" i="3"/>
  <c r="J2009" i="3"/>
  <c r="K2009" i="3" s="1"/>
  <c r="AD2012" i="3"/>
  <c r="AH2012" i="3" s="1"/>
  <c r="AF2011" i="3"/>
  <c r="AG2011" i="3" s="1"/>
  <c r="H1807" i="1"/>
  <c r="L1806" i="1"/>
  <c r="J1806" i="1"/>
  <c r="K1806" i="1" s="1"/>
  <c r="G2011" i="3"/>
  <c r="AM2011" i="3" s="1"/>
  <c r="AR2010" i="3" l="1"/>
  <c r="AP2010" i="3"/>
  <c r="AQ2010" i="3" s="1"/>
  <c r="H2011" i="3"/>
  <c r="AN2011" i="3" s="1"/>
  <c r="L2010" i="3"/>
  <c r="J2010" i="3"/>
  <c r="K2010" i="3" s="1"/>
  <c r="S2012" i="3"/>
  <c r="W2011" i="3"/>
  <c r="U2011" i="3"/>
  <c r="V2011" i="3" s="1"/>
  <c r="AD2013" i="3"/>
  <c r="AH2013" i="3" s="1"/>
  <c r="AF2012" i="3"/>
  <c r="AG2012" i="3" s="1"/>
  <c r="H1808" i="1"/>
  <c r="L1807" i="1"/>
  <c r="J1807" i="1"/>
  <c r="K1807" i="1" s="1"/>
  <c r="G2012" i="3"/>
  <c r="AM2012" i="3" s="1"/>
  <c r="AR2011" i="3" l="1"/>
  <c r="AP2011" i="3"/>
  <c r="AQ2011" i="3" s="1"/>
  <c r="S2013" i="3"/>
  <c r="W2012" i="3"/>
  <c r="U2012" i="3"/>
  <c r="V2012" i="3" s="1"/>
  <c r="H2012" i="3"/>
  <c r="AN2012" i="3" s="1"/>
  <c r="L2011" i="3"/>
  <c r="J2011" i="3"/>
  <c r="K2011" i="3" s="1"/>
  <c r="AD2014" i="3"/>
  <c r="AH2014" i="3" s="1"/>
  <c r="AF2013" i="3"/>
  <c r="AG2013" i="3" s="1"/>
  <c r="H1809" i="1"/>
  <c r="L1808" i="1"/>
  <c r="J1808" i="1"/>
  <c r="K1808" i="1" s="1"/>
  <c r="G2013" i="3"/>
  <c r="AM2013" i="3" s="1"/>
  <c r="AR2012" i="3" l="1"/>
  <c r="AP2012" i="3"/>
  <c r="AQ2012" i="3" s="1"/>
  <c r="H2013" i="3"/>
  <c r="AN2013" i="3" s="1"/>
  <c r="L2012" i="3"/>
  <c r="J2012" i="3"/>
  <c r="K2012" i="3" s="1"/>
  <c r="S2014" i="3"/>
  <c r="W2013" i="3"/>
  <c r="U2013" i="3"/>
  <c r="V2013" i="3" s="1"/>
  <c r="AD2015" i="3"/>
  <c r="AH2015" i="3" s="1"/>
  <c r="AF2014" i="3"/>
  <c r="AG2014" i="3" s="1"/>
  <c r="H1810" i="1"/>
  <c r="L1809" i="1"/>
  <c r="J1809" i="1"/>
  <c r="K1809" i="1" s="1"/>
  <c r="G2014" i="3"/>
  <c r="AM2014" i="3" s="1"/>
  <c r="AR2013" i="3" l="1"/>
  <c r="AP2013" i="3"/>
  <c r="AQ2013" i="3" s="1"/>
  <c r="S2015" i="3"/>
  <c r="W2014" i="3"/>
  <c r="U2014" i="3"/>
  <c r="V2014" i="3" s="1"/>
  <c r="H2014" i="3"/>
  <c r="AN2014" i="3" s="1"/>
  <c r="L2013" i="3"/>
  <c r="J2013" i="3"/>
  <c r="K2013" i="3" s="1"/>
  <c r="AD2016" i="3"/>
  <c r="AH2016" i="3" s="1"/>
  <c r="AF2015" i="3"/>
  <c r="AG2015" i="3" s="1"/>
  <c r="H1811" i="1"/>
  <c r="L1810" i="1"/>
  <c r="J1810" i="1"/>
  <c r="K1810" i="1" s="1"/>
  <c r="G2015" i="3"/>
  <c r="AM2015" i="3" s="1"/>
  <c r="AR2014" i="3" l="1"/>
  <c r="AP2014" i="3"/>
  <c r="AQ2014" i="3" s="1"/>
  <c r="H2015" i="3"/>
  <c r="AN2015" i="3" s="1"/>
  <c r="L2014" i="3"/>
  <c r="J2014" i="3"/>
  <c r="K2014" i="3" s="1"/>
  <c r="S2016" i="3"/>
  <c r="W2015" i="3"/>
  <c r="U2015" i="3"/>
  <c r="V2015" i="3" s="1"/>
  <c r="AD2017" i="3"/>
  <c r="AH2017" i="3" s="1"/>
  <c r="AF2016" i="3"/>
  <c r="AG2016" i="3" s="1"/>
  <c r="H1812" i="1"/>
  <c r="L1811" i="1"/>
  <c r="J1811" i="1"/>
  <c r="K1811" i="1" s="1"/>
  <c r="G2016" i="3"/>
  <c r="AM2016" i="3" s="1"/>
  <c r="AR2015" i="3" l="1"/>
  <c r="AP2015" i="3"/>
  <c r="AQ2015" i="3" s="1"/>
  <c r="S2017" i="3"/>
  <c r="W2016" i="3"/>
  <c r="U2016" i="3"/>
  <c r="V2016" i="3" s="1"/>
  <c r="H2016" i="3"/>
  <c r="AN2016" i="3" s="1"/>
  <c r="L2015" i="3"/>
  <c r="J2015" i="3"/>
  <c r="K2015" i="3" s="1"/>
  <c r="AD2018" i="3"/>
  <c r="AH2018" i="3" s="1"/>
  <c r="AF2017" i="3"/>
  <c r="AG2017" i="3" s="1"/>
  <c r="H1813" i="1"/>
  <c r="L1812" i="1"/>
  <c r="J1812" i="1"/>
  <c r="G2017" i="3"/>
  <c r="AM2017" i="3" s="1"/>
  <c r="AR2016" i="3" l="1"/>
  <c r="AP2016" i="3"/>
  <c r="AQ2016" i="3" s="1"/>
  <c r="K1812" i="1"/>
  <c r="S103" i="1"/>
  <c r="T103" i="1" s="1"/>
  <c r="H2017" i="3"/>
  <c r="AN2017" i="3" s="1"/>
  <c r="L2016" i="3"/>
  <c r="J2016" i="3"/>
  <c r="K2016" i="3" s="1"/>
  <c r="S2018" i="3"/>
  <c r="W2017" i="3"/>
  <c r="U2017" i="3"/>
  <c r="V2017" i="3" s="1"/>
  <c r="AD2019" i="3"/>
  <c r="AH2019" i="3" s="1"/>
  <c r="AF2018" i="3"/>
  <c r="AG2018" i="3" s="1"/>
  <c r="H1814" i="1"/>
  <c r="L1813" i="1"/>
  <c r="J1813" i="1"/>
  <c r="K1813" i="1" s="1"/>
  <c r="G2018" i="3"/>
  <c r="AM2018" i="3" s="1"/>
  <c r="AR2017" i="3" l="1"/>
  <c r="AP2017" i="3"/>
  <c r="AQ2017" i="3" s="1"/>
  <c r="S2019" i="3"/>
  <c r="W2018" i="3"/>
  <c r="U2018" i="3"/>
  <c r="V2018" i="3" s="1"/>
  <c r="H2018" i="3"/>
  <c r="AN2018" i="3" s="1"/>
  <c r="L2017" i="3"/>
  <c r="J2017" i="3"/>
  <c r="K2017" i="3" s="1"/>
  <c r="AD2020" i="3"/>
  <c r="AH2020" i="3" s="1"/>
  <c r="AF2019" i="3"/>
  <c r="AG2019" i="3" s="1"/>
  <c r="H1815" i="1"/>
  <c r="L1814" i="1"/>
  <c r="J1814" i="1"/>
  <c r="K1814" i="1" s="1"/>
  <c r="G2019" i="3"/>
  <c r="AM2019" i="3" s="1"/>
  <c r="AR2018" i="3" l="1"/>
  <c r="AP2018" i="3"/>
  <c r="AQ2018" i="3" s="1"/>
  <c r="H2019" i="3"/>
  <c r="AN2019" i="3" s="1"/>
  <c r="L2018" i="3"/>
  <c r="J2018" i="3"/>
  <c r="K2018" i="3" s="1"/>
  <c r="S2020" i="3"/>
  <c r="W2019" i="3"/>
  <c r="U2019" i="3"/>
  <c r="V2019" i="3" s="1"/>
  <c r="AD2021" i="3"/>
  <c r="AH2021" i="3" s="1"/>
  <c r="AF2020" i="3"/>
  <c r="AG2020" i="3" s="1"/>
  <c r="H1816" i="1"/>
  <c r="L1815" i="1"/>
  <c r="J1815" i="1"/>
  <c r="K1815" i="1" s="1"/>
  <c r="G2020" i="3"/>
  <c r="AM2020" i="3" s="1"/>
  <c r="AR2019" i="3" l="1"/>
  <c r="AP2019" i="3"/>
  <c r="AQ2019" i="3" s="1"/>
  <c r="S2021" i="3"/>
  <c r="W2020" i="3"/>
  <c r="U2020" i="3"/>
  <c r="V2020" i="3" s="1"/>
  <c r="H2020" i="3"/>
  <c r="AN2020" i="3" s="1"/>
  <c r="L2019" i="3"/>
  <c r="J2019" i="3"/>
  <c r="K2019" i="3" s="1"/>
  <c r="AD2022" i="3"/>
  <c r="AH2022" i="3" s="1"/>
  <c r="AF2021" i="3"/>
  <c r="AG2021" i="3" s="1"/>
  <c r="H1817" i="1"/>
  <c r="L1816" i="1"/>
  <c r="J1816" i="1"/>
  <c r="K1816" i="1" s="1"/>
  <c r="G2021" i="3"/>
  <c r="AM2021" i="3" s="1"/>
  <c r="AR2020" i="3" l="1"/>
  <c r="AP2020" i="3"/>
  <c r="AQ2020" i="3" s="1"/>
  <c r="H2021" i="3"/>
  <c r="AN2021" i="3" s="1"/>
  <c r="L2020" i="3"/>
  <c r="J2020" i="3"/>
  <c r="K2020" i="3" s="1"/>
  <c r="S2022" i="3"/>
  <c r="W2021" i="3"/>
  <c r="U2021" i="3"/>
  <c r="V2021" i="3" s="1"/>
  <c r="AD2023" i="3"/>
  <c r="AH2023" i="3" s="1"/>
  <c r="AF2022" i="3"/>
  <c r="AG2022" i="3" s="1"/>
  <c r="H1818" i="1"/>
  <c r="L1817" i="1"/>
  <c r="J1817" i="1"/>
  <c r="K1817" i="1" s="1"/>
  <c r="G2022" i="3"/>
  <c r="AM2022" i="3" s="1"/>
  <c r="AR2021" i="3" l="1"/>
  <c r="AP2021" i="3"/>
  <c r="AQ2021" i="3" s="1"/>
  <c r="S2023" i="3"/>
  <c r="W2022" i="3"/>
  <c r="U2022" i="3"/>
  <c r="V2022" i="3" s="1"/>
  <c r="H2022" i="3"/>
  <c r="AN2022" i="3" s="1"/>
  <c r="L2021" i="3"/>
  <c r="J2021" i="3"/>
  <c r="K2021" i="3" s="1"/>
  <c r="AD2024" i="3"/>
  <c r="AH2024" i="3" s="1"/>
  <c r="AF2023" i="3"/>
  <c r="AG2023" i="3" s="1"/>
  <c r="H1819" i="1"/>
  <c r="L1818" i="1"/>
  <c r="J1818" i="1"/>
  <c r="K1818" i="1" s="1"/>
  <c r="G2023" i="3"/>
  <c r="AM2023" i="3" s="1"/>
  <c r="AR2022" i="3" l="1"/>
  <c r="AP2022" i="3"/>
  <c r="AQ2022" i="3" s="1"/>
  <c r="H2023" i="3"/>
  <c r="AN2023" i="3" s="1"/>
  <c r="L2022" i="3"/>
  <c r="J2022" i="3"/>
  <c r="K2022" i="3" s="1"/>
  <c r="S2024" i="3"/>
  <c r="W2023" i="3"/>
  <c r="U2023" i="3"/>
  <c r="V2023" i="3" s="1"/>
  <c r="AD2025" i="3"/>
  <c r="AH2025" i="3" s="1"/>
  <c r="AF2024" i="3"/>
  <c r="AG2024" i="3" s="1"/>
  <c r="H1820" i="1"/>
  <c r="L1819" i="1"/>
  <c r="J1819" i="1"/>
  <c r="K1819" i="1" s="1"/>
  <c r="G2024" i="3"/>
  <c r="AM2024" i="3" s="1"/>
  <c r="AR2023" i="3" l="1"/>
  <c r="AP2023" i="3"/>
  <c r="AQ2023" i="3" s="1"/>
  <c r="S2025" i="3"/>
  <c r="W2024" i="3"/>
  <c r="U2024" i="3"/>
  <c r="V2024" i="3" s="1"/>
  <c r="H2024" i="3"/>
  <c r="AN2024" i="3" s="1"/>
  <c r="L2023" i="3"/>
  <c r="J2023" i="3"/>
  <c r="K2023" i="3" s="1"/>
  <c r="AD2026" i="3"/>
  <c r="AH2026" i="3" s="1"/>
  <c r="AF2025" i="3"/>
  <c r="AG2025" i="3" s="1"/>
  <c r="H1821" i="1"/>
  <c r="L1820" i="1"/>
  <c r="J1820" i="1"/>
  <c r="K1820" i="1" s="1"/>
  <c r="G2025" i="3"/>
  <c r="AM2025" i="3" s="1"/>
  <c r="AR2024" i="3" l="1"/>
  <c r="AP2024" i="3"/>
  <c r="AQ2024" i="3" s="1"/>
  <c r="H2025" i="3"/>
  <c r="AN2025" i="3" s="1"/>
  <c r="L2024" i="3"/>
  <c r="J2024" i="3"/>
  <c r="K2024" i="3" s="1"/>
  <c r="S2026" i="3"/>
  <c r="W2025" i="3"/>
  <c r="U2025" i="3"/>
  <c r="V2025" i="3" s="1"/>
  <c r="AD2027" i="3"/>
  <c r="AH2027" i="3" s="1"/>
  <c r="AF2026" i="3"/>
  <c r="AG2026" i="3" s="1"/>
  <c r="H1822" i="1"/>
  <c r="L1821" i="1"/>
  <c r="J1821" i="1"/>
  <c r="K1821" i="1" s="1"/>
  <c r="G2026" i="3"/>
  <c r="AM2026" i="3" s="1"/>
  <c r="AR2025" i="3" l="1"/>
  <c r="AP2025" i="3"/>
  <c r="AQ2025" i="3" s="1"/>
  <c r="S2027" i="3"/>
  <c r="W2026" i="3"/>
  <c r="U2026" i="3"/>
  <c r="V2026" i="3" s="1"/>
  <c r="H2026" i="3"/>
  <c r="AN2026" i="3" s="1"/>
  <c r="L2025" i="3"/>
  <c r="J2025" i="3"/>
  <c r="K2025" i="3" s="1"/>
  <c r="AD2028" i="3"/>
  <c r="AH2028" i="3" s="1"/>
  <c r="AF2027" i="3"/>
  <c r="H1823" i="1"/>
  <c r="L1822" i="1"/>
  <c r="J1822" i="1"/>
  <c r="K1822" i="1" s="1"/>
  <c r="G2027" i="3"/>
  <c r="AM2027" i="3" s="1"/>
  <c r="AG2027" i="3" l="1"/>
  <c r="AW125" i="3"/>
  <c r="BA125" i="3" s="1"/>
  <c r="AR2026" i="3"/>
  <c r="AP2026" i="3"/>
  <c r="AQ2026" i="3" s="1"/>
  <c r="H2027" i="3"/>
  <c r="AN2027" i="3" s="1"/>
  <c r="L2026" i="3"/>
  <c r="J2026" i="3"/>
  <c r="K2026" i="3" s="1"/>
  <c r="S2028" i="3"/>
  <c r="W2027" i="3"/>
  <c r="U2027" i="3"/>
  <c r="AD2029" i="3"/>
  <c r="AH2029" i="3" s="1"/>
  <c r="AF2028" i="3"/>
  <c r="AG2028" i="3" s="1"/>
  <c r="H1824" i="1"/>
  <c r="L1823" i="1"/>
  <c r="J1823" i="1"/>
  <c r="K1823" i="1" s="1"/>
  <c r="G2028" i="3"/>
  <c r="AM2028" i="3" s="1"/>
  <c r="V2027" i="3" l="1"/>
  <c r="AV125" i="3"/>
  <c r="AZ125" i="3" s="1"/>
  <c r="AR2027" i="3"/>
  <c r="AP2027" i="3"/>
  <c r="S2029" i="3"/>
  <c r="W2028" i="3"/>
  <c r="U2028" i="3"/>
  <c r="V2028" i="3" s="1"/>
  <c r="H2028" i="3"/>
  <c r="AN2028" i="3" s="1"/>
  <c r="L2027" i="3"/>
  <c r="J2027" i="3"/>
  <c r="AD2030" i="3"/>
  <c r="AH2030" i="3" s="1"/>
  <c r="AF2029" i="3"/>
  <c r="AG2029" i="3" s="1"/>
  <c r="H1825" i="1"/>
  <c r="L1824" i="1"/>
  <c r="J1824" i="1"/>
  <c r="K1824" i="1" s="1"/>
  <c r="G2029" i="3"/>
  <c r="AM2029" i="3" s="1"/>
  <c r="AX125" i="3" l="1"/>
  <c r="BB125" i="3" s="1"/>
  <c r="AQ2027" i="3"/>
  <c r="AR2028" i="3"/>
  <c r="AP2028" i="3"/>
  <c r="AQ2028" i="3" s="1"/>
  <c r="K2027" i="3"/>
  <c r="AU125" i="3"/>
  <c r="AY125" i="3" s="1"/>
  <c r="H2029" i="3"/>
  <c r="AN2029" i="3" s="1"/>
  <c r="L2028" i="3"/>
  <c r="J2028" i="3"/>
  <c r="K2028" i="3" s="1"/>
  <c r="S2030" i="3"/>
  <c r="W2029" i="3"/>
  <c r="U2029" i="3"/>
  <c r="V2029" i="3" s="1"/>
  <c r="AD2031" i="3"/>
  <c r="AH2031" i="3" s="1"/>
  <c r="AF2030" i="3"/>
  <c r="AG2030" i="3" s="1"/>
  <c r="H1826" i="1"/>
  <c r="L1825" i="1"/>
  <c r="J1825" i="1"/>
  <c r="K1825" i="1" s="1"/>
  <c r="G2030" i="3"/>
  <c r="AM2030" i="3" s="1"/>
  <c r="AR2029" i="3" l="1"/>
  <c r="AP2029" i="3"/>
  <c r="AQ2029" i="3" s="1"/>
  <c r="S2031" i="3"/>
  <c r="W2030" i="3"/>
  <c r="U2030" i="3"/>
  <c r="V2030" i="3" s="1"/>
  <c r="H2030" i="3"/>
  <c r="AN2030" i="3" s="1"/>
  <c r="L2029" i="3"/>
  <c r="J2029" i="3"/>
  <c r="K2029" i="3" s="1"/>
  <c r="AD2032" i="3"/>
  <c r="AH2032" i="3" s="1"/>
  <c r="AF2031" i="3"/>
  <c r="AG2031" i="3" s="1"/>
  <c r="H1827" i="1"/>
  <c r="L1826" i="1"/>
  <c r="J1826" i="1"/>
  <c r="K1826" i="1" s="1"/>
  <c r="G2031" i="3"/>
  <c r="AM2031" i="3" s="1"/>
  <c r="AR2030" i="3" l="1"/>
  <c r="AP2030" i="3"/>
  <c r="AQ2030" i="3" s="1"/>
  <c r="H2031" i="3"/>
  <c r="AN2031" i="3" s="1"/>
  <c r="L2030" i="3"/>
  <c r="J2030" i="3"/>
  <c r="K2030" i="3" s="1"/>
  <c r="S2032" i="3"/>
  <c r="W2031" i="3"/>
  <c r="U2031" i="3"/>
  <c r="V2031" i="3" s="1"/>
  <c r="AD2033" i="3"/>
  <c r="AH2033" i="3" s="1"/>
  <c r="AF2032" i="3"/>
  <c r="AG2032" i="3" s="1"/>
  <c r="H1828" i="1"/>
  <c r="L1827" i="1"/>
  <c r="J1827" i="1"/>
  <c r="K1827" i="1" s="1"/>
  <c r="G2032" i="3"/>
  <c r="AM2032" i="3" s="1"/>
  <c r="AR2031" i="3" l="1"/>
  <c r="AP2031" i="3"/>
  <c r="AQ2031" i="3" s="1"/>
  <c r="S2033" i="3"/>
  <c r="W2032" i="3"/>
  <c r="U2032" i="3"/>
  <c r="V2032" i="3" s="1"/>
  <c r="H2032" i="3"/>
  <c r="AN2032" i="3" s="1"/>
  <c r="L2031" i="3"/>
  <c r="J2031" i="3"/>
  <c r="K2031" i="3" s="1"/>
  <c r="AD2034" i="3"/>
  <c r="AH2034" i="3" s="1"/>
  <c r="AF2033" i="3"/>
  <c r="AG2033" i="3" s="1"/>
  <c r="H1829" i="1"/>
  <c r="L1828" i="1"/>
  <c r="J1828" i="1"/>
  <c r="K1828" i="1" s="1"/>
  <c r="G2033" i="3"/>
  <c r="AM2033" i="3" s="1"/>
  <c r="AR2032" i="3" l="1"/>
  <c r="AP2032" i="3"/>
  <c r="AQ2032" i="3" s="1"/>
  <c r="H2033" i="3"/>
  <c r="AN2033" i="3" s="1"/>
  <c r="L2032" i="3"/>
  <c r="J2032" i="3"/>
  <c r="K2032" i="3" s="1"/>
  <c r="S2034" i="3"/>
  <c r="W2033" i="3"/>
  <c r="U2033" i="3"/>
  <c r="V2033" i="3" s="1"/>
  <c r="AD2035" i="3"/>
  <c r="AH2035" i="3" s="1"/>
  <c r="AF2034" i="3"/>
  <c r="AG2034" i="3" s="1"/>
  <c r="H1830" i="1"/>
  <c r="L1829" i="1"/>
  <c r="J1829" i="1"/>
  <c r="K1829" i="1" s="1"/>
  <c r="G2034" i="3"/>
  <c r="AM2034" i="3" s="1"/>
  <c r="AR2033" i="3" l="1"/>
  <c r="AP2033" i="3"/>
  <c r="AQ2033" i="3" s="1"/>
  <c r="S2035" i="3"/>
  <c r="W2034" i="3"/>
  <c r="U2034" i="3"/>
  <c r="V2034" i="3" s="1"/>
  <c r="H2034" i="3"/>
  <c r="AN2034" i="3" s="1"/>
  <c r="L2033" i="3"/>
  <c r="J2033" i="3"/>
  <c r="K2033" i="3" s="1"/>
  <c r="AD2036" i="3"/>
  <c r="AH2036" i="3" s="1"/>
  <c r="AF2035" i="3"/>
  <c r="AG2035" i="3" s="1"/>
  <c r="H1831" i="1"/>
  <c r="L1830" i="1"/>
  <c r="J1830" i="1"/>
  <c r="K1830" i="1" s="1"/>
  <c r="G2035" i="3"/>
  <c r="AM2035" i="3" s="1"/>
  <c r="AR2034" i="3" l="1"/>
  <c r="AP2034" i="3"/>
  <c r="AQ2034" i="3" s="1"/>
  <c r="H2035" i="3"/>
  <c r="AN2035" i="3" s="1"/>
  <c r="L2034" i="3"/>
  <c r="J2034" i="3"/>
  <c r="K2034" i="3" s="1"/>
  <c r="S2036" i="3"/>
  <c r="W2035" i="3"/>
  <c r="U2035" i="3"/>
  <c r="V2035" i="3" s="1"/>
  <c r="AD2037" i="3"/>
  <c r="AH2037" i="3" s="1"/>
  <c r="AF2036" i="3"/>
  <c r="AG2036" i="3" s="1"/>
  <c r="H1832" i="1"/>
  <c r="L1831" i="1"/>
  <c r="J1831" i="1"/>
  <c r="G2036" i="3"/>
  <c r="AM2036" i="3" s="1"/>
  <c r="AR2035" i="3" l="1"/>
  <c r="AP2035" i="3"/>
  <c r="AQ2035" i="3" s="1"/>
  <c r="K1831" i="1"/>
  <c r="S104" i="1"/>
  <c r="T104" i="1" s="1"/>
  <c r="S2037" i="3"/>
  <c r="W2036" i="3"/>
  <c r="U2036" i="3"/>
  <c r="V2036" i="3" s="1"/>
  <c r="H2036" i="3"/>
  <c r="AN2036" i="3" s="1"/>
  <c r="L2035" i="3"/>
  <c r="J2035" i="3"/>
  <c r="K2035" i="3" s="1"/>
  <c r="AD2038" i="3"/>
  <c r="AH2038" i="3" s="1"/>
  <c r="AF2037" i="3"/>
  <c r="AG2037" i="3" s="1"/>
  <c r="H1833" i="1"/>
  <c r="L1832" i="1"/>
  <c r="J1832" i="1"/>
  <c r="K1832" i="1" s="1"/>
  <c r="G2037" i="3"/>
  <c r="AM2037" i="3" s="1"/>
  <c r="AR2036" i="3" l="1"/>
  <c r="AP2036" i="3"/>
  <c r="AQ2036" i="3" s="1"/>
  <c r="H2037" i="3"/>
  <c r="AN2037" i="3" s="1"/>
  <c r="L2036" i="3"/>
  <c r="J2036" i="3"/>
  <c r="K2036" i="3" s="1"/>
  <c r="S2038" i="3"/>
  <c r="W2037" i="3"/>
  <c r="U2037" i="3"/>
  <c r="V2037" i="3" s="1"/>
  <c r="AD2039" i="3"/>
  <c r="AH2039" i="3" s="1"/>
  <c r="AF2038" i="3"/>
  <c r="AG2038" i="3" s="1"/>
  <c r="H1834" i="1"/>
  <c r="L1833" i="1"/>
  <c r="J1833" i="1"/>
  <c r="K1833" i="1" s="1"/>
  <c r="G2038" i="3"/>
  <c r="AM2038" i="3" s="1"/>
  <c r="AR2037" i="3" l="1"/>
  <c r="AP2037" i="3"/>
  <c r="AQ2037" i="3" s="1"/>
  <c r="S2039" i="3"/>
  <c r="W2038" i="3"/>
  <c r="U2038" i="3"/>
  <c r="V2038" i="3" s="1"/>
  <c r="H2038" i="3"/>
  <c r="AN2038" i="3" s="1"/>
  <c r="L2037" i="3"/>
  <c r="J2037" i="3"/>
  <c r="K2037" i="3" s="1"/>
  <c r="AD2040" i="3"/>
  <c r="AH2040" i="3" s="1"/>
  <c r="AF2039" i="3"/>
  <c r="AG2039" i="3" s="1"/>
  <c r="H1835" i="1"/>
  <c r="L1834" i="1"/>
  <c r="J1834" i="1"/>
  <c r="K1834" i="1" s="1"/>
  <c r="G2039" i="3"/>
  <c r="AM2039" i="3" s="1"/>
  <c r="AR2038" i="3" l="1"/>
  <c r="AP2038" i="3"/>
  <c r="AQ2038" i="3" s="1"/>
  <c r="H2039" i="3"/>
  <c r="AN2039" i="3" s="1"/>
  <c r="L2038" i="3"/>
  <c r="J2038" i="3"/>
  <c r="K2038" i="3" s="1"/>
  <c r="S2040" i="3"/>
  <c r="W2039" i="3"/>
  <c r="U2039" i="3"/>
  <c r="V2039" i="3" s="1"/>
  <c r="AD2041" i="3"/>
  <c r="AH2041" i="3" s="1"/>
  <c r="AF2040" i="3"/>
  <c r="AG2040" i="3" s="1"/>
  <c r="H1836" i="1"/>
  <c r="L1835" i="1"/>
  <c r="J1835" i="1"/>
  <c r="K1835" i="1" s="1"/>
  <c r="G2040" i="3"/>
  <c r="AM2040" i="3" s="1"/>
  <c r="AR2039" i="3" l="1"/>
  <c r="AP2039" i="3"/>
  <c r="AQ2039" i="3" s="1"/>
  <c r="S2041" i="3"/>
  <c r="W2040" i="3"/>
  <c r="U2040" i="3"/>
  <c r="V2040" i="3" s="1"/>
  <c r="H2040" i="3"/>
  <c r="AN2040" i="3" s="1"/>
  <c r="L2039" i="3"/>
  <c r="J2039" i="3"/>
  <c r="K2039" i="3" s="1"/>
  <c r="AD2042" i="3"/>
  <c r="AH2042" i="3" s="1"/>
  <c r="AF2041" i="3"/>
  <c r="AG2041" i="3" s="1"/>
  <c r="H1837" i="1"/>
  <c r="L1836" i="1"/>
  <c r="J1836" i="1"/>
  <c r="K1836" i="1" s="1"/>
  <c r="G2041" i="3"/>
  <c r="AM2041" i="3" s="1"/>
  <c r="AR2040" i="3" l="1"/>
  <c r="AP2040" i="3"/>
  <c r="AQ2040" i="3" s="1"/>
  <c r="H2041" i="3"/>
  <c r="AN2041" i="3" s="1"/>
  <c r="L2040" i="3"/>
  <c r="J2040" i="3"/>
  <c r="K2040" i="3" s="1"/>
  <c r="S2042" i="3"/>
  <c r="W2041" i="3"/>
  <c r="U2041" i="3"/>
  <c r="V2041" i="3" s="1"/>
  <c r="AD2043" i="3"/>
  <c r="AH2043" i="3" s="1"/>
  <c r="AF2042" i="3"/>
  <c r="AG2042" i="3" s="1"/>
  <c r="H1838" i="1"/>
  <c r="L1837" i="1"/>
  <c r="J1837" i="1"/>
  <c r="K1837" i="1" s="1"/>
  <c r="G2042" i="3"/>
  <c r="AM2042" i="3" s="1"/>
  <c r="AR2041" i="3" l="1"/>
  <c r="AP2041" i="3"/>
  <c r="AQ2041" i="3" s="1"/>
  <c r="S2043" i="3"/>
  <c r="W2042" i="3"/>
  <c r="U2042" i="3"/>
  <c r="V2042" i="3" s="1"/>
  <c r="H2042" i="3"/>
  <c r="AN2042" i="3" s="1"/>
  <c r="L2041" i="3"/>
  <c r="J2041" i="3"/>
  <c r="K2041" i="3" s="1"/>
  <c r="AD2044" i="3"/>
  <c r="AH2044" i="3" s="1"/>
  <c r="AF2043" i="3"/>
  <c r="AG2043" i="3" s="1"/>
  <c r="H1839" i="1"/>
  <c r="L1838" i="1"/>
  <c r="J1838" i="1"/>
  <c r="K1838" i="1" s="1"/>
  <c r="G2043" i="3"/>
  <c r="AM2043" i="3" s="1"/>
  <c r="AR2042" i="3" l="1"/>
  <c r="AP2042" i="3"/>
  <c r="AQ2042" i="3" s="1"/>
  <c r="H2043" i="3"/>
  <c r="AN2043" i="3" s="1"/>
  <c r="L2042" i="3"/>
  <c r="J2042" i="3"/>
  <c r="K2042" i="3" s="1"/>
  <c r="S2044" i="3"/>
  <c r="W2043" i="3"/>
  <c r="U2043" i="3"/>
  <c r="V2043" i="3" s="1"/>
  <c r="AD2045" i="3"/>
  <c r="AH2045" i="3" s="1"/>
  <c r="AF2044" i="3"/>
  <c r="AG2044" i="3" s="1"/>
  <c r="H1840" i="1"/>
  <c r="L1839" i="1"/>
  <c r="J1839" i="1"/>
  <c r="K1839" i="1" s="1"/>
  <c r="G2044" i="3"/>
  <c r="AM2044" i="3" s="1"/>
  <c r="AR2043" i="3" l="1"/>
  <c r="AP2043" i="3"/>
  <c r="AQ2043" i="3" s="1"/>
  <c r="S2045" i="3"/>
  <c r="W2044" i="3"/>
  <c r="U2044" i="3"/>
  <c r="V2044" i="3" s="1"/>
  <c r="H2044" i="3"/>
  <c r="AN2044" i="3" s="1"/>
  <c r="L2043" i="3"/>
  <c r="J2043" i="3"/>
  <c r="K2043" i="3" s="1"/>
  <c r="AD2046" i="3"/>
  <c r="AH2046" i="3" s="1"/>
  <c r="AF2045" i="3"/>
  <c r="AG2045" i="3" s="1"/>
  <c r="H1841" i="1"/>
  <c r="L1840" i="1"/>
  <c r="J1840" i="1"/>
  <c r="K1840" i="1" s="1"/>
  <c r="G2045" i="3"/>
  <c r="AM2045" i="3" s="1"/>
  <c r="AR2044" i="3" l="1"/>
  <c r="AP2044" i="3"/>
  <c r="AQ2044" i="3" s="1"/>
  <c r="H2045" i="3"/>
  <c r="AN2045" i="3" s="1"/>
  <c r="L2044" i="3"/>
  <c r="J2044" i="3"/>
  <c r="K2044" i="3" s="1"/>
  <c r="S2046" i="3"/>
  <c r="W2045" i="3"/>
  <c r="U2045" i="3"/>
  <c r="V2045" i="3" s="1"/>
  <c r="AD2047" i="3"/>
  <c r="AH2047" i="3" s="1"/>
  <c r="AF2046" i="3"/>
  <c r="H1842" i="1"/>
  <c r="L1841" i="1"/>
  <c r="J1841" i="1"/>
  <c r="K1841" i="1" s="1"/>
  <c r="G2046" i="3"/>
  <c r="AM2046" i="3" s="1"/>
  <c r="AG2046" i="3" l="1"/>
  <c r="AW126" i="3"/>
  <c r="BA126" i="3" s="1"/>
  <c r="AR2045" i="3"/>
  <c r="AP2045" i="3"/>
  <c r="AQ2045" i="3" s="1"/>
  <c r="S2047" i="3"/>
  <c r="W2046" i="3"/>
  <c r="U2046" i="3"/>
  <c r="H2046" i="3"/>
  <c r="AN2046" i="3" s="1"/>
  <c r="L2045" i="3"/>
  <c r="J2045" i="3"/>
  <c r="K2045" i="3" s="1"/>
  <c r="AD2048" i="3"/>
  <c r="AH2048" i="3" s="1"/>
  <c r="AF2047" i="3"/>
  <c r="AG2047" i="3" s="1"/>
  <c r="H1843" i="1"/>
  <c r="L1842" i="1"/>
  <c r="J1842" i="1"/>
  <c r="K1842" i="1" s="1"/>
  <c r="G2047" i="3"/>
  <c r="AM2047" i="3" s="1"/>
  <c r="AR2046" i="3" l="1"/>
  <c r="AP2046" i="3"/>
  <c r="V2046" i="3"/>
  <c r="AV126" i="3"/>
  <c r="AZ126" i="3" s="1"/>
  <c r="H2047" i="3"/>
  <c r="AN2047" i="3" s="1"/>
  <c r="L2046" i="3"/>
  <c r="J2046" i="3"/>
  <c r="S2048" i="3"/>
  <c r="W2047" i="3"/>
  <c r="U2047" i="3"/>
  <c r="V2047" i="3" s="1"/>
  <c r="AD2049" i="3"/>
  <c r="AH2049" i="3" s="1"/>
  <c r="AF2048" i="3"/>
  <c r="AG2048" i="3" s="1"/>
  <c r="H1844" i="1"/>
  <c r="L1843" i="1"/>
  <c r="J1843" i="1"/>
  <c r="K1843" i="1" s="1"/>
  <c r="G2048" i="3"/>
  <c r="AM2048" i="3" s="1"/>
  <c r="AR2047" i="3" l="1"/>
  <c r="AP2047" i="3"/>
  <c r="AQ2047" i="3" s="1"/>
  <c r="K2046" i="3"/>
  <c r="AU126" i="3"/>
  <c r="AY126" i="3" s="1"/>
  <c r="AX126" i="3"/>
  <c r="BB126" i="3" s="1"/>
  <c r="AQ2046" i="3"/>
  <c r="S2049" i="3"/>
  <c r="W2048" i="3"/>
  <c r="U2048" i="3"/>
  <c r="V2048" i="3" s="1"/>
  <c r="H2048" i="3"/>
  <c r="AN2048" i="3" s="1"/>
  <c r="L2047" i="3"/>
  <c r="J2047" i="3"/>
  <c r="K2047" i="3" s="1"/>
  <c r="AD2050" i="3"/>
  <c r="AH2050" i="3" s="1"/>
  <c r="AF2049" i="3"/>
  <c r="AG2049" i="3" s="1"/>
  <c r="H1845" i="1"/>
  <c r="L1844" i="1"/>
  <c r="J1844" i="1"/>
  <c r="K1844" i="1" s="1"/>
  <c r="G2049" i="3"/>
  <c r="AM2049" i="3" s="1"/>
  <c r="AR2048" i="3" l="1"/>
  <c r="AP2048" i="3"/>
  <c r="AQ2048" i="3" s="1"/>
  <c r="H2049" i="3"/>
  <c r="AN2049" i="3" s="1"/>
  <c r="L2048" i="3"/>
  <c r="J2048" i="3"/>
  <c r="K2048" i="3" s="1"/>
  <c r="S2050" i="3"/>
  <c r="W2049" i="3"/>
  <c r="U2049" i="3"/>
  <c r="V2049" i="3" s="1"/>
  <c r="AD2051" i="3"/>
  <c r="AH2051" i="3" s="1"/>
  <c r="AF2050" i="3"/>
  <c r="AG2050" i="3" s="1"/>
  <c r="H1846" i="1"/>
  <c r="L1845" i="1"/>
  <c r="J1845" i="1"/>
  <c r="K1845" i="1" s="1"/>
  <c r="G2050" i="3"/>
  <c r="AM2050" i="3" s="1"/>
  <c r="AR2049" i="3" l="1"/>
  <c r="AP2049" i="3"/>
  <c r="AQ2049" i="3" s="1"/>
  <c r="S2051" i="3"/>
  <c r="W2050" i="3"/>
  <c r="U2050" i="3"/>
  <c r="V2050" i="3" s="1"/>
  <c r="H2050" i="3"/>
  <c r="AN2050" i="3" s="1"/>
  <c r="L2049" i="3"/>
  <c r="J2049" i="3"/>
  <c r="K2049" i="3" s="1"/>
  <c r="AD2052" i="3"/>
  <c r="AH2052" i="3" s="1"/>
  <c r="AF2051" i="3"/>
  <c r="AG2051" i="3" s="1"/>
  <c r="H1847" i="1"/>
  <c r="L1846" i="1"/>
  <c r="J1846" i="1"/>
  <c r="K1846" i="1" s="1"/>
  <c r="G2051" i="3"/>
  <c r="AM2051" i="3" s="1"/>
  <c r="AR2050" i="3" l="1"/>
  <c r="AP2050" i="3"/>
  <c r="AQ2050" i="3" s="1"/>
  <c r="H2051" i="3"/>
  <c r="AN2051" i="3" s="1"/>
  <c r="L2050" i="3"/>
  <c r="J2050" i="3"/>
  <c r="K2050" i="3" s="1"/>
  <c r="S2052" i="3"/>
  <c r="W2051" i="3"/>
  <c r="U2051" i="3"/>
  <c r="V2051" i="3" s="1"/>
  <c r="AD2053" i="3"/>
  <c r="AH2053" i="3" s="1"/>
  <c r="AF2052" i="3"/>
  <c r="AG2052" i="3" s="1"/>
  <c r="H1848" i="1"/>
  <c r="L1847" i="1"/>
  <c r="J1847" i="1"/>
  <c r="K1847" i="1" s="1"/>
  <c r="G2052" i="3"/>
  <c r="AM2052" i="3" s="1"/>
  <c r="AR2051" i="3" l="1"/>
  <c r="AP2051" i="3"/>
  <c r="AQ2051" i="3" s="1"/>
  <c r="S2053" i="3"/>
  <c r="W2052" i="3"/>
  <c r="U2052" i="3"/>
  <c r="V2052" i="3" s="1"/>
  <c r="H2052" i="3"/>
  <c r="AN2052" i="3" s="1"/>
  <c r="L2051" i="3"/>
  <c r="J2051" i="3"/>
  <c r="K2051" i="3" s="1"/>
  <c r="AD2054" i="3"/>
  <c r="AH2054" i="3" s="1"/>
  <c r="AF2053" i="3"/>
  <c r="AG2053" i="3" s="1"/>
  <c r="H1849" i="1"/>
  <c r="L1848" i="1"/>
  <c r="J1848" i="1"/>
  <c r="K1848" i="1" s="1"/>
  <c r="G2053" i="3"/>
  <c r="AM2053" i="3" s="1"/>
  <c r="AR2052" i="3" l="1"/>
  <c r="AP2052" i="3"/>
  <c r="AQ2052" i="3" s="1"/>
  <c r="H2053" i="3"/>
  <c r="AN2053" i="3" s="1"/>
  <c r="L2052" i="3"/>
  <c r="J2052" i="3"/>
  <c r="K2052" i="3" s="1"/>
  <c r="S2054" i="3"/>
  <c r="W2053" i="3"/>
  <c r="U2053" i="3"/>
  <c r="V2053" i="3" s="1"/>
  <c r="AD2055" i="3"/>
  <c r="AH2055" i="3" s="1"/>
  <c r="AF2054" i="3"/>
  <c r="AG2054" i="3" s="1"/>
  <c r="H1850" i="1"/>
  <c r="L1849" i="1"/>
  <c r="J1849" i="1"/>
  <c r="K1849" i="1" s="1"/>
  <c r="G2054" i="3"/>
  <c r="AM2054" i="3" s="1"/>
  <c r="AR2053" i="3" l="1"/>
  <c r="AP2053" i="3"/>
  <c r="AQ2053" i="3" s="1"/>
  <c r="S2055" i="3"/>
  <c r="W2054" i="3"/>
  <c r="U2054" i="3"/>
  <c r="V2054" i="3" s="1"/>
  <c r="H2054" i="3"/>
  <c r="AN2054" i="3" s="1"/>
  <c r="L2053" i="3"/>
  <c r="J2053" i="3"/>
  <c r="K2053" i="3" s="1"/>
  <c r="AD2056" i="3"/>
  <c r="AH2056" i="3" s="1"/>
  <c r="AF2055" i="3"/>
  <c r="AG2055" i="3" s="1"/>
  <c r="H1851" i="1"/>
  <c r="L1850" i="1"/>
  <c r="J1850" i="1"/>
  <c r="K1850" i="1" s="1"/>
  <c r="G2055" i="3"/>
  <c r="AM2055" i="3" s="1"/>
  <c r="AR2054" i="3" l="1"/>
  <c r="AP2054" i="3"/>
  <c r="AQ2054" i="3" s="1"/>
  <c r="H2055" i="3"/>
  <c r="AN2055" i="3" s="1"/>
  <c r="L2054" i="3"/>
  <c r="J2054" i="3"/>
  <c r="K2054" i="3" s="1"/>
  <c r="S2056" i="3"/>
  <c r="W2055" i="3"/>
  <c r="U2055" i="3"/>
  <c r="V2055" i="3" s="1"/>
  <c r="AD2057" i="3"/>
  <c r="AH2057" i="3" s="1"/>
  <c r="AF2056" i="3"/>
  <c r="AG2056" i="3" s="1"/>
  <c r="H1852" i="1"/>
  <c r="L1851" i="1"/>
  <c r="J1851" i="1"/>
  <c r="K1851" i="1" s="1"/>
  <c r="G2056" i="3"/>
  <c r="AM2056" i="3" s="1"/>
  <c r="AR2055" i="3" l="1"/>
  <c r="AP2055" i="3"/>
  <c r="AQ2055" i="3" s="1"/>
  <c r="S2057" i="3"/>
  <c r="W2056" i="3"/>
  <c r="U2056" i="3"/>
  <c r="V2056" i="3" s="1"/>
  <c r="H2056" i="3"/>
  <c r="AN2056" i="3" s="1"/>
  <c r="L2055" i="3"/>
  <c r="J2055" i="3"/>
  <c r="K2055" i="3" s="1"/>
  <c r="AD2058" i="3"/>
  <c r="AH2058" i="3" s="1"/>
  <c r="AF2057" i="3"/>
  <c r="AG2057" i="3" s="1"/>
  <c r="H1853" i="1"/>
  <c r="L1852" i="1"/>
  <c r="J1852" i="1"/>
  <c r="G2057" i="3"/>
  <c r="AM2057" i="3" s="1"/>
  <c r="AR2056" i="3" l="1"/>
  <c r="AP2056" i="3"/>
  <c r="AQ2056" i="3" s="1"/>
  <c r="K1852" i="1"/>
  <c r="S105" i="1"/>
  <c r="T105" i="1" s="1"/>
  <c r="H2057" i="3"/>
  <c r="AN2057" i="3" s="1"/>
  <c r="L2056" i="3"/>
  <c r="J2056" i="3"/>
  <c r="K2056" i="3" s="1"/>
  <c r="S2058" i="3"/>
  <c r="W2057" i="3"/>
  <c r="U2057" i="3"/>
  <c r="V2057" i="3" s="1"/>
  <c r="AD2059" i="3"/>
  <c r="AH2059" i="3" s="1"/>
  <c r="AF2058" i="3"/>
  <c r="AG2058" i="3" s="1"/>
  <c r="H1854" i="1"/>
  <c r="L1853" i="1"/>
  <c r="J1853" i="1"/>
  <c r="K1853" i="1" s="1"/>
  <c r="G2058" i="3"/>
  <c r="AM2058" i="3" s="1"/>
  <c r="AR2057" i="3" l="1"/>
  <c r="AP2057" i="3"/>
  <c r="AQ2057" i="3" s="1"/>
  <c r="S2059" i="3"/>
  <c r="W2058" i="3"/>
  <c r="U2058" i="3"/>
  <c r="V2058" i="3" s="1"/>
  <c r="H2058" i="3"/>
  <c r="AN2058" i="3" s="1"/>
  <c r="L2057" i="3"/>
  <c r="J2057" i="3"/>
  <c r="K2057" i="3" s="1"/>
  <c r="AD2060" i="3"/>
  <c r="AH2060" i="3" s="1"/>
  <c r="AF2059" i="3"/>
  <c r="AG2059" i="3" s="1"/>
  <c r="H1855" i="1"/>
  <c r="L1854" i="1"/>
  <c r="J1854" i="1"/>
  <c r="K1854" i="1" s="1"/>
  <c r="G2059" i="3"/>
  <c r="AM2059" i="3" s="1"/>
  <c r="AR2058" i="3" l="1"/>
  <c r="AP2058" i="3"/>
  <c r="AQ2058" i="3" s="1"/>
  <c r="H2059" i="3"/>
  <c r="AN2059" i="3" s="1"/>
  <c r="L2058" i="3"/>
  <c r="J2058" i="3"/>
  <c r="K2058" i="3" s="1"/>
  <c r="S2060" i="3"/>
  <c r="W2059" i="3"/>
  <c r="U2059" i="3"/>
  <c r="V2059" i="3" s="1"/>
  <c r="AD2061" i="3"/>
  <c r="AH2061" i="3" s="1"/>
  <c r="AF2060" i="3"/>
  <c r="AG2060" i="3" s="1"/>
  <c r="H1856" i="1"/>
  <c r="L1855" i="1"/>
  <c r="J1855" i="1"/>
  <c r="K1855" i="1" s="1"/>
  <c r="G2060" i="3"/>
  <c r="AM2060" i="3" s="1"/>
  <c r="AR2059" i="3" l="1"/>
  <c r="AP2059" i="3"/>
  <c r="AQ2059" i="3" s="1"/>
  <c r="S2061" i="3"/>
  <c r="W2060" i="3"/>
  <c r="U2060" i="3"/>
  <c r="V2060" i="3" s="1"/>
  <c r="H2060" i="3"/>
  <c r="AN2060" i="3" s="1"/>
  <c r="L2059" i="3"/>
  <c r="J2059" i="3"/>
  <c r="K2059" i="3" s="1"/>
  <c r="AD2062" i="3"/>
  <c r="AH2062" i="3" s="1"/>
  <c r="AF2061" i="3"/>
  <c r="AG2061" i="3" s="1"/>
  <c r="H1857" i="1"/>
  <c r="L1856" i="1"/>
  <c r="J1856" i="1"/>
  <c r="K1856" i="1" s="1"/>
  <c r="G2061" i="3"/>
  <c r="AM2061" i="3" s="1"/>
  <c r="AR2060" i="3" l="1"/>
  <c r="AP2060" i="3"/>
  <c r="AQ2060" i="3" s="1"/>
  <c r="H2061" i="3"/>
  <c r="AN2061" i="3" s="1"/>
  <c r="L2060" i="3"/>
  <c r="J2060" i="3"/>
  <c r="K2060" i="3" s="1"/>
  <c r="S2062" i="3"/>
  <c r="W2061" i="3"/>
  <c r="U2061" i="3"/>
  <c r="V2061" i="3" s="1"/>
  <c r="AD2063" i="3"/>
  <c r="AH2063" i="3" s="1"/>
  <c r="AF2062" i="3"/>
  <c r="AG2062" i="3" s="1"/>
  <c r="H1858" i="1"/>
  <c r="L1857" i="1"/>
  <c r="J1857" i="1"/>
  <c r="K1857" i="1" s="1"/>
  <c r="G2062" i="3"/>
  <c r="AM2062" i="3" s="1"/>
  <c r="AR2061" i="3" l="1"/>
  <c r="AP2061" i="3"/>
  <c r="AQ2061" i="3" s="1"/>
  <c r="S2063" i="3"/>
  <c r="W2062" i="3"/>
  <c r="U2062" i="3"/>
  <c r="V2062" i="3" s="1"/>
  <c r="H2062" i="3"/>
  <c r="AN2062" i="3" s="1"/>
  <c r="L2061" i="3"/>
  <c r="J2061" i="3"/>
  <c r="K2061" i="3" s="1"/>
  <c r="AD2064" i="3"/>
  <c r="AH2064" i="3" s="1"/>
  <c r="AF2063" i="3"/>
  <c r="AG2063" i="3" s="1"/>
  <c r="H1859" i="1"/>
  <c r="L1858" i="1"/>
  <c r="J1858" i="1"/>
  <c r="K1858" i="1" s="1"/>
  <c r="G2063" i="3"/>
  <c r="AM2063" i="3" s="1"/>
  <c r="AR2062" i="3" l="1"/>
  <c r="AP2062" i="3"/>
  <c r="AQ2062" i="3" s="1"/>
  <c r="H2063" i="3"/>
  <c r="AN2063" i="3" s="1"/>
  <c r="L2062" i="3"/>
  <c r="J2062" i="3"/>
  <c r="K2062" i="3" s="1"/>
  <c r="S2064" i="3"/>
  <c r="W2063" i="3"/>
  <c r="U2063" i="3"/>
  <c r="V2063" i="3" s="1"/>
  <c r="AD2065" i="3"/>
  <c r="AH2065" i="3" s="1"/>
  <c r="AF2064" i="3"/>
  <c r="AG2064" i="3" s="1"/>
  <c r="H1860" i="1"/>
  <c r="L1859" i="1"/>
  <c r="J1859" i="1"/>
  <c r="K1859" i="1" s="1"/>
  <c r="G2064" i="3"/>
  <c r="AM2064" i="3" s="1"/>
  <c r="AR2063" i="3" l="1"/>
  <c r="AP2063" i="3"/>
  <c r="AQ2063" i="3" s="1"/>
  <c r="S2065" i="3"/>
  <c r="W2064" i="3"/>
  <c r="U2064" i="3"/>
  <c r="V2064" i="3" s="1"/>
  <c r="H2064" i="3"/>
  <c r="AN2064" i="3" s="1"/>
  <c r="L2063" i="3"/>
  <c r="J2063" i="3"/>
  <c r="K2063" i="3" s="1"/>
  <c r="AD2066" i="3"/>
  <c r="AH2066" i="3" s="1"/>
  <c r="AF2065" i="3"/>
  <c r="H1861" i="1"/>
  <c r="L1860" i="1"/>
  <c r="J1860" i="1"/>
  <c r="K1860" i="1" s="1"/>
  <c r="G2065" i="3"/>
  <c r="AM2065" i="3" s="1"/>
  <c r="AG2065" i="3" l="1"/>
  <c r="AW127" i="3"/>
  <c r="BA127" i="3" s="1"/>
  <c r="AR2064" i="3"/>
  <c r="AP2064" i="3"/>
  <c r="AQ2064" i="3" s="1"/>
  <c r="H2065" i="3"/>
  <c r="AN2065" i="3" s="1"/>
  <c r="L2064" i="3"/>
  <c r="J2064" i="3"/>
  <c r="K2064" i="3" s="1"/>
  <c r="S2066" i="3"/>
  <c r="W2065" i="3"/>
  <c r="U2065" i="3"/>
  <c r="AD2067" i="3"/>
  <c r="AH2067" i="3" s="1"/>
  <c r="AF2066" i="3"/>
  <c r="AG2066" i="3" s="1"/>
  <c r="H1862" i="1"/>
  <c r="L1861" i="1"/>
  <c r="J1861" i="1"/>
  <c r="K1861" i="1" s="1"/>
  <c r="G2066" i="3"/>
  <c r="AM2066" i="3" s="1"/>
  <c r="V2065" i="3" l="1"/>
  <c r="AV127" i="3"/>
  <c r="AZ127" i="3" s="1"/>
  <c r="AR2065" i="3"/>
  <c r="AP2065" i="3"/>
  <c r="S2067" i="3"/>
  <c r="W2066" i="3"/>
  <c r="U2066" i="3"/>
  <c r="V2066" i="3" s="1"/>
  <c r="H2066" i="3"/>
  <c r="AN2066" i="3" s="1"/>
  <c r="L2065" i="3"/>
  <c r="J2065" i="3"/>
  <c r="AD2068" i="3"/>
  <c r="AH2068" i="3" s="1"/>
  <c r="AF2067" i="3"/>
  <c r="AG2067" i="3" s="1"/>
  <c r="H1863" i="1"/>
  <c r="L1862" i="1"/>
  <c r="J1862" i="1"/>
  <c r="K1862" i="1" s="1"/>
  <c r="G2067" i="3"/>
  <c r="AM2067" i="3" s="1"/>
  <c r="AX127" i="3" l="1"/>
  <c r="BB127" i="3" s="1"/>
  <c r="AQ2065" i="3"/>
  <c r="AR2066" i="3"/>
  <c r="AP2066" i="3"/>
  <c r="AQ2066" i="3" s="1"/>
  <c r="K2065" i="3"/>
  <c r="AU127" i="3"/>
  <c r="AY127" i="3" s="1"/>
  <c r="H2067" i="3"/>
  <c r="AN2067" i="3" s="1"/>
  <c r="L2066" i="3"/>
  <c r="J2066" i="3"/>
  <c r="K2066" i="3" s="1"/>
  <c r="S2068" i="3"/>
  <c r="W2067" i="3"/>
  <c r="U2067" i="3"/>
  <c r="V2067" i="3" s="1"/>
  <c r="AD2069" i="3"/>
  <c r="AH2069" i="3" s="1"/>
  <c r="AF2068" i="3"/>
  <c r="AG2068" i="3" s="1"/>
  <c r="H1864" i="1"/>
  <c r="L1863" i="1"/>
  <c r="J1863" i="1"/>
  <c r="K1863" i="1" s="1"/>
  <c r="G2068" i="3"/>
  <c r="AM2068" i="3" s="1"/>
  <c r="AR2067" i="3" l="1"/>
  <c r="AP2067" i="3"/>
  <c r="AQ2067" i="3" s="1"/>
  <c r="S2069" i="3"/>
  <c r="W2068" i="3"/>
  <c r="U2068" i="3"/>
  <c r="V2068" i="3" s="1"/>
  <c r="H2068" i="3"/>
  <c r="AN2068" i="3" s="1"/>
  <c r="L2067" i="3"/>
  <c r="J2067" i="3"/>
  <c r="K2067" i="3" s="1"/>
  <c r="AD2070" i="3"/>
  <c r="AH2070" i="3" s="1"/>
  <c r="AF2069" i="3"/>
  <c r="AG2069" i="3" s="1"/>
  <c r="H1865" i="1"/>
  <c r="L1864" i="1"/>
  <c r="J1864" i="1"/>
  <c r="K1864" i="1" s="1"/>
  <c r="G2069" i="3"/>
  <c r="AM2069" i="3" s="1"/>
  <c r="AR2068" i="3" l="1"/>
  <c r="AP2068" i="3"/>
  <c r="AQ2068" i="3" s="1"/>
  <c r="H2069" i="3"/>
  <c r="AN2069" i="3" s="1"/>
  <c r="L2068" i="3"/>
  <c r="J2068" i="3"/>
  <c r="K2068" i="3" s="1"/>
  <c r="S2070" i="3"/>
  <c r="W2069" i="3"/>
  <c r="U2069" i="3"/>
  <c r="V2069" i="3" s="1"/>
  <c r="AD2071" i="3"/>
  <c r="AH2071" i="3" s="1"/>
  <c r="AF2070" i="3"/>
  <c r="AG2070" i="3" s="1"/>
  <c r="H1866" i="1"/>
  <c r="L1865" i="1"/>
  <c r="J1865" i="1"/>
  <c r="K1865" i="1" s="1"/>
  <c r="G2070" i="3"/>
  <c r="AM2070" i="3" s="1"/>
  <c r="AR2069" i="3" l="1"/>
  <c r="AP2069" i="3"/>
  <c r="AQ2069" i="3" s="1"/>
  <c r="S2071" i="3"/>
  <c r="W2070" i="3"/>
  <c r="U2070" i="3"/>
  <c r="V2070" i="3" s="1"/>
  <c r="H2070" i="3"/>
  <c r="AN2070" i="3" s="1"/>
  <c r="L2069" i="3"/>
  <c r="J2069" i="3"/>
  <c r="K2069" i="3" s="1"/>
  <c r="AD2072" i="3"/>
  <c r="AH2072" i="3" s="1"/>
  <c r="AF2071" i="3"/>
  <c r="AG2071" i="3" s="1"/>
  <c r="H1867" i="1"/>
  <c r="L1866" i="1"/>
  <c r="J1866" i="1"/>
  <c r="K1866" i="1" s="1"/>
  <c r="G2071" i="3"/>
  <c r="AM2071" i="3" s="1"/>
  <c r="AR2070" i="3" l="1"/>
  <c r="AP2070" i="3"/>
  <c r="AQ2070" i="3" s="1"/>
  <c r="H2071" i="3"/>
  <c r="AN2071" i="3" s="1"/>
  <c r="L2070" i="3"/>
  <c r="J2070" i="3"/>
  <c r="K2070" i="3" s="1"/>
  <c r="S2072" i="3"/>
  <c r="W2071" i="3"/>
  <c r="U2071" i="3"/>
  <c r="V2071" i="3" s="1"/>
  <c r="AD2073" i="3"/>
  <c r="AH2073" i="3" s="1"/>
  <c r="AF2072" i="3"/>
  <c r="AG2072" i="3" s="1"/>
  <c r="H1868" i="1"/>
  <c r="L1867" i="1"/>
  <c r="J1867" i="1"/>
  <c r="K1867" i="1" s="1"/>
  <c r="G2072" i="3"/>
  <c r="AM2072" i="3" s="1"/>
  <c r="AR2071" i="3" l="1"/>
  <c r="AP2071" i="3"/>
  <c r="AQ2071" i="3" s="1"/>
  <c r="S2073" i="3"/>
  <c r="W2072" i="3"/>
  <c r="U2072" i="3"/>
  <c r="V2072" i="3" s="1"/>
  <c r="H2072" i="3"/>
  <c r="AN2072" i="3" s="1"/>
  <c r="L2071" i="3"/>
  <c r="J2071" i="3"/>
  <c r="K2071" i="3" s="1"/>
  <c r="AD2074" i="3"/>
  <c r="AH2074" i="3" s="1"/>
  <c r="AF2073" i="3"/>
  <c r="AG2073" i="3" s="1"/>
  <c r="H1869" i="1"/>
  <c r="L1868" i="1"/>
  <c r="J1868" i="1"/>
  <c r="K1868" i="1" s="1"/>
  <c r="G2073" i="3"/>
  <c r="AM2073" i="3" s="1"/>
  <c r="AR2072" i="3" l="1"/>
  <c r="AP2072" i="3"/>
  <c r="AQ2072" i="3" s="1"/>
  <c r="H2073" i="3"/>
  <c r="AN2073" i="3" s="1"/>
  <c r="L2072" i="3"/>
  <c r="J2072" i="3"/>
  <c r="K2072" i="3" s="1"/>
  <c r="S2074" i="3"/>
  <c r="W2073" i="3"/>
  <c r="U2073" i="3"/>
  <c r="V2073" i="3" s="1"/>
  <c r="AD2075" i="3"/>
  <c r="AH2075" i="3" s="1"/>
  <c r="AF2074" i="3"/>
  <c r="AG2074" i="3" s="1"/>
  <c r="H1870" i="1"/>
  <c r="L1869" i="1"/>
  <c r="J1869" i="1"/>
  <c r="K1869" i="1" s="1"/>
  <c r="G2074" i="3"/>
  <c r="AM2074" i="3" s="1"/>
  <c r="AR2073" i="3" l="1"/>
  <c r="AP2073" i="3"/>
  <c r="AQ2073" i="3" s="1"/>
  <c r="S2075" i="3"/>
  <c r="W2074" i="3"/>
  <c r="U2074" i="3"/>
  <c r="V2074" i="3" s="1"/>
  <c r="H2074" i="3"/>
  <c r="AN2074" i="3" s="1"/>
  <c r="L2073" i="3"/>
  <c r="J2073" i="3"/>
  <c r="K2073" i="3" s="1"/>
  <c r="AD2076" i="3"/>
  <c r="AH2076" i="3" s="1"/>
  <c r="AF2075" i="3"/>
  <c r="AG2075" i="3" s="1"/>
  <c r="H1871" i="1"/>
  <c r="L1870" i="1"/>
  <c r="J1870" i="1"/>
  <c r="K1870" i="1" s="1"/>
  <c r="G2075" i="3"/>
  <c r="AM2075" i="3" s="1"/>
  <c r="AR2074" i="3" l="1"/>
  <c r="AP2074" i="3"/>
  <c r="AQ2074" i="3" s="1"/>
  <c r="H2075" i="3"/>
  <c r="AN2075" i="3" s="1"/>
  <c r="L2074" i="3"/>
  <c r="J2074" i="3"/>
  <c r="K2074" i="3" s="1"/>
  <c r="S2076" i="3"/>
  <c r="W2075" i="3"/>
  <c r="U2075" i="3"/>
  <c r="V2075" i="3" s="1"/>
  <c r="AD2077" i="3"/>
  <c r="AH2077" i="3" s="1"/>
  <c r="AF2076" i="3"/>
  <c r="AG2076" i="3" s="1"/>
  <c r="H1872" i="1"/>
  <c r="L1871" i="1"/>
  <c r="J1871" i="1"/>
  <c r="K1871" i="1" s="1"/>
  <c r="G2076" i="3"/>
  <c r="AM2076" i="3" s="1"/>
  <c r="AR2075" i="3" l="1"/>
  <c r="AP2075" i="3"/>
  <c r="AQ2075" i="3" s="1"/>
  <c r="S2077" i="3"/>
  <c r="W2076" i="3"/>
  <c r="U2076" i="3"/>
  <c r="V2076" i="3" s="1"/>
  <c r="H2076" i="3"/>
  <c r="AN2076" i="3" s="1"/>
  <c r="L2075" i="3"/>
  <c r="J2075" i="3"/>
  <c r="K2075" i="3" s="1"/>
  <c r="AD2078" i="3"/>
  <c r="AH2078" i="3" s="1"/>
  <c r="AF2077" i="3"/>
  <c r="AG2077" i="3" s="1"/>
  <c r="H1873" i="1"/>
  <c r="L1872" i="1"/>
  <c r="J1872" i="1"/>
  <c r="K1872" i="1" s="1"/>
  <c r="G2077" i="3"/>
  <c r="AM2077" i="3" s="1"/>
  <c r="AR2076" i="3" l="1"/>
  <c r="AP2076" i="3"/>
  <c r="AQ2076" i="3" s="1"/>
  <c r="H2077" i="3"/>
  <c r="AN2077" i="3" s="1"/>
  <c r="L2076" i="3"/>
  <c r="J2076" i="3"/>
  <c r="K2076" i="3" s="1"/>
  <c r="S2078" i="3"/>
  <c r="W2077" i="3"/>
  <c r="U2077" i="3"/>
  <c r="V2077" i="3" s="1"/>
  <c r="AD2079" i="3"/>
  <c r="AH2079" i="3" s="1"/>
  <c r="AF2078" i="3"/>
  <c r="AG2078" i="3" s="1"/>
  <c r="H1874" i="1"/>
  <c r="L1873" i="1"/>
  <c r="J1873" i="1"/>
  <c r="G2078" i="3"/>
  <c r="AM2078" i="3" s="1"/>
  <c r="AR2077" i="3" l="1"/>
  <c r="AP2077" i="3"/>
  <c r="AQ2077" i="3" s="1"/>
  <c r="K1873" i="1"/>
  <c r="S106" i="1"/>
  <c r="T106" i="1" s="1"/>
  <c r="S2079" i="3"/>
  <c r="W2078" i="3"/>
  <c r="U2078" i="3"/>
  <c r="V2078" i="3" s="1"/>
  <c r="H2078" i="3"/>
  <c r="AN2078" i="3" s="1"/>
  <c r="L2077" i="3"/>
  <c r="J2077" i="3"/>
  <c r="K2077" i="3" s="1"/>
  <c r="AD2080" i="3"/>
  <c r="AH2080" i="3" s="1"/>
  <c r="AF2079" i="3"/>
  <c r="AG2079" i="3" s="1"/>
  <c r="H1875" i="1"/>
  <c r="L1874" i="1"/>
  <c r="J1874" i="1"/>
  <c r="K1874" i="1" s="1"/>
  <c r="G2079" i="3"/>
  <c r="AM2079" i="3" s="1"/>
  <c r="AR2078" i="3" l="1"/>
  <c r="AP2078" i="3"/>
  <c r="AQ2078" i="3" s="1"/>
  <c r="H2079" i="3"/>
  <c r="AN2079" i="3" s="1"/>
  <c r="L2078" i="3"/>
  <c r="J2078" i="3"/>
  <c r="K2078" i="3" s="1"/>
  <c r="S2080" i="3"/>
  <c r="W2079" i="3"/>
  <c r="U2079" i="3"/>
  <c r="V2079" i="3" s="1"/>
  <c r="AD2081" i="3"/>
  <c r="AH2081" i="3" s="1"/>
  <c r="AF2080" i="3"/>
  <c r="AG2080" i="3" s="1"/>
  <c r="H1876" i="1"/>
  <c r="L1875" i="1"/>
  <c r="J1875" i="1"/>
  <c r="K1875" i="1" s="1"/>
  <c r="G2080" i="3"/>
  <c r="AM2080" i="3" s="1"/>
  <c r="AR2079" i="3" l="1"/>
  <c r="AP2079" i="3"/>
  <c r="AQ2079" i="3" s="1"/>
  <c r="S2081" i="3"/>
  <c r="W2080" i="3"/>
  <c r="U2080" i="3"/>
  <c r="V2080" i="3" s="1"/>
  <c r="H2080" i="3"/>
  <c r="AN2080" i="3" s="1"/>
  <c r="L2079" i="3"/>
  <c r="J2079" i="3"/>
  <c r="K2079" i="3" s="1"/>
  <c r="AD2082" i="3"/>
  <c r="AH2082" i="3" s="1"/>
  <c r="AF2081" i="3"/>
  <c r="AG2081" i="3" s="1"/>
  <c r="H1877" i="1"/>
  <c r="L1876" i="1"/>
  <c r="J1876" i="1"/>
  <c r="K1876" i="1" s="1"/>
  <c r="G2081" i="3"/>
  <c r="AM2081" i="3" s="1"/>
  <c r="AR2080" i="3" l="1"/>
  <c r="AP2080" i="3"/>
  <c r="AQ2080" i="3" s="1"/>
  <c r="H2081" i="3"/>
  <c r="AN2081" i="3" s="1"/>
  <c r="L2080" i="3"/>
  <c r="J2080" i="3"/>
  <c r="K2080" i="3" s="1"/>
  <c r="S2082" i="3"/>
  <c r="W2081" i="3"/>
  <c r="U2081" i="3"/>
  <c r="V2081" i="3" s="1"/>
  <c r="AD2083" i="3"/>
  <c r="AH2083" i="3" s="1"/>
  <c r="AF2082" i="3"/>
  <c r="AG2082" i="3" s="1"/>
  <c r="H1878" i="1"/>
  <c r="L1877" i="1"/>
  <c r="J1877" i="1"/>
  <c r="K1877" i="1" s="1"/>
  <c r="G2082" i="3"/>
  <c r="AM2082" i="3" s="1"/>
  <c r="AR2081" i="3" l="1"/>
  <c r="AP2081" i="3"/>
  <c r="AQ2081" i="3" s="1"/>
  <c r="S2083" i="3"/>
  <c r="W2082" i="3"/>
  <c r="U2082" i="3"/>
  <c r="V2082" i="3" s="1"/>
  <c r="H2082" i="3"/>
  <c r="AN2082" i="3" s="1"/>
  <c r="L2081" i="3"/>
  <c r="J2081" i="3"/>
  <c r="K2081" i="3" s="1"/>
  <c r="AD2084" i="3"/>
  <c r="AH2084" i="3" s="1"/>
  <c r="AF2083" i="3"/>
  <c r="AG2083" i="3" s="1"/>
  <c r="H1879" i="1"/>
  <c r="L1878" i="1"/>
  <c r="J1878" i="1"/>
  <c r="K1878" i="1" s="1"/>
  <c r="G2083" i="3"/>
  <c r="AM2083" i="3" s="1"/>
  <c r="AR2082" i="3" l="1"/>
  <c r="AP2082" i="3"/>
  <c r="AQ2082" i="3" s="1"/>
  <c r="H2083" i="3"/>
  <c r="AN2083" i="3" s="1"/>
  <c r="L2082" i="3"/>
  <c r="J2082" i="3"/>
  <c r="K2082" i="3" s="1"/>
  <c r="S2084" i="3"/>
  <c r="W2083" i="3"/>
  <c r="U2083" i="3"/>
  <c r="V2083" i="3" s="1"/>
  <c r="AD2085" i="3"/>
  <c r="AH2085" i="3" s="1"/>
  <c r="AF2084" i="3"/>
  <c r="AG2084" i="3" s="1"/>
  <c r="H1880" i="1"/>
  <c r="L1879" i="1"/>
  <c r="J1879" i="1"/>
  <c r="K1879" i="1" s="1"/>
  <c r="G2084" i="3"/>
  <c r="AM2084" i="3" s="1"/>
  <c r="AR2083" i="3" l="1"/>
  <c r="AP2083" i="3"/>
  <c r="AQ2083" i="3" s="1"/>
  <c r="S2085" i="3"/>
  <c r="W2084" i="3"/>
  <c r="U2084" i="3"/>
  <c r="V2084" i="3" s="1"/>
  <c r="H2084" i="3"/>
  <c r="AN2084" i="3" s="1"/>
  <c r="L2083" i="3"/>
  <c r="J2083" i="3"/>
  <c r="K2083" i="3" s="1"/>
  <c r="AD2086" i="3"/>
  <c r="AH2086" i="3" s="1"/>
  <c r="AF2085" i="3"/>
  <c r="H1881" i="1"/>
  <c r="L1880" i="1"/>
  <c r="J1880" i="1"/>
  <c r="K1880" i="1" s="1"/>
  <c r="G2085" i="3"/>
  <c r="AM2085" i="3" s="1"/>
  <c r="AG2085" i="3" l="1"/>
  <c r="AW128" i="3"/>
  <c r="BA128" i="3" s="1"/>
  <c r="AR2084" i="3"/>
  <c r="AP2084" i="3"/>
  <c r="AQ2084" i="3" s="1"/>
  <c r="H2085" i="3"/>
  <c r="AN2085" i="3" s="1"/>
  <c r="L2084" i="3"/>
  <c r="J2084" i="3"/>
  <c r="K2084" i="3" s="1"/>
  <c r="S2086" i="3"/>
  <c r="W2085" i="3"/>
  <c r="U2085" i="3"/>
  <c r="AD2087" i="3"/>
  <c r="AH2087" i="3" s="1"/>
  <c r="AF2086" i="3"/>
  <c r="AG2086" i="3" s="1"/>
  <c r="H1882" i="1"/>
  <c r="L1881" i="1"/>
  <c r="J1881" i="1"/>
  <c r="K1881" i="1" s="1"/>
  <c r="G2086" i="3"/>
  <c r="AM2086" i="3" s="1"/>
  <c r="V2085" i="3" l="1"/>
  <c r="AV128" i="3"/>
  <c r="AZ128" i="3" s="1"/>
  <c r="AR2085" i="3"/>
  <c r="AP2085" i="3"/>
  <c r="S2087" i="3"/>
  <c r="W2086" i="3"/>
  <c r="U2086" i="3"/>
  <c r="V2086" i="3" s="1"/>
  <c r="H2086" i="3"/>
  <c r="AN2086" i="3" s="1"/>
  <c r="L2085" i="3"/>
  <c r="J2085" i="3"/>
  <c r="AD2088" i="3"/>
  <c r="AH2088" i="3" s="1"/>
  <c r="AF2087" i="3"/>
  <c r="AG2087" i="3" s="1"/>
  <c r="H1883" i="1"/>
  <c r="L1882" i="1"/>
  <c r="J1882" i="1"/>
  <c r="K1882" i="1" s="1"/>
  <c r="G2087" i="3"/>
  <c r="AM2087" i="3" s="1"/>
  <c r="AX128" i="3" l="1"/>
  <c r="BB128" i="3" s="1"/>
  <c r="AQ2085" i="3"/>
  <c r="AR2086" i="3"/>
  <c r="AP2086" i="3"/>
  <c r="AQ2086" i="3" s="1"/>
  <c r="K2085" i="3"/>
  <c r="AU128" i="3"/>
  <c r="AY128" i="3" s="1"/>
  <c r="H2087" i="3"/>
  <c r="AN2087" i="3" s="1"/>
  <c r="L2086" i="3"/>
  <c r="J2086" i="3"/>
  <c r="K2086" i="3" s="1"/>
  <c r="S2088" i="3"/>
  <c r="W2087" i="3"/>
  <c r="U2087" i="3"/>
  <c r="V2087" i="3" s="1"/>
  <c r="AD2089" i="3"/>
  <c r="AH2089" i="3" s="1"/>
  <c r="AF2088" i="3"/>
  <c r="AG2088" i="3" s="1"/>
  <c r="H1884" i="1"/>
  <c r="L1883" i="1"/>
  <c r="J1883" i="1"/>
  <c r="K1883" i="1" s="1"/>
  <c r="G2088" i="3"/>
  <c r="AM2088" i="3" s="1"/>
  <c r="AR2087" i="3" l="1"/>
  <c r="AP2087" i="3"/>
  <c r="AQ2087" i="3" s="1"/>
  <c r="S2089" i="3"/>
  <c r="W2088" i="3"/>
  <c r="U2088" i="3"/>
  <c r="V2088" i="3" s="1"/>
  <c r="H2088" i="3"/>
  <c r="AN2088" i="3" s="1"/>
  <c r="L2087" i="3"/>
  <c r="J2087" i="3"/>
  <c r="K2087" i="3" s="1"/>
  <c r="AD2090" i="3"/>
  <c r="AH2090" i="3" s="1"/>
  <c r="AF2089" i="3"/>
  <c r="AG2089" i="3" s="1"/>
  <c r="H1885" i="1"/>
  <c r="L1884" i="1"/>
  <c r="J1884" i="1"/>
  <c r="K1884" i="1" s="1"/>
  <c r="G2089" i="3"/>
  <c r="AM2089" i="3" s="1"/>
  <c r="AR2088" i="3" l="1"/>
  <c r="AP2088" i="3"/>
  <c r="AQ2088" i="3" s="1"/>
  <c r="H2089" i="3"/>
  <c r="AN2089" i="3" s="1"/>
  <c r="L2088" i="3"/>
  <c r="J2088" i="3"/>
  <c r="K2088" i="3" s="1"/>
  <c r="S2090" i="3"/>
  <c r="W2089" i="3"/>
  <c r="U2089" i="3"/>
  <c r="V2089" i="3" s="1"/>
  <c r="AD2091" i="3"/>
  <c r="AH2091" i="3" s="1"/>
  <c r="AF2090" i="3"/>
  <c r="AG2090" i="3" s="1"/>
  <c r="H1886" i="1"/>
  <c r="L1885" i="1"/>
  <c r="J1885" i="1"/>
  <c r="K1885" i="1" s="1"/>
  <c r="G2090" i="3"/>
  <c r="AM2090" i="3" s="1"/>
  <c r="AR2089" i="3" l="1"/>
  <c r="AP2089" i="3"/>
  <c r="AQ2089" i="3" s="1"/>
  <c r="S2091" i="3"/>
  <c r="W2090" i="3"/>
  <c r="U2090" i="3"/>
  <c r="V2090" i="3" s="1"/>
  <c r="H2090" i="3"/>
  <c r="AN2090" i="3" s="1"/>
  <c r="L2089" i="3"/>
  <c r="J2089" i="3"/>
  <c r="K2089" i="3" s="1"/>
  <c r="AD2092" i="3"/>
  <c r="AH2092" i="3" s="1"/>
  <c r="AF2091" i="3"/>
  <c r="AG2091" i="3" s="1"/>
  <c r="H1887" i="1"/>
  <c r="L1886" i="1"/>
  <c r="J1886" i="1"/>
  <c r="K1886" i="1" s="1"/>
  <c r="G2091" i="3"/>
  <c r="AM2091" i="3" s="1"/>
  <c r="AR2090" i="3" l="1"/>
  <c r="AP2090" i="3"/>
  <c r="AQ2090" i="3" s="1"/>
  <c r="H2091" i="3"/>
  <c r="AN2091" i="3" s="1"/>
  <c r="L2090" i="3"/>
  <c r="J2090" i="3"/>
  <c r="K2090" i="3" s="1"/>
  <c r="S2092" i="3"/>
  <c r="W2091" i="3"/>
  <c r="U2091" i="3"/>
  <c r="V2091" i="3" s="1"/>
  <c r="AD2093" i="3"/>
  <c r="AH2093" i="3" s="1"/>
  <c r="AF2092" i="3"/>
  <c r="AG2092" i="3" s="1"/>
  <c r="H1888" i="1"/>
  <c r="L1887" i="1"/>
  <c r="J1887" i="1"/>
  <c r="K1887" i="1" s="1"/>
  <c r="G2092" i="3"/>
  <c r="AM2092" i="3" s="1"/>
  <c r="AR2091" i="3" l="1"/>
  <c r="AP2091" i="3"/>
  <c r="AQ2091" i="3" s="1"/>
  <c r="S2093" i="3"/>
  <c r="W2092" i="3"/>
  <c r="U2092" i="3"/>
  <c r="V2092" i="3" s="1"/>
  <c r="H2092" i="3"/>
  <c r="AN2092" i="3" s="1"/>
  <c r="L2091" i="3"/>
  <c r="J2091" i="3"/>
  <c r="K2091" i="3" s="1"/>
  <c r="AD2094" i="3"/>
  <c r="AH2094" i="3" s="1"/>
  <c r="AF2093" i="3"/>
  <c r="AG2093" i="3" s="1"/>
  <c r="H1889" i="1"/>
  <c r="L1888" i="1"/>
  <c r="J1888" i="1"/>
  <c r="K1888" i="1" s="1"/>
  <c r="G2093" i="3"/>
  <c r="AM2093" i="3" s="1"/>
  <c r="AR2092" i="3" l="1"/>
  <c r="AP2092" i="3"/>
  <c r="AQ2092" i="3" s="1"/>
  <c r="H2093" i="3"/>
  <c r="AN2093" i="3" s="1"/>
  <c r="L2092" i="3"/>
  <c r="J2092" i="3"/>
  <c r="K2092" i="3" s="1"/>
  <c r="S2094" i="3"/>
  <c r="W2093" i="3"/>
  <c r="U2093" i="3"/>
  <c r="V2093" i="3" s="1"/>
  <c r="AD2095" i="3"/>
  <c r="AH2095" i="3" s="1"/>
  <c r="AF2094" i="3"/>
  <c r="AG2094" i="3" s="1"/>
  <c r="H1890" i="1"/>
  <c r="L1889" i="1"/>
  <c r="J1889" i="1"/>
  <c r="K1889" i="1" s="1"/>
  <c r="G2094" i="3"/>
  <c r="AM2094" i="3" s="1"/>
  <c r="AR2093" i="3" l="1"/>
  <c r="AP2093" i="3"/>
  <c r="AQ2093" i="3" s="1"/>
  <c r="S2095" i="3"/>
  <c r="W2094" i="3"/>
  <c r="U2094" i="3"/>
  <c r="V2094" i="3" s="1"/>
  <c r="H2094" i="3"/>
  <c r="AN2094" i="3" s="1"/>
  <c r="L2093" i="3"/>
  <c r="J2093" i="3"/>
  <c r="K2093" i="3" s="1"/>
  <c r="AD2096" i="3"/>
  <c r="AH2096" i="3" s="1"/>
  <c r="AF2095" i="3"/>
  <c r="AG2095" i="3" s="1"/>
  <c r="H1891" i="1"/>
  <c r="L1890" i="1"/>
  <c r="J1890" i="1"/>
  <c r="K1890" i="1" s="1"/>
  <c r="G2095" i="3"/>
  <c r="AM2095" i="3" s="1"/>
  <c r="AR2094" i="3" l="1"/>
  <c r="AP2094" i="3"/>
  <c r="AQ2094" i="3" s="1"/>
  <c r="H2095" i="3"/>
  <c r="AN2095" i="3" s="1"/>
  <c r="L2094" i="3"/>
  <c r="J2094" i="3"/>
  <c r="K2094" i="3" s="1"/>
  <c r="S2096" i="3"/>
  <c r="W2095" i="3"/>
  <c r="U2095" i="3"/>
  <c r="V2095" i="3" s="1"/>
  <c r="AD2097" i="3"/>
  <c r="AH2097" i="3" s="1"/>
  <c r="AF2096" i="3"/>
  <c r="AG2096" i="3" s="1"/>
  <c r="H1892" i="1"/>
  <c r="L1891" i="1"/>
  <c r="J1891" i="1"/>
  <c r="K1891" i="1" s="1"/>
  <c r="G2096" i="3"/>
  <c r="AM2096" i="3" s="1"/>
  <c r="AR2095" i="3" l="1"/>
  <c r="AP2095" i="3"/>
  <c r="AQ2095" i="3" s="1"/>
  <c r="S2097" i="3"/>
  <c r="W2096" i="3"/>
  <c r="U2096" i="3"/>
  <c r="V2096" i="3" s="1"/>
  <c r="H2096" i="3"/>
  <c r="AN2096" i="3" s="1"/>
  <c r="L2095" i="3"/>
  <c r="J2095" i="3"/>
  <c r="K2095" i="3" s="1"/>
  <c r="AD2098" i="3"/>
  <c r="AH2098" i="3" s="1"/>
  <c r="AF2097" i="3"/>
  <c r="AG2097" i="3" s="1"/>
  <c r="H1893" i="1"/>
  <c r="L1892" i="1"/>
  <c r="J1892" i="1"/>
  <c r="K1892" i="1" s="1"/>
  <c r="G2097" i="3"/>
  <c r="AM2097" i="3" s="1"/>
  <c r="AR2096" i="3" l="1"/>
  <c r="AP2096" i="3"/>
  <c r="AQ2096" i="3" s="1"/>
  <c r="H2097" i="3"/>
  <c r="AN2097" i="3" s="1"/>
  <c r="L2096" i="3"/>
  <c r="J2096" i="3"/>
  <c r="K2096" i="3" s="1"/>
  <c r="S2098" i="3"/>
  <c r="W2097" i="3"/>
  <c r="U2097" i="3"/>
  <c r="V2097" i="3" s="1"/>
  <c r="AD2099" i="3"/>
  <c r="AH2099" i="3" s="1"/>
  <c r="AF2098" i="3"/>
  <c r="AG2098" i="3" s="1"/>
  <c r="H1894" i="1"/>
  <c r="L1893" i="1"/>
  <c r="J1893" i="1"/>
  <c r="K1893" i="1" s="1"/>
  <c r="G2098" i="3"/>
  <c r="AM2098" i="3" s="1"/>
  <c r="AR2097" i="3" l="1"/>
  <c r="AP2097" i="3"/>
  <c r="AQ2097" i="3" s="1"/>
  <c r="S2099" i="3"/>
  <c r="W2098" i="3"/>
  <c r="U2098" i="3"/>
  <c r="V2098" i="3" s="1"/>
  <c r="H2098" i="3"/>
  <c r="AN2098" i="3" s="1"/>
  <c r="L2097" i="3"/>
  <c r="J2097" i="3"/>
  <c r="K2097" i="3" s="1"/>
  <c r="AD2100" i="3"/>
  <c r="AH2100" i="3" s="1"/>
  <c r="AF2099" i="3"/>
  <c r="AG2099" i="3" s="1"/>
  <c r="H1895" i="1"/>
  <c r="L1894" i="1"/>
  <c r="J1894" i="1"/>
  <c r="G2099" i="3"/>
  <c r="AM2099" i="3" s="1"/>
  <c r="AR2098" i="3" l="1"/>
  <c r="AP2098" i="3"/>
  <c r="AQ2098" i="3" s="1"/>
  <c r="K1894" i="1"/>
  <c r="S107" i="1"/>
  <c r="T107" i="1" s="1"/>
  <c r="H2099" i="3"/>
  <c r="AN2099" i="3" s="1"/>
  <c r="L2098" i="3"/>
  <c r="J2098" i="3"/>
  <c r="K2098" i="3" s="1"/>
  <c r="S2100" i="3"/>
  <c r="W2099" i="3"/>
  <c r="U2099" i="3"/>
  <c r="V2099" i="3" s="1"/>
  <c r="AD2101" i="3"/>
  <c r="AH2101" i="3" s="1"/>
  <c r="AF2100" i="3"/>
  <c r="AG2100" i="3" s="1"/>
  <c r="H1896" i="1"/>
  <c r="L1895" i="1"/>
  <c r="J1895" i="1"/>
  <c r="K1895" i="1" s="1"/>
  <c r="G2100" i="3"/>
  <c r="AM2100" i="3" s="1"/>
  <c r="AR2099" i="3" l="1"/>
  <c r="AP2099" i="3"/>
  <c r="AQ2099" i="3" s="1"/>
  <c r="S2101" i="3"/>
  <c r="W2100" i="3"/>
  <c r="U2100" i="3"/>
  <c r="V2100" i="3" s="1"/>
  <c r="H2100" i="3"/>
  <c r="AN2100" i="3" s="1"/>
  <c r="L2099" i="3"/>
  <c r="J2099" i="3"/>
  <c r="K2099" i="3" s="1"/>
  <c r="AD2102" i="3"/>
  <c r="AH2102" i="3" s="1"/>
  <c r="AF2101" i="3"/>
  <c r="AG2101" i="3" s="1"/>
  <c r="H1897" i="1"/>
  <c r="L1896" i="1"/>
  <c r="J1896" i="1"/>
  <c r="K1896" i="1" s="1"/>
  <c r="G2101" i="3"/>
  <c r="AM2101" i="3" s="1"/>
  <c r="AR2100" i="3" l="1"/>
  <c r="AP2100" i="3"/>
  <c r="AQ2100" i="3" s="1"/>
  <c r="H2101" i="3"/>
  <c r="AN2101" i="3" s="1"/>
  <c r="L2100" i="3"/>
  <c r="J2100" i="3"/>
  <c r="K2100" i="3" s="1"/>
  <c r="S2102" i="3"/>
  <c r="W2101" i="3"/>
  <c r="U2101" i="3"/>
  <c r="V2101" i="3" s="1"/>
  <c r="AD2103" i="3"/>
  <c r="AH2103" i="3" s="1"/>
  <c r="AF2102" i="3"/>
  <c r="AG2102" i="3" s="1"/>
  <c r="H1898" i="1"/>
  <c r="L1897" i="1"/>
  <c r="J1897" i="1"/>
  <c r="K1897" i="1" s="1"/>
  <c r="G2102" i="3"/>
  <c r="AM2102" i="3" s="1"/>
  <c r="AR2101" i="3" l="1"/>
  <c r="AP2101" i="3"/>
  <c r="AQ2101" i="3" s="1"/>
  <c r="S2103" i="3"/>
  <c r="W2102" i="3"/>
  <c r="U2102" i="3"/>
  <c r="V2102" i="3" s="1"/>
  <c r="H2102" i="3"/>
  <c r="AN2102" i="3" s="1"/>
  <c r="L2101" i="3"/>
  <c r="J2101" i="3"/>
  <c r="K2101" i="3" s="1"/>
  <c r="AD2104" i="3"/>
  <c r="AH2104" i="3" s="1"/>
  <c r="AF2103" i="3"/>
  <c r="AG2103" i="3" s="1"/>
  <c r="H1899" i="1"/>
  <c r="L1898" i="1"/>
  <c r="J1898" i="1"/>
  <c r="K1898" i="1" s="1"/>
  <c r="G2103" i="3"/>
  <c r="AM2103" i="3" s="1"/>
  <c r="AR2102" i="3" l="1"/>
  <c r="AP2102" i="3"/>
  <c r="AQ2102" i="3" s="1"/>
  <c r="H2103" i="3"/>
  <c r="AN2103" i="3" s="1"/>
  <c r="L2102" i="3"/>
  <c r="J2102" i="3"/>
  <c r="K2102" i="3" s="1"/>
  <c r="S2104" i="3"/>
  <c r="W2103" i="3"/>
  <c r="U2103" i="3"/>
  <c r="V2103" i="3" s="1"/>
  <c r="AD2105" i="3"/>
  <c r="AH2105" i="3" s="1"/>
  <c r="AF2104" i="3"/>
  <c r="AG2104" i="3" s="1"/>
  <c r="H1900" i="1"/>
  <c r="L1899" i="1"/>
  <c r="J1899" i="1"/>
  <c r="K1899" i="1" s="1"/>
  <c r="G2104" i="3"/>
  <c r="AM2104" i="3" s="1"/>
  <c r="AR2103" i="3" l="1"/>
  <c r="AP2103" i="3"/>
  <c r="AQ2103" i="3" s="1"/>
  <c r="S2105" i="3"/>
  <c r="W2104" i="3"/>
  <c r="U2104" i="3"/>
  <c r="V2104" i="3" s="1"/>
  <c r="H2104" i="3"/>
  <c r="AN2104" i="3" s="1"/>
  <c r="L2103" i="3"/>
  <c r="J2103" i="3"/>
  <c r="K2103" i="3" s="1"/>
  <c r="AD2106" i="3"/>
  <c r="AH2106" i="3" s="1"/>
  <c r="AF2105" i="3"/>
  <c r="AG2105" i="3" s="1"/>
  <c r="H1901" i="1"/>
  <c r="L1900" i="1"/>
  <c r="J1900" i="1"/>
  <c r="K1900" i="1" s="1"/>
  <c r="G2105" i="3"/>
  <c r="AM2105" i="3" s="1"/>
  <c r="AR2104" i="3" l="1"/>
  <c r="AP2104" i="3"/>
  <c r="AQ2104" i="3" s="1"/>
  <c r="H2105" i="3"/>
  <c r="AN2105" i="3" s="1"/>
  <c r="L2104" i="3"/>
  <c r="J2104" i="3"/>
  <c r="K2104" i="3" s="1"/>
  <c r="S2106" i="3"/>
  <c r="W2105" i="3"/>
  <c r="U2105" i="3"/>
  <c r="V2105" i="3" s="1"/>
  <c r="AD2107" i="3"/>
  <c r="AH2107" i="3" s="1"/>
  <c r="AF2106" i="3"/>
  <c r="AG2106" i="3" s="1"/>
  <c r="H1902" i="1"/>
  <c r="L1901" i="1"/>
  <c r="J1901" i="1"/>
  <c r="K1901" i="1" s="1"/>
  <c r="G2106" i="3"/>
  <c r="AM2106" i="3" s="1"/>
  <c r="AR2105" i="3" l="1"/>
  <c r="AP2105" i="3"/>
  <c r="AQ2105" i="3" s="1"/>
  <c r="S2107" i="3"/>
  <c r="W2106" i="3"/>
  <c r="U2106" i="3"/>
  <c r="V2106" i="3" s="1"/>
  <c r="H2106" i="3"/>
  <c r="AN2106" i="3" s="1"/>
  <c r="L2105" i="3"/>
  <c r="J2105" i="3"/>
  <c r="K2105" i="3" s="1"/>
  <c r="AD2108" i="3"/>
  <c r="AH2108" i="3" s="1"/>
  <c r="AF2107" i="3"/>
  <c r="H1903" i="1"/>
  <c r="L1902" i="1"/>
  <c r="J1902" i="1"/>
  <c r="K1902" i="1" s="1"/>
  <c r="G2107" i="3"/>
  <c r="AM2107" i="3" s="1"/>
  <c r="AG2107" i="3" l="1"/>
  <c r="AW129" i="3"/>
  <c r="BA129" i="3" s="1"/>
  <c r="AR2106" i="3"/>
  <c r="AP2106" i="3"/>
  <c r="AQ2106" i="3" s="1"/>
  <c r="H2107" i="3"/>
  <c r="AN2107" i="3" s="1"/>
  <c r="L2106" i="3"/>
  <c r="J2106" i="3"/>
  <c r="K2106" i="3" s="1"/>
  <c r="S2108" i="3"/>
  <c r="W2107" i="3"/>
  <c r="U2107" i="3"/>
  <c r="AD2109" i="3"/>
  <c r="AH2109" i="3" s="1"/>
  <c r="AF2108" i="3"/>
  <c r="AG2108" i="3" s="1"/>
  <c r="H1904" i="1"/>
  <c r="L1903" i="1"/>
  <c r="J1903" i="1"/>
  <c r="K1903" i="1" s="1"/>
  <c r="G2108" i="3"/>
  <c r="AM2108" i="3" s="1"/>
  <c r="V2107" i="3" l="1"/>
  <c r="AV129" i="3"/>
  <c r="AZ129" i="3" s="1"/>
  <c r="AR2107" i="3"/>
  <c r="AP2107" i="3"/>
  <c r="S2109" i="3"/>
  <c r="W2108" i="3"/>
  <c r="U2108" i="3"/>
  <c r="V2108" i="3" s="1"/>
  <c r="H2108" i="3"/>
  <c r="AN2108" i="3" s="1"/>
  <c r="L2107" i="3"/>
  <c r="J2107" i="3"/>
  <c r="AD2110" i="3"/>
  <c r="AH2110" i="3" s="1"/>
  <c r="AF2109" i="3"/>
  <c r="AG2109" i="3" s="1"/>
  <c r="H1905" i="1"/>
  <c r="L1904" i="1"/>
  <c r="J1904" i="1"/>
  <c r="K1904" i="1" s="1"/>
  <c r="G2109" i="3"/>
  <c r="AM2109" i="3" s="1"/>
  <c r="AR2108" i="3" l="1"/>
  <c r="AP2108" i="3"/>
  <c r="AQ2108" i="3" s="1"/>
  <c r="K2107" i="3"/>
  <c r="AU129" i="3"/>
  <c r="AY129" i="3" s="1"/>
  <c r="AX129" i="3"/>
  <c r="BB129" i="3" s="1"/>
  <c r="AQ2107" i="3"/>
  <c r="H2109" i="3"/>
  <c r="AN2109" i="3" s="1"/>
  <c r="L2108" i="3"/>
  <c r="J2108" i="3"/>
  <c r="K2108" i="3" s="1"/>
  <c r="S2110" i="3"/>
  <c r="W2109" i="3"/>
  <c r="U2109" i="3"/>
  <c r="V2109" i="3" s="1"/>
  <c r="AD2111" i="3"/>
  <c r="AH2111" i="3" s="1"/>
  <c r="AF2110" i="3"/>
  <c r="AG2110" i="3" s="1"/>
  <c r="H1906" i="1"/>
  <c r="L1905" i="1"/>
  <c r="J1905" i="1"/>
  <c r="K1905" i="1" s="1"/>
  <c r="G2110" i="3"/>
  <c r="AM2110" i="3" s="1"/>
  <c r="AR2109" i="3" l="1"/>
  <c r="AP2109" i="3"/>
  <c r="AQ2109" i="3" s="1"/>
  <c r="S2111" i="3"/>
  <c r="W2110" i="3"/>
  <c r="U2110" i="3"/>
  <c r="V2110" i="3" s="1"/>
  <c r="H2110" i="3"/>
  <c r="AN2110" i="3" s="1"/>
  <c r="L2109" i="3"/>
  <c r="J2109" i="3"/>
  <c r="K2109" i="3" s="1"/>
  <c r="AD2112" i="3"/>
  <c r="AH2112" i="3" s="1"/>
  <c r="AF2111" i="3"/>
  <c r="AG2111" i="3" s="1"/>
  <c r="H1907" i="1"/>
  <c r="L1906" i="1"/>
  <c r="J1906" i="1"/>
  <c r="K1906" i="1" s="1"/>
  <c r="G2111" i="3"/>
  <c r="AM2111" i="3" s="1"/>
  <c r="AR2110" i="3" l="1"/>
  <c r="AP2110" i="3"/>
  <c r="AQ2110" i="3" s="1"/>
  <c r="H2111" i="3"/>
  <c r="AN2111" i="3" s="1"/>
  <c r="L2110" i="3"/>
  <c r="J2110" i="3"/>
  <c r="K2110" i="3" s="1"/>
  <c r="S2112" i="3"/>
  <c r="W2111" i="3"/>
  <c r="U2111" i="3"/>
  <c r="V2111" i="3" s="1"/>
  <c r="AD2113" i="3"/>
  <c r="AH2113" i="3" s="1"/>
  <c r="AF2112" i="3"/>
  <c r="AG2112" i="3" s="1"/>
  <c r="H1908" i="1"/>
  <c r="L1907" i="1"/>
  <c r="J1907" i="1"/>
  <c r="K1907" i="1" s="1"/>
  <c r="G2112" i="3"/>
  <c r="AM2112" i="3" s="1"/>
  <c r="AR2111" i="3" l="1"/>
  <c r="AP2111" i="3"/>
  <c r="AQ2111" i="3" s="1"/>
  <c r="S2113" i="3"/>
  <c r="W2112" i="3"/>
  <c r="U2112" i="3"/>
  <c r="V2112" i="3" s="1"/>
  <c r="H2112" i="3"/>
  <c r="AN2112" i="3" s="1"/>
  <c r="L2111" i="3"/>
  <c r="J2111" i="3"/>
  <c r="K2111" i="3" s="1"/>
  <c r="AD2114" i="3"/>
  <c r="AH2114" i="3" s="1"/>
  <c r="AF2113" i="3"/>
  <c r="AG2113" i="3" s="1"/>
  <c r="H1909" i="1"/>
  <c r="L1908" i="1"/>
  <c r="J1908" i="1"/>
  <c r="K1908" i="1" s="1"/>
  <c r="G2113" i="3"/>
  <c r="AM2113" i="3" s="1"/>
  <c r="AR2112" i="3" l="1"/>
  <c r="AP2112" i="3"/>
  <c r="AQ2112" i="3" s="1"/>
  <c r="H2113" i="3"/>
  <c r="AN2113" i="3" s="1"/>
  <c r="L2112" i="3"/>
  <c r="J2112" i="3"/>
  <c r="K2112" i="3" s="1"/>
  <c r="S2114" i="3"/>
  <c r="W2113" i="3"/>
  <c r="U2113" i="3"/>
  <c r="V2113" i="3" s="1"/>
  <c r="AD2115" i="3"/>
  <c r="AH2115" i="3" s="1"/>
  <c r="AF2114" i="3"/>
  <c r="AG2114" i="3" s="1"/>
  <c r="H1910" i="1"/>
  <c r="L1909" i="1"/>
  <c r="J1909" i="1"/>
  <c r="K1909" i="1" s="1"/>
  <c r="G2114" i="3"/>
  <c r="AM2114" i="3" s="1"/>
  <c r="AR2113" i="3" l="1"/>
  <c r="AP2113" i="3"/>
  <c r="AQ2113" i="3" s="1"/>
  <c r="S2115" i="3"/>
  <c r="W2114" i="3"/>
  <c r="U2114" i="3"/>
  <c r="V2114" i="3" s="1"/>
  <c r="H2114" i="3"/>
  <c r="AN2114" i="3" s="1"/>
  <c r="L2113" i="3"/>
  <c r="J2113" i="3"/>
  <c r="K2113" i="3" s="1"/>
  <c r="AD2116" i="3"/>
  <c r="AH2116" i="3" s="1"/>
  <c r="AF2115" i="3"/>
  <c r="AG2115" i="3" s="1"/>
  <c r="H1911" i="1"/>
  <c r="L1910" i="1"/>
  <c r="J1910" i="1"/>
  <c r="K1910" i="1" s="1"/>
  <c r="G2115" i="3"/>
  <c r="AM2115" i="3" s="1"/>
  <c r="AR2114" i="3" l="1"/>
  <c r="AP2114" i="3"/>
  <c r="AQ2114" i="3" s="1"/>
  <c r="H2115" i="3"/>
  <c r="AN2115" i="3" s="1"/>
  <c r="L2114" i="3"/>
  <c r="J2114" i="3"/>
  <c r="K2114" i="3" s="1"/>
  <c r="S2116" i="3"/>
  <c r="W2115" i="3"/>
  <c r="U2115" i="3"/>
  <c r="V2115" i="3" s="1"/>
  <c r="AD2117" i="3"/>
  <c r="AH2117" i="3" s="1"/>
  <c r="AF2116" i="3"/>
  <c r="AG2116" i="3" s="1"/>
  <c r="H1912" i="1"/>
  <c r="L1911" i="1"/>
  <c r="J1911" i="1"/>
  <c r="K1911" i="1" s="1"/>
  <c r="G2116" i="3"/>
  <c r="AM2116" i="3" s="1"/>
  <c r="AR2115" i="3" l="1"/>
  <c r="AP2115" i="3"/>
  <c r="AQ2115" i="3" s="1"/>
  <c r="S2117" i="3"/>
  <c r="W2116" i="3"/>
  <c r="U2116" i="3"/>
  <c r="V2116" i="3" s="1"/>
  <c r="H2116" i="3"/>
  <c r="AN2116" i="3" s="1"/>
  <c r="L2115" i="3"/>
  <c r="J2115" i="3"/>
  <c r="K2115" i="3" s="1"/>
  <c r="AD2118" i="3"/>
  <c r="AH2118" i="3" s="1"/>
  <c r="AF2117" i="3"/>
  <c r="AG2117" i="3" s="1"/>
  <c r="H1913" i="1"/>
  <c r="L1912" i="1"/>
  <c r="J1912" i="1"/>
  <c r="K1912" i="1" s="1"/>
  <c r="G2117" i="3"/>
  <c r="AM2117" i="3" s="1"/>
  <c r="AR2116" i="3" l="1"/>
  <c r="AP2116" i="3"/>
  <c r="AQ2116" i="3" s="1"/>
  <c r="H2117" i="3"/>
  <c r="AN2117" i="3" s="1"/>
  <c r="L2116" i="3"/>
  <c r="J2116" i="3"/>
  <c r="K2116" i="3" s="1"/>
  <c r="S2118" i="3"/>
  <c r="W2117" i="3"/>
  <c r="U2117" i="3"/>
  <c r="V2117" i="3" s="1"/>
  <c r="AD2119" i="3"/>
  <c r="AH2119" i="3" s="1"/>
  <c r="AF2118" i="3"/>
  <c r="AG2118" i="3" s="1"/>
  <c r="H1914" i="1"/>
  <c r="L1913" i="1"/>
  <c r="J1913" i="1"/>
  <c r="K1913" i="1" s="1"/>
  <c r="G2118" i="3"/>
  <c r="AM2118" i="3" s="1"/>
  <c r="AR2117" i="3" l="1"/>
  <c r="AP2117" i="3"/>
  <c r="AQ2117" i="3" s="1"/>
  <c r="S2119" i="3"/>
  <c r="W2118" i="3"/>
  <c r="U2118" i="3"/>
  <c r="V2118" i="3" s="1"/>
  <c r="H2118" i="3"/>
  <c r="AN2118" i="3" s="1"/>
  <c r="L2117" i="3"/>
  <c r="J2117" i="3"/>
  <c r="K2117" i="3" s="1"/>
  <c r="AD2120" i="3"/>
  <c r="AH2120" i="3" s="1"/>
  <c r="AF2119" i="3"/>
  <c r="AG2119" i="3" s="1"/>
  <c r="H1915" i="1"/>
  <c r="L1914" i="1"/>
  <c r="J1914" i="1"/>
  <c r="K1914" i="1" s="1"/>
  <c r="G2119" i="3"/>
  <c r="AM2119" i="3" s="1"/>
  <c r="AR2118" i="3" l="1"/>
  <c r="AP2118" i="3"/>
  <c r="AQ2118" i="3" s="1"/>
  <c r="H2119" i="3"/>
  <c r="AN2119" i="3" s="1"/>
  <c r="L2118" i="3"/>
  <c r="J2118" i="3"/>
  <c r="K2118" i="3" s="1"/>
  <c r="S2120" i="3"/>
  <c r="W2119" i="3"/>
  <c r="U2119" i="3"/>
  <c r="V2119" i="3" s="1"/>
  <c r="AD2121" i="3"/>
  <c r="AH2121" i="3" s="1"/>
  <c r="AF2120" i="3"/>
  <c r="AG2120" i="3" s="1"/>
  <c r="H1916" i="1"/>
  <c r="L1915" i="1"/>
  <c r="J1915" i="1"/>
  <c r="G2120" i="3"/>
  <c r="AM2120" i="3" s="1"/>
  <c r="AR2119" i="3" l="1"/>
  <c r="AP2119" i="3"/>
  <c r="AQ2119" i="3" s="1"/>
  <c r="K1915" i="1"/>
  <c r="S108" i="1"/>
  <c r="T108" i="1" s="1"/>
  <c r="S2121" i="3"/>
  <c r="W2120" i="3"/>
  <c r="U2120" i="3"/>
  <c r="V2120" i="3" s="1"/>
  <c r="H2120" i="3"/>
  <c r="AN2120" i="3" s="1"/>
  <c r="L2119" i="3"/>
  <c r="J2119" i="3"/>
  <c r="K2119" i="3" s="1"/>
  <c r="AD2122" i="3"/>
  <c r="AH2122" i="3" s="1"/>
  <c r="AF2121" i="3"/>
  <c r="AG2121" i="3" s="1"/>
  <c r="H1917" i="1"/>
  <c r="L1916" i="1"/>
  <c r="J1916" i="1"/>
  <c r="K1916" i="1" s="1"/>
  <c r="G2121" i="3"/>
  <c r="AM2121" i="3" s="1"/>
  <c r="AR2120" i="3" l="1"/>
  <c r="AP2120" i="3"/>
  <c r="AQ2120" i="3" s="1"/>
  <c r="H2121" i="3"/>
  <c r="AN2121" i="3" s="1"/>
  <c r="L2120" i="3"/>
  <c r="J2120" i="3"/>
  <c r="K2120" i="3" s="1"/>
  <c r="S2122" i="3"/>
  <c r="W2121" i="3"/>
  <c r="U2121" i="3"/>
  <c r="V2121" i="3" s="1"/>
  <c r="AD2123" i="3"/>
  <c r="AH2123" i="3" s="1"/>
  <c r="AF2122" i="3"/>
  <c r="AG2122" i="3" s="1"/>
  <c r="H1918" i="1"/>
  <c r="L1917" i="1"/>
  <c r="J1917" i="1"/>
  <c r="K1917" i="1" s="1"/>
  <c r="G2122" i="3"/>
  <c r="AM2122" i="3" s="1"/>
  <c r="AR2121" i="3" l="1"/>
  <c r="AP2121" i="3"/>
  <c r="AQ2121" i="3" s="1"/>
  <c r="S2123" i="3"/>
  <c r="W2122" i="3"/>
  <c r="U2122" i="3"/>
  <c r="V2122" i="3" s="1"/>
  <c r="H2122" i="3"/>
  <c r="AN2122" i="3" s="1"/>
  <c r="L2121" i="3"/>
  <c r="J2121" i="3"/>
  <c r="K2121" i="3" s="1"/>
  <c r="AD2124" i="3"/>
  <c r="AH2124" i="3" s="1"/>
  <c r="AF2123" i="3"/>
  <c r="AG2123" i="3" s="1"/>
  <c r="H1919" i="1"/>
  <c r="L1918" i="1"/>
  <c r="J1918" i="1"/>
  <c r="K1918" i="1" s="1"/>
  <c r="G2123" i="3"/>
  <c r="AM2123" i="3" s="1"/>
  <c r="AR2122" i="3" l="1"/>
  <c r="AP2122" i="3"/>
  <c r="AQ2122" i="3" s="1"/>
  <c r="H2123" i="3"/>
  <c r="AN2123" i="3" s="1"/>
  <c r="L2122" i="3"/>
  <c r="J2122" i="3"/>
  <c r="K2122" i="3" s="1"/>
  <c r="S2124" i="3"/>
  <c r="W2123" i="3"/>
  <c r="U2123" i="3"/>
  <c r="V2123" i="3" s="1"/>
  <c r="AD2125" i="3"/>
  <c r="AH2125" i="3" s="1"/>
  <c r="AF2124" i="3"/>
  <c r="AG2124" i="3" s="1"/>
  <c r="H1920" i="1"/>
  <c r="L1919" i="1"/>
  <c r="J1919" i="1"/>
  <c r="K1919" i="1" s="1"/>
  <c r="G2124" i="3"/>
  <c r="AM2124" i="3" s="1"/>
  <c r="AR2123" i="3" l="1"/>
  <c r="AP2123" i="3"/>
  <c r="AQ2123" i="3" s="1"/>
  <c r="S2125" i="3"/>
  <c r="W2124" i="3"/>
  <c r="U2124" i="3"/>
  <c r="V2124" i="3" s="1"/>
  <c r="H2124" i="3"/>
  <c r="AN2124" i="3" s="1"/>
  <c r="L2123" i="3"/>
  <c r="J2123" i="3"/>
  <c r="K2123" i="3" s="1"/>
  <c r="AD2126" i="3"/>
  <c r="AH2126" i="3" s="1"/>
  <c r="AF2125" i="3"/>
  <c r="AG2125" i="3" s="1"/>
  <c r="H1921" i="1"/>
  <c r="L1920" i="1"/>
  <c r="J1920" i="1"/>
  <c r="K1920" i="1" s="1"/>
  <c r="G2125" i="3"/>
  <c r="AM2125" i="3" s="1"/>
  <c r="AR2124" i="3" l="1"/>
  <c r="AP2124" i="3"/>
  <c r="AQ2124" i="3" s="1"/>
  <c r="H2125" i="3"/>
  <c r="AN2125" i="3" s="1"/>
  <c r="L2124" i="3"/>
  <c r="J2124" i="3"/>
  <c r="K2124" i="3" s="1"/>
  <c r="S2126" i="3"/>
  <c r="W2125" i="3"/>
  <c r="U2125" i="3"/>
  <c r="V2125" i="3" s="1"/>
  <c r="AD2127" i="3"/>
  <c r="AH2127" i="3" s="1"/>
  <c r="AF2126" i="3"/>
  <c r="AG2126" i="3" s="1"/>
  <c r="H1922" i="1"/>
  <c r="L1921" i="1"/>
  <c r="J1921" i="1"/>
  <c r="K1921" i="1" s="1"/>
  <c r="G2126" i="3"/>
  <c r="AM2126" i="3" s="1"/>
  <c r="AR2125" i="3" l="1"/>
  <c r="AP2125" i="3"/>
  <c r="AQ2125" i="3" s="1"/>
  <c r="S2127" i="3"/>
  <c r="W2126" i="3"/>
  <c r="U2126" i="3"/>
  <c r="V2126" i="3" s="1"/>
  <c r="H2126" i="3"/>
  <c r="AN2126" i="3" s="1"/>
  <c r="L2125" i="3"/>
  <c r="J2125" i="3"/>
  <c r="K2125" i="3" s="1"/>
  <c r="AD2128" i="3"/>
  <c r="AH2128" i="3" s="1"/>
  <c r="AF2127" i="3"/>
  <c r="AG2127" i="3" s="1"/>
  <c r="H1923" i="1"/>
  <c r="L1922" i="1"/>
  <c r="J1922" i="1"/>
  <c r="K1922" i="1" s="1"/>
  <c r="G2127" i="3"/>
  <c r="AM2127" i="3" s="1"/>
  <c r="AR2126" i="3" l="1"/>
  <c r="AP2126" i="3"/>
  <c r="AQ2126" i="3" s="1"/>
  <c r="H2127" i="3"/>
  <c r="AN2127" i="3" s="1"/>
  <c r="L2126" i="3"/>
  <c r="J2126" i="3"/>
  <c r="K2126" i="3" s="1"/>
  <c r="S2128" i="3"/>
  <c r="W2127" i="3"/>
  <c r="U2127" i="3"/>
  <c r="V2127" i="3" s="1"/>
  <c r="AD2129" i="3"/>
  <c r="AH2129" i="3" s="1"/>
  <c r="AF2128" i="3"/>
  <c r="H1924" i="1"/>
  <c r="L1923" i="1"/>
  <c r="J1923" i="1"/>
  <c r="K1923" i="1" s="1"/>
  <c r="G2128" i="3"/>
  <c r="AM2128" i="3" s="1"/>
  <c r="AR2127" i="3" l="1"/>
  <c r="AP2127" i="3"/>
  <c r="AQ2127" i="3" s="1"/>
  <c r="AG2128" i="3"/>
  <c r="AW130" i="3"/>
  <c r="BA130" i="3" s="1"/>
  <c r="S2129" i="3"/>
  <c r="W2128" i="3"/>
  <c r="U2128" i="3"/>
  <c r="H2128" i="3"/>
  <c r="AN2128" i="3" s="1"/>
  <c r="L2127" i="3"/>
  <c r="J2127" i="3"/>
  <c r="K2127" i="3" s="1"/>
  <c r="AD2130" i="3"/>
  <c r="AH2130" i="3" s="1"/>
  <c r="AF2129" i="3"/>
  <c r="AG2129" i="3" s="1"/>
  <c r="H1925" i="1"/>
  <c r="L1924" i="1"/>
  <c r="J1924" i="1"/>
  <c r="K1924" i="1" s="1"/>
  <c r="G2129" i="3"/>
  <c r="AM2129" i="3" s="1"/>
  <c r="AR2128" i="3" l="1"/>
  <c r="AP2128" i="3"/>
  <c r="V2128" i="3"/>
  <c r="AV130" i="3"/>
  <c r="AZ130" i="3" s="1"/>
  <c r="H2129" i="3"/>
  <c r="AN2129" i="3" s="1"/>
  <c r="L2128" i="3"/>
  <c r="J2128" i="3"/>
  <c r="S2130" i="3"/>
  <c r="W2129" i="3"/>
  <c r="U2129" i="3"/>
  <c r="V2129" i="3" s="1"/>
  <c r="AD2131" i="3"/>
  <c r="AH2131" i="3" s="1"/>
  <c r="AF2130" i="3"/>
  <c r="AG2130" i="3" s="1"/>
  <c r="H1926" i="1"/>
  <c r="L1925" i="1"/>
  <c r="J1925" i="1"/>
  <c r="K1925" i="1" s="1"/>
  <c r="G2130" i="3"/>
  <c r="AM2130" i="3" s="1"/>
  <c r="K2128" i="3" l="1"/>
  <c r="AU130" i="3"/>
  <c r="AY130" i="3" s="1"/>
  <c r="AX130" i="3"/>
  <c r="BB130" i="3" s="1"/>
  <c r="AQ2128" i="3"/>
  <c r="AR2129" i="3"/>
  <c r="AP2129" i="3"/>
  <c r="AQ2129" i="3" s="1"/>
  <c r="S2131" i="3"/>
  <c r="W2130" i="3"/>
  <c r="U2130" i="3"/>
  <c r="V2130" i="3" s="1"/>
  <c r="H2130" i="3"/>
  <c r="AN2130" i="3" s="1"/>
  <c r="L2129" i="3"/>
  <c r="J2129" i="3"/>
  <c r="K2129" i="3" s="1"/>
  <c r="AD2132" i="3"/>
  <c r="AH2132" i="3" s="1"/>
  <c r="AF2131" i="3"/>
  <c r="AG2131" i="3" s="1"/>
  <c r="H1927" i="1"/>
  <c r="L1926" i="1"/>
  <c r="J1926" i="1"/>
  <c r="K1926" i="1" s="1"/>
  <c r="G2131" i="3"/>
  <c r="AM2131" i="3" s="1"/>
  <c r="AR2130" i="3" l="1"/>
  <c r="AP2130" i="3"/>
  <c r="AQ2130" i="3" s="1"/>
  <c r="H2131" i="3"/>
  <c r="AN2131" i="3" s="1"/>
  <c r="L2130" i="3"/>
  <c r="J2130" i="3"/>
  <c r="K2130" i="3" s="1"/>
  <c r="S2132" i="3"/>
  <c r="W2131" i="3"/>
  <c r="U2131" i="3"/>
  <c r="V2131" i="3" s="1"/>
  <c r="AD2133" i="3"/>
  <c r="AH2133" i="3" s="1"/>
  <c r="AF2132" i="3"/>
  <c r="AG2132" i="3" s="1"/>
  <c r="H1928" i="1"/>
  <c r="L1927" i="1"/>
  <c r="J1927" i="1"/>
  <c r="K1927" i="1" s="1"/>
  <c r="G2132" i="3"/>
  <c r="AM2132" i="3" s="1"/>
  <c r="AR2131" i="3" l="1"/>
  <c r="AP2131" i="3"/>
  <c r="AQ2131" i="3" s="1"/>
  <c r="S2133" i="3"/>
  <c r="W2132" i="3"/>
  <c r="U2132" i="3"/>
  <c r="V2132" i="3" s="1"/>
  <c r="H2132" i="3"/>
  <c r="AN2132" i="3" s="1"/>
  <c r="L2131" i="3"/>
  <c r="J2131" i="3"/>
  <c r="K2131" i="3" s="1"/>
  <c r="AD2134" i="3"/>
  <c r="AH2134" i="3" s="1"/>
  <c r="AF2133" i="3"/>
  <c r="AG2133" i="3" s="1"/>
  <c r="H1929" i="1"/>
  <c r="L1928" i="1"/>
  <c r="J1928" i="1"/>
  <c r="K1928" i="1" s="1"/>
  <c r="G2133" i="3"/>
  <c r="AM2133" i="3" s="1"/>
  <c r="AR2132" i="3" l="1"/>
  <c r="AP2132" i="3"/>
  <c r="AQ2132" i="3" s="1"/>
  <c r="H2133" i="3"/>
  <c r="AN2133" i="3" s="1"/>
  <c r="L2132" i="3"/>
  <c r="J2132" i="3"/>
  <c r="K2132" i="3" s="1"/>
  <c r="S2134" i="3"/>
  <c r="W2133" i="3"/>
  <c r="U2133" i="3"/>
  <c r="V2133" i="3" s="1"/>
  <c r="AD2135" i="3"/>
  <c r="AH2135" i="3" s="1"/>
  <c r="AF2134" i="3"/>
  <c r="AG2134" i="3" s="1"/>
  <c r="H1930" i="1"/>
  <c r="L1929" i="1"/>
  <c r="J1929" i="1"/>
  <c r="K1929" i="1" s="1"/>
  <c r="G2134" i="3"/>
  <c r="AM2134" i="3" s="1"/>
  <c r="AR2133" i="3" l="1"/>
  <c r="AP2133" i="3"/>
  <c r="AQ2133" i="3" s="1"/>
  <c r="S2135" i="3"/>
  <c r="W2134" i="3"/>
  <c r="U2134" i="3"/>
  <c r="V2134" i="3" s="1"/>
  <c r="H2134" i="3"/>
  <c r="AN2134" i="3" s="1"/>
  <c r="L2133" i="3"/>
  <c r="J2133" i="3"/>
  <c r="K2133" i="3" s="1"/>
  <c r="AD2136" i="3"/>
  <c r="AH2136" i="3" s="1"/>
  <c r="AF2135" i="3"/>
  <c r="AG2135" i="3" s="1"/>
  <c r="H1931" i="1"/>
  <c r="L1930" i="1"/>
  <c r="J1930" i="1"/>
  <c r="K1930" i="1" s="1"/>
  <c r="G2135" i="3"/>
  <c r="AM2135" i="3" s="1"/>
  <c r="AR2134" i="3" l="1"/>
  <c r="AP2134" i="3"/>
  <c r="AQ2134" i="3" s="1"/>
  <c r="H2135" i="3"/>
  <c r="AN2135" i="3" s="1"/>
  <c r="L2134" i="3"/>
  <c r="J2134" i="3"/>
  <c r="K2134" i="3" s="1"/>
  <c r="S2136" i="3"/>
  <c r="W2135" i="3"/>
  <c r="U2135" i="3"/>
  <c r="V2135" i="3" s="1"/>
  <c r="AD2137" i="3"/>
  <c r="AH2137" i="3" s="1"/>
  <c r="AF2136" i="3"/>
  <c r="AG2136" i="3" s="1"/>
  <c r="H1932" i="1"/>
  <c r="L1931" i="1"/>
  <c r="J1931" i="1"/>
  <c r="K1931" i="1" s="1"/>
  <c r="G2136" i="3"/>
  <c r="AM2136" i="3" s="1"/>
  <c r="AR2135" i="3" l="1"/>
  <c r="AP2135" i="3"/>
  <c r="AQ2135" i="3" s="1"/>
  <c r="S2137" i="3"/>
  <c r="W2136" i="3"/>
  <c r="U2136" i="3"/>
  <c r="V2136" i="3" s="1"/>
  <c r="H2136" i="3"/>
  <c r="AN2136" i="3" s="1"/>
  <c r="L2135" i="3"/>
  <c r="J2135" i="3"/>
  <c r="K2135" i="3" s="1"/>
  <c r="AD2138" i="3"/>
  <c r="AH2138" i="3" s="1"/>
  <c r="AF2137" i="3"/>
  <c r="AG2137" i="3" s="1"/>
  <c r="H1933" i="1"/>
  <c r="L1932" i="1"/>
  <c r="J1932" i="1"/>
  <c r="K1932" i="1" s="1"/>
  <c r="G2137" i="3"/>
  <c r="AM2137" i="3" s="1"/>
  <c r="AR2136" i="3" l="1"/>
  <c r="AP2136" i="3"/>
  <c r="AQ2136" i="3" s="1"/>
  <c r="H2137" i="3"/>
  <c r="AN2137" i="3" s="1"/>
  <c r="L2136" i="3"/>
  <c r="J2136" i="3"/>
  <c r="K2136" i="3" s="1"/>
  <c r="S2138" i="3"/>
  <c r="W2137" i="3"/>
  <c r="U2137" i="3"/>
  <c r="V2137" i="3" s="1"/>
  <c r="AD2139" i="3"/>
  <c r="AH2139" i="3" s="1"/>
  <c r="AF2138" i="3"/>
  <c r="AG2138" i="3" s="1"/>
  <c r="H1934" i="1"/>
  <c r="L1933" i="1"/>
  <c r="J1933" i="1"/>
  <c r="K1933" i="1" s="1"/>
  <c r="G2138" i="3"/>
  <c r="AM2138" i="3" s="1"/>
  <c r="AR2137" i="3" l="1"/>
  <c r="AP2137" i="3"/>
  <c r="AQ2137" i="3" s="1"/>
  <c r="S2139" i="3"/>
  <c r="W2138" i="3"/>
  <c r="U2138" i="3"/>
  <c r="V2138" i="3" s="1"/>
  <c r="H2138" i="3"/>
  <c r="AN2138" i="3" s="1"/>
  <c r="L2137" i="3"/>
  <c r="J2137" i="3"/>
  <c r="K2137" i="3" s="1"/>
  <c r="AD2140" i="3"/>
  <c r="AH2140" i="3" s="1"/>
  <c r="AF2139" i="3"/>
  <c r="AG2139" i="3" s="1"/>
  <c r="H1935" i="1"/>
  <c r="L1934" i="1"/>
  <c r="J1934" i="1"/>
  <c r="K1934" i="1" s="1"/>
  <c r="G2139" i="3"/>
  <c r="AM2139" i="3" s="1"/>
  <c r="AR2138" i="3" l="1"/>
  <c r="AP2138" i="3"/>
  <c r="AQ2138" i="3" s="1"/>
  <c r="H2139" i="3"/>
  <c r="AN2139" i="3" s="1"/>
  <c r="L2138" i="3"/>
  <c r="J2138" i="3"/>
  <c r="K2138" i="3" s="1"/>
  <c r="S2140" i="3"/>
  <c r="W2139" i="3"/>
  <c r="U2139" i="3"/>
  <c r="V2139" i="3" s="1"/>
  <c r="AD2141" i="3"/>
  <c r="AH2141" i="3" s="1"/>
  <c r="AF2140" i="3"/>
  <c r="AG2140" i="3" s="1"/>
  <c r="H1936" i="1"/>
  <c r="L1935" i="1"/>
  <c r="J1935" i="1"/>
  <c r="K1935" i="1" s="1"/>
  <c r="G2140" i="3"/>
  <c r="AM2140" i="3" s="1"/>
  <c r="AR2139" i="3" l="1"/>
  <c r="AP2139" i="3"/>
  <c r="AQ2139" i="3" s="1"/>
  <c r="S2141" i="3"/>
  <c r="W2140" i="3"/>
  <c r="U2140" i="3"/>
  <c r="V2140" i="3" s="1"/>
  <c r="H2140" i="3"/>
  <c r="AN2140" i="3" s="1"/>
  <c r="L2139" i="3"/>
  <c r="J2139" i="3"/>
  <c r="K2139" i="3" s="1"/>
  <c r="AD2142" i="3"/>
  <c r="AH2142" i="3" s="1"/>
  <c r="AF2141" i="3"/>
  <c r="AG2141" i="3" s="1"/>
  <c r="H1937" i="1"/>
  <c r="L1936" i="1"/>
  <c r="J1936" i="1"/>
  <c r="G2141" i="3"/>
  <c r="AM2141" i="3" s="1"/>
  <c r="AR2140" i="3" l="1"/>
  <c r="AP2140" i="3"/>
  <c r="AQ2140" i="3" s="1"/>
  <c r="K1936" i="1"/>
  <c r="S109" i="1"/>
  <c r="T109" i="1" s="1"/>
  <c r="H2141" i="3"/>
  <c r="AN2141" i="3" s="1"/>
  <c r="L2140" i="3"/>
  <c r="J2140" i="3"/>
  <c r="K2140" i="3" s="1"/>
  <c r="S2142" i="3"/>
  <c r="W2141" i="3"/>
  <c r="U2141" i="3"/>
  <c r="V2141" i="3" s="1"/>
  <c r="AD2143" i="3"/>
  <c r="AH2143" i="3" s="1"/>
  <c r="AF2142" i="3"/>
  <c r="AG2142" i="3" s="1"/>
  <c r="H1938" i="1"/>
  <c r="L1937" i="1"/>
  <c r="J1937" i="1"/>
  <c r="K1937" i="1" s="1"/>
  <c r="G2142" i="3"/>
  <c r="AM2142" i="3" s="1"/>
  <c r="AR2141" i="3" l="1"/>
  <c r="AP2141" i="3"/>
  <c r="AQ2141" i="3" s="1"/>
  <c r="S2143" i="3"/>
  <c r="W2142" i="3"/>
  <c r="U2142" i="3"/>
  <c r="V2142" i="3" s="1"/>
  <c r="H2142" i="3"/>
  <c r="AN2142" i="3" s="1"/>
  <c r="L2141" i="3"/>
  <c r="J2141" i="3"/>
  <c r="K2141" i="3" s="1"/>
  <c r="AD2144" i="3"/>
  <c r="AH2144" i="3" s="1"/>
  <c r="AF2143" i="3"/>
  <c r="AG2143" i="3" s="1"/>
  <c r="H1939" i="1"/>
  <c r="L1938" i="1"/>
  <c r="J1938" i="1"/>
  <c r="K1938" i="1" s="1"/>
  <c r="G2143" i="3"/>
  <c r="AM2143" i="3" s="1"/>
  <c r="AR2142" i="3" l="1"/>
  <c r="AP2142" i="3"/>
  <c r="AQ2142" i="3" s="1"/>
  <c r="H2143" i="3"/>
  <c r="AN2143" i="3" s="1"/>
  <c r="L2142" i="3"/>
  <c r="J2142" i="3"/>
  <c r="K2142" i="3" s="1"/>
  <c r="S2144" i="3"/>
  <c r="W2143" i="3"/>
  <c r="U2143" i="3"/>
  <c r="V2143" i="3" s="1"/>
  <c r="AD2145" i="3"/>
  <c r="AH2145" i="3" s="1"/>
  <c r="AF2144" i="3"/>
  <c r="AG2144" i="3" s="1"/>
  <c r="H1940" i="1"/>
  <c r="L1939" i="1"/>
  <c r="J1939" i="1"/>
  <c r="K1939" i="1" s="1"/>
  <c r="G2144" i="3"/>
  <c r="AM2144" i="3" s="1"/>
  <c r="AR2143" i="3" l="1"/>
  <c r="AP2143" i="3"/>
  <c r="AQ2143" i="3" s="1"/>
  <c r="S2145" i="3"/>
  <c r="W2144" i="3"/>
  <c r="U2144" i="3"/>
  <c r="V2144" i="3" s="1"/>
  <c r="H2144" i="3"/>
  <c r="AN2144" i="3" s="1"/>
  <c r="L2143" i="3"/>
  <c r="J2143" i="3"/>
  <c r="K2143" i="3" s="1"/>
  <c r="AD2146" i="3"/>
  <c r="AH2146" i="3" s="1"/>
  <c r="AF2145" i="3"/>
  <c r="AG2145" i="3" s="1"/>
  <c r="H1941" i="1"/>
  <c r="L1940" i="1"/>
  <c r="J1940" i="1"/>
  <c r="K1940" i="1" s="1"/>
  <c r="G2145" i="3"/>
  <c r="AM2145" i="3" s="1"/>
  <c r="AR2144" i="3" l="1"/>
  <c r="AP2144" i="3"/>
  <c r="AQ2144" i="3" s="1"/>
  <c r="H2145" i="3"/>
  <c r="AN2145" i="3" s="1"/>
  <c r="L2144" i="3"/>
  <c r="J2144" i="3"/>
  <c r="K2144" i="3" s="1"/>
  <c r="S2146" i="3"/>
  <c r="W2145" i="3"/>
  <c r="U2145" i="3"/>
  <c r="V2145" i="3" s="1"/>
  <c r="AD2147" i="3"/>
  <c r="AH2147" i="3" s="1"/>
  <c r="AF2146" i="3"/>
  <c r="AG2146" i="3" s="1"/>
  <c r="H1942" i="1"/>
  <c r="L1941" i="1"/>
  <c r="J1941" i="1"/>
  <c r="K1941" i="1" s="1"/>
  <c r="G2146" i="3"/>
  <c r="AM2146" i="3" s="1"/>
  <c r="AR2145" i="3" l="1"/>
  <c r="AP2145" i="3"/>
  <c r="AQ2145" i="3" s="1"/>
  <c r="S2147" i="3"/>
  <c r="W2146" i="3"/>
  <c r="U2146" i="3"/>
  <c r="V2146" i="3" s="1"/>
  <c r="H2146" i="3"/>
  <c r="AN2146" i="3" s="1"/>
  <c r="L2145" i="3"/>
  <c r="J2145" i="3"/>
  <c r="K2145" i="3" s="1"/>
  <c r="AD2148" i="3"/>
  <c r="AH2148" i="3" s="1"/>
  <c r="AF2147" i="3"/>
  <c r="AG2147" i="3" s="1"/>
  <c r="H1943" i="1"/>
  <c r="L1942" i="1"/>
  <c r="J1942" i="1"/>
  <c r="K1942" i="1" s="1"/>
  <c r="G2147" i="3"/>
  <c r="AM2147" i="3" s="1"/>
  <c r="AR2146" i="3" l="1"/>
  <c r="AP2146" i="3"/>
  <c r="AQ2146" i="3" s="1"/>
  <c r="H2147" i="3"/>
  <c r="AN2147" i="3" s="1"/>
  <c r="L2146" i="3"/>
  <c r="J2146" i="3"/>
  <c r="K2146" i="3" s="1"/>
  <c r="S2148" i="3"/>
  <c r="W2147" i="3"/>
  <c r="U2147" i="3"/>
  <c r="V2147" i="3" s="1"/>
  <c r="AD2149" i="3"/>
  <c r="AH2149" i="3" s="1"/>
  <c r="AF2148" i="3"/>
  <c r="H1944" i="1"/>
  <c r="L1943" i="1"/>
  <c r="J1943" i="1"/>
  <c r="K1943" i="1" s="1"/>
  <c r="G2148" i="3"/>
  <c r="AM2148" i="3" s="1"/>
  <c r="AG2148" i="3" l="1"/>
  <c r="AW131" i="3"/>
  <c r="BA131" i="3" s="1"/>
  <c r="AR2147" i="3"/>
  <c r="AP2147" i="3"/>
  <c r="AQ2147" i="3" s="1"/>
  <c r="S2149" i="3"/>
  <c r="W2148" i="3"/>
  <c r="U2148" i="3"/>
  <c r="H2148" i="3"/>
  <c r="AN2148" i="3" s="1"/>
  <c r="L2147" i="3"/>
  <c r="J2147" i="3"/>
  <c r="K2147" i="3" s="1"/>
  <c r="AD2150" i="3"/>
  <c r="AH2150" i="3" s="1"/>
  <c r="AF2149" i="3"/>
  <c r="AG2149" i="3" s="1"/>
  <c r="H1945" i="1"/>
  <c r="L1944" i="1"/>
  <c r="J1944" i="1"/>
  <c r="K1944" i="1" s="1"/>
  <c r="G2149" i="3"/>
  <c r="AM2149" i="3" s="1"/>
  <c r="V2148" i="3" l="1"/>
  <c r="AV131" i="3"/>
  <c r="AZ131" i="3" s="1"/>
  <c r="AR2148" i="3"/>
  <c r="AP2148" i="3"/>
  <c r="H2149" i="3"/>
  <c r="AN2149" i="3" s="1"/>
  <c r="L2148" i="3"/>
  <c r="J2148" i="3"/>
  <c r="S2150" i="3"/>
  <c r="W2149" i="3"/>
  <c r="U2149" i="3"/>
  <c r="V2149" i="3" s="1"/>
  <c r="AD2151" i="3"/>
  <c r="AH2151" i="3" s="1"/>
  <c r="AF2150" i="3"/>
  <c r="AG2150" i="3" s="1"/>
  <c r="H1946" i="1"/>
  <c r="L1945" i="1"/>
  <c r="J1945" i="1"/>
  <c r="K1945" i="1" s="1"/>
  <c r="G2150" i="3"/>
  <c r="AM2150" i="3" s="1"/>
  <c r="AX131" i="3" l="1"/>
  <c r="BB131" i="3" s="1"/>
  <c r="AQ2148" i="3"/>
  <c r="K2148" i="3"/>
  <c r="AU131" i="3"/>
  <c r="AY131" i="3" s="1"/>
  <c r="AR2149" i="3"/>
  <c r="AP2149" i="3"/>
  <c r="AQ2149" i="3" s="1"/>
  <c r="S2151" i="3"/>
  <c r="W2150" i="3"/>
  <c r="U2150" i="3"/>
  <c r="V2150" i="3" s="1"/>
  <c r="H2150" i="3"/>
  <c r="AN2150" i="3" s="1"/>
  <c r="L2149" i="3"/>
  <c r="J2149" i="3"/>
  <c r="K2149" i="3" s="1"/>
  <c r="AD2152" i="3"/>
  <c r="AH2152" i="3" s="1"/>
  <c r="AF2151" i="3"/>
  <c r="AG2151" i="3" s="1"/>
  <c r="H1947" i="1"/>
  <c r="L1946" i="1"/>
  <c r="J1946" i="1"/>
  <c r="K1946" i="1" s="1"/>
  <c r="G2151" i="3"/>
  <c r="AM2151" i="3" s="1"/>
  <c r="AR2150" i="3" l="1"/>
  <c r="AP2150" i="3"/>
  <c r="AQ2150" i="3" s="1"/>
  <c r="H2151" i="3"/>
  <c r="AN2151" i="3" s="1"/>
  <c r="L2150" i="3"/>
  <c r="J2150" i="3"/>
  <c r="K2150" i="3" s="1"/>
  <c r="S2152" i="3"/>
  <c r="W2151" i="3"/>
  <c r="U2151" i="3"/>
  <c r="V2151" i="3" s="1"/>
  <c r="AD2153" i="3"/>
  <c r="AH2153" i="3" s="1"/>
  <c r="AF2152" i="3"/>
  <c r="AG2152" i="3" s="1"/>
  <c r="H1948" i="1"/>
  <c r="L1947" i="1"/>
  <c r="J1947" i="1"/>
  <c r="K1947" i="1" s="1"/>
  <c r="G2152" i="3"/>
  <c r="AM2152" i="3" s="1"/>
  <c r="AR2151" i="3" l="1"/>
  <c r="AP2151" i="3"/>
  <c r="AQ2151" i="3" s="1"/>
  <c r="S2153" i="3"/>
  <c r="W2152" i="3"/>
  <c r="U2152" i="3"/>
  <c r="V2152" i="3" s="1"/>
  <c r="H2152" i="3"/>
  <c r="AN2152" i="3" s="1"/>
  <c r="L2151" i="3"/>
  <c r="J2151" i="3"/>
  <c r="K2151" i="3" s="1"/>
  <c r="AD2154" i="3"/>
  <c r="AH2154" i="3" s="1"/>
  <c r="AF2153" i="3"/>
  <c r="AG2153" i="3" s="1"/>
  <c r="H1949" i="1"/>
  <c r="L1948" i="1"/>
  <c r="J1948" i="1"/>
  <c r="K1948" i="1" s="1"/>
  <c r="G2153" i="3"/>
  <c r="AM2153" i="3" s="1"/>
  <c r="AR2152" i="3" l="1"/>
  <c r="AP2152" i="3"/>
  <c r="AQ2152" i="3" s="1"/>
  <c r="H2153" i="3"/>
  <c r="AN2153" i="3" s="1"/>
  <c r="L2152" i="3"/>
  <c r="J2152" i="3"/>
  <c r="K2152" i="3" s="1"/>
  <c r="S2154" i="3"/>
  <c r="W2153" i="3"/>
  <c r="U2153" i="3"/>
  <c r="V2153" i="3" s="1"/>
  <c r="AD2155" i="3"/>
  <c r="AH2155" i="3" s="1"/>
  <c r="AF2154" i="3"/>
  <c r="AG2154" i="3" s="1"/>
  <c r="H1950" i="1"/>
  <c r="L1949" i="1"/>
  <c r="J1949" i="1"/>
  <c r="K1949" i="1" s="1"/>
  <c r="G2154" i="3"/>
  <c r="AM2154" i="3" s="1"/>
  <c r="AR2153" i="3" l="1"/>
  <c r="AP2153" i="3"/>
  <c r="AQ2153" i="3" s="1"/>
  <c r="S2155" i="3"/>
  <c r="W2154" i="3"/>
  <c r="U2154" i="3"/>
  <c r="V2154" i="3" s="1"/>
  <c r="H2154" i="3"/>
  <c r="AN2154" i="3" s="1"/>
  <c r="L2153" i="3"/>
  <c r="J2153" i="3"/>
  <c r="K2153" i="3" s="1"/>
  <c r="AD2156" i="3"/>
  <c r="AH2156" i="3" s="1"/>
  <c r="AF2155" i="3"/>
  <c r="AG2155" i="3" s="1"/>
  <c r="H1951" i="1"/>
  <c r="L1950" i="1"/>
  <c r="J1950" i="1"/>
  <c r="K1950" i="1" s="1"/>
  <c r="G2155" i="3"/>
  <c r="AM2155" i="3" s="1"/>
  <c r="AR2154" i="3" l="1"/>
  <c r="AP2154" i="3"/>
  <c r="AQ2154" i="3" s="1"/>
  <c r="H2155" i="3"/>
  <c r="AN2155" i="3" s="1"/>
  <c r="L2154" i="3"/>
  <c r="J2154" i="3"/>
  <c r="K2154" i="3" s="1"/>
  <c r="S2156" i="3"/>
  <c r="W2155" i="3"/>
  <c r="U2155" i="3"/>
  <c r="V2155" i="3" s="1"/>
  <c r="AD2157" i="3"/>
  <c r="AH2157" i="3" s="1"/>
  <c r="AF2156" i="3"/>
  <c r="AG2156" i="3" s="1"/>
  <c r="H1952" i="1"/>
  <c r="L1951" i="1"/>
  <c r="J1951" i="1"/>
  <c r="K1951" i="1" s="1"/>
  <c r="G2156" i="3"/>
  <c r="AM2156" i="3" s="1"/>
  <c r="AR2155" i="3" l="1"/>
  <c r="AP2155" i="3"/>
  <c r="AQ2155" i="3" s="1"/>
  <c r="S2157" i="3"/>
  <c r="W2156" i="3"/>
  <c r="U2156" i="3"/>
  <c r="V2156" i="3" s="1"/>
  <c r="H2156" i="3"/>
  <c r="AN2156" i="3" s="1"/>
  <c r="L2155" i="3"/>
  <c r="J2155" i="3"/>
  <c r="K2155" i="3" s="1"/>
  <c r="AD2158" i="3"/>
  <c r="AH2158" i="3" s="1"/>
  <c r="AF2157" i="3"/>
  <c r="AG2157" i="3" s="1"/>
  <c r="H1953" i="1"/>
  <c r="L1952" i="1"/>
  <c r="J1952" i="1"/>
  <c r="K1952" i="1" s="1"/>
  <c r="G2157" i="3"/>
  <c r="AM2157" i="3" s="1"/>
  <c r="AR2156" i="3" l="1"/>
  <c r="AP2156" i="3"/>
  <c r="AQ2156" i="3" s="1"/>
  <c r="H2157" i="3"/>
  <c r="AN2157" i="3" s="1"/>
  <c r="L2156" i="3"/>
  <c r="J2156" i="3"/>
  <c r="K2156" i="3" s="1"/>
  <c r="S2158" i="3"/>
  <c r="W2157" i="3"/>
  <c r="U2157" i="3"/>
  <c r="V2157" i="3" s="1"/>
  <c r="AD2159" i="3"/>
  <c r="AH2159" i="3" s="1"/>
  <c r="AF2158" i="3"/>
  <c r="AG2158" i="3" s="1"/>
  <c r="H1954" i="1"/>
  <c r="L1953" i="1"/>
  <c r="J1953" i="1"/>
  <c r="G2158" i="3"/>
  <c r="AM2158" i="3" s="1"/>
  <c r="AR2157" i="3" l="1"/>
  <c r="AP2157" i="3"/>
  <c r="AQ2157" i="3" s="1"/>
  <c r="K1953" i="1"/>
  <c r="S110" i="1"/>
  <c r="T110" i="1" s="1"/>
  <c r="S2159" i="3"/>
  <c r="W2158" i="3"/>
  <c r="U2158" i="3"/>
  <c r="V2158" i="3" s="1"/>
  <c r="H2158" i="3"/>
  <c r="AN2158" i="3" s="1"/>
  <c r="L2157" i="3"/>
  <c r="J2157" i="3"/>
  <c r="K2157" i="3" s="1"/>
  <c r="AD2160" i="3"/>
  <c r="AH2160" i="3" s="1"/>
  <c r="AF2159" i="3"/>
  <c r="AG2159" i="3" s="1"/>
  <c r="H1955" i="1"/>
  <c r="L1954" i="1"/>
  <c r="J1954" i="1"/>
  <c r="K1954" i="1" s="1"/>
  <c r="G2159" i="3"/>
  <c r="AM2159" i="3" s="1"/>
  <c r="AR2158" i="3" l="1"/>
  <c r="AP2158" i="3"/>
  <c r="AQ2158" i="3" s="1"/>
  <c r="H2159" i="3"/>
  <c r="AN2159" i="3" s="1"/>
  <c r="L2158" i="3"/>
  <c r="J2158" i="3"/>
  <c r="K2158" i="3" s="1"/>
  <c r="S2160" i="3"/>
  <c r="W2159" i="3"/>
  <c r="U2159" i="3"/>
  <c r="V2159" i="3" s="1"/>
  <c r="AD2161" i="3"/>
  <c r="AH2161" i="3" s="1"/>
  <c r="AF2160" i="3"/>
  <c r="AG2160" i="3" s="1"/>
  <c r="H1956" i="1"/>
  <c r="L1955" i="1"/>
  <c r="J1955" i="1"/>
  <c r="K1955" i="1" s="1"/>
  <c r="G2160" i="3"/>
  <c r="AM2160" i="3" s="1"/>
  <c r="AR2159" i="3" l="1"/>
  <c r="AP2159" i="3"/>
  <c r="AQ2159" i="3" s="1"/>
  <c r="S2161" i="3"/>
  <c r="W2160" i="3"/>
  <c r="U2160" i="3"/>
  <c r="V2160" i="3" s="1"/>
  <c r="H2160" i="3"/>
  <c r="AN2160" i="3" s="1"/>
  <c r="L2159" i="3"/>
  <c r="J2159" i="3"/>
  <c r="K2159" i="3" s="1"/>
  <c r="AD2162" i="3"/>
  <c r="AH2162" i="3" s="1"/>
  <c r="AF2161" i="3"/>
  <c r="AG2161" i="3" s="1"/>
  <c r="H1957" i="1"/>
  <c r="L1956" i="1"/>
  <c r="J1956" i="1"/>
  <c r="K1956" i="1" s="1"/>
  <c r="G2161" i="3"/>
  <c r="AM2161" i="3" s="1"/>
  <c r="AR2160" i="3" l="1"/>
  <c r="AP2160" i="3"/>
  <c r="AQ2160" i="3" s="1"/>
  <c r="H2161" i="3"/>
  <c r="AN2161" i="3" s="1"/>
  <c r="L2160" i="3"/>
  <c r="J2160" i="3"/>
  <c r="K2160" i="3" s="1"/>
  <c r="S2162" i="3"/>
  <c r="W2161" i="3"/>
  <c r="U2161" i="3"/>
  <c r="V2161" i="3" s="1"/>
  <c r="AD2163" i="3"/>
  <c r="AH2163" i="3" s="1"/>
  <c r="AF2162" i="3"/>
  <c r="AG2162" i="3" s="1"/>
  <c r="H1958" i="1"/>
  <c r="L1957" i="1"/>
  <c r="J1957" i="1"/>
  <c r="K1957" i="1" s="1"/>
  <c r="G2162" i="3"/>
  <c r="AM2162" i="3" s="1"/>
  <c r="AR2161" i="3" l="1"/>
  <c r="AP2161" i="3"/>
  <c r="AQ2161" i="3" s="1"/>
  <c r="S2163" i="3"/>
  <c r="W2162" i="3"/>
  <c r="U2162" i="3"/>
  <c r="V2162" i="3" s="1"/>
  <c r="H2162" i="3"/>
  <c r="AN2162" i="3" s="1"/>
  <c r="L2161" i="3"/>
  <c r="J2161" i="3"/>
  <c r="K2161" i="3" s="1"/>
  <c r="AD2164" i="3"/>
  <c r="AH2164" i="3" s="1"/>
  <c r="AF2163" i="3"/>
  <c r="AG2163" i="3" s="1"/>
  <c r="H1959" i="1"/>
  <c r="L1958" i="1"/>
  <c r="J1958" i="1"/>
  <c r="K1958" i="1" s="1"/>
  <c r="G2163" i="3"/>
  <c r="AM2163" i="3" s="1"/>
  <c r="AR2162" i="3" l="1"/>
  <c r="AP2162" i="3"/>
  <c r="AQ2162" i="3" s="1"/>
  <c r="H2163" i="3"/>
  <c r="AN2163" i="3" s="1"/>
  <c r="L2162" i="3"/>
  <c r="J2162" i="3"/>
  <c r="K2162" i="3" s="1"/>
  <c r="S2164" i="3"/>
  <c r="W2163" i="3"/>
  <c r="U2163" i="3"/>
  <c r="V2163" i="3" s="1"/>
  <c r="AD2165" i="3"/>
  <c r="AH2165" i="3" s="1"/>
  <c r="AF2164" i="3"/>
  <c r="AG2164" i="3" s="1"/>
  <c r="H1960" i="1"/>
  <c r="L1959" i="1"/>
  <c r="J1959" i="1"/>
  <c r="K1959" i="1" s="1"/>
  <c r="G2164" i="3"/>
  <c r="AM2164" i="3" s="1"/>
  <c r="AR2163" i="3" l="1"/>
  <c r="AP2163" i="3"/>
  <c r="AQ2163" i="3" s="1"/>
  <c r="S2165" i="3"/>
  <c r="W2164" i="3"/>
  <c r="U2164" i="3"/>
  <c r="V2164" i="3" s="1"/>
  <c r="H2164" i="3"/>
  <c r="AN2164" i="3" s="1"/>
  <c r="L2163" i="3"/>
  <c r="J2163" i="3"/>
  <c r="K2163" i="3" s="1"/>
  <c r="AD2166" i="3"/>
  <c r="AH2166" i="3" s="1"/>
  <c r="AF2165" i="3"/>
  <c r="AG2165" i="3" s="1"/>
  <c r="H1961" i="1"/>
  <c r="L1960" i="1"/>
  <c r="J1960" i="1"/>
  <c r="K1960" i="1" s="1"/>
  <c r="G2165" i="3"/>
  <c r="AM2165" i="3" s="1"/>
  <c r="AR2164" i="3" l="1"/>
  <c r="AP2164" i="3"/>
  <c r="AQ2164" i="3" s="1"/>
  <c r="H2165" i="3"/>
  <c r="AN2165" i="3" s="1"/>
  <c r="L2164" i="3"/>
  <c r="J2164" i="3"/>
  <c r="K2164" i="3" s="1"/>
  <c r="S2166" i="3"/>
  <c r="W2165" i="3"/>
  <c r="U2165" i="3"/>
  <c r="V2165" i="3" s="1"/>
  <c r="AD2167" i="3"/>
  <c r="AH2167" i="3" s="1"/>
  <c r="AF2166" i="3"/>
  <c r="AG2166" i="3" s="1"/>
  <c r="H1962" i="1"/>
  <c r="L1961" i="1"/>
  <c r="J1961" i="1"/>
  <c r="K1961" i="1" s="1"/>
  <c r="G2166" i="3"/>
  <c r="AM2166" i="3" s="1"/>
  <c r="AR2165" i="3" l="1"/>
  <c r="AP2165" i="3"/>
  <c r="AQ2165" i="3" s="1"/>
  <c r="S2167" i="3"/>
  <c r="W2166" i="3"/>
  <c r="U2166" i="3"/>
  <c r="V2166" i="3" s="1"/>
  <c r="H2166" i="3"/>
  <c r="AN2166" i="3" s="1"/>
  <c r="L2165" i="3"/>
  <c r="J2165" i="3"/>
  <c r="K2165" i="3" s="1"/>
  <c r="AD2168" i="3"/>
  <c r="AH2168" i="3" s="1"/>
  <c r="AF2167" i="3"/>
  <c r="AG2167" i="3" s="1"/>
  <c r="H1963" i="1"/>
  <c r="L1962" i="1"/>
  <c r="J1962" i="1"/>
  <c r="K1962" i="1" s="1"/>
  <c r="G2167" i="3"/>
  <c r="AM2167" i="3" s="1"/>
  <c r="AR2166" i="3" l="1"/>
  <c r="AP2166" i="3"/>
  <c r="AQ2166" i="3" s="1"/>
  <c r="H2167" i="3"/>
  <c r="AN2167" i="3" s="1"/>
  <c r="L2166" i="3"/>
  <c r="J2166" i="3"/>
  <c r="K2166" i="3" s="1"/>
  <c r="S2168" i="3"/>
  <c r="W2167" i="3"/>
  <c r="U2167" i="3"/>
  <c r="V2167" i="3" s="1"/>
  <c r="AD2169" i="3"/>
  <c r="AH2169" i="3" s="1"/>
  <c r="AF2168" i="3"/>
  <c r="AG2168" i="3" s="1"/>
  <c r="H1964" i="1"/>
  <c r="L1963" i="1"/>
  <c r="J1963" i="1"/>
  <c r="K1963" i="1" s="1"/>
  <c r="G2168" i="3"/>
  <c r="AM2168" i="3" s="1"/>
  <c r="AR2167" i="3" l="1"/>
  <c r="AP2167" i="3"/>
  <c r="AQ2167" i="3" s="1"/>
  <c r="S2169" i="3"/>
  <c r="W2168" i="3"/>
  <c r="U2168" i="3"/>
  <c r="V2168" i="3" s="1"/>
  <c r="H2168" i="3"/>
  <c r="AN2168" i="3" s="1"/>
  <c r="L2167" i="3"/>
  <c r="J2167" i="3"/>
  <c r="K2167" i="3" s="1"/>
  <c r="AD2170" i="3"/>
  <c r="AH2170" i="3" s="1"/>
  <c r="AF2169" i="3"/>
  <c r="AG2169" i="3" s="1"/>
  <c r="H1965" i="1"/>
  <c r="L1964" i="1"/>
  <c r="J1964" i="1"/>
  <c r="K1964" i="1" s="1"/>
  <c r="G2169" i="3"/>
  <c r="AM2169" i="3" s="1"/>
  <c r="AR2168" i="3" l="1"/>
  <c r="AP2168" i="3"/>
  <c r="AQ2168" i="3" s="1"/>
  <c r="H2169" i="3"/>
  <c r="AN2169" i="3" s="1"/>
  <c r="L2168" i="3"/>
  <c r="J2168" i="3"/>
  <c r="K2168" i="3" s="1"/>
  <c r="S2170" i="3"/>
  <c r="W2169" i="3"/>
  <c r="U2169" i="3"/>
  <c r="V2169" i="3" s="1"/>
  <c r="AD2171" i="3"/>
  <c r="AH2171" i="3" s="1"/>
  <c r="AF2170" i="3"/>
  <c r="H1966" i="1"/>
  <c r="L1965" i="1"/>
  <c r="J1965" i="1"/>
  <c r="K1965" i="1" s="1"/>
  <c r="G2170" i="3"/>
  <c r="AM2170" i="3" s="1"/>
  <c r="AG2170" i="3" l="1"/>
  <c r="AW132" i="3"/>
  <c r="BA132" i="3" s="1"/>
  <c r="AR2169" i="3"/>
  <c r="AP2169" i="3"/>
  <c r="AQ2169" i="3" s="1"/>
  <c r="S2171" i="3"/>
  <c r="W2170" i="3"/>
  <c r="U2170" i="3"/>
  <c r="H2170" i="3"/>
  <c r="AN2170" i="3" s="1"/>
  <c r="L2169" i="3"/>
  <c r="J2169" i="3"/>
  <c r="K2169" i="3" s="1"/>
  <c r="AD2172" i="3"/>
  <c r="AH2172" i="3" s="1"/>
  <c r="AF2171" i="3"/>
  <c r="AG2171" i="3" s="1"/>
  <c r="H1967" i="1"/>
  <c r="L1966" i="1"/>
  <c r="J1966" i="1"/>
  <c r="K1966" i="1" s="1"/>
  <c r="G2171" i="3"/>
  <c r="AM2171" i="3" s="1"/>
  <c r="AR2170" i="3" l="1"/>
  <c r="AP2170" i="3"/>
  <c r="V2170" i="3"/>
  <c r="AV132" i="3"/>
  <c r="AZ132" i="3" s="1"/>
  <c r="H2171" i="3"/>
  <c r="AN2171" i="3" s="1"/>
  <c r="L2170" i="3"/>
  <c r="J2170" i="3"/>
  <c r="S2172" i="3"/>
  <c r="W2171" i="3"/>
  <c r="U2171" i="3"/>
  <c r="V2171" i="3" s="1"/>
  <c r="AD2173" i="3"/>
  <c r="AH2173" i="3" s="1"/>
  <c r="AF2172" i="3"/>
  <c r="AG2172" i="3" s="1"/>
  <c r="H1968" i="1"/>
  <c r="L1967" i="1"/>
  <c r="J1967" i="1"/>
  <c r="K1967" i="1" s="1"/>
  <c r="G2172" i="3"/>
  <c r="AM2172" i="3" s="1"/>
  <c r="AR2171" i="3" l="1"/>
  <c r="AP2171" i="3"/>
  <c r="AQ2171" i="3" s="1"/>
  <c r="K2170" i="3"/>
  <c r="AU132" i="3"/>
  <c r="AY132" i="3" s="1"/>
  <c r="AX132" i="3"/>
  <c r="BB132" i="3" s="1"/>
  <c r="AQ2170" i="3"/>
  <c r="S2173" i="3"/>
  <c r="W2172" i="3"/>
  <c r="U2172" i="3"/>
  <c r="V2172" i="3" s="1"/>
  <c r="H2172" i="3"/>
  <c r="AN2172" i="3" s="1"/>
  <c r="L2171" i="3"/>
  <c r="J2171" i="3"/>
  <c r="K2171" i="3" s="1"/>
  <c r="AD2174" i="3"/>
  <c r="AH2174" i="3" s="1"/>
  <c r="AF2173" i="3"/>
  <c r="AG2173" i="3" s="1"/>
  <c r="H1969" i="1"/>
  <c r="L1968" i="1"/>
  <c r="J1968" i="1"/>
  <c r="K1968" i="1" s="1"/>
  <c r="G2173" i="3"/>
  <c r="AM2173" i="3" s="1"/>
  <c r="AR2172" i="3" l="1"/>
  <c r="AP2172" i="3"/>
  <c r="AQ2172" i="3" s="1"/>
  <c r="H2173" i="3"/>
  <c r="AN2173" i="3" s="1"/>
  <c r="L2172" i="3"/>
  <c r="J2172" i="3"/>
  <c r="K2172" i="3" s="1"/>
  <c r="S2174" i="3"/>
  <c r="W2173" i="3"/>
  <c r="U2173" i="3"/>
  <c r="V2173" i="3" s="1"/>
  <c r="AD2175" i="3"/>
  <c r="AH2175" i="3" s="1"/>
  <c r="AF2174" i="3"/>
  <c r="AG2174" i="3" s="1"/>
  <c r="H1970" i="1"/>
  <c r="L1969" i="1"/>
  <c r="J1969" i="1"/>
  <c r="K1969" i="1" s="1"/>
  <c r="G2174" i="3"/>
  <c r="AM2174" i="3" s="1"/>
  <c r="AR2173" i="3" l="1"/>
  <c r="AP2173" i="3"/>
  <c r="AQ2173" i="3" s="1"/>
  <c r="S2175" i="3"/>
  <c r="W2174" i="3"/>
  <c r="U2174" i="3"/>
  <c r="V2174" i="3" s="1"/>
  <c r="H2174" i="3"/>
  <c r="AN2174" i="3" s="1"/>
  <c r="L2173" i="3"/>
  <c r="J2173" i="3"/>
  <c r="K2173" i="3" s="1"/>
  <c r="AD2176" i="3"/>
  <c r="AH2176" i="3" s="1"/>
  <c r="AF2175" i="3"/>
  <c r="AG2175" i="3" s="1"/>
  <c r="H1971" i="1"/>
  <c r="L1970" i="1"/>
  <c r="J1970" i="1"/>
  <c r="K1970" i="1" s="1"/>
  <c r="G2175" i="3"/>
  <c r="AM2175" i="3" s="1"/>
  <c r="AR2174" i="3" l="1"/>
  <c r="AP2174" i="3"/>
  <c r="AQ2174" i="3" s="1"/>
  <c r="H2175" i="3"/>
  <c r="AN2175" i="3" s="1"/>
  <c r="L2174" i="3"/>
  <c r="J2174" i="3"/>
  <c r="K2174" i="3" s="1"/>
  <c r="S2176" i="3"/>
  <c r="W2175" i="3"/>
  <c r="U2175" i="3"/>
  <c r="V2175" i="3" s="1"/>
  <c r="AD2177" i="3"/>
  <c r="AH2177" i="3" s="1"/>
  <c r="AF2176" i="3"/>
  <c r="AG2176" i="3" s="1"/>
  <c r="H1972" i="1"/>
  <c r="L1971" i="1"/>
  <c r="J1971" i="1"/>
  <c r="K1971" i="1" s="1"/>
  <c r="G2176" i="3"/>
  <c r="AM2176" i="3" s="1"/>
  <c r="AR2175" i="3" l="1"/>
  <c r="AP2175" i="3"/>
  <c r="AQ2175" i="3" s="1"/>
  <c r="S2177" i="3"/>
  <c r="W2176" i="3"/>
  <c r="U2176" i="3"/>
  <c r="V2176" i="3" s="1"/>
  <c r="H2176" i="3"/>
  <c r="AN2176" i="3" s="1"/>
  <c r="L2175" i="3"/>
  <c r="J2175" i="3"/>
  <c r="K2175" i="3" s="1"/>
  <c r="AD2178" i="3"/>
  <c r="AH2178" i="3" s="1"/>
  <c r="AF2177" i="3"/>
  <c r="AG2177" i="3" s="1"/>
  <c r="H1973" i="1"/>
  <c r="L1972" i="1"/>
  <c r="J1972" i="1"/>
  <c r="K1972" i="1" s="1"/>
  <c r="G2177" i="3"/>
  <c r="AM2177" i="3" s="1"/>
  <c r="AR2176" i="3" l="1"/>
  <c r="AP2176" i="3"/>
  <c r="AQ2176" i="3" s="1"/>
  <c r="H2177" i="3"/>
  <c r="AN2177" i="3" s="1"/>
  <c r="L2176" i="3"/>
  <c r="J2176" i="3"/>
  <c r="K2176" i="3" s="1"/>
  <c r="S2178" i="3"/>
  <c r="W2177" i="3"/>
  <c r="U2177" i="3"/>
  <c r="V2177" i="3" s="1"/>
  <c r="AD2179" i="3"/>
  <c r="AH2179" i="3" s="1"/>
  <c r="AF2178" i="3"/>
  <c r="AG2178" i="3" s="1"/>
  <c r="H1974" i="1"/>
  <c r="L1973" i="1"/>
  <c r="J1973" i="1"/>
  <c r="K1973" i="1" s="1"/>
  <c r="G2178" i="3"/>
  <c r="AM2178" i="3" s="1"/>
  <c r="AR2177" i="3" l="1"/>
  <c r="AP2177" i="3"/>
  <c r="AQ2177" i="3" s="1"/>
  <c r="S2179" i="3"/>
  <c r="W2178" i="3"/>
  <c r="U2178" i="3"/>
  <c r="V2178" i="3" s="1"/>
  <c r="H2178" i="3"/>
  <c r="AN2178" i="3" s="1"/>
  <c r="L2177" i="3"/>
  <c r="J2177" i="3"/>
  <c r="K2177" i="3" s="1"/>
  <c r="AD2180" i="3"/>
  <c r="AH2180" i="3" s="1"/>
  <c r="AF2179" i="3"/>
  <c r="AG2179" i="3" s="1"/>
  <c r="H1975" i="1"/>
  <c r="L1974" i="1"/>
  <c r="J1974" i="1"/>
  <c r="K1974" i="1" s="1"/>
  <c r="G2179" i="3"/>
  <c r="AM2179" i="3" s="1"/>
  <c r="AR2178" i="3" l="1"/>
  <c r="AP2178" i="3"/>
  <c r="AQ2178" i="3" s="1"/>
  <c r="H2179" i="3"/>
  <c r="AN2179" i="3" s="1"/>
  <c r="L2178" i="3"/>
  <c r="J2178" i="3"/>
  <c r="K2178" i="3" s="1"/>
  <c r="S2180" i="3"/>
  <c r="W2179" i="3"/>
  <c r="U2179" i="3"/>
  <c r="V2179" i="3" s="1"/>
  <c r="AD2181" i="3"/>
  <c r="AH2181" i="3" s="1"/>
  <c r="AF2180" i="3"/>
  <c r="AG2180" i="3" s="1"/>
  <c r="H1976" i="1"/>
  <c r="L1975" i="1"/>
  <c r="J1975" i="1"/>
  <c r="G2180" i="3"/>
  <c r="AM2180" i="3" s="1"/>
  <c r="AR2179" i="3" l="1"/>
  <c r="AP2179" i="3"/>
  <c r="AQ2179" i="3" s="1"/>
  <c r="K1975" i="1"/>
  <c r="S111" i="1"/>
  <c r="T111" i="1" s="1"/>
  <c r="S2181" i="3"/>
  <c r="W2180" i="3"/>
  <c r="U2180" i="3"/>
  <c r="V2180" i="3" s="1"/>
  <c r="H2180" i="3"/>
  <c r="AN2180" i="3" s="1"/>
  <c r="L2179" i="3"/>
  <c r="J2179" i="3"/>
  <c r="K2179" i="3" s="1"/>
  <c r="AD2182" i="3"/>
  <c r="AH2182" i="3" s="1"/>
  <c r="AF2181" i="3"/>
  <c r="AG2181" i="3" s="1"/>
  <c r="H1977" i="1"/>
  <c r="L1976" i="1"/>
  <c r="J1976" i="1"/>
  <c r="K1976" i="1" s="1"/>
  <c r="G2181" i="3"/>
  <c r="AM2181" i="3" s="1"/>
  <c r="AR2180" i="3" l="1"/>
  <c r="AP2180" i="3"/>
  <c r="AQ2180" i="3" s="1"/>
  <c r="H2181" i="3"/>
  <c r="AN2181" i="3" s="1"/>
  <c r="L2180" i="3"/>
  <c r="J2180" i="3"/>
  <c r="K2180" i="3" s="1"/>
  <c r="S2182" i="3"/>
  <c r="W2181" i="3"/>
  <c r="U2181" i="3"/>
  <c r="V2181" i="3" s="1"/>
  <c r="AD2183" i="3"/>
  <c r="AH2183" i="3" s="1"/>
  <c r="AF2182" i="3"/>
  <c r="AG2182" i="3" s="1"/>
  <c r="H1978" i="1"/>
  <c r="L1977" i="1"/>
  <c r="J1977" i="1"/>
  <c r="K1977" i="1" s="1"/>
  <c r="G2182" i="3"/>
  <c r="AM2182" i="3" s="1"/>
  <c r="AR2181" i="3" l="1"/>
  <c r="AP2181" i="3"/>
  <c r="AQ2181" i="3" s="1"/>
  <c r="S2183" i="3"/>
  <c r="W2182" i="3"/>
  <c r="U2182" i="3"/>
  <c r="V2182" i="3" s="1"/>
  <c r="H2182" i="3"/>
  <c r="AN2182" i="3" s="1"/>
  <c r="L2181" i="3"/>
  <c r="J2181" i="3"/>
  <c r="K2181" i="3" s="1"/>
  <c r="AD2184" i="3"/>
  <c r="AH2184" i="3" s="1"/>
  <c r="AF2183" i="3"/>
  <c r="AG2183" i="3" s="1"/>
  <c r="H1979" i="1"/>
  <c r="L1978" i="1"/>
  <c r="J1978" i="1"/>
  <c r="K1978" i="1" s="1"/>
  <c r="G2183" i="3"/>
  <c r="AM2183" i="3" s="1"/>
  <c r="AR2182" i="3" l="1"/>
  <c r="AP2182" i="3"/>
  <c r="AQ2182" i="3" s="1"/>
  <c r="H2183" i="3"/>
  <c r="AN2183" i="3" s="1"/>
  <c r="L2182" i="3"/>
  <c r="J2182" i="3"/>
  <c r="K2182" i="3" s="1"/>
  <c r="S2184" i="3"/>
  <c r="W2183" i="3"/>
  <c r="U2183" i="3"/>
  <c r="V2183" i="3" s="1"/>
  <c r="AD2185" i="3"/>
  <c r="AH2185" i="3" s="1"/>
  <c r="AF2184" i="3"/>
  <c r="AG2184" i="3" s="1"/>
  <c r="H1980" i="1"/>
  <c r="L1979" i="1"/>
  <c r="J1979" i="1"/>
  <c r="K1979" i="1" s="1"/>
  <c r="G2184" i="3"/>
  <c r="AM2184" i="3" s="1"/>
  <c r="AR2183" i="3" l="1"/>
  <c r="AP2183" i="3"/>
  <c r="AQ2183" i="3" s="1"/>
  <c r="S2185" i="3"/>
  <c r="W2184" i="3"/>
  <c r="U2184" i="3"/>
  <c r="V2184" i="3" s="1"/>
  <c r="H2184" i="3"/>
  <c r="AN2184" i="3" s="1"/>
  <c r="L2183" i="3"/>
  <c r="J2183" i="3"/>
  <c r="K2183" i="3" s="1"/>
  <c r="AD2186" i="3"/>
  <c r="AH2186" i="3" s="1"/>
  <c r="AF2185" i="3"/>
  <c r="AG2185" i="3" s="1"/>
  <c r="H1981" i="1"/>
  <c r="L1980" i="1"/>
  <c r="J1980" i="1"/>
  <c r="K1980" i="1" s="1"/>
  <c r="G2185" i="3"/>
  <c r="AM2185" i="3" s="1"/>
  <c r="AR2184" i="3" l="1"/>
  <c r="AP2184" i="3"/>
  <c r="AQ2184" i="3" s="1"/>
  <c r="H2185" i="3"/>
  <c r="AN2185" i="3" s="1"/>
  <c r="L2184" i="3"/>
  <c r="J2184" i="3"/>
  <c r="K2184" i="3" s="1"/>
  <c r="S2186" i="3"/>
  <c r="W2185" i="3"/>
  <c r="U2185" i="3"/>
  <c r="V2185" i="3" s="1"/>
  <c r="AD2187" i="3"/>
  <c r="AH2187" i="3" s="1"/>
  <c r="AF2186" i="3"/>
  <c r="AG2186" i="3" s="1"/>
  <c r="H1982" i="1"/>
  <c r="L1981" i="1"/>
  <c r="J1981" i="1"/>
  <c r="K1981" i="1" s="1"/>
  <c r="G2186" i="3"/>
  <c r="AM2186" i="3" s="1"/>
  <c r="AR2185" i="3" l="1"/>
  <c r="AP2185" i="3"/>
  <c r="AQ2185" i="3" s="1"/>
  <c r="S2187" i="3"/>
  <c r="W2186" i="3"/>
  <c r="U2186" i="3"/>
  <c r="V2186" i="3" s="1"/>
  <c r="H2186" i="3"/>
  <c r="AN2186" i="3" s="1"/>
  <c r="L2185" i="3"/>
  <c r="J2185" i="3"/>
  <c r="K2185" i="3" s="1"/>
  <c r="AD2188" i="3"/>
  <c r="AH2188" i="3" s="1"/>
  <c r="AF2187" i="3"/>
  <c r="AG2187" i="3" s="1"/>
  <c r="H1983" i="1"/>
  <c r="L1982" i="1"/>
  <c r="J1982" i="1"/>
  <c r="K1982" i="1" s="1"/>
  <c r="G2187" i="3"/>
  <c r="AM2187" i="3" s="1"/>
  <c r="AR2186" i="3" l="1"/>
  <c r="AP2186" i="3"/>
  <c r="AQ2186" i="3" s="1"/>
  <c r="H2187" i="3"/>
  <c r="AN2187" i="3" s="1"/>
  <c r="L2186" i="3"/>
  <c r="J2186" i="3"/>
  <c r="K2186" i="3" s="1"/>
  <c r="S2188" i="3"/>
  <c r="W2187" i="3"/>
  <c r="U2187" i="3"/>
  <c r="V2187" i="3" s="1"/>
  <c r="AD2189" i="3"/>
  <c r="AH2189" i="3" s="1"/>
  <c r="AF2188" i="3"/>
  <c r="AG2188" i="3" s="1"/>
  <c r="H1984" i="1"/>
  <c r="L1983" i="1"/>
  <c r="J1983" i="1"/>
  <c r="K1983" i="1" s="1"/>
  <c r="G2188" i="3"/>
  <c r="AM2188" i="3" s="1"/>
  <c r="AR2187" i="3" l="1"/>
  <c r="AP2187" i="3"/>
  <c r="AQ2187" i="3" s="1"/>
  <c r="S2189" i="3"/>
  <c r="W2188" i="3"/>
  <c r="U2188" i="3"/>
  <c r="V2188" i="3" s="1"/>
  <c r="H2188" i="3"/>
  <c r="AN2188" i="3" s="1"/>
  <c r="L2187" i="3"/>
  <c r="J2187" i="3"/>
  <c r="K2187" i="3" s="1"/>
  <c r="AD2190" i="3"/>
  <c r="AH2190" i="3" s="1"/>
  <c r="AF2189" i="3"/>
  <c r="AG2189" i="3" s="1"/>
  <c r="H1985" i="1"/>
  <c r="L1984" i="1"/>
  <c r="J1984" i="1"/>
  <c r="K1984" i="1" s="1"/>
  <c r="G2189" i="3"/>
  <c r="AM2189" i="3" s="1"/>
  <c r="AR2188" i="3" l="1"/>
  <c r="AP2188" i="3"/>
  <c r="AQ2188" i="3" s="1"/>
  <c r="H2189" i="3"/>
  <c r="AN2189" i="3" s="1"/>
  <c r="L2188" i="3"/>
  <c r="J2188" i="3"/>
  <c r="K2188" i="3" s="1"/>
  <c r="S2190" i="3"/>
  <c r="W2189" i="3"/>
  <c r="U2189" i="3"/>
  <c r="V2189" i="3" s="1"/>
  <c r="AD2191" i="3"/>
  <c r="AH2191" i="3" s="1"/>
  <c r="AF2190" i="3"/>
  <c r="AG2190" i="3" s="1"/>
  <c r="H1986" i="1"/>
  <c r="L1985" i="1"/>
  <c r="J1985" i="1"/>
  <c r="K1985" i="1" s="1"/>
  <c r="G2190" i="3"/>
  <c r="AM2190" i="3" s="1"/>
  <c r="AR2189" i="3" l="1"/>
  <c r="AP2189" i="3"/>
  <c r="AQ2189" i="3" s="1"/>
  <c r="S2191" i="3"/>
  <c r="W2190" i="3"/>
  <c r="U2190" i="3"/>
  <c r="V2190" i="3" s="1"/>
  <c r="H2190" i="3"/>
  <c r="AN2190" i="3" s="1"/>
  <c r="L2189" i="3"/>
  <c r="J2189" i="3"/>
  <c r="K2189" i="3" s="1"/>
  <c r="AD2192" i="3"/>
  <c r="AH2192" i="3" s="1"/>
  <c r="AF2191" i="3"/>
  <c r="H1987" i="1"/>
  <c r="L1986" i="1"/>
  <c r="J1986" i="1"/>
  <c r="K1986" i="1" s="1"/>
  <c r="G2191" i="3"/>
  <c r="AM2191" i="3" s="1"/>
  <c r="AG2191" i="3" l="1"/>
  <c r="AW133" i="3"/>
  <c r="BA133" i="3" s="1"/>
  <c r="AR2190" i="3"/>
  <c r="AP2190" i="3"/>
  <c r="AQ2190" i="3" s="1"/>
  <c r="H2191" i="3"/>
  <c r="AN2191" i="3" s="1"/>
  <c r="L2190" i="3"/>
  <c r="J2190" i="3"/>
  <c r="K2190" i="3" s="1"/>
  <c r="S2192" i="3"/>
  <c r="W2191" i="3"/>
  <c r="U2191" i="3"/>
  <c r="AD2193" i="3"/>
  <c r="AH2193" i="3" s="1"/>
  <c r="AF2192" i="3"/>
  <c r="AG2192" i="3" s="1"/>
  <c r="H1988" i="1"/>
  <c r="L1987" i="1"/>
  <c r="J1987" i="1"/>
  <c r="K1987" i="1" s="1"/>
  <c r="G2192" i="3"/>
  <c r="AM2192" i="3" s="1"/>
  <c r="V2191" i="3" l="1"/>
  <c r="AV133" i="3"/>
  <c r="AZ133" i="3" s="1"/>
  <c r="AR2191" i="3"/>
  <c r="AP2191" i="3"/>
  <c r="S2193" i="3"/>
  <c r="W2192" i="3"/>
  <c r="U2192" i="3"/>
  <c r="V2192" i="3" s="1"/>
  <c r="H2192" i="3"/>
  <c r="AN2192" i="3" s="1"/>
  <c r="L2191" i="3"/>
  <c r="J2191" i="3"/>
  <c r="AD2194" i="3"/>
  <c r="AH2194" i="3" s="1"/>
  <c r="AF2193" i="3"/>
  <c r="AG2193" i="3" s="1"/>
  <c r="H1989" i="1"/>
  <c r="L1988" i="1"/>
  <c r="J1988" i="1"/>
  <c r="K1988" i="1" s="1"/>
  <c r="G2193" i="3"/>
  <c r="AM2193" i="3" s="1"/>
  <c r="AX133" i="3" l="1"/>
  <c r="BB133" i="3" s="1"/>
  <c r="AQ2191" i="3"/>
  <c r="AR2192" i="3"/>
  <c r="AP2192" i="3"/>
  <c r="AQ2192" i="3" s="1"/>
  <c r="K2191" i="3"/>
  <c r="AU133" i="3"/>
  <c r="AY133" i="3" s="1"/>
  <c r="H2193" i="3"/>
  <c r="AN2193" i="3" s="1"/>
  <c r="L2192" i="3"/>
  <c r="J2192" i="3"/>
  <c r="K2192" i="3" s="1"/>
  <c r="S2194" i="3"/>
  <c r="W2193" i="3"/>
  <c r="U2193" i="3"/>
  <c r="V2193" i="3" s="1"/>
  <c r="AD2195" i="3"/>
  <c r="AH2195" i="3" s="1"/>
  <c r="AF2194" i="3"/>
  <c r="AG2194" i="3" s="1"/>
  <c r="H1990" i="1"/>
  <c r="L1989" i="1"/>
  <c r="J1989" i="1"/>
  <c r="K1989" i="1" s="1"/>
  <c r="G2194" i="3"/>
  <c r="AM2194" i="3" s="1"/>
  <c r="AR2193" i="3" l="1"/>
  <c r="AP2193" i="3"/>
  <c r="AQ2193" i="3" s="1"/>
  <c r="S2195" i="3"/>
  <c r="W2194" i="3"/>
  <c r="U2194" i="3"/>
  <c r="V2194" i="3" s="1"/>
  <c r="H2194" i="3"/>
  <c r="AN2194" i="3" s="1"/>
  <c r="L2193" i="3"/>
  <c r="J2193" i="3"/>
  <c r="K2193" i="3" s="1"/>
  <c r="AD2196" i="3"/>
  <c r="AH2196" i="3" s="1"/>
  <c r="AF2195" i="3"/>
  <c r="AG2195" i="3" s="1"/>
  <c r="H1991" i="1"/>
  <c r="L1990" i="1"/>
  <c r="J1990" i="1"/>
  <c r="K1990" i="1" s="1"/>
  <c r="G2195" i="3"/>
  <c r="AM2195" i="3" s="1"/>
  <c r="AR2194" i="3" l="1"/>
  <c r="AP2194" i="3"/>
  <c r="AQ2194" i="3" s="1"/>
  <c r="H2195" i="3"/>
  <c r="AN2195" i="3" s="1"/>
  <c r="L2194" i="3"/>
  <c r="J2194" i="3"/>
  <c r="K2194" i="3" s="1"/>
  <c r="S2196" i="3"/>
  <c r="W2195" i="3"/>
  <c r="U2195" i="3"/>
  <c r="V2195" i="3" s="1"/>
  <c r="AD2197" i="3"/>
  <c r="AH2197" i="3" s="1"/>
  <c r="AF2196" i="3"/>
  <c r="AG2196" i="3" s="1"/>
  <c r="H1992" i="1"/>
  <c r="L1991" i="1"/>
  <c r="J1991" i="1"/>
  <c r="K1991" i="1" s="1"/>
  <c r="G2196" i="3"/>
  <c r="AM2196" i="3" s="1"/>
  <c r="AR2195" i="3" l="1"/>
  <c r="AP2195" i="3"/>
  <c r="AQ2195" i="3" s="1"/>
  <c r="S2197" i="3"/>
  <c r="W2196" i="3"/>
  <c r="U2196" i="3"/>
  <c r="V2196" i="3" s="1"/>
  <c r="H2196" i="3"/>
  <c r="AN2196" i="3" s="1"/>
  <c r="L2195" i="3"/>
  <c r="J2195" i="3"/>
  <c r="K2195" i="3" s="1"/>
  <c r="AD2198" i="3"/>
  <c r="AH2198" i="3" s="1"/>
  <c r="AF2197" i="3"/>
  <c r="AG2197" i="3" s="1"/>
  <c r="H1993" i="1"/>
  <c r="L1992" i="1"/>
  <c r="J1992" i="1"/>
  <c r="K1992" i="1" s="1"/>
  <c r="G2197" i="3"/>
  <c r="AM2197" i="3" s="1"/>
  <c r="AR2196" i="3" l="1"/>
  <c r="AP2196" i="3"/>
  <c r="AQ2196" i="3" s="1"/>
  <c r="H2197" i="3"/>
  <c r="AN2197" i="3" s="1"/>
  <c r="L2196" i="3"/>
  <c r="J2196" i="3"/>
  <c r="K2196" i="3" s="1"/>
  <c r="S2198" i="3"/>
  <c r="W2197" i="3"/>
  <c r="U2197" i="3"/>
  <c r="V2197" i="3" s="1"/>
  <c r="AD2199" i="3"/>
  <c r="AH2199" i="3" s="1"/>
  <c r="AF2198" i="3"/>
  <c r="AG2198" i="3" s="1"/>
  <c r="H1994" i="1"/>
  <c r="L1993" i="1"/>
  <c r="J1993" i="1"/>
  <c r="K1993" i="1" s="1"/>
  <c r="G2198" i="3"/>
  <c r="AM2198" i="3" s="1"/>
  <c r="AR2197" i="3" l="1"/>
  <c r="AP2197" i="3"/>
  <c r="AQ2197" i="3" s="1"/>
  <c r="S2199" i="3"/>
  <c r="W2198" i="3"/>
  <c r="U2198" i="3"/>
  <c r="V2198" i="3" s="1"/>
  <c r="H2198" i="3"/>
  <c r="AN2198" i="3" s="1"/>
  <c r="L2197" i="3"/>
  <c r="J2197" i="3"/>
  <c r="K2197" i="3" s="1"/>
  <c r="AD2200" i="3"/>
  <c r="AH2200" i="3" s="1"/>
  <c r="AF2199" i="3"/>
  <c r="AG2199" i="3" s="1"/>
  <c r="H1995" i="1"/>
  <c r="L1994" i="1"/>
  <c r="J1994" i="1"/>
  <c r="K1994" i="1" s="1"/>
  <c r="G2199" i="3"/>
  <c r="AM2199" i="3" s="1"/>
  <c r="AR2198" i="3" l="1"/>
  <c r="AP2198" i="3"/>
  <c r="AQ2198" i="3" s="1"/>
  <c r="H2199" i="3"/>
  <c r="AN2199" i="3" s="1"/>
  <c r="L2198" i="3"/>
  <c r="J2198" i="3"/>
  <c r="K2198" i="3" s="1"/>
  <c r="S2200" i="3"/>
  <c r="W2199" i="3"/>
  <c r="U2199" i="3"/>
  <c r="V2199" i="3" s="1"/>
  <c r="AD2201" i="3"/>
  <c r="AH2201" i="3" s="1"/>
  <c r="AF2200" i="3"/>
  <c r="AG2200" i="3" s="1"/>
  <c r="H1996" i="1"/>
  <c r="L1995" i="1"/>
  <c r="J1995" i="1"/>
  <c r="G2200" i="3"/>
  <c r="AM2200" i="3" s="1"/>
  <c r="AR2199" i="3" l="1"/>
  <c r="AP2199" i="3"/>
  <c r="AQ2199" i="3" s="1"/>
  <c r="K1995" i="1"/>
  <c r="S112" i="1"/>
  <c r="T112" i="1" s="1"/>
  <c r="S2201" i="3"/>
  <c r="W2200" i="3"/>
  <c r="U2200" i="3"/>
  <c r="V2200" i="3" s="1"/>
  <c r="H2200" i="3"/>
  <c r="AN2200" i="3" s="1"/>
  <c r="L2199" i="3"/>
  <c r="J2199" i="3"/>
  <c r="K2199" i="3" s="1"/>
  <c r="AD2202" i="3"/>
  <c r="AH2202" i="3" s="1"/>
  <c r="AF2201" i="3"/>
  <c r="AG2201" i="3" s="1"/>
  <c r="H1997" i="1"/>
  <c r="L1996" i="1"/>
  <c r="J1996" i="1"/>
  <c r="K1996" i="1" s="1"/>
  <c r="G2201" i="3"/>
  <c r="AM2201" i="3" s="1"/>
  <c r="AR2200" i="3" l="1"/>
  <c r="AP2200" i="3"/>
  <c r="AQ2200" i="3" s="1"/>
  <c r="H2201" i="3"/>
  <c r="AN2201" i="3" s="1"/>
  <c r="L2200" i="3"/>
  <c r="J2200" i="3"/>
  <c r="K2200" i="3" s="1"/>
  <c r="S2202" i="3"/>
  <c r="W2201" i="3"/>
  <c r="U2201" i="3"/>
  <c r="V2201" i="3" s="1"/>
  <c r="AD2203" i="3"/>
  <c r="AH2203" i="3" s="1"/>
  <c r="AF2202" i="3"/>
  <c r="AG2202" i="3" s="1"/>
  <c r="H1998" i="1"/>
  <c r="L1997" i="1"/>
  <c r="J1997" i="1"/>
  <c r="K1997" i="1" s="1"/>
  <c r="G2202" i="3"/>
  <c r="AM2202" i="3" s="1"/>
  <c r="AR2201" i="3" l="1"/>
  <c r="AP2201" i="3"/>
  <c r="AQ2201" i="3" s="1"/>
  <c r="S2203" i="3"/>
  <c r="W2202" i="3"/>
  <c r="U2202" i="3"/>
  <c r="V2202" i="3" s="1"/>
  <c r="H2202" i="3"/>
  <c r="AN2202" i="3" s="1"/>
  <c r="L2201" i="3"/>
  <c r="J2201" i="3"/>
  <c r="K2201" i="3" s="1"/>
  <c r="AD2204" i="3"/>
  <c r="AH2204" i="3" s="1"/>
  <c r="AF2203" i="3"/>
  <c r="AG2203" i="3" s="1"/>
  <c r="H1999" i="1"/>
  <c r="L1998" i="1"/>
  <c r="J1998" i="1"/>
  <c r="K1998" i="1" s="1"/>
  <c r="G2203" i="3"/>
  <c r="AM2203" i="3" s="1"/>
  <c r="AR2202" i="3" l="1"/>
  <c r="AP2202" i="3"/>
  <c r="AQ2202" i="3" s="1"/>
  <c r="H2203" i="3"/>
  <c r="AN2203" i="3" s="1"/>
  <c r="L2202" i="3"/>
  <c r="J2202" i="3"/>
  <c r="K2202" i="3" s="1"/>
  <c r="S2204" i="3"/>
  <c r="W2203" i="3"/>
  <c r="U2203" i="3"/>
  <c r="V2203" i="3" s="1"/>
  <c r="AD2205" i="3"/>
  <c r="AH2205" i="3" s="1"/>
  <c r="AF2204" i="3"/>
  <c r="AG2204" i="3" s="1"/>
  <c r="H2000" i="1"/>
  <c r="L1999" i="1"/>
  <c r="J1999" i="1"/>
  <c r="K1999" i="1" s="1"/>
  <c r="G2204" i="3"/>
  <c r="AM2204" i="3" s="1"/>
  <c r="AR2203" i="3" l="1"/>
  <c r="AP2203" i="3"/>
  <c r="AQ2203" i="3" s="1"/>
  <c r="S2205" i="3"/>
  <c r="W2204" i="3"/>
  <c r="U2204" i="3"/>
  <c r="V2204" i="3" s="1"/>
  <c r="H2204" i="3"/>
  <c r="AN2204" i="3" s="1"/>
  <c r="L2203" i="3"/>
  <c r="J2203" i="3"/>
  <c r="K2203" i="3" s="1"/>
  <c r="AD2206" i="3"/>
  <c r="AH2206" i="3" s="1"/>
  <c r="AF2205" i="3"/>
  <c r="AG2205" i="3" s="1"/>
  <c r="H2001" i="1"/>
  <c r="L2000" i="1"/>
  <c r="J2000" i="1"/>
  <c r="K2000" i="1" s="1"/>
  <c r="G2205" i="3"/>
  <c r="AM2205" i="3" s="1"/>
  <c r="AR2204" i="3" l="1"/>
  <c r="AP2204" i="3"/>
  <c r="AQ2204" i="3" s="1"/>
  <c r="H2205" i="3"/>
  <c r="AN2205" i="3" s="1"/>
  <c r="L2204" i="3"/>
  <c r="J2204" i="3"/>
  <c r="K2204" i="3" s="1"/>
  <c r="S2206" i="3"/>
  <c r="W2205" i="3"/>
  <c r="U2205" i="3"/>
  <c r="V2205" i="3" s="1"/>
  <c r="AD2207" i="3"/>
  <c r="AH2207" i="3" s="1"/>
  <c r="AF2206" i="3"/>
  <c r="AG2206" i="3" s="1"/>
  <c r="H2002" i="1"/>
  <c r="L2001" i="1"/>
  <c r="J2001" i="1"/>
  <c r="K2001" i="1" s="1"/>
  <c r="G2206" i="3"/>
  <c r="AM2206" i="3" s="1"/>
  <c r="AR2205" i="3" l="1"/>
  <c r="AP2205" i="3"/>
  <c r="AQ2205" i="3" s="1"/>
  <c r="S2207" i="3"/>
  <c r="W2206" i="3"/>
  <c r="U2206" i="3"/>
  <c r="V2206" i="3" s="1"/>
  <c r="H2206" i="3"/>
  <c r="AN2206" i="3" s="1"/>
  <c r="L2205" i="3"/>
  <c r="J2205" i="3"/>
  <c r="K2205" i="3" s="1"/>
  <c r="AD2208" i="3"/>
  <c r="AH2208" i="3" s="1"/>
  <c r="AF2207" i="3"/>
  <c r="AG2207" i="3" s="1"/>
  <c r="H2003" i="1"/>
  <c r="L2002" i="1"/>
  <c r="J2002" i="1"/>
  <c r="K2002" i="1" s="1"/>
  <c r="G2207" i="3"/>
  <c r="AM2207" i="3" s="1"/>
  <c r="AR2206" i="3" l="1"/>
  <c r="AP2206" i="3"/>
  <c r="AQ2206" i="3" s="1"/>
  <c r="H2207" i="3"/>
  <c r="AN2207" i="3" s="1"/>
  <c r="L2206" i="3"/>
  <c r="J2206" i="3"/>
  <c r="K2206" i="3" s="1"/>
  <c r="S2208" i="3"/>
  <c r="W2207" i="3"/>
  <c r="U2207" i="3"/>
  <c r="V2207" i="3" s="1"/>
  <c r="AD2209" i="3"/>
  <c r="AH2209" i="3" s="1"/>
  <c r="AF2208" i="3"/>
  <c r="AG2208" i="3" s="1"/>
  <c r="H2004" i="1"/>
  <c r="L2003" i="1"/>
  <c r="J2003" i="1"/>
  <c r="K2003" i="1" s="1"/>
  <c r="G2208" i="3"/>
  <c r="AM2208" i="3" s="1"/>
  <c r="AR2207" i="3" l="1"/>
  <c r="AP2207" i="3"/>
  <c r="AQ2207" i="3" s="1"/>
  <c r="S2209" i="3"/>
  <c r="W2208" i="3"/>
  <c r="U2208" i="3"/>
  <c r="V2208" i="3" s="1"/>
  <c r="H2208" i="3"/>
  <c r="AN2208" i="3" s="1"/>
  <c r="L2207" i="3"/>
  <c r="J2207" i="3"/>
  <c r="K2207" i="3" s="1"/>
  <c r="AD2210" i="3"/>
  <c r="AH2210" i="3" s="1"/>
  <c r="AF2209" i="3"/>
  <c r="H2005" i="1"/>
  <c r="L2004" i="1"/>
  <c r="J2004" i="1"/>
  <c r="K2004" i="1" s="1"/>
  <c r="G2209" i="3"/>
  <c r="AM2209" i="3" s="1"/>
  <c r="AG2209" i="3" l="1"/>
  <c r="AW134" i="3"/>
  <c r="BA134" i="3" s="1"/>
  <c r="AR2208" i="3"/>
  <c r="AP2208" i="3"/>
  <c r="AQ2208" i="3" s="1"/>
  <c r="H2209" i="3"/>
  <c r="AN2209" i="3" s="1"/>
  <c r="L2208" i="3"/>
  <c r="J2208" i="3"/>
  <c r="K2208" i="3" s="1"/>
  <c r="S2210" i="3"/>
  <c r="W2209" i="3"/>
  <c r="U2209" i="3"/>
  <c r="AD2211" i="3"/>
  <c r="AH2211" i="3" s="1"/>
  <c r="AF2210" i="3"/>
  <c r="AG2210" i="3" s="1"/>
  <c r="H2006" i="1"/>
  <c r="L2005" i="1"/>
  <c r="J2005" i="1"/>
  <c r="K2005" i="1" s="1"/>
  <c r="G2210" i="3"/>
  <c r="AM2210" i="3" s="1"/>
  <c r="V2209" i="3" l="1"/>
  <c r="AV134" i="3"/>
  <c r="AZ134" i="3" s="1"/>
  <c r="AR2209" i="3"/>
  <c r="AP2209" i="3"/>
  <c r="S2211" i="3"/>
  <c r="W2210" i="3"/>
  <c r="U2210" i="3"/>
  <c r="V2210" i="3" s="1"/>
  <c r="H2210" i="3"/>
  <c r="AN2210" i="3" s="1"/>
  <c r="L2209" i="3"/>
  <c r="J2209" i="3"/>
  <c r="AD2212" i="3"/>
  <c r="AH2212" i="3" s="1"/>
  <c r="AF2211" i="3"/>
  <c r="AG2211" i="3" s="1"/>
  <c r="H2007" i="1"/>
  <c r="L2006" i="1"/>
  <c r="J2006" i="1"/>
  <c r="K2006" i="1" s="1"/>
  <c r="G2211" i="3"/>
  <c r="AM2211" i="3" s="1"/>
  <c r="AX134" i="3" l="1"/>
  <c r="BB134" i="3" s="1"/>
  <c r="AQ2209" i="3"/>
  <c r="AR2210" i="3"/>
  <c r="AP2210" i="3"/>
  <c r="AQ2210" i="3" s="1"/>
  <c r="K2209" i="3"/>
  <c r="AU134" i="3"/>
  <c r="AY134" i="3" s="1"/>
  <c r="H2211" i="3"/>
  <c r="AN2211" i="3" s="1"/>
  <c r="L2210" i="3"/>
  <c r="J2210" i="3"/>
  <c r="K2210" i="3" s="1"/>
  <c r="S2212" i="3"/>
  <c r="W2211" i="3"/>
  <c r="U2211" i="3"/>
  <c r="V2211" i="3" s="1"/>
  <c r="AD2213" i="3"/>
  <c r="AH2213" i="3" s="1"/>
  <c r="AF2212" i="3"/>
  <c r="AG2212" i="3" s="1"/>
  <c r="H2008" i="1"/>
  <c r="L2007" i="1"/>
  <c r="J2007" i="1"/>
  <c r="K2007" i="1" s="1"/>
  <c r="G2212" i="3"/>
  <c r="AM2212" i="3" s="1"/>
  <c r="AR2211" i="3" l="1"/>
  <c r="AP2211" i="3"/>
  <c r="AQ2211" i="3" s="1"/>
  <c r="S2213" i="3"/>
  <c r="W2212" i="3"/>
  <c r="U2212" i="3"/>
  <c r="V2212" i="3" s="1"/>
  <c r="H2212" i="3"/>
  <c r="AN2212" i="3" s="1"/>
  <c r="L2211" i="3"/>
  <c r="J2211" i="3"/>
  <c r="K2211" i="3" s="1"/>
  <c r="AD2214" i="3"/>
  <c r="AH2214" i="3" s="1"/>
  <c r="AF2213" i="3"/>
  <c r="AG2213" i="3" s="1"/>
  <c r="H2009" i="1"/>
  <c r="L2008" i="1"/>
  <c r="J2008" i="1"/>
  <c r="K2008" i="1" s="1"/>
  <c r="G2213" i="3"/>
  <c r="AM2213" i="3" s="1"/>
  <c r="AR2212" i="3" l="1"/>
  <c r="AP2212" i="3"/>
  <c r="AQ2212" i="3" s="1"/>
  <c r="H2213" i="3"/>
  <c r="AN2213" i="3" s="1"/>
  <c r="L2212" i="3"/>
  <c r="J2212" i="3"/>
  <c r="K2212" i="3" s="1"/>
  <c r="S2214" i="3"/>
  <c r="W2213" i="3"/>
  <c r="U2213" i="3"/>
  <c r="V2213" i="3" s="1"/>
  <c r="AD2215" i="3"/>
  <c r="AH2215" i="3" s="1"/>
  <c r="AF2214" i="3"/>
  <c r="AG2214" i="3" s="1"/>
  <c r="H2010" i="1"/>
  <c r="L2009" i="1"/>
  <c r="J2009" i="1"/>
  <c r="K2009" i="1" s="1"/>
  <c r="G2214" i="3"/>
  <c r="AM2214" i="3" s="1"/>
  <c r="AR2213" i="3" l="1"/>
  <c r="AP2213" i="3"/>
  <c r="AQ2213" i="3" s="1"/>
  <c r="S2215" i="3"/>
  <c r="W2214" i="3"/>
  <c r="U2214" i="3"/>
  <c r="V2214" i="3" s="1"/>
  <c r="H2214" i="3"/>
  <c r="AN2214" i="3" s="1"/>
  <c r="L2213" i="3"/>
  <c r="J2213" i="3"/>
  <c r="K2213" i="3" s="1"/>
  <c r="AD2216" i="3"/>
  <c r="AH2216" i="3" s="1"/>
  <c r="AF2215" i="3"/>
  <c r="AG2215" i="3" s="1"/>
  <c r="H2011" i="1"/>
  <c r="L2010" i="1"/>
  <c r="J2010" i="1"/>
  <c r="K2010" i="1" s="1"/>
  <c r="G2215" i="3"/>
  <c r="AM2215" i="3" s="1"/>
  <c r="AR2214" i="3" l="1"/>
  <c r="AP2214" i="3"/>
  <c r="AQ2214" i="3" s="1"/>
  <c r="H2215" i="3"/>
  <c r="AN2215" i="3" s="1"/>
  <c r="L2214" i="3"/>
  <c r="J2214" i="3"/>
  <c r="K2214" i="3" s="1"/>
  <c r="S2216" i="3"/>
  <c r="W2215" i="3"/>
  <c r="U2215" i="3"/>
  <c r="V2215" i="3" s="1"/>
  <c r="AD2217" i="3"/>
  <c r="AH2217" i="3" s="1"/>
  <c r="AF2216" i="3"/>
  <c r="AG2216" i="3" s="1"/>
  <c r="H2012" i="1"/>
  <c r="L2011" i="1"/>
  <c r="J2011" i="1"/>
  <c r="K2011" i="1" s="1"/>
  <c r="G2216" i="3"/>
  <c r="AM2216" i="3" s="1"/>
  <c r="AR2215" i="3" l="1"/>
  <c r="AP2215" i="3"/>
  <c r="AQ2215" i="3" s="1"/>
  <c r="S2217" i="3"/>
  <c r="W2216" i="3"/>
  <c r="U2216" i="3"/>
  <c r="V2216" i="3" s="1"/>
  <c r="H2216" i="3"/>
  <c r="AN2216" i="3" s="1"/>
  <c r="L2215" i="3"/>
  <c r="J2215" i="3"/>
  <c r="K2215" i="3" s="1"/>
  <c r="AD2218" i="3"/>
  <c r="AH2218" i="3" s="1"/>
  <c r="AF2217" i="3"/>
  <c r="AG2217" i="3" s="1"/>
  <c r="H2013" i="1"/>
  <c r="L2012" i="1"/>
  <c r="J2012" i="1"/>
  <c r="K2012" i="1" s="1"/>
  <c r="G2217" i="3"/>
  <c r="AM2217" i="3" s="1"/>
  <c r="AR2216" i="3" l="1"/>
  <c r="AP2216" i="3"/>
  <c r="AQ2216" i="3" s="1"/>
  <c r="H2217" i="3"/>
  <c r="AN2217" i="3" s="1"/>
  <c r="L2216" i="3"/>
  <c r="J2216" i="3"/>
  <c r="K2216" i="3" s="1"/>
  <c r="S2218" i="3"/>
  <c r="W2217" i="3"/>
  <c r="U2217" i="3"/>
  <c r="V2217" i="3" s="1"/>
  <c r="AD2219" i="3"/>
  <c r="AH2219" i="3" s="1"/>
  <c r="AF2218" i="3"/>
  <c r="AG2218" i="3" s="1"/>
  <c r="H2014" i="1"/>
  <c r="L2013" i="1"/>
  <c r="J2013" i="1"/>
  <c r="K2013" i="1" s="1"/>
  <c r="G2218" i="3"/>
  <c r="AM2218" i="3" s="1"/>
  <c r="AR2217" i="3" l="1"/>
  <c r="AP2217" i="3"/>
  <c r="AQ2217" i="3" s="1"/>
  <c r="S2219" i="3"/>
  <c r="W2218" i="3"/>
  <c r="U2218" i="3"/>
  <c r="V2218" i="3" s="1"/>
  <c r="H2218" i="3"/>
  <c r="AN2218" i="3" s="1"/>
  <c r="L2217" i="3"/>
  <c r="J2217" i="3"/>
  <c r="K2217" i="3" s="1"/>
  <c r="AD2220" i="3"/>
  <c r="AH2220" i="3" s="1"/>
  <c r="AF2219" i="3"/>
  <c r="AG2219" i="3" s="1"/>
  <c r="H2015" i="1"/>
  <c r="L2014" i="1"/>
  <c r="J2014" i="1"/>
  <c r="K2014" i="1" s="1"/>
  <c r="G2219" i="3"/>
  <c r="AM2219" i="3" s="1"/>
  <c r="AR2218" i="3" l="1"/>
  <c r="AP2218" i="3"/>
  <c r="AQ2218" i="3" s="1"/>
  <c r="H2219" i="3"/>
  <c r="AN2219" i="3" s="1"/>
  <c r="L2218" i="3"/>
  <c r="J2218" i="3"/>
  <c r="K2218" i="3" s="1"/>
  <c r="S2220" i="3"/>
  <c r="W2219" i="3"/>
  <c r="U2219" i="3"/>
  <c r="V2219" i="3" s="1"/>
  <c r="AD2221" i="3"/>
  <c r="AH2221" i="3" s="1"/>
  <c r="AF2220" i="3"/>
  <c r="AG2220" i="3" s="1"/>
  <c r="H2016" i="1"/>
  <c r="L2015" i="1"/>
  <c r="J2015" i="1"/>
  <c r="G2220" i="3"/>
  <c r="AM2220" i="3" s="1"/>
  <c r="AR2219" i="3" l="1"/>
  <c r="AP2219" i="3"/>
  <c r="AQ2219" i="3" s="1"/>
  <c r="K2015" i="1"/>
  <c r="S113" i="1"/>
  <c r="T113" i="1" s="1"/>
  <c r="S2221" i="3"/>
  <c r="W2220" i="3"/>
  <c r="U2220" i="3"/>
  <c r="V2220" i="3" s="1"/>
  <c r="H2220" i="3"/>
  <c r="AN2220" i="3" s="1"/>
  <c r="L2219" i="3"/>
  <c r="J2219" i="3"/>
  <c r="K2219" i="3" s="1"/>
  <c r="AD2222" i="3"/>
  <c r="AH2222" i="3" s="1"/>
  <c r="AF2221" i="3"/>
  <c r="AG2221" i="3" s="1"/>
  <c r="H2017" i="1"/>
  <c r="L2016" i="1"/>
  <c r="J2016" i="1"/>
  <c r="K2016" i="1" s="1"/>
  <c r="G2221" i="3"/>
  <c r="AM2221" i="3" s="1"/>
  <c r="AR2220" i="3" l="1"/>
  <c r="AP2220" i="3"/>
  <c r="AQ2220" i="3" s="1"/>
  <c r="H2221" i="3"/>
  <c r="AN2221" i="3" s="1"/>
  <c r="L2220" i="3"/>
  <c r="J2220" i="3"/>
  <c r="K2220" i="3" s="1"/>
  <c r="S2222" i="3"/>
  <c r="W2221" i="3"/>
  <c r="U2221" i="3"/>
  <c r="V2221" i="3" s="1"/>
  <c r="AD2223" i="3"/>
  <c r="AH2223" i="3" s="1"/>
  <c r="AF2222" i="3"/>
  <c r="AG2222" i="3" s="1"/>
  <c r="H2018" i="1"/>
  <c r="L2017" i="1"/>
  <c r="J2017" i="1"/>
  <c r="K2017" i="1" s="1"/>
  <c r="G2222" i="3"/>
  <c r="AM2222" i="3" s="1"/>
  <c r="AR2221" i="3" l="1"/>
  <c r="AP2221" i="3"/>
  <c r="AQ2221" i="3" s="1"/>
  <c r="S2223" i="3"/>
  <c r="W2222" i="3"/>
  <c r="U2222" i="3"/>
  <c r="V2222" i="3" s="1"/>
  <c r="H2222" i="3"/>
  <c r="AN2222" i="3" s="1"/>
  <c r="L2221" i="3"/>
  <c r="J2221" i="3"/>
  <c r="K2221" i="3" s="1"/>
  <c r="AD2224" i="3"/>
  <c r="AH2224" i="3" s="1"/>
  <c r="AF2223" i="3"/>
  <c r="AG2223" i="3" s="1"/>
  <c r="H2019" i="1"/>
  <c r="L2018" i="1"/>
  <c r="J2018" i="1"/>
  <c r="K2018" i="1" s="1"/>
  <c r="G2223" i="3"/>
  <c r="AM2223" i="3" s="1"/>
  <c r="AR2222" i="3" l="1"/>
  <c r="AP2222" i="3"/>
  <c r="AQ2222" i="3" s="1"/>
  <c r="H2223" i="3"/>
  <c r="AN2223" i="3" s="1"/>
  <c r="L2222" i="3"/>
  <c r="J2222" i="3"/>
  <c r="K2222" i="3" s="1"/>
  <c r="S2224" i="3"/>
  <c r="W2223" i="3"/>
  <c r="U2223" i="3"/>
  <c r="V2223" i="3" s="1"/>
  <c r="AD2225" i="3"/>
  <c r="AH2225" i="3" s="1"/>
  <c r="AF2224" i="3"/>
  <c r="AG2224" i="3" s="1"/>
  <c r="H2020" i="1"/>
  <c r="L2019" i="1"/>
  <c r="J2019" i="1"/>
  <c r="K2019" i="1" s="1"/>
  <c r="G2224" i="3"/>
  <c r="AM2224" i="3" s="1"/>
  <c r="AR2223" i="3" l="1"/>
  <c r="AP2223" i="3"/>
  <c r="AQ2223" i="3" s="1"/>
  <c r="S2225" i="3"/>
  <c r="W2224" i="3"/>
  <c r="U2224" i="3"/>
  <c r="V2224" i="3" s="1"/>
  <c r="H2224" i="3"/>
  <c r="AN2224" i="3" s="1"/>
  <c r="L2223" i="3"/>
  <c r="J2223" i="3"/>
  <c r="K2223" i="3" s="1"/>
  <c r="AD2226" i="3"/>
  <c r="AH2226" i="3" s="1"/>
  <c r="AF2225" i="3"/>
  <c r="AG2225" i="3" s="1"/>
  <c r="H2021" i="1"/>
  <c r="L2020" i="1"/>
  <c r="J2020" i="1"/>
  <c r="K2020" i="1" s="1"/>
  <c r="G2225" i="3"/>
  <c r="AM2225" i="3" s="1"/>
  <c r="AR2224" i="3" l="1"/>
  <c r="AP2224" i="3"/>
  <c r="AQ2224" i="3" s="1"/>
  <c r="H2225" i="3"/>
  <c r="AN2225" i="3" s="1"/>
  <c r="L2224" i="3"/>
  <c r="J2224" i="3"/>
  <c r="K2224" i="3" s="1"/>
  <c r="S2226" i="3"/>
  <c r="W2225" i="3"/>
  <c r="U2225" i="3"/>
  <c r="V2225" i="3" s="1"/>
  <c r="AD2227" i="3"/>
  <c r="AH2227" i="3" s="1"/>
  <c r="AF2226" i="3"/>
  <c r="AG2226" i="3" s="1"/>
  <c r="H2022" i="1"/>
  <c r="L2021" i="1"/>
  <c r="J2021" i="1"/>
  <c r="K2021" i="1" s="1"/>
  <c r="G2226" i="3"/>
  <c r="AM2226" i="3" s="1"/>
  <c r="AR2225" i="3" l="1"/>
  <c r="AP2225" i="3"/>
  <c r="AQ2225" i="3" s="1"/>
  <c r="S2227" i="3"/>
  <c r="W2226" i="3"/>
  <c r="U2226" i="3"/>
  <c r="V2226" i="3" s="1"/>
  <c r="H2226" i="3"/>
  <c r="AN2226" i="3" s="1"/>
  <c r="L2225" i="3"/>
  <c r="J2225" i="3"/>
  <c r="K2225" i="3" s="1"/>
  <c r="AD2228" i="3"/>
  <c r="AH2228" i="3" s="1"/>
  <c r="AF2227" i="3"/>
  <c r="AG2227" i="3" s="1"/>
  <c r="H2023" i="1"/>
  <c r="L2022" i="1"/>
  <c r="J2022" i="1"/>
  <c r="K2022" i="1" s="1"/>
  <c r="G2227" i="3"/>
  <c r="AM2227" i="3" s="1"/>
  <c r="AR2226" i="3" l="1"/>
  <c r="AP2226" i="3"/>
  <c r="AQ2226" i="3" s="1"/>
  <c r="H2227" i="3"/>
  <c r="AN2227" i="3" s="1"/>
  <c r="L2226" i="3"/>
  <c r="J2226" i="3"/>
  <c r="K2226" i="3" s="1"/>
  <c r="S2228" i="3"/>
  <c r="W2227" i="3"/>
  <c r="U2227" i="3"/>
  <c r="V2227" i="3" s="1"/>
  <c r="AD2229" i="3"/>
  <c r="AH2229" i="3" s="1"/>
  <c r="AF2228" i="3"/>
  <c r="AG2228" i="3" s="1"/>
  <c r="H2024" i="1"/>
  <c r="L2023" i="1"/>
  <c r="J2023" i="1"/>
  <c r="K2023" i="1" s="1"/>
  <c r="G2228" i="3"/>
  <c r="AM2228" i="3" s="1"/>
  <c r="AR2227" i="3" l="1"/>
  <c r="AP2227" i="3"/>
  <c r="AQ2227" i="3" s="1"/>
  <c r="S2229" i="3"/>
  <c r="W2228" i="3"/>
  <c r="U2228" i="3"/>
  <c r="V2228" i="3" s="1"/>
  <c r="H2228" i="3"/>
  <c r="AN2228" i="3" s="1"/>
  <c r="L2227" i="3"/>
  <c r="J2227" i="3"/>
  <c r="K2227" i="3" s="1"/>
  <c r="AD2230" i="3"/>
  <c r="AH2230" i="3" s="1"/>
  <c r="AF2229" i="3"/>
  <c r="AG2229" i="3" s="1"/>
  <c r="H2025" i="1"/>
  <c r="L2024" i="1"/>
  <c r="J2024" i="1"/>
  <c r="K2024" i="1" s="1"/>
  <c r="G2229" i="3"/>
  <c r="AM2229" i="3" s="1"/>
  <c r="AR2228" i="3" l="1"/>
  <c r="AP2228" i="3"/>
  <c r="AQ2228" i="3" s="1"/>
  <c r="H2229" i="3"/>
  <c r="AN2229" i="3" s="1"/>
  <c r="L2228" i="3"/>
  <c r="J2228" i="3"/>
  <c r="K2228" i="3" s="1"/>
  <c r="S2230" i="3"/>
  <c r="W2229" i="3"/>
  <c r="U2229" i="3"/>
  <c r="V2229" i="3" s="1"/>
  <c r="AD2231" i="3"/>
  <c r="AH2231" i="3" s="1"/>
  <c r="AF2230" i="3"/>
  <c r="AG2230" i="3" s="1"/>
  <c r="H2026" i="1"/>
  <c r="L2025" i="1"/>
  <c r="J2025" i="1"/>
  <c r="K2025" i="1" s="1"/>
  <c r="G2230" i="3"/>
  <c r="AM2230" i="3" s="1"/>
  <c r="AR2229" i="3" l="1"/>
  <c r="AP2229" i="3"/>
  <c r="AQ2229" i="3" s="1"/>
  <c r="S2231" i="3"/>
  <c r="W2230" i="3"/>
  <c r="U2230" i="3"/>
  <c r="V2230" i="3" s="1"/>
  <c r="H2230" i="3"/>
  <c r="AN2230" i="3" s="1"/>
  <c r="L2229" i="3"/>
  <c r="J2229" i="3"/>
  <c r="K2229" i="3" s="1"/>
  <c r="AD2232" i="3"/>
  <c r="AH2232" i="3" s="1"/>
  <c r="AF2231" i="3"/>
  <c r="H2027" i="1"/>
  <c r="L2026" i="1"/>
  <c r="J2026" i="1"/>
  <c r="K2026" i="1" s="1"/>
  <c r="G2231" i="3"/>
  <c r="AM2231" i="3" s="1"/>
  <c r="AG2231" i="3" l="1"/>
  <c r="AW135" i="3"/>
  <c r="BA135" i="3" s="1"/>
  <c r="AR2230" i="3"/>
  <c r="AP2230" i="3"/>
  <c r="AQ2230" i="3" s="1"/>
  <c r="H2231" i="3"/>
  <c r="AN2231" i="3" s="1"/>
  <c r="L2230" i="3"/>
  <c r="J2230" i="3"/>
  <c r="K2230" i="3" s="1"/>
  <c r="S2232" i="3"/>
  <c r="W2231" i="3"/>
  <c r="U2231" i="3"/>
  <c r="AD2233" i="3"/>
  <c r="AH2233" i="3" s="1"/>
  <c r="AF2232" i="3"/>
  <c r="AG2232" i="3" s="1"/>
  <c r="H2028" i="1"/>
  <c r="L2027" i="1"/>
  <c r="J2027" i="1"/>
  <c r="K2027" i="1" s="1"/>
  <c r="G2232" i="3"/>
  <c r="AM2232" i="3" s="1"/>
  <c r="V2231" i="3" l="1"/>
  <c r="AV135" i="3"/>
  <c r="AZ135" i="3" s="1"/>
  <c r="AR2231" i="3"/>
  <c r="AP2231" i="3"/>
  <c r="S2233" i="3"/>
  <c r="W2232" i="3"/>
  <c r="U2232" i="3"/>
  <c r="V2232" i="3" s="1"/>
  <c r="H2232" i="3"/>
  <c r="AN2232" i="3" s="1"/>
  <c r="L2231" i="3"/>
  <c r="J2231" i="3"/>
  <c r="AD2234" i="3"/>
  <c r="AH2234" i="3" s="1"/>
  <c r="AF2233" i="3"/>
  <c r="AG2233" i="3" s="1"/>
  <c r="H2029" i="1"/>
  <c r="L2028" i="1"/>
  <c r="J2028" i="1"/>
  <c r="K2028" i="1" s="1"/>
  <c r="G2233" i="3"/>
  <c r="AM2233" i="3" s="1"/>
  <c r="AX135" i="3" l="1"/>
  <c r="BB135" i="3" s="1"/>
  <c r="AQ2231" i="3"/>
  <c r="AR2232" i="3"/>
  <c r="AP2232" i="3"/>
  <c r="AQ2232" i="3" s="1"/>
  <c r="K2231" i="3"/>
  <c r="AU135" i="3"/>
  <c r="AY135" i="3" s="1"/>
  <c r="H2233" i="3"/>
  <c r="AN2233" i="3" s="1"/>
  <c r="L2232" i="3"/>
  <c r="J2232" i="3"/>
  <c r="K2232" i="3" s="1"/>
  <c r="S2234" i="3"/>
  <c r="W2233" i="3"/>
  <c r="U2233" i="3"/>
  <c r="V2233" i="3" s="1"/>
  <c r="AD2235" i="3"/>
  <c r="AH2235" i="3" s="1"/>
  <c r="AF2234" i="3"/>
  <c r="AG2234" i="3" s="1"/>
  <c r="H2030" i="1"/>
  <c r="L2029" i="1"/>
  <c r="J2029" i="1"/>
  <c r="K2029" i="1" s="1"/>
  <c r="G2234" i="3"/>
  <c r="AM2234" i="3" s="1"/>
  <c r="AR2233" i="3" l="1"/>
  <c r="AP2233" i="3"/>
  <c r="AQ2233" i="3" s="1"/>
  <c r="S2235" i="3"/>
  <c r="W2234" i="3"/>
  <c r="U2234" i="3"/>
  <c r="V2234" i="3" s="1"/>
  <c r="H2234" i="3"/>
  <c r="AN2234" i="3" s="1"/>
  <c r="L2233" i="3"/>
  <c r="J2233" i="3"/>
  <c r="K2233" i="3" s="1"/>
  <c r="AD2236" i="3"/>
  <c r="AH2236" i="3" s="1"/>
  <c r="AF2235" i="3"/>
  <c r="AG2235" i="3" s="1"/>
  <c r="H2031" i="1"/>
  <c r="L2030" i="1"/>
  <c r="J2030" i="1"/>
  <c r="K2030" i="1" s="1"/>
  <c r="G2235" i="3"/>
  <c r="AM2235" i="3" s="1"/>
  <c r="AR2234" i="3" l="1"/>
  <c r="AP2234" i="3"/>
  <c r="AQ2234" i="3" s="1"/>
  <c r="H2235" i="3"/>
  <c r="AN2235" i="3" s="1"/>
  <c r="L2234" i="3"/>
  <c r="J2234" i="3"/>
  <c r="K2234" i="3" s="1"/>
  <c r="S2236" i="3"/>
  <c r="W2235" i="3"/>
  <c r="U2235" i="3"/>
  <c r="V2235" i="3" s="1"/>
  <c r="AD2237" i="3"/>
  <c r="AH2237" i="3" s="1"/>
  <c r="AF2236" i="3"/>
  <c r="AG2236" i="3" s="1"/>
  <c r="H2032" i="1"/>
  <c r="L2031" i="1"/>
  <c r="J2031" i="1"/>
  <c r="K2031" i="1" s="1"/>
  <c r="G2236" i="3"/>
  <c r="AM2236" i="3" s="1"/>
  <c r="AR2235" i="3" l="1"/>
  <c r="AP2235" i="3"/>
  <c r="AQ2235" i="3" s="1"/>
  <c r="S2237" i="3"/>
  <c r="W2236" i="3"/>
  <c r="U2236" i="3"/>
  <c r="V2236" i="3" s="1"/>
  <c r="H2236" i="3"/>
  <c r="AN2236" i="3" s="1"/>
  <c r="L2235" i="3"/>
  <c r="J2235" i="3"/>
  <c r="K2235" i="3" s="1"/>
  <c r="AD2238" i="3"/>
  <c r="AH2238" i="3" s="1"/>
  <c r="AF2237" i="3"/>
  <c r="AG2237" i="3" s="1"/>
  <c r="H2033" i="1"/>
  <c r="L2032" i="1"/>
  <c r="J2032" i="1"/>
  <c r="K2032" i="1" s="1"/>
  <c r="G2237" i="3"/>
  <c r="AM2237" i="3" s="1"/>
  <c r="AR2236" i="3" l="1"/>
  <c r="AP2236" i="3"/>
  <c r="AQ2236" i="3" s="1"/>
  <c r="H2237" i="3"/>
  <c r="AN2237" i="3" s="1"/>
  <c r="L2236" i="3"/>
  <c r="J2236" i="3"/>
  <c r="K2236" i="3" s="1"/>
  <c r="S2238" i="3"/>
  <c r="W2237" i="3"/>
  <c r="U2237" i="3"/>
  <c r="V2237" i="3" s="1"/>
  <c r="AD2239" i="3"/>
  <c r="AH2239" i="3" s="1"/>
  <c r="AF2238" i="3"/>
  <c r="AG2238" i="3" s="1"/>
  <c r="H2034" i="1"/>
  <c r="L2033" i="1"/>
  <c r="J2033" i="1"/>
  <c r="K2033" i="1" s="1"/>
  <c r="G2238" i="3"/>
  <c r="AM2238" i="3" s="1"/>
  <c r="AR2237" i="3" l="1"/>
  <c r="AP2237" i="3"/>
  <c r="AQ2237" i="3" s="1"/>
  <c r="S2239" i="3"/>
  <c r="W2238" i="3"/>
  <c r="U2238" i="3"/>
  <c r="V2238" i="3" s="1"/>
  <c r="H2238" i="3"/>
  <c r="AN2238" i="3" s="1"/>
  <c r="L2237" i="3"/>
  <c r="J2237" i="3"/>
  <c r="K2237" i="3" s="1"/>
  <c r="AD2240" i="3"/>
  <c r="AH2240" i="3" s="1"/>
  <c r="AF2239" i="3"/>
  <c r="AG2239" i="3" s="1"/>
  <c r="H2035" i="1"/>
  <c r="L2034" i="1"/>
  <c r="J2034" i="1"/>
  <c r="G2239" i="3"/>
  <c r="AM2239" i="3" s="1"/>
  <c r="AR2238" i="3" l="1"/>
  <c r="AP2238" i="3"/>
  <c r="AQ2238" i="3" s="1"/>
  <c r="K2034" i="1"/>
  <c r="S114" i="1"/>
  <c r="T114" i="1" s="1"/>
  <c r="H2239" i="3"/>
  <c r="AN2239" i="3" s="1"/>
  <c r="L2238" i="3"/>
  <c r="J2238" i="3"/>
  <c r="K2238" i="3" s="1"/>
  <c r="S2240" i="3"/>
  <c r="W2239" i="3"/>
  <c r="U2239" i="3"/>
  <c r="V2239" i="3" s="1"/>
  <c r="AD2241" i="3"/>
  <c r="AH2241" i="3" s="1"/>
  <c r="AF2240" i="3"/>
  <c r="AG2240" i="3" s="1"/>
  <c r="H2036" i="1"/>
  <c r="L2035" i="1"/>
  <c r="J2035" i="1"/>
  <c r="K2035" i="1" s="1"/>
  <c r="G2240" i="3"/>
  <c r="AM2240" i="3" s="1"/>
  <c r="AR2239" i="3" l="1"/>
  <c r="AP2239" i="3"/>
  <c r="AQ2239" i="3" s="1"/>
  <c r="S2241" i="3"/>
  <c r="W2240" i="3"/>
  <c r="U2240" i="3"/>
  <c r="V2240" i="3" s="1"/>
  <c r="H2240" i="3"/>
  <c r="AN2240" i="3" s="1"/>
  <c r="L2239" i="3"/>
  <c r="J2239" i="3"/>
  <c r="K2239" i="3" s="1"/>
  <c r="AD2242" i="3"/>
  <c r="AH2242" i="3" s="1"/>
  <c r="AF2241" i="3"/>
  <c r="AG2241" i="3" s="1"/>
  <c r="H2037" i="1"/>
  <c r="L2036" i="1"/>
  <c r="J2036" i="1"/>
  <c r="K2036" i="1" s="1"/>
  <c r="G2241" i="3"/>
  <c r="AM2241" i="3" s="1"/>
  <c r="AR2240" i="3" l="1"/>
  <c r="AP2240" i="3"/>
  <c r="AQ2240" i="3" s="1"/>
  <c r="H2241" i="3"/>
  <c r="AN2241" i="3" s="1"/>
  <c r="L2240" i="3"/>
  <c r="J2240" i="3"/>
  <c r="K2240" i="3" s="1"/>
  <c r="S2242" i="3"/>
  <c r="W2241" i="3"/>
  <c r="U2241" i="3"/>
  <c r="V2241" i="3" s="1"/>
  <c r="AD2243" i="3"/>
  <c r="AH2243" i="3" s="1"/>
  <c r="AF2242" i="3"/>
  <c r="AG2242" i="3" s="1"/>
  <c r="H2038" i="1"/>
  <c r="L2037" i="1"/>
  <c r="J2037" i="1"/>
  <c r="K2037" i="1" s="1"/>
  <c r="G2242" i="3"/>
  <c r="AM2242" i="3" s="1"/>
  <c r="AR2241" i="3" l="1"/>
  <c r="AP2241" i="3"/>
  <c r="AQ2241" i="3" s="1"/>
  <c r="S2243" i="3"/>
  <c r="W2242" i="3"/>
  <c r="U2242" i="3"/>
  <c r="V2242" i="3" s="1"/>
  <c r="H2242" i="3"/>
  <c r="AN2242" i="3" s="1"/>
  <c r="L2241" i="3"/>
  <c r="J2241" i="3"/>
  <c r="K2241" i="3" s="1"/>
  <c r="AD2244" i="3"/>
  <c r="AH2244" i="3" s="1"/>
  <c r="AF2243" i="3"/>
  <c r="AG2243" i="3" s="1"/>
  <c r="H2039" i="1"/>
  <c r="L2038" i="1"/>
  <c r="J2038" i="1"/>
  <c r="K2038" i="1" s="1"/>
  <c r="G2243" i="3"/>
  <c r="AM2243" i="3" s="1"/>
  <c r="AR2242" i="3" l="1"/>
  <c r="AP2242" i="3"/>
  <c r="AQ2242" i="3" s="1"/>
  <c r="H2243" i="3"/>
  <c r="AN2243" i="3" s="1"/>
  <c r="L2242" i="3"/>
  <c r="J2242" i="3"/>
  <c r="K2242" i="3" s="1"/>
  <c r="S2244" i="3"/>
  <c r="W2243" i="3"/>
  <c r="U2243" i="3"/>
  <c r="V2243" i="3" s="1"/>
  <c r="AD2245" i="3"/>
  <c r="AH2245" i="3" s="1"/>
  <c r="AF2244" i="3"/>
  <c r="AG2244" i="3" s="1"/>
  <c r="H2040" i="1"/>
  <c r="L2039" i="1"/>
  <c r="J2039" i="1"/>
  <c r="K2039" i="1" s="1"/>
  <c r="G2244" i="3"/>
  <c r="AM2244" i="3" s="1"/>
  <c r="AR2243" i="3" l="1"/>
  <c r="AP2243" i="3"/>
  <c r="AQ2243" i="3" s="1"/>
  <c r="S2245" i="3"/>
  <c r="W2244" i="3"/>
  <c r="U2244" i="3"/>
  <c r="V2244" i="3" s="1"/>
  <c r="H2244" i="3"/>
  <c r="AN2244" i="3" s="1"/>
  <c r="L2243" i="3"/>
  <c r="J2243" i="3"/>
  <c r="K2243" i="3" s="1"/>
  <c r="AD2246" i="3"/>
  <c r="AH2246" i="3" s="1"/>
  <c r="AF2245" i="3"/>
  <c r="AG2245" i="3" s="1"/>
  <c r="H2041" i="1"/>
  <c r="L2040" i="1"/>
  <c r="J2040" i="1"/>
  <c r="K2040" i="1" s="1"/>
  <c r="G2245" i="3"/>
  <c r="AM2245" i="3" s="1"/>
  <c r="AR2244" i="3" l="1"/>
  <c r="AP2244" i="3"/>
  <c r="AQ2244" i="3" s="1"/>
  <c r="H2245" i="3"/>
  <c r="AN2245" i="3" s="1"/>
  <c r="L2244" i="3"/>
  <c r="J2244" i="3"/>
  <c r="K2244" i="3" s="1"/>
  <c r="S2246" i="3"/>
  <c r="W2245" i="3"/>
  <c r="U2245" i="3"/>
  <c r="V2245" i="3" s="1"/>
  <c r="AD2247" i="3"/>
  <c r="AH2247" i="3" s="1"/>
  <c r="AF2246" i="3"/>
  <c r="AG2246" i="3" s="1"/>
  <c r="H2042" i="1"/>
  <c r="L2041" i="1"/>
  <c r="J2041" i="1"/>
  <c r="K2041" i="1" s="1"/>
  <c r="G2246" i="3"/>
  <c r="AM2246" i="3" s="1"/>
  <c r="AR2245" i="3" l="1"/>
  <c r="AP2245" i="3"/>
  <c r="AQ2245" i="3" s="1"/>
  <c r="S2247" i="3"/>
  <c r="W2246" i="3"/>
  <c r="U2246" i="3"/>
  <c r="V2246" i="3" s="1"/>
  <c r="H2246" i="3"/>
  <c r="AN2246" i="3" s="1"/>
  <c r="L2245" i="3"/>
  <c r="J2245" i="3"/>
  <c r="K2245" i="3" s="1"/>
  <c r="AD2248" i="3"/>
  <c r="AH2248" i="3" s="1"/>
  <c r="AF2247" i="3"/>
  <c r="AG2247" i="3" s="1"/>
  <c r="H2043" i="1"/>
  <c r="L2042" i="1"/>
  <c r="J2042" i="1"/>
  <c r="K2042" i="1" s="1"/>
  <c r="G2247" i="3"/>
  <c r="AM2247" i="3" s="1"/>
  <c r="AR2246" i="3" l="1"/>
  <c r="AP2246" i="3"/>
  <c r="AQ2246" i="3" s="1"/>
  <c r="H2247" i="3"/>
  <c r="AN2247" i="3" s="1"/>
  <c r="L2246" i="3"/>
  <c r="J2246" i="3"/>
  <c r="K2246" i="3" s="1"/>
  <c r="S2248" i="3"/>
  <c r="W2247" i="3"/>
  <c r="U2247" i="3"/>
  <c r="V2247" i="3" s="1"/>
  <c r="AD2249" i="3"/>
  <c r="AH2249" i="3" s="1"/>
  <c r="AF2248" i="3"/>
  <c r="AG2248" i="3" s="1"/>
  <c r="H2044" i="1"/>
  <c r="L2043" i="1"/>
  <c r="J2043" i="1"/>
  <c r="K2043" i="1" s="1"/>
  <c r="G2248" i="3"/>
  <c r="AM2248" i="3" s="1"/>
  <c r="AR2247" i="3" l="1"/>
  <c r="AP2247" i="3"/>
  <c r="AQ2247" i="3" s="1"/>
  <c r="S2249" i="3"/>
  <c r="W2248" i="3"/>
  <c r="U2248" i="3"/>
  <c r="V2248" i="3" s="1"/>
  <c r="H2248" i="3"/>
  <c r="AN2248" i="3" s="1"/>
  <c r="L2247" i="3"/>
  <c r="J2247" i="3"/>
  <c r="K2247" i="3" s="1"/>
  <c r="AD2250" i="3"/>
  <c r="AH2250" i="3" s="1"/>
  <c r="AF2249" i="3"/>
  <c r="AG2249" i="3" s="1"/>
  <c r="H2045" i="1"/>
  <c r="L2044" i="1"/>
  <c r="J2044" i="1"/>
  <c r="K2044" i="1" s="1"/>
  <c r="G2249" i="3"/>
  <c r="AM2249" i="3" s="1"/>
  <c r="AR2248" i="3" l="1"/>
  <c r="AP2248" i="3"/>
  <c r="AQ2248" i="3" s="1"/>
  <c r="H2249" i="3"/>
  <c r="AN2249" i="3" s="1"/>
  <c r="L2248" i="3"/>
  <c r="J2248" i="3"/>
  <c r="K2248" i="3" s="1"/>
  <c r="S2250" i="3"/>
  <c r="W2249" i="3"/>
  <c r="U2249" i="3"/>
  <c r="V2249" i="3" s="1"/>
  <c r="AD2251" i="3"/>
  <c r="AH2251" i="3" s="1"/>
  <c r="AF2250" i="3"/>
  <c r="AG2250" i="3" s="1"/>
  <c r="H2046" i="1"/>
  <c r="L2045" i="1"/>
  <c r="J2045" i="1"/>
  <c r="K2045" i="1" s="1"/>
  <c r="G2250" i="3"/>
  <c r="AM2250" i="3" s="1"/>
  <c r="AR2249" i="3" l="1"/>
  <c r="AP2249" i="3"/>
  <c r="AQ2249" i="3" s="1"/>
  <c r="S2251" i="3"/>
  <c r="W2250" i="3"/>
  <c r="U2250" i="3"/>
  <c r="V2250" i="3" s="1"/>
  <c r="H2250" i="3"/>
  <c r="AN2250" i="3" s="1"/>
  <c r="L2249" i="3"/>
  <c r="J2249" i="3"/>
  <c r="K2249" i="3" s="1"/>
  <c r="AD2252" i="3"/>
  <c r="AH2252" i="3" s="1"/>
  <c r="AF2251" i="3"/>
  <c r="H2047" i="1"/>
  <c r="L2046" i="1"/>
  <c r="J2046" i="1"/>
  <c r="K2046" i="1" s="1"/>
  <c r="G2251" i="3"/>
  <c r="AM2251" i="3" s="1"/>
  <c r="AG2251" i="3" l="1"/>
  <c r="AW136" i="3"/>
  <c r="BA136" i="3" s="1"/>
  <c r="AR2250" i="3"/>
  <c r="AP2250" i="3"/>
  <c r="AQ2250" i="3" s="1"/>
  <c r="H2251" i="3"/>
  <c r="AN2251" i="3" s="1"/>
  <c r="L2250" i="3"/>
  <c r="J2250" i="3"/>
  <c r="K2250" i="3" s="1"/>
  <c r="S2252" i="3"/>
  <c r="W2251" i="3"/>
  <c r="U2251" i="3"/>
  <c r="AD2253" i="3"/>
  <c r="AH2253" i="3" s="1"/>
  <c r="AF2252" i="3"/>
  <c r="AG2252" i="3" s="1"/>
  <c r="H2048" i="1"/>
  <c r="L2047" i="1"/>
  <c r="J2047" i="1"/>
  <c r="K2047" i="1" s="1"/>
  <c r="G2252" i="3"/>
  <c r="AM2252" i="3" s="1"/>
  <c r="V2251" i="3" l="1"/>
  <c r="AV136" i="3"/>
  <c r="AZ136" i="3" s="1"/>
  <c r="AR2251" i="3"/>
  <c r="AP2251" i="3"/>
  <c r="S2253" i="3"/>
  <c r="W2252" i="3"/>
  <c r="U2252" i="3"/>
  <c r="V2252" i="3" s="1"/>
  <c r="H2252" i="3"/>
  <c r="AN2252" i="3" s="1"/>
  <c r="L2251" i="3"/>
  <c r="J2251" i="3"/>
  <c r="AD2254" i="3"/>
  <c r="AH2254" i="3" s="1"/>
  <c r="AF2253" i="3"/>
  <c r="AG2253" i="3" s="1"/>
  <c r="H2049" i="1"/>
  <c r="L2048" i="1"/>
  <c r="J2048" i="1"/>
  <c r="K2048" i="1" s="1"/>
  <c r="G2253" i="3"/>
  <c r="AM2253" i="3" s="1"/>
  <c r="AX136" i="3" l="1"/>
  <c r="BB136" i="3" s="1"/>
  <c r="AQ2251" i="3"/>
  <c r="AR2252" i="3"/>
  <c r="AP2252" i="3"/>
  <c r="AQ2252" i="3" s="1"/>
  <c r="K2251" i="3"/>
  <c r="AU136" i="3"/>
  <c r="AY136" i="3" s="1"/>
  <c r="H2253" i="3"/>
  <c r="AN2253" i="3" s="1"/>
  <c r="L2252" i="3"/>
  <c r="J2252" i="3"/>
  <c r="K2252" i="3" s="1"/>
  <c r="S2254" i="3"/>
  <c r="W2253" i="3"/>
  <c r="U2253" i="3"/>
  <c r="V2253" i="3" s="1"/>
  <c r="AD2255" i="3"/>
  <c r="AH2255" i="3" s="1"/>
  <c r="AF2254" i="3"/>
  <c r="AG2254" i="3" s="1"/>
  <c r="H2050" i="1"/>
  <c r="L2049" i="1"/>
  <c r="J2049" i="1"/>
  <c r="K2049" i="1" s="1"/>
  <c r="G2254" i="3"/>
  <c r="AM2254" i="3" s="1"/>
  <c r="AR2253" i="3" l="1"/>
  <c r="AP2253" i="3"/>
  <c r="AQ2253" i="3" s="1"/>
  <c r="S2255" i="3"/>
  <c r="W2254" i="3"/>
  <c r="U2254" i="3"/>
  <c r="V2254" i="3" s="1"/>
  <c r="H2254" i="3"/>
  <c r="AN2254" i="3" s="1"/>
  <c r="L2253" i="3"/>
  <c r="J2253" i="3"/>
  <c r="K2253" i="3" s="1"/>
  <c r="AD2256" i="3"/>
  <c r="AH2256" i="3" s="1"/>
  <c r="AF2255" i="3"/>
  <c r="AG2255" i="3" s="1"/>
  <c r="H2051" i="1"/>
  <c r="L2050" i="1"/>
  <c r="J2050" i="1"/>
  <c r="K2050" i="1" s="1"/>
  <c r="G2255" i="3"/>
  <c r="AM2255" i="3" s="1"/>
  <c r="AR2254" i="3" l="1"/>
  <c r="AP2254" i="3"/>
  <c r="AQ2254" i="3" s="1"/>
  <c r="H2255" i="3"/>
  <c r="AN2255" i="3" s="1"/>
  <c r="L2254" i="3"/>
  <c r="J2254" i="3"/>
  <c r="K2254" i="3" s="1"/>
  <c r="S2256" i="3"/>
  <c r="W2255" i="3"/>
  <c r="U2255" i="3"/>
  <c r="V2255" i="3" s="1"/>
  <c r="AD2257" i="3"/>
  <c r="AH2257" i="3" s="1"/>
  <c r="AF2256" i="3"/>
  <c r="AG2256" i="3" s="1"/>
  <c r="H2052" i="1"/>
  <c r="L2051" i="1"/>
  <c r="J2051" i="1"/>
  <c r="K2051" i="1" s="1"/>
  <c r="G2256" i="3"/>
  <c r="AM2256" i="3" s="1"/>
  <c r="AR2255" i="3" l="1"/>
  <c r="AP2255" i="3"/>
  <c r="AQ2255" i="3" s="1"/>
  <c r="S2257" i="3"/>
  <c r="W2256" i="3"/>
  <c r="U2256" i="3"/>
  <c r="V2256" i="3" s="1"/>
  <c r="H2256" i="3"/>
  <c r="AN2256" i="3" s="1"/>
  <c r="L2255" i="3"/>
  <c r="J2255" i="3"/>
  <c r="K2255" i="3" s="1"/>
  <c r="AD2258" i="3"/>
  <c r="AH2258" i="3" s="1"/>
  <c r="AF2257" i="3"/>
  <c r="AG2257" i="3" s="1"/>
  <c r="H2053" i="1"/>
  <c r="L2052" i="1"/>
  <c r="J2052" i="1"/>
  <c r="K2052" i="1" s="1"/>
  <c r="G2257" i="3"/>
  <c r="AM2257" i="3" s="1"/>
  <c r="AR2256" i="3" l="1"/>
  <c r="AP2256" i="3"/>
  <c r="AQ2256" i="3" s="1"/>
  <c r="H2257" i="3"/>
  <c r="AN2257" i="3" s="1"/>
  <c r="L2256" i="3"/>
  <c r="J2256" i="3"/>
  <c r="K2256" i="3" s="1"/>
  <c r="S2258" i="3"/>
  <c r="W2257" i="3"/>
  <c r="U2257" i="3"/>
  <c r="V2257" i="3" s="1"/>
  <c r="AD2259" i="3"/>
  <c r="AH2259" i="3" s="1"/>
  <c r="AF2258" i="3"/>
  <c r="AG2258" i="3" s="1"/>
  <c r="H2054" i="1"/>
  <c r="L2053" i="1"/>
  <c r="J2053" i="1"/>
  <c r="G2258" i="3"/>
  <c r="AM2258" i="3" s="1"/>
  <c r="AR2257" i="3" l="1"/>
  <c r="AP2257" i="3"/>
  <c r="AQ2257" i="3" s="1"/>
  <c r="K2053" i="1"/>
  <c r="S115" i="1"/>
  <c r="T115" i="1" s="1"/>
  <c r="S2259" i="3"/>
  <c r="W2258" i="3"/>
  <c r="U2258" i="3"/>
  <c r="V2258" i="3" s="1"/>
  <c r="H2258" i="3"/>
  <c r="AN2258" i="3" s="1"/>
  <c r="L2257" i="3"/>
  <c r="J2257" i="3"/>
  <c r="K2257" i="3" s="1"/>
  <c r="AD2260" i="3"/>
  <c r="AH2260" i="3" s="1"/>
  <c r="AF2259" i="3"/>
  <c r="AG2259" i="3" s="1"/>
  <c r="H2055" i="1"/>
  <c r="L2054" i="1"/>
  <c r="J2054" i="1"/>
  <c r="K2054" i="1" s="1"/>
  <c r="G2259" i="3"/>
  <c r="AM2259" i="3" s="1"/>
  <c r="AR2258" i="3" l="1"/>
  <c r="AP2258" i="3"/>
  <c r="AQ2258" i="3" s="1"/>
  <c r="H2259" i="3"/>
  <c r="AN2259" i="3" s="1"/>
  <c r="L2258" i="3"/>
  <c r="J2258" i="3"/>
  <c r="K2258" i="3" s="1"/>
  <c r="S2260" i="3"/>
  <c r="W2259" i="3"/>
  <c r="U2259" i="3"/>
  <c r="V2259" i="3" s="1"/>
  <c r="AD2261" i="3"/>
  <c r="AH2261" i="3" s="1"/>
  <c r="AF2260" i="3"/>
  <c r="AG2260" i="3" s="1"/>
  <c r="H2056" i="1"/>
  <c r="L2055" i="1"/>
  <c r="J2055" i="1"/>
  <c r="K2055" i="1" s="1"/>
  <c r="G2260" i="3"/>
  <c r="AM2260" i="3" s="1"/>
  <c r="AR2259" i="3" l="1"/>
  <c r="AP2259" i="3"/>
  <c r="AQ2259" i="3" s="1"/>
  <c r="S2261" i="3"/>
  <c r="W2260" i="3"/>
  <c r="U2260" i="3"/>
  <c r="V2260" i="3" s="1"/>
  <c r="H2260" i="3"/>
  <c r="AN2260" i="3" s="1"/>
  <c r="L2259" i="3"/>
  <c r="J2259" i="3"/>
  <c r="K2259" i="3" s="1"/>
  <c r="AD2262" i="3"/>
  <c r="AH2262" i="3" s="1"/>
  <c r="AF2261" i="3"/>
  <c r="AG2261" i="3" s="1"/>
  <c r="H2057" i="1"/>
  <c r="L2056" i="1"/>
  <c r="J2056" i="1"/>
  <c r="K2056" i="1" s="1"/>
  <c r="G2261" i="3"/>
  <c r="AM2261" i="3" s="1"/>
  <c r="AR2260" i="3" l="1"/>
  <c r="AP2260" i="3"/>
  <c r="AQ2260" i="3" s="1"/>
  <c r="H2261" i="3"/>
  <c r="AN2261" i="3" s="1"/>
  <c r="L2260" i="3"/>
  <c r="J2260" i="3"/>
  <c r="K2260" i="3" s="1"/>
  <c r="S2262" i="3"/>
  <c r="W2261" i="3"/>
  <c r="U2261" i="3"/>
  <c r="V2261" i="3" s="1"/>
  <c r="AD2263" i="3"/>
  <c r="AH2263" i="3" s="1"/>
  <c r="AF2262" i="3"/>
  <c r="AG2262" i="3" s="1"/>
  <c r="H2058" i="1"/>
  <c r="L2057" i="1"/>
  <c r="J2057" i="1"/>
  <c r="K2057" i="1" s="1"/>
  <c r="G2262" i="3"/>
  <c r="AM2262" i="3" s="1"/>
  <c r="AR2261" i="3" l="1"/>
  <c r="AP2261" i="3"/>
  <c r="AQ2261" i="3" s="1"/>
  <c r="S2263" i="3"/>
  <c r="W2262" i="3"/>
  <c r="U2262" i="3"/>
  <c r="V2262" i="3" s="1"/>
  <c r="H2262" i="3"/>
  <c r="AN2262" i="3" s="1"/>
  <c r="L2261" i="3"/>
  <c r="J2261" i="3"/>
  <c r="K2261" i="3" s="1"/>
  <c r="AD2264" i="3"/>
  <c r="AH2264" i="3" s="1"/>
  <c r="AF2263" i="3"/>
  <c r="AG2263" i="3" s="1"/>
  <c r="H2059" i="1"/>
  <c r="L2058" i="1"/>
  <c r="J2058" i="1"/>
  <c r="K2058" i="1" s="1"/>
  <c r="G2263" i="3"/>
  <c r="AM2263" i="3" s="1"/>
  <c r="AR2262" i="3" l="1"/>
  <c r="AP2262" i="3"/>
  <c r="AQ2262" i="3" s="1"/>
  <c r="H2263" i="3"/>
  <c r="AN2263" i="3" s="1"/>
  <c r="L2262" i="3"/>
  <c r="J2262" i="3"/>
  <c r="K2262" i="3" s="1"/>
  <c r="S2264" i="3"/>
  <c r="W2263" i="3"/>
  <c r="U2263" i="3"/>
  <c r="V2263" i="3" s="1"/>
  <c r="AD2265" i="3"/>
  <c r="AH2265" i="3" s="1"/>
  <c r="AF2264" i="3"/>
  <c r="AG2264" i="3" s="1"/>
  <c r="H2060" i="1"/>
  <c r="L2059" i="1"/>
  <c r="J2059" i="1"/>
  <c r="K2059" i="1" s="1"/>
  <c r="G2264" i="3"/>
  <c r="AM2264" i="3" s="1"/>
  <c r="AR2263" i="3" l="1"/>
  <c r="AP2263" i="3"/>
  <c r="AQ2263" i="3" s="1"/>
  <c r="S2265" i="3"/>
  <c r="W2264" i="3"/>
  <c r="U2264" i="3"/>
  <c r="V2264" i="3" s="1"/>
  <c r="H2264" i="3"/>
  <c r="AN2264" i="3" s="1"/>
  <c r="L2263" i="3"/>
  <c r="J2263" i="3"/>
  <c r="K2263" i="3" s="1"/>
  <c r="AD2266" i="3"/>
  <c r="AH2266" i="3" s="1"/>
  <c r="AF2265" i="3"/>
  <c r="AG2265" i="3" s="1"/>
  <c r="H2061" i="1"/>
  <c r="L2060" i="1"/>
  <c r="J2060" i="1"/>
  <c r="K2060" i="1" s="1"/>
  <c r="G2265" i="3"/>
  <c r="AM2265" i="3" s="1"/>
  <c r="AR2264" i="3" l="1"/>
  <c r="AP2264" i="3"/>
  <c r="AQ2264" i="3" s="1"/>
  <c r="H2265" i="3"/>
  <c r="AN2265" i="3" s="1"/>
  <c r="L2264" i="3"/>
  <c r="J2264" i="3"/>
  <c r="K2264" i="3" s="1"/>
  <c r="S2266" i="3"/>
  <c r="W2265" i="3"/>
  <c r="U2265" i="3"/>
  <c r="V2265" i="3" s="1"/>
  <c r="AD2267" i="3"/>
  <c r="AH2267" i="3" s="1"/>
  <c r="AF2266" i="3"/>
  <c r="AG2266" i="3" s="1"/>
  <c r="H2062" i="1"/>
  <c r="L2061" i="1"/>
  <c r="J2061" i="1"/>
  <c r="K2061" i="1" s="1"/>
  <c r="G2266" i="3"/>
  <c r="AM2266" i="3" s="1"/>
  <c r="AR2265" i="3" l="1"/>
  <c r="AP2265" i="3"/>
  <c r="AQ2265" i="3" s="1"/>
  <c r="S2267" i="3"/>
  <c r="W2266" i="3"/>
  <c r="U2266" i="3"/>
  <c r="V2266" i="3" s="1"/>
  <c r="H2266" i="3"/>
  <c r="AN2266" i="3" s="1"/>
  <c r="L2265" i="3"/>
  <c r="J2265" i="3"/>
  <c r="K2265" i="3" s="1"/>
  <c r="AD2268" i="3"/>
  <c r="AH2268" i="3" s="1"/>
  <c r="AF2267" i="3"/>
  <c r="AG2267" i="3" s="1"/>
  <c r="H2063" i="1"/>
  <c r="L2062" i="1"/>
  <c r="J2062" i="1"/>
  <c r="K2062" i="1" s="1"/>
  <c r="G2267" i="3"/>
  <c r="AM2267" i="3" s="1"/>
  <c r="AR2266" i="3" l="1"/>
  <c r="AP2266" i="3"/>
  <c r="AQ2266" i="3" s="1"/>
  <c r="H2267" i="3"/>
  <c r="AN2267" i="3" s="1"/>
  <c r="L2266" i="3"/>
  <c r="J2266" i="3"/>
  <c r="K2266" i="3" s="1"/>
  <c r="S2268" i="3"/>
  <c r="W2267" i="3"/>
  <c r="U2267" i="3"/>
  <c r="V2267" i="3" s="1"/>
  <c r="AD2269" i="3"/>
  <c r="AH2269" i="3" s="1"/>
  <c r="AF2268" i="3"/>
  <c r="AG2268" i="3" s="1"/>
  <c r="H2064" i="1"/>
  <c r="L2063" i="1"/>
  <c r="J2063" i="1"/>
  <c r="K2063" i="1" s="1"/>
  <c r="G2268" i="3"/>
  <c r="AM2268" i="3" s="1"/>
  <c r="AR2267" i="3" l="1"/>
  <c r="AP2267" i="3"/>
  <c r="AQ2267" i="3" s="1"/>
  <c r="S2269" i="3"/>
  <c r="W2268" i="3"/>
  <c r="U2268" i="3"/>
  <c r="V2268" i="3" s="1"/>
  <c r="H2268" i="3"/>
  <c r="AN2268" i="3" s="1"/>
  <c r="L2267" i="3"/>
  <c r="J2267" i="3"/>
  <c r="K2267" i="3" s="1"/>
  <c r="AD2270" i="3"/>
  <c r="AH2270" i="3" s="1"/>
  <c r="AF2269" i="3"/>
  <c r="AG2269" i="3" s="1"/>
  <c r="H2065" i="1"/>
  <c r="L2064" i="1"/>
  <c r="J2064" i="1"/>
  <c r="K2064" i="1" s="1"/>
  <c r="G2269" i="3"/>
  <c r="AM2269" i="3" s="1"/>
  <c r="AR2268" i="3" l="1"/>
  <c r="AP2268" i="3"/>
  <c r="AQ2268" i="3" s="1"/>
  <c r="H2269" i="3"/>
  <c r="AN2269" i="3" s="1"/>
  <c r="L2268" i="3"/>
  <c r="J2268" i="3"/>
  <c r="K2268" i="3" s="1"/>
  <c r="S2270" i="3"/>
  <c r="W2269" i="3"/>
  <c r="U2269" i="3"/>
  <c r="V2269" i="3" s="1"/>
  <c r="AD2271" i="3"/>
  <c r="AH2271" i="3" s="1"/>
  <c r="AF2270" i="3"/>
  <c r="AG2270" i="3" s="1"/>
  <c r="H2066" i="1"/>
  <c r="L2065" i="1"/>
  <c r="J2065" i="1"/>
  <c r="K2065" i="1" s="1"/>
  <c r="G2270" i="3"/>
  <c r="AM2270" i="3" s="1"/>
  <c r="AR2269" i="3" l="1"/>
  <c r="AP2269" i="3"/>
  <c r="AQ2269" i="3" s="1"/>
  <c r="S2271" i="3"/>
  <c r="W2270" i="3"/>
  <c r="U2270" i="3"/>
  <c r="V2270" i="3" s="1"/>
  <c r="H2270" i="3"/>
  <c r="AN2270" i="3" s="1"/>
  <c r="L2269" i="3"/>
  <c r="J2269" i="3"/>
  <c r="K2269" i="3" s="1"/>
  <c r="AD2272" i="3"/>
  <c r="AH2272" i="3" s="1"/>
  <c r="AF2271" i="3"/>
  <c r="H2067" i="1"/>
  <c r="L2066" i="1"/>
  <c r="J2066" i="1"/>
  <c r="K2066" i="1" s="1"/>
  <c r="G2271" i="3"/>
  <c r="AM2271" i="3" s="1"/>
  <c r="AG2271" i="3" l="1"/>
  <c r="AW137" i="3"/>
  <c r="BA137" i="3" s="1"/>
  <c r="AR2270" i="3"/>
  <c r="AP2270" i="3"/>
  <c r="AQ2270" i="3" s="1"/>
  <c r="H2271" i="3"/>
  <c r="AN2271" i="3" s="1"/>
  <c r="L2270" i="3"/>
  <c r="J2270" i="3"/>
  <c r="K2270" i="3" s="1"/>
  <c r="S2272" i="3"/>
  <c r="W2271" i="3"/>
  <c r="U2271" i="3"/>
  <c r="AD2273" i="3"/>
  <c r="AH2273" i="3" s="1"/>
  <c r="AF2272" i="3"/>
  <c r="AG2272" i="3" s="1"/>
  <c r="H2068" i="1"/>
  <c r="L2067" i="1"/>
  <c r="J2067" i="1"/>
  <c r="K2067" i="1" s="1"/>
  <c r="G2272" i="3"/>
  <c r="AM2272" i="3" s="1"/>
  <c r="V2271" i="3" l="1"/>
  <c r="AV137" i="3"/>
  <c r="AZ137" i="3" s="1"/>
  <c r="AR2271" i="3"/>
  <c r="AP2271" i="3"/>
  <c r="S2273" i="3"/>
  <c r="W2272" i="3"/>
  <c r="U2272" i="3"/>
  <c r="V2272" i="3" s="1"/>
  <c r="H2272" i="3"/>
  <c r="AN2272" i="3" s="1"/>
  <c r="L2271" i="3"/>
  <c r="J2271" i="3"/>
  <c r="AD2274" i="3"/>
  <c r="AH2274" i="3" s="1"/>
  <c r="AF2273" i="3"/>
  <c r="AG2273" i="3" s="1"/>
  <c r="H2069" i="1"/>
  <c r="L2068" i="1"/>
  <c r="J2068" i="1"/>
  <c r="K2068" i="1" s="1"/>
  <c r="G2273" i="3"/>
  <c r="AM2273" i="3" s="1"/>
  <c r="AX137" i="3" l="1"/>
  <c r="BB137" i="3" s="1"/>
  <c r="AQ2271" i="3"/>
  <c r="K2271" i="3"/>
  <c r="AU137" i="3"/>
  <c r="AY137" i="3" s="1"/>
  <c r="AR2272" i="3"/>
  <c r="AP2272" i="3"/>
  <c r="AQ2272" i="3" s="1"/>
  <c r="H2273" i="3"/>
  <c r="AN2273" i="3" s="1"/>
  <c r="L2272" i="3"/>
  <c r="J2272" i="3"/>
  <c r="K2272" i="3" s="1"/>
  <c r="S2274" i="3"/>
  <c r="W2273" i="3"/>
  <c r="U2273" i="3"/>
  <c r="V2273" i="3" s="1"/>
  <c r="AD2275" i="3"/>
  <c r="AH2275" i="3" s="1"/>
  <c r="AF2274" i="3"/>
  <c r="AG2274" i="3" s="1"/>
  <c r="H2070" i="1"/>
  <c r="L2069" i="1"/>
  <c r="J2069" i="1"/>
  <c r="K2069" i="1" s="1"/>
  <c r="G2274" i="3"/>
  <c r="AM2274" i="3" s="1"/>
  <c r="AR2273" i="3" l="1"/>
  <c r="AP2273" i="3"/>
  <c r="AQ2273" i="3" s="1"/>
  <c r="S2275" i="3"/>
  <c r="W2274" i="3"/>
  <c r="U2274" i="3"/>
  <c r="V2274" i="3" s="1"/>
  <c r="H2274" i="3"/>
  <c r="AN2274" i="3" s="1"/>
  <c r="L2273" i="3"/>
  <c r="J2273" i="3"/>
  <c r="K2273" i="3" s="1"/>
  <c r="AD2276" i="3"/>
  <c r="AH2276" i="3" s="1"/>
  <c r="AF2275" i="3"/>
  <c r="AG2275" i="3" s="1"/>
  <c r="H2071" i="1"/>
  <c r="L2070" i="1"/>
  <c r="J2070" i="1"/>
  <c r="K2070" i="1" s="1"/>
  <c r="G2275" i="3"/>
  <c r="AM2275" i="3" s="1"/>
  <c r="AR2274" i="3" l="1"/>
  <c r="AP2274" i="3"/>
  <c r="AQ2274" i="3" s="1"/>
  <c r="H2275" i="3"/>
  <c r="AN2275" i="3" s="1"/>
  <c r="L2274" i="3"/>
  <c r="J2274" i="3"/>
  <c r="K2274" i="3" s="1"/>
  <c r="S2276" i="3"/>
  <c r="W2275" i="3"/>
  <c r="U2275" i="3"/>
  <c r="V2275" i="3" s="1"/>
  <c r="AD2277" i="3"/>
  <c r="AH2277" i="3" s="1"/>
  <c r="AF2276" i="3"/>
  <c r="AG2276" i="3" s="1"/>
  <c r="H2072" i="1"/>
  <c r="L2071" i="1"/>
  <c r="J2071" i="1"/>
  <c r="K2071" i="1" s="1"/>
  <c r="G2276" i="3"/>
  <c r="AM2276" i="3" s="1"/>
  <c r="AR2275" i="3" l="1"/>
  <c r="AP2275" i="3"/>
  <c r="AQ2275" i="3" s="1"/>
  <c r="S2277" i="3"/>
  <c r="W2276" i="3"/>
  <c r="U2276" i="3"/>
  <c r="V2276" i="3" s="1"/>
  <c r="H2276" i="3"/>
  <c r="AN2276" i="3" s="1"/>
  <c r="L2275" i="3"/>
  <c r="J2275" i="3"/>
  <c r="K2275" i="3" s="1"/>
  <c r="AD2278" i="3"/>
  <c r="AH2278" i="3" s="1"/>
  <c r="AF2277" i="3"/>
  <c r="AG2277" i="3" s="1"/>
  <c r="H2073" i="1"/>
  <c r="L2072" i="1"/>
  <c r="J2072" i="1"/>
  <c r="K2072" i="1" s="1"/>
  <c r="G2277" i="3"/>
  <c r="AM2277" i="3" s="1"/>
  <c r="AR2276" i="3" l="1"/>
  <c r="AP2276" i="3"/>
  <c r="AQ2276" i="3" s="1"/>
  <c r="H2277" i="3"/>
  <c r="AN2277" i="3" s="1"/>
  <c r="L2276" i="3"/>
  <c r="J2276" i="3"/>
  <c r="K2276" i="3" s="1"/>
  <c r="S2278" i="3"/>
  <c r="W2277" i="3"/>
  <c r="U2277" i="3"/>
  <c r="V2277" i="3" s="1"/>
  <c r="AD2279" i="3"/>
  <c r="AH2279" i="3" s="1"/>
  <c r="AF2278" i="3"/>
  <c r="AG2278" i="3" s="1"/>
  <c r="H2074" i="1"/>
  <c r="L2073" i="1"/>
  <c r="J2073" i="1"/>
  <c r="G2278" i="3"/>
  <c r="AM2278" i="3" s="1"/>
  <c r="AR2277" i="3" l="1"/>
  <c r="AP2277" i="3"/>
  <c r="AQ2277" i="3" s="1"/>
  <c r="K2073" i="1"/>
  <c r="S116" i="1"/>
  <c r="T116" i="1" s="1"/>
  <c r="S2279" i="3"/>
  <c r="W2278" i="3"/>
  <c r="U2278" i="3"/>
  <c r="V2278" i="3" s="1"/>
  <c r="H2278" i="3"/>
  <c r="AN2278" i="3" s="1"/>
  <c r="L2277" i="3"/>
  <c r="J2277" i="3"/>
  <c r="K2277" i="3" s="1"/>
  <c r="AD2280" i="3"/>
  <c r="AH2280" i="3" s="1"/>
  <c r="AF2279" i="3"/>
  <c r="AG2279" i="3" s="1"/>
  <c r="H2075" i="1"/>
  <c r="L2074" i="1"/>
  <c r="J2074" i="1"/>
  <c r="K2074" i="1" s="1"/>
  <c r="G2279" i="3"/>
  <c r="AM2279" i="3" s="1"/>
  <c r="AR2278" i="3" l="1"/>
  <c r="AP2278" i="3"/>
  <c r="AQ2278" i="3" s="1"/>
  <c r="H2279" i="3"/>
  <c r="AN2279" i="3" s="1"/>
  <c r="L2278" i="3"/>
  <c r="J2278" i="3"/>
  <c r="K2278" i="3" s="1"/>
  <c r="S2280" i="3"/>
  <c r="W2279" i="3"/>
  <c r="U2279" i="3"/>
  <c r="V2279" i="3" s="1"/>
  <c r="AD2281" i="3"/>
  <c r="AH2281" i="3" s="1"/>
  <c r="AF2280" i="3"/>
  <c r="AG2280" i="3" s="1"/>
  <c r="H2076" i="1"/>
  <c r="L2075" i="1"/>
  <c r="J2075" i="1"/>
  <c r="K2075" i="1" s="1"/>
  <c r="G2280" i="3"/>
  <c r="AM2280" i="3" s="1"/>
  <c r="AR2279" i="3" l="1"/>
  <c r="AP2279" i="3"/>
  <c r="AQ2279" i="3" s="1"/>
  <c r="S2281" i="3"/>
  <c r="W2280" i="3"/>
  <c r="U2280" i="3"/>
  <c r="V2280" i="3" s="1"/>
  <c r="H2280" i="3"/>
  <c r="AN2280" i="3" s="1"/>
  <c r="L2279" i="3"/>
  <c r="J2279" i="3"/>
  <c r="K2279" i="3" s="1"/>
  <c r="AD2282" i="3"/>
  <c r="AH2282" i="3" s="1"/>
  <c r="AF2281" i="3"/>
  <c r="AG2281" i="3" s="1"/>
  <c r="H2077" i="1"/>
  <c r="L2076" i="1"/>
  <c r="J2076" i="1"/>
  <c r="K2076" i="1" s="1"/>
  <c r="G2281" i="3"/>
  <c r="AM2281" i="3" s="1"/>
  <c r="AR2280" i="3" l="1"/>
  <c r="AP2280" i="3"/>
  <c r="AQ2280" i="3" s="1"/>
  <c r="H2281" i="3"/>
  <c r="AN2281" i="3" s="1"/>
  <c r="L2280" i="3"/>
  <c r="J2280" i="3"/>
  <c r="K2280" i="3" s="1"/>
  <c r="S2282" i="3"/>
  <c r="W2281" i="3"/>
  <c r="U2281" i="3"/>
  <c r="V2281" i="3" s="1"/>
  <c r="AD2283" i="3"/>
  <c r="AH2283" i="3" s="1"/>
  <c r="AF2282" i="3"/>
  <c r="AG2282" i="3" s="1"/>
  <c r="H2078" i="1"/>
  <c r="L2077" i="1"/>
  <c r="J2077" i="1"/>
  <c r="K2077" i="1" s="1"/>
  <c r="G2282" i="3"/>
  <c r="AM2282" i="3" s="1"/>
  <c r="AR2281" i="3" l="1"/>
  <c r="AP2281" i="3"/>
  <c r="AQ2281" i="3" s="1"/>
  <c r="S2283" i="3"/>
  <c r="W2282" i="3"/>
  <c r="U2282" i="3"/>
  <c r="V2282" i="3" s="1"/>
  <c r="H2282" i="3"/>
  <c r="AN2282" i="3" s="1"/>
  <c r="L2281" i="3"/>
  <c r="J2281" i="3"/>
  <c r="K2281" i="3" s="1"/>
  <c r="AD2284" i="3"/>
  <c r="AH2284" i="3" s="1"/>
  <c r="AF2283" i="3"/>
  <c r="AG2283" i="3" s="1"/>
  <c r="H2079" i="1"/>
  <c r="L2078" i="1"/>
  <c r="J2078" i="1"/>
  <c r="K2078" i="1" s="1"/>
  <c r="G2283" i="3"/>
  <c r="AM2283" i="3" s="1"/>
  <c r="AR2282" i="3" l="1"/>
  <c r="AP2282" i="3"/>
  <c r="AQ2282" i="3" s="1"/>
  <c r="H2283" i="3"/>
  <c r="AN2283" i="3" s="1"/>
  <c r="L2282" i="3"/>
  <c r="J2282" i="3"/>
  <c r="K2282" i="3" s="1"/>
  <c r="S2284" i="3"/>
  <c r="W2283" i="3"/>
  <c r="U2283" i="3"/>
  <c r="V2283" i="3" s="1"/>
  <c r="AD2285" i="3"/>
  <c r="AH2285" i="3" s="1"/>
  <c r="AF2284" i="3"/>
  <c r="AG2284" i="3" s="1"/>
  <c r="H2080" i="1"/>
  <c r="L2079" i="1"/>
  <c r="J2079" i="1"/>
  <c r="K2079" i="1" s="1"/>
  <c r="G2284" i="3"/>
  <c r="AM2284" i="3" s="1"/>
  <c r="AR2283" i="3" l="1"/>
  <c r="AP2283" i="3"/>
  <c r="AQ2283" i="3" s="1"/>
  <c r="S2285" i="3"/>
  <c r="W2284" i="3"/>
  <c r="U2284" i="3"/>
  <c r="V2284" i="3" s="1"/>
  <c r="H2284" i="3"/>
  <c r="AN2284" i="3" s="1"/>
  <c r="L2283" i="3"/>
  <c r="J2283" i="3"/>
  <c r="K2283" i="3" s="1"/>
  <c r="AD2286" i="3"/>
  <c r="AH2286" i="3" s="1"/>
  <c r="AF2285" i="3"/>
  <c r="AG2285" i="3" s="1"/>
  <c r="H2081" i="1"/>
  <c r="L2080" i="1"/>
  <c r="J2080" i="1"/>
  <c r="K2080" i="1" s="1"/>
  <c r="G2285" i="3"/>
  <c r="AM2285" i="3" s="1"/>
  <c r="AR2284" i="3" l="1"/>
  <c r="AP2284" i="3"/>
  <c r="AQ2284" i="3" s="1"/>
  <c r="H2285" i="3"/>
  <c r="AN2285" i="3" s="1"/>
  <c r="L2284" i="3"/>
  <c r="J2284" i="3"/>
  <c r="K2284" i="3" s="1"/>
  <c r="S2286" i="3"/>
  <c r="W2285" i="3"/>
  <c r="U2285" i="3"/>
  <c r="V2285" i="3" s="1"/>
  <c r="AD2287" i="3"/>
  <c r="AH2287" i="3" s="1"/>
  <c r="AF2286" i="3"/>
  <c r="AG2286" i="3" s="1"/>
  <c r="H2082" i="1"/>
  <c r="L2081" i="1"/>
  <c r="J2081" i="1"/>
  <c r="K2081" i="1" s="1"/>
  <c r="G2286" i="3"/>
  <c r="AM2286" i="3" s="1"/>
  <c r="AR2285" i="3" l="1"/>
  <c r="AP2285" i="3"/>
  <c r="AQ2285" i="3" s="1"/>
  <c r="S2287" i="3"/>
  <c r="W2286" i="3"/>
  <c r="U2286" i="3"/>
  <c r="V2286" i="3" s="1"/>
  <c r="H2286" i="3"/>
  <c r="AN2286" i="3" s="1"/>
  <c r="L2285" i="3"/>
  <c r="J2285" i="3"/>
  <c r="K2285" i="3" s="1"/>
  <c r="AD2288" i="3"/>
  <c r="AH2288" i="3" s="1"/>
  <c r="AF2287" i="3"/>
  <c r="AG2287" i="3" s="1"/>
  <c r="H2083" i="1"/>
  <c r="L2082" i="1"/>
  <c r="J2082" i="1"/>
  <c r="K2082" i="1" s="1"/>
  <c r="G2287" i="3"/>
  <c r="AM2287" i="3" s="1"/>
  <c r="AR2286" i="3" l="1"/>
  <c r="AP2286" i="3"/>
  <c r="AQ2286" i="3" s="1"/>
  <c r="H2287" i="3"/>
  <c r="AN2287" i="3" s="1"/>
  <c r="L2286" i="3"/>
  <c r="J2286" i="3"/>
  <c r="K2286" i="3" s="1"/>
  <c r="S2288" i="3"/>
  <c r="W2287" i="3"/>
  <c r="U2287" i="3"/>
  <c r="V2287" i="3" s="1"/>
  <c r="AD2289" i="3"/>
  <c r="AH2289" i="3" s="1"/>
  <c r="AF2288" i="3"/>
  <c r="AG2288" i="3" s="1"/>
  <c r="H2084" i="1"/>
  <c r="L2083" i="1"/>
  <c r="J2083" i="1"/>
  <c r="K2083" i="1" s="1"/>
  <c r="G2288" i="3"/>
  <c r="AM2288" i="3" s="1"/>
  <c r="AR2287" i="3" l="1"/>
  <c r="AP2287" i="3"/>
  <c r="AQ2287" i="3" s="1"/>
  <c r="S2289" i="3"/>
  <c r="W2288" i="3"/>
  <c r="U2288" i="3"/>
  <c r="V2288" i="3" s="1"/>
  <c r="H2288" i="3"/>
  <c r="AN2288" i="3" s="1"/>
  <c r="L2287" i="3"/>
  <c r="J2287" i="3"/>
  <c r="K2287" i="3" s="1"/>
  <c r="AD2290" i="3"/>
  <c r="AH2290" i="3" s="1"/>
  <c r="AF2289" i="3"/>
  <c r="AG2289" i="3" s="1"/>
  <c r="H2085" i="1"/>
  <c r="L2084" i="1"/>
  <c r="J2084" i="1"/>
  <c r="K2084" i="1" s="1"/>
  <c r="G2289" i="3"/>
  <c r="AM2289" i="3" s="1"/>
  <c r="AR2288" i="3" l="1"/>
  <c r="AP2288" i="3"/>
  <c r="AQ2288" i="3" s="1"/>
  <c r="H2289" i="3"/>
  <c r="AN2289" i="3" s="1"/>
  <c r="L2288" i="3"/>
  <c r="J2288" i="3"/>
  <c r="K2288" i="3" s="1"/>
  <c r="S2290" i="3"/>
  <c r="W2289" i="3"/>
  <c r="U2289" i="3"/>
  <c r="V2289" i="3" s="1"/>
  <c r="AD2291" i="3"/>
  <c r="AH2291" i="3" s="1"/>
  <c r="AF2290" i="3"/>
  <c r="H2086" i="1"/>
  <c r="L2085" i="1"/>
  <c r="J2085" i="1"/>
  <c r="K2085" i="1" s="1"/>
  <c r="G2290" i="3"/>
  <c r="AM2290" i="3" s="1"/>
  <c r="AG2290" i="3" l="1"/>
  <c r="AW138" i="3"/>
  <c r="BA138" i="3" s="1"/>
  <c r="AR2289" i="3"/>
  <c r="AP2289" i="3"/>
  <c r="AQ2289" i="3" s="1"/>
  <c r="S2291" i="3"/>
  <c r="W2290" i="3"/>
  <c r="U2290" i="3"/>
  <c r="H2290" i="3"/>
  <c r="AN2290" i="3" s="1"/>
  <c r="L2289" i="3"/>
  <c r="J2289" i="3"/>
  <c r="K2289" i="3" s="1"/>
  <c r="AD2292" i="3"/>
  <c r="AH2292" i="3" s="1"/>
  <c r="AF2291" i="3"/>
  <c r="AG2291" i="3" s="1"/>
  <c r="H2087" i="1"/>
  <c r="L2086" i="1"/>
  <c r="J2086" i="1"/>
  <c r="K2086" i="1" s="1"/>
  <c r="G2291" i="3"/>
  <c r="AM2291" i="3" s="1"/>
  <c r="AR2290" i="3" l="1"/>
  <c r="AP2290" i="3"/>
  <c r="V2290" i="3"/>
  <c r="AV138" i="3"/>
  <c r="AZ138" i="3" s="1"/>
  <c r="H2291" i="3"/>
  <c r="AN2291" i="3" s="1"/>
  <c r="L2290" i="3"/>
  <c r="J2290" i="3"/>
  <c r="S2292" i="3"/>
  <c r="W2291" i="3"/>
  <c r="U2291" i="3"/>
  <c r="V2291" i="3" s="1"/>
  <c r="AD2293" i="3"/>
  <c r="AH2293" i="3" s="1"/>
  <c r="AF2292" i="3"/>
  <c r="AG2292" i="3" s="1"/>
  <c r="H2088" i="1"/>
  <c r="L2087" i="1"/>
  <c r="J2087" i="1"/>
  <c r="K2087" i="1" s="1"/>
  <c r="G2292" i="3"/>
  <c r="AM2292" i="3" s="1"/>
  <c r="AR2291" i="3" l="1"/>
  <c r="AP2291" i="3"/>
  <c r="AQ2291" i="3" s="1"/>
  <c r="K2290" i="3"/>
  <c r="AU138" i="3"/>
  <c r="AY138" i="3" s="1"/>
  <c r="AX138" i="3"/>
  <c r="BB138" i="3" s="1"/>
  <c r="AQ2290" i="3"/>
  <c r="S2293" i="3"/>
  <c r="W2292" i="3"/>
  <c r="U2292" i="3"/>
  <c r="V2292" i="3" s="1"/>
  <c r="H2292" i="3"/>
  <c r="AN2292" i="3" s="1"/>
  <c r="L2291" i="3"/>
  <c r="J2291" i="3"/>
  <c r="K2291" i="3" s="1"/>
  <c r="AD2294" i="3"/>
  <c r="AH2294" i="3" s="1"/>
  <c r="AF2293" i="3"/>
  <c r="AG2293" i="3" s="1"/>
  <c r="H2089" i="1"/>
  <c r="L2088" i="1"/>
  <c r="J2088" i="1"/>
  <c r="K2088" i="1" s="1"/>
  <c r="G2293" i="3"/>
  <c r="AM2293" i="3" s="1"/>
  <c r="AR2292" i="3" l="1"/>
  <c r="AP2292" i="3"/>
  <c r="AQ2292" i="3" s="1"/>
  <c r="H2293" i="3"/>
  <c r="AN2293" i="3" s="1"/>
  <c r="L2292" i="3"/>
  <c r="J2292" i="3"/>
  <c r="K2292" i="3" s="1"/>
  <c r="S2294" i="3"/>
  <c r="W2293" i="3"/>
  <c r="U2293" i="3"/>
  <c r="V2293" i="3" s="1"/>
  <c r="AD2295" i="3"/>
  <c r="AH2295" i="3" s="1"/>
  <c r="AF2294" i="3"/>
  <c r="AG2294" i="3" s="1"/>
  <c r="H2090" i="1"/>
  <c r="L2089" i="1"/>
  <c r="J2089" i="1"/>
  <c r="K2089" i="1" s="1"/>
  <c r="G2294" i="3"/>
  <c r="AM2294" i="3" s="1"/>
  <c r="AR2293" i="3" l="1"/>
  <c r="AP2293" i="3"/>
  <c r="AQ2293" i="3" s="1"/>
  <c r="S2295" i="3"/>
  <c r="W2294" i="3"/>
  <c r="U2294" i="3"/>
  <c r="V2294" i="3" s="1"/>
  <c r="H2294" i="3"/>
  <c r="AN2294" i="3" s="1"/>
  <c r="L2293" i="3"/>
  <c r="J2293" i="3"/>
  <c r="K2293" i="3" s="1"/>
  <c r="AD2296" i="3"/>
  <c r="AH2296" i="3" s="1"/>
  <c r="AF2295" i="3"/>
  <c r="AG2295" i="3" s="1"/>
  <c r="H2091" i="1"/>
  <c r="L2090" i="1"/>
  <c r="J2090" i="1"/>
  <c r="K2090" i="1" s="1"/>
  <c r="G2295" i="3"/>
  <c r="AM2295" i="3" s="1"/>
  <c r="AR2294" i="3" l="1"/>
  <c r="AP2294" i="3"/>
  <c r="AQ2294" i="3" s="1"/>
  <c r="H2295" i="3"/>
  <c r="AN2295" i="3" s="1"/>
  <c r="L2294" i="3"/>
  <c r="J2294" i="3"/>
  <c r="K2294" i="3" s="1"/>
  <c r="S2296" i="3"/>
  <c r="W2295" i="3"/>
  <c r="U2295" i="3"/>
  <c r="V2295" i="3" s="1"/>
  <c r="AD2297" i="3"/>
  <c r="AH2297" i="3" s="1"/>
  <c r="AF2296" i="3"/>
  <c r="AG2296" i="3" s="1"/>
  <c r="H2092" i="1"/>
  <c r="L2091" i="1"/>
  <c r="J2091" i="1"/>
  <c r="K2091" i="1" s="1"/>
  <c r="G2296" i="3"/>
  <c r="AM2296" i="3" s="1"/>
  <c r="AR2295" i="3" l="1"/>
  <c r="AP2295" i="3"/>
  <c r="AQ2295" i="3" s="1"/>
  <c r="S2297" i="3"/>
  <c r="W2296" i="3"/>
  <c r="U2296" i="3"/>
  <c r="V2296" i="3" s="1"/>
  <c r="H2296" i="3"/>
  <c r="AN2296" i="3" s="1"/>
  <c r="L2295" i="3"/>
  <c r="J2295" i="3"/>
  <c r="K2295" i="3" s="1"/>
  <c r="AD2298" i="3"/>
  <c r="AH2298" i="3" s="1"/>
  <c r="AF2297" i="3"/>
  <c r="AG2297" i="3" s="1"/>
  <c r="H2093" i="1"/>
  <c r="L2092" i="1"/>
  <c r="J2092" i="1"/>
  <c r="K2092" i="1" s="1"/>
  <c r="G2297" i="3"/>
  <c r="AM2297" i="3" s="1"/>
  <c r="AR2296" i="3" l="1"/>
  <c r="AP2296" i="3"/>
  <c r="AQ2296" i="3" s="1"/>
  <c r="H2297" i="3"/>
  <c r="AN2297" i="3" s="1"/>
  <c r="L2296" i="3"/>
  <c r="J2296" i="3"/>
  <c r="K2296" i="3" s="1"/>
  <c r="S2298" i="3"/>
  <c r="W2297" i="3"/>
  <c r="U2297" i="3"/>
  <c r="V2297" i="3" s="1"/>
  <c r="AD2299" i="3"/>
  <c r="AH2299" i="3" s="1"/>
  <c r="AF2298" i="3"/>
  <c r="AG2298" i="3" s="1"/>
  <c r="H2094" i="1"/>
  <c r="L2093" i="1"/>
  <c r="J2093" i="1"/>
  <c r="K2093" i="1" s="1"/>
  <c r="G2298" i="3"/>
  <c r="AM2298" i="3" s="1"/>
  <c r="AR2297" i="3" l="1"/>
  <c r="AP2297" i="3"/>
  <c r="AQ2297" i="3" s="1"/>
  <c r="S2299" i="3"/>
  <c r="W2298" i="3"/>
  <c r="U2298" i="3"/>
  <c r="V2298" i="3" s="1"/>
  <c r="H2298" i="3"/>
  <c r="AN2298" i="3" s="1"/>
  <c r="L2297" i="3"/>
  <c r="J2297" i="3"/>
  <c r="K2297" i="3" s="1"/>
  <c r="AD2300" i="3"/>
  <c r="AH2300" i="3" s="1"/>
  <c r="AF2299" i="3"/>
  <c r="AG2299" i="3" s="1"/>
  <c r="H2095" i="1"/>
  <c r="L2094" i="1"/>
  <c r="J2094" i="1"/>
  <c r="K2094" i="1" s="1"/>
  <c r="G2299" i="3"/>
  <c r="AM2299" i="3" s="1"/>
  <c r="AR2298" i="3" l="1"/>
  <c r="AP2298" i="3"/>
  <c r="AQ2298" i="3" s="1"/>
  <c r="H2299" i="3"/>
  <c r="AN2299" i="3" s="1"/>
  <c r="L2298" i="3"/>
  <c r="J2298" i="3"/>
  <c r="K2298" i="3" s="1"/>
  <c r="S2300" i="3"/>
  <c r="W2299" i="3"/>
  <c r="U2299" i="3"/>
  <c r="V2299" i="3" s="1"/>
  <c r="AD2301" i="3"/>
  <c r="AH2301" i="3" s="1"/>
  <c r="AF2300" i="3"/>
  <c r="AG2300" i="3" s="1"/>
  <c r="H2096" i="1"/>
  <c r="L2095" i="1"/>
  <c r="J2095" i="1"/>
  <c r="G2300" i="3"/>
  <c r="AM2300" i="3" s="1"/>
  <c r="AR2299" i="3" l="1"/>
  <c r="AP2299" i="3"/>
  <c r="AQ2299" i="3" s="1"/>
  <c r="K2095" i="1"/>
  <c r="S117" i="1"/>
  <c r="T117" i="1" s="1"/>
  <c r="S2301" i="3"/>
  <c r="W2300" i="3"/>
  <c r="U2300" i="3"/>
  <c r="V2300" i="3" s="1"/>
  <c r="H2300" i="3"/>
  <c r="AN2300" i="3" s="1"/>
  <c r="L2299" i="3"/>
  <c r="J2299" i="3"/>
  <c r="K2299" i="3" s="1"/>
  <c r="AD2302" i="3"/>
  <c r="AH2302" i="3" s="1"/>
  <c r="AF2301" i="3"/>
  <c r="AG2301" i="3" s="1"/>
  <c r="H2097" i="1"/>
  <c r="L2096" i="1"/>
  <c r="J2096" i="1"/>
  <c r="K2096" i="1" s="1"/>
  <c r="G2301" i="3"/>
  <c r="AM2301" i="3" s="1"/>
  <c r="AR2300" i="3" l="1"/>
  <c r="AP2300" i="3"/>
  <c r="AQ2300" i="3" s="1"/>
  <c r="H2301" i="3"/>
  <c r="AN2301" i="3" s="1"/>
  <c r="L2300" i="3"/>
  <c r="J2300" i="3"/>
  <c r="K2300" i="3" s="1"/>
  <c r="S2302" i="3"/>
  <c r="W2301" i="3"/>
  <c r="U2301" i="3"/>
  <c r="V2301" i="3" s="1"/>
  <c r="AD2303" i="3"/>
  <c r="AH2303" i="3" s="1"/>
  <c r="AF2302" i="3"/>
  <c r="AG2302" i="3" s="1"/>
  <c r="H2098" i="1"/>
  <c r="L2097" i="1"/>
  <c r="J2097" i="1"/>
  <c r="K2097" i="1" s="1"/>
  <c r="G2302" i="3"/>
  <c r="AM2302" i="3" s="1"/>
  <c r="AR2301" i="3" l="1"/>
  <c r="AP2301" i="3"/>
  <c r="AQ2301" i="3" s="1"/>
  <c r="S2303" i="3"/>
  <c r="W2302" i="3"/>
  <c r="U2302" i="3"/>
  <c r="V2302" i="3" s="1"/>
  <c r="H2302" i="3"/>
  <c r="AN2302" i="3" s="1"/>
  <c r="L2301" i="3"/>
  <c r="J2301" i="3"/>
  <c r="K2301" i="3" s="1"/>
  <c r="AD2304" i="3"/>
  <c r="AH2304" i="3" s="1"/>
  <c r="AF2303" i="3"/>
  <c r="AG2303" i="3" s="1"/>
  <c r="H2099" i="1"/>
  <c r="L2098" i="1"/>
  <c r="J2098" i="1"/>
  <c r="K2098" i="1" s="1"/>
  <c r="G2303" i="3"/>
  <c r="AM2303" i="3" s="1"/>
  <c r="AR2302" i="3" l="1"/>
  <c r="AP2302" i="3"/>
  <c r="AQ2302" i="3" s="1"/>
  <c r="H2303" i="3"/>
  <c r="AN2303" i="3" s="1"/>
  <c r="L2302" i="3"/>
  <c r="J2302" i="3"/>
  <c r="K2302" i="3" s="1"/>
  <c r="S2304" i="3"/>
  <c r="W2303" i="3"/>
  <c r="U2303" i="3"/>
  <c r="V2303" i="3" s="1"/>
  <c r="AD2305" i="3"/>
  <c r="AH2305" i="3" s="1"/>
  <c r="AF2304" i="3"/>
  <c r="AG2304" i="3" s="1"/>
  <c r="H2100" i="1"/>
  <c r="L2099" i="1"/>
  <c r="J2099" i="1"/>
  <c r="K2099" i="1" s="1"/>
  <c r="G2304" i="3"/>
  <c r="AM2304" i="3" s="1"/>
  <c r="AR2303" i="3" l="1"/>
  <c r="AP2303" i="3"/>
  <c r="AQ2303" i="3" s="1"/>
  <c r="S2305" i="3"/>
  <c r="W2304" i="3"/>
  <c r="U2304" i="3"/>
  <c r="V2304" i="3" s="1"/>
  <c r="H2304" i="3"/>
  <c r="AN2304" i="3" s="1"/>
  <c r="L2303" i="3"/>
  <c r="J2303" i="3"/>
  <c r="K2303" i="3" s="1"/>
  <c r="AD2306" i="3"/>
  <c r="AH2306" i="3" s="1"/>
  <c r="AF2305" i="3"/>
  <c r="AG2305" i="3" s="1"/>
  <c r="H2101" i="1"/>
  <c r="L2100" i="1"/>
  <c r="J2100" i="1"/>
  <c r="K2100" i="1" s="1"/>
  <c r="G2305" i="3"/>
  <c r="AM2305" i="3" s="1"/>
  <c r="AR2304" i="3" l="1"/>
  <c r="AP2304" i="3"/>
  <c r="AQ2304" i="3" s="1"/>
  <c r="H2305" i="3"/>
  <c r="AN2305" i="3" s="1"/>
  <c r="L2304" i="3"/>
  <c r="J2304" i="3"/>
  <c r="K2304" i="3" s="1"/>
  <c r="S2306" i="3"/>
  <c r="W2305" i="3"/>
  <c r="U2305" i="3"/>
  <c r="V2305" i="3" s="1"/>
  <c r="AD2307" i="3"/>
  <c r="AH2307" i="3" s="1"/>
  <c r="AF2306" i="3"/>
  <c r="AG2306" i="3" s="1"/>
  <c r="H2102" i="1"/>
  <c r="L2101" i="1"/>
  <c r="J2101" i="1"/>
  <c r="K2101" i="1" s="1"/>
  <c r="G2306" i="3"/>
  <c r="AM2306" i="3" s="1"/>
  <c r="AR2305" i="3" l="1"/>
  <c r="AP2305" i="3"/>
  <c r="AQ2305" i="3" s="1"/>
  <c r="S2307" i="3"/>
  <c r="W2306" i="3"/>
  <c r="U2306" i="3"/>
  <c r="V2306" i="3" s="1"/>
  <c r="H2306" i="3"/>
  <c r="AN2306" i="3" s="1"/>
  <c r="L2305" i="3"/>
  <c r="J2305" i="3"/>
  <c r="K2305" i="3" s="1"/>
  <c r="AD2308" i="3"/>
  <c r="AH2308" i="3" s="1"/>
  <c r="AF2307" i="3"/>
  <c r="AG2307" i="3" s="1"/>
  <c r="H2103" i="1"/>
  <c r="L2102" i="1"/>
  <c r="J2102" i="1"/>
  <c r="K2102" i="1" s="1"/>
  <c r="G2307" i="3"/>
  <c r="AM2307" i="3" s="1"/>
  <c r="AR2306" i="3" l="1"/>
  <c r="AP2306" i="3"/>
  <c r="AQ2306" i="3" s="1"/>
  <c r="H2307" i="3"/>
  <c r="AN2307" i="3" s="1"/>
  <c r="L2306" i="3"/>
  <c r="J2306" i="3"/>
  <c r="K2306" i="3" s="1"/>
  <c r="S2308" i="3"/>
  <c r="W2307" i="3"/>
  <c r="U2307" i="3"/>
  <c r="V2307" i="3" s="1"/>
  <c r="AD2309" i="3"/>
  <c r="AH2309" i="3" s="1"/>
  <c r="AF2308" i="3"/>
  <c r="AG2308" i="3" s="1"/>
  <c r="H2104" i="1"/>
  <c r="L2103" i="1"/>
  <c r="J2103" i="1"/>
  <c r="K2103" i="1" s="1"/>
  <c r="G2308" i="3"/>
  <c r="AM2308" i="3" s="1"/>
  <c r="AR2307" i="3" l="1"/>
  <c r="AP2307" i="3"/>
  <c r="AQ2307" i="3" s="1"/>
  <c r="S2309" i="3"/>
  <c r="W2308" i="3"/>
  <c r="U2308" i="3"/>
  <c r="V2308" i="3" s="1"/>
  <c r="H2308" i="3"/>
  <c r="AN2308" i="3" s="1"/>
  <c r="L2307" i="3"/>
  <c r="J2307" i="3"/>
  <c r="K2307" i="3" s="1"/>
  <c r="AD2310" i="3"/>
  <c r="AH2310" i="3" s="1"/>
  <c r="AF2309" i="3"/>
  <c r="H2105" i="1"/>
  <c r="L2104" i="1"/>
  <c r="J2104" i="1"/>
  <c r="K2104" i="1" s="1"/>
  <c r="G2309" i="3"/>
  <c r="AM2309" i="3" s="1"/>
  <c r="AR2308" i="3" l="1"/>
  <c r="AP2308" i="3"/>
  <c r="AQ2308" i="3" s="1"/>
  <c r="AG2309" i="3"/>
  <c r="AW139" i="3"/>
  <c r="BA139" i="3" s="1"/>
  <c r="H2309" i="3"/>
  <c r="AN2309" i="3" s="1"/>
  <c r="L2308" i="3"/>
  <c r="J2308" i="3"/>
  <c r="K2308" i="3" s="1"/>
  <c r="S2310" i="3"/>
  <c r="W2309" i="3"/>
  <c r="U2309" i="3"/>
  <c r="AD2311" i="3"/>
  <c r="AH2311" i="3" s="1"/>
  <c r="AF2310" i="3"/>
  <c r="AG2310" i="3" s="1"/>
  <c r="H2106" i="1"/>
  <c r="L2105" i="1"/>
  <c r="J2105" i="1"/>
  <c r="K2105" i="1" s="1"/>
  <c r="G2310" i="3"/>
  <c r="AM2310" i="3" s="1"/>
  <c r="V2309" i="3" l="1"/>
  <c r="AV139" i="3"/>
  <c r="AZ139" i="3" s="1"/>
  <c r="AR2309" i="3"/>
  <c r="AP2309" i="3"/>
  <c r="S2311" i="3"/>
  <c r="W2310" i="3"/>
  <c r="U2310" i="3"/>
  <c r="V2310" i="3" s="1"/>
  <c r="H2310" i="3"/>
  <c r="AN2310" i="3" s="1"/>
  <c r="L2309" i="3"/>
  <c r="J2309" i="3"/>
  <c r="AD2312" i="3"/>
  <c r="AH2312" i="3" s="1"/>
  <c r="AF2311" i="3"/>
  <c r="AG2311" i="3" s="1"/>
  <c r="H2107" i="1"/>
  <c r="L2106" i="1"/>
  <c r="J2106" i="1"/>
  <c r="K2106" i="1" s="1"/>
  <c r="G2311" i="3"/>
  <c r="AM2311" i="3" s="1"/>
  <c r="AX139" i="3" l="1"/>
  <c r="BB139" i="3" s="1"/>
  <c r="AQ2309" i="3"/>
  <c r="AR2310" i="3"/>
  <c r="AP2310" i="3"/>
  <c r="AQ2310" i="3" s="1"/>
  <c r="K2309" i="3"/>
  <c r="AU139" i="3"/>
  <c r="AY139" i="3" s="1"/>
  <c r="H2311" i="3"/>
  <c r="AN2311" i="3" s="1"/>
  <c r="L2310" i="3"/>
  <c r="J2310" i="3"/>
  <c r="K2310" i="3" s="1"/>
  <c r="S2312" i="3"/>
  <c r="W2311" i="3"/>
  <c r="U2311" i="3"/>
  <c r="V2311" i="3" s="1"/>
  <c r="AD2313" i="3"/>
  <c r="AH2313" i="3" s="1"/>
  <c r="AF2312" i="3"/>
  <c r="AG2312" i="3" s="1"/>
  <c r="H2108" i="1"/>
  <c r="L2107" i="1"/>
  <c r="J2107" i="1"/>
  <c r="K2107" i="1" s="1"/>
  <c r="G2312" i="3"/>
  <c r="AM2312" i="3" s="1"/>
  <c r="AR2311" i="3" l="1"/>
  <c r="AP2311" i="3"/>
  <c r="AQ2311" i="3" s="1"/>
  <c r="S2313" i="3"/>
  <c r="W2312" i="3"/>
  <c r="U2312" i="3"/>
  <c r="V2312" i="3" s="1"/>
  <c r="H2312" i="3"/>
  <c r="AN2312" i="3" s="1"/>
  <c r="L2311" i="3"/>
  <c r="J2311" i="3"/>
  <c r="K2311" i="3" s="1"/>
  <c r="AD2314" i="3"/>
  <c r="AH2314" i="3" s="1"/>
  <c r="AF2313" i="3"/>
  <c r="AG2313" i="3" s="1"/>
  <c r="H2109" i="1"/>
  <c r="L2108" i="1"/>
  <c r="J2108" i="1"/>
  <c r="K2108" i="1" s="1"/>
  <c r="G2313" i="3"/>
  <c r="AM2313" i="3" s="1"/>
  <c r="AR2312" i="3" l="1"/>
  <c r="AP2312" i="3"/>
  <c r="AQ2312" i="3" s="1"/>
  <c r="H2313" i="3"/>
  <c r="AN2313" i="3" s="1"/>
  <c r="L2312" i="3"/>
  <c r="J2312" i="3"/>
  <c r="K2312" i="3" s="1"/>
  <c r="S2314" i="3"/>
  <c r="W2313" i="3"/>
  <c r="U2313" i="3"/>
  <c r="V2313" i="3" s="1"/>
  <c r="AD2315" i="3"/>
  <c r="AH2315" i="3" s="1"/>
  <c r="AF2314" i="3"/>
  <c r="AG2314" i="3" s="1"/>
  <c r="H2110" i="1"/>
  <c r="L2109" i="1"/>
  <c r="J2109" i="1"/>
  <c r="K2109" i="1" s="1"/>
  <c r="G2314" i="3"/>
  <c r="AM2314" i="3" s="1"/>
  <c r="AR2313" i="3" l="1"/>
  <c r="AP2313" i="3"/>
  <c r="AQ2313" i="3" s="1"/>
  <c r="S2315" i="3"/>
  <c r="W2314" i="3"/>
  <c r="U2314" i="3"/>
  <c r="V2314" i="3" s="1"/>
  <c r="H2314" i="3"/>
  <c r="AN2314" i="3" s="1"/>
  <c r="L2313" i="3"/>
  <c r="J2313" i="3"/>
  <c r="K2313" i="3" s="1"/>
  <c r="AD2316" i="3"/>
  <c r="AH2316" i="3" s="1"/>
  <c r="AF2315" i="3"/>
  <c r="AG2315" i="3" s="1"/>
  <c r="H2111" i="1"/>
  <c r="L2110" i="1"/>
  <c r="J2110" i="1"/>
  <c r="K2110" i="1" s="1"/>
  <c r="G2315" i="3"/>
  <c r="AM2315" i="3" s="1"/>
  <c r="AR2314" i="3" l="1"/>
  <c r="AP2314" i="3"/>
  <c r="AQ2314" i="3" s="1"/>
  <c r="H2315" i="3"/>
  <c r="AN2315" i="3" s="1"/>
  <c r="L2314" i="3"/>
  <c r="J2314" i="3"/>
  <c r="K2314" i="3" s="1"/>
  <c r="S2316" i="3"/>
  <c r="W2315" i="3"/>
  <c r="U2315" i="3"/>
  <c r="V2315" i="3" s="1"/>
  <c r="AD2317" i="3"/>
  <c r="AH2317" i="3" s="1"/>
  <c r="AF2316" i="3"/>
  <c r="AG2316" i="3" s="1"/>
  <c r="H2112" i="1"/>
  <c r="L2111" i="1"/>
  <c r="J2111" i="1"/>
  <c r="K2111" i="1" s="1"/>
  <c r="G2316" i="3"/>
  <c r="AM2316" i="3" s="1"/>
  <c r="AR2315" i="3" l="1"/>
  <c r="AP2315" i="3"/>
  <c r="AQ2315" i="3" s="1"/>
  <c r="S2317" i="3"/>
  <c r="W2316" i="3"/>
  <c r="U2316" i="3"/>
  <c r="V2316" i="3" s="1"/>
  <c r="H2316" i="3"/>
  <c r="AN2316" i="3" s="1"/>
  <c r="L2315" i="3"/>
  <c r="J2315" i="3"/>
  <c r="K2315" i="3" s="1"/>
  <c r="AD2318" i="3"/>
  <c r="AH2318" i="3" s="1"/>
  <c r="AF2317" i="3"/>
  <c r="AG2317" i="3" s="1"/>
  <c r="H2113" i="1"/>
  <c r="L2112" i="1"/>
  <c r="J2112" i="1"/>
  <c r="K2112" i="1" s="1"/>
  <c r="G2317" i="3"/>
  <c r="AM2317" i="3" s="1"/>
  <c r="AR2316" i="3" l="1"/>
  <c r="AP2316" i="3"/>
  <c r="AQ2316" i="3" s="1"/>
  <c r="H2317" i="3"/>
  <c r="AN2317" i="3" s="1"/>
  <c r="L2316" i="3"/>
  <c r="J2316" i="3"/>
  <c r="K2316" i="3" s="1"/>
  <c r="S2318" i="3"/>
  <c r="W2317" i="3"/>
  <c r="U2317" i="3"/>
  <c r="V2317" i="3" s="1"/>
  <c r="AD2319" i="3"/>
  <c r="AH2319" i="3" s="1"/>
  <c r="AF2318" i="3"/>
  <c r="AG2318" i="3" s="1"/>
  <c r="H2114" i="1"/>
  <c r="L2113" i="1"/>
  <c r="J2113" i="1"/>
  <c r="K2113" i="1" s="1"/>
  <c r="G2318" i="3"/>
  <c r="AM2318" i="3" s="1"/>
  <c r="AR2317" i="3" l="1"/>
  <c r="AP2317" i="3"/>
  <c r="AQ2317" i="3" s="1"/>
  <c r="S2319" i="3"/>
  <c r="W2318" i="3"/>
  <c r="U2318" i="3"/>
  <c r="V2318" i="3" s="1"/>
  <c r="H2318" i="3"/>
  <c r="AN2318" i="3" s="1"/>
  <c r="L2317" i="3"/>
  <c r="J2317" i="3"/>
  <c r="K2317" i="3" s="1"/>
  <c r="AD2320" i="3"/>
  <c r="AH2320" i="3" s="1"/>
  <c r="AF2319" i="3"/>
  <c r="AG2319" i="3" s="1"/>
  <c r="H2115" i="1"/>
  <c r="L2114" i="1"/>
  <c r="J2114" i="1"/>
  <c r="K2114" i="1" s="1"/>
  <c r="G2319" i="3"/>
  <c r="AM2319" i="3" s="1"/>
  <c r="AR2318" i="3" l="1"/>
  <c r="AP2318" i="3"/>
  <c r="AQ2318" i="3" s="1"/>
  <c r="H2319" i="3"/>
  <c r="AN2319" i="3" s="1"/>
  <c r="L2318" i="3"/>
  <c r="J2318" i="3"/>
  <c r="K2318" i="3" s="1"/>
  <c r="S2320" i="3"/>
  <c r="W2319" i="3"/>
  <c r="U2319" i="3"/>
  <c r="V2319" i="3" s="1"/>
  <c r="AD2321" i="3"/>
  <c r="AH2321" i="3" s="1"/>
  <c r="AF2320" i="3"/>
  <c r="AG2320" i="3" s="1"/>
  <c r="H2116" i="1"/>
  <c r="L2115" i="1"/>
  <c r="J2115" i="1"/>
  <c r="K2115" i="1" s="1"/>
  <c r="G2320" i="3"/>
  <c r="AM2320" i="3" s="1"/>
  <c r="AR2319" i="3" l="1"/>
  <c r="AP2319" i="3"/>
  <c r="AQ2319" i="3" s="1"/>
  <c r="S2321" i="3"/>
  <c r="W2320" i="3"/>
  <c r="U2320" i="3"/>
  <c r="V2320" i="3" s="1"/>
  <c r="H2320" i="3"/>
  <c r="AN2320" i="3" s="1"/>
  <c r="L2319" i="3"/>
  <c r="J2319" i="3"/>
  <c r="K2319" i="3" s="1"/>
  <c r="AD2322" i="3"/>
  <c r="AH2322" i="3" s="1"/>
  <c r="AF2321" i="3"/>
  <c r="AG2321" i="3" s="1"/>
  <c r="H2117" i="1"/>
  <c r="L2116" i="1"/>
  <c r="J2116" i="1"/>
  <c r="G2321" i="3"/>
  <c r="AM2321" i="3" s="1"/>
  <c r="AR2320" i="3" l="1"/>
  <c r="AP2320" i="3"/>
  <c r="AQ2320" i="3" s="1"/>
  <c r="K2116" i="1"/>
  <c r="S118" i="1"/>
  <c r="T118" i="1" s="1"/>
  <c r="H2321" i="3"/>
  <c r="AN2321" i="3" s="1"/>
  <c r="L2320" i="3"/>
  <c r="J2320" i="3"/>
  <c r="K2320" i="3" s="1"/>
  <c r="S2322" i="3"/>
  <c r="W2321" i="3"/>
  <c r="U2321" i="3"/>
  <c r="V2321" i="3" s="1"/>
  <c r="AD2323" i="3"/>
  <c r="AH2323" i="3" s="1"/>
  <c r="AF2322" i="3"/>
  <c r="AG2322" i="3" s="1"/>
  <c r="H2118" i="1"/>
  <c r="L2117" i="1"/>
  <c r="J2117" i="1"/>
  <c r="K2117" i="1" s="1"/>
  <c r="G2322" i="3"/>
  <c r="AM2322" i="3" s="1"/>
  <c r="AR2321" i="3" l="1"/>
  <c r="AP2321" i="3"/>
  <c r="AQ2321" i="3" s="1"/>
  <c r="S2323" i="3"/>
  <c r="W2322" i="3"/>
  <c r="U2322" i="3"/>
  <c r="V2322" i="3" s="1"/>
  <c r="H2322" i="3"/>
  <c r="AN2322" i="3" s="1"/>
  <c r="L2321" i="3"/>
  <c r="J2321" i="3"/>
  <c r="K2321" i="3" s="1"/>
  <c r="AD2324" i="3"/>
  <c r="AH2324" i="3" s="1"/>
  <c r="AF2323" i="3"/>
  <c r="AG2323" i="3" s="1"/>
  <c r="H2119" i="1"/>
  <c r="L2118" i="1"/>
  <c r="J2118" i="1"/>
  <c r="K2118" i="1" s="1"/>
  <c r="G2323" i="3"/>
  <c r="AM2323" i="3" s="1"/>
  <c r="AR2322" i="3" l="1"/>
  <c r="AP2322" i="3"/>
  <c r="AQ2322" i="3" s="1"/>
  <c r="H2323" i="3"/>
  <c r="AN2323" i="3" s="1"/>
  <c r="L2322" i="3"/>
  <c r="J2322" i="3"/>
  <c r="K2322" i="3" s="1"/>
  <c r="S2324" i="3"/>
  <c r="W2323" i="3"/>
  <c r="U2323" i="3"/>
  <c r="V2323" i="3" s="1"/>
  <c r="AD2325" i="3"/>
  <c r="AH2325" i="3" s="1"/>
  <c r="AF2324" i="3"/>
  <c r="AG2324" i="3" s="1"/>
  <c r="H2120" i="1"/>
  <c r="L2119" i="1"/>
  <c r="J2119" i="1"/>
  <c r="K2119" i="1" s="1"/>
  <c r="G2324" i="3"/>
  <c r="AM2324" i="3" s="1"/>
  <c r="AR2323" i="3" l="1"/>
  <c r="AP2323" i="3"/>
  <c r="AQ2323" i="3" s="1"/>
  <c r="S2325" i="3"/>
  <c r="W2324" i="3"/>
  <c r="U2324" i="3"/>
  <c r="V2324" i="3" s="1"/>
  <c r="H2324" i="3"/>
  <c r="AN2324" i="3" s="1"/>
  <c r="L2323" i="3"/>
  <c r="J2323" i="3"/>
  <c r="K2323" i="3" s="1"/>
  <c r="AD2326" i="3"/>
  <c r="AH2326" i="3" s="1"/>
  <c r="AF2325" i="3"/>
  <c r="AG2325" i="3" s="1"/>
  <c r="H2121" i="1"/>
  <c r="L2120" i="1"/>
  <c r="J2120" i="1"/>
  <c r="K2120" i="1" s="1"/>
  <c r="G2325" i="3"/>
  <c r="AM2325" i="3" s="1"/>
  <c r="AR2324" i="3" l="1"/>
  <c r="AP2324" i="3"/>
  <c r="AQ2324" i="3" s="1"/>
  <c r="H2325" i="3"/>
  <c r="AN2325" i="3" s="1"/>
  <c r="L2324" i="3"/>
  <c r="J2324" i="3"/>
  <c r="K2324" i="3" s="1"/>
  <c r="S2326" i="3"/>
  <c r="W2325" i="3"/>
  <c r="U2325" i="3"/>
  <c r="V2325" i="3" s="1"/>
  <c r="AD2327" i="3"/>
  <c r="AH2327" i="3" s="1"/>
  <c r="AF2326" i="3"/>
  <c r="AG2326" i="3" s="1"/>
  <c r="H2122" i="1"/>
  <c r="L2121" i="1"/>
  <c r="J2121" i="1"/>
  <c r="K2121" i="1" s="1"/>
  <c r="G2326" i="3"/>
  <c r="AM2326" i="3" s="1"/>
  <c r="AR2325" i="3" l="1"/>
  <c r="AP2325" i="3"/>
  <c r="AQ2325" i="3" s="1"/>
  <c r="S2327" i="3"/>
  <c r="W2326" i="3"/>
  <c r="U2326" i="3"/>
  <c r="V2326" i="3" s="1"/>
  <c r="H2326" i="3"/>
  <c r="AN2326" i="3" s="1"/>
  <c r="L2325" i="3"/>
  <c r="J2325" i="3"/>
  <c r="K2325" i="3" s="1"/>
  <c r="AD2328" i="3"/>
  <c r="AH2328" i="3" s="1"/>
  <c r="AF2327" i="3"/>
  <c r="H2123" i="1"/>
  <c r="L2122" i="1"/>
  <c r="J2122" i="1"/>
  <c r="K2122" i="1" s="1"/>
  <c r="G2327" i="3"/>
  <c r="AM2327" i="3" s="1"/>
  <c r="AG2327" i="3" l="1"/>
  <c r="AW140" i="3"/>
  <c r="BA140" i="3" s="1"/>
  <c r="AR2326" i="3"/>
  <c r="AP2326" i="3"/>
  <c r="AQ2326" i="3" s="1"/>
  <c r="H2327" i="3"/>
  <c r="AN2327" i="3" s="1"/>
  <c r="L2326" i="3"/>
  <c r="J2326" i="3"/>
  <c r="K2326" i="3" s="1"/>
  <c r="S2328" i="3"/>
  <c r="W2327" i="3"/>
  <c r="U2327" i="3"/>
  <c r="AD2329" i="3"/>
  <c r="AH2329" i="3" s="1"/>
  <c r="AF2328" i="3"/>
  <c r="AG2328" i="3" s="1"/>
  <c r="H2124" i="1"/>
  <c r="L2123" i="1"/>
  <c r="J2123" i="1"/>
  <c r="K2123" i="1" s="1"/>
  <c r="G2328" i="3"/>
  <c r="AM2328" i="3" s="1"/>
  <c r="V2327" i="3" l="1"/>
  <c r="AV140" i="3"/>
  <c r="AZ140" i="3" s="1"/>
  <c r="AR2327" i="3"/>
  <c r="AP2327" i="3"/>
  <c r="S2329" i="3"/>
  <c r="W2328" i="3"/>
  <c r="U2328" i="3"/>
  <c r="V2328" i="3" s="1"/>
  <c r="H2328" i="3"/>
  <c r="AN2328" i="3" s="1"/>
  <c r="L2327" i="3"/>
  <c r="J2327" i="3"/>
  <c r="AD2330" i="3"/>
  <c r="AH2330" i="3" s="1"/>
  <c r="AF2329" i="3"/>
  <c r="AG2329" i="3" s="1"/>
  <c r="H2125" i="1"/>
  <c r="L2124" i="1"/>
  <c r="J2124" i="1"/>
  <c r="K2124" i="1" s="1"/>
  <c r="G2329" i="3"/>
  <c r="AM2329" i="3" s="1"/>
  <c r="AX140" i="3" l="1"/>
  <c r="BB140" i="3" s="1"/>
  <c r="AQ2327" i="3"/>
  <c r="AR2328" i="3"/>
  <c r="AP2328" i="3"/>
  <c r="AQ2328" i="3" s="1"/>
  <c r="K2327" i="3"/>
  <c r="AU140" i="3"/>
  <c r="AY140" i="3" s="1"/>
  <c r="H2329" i="3"/>
  <c r="AN2329" i="3" s="1"/>
  <c r="L2328" i="3"/>
  <c r="J2328" i="3"/>
  <c r="K2328" i="3" s="1"/>
  <c r="S2330" i="3"/>
  <c r="W2329" i="3"/>
  <c r="U2329" i="3"/>
  <c r="V2329" i="3" s="1"/>
  <c r="AD2331" i="3"/>
  <c r="AH2331" i="3" s="1"/>
  <c r="AF2330" i="3"/>
  <c r="AG2330" i="3" s="1"/>
  <c r="H2126" i="1"/>
  <c r="L2125" i="1"/>
  <c r="J2125" i="1"/>
  <c r="K2125" i="1" s="1"/>
  <c r="G2330" i="3"/>
  <c r="AM2330" i="3" s="1"/>
  <c r="AR2329" i="3" l="1"/>
  <c r="AP2329" i="3"/>
  <c r="AQ2329" i="3" s="1"/>
  <c r="S2331" i="3"/>
  <c r="W2330" i="3"/>
  <c r="U2330" i="3"/>
  <c r="V2330" i="3" s="1"/>
  <c r="H2330" i="3"/>
  <c r="AN2330" i="3" s="1"/>
  <c r="L2329" i="3"/>
  <c r="J2329" i="3"/>
  <c r="K2329" i="3" s="1"/>
  <c r="AD2332" i="3"/>
  <c r="AH2332" i="3" s="1"/>
  <c r="AF2331" i="3"/>
  <c r="AG2331" i="3" s="1"/>
  <c r="H2127" i="1"/>
  <c r="L2126" i="1"/>
  <c r="J2126" i="1"/>
  <c r="K2126" i="1" s="1"/>
  <c r="G2331" i="3"/>
  <c r="AM2331" i="3" s="1"/>
  <c r="AR2330" i="3" l="1"/>
  <c r="AP2330" i="3"/>
  <c r="AQ2330" i="3" s="1"/>
  <c r="H2331" i="3"/>
  <c r="AN2331" i="3" s="1"/>
  <c r="L2330" i="3"/>
  <c r="J2330" i="3"/>
  <c r="K2330" i="3" s="1"/>
  <c r="S2332" i="3"/>
  <c r="W2331" i="3"/>
  <c r="U2331" i="3"/>
  <c r="V2331" i="3" s="1"/>
  <c r="AD2333" i="3"/>
  <c r="AH2333" i="3" s="1"/>
  <c r="AF2332" i="3"/>
  <c r="AG2332" i="3" s="1"/>
  <c r="H2128" i="1"/>
  <c r="L2127" i="1"/>
  <c r="J2127" i="1"/>
  <c r="K2127" i="1" s="1"/>
  <c r="G2332" i="3"/>
  <c r="AM2332" i="3" s="1"/>
  <c r="AR2331" i="3" l="1"/>
  <c r="AP2331" i="3"/>
  <c r="AQ2331" i="3" s="1"/>
  <c r="S2333" i="3"/>
  <c r="W2332" i="3"/>
  <c r="U2332" i="3"/>
  <c r="V2332" i="3" s="1"/>
  <c r="H2332" i="3"/>
  <c r="AN2332" i="3" s="1"/>
  <c r="L2331" i="3"/>
  <c r="J2331" i="3"/>
  <c r="K2331" i="3" s="1"/>
  <c r="AD2334" i="3"/>
  <c r="AH2334" i="3" s="1"/>
  <c r="AF2333" i="3"/>
  <c r="AG2333" i="3" s="1"/>
  <c r="H2129" i="1"/>
  <c r="L2128" i="1"/>
  <c r="J2128" i="1"/>
  <c r="K2128" i="1" s="1"/>
  <c r="G2333" i="3"/>
  <c r="AM2333" i="3" s="1"/>
  <c r="AR2332" i="3" l="1"/>
  <c r="AP2332" i="3"/>
  <c r="AQ2332" i="3" s="1"/>
  <c r="H2333" i="3"/>
  <c r="AN2333" i="3" s="1"/>
  <c r="L2332" i="3"/>
  <c r="J2332" i="3"/>
  <c r="K2332" i="3" s="1"/>
  <c r="S2334" i="3"/>
  <c r="W2333" i="3"/>
  <c r="U2333" i="3"/>
  <c r="V2333" i="3" s="1"/>
  <c r="AD2335" i="3"/>
  <c r="AH2335" i="3" s="1"/>
  <c r="AF2334" i="3"/>
  <c r="AG2334" i="3" s="1"/>
  <c r="H2130" i="1"/>
  <c r="L2129" i="1"/>
  <c r="J2129" i="1"/>
  <c r="K2129" i="1" s="1"/>
  <c r="G2334" i="3"/>
  <c r="AM2334" i="3" s="1"/>
  <c r="AR2333" i="3" l="1"/>
  <c r="AP2333" i="3"/>
  <c r="AQ2333" i="3" s="1"/>
  <c r="S2335" i="3"/>
  <c r="W2334" i="3"/>
  <c r="U2334" i="3"/>
  <c r="V2334" i="3" s="1"/>
  <c r="H2334" i="3"/>
  <c r="AN2334" i="3" s="1"/>
  <c r="L2333" i="3"/>
  <c r="J2333" i="3"/>
  <c r="K2333" i="3" s="1"/>
  <c r="AD2336" i="3"/>
  <c r="AH2336" i="3" s="1"/>
  <c r="AF2335" i="3"/>
  <c r="AG2335" i="3" s="1"/>
  <c r="H2131" i="1"/>
  <c r="L2130" i="1"/>
  <c r="J2130" i="1"/>
  <c r="K2130" i="1" s="1"/>
  <c r="G2335" i="3"/>
  <c r="AM2335" i="3" s="1"/>
  <c r="AR2334" i="3" l="1"/>
  <c r="AP2334" i="3"/>
  <c r="AQ2334" i="3" s="1"/>
  <c r="H2335" i="3"/>
  <c r="AN2335" i="3" s="1"/>
  <c r="L2334" i="3"/>
  <c r="J2334" i="3"/>
  <c r="K2334" i="3" s="1"/>
  <c r="S2336" i="3"/>
  <c r="W2335" i="3"/>
  <c r="U2335" i="3"/>
  <c r="V2335" i="3" s="1"/>
  <c r="AD2337" i="3"/>
  <c r="AH2337" i="3" s="1"/>
  <c r="AF2336" i="3"/>
  <c r="AG2336" i="3" s="1"/>
  <c r="H2132" i="1"/>
  <c r="L2131" i="1"/>
  <c r="J2131" i="1"/>
  <c r="K2131" i="1" s="1"/>
  <c r="G2336" i="3"/>
  <c r="AM2336" i="3" s="1"/>
  <c r="AR2335" i="3" l="1"/>
  <c r="AP2335" i="3"/>
  <c r="AQ2335" i="3" s="1"/>
  <c r="S2337" i="3"/>
  <c r="W2336" i="3"/>
  <c r="U2336" i="3"/>
  <c r="V2336" i="3" s="1"/>
  <c r="H2336" i="3"/>
  <c r="AN2336" i="3" s="1"/>
  <c r="L2335" i="3"/>
  <c r="J2335" i="3"/>
  <c r="K2335" i="3" s="1"/>
  <c r="AD2338" i="3"/>
  <c r="AH2338" i="3" s="1"/>
  <c r="AF2337" i="3"/>
  <c r="AG2337" i="3" s="1"/>
  <c r="H2133" i="1"/>
  <c r="L2132" i="1"/>
  <c r="J2132" i="1"/>
  <c r="K2132" i="1" s="1"/>
  <c r="G2337" i="3"/>
  <c r="AM2337" i="3" s="1"/>
  <c r="AR2336" i="3" l="1"/>
  <c r="AP2336" i="3"/>
  <c r="AQ2336" i="3" s="1"/>
  <c r="H2337" i="3"/>
  <c r="AN2337" i="3" s="1"/>
  <c r="L2336" i="3"/>
  <c r="J2336" i="3"/>
  <c r="K2336" i="3" s="1"/>
  <c r="S2338" i="3"/>
  <c r="W2337" i="3"/>
  <c r="U2337" i="3"/>
  <c r="V2337" i="3" s="1"/>
  <c r="AD2339" i="3"/>
  <c r="AH2339" i="3" s="1"/>
  <c r="AF2338" i="3"/>
  <c r="AG2338" i="3" s="1"/>
  <c r="H2134" i="1"/>
  <c r="L2133" i="1"/>
  <c r="J2133" i="1"/>
  <c r="K2133" i="1" s="1"/>
  <c r="G2338" i="3"/>
  <c r="AM2338" i="3" s="1"/>
  <c r="AR2337" i="3" l="1"/>
  <c r="AP2337" i="3"/>
  <c r="AQ2337" i="3" s="1"/>
  <c r="S2339" i="3"/>
  <c r="W2338" i="3"/>
  <c r="U2338" i="3"/>
  <c r="V2338" i="3" s="1"/>
  <c r="H2338" i="3"/>
  <c r="AN2338" i="3" s="1"/>
  <c r="L2337" i="3"/>
  <c r="J2337" i="3"/>
  <c r="K2337" i="3" s="1"/>
  <c r="AD2340" i="3"/>
  <c r="AH2340" i="3" s="1"/>
  <c r="AF2339" i="3"/>
  <c r="AG2339" i="3" s="1"/>
  <c r="H2135" i="1"/>
  <c r="L2134" i="1"/>
  <c r="J2134" i="1"/>
  <c r="K2134" i="1" s="1"/>
  <c r="G2339" i="3"/>
  <c r="AM2339" i="3" s="1"/>
  <c r="AR2338" i="3" l="1"/>
  <c r="AP2338" i="3"/>
  <c r="AQ2338" i="3" s="1"/>
  <c r="H2339" i="3"/>
  <c r="AN2339" i="3" s="1"/>
  <c r="L2338" i="3"/>
  <c r="J2338" i="3"/>
  <c r="K2338" i="3" s="1"/>
  <c r="S2340" i="3"/>
  <c r="W2339" i="3"/>
  <c r="U2339" i="3"/>
  <c r="V2339" i="3" s="1"/>
  <c r="AD2341" i="3"/>
  <c r="AH2341" i="3" s="1"/>
  <c r="AF2340" i="3"/>
  <c r="AG2340" i="3" s="1"/>
  <c r="H2136" i="1"/>
  <c r="L2135" i="1"/>
  <c r="J2135" i="1"/>
  <c r="K2135" i="1" s="1"/>
  <c r="G2340" i="3"/>
  <c r="AM2340" i="3" s="1"/>
  <c r="AR2339" i="3" l="1"/>
  <c r="AP2339" i="3"/>
  <c r="AQ2339" i="3" s="1"/>
  <c r="S2341" i="3"/>
  <c r="W2340" i="3"/>
  <c r="U2340" i="3"/>
  <c r="V2340" i="3" s="1"/>
  <c r="H2340" i="3"/>
  <c r="AN2340" i="3" s="1"/>
  <c r="L2339" i="3"/>
  <c r="J2339" i="3"/>
  <c r="K2339" i="3" s="1"/>
  <c r="AD2342" i="3"/>
  <c r="AH2342" i="3" s="1"/>
  <c r="AF2341" i="3"/>
  <c r="AG2341" i="3" s="1"/>
  <c r="H2137" i="1"/>
  <c r="L2136" i="1"/>
  <c r="J2136" i="1"/>
  <c r="G2341" i="3"/>
  <c r="AM2341" i="3" s="1"/>
  <c r="AR2340" i="3" l="1"/>
  <c r="AP2340" i="3"/>
  <c r="AQ2340" i="3" s="1"/>
  <c r="K2136" i="1"/>
  <c r="S119" i="1"/>
  <c r="T119" i="1" s="1"/>
  <c r="H2341" i="3"/>
  <c r="AN2341" i="3" s="1"/>
  <c r="L2340" i="3"/>
  <c r="J2340" i="3"/>
  <c r="K2340" i="3" s="1"/>
  <c r="S2342" i="3"/>
  <c r="W2341" i="3"/>
  <c r="U2341" i="3"/>
  <c r="V2341" i="3" s="1"/>
  <c r="AD2343" i="3"/>
  <c r="AH2343" i="3" s="1"/>
  <c r="AF2342" i="3"/>
  <c r="AG2342" i="3" s="1"/>
  <c r="H2138" i="1"/>
  <c r="L2137" i="1"/>
  <c r="J2137" i="1"/>
  <c r="K2137" i="1" s="1"/>
  <c r="G2342" i="3"/>
  <c r="AM2342" i="3" s="1"/>
  <c r="AR2341" i="3" l="1"/>
  <c r="AP2341" i="3"/>
  <c r="AQ2341" i="3" s="1"/>
  <c r="S2343" i="3"/>
  <c r="W2342" i="3"/>
  <c r="U2342" i="3"/>
  <c r="V2342" i="3" s="1"/>
  <c r="H2342" i="3"/>
  <c r="AN2342" i="3" s="1"/>
  <c r="L2341" i="3"/>
  <c r="J2341" i="3"/>
  <c r="K2341" i="3" s="1"/>
  <c r="AD2344" i="3"/>
  <c r="AH2344" i="3" s="1"/>
  <c r="AF2343" i="3"/>
  <c r="AG2343" i="3" s="1"/>
  <c r="H2139" i="1"/>
  <c r="L2138" i="1"/>
  <c r="J2138" i="1"/>
  <c r="K2138" i="1" s="1"/>
  <c r="G2343" i="3"/>
  <c r="AM2343" i="3" s="1"/>
  <c r="AR2342" i="3" l="1"/>
  <c r="AP2342" i="3"/>
  <c r="AQ2342" i="3" s="1"/>
  <c r="H2343" i="3"/>
  <c r="AN2343" i="3" s="1"/>
  <c r="L2342" i="3"/>
  <c r="J2342" i="3"/>
  <c r="K2342" i="3" s="1"/>
  <c r="S2344" i="3"/>
  <c r="W2343" i="3"/>
  <c r="U2343" i="3"/>
  <c r="V2343" i="3" s="1"/>
  <c r="AD2345" i="3"/>
  <c r="AH2345" i="3" s="1"/>
  <c r="AF2344" i="3"/>
  <c r="AG2344" i="3" s="1"/>
  <c r="H2140" i="1"/>
  <c r="L2139" i="1"/>
  <c r="J2139" i="1"/>
  <c r="K2139" i="1" s="1"/>
  <c r="G2344" i="3"/>
  <c r="AM2344" i="3" s="1"/>
  <c r="AR2343" i="3" l="1"/>
  <c r="AP2343" i="3"/>
  <c r="AQ2343" i="3" s="1"/>
  <c r="S2345" i="3"/>
  <c r="W2344" i="3"/>
  <c r="U2344" i="3"/>
  <c r="V2344" i="3" s="1"/>
  <c r="H2344" i="3"/>
  <c r="AN2344" i="3" s="1"/>
  <c r="L2343" i="3"/>
  <c r="J2343" i="3"/>
  <c r="K2343" i="3" s="1"/>
  <c r="AD2346" i="3"/>
  <c r="AH2346" i="3" s="1"/>
  <c r="AF2345" i="3"/>
  <c r="AG2345" i="3" s="1"/>
  <c r="H2141" i="1"/>
  <c r="L2140" i="1"/>
  <c r="J2140" i="1"/>
  <c r="K2140" i="1" s="1"/>
  <c r="G2345" i="3"/>
  <c r="AM2345" i="3" s="1"/>
  <c r="AR2344" i="3" l="1"/>
  <c r="AP2344" i="3"/>
  <c r="AQ2344" i="3" s="1"/>
  <c r="H2345" i="3"/>
  <c r="AN2345" i="3" s="1"/>
  <c r="L2344" i="3"/>
  <c r="J2344" i="3"/>
  <c r="K2344" i="3" s="1"/>
  <c r="S2346" i="3"/>
  <c r="W2345" i="3"/>
  <c r="U2345" i="3"/>
  <c r="V2345" i="3" s="1"/>
  <c r="AD2347" i="3"/>
  <c r="AH2347" i="3" s="1"/>
  <c r="AF2346" i="3"/>
  <c r="AG2346" i="3" s="1"/>
  <c r="H2142" i="1"/>
  <c r="L2141" i="1"/>
  <c r="J2141" i="1"/>
  <c r="K2141" i="1" s="1"/>
  <c r="G2346" i="3"/>
  <c r="AM2346" i="3" s="1"/>
  <c r="AR2345" i="3" l="1"/>
  <c r="AP2345" i="3"/>
  <c r="AQ2345" i="3" s="1"/>
  <c r="S2347" i="3"/>
  <c r="W2346" i="3"/>
  <c r="U2346" i="3"/>
  <c r="V2346" i="3" s="1"/>
  <c r="H2346" i="3"/>
  <c r="AN2346" i="3" s="1"/>
  <c r="L2345" i="3"/>
  <c r="J2345" i="3"/>
  <c r="K2345" i="3" s="1"/>
  <c r="AD2348" i="3"/>
  <c r="AH2348" i="3" s="1"/>
  <c r="AF2347" i="3"/>
  <c r="AG2347" i="3" s="1"/>
  <c r="H2143" i="1"/>
  <c r="L2142" i="1"/>
  <c r="J2142" i="1"/>
  <c r="K2142" i="1" s="1"/>
  <c r="G2347" i="3"/>
  <c r="AM2347" i="3" s="1"/>
  <c r="AR2346" i="3" l="1"/>
  <c r="AP2346" i="3"/>
  <c r="AQ2346" i="3" s="1"/>
  <c r="H2347" i="3"/>
  <c r="AN2347" i="3" s="1"/>
  <c r="L2346" i="3"/>
  <c r="J2346" i="3"/>
  <c r="K2346" i="3" s="1"/>
  <c r="S2348" i="3"/>
  <c r="W2347" i="3"/>
  <c r="U2347" i="3"/>
  <c r="V2347" i="3" s="1"/>
  <c r="AD2349" i="3"/>
  <c r="AH2349" i="3" s="1"/>
  <c r="AF2348" i="3"/>
  <c r="AG2348" i="3" s="1"/>
  <c r="H2144" i="1"/>
  <c r="L2143" i="1"/>
  <c r="J2143" i="1"/>
  <c r="K2143" i="1" s="1"/>
  <c r="G2348" i="3"/>
  <c r="AM2348" i="3" s="1"/>
  <c r="AR2347" i="3" l="1"/>
  <c r="AP2347" i="3"/>
  <c r="AQ2347" i="3" s="1"/>
  <c r="S2349" i="3"/>
  <c r="W2348" i="3"/>
  <c r="U2348" i="3"/>
  <c r="V2348" i="3" s="1"/>
  <c r="H2348" i="3"/>
  <c r="AN2348" i="3" s="1"/>
  <c r="L2347" i="3"/>
  <c r="J2347" i="3"/>
  <c r="K2347" i="3" s="1"/>
  <c r="AD2350" i="3"/>
  <c r="AH2350" i="3" s="1"/>
  <c r="AF2349" i="3"/>
  <c r="AG2349" i="3" s="1"/>
  <c r="H2145" i="1"/>
  <c r="L2144" i="1"/>
  <c r="J2144" i="1"/>
  <c r="K2144" i="1" s="1"/>
  <c r="G2349" i="3"/>
  <c r="AM2349" i="3" s="1"/>
  <c r="AR2348" i="3" l="1"/>
  <c r="AP2348" i="3"/>
  <c r="AQ2348" i="3" s="1"/>
  <c r="H2349" i="3"/>
  <c r="AN2349" i="3" s="1"/>
  <c r="L2348" i="3"/>
  <c r="J2348" i="3"/>
  <c r="K2348" i="3" s="1"/>
  <c r="S2350" i="3"/>
  <c r="W2349" i="3"/>
  <c r="U2349" i="3"/>
  <c r="V2349" i="3" s="1"/>
  <c r="AD2351" i="3"/>
  <c r="AH2351" i="3" s="1"/>
  <c r="AF2350" i="3"/>
  <c r="H2146" i="1"/>
  <c r="L2145" i="1"/>
  <c r="J2145" i="1"/>
  <c r="K2145" i="1" s="1"/>
  <c r="G2350" i="3"/>
  <c r="AM2350" i="3" s="1"/>
  <c r="AG2350" i="3" l="1"/>
  <c r="AW141" i="3"/>
  <c r="BA141" i="3" s="1"/>
  <c r="AR2349" i="3"/>
  <c r="AP2349" i="3"/>
  <c r="AQ2349" i="3" s="1"/>
  <c r="S2351" i="3"/>
  <c r="W2350" i="3"/>
  <c r="U2350" i="3"/>
  <c r="H2350" i="3"/>
  <c r="AN2350" i="3" s="1"/>
  <c r="L2349" i="3"/>
  <c r="J2349" i="3"/>
  <c r="K2349" i="3" s="1"/>
  <c r="AD2352" i="3"/>
  <c r="AH2352" i="3" s="1"/>
  <c r="AF2351" i="3"/>
  <c r="AG2351" i="3" s="1"/>
  <c r="H2147" i="1"/>
  <c r="L2146" i="1"/>
  <c r="J2146" i="1"/>
  <c r="K2146" i="1" s="1"/>
  <c r="G2351" i="3"/>
  <c r="AM2351" i="3" s="1"/>
  <c r="AR2350" i="3" l="1"/>
  <c r="AP2350" i="3"/>
  <c r="V2350" i="3"/>
  <c r="AV141" i="3"/>
  <c r="AZ141" i="3" s="1"/>
  <c r="H2351" i="3"/>
  <c r="AN2351" i="3" s="1"/>
  <c r="L2350" i="3"/>
  <c r="J2350" i="3"/>
  <c r="S2352" i="3"/>
  <c r="W2351" i="3"/>
  <c r="U2351" i="3"/>
  <c r="V2351" i="3" s="1"/>
  <c r="AD2353" i="3"/>
  <c r="AH2353" i="3" s="1"/>
  <c r="AF2352" i="3"/>
  <c r="AG2352" i="3" s="1"/>
  <c r="H2148" i="1"/>
  <c r="L2147" i="1"/>
  <c r="J2147" i="1"/>
  <c r="K2147" i="1" s="1"/>
  <c r="G2352" i="3"/>
  <c r="AM2352" i="3" s="1"/>
  <c r="AR2351" i="3" l="1"/>
  <c r="AP2351" i="3"/>
  <c r="AQ2351" i="3" s="1"/>
  <c r="K2350" i="3"/>
  <c r="AU141" i="3"/>
  <c r="AY141" i="3" s="1"/>
  <c r="AX141" i="3"/>
  <c r="BB141" i="3" s="1"/>
  <c r="AQ2350" i="3"/>
  <c r="S2353" i="3"/>
  <c r="W2352" i="3"/>
  <c r="U2352" i="3"/>
  <c r="V2352" i="3" s="1"/>
  <c r="H2352" i="3"/>
  <c r="AN2352" i="3" s="1"/>
  <c r="L2351" i="3"/>
  <c r="J2351" i="3"/>
  <c r="K2351" i="3" s="1"/>
  <c r="AD2354" i="3"/>
  <c r="AH2354" i="3" s="1"/>
  <c r="AF2353" i="3"/>
  <c r="AG2353" i="3" s="1"/>
  <c r="H2149" i="1"/>
  <c r="L2148" i="1"/>
  <c r="J2148" i="1"/>
  <c r="K2148" i="1" s="1"/>
  <c r="G2353" i="3"/>
  <c r="AM2353" i="3" s="1"/>
  <c r="AR2352" i="3" l="1"/>
  <c r="AP2352" i="3"/>
  <c r="AQ2352" i="3" s="1"/>
  <c r="H2353" i="3"/>
  <c r="AN2353" i="3" s="1"/>
  <c r="L2352" i="3"/>
  <c r="J2352" i="3"/>
  <c r="K2352" i="3" s="1"/>
  <c r="S2354" i="3"/>
  <c r="W2353" i="3"/>
  <c r="U2353" i="3"/>
  <c r="V2353" i="3" s="1"/>
  <c r="AD2355" i="3"/>
  <c r="AH2355" i="3" s="1"/>
  <c r="AF2354" i="3"/>
  <c r="AG2354" i="3" s="1"/>
  <c r="H2150" i="1"/>
  <c r="L2149" i="1"/>
  <c r="J2149" i="1"/>
  <c r="K2149" i="1" s="1"/>
  <c r="G2354" i="3"/>
  <c r="AM2354" i="3" s="1"/>
  <c r="AR2353" i="3" l="1"/>
  <c r="AP2353" i="3"/>
  <c r="AQ2353" i="3" s="1"/>
  <c r="S2355" i="3"/>
  <c r="W2354" i="3"/>
  <c r="U2354" i="3"/>
  <c r="V2354" i="3" s="1"/>
  <c r="H2354" i="3"/>
  <c r="AN2354" i="3" s="1"/>
  <c r="L2353" i="3"/>
  <c r="J2353" i="3"/>
  <c r="K2353" i="3" s="1"/>
  <c r="AD2356" i="3"/>
  <c r="AH2356" i="3" s="1"/>
  <c r="AF2355" i="3"/>
  <c r="AG2355" i="3" s="1"/>
  <c r="H2151" i="1"/>
  <c r="L2150" i="1"/>
  <c r="J2150" i="1"/>
  <c r="K2150" i="1" s="1"/>
  <c r="G2355" i="3"/>
  <c r="AM2355" i="3" s="1"/>
  <c r="AR2354" i="3" l="1"/>
  <c r="AP2354" i="3"/>
  <c r="AQ2354" i="3" s="1"/>
  <c r="H2355" i="3"/>
  <c r="AN2355" i="3" s="1"/>
  <c r="L2354" i="3"/>
  <c r="J2354" i="3"/>
  <c r="K2354" i="3" s="1"/>
  <c r="S2356" i="3"/>
  <c r="W2355" i="3"/>
  <c r="U2355" i="3"/>
  <c r="V2355" i="3" s="1"/>
  <c r="AD2357" i="3"/>
  <c r="AH2357" i="3" s="1"/>
  <c r="AF2356" i="3"/>
  <c r="AG2356" i="3" s="1"/>
  <c r="H2152" i="1"/>
  <c r="L2151" i="1"/>
  <c r="J2151" i="1"/>
  <c r="K2151" i="1" s="1"/>
  <c r="G2356" i="3"/>
  <c r="AM2356" i="3" s="1"/>
  <c r="AR2355" i="3" l="1"/>
  <c r="AP2355" i="3"/>
  <c r="AQ2355" i="3" s="1"/>
  <c r="S2357" i="3"/>
  <c r="W2356" i="3"/>
  <c r="U2356" i="3"/>
  <c r="V2356" i="3" s="1"/>
  <c r="H2356" i="3"/>
  <c r="AN2356" i="3" s="1"/>
  <c r="L2355" i="3"/>
  <c r="J2355" i="3"/>
  <c r="K2355" i="3" s="1"/>
  <c r="AD2358" i="3"/>
  <c r="AH2358" i="3" s="1"/>
  <c r="AF2357" i="3"/>
  <c r="AG2357" i="3" s="1"/>
  <c r="H2153" i="1"/>
  <c r="L2152" i="1"/>
  <c r="J2152" i="1"/>
  <c r="K2152" i="1" s="1"/>
  <c r="G2357" i="3"/>
  <c r="AM2357" i="3" s="1"/>
  <c r="AR2356" i="3" l="1"/>
  <c r="AP2356" i="3"/>
  <c r="AQ2356" i="3" s="1"/>
  <c r="H2357" i="3"/>
  <c r="AN2357" i="3" s="1"/>
  <c r="L2356" i="3"/>
  <c r="J2356" i="3"/>
  <c r="K2356" i="3" s="1"/>
  <c r="S2358" i="3"/>
  <c r="W2357" i="3"/>
  <c r="U2357" i="3"/>
  <c r="V2357" i="3" s="1"/>
  <c r="AD2359" i="3"/>
  <c r="AH2359" i="3" s="1"/>
  <c r="AF2358" i="3"/>
  <c r="AG2358" i="3" s="1"/>
  <c r="H2154" i="1"/>
  <c r="L2153" i="1"/>
  <c r="J2153" i="1"/>
  <c r="K2153" i="1" s="1"/>
  <c r="G2358" i="3"/>
  <c r="AM2358" i="3" s="1"/>
  <c r="AR2357" i="3" l="1"/>
  <c r="AP2357" i="3"/>
  <c r="AQ2357" i="3" s="1"/>
  <c r="S2359" i="3"/>
  <c r="W2358" i="3"/>
  <c r="U2358" i="3"/>
  <c r="V2358" i="3" s="1"/>
  <c r="H2358" i="3"/>
  <c r="AN2358" i="3" s="1"/>
  <c r="L2357" i="3"/>
  <c r="J2357" i="3"/>
  <c r="K2357" i="3" s="1"/>
  <c r="AD2360" i="3"/>
  <c r="AH2360" i="3" s="1"/>
  <c r="AF2359" i="3"/>
  <c r="AG2359" i="3" s="1"/>
  <c r="H2155" i="1"/>
  <c r="L2154" i="1"/>
  <c r="J2154" i="1"/>
  <c r="K2154" i="1" s="1"/>
  <c r="G2359" i="3"/>
  <c r="AM2359" i="3" s="1"/>
  <c r="AR2358" i="3" l="1"/>
  <c r="AP2358" i="3"/>
  <c r="AQ2358" i="3" s="1"/>
  <c r="H2359" i="3"/>
  <c r="AN2359" i="3" s="1"/>
  <c r="L2358" i="3"/>
  <c r="J2358" i="3"/>
  <c r="K2358" i="3" s="1"/>
  <c r="S2360" i="3"/>
  <c r="W2359" i="3"/>
  <c r="U2359" i="3"/>
  <c r="V2359" i="3" s="1"/>
  <c r="AD2361" i="3"/>
  <c r="AH2361" i="3" s="1"/>
  <c r="AF2360" i="3"/>
  <c r="AG2360" i="3" s="1"/>
  <c r="H2156" i="1"/>
  <c r="L2155" i="1"/>
  <c r="J2155" i="1"/>
  <c r="K2155" i="1" s="1"/>
  <c r="G2360" i="3"/>
  <c r="AM2360" i="3" s="1"/>
  <c r="AR2359" i="3" l="1"/>
  <c r="AP2359" i="3"/>
  <c r="AQ2359" i="3" s="1"/>
  <c r="S2361" i="3"/>
  <c r="W2360" i="3"/>
  <c r="U2360" i="3"/>
  <c r="V2360" i="3" s="1"/>
  <c r="H2360" i="3"/>
  <c r="AN2360" i="3" s="1"/>
  <c r="L2359" i="3"/>
  <c r="J2359" i="3"/>
  <c r="K2359" i="3" s="1"/>
  <c r="AD2362" i="3"/>
  <c r="AH2362" i="3" s="1"/>
  <c r="AF2361" i="3"/>
  <c r="AG2361" i="3" s="1"/>
  <c r="H2157" i="1"/>
  <c r="L2156" i="1"/>
  <c r="J2156" i="1"/>
  <c r="K2156" i="1" s="1"/>
  <c r="G2361" i="3"/>
  <c r="AM2361" i="3" s="1"/>
  <c r="AR2360" i="3" l="1"/>
  <c r="AP2360" i="3"/>
  <c r="AQ2360" i="3" s="1"/>
  <c r="H2361" i="3"/>
  <c r="AN2361" i="3" s="1"/>
  <c r="L2360" i="3"/>
  <c r="J2360" i="3"/>
  <c r="K2360" i="3" s="1"/>
  <c r="S2362" i="3"/>
  <c r="W2361" i="3"/>
  <c r="U2361" i="3"/>
  <c r="V2361" i="3" s="1"/>
  <c r="AD2363" i="3"/>
  <c r="AH2363" i="3" s="1"/>
  <c r="AF2362" i="3"/>
  <c r="AG2362" i="3" s="1"/>
  <c r="H2158" i="1"/>
  <c r="L2157" i="1"/>
  <c r="J2157" i="1"/>
  <c r="K2157" i="1" s="1"/>
  <c r="G2362" i="3"/>
  <c r="AM2362" i="3" s="1"/>
  <c r="AR2361" i="3" l="1"/>
  <c r="AP2361" i="3"/>
  <c r="AQ2361" i="3" s="1"/>
  <c r="S2363" i="3"/>
  <c r="W2362" i="3"/>
  <c r="U2362" i="3"/>
  <c r="V2362" i="3" s="1"/>
  <c r="H2362" i="3"/>
  <c r="AN2362" i="3" s="1"/>
  <c r="L2361" i="3"/>
  <c r="J2361" i="3"/>
  <c r="K2361" i="3" s="1"/>
  <c r="AD2364" i="3"/>
  <c r="AH2364" i="3" s="1"/>
  <c r="AF2363" i="3"/>
  <c r="AG2363" i="3" s="1"/>
  <c r="H2159" i="1"/>
  <c r="L2158" i="1"/>
  <c r="J2158" i="1"/>
  <c r="G2363" i="3"/>
  <c r="AM2363" i="3" s="1"/>
  <c r="AR2362" i="3" l="1"/>
  <c r="AP2362" i="3"/>
  <c r="AQ2362" i="3" s="1"/>
  <c r="K2158" i="1"/>
  <c r="S120" i="1"/>
  <c r="T120" i="1" s="1"/>
  <c r="H2363" i="3"/>
  <c r="AN2363" i="3" s="1"/>
  <c r="L2362" i="3"/>
  <c r="J2362" i="3"/>
  <c r="K2362" i="3" s="1"/>
  <c r="S2364" i="3"/>
  <c r="W2363" i="3"/>
  <c r="U2363" i="3"/>
  <c r="V2363" i="3" s="1"/>
  <c r="AD2365" i="3"/>
  <c r="AH2365" i="3" s="1"/>
  <c r="AF2364" i="3"/>
  <c r="AG2364" i="3" s="1"/>
  <c r="H2160" i="1"/>
  <c r="L2159" i="1"/>
  <c r="J2159" i="1"/>
  <c r="K2159" i="1" s="1"/>
  <c r="G2364" i="3"/>
  <c r="AM2364" i="3" s="1"/>
  <c r="AR2363" i="3" l="1"/>
  <c r="AP2363" i="3"/>
  <c r="AQ2363" i="3" s="1"/>
  <c r="S2365" i="3"/>
  <c r="W2364" i="3"/>
  <c r="U2364" i="3"/>
  <c r="V2364" i="3" s="1"/>
  <c r="H2364" i="3"/>
  <c r="AN2364" i="3" s="1"/>
  <c r="L2363" i="3"/>
  <c r="J2363" i="3"/>
  <c r="K2363" i="3" s="1"/>
  <c r="AD2366" i="3"/>
  <c r="AH2366" i="3" s="1"/>
  <c r="AF2365" i="3"/>
  <c r="AG2365" i="3" s="1"/>
  <c r="H2161" i="1"/>
  <c r="L2160" i="1"/>
  <c r="J2160" i="1"/>
  <c r="K2160" i="1" s="1"/>
  <c r="G2365" i="3"/>
  <c r="AM2365" i="3" s="1"/>
  <c r="AR2364" i="3" l="1"/>
  <c r="AP2364" i="3"/>
  <c r="AQ2364" i="3" s="1"/>
  <c r="H2365" i="3"/>
  <c r="AN2365" i="3" s="1"/>
  <c r="L2364" i="3"/>
  <c r="J2364" i="3"/>
  <c r="K2364" i="3" s="1"/>
  <c r="S2366" i="3"/>
  <c r="W2365" i="3"/>
  <c r="U2365" i="3"/>
  <c r="V2365" i="3" s="1"/>
  <c r="AD2367" i="3"/>
  <c r="AH2367" i="3" s="1"/>
  <c r="AF2366" i="3"/>
  <c r="AG2366" i="3" s="1"/>
  <c r="H2162" i="1"/>
  <c r="L2161" i="1"/>
  <c r="J2161" i="1"/>
  <c r="K2161" i="1" s="1"/>
  <c r="G2366" i="3"/>
  <c r="AM2366" i="3" s="1"/>
  <c r="AR2365" i="3" l="1"/>
  <c r="AP2365" i="3"/>
  <c r="AQ2365" i="3" s="1"/>
  <c r="S2367" i="3"/>
  <c r="W2366" i="3"/>
  <c r="U2366" i="3"/>
  <c r="V2366" i="3" s="1"/>
  <c r="H2366" i="3"/>
  <c r="AN2366" i="3" s="1"/>
  <c r="L2365" i="3"/>
  <c r="J2365" i="3"/>
  <c r="K2365" i="3" s="1"/>
  <c r="AD2368" i="3"/>
  <c r="AH2368" i="3" s="1"/>
  <c r="AF2367" i="3"/>
  <c r="AG2367" i="3" s="1"/>
  <c r="H2163" i="1"/>
  <c r="L2162" i="1"/>
  <c r="J2162" i="1"/>
  <c r="K2162" i="1" s="1"/>
  <c r="G2367" i="3"/>
  <c r="AM2367" i="3" s="1"/>
  <c r="AR2366" i="3" l="1"/>
  <c r="AP2366" i="3"/>
  <c r="AQ2366" i="3" s="1"/>
  <c r="H2367" i="3"/>
  <c r="AN2367" i="3" s="1"/>
  <c r="L2366" i="3"/>
  <c r="J2366" i="3"/>
  <c r="K2366" i="3" s="1"/>
  <c r="S2368" i="3"/>
  <c r="W2367" i="3"/>
  <c r="U2367" i="3"/>
  <c r="V2367" i="3" s="1"/>
  <c r="AD2369" i="3"/>
  <c r="AH2369" i="3" s="1"/>
  <c r="AF2368" i="3"/>
  <c r="AG2368" i="3" s="1"/>
  <c r="H2164" i="1"/>
  <c r="L2163" i="1"/>
  <c r="J2163" i="1"/>
  <c r="K2163" i="1" s="1"/>
  <c r="G2368" i="3"/>
  <c r="AM2368" i="3" s="1"/>
  <c r="AR2367" i="3" l="1"/>
  <c r="AP2367" i="3"/>
  <c r="AQ2367" i="3" s="1"/>
  <c r="S2369" i="3"/>
  <c r="W2368" i="3"/>
  <c r="U2368" i="3"/>
  <c r="V2368" i="3" s="1"/>
  <c r="H2368" i="3"/>
  <c r="AN2368" i="3" s="1"/>
  <c r="L2367" i="3"/>
  <c r="J2367" i="3"/>
  <c r="K2367" i="3" s="1"/>
  <c r="AD2370" i="3"/>
  <c r="AH2370" i="3" s="1"/>
  <c r="AF2369" i="3"/>
  <c r="AG2369" i="3" s="1"/>
  <c r="H2165" i="1"/>
  <c r="L2164" i="1"/>
  <c r="J2164" i="1"/>
  <c r="K2164" i="1" s="1"/>
  <c r="G2369" i="3"/>
  <c r="AM2369" i="3" s="1"/>
  <c r="AR2368" i="3" l="1"/>
  <c r="AP2368" i="3"/>
  <c r="AQ2368" i="3" s="1"/>
  <c r="H2369" i="3"/>
  <c r="AN2369" i="3" s="1"/>
  <c r="L2368" i="3"/>
  <c r="J2368" i="3"/>
  <c r="K2368" i="3" s="1"/>
  <c r="S2370" i="3"/>
  <c r="W2369" i="3"/>
  <c r="U2369" i="3"/>
  <c r="V2369" i="3" s="1"/>
  <c r="AD2371" i="3"/>
  <c r="AH2371" i="3" s="1"/>
  <c r="AF2370" i="3"/>
  <c r="H2166" i="1"/>
  <c r="L2165" i="1"/>
  <c r="J2165" i="1"/>
  <c r="K2165" i="1" s="1"/>
  <c r="G2370" i="3"/>
  <c r="AM2370" i="3" s="1"/>
  <c r="AG2370" i="3" l="1"/>
  <c r="AW142" i="3"/>
  <c r="BA142" i="3" s="1"/>
  <c r="AR2369" i="3"/>
  <c r="AP2369" i="3"/>
  <c r="AQ2369" i="3" s="1"/>
  <c r="S2371" i="3"/>
  <c r="W2370" i="3"/>
  <c r="U2370" i="3"/>
  <c r="H2370" i="3"/>
  <c r="AN2370" i="3" s="1"/>
  <c r="L2369" i="3"/>
  <c r="J2369" i="3"/>
  <c r="K2369" i="3" s="1"/>
  <c r="AD2372" i="3"/>
  <c r="AH2372" i="3" s="1"/>
  <c r="AF2371" i="3"/>
  <c r="AG2371" i="3" s="1"/>
  <c r="H2167" i="1"/>
  <c r="L2166" i="1"/>
  <c r="J2166" i="1"/>
  <c r="K2166" i="1" s="1"/>
  <c r="G2371" i="3"/>
  <c r="AM2371" i="3" s="1"/>
  <c r="AR2370" i="3" l="1"/>
  <c r="AP2370" i="3"/>
  <c r="V2370" i="3"/>
  <c r="AV142" i="3"/>
  <c r="AZ142" i="3" s="1"/>
  <c r="H2371" i="3"/>
  <c r="AN2371" i="3" s="1"/>
  <c r="L2370" i="3"/>
  <c r="J2370" i="3"/>
  <c r="S2372" i="3"/>
  <c r="W2371" i="3"/>
  <c r="U2371" i="3"/>
  <c r="V2371" i="3" s="1"/>
  <c r="AD2373" i="3"/>
  <c r="AH2373" i="3" s="1"/>
  <c r="AF2372" i="3"/>
  <c r="AG2372" i="3" s="1"/>
  <c r="H2168" i="1"/>
  <c r="L2167" i="1"/>
  <c r="J2167" i="1"/>
  <c r="K2167" i="1" s="1"/>
  <c r="G2372" i="3"/>
  <c r="AM2372" i="3" s="1"/>
  <c r="AR2371" i="3" l="1"/>
  <c r="AP2371" i="3"/>
  <c r="AQ2371" i="3" s="1"/>
  <c r="K2370" i="3"/>
  <c r="AU142" i="3"/>
  <c r="AY142" i="3" s="1"/>
  <c r="AX142" i="3"/>
  <c r="BB142" i="3" s="1"/>
  <c r="AQ2370" i="3"/>
  <c r="S2373" i="3"/>
  <c r="W2372" i="3"/>
  <c r="U2372" i="3"/>
  <c r="V2372" i="3" s="1"/>
  <c r="H2372" i="3"/>
  <c r="AN2372" i="3" s="1"/>
  <c r="L2371" i="3"/>
  <c r="J2371" i="3"/>
  <c r="K2371" i="3" s="1"/>
  <c r="AD2374" i="3"/>
  <c r="AH2374" i="3" s="1"/>
  <c r="AF2373" i="3"/>
  <c r="AG2373" i="3" s="1"/>
  <c r="H2169" i="1"/>
  <c r="L2168" i="1"/>
  <c r="J2168" i="1"/>
  <c r="K2168" i="1" s="1"/>
  <c r="G2373" i="3"/>
  <c r="AM2373" i="3" s="1"/>
  <c r="AR2372" i="3" l="1"/>
  <c r="AP2372" i="3"/>
  <c r="AQ2372" i="3" s="1"/>
  <c r="H2373" i="3"/>
  <c r="AN2373" i="3" s="1"/>
  <c r="L2372" i="3"/>
  <c r="J2372" i="3"/>
  <c r="K2372" i="3" s="1"/>
  <c r="S2374" i="3"/>
  <c r="W2373" i="3"/>
  <c r="U2373" i="3"/>
  <c r="V2373" i="3" s="1"/>
  <c r="AD2375" i="3"/>
  <c r="AH2375" i="3" s="1"/>
  <c r="AF2374" i="3"/>
  <c r="AG2374" i="3" s="1"/>
  <c r="H2170" i="1"/>
  <c r="L2169" i="1"/>
  <c r="J2169" i="1"/>
  <c r="K2169" i="1" s="1"/>
  <c r="G2374" i="3"/>
  <c r="AM2374" i="3" s="1"/>
  <c r="AR2373" i="3" l="1"/>
  <c r="AP2373" i="3"/>
  <c r="AQ2373" i="3" s="1"/>
  <c r="S2375" i="3"/>
  <c r="W2374" i="3"/>
  <c r="U2374" i="3"/>
  <c r="V2374" i="3" s="1"/>
  <c r="H2374" i="3"/>
  <c r="AN2374" i="3" s="1"/>
  <c r="L2373" i="3"/>
  <c r="J2373" i="3"/>
  <c r="K2373" i="3" s="1"/>
  <c r="AD2376" i="3"/>
  <c r="AH2376" i="3" s="1"/>
  <c r="AF2375" i="3"/>
  <c r="AG2375" i="3" s="1"/>
  <c r="H2171" i="1"/>
  <c r="L2170" i="1"/>
  <c r="J2170" i="1"/>
  <c r="K2170" i="1" s="1"/>
  <c r="G2375" i="3"/>
  <c r="AM2375" i="3" s="1"/>
  <c r="AR2374" i="3" l="1"/>
  <c r="AP2374" i="3"/>
  <c r="AQ2374" i="3" s="1"/>
  <c r="H2375" i="3"/>
  <c r="AN2375" i="3" s="1"/>
  <c r="L2374" i="3"/>
  <c r="J2374" i="3"/>
  <c r="K2374" i="3" s="1"/>
  <c r="S2376" i="3"/>
  <c r="W2375" i="3"/>
  <c r="U2375" i="3"/>
  <c r="V2375" i="3" s="1"/>
  <c r="AD2377" i="3"/>
  <c r="AH2377" i="3" s="1"/>
  <c r="AF2376" i="3"/>
  <c r="AG2376" i="3" s="1"/>
  <c r="H2172" i="1"/>
  <c r="L2171" i="1"/>
  <c r="J2171" i="1"/>
  <c r="K2171" i="1" s="1"/>
  <c r="G2376" i="3"/>
  <c r="AM2376" i="3" s="1"/>
  <c r="AR2375" i="3" l="1"/>
  <c r="AP2375" i="3"/>
  <c r="AQ2375" i="3" s="1"/>
  <c r="S2377" i="3"/>
  <c r="W2376" i="3"/>
  <c r="U2376" i="3"/>
  <c r="V2376" i="3" s="1"/>
  <c r="H2376" i="3"/>
  <c r="AN2376" i="3" s="1"/>
  <c r="L2375" i="3"/>
  <c r="J2375" i="3"/>
  <c r="K2375" i="3" s="1"/>
  <c r="AD2378" i="3"/>
  <c r="AH2378" i="3" s="1"/>
  <c r="AF2377" i="3"/>
  <c r="AG2377" i="3" s="1"/>
  <c r="H2173" i="1"/>
  <c r="L2172" i="1"/>
  <c r="J2172" i="1"/>
  <c r="K2172" i="1" s="1"/>
  <c r="G2377" i="3"/>
  <c r="AM2377" i="3" s="1"/>
  <c r="AR2376" i="3" l="1"/>
  <c r="AP2376" i="3"/>
  <c r="AQ2376" i="3" s="1"/>
  <c r="H2377" i="3"/>
  <c r="AN2377" i="3" s="1"/>
  <c r="L2376" i="3"/>
  <c r="J2376" i="3"/>
  <c r="K2376" i="3" s="1"/>
  <c r="S2378" i="3"/>
  <c r="W2377" i="3"/>
  <c r="U2377" i="3"/>
  <c r="V2377" i="3" s="1"/>
  <c r="AD2379" i="3"/>
  <c r="AH2379" i="3" s="1"/>
  <c r="AF2378" i="3"/>
  <c r="AG2378" i="3" s="1"/>
  <c r="H2174" i="1"/>
  <c r="L2173" i="1"/>
  <c r="J2173" i="1"/>
  <c r="K2173" i="1" s="1"/>
  <c r="G2378" i="3"/>
  <c r="AM2378" i="3" s="1"/>
  <c r="AR2377" i="3" l="1"/>
  <c r="AP2377" i="3"/>
  <c r="AQ2377" i="3" s="1"/>
  <c r="S2379" i="3"/>
  <c r="W2378" i="3"/>
  <c r="U2378" i="3"/>
  <c r="V2378" i="3" s="1"/>
  <c r="H2378" i="3"/>
  <c r="AN2378" i="3" s="1"/>
  <c r="L2377" i="3"/>
  <c r="J2377" i="3"/>
  <c r="K2377" i="3" s="1"/>
  <c r="AD2380" i="3"/>
  <c r="AH2380" i="3" s="1"/>
  <c r="AF2379" i="3"/>
  <c r="AG2379" i="3" s="1"/>
  <c r="H2175" i="1"/>
  <c r="L2174" i="1"/>
  <c r="J2174" i="1"/>
  <c r="K2174" i="1" s="1"/>
  <c r="G2379" i="3"/>
  <c r="AM2379" i="3" s="1"/>
  <c r="AR2378" i="3" l="1"/>
  <c r="AP2378" i="3"/>
  <c r="AQ2378" i="3" s="1"/>
  <c r="H2379" i="3"/>
  <c r="AN2379" i="3" s="1"/>
  <c r="L2378" i="3"/>
  <c r="J2378" i="3"/>
  <c r="K2378" i="3" s="1"/>
  <c r="S2380" i="3"/>
  <c r="W2379" i="3"/>
  <c r="U2379" i="3"/>
  <c r="V2379" i="3" s="1"/>
  <c r="AD2381" i="3"/>
  <c r="AH2381" i="3" s="1"/>
  <c r="AF2380" i="3"/>
  <c r="AG2380" i="3" s="1"/>
  <c r="H2176" i="1"/>
  <c r="L2175" i="1"/>
  <c r="J2175" i="1"/>
  <c r="K2175" i="1" s="1"/>
  <c r="G2380" i="3"/>
  <c r="AM2380" i="3" s="1"/>
  <c r="AR2379" i="3" l="1"/>
  <c r="AP2379" i="3"/>
  <c r="AQ2379" i="3" s="1"/>
  <c r="S2381" i="3"/>
  <c r="W2380" i="3"/>
  <c r="U2380" i="3"/>
  <c r="V2380" i="3" s="1"/>
  <c r="H2380" i="3"/>
  <c r="AN2380" i="3" s="1"/>
  <c r="L2379" i="3"/>
  <c r="J2379" i="3"/>
  <c r="K2379" i="3" s="1"/>
  <c r="AD2382" i="3"/>
  <c r="AH2382" i="3" s="1"/>
  <c r="AF2381" i="3"/>
  <c r="AG2381" i="3" s="1"/>
  <c r="H2177" i="1"/>
  <c r="L2176" i="1"/>
  <c r="J2176" i="1"/>
  <c r="K2176" i="1" s="1"/>
  <c r="G2381" i="3"/>
  <c r="AM2381" i="3" s="1"/>
  <c r="AR2380" i="3" l="1"/>
  <c r="AP2380" i="3"/>
  <c r="AQ2380" i="3" s="1"/>
  <c r="H2381" i="3"/>
  <c r="AN2381" i="3" s="1"/>
  <c r="L2380" i="3"/>
  <c r="J2380" i="3"/>
  <c r="K2380" i="3" s="1"/>
  <c r="S2382" i="3"/>
  <c r="W2381" i="3"/>
  <c r="U2381" i="3"/>
  <c r="V2381" i="3" s="1"/>
  <c r="AD2383" i="3"/>
  <c r="AH2383" i="3" s="1"/>
  <c r="AF2382" i="3"/>
  <c r="AG2382" i="3" s="1"/>
  <c r="H2178" i="1"/>
  <c r="L2177" i="1"/>
  <c r="J2177" i="1"/>
  <c r="K2177" i="1" s="1"/>
  <c r="G2382" i="3"/>
  <c r="AM2382" i="3" s="1"/>
  <c r="AR2381" i="3" l="1"/>
  <c r="AP2381" i="3"/>
  <c r="AQ2381" i="3" s="1"/>
  <c r="S2383" i="3"/>
  <c r="W2382" i="3"/>
  <c r="U2382" i="3"/>
  <c r="V2382" i="3" s="1"/>
  <c r="H2382" i="3"/>
  <c r="AN2382" i="3" s="1"/>
  <c r="L2381" i="3"/>
  <c r="J2381" i="3"/>
  <c r="K2381" i="3" s="1"/>
  <c r="AD2384" i="3"/>
  <c r="AH2384" i="3" s="1"/>
  <c r="AF2383" i="3"/>
  <c r="AG2383" i="3" s="1"/>
  <c r="H2179" i="1"/>
  <c r="L2178" i="1"/>
  <c r="J2178" i="1"/>
  <c r="K2178" i="1" s="1"/>
  <c r="G2383" i="3"/>
  <c r="AM2383" i="3" s="1"/>
  <c r="AR2382" i="3" l="1"/>
  <c r="AP2382" i="3"/>
  <c r="AQ2382" i="3" s="1"/>
  <c r="H2383" i="3"/>
  <c r="AN2383" i="3" s="1"/>
  <c r="L2382" i="3"/>
  <c r="J2382" i="3"/>
  <c r="K2382" i="3" s="1"/>
  <c r="S2384" i="3"/>
  <c r="W2383" i="3"/>
  <c r="U2383" i="3"/>
  <c r="V2383" i="3" s="1"/>
  <c r="AD2385" i="3"/>
  <c r="AH2385" i="3" s="1"/>
  <c r="AF2384" i="3"/>
  <c r="AG2384" i="3" s="1"/>
  <c r="H2180" i="1"/>
  <c r="L2179" i="1"/>
  <c r="J2179" i="1"/>
  <c r="G2384" i="3"/>
  <c r="AM2384" i="3" s="1"/>
  <c r="AR2383" i="3" l="1"/>
  <c r="AP2383" i="3"/>
  <c r="AQ2383" i="3" s="1"/>
  <c r="K2179" i="1"/>
  <c r="S121" i="1"/>
  <c r="T121" i="1" s="1"/>
  <c r="S2385" i="3"/>
  <c r="W2384" i="3"/>
  <c r="U2384" i="3"/>
  <c r="V2384" i="3" s="1"/>
  <c r="H2384" i="3"/>
  <c r="AN2384" i="3" s="1"/>
  <c r="L2383" i="3"/>
  <c r="J2383" i="3"/>
  <c r="K2383" i="3" s="1"/>
  <c r="AD2386" i="3"/>
  <c r="AH2386" i="3" s="1"/>
  <c r="AF2385" i="3"/>
  <c r="AG2385" i="3" s="1"/>
  <c r="H2181" i="1"/>
  <c r="L2180" i="1"/>
  <c r="J2180" i="1"/>
  <c r="K2180" i="1" s="1"/>
  <c r="G2385" i="3"/>
  <c r="AM2385" i="3" s="1"/>
  <c r="AR2384" i="3" l="1"/>
  <c r="AP2384" i="3"/>
  <c r="AQ2384" i="3" s="1"/>
  <c r="H2385" i="3"/>
  <c r="AN2385" i="3" s="1"/>
  <c r="L2384" i="3"/>
  <c r="J2384" i="3"/>
  <c r="K2384" i="3" s="1"/>
  <c r="S2386" i="3"/>
  <c r="W2385" i="3"/>
  <c r="U2385" i="3"/>
  <c r="V2385" i="3" s="1"/>
  <c r="AD2387" i="3"/>
  <c r="AH2387" i="3" s="1"/>
  <c r="AF2386" i="3"/>
  <c r="AG2386" i="3" s="1"/>
  <c r="H2182" i="1"/>
  <c r="L2181" i="1"/>
  <c r="J2181" i="1"/>
  <c r="K2181" i="1" s="1"/>
  <c r="G2386" i="3"/>
  <c r="AM2386" i="3" s="1"/>
  <c r="AR2385" i="3" l="1"/>
  <c r="AP2385" i="3"/>
  <c r="AQ2385" i="3" s="1"/>
  <c r="S2387" i="3"/>
  <c r="W2386" i="3"/>
  <c r="U2386" i="3"/>
  <c r="V2386" i="3" s="1"/>
  <c r="H2386" i="3"/>
  <c r="AN2386" i="3" s="1"/>
  <c r="L2385" i="3"/>
  <c r="J2385" i="3"/>
  <c r="K2385" i="3" s="1"/>
  <c r="AD2388" i="3"/>
  <c r="AH2388" i="3" s="1"/>
  <c r="AF2387" i="3"/>
  <c r="AG2387" i="3" s="1"/>
  <c r="H2183" i="1"/>
  <c r="L2182" i="1"/>
  <c r="J2182" i="1"/>
  <c r="K2182" i="1" s="1"/>
  <c r="G2387" i="3"/>
  <c r="AM2387" i="3" s="1"/>
  <c r="AR2386" i="3" l="1"/>
  <c r="AP2386" i="3"/>
  <c r="AQ2386" i="3" s="1"/>
  <c r="H2387" i="3"/>
  <c r="AN2387" i="3" s="1"/>
  <c r="L2386" i="3"/>
  <c r="J2386" i="3"/>
  <c r="K2386" i="3" s="1"/>
  <c r="S2388" i="3"/>
  <c r="W2387" i="3"/>
  <c r="U2387" i="3"/>
  <c r="V2387" i="3" s="1"/>
  <c r="AD2389" i="3"/>
  <c r="AH2389" i="3" s="1"/>
  <c r="AF2388" i="3"/>
  <c r="AG2388" i="3" s="1"/>
  <c r="H2184" i="1"/>
  <c r="L2183" i="1"/>
  <c r="J2183" i="1"/>
  <c r="K2183" i="1" s="1"/>
  <c r="G2388" i="3"/>
  <c r="AM2388" i="3" s="1"/>
  <c r="AR2387" i="3" l="1"/>
  <c r="AP2387" i="3"/>
  <c r="AQ2387" i="3" s="1"/>
  <c r="S2389" i="3"/>
  <c r="W2388" i="3"/>
  <c r="U2388" i="3"/>
  <c r="V2388" i="3" s="1"/>
  <c r="H2388" i="3"/>
  <c r="AN2388" i="3" s="1"/>
  <c r="L2387" i="3"/>
  <c r="J2387" i="3"/>
  <c r="K2387" i="3" s="1"/>
  <c r="AD2390" i="3"/>
  <c r="AH2390" i="3" s="1"/>
  <c r="AF2389" i="3"/>
  <c r="AG2389" i="3" s="1"/>
  <c r="H2185" i="1"/>
  <c r="L2184" i="1"/>
  <c r="J2184" i="1"/>
  <c r="K2184" i="1" s="1"/>
  <c r="G2389" i="3"/>
  <c r="AM2389" i="3" s="1"/>
  <c r="AR2388" i="3" l="1"/>
  <c r="AP2388" i="3"/>
  <c r="AQ2388" i="3" s="1"/>
  <c r="H2389" i="3"/>
  <c r="AN2389" i="3" s="1"/>
  <c r="L2388" i="3"/>
  <c r="J2388" i="3"/>
  <c r="K2388" i="3" s="1"/>
  <c r="S2390" i="3"/>
  <c r="W2389" i="3"/>
  <c r="U2389" i="3"/>
  <c r="V2389" i="3" s="1"/>
  <c r="AD2391" i="3"/>
  <c r="AH2391" i="3" s="1"/>
  <c r="AF2390" i="3"/>
  <c r="AG2390" i="3" s="1"/>
  <c r="H2186" i="1"/>
  <c r="L2185" i="1"/>
  <c r="J2185" i="1"/>
  <c r="K2185" i="1" s="1"/>
  <c r="G2390" i="3"/>
  <c r="AM2390" i="3" s="1"/>
  <c r="AR2389" i="3" l="1"/>
  <c r="AP2389" i="3"/>
  <c r="AQ2389" i="3" s="1"/>
  <c r="S2391" i="3"/>
  <c r="W2390" i="3"/>
  <c r="U2390" i="3"/>
  <c r="V2390" i="3" s="1"/>
  <c r="H2390" i="3"/>
  <c r="AN2390" i="3" s="1"/>
  <c r="L2389" i="3"/>
  <c r="J2389" i="3"/>
  <c r="K2389" i="3" s="1"/>
  <c r="AD2392" i="3"/>
  <c r="AH2392" i="3" s="1"/>
  <c r="AF2391" i="3"/>
  <c r="H2187" i="1"/>
  <c r="L2186" i="1"/>
  <c r="J2186" i="1"/>
  <c r="K2186" i="1" s="1"/>
  <c r="G2391" i="3"/>
  <c r="AM2391" i="3" s="1"/>
  <c r="AG2391" i="3" l="1"/>
  <c r="AW143" i="3"/>
  <c r="BA143" i="3" s="1"/>
  <c r="AR2390" i="3"/>
  <c r="AP2390" i="3"/>
  <c r="AQ2390" i="3" s="1"/>
  <c r="H2391" i="3"/>
  <c r="AN2391" i="3" s="1"/>
  <c r="L2390" i="3"/>
  <c r="J2390" i="3"/>
  <c r="K2390" i="3" s="1"/>
  <c r="S2392" i="3"/>
  <c r="W2391" i="3"/>
  <c r="U2391" i="3"/>
  <c r="AD2393" i="3"/>
  <c r="AH2393" i="3" s="1"/>
  <c r="AF2392" i="3"/>
  <c r="AG2392" i="3" s="1"/>
  <c r="H2188" i="1"/>
  <c r="L2187" i="1"/>
  <c r="J2187" i="1"/>
  <c r="K2187" i="1" s="1"/>
  <c r="G2392" i="3"/>
  <c r="AM2392" i="3" s="1"/>
  <c r="V2391" i="3" l="1"/>
  <c r="AV143" i="3"/>
  <c r="AZ143" i="3" s="1"/>
  <c r="AR2391" i="3"/>
  <c r="AP2391" i="3"/>
  <c r="S2393" i="3"/>
  <c r="W2392" i="3"/>
  <c r="U2392" i="3"/>
  <c r="V2392" i="3" s="1"/>
  <c r="H2392" i="3"/>
  <c r="AN2392" i="3" s="1"/>
  <c r="L2391" i="3"/>
  <c r="J2391" i="3"/>
  <c r="AD2394" i="3"/>
  <c r="AH2394" i="3" s="1"/>
  <c r="AF2393" i="3"/>
  <c r="AG2393" i="3" s="1"/>
  <c r="H2189" i="1"/>
  <c r="L2188" i="1"/>
  <c r="J2188" i="1"/>
  <c r="K2188" i="1" s="1"/>
  <c r="G2393" i="3"/>
  <c r="AM2393" i="3" s="1"/>
  <c r="AX143" i="3" l="1"/>
  <c r="BB143" i="3" s="1"/>
  <c r="AQ2391" i="3"/>
  <c r="AR2392" i="3"/>
  <c r="AP2392" i="3"/>
  <c r="AQ2392" i="3" s="1"/>
  <c r="K2391" i="3"/>
  <c r="AU143" i="3"/>
  <c r="AY143" i="3" s="1"/>
  <c r="H2393" i="3"/>
  <c r="AN2393" i="3" s="1"/>
  <c r="L2392" i="3"/>
  <c r="J2392" i="3"/>
  <c r="K2392" i="3" s="1"/>
  <c r="S2394" i="3"/>
  <c r="W2393" i="3"/>
  <c r="U2393" i="3"/>
  <c r="V2393" i="3" s="1"/>
  <c r="AD2395" i="3"/>
  <c r="AH2395" i="3" s="1"/>
  <c r="AF2394" i="3"/>
  <c r="AG2394" i="3" s="1"/>
  <c r="H2190" i="1"/>
  <c r="L2189" i="1"/>
  <c r="J2189" i="1"/>
  <c r="K2189" i="1" s="1"/>
  <c r="G2394" i="3"/>
  <c r="AM2394" i="3" s="1"/>
  <c r="AR2393" i="3" l="1"/>
  <c r="AP2393" i="3"/>
  <c r="AQ2393" i="3" s="1"/>
  <c r="S2395" i="3"/>
  <c r="W2394" i="3"/>
  <c r="U2394" i="3"/>
  <c r="V2394" i="3" s="1"/>
  <c r="H2394" i="3"/>
  <c r="AN2394" i="3" s="1"/>
  <c r="L2393" i="3"/>
  <c r="J2393" i="3"/>
  <c r="K2393" i="3" s="1"/>
  <c r="AD2396" i="3"/>
  <c r="AH2396" i="3" s="1"/>
  <c r="AF2395" i="3"/>
  <c r="AG2395" i="3" s="1"/>
  <c r="H2191" i="1"/>
  <c r="L2190" i="1"/>
  <c r="J2190" i="1"/>
  <c r="K2190" i="1" s="1"/>
  <c r="G2395" i="3"/>
  <c r="AM2395" i="3" s="1"/>
  <c r="AR2394" i="3" l="1"/>
  <c r="AP2394" i="3"/>
  <c r="AQ2394" i="3" s="1"/>
  <c r="H2395" i="3"/>
  <c r="AN2395" i="3" s="1"/>
  <c r="L2394" i="3"/>
  <c r="J2394" i="3"/>
  <c r="K2394" i="3" s="1"/>
  <c r="S2396" i="3"/>
  <c r="W2395" i="3"/>
  <c r="U2395" i="3"/>
  <c r="V2395" i="3" s="1"/>
  <c r="AD2397" i="3"/>
  <c r="AH2397" i="3" s="1"/>
  <c r="AF2396" i="3"/>
  <c r="AG2396" i="3" s="1"/>
  <c r="H2192" i="1"/>
  <c r="L2191" i="1"/>
  <c r="J2191" i="1"/>
  <c r="K2191" i="1" s="1"/>
  <c r="G2396" i="3"/>
  <c r="AM2396" i="3" s="1"/>
  <c r="AR2395" i="3" l="1"/>
  <c r="AP2395" i="3"/>
  <c r="AQ2395" i="3" s="1"/>
  <c r="S2397" i="3"/>
  <c r="W2396" i="3"/>
  <c r="U2396" i="3"/>
  <c r="V2396" i="3" s="1"/>
  <c r="H2396" i="3"/>
  <c r="AN2396" i="3" s="1"/>
  <c r="L2395" i="3"/>
  <c r="J2395" i="3"/>
  <c r="K2395" i="3" s="1"/>
  <c r="AD2398" i="3"/>
  <c r="AH2398" i="3" s="1"/>
  <c r="AF2397" i="3"/>
  <c r="AG2397" i="3" s="1"/>
  <c r="H2193" i="1"/>
  <c r="L2192" i="1"/>
  <c r="J2192" i="1"/>
  <c r="K2192" i="1" s="1"/>
  <c r="G2397" i="3"/>
  <c r="AM2397" i="3" s="1"/>
  <c r="AR2396" i="3" l="1"/>
  <c r="AP2396" i="3"/>
  <c r="AQ2396" i="3" s="1"/>
  <c r="H2397" i="3"/>
  <c r="AN2397" i="3" s="1"/>
  <c r="L2396" i="3"/>
  <c r="J2396" i="3"/>
  <c r="K2396" i="3" s="1"/>
  <c r="S2398" i="3"/>
  <c r="W2397" i="3"/>
  <c r="U2397" i="3"/>
  <c r="V2397" i="3" s="1"/>
  <c r="AD2399" i="3"/>
  <c r="AH2399" i="3" s="1"/>
  <c r="AF2398" i="3"/>
  <c r="AG2398" i="3" s="1"/>
  <c r="H2194" i="1"/>
  <c r="L2193" i="1"/>
  <c r="J2193" i="1"/>
  <c r="K2193" i="1" s="1"/>
  <c r="G2398" i="3"/>
  <c r="AM2398" i="3" s="1"/>
  <c r="AR2397" i="3" l="1"/>
  <c r="AP2397" i="3"/>
  <c r="AQ2397" i="3" s="1"/>
  <c r="S2399" i="3"/>
  <c r="W2398" i="3"/>
  <c r="U2398" i="3"/>
  <c r="V2398" i="3" s="1"/>
  <c r="H2398" i="3"/>
  <c r="AN2398" i="3" s="1"/>
  <c r="L2397" i="3"/>
  <c r="J2397" i="3"/>
  <c r="K2397" i="3" s="1"/>
  <c r="AD2400" i="3"/>
  <c r="AH2400" i="3" s="1"/>
  <c r="AF2399" i="3"/>
  <c r="AG2399" i="3" s="1"/>
  <c r="H2195" i="1"/>
  <c r="L2194" i="1"/>
  <c r="J2194" i="1"/>
  <c r="K2194" i="1" s="1"/>
  <c r="G2399" i="3"/>
  <c r="AM2399" i="3" s="1"/>
  <c r="AR2398" i="3" l="1"/>
  <c r="AP2398" i="3"/>
  <c r="AQ2398" i="3" s="1"/>
  <c r="H2399" i="3"/>
  <c r="AN2399" i="3" s="1"/>
  <c r="L2398" i="3"/>
  <c r="J2398" i="3"/>
  <c r="K2398" i="3" s="1"/>
  <c r="S2400" i="3"/>
  <c r="W2399" i="3"/>
  <c r="U2399" i="3"/>
  <c r="V2399" i="3" s="1"/>
  <c r="AD2401" i="3"/>
  <c r="AH2401" i="3" s="1"/>
  <c r="AF2400" i="3"/>
  <c r="AG2400" i="3" s="1"/>
  <c r="H2196" i="1"/>
  <c r="L2195" i="1"/>
  <c r="J2195" i="1"/>
  <c r="K2195" i="1" s="1"/>
  <c r="G2400" i="3"/>
  <c r="AM2400" i="3" s="1"/>
  <c r="AR2399" i="3" l="1"/>
  <c r="AP2399" i="3"/>
  <c r="AQ2399" i="3" s="1"/>
  <c r="S2401" i="3"/>
  <c r="W2400" i="3"/>
  <c r="U2400" i="3"/>
  <c r="V2400" i="3" s="1"/>
  <c r="H2400" i="3"/>
  <c r="AN2400" i="3" s="1"/>
  <c r="L2399" i="3"/>
  <c r="J2399" i="3"/>
  <c r="K2399" i="3" s="1"/>
  <c r="AD2402" i="3"/>
  <c r="AH2402" i="3" s="1"/>
  <c r="AF2401" i="3"/>
  <c r="AG2401" i="3" s="1"/>
  <c r="H2197" i="1"/>
  <c r="L2196" i="1"/>
  <c r="J2196" i="1"/>
  <c r="K2196" i="1" s="1"/>
  <c r="G2401" i="3"/>
  <c r="AM2401" i="3" s="1"/>
  <c r="AR2400" i="3" l="1"/>
  <c r="AP2400" i="3"/>
  <c r="AQ2400" i="3" s="1"/>
  <c r="H2401" i="3"/>
  <c r="AN2401" i="3" s="1"/>
  <c r="L2400" i="3"/>
  <c r="J2400" i="3"/>
  <c r="K2400" i="3" s="1"/>
  <c r="S2402" i="3"/>
  <c r="W2401" i="3"/>
  <c r="U2401" i="3"/>
  <c r="V2401" i="3" s="1"/>
  <c r="AD2403" i="3"/>
  <c r="AH2403" i="3" s="1"/>
  <c r="AF2402" i="3"/>
  <c r="AG2402" i="3" s="1"/>
  <c r="H2198" i="1"/>
  <c r="L2197" i="1"/>
  <c r="J2197" i="1"/>
  <c r="G2402" i="3"/>
  <c r="AM2402" i="3" s="1"/>
  <c r="AR2401" i="3" l="1"/>
  <c r="AP2401" i="3"/>
  <c r="AQ2401" i="3" s="1"/>
  <c r="K2197" i="1"/>
  <c r="S122" i="1"/>
  <c r="T122" i="1" s="1"/>
  <c r="S2403" i="3"/>
  <c r="W2402" i="3"/>
  <c r="U2402" i="3"/>
  <c r="V2402" i="3" s="1"/>
  <c r="H2402" i="3"/>
  <c r="AN2402" i="3" s="1"/>
  <c r="L2401" i="3"/>
  <c r="J2401" i="3"/>
  <c r="K2401" i="3" s="1"/>
  <c r="AD2404" i="3"/>
  <c r="AH2404" i="3" s="1"/>
  <c r="AF2403" i="3"/>
  <c r="AG2403" i="3" s="1"/>
  <c r="H2199" i="1"/>
  <c r="L2198" i="1"/>
  <c r="J2198" i="1"/>
  <c r="K2198" i="1" s="1"/>
  <c r="G2403" i="3"/>
  <c r="AM2403" i="3" s="1"/>
  <c r="AR2402" i="3" l="1"/>
  <c r="AP2402" i="3"/>
  <c r="AQ2402" i="3" s="1"/>
  <c r="H2403" i="3"/>
  <c r="AN2403" i="3" s="1"/>
  <c r="L2402" i="3"/>
  <c r="J2402" i="3"/>
  <c r="K2402" i="3" s="1"/>
  <c r="S2404" i="3"/>
  <c r="W2403" i="3"/>
  <c r="U2403" i="3"/>
  <c r="V2403" i="3" s="1"/>
  <c r="AD2405" i="3"/>
  <c r="AH2405" i="3" s="1"/>
  <c r="AF2404" i="3"/>
  <c r="AG2404" i="3" s="1"/>
  <c r="H2200" i="1"/>
  <c r="L2199" i="1"/>
  <c r="J2199" i="1"/>
  <c r="K2199" i="1" s="1"/>
  <c r="G2404" i="3"/>
  <c r="AM2404" i="3" s="1"/>
  <c r="AR2403" i="3" l="1"/>
  <c r="AP2403" i="3"/>
  <c r="AQ2403" i="3" s="1"/>
  <c r="S2405" i="3"/>
  <c r="W2404" i="3"/>
  <c r="U2404" i="3"/>
  <c r="V2404" i="3" s="1"/>
  <c r="H2404" i="3"/>
  <c r="AN2404" i="3" s="1"/>
  <c r="L2403" i="3"/>
  <c r="J2403" i="3"/>
  <c r="K2403" i="3" s="1"/>
  <c r="AD2406" i="3"/>
  <c r="AH2406" i="3" s="1"/>
  <c r="AF2405" i="3"/>
  <c r="AG2405" i="3" s="1"/>
  <c r="H2201" i="1"/>
  <c r="L2200" i="1"/>
  <c r="J2200" i="1"/>
  <c r="K2200" i="1" s="1"/>
  <c r="G2405" i="3"/>
  <c r="AM2405" i="3" s="1"/>
  <c r="AR2404" i="3" l="1"/>
  <c r="AP2404" i="3"/>
  <c r="AQ2404" i="3" s="1"/>
  <c r="H2405" i="3"/>
  <c r="AN2405" i="3" s="1"/>
  <c r="L2404" i="3"/>
  <c r="J2404" i="3"/>
  <c r="K2404" i="3" s="1"/>
  <c r="S2406" i="3"/>
  <c r="W2405" i="3"/>
  <c r="U2405" i="3"/>
  <c r="V2405" i="3" s="1"/>
  <c r="AD2407" i="3"/>
  <c r="AH2407" i="3" s="1"/>
  <c r="AF2406" i="3"/>
  <c r="AG2406" i="3" s="1"/>
  <c r="H2202" i="1"/>
  <c r="L2201" i="1"/>
  <c r="J2201" i="1"/>
  <c r="K2201" i="1" s="1"/>
  <c r="G2406" i="3"/>
  <c r="AM2406" i="3" s="1"/>
  <c r="AR2405" i="3" l="1"/>
  <c r="AP2405" i="3"/>
  <c r="AQ2405" i="3" s="1"/>
  <c r="S2407" i="3"/>
  <c r="W2406" i="3"/>
  <c r="U2406" i="3"/>
  <c r="V2406" i="3" s="1"/>
  <c r="H2406" i="3"/>
  <c r="AN2406" i="3" s="1"/>
  <c r="L2405" i="3"/>
  <c r="J2405" i="3"/>
  <c r="K2405" i="3" s="1"/>
  <c r="AD2408" i="3"/>
  <c r="AH2408" i="3" s="1"/>
  <c r="AF2407" i="3"/>
  <c r="AG2407" i="3" s="1"/>
  <c r="H2203" i="1"/>
  <c r="L2202" i="1"/>
  <c r="J2202" i="1"/>
  <c r="K2202" i="1" s="1"/>
  <c r="G2407" i="3"/>
  <c r="AM2407" i="3" s="1"/>
  <c r="AR2406" i="3" l="1"/>
  <c r="AP2406" i="3"/>
  <c r="AQ2406" i="3" s="1"/>
  <c r="H2407" i="3"/>
  <c r="AN2407" i="3" s="1"/>
  <c r="L2406" i="3"/>
  <c r="J2406" i="3"/>
  <c r="K2406" i="3" s="1"/>
  <c r="S2408" i="3"/>
  <c r="W2407" i="3"/>
  <c r="U2407" i="3"/>
  <c r="V2407" i="3" s="1"/>
  <c r="AD2409" i="3"/>
  <c r="AH2409" i="3" s="1"/>
  <c r="AF2408" i="3"/>
  <c r="AG2408" i="3" s="1"/>
  <c r="H2204" i="1"/>
  <c r="L2203" i="1"/>
  <c r="J2203" i="1"/>
  <c r="K2203" i="1" s="1"/>
  <c r="G2408" i="3"/>
  <c r="AM2408" i="3" s="1"/>
  <c r="AR2407" i="3" l="1"/>
  <c r="AP2407" i="3"/>
  <c r="AQ2407" i="3" s="1"/>
  <c r="S2409" i="3"/>
  <c r="W2408" i="3"/>
  <c r="U2408" i="3"/>
  <c r="V2408" i="3" s="1"/>
  <c r="H2408" i="3"/>
  <c r="AN2408" i="3" s="1"/>
  <c r="L2407" i="3"/>
  <c r="J2407" i="3"/>
  <c r="K2407" i="3" s="1"/>
  <c r="AD2410" i="3"/>
  <c r="AH2410" i="3" s="1"/>
  <c r="AF2409" i="3"/>
  <c r="AG2409" i="3" s="1"/>
  <c r="H2205" i="1"/>
  <c r="L2204" i="1"/>
  <c r="J2204" i="1"/>
  <c r="K2204" i="1" s="1"/>
  <c r="G2409" i="3"/>
  <c r="AM2409" i="3" s="1"/>
  <c r="AR2408" i="3" l="1"/>
  <c r="AP2408" i="3"/>
  <c r="AQ2408" i="3" s="1"/>
  <c r="H2409" i="3"/>
  <c r="AN2409" i="3" s="1"/>
  <c r="L2408" i="3"/>
  <c r="J2408" i="3"/>
  <c r="K2408" i="3" s="1"/>
  <c r="S2410" i="3"/>
  <c r="W2409" i="3"/>
  <c r="U2409" i="3"/>
  <c r="V2409" i="3" s="1"/>
  <c r="AD2411" i="3"/>
  <c r="AH2411" i="3" s="1"/>
  <c r="AF2410" i="3"/>
  <c r="AG2410" i="3" s="1"/>
  <c r="H2206" i="1"/>
  <c r="L2205" i="1"/>
  <c r="J2205" i="1"/>
  <c r="K2205" i="1" s="1"/>
  <c r="G2410" i="3"/>
  <c r="AM2410" i="3" s="1"/>
  <c r="AR2409" i="3" l="1"/>
  <c r="AP2409" i="3"/>
  <c r="AQ2409" i="3" s="1"/>
  <c r="S2411" i="3"/>
  <c r="W2410" i="3"/>
  <c r="U2410" i="3"/>
  <c r="V2410" i="3" s="1"/>
  <c r="H2410" i="3"/>
  <c r="AN2410" i="3" s="1"/>
  <c r="L2409" i="3"/>
  <c r="J2409" i="3"/>
  <c r="K2409" i="3" s="1"/>
  <c r="AD2412" i="3"/>
  <c r="AH2412" i="3" s="1"/>
  <c r="AF2411" i="3"/>
  <c r="AG2411" i="3" s="1"/>
  <c r="H2207" i="1"/>
  <c r="L2206" i="1"/>
  <c r="J2206" i="1"/>
  <c r="K2206" i="1" s="1"/>
  <c r="G2411" i="3"/>
  <c r="AM2411" i="3" s="1"/>
  <c r="AR2410" i="3" l="1"/>
  <c r="AP2410" i="3"/>
  <c r="AQ2410" i="3" s="1"/>
  <c r="H2411" i="3"/>
  <c r="AN2411" i="3" s="1"/>
  <c r="L2410" i="3"/>
  <c r="J2410" i="3"/>
  <c r="K2410" i="3" s="1"/>
  <c r="S2412" i="3"/>
  <c r="W2411" i="3"/>
  <c r="U2411" i="3"/>
  <c r="V2411" i="3" s="1"/>
  <c r="AD2413" i="3"/>
  <c r="AH2413" i="3" s="1"/>
  <c r="AF2412" i="3"/>
  <c r="AG2412" i="3" s="1"/>
  <c r="H2208" i="1"/>
  <c r="L2207" i="1"/>
  <c r="J2207" i="1"/>
  <c r="K2207" i="1" s="1"/>
  <c r="G2412" i="3"/>
  <c r="AM2412" i="3" s="1"/>
  <c r="AR2411" i="3" l="1"/>
  <c r="AP2411" i="3"/>
  <c r="AQ2411" i="3" s="1"/>
  <c r="S2413" i="3"/>
  <c r="W2412" i="3"/>
  <c r="U2412" i="3"/>
  <c r="V2412" i="3" s="1"/>
  <c r="H2412" i="3"/>
  <c r="AN2412" i="3" s="1"/>
  <c r="L2411" i="3"/>
  <c r="J2411" i="3"/>
  <c r="K2411" i="3" s="1"/>
  <c r="AD2414" i="3"/>
  <c r="AH2414" i="3" s="1"/>
  <c r="AF2413" i="3"/>
  <c r="H2209" i="1"/>
  <c r="L2208" i="1"/>
  <c r="J2208" i="1"/>
  <c r="K2208" i="1" s="1"/>
  <c r="G2413" i="3"/>
  <c r="AM2413" i="3" s="1"/>
  <c r="AG2413" i="3" l="1"/>
  <c r="AW144" i="3"/>
  <c r="BA144" i="3" s="1"/>
  <c r="AR2412" i="3"/>
  <c r="AP2412" i="3"/>
  <c r="AQ2412" i="3" s="1"/>
  <c r="H2413" i="3"/>
  <c r="AN2413" i="3" s="1"/>
  <c r="L2412" i="3"/>
  <c r="J2412" i="3"/>
  <c r="K2412" i="3" s="1"/>
  <c r="S2414" i="3"/>
  <c r="W2413" i="3"/>
  <c r="U2413" i="3"/>
  <c r="AD2415" i="3"/>
  <c r="AH2415" i="3" s="1"/>
  <c r="AF2414" i="3"/>
  <c r="AG2414" i="3" s="1"/>
  <c r="H2210" i="1"/>
  <c r="L2209" i="1"/>
  <c r="J2209" i="1"/>
  <c r="K2209" i="1" s="1"/>
  <c r="G2414" i="3"/>
  <c r="AM2414" i="3" s="1"/>
  <c r="V2413" i="3" l="1"/>
  <c r="AV144" i="3"/>
  <c r="AZ144" i="3" s="1"/>
  <c r="AR2413" i="3"/>
  <c r="AP2413" i="3"/>
  <c r="S2415" i="3"/>
  <c r="W2414" i="3"/>
  <c r="U2414" i="3"/>
  <c r="V2414" i="3" s="1"/>
  <c r="H2414" i="3"/>
  <c r="AN2414" i="3" s="1"/>
  <c r="L2413" i="3"/>
  <c r="J2413" i="3"/>
  <c r="AD2416" i="3"/>
  <c r="AH2416" i="3" s="1"/>
  <c r="AF2415" i="3"/>
  <c r="AG2415" i="3" s="1"/>
  <c r="H2211" i="1"/>
  <c r="L2210" i="1"/>
  <c r="J2210" i="1"/>
  <c r="K2210" i="1" s="1"/>
  <c r="G2415" i="3"/>
  <c r="AM2415" i="3" s="1"/>
  <c r="AX144" i="3" l="1"/>
  <c r="BB144" i="3" s="1"/>
  <c r="AQ2413" i="3"/>
  <c r="AR2414" i="3"/>
  <c r="AP2414" i="3"/>
  <c r="AQ2414" i="3" s="1"/>
  <c r="K2413" i="3"/>
  <c r="AU144" i="3"/>
  <c r="AY144" i="3" s="1"/>
  <c r="H2415" i="3"/>
  <c r="AN2415" i="3" s="1"/>
  <c r="L2414" i="3"/>
  <c r="J2414" i="3"/>
  <c r="K2414" i="3" s="1"/>
  <c r="S2416" i="3"/>
  <c r="W2415" i="3"/>
  <c r="U2415" i="3"/>
  <c r="V2415" i="3" s="1"/>
  <c r="AD2417" i="3"/>
  <c r="AH2417" i="3" s="1"/>
  <c r="AF2416" i="3"/>
  <c r="AG2416" i="3" s="1"/>
  <c r="H2212" i="1"/>
  <c r="L2211" i="1"/>
  <c r="J2211" i="1"/>
  <c r="K2211" i="1" s="1"/>
  <c r="G2416" i="3"/>
  <c r="AM2416" i="3" s="1"/>
  <c r="AR2415" i="3" l="1"/>
  <c r="AP2415" i="3"/>
  <c r="AQ2415" i="3" s="1"/>
  <c r="S2417" i="3"/>
  <c r="W2416" i="3"/>
  <c r="U2416" i="3"/>
  <c r="V2416" i="3" s="1"/>
  <c r="H2416" i="3"/>
  <c r="AN2416" i="3" s="1"/>
  <c r="L2415" i="3"/>
  <c r="J2415" i="3"/>
  <c r="K2415" i="3" s="1"/>
  <c r="AD2418" i="3"/>
  <c r="AH2418" i="3" s="1"/>
  <c r="AF2417" i="3"/>
  <c r="AG2417" i="3" s="1"/>
  <c r="H2213" i="1"/>
  <c r="L2212" i="1"/>
  <c r="J2212" i="1"/>
  <c r="K2212" i="1" s="1"/>
  <c r="G2417" i="3"/>
  <c r="AM2417" i="3" s="1"/>
  <c r="AR2416" i="3" l="1"/>
  <c r="AP2416" i="3"/>
  <c r="AQ2416" i="3" s="1"/>
  <c r="H2417" i="3"/>
  <c r="AN2417" i="3" s="1"/>
  <c r="L2416" i="3"/>
  <c r="J2416" i="3"/>
  <c r="K2416" i="3" s="1"/>
  <c r="S2418" i="3"/>
  <c r="W2417" i="3"/>
  <c r="U2417" i="3"/>
  <c r="V2417" i="3" s="1"/>
  <c r="AD2419" i="3"/>
  <c r="AH2419" i="3" s="1"/>
  <c r="AF2418" i="3"/>
  <c r="AG2418" i="3" s="1"/>
  <c r="H2214" i="1"/>
  <c r="L2213" i="1"/>
  <c r="J2213" i="1"/>
  <c r="K2213" i="1" s="1"/>
  <c r="G2418" i="3"/>
  <c r="AM2418" i="3" s="1"/>
  <c r="AR2417" i="3" l="1"/>
  <c r="AP2417" i="3"/>
  <c r="AQ2417" i="3" s="1"/>
  <c r="S2419" i="3"/>
  <c r="W2418" i="3"/>
  <c r="U2418" i="3"/>
  <c r="V2418" i="3" s="1"/>
  <c r="H2418" i="3"/>
  <c r="AN2418" i="3" s="1"/>
  <c r="L2417" i="3"/>
  <c r="J2417" i="3"/>
  <c r="K2417" i="3" s="1"/>
  <c r="AD2420" i="3"/>
  <c r="AH2420" i="3" s="1"/>
  <c r="AF2419" i="3"/>
  <c r="AG2419" i="3" s="1"/>
  <c r="H2215" i="1"/>
  <c r="L2214" i="1"/>
  <c r="J2214" i="1"/>
  <c r="K2214" i="1" s="1"/>
  <c r="G2419" i="3"/>
  <c r="AM2419" i="3" s="1"/>
  <c r="AR2418" i="3" l="1"/>
  <c r="AP2418" i="3"/>
  <c r="AQ2418" i="3" s="1"/>
  <c r="H2419" i="3"/>
  <c r="AN2419" i="3" s="1"/>
  <c r="L2418" i="3"/>
  <c r="J2418" i="3"/>
  <c r="K2418" i="3" s="1"/>
  <c r="S2420" i="3"/>
  <c r="W2419" i="3"/>
  <c r="U2419" i="3"/>
  <c r="V2419" i="3" s="1"/>
  <c r="AD2421" i="3"/>
  <c r="AH2421" i="3" s="1"/>
  <c r="AF2420" i="3"/>
  <c r="AG2420" i="3" s="1"/>
  <c r="H2216" i="1"/>
  <c r="L2215" i="1"/>
  <c r="J2215" i="1"/>
  <c r="K2215" i="1" s="1"/>
  <c r="G2420" i="3"/>
  <c r="AM2420" i="3" s="1"/>
  <c r="AR2419" i="3" l="1"/>
  <c r="AP2419" i="3"/>
  <c r="AQ2419" i="3" s="1"/>
  <c r="S2421" i="3"/>
  <c r="W2420" i="3"/>
  <c r="U2420" i="3"/>
  <c r="V2420" i="3" s="1"/>
  <c r="H2420" i="3"/>
  <c r="AN2420" i="3" s="1"/>
  <c r="L2419" i="3"/>
  <c r="J2419" i="3"/>
  <c r="K2419" i="3" s="1"/>
  <c r="AD2422" i="3"/>
  <c r="AH2422" i="3" s="1"/>
  <c r="AF2421" i="3"/>
  <c r="AG2421" i="3" s="1"/>
  <c r="H2217" i="1"/>
  <c r="L2216" i="1"/>
  <c r="J2216" i="1"/>
  <c r="K2216" i="1" s="1"/>
  <c r="G2421" i="3"/>
  <c r="AM2421" i="3" s="1"/>
  <c r="AR2420" i="3" l="1"/>
  <c r="AP2420" i="3"/>
  <c r="AQ2420" i="3" s="1"/>
  <c r="H2421" i="3"/>
  <c r="AN2421" i="3" s="1"/>
  <c r="L2420" i="3"/>
  <c r="J2420" i="3"/>
  <c r="K2420" i="3" s="1"/>
  <c r="S2422" i="3"/>
  <c r="W2421" i="3"/>
  <c r="U2421" i="3"/>
  <c r="V2421" i="3" s="1"/>
  <c r="AD2423" i="3"/>
  <c r="AH2423" i="3" s="1"/>
  <c r="AF2422" i="3"/>
  <c r="AG2422" i="3" s="1"/>
  <c r="H2218" i="1"/>
  <c r="L2217" i="1"/>
  <c r="J2217" i="1"/>
  <c r="K2217" i="1" s="1"/>
  <c r="G2422" i="3"/>
  <c r="AM2422" i="3" s="1"/>
  <c r="AR2421" i="3" l="1"/>
  <c r="AP2421" i="3"/>
  <c r="AQ2421" i="3" s="1"/>
  <c r="S2423" i="3"/>
  <c r="W2422" i="3"/>
  <c r="U2422" i="3"/>
  <c r="V2422" i="3" s="1"/>
  <c r="H2422" i="3"/>
  <c r="AN2422" i="3" s="1"/>
  <c r="L2421" i="3"/>
  <c r="J2421" i="3"/>
  <c r="K2421" i="3" s="1"/>
  <c r="AD2424" i="3"/>
  <c r="AH2424" i="3" s="1"/>
  <c r="AF2423" i="3"/>
  <c r="AG2423" i="3" s="1"/>
  <c r="H2219" i="1"/>
  <c r="L2218" i="1"/>
  <c r="J2218" i="1"/>
  <c r="K2218" i="1" s="1"/>
  <c r="G2423" i="3"/>
  <c r="AM2423" i="3" s="1"/>
  <c r="AR2422" i="3" l="1"/>
  <c r="AP2422" i="3"/>
  <c r="AQ2422" i="3" s="1"/>
  <c r="H2423" i="3"/>
  <c r="AN2423" i="3" s="1"/>
  <c r="L2422" i="3"/>
  <c r="J2422" i="3"/>
  <c r="K2422" i="3" s="1"/>
  <c r="S2424" i="3"/>
  <c r="W2423" i="3"/>
  <c r="U2423" i="3"/>
  <c r="V2423" i="3" s="1"/>
  <c r="AD2425" i="3"/>
  <c r="AH2425" i="3" s="1"/>
  <c r="AF2424" i="3"/>
  <c r="AG2424" i="3" s="1"/>
  <c r="H2220" i="1"/>
  <c r="L2219" i="1"/>
  <c r="J2219" i="1"/>
  <c r="G2424" i="3"/>
  <c r="AM2424" i="3" s="1"/>
  <c r="AR2423" i="3" l="1"/>
  <c r="AP2423" i="3"/>
  <c r="AQ2423" i="3" s="1"/>
  <c r="K2219" i="1"/>
  <c r="S123" i="1"/>
  <c r="T123" i="1" s="1"/>
  <c r="S2425" i="3"/>
  <c r="W2424" i="3"/>
  <c r="U2424" i="3"/>
  <c r="V2424" i="3" s="1"/>
  <c r="H2424" i="3"/>
  <c r="AN2424" i="3" s="1"/>
  <c r="L2423" i="3"/>
  <c r="J2423" i="3"/>
  <c r="K2423" i="3" s="1"/>
  <c r="AD2426" i="3"/>
  <c r="AH2426" i="3" s="1"/>
  <c r="AF2425" i="3"/>
  <c r="AG2425" i="3" s="1"/>
  <c r="H2221" i="1"/>
  <c r="L2220" i="1"/>
  <c r="J2220" i="1"/>
  <c r="K2220" i="1" s="1"/>
  <c r="G2425" i="3"/>
  <c r="AM2425" i="3" s="1"/>
  <c r="AR2424" i="3" l="1"/>
  <c r="AP2424" i="3"/>
  <c r="AQ2424" i="3" s="1"/>
  <c r="H2425" i="3"/>
  <c r="AN2425" i="3" s="1"/>
  <c r="L2424" i="3"/>
  <c r="J2424" i="3"/>
  <c r="K2424" i="3" s="1"/>
  <c r="S2426" i="3"/>
  <c r="W2425" i="3"/>
  <c r="U2425" i="3"/>
  <c r="V2425" i="3" s="1"/>
  <c r="AD2427" i="3"/>
  <c r="AH2427" i="3" s="1"/>
  <c r="AF2426" i="3"/>
  <c r="AG2426" i="3" s="1"/>
  <c r="H2222" i="1"/>
  <c r="L2221" i="1"/>
  <c r="J2221" i="1"/>
  <c r="K2221" i="1" s="1"/>
  <c r="G2426" i="3"/>
  <c r="AM2426" i="3" s="1"/>
  <c r="AR2425" i="3" l="1"/>
  <c r="AP2425" i="3"/>
  <c r="AQ2425" i="3" s="1"/>
  <c r="S2427" i="3"/>
  <c r="W2426" i="3"/>
  <c r="U2426" i="3"/>
  <c r="V2426" i="3" s="1"/>
  <c r="H2426" i="3"/>
  <c r="AN2426" i="3" s="1"/>
  <c r="L2425" i="3"/>
  <c r="J2425" i="3"/>
  <c r="K2425" i="3" s="1"/>
  <c r="AD2428" i="3"/>
  <c r="AH2428" i="3" s="1"/>
  <c r="AF2427" i="3"/>
  <c r="AG2427" i="3" s="1"/>
  <c r="H2223" i="1"/>
  <c r="L2222" i="1"/>
  <c r="J2222" i="1"/>
  <c r="K2222" i="1" s="1"/>
  <c r="G2427" i="3"/>
  <c r="AM2427" i="3" s="1"/>
  <c r="AR2426" i="3" l="1"/>
  <c r="AP2426" i="3"/>
  <c r="AQ2426" i="3" s="1"/>
  <c r="H2427" i="3"/>
  <c r="AN2427" i="3" s="1"/>
  <c r="L2426" i="3"/>
  <c r="J2426" i="3"/>
  <c r="K2426" i="3" s="1"/>
  <c r="S2428" i="3"/>
  <c r="W2427" i="3"/>
  <c r="U2427" i="3"/>
  <c r="V2427" i="3" s="1"/>
  <c r="AD2429" i="3"/>
  <c r="AH2429" i="3" s="1"/>
  <c r="AF2428" i="3"/>
  <c r="AG2428" i="3" s="1"/>
  <c r="H2224" i="1"/>
  <c r="L2223" i="1"/>
  <c r="J2223" i="1"/>
  <c r="K2223" i="1" s="1"/>
  <c r="G2428" i="3"/>
  <c r="AM2428" i="3" s="1"/>
  <c r="AR2427" i="3" l="1"/>
  <c r="AP2427" i="3"/>
  <c r="AQ2427" i="3" s="1"/>
  <c r="S2429" i="3"/>
  <c r="W2428" i="3"/>
  <c r="U2428" i="3"/>
  <c r="V2428" i="3" s="1"/>
  <c r="H2428" i="3"/>
  <c r="AN2428" i="3" s="1"/>
  <c r="L2427" i="3"/>
  <c r="J2427" i="3"/>
  <c r="K2427" i="3" s="1"/>
  <c r="AD2430" i="3"/>
  <c r="AH2430" i="3" s="1"/>
  <c r="AF2429" i="3"/>
  <c r="AG2429" i="3" s="1"/>
  <c r="H2225" i="1"/>
  <c r="L2224" i="1"/>
  <c r="J2224" i="1"/>
  <c r="K2224" i="1" s="1"/>
  <c r="G2429" i="3"/>
  <c r="AM2429" i="3" s="1"/>
  <c r="AR2428" i="3" l="1"/>
  <c r="AP2428" i="3"/>
  <c r="AQ2428" i="3" s="1"/>
  <c r="H2429" i="3"/>
  <c r="AN2429" i="3" s="1"/>
  <c r="L2428" i="3"/>
  <c r="J2428" i="3"/>
  <c r="K2428" i="3" s="1"/>
  <c r="S2430" i="3"/>
  <c r="W2429" i="3"/>
  <c r="U2429" i="3"/>
  <c r="V2429" i="3" s="1"/>
  <c r="AD2431" i="3"/>
  <c r="AH2431" i="3" s="1"/>
  <c r="AF2430" i="3"/>
  <c r="AG2430" i="3" s="1"/>
  <c r="H2226" i="1"/>
  <c r="L2225" i="1"/>
  <c r="J2225" i="1"/>
  <c r="K2225" i="1" s="1"/>
  <c r="G2430" i="3"/>
  <c r="AM2430" i="3" s="1"/>
  <c r="AR2429" i="3" l="1"/>
  <c r="AP2429" i="3"/>
  <c r="AQ2429" i="3" s="1"/>
  <c r="S2431" i="3"/>
  <c r="W2430" i="3"/>
  <c r="U2430" i="3"/>
  <c r="V2430" i="3" s="1"/>
  <c r="H2430" i="3"/>
  <c r="AN2430" i="3" s="1"/>
  <c r="L2429" i="3"/>
  <c r="J2429" i="3"/>
  <c r="K2429" i="3" s="1"/>
  <c r="AD2432" i="3"/>
  <c r="AH2432" i="3" s="1"/>
  <c r="AF2431" i="3"/>
  <c r="AG2431" i="3" s="1"/>
  <c r="H2227" i="1"/>
  <c r="L2226" i="1"/>
  <c r="J2226" i="1"/>
  <c r="K2226" i="1" s="1"/>
  <c r="G2431" i="3"/>
  <c r="AM2431" i="3" s="1"/>
  <c r="AR2430" i="3" l="1"/>
  <c r="AP2430" i="3"/>
  <c r="AQ2430" i="3" s="1"/>
  <c r="H2431" i="3"/>
  <c r="AN2431" i="3" s="1"/>
  <c r="L2430" i="3"/>
  <c r="J2430" i="3"/>
  <c r="K2430" i="3" s="1"/>
  <c r="S2432" i="3"/>
  <c r="W2431" i="3"/>
  <c r="U2431" i="3"/>
  <c r="V2431" i="3" s="1"/>
  <c r="AD2433" i="3"/>
  <c r="AH2433" i="3" s="1"/>
  <c r="AF2432" i="3"/>
  <c r="AG2432" i="3" s="1"/>
  <c r="H2228" i="1"/>
  <c r="L2227" i="1"/>
  <c r="J2227" i="1"/>
  <c r="K2227" i="1" s="1"/>
  <c r="G2432" i="3"/>
  <c r="AM2432" i="3" s="1"/>
  <c r="AR2431" i="3" l="1"/>
  <c r="AP2431" i="3"/>
  <c r="AQ2431" i="3" s="1"/>
  <c r="S2433" i="3"/>
  <c r="W2432" i="3"/>
  <c r="U2432" i="3"/>
  <c r="V2432" i="3" s="1"/>
  <c r="H2432" i="3"/>
  <c r="AN2432" i="3" s="1"/>
  <c r="L2431" i="3"/>
  <c r="J2431" i="3"/>
  <c r="K2431" i="3" s="1"/>
  <c r="AD2434" i="3"/>
  <c r="AH2434" i="3" s="1"/>
  <c r="AF2433" i="3"/>
  <c r="H2229" i="1"/>
  <c r="L2228" i="1"/>
  <c r="J2228" i="1"/>
  <c r="K2228" i="1" s="1"/>
  <c r="G2433" i="3"/>
  <c r="AM2433" i="3" s="1"/>
  <c r="AG2433" i="3" l="1"/>
  <c r="AW145" i="3"/>
  <c r="BA145" i="3" s="1"/>
  <c r="AR2432" i="3"/>
  <c r="AP2432" i="3"/>
  <c r="AQ2432" i="3" s="1"/>
  <c r="H2433" i="3"/>
  <c r="AN2433" i="3" s="1"/>
  <c r="L2432" i="3"/>
  <c r="J2432" i="3"/>
  <c r="K2432" i="3" s="1"/>
  <c r="S2434" i="3"/>
  <c r="W2433" i="3"/>
  <c r="U2433" i="3"/>
  <c r="AD2435" i="3"/>
  <c r="AH2435" i="3" s="1"/>
  <c r="AF2434" i="3"/>
  <c r="AG2434" i="3" s="1"/>
  <c r="H2230" i="1"/>
  <c r="L2229" i="1"/>
  <c r="J2229" i="1"/>
  <c r="K2229" i="1" s="1"/>
  <c r="G2434" i="3"/>
  <c r="AM2434" i="3" s="1"/>
  <c r="V2433" i="3" l="1"/>
  <c r="AV145" i="3"/>
  <c r="AZ145" i="3" s="1"/>
  <c r="AR2433" i="3"/>
  <c r="AP2433" i="3"/>
  <c r="S2435" i="3"/>
  <c r="W2434" i="3"/>
  <c r="U2434" i="3"/>
  <c r="V2434" i="3" s="1"/>
  <c r="H2434" i="3"/>
  <c r="AN2434" i="3" s="1"/>
  <c r="L2433" i="3"/>
  <c r="J2433" i="3"/>
  <c r="AD2436" i="3"/>
  <c r="AH2436" i="3" s="1"/>
  <c r="AF2435" i="3"/>
  <c r="AG2435" i="3" s="1"/>
  <c r="H2231" i="1"/>
  <c r="L2230" i="1"/>
  <c r="J2230" i="1"/>
  <c r="K2230" i="1" s="1"/>
  <c r="G2435" i="3"/>
  <c r="AM2435" i="3" s="1"/>
  <c r="AX145" i="3" l="1"/>
  <c r="BB145" i="3" s="1"/>
  <c r="AQ2433" i="3"/>
  <c r="AR2434" i="3"/>
  <c r="AP2434" i="3"/>
  <c r="AQ2434" i="3" s="1"/>
  <c r="K2433" i="3"/>
  <c r="AU145" i="3"/>
  <c r="AY145" i="3" s="1"/>
  <c r="H2435" i="3"/>
  <c r="AN2435" i="3" s="1"/>
  <c r="L2434" i="3"/>
  <c r="J2434" i="3"/>
  <c r="K2434" i="3" s="1"/>
  <c r="S2436" i="3"/>
  <c r="W2435" i="3"/>
  <c r="U2435" i="3"/>
  <c r="V2435" i="3" s="1"/>
  <c r="AD2437" i="3"/>
  <c r="AH2437" i="3" s="1"/>
  <c r="AF2436" i="3"/>
  <c r="AG2436" i="3" s="1"/>
  <c r="H2232" i="1"/>
  <c r="L2231" i="1"/>
  <c r="J2231" i="1"/>
  <c r="K2231" i="1" s="1"/>
  <c r="G2436" i="3"/>
  <c r="AM2436" i="3" s="1"/>
  <c r="AR2435" i="3" l="1"/>
  <c r="AP2435" i="3"/>
  <c r="AQ2435" i="3" s="1"/>
  <c r="S2437" i="3"/>
  <c r="W2436" i="3"/>
  <c r="U2436" i="3"/>
  <c r="V2436" i="3" s="1"/>
  <c r="H2436" i="3"/>
  <c r="AN2436" i="3" s="1"/>
  <c r="L2435" i="3"/>
  <c r="J2435" i="3"/>
  <c r="K2435" i="3" s="1"/>
  <c r="AD2438" i="3"/>
  <c r="AH2438" i="3" s="1"/>
  <c r="AF2437" i="3"/>
  <c r="AG2437" i="3" s="1"/>
  <c r="H2233" i="1"/>
  <c r="L2232" i="1"/>
  <c r="J2232" i="1"/>
  <c r="K2232" i="1" s="1"/>
  <c r="G2437" i="3"/>
  <c r="AM2437" i="3" s="1"/>
  <c r="AR2436" i="3" l="1"/>
  <c r="AP2436" i="3"/>
  <c r="AQ2436" i="3" s="1"/>
  <c r="H2437" i="3"/>
  <c r="AN2437" i="3" s="1"/>
  <c r="L2436" i="3"/>
  <c r="J2436" i="3"/>
  <c r="K2436" i="3" s="1"/>
  <c r="S2438" i="3"/>
  <c r="W2437" i="3"/>
  <c r="U2437" i="3"/>
  <c r="V2437" i="3" s="1"/>
  <c r="AD2439" i="3"/>
  <c r="AH2439" i="3" s="1"/>
  <c r="AF2438" i="3"/>
  <c r="AG2438" i="3" s="1"/>
  <c r="H2234" i="1"/>
  <c r="L2233" i="1"/>
  <c r="J2233" i="1"/>
  <c r="K2233" i="1" s="1"/>
  <c r="G2438" i="3"/>
  <c r="AM2438" i="3" s="1"/>
  <c r="AR2437" i="3" l="1"/>
  <c r="AP2437" i="3"/>
  <c r="AQ2437" i="3" s="1"/>
  <c r="S2439" i="3"/>
  <c r="W2438" i="3"/>
  <c r="U2438" i="3"/>
  <c r="V2438" i="3" s="1"/>
  <c r="H2438" i="3"/>
  <c r="AN2438" i="3" s="1"/>
  <c r="L2437" i="3"/>
  <c r="J2437" i="3"/>
  <c r="K2437" i="3" s="1"/>
  <c r="AD2440" i="3"/>
  <c r="AH2440" i="3" s="1"/>
  <c r="AF2439" i="3"/>
  <c r="AG2439" i="3" s="1"/>
  <c r="H2235" i="1"/>
  <c r="L2234" i="1"/>
  <c r="J2234" i="1"/>
  <c r="K2234" i="1" s="1"/>
  <c r="G2439" i="3"/>
  <c r="AM2439" i="3" s="1"/>
  <c r="AR2438" i="3" l="1"/>
  <c r="AP2438" i="3"/>
  <c r="AQ2438" i="3" s="1"/>
  <c r="H2439" i="3"/>
  <c r="AN2439" i="3" s="1"/>
  <c r="L2438" i="3"/>
  <c r="J2438" i="3"/>
  <c r="K2438" i="3" s="1"/>
  <c r="S2440" i="3"/>
  <c r="W2439" i="3"/>
  <c r="U2439" i="3"/>
  <c r="V2439" i="3" s="1"/>
  <c r="AD2441" i="3"/>
  <c r="AH2441" i="3" s="1"/>
  <c r="AF2440" i="3"/>
  <c r="AG2440" i="3" s="1"/>
  <c r="H2236" i="1"/>
  <c r="L2235" i="1"/>
  <c r="J2235" i="1"/>
  <c r="K2235" i="1" s="1"/>
  <c r="G2440" i="3"/>
  <c r="AM2440" i="3" s="1"/>
  <c r="AR2439" i="3" l="1"/>
  <c r="AP2439" i="3"/>
  <c r="AQ2439" i="3" s="1"/>
  <c r="S2441" i="3"/>
  <c r="W2440" i="3"/>
  <c r="U2440" i="3"/>
  <c r="V2440" i="3" s="1"/>
  <c r="H2440" i="3"/>
  <c r="AN2440" i="3" s="1"/>
  <c r="L2439" i="3"/>
  <c r="J2439" i="3"/>
  <c r="K2439" i="3" s="1"/>
  <c r="AD2442" i="3"/>
  <c r="AH2442" i="3" s="1"/>
  <c r="AF2441" i="3"/>
  <c r="AG2441" i="3" s="1"/>
  <c r="H2237" i="1"/>
  <c r="L2236" i="1"/>
  <c r="J2236" i="1"/>
  <c r="K2236" i="1" s="1"/>
  <c r="G2441" i="3"/>
  <c r="AM2441" i="3" s="1"/>
  <c r="AR2440" i="3" l="1"/>
  <c r="AP2440" i="3"/>
  <c r="AQ2440" i="3" s="1"/>
  <c r="H2441" i="3"/>
  <c r="AN2441" i="3" s="1"/>
  <c r="L2440" i="3"/>
  <c r="J2440" i="3"/>
  <c r="K2440" i="3" s="1"/>
  <c r="S2442" i="3"/>
  <c r="W2441" i="3"/>
  <c r="U2441" i="3"/>
  <c r="V2441" i="3" s="1"/>
  <c r="AD2443" i="3"/>
  <c r="AH2443" i="3" s="1"/>
  <c r="AF2442" i="3"/>
  <c r="AG2442" i="3" s="1"/>
  <c r="H2238" i="1"/>
  <c r="L2237" i="1"/>
  <c r="J2237" i="1"/>
  <c r="K2237" i="1" s="1"/>
  <c r="G2442" i="3"/>
  <c r="AM2442" i="3" s="1"/>
  <c r="AR2441" i="3" l="1"/>
  <c r="AP2441" i="3"/>
  <c r="AQ2441" i="3" s="1"/>
  <c r="S2443" i="3"/>
  <c r="W2442" i="3"/>
  <c r="U2442" i="3"/>
  <c r="V2442" i="3" s="1"/>
  <c r="H2442" i="3"/>
  <c r="AN2442" i="3" s="1"/>
  <c r="L2441" i="3"/>
  <c r="J2441" i="3"/>
  <c r="K2441" i="3" s="1"/>
  <c r="AD2444" i="3"/>
  <c r="AH2444" i="3" s="1"/>
  <c r="AF2443" i="3"/>
  <c r="AG2443" i="3" s="1"/>
  <c r="H2239" i="1"/>
  <c r="L2238" i="1"/>
  <c r="J2238" i="1"/>
  <c r="K2238" i="1" s="1"/>
  <c r="G2443" i="3"/>
  <c r="AM2443" i="3" s="1"/>
  <c r="AR2442" i="3" l="1"/>
  <c r="AP2442" i="3"/>
  <c r="AQ2442" i="3" s="1"/>
  <c r="H2443" i="3"/>
  <c r="AN2443" i="3" s="1"/>
  <c r="L2442" i="3"/>
  <c r="J2442" i="3"/>
  <c r="K2442" i="3" s="1"/>
  <c r="S2444" i="3"/>
  <c r="W2443" i="3"/>
  <c r="U2443" i="3"/>
  <c r="V2443" i="3" s="1"/>
  <c r="AD2445" i="3"/>
  <c r="AH2445" i="3" s="1"/>
  <c r="AF2444" i="3"/>
  <c r="AG2444" i="3" s="1"/>
  <c r="H2240" i="1"/>
  <c r="L2239" i="1"/>
  <c r="J2239" i="1"/>
  <c r="G2444" i="3"/>
  <c r="AM2444" i="3" s="1"/>
  <c r="AR2443" i="3" l="1"/>
  <c r="AP2443" i="3"/>
  <c r="AQ2443" i="3" s="1"/>
  <c r="K2239" i="1"/>
  <c r="S124" i="1"/>
  <c r="T124" i="1" s="1"/>
  <c r="S2445" i="3"/>
  <c r="W2444" i="3"/>
  <c r="U2444" i="3"/>
  <c r="V2444" i="3" s="1"/>
  <c r="H2444" i="3"/>
  <c r="AN2444" i="3" s="1"/>
  <c r="L2443" i="3"/>
  <c r="J2443" i="3"/>
  <c r="K2443" i="3" s="1"/>
  <c r="AD2446" i="3"/>
  <c r="AH2446" i="3" s="1"/>
  <c r="AF2445" i="3"/>
  <c r="AG2445" i="3" s="1"/>
  <c r="H2241" i="1"/>
  <c r="L2240" i="1"/>
  <c r="J2240" i="1"/>
  <c r="K2240" i="1" s="1"/>
  <c r="G2445" i="3"/>
  <c r="AM2445" i="3" s="1"/>
  <c r="AR2444" i="3" l="1"/>
  <c r="AP2444" i="3"/>
  <c r="AQ2444" i="3" s="1"/>
  <c r="H2445" i="3"/>
  <c r="AN2445" i="3" s="1"/>
  <c r="L2444" i="3"/>
  <c r="J2444" i="3"/>
  <c r="K2444" i="3" s="1"/>
  <c r="S2446" i="3"/>
  <c r="W2445" i="3"/>
  <c r="U2445" i="3"/>
  <c r="V2445" i="3" s="1"/>
  <c r="AD2447" i="3"/>
  <c r="AH2447" i="3" s="1"/>
  <c r="AF2446" i="3"/>
  <c r="AG2446" i="3" s="1"/>
  <c r="H2242" i="1"/>
  <c r="L2241" i="1"/>
  <c r="J2241" i="1"/>
  <c r="K2241" i="1" s="1"/>
  <c r="G2446" i="3"/>
  <c r="AM2446" i="3" s="1"/>
  <c r="AR2445" i="3" l="1"/>
  <c r="AP2445" i="3"/>
  <c r="AQ2445" i="3" s="1"/>
  <c r="S2447" i="3"/>
  <c r="W2446" i="3"/>
  <c r="U2446" i="3"/>
  <c r="V2446" i="3" s="1"/>
  <c r="H2446" i="3"/>
  <c r="AN2446" i="3" s="1"/>
  <c r="L2445" i="3"/>
  <c r="J2445" i="3"/>
  <c r="K2445" i="3" s="1"/>
  <c r="AD2448" i="3"/>
  <c r="AH2448" i="3" s="1"/>
  <c r="AF2447" i="3"/>
  <c r="AG2447" i="3" s="1"/>
  <c r="H2243" i="1"/>
  <c r="L2242" i="1"/>
  <c r="J2242" i="1"/>
  <c r="K2242" i="1" s="1"/>
  <c r="G2447" i="3"/>
  <c r="AM2447" i="3" s="1"/>
  <c r="AR2446" i="3" l="1"/>
  <c r="AP2446" i="3"/>
  <c r="AQ2446" i="3" s="1"/>
  <c r="H2447" i="3"/>
  <c r="AN2447" i="3" s="1"/>
  <c r="L2446" i="3"/>
  <c r="J2446" i="3"/>
  <c r="K2446" i="3" s="1"/>
  <c r="S2448" i="3"/>
  <c r="W2447" i="3"/>
  <c r="U2447" i="3"/>
  <c r="V2447" i="3" s="1"/>
  <c r="AD2449" i="3"/>
  <c r="AH2449" i="3" s="1"/>
  <c r="AF2448" i="3"/>
  <c r="AG2448" i="3" s="1"/>
  <c r="H2244" i="1"/>
  <c r="L2243" i="1"/>
  <c r="J2243" i="1"/>
  <c r="K2243" i="1" s="1"/>
  <c r="G2448" i="3"/>
  <c r="AM2448" i="3" s="1"/>
  <c r="AR2447" i="3" l="1"/>
  <c r="AP2447" i="3"/>
  <c r="AQ2447" i="3" s="1"/>
  <c r="S2449" i="3"/>
  <c r="W2448" i="3"/>
  <c r="U2448" i="3"/>
  <c r="V2448" i="3" s="1"/>
  <c r="H2448" i="3"/>
  <c r="AN2448" i="3" s="1"/>
  <c r="L2447" i="3"/>
  <c r="J2447" i="3"/>
  <c r="K2447" i="3" s="1"/>
  <c r="AD2450" i="3"/>
  <c r="AH2450" i="3" s="1"/>
  <c r="AF2449" i="3"/>
  <c r="AG2449" i="3" s="1"/>
  <c r="H2245" i="1"/>
  <c r="L2244" i="1"/>
  <c r="J2244" i="1"/>
  <c r="K2244" i="1" s="1"/>
  <c r="G2449" i="3"/>
  <c r="AM2449" i="3" s="1"/>
  <c r="AR2448" i="3" l="1"/>
  <c r="AP2448" i="3"/>
  <c r="AQ2448" i="3" s="1"/>
  <c r="H2449" i="3"/>
  <c r="AN2449" i="3" s="1"/>
  <c r="L2448" i="3"/>
  <c r="J2448" i="3"/>
  <c r="K2448" i="3" s="1"/>
  <c r="S2450" i="3"/>
  <c r="W2449" i="3"/>
  <c r="U2449" i="3"/>
  <c r="V2449" i="3" s="1"/>
  <c r="AD2451" i="3"/>
  <c r="AH2451" i="3" s="1"/>
  <c r="AF2450" i="3"/>
  <c r="AG2450" i="3" s="1"/>
  <c r="H2246" i="1"/>
  <c r="L2245" i="1"/>
  <c r="J2245" i="1"/>
  <c r="K2245" i="1" s="1"/>
  <c r="G2450" i="3"/>
  <c r="AM2450" i="3" s="1"/>
  <c r="AR2449" i="3" l="1"/>
  <c r="AP2449" i="3"/>
  <c r="AQ2449" i="3" s="1"/>
  <c r="S2451" i="3"/>
  <c r="W2450" i="3"/>
  <c r="U2450" i="3"/>
  <c r="V2450" i="3" s="1"/>
  <c r="H2450" i="3"/>
  <c r="AN2450" i="3" s="1"/>
  <c r="L2449" i="3"/>
  <c r="J2449" i="3"/>
  <c r="K2449" i="3" s="1"/>
  <c r="AD2452" i="3"/>
  <c r="AH2452" i="3" s="1"/>
  <c r="AF2451" i="3"/>
  <c r="AG2451" i="3" s="1"/>
  <c r="H2247" i="1"/>
  <c r="L2246" i="1"/>
  <c r="J2246" i="1"/>
  <c r="K2246" i="1" s="1"/>
  <c r="G2451" i="3"/>
  <c r="AM2451" i="3" s="1"/>
  <c r="AR2450" i="3" l="1"/>
  <c r="AP2450" i="3"/>
  <c r="AQ2450" i="3" s="1"/>
  <c r="H2451" i="3"/>
  <c r="AN2451" i="3" s="1"/>
  <c r="L2450" i="3"/>
  <c r="J2450" i="3"/>
  <c r="K2450" i="3" s="1"/>
  <c r="S2452" i="3"/>
  <c r="W2451" i="3"/>
  <c r="U2451" i="3"/>
  <c r="V2451" i="3" s="1"/>
  <c r="AD2453" i="3"/>
  <c r="AH2453" i="3" s="1"/>
  <c r="AF2452" i="3"/>
  <c r="H2248" i="1"/>
  <c r="L2247" i="1"/>
  <c r="J2247" i="1"/>
  <c r="K2247" i="1" s="1"/>
  <c r="G2452" i="3"/>
  <c r="AM2452" i="3" s="1"/>
  <c r="AR2451" i="3" l="1"/>
  <c r="AP2451" i="3"/>
  <c r="AQ2451" i="3" s="1"/>
  <c r="AG2452" i="3"/>
  <c r="AW146" i="3"/>
  <c r="BA146" i="3" s="1"/>
  <c r="S2453" i="3"/>
  <c r="W2452" i="3"/>
  <c r="U2452" i="3"/>
  <c r="H2452" i="3"/>
  <c r="AN2452" i="3" s="1"/>
  <c r="L2451" i="3"/>
  <c r="J2451" i="3"/>
  <c r="K2451" i="3" s="1"/>
  <c r="AD2454" i="3"/>
  <c r="AH2454" i="3" s="1"/>
  <c r="AF2453" i="3"/>
  <c r="AG2453" i="3" s="1"/>
  <c r="H2249" i="1"/>
  <c r="L2248" i="1"/>
  <c r="J2248" i="1"/>
  <c r="K2248" i="1" s="1"/>
  <c r="G2453" i="3"/>
  <c r="AM2453" i="3" s="1"/>
  <c r="AR2452" i="3" l="1"/>
  <c r="AP2452" i="3"/>
  <c r="V2452" i="3"/>
  <c r="AV146" i="3"/>
  <c r="AZ146" i="3" s="1"/>
  <c r="H2453" i="3"/>
  <c r="AN2453" i="3" s="1"/>
  <c r="L2452" i="3"/>
  <c r="J2452" i="3"/>
  <c r="S2454" i="3"/>
  <c r="W2453" i="3"/>
  <c r="U2453" i="3"/>
  <c r="V2453" i="3" s="1"/>
  <c r="AD2455" i="3"/>
  <c r="AH2455" i="3" s="1"/>
  <c r="AF2454" i="3"/>
  <c r="AG2454" i="3" s="1"/>
  <c r="H2250" i="1"/>
  <c r="L2249" i="1"/>
  <c r="J2249" i="1"/>
  <c r="K2249" i="1" s="1"/>
  <c r="G2454" i="3"/>
  <c r="AM2454" i="3" s="1"/>
  <c r="K2452" i="3" l="1"/>
  <c r="AU146" i="3"/>
  <c r="AY146" i="3" s="1"/>
  <c r="AX146" i="3"/>
  <c r="BB146" i="3" s="1"/>
  <c r="AQ2452" i="3"/>
  <c r="AR2453" i="3"/>
  <c r="AP2453" i="3"/>
  <c r="AQ2453" i="3" s="1"/>
  <c r="S2455" i="3"/>
  <c r="W2454" i="3"/>
  <c r="U2454" i="3"/>
  <c r="V2454" i="3" s="1"/>
  <c r="H2454" i="3"/>
  <c r="AN2454" i="3" s="1"/>
  <c r="L2453" i="3"/>
  <c r="J2453" i="3"/>
  <c r="K2453" i="3" s="1"/>
  <c r="AD2456" i="3"/>
  <c r="AH2456" i="3" s="1"/>
  <c r="AF2455" i="3"/>
  <c r="AG2455" i="3" s="1"/>
  <c r="H2251" i="1"/>
  <c r="L2250" i="1"/>
  <c r="J2250" i="1"/>
  <c r="K2250" i="1" s="1"/>
  <c r="G2455" i="3"/>
  <c r="AM2455" i="3" s="1"/>
  <c r="AR2454" i="3" l="1"/>
  <c r="AP2454" i="3"/>
  <c r="AQ2454" i="3" s="1"/>
  <c r="H2455" i="3"/>
  <c r="AN2455" i="3" s="1"/>
  <c r="L2454" i="3"/>
  <c r="J2454" i="3"/>
  <c r="K2454" i="3" s="1"/>
  <c r="S2456" i="3"/>
  <c r="W2455" i="3"/>
  <c r="U2455" i="3"/>
  <c r="V2455" i="3" s="1"/>
  <c r="AD2457" i="3"/>
  <c r="AH2457" i="3" s="1"/>
  <c r="AF2456" i="3"/>
  <c r="AG2456" i="3" s="1"/>
  <c r="H2252" i="1"/>
  <c r="L2251" i="1"/>
  <c r="J2251" i="1"/>
  <c r="K2251" i="1" s="1"/>
  <c r="G2456" i="3"/>
  <c r="AM2456" i="3" s="1"/>
  <c r="AR2455" i="3" l="1"/>
  <c r="AP2455" i="3"/>
  <c r="AQ2455" i="3" s="1"/>
  <c r="S2457" i="3"/>
  <c r="W2456" i="3"/>
  <c r="U2456" i="3"/>
  <c r="V2456" i="3" s="1"/>
  <c r="H2456" i="3"/>
  <c r="AN2456" i="3" s="1"/>
  <c r="L2455" i="3"/>
  <c r="J2455" i="3"/>
  <c r="K2455" i="3" s="1"/>
  <c r="AD2458" i="3"/>
  <c r="AH2458" i="3" s="1"/>
  <c r="AF2457" i="3"/>
  <c r="AG2457" i="3" s="1"/>
  <c r="H2253" i="1"/>
  <c r="L2252" i="1"/>
  <c r="J2252" i="1"/>
  <c r="K2252" i="1" s="1"/>
  <c r="G2457" i="3"/>
  <c r="AM2457" i="3" s="1"/>
  <c r="AR2456" i="3" l="1"/>
  <c r="AP2456" i="3"/>
  <c r="AQ2456" i="3" s="1"/>
  <c r="H2457" i="3"/>
  <c r="AN2457" i="3" s="1"/>
  <c r="L2456" i="3"/>
  <c r="J2456" i="3"/>
  <c r="K2456" i="3" s="1"/>
  <c r="S2458" i="3"/>
  <c r="W2457" i="3"/>
  <c r="U2457" i="3"/>
  <c r="V2457" i="3" s="1"/>
  <c r="AD2459" i="3"/>
  <c r="AH2459" i="3" s="1"/>
  <c r="AF2458" i="3"/>
  <c r="AG2458" i="3" s="1"/>
  <c r="H2254" i="1"/>
  <c r="L2253" i="1"/>
  <c r="J2253" i="1"/>
  <c r="K2253" i="1" s="1"/>
  <c r="G2458" i="3"/>
  <c r="AM2458" i="3" s="1"/>
  <c r="AR2457" i="3" l="1"/>
  <c r="AP2457" i="3"/>
  <c r="AQ2457" i="3" s="1"/>
  <c r="S2459" i="3"/>
  <c r="W2458" i="3"/>
  <c r="U2458" i="3"/>
  <c r="V2458" i="3" s="1"/>
  <c r="H2458" i="3"/>
  <c r="AN2458" i="3" s="1"/>
  <c r="L2457" i="3"/>
  <c r="J2457" i="3"/>
  <c r="K2457" i="3" s="1"/>
  <c r="AD2460" i="3"/>
  <c r="AH2460" i="3" s="1"/>
  <c r="AF2459" i="3"/>
  <c r="AG2459" i="3" s="1"/>
  <c r="H2255" i="1"/>
  <c r="L2254" i="1"/>
  <c r="J2254" i="1"/>
  <c r="K2254" i="1" s="1"/>
  <c r="G2459" i="3"/>
  <c r="AM2459" i="3" s="1"/>
  <c r="AR2458" i="3" l="1"/>
  <c r="AP2458" i="3"/>
  <c r="AQ2458" i="3" s="1"/>
  <c r="H2459" i="3"/>
  <c r="AN2459" i="3" s="1"/>
  <c r="L2458" i="3"/>
  <c r="J2458" i="3"/>
  <c r="K2458" i="3" s="1"/>
  <c r="S2460" i="3"/>
  <c r="W2459" i="3"/>
  <c r="U2459" i="3"/>
  <c r="V2459" i="3" s="1"/>
  <c r="AD2461" i="3"/>
  <c r="AH2461" i="3" s="1"/>
  <c r="AF2460" i="3"/>
  <c r="AG2460" i="3" s="1"/>
  <c r="H2256" i="1"/>
  <c r="L2255" i="1"/>
  <c r="J2255" i="1"/>
  <c r="K2255" i="1" s="1"/>
  <c r="G2460" i="3"/>
  <c r="AM2460" i="3" s="1"/>
  <c r="AR2459" i="3" l="1"/>
  <c r="AP2459" i="3"/>
  <c r="AQ2459" i="3" s="1"/>
  <c r="S2461" i="3"/>
  <c r="W2460" i="3"/>
  <c r="U2460" i="3"/>
  <c r="V2460" i="3" s="1"/>
  <c r="H2460" i="3"/>
  <c r="AN2460" i="3" s="1"/>
  <c r="L2459" i="3"/>
  <c r="J2459" i="3"/>
  <c r="K2459" i="3" s="1"/>
  <c r="AD2462" i="3"/>
  <c r="AH2462" i="3" s="1"/>
  <c r="AF2461" i="3"/>
  <c r="AG2461" i="3" s="1"/>
  <c r="H2257" i="1"/>
  <c r="L2256" i="1"/>
  <c r="J2256" i="1"/>
  <c r="K2256" i="1" s="1"/>
  <c r="G2461" i="3"/>
  <c r="AM2461" i="3" s="1"/>
  <c r="AR2460" i="3" l="1"/>
  <c r="AP2460" i="3"/>
  <c r="AQ2460" i="3" s="1"/>
  <c r="H2461" i="3"/>
  <c r="AN2461" i="3" s="1"/>
  <c r="L2460" i="3"/>
  <c r="J2460" i="3"/>
  <c r="K2460" i="3" s="1"/>
  <c r="S2462" i="3"/>
  <c r="W2461" i="3"/>
  <c r="U2461" i="3"/>
  <c r="V2461" i="3" s="1"/>
  <c r="AD2463" i="3"/>
  <c r="AH2463" i="3" s="1"/>
  <c r="AF2462" i="3"/>
  <c r="AG2462" i="3" s="1"/>
  <c r="H2258" i="1"/>
  <c r="L2257" i="1"/>
  <c r="J2257" i="1"/>
  <c r="K2257" i="1" s="1"/>
  <c r="G2462" i="3"/>
  <c r="AM2462" i="3" s="1"/>
  <c r="AR2461" i="3" l="1"/>
  <c r="AP2461" i="3"/>
  <c r="AQ2461" i="3" s="1"/>
  <c r="S2463" i="3"/>
  <c r="W2462" i="3"/>
  <c r="U2462" i="3"/>
  <c r="V2462" i="3" s="1"/>
  <c r="H2462" i="3"/>
  <c r="AN2462" i="3" s="1"/>
  <c r="L2461" i="3"/>
  <c r="J2461" i="3"/>
  <c r="K2461" i="3" s="1"/>
  <c r="AD2464" i="3"/>
  <c r="AH2464" i="3" s="1"/>
  <c r="AF2463" i="3"/>
  <c r="AG2463" i="3" s="1"/>
  <c r="H2259" i="1"/>
  <c r="L2258" i="1"/>
  <c r="J2258" i="1"/>
  <c r="K2258" i="1" s="1"/>
  <c r="G2463" i="3"/>
  <c r="AM2463" i="3" s="1"/>
  <c r="AR2462" i="3" l="1"/>
  <c r="AP2462" i="3"/>
  <c r="AQ2462" i="3" s="1"/>
  <c r="H2463" i="3"/>
  <c r="AN2463" i="3" s="1"/>
  <c r="L2462" i="3"/>
  <c r="J2462" i="3"/>
  <c r="K2462" i="3" s="1"/>
  <c r="S2464" i="3"/>
  <c r="W2463" i="3"/>
  <c r="U2463" i="3"/>
  <c r="V2463" i="3" s="1"/>
  <c r="AD2465" i="3"/>
  <c r="AH2465" i="3" s="1"/>
  <c r="AF2464" i="3"/>
  <c r="AG2464" i="3" s="1"/>
  <c r="H2260" i="1"/>
  <c r="L2259" i="1"/>
  <c r="J2259" i="1"/>
  <c r="G2464" i="3"/>
  <c r="AM2464" i="3" s="1"/>
  <c r="AR2463" i="3" l="1"/>
  <c r="AP2463" i="3"/>
  <c r="AQ2463" i="3" s="1"/>
  <c r="K2259" i="1"/>
  <c r="S125" i="1"/>
  <c r="T125" i="1" s="1"/>
  <c r="S2465" i="3"/>
  <c r="W2464" i="3"/>
  <c r="U2464" i="3"/>
  <c r="V2464" i="3" s="1"/>
  <c r="H2464" i="3"/>
  <c r="AN2464" i="3" s="1"/>
  <c r="L2463" i="3"/>
  <c r="J2463" i="3"/>
  <c r="K2463" i="3" s="1"/>
  <c r="AD2466" i="3"/>
  <c r="AH2466" i="3" s="1"/>
  <c r="AF2465" i="3"/>
  <c r="AG2465" i="3" s="1"/>
  <c r="H2261" i="1"/>
  <c r="L2260" i="1"/>
  <c r="J2260" i="1"/>
  <c r="K2260" i="1" s="1"/>
  <c r="G2465" i="3"/>
  <c r="AM2465" i="3" s="1"/>
  <c r="AR2464" i="3" l="1"/>
  <c r="AP2464" i="3"/>
  <c r="AQ2464" i="3" s="1"/>
  <c r="H2465" i="3"/>
  <c r="AN2465" i="3" s="1"/>
  <c r="L2464" i="3"/>
  <c r="J2464" i="3"/>
  <c r="K2464" i="3" s="1"/>
  <c r="S2466" i="3"/>
  <c r="W2465" i="3"/>
  <c r="U2465" i="3"/>
  <c r="V2465" i="3" s="1"/>
  <c r="AD2467" i="3"/>
  <c r="AH2467" i="3" s="1"/>
  <c r="AF2466" i="3"/>
  <c r="AG2466" i="3" s="1"/>
  <c r="H2262" i="1"/>
  <c r="L2261" i="1"/>
  <c r="J2261" i="1"/>
  <c r="K2261" i="1" s="1"/>
  <c r="G2466" i="3"/>
  <c r="AM2466" i="3" s="1"/>
  <c r="AR2465" i="3" l="1"/>
  <c r="AP2465" i="3"/>
  <c r="AQ2465" i="3" s="1"/>
  <c r="S2467" i="3"/>
  <c r="W2466" i="3"/>
  <c r="U2466" i="3"/>
  <c r="V2466" i="3" s="1"/>
  <c r="H2466" i="3"/>
  <c r="AN2466" i="3" s="1"/>
  <c r="L2465" i="3"/>
  <c r="J2465" i="3"/>
  <c r="K2465" i="3" s="1"/>
  <c r="AD2468" i="3"/>
  <c r="AH2468" i="3" s="1"/>
  <c r="AF2467" i="3"/>
  <c r="AG2467" i="3" s="1"/>
  <c r="H2263" i="1"/>
  <c r="L2262" i="1"/>
  <c r="J2262" i="1"/>
  <c r="K2262" i="1" s="1"/>
  <c r="G2467" i="3"/>
  <c r="AM2467" i="3" s="1"/>
  <c r="AR2466" i="3" l="1"/>
  <c r="AP2466" i="3"/>
  <c r="AQ2466" i="3" s="1"/>
  <c r="H2467" i="3"/>
  <c r="AN2467" i="3" s="1"/>
  <c r="L2466" i="3"/>
  <c r="J2466" i="3"/>
  <c r="K2466" i="3" s="1"/>
  <c r="S2468" i="3"/>
  <c r="W2467" i="3"/>
  <c r="U2467" i="3"/>
  <c r="V2467" i="3" s="1"/>
  <c r="AD2469" i="3"/>
  <c r="AH2469" i="3" s="1"/>
  <c r="AF2468" i="3"/>
  <c r="AG2468" i="3" s="1"/>
  <c r="H2264" i="1"/>
  <c r="L2263" i="1"/>
  <c r="J2263" i="1"/>
  <c r="K2263" i="1" s="1"/>
  <c r="G2468" i="3"/>
  <c r="AM2468" i="3" s="1"/>
  <c r="AR2467" i="3" l="1"/>
  <c r="AP2467" i="3"/>
  <c r="AQ2467" i="3" s="1"/>
  <c r="S2469" i="3"/>
  <c r="W2468" i="3"/>
  <c r="U2468" i="3"/>
  <c r="V2468" i="3" s="1"/>
  <c r="H2468" i="3"/>
  <c r="AN2468" i="3" s="1"/>
  <c r="L2467" i="3"/>
  <c r="J2467" i="3"/>
  <c r="K2467" i="3" s="1"/>
  <c r="AD2470" i="3"/>
  <c r="AH2470" i="3" s="1"/>
  <c r="AF2469" i="3"/>
  <c r="AG2469" i="3" s="1"/>
  <c r="H2265" i="1"/>
  <c r="L2264" i="1"/>
  <c r="J2264" i="1"/>
  <c r="K2264" i="1" s="1"/>
  <c r="G2469" i="3"/>
  <c r="AM2469" i="3" s="1"/>
  <c r="AR2468" i="3" l="1"/>
  <c r="AP2468" i="3"/>
  <c r="AQ2468" i="3" s="1"/>
  <c r="H2469" i="3"/>
  <c r="AN2469" i="3" s="1"/>
  <c r="L2468" i="3"/>
  <c r="J2468" i="3"/>
  <c r="K2468" i="3" s="1"/>
  <c r="S2470" i="3"/>
  <c r="W2469" i="3"/>
  <c r="U2469" i="3"/>
  <c r="V2469" i="3" s="1"/>
  <c r="AD2471" i="3"/>
  <c r="AH2471" i="3" s="1"/>
  <c r="AF2470" i="3"/>
  <c r="AG2470" i="3" s="1"/>
  <c r="H2266" i="1"/>
  <c r="L2265" i="1"/>
  <c r="J2265" i="1"/>
  <c r="K2265" i="1" s="1"/>
  <c r="G2470" i="3"/>
  <c r="AM2470" i="3" s="1"/>
  <c r="AR2469" i="3" l="1"/>
  <c r="AP2469" i="3"/>
  <c r="AQ2469" i="3" s="1"/>
  <c r="S2471" i="3"/>
  <c r="W2470" i="3"/>
  <c r="U2470" i="3"/>
  <c r="V2470" i="3" s="1"/>
  <c r="H2470" i="3"/>
  <c r="AN2470" i="3" s="1"/>
  <c r="L2469" i="3"/>
  <c r="J2469" i="3"/>
  <c r="K2469" i="3" s="1"/>
  <c r="AD2472" i="3"/>
  <c r="AH2472" i="3" s="1"/>
  <c r="AF2471" i="3"/>
  <c r="AG2471" i="3" s="1"/>
  <c r="H2267" i="1"/>
  <c r="L2266" i="1"/>
  <c r="J2266" i="1"/>
  <c r="K2266" i="1" s="1"/>
  <c r="G2471" i="3"/>
  <c r="AM2471" i="3" s="1"/>
  <c r="AR2470" i="3" l="1"/>
  <c r="AP2470" i="3"/>
  <c r="AQ2470" i="3" s="1"/>
  <c r="H2471" i="3"/>
  <c r="AN2471" i="3" s="1"/>
  <c r="L2470" i="3"/>
  <c r="J2470" i="3"/>
  <c r="K2470" i="3" s="1"/>
  <c r="S2472" i="3"/>
  <c r="W2471" i="3"/>
  <c r="U2471" i="3"/>
  <c r="V2471" i="3" s="1"/>
  <c r="AD2473" i="3"/>
  <c r="AH2473" i="3" s="1"/>
  <c r="AF2472" i="3"/>
  <c r="AG2472" i="3" s="1"/>
  <c r="H2268" i="1"/>
  <c r="L2267" i="1"/>
  <c r="J2267" i="1"/>
  <c r="K2267" i="1" s="1"/>
  <c r="G2472" i="3"/>
  <c r="AM2472" i="3" s="1"/>
  <c r="AR2471" i="3" l="1"/>
  <c r="AP2471" i="3"/>
  <c r="AQ2471" i="3" s="1"/>
  <c r="S2473" i="3"/>
  <c r="W2472" i="3"/>
  <c r="U2472" i="3"/>
  <c r="V2472" i="3" s="1"/>
  <c r="H2472" i="3"/>
  <c r="AN2472" i="3" s="1"/>
  <c r="L2471" i="3"/>
  <c r="J2471" i="3"/>
  <c r="K2471" i="3" s="1"/>
  <c r="AD2474" i="3"/>
  <c r="AH2474" i="3" s="1"/>
  <c r="AF2473" i="3"/>
  <c r="H2269" i="1"/>
  <c r="L2268" i="1"/>
  <c r="J2268" i="1"/>
  <c r="K2268" i="1" s="1"/>
  <c r="G2473" i="3"/>
  <c r="AM2473" i="3" s="1"/>
  <c r="AG2473" i="3" l="1"/>
  <c r="AW147" i="3"/>
  <c r="BA147" i="3" s="1"/>
  <c r="AR2472" i="3"/>
  <c r="AP2472" i="3"/>
  <c r="AQ2472" i="3" s="1"/>
  <c r="H2473" i="3"/>
  <c r="AN2473" i="3" s="1"/>
  <c r="L2472" i="3"/>
  <c r="J2472" i="3"/>
  <c r="K2472" i="3" s="1"/>
  <c r="S2474" i="3"/>
  <c r="W2473" i="3"/>
  <c r="U2473" i="3"/>
  <c r="AD2475" i="3"/>
  <c r="AH2475" i="3" s="1"/>
  <c r="AF2474" i="3"/>
  <c r="AG2474" i="3" s="1"/>
  <c r="H2270" i="1"/>
  <c r="L2269" i="1"/>
  <c r="J2269" i="1"/>
  <c r="K2269" i="1" s="1"/>
  <c r="G2474" i="3"/>
  <c r="AM2474" i="3" s="1"/>
  <c r="V2473" i="3" l="1"/>
  <c r="AV147" i="3"/>
  <c r="AZ147" i="3" s="1"/>
  <c r="AR2473" i="3"/>
  <c r="AP2473" i="3"/>
  <c r="S2475" i="3"/>
  <c r="W2474" i="3"/>
  <c r="U2474" i="3"/>
  <c r="V2474" i="3" s="1"/>
  <c r="H2474" i="3"/>
  <c r="AN2474" i="3" s="1"/>
  <c r="L2473" i="3"/>
  <c r="J2473" i="3"/>
  <c r="AD2476" i="3"/>
  <c r="AH2476" i="3" s="1"/>
  <c r="AF2475" i="3"/>
  <c r="AG2475" i="3" s="1"/>
  <c r="H2271" i="1"/>
  <c r="L2270" i="1"/>
  <c r="J2270" i="1"/>
  <c r="K2270" i="1" s="1"/>
  <c r="G2475" i="3"/>
  <c r="AM2475" i="3" s="1"/>
  <c r="AX147" i="3" l="1"/>
  <c r="BB147" i="3" s="1"/>
  <c r="AQ2473" i="3"/>
  <c r="AR2474" i="3"/>
  <c r="AP2474" i="3"/>
  <c r="AQ2474" i="3" s="1"/>
  <c r="K2473" i="3"/>
  <c r="AU147" i="3"/>
  <c r="AY147" i="3" s="1"/>
  <c r="H2475" i="3"/>
  <c r="AN2475" i="3" s="1"/>
  <c r="L2474" i="3"/>
  <c r="J2474" i="3"/>
  <c r="K2474" i="3" s="1"/>
  <c r="S2476" i="3"/>
  <c r="W2475" i="3"/>
  <c r="U2475" i="3"/>
  <c r="V2475" i="3" s="1"/>
  <c r="AD2477" i="3"/>
  <c r="AH2477" i="3" s="1"/>
  <c r="AF2476" i="3"/>
  <c r="AG2476" i="3" s="1"/>
  <c r="H2272" i="1"/>
  <c r="L2271" i="1"/>
  <c r="J2271" i="1"/>
  <c r="K2271" i="1" s="1"/>
  <c r="G2476" i="3"/>
  <c r="AM2476" i="3" s="1"/>
  <c r="AR2475" i="3" l="1"/>
  <c r="AP2475" i="3"/>
  <c r="AQ2475" i="3" s="1"/>
  <c r="S2477" i="3"/>
  <c r="W2476" i="3"/>
  <c r="U2476" i="3"/>
  <c r="V2476" i="3" s="1"/>
  <c r="H2476" i="3"/>
  <c r="AN2476" i="3" s="1"/>
  <c r="L2475" i="3"/>
  <c r="J2475" i="3"/>
  <c r="K2475" i="3" s="1"/>
  <c r="AD2478" i="3"/>
  <c r="AH2478" i="3" s="1"/>
  <c r="AF2477" i="3"/>
  <c r="AG2477" i="3" s="1"/>
  <c r="H2273" i="1"/>
  <c r="L2272" i="1"/>
  <c r="J2272" i="1"/>
  <c r="K2272" i="1" s="1"/>
  <c r="G2477" i="3"/>
  <c r="AM2477" i="3" s="1"/>
  <c r="AR2476" i="3" l="1"/>
  <c r="AP2476" i="3"/>
  <c r="AQ2476" i="3" s="1"/>
  <c r="H2477" i="3"/>
  <c r="AN2477" i="3" s="1"/>
  <c r="L2476" i="3"/>
  <c r="J2476" i="3"/>
  <c r="K2476" i="3" s="1"/>
  <c r="S2478" i="3"/>
  <c r="W2477" i="3"/>
  <c r="U2477" i="3"/>
  <c r="V2477" i="3" s="1"/>
  <c r="AD2479" i="3"/>
  <c r="AH2479" i="3" s="1"/>
  <c r="AF2478" i="3"/>
  <c r="AG2478" i="3" s="1"/>
  <c r="H2274" i="1"/>
  <c r="L2273" i="1"/>
  <c r="J2273" i="1"/>
  <c r="K2273" i="1" s="1"/>
  <c r="G2478" i="3"/>
  <c r="AM2478" i="3" s="1"/>
  <c r="AR2477" i="3" l="1"/>
  <c r="AP2477" i="3"/>
  <c r="AQ2477" i="3" s="1"/>
  <c r="S2479" i="3"/>
  <c r="W2478" i="3"/>
  <c r="U2478" i="3"/>
  <c r="V2478" i="3" s="1"/>
  <c r="H2478" i="3"/>
  <c r="AN2478" i="3" s="1"/>
  <c r="L2477" i="3"/>
  <c r="J2477" i="3"/>
  <c r="K2477" i="3" s="1"/>
  <c r="AD2480" i="3"/>
  <c r="AH2480" i="3" s="1"/>
  <c r="AF2479" i="3"/>
  <c r="AG2479" i="3" s="1"/>
  <c r="H2275" i="1"/>
  <c r="L2274" i="1"/>
  <c r="J2274" i="1"/>
  <c r="K2274" i="1" s="1"/>
  <c r="G2479" i="3"/>
  <c r="AM2479" i="3" s="1"/>
  <c r="AR2478" i="3" l="1"/>
  <c r="AP2478" i="3"/>
  <c r="AQ2478" i="3" s="1"/>
  <c r="H2479" i="3"/>
  <c r="AN2479" i="3" s="1"/>
  <c r="L2478" i="3"/>
  <c r="J2478" i="3"/>
  <c r="K2478" i="3" s="1"/>
  <c r="S2480" i="3"/>
  <c r="W2479" i="3"/>
  <c r="U2479" i="3"/>
  <c r="V2479" i="3" s="1"/>
  <c r="AD2481" i="3"/>
  <c r="AH2481" i="3" s="1"/>
  <c r="AF2480" i="3"/>
  <c r="AG2480" i="3" s="1"/>
  <c r="H2276" i="1"/>
  <c r="L2275" i="1"/>
  <c r="J2275" i="1"/>
  <c r="K2275" i="1" s="1"/>
  <c r="G2480" i="3"/>
  <c r="AM2480" i="3" s="1"/>
  <c r="AR2479" i="3" l="1"/>
  <c r="AP2479" i="3"/>
  <c r="AQ2479" i="3" s="1"/>
  <c r="S2481" i="3"/>
  <c r="W2480" i="3"/>
  <c r="U2480" i="3"/>
  <c r="V2480" i="3" s="1"/>
  <c r="H2480" i="3"/>
  <c r="AN2480" i="3" s="1"/>
  <c r="L2479" i="3"/>
  <c r="J2479" i="3"/>
  <c r="K2479" i="3" s="1"/>
  <c r="AD2482" i="3"/>
  <c r="AH2482" i="3" s="1"/>
  <c r="AF2481" i="3"/>
  <c r="AG2481" i="3" s="1"/>
  <c r="H2277" i="1"/>
  <c r="L2276" i="1"/>
  <c r="J2276" i="1"/>
  <c r="K2276" i="1" s="1"/>
  <c r="G2481" i="3"/>
  <c r="AM2481" i="3" s="1"/>
  <c r="AR2480" i="3" l="1"/>
  <c r="AP2480" i="3"/>
  <c r="AQ2480" i="3" s="1"/>
  <c r="H2481" i="3"/>
  <c r="AN2481" i="3" s="1"/>
  <c r="L2480" i="3"/>
  <c r="J2480" i="3"/>
  <c r="K2480" i="3" s="1"/>
  <c r="S2482" i="3"/>
  <c r="W2481" i="3"/>
  <c r="U2481" i="3"/>
  <c r="V2481" i="3" s="1"/>
  <c r="AD2483" i="3"/>
  <c r="AH2483" i="3" s="1"/>
  <c r="AF2482" i="3"/>
  <c r="AG2482" i="3" s="1"/>
  <c r="H2278" i="1"/>
  <c r="L2277" i="1"/>
  <c r="J2277" i="1"/>
  <c r="K2277" i="1" s="1"/>
  <c r="G2482" i="3"/>
  <c r="AM2482" i="3" s="1"/>
  <c r="AR2481" i="3" l="1"/>
  <c r="AP2481" i="3"/>
  <c r="AQ2481" i="3" s="1"/>
  <c r="S2483" i="3"/>
  <c r="W2482" i="3"/>
  <c r="U2482" i="3"/>
  <c r="V2482" i="3" s="1"/>
  <c r="H2482" i="3"/>
  <c r="AN2482" i="3" s="1"/>
  <c r="L2481" i="3"/>
  <c r="J2481" i="3"/>
  <c r="K2481" i="3" s="1"/>
  <c r="AD2484" i="3"/>
  <c r="AH2484" i="3" s="1"/>
  <c r="AF2483" i="3"/>
  <c r="AG2483" i="3" s="1"/>
  <c r="H2279" i="1"/>
  <c r="L2278" i="1"/>
  <c r="J2278" i="1"/>
  <c r="G2483" i="3"/>
  <c r="AM2483" i="3" s="1"/>
  <c r="AR2482" i="3" l="1"/>
  <c r="AP2482" i="3"/>
  <c r="AQ2482" i="3" s="1"/>
  <c r="K2278" i="1"/>
  <c r="S126" i="1"/>
  <c r="T126" i="1" s="1"/>
  <c r="H2483" i="3"/>
  <c r="AN2483" i="3" s="1"/>
  <c r="L2482" i="3"/>
  <c r="J2482" i="3"/>
  <c r="K2482" i="3" s="1"/>
  <c r="S2484" i="3"/>
  <c r="W2483" i="3"/>
  <c r="U2483" i="3"/>
  <c r="V2483" i="3" s="1"/>
  <c r="AD2485" i="3"/>
  <c r="AH2485" i="3" s="1"/>
  <c r="AF2484" i="3"/>
  <c r="AG2484" i="3" s="1"/>
  <c r="H2280" i="1"/>
  <c r="L2279" i="1"/>
  <c r="J2279" i="1"/>
  <c r="K2279" i="1" s="1"/>
  <c r="G2484" i="3"/>
  <c r="AM2484" i="3" s="1"/>
  <c r="AR2483" i="3" l="1"/>
  <c r="AP2483" i="3"/>
  <c r="AQ2483" i="3" s="1"/>
  <c r="S2485" i="3"/>
  <c r="W2484" i="3"/>
  <c r="U2484" i="3"/>
  <c r="V2484" i="3" s="1"/>
  <c r="H2484" i="3"/>
  <c r="AN2484" i="3" s="1"/>
  <c r="L2483" i="3"/>
  <c r="J2483" i="3"/>
  <c r="K2483" i="3" s="1"/>
  <c r="AD2486" i="3"/>
  <c r="AH2486" i="3" s="1"/>
  <c r="AF2485" i="3"/>
  <c r="AG2485" i="3" s="1"/>
  <c r="H2281" i="1"/>
  <c r="L2280" i="1"/>
  <c r="J2280" i="1"/>
  <c r="K2280" i="1" s="1"/>
  <c r="G2485" i="3"/>
  <c r="AM2485" i="3" s="1"/>
  <c r="AR2484" i="3" l="1"/>
  <c r="AP2484" i="3"/>
  <c r="AQ2484" i="3" s="1"/>
  <c r="H2485" i="3"/>
  <c r="AN2485" i="3" s="1"/>
  <c r="L2484" i="3"/>
  <c r="J2484" i="3"/>
  <c r="K2484" i="3" s="1"/>
  <c r="S2486" i="3"/>
  <c r="W2485" i="3"/>
  <c r="U2485" i="3"/>
  <c r="V2485" i="3" s="1"/>
  <c r="AD2487" i="3"/>
  <c r="AH2487" i="3" s="1"/>
  <c r="AF2486" i="3"/>
  <c r="AG2486" i="3" s="1"/>
  <c r="H2282" i="1"/>
  <c r="L2281" i="1"/>
  <c r="J2281" i="1"/>
  <c r="K2281" i="1" s="1"/>
  <c r="G2486" i="3"/>
  <c r="AM2486" i="3" s="1"/>
  <c r="AR2485" i="3" l="1"/>
  <c r="AP2485" i="3"/>
  <c r="AQ2485" i="3" s="1"/>
  <c r="S2487" i="3"/>
  <c r="W2486" i="3"/>
  <c r="U2486" i="3"/>
  <c r="V2486" i="3" s="1"/>
  <c r="H2486" i="3"/>
  <c r="AN2486" i="3" s="1"/>
  <c r="L2485" i="3"/>
  <c r="J2485" i="3"/>
  <c r="K2485" i="3" s="1"/>
  <c r="AD2488" i="3"/>
  <c r="AH2488" i="3" s="1"/>
  <c r="AF2487" i="3"/>
  <c r="AG2487" i="3" s="1"/>
  <c r="H2283" i="1"/>
  <c r="L2282" i="1"/>
  <c r="J2282" i="1"/>
  <c r="K2282" i="1" s="1"/>
  <c r="G2487" i="3"/>
  <c r="AM2487" i="3" s="1"/>
  <c r="AR2486" i="3" l="1"/>
  <c r="AP2486" i="3"/>
  <c r="AQ2486" i="3" s="1"/>
  <c r="H2487" i="3"/>
  <c r="AN2487" i="3" s="1"/>
  <c r="L2486" i="3"/>
  <c r="J2486" i="3"/>
  <c r="K2486" i="3" s="1"/>
  <c r="S2488" i="3"/>
  <c r="W2487" i="3"/>
  <c r="U2487" i="3"/>
  <c r="V2487" i="3" s="1"/>
  <c r="AD2489" i="3"/>
  <c r="AH2489" i="3" s="1"/>
  <c r="AF2488" i="3"/>
  <c r="AG2488" i="3" s="1"/>
  <c r="H2284" i="1"/>
  <c r="L2283" i="1"/>
  <c r="J2283" i="1"/>
  <c r="K2283" i="1" s="1"/>
  <c r="G2488" i="3"/>
  <c r="AM2488" i="3" s="1"/>
  <c r="AR2487" i="3" l="1"/>
  <c r="AP2487" i="3"/>
  <c r="AQ2487" i="3" s="1"/>
  <c r="S2489" i="3"/>
  <c r="W2488" i="3"/>
  <c r="U2488" i="3"/>
  <c r="V2488" i="3" s="1"/>
  <c r="H2488" i="3"/>
  <c r="AN2488" i="3" s="1"/>
  <c r="L2487" i="3"/>
  <c r="J2487" i="3"/>
  <c r="K2487" i="3" s="1"/>
  <c r="AD2490" i="3"/>
  <c r="AH2490" i="3" s="1"/>
  <c r="AF2489" i="3"/>
  <c r="AG2489" i="3" s="1"/>
  <c r="H2285" i="1"/>
  <c r="L2284" i="1"/>
  <c r="J2284" i="1"/>
  <c r="K2284" i="1" s="1"/>
  <c r="G2489" i="3"/>
  <c r="AM2489" i="3" s="1"/>
  <c r="AR2488" i="3" l="1"/>
  <c r="AP2488" i="3"/>
  <c r="AQ2488" i="3" s="1"/>
  <c r="H2489" i="3"/>
  <c r="AN2489" i="3" s="1"/>
  <c r="L2488" i="3"/>
  <c r="J2488" i="3"/>
  <c r="K2488" i="3" s="1"/>
  <c r="S2490" i="3"/>
  <c r="W2489" i="3"/>
  <c r="U2489" i="3"/>
  <c r="V2489" i="3" s="1"/>
  <c r="AD2491" i="3"/>
  <c r="AH2491" i="3" s="1"/>
  <c r="AF2490" i="3"/>
  <c r="AG2490" i="3" s="1"/>
  <c r="H2286" i="1"/>
  <c r="L2285" i="1"/>
  <c r="J2285" i="1"/>
  <c r="K2285" i="1" s="1"/>
  <c r="G2490" i="3"/>
  <c r="AM2490" i="3" s="1"/>
  <c r="AR2489" i="3" l="1"/>
  <c r="AP2489" i="3"/>
  <c r="AQ2489" i="3" s="1"/>
  <c r="S2491" i="3"/>
  <c r="W2490" i="3"/>
  <c r="U2490" i="3"/>
  <c r="V2490" i="3" s="1"/>
  <c r="H2490" i="3"/>
  <c r="AN2490" i="3" s="1"/>
  <c r="L2489" i="3"/>
  <c r="J2489" i="3"/>
  <c r="K2489" i="3" s="1"/>
  <c r="AD2492" i="3"/>
  <c r="AH2492" i="3" s="1"/>
  <c r="AF2491" i="3"/>
  <c r="AG2491" i="3" s="1"/>
  <c r="H2287" i="1"/>
  <c r="L2286" i="1"/>
  <c r="J2286" i="1"/>
  <c r="K2286" i="1" s="1"/>
  <c r="G2491" i="3"/>
  <c r="AM2491" i="3" s="1"/>
  <c r="AR2490" i="3" l="1"/>
  <c r="AP2490" i="3"/>
  <c r="AQ2490" i="3" s="1"/>
  <c r="H2491" i="3"/>
  <c r="AN2491" i="3" s="1"/>
  <c r="L2490" i="3"/>
  <c r="J2490" i="3"/>
  <c r="K2490" i="3" s="1"/>
  <c r="S2492" i="3"/>
  <c r="W2491" i="3"/>
  <c r="U2491" i="3"/>
  <c r="V2491" i="3" s="1"/>
  <c r="AD2493" i="3"/>
  <c r="AH2493" i="3" s="1"/>
  <c r="AF2492" i="3"/>
  <c r="AG2492" i="3" s="1"/>
  <c r="H2288" i="1"/>
  <c r="L2287" i="1"/>
  <c r="J2287" i="1"/>
  <c r="K2287" i="1" s="1"/>
  <c r="G2492" i="3"/>
  <c r="AM2492" i="3" s="1"/>
  <c r="AR2491" i="3" l="1"/>
  <c r="AP2491" i="3"/>
  <c r="AQ2491" i="3" s="1"/>
  <c r="S2493" i="3"/>
  <c r="W2492" i="3"/>
  <c r="U2492" i="3"/>
  <c r="V2492" i="3" s="1"/>
  <c r="H2492" i="3"/>
  <c r="AN2492" i="3" s="1"/>
  <c r="L2491" i="3"/>
  <c r="J2491" i="3"/>
  <c r="K2491" i="3" s="1"/>
  <c r="AD2494" i="3"/>
  <c r="AH2494" i="3" s="1"/>
  <c r="AF2493" i="3"/>
  <c r="H2289" i="1"/>
  <c r="L2288" i="1"/>
  <c r="J2288" i="1"/>
  <c r="K2288" i="1" s="1"/>
  <c r="G2493" i="3"/>
  <c r="AM2493" i="3" s="1"/>
  <c r="AG2493" i="3" l="1"/>
  <c r="AW148" i="3"/>
  <c r="BA148" i="3" s="1"/>
  <c r="AR2492" i="3"/>
  <c r="AP2492" i="3"/>
  <c r="AQ2492" i="3" s="1"/>
  <c r="H2493" i="3"/>
  <c r="AN2493" i="3" s="1"/>
  <c r="L2492" i="3"/>
  <c r="J2492" i="3"/>
  <c r="K2492" i="3" s="1"/>
  <c r="S2494" i="3"/>
  <c r="W2493" i="3"/>
  <c r="U2493" i="3"/>
  <c r="AD2495" i="3"/>
  <c r="AH2495" i="3" s="1"/>
  <c r="AF2494" i="3"/>
  <c r="AG2494" i="3" s="1"/>
  <c r="H2290" i="1"/>
  <c r="L2289" i="1"/>
  <c r="J2289" i="1"/>
  <c r="K2289" i="1" s="1"/>
  <c r="G2494" i="3"/>
  <c r="AM2494" i="3" s="1"/>
  <c r="V2493" i="3" l="1"/>
  <c r="AV148" i="3"/>
  <c r="AZ148" i="3" s="1"/>
  <c r="AR2493" i="3"/>
  <c r="AP2493" i="3"/>
  <c r="S2495" i="3"/>
  <c r="W2494" i="3"/>
  <c r="U2494" i="3"/>
  <c r="V2494" i="3" s="1"/>
  <c r="H2494" i="3"/>
  <c r="AN2494" i="3" s="1"/>
  <c r="L2493" i="3"/>
  <c r="J2493" i="3"/>
  <c r="AD2496" i="3"/>
  <c r="AH2496" i="3" s="1"/>
  <c r="AF2495" i="3"/>
  <c r="AG2495" i="3" s="1"/>
  <c r="H2291" i="1"/>
  <c r="L2290" i="1"/>
  <c r="J2290" i="1"/>
  <c r="K2290" i="1" s="1"/>
  <c r="G2495" i="3"/>
  <c r="AM2495" i="3" s="1"/>
  <c r="AX148" i="3" l="1"/>
  <c r="BB148" i="3" s="1"/>
  <c r="AQ2493" i="3"/>
  <c r="AR2494" i="3"/>
  <c r="AP2494" i="3"/>
  <c r="AQ2494" i="3" s="1"/>
  <c r="K2493" i="3"/>
  <c r="AU148" i="3"/>
  <c r="AY148" i="3" s="1"/>
  <c r="H2495" i="3"/>
  <c r="AN2495" i="3" s="1"/>
  <c r="L2494" i="3"/>
  <c r="J2494" i="3"/>
  <c r="K2494" i="3" s="1"/>
  <c r="S2496" i="3"/>
  <c r="W2495" i="3"/>
  <c r="U2495" i="3"/>
  <c r="V2495" i="3" s="1"/>
  <c r="AD2497" i="3"/>
  <c r="AH2497" i="3" s="1"/>
  <c r="AF2496" i="3"/>
  <c r="AG2496" i="3" s="1"/>
  <c r="H2292" i="1"/>
  <c r="L2291" i="1"/>
  <c r="J2291" i="1"/>
  <c r="K2291" i="1" s="1"/>
  <c r="G2496" i="3"/>
  <c r="AM2496" i="3" s="1"/>
  <c r="AR2495" i="3" l="1"/>
  <c r="AP2495" i="3"/>
  <c r="AQ2495" i="3" s="1"/>
  <c r="S2497" i="3"/>
  <c r="W2496" i="3"/>
  <c r="U2496" i="3"/>
  <c r="V2496" i="3" s="1"/>
  <c r="H2496" i="3"/>
  <c r="AN2496" i="3" s="1"/>
  <c r="L2495" i="3"/>
  <c r="J2495" i="3"/>
  <c r="K2495" i="3" s="1"/>
  <c r="AD2498" i="3"/>
  <c r="AH2498" i="3" s="1"/>
  <c r="AF2497" i="3"/>
  <c r="AG2497" i="3" s="1"/>
  <c r="H2293" i="1"/>
  <c r="L2292" i="1"/>
  <c r="J2292" i="1"/>
  <c r="K2292" i="1" s="1"/>
  <c r="G2497" i="3"/>
  <c r="AM2497" i="3" s="1"/>
  <c r="AR2496" i="3" l="1"/>
  <c r="AP2496" i="3"/>
  <c r="AQ2496" i="3" s="1"/>
  <c r="H2497" i="3"/>
  <c r="AN2497" i="3" s="1"/>
  <c r="L2496" i="3"/>
  <c r="J2496" i="3"/>
  <c r="K2496" i="3" s="1"/>
  <c r="S2498" i="3"/>
  <c r="W2497" i="3"/>
  <c r="U2497" i="3"/>
  <c r="V2497" i="3" s="1"/>
  <c r="AD2499" i="3"/>
  <c r="AH2499" i="3" s="1"/>
  <c r="AF2498" i="3"/>
  <c r="AG2498" i="3" s="1"/>
  <c r="H2294" i="1"/>
  <c r="L2293" i="1"/>
  <c r="J2293" i="1"/>
  <c r="K2293" i="1" s="1"/>
  <c r="G2498" i="3"/>
  <c r="AM2498" i="3" s="1"/>
  <c r="AR2497" i="3" l="1"/>
  <c r="AP2497" i="3"/>
  <c r="AQ2497" i="3" s="1"/>
  <c r="S2499" i="3"/>
  <c r="W2498" i="3"/>
  <c r="U2498" i="3"/>
  <c r="V2498" i="3" s="1"/>
  <c r="H2498" i="3"/>
  <c r="AN2498" i="3" s="1"/>
  <c r="L2497" i="3"/>
  <c r="J2497" i="3"/>
  <c r="K2497" i="3" s="1"/>
  <c r="AD2500" i="3"/>
  <c r="AH2500" i="3" s="1"/>
  <c r="AF2499" i="3"/>
  <c r="AG2499" i="3" s="1"/>
  <c r="H2295" i="1"/>
  <c r="L2294" i="1"/>
  <c r="J2294" i="1"/>
  <c r="K2294" i="1" s="1"/>
  <c r="G2499" i="3"/>
  <c r="AM2499" i="3" s="1"/>
  <c r="AR2498" i="3" l="1"/>
  <c r="AP2498" i="3"/>
  <c r="AQ2498" i="3" s="1"/>
  <c r="H2499" i="3"/>
  <c r="AN2499" i="3" s="1"/>
  <c r="L2498" i="3"/>
  <c r="J2498" i="3"/>
  <c r="K2498" i="3" s="1"/>
  <c r="S2500" i="3"/>
  <c r="W2499" i="3"/>
  <c r="U2499" i="3"/>
  <c r="V2499" i="3" s="1"/>
  <c r="AD2501" i="3"/>
  <c r="AH2501" i="3" s="1"/>
  <c r="AF2500" i="3"/>
  <c r="AG2500" i="3" s="1"/>
  <c r="H2296" i="1"/>
  <c r="L2295" i="1"/>
  <c r="J2295" i="1"/>
  <c r="K2295" i="1" s="1"/>
  <c r="G2500" i="3"/>
  <c r="AM2500" i="3" s="1"/>
  <c r="AR2499" i="3" l="1"/>
  <c r="AP2499" i="3"/>
  <c r="AQ2499" i="3" s="1"/>
  <c r="S2501" i="3"/>
  <c r="W2500" i="3"/>
  <c r="U2500" i="3"/>
  <c r="V2500" i="3" s="1"/>
  <c r="H2500" i="3"/>
  <c r="AN2500" i="3" s="1"/>
  <c r="L2499" i="3"/>
  <c r="J2499" i="3"/>
  <c r="K2499" i="3" s="1"/>
  <c r="AD2502" i="3"/>
  <c r="AH2502" i="3" s="1"/>
  <c r="AF2501" i="3"/>
  <c r="AG2501" i="3" s="1"/>
  <c r="H2297" i="1"/>
  <c r="L2296" i="1"/>
  <c r="J2296" i="1"/>
  <c r="K2296" i="1" s="1"/>
  <c r="G2501" i="3"/>
  <c r="AM2501" i="3" s="1"/>
  <c r="AR2500" i="3" l="1"/>
  <c r="AP2500" i="3"/>
  <c r="AQ2500" i="3" s="1"/>
  <c r="H2501" i="3"/>
  <c r="AN2501" i="3" s="1"/>
  <c r="L2500" i="3"/>
  <c r="J2500" i="3"/>
  <c r="K2500" i="3" s="1"/>
  <c r="S2502" i="3"/>
  <c r="W2501" i="3"/>
  <c r="U2501" i="3"/>
  <c r="V2501" i="3" s="1"/>
  <c r="AD2503" i="3"/>
  <c r="AH2503" i="3" s="1"/>
  <c r="AF2502" i="3"/>
  <c r="AG2502" i="3" s="1"/>
  <c r="H2298" i="1"/>
  <c r="L2297" i="1"/>
  <c r="J2297" i="1"/>
  <c r="G2502" i="3"/>
  <c r="AM2502" i="3" s="1"/>
  <c r="AR2501" i="3" l="1"/>
  <c r="AP2501" i="3"/>
  <c r="AQ2501" i="3" s="1"/>
  <c r="K2297" i="1"/>
  <c r="S127" i="1"/>
  <c r="T127" i="1" s="1"/>
  <c r="S2503" i="3"/>
  <c r="W2502" i="3"/>
  <c r="U2502" i="3"/>
  <c r="V2502" i="3" s="1"/>
  <c r="H2502" i="3"/>
  <c r="AN2502" i="3" s="1"/>
  <c r="L2501" i="3"/>
  <c r="J2501" i="3"/>
  <c r="K2501" i="3" s="1"/>
  <c r="AD2504" i="3"/>
  <c r="AH2504" i="3" s="1"/>
  <c r="AF2503" i="3"/>
  <c r="AG2503" i="3" s="1"/>
  <c r="H2299" i="1"/>
  <c r="L2298" i="1"/>
  <c r="J2298" i="1"/>
  <c r="K2298" i="1" s="1"/>
  <c r="G2503" i="3"/>
  <c r="AM2503" i="3" s="1"/>
  <c r="AR2502" i="3" l="1"/>
  <c r="AP2502" i="3"/>
  <c r="AQ2502" i="3" s="1"/>
  <c r="H2503" i="3"/>
  <c r="AN2503" i="3" s="1"/>
  <c r="L2502" i="3"/>
  <c r="J2502" i="3"/>
  <c r="K2502" i="3" s="1"/>
  <c r="S2504" i="3"/>
  <c r="W2503" i="3"/>
  <c r="U2503" i="3"/>
  <c r="V2503" i="3" s="1"/>
  <c r="AD2505" i="3"/>
  <c r="AH2505" i="3" s="1"/>
  <c r="AF2504" i="3"/>
  <c r="AG2504" i="3" s="1"/>
  <c r="H2300" i="1"/>
  <c r="L2299" i="1"/>
  <c r="J2299" i="1"/>
  <c r="K2299" i="1" s="1"/>
  <c r="G2504" i="3"/>
  <c r="AM2504" i="3" s="1"/>
  <c r="AR2503" i="3" l="1"/>
  <c r="AP2503" i="3"/>
  <c r="AQ2503" i="3" s="1"/>
  <c r="S2505" i="3"/>
  <c r="W2504" i="3"/>
  <c r="U2504" i="3"/>
  <c r="V2504" i="3" s="1"/>
  <c r="H2504" i="3"/>
  <c r="AN2504" i="3" s="1"/>
  <c r="L2503" i="3"/>
  <c r="J2503" i="3"/>
  <c r="K2503" i="3" s="1"/>
  <c r="AD2506" i="3"/>
  <c r="AH2506" i="3" s="1"/>
  <c r="AF2505" i="3"/>
  <c r="AG2505" i="3" s="1"/>
  <c r="H2301" i="1"/>
  <c r="L2300" i="1"/>
  <c r="J2300" i="1"/>
  <c r="K2300" i="1" s="1"/>
  <c r="G2505" i="3"/>
  <c r="AM2505" i="3" s="1"/>
  <c r="AR2504" i="3" l="1"/>
  <c r="AP2504" i="3"/>
  <c r="AQ2504" i="3" s="1"/>
  <c r="H2505" i="3"/>
  <c r="AN2505" i="3" s="1"/>
  <c r="L2504" i="3"/>
  <c r="J2504" i="3"/>
  <c r="K2504" i="3" s="1"/>
  <c r="S2506" i="3"/>
  <c r="W2505" i="3"/>
  <c r="U2505" i="3"/>
  <c r="V2505" i="3" s="1"/>
  <c r="AD2507" i="3"/>
  <c r="AH2507" i="3" s="1"/>
  <c r="AF2506" i="3"/>
  <c r="AG2506" i="3" s="1"/>
  <c r="H2302" i="1"/>
  <c r="L2301" i="1"/>
  <c r="J2301" i="1"/>
  <c r="K2301" i="1" s="1"/>
  <c r="G2506" i="3"/>
  <c r="AM2506" i="3" s="1"/>
  <c r="AR2505" i="3" l="1"/>
  <c r="AP2505" i="3"/>
  <c r="AQ2505" i="3" s="1"/>
  <c r="S2507" i="3"/>
  <c r="W2506" i="3"/>
  <c r="U2506" i="3"/>
  <c r="V2506" i="3" s="1"/>
  <c r="H2506" i="3"/>
  <c r="AN2506" i="3" s="1"/>
  <c r="L2505" i="3"/>
  <c r="J2505" i="3"/>
  <c r="K2505" i="3" s="1"/>
  <c r="AD2508" i="3"/>
  <c r="AH2508" i="3" s="1"/>
  <c r="AF2507" i="3"/>
  <c r="AG2507" i="3" s="1"/>
  <c r="H2303" i="1"/>
  <c r="L2302" i="1"/>
  <c r="J2302" i="1"/>
  <c r="K2302" i="1" s="1"/>
  <c r="G2507" i="3"/>
  <c r="AM2507" i="3" s="1"/>
  <c r="AR2506" i="3" l="1"/>
  <c r="AP2506" i="3"/>
  <c r="AQ2506" i="3" s="1"/>
  <c r="H2507" i="3"/>
  <c r="AN2507" i="3" s="1"/>
  <c r="L2506" i="3"/>
  <c r="J2506" i="3"/>
  <c r="K2506" i="3" s="1"/>
  <c r="S2508" i="3"/>
  <c r="W2507" i="3"/>
  <c r="U2507" i="3"/>
  <c r="V2507" i="3" s="1"/>
  <c r="AD2509" i="3"/>
  <c r="AH2509" i="3" s="1"/>
  <c r="AF2508" i="3"/>
  <c r="AG2508" i="3" s="1"/>
  <c r="H2304" i="1"/>
  <c r="L2303" i="1"/>
  <c r="J2303" i="1"/>
  <c r="K2303" i="1" s="1"/>
  <c r="G2508" i="3"/>
  <c r="AM2508" i="3" s="1"/>
  <c r="AR2507" i="3" l="1"/>
  <c r="AP2507" i="3"/>
  <c r="AQ2507" i="3" s="1"/>
  <c r="S2509" i="3"/>
  <c r="W2508" i="3"/>
  <c r="U2508" i="3"/>
  <c r="V2508" i="3" s="1"/>
  <c r="H2508" i="3"/>
  <c r="AN2508" i="3" s="1"/>
  <c r="L2507" i="3"/>
  <c r="J2507" i="3"/>
  <c r="K2507" i="3" s="1"/>
  <c r="AD2510" i="3"/>
  <c r="AH2510" i="3" s="1"/>
  <c r="AF2509" i="3"/>
  <c r="AG2509" i="3" s="1"/>
  <c r="H2305" i="1"/>
  <c r="L2304" i="1"/>
  <c r="J2304" i="1"/>
  <c r="K2304" i="1" s="1"/>
  <c r="G2509" i="3"/>
  <c r="AM2509" i="3" s="1"/>
  <c r="AR2508" i="3" l="1"/>
  <c r="AP2508" i="3"/>
  <c r="AQ2508" i="3" s="1"/>
  <c r="H2509" i="3"/>
  <c r="AN2509" i="3" s="1"/>
  <c r="L2508" i="3"/>
  <c r="J2508" i="3"/>
  <c r="K2508" i="3" s="1"/>
  <c r="S2510" i="3"/>
  <c r="W2509" i="3"/>
  <c r="U2509" i="3"/>
  <c r="V2509" i="3" s="1"/>
  <c r="AD2511" i="3"/>
  <c r="AH2511" i="3" s="1"/>
  <c r="AF2510" i="3"/>
  <c r="AG2510" i="3" s="1"/>
  <c r="H2306" i="1"/>
  <c r="L2305" i="1"/>
  <c r="J2305" i="1"/>
  <c r="K2305" i="1" s="1"/>
  <c r="G2510" i="3"/>
  <c r="AM2510" i="3" s="1"/>
  <c r="AR2509" i="3" l="1"/>
  <c r="AP2509" i="3"/>
  <c r="AQ2509" i="3" s="1"/>
  <c r="S2511" i="3"/>
  <c r="W2510" i="3"/>
  <c r="U2510" i="3"/>
  <c r="V2510" i="3" s="1"/>
  <c r="H2510" i="3"/>
  <c r="AN2510" i="3" s="1"/>
  <c r="L2509" i="3"/>
  <c r="J2509" i="3"/>
  <c r="K2509" i="3" s="1"/>
  <c r="AD2512" i="3"/>
  <c r="AH2512" i="3" s="1"/>
  <c r="AF2511" i="3"/>
  <c r="AG2511" i="3" s="1"/>
  <c r="H2307" i="1"/>
  <c r="L2306" i="1"/>
  <c r="J2306" i="1"/>
  <c r="K2306" i="1" s="1"/>
  <c r="G2511" i="3"/>
  <c r="AM2511" i="3" s="1"/>
  <c r="AR2510" i="3" l="1"/>
  <c r="AP2510" i="3"/>
  <c r="AQ2510" i="3" s="1"/>
  <c r="H2511" i="3"/>
  <c r="AN2511" i="3" s="1"/>
  <c r="L2510" i="3"/>
  <c r="J2510" i="3"/>
  <c r="K2510" i="3" s="1"/>
  <c r="S2512" i="3"/>
  <c r="W2511" i="3"/>
  <c r="U2511" i="3"/>
  <c r="V2511" i="3" s="1"/>
  <c r="AD2513" i="3"/>
  <c r="AH2513" i="3" s="1"/>
  <c r="AF2512" i="3"/>
  <c r="AG2512" i="3" s="1"/>
  <c r="H2308" i="1"/>
  <c r="L2307" i="1"/>
  <c r="J2307" i="1"/>
  <c r="K2307" i="1" s="1"/>
  <c r="G2512" i="3"/>
  <c r="AM2512" i="3" s="1"/>
  <c r="AR2511" i="3" l="1"/>
  <c r="AP2511" i="3"/>
  <c r="AQ2511" i="3" s="1"/>
  <c r="S2513" i="3"/>
  <c r="W2512" i="3"/>
  <c r="U2512" i="3"/>
  <c r="V2512" i="3" s="1"/>
  <c r="H2512" i="3"/>
  <c r="AN2512" i="3" s="1"/>
  <c r="L2511" i="3"/>
  <c r="J2511" i="3"/>
  <c r="K2511" i="3" s="1"/>
  <c r="AD2514" i="3"/>
  <c r="AH2514" i="3" s="1"/>
  <c r="AF2513" i="3"/>
  <c r="AG2513" i="3" s="1"/>
  <c r="H2309" i="1"/>
  <c r="L2308" i="1"/>
  <c r="J2308" i="1"/>
  <c r="K2308" i="1" s="1"/>
  <c r="G2513" i="3"/>
  <c r="AM2513" i="3" s="1"/>
  <c r="AR2512" i="3" l="1"/>
  <c r="AP2512" i="3"/>
  <c r="AQ2512" i="3" s="1"/>
  <c r="H2513" i="3"/>
  <c r="AN2513" i="3" s="1"/>
  <c r="L2512" i="3"/>
  <c r="J2512" i="3"/>
  <c r="K2512" i="3" s="1"/>
  <c r="S2514" i="3"/>
  <c r="W2513" i="3"/>
  <c r="U2513" i="3"/>
  <c r="V2513" i="3" s="1"/>
  <c r="AD2515" i="3"/>
  <c r="AH2515" i="3" s="1"/>
  <c r="AF2514" i="3"/>
  <c r="H2310" i="1"/>
  <c r="L2309" i="1"/>
  <c r="J2309" i="1"/>
  <c r="K2309" i="1" s="1"/>
  <c r="G2514" i="3"/>
  <c r="AM2514" i="3" s="1"/>
  <c r="AG2514" i="3" l="1"/>
  <c r="AW149" i="3"/>
  <c r="BA149" i="3" s="1"/>
  <c r="AR2513" i="3"/>
  <c r="AP2513" i="3"/>
  <c r="AQ2513" i="3" s="1"/>
  <c r="S2515" i="3"/>
  <c r="W2514" i="3"/>
  <c r="U2514" i="3"/>
  <c r="H2514" i="3"/>
  <c r="AN2514" i="3" s="1"/>
  <c r="L2513" i="3"/>
  <c r="J2513" i="3"/>
  <c r="K2513" i="3" s="1"/>
  <c r="AD2516" i="3"/>
  <c r="AH2516" i="3" s="1"/>
  <c r="AF2515" i="3"/>
  <c r="AG2515" i="3" s="1"/>
  <c r="H2311" i="1"/>
  <c r="L2310" i="1"/>
  <c r="J2310" i="1"/>
  <c r="K2310" i="1" s="1"/>
  <c r="G2515" i="3"/>
  <c r="AM2515" i="3" s="1"/>
  <c r="AR2514" i="3" l="1"/>
  <c r="AP2514" i="3"/>
  <c r="V2514" i="3"/>
  <c r="AV149" i="3"/>
  <c r="AZ149" i="3" s="1"/>
  <c r="H2515" i="3"/>
  <c r="AN2515" i="3" s="1"/>
  <c r="L2514" i="3"/>
  <c r="J2514" i="3"/>
  <c r="S2516" i="3"/>
  <c r="W2515" i="3"/>
  <c r="U2515" i="3"/>
  <c r="V2515" i="3" s="1"/>
  <c r="AD2517" i="3"/>
  <c r="AH2517" i="3" s="1"/>
  <c r="AF2516" i="3"/>
  <c r="AG2516" i="3" s="1"/>
  <c r="H2312" i="1"/>
  <c r="L2311" i="1"/>
  <c r="J2311" i="1"/>
  <c r="K2311" i="1" s="1"/>
  <c r="G2516" i="3"/>
  <c r="AM2516" i="3" s="1"/>
  <c r="AR2515" i="3" l="1"/>
  <c r="AP2515" i="3"/>
  <c r="AQ2515" i="3" s="1"/>
  <c r="K2514" i="3"/>
  <c r="AU149" i="3"/>
  <c r="AY149" i="3" s="1"/>
  <c r="AX149" i="3"/>
  <c r="BB149" i="3" s="1"/>
  <c r="AQ2514" i="3"/>
  <c r="S2517" i="3"/>
  <c r="W2516" i="3"/>
  <c r="U2516" i="3"/>
  <c r="V2516" i="3" s="1"/>
  <c r="H2516" i="3"/>
  <c r="AN2516" i="3" s="1"/>
  <c r="L2515" i="3"/>
  <c r="J2515" i="3"/>
  <c r="K2515" i="3" s="1"/>
  <c r="AD2518" i="3"/>
  <c r="AH2518" i="3" s="1"/>
  <c r="AF2517" i="3"/>
  <c r="AG2517" i="3" s="1"/>
  <c r="H2313" i="1"/>
  <c r="L2312" i="1"/>
  <c r="J2312" i="1"/>
  <c r="K2312" i="1" s="1"/>
  <c r="G2517" i="3"/>
  <c r="AM2517" i="3" s="1"/>
  <c r="AR2516" i="3" l="1"/>
  <c r="AP2516" i="3"/>
  <c r="AQ2516" i="3" s="1"/>
  <c r="H2517" i="3"/>
  <c r="AN2517" i="3" s="1"/>
  <c r="L2516" i="3"/>
  <c r="J2516" i="3"/>
  <c r="K2516" i="3" s="1"/>
  <c r="S2518" i="3"/>
  <c r="W2517" i="3"/>
  <c r="U2517" i="3"/>
  <c r="V2517" i="3" s="1"/>
  <c r="AD2519" i="3"/>
  <c r="AH2519" i="3" s="1"/>
  <c r="AF2518" i="3"/>
  <c r="AG2518" i="3" s="1"/>
  <c r="H2314" i="1"/>
  <c r="L2313" i="1"/>
  <c r="J2313" i="1"/>
  <c r="K2313" i="1" s="1"/>
  <c r="G2518" i="3"/>
  <c r="AM2518" i="3" s="1"/>
  <c r="AR2517" i="3" l="1"/>
  <c r="AP2517" i="3"/>
  <c r="AQ2517" i="3" s="1"/>
  <c r="S2519" i="3"/>
  <c r="W2518" i="3"/>
  <c r="U2518" i="3"/>
  <c r="V2518" i="3" s="1"/>
  <c r="H2518" i="3"/>
  <c r="AN2518" i="3" s="1"/>
  <c r="L2517" i="3"/>
  <c r="J2517" i="3"/>
  <c r="K2517" i="3" s="1"/>
  <c r="AD2520" i="3"/>
  <c r="AH2520" i="3" s="1"/>
  <c r="AF2519" i="3"/>
  <c r="AG2519" i="3" s="1"/>
  <c r="H2315" i="1"/>
  <c r="L2314" i="1"/>
  <c r="J2314" i="1"/>
  <c r="K2314" i="1" s="1"/>
  <c r="G2519" i="3"/>
  <c r="AM2519" i="3" s="1"/>
  <c r="AR2518" i="3" l="1"/>
  <c r="AP2518" i="3"/>
  <c r="AQ2518" i="3" s="1"/>
  <c r="H2519" i="3"/>
  <c r="AN2519" i="3" s="1"/>
  <c r="L2518" i="3"/>
  <c r="J2518" i="3"/>
  <c r="K2518" i="3" s="1"/>
  <c r="S2520" i="3"/>
  <c r="W2519" i="3"/>
  <c r="U2519" i="3"/>
  <c r="V2519" i="3" s="1"/>
  <c r="AD2521" i="3"/>
  <c r="AH2521" i="3" s="1"/>
  <c r="AF2520" i="3"/>
  <c r="AG2520" i="3" s="1"/>
  <c r="H2316" i="1"/>
  <c r="L2315" i="1"/>
  <c r="J2315" i="1"/>
  <c r="G2520" i="3"/>
  <c r="AM2520" i="3" s="1"/>
  <c r="AR2519" i="3" l="1"/>
  <c r="AP2519" i="3"/>
  <c r="AQ2519" i="3" s="1"/>
  <c r="K2315" i="1"/>
  <c r="S128" i="1"/>
  <c r="T128" i="1" s="1"/>
  <c r="S2521" i="3"/>
  <c r="W2520" i="3"/>
  <c r="U2520" i="3"/>
  <c r="V2520" i="3" s="1"/>
  <c r="H2520" i="3"/>
  <c r="AN2520" i="3" s="1"/>
  <c r="L2519" i="3"/>
  <c r="J2519" i="3"/>
  <c r="K2519" i="3" s="1"/>
  <c r="AD2522" i="3"/>
  <c r="AH2522" i="3" s="1"/>
  <c r="AF2521" i="3"/>
  <c r="AG2521" i="3" s="1"/>
  <c r="H2317" i="1"/>
  <c r="L2316" i="1"/>
  <c r="J2316" i="1"/>
  <c r="K2316" i="1" s="1"/>
  <c r="G2521" i="3"/>
  <c r="AM2521" i="3" s="1"/>
  <c r="AR2520" i="3" l="1"/>
  <c r="AP2520" i="3"/>
  <c r="AQ2520" i="3" s="1"/>
  <c r="H2521" i="3"/>
  <c r="AN2521" i="3" s="1"/>
  <c r="L2520" i="3"/>
  <c r="J2520" i="3"/>
  <c r="K2520" i="3" s="1"/>
  <c r="S2522" i="3"/>
  <c r="W2521" i="3"/>
  <c r="U2521" i="3"/>
  <c r="V2521" i="3" s="1"/>
  <c r="AD2523" i="3"/>
  <c r="AH2523" i="3" s="1"/>
  <c r="AF2522" i="3"/>
  <c r="AG2522" i="3" s="1"/>
  <c r="H2318" i="1"/>
  <c r="L2317" i="1"/>
  <c r="J2317" i="1"/>
  <c r="K2317" i="1" s="1"/>
  <c r="G2522" i="3"/>
  <c r="AM2522" i="3" s="1"/>
  <c r="AR2521" i="3" l="1"/>
  <c r="AP2521" i="3"/>
  <c r="AQ2521" i="3" s="1"/>
  <c r="S2523" i="3"/>
  <c r="W2522" i="3"/>
  <c r="U2522" i="3"/>
  <c r="V2522" i="3" s="1"/>
  <c r="H2522" i="3"/>
  <c r="AN2522" i="3" s="1"/>
  <c r="L2521" i="3"/>
  <c r="J2521" i="3"/>
  <c r="K2521" i="3" s="1"/>
  <c r="AD2524" i="3"/>
  <c r="AH2524" i="3" s="1"/>
  <c r="AF2523" i="3"/>
  <c r="AG2523" i="3" s="1"/>
  <c r="H2319" i="1"/>
  <c r="L2318" i="1"/>
  <c r="J2318" i="1"/>
  <c r="K2318" i="1" s="1"/>
  <c r="G2523" i="3"/>
  <c r="AM2523" i="3" s="1"/>
  <c r="AR2522" i="3" l="1"/>
  <c r="AP2522" i="3"/>
  <c r="AQ2522" i="3" s="1"/>
  <c r="H2523" i="3"/>
  <c r="AN2523" i="3" s="1"/>
  <c r="L2522" i="3"/>
  <c r="J2522" i="3"/>
  <c r="K2522" i="3" s="1"/>
  <c r="S2524" i="3"/>
  <c r="W2523" i="3"/>
  <c r="U2523" i="3"/>
  <c r="V2523" i="3" s="1"/>
  <c r="AD2525" i="3"/>
  <c r="AH2525" i="3" s="1"/>
  <c r="AF2524" i="3"/>
  <c r="AG2524" i="3" s="1"/>
  <c r="H2320" i="1"/>
  <c r="L2319" i="1"/>
  <c r="J2319" i="1"/>
  <c r="K2319" i="1" s="1"/>
  <c r="G2524" i="3"/>
  <c r="AM2524" i="3" s="1"/>
  <c r="AR2523" i="3" l="1"/>
  <c r="AP2523" i="3"/>
  <c r="AQ2523" i="3" s="1"/>
  <c r="S2525" i="3"/>
  <c r="W2524" i="3"/>
  <c r="U2524" i="3"/>
  <c r="V2524" i="3" s="1"/>
  <c r="H2524" i="3"/>
  <c r="AN2524" i="3" s="1"/>
  <c r="L2523" i="3"/>
  <c r="J2523" i="3"/>
  <c r="K2523" i="3" s="1"/>
  <c r="AD2526" i="3"/>
  <c r="AH2526" i="3" s="1"/>
  <c r="AF2525" i="3"/>
  <c r="AG2525" i="3" s="1"/>
  <c r="H2321" i="1"/>
  <c r="L2320" i="1"/>
  <c r="J2320" i="1"/>
  <c r="K2320" i="1" s="1"/>
  <c r="G2525" i="3"/>
  <c r="AM2525" i="3" s="1"/>
  <c r="AR2524" i="3" l="1"/>
  <c r="AP2524" i="3"/>
  <c r="AQ2524" i="3" s="1"/>
  <c r="H2525" i="3"/>
  <c r="AN2525" i="3" s="1"/>
  <c r="L2524" i="3"/>
  <c r="J2524" i="3"/>
  <c r="K2524" i="3" s="1"/>
  <c r="S2526" i="3"/>
  <c r="W2525" i="3"/>
  <c r="U2525" i="3"/>
  <c r="V2525" i="3" s="1"/>
  <c r="AD2527" i="3"/>
  <c r="AH2527" i="3" s="1"/>
  <c r="AF2526" i="3"/>
  <c r="AG2526" i="3" s="1"/>
  <c r="H2322" i="1"/>
  <c r="L2321" i="1"/>
  <c r="J2321" i="1"/>
  <c r="K2321" i="1" s="1"/>
  <c r="G2526" i="3"/>
  <c r="AM2526" i="3" s="1"/>
  <c r="AR2525" i="3" l="1"/>
  <c r="AP2525" i="3"/>
  <c r="AQ2525" i="3" s="1"/>
  <c r="S2527" i="3"/>
  <c r="W2526" i="3"/>
  <c r="U2526" i="3"/>
  <c r="V2526" i="3" s="1"/>
  <c r="H2526" i="3"/>
  <c r="AN2526" i="3" s="1"/>
  <c r="L2525" i="3"/>
  <c r="J2525" i="3"/>
  <c r="K2525" i="3" s="1"/>
  <c r="AD2528" i="3"/>
  <c r="AH2528" i="3" s="1"/>
  <c r="AF2527" i="3"/>
  <c r="AG2527" i="3" s="1"/>
  <c r="H2323" i="1"/>
  <c r="L2322" i="1"/>
  <c r="J2322" i="1"/>
  <c r="K2322" i="1" s="1"/>
  <c r="G2527" i="3"/>
  <c r="AM2527" i="3" s="1"/>
  <c r="AR2526" i="3" l="1"/>
  <c r="AP2526" i="3"/>
  <c r="AQ2526" i="3" s="1"/>
  <c r="H2527" i="3"/>
  <c r="AN2527" i="3" s="1"/>
  <c r="L2526" i="3"/>
  <c r="J2526" i="3"/>
  <c r="K2526" i="3" s="1"/>
  <c r="S2528" i="3"/>
  <c r="W2527" i="3"/>
  <c r="U2527" i="3"/>
  <c r="V2527" i="3" s="1"/>
  <c r="AD2529" i="3"/>
  <c r="AH2529" i="3" s="1"/>
  <c r="AF2528" i="3"/>
  <c r="AG2528" i="3" s="1"/>
  <c r="H2324" i="1"/>
  <c r="L2323" i="1"/>
  <c r="J2323" i="1"/>
  <c r="K2323" i="1" s="1"/>
  <c r="G2528" i="3"/>
  <c r="AM2528" i="3" s="1"/>
  <c r="AR2527" i="3" l="1"/>
  <c r="AP2527" i="3"/>
  <c r="AQ2527" i="3" s="1"/>
  <c r="S2529" i="3"/>
  <c r="W2528" i="3"/>
  <c r="U2528" i="3"/>
  <c r="V2528" i="3" s="1"/>
  <c r="H2528" i="3"/>
  <c r="AN2528" i="3" s="1"/>
  <c r="L2527" i="3"/>
  <c r="J2527" i="3"/>
  <c r="K2527" i="3" s="1"/>
  <c r="AD2530" i="3"/>
  <c r="AH2530" i="3" s="1"/>
  <c r="AF2529" i="3"/>
  <c r="AG2529" i="3" s="1"/>
  <c r="H2325" i="1"/>
  <c r="L2324" i="1"/>
  <c r="J2324" i="1"/>
  <c r="K2324" i="1" s="1"/>
  <c r="G2529" i="3"/>
  <c r="AM2529" i="3" s="1"/>
  <c r="AR2528" i="3" l="1"/>
  <c r="AP2528" i="3"/>
  <c r="AQ2528" i="3" s="1"/>
  <c r="H2529" i="3"/>
  <c r="AN2529" i="3" s="1"/>
  <c r="L2528" i="3"/>
  <c r="J2528" i="3"/>
  <c r="K2528" i="3" s="1"/>
  <c r="S2530" i="3"/>
  <c r="W2529" i="3"/>
  <c r="U2529" i="3"/>
  <c r="V2529" i="3" s="1"/>
  <c r="AD2531" i="3"/>
  <c r="AH2531" i="3" s="1"/>
  <c r="AF2530" i="3"/>
  <c r="AG2530" i="3" s="1"/>
  <c r="H2326" i="1"/>
  <c r="L2325" i="1"/>
  <c r="J2325" i="1"/>
  <c r="K2325" i="1" s="1"/>
  <c r="G2530" i="3"/>
  <c r="AM2530" i="3" s="1"/>
  <c r="AR2529" i="3" l="1"/>
  <c r="AP2529" i="3"/>
  <c r="AQ2529" i="3" s="1"/>
  <c r="S2531" i="3"/>
  <c r="W2530" i="3"/>
  <c r="U2530" i="3"/>
  <c r="V2530" i="3" s="1"/>
  <c r="H2530" i="3"/>
  <c r="AN2530" i="3" s="1"/>
  <c r="L2529" i="3"/>
  <c r="J2529" i="3"/>
  <c r="K2529" i="3" s="1"/>
  <c r="AD2532" i="3"/>
  <c r="AH2532" i="3" s="1"/>
  <c r="AF2531" i="3"/>
  <c r="AG2531" i="3" s="1"/>
  <c r="H2327" i="1"/>
  <c r="L2326" i="1"/>
  <c r="J2326" i="1"/>
  <c r="K2326" i="1" s="1"/>
  <c r="G2531" i="3"/>
  <c r="AM2531" i="3" s="1"/>
  <c r="AR2530" i="3" l="1"/>
  <c r="AP2530" i="3"/>
  <c r="AQ2530" i="3" s="1"/>
  <c r="H2531" i="3"/>
  <c r="AN2531" i="3" s="1"/>
  <c r="L2530" i="3"/>
  <c r="J2530" i="3"/>
  <c r="K2530" i="3" s="1"/>
  <c r="S2532" i="3"/>
  <c r="W2531" i="3"/>
  <c r="U2531" i="3"/>
  <c r="V2531" i="3" s="1"/>
  <c r="AD2533" i="3"/>
  <c r="AH2533" i="3" s="1"/>
  <c r="AF2532" i="3"/>
  <c r="AG2532" i="3" s="1"/>
  <c r="H2328" i="1"/>
  <c r="L2327" i="1"/>
  <c r="J2327" i="1"/>
  <c r="K2327" i="1" s="1"/>
  <c r="G2532" i="3"/>
  <c r="AM2532" i="3" s="1"/>
  <c r="AR2531" i="3" l="1"/>
  <c r="AP2531" i="3"/>
  <c r="AQ2531" i="3" s="1"/>
  <c r="S2533" i="3"/>
  <c r="W2532" i="3"/>
  <c r="U2532" i="3"/>
  <c r="V2532" i="3" s="1"/>
  <c r="H2532" i="3"/>
  <c r="AN2532" i="3" s="1"/>
  <c r="L2531" i="3"/>
  <c r="J2531" i="3"/>
  <c r="K2531" i="3" s="1"/>
  <c r="AD2534" i="3"/>
  <c r="AH2534" i="3" s="1"/>
  <c r="AF2533" i="3"/>
  <c r="AG2533" i="3" s="1"/>
  <c r="H2329" i="1"/>
  <c r="L2328" i="1"/>
  <c r="J2328" i="1"/>
  <c r="K2328" i="1" s="1"/>
  <c r="G2533" i="3"/>
  <c r="AM2533" i="3" s="1"/>
  <c r="AR2532" i="3" l="1"/>
  <c r="AP2532" i="3"/>
  <c r="AQ2532" i="3" s="1"/>
  <c r="H2533" i="3"/>
  <c r="AN2533" i="3" s="1"/>
  <c r="L2532" i="3"/>
  <c r="J2532" i="3"/>
  <c r="K2532" i="3" s="1"/>
  <c r="S2534" i="3"/>
  <c r="W2533" i="3"/>
  <c r="U2533" i="3"/>
  <c r="V2533" i="3" s="1"/>
  <c r="AD2535" i="3"/>
  <c r="AH2535" i="3" s="1"/>
  <c r="AF2534" i="3"/>
  <c r="H2330" i="1"/>
  <c r="L2329" i="1"/>
  <c r="J2329" i="1"/>
  <c r="K2329" i="1" s="1"/>
  <c r="G2534" i="3"/>
  <c r="AM2534" i="3" s="1"/>
  <c r="AR2533" i="3" l="1"/>
  <c r="AP2533" i="3"/>
  <c r="AQ2533" i="3" s="1"/>
  <c r="AG2534" i="3"/>
  <c r="AW150" i="3"/>
  <c r="BA150" i="3" s="1"/>
  <c r="S2535" i="3"/>
  <c r="W2534" i="3"/>
  <c r="U2534" i="3"/>
  <c r="H2534" i="3"/>
  <c r="AN2534" i="3" s="1"/>
  <c r="L2533" i="3"/>
  <c r="J2533" i="3"/>
  <c r="K2533" i="3" s="1"/>
  <c r="AD2536" i="3"/>
  <c r="AH2536" i="3" s="1"/>
  <c r="AF2535" i="3"/>
  <c r="AG2535" i="3" s="1"/>
  <c r="H2331" i="1"/>
  <c r="L2330" i="1"/>
  <c r="J2330" i="1"/>
  <c r="K2330" i="1" s="1"/>
  <c r="G2535" i="3"/>
  <c r="AM2535" i="3" s="1"/>
  <c r="AR2534" i="3" l="1"/>
  <c r="AP2534" i="3"/>
  <c r="V2534" i="3"/>
  <c r="AV150" i="3"/>
  <c r="AZ150" i="3" s="1"/>
  <c r="H2535" i="3"/>
  <c r="AN2535" i="3" s="1"/>
  <c r="L2534" i="3"/>
  <c r="J2534" i="3"/>
  <c r="S2536" i="3"/>
  <c r="W2535" i="3"/>
  <c r="U2535" i="3"/>
  <c r="V2535" i="3" s="1"/>
  <c r="AD2537" i="3"/>
  <c r="AH2537" i="3" s="1"/>
  <c r="AF2536" i="3"/>
  <c r="AG2536" i="3" s="1"/>
  <c r="H2332" i="1"/>
  <c r="L2331" i="1"/>
  <c r="J2331" i="1"/>
  <c r="K2331" i="1" s="1"/>
  <c r="G2536" i="3"/>
  <c r="AM2536" i="3" s="1"/>
  <c r="AR2535" i="3" l="1"/>
  <c r="AP2535" i="3"/>
  <c r="AQ2535" i="3" s="1"/>
  <c r="K2534" i="3"/>
  <c r="AU150" i="3"/>
  <c r="AY150" i="3" s="1"/>
  <c r="AX150" i="3"/>
  <c r="BB150" i="3" s="1"/>
  <c r="AQ2534" i="3"/>
  <c r="S2537" i="3"/>
  <c r="W2536" i="3"/>
  <c r="U2536" i="3"/>
  <c r="V2536" i="3" s="1"/>
  <c r="H2536" i="3"/>
  <c r="AN2536" i="3" s="1"/>
  <c r="L2535" i="3"/>
  <c r="J2535" i="3"/>
  <c r="K2535" i="3" s="1"/>
  <c r="AD2538" i="3"/>
  <c r="AH2538" i="3" s="1"/>
  <c r="AF2537" i="3"/>
  <c r="AG2537" i="3" s="1"/>
  <c r="H2333" i="1"/>
  <c r="L2332" i="1"/>
  <c r="J2332" i="1"/>
  <c r="K2332" i="1" s="1"/>
  <c r="G2537" i="3"/>
  <c r="AM2537" i="3" s="1"/>
  <c r="AR2536" i="3" l="1"/>
  <c r="AP2536" i="3"/>
  <c r="AQ2536" i="3" s="1"/>
  <c r="H2537" i="3"/>
  <c r="AN2537" i="3" s="1"/>
  <c r="L2536" i="3"/>
  <c r="J2536" i="3"/>
  <c r="K2536" i="3" s="1"/>
  <c r="S2538" i="3"/>
  <c r="W2537" i="3"/>
  <c r="U2537" i="3"/>
  <c r="V2537" i="3" s="1"/>
  <c r="AD2539" i="3"/>
  <c r="AH2539" i="3" s="1"/>
  <c r="AF2538" i="3"/>
  <c r="AG2538" i="3" s="1"/>
  <c r="H2334" i="1"/>
  <c r="L2333" i="1"/>
  <c r="J2333" i="1"/>
  <c r="K2333" i="1" s="1"/>
  <c r="G2538" i="3"/>
  <c r="AM2538" i="3" s="1"/>
  <c r="AR2537" i="3" l="1"/>
  <c r="AP2537" i="3"/>
  <c r="AQ2537" i="3" s="1"/>
  <c r="S2539" i="3"/>
  <c r="W2538" i="3"/>
  <c r="U2538" i="3"/>
  <c r="V2538" i="3" s="1"/>
  <c r="H2538" i="3"/>
  <c r="AN2538" i="3" s="1"/>
  <c r="L2537" i="3"/>
  <c r="J2537" i="3"/>
  <c r="K2537" i="3" s="1"/>
  <c r="AD2540" i="3"/>
  <c r="AH2540" i="3" s="1"/>
  <c r="AF2539" i="3"/>
  <c r="AG2539" i="3" s="1"/>
  <c r="H2335" i="1"/>
  <c r="L2334" i="1"/>
  <c r="J2334" i="1"/>
  <c r="K2334" i="1" s="1"/>
  <c r="G2539" i="3"/>
  <c r="AM2539" i="3" s="1"/>
  <c r="AR2538" i="3" l="1"/>
  <c r="AP2538" i="3"/>
  <c r="AQ2538" i="3" s="1"/>
  <c r="H2539" i="3"/>
  <c r="AN2539" i="3" s="1"/>
  <c r="L2538" i="3"/>
  <c r="J2538" i="3"/>
  <c r="K2538" i="3" s="1"/>
  <c r="S2540" i="3"/>
  <c r="W2539" i="3"/>
  <c r="U2539" i="3"/>
  <c r="V2539" i="3" s="1"/>
  <c r="AD2541" i="3"/>
  <c r="AH2541" i="3" s="1"/>
  <c r="AF2540" i="3"/>
  <c r="AG2540" i="3" s="1"/>
  <c r="H2336" i="1"/>
  <c r="L2335" i="1"/>
  <c r="J2335" i="1"/>
  <c r="K2335" i="1" s="1"/>
  <c r="G2540" i="3"/>
  <c r="AM2540" i="3" s="1"/>
  <c r="AR2539" i="3" l="1"/>
  <c r="AP2539" i="3"/>
  <c r="AQ2539" i="3" s="1"/>
  <c r="S2541" i="3"/>
  <c r="W2540" i="3"/>
  <c r="U2540" i="3"/>
  <c r="V2540" i="3" s="1"/>
  <c r="H2540" i="3"/>
  <c r="AN2540" i="3" s="1"/>
  <c r="L2539" i="3"/>
  <c r="J2539" i="3"/>
  <c r="K2539" i="3" s="1"/>
  <c r="AD2542" i="3"/>
  <c r="AH2542" i="3" s="1"/>
  <c r="AF2541" i="3"/>
  <c r="AG2541" i="3" s="1"/>
  <c r="H2337" i="1"/>
  <c r="L2336" i="1"/>
  <c r="J2336" i="1"/>
  <c r="K2336" i="1" s="1"/>
  <c r="G2541" i="3"/>
  <c r="AM2541" i="3" s="1"/>
  <c r="AR2540" i="3" l="1"/>
  <c r="AP2540" i="3"/>
  <c r="AQ2540" i="3" s="1"/>
  <c r="H2541" i="3"/>
  <c r="AN2541" i="3" s="1"/>
  <c r="L2540" i="3"/>
  <c r="J2540" i="3"/>
  <c r="K2540" i="3" s="1"/>
  <c r="S2542" i="3"/>
  <c r="W2541" i="3"/>
  <c r="U2541" i="3"/>
  <c r="V2541" i="3" s="1"/>
  <c r="AD2543" i="3"/>
  <c r="AH2543" i="3" s="1"/>
  <c r="AF2542" i="3"/>
  <c r="AG2542" i="3" s="1"/>
  <c r="H2338" i="1"/>
  <c r="L2337" i="1"/>
  <c r="J2337" i="1"/>
  <c r="K2337" i="1" s="1"/>
  <c r="G2542" i="3"/>
  <c r="AM2542" i="3" s="1"/>
  <c r="AR2541" i="3" l="1"/>
  <c r="AP2541" i="3"/>
  <c r="AQ2541" i="3" s="1"/>
  <c r="S2543" i="3"/>
  <c r="W2542" i="3"/>
  <c r="U2542" i="3"/>
  <c r="V2542" i="3" s="1"/>
  <c r="H2542" i="3"/>
  <c r="AN2542" i="3" s="1"/>
  <c r="L2541" i="3"/>
  <c r="J2541" i="3"/>
  <c r="K2541" i="3" s="1"/>
  <c r="AD2544" i="3"/>
  <c r="AH2544" i="3" s="1"/>
  <c r="AF2543" i="3"/>
  <c r="AG2543" i="3" s="1"/>
  <c r="H2339" i="1"/>
  <c r="L2338" i="1"/>
  <c r="J2338" i="1"/>
  <c r="G2543" i="3"/>
  <c r="AM2543" i="3" s="1"/>
  <c r="AR2542" i="3" l="1"/>
  <c r="AP2542" i="3"/>
  <c r="AQ2542" i="3" s="1"/>
  <c r="K2338" i="1"/>
  <c r="S129" i="1"/>
  <c r="T129" i="1" s="1"/>
  <c r="H2543" i="3"/>
  <c r="AN2543" i="3" s="1"/>
  <c r="L2542" i="3"/>
  <c r="J2542" i="3"/>
  <c r="K2542" i="3" s="1"/>
  <c r="S2544" i="3"/>
  <c r="W2543" i="3"/>
  <c r="U2543" i="3"/>
  <c r="V2543" i="3" s="1"/>
  <c r="AD2545" i="3"/>
  <c r="AH2545" i="3" s="1"/>
  <c r="AF2544" i="3"/>
  <c r="AG2544" i="3" s="1"/>
  <c r="H2340" i="1"/>
  <c r="L2339" i="1"/>
  <c r="J2339" i="1"/>
  <c r="K2339" i="1" s="1"/>
  <c r="G2544" i="3"/>
  <c r="AM2544" i="3" s="1"/>
  <c r="AR2543" i="3" l="1"/>
  <c r="AP2543" i="3"/>
  <c r="AQ2543" i="3" s="1"/>
  <c r="S2545" i="3"/>
  <c r="W2544" i="3"/>
  <c r="U2544" i="3"/>
  <c r="V2544" i="3" s="1"/>
  <c r="H2544" i="3"/>
  <c r="AN2544" i="3" s="1"/>
  <c r="L2543" i="3"/>
  <c r="J2543" i="3"/>
  <c r="K2543" i="3" s="1"/>
  <c r="AD2546" i="3"/>
  <c r="AH2546" i="3" s="1"/>
  <c r="AF2545" i="3"/>
  <c r="AG2545" i="3" s="1"/>
  <c r="H2341" i="1"/>
  <c r="L2340" i="1"/>
  <c r="J2340" i="1"/>
  <c r="K2340" i="1" s="1"/>
  <c r="G2545" i="3"/>
  <c r="AM2545" i="3" s="1"/>
  <c r="AR2544" i="3" l="1"/>
  <c r="AP2544" i="3"/>
  <c r="AQ2544" i="3" s="1"/>
  <c r="H2545" i="3"/>
  <c r="AN2545" i="3" s="1"/>
  <c r="L2544" i="3"/>
  <c r="J2544" i="3"/>
  <c r="K2544" i="3" s="1"/>
  <c r="S2546" i="3"/>
  <c r="W2545" i="3"/>
  <c r="U2545" i="3"/>
  <c r="V2545" i="3" s="1"/>
  <c r="AD2547" i="3"/>
  <c r="AH2547" i="3" s="1"/>
  <c r="AF2546" i="3"/>
  <c r="AG2546" i="3" s="1"/>
  <c r="H2342" i="1"/>
  <c r="L2341" i="1"/>
  <c r="J2341" i="1"/>
  <c r="K2341" i="1" s="1"/>
  <c r="G2546" i="3"/>
  <c r="AM2546" i="3" s="1"/>
  <c r="AR2545" i="3" l="1"/>
  <c r="AP2545" i="3"/>
  <c r="AQ2545" i="3" s="1"/>
  <c r="S2547" i="3"/>
  <c r="W2546" i="3"/>
  <c r="U2546" i="3"/>
  <c r="V2546" i="3" s="1"/>
  <c r="H2546" i="3"/>
  <c r="AN2546" i="3" s="1"/>
  <c r="L2545" i="3"/>
  <c r="J2545" i="3"/>
  <c r="K2545" i="3" s="1"/>
  <c r="AD2548" i="3"/>
  <c r="AH2548" i="3" s="1"/>
  <c r="AF2547" i="3"/>
  <c r="AG2547" i="3" s="1"/>
  <c r="H2343" i="1"/>
  <c r="L2342" i="1"/>
  <c r="J2342" i="1"/>
  <c r="K2342" i="1" s="1"/>
  <c r="G2547" i="3"/>
  <c r="AM2547" i="3" s="1"/>
  <c r="AR2546" i="3" l="1"/>
  <c r="AP2546" i="3"/>
  <c r="AQ2546" i="3" s="1"/>
  <c r="H2547" i="3"/>
  <c r="AN2547" i="3" s="1"/>
  <c r="L2546" i="3"/>
  <c r="J2546" i="3"/>
  <c r="K2546" i="3" s="1"/>
  <c r="S2548" i="3"/>
  <c r="W2547" i="3"/>
  <c r="U2547" i="3"/>
  <c r="V2547" i="3" s="1"/>
  <c r="AD2549" i="3"/>
  <c r="AH2549" i="3" s="1"/>
  <c r="AF2548" i="3"/>
  <c r="AG2548" i="3" s="1"/>
  <c r="H2344" i="1"/>
  <c r="L2343" i="1"/>
  <c r="J2343" i="1"/>
  <c r="K2343" i="1" s="1"/>
  <c r="G2548" i="3"/>
  <c r="AM2548" i="3" s="1"/>
  <c r="AR2547" i="3" l="1"/>
  <c r="AP2547" i="3"/>
  <c r="AQ2547" i="3" s="1"/>
  <c r="S2549" i="3"/>
  <c r="W2548" i="3"/>
  <c r="U2548" i="3"/>
  <c r="V2548" i="3" s="1"/>
  <c r="H2548" i="3"/>
  <c r="AN2548" i="3" s="1"/>
  <c r="L2547" i="3"/>
  <c r="J2547" i="3"/>
  <c r="K2547" i="3" s="1"/>
  <c r="AD2550" i="3"/>
  <c r="AH2550" i="3" s="1"/>
  <c r="AF2549" i="3"/>
  <c r="AG2549" i="3" s="1"/>
  <c r="H2345" i="1"/>
  <c r="L2344" i="1"/>
  <c r="J2344" i="1"/>
  <c r="K2344" i="1" s="1"/>
  <c r="G2549" i="3"/>
  <c r="AM2549" i="3" s="1"/>
  <c r="AR2548" i="3" l="1"/>
  <c r="AP2548" i="3"/>
  <c r="AQ2548" i="3" s="1"/>
  <c r="H2549" i="3"/>
  <c r="AN2549" i="3" s="1"/>
  <c r="L2548" i="3"/>
  <c r="J2548" i="3"/>
  <c r="K2548" i="3" s="1"/>
  <c r="S2550" i="3"/>
  <c r="W2549" i="3"/>
  <c r="U2549" i="3"/>
  <c r="V2549" i="3" s="1"/>
  <c r="AD2551" i="3"/>
  <c r="AH2551" i="3" s="1"/>
  <c r="AF2550" i="3"/>
  <c r="AG2550" i="3" s="1"/>
  <c r="H2346" i="1"/>
  <c r="L2345" i="1"/>
  <c r="J2345" i="1"/>
  <c r="K2345" i="1" s="1"/>
  <c r="G2550" i="3"/>
  <c r="AM2550" i="3" s="1"/>
  <c r="AR2549" i="3" l="1"/>
  <c r="AP2549" i="3"/>
  <c r="AQ2549" i="3" s="1"/>
  <c r="S2551" i="3"/>
  <c r="W2550" i="3"/>
  <c r="U2550" i="3"/>
  <c r="V2550" i="3" s="1"/>
  <c r="H2550" i="3"/>
  <c r="AN2550" i="3" s="1"/>
  <c r="L2549" i="3"/>
  <c r="J2549" i="3"/>
  <c r="K2549" i="3" s="1"/>
  <c r="AD2552" i="3"/>
  <c r="AH2552" i="3" s="1"/>
  <c r="AF2551" i="3"/>
  <c r="AG2551" i="3" s="1"/>
  <c r="H2347" i="1"/>
  <c r="L2346" i="1"/>
  <c r="J2346" i="1"/>
  <c r="K2346" i="1" s="1"/>
  <c r="G2551" i="3"/>
  <c r="AM2551" i="3" s="1"/>
  <c r="AR2550" i="3" l="1"/>
  <c r="AP2550" i="3"/>
  <c r="AQ2550" i="3" s="1"/>
  <c r="H2551" i="3"/>
  <c r="AN2551" i="3" s="1"/>
  <c r="L2550" i="3"/>
  <c r="J2550" i="3"/>
  <c r="K2550" i="3" s="1"/>
  <c r="S2552" i="3"/>
  <c r="W2551" i="3"/>
  <c r="U2551" i="3"/>
  <c r="V2551" i="3" s="1"/>
  <c r="AD2553" i="3"/>
  <c r="AH2553" i="3" s="1"/>
  <c r="AF2552" i="3"/>
  <c r="H2348" i="1"/>
  <c r="L2347" i="1"/>
  <c r="J2347" i="1"/>
  <c r="K2347" i="1" s="1"/>
  <c r="G2552" i="3"/>
  <c r="AM2552" i="3" s="1"/>
  <c r="AG2552" i="3" l="1"/>
  <c r="AW151" i="3"/>
  <c r="BA151" i="3" s="1"/>
  <c r="AR2551" i="3"/>
  <c r="AP2551" i="3"/>
  <c r="AQ2551" i="3" s="1"/>
  <c r="S2553" i="3"/>
  <c r="W2552" i="3"/>
  <c r="U2552" i="3"/>
  <c r="H2552" i="3"/>
  <c r="AN2552" i="3" s="1"/>
  <c r="L2551" i="3"/>
  <c r="J2551" i="3"/>
  <c r="K2551" i="3" s="1"/>
  <c r="AD2554" i="3"/>
  <c r="AH2554" i="3" s="1"/>
  <c r="AF2553" i="3"/>
  <c r="AG2553" i="3" s="1"/>
  <c r="H2349" i="1"/>
  <c r="L2348" i="1"/>
  <c r="J2348" i="1"/>
  <c r="K2348" i="1" s="1"/>
  <c r="G2553" i="3"/>
  <c r="AM2553" i="3" s="1"/>
  <c r="AR2552" i="3" l="1"/>
  <c r="AP2552" i="3"/>
  <c r="V2552" i="3"/>
  <c r="AV151" i="3"/>
  <c r="AZ151" i="3" s="1"/>
  <c r="H2553" i="3"/>
  <c r="AN2553" i="3" s="1"/>
  <c r="L2552" i="3"/>
  <c r="J2552" i="3"/>
  <c r="S2554" i="3"/>
  <c r="W2553" i="3"/>
  <c r="U2553" i="3"/>
  <c r="V2553" i="3" s="1"/>
  <c r="AD2555" i="3"/>
  <c r="AH2555" i="3" s="1"/>
  <c r="AF2554" i="3"/>
  <c r="AG2554" i="3" s="1"/>
  <c r="H2350" i="1"/>
  <c r="L2349" i="1"/>
  <c r="J2349" i="1"/>
  <c r="K2349" i="1" s="1"/>
  <c r="G2554" i="3"/>
  <c r="AM2554" i="3" s="1"/>
  <c r="AR2553" i="3" l="1"/>
  <c r="AP2553" i="3"/>
  <c r="AQ2553" i="3" s="1"/>
  <c r="K2552" i="3"/>
  <c r="AU151" i="3"/>
  <c r="AY151" i="3" s="1"/>
  <c r="AX151" i="3"/>
  <c r="BB151" i="3" s="1"/>
  <c r="AQ2552" i="3"/>
  <c r="S2555" i="3"/>
  <c r="W2554" i="3"/>
  <c r="U2554" i="3"/>
  <c r="V2554" i="3" s="1"/>
  <c r="H2554" i="3"/>
  <c r="AN2554" i="3" s="1"/>
  <c r="L2553" i="3"/>
  <c r="J2553" i="3"/>
  <c r="K2553" i="3" s="1"/>
  <c r="AD2556" i="3"/>
  <c r="AH2556" i="3" s="1"/>
  <c r="AF2555" i="3"/>
  <c r="AG2555" i="3" s="1"/>
  <c r="H2351" i="1"/>
  <c r="L2350" i="1"/>
  <c r="J2350" i="1"/>
  <c r="K2350" i="1" s="1"/>
  <c r="G2555" i="3"/>
  <c r="AM2555" i="3" s="1"/>
  <c r="AR2554" i="3" l="1"/>
  <c r="AP2554" i="3"/>
  <c r="AQ2554" i="3" s="1"/>
  <c r="H2555" i="3"/>
  <c r="AN2555" i="3" s="1"/>
  <c r="L2554" i="3"/>
  <c r="J2554" i="3"/>
  <c r="K2554" i="3" s="1"/>
  <c r="S2556" i="3"/>
  <c r="W2555" i="3"/>
  <c r="U2555" i="3"/>
  <c r="V2555" i="3" s="1"/>
  <c r="AD2557" i="3"/>
  <c r="AH2557" i="3" s="1"/>
  <c r="AF2556" i="3"/>
  <c r="AG2556" i="3" s="1"/>
  <c r="H2352" i="1"/>
  <c r="L2351" i="1"/>
  <c r="J2351" i="1"/>
  <c r="K2351" i="1" s="1"/>
  <c r="G2556" i="3"/>
  <c r="AM2556" i="3" s="1"/>
  <c r="AR2555" i="3" l="1"/>
  <c r="AP2555" i="3"/>
  <c r="AQ2555" i="3" s="1"/>
  <c r="S2557" i="3"/>
  <c r="W2556" i="3"/>
  <c r="U2556" i="3"/>
  <c r="V2556" i="3" s="1"/>
  <c r="H2556" i="3"/>
  <c r="AN2556" i="3" s="1"/>
  <c r="L2555" i="3"/>
  <c r="J2555" i="3"/>
  <c r="K2555" i="3" s="1"/>
  <c r="AD2558" i="3"/>
  <c r="AH2558" i="3" s="1"/>
  <c r="AF2557" i="3"/>
  <c r="AG2557" i="3" s="1"/>
  <c r="H2353" i="1"/>
  <c r="L2352" i="1"/>
  <c r="J2352" i="1"/>
  <c r="K2352" i="1" s="1"/>
  <c r="G2557" i="3"/>
  <c r="AM2557" i="3" s="1"/>
  <c r="AR2556" i="3" l="1"/>
  <c r="AP2556" i="3"/>
  <c r="AQ2556" i="3" s="1"/>
  <c r="H2557" i="3"/>
  <c r="AN2557" i="3" s="1"/>
  <c r="L2556" i="3"/>
  <c r="J2556" i="3"/>
  <c r="K2556" i="3" s="1"/>
  <c r="S2558" i="3"/>
  <c r="W2557" i="3"/>
  <c r="U2557" i="3"/>
  <c r="V2557" i="3" s="1"/>
  <c r="AD2559" i="3"/>
  <c r="AH2559" i="3" s="1"/>
  <c r="AF2558" i="3"/>
  <c r="AG2558" i="3" s="1"/>
  <c r="H2354" i="1"/>
  <c r="L2353" i="1"/>
  <c r="J2353" i="1"/>
  <c r="K2353" i="1" s="1"/>
  <c r="G2558" i="3"/>
  <c r="AM2558" i="3" s="1"/>
  <c r="AR2557" i="3" l="1"/>
  <c r="AP2557" i="3"/>
  <c r="AQ2557" i="3" s="1"/>
  <c r="S2559" i="3"/>
  <c r="W2558" i="3"/>
  <c r="U2558" i="3"/>
  <c r="V2558" i="3" s="1"/>
  <c r="H2558" i="3"/>
  <c r="AN2558" i="3" s="1"/>
  <c r="L2557" i="3"/>
  <c r="J2557" i="3"/>
  <c r="K2557" i="3" s="1"/>
  <c r="AD2560" i="3"/>
  <c r="AH2560" i="3" s="1"/>
  <c r="AF2559" i="3"/>
  <c r="AG2559" i="3" s="1"/>
  <c r="H2355" i="1"/>
  <c r="L2354" i="1"/>
  <c r="J2354" i="1"/>
  <c r="K2354" i="1" s="1"/>
  <c r="G2559" i="3"/>
  <c r="AM2559" i="3" s="1"/>
  <c r="AR2558" i="3" l="1"/>
  <c r="AP2558" i="3"/>
  <c r="AQ2558" i="3" s="1"/>
  <c r="H2559" i="3"/>
  <c r="AN2559" i="3" s="1"/>
  <c r="L2558" i="3"/>
  <c r="J2558" i="3"/>
  <c r="K2558" i="3" s="1"/>
  <c r="S2560" i="3"/>
  <c r="W2559" i="3"/>
  <c r="U2559" i="3"/>
  <c r="V2559" i="3" s="1"/>
  <c r="AD2561" i="3"/>
  <c r="AH2561" i="3" s="1"/>
  <c r="AF2560" i="3"/>
  <c r="AG2560" i="3" s="1"/>
  <c r="H2356" i="1"/>
  <c r="L2355" i="1"/>
  <c r="J2355" i="1"/>
  <c r="K2355" i="1" s="1"/>
  <c r="G2560" i="3"/>
  <c r="AM2560" i="3" s="1"/>
  <c r="AR2559" i="3" l="1"/>
  <c r="AP2559" i="3"/>
  <c r="AQ2559" i="3" s="1"/>
  <c r="S2561" i="3"/>
  <c r="W2560" i="3"/>
  <c r="U2560" i="3"/>
  <c r="V2560" i="3" s="1"/>
  <c r="H2560" i="3"/>
  <c r="AN2560" i="3" s="1"/>
  <c r="L2559" i="3"/>
  <c r="J2559" i="3"/>
  <c r="K2559" i="3" s="1"/>
  <c r="AD2562" i="3"/>
  <c r="AH2562" i="3" s="1"/>
  <c r="AF2561" i="3"/>
  <c r="AG2561" i="3" s="1"/>
  <c r="H2357" i="1"/>
  <c r="L2356" i="1"/>
  <c r="J2356" i="1"/>
  <c r="K2356" i="1" s="1"/>
  <c r="G2561" i="3"/>
  <c r="AM2561" i="3" s="1"/>
  <c r="AR2560" i="3" l="1"/>
  <c r="AP2560" i="3"/>
  <c r="AQ2560" i="3" s="1"/>
  <c r="H2561" i="3"/>
  <c r="AN2561" i="3" s="1"/>
  <c r="L2560" i="3"/>
  <c r="J2560" i="3"/>
  <c r="K2560" i="3" s="1"/>
  <c r="S2562" i="3"/>
  <c r="W2561" i="3"/>
  <c r="U2561" i="3"/>
  <c r="V2561" i="3" s="1"/>
  <c r="AD2563" i="3"/>
  <c r="AH2563" i="3" s="1"/>
  <c r="AF2562" i="3"/>
  <c r="AG2562" i="3" s="1"/>
  <c r="H2358" i="1"/>
  <c r="L2357" i="1"/>
  <c r="J2357" i="1"/>
  <c r="K2357" i="1" s="1"/>
  <c r="G2562" i="3"/>
  <c r="AM2562" i="3" s="1"/>
  <c r="AR2561" i="3" l="1"/>
  <c r="AP2561" i="3"/>
  <c r="AQ2561" i="3" s="1"/>
  <c r="S2563" i="3"/>
  <c r="W2562" i="3"/>
  <c r="U2562" i="3"/>
  <c r="V2562" i="3" s="1"/>
  <c r="H2562" i="3"/>
  <c r="AN2562" i="3" s="1"/>
  <c r="L2561" i="3"/>
  <c r="J2561" i="3"/>
  <c r="K2561" i="3" s="1"/>
  <c r="AD2564" i="3"/>
  <c r="AH2564" i="3" s="1"/>
  <c r="AF2563" i="3"/>
  <c r="AG2563" i="3" s="1"/>
  <c r="H2359" i="1"/>
  <c r="L2358" i="1"/>
  <c r="J2358" i="1"/>
  <c r="G2563" i="3"/>
  <c r="AM2563" i="3" s="1"/>
  <c r="AR2562" i="3" l="1"/>
  <c r="AP2562" i="3"/>
  <c r="AQ2562" i="3" s="1"/>
  <c r="K2358" i="1"/>
  <c r="S130" i="1"/>
  <c r="T130" i="1" s="1"/>
  <c r="H2563" i="3"/>
  <c r="AN2563" i="3" s="1"/>
  <c r="L2562" i="3"/>
  <c r="J2562" i="3"/>
  <c r="K2562" i="3" s="1"/>
  <c r="S2564" i="3"/>
  <c r="W2563" i="3"/>
  <c r="U2563" i="3"/>
  <c r="V2563" i="3" s="1"/>
  <c r="AD2565" i="3"/>
  <c r="AH2565" i="3" s="1"/>
  <c r="AF2564" i="3"/>
  <c r="AG2564" i="3" s="1"/>
  <c r="H2360" i="1"/>
  <c r="L2359" i="1"/>
  <c r="J2359" i="1"/>
  <c r="K2359" i="1" s="1"/>
  <c r="G2564" i="3"/>
  <c r="AM2564" i="3" s="1"/>
  <c r="AR2563" i="3" l="1"/>
  <c r="AP2563" i="3"/>
  <c r="AQ2563" i="3" s="1"/>
  <c r="S2565" i="3"/>
  <c r="W2564" i="3"/>
  <c r="U2564" i="3"/>
  <c r="V2564" i="3" s="1"/>
  <c r="H2564" i="3"/>
  <c r="AN2564" i="3" s="1"/>
  <c r="L2563" i="3"/>
  <c r="J2563" i="3"/>
  <c r="K2563" i="3" s="1"/>
  <c r="AD2566" i="3"/>
  <c r="AH2566" i="3" s="1"/>
  <c r="AF2565" i="3"/>
  <c r="AG2565" i="3" s="1"/>
  <c r="H2361" i="1"/>
  <c r="L2360" i="1"/>
  <c r="J2360" i="1"/>
  <c r="K2360" i="1" s="1"/>
  <c r="G2565" i="3"/>
  <c r="AM2565" i="3" s="1"/>
  <c r="AR2564" i="3" l="1"/>
  <c r="AP2564" i="3"/>
  <c r="AQ2564" i="3" s="1"/>
  <c r="H2565" i="3"/>
  <c r="AN2565" i="3" s="1"/>
  <c r="L2564" i="3"/>
  <c r="J2564" i="3"/>
  <c r="K2564" i="3" s="1"/>
  <c r="S2566" i="3"/>
  <c r="W2565" i="3"/>
  <c r="U2565" i="3"/>
  <c r="V2565" i="3" s="1"/>
  <c r="AD2567" i="3"/>
  <c r="AH2567" i="3" s="1"/>
  <c r="AF2566" i="3"/>
  <c r="AG2566" i="3" s="1"/>
  <c r="H2362" i="1"/>
  <c r="L2361" i="1"/>
  <c r="J2361" i="1"/>
  <c r="K2361" i="1" s="1"/>
  <c r="G2566" i="3"/>
  <c r="AM2566" i="3" s="1"/>
  <c r="AR2565" i="3" l="1"/>
  <c r="AP2565" i="3"/>
  <c r="AQ2565" i="3" s="1"/>
  <c r="S2567" i="3"/>
  <c r="W2566" i="3"/>
  <c r="U2566" i="3"/>
  <c r="V2566" i="3" s="1"/>
  <c r="H2566" i="3"/>
  <c r="AN2566" i="3" s="1"/>
  <c r="L2565" i="3"/>
  <c r="J2565" i="3"/>
  <c r="K2565" i="3" s="1"/>
  <c r="AD2568" i="3"/>
  <c r="AH2568" i="3" s="1"/>
  <c r="AF2567" i="3"/>
  <c r="AG2567" i="3" s="1"/>
  <c r="H2363" i="1"/>
  <c r="L2362" i="1"/>
  <c r="J2362" i="1"/>
  <c r="K2362" i="1" s="1"/>
  <c r="G2567" i="3"/>
  <c r="AM2567" i="3" s="1"/>
  <c r="AR2566" i="3" l="1"/>
  <c r="AP2566" i="3"/>
  <c r="AQ2566" i="3" s="1"/>
  <c r="H2567" i="3"/>
  <c r="AN2567" i="3" s="1"/>
  <c r="L2566" i="3"/>
  <c r="J2566" i="3"/>
  <c r="K2566" i="3" s="1"/>
  <c r="S2568" i="3"/>
  <c r="W2567" i="3"/>
  <c r="U2567" i="3"/>
  <c r="V2567" i="3" s="1"/>
  <c r="AD2569" i="3"/>
  <c r="AH2569" i="3" s="1"/>
  <c r="AF2568" i="3"/>
  <c r="AG2568" i="3" s="1"/>
  <c r="H2364" i="1"/>
  <c r="L2363" i="1"/>
  <c r="J2363" i="1"/>
  <c r="K2363" i="1" s="1"/>
  <c r="G2568" i="3"/>
  <c r="AM2568" i="3" s="1"/>
  <c r="AR2567" i="3" l="1"/>
  <c r="AP2567" i="3"/>
  <c r="AQ2567" i="3" s="1"/>
  <c r="S2569" i="3"/>
  <c r="W2568" i="3"/>
  <c r="U2568" i="3"/>
  <c r="V2568" i="3" s="1"/>
  <c r="H2568" i="3"/>
  <c r="AN2568" i="3" s="1"/>
  <c r="L2567" i="3"/>
  <c r="J2567" i="3"/>
  <c r="K2567" i="3" s="1"/>
  <c r="AD2570" i="3"/>
  <c r="AH2570" i="3" s="1"/>
  <c r="AF2569" i="3"/>
  <c r="AG2569" i="3" s="1"/>
  <c r="H2365" i="1"/>
  <c r="L2364" i="1"/>
  <c r="J2364" i="1"/>
  <c r="K2364" i="1" s="1"/>
  <c r="G2569" i="3"/>
  <c r="AM2569" i="3" s="1"/>
  <c r="AR2568" i="3" l="1"/>
  <c r="AP2568" i="3"/>
  <c r="AQ2568" i="3" s="1"/>
  <c r="H2569" i="3"/>
  <c r="AN2569" i="3" s="1"/>
  <c r="L2568" i="3"/>
  <c r="J2568" i="3"/>
  <c r="K2568" i="3" s="1"/>
  <c r="S2570" i="3"/>
  <c r="W2569" i="3"/>
  <c r="U2569" i="3"/>
  <c r="V2569" i="3" s="1"/>
  <c r="AD2571" i="3"/>
  <c r="AH2571" i="3" s="1"/>
  <c r="AF2570" i="3"/>
  <c r="AG2570" i="3" s="1"/>
  <c r="H2366" i="1"/>
  <c r="L2365" i="1"/>
  <c r="J2365" i="1"/>
  <c r="K2365" i="1" s="1"/>
  <c r="G2570" i="3"/>
  <c r="AM2570" i="3" s="1"/>
  <c r="AR2569" i="3" l="1"/>
  <c r="AP2569" i="3"/>
  <c r="AQ2569" i="3" s="1"/>
  <c r="S2571" i="3"/>
  <c r="W2570" i="3"/>
  <c r="U2570" i="3"/>
  <c r="V2570" i="3" s="1"/>
  <c r="H2570" i="3"/>
  <c r="AN2570" i="3" s="1"/>
  <c r="L2569" i="3"/>
  <c r="J2569" i="3"/>
  <c r="K2569" i="3" s="1"/>
  <c r="AD2572" i="3"/>
  <c r="AH2572" i="3" s="1"/>
  <c r="AF2571" i="3"/>
  <c r="H2367" i="1"/>
  <c r="L2366" i="1"/>
  <c r="J2366" i="1"/>
  <c r="K2366" i="1" s="1"/>
  <c r="G2571" i="3"/>
  <c r="AM2571" i="3" s="1"/>
  <c r="AG2571" i="3" l="1"/>
  <c r="AW152" i="3"/>
  <c r="BA152" i="3" s="1"/>
  <c r="AR2570" i="3"/>
  <c r="AP2570" i="3"/>
  <c r="AQ2570" i="3" s="1"/>
  <c r="H2571" i="3"/>
  <c r="AN2571" i="3" s="1"/>
  <c r="L2570" i="3"/>
  <c r="J2570" i="3"/>
  <c r="K2570" i="3" s="1"/>
  <c r="S2572" i="3"/>
  <c r="W2571" i="3"/>
  <c r="U2571" i="3"/>
  <c r="AD2573" i="3"/>
  <c r="AH2573" i="3" s="1"/>
  <c r="AF2572" i="3"/>
  <c r="AG2572" i="3" s="1"/>
  <c r="H2368" i="1"/>
  <c r="L2367" i="1"/>
  <c r="J2367" i="1"/>
  <c r="K2367" i="1" s="1"/>
  <c r="G2572" i="3"/>
  <c r="AM2572" i="3" s="1"/>
  <c r="V2571" i="3" l="1"/>
  <c r="AV152" i="3"/>
  <c r="AZ152" i="3" s="1"/>
  <c r="AR2571" i="3"/>
  <c r="AP2571" i="3"/>
  <c r="S2573" i="3"/>
  <c r="W2572" i="3"/>
  <c r="U2572" i="3"/>
  <c r="V2572" i="3" s="1"/>
  <c r="H2572" i="3"/>
  <c r="AN2572" i="3" s="1"/>
  <c r="L2571" i="3"/>
  <c r="J2571" i="3"/>
  <c r="AD2574" i="3"/>
  <c r="AH2574" i="3" s="1"/>
  <c r="AF2573" i="3"/>
  <c r="AG2573" i="3" s="1"/>
  <c r="H2369" i="1"/>
  <c r="L2368" i="1"/>
  <c r="J2368" i="1"/>
  <c r="K2368" i="1" s="1"/>
  <c r="G2573" i="3"/>
  <c r="AM2573" i="3" s="1"/>
  <c r="AX152" i="3" l="1"/>
  <c r="BB152" i="3" s="1"/>
  <c r="AQ2571" i="3"/>
  <c r="AR2572" i="3"/>
  <c r="AP2572" i="3"/>
  <c r="AQ2572" i="3" s="1"/>
  <c r="K2571" i="3"/>
  <c r="AU152" i="3"/>
  <c r="AY152" i="3" s="1"/>
  <c r="H2573" i="3"/>
  <c r="AN2573" i="3" s="1"/>
  <c r="L2572" i="3"/>
  <c r="J2572" i="3"/>
  <c r="K2572" i="3" s="1"/>
  <c r="S2574" i="3"/>
  <c r="W2573" i="3"/>
  <c r="U2573" i="3"/>
  <c r="V2573" i="3" s="1"/>
  <c r="AD2575" i="3"/>
  <c r="AH2575" i="3" s="1"/>
  <c r="AF2574" i="3"/>
  <c r="AG2574" i="3" s="1"/>
  <c r="H2370" i="1"/>
  <c r="L2369" i="1"/>
  <c r="J2369" i="1"/>
  <c r="K2369" i="1" s="1"/>
  <c r="G2574" i="3"/>
  <c r="AM2574" i="3" s="1"/>
  <c r="AR2573" i="3" l="1"/>
  <c r="AP2573" i="3"/>
  <c r="AQ2573" i="3" s="1"/>
  <c r="S2575" i="3"/>
  <c r="W2574" i="3"/>
  <c r="U2574" i="3"/>
  <c r="V2574" i="3" s="1"/>
  <c r="H2574" i="3"/>
  <c r="AN2574" i="3" s="1"/>
  <c r="L2573" i="3"/>
  <c r="J2573" i="3"/>
  <c r="K2573" i="3" s="1"/>
  <c r="AD2576" i="3"/>
  <c r="AH2576" i="3" s="1"/>
  <c r="AF2575" i="3"/>
  <c r="AG2575" i="3" s="1"/>
  <c r="H2371" i="1"/>
  <c r="L2370" i="1"/>
  <c r="J2370" i="1"/>
  <c r="K2370" i="1" s="1"/>
  <c r="G2575" i="3"/>
  <c r="AM2575" i="3" s="1"/>
  <c r="AR2574" i="3" l="1"/>
  <c r="AP2574" i="3"/>
  <c r="AQ2574" i="3" s="1"/>
  <c r="H2575" i="3"/>
  <c r="AN2575" i="3" s="1"/>
  <c r="L2574" i="3"/>
  <c r="J2574" i="3"/>
  <c r="K2574" i="3" s="1"/>
  <c r="S2576" i="3"/>
  <c r="W2575" i="3"/>
  <c r="U2575" i="3"/>
  <c r="V2575" i="3" s="1"/>
  <c r="AD2577" i="3"/>
  <c r="AH2577" i="3" s="1"/>
  <c r="AF2576" i="3"/>
  <c r="AG2576" i="3" s="1"/>
  <c r="H2372" i="1"/>
  <c r="L2371" i="1"/>
  <c r="J2371" i="1"/>
  <c r="K2371" i="1" s="1"/>
  <c r="G2576" i="3"/>
  <c r="AM2576" i="3" s="1"/>
  <c r="AR2575" i="3" l="1"/>
  <c r="AP2575" i="3"/>
  <c r="AQ2575" i="3" s="1"/>
  <c r="S2577" i="3"/>
  <c r="W2576" i="3"/>
  <c r="U2576" i="3"/>
  <c r="V2576" i="3" s="1"/>
  <c r="H2576" i="3"/>
  <c r="AN2576" i="3" s="1"/>
  <c r="L2575" i="3"/>
  <c r="J2575" i="3"/>
  <c r="K2575" i="3" s="1"/>
  <c r="AD2578" i="3"/>
  <c r="AH2578" i="3" s="1"/>
  <c r="AF2577" i="3"/>
  <c r="AG2577" i="3" s="1"/>
  <c r="H2373" i="1"/>
  <c r="L2372" i="1"/>
  <c r="J2372" i="1"/>
  <c r="K2372" i="1" s="1"/>
  <c r="G2577" i="3"/>
  <c r="AM2577" i="3" s="1"/>
  <c r="AR2576" i="3" l="1"/>
  <c r="AP2576" i="3"/>
  <c r="AQ2576" i="3" s="1"/>
  <c r="H2577" i="3"/>
  <c r="AN2577" i="3" s="1"/>
  <c r="L2576" i="3"/>
  <c r="J2576" i="3"/>
  <c r="K2576" i="3" s="1"/>
  <c r="S2578" i="3"/>
  <c r="W2577" i="3"/>
  <c r="U2577" i="3"/>
  <c r="V2577" i="3" s="1"/>
  <c r="AD2579" i="3"/>
  <c r="AH2579" i="3" s="1"/>
  <c r="AF2578" i="3"/>
  <c r="AG2578" i="3" s="1"/>
  <c r="H2374" i="1"/>
  <c r="L2373" i="1"/>
  <c r="J2373" i="1"/>
  <c r="K2373" i="1" s="1"/>
  <c r="G2578" i="3"/>
  <c r="AM2578" i="3" s="1"/>
  <c r="AR2577" i="3" l="1"/>
  <c r="AP2577" i="3"/>
  <c r="AQ2577" i="3" s="1"/>
  <c r="S2579" i="3"/>
  <c r="W2578" i="3"/>
  <c r="U2578" i="3"/>
  <c r="V2578" i="3" s="1"/>
  <c r="H2578" i="3"/>
  <c r="AN2578" i="3" s="1"/>
  <c r="L2577" i="3"/>
  <c r="J2577" i="3"/>
  <c r="K2577" i="3" s="1"/>
  <c r="AD2580" i="3"/>
  <c r="AH2580" i="3" s="1"/>
  <c r="AF2579" i="3"/>
  <c r="AG2579" i="3" s="1"/>
  <c r="H2375" i="1"/>
  <c r="L2374" i="1"/>
  <c r="J2374" i="1"/>
  <c r="K2374" i="1" s="1"/>
  <c r="G2579" i="3"/>
  <c r="AM2579" i="3" s="1"/>
  <c r="AR2578" i="3" l="1"/>
  <c r="AP2578" i="3"/>
  <c r="AQ2578" i="3" s="1"/>
  <c r="H2579" i="3"/>
  <c r="AN2579" i="3" s="1"/>
  <c r="L2578" i="3"/>
  <c r="J2578" i="3"/>
  <c r="K2578" i="3" s="1"/>
  <c r="S2580" i="3"/>
  <c r="W2579" i="3"/>
  <c r="U2579" i="3"/>
  <c r="V2579" i="3" s="1"/>
  <c r="AD2581" i="3"/>
  <c r="AH2581" i="3" s="1"/>
  <c r="AF2580" i="3"/>
  <c r="AG2580" i="3" s="1"/>
  <c r="H2376" i="1"/>
  <c r="L2375" i="1"/>
  <c r="J2375" i="1"/>
  <c r="K2375" i="1" s="1"/>
  <c r="G2580" i="3"/>
  <c r="AM2580" i="3" s="1"/>
  <c r="AR2579" i="3" l="1"/>
  <c r="AP2579" i="3"/>
  <c r="AQ2579" i="3" s="1"/>
  <c r="S2581" i="3"/>
  <c r="W2580" i="3"/>
  <c r="U2580" i="3"/>
  <c r="V2580" i="3" s="1"/>
  <c r="H2580" i="3"/>
  <c r="AN2580" i="3" s="1"/>
  <c r="L2579" i="3"/>
  <c r="J2579" i="3"/>
  <c r="K2579" i="3" s="1"/>
  <c r="AD2582" i="3"/>
  <c r="AH2582" i="3" s="1"/>
  <c r="AF2581" i="3"/>
  <c r="AG2581" i="3" s="1"/>
  <c r="H2377" i="1"/>
  <c r="L2376" i="1"/>
  <c r="J2376" i="1"/>
  <c r="K2376" i="1" s="1"/>
  <c r="G2581" i="3"/>
  <c r="AM2581" i="3" s="1"/>
  <c r="AR2580" i="3" l="1"/>
  <c r="AP2580" i="3"/>
  <c r="AQ2580" i="3" s="1"/>
  <c r="H2581" i="3"/>
  <c r="AN2581" i="3" s="1"/>
  <c r="L2580" i="3"/>
  <c r="J2580" i="3"/>
  <c r="K2580" i="3" s="1"/>
  <c r="S2582" i="3"/>
  <c r="W2581" i="3"/>
  <c r="U2581" i="3"/>
  <c r="V2581" i="3" s="1"/>
  <c r="AD2583" i="3"/>
  <c r="AH2583" i="3" s="1"/>
  <c r="AF2582" i="3"/>
  <c r="AG2582" i="3" s="1"/>
  <c r="H2378" i="1"/>
  <c r="L2377" i="1"/>
  <c r="J2377" i="1"/>
  <c r="K2377" i="1" s="1"/>
  <c r="G2582" i="3"/>
  <c r="AM2582" i="3" s="1"/>
  <c r="AR2581" i="3" l="1"/>
  <c r="AP2581" i="3"/>
  <c r="AQ2581" i="3" s="1"/>
  <c r="S2583" i="3"/>
  <c r="W2582" i="3"/>
  <c r="U2582" i="3"/>
  <c r="V2582" i="3" s="1"/>
  <c r="H2582" i="3"/>
  <c r="AN2582" i="3" s="1"/>
  <c r="L2581" i="3"/>
  <c r="J2581" i="3"/>
  <c r="K2581" i="3" s="1"/>
  <c r="AD2584" i="3"/>
  <c r="AH2584" i="3" s="1"/>
  <c r="AF2583" i="3"/>
  <c r="AG2583" i="3" s="1"/>
  <c r="H2379" i="1"/>
  <c r="L2378" i="1"/>
  <c r="J2378" i="1"/>
  <c r="K2378" i="1" s="1"/>
  <c r="G2583" i="3"/>
  <c r="AM2583" i="3" s="1"/>
  <c r="AR2582" i="3" l="1"/>
  <c r="AP2582" i="3"/>
  <c r="AQ2582" i="3" s="1"/>
  <c r="H2583" i="3"/>
  <c r="AN2583" i="3" s="1"/>
  <c r="L2582" i="3"/>
  <c r="J2582" i="3"/>
  <c r="K2582" i="3" s="1"/>
  <c r="S2584" i="3"/>
  <c r="W2583" i="3"/>
  <c r="U2583" i="3"/>
  <c r="V2583" i="3" s="1"/>
  <c r="AD2585" i="3"/>
  <c r="AH2585" i="3" s="1"/>
  <c r="AF2584" i="3"/>
  <c r="AG2584" i="3" s="1"/>
  <c r="H2380" i="1"/>
  <c r="L2379" i="1"/>
  <c r="J2379" i="1"/>
  <c r="G2584" i="3"/>
  <c r="AM2584" i="3" s="1"/>
  <c r="AR2583" i="3" l="1"/>
  <c r="AP2583" i="3"/>
  <c r="AQ2583" i="3" s="1"/>
  <c r="K2379" i="1"/>
  <c r="S131" i="1"/>
  <c r="T131" i="1" s="1"/>
  <c r="S2585" i="3"/>
  <c r="W2584" i="3"/>
  <c r="U2584" i="3"/>
  <c r="V2584" i="3" s="1"/>
  <c r="H2584" i="3"/>
  <c r="AN2584" i="3" s="1"/>
  <c r="L2583" i="3"/>
  <c r="J2583" i="3"/>
  <c r="K2583" i="3" s="1"/>
  <c r="AD2586" i="3"/>
  <c r="AH2586" i="3" s="1"/>
  <c r="AF2585" i="3"/>
  <c r="AG2585" i="3" s="1"/>
  <c r="H2381" i="1"/>
  <c r="L2380" i="1"/>
  <c r="J2380" i="1"/>
  <c r="K2380" i="1" s="1"/>
  <c r="G2585" i="3"/>
  <c r="AM2585" i="3" s="1"/>
  <c r="AR2584" i="3" l="1"/>
  <c r="AP2584" i="3"/>
  <c r="AQ2584" i="3" s="1"/>
  <c r="H2585" i="3"/>
  <c r="AN2585" i="3" s="1"/>
  <c r="L2584" i="3"/>
  <c r="J2584" i="3"/>
  <c r="K2584" i="3" s="1"/>
  <c r="S2586" i="3"/>
  <c r="W2585" i="3"/>
  <c r="U2585" i="3"/>
  <c r="V2585" i="3" s="1"/>
  <c r="AD2587" i="3"/>
  <c r="AH2587" i="3" s="1"/>
  <c r="AF2586" i="3"/>
  <c r="AG2586" i="3" s="1"/>
  <c r="H2382" i="1"/>
  <c r="L2381" i="1"/>
  <c r="J2381" i="1"/>
  <c r="K2381" i="1" s="1"/>
  <c r="G2586" i="3"/>
  <c r="AM2586" i="3" s="1"/>
  <c r="AR2585" i="3" l="1"/>
  <c r="AP2585" i="3"/>
  <c r="AQ2585" i="3" s="1"/>
  <c r="S2587" i="3"/>
  <c r="W2586" i="3"/>
  <c r="U2586" i="3"/>
  <c r="V2586" i="3" s="1"/>
  <c r="H2586" i="3"/>
  <c r="AN2586" i="3" s="1"/>
  <c r="L2585" i="3"/>
  <c r="J2585" i="3"/>
  <c r="K2585" i="3" s="1"/>
  <c r="AD2588" i="3"/>
  <c r="AH2588" i="3" s="1"/>
  <c r="AF2587" i="3"/>
  <c r="AG2587" i="3" s="1"/>
  <c r="H2383" i="1"/>
  <c r="L2382" i="1"/>
  <c r="J2382" i="1"/>
  <c r="K2382" i="1" s="1"/>
  <c r="G2587" i="3"/>
  <c r="AM2587" i="3" s="1"/>
  <c r="AR2586" i="3" l="1"/>
  <c r="AP2586" i="3"/>
  <c r="AQ2586" i="3" s="1"/>
  <c r="H2587" i="3"/>
  <c r="AN2587" i="3" s="1"/>
  <c r="L2586" i="3"/>
  <c r="J2586" i="3"/>
  <c r="K2586" i="3" s="1"/>
  <c r="S2588" i="3"/>
  <c r="W2587" i="3"/>
  <c r="U2587" i="3"/>
  <c r="V2587" i="3" s="1"/>
  <c r="AD2589" i="3"/>
  <c r="AH2589" i="3" s="1"/>
  <c r="AF2588" i="3"/>
  <c r="AG2588" i="3" s="1"/>
  <c r="H2384" i="1"/>
  <c r="L2383" i="1"/>
  <c r="J2383" i="1"/>
  <c r="K2383" i="1" s="1"/>
  <c r="G2588" i="3"/>
  <c r="AM2588" i="3" s="1"/>
  <c r="AR2587" i="3" l="1"/>
  <c r="AP2587" i="3"/>
  <c r="AQ2587" i="3" s="1"/>
  <c r="S2589" i="3"/>
  <c r="W2588" i="3"/>
  <c r="U2588" i="3"/>
  <c r="V2588" i="3" s="1"/>
  <c r="H2588" i="3"/>
  <c r="AN2588" i="3" s="1"/>
  <c r="L2587" i="3"/>
  <c r="J2587" i="3"/>
  <c r="K2587" i="3" s="1"/>
  <c r="AD2590" i="3"/>
  <c r="AH2590" i="3" s="1"/>
  <c r="AF2589" i="3"/>
  <c r="AG2589" i="3" s="1"/>
  <c r="H2385" i="1"/>
  <c r="L2384" i="1"/>
  <c r="J2384" i="1"/>
  <c r="K2384" i="1" s="1"/>
  <c r="G2589" i="3"/>
  <c r="AM2589" i="3" s="1"/>
  <c r="AR2588" i="3" l="1"/>
  <c r="AP2588" i="3"/>
  <c r="AQ2588" i="3" s="1"/>
  <c r="H2589" i="3"/>
  <c r="AN2589" i="3" s="1"/>
  <c r="L2588" i="3"/>
  <c r="J2588" i="3"/>
  <c r="K2588" i="3" s="1"/>
  <c r="S2590" i="3"/>
  <c r="W2589" i="3"/>
  <c r="U2589" i="3"/>
  <c r="V2589" i="3" s="1"/>
  <c r="AD2591" i="3"/>
  <c r="AH2591" i="3" s="1"/>
  <c r="AF2590" i="3"/>
  <c r="AG2590" i="3" s="1"/>
  <c r="H2386" i="1"/>
  <c r="L2385" i="1"/>
  <c r="J2385" i="1"/>
  <c r="K2385" i="1" s="1"/>
  <c r="G2590" i="3"/>
  <c r="AM2590" i="3" s="1"/>
  <c r="AR2589" i="3" l="1"/>
  <c r="AP2589" i="3"/>
  <c r="AQ2589" i="3" s="1"/>
  <c r="S2591" i="3"/>
  <c r="W2590" i="3"/>
  <c r="U2590" i="3"/>
  <c r="V2590" i="3" s="1"/>
  <c r="H2590" i="3"/>
  <c r="AN2590" i="3" s="1"/>
  <c r="L2589" i="3"/>
  <c r="J2589" i="3"/>
  <c r="K2589" i="3" s="1"/>
  <c r="AD2592" i="3"/>
  <c r="AH2592" i="3" s="1"/>
  <c r="AF2591" i="3"/>
  <c r="AG2591" i="3" s="1"/>
  <c r="H2387" i="1"/>
  <c r="L2386" i="1"/>
  <c r="J2386" i="1"/>
  <c r="K2386" i="1" s="1"/>
  <c r="G2591" i="3"/>
  <c r="AM2591" i="3" s="1"/>
  <c r="AR2590" i="3" l="1"/>
  <c r="AP2590" i="3"/>
  <c r="AQ2590" i="3" s="1"/>
  <c r="H2591" i="3"/>
  <c r="AN2591" i="3" s="1"/>
  <c r="L2590" i="3"/>
  <c r="J2590" i="3"/>
  <c r="K2590" i="3" s="1"/>
  <c r="S2592" i="3"/>
  <c r="W2591" i="3"/>
  <c r="U2591" i="3"/>
  <c r="V2591" i="3" s="1"/>
  <c r="AD2593" i="3"/>
  <c r="AH2593" i="3" s="1"/>
  <c r="AF2592" i="3"/>
  <c r="AG2592" i="3" s="1"/>
  <c r="H2388" i="1"/>
  <c r="L2387" i="1"/>
  <c r="J2387" i="1"/>
  <c r="K2387" i="1" s="1"/>
  <c r="G2592" i="3"/>
  <c r="AM2592" i="3" s="1"/>
  <c r="AR2591" i="3" l="1"/>
  <c r="AP2591" i="3"/>
  <c r="AQ2591" i="3" s="1"/>
  <c r="S2593" i="3"/>
  <c r="W2592" i="3"/>
  <c r="U2592" i="3"/>
  <c r="V2592" i="3" s="1"/>
  <c r="H2592" i="3"/>
  <c r="AN2592" i="3" s="1"/>
  <c r="L2591" i="3"/>
  <c r="J2591" i="3"/>
  <c r="K2591" i="3" s="1"/>
  <c r="AD2594" i="3"/>
  <c r="AH2594" i="3" s="1"/>
  <c r="AF2593" i="3"/>
  <c r="AG2593" i="3" s="1"/>
  <c r="H2389" i="1"/>
  <c r="L2388" i="1"/>
  <c r="J2388" i="1"/>
  <c r="K2388" i="1" s="1"/>
  <c r="G2593" i="3"/>
  <c r="AM2593" i="3" s="1"/>
  <c r="AR2592" i="3" l="1"/>
  <c r="AP2592" i="3"/>
  <c r="AQ2592" i="3" s="1"/>
  <c r="H2593" i="3"/>
  <c r="AN2593" i="3" s="1"/>
  <c r="L2592" i="3"/>
  <c r="J2592" i="3"/>
  <c r="K2592" i="3" s="1"/>
  <c r="S2594" i="3"/>
  <c r="W2593" i="3"/>
  <c r="U2593" i="3"/>
  <c r="V2593" i="3" s="1"/>
  <c r="AD2595" i="3"/>
  <c r="AH2595" i="3" s="1"/>
  <c r="AF2594" i="3"/>
  <c r="H2390" i="1"/>
  <c r="L2389" i="1"/>
  <c r="J2389" i="1"/>
  <c r="K2389" i="1" s="1"/>
  <c r="G2594" i="3"/>
  <c r="AM2594" i="3" s="1"/>
  <c r="AG2594" i="3" l="1"/>
  <c r="AW153" i="3"/>
  <c r="BA153" i="3" s="1"/>
  <c r="AR2593" i="3"/>
  <c r="AP2593" i="3"/>
  <c r="AQ2593" i="3" s="1"/>
  <c r="S2595" i="3"/>
  <c r="W2594" i="3"/>
  <c r="U2594" i="3"/>
  <c r="H2594" i="3"/>
  <c r="AN2594" i="3" s="1"/>
  <c r="L2593" i="3"/>
  <c r="J2593" i="3"/>
  <c r="K2593" i="3" s="1"/>
  <c r="AD2596" i="3"/>
  <c r="AH2596" i="3" s="1"/>
  <c r="AF2595" i="3"/>
  <c r="AG2595" i="3" s="1"/>
  <c r="H2391" i="1"/>
  <c r="L2390" i="1"/>
  <c r="J2390" i="1"/>
  <c r="K2390" i="1" s="1"/>
  <c r="G2595" i="3"/>
  <c r="AM2595" i="3" s="1"/>
  <c r="AR2594" i="3" l="1"/>
  <c r="AP2594" i="3"/>
  <c r="V2594" i="3"/>
  <c r="AV153" i="3"/>
  <c r="AZ153" i="3" s="1"/>
  <c r="H2595" i="3"/>
  <c r="AN2595" i="3" s="1"/>
  <c r="L2594" i="3"/>
  <c r="J2594" i="3"/>
  <c r="S2596" i="3"/>
  <c r="W2595" i="3"/>
  <c r="U2595" i="3"/>
  <c r="V2595" i="3" s="1"/>
  <c r="AD2597" i="3"/>
  <c r="AH2597" i="3" s="1"/>
  <c r="AF2596" i="3"/>
  <c r="AG2596" i="3" s="1"/>
  <c r="H2392" i="1"/>
  <c r="L2391" i="1"/>
  <c r="J2391" i="1"/>
  <c r="K2391" i="1" s="1"/>
  <c r="G2596" i="3"/>
  <c r="AM2596" i="3" s="1"/>
  <c r="AR2595" i="3" l="1"/>
  <c r="AP2595" i="3"/>
  <c r="AQ2595" i="3" s="1"/>
  <c r="K2594" i="3"/>
  <c r="AU153" i="3"/>
  <c r="AY153" i="3" s="1"/>
  <c r="AX153" i="3"/>
  <c r="BB153" i="3" s="1"/>
  <c r="AQ2594" i="3"/>
  <c r="S2597" i="3"/>
  <c r="W2596" i="3"/>
  <c r="U2596" i="3"/>
  <c r="V2596" i="3" s="1"/>
  <c r="H2596" i="3"/>
  <c r="AN2596" i="3" s="1"/>
  <c r="L2595" i="3"/>
  <c r="J2595" i="3"/>
  <c r="K2595" i="3" s="1"/>
  <c r="AD2598" i="3"/>
  <c r="AH2598" i="3" s="1"/>
  <c r="AF2597" i="3"/>
  <c r="AG2597" i="3" s="1"/>
  <c r="H2393" i="1"/>
  <c r="L2392" i="1"/>
  <c r="J2392" i="1"/>
  <c r="K2392" i="1" s="1"/>
  <c r="G2597" i="3"/>
  <c r="AM2597" i="3" s="1"/>
  <c r="AR2596" i="3" l="1"/>
  <c r="AP2596" i="3"/>
  <c r="AQ2596" i="3" s="1"/>
  <c r="H2597" i="3"/>
  <c r="AN2597" i="3" s="1"/>
  <c r="L2596" i="3"/>
  <c r="J2596" i="3"/>
  <c r="K2596" i="3" s="1"/>
  <c r="S2598" i="3"/>
  <c r="W2597" i="3"/>
  <c r="U2597" i="3"/>
  <c r="V2597" i="3" s="1"/>
  <c r="AD2599" i="3"/>
  <c r="AH2599" i="3" s="1"/>
  <c r="AF2598" i="3"/>
  <c r="AG2598" i="3" s="1"/>
  <c r="H2394" i="1"/>
  <c r="L2393" i="1"/>
  <c r="J2393" i="1"/>
  <c r="K2393" i="1" s="1"/>
  <c r="G2598" i="3"/>
  <c r="AM2598" i="3" s="1"/>
  <c r="AR2597" i="3" l="1"/>
  <c r="AP2597" i="3"/>
  <c r="AQ2597" i="3" s="1"/>
  <c r="S2599" i="3"/>
  <c r="W2598" i="3"/>
  <c r="U2598" i="3"/>
  <c r="V2598" i="3" s="1"/>
  <c r="H2598" i="3"/>
  <c r="AN2598" i="3" s="1"/>
  <c r="L2597" i="3"/>
  <c r="J2597" i="3"/>
  <c r="K2597" i="3" s="1"/>
  <c r="AD2600" i="3"/>
  <c r="AH2600" i="3" s="1"/>
  <c r="AF2599" i="3"/>
  <c r="AG2599" i="3" s="1"/>
  <c r="H2395" i="1"/>
  <c r="L2394" i="1"/>
  <c r="J2394" i="1"/>
  <c r="K2394" i="1" s="1"/>
  <c r="G2599" i="3"/>
  <c r="AM2599" i="3" s="1"/>
  <c r="AR2598" i="3" l="1"/>
  <c r="AP2598" i="3"/>
  <c r="AQ2598" i="3" s="1"/>
  <c r="H2599" i="3"/>
  <c r="AN2599" i="3" s="1"/>
  <c r="L2598" i="3"/>
  <c r="J2598" i="3"/>
  <c r="K2598" i="3" s="1"/>
  <c r="S2600" i="3"/>
  <c r="W2599" i="3"/>
  <c r="U2599" i="3"/>
  <c r="V2599" i="3" s="1"/>
  <c r="AD2601" i="3"/>
  <c r="AH2601" i="3" s="1"/>
  <c r="AF2600" i="3"/>
  <c r="AG2600" i="3" s="1"/>
  <c r="H2396" i="1"/>
  <c r="L2395" i="1"/>
  <c r="J2395" i="1"/>
  <c r="K2395" i="1" s="1"/>
  <c r="G2600" i="3"/>
  <c r="AM2600" i="3" s="1"/>
  <c r="AR2599" i="3" l="1"/>
  <c r="AP2599" i="3"/>
  <c r="AQ2599" i="3" s="1"/>
  <c r="S2601" i="3"/>
  <c r="W2600" i="3"/>
  <c r="U2600" i="3"/>
  <c r="V2600" i="3" s="1"/>
  <c r="H2600" i="3"/>
  <c r="AN2600" i="3" s="1"/>
  <c r="L2599" i="3"/>
  <c r="J2599" i="3"/>
  <c r="K2599" i="3" s="1"/>
  <c r="AD2602" i="3"/>
  <c r="AH2602" i="3" s="1"/>
  <c r="AF2601" i="3"/>
  <c r="AG2601" i="3" s="1"/>
  <c r="H2397" i="1"/>
  <c r="L2396" i="1"/>
  <c r="J2396" i="1"/>
  <c r="K2396" i="1" s="1"/>
  <c r="G2601" i="3"/>
  <c r="AM2601" i="3" s="1"/>
  <c r="AR2600" i="3" l="1"/>
  <c r="AP2600" i="3"/>
  <c r="AQ2600" i="3" s="1"/>
  <c r="H2601" i="3"/>
  <c r="AN2601" i="3" s="1"/>
  <c r="L2600" i="3"/>
  <c r="J2600" i="3"/>
  <c r="K2600" i="3" s="1"/>
  <c r="S2602" i="3"/>
  <c r="W2601" i="3"/>
  <c r="U2601" i="3"/>
  <c r="V2601" i="3" s="1"/>
  <c r="AD2603" i="3"/>
  <c r="AH2603" i="3" s="1"/>
  <c r="AF2602" i="3"/>
  <c r="AG2602" i="3" s="1"/>
  <c r="H2398" i="1"/>
  <c r="L2397" i="1"/>
  <c r="J2397" i="1"/>
  <c r="K2397" i="1" s="1"/>
  <c r="G2602" i="3"/>
  <c r="AM2602" i="3" s="1"/>
  <c r="AR2601" i="3" l="1"/>
  <c r="AP2601" i="3"/>
  <c r="AQ2601" i="3" s="1"/>
  <c r="S2603" i="3"/>
  <c r="W2602" i="3"/>
  <c r="U2602" i="3"/>
  <c r="V2602" i="3" s="1"/>
  <c r="H2602" i="3"/>
  <c r="AN2602" i="3" s="1"/>
  <c r="L2601" i="3"/>
  <c r="J2601" i="3"/>
  <c r="K2601" i="3" s="1"/>
  <c r="AD2604" i="3"/>
  <c r="AH2604" i="3" s="1"/>
  <c r="AF2603" i="3"/>
  <c r="AG2603" i="3" s="1"/>
  <c r="H2399" i="1"/>
  <c r="L2398" i="1"/>
  <c r="J2398" i="1"/>
  <c r="K2398" i="1" s="1"/>
  <c r="G2603" i="3"/>
  <c r="AM2603" i="3" s="1"/>
  <c r="AR2602" i="3" l="1"/>
  <c r="AP2602" i="3"/>
  <c r="AQ2602" i="3" s="1"/>
  <c r="H2603" i="3"/>
  <c r="AN2603" i="3" s="1"/>
  <c r="L2602" i="3"/>
  <c r="J2602" i="3"/>
  <c r="K2602" i="3" s="1"/>
  <c r="S2604" i="3"/>
  <c r="W2603" i="3"/>
  <c r="U2603" i="3"/>
  <c r="V2603" i="3" s="1"/>
  <c r="AD2605" i="3"/>
  <c r="AH2605" i="3" s="1"/>
  <c r="AF2604" i="3"/>
  <c r="AG2604" i="3" s="1"/>
  <c r="H2400" i="1"/>
  <c r="L2399" i="1"/>
  <c r="J2399" i="1"/>
  <c r="K2399" i="1" s="1"/>
  <c r="G2604" i="3"/>
  <c r="AM2604" i="3" s="1"/>
  <c r="AR2603" i="3" l="1"/>
  <c r="AP2603" i="3"/>
  <c r="AQ2603" i="3" s="1"/>
  <c r="S2605" i="3"/>
  <c r="W2604" i="3"/>
  <c r="U2604" i="3"/>
  <c r="V2604" i="3" s="1"/>
  <c r="H2604" i="3"/>
  <c r="AN2604" i="3" s="1"/>
  <c r="L2603" i="3"/>
  <c r="J2603" i="3"/>
  <c r="K2603" i="3" s="1"/>
  <c r="AD2606" i="3"/>
  <c r="AH2606" i="3" s="1"/>
  <c r="AF2605" i="3"/>
  <c r="AG2605" i="3" s="1"/>
  <c r="H2401" i="1"/>
  <c r="L2400" i="1"/>
  <c r="J2400" i="1"/>
  <c r="K2400" i="1" s="1"/>
  <c r="G2605" i="3"/>
  <c r="AM2605" i="3" s="1"/>
  <c r="AR2604" i="3" l="1"/>
  <c r="AP2604" i="3"/>
  <c r="AQ2604" i="3" s="1"/>
  <c r="H2605" i="3"/>
  <c r="AN2605" i="3" s="1"/>
  <c r="L2604" i="3"/>
  <c r="J2604" i="3"/>
  <c r="K2604" i="3" s="1"/>
  <c r="S2606" i="3"/>
  <c r="W2605" i="3"/>
  <c r="U2605" i="3"/>
  <c r="V2605" i="3" s="1"/>
  <c r="AD2607" i="3"/>
  <c r="AH2607" i="3" s="1"/>
  <c r="AF2606" i="3"/>
  <c r="AG2606" i="3" s="1"/>
  <c r="H2402" i="1"/>
  <c r="L2401" i="1"/>
  <c r="J2401" i="1"/>
  <c r="G2606" i="3"/>
  <c r="AM2606" i="3" s="1"/>
  <c r="AR2605" i="3" l="1"/>
  <c r="AP2605" i="3"/>
  <c r="AQ2605" i="3" s="1"/>
  <c r="K2401" i="1"/>
  <c r="S132" i="1"/>
  <c r="T132" i="1" s="1"/>
  <c r="S2607" i="3"/>
  <c r="W2606" i="3"/>
  <c r="U2606" i="3"/>
  <c r="V2606" i="3" s="1"/>
  <c r="H2606" i="3"/>
  <c r="AN2606" i="3" s="1"/>
  <c r="L2605" i="3"/>
  <c r="J2605" i="3"/>
  <c r="K2605" i="3" s="1"/>
  <c r="AD2608" i="3"/>
  <c r="AH2608" i="3" s="1"/>
  <c r="AF2607" i="3"/>
  <c r="AG2607" i="3" s="1"/>
  <c r="H2403" i="1"/>
  <c r="L2402" i="1"/>
  <c r="J2402" i="1"/>
  <c r="K2402" i="1" s="1"/>
  <c r="G2607" i="3"/>
  <c r="AM2607" i="3" s="1"/>
  <c r="AR2606" i="3" l="1"/>
  <c r="AP2606" i="3"/>
  <c r="AQ2606" i="3" s="1"/>
  <c r="H2607" i="3"/>
  <c r="AN2607" i="3" s="1"/>
  <c r="L2606" i="3"/>
  <c r="J2606" i="3"/>
  <c r="K2606" i="3" s="1"/>
  <c r="S2608" i="3"/>
  <c r="W2607" i="3"/>
  <c r="U2607" i="3"/>
  <c r="V2607" i="3" s="1"/>
  <c r="AD2609" i="3"/>
  <c r="AH2609" i="3" s="1"/>
  <c r="AF2608" i="3"/>
  <c r="AG2608" i="3" s="1"/>
  <c r="H2404" i="1"/>
  <c r="L2403" i="1"/>
  <c r="J2403" i="1"/>
  <c r="K2403" i="1" s="1"/>
  <c r="G2608" i="3"/>
  <c r="AM2608" i="3" s="1"/>
  <c r="AR2607" i="3" l="1"/>
  <c r="AP2607" i="3"/>
  <c r="AQ2607" i="3" s="1"/>
  <c r="S2609" i="3"/>
  <c r="W2608" i="3"/>
  <c r="U2608" i="3"/>
  <c r="V2608" i="3" s="1"/>
  <c r="H2608" i="3"/>
  <c r="AN2608" i="3" s="1"/>
  <c r="L2607" i="3"/>
  <c r="J2607" i="3"/>
  <c r="K2607" i="3" s="1"/>
  <c r="AD2610" i="3"/>
  <c r="AH2610" i="3" s="1"/>
  <c r="AF2609" i="3"/>
  <c r="AG2609" i="3" s="1"/>
  <c r="H2405" i="1"/>
  <c r="L2404" i="1"/>
  <c r="J2404" i="1"/>
  <c r="K2404" i="1" s="1"/>
  <c r="G2609" i="3"/>
  <c r="AM2609" i="3" s="1"/>
  <c r="AR2608" i="3" l="1"/>
  <c r="AP2608" i="3"/>
  <c r="AQ2608" i="3" s="1"/>
  <c r="H2609" i="3"/>
  <c r="AN2609" i="3" s="1"/>
  <c r="L2608" i="3"/>
  <c r="J2608" i="3"/>
  <c r="K2608" i="3" s="1"/>
  <c r="S2610" i="3"/>
  <c r="W2609" i="3"/>
  <c r="U2609" i="3"/>
  <c r="V2609" i="3" s="1"/>
  <c r="AD2611" i="3"/>
  <c r="AH2611" i="3" s="1"/>
  <c r="AF2610" i="3"/>
  <c r="AG2610" i="3" s="1"/>
  <c r="H2406" i="1"/>
  <c r="L2405" i="1"/>
  <c r="J2405" i="1"/>
  <c r="K2405" i="1" s="1"/>
  <c r="G2610" i="3"/>
  <c r="AM2610" i="3" s="1"/>
  <c r="AR2609" i="3" l="1"/>
  <c r="AP2609" i="3"/>
  <c r="AQ2609" i="3" s="1"/>
  <c r="S2611" i="3"/>
  <c r="W2610" i="3"/>
  <c r="U2610" i="3"/>
  <c r="V2610" i="3" s="1"/>
  <c r="H2610" i="3"/>
  <c r="AN2610" i="3" s="1"/>
  <c r="L2609" i="3"/>
  <c r="J2609" i="3"/>
  <c r="K2609" i="3" s="1"/>
  <c r="AD2612" i="3"/>
  <c r="AH2612" i="3" s="1"/>
  <c r="AF2611" i="3"/>
  <c r="AG2611" i="3" s="1"/>
  <c r="H2407" i="1"/>
  <c r="L2406" i="1"/>
  <c r="J2406" i="1"/>
  <c r="K2406" i="1" s="1"/>
  <c r="G2611" i="3"/>
  <c r="AM2611" i="3" s="1"/>
  <c r="AR2610" i="3" l="1"/>
  <c r="AP2610" i="3"/>
  <c r="AQ2610" i="3" s="1"/>
  <c r="H2611" i="3"/>
  <c r="AN2611" i="3" s="1"/>
  <c r="L2610" i="3"/>
  <c r="J2610" i="3"/>
  <c r="K2610" i="3" s="1"/>
  <c r="S2612" i="3"/>
  <c r="W2611" i="3"/>
  <c r="U2611" i="3"/>
  <c r="V2611" i="3" s="1"/>
  <c r="AD2613" i="3"/>
  <c r="AH2613" i="3" s="1"/>
  <c r="AF2612" i="3"/>
  <c r="AG2612" i="3" s="1"/>
  <c r="H2408" i="1"/>
  <c r="L2407" i="1"/>
  <c r="J2407" i="1"/>
  <c r="K2407" i="1" s="1"/>
  <c r="G2612" i="3"/>
  <c r="AM2612" i="3" s="1"/>
  <c r="AR2611" i="3" l="1"/>
  <c r="AP2611" i="3"/>
  <c r="AQ2611" i="3" s="1"/>
  <c r="S2613" i="3"/>
  <c r="W2612" i="3"/>
  <c r="U2612" i="3"/>
  <c r="V2612" i="3" s="1"/>
  <c r="H2612" i="3"/>
  <c r="AN2612" i="3" s="1"/>
  <c r="L2611" i="3"/>
  <c r="J2611" i="3"/>
  <c r="K2611" i="3" s="1"/>
  <c r="AD2614" i="3"/>
  <c r="AH2614" i="3" s="1"/>
  <c r="AF2613" i="3"/>
  <c r="AG2613" i="3" s="1"/>
  <c r="H2409" i="1"/>
  <c r="L2408" i="1"/>
  <c r="J2408" i="1"/>
  <c r="K2408" i="1" s="1"/>
  <c r="G2613" i="3"/>
  <c r="AM2613" i="3" s="1"/>
  <c r="AR2612" i="3" l="1"/>
  <c r="AP2612" i="3"/>
  <c r="AQ2612" i="3" s="1"/>
  <c r="H2613" i="3"/>
  <c r="AN2613" i="3" s="1"/>
  <c r="L2612" i="3"/>
  <c r="J2612" i="3"/>
  <c r="K2612" i="3" s="1"/>
  <c r="S2614" i="3"/>
  <c r="W2613" i="3"/>
  <c r="U2613" i="3"/>
  <c r="V2613" i="3" s="1"/>
  <c r="AD2615" i="3"/>
  <c r="AH2615" i="3" s="1"/>
  <c r="AF2614" i="3"/>
  <c r="H2410" i="1"/>
  <c r="L2409" i="1"/>
  <c r="J2409" i="1"/>
  <c r="K2409" i="1" s="1"/>
  <c r="G2614" i="3"/>
  <c r="AM2614" i="3" s="1"/>
  <c r="AR2613" i="3" l="1"/>
  <c r="AP2613" i="3"/>
  <c r="AQ2613" i="3" s="1"/>
  <c r="AG2614" i="3"/>
  <c r="AW154" i="3"/>
  <c r="BA154" i="3" s="1"/>
  <c r="S2615" i="3"/>
  <c r="W2614" i="3"/>
  <c r="U2614" i="3"/>
  <c r="H2614" i="3"/>
  <c r="AN2614" i="3" s="1"/>
  <c r="L2613" i="3"/>
  <c r="J2613" i="3"/>
  <c r="K2613" i="3" s="1"/>
  <c r="AD2616" i="3"/>
  <c r="AH2616" i="3" s="1"/>
  <c r="AF2615" i="3"/>
  <c r="AG2615" i="3" s="1"/>
  <c r="H2411" i="1"/>
  <c r="L2410" i="1"/>
  <c r="J2410" i="1"/>
  <c r="K2410" i="1" s="1"/>
  <c r="G2615" i="3"/>
  <c r="AM2615" i="3" s="1"/>
  <c r="AR2614" i="3" l="1"/>
  <c r="AP2614" i="3"/>
  <c r="V2614" i="3"/>
  <c r="AV154" i="3"/>
  <c r="AZ154" i="3" s="1"/>
  <c r="H2615" i="3"/>
  <c r="AN2615" i="3" s="1"/>
  <c r="L2614" i="3"/>
  <c r="J2614" i="3"/>
  <c r="S2616" i="3"/>
  <c r="W2615" i="3"/>
  <c r="U2615" i="3"/>
  <c r="V2615" i="3" s="1"/>
  <c r="AD2617" i="3"/>
  <c r="AH2617" i="3" s="1"/>
  <c r="AF2616" i="3"/>
  <c r="AG2616" i="3" s="1"/>
  <c r="H2412" i="1"/>
  <c r="L2411" i="1"/>
  <c r="J2411" i="1"/>
  <c r="K2411" i="1" s="1"/>
  <c r="G2616" i="3"/>
  <c r="AM2616" i="3" s="1"/>
  <c r="AR2615" i="3" l="1"/>
  <c r="AP2615" i="3"/>
  <c r="AQ2615" i="3" s="1"/>
  <c r="K2614" i="3"/>
  <c r="AU154" i="3"/>
  <c r="AY154" i="3" s="1"/>
  <c r="AX154" i="3"/>
  <c r="BB154" i="3" s="1"/>
  <c r="AQ2614" i="3"/>
  <c r="S2617" i="3"/>
  <c r="W2616" i="3"/>
  <c r="U2616" i="3"/>
  <c r="V2616" i="3" s="1"/>
  <c r="H2616" i="3"/>
  <c r="AN2616" i="3" s="1"/>
  <c r="L2615" i="3"/>
  <c r="J2615" i="3"/>
  <c r="K2615" i="3" s="1"/>
  <c r="AD2618" i="3"/>
  <c r="AH2618" i="3" s="1"/>
  <c r="AF2617" i="3"/>
  <c r="AG2617" i="3" s="1"/>
  <c r="H2413" i="1"/>
  <c r="L2412" i="1"/>
  <c r="J2412" i="1"/>
  <c r="K2412" i="1" s="1"/>
  <c r="G2617" i="3"/>
  <c r="AM2617" i="3" s="1"/>
  <c r="AR2616" i="3" l="1"/>
  <c r="AP2616" i="3"/>
  <c r="AQ2616" i="3" s="1"/>
  <c r="H2617" i="3"/>
  <c r="AN2617" i="3" s="1"/>
  <c r="L2616" i="3"/>
  <c r="J2616" i="3"/>
  <c r="K2616" i="3" s="1"/>
  <c r="S2618" i="3"/>
  <c r="W2617" i="3"/>
  <c r="U2617" i="3"/>
  <c r="V2617" i="3" s="1"/>
  <c r="AD2619" i="3"/>
  <c r="AH2619" i="3" s="1"/>
  <c r="AF2618" i="3"/>
  <c r="AG2618" i="3" s="1"/>
  <c r="H2414" i="1"/>
  <c r="L2413" i="1"/>
  <c r="J2413" i="1"/>
  <c r="K2413" i="1" s="1"/>
  <c r="G2618" i="3"/>
  <c r="AM2618" i="3" s="1"/>
  <c r="AR2617" i="3" l="1"/>
  <c r="AP2617" i="3"/>
  <c r="AQ2617" i="3" s="1"/>
  <c r="S2619" i="3"/>
  <c r="W2618" i="3"/>
  <c r="U2618" i="3"/>
  <c r="V2618" i="3" s="1"/>
  <c r="H2618" i="3"/>
  <c r="AN2618" i="3" s="1"/>
  <c r="L2617" i="3"/>
  <c r="J2617" i="3"/>
  <c r="K2617" i="3" s="1"/>
  <c r="AD2620" i="3"/>
  <c r="AH2620" i="3" s="1"/>
  <c r="AF2619" i="3"/>
  <c r="AG2619" i="3" s="1"/>
  <c r="H2415" i="1"/>
  <c r="L2414" i="1"/>
  <c r="J2414" i="1"/>
  <c r="K2414" i="1" s="1"/>
  <c r="G2619" i="3"/>
  <c r="AM2619" i="3" s="1"/>
  <c r="AR2618" i="3" l="1"/>
  <c r="AP2618" i="3"/>
  <c r="AQ2618" i="3" s="1"/>
  <c r="H2619" i="3"/>
  <c r="AN2619" i="3" s="1"/>
  <c r="L2618" i="3"/>
  <c r="J2618" i="3"/>
  <c r="K2618" i="3" s="1"/>
  <c r="S2620" i="3"/>
  <c r="W2619" i="3"/>
  <c r="U2619" i="3"/>
  <c r="V2619" i="3" s="1"/>
  <c r="AD2621" i="3"/>
  <c r="AH2621" i="3" s="1"/>
  <c r="AF2620" i="3"/>
  <c r="AG2620" i="3" s="1"/>
  <c r="H2416" i="1"/>
  <c r="L2415" i="1"/>
  <c r="J2415" i="1"/>
  <c r="K2415" i="1" s="1"/>
  <c r="G2620" i="3"/>
  <c r="AM2620" i="3" s="1"/>
  <c r="AR2619" i="3" l="1"/>
  <c r="AP2619" i="3"/>
  <c r="AQ2619" i="3" s="1"/>
  <c r="S2621" i="3"/>
  <c r="W2620" i="3"/>
  <c r="U2620" i="3"/>
  <c r="V2620" i="3" s="1"/>
  <c r="H2620" i="3"/>
  <c r="AN2620" i="3" s="1"/>
  <c r="L2619" i="3"/>
  <c r="J2619" i="3"/>
  <c r="K2619" i="3" s="1"/>
  <c r="AD2622" i="3"/>
  <c r="AH2622" i="3" s="1"/>
  <c r="AF2621" i="3"/>
  <c r="AG2621" i="3" s="1"/>
  <c r="H2417" i="1"/>
  <c r="L2416" i="1"/>
  <c r="J2416" i="1"/>
  <c r="K2416" i="1" s="1"/>
  <c r="G2621" i="3"/>
  <c r="AM2621" i="3" s="1"/>
  <c r="AR2620" i="3" l="1"/>
  <c r="AP2620" i="3"/>
  <c r="AQ2620" i="3" s="1"/>
  <c r="H2621" i="3"/>
  <c r="AN2621" i="3" s="1"/>
  <c r="L2620" i="3"/>
  <c r="J2620" i="3"/>
  <c r="K2620" i="3" s="1"/>
  <c r="S2622" i="3"/>
  <c r="W2621" i="3"/>
  <c r="U2621" i="3"/>
  <c r="V2621" i="3" s="1"/>
  <c r="AD2623" i="3"/>
  <c r="AH2623" i="3" s="1"/>
  <c r="AF2622" i="3"/>
  <c r="AG2622" i="3" s="1"/>
  <c r="H2418" i="1"/>
  <c r="L2417" i="1"/>
  <c r="J2417" i="1"/>
  <c r="K2417" i="1" s="1"/>
  <c r="G2622" i="3"/>
  <c r="AM2622" i="3" s="1"/>
  <c r="AR2621" i="3" l="1"/>
  <c r="AP2621" i="3"/>
  <c r="AQ2621" i="3" s="1"/>
  <c r="S2623" i="3"/>
  <c r="W2622" i="3"/>
  <c r="U2622" i="3"/>
  <c r="V2622" i="3" s="1"/>
  <c r="H2622" i="3"/>
  <c r="AN2622" i="3" s="1"/>
  <c r="L2621" i="3"/>
  <c r="J2621" i="3"/>
  <c r="K2621" i="3" s="1"/>
  <c r="AD2624" i="3"/>
  <c r="AH2624" i="3" s="1"/>
  <c r="AF2623" i="3"/>
  <c r="AG2623" i="3" s="1"/>
  <c r="H2419" i="1"/>
  <c r="L2418" i="1"/>
  <c r="J2418" i="1"/>
  <c r="K2418" i="1" s="1"/>
  <c r="G2623" i="3"/>
  <c r="AM2623" i="3" s="1"/>
  <c r="AR2622" i="3" l="1"/>
  <c r="AP2622" i="3"/>
  <c r="AQ2622" i="3" s="1"/>
  <c r="H2623" i="3"/>
  <c r="AN2623" i="3" s="1"/>
  <c r="L2622" i="3"/>
  <c r="J2622" i="3"/>
  <c r="K2622" i="3" s="1"/>
  <c r="S2624" i="3"/>
  <c r="W2623" i="3"/>
  <c r="U2623" i="3"/>
  <c r="V2623" i="3" s="1"/>
  <c r="AD2625" i="3"/>
  <c r="AH2625" i="3" s="1"/>
  <c r="AF2624" i="3"/>
  <c r="AG2624" i="3" s="1"/>
  <c r="H2420" i="1"/>
  <c r="L2419" i="1"/>
  <c r="J2419" i="1"/>
  <c r="K2419" i="1" s="1"/>
  <c r="G2624" i="3"/>
  <c r="AM2624" i="3" s="1"/>
  <c r="AR2623" i="3" l="1"/>
  <c r="AP2623" i="3"/>
  <c r="AQ2623" i="3" s="1"/>
  <c r="S2625" i="3"/>
  <c r="W2624" i="3"/>
  <c r="U2624" i="3"/>
  <c r="V2624" i="3" s="1"/>
  <c r="H2624" i="3"/>
  <c r="AN2624" i="3" s="1"/>
  <c r="L2623" i="3"/>
  <c r="J2623" i="3"/>
  <c r="K2623" i="3" s="1"/>
  <c r="AD2626" i="3"/>
  <c r="AH2626" i="3" s="1"/>
  <c r="AF2625" i="3"/>
  <c r="AG2625" i="3" s="1"/>
  <c r="H2421" i="1"/>
  <c r="L2420" i="1"/>
  <c r="J2420" i="1"/>
  <c r="K2420" i="1" s="1"/>
  <c r="G2625" i="3"/>
  <c r="AM2625" i="3" s="1"/>
  <c r="AR2624" i="3" l="1"/>
  <c r="AP2624" i="3"/>
  <c r="AQ2624" i="3" s="1"/>
  <c r="H2625" i="3"/>
  <c r="AN2625" i="3" s="1"/>
  <c r="L2624" i="3"/>
  <c r="J2624" i="3"/>
  <c r="K2624" i="3" s="1"/>
  <c r="S2626" i="3"/>
  <c r="W2625" i="3"/>
  <c r="U2625" i="3"/>
  <c r="V2625" i="3" s="1"/>
  <c r="AD2627" i="3"/>
  <c r="AH2627" i="3" s="1"/>
  <c r="AF2626" i="3"/>
  <c r="AG2626" i="3" s="1"/>
  <c r="H2422" i="1"/>
  <c r="L2421" i="1"/>
  <c r="J2421" i="1"/>
  <c r="G2626" i="3"/>
  <c r="AM2626" i="3" s="1"/>
  <c r="AR2625" i="3" l="1"/>
  <c r="AP2625" i="3"/>
  <c r="AQ2625" i="3" s="1"/>
  <c r="K2421" i="1"/>
  <c r="S133" i="1"/>
  <c r="T133" i="1" s="1"/>
  <c r="S2627" i="3"/>
  <c r="W2626" i="3"/>
  <c r="U2626" i="3"/>
  <c r="V2626" i="3" s="1"/>
  <c r="H2626" i="3"/>
  <c r="AN2626" i="3" s="1"/>
  <c r="L2625" i="3"/>
  <c r="J2625" i="3"/>
  <c r="K2625" i="3" s="1"/>
  <c r="AD2628" i="3"/>
  <c r="AH2628" i="3" s="1"/>
  <c r="AF2627" i="3"/>
  <c r="AG2627" i="3" s="1"/>
  <c r="H2423" i="1"/>
  <c r="L2422" i="1"/>
  <c r="J2422" i="1"/>
  <c r="K2422" i="1" s="1"/>
  <c r="G2627" i="3"/>
  <c r="AM2627" i="3" s="1"/>
  <c r="AR2626" i="3" l="1"/>
  <c r="AP2626" i="3"/>
  <c r="AQ2626" i="3" s="1"/>
  <c r="H2627" i="3"/>
  <c r="AN2627" i="3" s="1"/>
  <c r="L2626" i="3"/>
  <c r="J2626" i="3"/>
  <c r="K2626" i="3" s="1"/>
  <c r="S2628" i="3"/>
  <c r="W2627" i="3"/>
  <c r="U2627" i="3"/>
  <c r="V2627" i="3" s="1"/>
  <c r="AD2629" i="3"/>
  <c r="AH2629" i="3" s="1"/>
  <c r="AF2628" i="3"/>
  <c r="AG2628" i="3" s="1"/>
  <c r="H2424" i="1"/>
  <c r="L2423" i="1"/>
  <c r="J2423" i="1"/>
  <c r="K2423" i="1" s="1"/>
  <c r="G2628" i="3"/>
  <c r="AM2628" i="3" s="1"/>
  <c r="AR2627" i="3" l="1"/>
  <c r="AP2627" i="3"/>
  <c r="AQ2627" i="3" s="1"/>
  <c r="S2629" i="3"/>
  <c r="W2628" i="3"/>
  <c r="U2628" i="3"/>
  <c r="V2628" i="3" s="1"/>
  <c r="H2628" i="3"/>
  <c r="AN2628" i="3" s="1"/>
  <c r="L2627" i="3"/>
  <c r="J2627" i="3"/>
  <c r="K2627" i="3" s="1"/>
  <c r="AD2630" i="3"/>
  <c r="AH2630" i="3" s="1"/>
  <c r="AF2629" i="3"/>
  <c r="AG2629" i="3" s="1"/>
  <c r="H2425" i="1"/>
  <c r="L2424" i="1"/>
  <c r="J2424" i="1"/>
  <c r="K2424" i="1" s="1"/>
  <c r="G2629" i="3"/>
  <c r="AM2629" i="3" s="1"/>
  <c r="AR2628" i="3" l="1"/>
  <c r="AP2628" i="3"/>
  <c r="AQ2628" i="3" s="1"/>
  <c r="H2629" i="3"/>
  <c r="AN2629" i="3" s="1"/>
  <c r="L2628" i="3"/>
  <c r="J2628" i="3"/>
  <c r="K2628" i="3" s="1"/>
  <c r="S2630" i="3"/>
  <c r="W2629" i="3"/>
  <c r="U2629" i="3"/>
  <c r="V2629" i="3" s="1"/>
  <c r="AD2631" i="3"/>
  <c r="AH2631" i="3" s="1"/>
  <c r="AF2630" i="3"/>
  <c r="AG2630" i="3" s="1"/>
  <c r="H2426" i="1"/>
  <c r="L2425" i="1"/>
  <c r="J2425" i="1"/>
  <c r="K2425" i="1" s="1"/>
  <c r="G2630" i="3"/>
  <c r="AM2630" i="3" s="1"/>
  <c r="AR2629" i="3" l="1"/>
  <c r="AP2629" i="3"/>
  <c r="AQ2629" i="3" s="1"/>
  <c r="S2631" i="3"/>
  <c r="W2630" i="3"/>
  <c r="U2630" i="3"/>
  <c r="V2630" i="3" s="1"/>
  <c r="H2630" i="3"/>
  <c r="AN2630" i="3" s="1"/>
  <c r="L2629" i="3"/>
  <c r="J2629" i="3"/>
  <c r="K2629" i="3" s="1"/>
  <c r="AD2632" i="3"/>
  <c r="AH2632" i="3" s="1"/>
  <c r="AF2631" i="3"/>
  <c r="AG2631" i="3" s="1"/>
  <c r="H2427" i="1"/>
  <c r="L2426" i="1"/>
  <c r="J2426" i="1"/>
  <c r="K2426" i="1" s="1"/>
  <c r="G2631" i="3"/>
  <c r="AM2631" i="3" s="1"/>
  <c r="AR2630" i="3" l="1"/>
  <c r="AP2630" i="3"/>
  <c r="AQ2630" i="3" s="1"/>
  <c r="H2631" i="3"/>
  <c r="AN2631" i="3" s="1"/>
  <c r="L2630" i="3"/>
  <c r="J2630" i="3"/>
  <c r="K2630" i="3" s="1"/>
  <c r="S2632" i="3"/>
  <c r="W2631" i="3"/>
  <c r="U2631" i="3"/>
  <c r="V2631" i="3" s="1"/>
  <c r="AD2633" i="3"/>
  <c r="AH2633" i="3" s="1"/>
  <c r="AF2632" i="3"/>
  <c r="AG2632" i="3" s="1"/>
  <c r="H2428" i="1"/>
  <c r="L2427" i="1"/>
  <c r="J2427" i="1"/>
  <c r="K2427" i="1" s="1"/>
  <c r="G2632" i="3"/>
  <c r="AM2632" i="3" s="1"/>
  <c r="AR2631" i="3" l="1"/>
  <c r="AP2631" i="3"/>
  <c r="AQ2631" i="3" s="1"/>
  <c r="S2633" i="3"/>
  <c r="W2632" i="3"/>
  <c r="U2632" i="3"/>
  <c r="V2632" i="3" s="1"/>
  <c r="H2632" i="3"/>
  <c r="AN2632" i="3" s="1"/>
  <c r="L2631" i="3"/>
  <c r="J2631" i="3"/>
  <c r="K2631" i="3" s="1"/>
  <c r="AD2634" i="3"/>
  <c r="AH2634" i="3" s="1"/>
  <c r="AF2633" i="3"/>
  <c r="AG2633" i="3" s="1"/>
  <c r="H2429" i="1"/>
  <c r="L2428" i="1"/>
  <c r="J2428" i="1"/>
  <c r="K2428" i="1" s="1"/>
  <c r="G2633" i="3"/>
  <c r="AM2633" i="3" s="1"/>
  <c r="AR2632" i="3" l="1"/>
  <c r="AP2632" i="3"/>
  <c r="AQ2632" i="3" s="1"/>
  <c r="H2633" i="3"/>
  <c r="AN2633" i="3" s="1"/>
  <c r="L2632" i="3"/>
  <c r="J2632" i="3"/>
  <c r="K2632" i="3" s="1"/>
  <c r="S2634" i="3"/>
  <c r="W2633" i="3"/>
  <c r="U2633" i="3"/>
  <c r="V2633" i="3" s="1"/>
  <c r="AD2635" i="3"/>
  <c r="AH2635" i="3" s="1"/>
  <c r="AF2634" i="3"/>
  <c r="AG2634" i="3" s="1"/>
  <c r="H2430" i="1"/>
  <c r="L2429" i="1"/>
  <c r="J2429" i="1"/>
  <c r="K2429" i="1" s="1"/>
  <c r="G2634" i="3"/>
  <c r="AM2634" i="3" s="1"/>
  <c r="AR2633" i="3" l="1"/>
  <c r="AP2633" i="3"/>
  <c r="AQ2633" i="3" s="1"/>
  <c r="S2635" i="3"/>
  <c r="W2634" i="3"/>
  <c r="U2634" i="3"/>
  <c r="V2634" i="3" s="1"/>
  <c r="H2634" i="3"/>
  <c r="AN2634" i="3" s="1"/>
  <c r="L2633" i="3"/>
  <c r="J2633" i="3"/>
  <c r="K2633" i="3" s="1"/>
  <c r="AD2636" i="3"/>
  <c r="AH2636" i="3" s="1"/>
  <c r="AF2635" i="3"/>
  <c r="AG2635" i="3" s="1"/>
  <c r="H2431" i="1"/>
  <c r="L2430" i="1"/>
  <c r="J2430" i="1"/>
  <c r="K2430" i="1" s="1"/>
  <c r="G2635" i="3"/>
  <c r="AM2635" i="3" s="1"/>
  <c r="AR2634" i="3" l="1"/>
  <c r="AP2634" i="3"/>
  <c r="AQ2634" i="3" s="1"/>
  <c r="H2635" i="3"/>
  <c r="AN2635" i="3" s="1"/>
  <c r="L2634" i="3"/>
  <c r="J2634" i="3"/>
  <c r="K2634" i="3" s="1"/>
  <c r="S2636" i="3"/>
  <c r="W2635" i="3"/>
  <c r="U2635" i="3"/>
  <c r="V2635" i="3" s="1"/>
  <c r="AD2637" i="3"/>
  <c r="AH2637" i="3" s="1"/>
  <c r="AF2636" i="3"/>
  <c r="H2432" i="1"/>
  <c r="L2431" i="1"/>
  <c r="J2431" i="1"/>
  <c r="K2431" i="1" s="1"/>
  <c r="G2636" i="3"/>
  <c r="AM2636" i="3" s="1"/>
  <c r="AG2636" i="3" l="1"/>
  <c r="AW155" i="3"/>
  <c r="BA155" i="3" s="1"/>
  <c r="AR2635" i="3"/>
  <c r="AP2635" i="3"/>
  <c r="AQ2635" i="3" s="1"/>
  <c r="S2637" i="3"/>
  <c r="W2636" i="3"/>
  <c r="U2636" i="3"/>
  <c r="H2636" i="3"/>
  <c r="AN2636" i="3" s="1"/>
  <c r="L2635" i="3"/>
  <c r="J2635" i="3"/>
  <c r="K2635" i="3" s="1"/>
  <c r="AD2638" i="3"/>
  <c r="AH2638" i="3" s="1"/>
  <c r="AF2637" i="3"/>
  <c r="AG2637" i="3" s="1"/>
  <c r="H2433" i="1"/>
  <c r="L2432" i="1"/>
  <c r="J2432" i="1"/>
  <c r="K2432" i="1" s="1"/>
  <c r="G2637" i="3"/>
  <c r="AM2637" i="3" s="1"/>
  <c r="AR2636" i="3" l="1"/>
  <c r="AP2636" i="3"/>
  <c r="V2636" i="3"/>
  <c r="AV155" i="3"/>
  <c r="AZ155" i="3" s="1"/>
  <c r="H2637" i="3"/>
  <c r="AN2637" i="3" s="1"/>
  <c r="L2636" i="3"/>
  <c r="J2636" i="3"/>
  <c r="S2638" i="3"/>
  <c r="W2637" i="3"/>
  <c r="U2637" i="3"/>
  <c r="V2637" i="3" s="1"/>
  <c r="AD2639" i="3"/>
  <c r="AH2639" i="3" s="1"/>
  <c r="AF2638" i="3"/>
  <c r="AG2638" i="3" s="1"/>
  <c r="H2434" i="1"/>
  <c r="L2433" i="1"/>
  <c r="J2433" i="1"/>
  <c r="K2433" i="1" s="1"/>
  <c r="G2638" i="3"/>
  <c r="AM2638" i="3" s="1"/>
  <c r="AR2637" i="3" l="1"/>
  <c r="AP2637" i="3"/>
  <c r="AQ2637" i="3" s="1"/>
  <c r="K2636" i="3"/>
  <c r="AU155" i="3"/>
  <c r="AY155" i="3" s="1"/>
  <c r="AX155" i="3"/>
  <c r="BB155" i="3" s="1"/>
  <c r="AQ2636" i="3"/>
  <c r="S2639" i="3"/>
  <c r="W2638" i="3"/>
  <c r="U2638" i="3"/>
  <c r="V2638" i="3" s="1"/>
  <c r="H2638" i="3"/>
  <c r="AN2638" i="3" s="1"/>
  <c r="L2637" i="3"/>
  <c r="J2637" i="3"/>
  <c r="K2637" i="3" s="1"/>
  <c r="AD2640" i="3"/>
  <c r="AH2640" i="3" s="1"/>
  <c r="AF2639" i="3"/>
  <c r="AG2639" i="3" s="1"/>
  <c r="H2435" i="1"/>
  <c r="L2434" i="1"/>
  <c r="J2434" i="1"/>
  <c r="K2434" i="1" s="1"/>
  <c r="G2639" i="3"/>
  <c r="AM2639" i="3" s="1"/>
  <c r="AR2638" i="3" l="1"/>
  <c r="AP2638" i="3"/>
  <c r="AQ2638" i="3" s="1"/>
  <c r="H2639" i="3"/>
  <c r="AN2639" i="3" s="1"/>
  <c r="L2638" i="3"/>
  <c r="J2638" i="3"/>
  <c r="K2638" i="3" s="1"/>
  <c r="S2640" i="3"/>
  <c r="W2639" i="3"/>
  <c r="U2639" i="3"/>
  <c r="V2639" i="3" s="1"/>
  <c r="AD2641" i="3"/>
  <c r="AH2641" i="3" s="1"/>
  <c r="AF2640" i="3"/>
  <c r="AG2640" i="3" s="1"/>
  <c r="H2436" i="1"/>
  <c r="L2435" i="1"/>
  <c r="J2435" i="1"/>
  <c r="K2435" i="1" s="1"/>
  <c r="G2640" i="3"/>
  <c r="AM2640" i="3" s="1"/>
  <c r="AR2639" i="3" l="1"/>
  <c r="AP2639" i="3"/>
  <c r="AQ2639" i="3" s="1"/>
  <c r="S2641" i="3"/>
  <c r="W2640" i="3"/>
  <c r="U2640" i="3"/>
  <c r="V2640" i="3" s="1"/>
  <c r="H2640" i="3"/>
  <c r="AN2640" i="3" s="1"/>
  <c r="L2639" i="3"/>
  <c r="J2639" i="3"/>
  <c r="K2639" i="3" s="1"/>
  <c r="AD2642" i="3"/>
  <c r="AH2642" i="3" s="1"/>
  <c r="AF2641" i="3"/>
  <c r="AG2641" i="3" s="1"/>
  <c r="H2437" i="1"/>
  <c r="L2436" i="1"/>
  <c r="J2436" i="1"/>
  <c r="K2436" i="1" s="1"/>
  <c r="G2641" i="3"/>
  <c r="AM2641" i="3" s="1"/>
  <c r="AR2640" i="3" l="1"/>
  <c r="AP2640" i="3"/>
  <c r="AQ2640" i="3" s="1"/>
  <c r="H2641" i="3"/>
  <c r="AN2641" i="3" s="1"/>
  <c r="L2640" i="3"/>
  <c r="J2640" i="3"/>
  <c r="K2640" i="3" s="1"/>
  <c r="S2642" i="3"/>
  <c r="W2641" i="3"/>
  <c r="U2641" i="3"/>
  <c r="V2641" i="3" s="1"/>
  <c r="AD2643" i="3"/>
  <c r="AH2643" i="3" s="1"/>
  <c r="AF2642" i="3"/>
  <c r="AG2642" i="3" s="1"/>
  <c r="H2438" i="1"/>
  <c r="L2437" i="1"/>
  <c r="J2437" i="1"/>
  <c r="K2437" i="1" s="1"/>
  <c r="G2642" i="3"/>
  <c r="AM2642" i="3" s="1"/>
  <c r="AR2641" i="3" l="1"/>
  <c r="AP2641" i="3"/>
  <c r="AQ2641" i="3" s="1"/>
  <c r="S2643" i="3"/>
  <c r="W2642" i="3"/>
  <c r="U2642" i="3"/>
  <c r="V2642" i="3" s="1"/>
  <c r="H2642" i="3"/>
  <c r="AN2642" i="3" s="1"/>
  <c r="L2641" i="3"/>
  <c r="J2641" i="3"/>
  <c r="K2641" i="3" s="1"/>
  <c r="AD2644" i="3"/>
  <c r="AH2644" i="3" s="1"/>
  <c r="AF2643" i="3"/>
  <c r="AG2643" i="3" s="1"/>
  <c r="H2439" i="1"/>
  <c r="L2438" i="1"/>
  <c r="J2438" i="1"/>
  <c r="K2438" i="1" s="1"/>
  <c r="G2643" i="3"/>
  <c r="AM2643" i="3" s="1"/>
  <c r="AR2642" i="3" l="1"/>
  <c r="AP2642" i="3"/>
  <c r="AQ2642" i="3" s="1"/>
  <c r="H2643" i="3"/>
  <c r="AN2643" i="3" s="1"/>
  <c r="L2642" i="3"/>
  <c r="J2642" i="3"/>
  <c r="K2642" i="3" s="1"/>
  <c r="S2644" i="3"/>
  <c r="W2643" i="3"/>
  <c r="U2643" i="3"/>
  <c r="V2643" i="3" s="1"/>
  <c r="AD2645" i="3"/>
  <c r="AH2645" i="3" s="1"/>
  <c r="AF2644" i="3"/>
  <c r="AG2644" i="3" s="1"/>
  <c r="H2440" i="1"/>
  <c r="L2439" i="1"/>
  <c r="J2439" i="1"/>
  <c r="K2439" i="1" s="1"/>
  <c r="G2644" i="3"/>
  <c r="AM2644" i="3" s="1"/>
  <c r="AR2643" i="3" l="1"/>
  <c r="AP2643" i="3"/>
  <c r="AQ2643" i="3" s="1"/>
  <c r="S2645" i="3"/>
  <c r="W2644" i="3"/>
  <c r="U2644" i="3"/>
  <c r="V2644" i="3" s="1"/>
  <c r="H2644" i="3"/>
  <c r="AN2644" i="3" s="1"/>
  <c r="L2643" i="3"/>
  <c r="J2643" i="3"/>
  <c r="K2643" i="3" s="1"/>
  <c r="AD2646" i="3"/>
  <c r="AH2646" i="3" s="1"/>
  <c r="AF2645" i="3"/>
  <c r="AG2645" i="3" s="1"/>
  <c r="H2441" i="1"/>
  <c r="L2440" i="1"/>
  <c r="J2440" i="1"/>
  <c r="G2645" i="3"/>
  <c r="AM2645" i="3" s="1"/>
  <c r="AR2644" i="3" l="1"/>
  <c r="AP2644" i="3"/>
  <c r="AQ2644" i="3" s="1"/>
  <c r="K2440" i="1"/>
  <c r="S134" i="1"/>
  <c r="T134" i="1" s="1"/>
  <c r="H2645" i="3"/>
  <c r="AN2645" i="3" s="1"/>
  <c r="L2644" i="3"/>
  <c r="J2644" i="3"/>
  <c r="K2644" i="3" s="1"/>
  <c r="S2646" i="3"/>
  <c r="W2645" i="3"/>
  <c r="U2645" i="3"/>
  <c r="V2645" i="3" s="1"/>
  <c r="AD2647" i="3"/>
  <c r="AH2647" i="3" s="1"/>
  <c r="AF2646" i="3"/>
  <c r="AG2646" i="3" s="1"/>
  <c r="H2442" i="1"/>
  <c r="L2441" i="1"/>
  <c r="J2441" i="1"/>
  <c r="K2441" i="1" s="1"/>
  <c r="G2646" i="3"/>
  <c r="AM2646" i="3" s="1"/>
  <c r="AR2645" i="3" l="1"/>
  <c r="AP2645" i="3"/>
  <c r="AQ2645" i="3" s="1"/>
  <c r="S2647" i="3"/>
  <c r="W2646" i="3"/>
  <c r="U2646" i="3"/>
  <c r="V2646" i="3" s="1"/>
  <c r="H2646" i="3"/>
  <c r="AN2646" i="3" s="1"/>
  <c r="L2645" i="3"/>
  <c r="J2645" i="3"/>
  <c r="K2645" i="3" s="1"/>
  <c r="AD2648" i="3"/>
  <c r="AH2648" i="3" s="1"/>
  <c r="AF2647" i="3"/>
  <c r="AG2647" i="3" s="1"/>
  <c r="H2443" i="1"/>
  <c r="L2442" i="1"/>
  <c r="J2442" i="1"/>
  <c r="K2442" i="1" s="1"/>
  <c r="G2647" i="3"/>
  <c r="AM2647" i="3" s="1"/>
  <c r="AR2646" i="3" l="1"/>
  <c r="AP2646" i="3"/>
  <c r="AQ2646" i="3" s="1"/>
  <c r="H2647" i="3"/>
  <c r="AN2647" i="3" s="1"/>
  <c r="L2646" i="3"/>
  <c r="J2646" i="3"/>
  <c r="K2646" i="3" s="1"/>
  <c r="S2648" i="3"/>
  <c r="W2647" i="3"/>
  <c r="U2647" i="3"/>
  <c r="V2647" i="3" s="1"/>
  <c r="AD2649" i="3"/>
  <c r="AH2649" i="3" s="1"/>
  <c r="AF2648" i="3"/>
  <c r="AG2648" i="3" s="1"/>
  <c r="H2444" i="1"/>
  <c r="L2443" i="1"/>
  <c r="J2443" i="1"/>
  <c r="K2443" i="1" s="1"/>
  <c r="G2648" i="3"/>
  <c r="AM2648" i="3" s="1"/>
  <c r="AR2647" i="3" l="1"/>
  <c r="AP2647" i="3"/>
  <c r="AQ2647" i="3" s="1"/>
  <c r="S2649" i="3"/>
  <c r="W2648" i="3"/>
  <c r="U2648" i="3"/>
  <c r="V2648" i="3" s="1"/>
  <c r="H2648" i="3"/>
  <c r="AN2648" i="3" s="1"/>
  <c r="L2647" i="3"/>
  <c r="J2647" i="3"/>
  <c r="K2647" i="3" s="1"/>
  <c r="AD2650" i="3"/>
  <c r="AH2650" i="3" s="1"/>
  <c r="AF2649" i="3"/>
  <c r="AG2649" i="3" s="1"/>
  <c r="H2445" i="1"/>
  <c r="L2444" i="1"/>
  <c r="J2444" i="1"/>
  <c r="K2444" i="1" s="1"/>
  <c r="G2649" i="3"/>
  <c r="AM2649" i="3" s="1"/>
  <c r="AR2648" i="3" l="1"/>
  <c r="AP2648" i="3"/>
  <c r="AQ2648" i="3" s="1"/>
  <c r="H2649" i="3"/>
  <c r="AN2649" i="3" s="1"/>
  <c r="L2648" i="3"/>
  <c r="J2648" i="3"/>
  <c r="K2648" i="3" s="1"/>
  <c r="S2650" i="3"/>
  <c r="W2649" i="3"/>
  <c r="U2649" i="3"/>
  <c r="V2649" i="3" s="1"/>
  <c r="AD2651" i="3"/>
  <c r="AH2651" i="3" s="1"/>
  <c r="AF2650" i="3"/>
  <c r="AG2650" i="3" s="1"/>
  <c r="H2446" i="1"/>
  <c r="L2445" i="1"/>
  <c r="J2445" i="1"/>
  <c r="K2445" i="1" s="1"/>
  <c r="G2650" i="3"/>
  <c r="AM2650" i="3" s="1"/>
  <c r="AR2649" i="3" l="1"/>
  <c r="AP2649" i="3"/>
  <c r="AQ2649" i="3" s="1"/>
  <c r="S2651" i="3"/>
  <c r="W2650" i="3"/>
  <c r="U2650" i="3"/>
  <c r="V2650" i="3" s="1"/>
  <c r="H2650" i="3"/>
  <c r="AN2650" i="3" s="1"/>
  <c r="L2649" i="3"/>
  <c r="J2649" i="3"/>
  <c r="K2649" i="3" s="1"/>
  <c r="AD2652" i="3"/>
  <c r="AH2652" i="3" s="1"/>
  <c r="AF2651" i="3"/>
  <c r="AG2651" i="3" s="1"/>
  <c r="H2447" i="1"/>
  <c r="L2446" i="1"/>
  <c r="J2446" i="1"/>
  <c r="K2446" i="1" s="1"/>
  <c r="G2651" i="3"/>
  <c r="AM2651" i="3" s="1"/>
  <c r="AR2650" i="3" l="1"/>
  <c r="AP2650" i="3"/>
  <c r="AQ2650" i="3" s="1"/>
  <c r="H2651" i="3"/>
  <c r="AN2651" i="3" s="1"/>
  <c r="L2650" i="3"/>
  <c r="J2650" i="3"/>
  <c r="K2650" i="3" s="1"/>
  <c r="S2652" i="3"/>
  <c r="W2651" i="3"/>
  <c r="U2651" i="3"/>
  <c r="V2651" i="3" s="1"/>
  <c r="AD2653" i="3"/>
  <c r="AH2653" i="3" s="1"/>
  <c r="AF2652" i="3"/>
  <c r="AG2652" i="3" s="1"/>
  <c r="H2448" i="1"/>
  <c r="L2447" i="1"/>
  <c r="J2447" i="1"/>
  <c r="K2447" i="1" s="1"/>
  <c r="G2652" i="3"/>
  <c r="AM2652" i="3" s="1"/>
  <c r="AR2651" i="3" l="1"/>
  <c r="AP2651" i="3"/>
  <c r="AQ2651" i="3" s="1"/>
  <c r="S2653" i="3"/>
  <c r="W2652" i="3"/>
  <c r="U2652" i="3"/>
  <c r="V2652" i="3" s="1"/>
  <c r="H2652" i="3"/>
  <c r="AN2652" i="3" s="1"/>
  <c r="L2651" i="3"/>
  <c r="J2651" i="3"/>
  <c r="K2651" i="3" s="1"/>
  <c r="AD2654" i="3"/>
  <c r="AH2654" i="3" s="1"/>
  <c r="AF2653" i="3"/>
  <c r="AG2653" i="3" s="1"/>
  <c r="H2449" i="1"/>
  <c r="L2448" i="1"/>
  <c r="J2448" i="1"/>
  <c r="K2448" i="1" s="1"/>
  <c r="G2653" i="3"/>
  <c r="AM2653" i="3" s="1"/>
  <c r="AR2652" i="3" l="1"/>
  <c r="AP2652" i="3"/>
  <c r="AQ2652" i="3" s="1"/>
  <c r="H2653" i="3"/>
  <c r="AN2653" i="3" s="1"/>
  <c r="L2652" i="3"/>
  <c r="J2652" i="3"/>
  <c r="K2652" i="3" s="1"/>
  <c r="S2654" i="3"/>
  <c r="W2653" i="3"/>
  <c r="U2653" i="3"/>
  <c r="V2653" i="3" s="1"/>
  <c r="AD2655" i="3"/>
  <c r="AH2655" i="3" s="1"/>
  <c r="AF2654" i="3"/>
  <c r="AG2654" i="3" s="1"/>
  <c r="H2450" i="1"/>
  <c r="L2449" i="1"/>
  <c r="J2449" i="1"/>
  <c r="K2449" i="1" s="1"/>
  <c r="G2654" i="3"/>
  <c r="AM2654" i="3" s="1"/>
  <c r="AR2653" i="3" l="1"/>
  <c r="AP2653" i="3"/>
  <c r="AQ2653" i="3" s="1"/>
  <c r="S2655" i="3"/>
  <c r="W2654" i="3"/>
  <c r="U2654" i="3"/>
  <c r="V2654" i="3" s="1"/>
  <c r="H2654" i="3"/>
  <c r="AN2654" i="3" s="1"/>
  <c r="L2653" i="3"/>
  <c r="J2653" i="3"/>
  <c r="K2653" i="3" s="1"/>
  <c r="AD2656" i="3"/>
  <c r="AH2656" i="3" s="1"/>
  <c r="AF2655" i="3"/>
  <c r="AG2655" i="3" s="1"/>
  <c r="H2451" i="1"/>
  <c r="L2450" i="1"/>
  <c r="J2450" i="1"/>
  <c r="K2450" i="1" s="1"/>
  <c r="G2655" i="3"/>
  <c r="AM2655" i="3" s="1"/>
  <c r="AR2654" i="3" l="1"/>
  <c r="AP2654" i="3"/>
  <c r="AQ2654" i="3" s="1"/>
  <c r="H2655" i="3"/>
  <c r="AN2655" i="3" s="1"/>
  <c r="L2654" i="3"/>
  <c r="J2654" i="3"/>
  <c r="K2654" i="3" s="1"/>
  <c r="S2656" i="3"/>
  <c r="W2655" i="3"/>
  <c r="U2655" i="3"/>
  <c r="V2655" i="3" s="1"/>
  <c r="AD2657" i="3"/>
  <c r="AH2657" i="3" s="1"/>
  <c r="AF2656" i="3"/>
  <c r="AG2656" i="3" s="1"/>
  <c r="H2452" i="1"/>
  <c r="L2451" i="1"/>
  <c r="J2451" i="1"/>
  <c r="K2451" i="1" s="1"/>
  <c r="G2656" i="3"/>
  <c r="AM2656" i="3" s="1"/>
  <c r="AR2655" i="3" l="1"/>
  <c r="AP2655" i="3"/>
  <c r="AQ2655" i="3" s="1"/>
  <c r="S2657" i="3"/>
  <c r="W2656" i="3"/>
  <c r="U2656" i="3"/>
  <c r="V2656" i="3" s="1"/>
  <c r="H2656" i="3"/>
  <c r="AN2656" i="3" s="1"/>
  <c r="L2655" i="3"/>
  <c r="J2655" i="3"/>
  <c r="K2655" i="3" s="1"/>
  <c r="AD2658" i="3"/>
  <c r="AH2658" i="3" s="1"/>
  <c r="AF2657" i="3"/>
  <c r="H2453" i="1"/>
  <c r="L2452" i="1"/>
  <c r="J2452" i="1"/>
  <c r="K2452" i="1" s="1"/>
  <c r="G2657" i="3"/>
  <c r="AM2657" i="3" s="1"/>
  <c r="AG2657" i="3" l="1"/>
  <c r="AW156" i="3"/>
  <c r="BA156" i="3" s="1"/>
  <c r="AR2656" i="3"/>
  <c r="AP2656" i="3"/>
  <c r="AQ2656" i="3" s="1"/>
  <c r="H2657" i="3"/>
  <c r="AN2657" i="3" s="1"/>
  <c r="L2656" i="3"/>
  <c r="J2656" i="3"/>
  <c r="K2656" i="3" s="1"/>
  <c r="S2658" i="3"/>
  <c r="W2657" i="3"/>
  <c r="U2657" i="3"/>
  <c r="AD2659" i="3"/>
  <c r="AH2659" i="3" s="1"/>
  <c r="AF2658" i="3"/>
  <c r="AG2658" i="3" s="1"/>
  <c r="H2454" i="1"/>
  <c r="L2453" i="1"/>
  <c r="J2453" i="1"/>
  <c r="K2453" i="1" s="1"/>
  <c r="G2658" i="3"/>
  <c r="AM2658" i="3" s="1"/>
  <c r="V2657" i="3" l="1"/>
  <c r="AV156" i="3"/>
  <c r="AZ156" i="3" s="1"/>
  <c r="AR2657" i="3"/>
  <c r="AP2657" i="3"/>
  <c r="S2659" i="3"/>
  <c r="W2658" i="3"/>
  <c r="U2658" i="3"/>
  <c r="V2658" i="3" s="1"/>
  <c r="H2658" i="3"/>
  <c r="AN2658" i="3" s="1"/>
  <c r="L2657" i="3"/>
  <c r="J2657" i="3"/>
  <c r="AD2660" i="3"/>
  <c r="AH2660" i="3" s="1"/>
  <c r="AF2659" i="3"/>
  <c r="AG2659" i="3" s="1"/>
  <c r="H2455" i="1"/>
  <c r="L2454" i="1"/>
  <c r="J2454" i="1"/>
  <c r="K2454" i="1" s="1"/>
  <c r="G2659" i="3"/>
  <c r="AM2659" i="3" s="1"/>
  <c r="AX156" i="3" l="1"/>
  <c r="BB156" i="3" s="1"/>
  <c r="AQ2657" i="3"/>
  <c r="AR2658" i="3"/>
  <c r="AP2658" i="3"/>
  <c r="AQ2658" i="3" s="1"/>
  <c r="K2657" i="3"/>
  <c r="AU156" i="3"/>
  <c r="AY156" i="3" s="1"/>
  <c r="H2659" i="3"/>
  <c r="AN2659" i="3" s="1"/>
  <c r="L2658" i="3"/>
  <c r="J2658" i="3"/>
  <c r="K2658" i="3" s="1"/>
  <c r="S2660" i="3"/>
  <c r="W2659" i="3"/>
  <c r="U2659" i="3"/>
  <c r="V2659" i="3" s="1"/>
  <c r="AD2661" i="3"/>
  <c r="AH2661" i="3" s="1"/>
  <c r="AF2660" i="3"/>
  <c r="AG2660" i="3" s="1"/>
  <c r="H2456" i="1"/>
  <c r="L2455" i="1"/>
  <c r="J2455" i="1"/>
  <c r="K2455" i="1" s="1"/>
  <c r="G2660" i="3"/>
  <c r="AM2660" i="3" s="1"/>
  <c r="AR2659" i="3" l="1"/>
  <c r="AP2659" i="3"/>
  <c r="AQ2659" i="3" s="1"/>
  <c r="S2661" i="3"/>
  <c r="W2660" i="3"/>
  <c r="U2660" i="3"/>
  <c r="V2660" i="3" s="1"/>
  <c r="H2660" i="3"/>
  <c r="AN2660" i="3" s="1"/>
  <c r="L2659" i="3"/>
  <c r="J2659" i="3"/>
  <c r="K2659" i="3" s="1"/>
  <c r="AD2662" i="3"/>
  <c r="AH2662" i="3" s="1"/>
  <c r="AF2661" i="3"/>
  <c r="AG2661" i="3" s="1"/>
  <c r="H2457" i="1"/>
  <c r="L2456" i="1"/>
  <c r="J2456" i="1"/>
  <c r="K2456" i="1" s="1"/>
  <c r="G2661" i="3"/>
  <c r="AM2661" i="3" s="1"/>
  <c r="AR2660" i="3" l="1"/>
  <c r="AP2660" i="3"/>
  <c r="AQ2660" i="3" s="1"/>
  <c r="H2661" i="3"/>
  <c r="AN2661" i="3" s="1"/>
  <c r="L2660" i="3"/>
  <c r="J2660" i="3"/>
  <c r="K2660" i="3" s="1"/>
  <c r="S2662" i="3"/>
  <c r="W2661" i="3"/>
  <c r="U2661" i="3"/>
  <c r="V2661" i="3" s="1"/>
  <c r="AD2663" i="3"/>
  <c r="AH2663" i="3" s="1"/>
  <c r="AF2662" i="3"/>
  <c r="AG2662" i="3" s="1"/>
  <c r="H2458" i="1"/>
  <c r="L2457" i="1"/>
  <c r="J2457" i="1"/>
  <c r="K2457" i="1" s="1"/>
  <c r="G2662" i="3"/>
  <c r="AM2662" i="3" s="1"/>
  <c r="AR2661" i="3" l="1"/>
  <c r="AP2661" i="3"/>
  <c r="AQ2661" i="3" s="1"/>
  <c r="S2663" i="3"/>
  <c r="W2662" i="3"/>
  <c r="U2662" i="3"/>
  <c r="V2662" i="3" s="1"/>
  <c r="H2662" i="3"/>
  <c r="AN2662" i="3" s="1"/>
  <c r="L2661" i="3"/>
  <c r="J2661" i="3"/>
  <c r="K2661" i="3" s="1"/>
  <c r="AD2664" i="3"/>
  <c r="AH2664" i="3" s="1"/>
  <c r="AF2663" i="3"/>
  <c r="AG2663" i="3" s="1"/>
  <c r="H2459" i="1"/>
  <c r="L2458" i="1"/>
  <c r="J2458" i="1"/>
  <c r="K2458" i="1" s="1"/>
  <c r="G2663" i="3"/>
  <c r="AM2663" i="3" s="1"/>
  <c r="AR2662" i="3" l="1"/>
  <c r="AP2662" i="3"/>
  <c r="AQ2662" i="3" s="1"/>
  <c r="H2663" i="3"/>
  <c r="AN2663" i="3" s="1"/>
  <c r="L2662" i="3"/>
  <c r="J2662" i="3"/>
  <c r="K2662" i="3" s="1"/>
  <c r="S2664" i="3"/>
  <c r="W2663" i="3"/>
  <c r="U2663" i="3"/>
  <c r="V2663" i="3" s="1"/>
  <c r="AD2665" i="3"/>
  <c r="AH2665" i="3" s="1"/>
  <c r="AF2664" i="3"/>
  <c r="AG2664" i="3" s="1"/>
  <c r="H2460" i="1"/>
  <c r="L2459" i="1"/>
  <c r="J2459" i="1"/>
  <c r="K2459" i="1" s="1"/>
  <c r="G2664" i="3"/>
  <c r="AM2664" i="3" s="1"/>
  <c r="AR2663" i="3" l="1"/>
  <c r="AP2663" i="3"/>
  <c r="AQ2663" i="3" s="1"/>
  <c r="S2665" i="3"/>
  <c r="W2664" i="3"/>
  <c r="U2664" i="3"/>
  <c r="V2664" i="3" s="1"/>
  <c r="H2664" i="3"/>
  <c r="AN2664" i="3" s="1"/>
  <c r="L2663" i="3"/>
  <c r="J2663" i="3"/>
  <c r="K2663" i="3" s="1"/>
  <c r="AD2666" i="3"/>
  <c r="AH2666" i="3" s="1"/>
  <c r="AF2665" i="3"/>
  <c r="AG2665" i="3" s="1"/>
  <c r="H2461" i="1"/>
  <c r="L2460" i="1"/>
  <c r="J2460" i="1"/>
  <c r="K2460" i="1" s="1"/>
  <c r="G2665" i="3"/>
  <c r="AM2665" i="3" s="1"/>
  <c r="AR2664" i="3" l="1"/>
  <c r="AP2664" i="3"/>
  <c r="AQ2664" i="3" s="1"/>
  <c r="H2665" i="3"/>
  <c r="AN2665" i="3" s="1"/>
  <c r="L2664" i="3"/>
  <c r="J2664" i="3"/>
  <c r="K2664" i="3" s="1"/>
  <c r="S2666" i="3"/>
  <c r="W2665" i="3"/>
  <c r="U2665" i="3"/>
  <c r="V2665" i="3" s="1"/>
  <c r="AD2667" i="3"/>
  <c r="AH2667" i="3" s="1"/>
  <c r="AF2666" i="3"/>
  <c r="AG2666" i="3" s="1"/>
  <c r="H2462" i="1"/>
  <c r="L2461" i="1"/>
  <c r="J2461" i="1"/>
  <c r="G2666" i="3"/>
  <c r="AM2666" i="3" s="1"/>
  <c r="AR2665" i="3" l="1"/>
  <c r="AP2665" i="3"/>
  <c r="AQ2665" i="3" s="1"/>
  <c r="K2461" i="1"/>
  <c r="S135" i="1"/>
  <c r="T135" i="1" s="1"/>
  <c r="S2667" i="3"/>
  <c r="W2666" i="3"/>
  <c r="U2666" i="3"/>
  <c r="V2666" i="3" s="1"/>
  <c r="H2666" i="3"/>
  <c r="AN2666" i="3" s="1"/>
  <c r="L2665" i="3"/>
  <c r="J2665" i="3"/>
  <c r="K2665" i="3" s="1"/>
  <c r="AD2668" i="3"/>
  <c r="AH2668" i="3" s="1"/>
  <c r="AF2667" i="3"/>
  <c r="AG2667" i="3" s="1"/>
  <c r="H2463" i="1"/>
  <c r="L2462" i="1"/>
  <c r="J2462" i="1"/>
  <c r="K2462" i="1" s="1"/>
  <c r="G2667" i="3"/>
  <c r="AM2667" i="3" s="1"/>
  <c r="AR2666" i="3" l="1"/>
  <c r="AP2666" i="3"/>
  <c r="AQ2666" i="3" s="1"/>
  <c r="H2667" i="3"/>
  <c r="AN2667" i="3" s="1"/>
  <c r="L2666" i="3"/>
  <c r="J2666" i="3"/>
  <c r="K2666" i="3" s="1"/>
  <c r="S2668" i="3"/>
  <c r="W2667" i="3"/>
  <c r="U2667" i="3"/>
  <c r="V2667" i="3" s="1"/>
  <c r="AD2669" i="3"/>
  <c r="AH2669" i="3" s="1"/>
  <c r="AF2668" i="3"/>
  <c r="AG2668" i="3" s="1"/>
  <c r="H2464" i="1"/>
  <c r="L2463" i="1"/>
  <c r="J2463" i="1"/>
  <c r="K2463" i="1" s="1"/>
  <c r="G2668" i="3"/>
  <c r="AM2668" i="3" s="1"/>
  <c r="AR2667" i="3" l="1"/>
  <c r="AP2667" i="3"/>
  <c r="AQ2667" i="3" s="1"/>
  <c r="S2669" i="3"/>
  <c r="W2668" i="3"/>
  <c r="U2668" i="3"/>
  <c r="V2668" i="3" s="1"/>
  <c r="H2668" i="3"/>
  <c r="AN2668" i="3" s="1"/>
  <c r="L2667" i="3"/>
  <c r="J2667" i="3"/>
  <c r="K2667" i="3" s="1"/>
  <c r="AD2670" i="3"/>
  <c r="AH2670" i="3" s="1"/>
  <c r="AF2669" i="3"/>
  <c r="AG2669" i="3" s="1"/>
  <c r="H2465" i="1"/>
  <c r="L2464" i="1"/>
  <c r="J2464" i="1"/>
  <c r="K2464" i="1" s="1"/>
  <c r="G2669" i="3"/>
  <c r="AM2669" i="3" s="1"/>
  <c r="AR2668" i="3" l="1"/>
  <c r="AP2668" i="3"/>
  <c r="AQ2668" i="3" s="1"/>
  <c r="H2669" i="3"/>
  <c r="AN2669" i="3" s="1"/>
  <c r="L2668" i="3"/>
  <c r="J2668" i="3"/>
  <c r="K2668" i="3" s="1"/>
  <c r="S2670" i="3"/>
  <c r="W2669" i="3"/>
  <c r="U2669" i="3"/>
  <c r="V2669" i="3" s="1"/>
  <c r="AD2671" i="3"/>
  <c r="AH2671" i="3" s="1"/>
  <c r="AF2670" i="3"/>
  <c r="AG2670" i="3" s="1"/>
  <c r="H2466" i="1"/>
  <c r="L2465" i="1"/>
  <c r="J2465" i="1"/>
  <c r="K2465" i="1" s="1"/>
  <c r="G2670" i="3"/>
  <c r="AM2670" i="3" s="1"/>
  <c r="AR2669" i="3" l="1"/>
  <c r="AP2669" i="3"/>
  <c r="AQ2669" i="3" s="1"/>
  <c r="S2671" i="3"/>
  <c r="W2670" i="3"/>
  <c r="U2670" i="3"/>
  <c r="V2670" i="3" s="1"/>
  <c r="H2670" i="3"/>
  <c r="AN2670" i="3" s="1"/>
  <c r="L2669" i="3"/>
  <c r="J2669" i="3"/>
  <c r="K2669" i="3" s="1"/>
  <c r="AD2672" i="3"/>
  <c r="AH2672" i="3" s="1"/>
  <c r="AF2671" i="3"/>
  <c r="AG2671" i="3" s="1"/>
  <c r="H2467" i="1"/>
  <c r="L2466" i="1"/>
  <c r="J2466" i="1"/>
  <c r="K2466" i="1" s="1"/>
  <c r="G2671" i="3"/>
  <c r="AM2671" i="3" s="1"/>
  <c r="AR2670" i="3" l="1"/>
  <c r="AP2670" i="3"/>
  <c r="AQ2670" i="3" s="1"/>
  <c r="H2671" i="3"/>
  <c r="AN2671" i="3" s="1"/>
  <c r="L2670" i="3"/>
  <c r="J2670" i="3"/>
  <c r="K2670" i="3" s="1"/>
  <c r="S2672" i="3"/>
  <c r="W2671" i="3"/>
  <c r="U2671" i="3"/>
  <c r="V2671" i="3" s="1"/>
  <c r="AD2673" i="3"/>
  <c r="AH2673" i="3" s="1"/>
  <c r="AF2672" i="3"/>
  <c r="AG2672" i="3" s="1"/>
  <c r="H2468" i="1"/>
  <c r="L2467" i="1"/>
  <c r="J2467" i="1"/>
  <c r="K2467" i="1" s="1"/>
  <c r="G2672" i="3"/>
  <c r="AM2672" i="3" s="1"/>
  <c r="AR2671" i="3" l="1"/>
  <c r="AP2671" i="3"/>
  <c r="AQ2671" i="3" s="1"/>
  <c r="S2673" i="3"/>
  <c r="W2672" i="3"/>
  <c r="U2672" i="3"/>
  <c r="V2672" i="3" s="1"/>
  <c r="H2672" i="3"/>
  <c r="AN2672" i="3" s="1"/>
  <c r="L2671" i="3"/>
  <c r="J2671" i="3"/>
  <c r="K2671" i="3" s="1"/>
  <c r="AD2674" i="3"/>
  <c r="AH2674" i="3" s="1"/>
  <c r="AF2673" i="3"/>
  <c r="AG2673" i="3" s="1"/>
  <c r="H2469" i="1"/>
  <c r="L2468" i="1"/>
  <c r="J2468" i="1"/>
  <c r="K2468" i="1" s="1"/>
  <c r="G2673" i="3"/>
  <c r="AM2673" i="3" s="1"/>
  <c r="AR2672" i="3" l="1"/>
  <c r="AP2672" i="3"/>
  <c r="AQ2672" i="3" s="1"/>
  <c r="H2673" i="3"/>
  <c r="AN2673" i="3" s="1"/>
  <c r="L2672" i="3"/>
  <c r="J2672" i="3"/>
  <c r="K2672" i="3" s="1"/>
  <c r="S2674" i="3"/>
  <c r="W2673" i="3"/>
  <c r="U2673" i="3"/>
  <c r="V2673" i="3" s="1"/>
  <c r="AD2675" i="3"/>
  <c r="AH2675" i="3" s="1"/>
  <c r="AF2674" i="3"/>
  <c r="AG2674" i="3" s="1"/>
  <c r="H2470" i="1"/>
  <c r="L2469" i="1"/>
  <c r="J2469" i="1"/>
  <c r="K2469" i="1" s="1"/>
  <c r="G2674" i="3"/>
  <c r="AM2674" i="3" s="1"/>
  <c r="AR2673" i="3" l="1"/>
  <c r="AP2673" i="3"/>
  <c r="AQ2673" i="3" s="1"/>
  <c r="S2675" i="3"/>
  <c r="W2674" i="3"/>
  <c r="U2674" i="3"/>
  <c r="V2674" i="3" s="1"/>
  <c r="H2674" i="3"/>
  <c r="AN2674" i="3" s="1"/>
  <c r="L2673" i="3"/>
  <c r="J2673" i="3"/>
  <c r="K2673" i="3" s="1"/>
  <c r="AD2676" i="3"/>
  <c r="AH2676" i="3" s="1"/>
  <c r="AF2675" i="3"/>
  <c r="AG2675" i="3" s="1"/>
  <c r="H2471" i="1"/>
  <c r="L2470" i="1"/>
  <c r="J2470" i="1"/>
  <c r="K2470" i="1" s="1"/>
  <c r="G2675" i="3"/>
  <c r="AM2675" i="3" s="1"/>
  <c r="AR2674" i="3" l="1"/>
  <c r="AP2674" i="3"/>
  <c r="AQ2674" i="3" s="1"/>
  <c r="H2675" i="3"/>
  <c r="AN2675" i="3" s="1"/>
  <c r="L2674" i="3"/>
  <c r="J2674" i="3"/>
  <c r="K2674" i="3" s="1"/>
  <c r="S2676" i="3"/>
  <c r="W2675" i="3"/>
  <c r="U2675" i="3"/>
  <c r="V2675" i="3" s="1"/>
  <c r="AD2677" i="3"/>
  <c r="AH2677" i="3" s="1"/>
  <c r="AF2676" i="3"/>
  <c r="AG2676" i="3" s="1"/>
  <c r="H2472" i="1"/>
  <c r="L2471" i="1"/>
  <c r="J2471" i="1"/>
  <c r="K2471" i="1" s="1"/>
  <c r="G2676" i="3"/>
  <c r="AM2676" i="3" s="1"/>
  <c r="AR2675" i="3" l="1"/>
  <c r="AP2675" i="3"/>
  <c r="AQ2675" i="3" s="1"/>
  <c r="S2677" i="3"/>
  <c r="W2676" i="3"/>
  <c r="U2676" i="3"/>
  <c r="V2676" i="3" s="1"/>
  <c r="H2676" i="3"/>
  <c r="AN2676" i="3" s="1"/>
  <c r="L2675" i="3"/>
  <c r="J2675" i="3"/>
  <c r="K2675" i="3" s="1"/>
  <c r="AD2678" i="3"/>
  <c r="AH2678" i="3" s="1"/>
  <c r="AF2677" i="3"/>
  <c r="AG2677" i="3" s="1"/>
  <c r="H2473" i="1"/>
  <c r="L2472" i="1"/>
  <c r="J2472" i="1"/>
  <c r="K2472" i="1" s="1"/>
  <c r="G2677" i="3"/>
  <c r="AM2677" i="3" s="1"/>
  <c r="AR2676" i="3" l="1"/>
  <c r="AP2676" i="3"/>
  <c r="AQ2676" i="3" s="1"/>
  <c r="H2677" i="3"/>
  <c r="AN2677" i="3" s="1"/>
  <c r="L2676" i="3"/>
  <c r="J2676" i="3"/>
  <c r="K2676" i="3" s="1"/>
  <c r="S2678" i="3"/>
  <c r="W2677" i="3"/>
  <c r="U2677" i="3"/>
  <c r="V2677" i="3" s="1"/>
  <c r="AD2679" i="3"/>
  <c r="AH2679" i="3" s="1"/>
  <c r="AF2678" i="3"/>
  <c r="H2474" i="1"/>
  <c r="L2473" i="1"/>
  <c r="J2473" i="1"/>
  <c r="K2473" i="1" s="1"/>
  <c r="G2678" i="3"/>
  <c r="AM2678" i="3" s="1"/>
  <c r="AG2678" i="3" l="1"/>
  <c r="AW157" i="3"/>
  <c r="BA157" i="3" s="1"/>
  <c r="AR2677" i="3"/>
  <c r="AP2677" i="3"/>
  <c r="AQ2677" i="3" s="1"/>
  <c r="S2679" i="3"/>
  <c r="W2678" i="3"/>
  <c r="U2678" i="3"/>
  <c r="H2678" i="3"/>
  <c r="AN2678" i="3" s="1"/>
  <c r="L2677" i="3"/>
  <c r="J2677" i="3"/>
  <c r="K2677" i="3" s="1"/>
  <c r="AD2680" i="3"/>
  <c r="AH2680" i="3" s="1"/>
  <c r="AF2679" i="3"/>
  <c r="AG2679" i="3" s="1"/>
  <c r="H2475" i="1"/>
  <c r="L2474" i="1"/>
  <c r="J2474" i="1"/>
  <c r="K2474" i="1" s="1"/>
  <c r="G2679" i="3"/>
  <c r="AM2679" i="3" s="1"/>
  <c r="AR2678" i="3" l="1"/>
  <c r="AP2678" i="3"/>
  <c r="V2678" i="3"/>
  <c r="AV157" i="3"/>
  <c r="AZ157" i="3" s="1"/>
  <c r="H2679" i="3"/>
  <c r="AN2679" i="3" s="1"/>
  <c r="L2678" i="3"/>
  <c r="J2678" i="3"/>
  <c r="S2680" i="3"/>
  <c r="W2679" i="3"/>
  <c r="U2679" i="3"/>
  <c r="V2679" i="3" s="1"/>
  <c r="AD2681" i="3"/>
  <c r="AH2681" i="3" s="1"/>
  <c r="AF2680" i="3"/>
  <c r="AG2680" i="3" s="1"/>
  <c r="H2476" i="1"/>
  <c r="L2475" i="1"/>
  <c r="J2475" i="1"/>
  <c r="K2475" i="1" s="1"/>
  <c r="G2680" i="3"/>
  <c r="AM2680" i="3" s="1"/>
  <c r="AR2679" i="3" l="1"/>
  <c r="AP2679" i="3"/>
  <c r="AQ2679" i="3" s="1"/>
  <c r="K2678" i="3"/>
  <c r="AU157" i="3"/>
  <c r="AY157" i="3" s="1"/>
  <c r="AX157" i="3"/>
  <c r="BB157" i="3" s="1"/>
  <c r="AQ2678" i="3"/>
  <c r="S2681" i="3"/>
  <c r="W2680" i="3"/>
  <c r="U2680" i="3"/>
  <c r="V2680" i="3" s="1"/>
  <c r="H2680" i="3"/>
  <c r="AN2680" i="3" s="1"/>
  <c r="L2679" i="3"/>
  <c r="J2679" i="3"/>
  <c r="K2679" i="3" s="1"/>
  <c r="AD2682" i="3"/>
  <c r="AH2682" i="3" s="1"/>
  <c r="AF2681" i="3"/>
  <c r="AG2681" i="3" s="1"/>
  <c r="H2477" i="1"/>
  <c r="L2476" i="1"/>
  <c r="J2476" i="1"/>
  <c r="K2476" i="1" s="1"/>
  <c r="G2681" i="3"/>
  <c r="AM2681" i="3" s="1"/>
  <c r="AR2680" i="3" l="1"/>
  <c r="AP2680" i="3"/>
  <c r="AQ2680" i="3" s="1"/>
  <c r="H2681" i="3"/>
  <c r="AN2681" i="3" s="1"/>
  <c r="L2680" i="3"/>
  <c r="J2680" i="3"/>
  <c r="K2680" i="3" s="1"/>
  <c r="S2682" i="3"/>
  <c r="W2681" i="3"/>
  <c r="U2681" i="3"/>
  <c r="V2681" i="3" s="1"/>
  <c r="AD2683" i="3"/>
  <c r="AH2683" i="3" s="1"/>
  <c r="AF2682" i="3"/>
  <c r="AG2682" i="3" s="1"/>
  <c r="H2478" i="1"/>
  <c r="L2477" i="1"/>
  <c r="J2477" i="1"/>
  <c r="K2477" i="1" s="1"/>
  <c r="G2682" i="3"/>
  <c r="AM2682" i="3" s="1"/>
  <c r="AR2681" i="3" l="1"/>
  <c r="AP2681" i="3"/>
  <c r="AQ2681" i="3" s="1"/>
  <c r="S2683" i="3"/>
  <c r="W2682" i="3"/>
  <c r="U2682" i="3"/>
  <c r="V2682" i="3" s="1"/>
  <c r="H2682" i="3"/>
  <c r="AN2682" i="3" s="1"/>
  <c r="L2681" i="3"/>
  <c r="J2681" i="3"/>
  <c r="K2681" i="3" s="1"/>
  <c r="AD2684" i="3"/>
  <c r="AH2684" i="3" s="1"/>
  <c r="AF2683" i="3"/>
  <c r="AG2683" i="3" s="1"/>
  <c r="H2479" i="1"/>
  <c r="L2478" i="1"/>
  <c r="J2478" i="1"/>
  <c r="K2478" i="1" s="1"/>
  <c r="G2683" i="3"/>
  <c r="AM2683" i="3" s="1"/>
  <c r="AR2682" i="3" l="1"/>
  <c r="AP2682" i="3"/>
  <c r="AQ2682" i="3" s="1"/>
  <c r="H2683" i="3"/>
  <c r="AN2683" i="3" s="1"/>
  <c r="L2682" i="3"/>
  <c r="J2682" i="3"/>
  <c r="K2682" i="3" s="1"/>
  <c r="S2684" i="3"/>
  <c r="W2683" i="3"/>
  <c r="U2683" i="3"/>
  <c r="V2683" i="3" s="1"/>
  <c r="AD2685" i="3"/>
  <c r="AH2685" i="3" s="1"/>
  <c r="AF2684" i="3"/>
  <c r="AG2684" i="3" s="1"/>
  <c r="H2480" i="1"/>
  <c r="L2479" i="1"/>
  <c r="J2479" i="1"/>
  <c r="K2479" i="1" s="1"/>
  <c r="G2684" i="3"/>
  <c r="AM2684" i="3" s="1"/>
  <c r="AR2683" i="3" l="1"/>
  <c r="AP2683" i="3"/>
  <c r="AQ2683" i="3" s="1"/>
  <c r="S2685" i="3"/>
  <c r="W2684" i="3"/>
  <c r="U2684" i="3"/>
  <c r="V2684" i="3" s="1"/>
  <c r="H2684" i="3"/>
  <c r="AN2684" i="3" s="1"/>
  <c r="L2683" i="3"/>
  <c r="J2683" i="3"/>
  <c r="K2683" i="3" s="1"/>
  <c r="AD2686" i="3"/>
  <c r="AH2686" i="3" s="1"/>
  <c r="AF2685" i="3"/>
  <c r="AG2685" i="3" s="1"/>
  <c r="H2481" i="1"/>
  <c r="L2480" i="1"/>
  <c r="J2480" i="1"/>
  <c r="K2480" i="1" s="1"/>
  <c r="G2685" i="3"/>
  <c r="AM2685" i="3" s="1"/>
  <c r="AR2684" i="3" l="1"/>
  <c r="AP2684" i="3"/>
  <c r="AQ2684" i="3" s="1"/>
  <c r="H2685" i="3"/>
  <c r="AN2685" i="3" s="1"/>
  <c r="L2684" i="3"/>
  <c r="J2684" i="3"/>
  <c r="K2684" i="3" s="1"/>
  <c r="S2686" i="3"/>
  <c r="W2685" i="3"/>
  <c r="U2685" i="3"/>
  <c r="V2685" i="3" s="1"/>
  <c r="AD2687" i="3"/>
  <c r="AH2687" i="3" s="1"/>
  <c r="AF2686" i="3"/>
  <c r="AG2686" i="3" s="1"/>
  <c r="H2482" i="1"/>
  <c r="L2481" i="1"/>
  <c r="J2481" i="1"/>
  <c r="G2686" i="3"/>
  <c r="AM2686" i="3" s="1"/>
  <c r="AR2685" i="3" l="1"/>
  <c r="AP2685" i="3"/>
  <c r="AQ2685" i="3" s="1"/>
  <c r="K2481" i="1"/>
  <c r="S136" i="1"/>
  <c r="T136" i="1" s="1"/>
  <c r="S2687" i="3"/>
  <c r="W2686" i="3"/>
  <c r="U2686" i="3"/>
  <c r="V2686" i="3" s="1"/>
  <c r="H2686" i="3"/>
  <c r="AN2686" i="3" s="1"/>
  <c r="L2685" i="3"/>
  <c r="J2685" i="3"/>
  <c r="K2685" i="3" s="1"/>
  <c r="AD2688" i="3"/>
  <c r="AH2688" i="3" s="1"/>
  <c r="AF2687" i="3"/>
  <c r="AG2687" i="3" s="1"/>
  <c r="H2483" i="1"/>
  <c r="L2482" i="1"/>
  <c r="J2482" i="1"/>
  <c r="K2482" i="1" s="1"/>
  <c r="G2687" i="3"/>
  <c r="AM2687" i="3" s="1"/>
  <c r="AR2686" i="3" l="1"/>
  <c r="AP2686" i="3"/>
  <c r="AQ2686" i="3" s="1"/>
  <c r="H2687" i="3"/>
  <c r="AN2687" i="3" s="1"/>
  <c r="L2686" i="3"/>
  <c r="J2686" i="3"/>
  <c r="K2686" i="3" s="1"/>
  <c r="S2688" i="3"/>
  <c r="W2687" i="3"/>
  <c r="U2687" i="3"/>
  <c r="V2687" i="3" s="1"/>
  <c r="AD2689" i="3"/>
  <c r="AH2689" i="3" s="1"/>
  <c r="AF2688" i="3"/>
  <c r="AG2688" i="3" s="1"/>
  <c r="H2484" i="1"/>
  <c r="L2483" i="1"/>
  <c r="J2483" i="1"/>
  <c r="K2483" i="1" s="1"/>
  <c r="G2688" i="3"/>
  <c r="AM2688" i="3" s="1"/>
  <c r="AR2687" i="3" l="1"/>
  <c r="AP2687" i="3"/>
  <c r="AQ2687" i="3" s="1"/>
  <c r="S2689" i="3"/>
  <c r="W2688" i="3"/>
  <c r="U2688" i="3"/>
  <c r="V2688" i="3" s="1"/>
  <c r="H2688" i="3"/>
  <c r="AN2688" i="3" s="1"/>
  <c r="L2687" i="3"/>
  <c r="J2687" i="3"/>
  <c r="K2687" i="3" s="1"/>
  <c r="AD2690" i="3"/>
  <c r="AH2690" i="3" s="1"/>
  <c r="AF2689" i="3"/>
  <c r="AG2689" i="3" s="1"/>
  <c r="H2485" i="1"/>
  <c r="L2484" i="1"/>
  <c r="J2484" i="1"/>
  <c r="K2484" i="1" s="1"/>
  <c r="G2689" i="3"/>
  <c r="AM2689" i="3" s="1"/>
  <c r="AR2688" i="3" l="1"/>
  <c r="AP2688" i="3"/>
  <c r="AQ2688" i="3" s="1"/>
  <c r="H2689" i="3"/>
  <c r="AN2689" i="3" s="1"/>
  <c r="L2688" i="3"/>
  <c r="J2688" i="3"/>
  <c r="K2688" i="3" s="1"/>
  <c r="S2690" i="3"/>
  <c r="W2689" i="3"/>
  <c r="U2689" i="3"/>
  <c r="V2689" i="3" s="1"/>
  <c r="AD2691" i="3"/>
  <c r="AH2691" i="3" s="1"/>
  <c r="AF2690" i="3"/>
  <c r="AG2690" i="3" s="1"/>
  <c r="H2486" i="1"/>
  <c r="L2485" i="1"/>
  <c r="J2485" i="1"/>
  <c r="K2485" i="1" s="1"/>
  <c r="G2690" i="3"/>
  <c r="AM2690" i="3" s="1"/>
  <c r="AR2689" i="3" l="1"/>
  <c r="AP2689" i="3"/>
  <c r="AQ2689" i="3" s="1"/>
  <c r="S2691" i="3"/>
  <c r="W2690" i="3"/>
  <c r="U2690" i="3"/>
  <c r="V2690" i="3" s="1"/>
  <c r="H2690" i="3"/>
  <c r="AN2690" i="3" s="1"/>
  <c r="L2689" i="3"/>
  <c r="J2689" i="3"/>
  <c r="K2689" i="3" s="1"/>
  <c r="AD2692" i="3"/>
  <c r="AH2692" i="3" s="1"/>
  <c r="AF2691" i="3"/>
  <c r="AG2691" i="3" s="1"/>
  <c r="H2487" i="1"/>
  <c r="L2486" i="1"/>
  <c r="J2486" i="1"/>
  <c r="K2486" i="1" s="1"/>
  <c r="G2691" i="3"/>
  <c r="AM2691" i="3" s="1"/>
  <c r="AR2690" i="3" l="1"/>
  <c r="AP2690" i="3"/>
  <c r="AQ2690" i="3" s="1"/>
  <c r="H2691" i="3"/>
  <c r="AN2691" i="3" s="1"/>
  <c r="L2690" i="3"/>
  <c r="J2690" i="3"/>
  <c r="K2690" i="3" s="1"/>
  <c r="S2692" i="3"/>
  <c r="W2691" i="3"/>
  <c r="U2691" i="3"/>
  <c r="V2691" i="3" s="1"/>
  <c r="AD2693" i="3"/>
  <c r="AH2693" i="3" s="1"/>
  <c r="AF2692" i="3"/>
  <c r="AG2692" i="3" s="1"/>
  <c r="H2488" i="1"/>
  <c r="L2487" i="1"/>
  <c r="J2487" i="1"/>
  <c r="K2487" i="1" s="1"/>
  <c r="G2692" i="3"/>
  <c r="AM2692" i="3" s="1"/>
  <c r="AR2691" i="3" l="1"/>
  <c r="AP2691" i="3"/>
  <c r="AQ2691" i="3" s="1"/>
  <c r="S2693" i="3"/>
  <c r="W2692" i="3"/>
  <c r="U2692" i="3"/>
  <c r="V2692" i="3" s="1"/>
  <c r="H2692" i="3"/>
  <c r="AN2692" i="3" s="1"/>
  <c r="L2691" i="3"/>
  <c r="J2691" i="3"/>
  <c r="K2691" i="3" s="1"/>
  <c r="AD2694" i="3"/>
  <c r="AH2694" i="3" s="1"/>
  <c r="AF2693" i="3"/>
  <c r="AG2693" i="3" s="1"/>
  <c r="H2489" i="1"/>
  <c r="L2488" i="1"/>
  <c r="J2488" i="1"/>
  <c r="K2488" i="1" s="1"/>
  <c r="G2693" i="3"/>
  <c r="AM2693" i="3" s="1"/>
  <c r="AR2692" i="3" l="1"/>
  <c r="AP2692" i="3"/>
  <c r="AQ2692" i="3" s="1"/>
  <c r="H2693" i="3"/>
  <c r="AN2693" i="3" s="1"/>
  <c r="L2692" i="3"/>
  <c r="J2692" i="3"/>
  <c r="K2692" i="3" s="1"/>
  <c r="S2694" i="3"/>
  <c r="W2693" i="3"/>
  <c r="U2693" i="3"/>
  <c r="V2693" i="3" s="1"/>
  <c r="AD2695" i="3"/>
  <c r="AH2695" i="3" s="1"/>
  <c r="AF2694" i="3"/>
  <c r="AG2694" i="3" s="1"/>
  <c r="H2490" i="1"/>
  <c r="L2489" i="1"/>
  <c r="J2489" i="1"/>
  <c r="K2489" i="1" s="1"/>
  <c r="G2694" i="3"/>
  <c r="AM2694" i="3" s="1"/>
  <c r="AR2693" i="3" l="1"/>
  <c r="AP2693" i="3"/>
  <c r="AQ2693" i="3" s="1"/>
  <c r="S2695" i="3"/>
  <c r="W2694" i="3"/>
  <c r="U2694" i="3"/>
  <c r="V2694" i="3" s="1"/>
  <c r="H2694" i="3"/>
  <c r="AN2694" i="3" s="1"/>
  <c r="L2693" i="3"/>
  <c r="J2693" i="3"/>
  <c r="K2693" i="3" s="1"/>
  <c r="AD2696" i="3"/>
  <c r="AH2696" i="3" s="1"/>
  <c r="AF2695" i="3"/>
  <c r="AG2695" i="3" s="1"/>
  <c r="H2491" i="1"/>
  <c r="L2490" i="1"/>
  <c r="J2490" i="1"/>
  <c r="K2490" i="1" s="1"/>
  <c r="G2695" i="3"/>
  <c r="AM2695" i="3" s="1"/>
  <c r="AR2694" i="3" l="1"/>
  <c r="AP2694" i="3"/>
  <c r="AQ2694" i="3" s="1"/>
  <c r="H2695" i="3"/>
  <c r="AN2695" i="3" s="1"/>
  <c r="L2694" i="3"/>
  <c r="J2694" i="3"/>
  <c r="K2694" i="3" s="1"/>
  <c r="S2696" i="3"/>
  <c r="W2695" i="3"/>
  <c r="U2695" i="3"/>
  <c r="V2695" i="3" s="1"/>
  <c r="AD2697" i="3"/>
  <c r="AH2697" i="3" s="1"/>
  <c r="AF2696" i="3"/>
  <c r="AG2696" i="3" s="1"/>
  <c r="H2492" i="1"/>
  <c r="L2491" i="1"/>
  <c r="J2491" i="1"/>
  <c r="K2491" i="1" s="1"/>
  <c r="G2696" i="3"/>
  <c r="AM2696" i="3" s="1"/>
  <c r="AR2695" i="3" l="1"/>
  <c r="AP2695" i="3"/>
  <c r="AQ2695" i="3" s="1"/>
  <c r="S2697" i="3"/>
  <c r="W2696" i="3"/>
  <c r="U2696" i="3"/>
  <c r="V2696" i="3" s="1"/>
  <c r="H2696" i="3"/>
  <c r="AN2696" i="3" s="1"/>
  <c r="L2695" i="3"/>
  <c r="J2695" i="3"/>
  <c r="K2695" i="3" s="1"/>
  <c r="AD2698" i="3"/>
  <c r="AH2698" i="3" s="1"/>
  <c r="AF2697" i="3"/>
  <c r="H2493" i="1"/>
  <c r="L2492" i="1"/>
  <c r="J2492" i="1"/>
  <c r="K2492" i="1" s="1"/>
  <c r="G2697" i="3"/>
  <c r="AM2697" i="3" s="1"/>
  <c r="AG2697" i="3" l="1"/>
  <c r="AW158" i="3"/>
  <c r="BA158" i="3" s="1"/>
  <c r="AR2696" i="3"/>
  <c r="AP2696" i="3"/>
  <c r="AQ2696" i="3" s="1"/>
  <c r="H2697" i="3"/>
  <c r="AN2697" i="3" s="1"/>
  <c r="L2696" i="3"/>
  <c r="J2696" i="3"/>
  <c r="K2696" i="3" s="1"/>
  <c r="S2698" i="3"/>
  <c r="W2697" i="3"/>
  <c r="U2697" i="3"/>
  <c r="AD2699" i="3"/>
  <c r="AH2699" i="3" s="1"/>
  <c r="AF2698" i="3"/>
  <c r="AG2698" i="3" s="1"/>
  <c r="H2494" i="1"/>
  <c r="L2493" i="1"/>
  <c r="J2493" i="1"/>
  <c r="K2493" i="1" s="1"/>
  <c r="G2698" i="3"/>
  <c r="AM2698" i="3" s="1"/>
  <c r="V2697" i="3" l="1"/>
  <c r="AV158" i="3"/>
  <c r="AZ158" i="3" s="1"/>
  <c r="AR2697" i="3"/>
  <c r="AP2697" i="3"/>
  <c r="S2699" i="3"/>
  <c r="W2698" i="3"/>
  <c r="U2698" i="3"/>
  <c r="V2698" i="3" s="1"/>
  <c r="H2698" i="3"/>
  <c r="AN2698" i="3" s="1"/>
  <c r="L2697" i="3"/>
  <c r="J2697" i="3"/>
  <c r="AD2700" i="3"/>
  <c r="AH2700" i="3" s="1"/>
  <c r="AF2699" i="3"/>
  <c r="AG2699" i="3" s="1"/>
  <c r="H2495" i="1"/>
  <c r="L2494" i="1"/>
  <c r="J2494" i="1"/>
  <c r="K2494" i="1" s="1"/>
  <c r="G2699" i="3"/>
  <c r="AM2699" i="3" s="1"/>
  <c r="AX158" i="3" l="1"/>
  <c r="BB158" i="3" s="1"/>
  <c r="AQ2697" i="3"/>
  <c r="AR2698" i="3"/>
  <c r="AP2698" i="3"/>
  <c r="AQ2698" i="3" s="1"/>
  <c r="K2697" i="3"/>
  <c r="AU158" i="3"/>
  <c r="AY158" i="3" s="1"/>
  <c r="H2699" i="3"/>
  <c r="AN2699" i="3" s="1"/>
  <c r="L2698" i="3"/>
  <c r="J2698" i="3"/>
  <c r="K2698" i="3" s="1"/>
  <c r="S2700" i="3"/>
  <c r="W2699" i="3"/>
  <c r="U2699" i="3"/>
  <c r="V2699" i="3" s="1"/>
  <c r="AD2701" i="3"/>
  <c r="AH2701" i="3" s="1"/>
  <c r="AF2700" i="3"/>
  <c r="AG2700" i="3" s="1"/>
  <c r="H2496" i="1"/>
  <c r="L2495" i="1"/>
  <c r="J2495" i="1"/>
  <c r="K2495" i="1" s="1"/>
  <c r="G2700" i="3"/>
  <c r="AM2700" i="3" s="1"/>
  <c r="AR2699" i="3" l="1"/>
  <c r="AP2699" i="3"/>
  <c r="AQ2699" i="3" s="1"/>
  <c r="S2701" i="3"/>
  <c r="W2700" i="3"/>
  <c r="U2700" i="3"/>
  <c r="V2700" i="3" s="1"/>
  <c r="H2700" i="3"/>
  <c r="AN2700" i="3" s="1"/>
  <c r="L2699" i="3"/>
  <c r="J2699" i="3"/>
  <c r="K2699" i="3" s="1"/>
  <c r="AD2702" i="3"/>
  <c r="AH2702" i="3" s="1"/>
  <c r="AF2701" i="3"/>
  <c r="AG2701" i="3" s="1"/>
  <c r="H2497" i="1"/>
  <c r="L2496" i="1"/>
  <c r="J2496" i="1"/>
  <c r="K2496" i="1" s="1"/>
  <c r="G2701" i="3"/>
  <c r="AM2701" i="3" s="1"/>
  <c r="AR2700" i="3" l="1"/>
  <c r="AP2700" i="3"/>
  <c r="AQ2700" i="3" s="1"/>
  <c r="H2701" i="3"/>
  <c r="AN2701" i="3" s="1"/>
  <c r="L2700" i="3"/>
  <c r="J2700" i="3"/>
  <c r="K2700" i="3" s="1"/>
  <c r="S2702" i="3"/>
  <c r="W2701" i="3"/>
  <c r="U2701" i="3"/>
  <c r="V2701" i="3" s="1"/>
  <c r="AD2703" i="3"/>
  <c r="AH2703" i="3" s="1"/>
  <c r="AF2702" i="3"/>
  <c r="AG2702" i="3" s="1"/>
  <c r="H2498" i="1"/>
  <c r="L2497" i="1"/>
  <c r="J2497" i="1"/>
  <c r="K2497" i="1" s="1"/>
  <c r="G2702" i="3"/>
  <c r="AM2702" i="3" s="1"/>
  <c r="AR2701" i="3" l="1"/>
  <c r="AP2701" i="3"/>
  <c r="AQ2701" i="3" s="1"/>
  <c r="S2703" i="3"/>
  <c r="W2702" i="3"/>
  <c r="U2702" i="3"/>
  <c r="V2702" i="3" s="1"/>
  <c r="H2702" i="3"/>
  <c r="AN2702" i="3" s="1"/>
  <c r="L2701" i="3"/>
  <c r="J2701" i="3"/>
  <c r="K2701" i="3" s="1"/>
  <c r="AD2704" i="3"/>
  <c r="AH2704" i="3" s="1"/>
  <c r="AF2703" i="3"/>
  <c r="AG2703" i="3" s="1"/>
  <c r="H2499" i="1"/>
  <c r="L2498" i="1"/>
  <c r="J2498" i="1"/>
  <c r="K2498" i="1" s="1"/>
  <c r="G2703" i="3"/>
  <c r="AM2703" i="3" s="1"/>
  <c r="AR2702" i="3" l="1"/>
  <c r="AP2702" i="3"/>
  <c r="AQ2702" i="3" s="1"/>
  <c r="H2703" i="3"/>
  <c r="AN2703" i="3" s="1"/>
  <c r="L2702" i="3"/>
  <c r="J2702" i="3"/>
  <c r="K2702" i="3" s="1"/>
  <c r="S2704" i="3"/>
  <c r="W2703" i="3"/>
  <c r="U2703" i="3"/>
  <c r="V2703" i="3" s="1"/>
  <c r="AD2705" i="3"/>
  <c r="AH2705" i="3" s="1"/>
  <c r="AF2704" i="3"/>
  <c r="AG2704" i="3" s="1"/>
  <c r="H2500" i="1"/>
  <c r="L2499" i="1"/>
  <c r="J2499" i="1"/>
  <c r="K2499" i="1" s="1"/>
  <c r="G2704" i="3"/>
  <c r="AM2704" i="3" s="1"/>
  <c r="AR2703" i="3" l="1"/>
  <c r="AP2703" i="3"/>
  <c r="AQ2703" i="3" s="1"/>
  <c r="S2705" i="3"/>
  <c r="W2704" i="3"/>
  <c r="U2704" i="3"/>
  <c r="V2704" i="3" s="1"/>
  <c r="H2704" i="3"/>
  <c r="AN2704" i="3" s="1"/>
  <c r="L2703" i="3"/>
  <c r="J2703" i="3"/>
  <c r="K2703" i="3" s="1"/>
  <c r="AD2706" i="3"/>
  <c r="AH2706" i="3" s="1"/>
  <c r="AF2705" i="3"/>
  <c r="AG2705" i="3" s="1"/>
  <c r="H2501" i="1"/>
  <c r="L2500" i="1"/>
  <c r="J2500" i="1"/>
  <c r="K2500" i="1" s="1"/>
  <c r="G2705" i="3"/>
  <c r="AM2705" i="3" s="1"/>
  <c r="AR2704" i="3" l="1"/>
  <c r="AP2704" i="3"/>
  <c r="AQ2704" i="3" s="1"/>
  <c r="H2705" i="3"/>
  <c r="AN2705" i="3" s="1"/>
  <c r="L2704" i="3"/>
  <c r="J2704" i="3"/>
  <c r="K2704" i="3" s="1"/>
  <c r="S2706" i="3"/>
  <c r="W2705" i="3"/>
  <c r="U2705" i="3"/>
  <c r="V2705" i="3" s="1"/>
  <c r="AD2707" i="3"/>
  <c r="AH2707" i="3" s="1"/>
  <c r="AF2706" i="3"/>
  <c r="AG2706" i="3" s="1"/>
  <c r="H2502" i="1"/>
  <c r="L2501" i="1"/>
  <c r="J2501" i="1"/>
  <c r="K2501" i="1" s="1"/>
  <c r="G2706" i="3"/>
  <c r="AM2706" i="3" s="1"/>
  <c r="AR2705" i="3" l="1"/>
  <c r="AP2705" i="3"/>
  <c r="AQ2705" i="3" s="1"/>
  <c r="S2707" i="3"/>
  <c r="W2706" i="3"/>
  <c r="U2706" i="3"/>
  <c r="V2706" i="3" s="1"/>
  <c r="H2706" i="3"/>
  <c r="AN2706" i="3" s="1"/>
  <c r="L2705" i="3"/>
  <c r="J2705" i="3"/>
  <c r="K2705" i="3" s="1"/>
  <c r="AD2708" i="3"/>
  <c r="AH2708" i="3" s="1"/>
  <c r="AF2707" i="3"/>
  <c r="AG2707" i="3" s="1"/>
  <c r="H2503" i="1"/>
  <c r="L2502" i="1"/>
  <c r="J2502" i="1"/>
  <c r="G2707" i="3"/>
  <c r="AM2707" i="3" s="1"/>
  <c r="AR2706" i="3" l="1"/>
  <c r="AP2706" i="3"/>
  <c r="AQ2706" i="3" s="1"/>
  <c r="K2502" i="1"/>
  <c r="S137" i="1"/>
  <c r="T137" i="1" s="1"/>
  <c r="H2707" i="3"/>
  <c r="AN2707" i="3" s="1"/>
  <c r="L2706" i="3"/>
  <c r="J2706" i="3"/>
  <c r="K2706" i="3" s="1"/>
  <c r="S2708" i="3"/>
  <c r="W2707" i="3"/>
  <c r="U2707" i="3"/>
  <c r="V2707" i="3" s="1"/>
  <c r="AD2709" i="3"/>
  <c r="AH2709" i="3" s="1"/>
  <c r="AF2708" i="3"/>
  <c r="AG2708" i="3" s="1"/>
  <c r="H2504" i="1"/>
  <c r="L2503" i="1"/>
  <c r="J2503" i="1"/>
  <c r="K2503" i="1" s="1"/>
  <c r="G2708" i="3"/>
  <c r="AM2708" i="3" s="1"/>
  <c r="AR2707" i="3" l="1"/>
  <c r="AP2707" i="3"/>
  <c r="AQ2707" i="3" s="1"/>
  <c r="S2709" i="3"/>
  <c r="W2708" i="3"/>
  <c r="U2708" i="3"/>
  <c r="V2708" i="3" s="1"/>
  <c r="H2708" i="3"/>
  <c r="AN2708" i="3" s="1"/>
  <c r="L2707" i="3"/>
  <c r="J2707" i="3"/>
  <c r="K2707" i="3" s="1"/>
  <c r="AD2710" i="3"/>
  <c r="AH2710" i="3" s="1"/>
  <c r="AF2709" i="3"/>
  <c r="AG2709" i="3" s="1"/>
  <c r="H2505" i="1"/>
  <c r="L2504" i="1"/>
  <c r="J2504" i="1"/>
  <c r="K2504" i="1" s="1"/>
  <c r="G2709" i="3"/>
  <c r="AM2709" i="3" s="1"/>
  <c r="AR2708" i="3" l="1"/>
  <c r="AP2708" i="3"/>
  <c r="AQ2708" i="3" s="1"/>
  <c r="H2709" i="3"/>
  <c r="AN2709" i="3" s="1"/>
  <c r="L2708" i="3"/>
  <c r="J2708" i="3"/>
  <c r="K2708" i="3" s="1"/>
  <c r="S2710" i="3"/>
  <c r="W2709" i="3"/>
  <c r="U2709" i="3"/>
  <c r="V2709" i="3" s="1"/>
  <c r="AD2711" i="3"/>
  <c r="AH2711" i="3" s="1"/>
  <c r="AF2710" i="3"/>
  <c r="AG2710" i="3" s="1"/>
  <c r="H2506" i="1"/>
  <c r="L2505" i="1"/>
  <c r="J2505" i="1"/>
  <c r="K2505" i="1" s="1"/>
  <c r="G2710" i="3"/>
  <c r="AM2710" i="3" s="1"/>
  <c r="AR2709" i="3" l="1"/>
  <c r="AP2709" i="3"/>
  <c r="AQ2709" i="3" s="1"/>
  <c r="S2711" i="3"/>
  <c r="W2710" i="3"/>
  <c r="U2710" i="3"/>
  <c r="V2710" i="3" s="1"/>
  <c r="H2710" i="3"/>
  <c r="AN2710" i="3" s="1"/>
  <c r="L2709" i="3"/>
  <c r="J2709" i="3"/>
  <c r="K2709" i="3" s="1"/>
  <c r="AD2712" i="3"/>
  <c r="AH2712" i="3" s="1"/>
  <c r="AF2711" i="3"/>
  <c r="AG2711" i="3" s="1"/>
  <c r="H2507" i="1"/>
  <c r="L2506" i="1"/>
  <c r="J2506" i="1"/>
  <c r="K2506" i="1" s="1"/>
  <c r="G2711" i="3"/>
  <c r="AM2711" i="3" s="1"/>
  <c r="AR2710" i="3" l="1"/>
  <c r="AP2710" i="3"/>
  <c r="AQ2710" i="3" s="1"/>
  <c r="H2711" i="3"/>
  <c r="AN2711" i="3" s="1"/>
  <c r="L2710" i="3"/>
  <c r="J2710" i="3"/>
  <c r="K2710" i="3" s="1"/>
  <c r="S2712" i="3"/>
  <c r="W2711" i="3"/>
  <c r="U2711" i="3"/>
  <c r="V2711" i="3" s="1"/>
  <c r="AD2713" i="3"/>
  <c r="AH2713" i="3" s="1"/>
  <c r="AF2712" i="3"/>
  <c r="AG2712" i="3" s="1"/>
  <c r="H2508" i="1"/>
  <c r="L2507" i="1"/>
  <c r="J2507" i="1"/>
  <c r="K2507" i="1" s="1"/>
  <c r="G2712" i="3"/>
  <c r="AM2712" i="3" s="1"/>
  <c r="AR2711" i="3" l="1"/>
  <c r="AP2711" i="3"/>
  <c r="AQ2711" i="3" s="1"/>
  <c r="S2713" i="3"/>
  <c r="W2712" i="3"/>
  <c r="U2712" i="3"/>
  <c r="V2712" i="3" s="1"/>
  <c r="H2712" i="3"/>
  <c r="AN2712" i="3" s="1"/>
  <c r="L2711" i="3"/>
  <c r="J2711" i="3"/>
  <c r="K2711" i="3" s="1"/>
  <c r="AD2714" i="3"/>
  <c r="AH2714" i="3" s="1"/>
  <c r="AF2713" i="3"/>
  <c r="AG2713" i="3" s="1"/>
  <c r="H2509" i="1"/>
  <c r="L2508" i="1"/>
  <c r="J2508" i="1"/>
  <c r="K2508" i="1" s="1"/>
  <c r="G2713" i="3"/>
  <c r="AM2713" i="3" s="1"/>
  <c r="AR2712" i="3" l="1"/>
  <c r="AP2712" i="3"/>
  <c r="AQ2712" i="3" s="1"/>
  <c r="H2713" i="3"/>
  <c r="AN2713" i="3" s="1"/>
  <c r="L2712" i="3"/>
  <c r="J2712" i="3"/>
  <c r="K2712" i="3" s="1"/>
  <c r="S2714" i="3"/>
  <c r="W2713" i="3"/>
  <c r="U2713" i="3"/>
  <c r="V2713" i="3" s="1"/>
  <c r="AD2715" i="3"/>
  <c r="AH2715" i="3" s="1"/>
  <c r="AF2714" i="3"/>
  <c r="AG2714" i="3" s="1"/>
  <c r="H2510" i="1"/>
  <c r="L2509" i="1"/>
  <c r="J2509" i="1"/>
  <c r="K2509" i="1" s="1"/>
  <c r="G2714" i="3"/>
  <c r="AM2714" i="3" s="1"/>
  <c r="AR2713" i="3" l="1"/>
  <c r="AP2713" i="3"/>
  <c r="AQ2713" i="3" s="1"/>
  <c r="S2715" i="3"/>
  <c r="W2714" i="3"/>
  <c r="U2714" i="3"/>
  <c r="V2714" i="3" s="1"/>
  <c r="H2714" i="3"/>
  <c r="AN2714" i="3" s="1"/>
  <c r="L2713" i="3"/>
  <c r="J2713" i="3"/>
  <c r="K2713" i="3" s="1"/>
  <c r="AD2716" i="3"/>
  <c r="AH2716" i="3" s="1"/>
  <c r="AF2715" i="3"/>
  <c r="AG2715" i="3" s="1"/>
  <c r="H2511" i="1"/>
  <c r="L2510" i="1"/>
  <c r="J2510" i="1"/>
  <c r="K2510" i="1" s="1"/>
  <c r="G2715" i="3"/>
  <c r="AM2715" i="3" s="1"/>
  <c r="AR2714" i="3" l="1"/>
  <c r="AP2714" i="3"/>
  <c r="AQ2714" i="3" s="1"/>
  <c r="H2715" i="3"/>
  <c r="AN2715" i="3" s="1"/>
  <c r="L2714" i="3"/>
  <c r="J2714" i="3"/>
  <c r="K2714" i="3" s="1"/>
  <c r="S2716" i="3"/>
  <c r="W2715" i="3"/>
  <c r="U2715" i="3"/>
  <c r="V2715" i="3" s="1"/>
  <c r="AD2717" i="3"/>
  <c r="AH2717" i="3" s="1"/>
  <c r="AF2716" i="3"/>
  <c r="H2512" i="1"/>
  <c r="L2511" i="1"/>
  <c r="J2511" i="1"/>
  <c r="K2511" i="1" s="1"/>
  <c r="G2716" i="3"/>
  <c r="AM2716" i="3" s="1"/>
  <c r="AG2716" i="3" l="1"/>
  <c r="AW159" i="3"/>
  <c r="BA159" i="3" s="1"/>
  <c r="AR2715" i="3"/>
  <c r="AP2715" i="3"/>
  <c r="AQ2715" i="3" s="1"/>
  <c r="S2717" i="3"/>
  <c r="W2716" i="3"/>
  <c r="U2716" i="3"/>
  <c r="H2716" i="3"/>
  <c r="AN2716" i="3" s="1"/>
  <c r="L2715" i="3"/>
  <c r="J2715" i="3"/>
  <c r="K2715" i="3" s="1"/>
  <c r="AD2718" i="3"/>
  <c r="AH2718" i="3" s="1"/>
  <c r="AF2717" i="3"/>
  <c r="AG2717" i="3" s="1"/>
  <c r="H2513" i="1"/>
  <c r="L2512" i="1"/>
  <c r="J2512" i="1"/>
  <c r="K2512" i="1" s="1"/>
  <c r="G2717" i="3"/>
  <c r="AM2717" i="3" s="1"/>
  <c r="AR2716" i="3" l="1"/>
  <c r="AP2716" i="3"/>
  <c r="V2716" i="3"/>
  <c r="AV159" i="3"/>
  <c r="AZ159" i="3" s="1"/>
  <c r="H2717" i="3"/>
  <c r="AN2717" i="3" s="1"/>
  <c r="L2716" i="3"/>
  <c r="J2716" i="3"/>
  <c r="S2718" i="3"/>
  <c r="W2717" i="3"/>
  <c r="U2717" i="3"/>
  <c r="V2717" i="3" s="1"/>
  <c r="AD2719" i="3"/>
  <c r="AH2719" i="3" s="1"/>
  <c r="AF2718" i="3"/>
  <c r="AG2718" i="3" s="1"/>
  <c r="H2514" i="1"/>
  <c r="L2513" i="1"/>
  <c r="J2513" i="1"/>
  <c r="K2513" i="1" s="1"/>
  <c r="G2718" i="3"/>
  <c r="AM2718" i="3" s="1"/>
  <c r="AR2717" i="3" l="1"/>
  <c r="AP2717" i="3"/>
  <c r="AQ2717" i="3" s="1"/>
  <c r="K2716" i="3"/>
  <c r="AU159" i="3"/>
  <c r="AY159" i="3" s="1"/>
  <c r="AX159" i="3"/>
  <c r="BB159" i="3" s="1"/>
  <c r="AQ2716" i="3"/>
  <c r="S2719" i="3"/>
  <c r="W2718" i="3"/>
  <c r="U2718" i="3"/>
  <c r="V2718" i="3" s="1"/>
  <c r="H2718" i="3"/>
  <c r="AN2718" i="3" s="1"/>
  <c r="L2717" i="3"/>
  <c r="J2717" i="3"/>
  <c r="K2717" i="3" s="1"/>
  <c r="AD2720" i="3"/>
  <c r="AH2720" i="3" s="1"/>
  <c r="AF2719" i="3"/>
  <c r="AG2719" i="3" s="1"/>
  <c r="H2515" i="1"/>
  <c r="L2514" i="1"/>
  <c r="J2514" i="1"/>
  <c r="K2514" i="1" s="1"/>
  <c r="G2719" i="3"/>
  <c r="AM2719" i="3" s="1"/>
  <c r="AR2718" i="3" l="1"/>
  <c r="AP2718" i="3"/>
  <c r="AQ2718" i="3" s="1"/>
  <c r="H2719" i="3"/>
  <c r="AN2719" i="3" s="1"/>
  <c r="L2718" i="3"/>
  <c r="J2718" i="3"/>
  <c r="K2718" i="3" s="1"/>
  <c r="S2720" i="3"/>
  <c r="W2719" i="3"/>
  <c r="U2719" i="3"/>
  <c r="V2719" i="3" s="1"/>
  <c r="AD2721" i="3"/>
  <c r="AH2721" i="3" s="1"/>
  <c r="AF2720" i="3"/>
  <c r="AG2720" i="3" s="1"/>
  <c r="H2516" i="1"/>
  <c r="L2515" i="1"/>
  <c r="J2515" i="1"/>
  <c r="K2515" i="1" s="1"/>
  <c r="G2720" i="3"/>
  <c r="AM2720" i="3" s="1"/>
  <c r="AR2719" i="3" l="1"/>
  <c r="AP2719" i="3"/>
  <c r="AQ2719" i="3" s="1"/>
  <c r="S2721" i="3"/>
  <c r="W2720" i="3"/>
  <c r="U2720" i="3"/>
  <c r="V2720" i="3" s="1"/>
  <c r="H2720" i="3"/>
  <c r="AN2720" i="3" s="1"/>
  <c r="L2719" i="3"/>
  <c r="J2719" i="3"/>
  <c r="K2719" i="3" s="1"/>
  <c r="AD2722" i="3"/>
  <c r="AH2722" i="3" s="1"/>
  <c r="AF2721" i="3"/>
  <c r="AG2721" i="3" s="1"/>
  <c r="H2517" i="1"/>
  <c r="L2516" i="1"/>
  <c r="J2516" i="1"/>
  <c r="K2516" i="1" s="1"/>
  <c r="G2721" i="3"/>
  <c r="AM2721" i="3" s="1"/>
  <c r="AR2720" i="3" l="1"/>
  <c r="AP2720" i="3"/>
  <c r="AQ2720" i="3" s="1"/>
  <c r="H2721" i="3"/>
  <c r="AN2721" i="3" s="1"/>
  <c r="L2720" i="3"/>
  <c r="J2720" i="3"/>
  <c r="K2720" i="3" s="1"/>
  <c r="S2722" i="3"/>
  <c r="W2721" i="3"/>
  <c r="U2721" i="3"/>
  <c r="V2721" i="3" s="1"/>
  <c r="AD2723" i="3"/>
  <c r="AH2723" i="3" s="1"/>
  <c r="AF2722" i="3"/>
  <c r="AG2722" i="3" s="1"/>
  <c r="H2518" i="1"/>
  <c r="L2517" i="1"/>
  <c r="J2517" i="1"/>
  <c r="K2517" i="1" s="1"/>
  <c r="G2722" i="3"/>
  <c r="AM2722" i="3" s="1"/>
  <c r="AR2721" i="3" l="1"/>
  <c r="AP2721" i="3"/>
  <c r="AQ2721" i="3" s="1"/>
  <c r="S2723" i="3"/>
  <c r="W2722" i="3"/>
  <c r="U2722" i="3"/>
  <c r="V2722" i="3" s="1"/>
  <c r="H2722" i="3"/>
  <c r="AN2722" i="3" s="1"/>
  <c r="L2721" i="3"/>
  <c r="J2721" i="3"/>
  <c r="K2721" i="3" s="1"/>
  <c r="AD2724" i="3"/>
  <c r="AH2724" i="3" s="1"/>
  <c r="AF2723" i="3"/>
  <c r="AG2723" i="3" s="1"/>
  <c r="H2519" i="1"/>
  <c r="L2518" i="1"/>
  <c r="J2518" i="1"/>
  <c r="K2518" i="1" s="1"/>
  <c r="G2723" i="3"/>
  <c r="AM2723" i="3" s="1"/>
  <c r="AR2722" i="3" l="1"/>
  <c r="AP2722" i="3"/>
  <c r="AQ2722" i="3" s="1"/>
  <c r="H2723" i="3"/>
  <c r="AN2723" i="3" s="1"/>
  <c r="L2722" i="3"/>
  <c r="J2722" i="3"/>
  <c r="K2722" i="3" s="1"/>
  <c r="S2724" i="3"/>
  <c r="W2723" i="3"/>
  <c r="U2723" i="3"/>
  <c r="V2723" i="3" s="1"/>
  <c r="AD2725" i="3"/>
  <c r="AH2725" i="3" s="1"/>
  <c r="AF2724" i="3"/>
  <c r="AG2724" i="3" s="1"/>
  <c r="H2520" i="1"/>
  <c r="L2519" i="1"/>
  <c r="J2519" i="1"/>
  <c r="K2519" i="1" s="1"/>
  <c r="G2724" i="3"/>
  <c r="AM2724" i="3" s="1"/>
  <c r="AR2723" i="3" l="1"/>
  <c r="AP2723" i="3"/>
  <c r="AQ2723" i="3" s="1"/>
  <c r="S2725" i="3"/>
  <c r="W2724" i="3"/>
  <c r="U2724" i="3"/>
  <c r="V2724" i="3" s="1"/>
  <c r="H2724" i="3"/>
  <c r="AN2724" i="3" s="1"/>
  <c r="L2723" i="3"/>
  <c r="J2723" i="3"/>
  <c r="K2723" i="3" s="1"/>
  <c r="AD2726" i="3"/>
  <c r="AH2726" i="3" s="1"/>
  <c r="AF2725" i="3"/>
  <c r="AG2725" i="3" s="1"/>
  <c r="H2521" i="1"/>
  <c r="L2520" i="1"/>
  <c r="J2520" i="1"/>
  <c r="K2520" i="1" s="1"/>
  <c r="G2725" i="3"/>
  <c r="AM2725" i="3" s="1"/>
  <c r="AR2724" i="3" l="1"/>
  <c r="AP2724" i="3"/>
  <c r="AQ2724" i="3" s="1"/>
  <c r="H2725" i="3"/>
  <c r="AN2725" i="3" s="1"/>
  <c r="L2724" i="3"/>
  <c r="J2724" i="3"/>
  <c r="K2724" i="3" s="1"/>
  <c r="S2726" i="3"/>
  <c r="W2725" i="3"/>
  <c r="U2725" i="3"/>
  <c r="V2725" i="3" s="1"/>
  <c r="AD2727" i="3"/>
  <c r="AH2727" i="3" s="1"/>
  <c r="AF2726" i="3"/>
  <c r="AG2726" i="3" s="1"/>
  <c r="H2522" i="1"/>
  <c r="L2521" i="1"/>
  <c r="J2521" i="1"/>
  <c r="K2521" i="1" s="1"/>
  <c r="G2726" i="3"/>
  <c r="AM2726" i="3" s="1"/>
  <c r="AR2725" i="3" l="1"/>
  <c r="AP2725" i="3"/>
  <c r="AQ2725" i="3" s="1"/>
  <c r="S2727" i="3"/>
  <c r="W2726" i="3"/>
  <c r="U2726" i="3"/>
  <c r="V2726" i="3" s="1"/>
  <c r="H2726" i="3"/>
  <c r="AN2726" i="3" s="1"/>
  <c r="L2725" i="3"/>
  <c r="J2725" i="3"/>
  <c r="K2725" i="3" s="1"/>
  <c r="AD2728" i="3"/>
  <c r="AH2728" i="3" s="1"/>
  <c r="AF2727" i="3"/>
  <c r="AG2727" i="3" s="1"/>
  <c r="H2523" i="1"/>
  <c r="L2522" i="1"/>
  <c r="J2522" i="1"/>
  <c r="G2727" i="3"/>
  <c r="AM2727" i="3" s="1"/>
  <c r="AR2726" i="3" l="1"/>
  <c r="AP2726" i="3"/>
  <c r="AQ2726" i="3" s="1"/>
  <c r="K2522" i="1"/>
  <c r="S138" i="1"/>
  <c r="T138" i="1" s="1"/>
  <c r="H2727" i="3"/>
  <c r="AN2727" i="3" s="1"/>
  <c r="L2726" i="3"/>
  <c r="J2726" i="3"/>
  <c r="K2726" i="3" s="1"/>
  <c r="S2728" i="3"/>
  <c r="W2727" i="3"/>
  <c r="U2727" i="3"/>
  <c r="V2727" i="3" s="1"/>
  <c r="AD2729" i="3"/>
  <c r="AH2729" i="3" s="1"/>
  <c r="AF2728" i="3"/>
  <c r="AG2728" i="3" s="1"/>
  <c r="H2524" i="1"/>
  <c r="L2523" i="1"/>
  <c r="J2523" i="1"/>
  <c r="K2523" i="1" s="1"/>
  <c r="G2728" i="3"/>
  <c r="AM2728" i="3" s="1"/>
  <c r="AR2727" i="3" l="1"/>
  <c r="AP2727" i="3"/>
  <c r="AQ2727" i="3" s="1"/>
  <c r="S2729" i="3"/>
  <c r="W2728" i="3"/>
  <c r="U2728" i="3"/>
  <c r="V2728" i="3" s="1"/>
  <c r="H2728" i="3"/>
  <c r="AN2728" i="3" s="1"/>
  <c r="L2727" i="3"/>
  <c r="J2727" i="3"/>
  <c r="K2727" i="3" s="1"/>
  <c r="AD2730" i="3"/>
  <c r="AH2730" i="3" s="1"/>
  <c r="AF2729" i="3"/>
  <c r="AG2729" i="3" s="1"/>
  <c r="H2525" i="1"/>
  <c r="L2524" i="1"/>
  <c r="J2524" i="1"/>
  <c r="K2524" i="1" s="1"/>
  <c r="G2729" i="3"/>
  <c r="AM2729" i="3" s="1"/>
  <c r="AR2728" i="3" l="1"/>
  <c r="AP2728" i="3"/>
  <c r="AQ2728" i="3" s="1"/>
  <c r="H2729" i="3"/>
  <c r="AN2729" i="3" s="1"/>
  <c r="L2728" i="3"/>
  <c r="J2728" i="3"/>
  <c r="K2728" i="3" s="1"/>
  <c r="S2730" i="3"/>
  <c r="W2729" i="3"/>
  <c r="U2729" i="3"/>
  <c r="V2729" i="3" s="1"/>
  <c r="AD2731" i="3"/>
  <c r="AH2731" i="3" s="1"/>
  <c r="AF2730" i="3"/>
  <c r="AG2730" i="3" s="1"/>
  <c r="H2526" i="1"/>
  <c r="L2525" i="1"/>
  <c r="J2525" i="1"/>
  <c r="K2525" i="1" s="1"/>
  <c r="G2730" i="3"/>
  <c r="AM2730" i="3" s="1"/>
  <c r="AR2729" i="3" l="1"/>
  <c r="AP2729" i="3"/>
  <c r="AQ2729" i="3" s="1"/>
  <c r="S2731" i="3"/>
  <c r="W2730" i="3"/>
  <c r="U2730" i="3"/>
  <c r="V2730" i="3" s="1"/>
  <c r="H2730" i="3"/>
  <c r="AN2730" i="3" s="1"/>
  <c r="L2729" i="3"/>
  <c r="J2729" i="3"/>
  <c r="K2729" i="3" s="1"/>
  <c r="AD2732" i="3"/>
  <c r="AH2732" i="3" s="1"/>
  <c r="AF2731" i="3"/>
  <c r="AG2731" i="3" s="1"/>
  <c r="H2527" i="1"/>
  <c r="L2526" i="1"/>
  <c r="J2526" i="1"/>
  <c r="K2526" i="1" s="1"/>
  <c r="G2731" i="3"/>
  <c r="AM2731" i="3" s="1"/>
  <c r="AR2730" i="3" l="1"/>
  <c r="AP2730" i="3"/>
  <c r="AQ2730" i="3" s="1"/>
  <c r="H2731" i="3"/>
  <c r="AN2731" i="3" s="1"/>
  <c r="L2730" i="3"/>
  <c r="J2730" i="3"/>
  <c r="K2730" i="3" s="1"/>
  <c r="S2732" i="3"/>
  <c r="W2731" i="3"/>
  <c r="U2731" i="3"/>
  <c r="V2731" i="3" s="1"/>
  <c r="AD2733" i="3"/>
  <c r="AH2733" i="3" s="1"/>
  <c r="AF2732" i="3"/>
  <c r="AG2732" i="3" s="1"/>
  <c r="H2528" i="1"/>
  <c r="L2527" i="1"/>
  <c r="J2527" i="1"/>
  <c r="K2527" i="1" s="1"/>
  <c r="G2732" i="3"/>
  <c r="AM2732" i="3" s="1"/>
  <c r="AR2731" i="3" l="1"/>
  <c r="AP2731" i="3"/>
  <c r="AQ2731" i="3" s="1"/>
  <c r="S2733" i="3"/>
  <c r="W2732" i="3"/>
  <c r="U2732" i="3"/>
  <c r="V2732" i="3" s="1"/>
  <c r="H2732" i="3"/>
  <c r="AN2732" i="3" s="1"/>
  <c r="L2731" i="3"/>
  <c r="J2731" i="3"/>
  <c r="K2731" i="3" s="1"/>
  <c r="AD2734" i="3"/>
  <c r="AH2734" i="3" s="1"/>
  <c r="AF2733" i="3"/>
  <c r="AG2733" i="3" s="1"/>
  <c r="H2529" i="1"/>
  <c r="L2528" i="1"/>
  <c r="J2528" i="1"/>
  <c r="K2528" i="1" s="1"/>
  <c r="G2733" i="3"/>
  <c r="AM2733" i="3" s="1"/>
  <c r="AR2732" i="3" l="1"/>
  <c r="AP2732" i="3"/>
  <c r="AQ2732" i="3" s="1"/>
  <c r="H2733" i="3"/>
  <c r="AN2733" i="3" s="1"/>
  <c r="L2732" i="3"/>
  <c r="J2732" i="3"/>
  <c r="K2732" i="3" s="1"/>
  <c r="S2734" i="3"/>
  <c r="W2733" i="3"/>
  <c r="U2733" i="3"/>
  <c r="V2733" i="3" s="1"/>
  <c r="AD2735" i="3"/>
  <c r="AH2735" i="3" s="1"/>
  <c r="AF2734" i="3"/>
  <c r="AG2734" i="3" s="1"/>
  <c r="H2530" i="1"/>
  <c r="L2529" i="1"/>
  <c r="J2529" i="1"/>
  <c r="K2529" i="1" s="1"/>
  <c r="G2734" i="3"/>
  <c r="AM2734" i="3" s="1"/>
  <c r="AR2733" i="3" l="1"/>
  <c r="AP2733" i="3"/>
  <c r="AQ2733" i="3" s="1"/>
  <c r="S2735" i="3"/>
  <c r="W2734" i="3"/>
  <c r="U2734" i="3"/>
  <c r="V2734" i="3" s="1"/>
  <c r="H2734" i="3"/>
  <c r="AN2734" i="3" s="1"/>
  <c r="L2733" i="3"/>
  <c r="J2733" i="3"/>
  <c r="K2733" i="3" s="1"/>
  <c r="AD2736" i="3"/>
  <c r="AH2736" i="3" s="1"/>
  <c r="AF2735" i="3"/>
  <c r="AG2735" i="3" s="1"/>
  <c r="H2531" i="1"/>
  <c r="L2530" i="1"/>
  <c r="J2530" i="1"/>
  <c r="K2530" i="1" s="1"/>
  <c r="G2735" i="3"/>
  <c r="AM2735" i="3" s="1"/>
  <c r="AR2734" i="3" l="1"/>
  <c r="AP2734" i="3"/>
  <c r="AQ2734" i="3" s="1"/>
  <c r="H2735" i="3"/>
  <c r="AN2735" i="3" s="1"/>
  <c r="L2734" i="3"/>
  <c r="J2734" i="3"/>
  <c r="K2734" i="3" s="1"/>
  <c r="S2736" i="3"/>
  <c r="W2735" i="3"/>
  <c r="U2735" i="3"/>
  <c r="V2735" i="3" s="1"/>
  <c r="AD2737" i="3"/>
  <c r="AH2737" i="3" s="1"/>
  <c r="AF2736" i="3"/>
  <c r="H2532" i="1"/>
  <c r="L2531" i="1"/>
  <c r="J2531" i="1"/>
  <c r="K2531" i="1" s="1"/>
  <c r="G2736" i="3"/>
  <c r="AM2736" i="3" s="1"/>
  <c r="AG2736" i="3" l="1"/>
  <c r="AW160" i="3"/>
  <c r="BA160" i="3" s="1"/>
  <c r="AR2735" i="3"/>
  <c r="AP2735" i="3"/>
  <c r="AQ2735" i="3" s="1"/>
  <c r="S2737" i="3"/>
  <c r="W2736" i="3"/>
  <c r="U2736" i="3"/>
  <c r="H2736" i="3"/>
  <c r="AN2736" i="3" s="1"/>
  <c r="L2735" i="3"/>
  <c r="J2735" i="3"/>
  <c r="K2735" i="3" s="1"/>
  <c r="AD2738" i="3"/>
  <c r="AH2738" i="3" s="1"/>
  <c r="AF2737" i="3"/>
  <c r="AG2737" i="3" s="1"/>
  <c r="H2533" i="1"/>
  <c r="L2532" i="1"/>
  <c r="J2532" i="1"/>
  <c r="K2532" i="1" s="1"/>
  <c r="G2737" i="3"/>
  <c r="AM2737" i="3" s="1"/>
  <c r="AR2736" i="3" l="1"/>
  <c r="AP2736" i="3"/>
  <c r="V2736" i="3"/>
  <c r="AV160" i="3"/>
  <c r="AZ160" i="3" s="1"/>
  <c r="H2737" i="3"/>
  <c r="AN2737" i="3" s="1"/>
  <c r="L2736" i="3"/>
  <c r="J2736" i="3"/>
  <c r="S2738" i="3"/>
  <c r="W2737" i="3"/>
  <c r="U2737" i="3"/>
  <c r="V2737" i="3" s="1"/>
  <c r="AD2739" i="3"/>
  <c r="AH2739" i="3" s="1"/>
  <c r="AF2738" i="3"/>
  <c r="AG2738" i="3" s="1"/>
  <c r="H2534" i="1"/>
  <c r="L2533" i="1"/>
  <c r="J2533" i="1"/>
  <c r="K2533" i="1" s="1"/>
  <c r="G2738" i="3"/>
  <c r="AM2738" i="3" s="1"/>
  <c r="AR2737" i="3" l="1"/>
  <c r="AP2737" i="3"/>
  <c r="AQ2737" i="3" s="1"/>
  <c r="K2736" i="3"/>
  <c r="AU160" i="3"/>
  <c r="AY160" i="3" s="1"/>
  <c r="AX160" i="3"/>
  <c r="BB160" i="3" s="1"/>
  <c r="AQ2736" i="3"/>
  <c r="S2739" i="3"/>
  <c r="W2738" i="3"/>
  <c r="U2738" i="3"/>
  <c r="V2738" i="3" s="1"/>
  <c r="H2738" i="3"/>
  <c r="AN2738" i="3" s="1"/>
  <c r="L2737" i="3"/>
  <c r="J2737" i="3"/>
  <c r="K2737" i="3" s="1"/>
  <c r="AD2740" i="3"/>
  <c r="AH2740" i="3" s="1"/>
  <c r="AF2739" i="3"/>
  <c r="AG2739" i="3" s="1"/>
  <c r="H2535" i="1"/>
  <c r="L2534" i="1"/>
  <c r="J2534" i="1"/>
  <c r="K2534" i="1" s="1"/>
  <c r="G2739" i="3"/>
  <c r="AM2739" i="3" s="1"/>
  <c r="AR2738" i="3" l="1"/>
  <c r="AP2738" i="3"/>
  <c r="AQ2738" i="3" s="1"/>
  <c r="H2739" i="3"/>
  <c r="AN2739" i="3" s="1"/>
  <c r="L2738" i="3"/>
  <c r="J2738" i="3"/>
  <c r="K2738" i="3" s="1"/>
  <c r="S2740" i="3"/>
  <c r="W2739" i="3"/>
  <c r="U2739" i="3"/>
  <c r="V2739" i="3" s="1"/>
  <c r="AD2741" i="3"/>
  <c r="AH2741" i="3" s="1"/>
  <c r="AF2740" i="3"/>
  <c r="AG2740" i="3" s="1"/>
  <c r="H2536" i="1"/>
  <c r="L2535" i="1"/>
  <c r="J2535" i="1"/>
  <c r="K2535" i="1" s="1"/>
  <c r="G2740" i="3"/>
  <c r="AM2740" i="3" s="1"/>
  <c r="AR2739" i="3" l="1"/>
  <c r="AP2739" i="3"/>
  <c r="AQ2739" i="3" s="1"/>
  <c r="S2741" i="3"/>
  <c r="W2740" i="3"/>
  <c r="U2740" i="3"/>
  <c r="V2740" i="3" s="1"/>
  <c r="H2740" i="3"/>
  <c r="AN2740" i="3" s="1"/>
  <c r="L2739" i="3"/>
  <c r="J2739" i="3"/>
  <c r="K2739" i="3" s="1"/>
  <c r="AD2742" i="3"/>
  <c r="AH2742" i="3" s="1"/>
  <c r="AF2741" i="3"/>
  <c r="AG2741" i="3" s="1"/>
  <c r="H2537" i="1"/>
  <c r="L2536" i="1"/>
  <c r="J2536" i="1"/>
  <c r="K2536" i="1" s="1"/>
  <c r="G2741" i="3"/>
  <c r="AM2741" i="3" s="1"/>
  <c r="AR2740" i="3" l="1"/>
  <c r="AP2740" i="3"/>
  <c r="AQ2740" i="3" s="1"/>
  <c r="H2741" i="3"/>
  <c r="AN2741" i="3" s="1"/>
  <c r="L2740" i="3"/>
  <c r="J2740" i="3"/>
  <c r="K2740" i="3" s="1"/>
  <c r="S2742" i="3"/>
  <c r="W2741" i="3"/>
  <c r="U2741" i="3"/>
  <c r="V2741" i="3" s="1"/>
  <c r="AD2743" i="3"/>
  <c r="AH2743" i="3" s="1"/>
  <c r="AF2742" i="3"/>
  <c r="AG2742" i="3" s="1"/>
  <c r="H2538" i="1"/>
  <c r="L2537" i="1"/>
  <c r="J2537" i="1"/>
  <c r="K2537" i="1" s="1"/>
  <c r="G2742" i="3"/>
  <c r="AM2742" i="3" s="1"/>
  <c r="AR2741" i="3" l="1"/>
  <c r="AP2741" i="3"/>
  <c r="AQ2741" i="3" s="1"/>
  <c r="S2743" i="3"/>
  <c r="W2742" i="3"/>
  <c r="U2742" i="3"/>
  <c r="V2742" i="3" s="1"/>
  <c r="H2742" i="3"/>
  <c r="AN2742" i="3" s="1"/>
  <c r="L2741" i="3"/>
  <c r="J2741" i="3"/>
  <c r="K2741" i="3" s="1"/>
  <c r="AD2744" i="3"/>
  <c r="AH2744" i="3" s="1"/>
  <c r="AF2743" i="3"/>
  <c r="AG2743" i="3" s="1"/>
  <c r="H2539" i="1"/>
  <c r="L2538" i="1"/>
  <c r="J2538" i="1"/>
  <c r="K2538" i="1" s="1"/>
  <c r="G2743" i="3"/>
  <c r="AM2743" i="3" s="1"/>
  <c r="AR2742" i="3" l="1"/>
  <c r="AP2742" i="3"/>
  <c r="AQ2742" i="3" s="1"/>
  <c r="H2743" i="3"/>
  <c r="AN2743" i="3" s="1"/>
  <c r="L2742" i="3"/>
  <c r="J2742" i="3"/>
  <c r="K2742" i="3" s="1"/>
  <c r="S2744" i="3"/>
  <c r="W2743" i="3"/>
  <c r="U2743" i="3"/>
  <c r="V2743" i="3" s="1"/>
  <c r="AD2745" i="3"/>
  <c r="AH2745" i="3" s="1"/>
  <c r="AF2744" i="3"/>
  <c r="AG2744" i="3" s="1"/>
  <c r="H2540" i="1"/>
  <c r="L2539" i="1"/>
  <c r="J2539" i="1"/>
  <c r="K2539" i="1" s="1"/>
  <c r="G2744" i="3"/>
  <c r="AM2744" i="3" s="1"/>
  <c r="AR2743" i="3" l="1"/>
  <c r="AP2743" i="3"/>
  <c r="AQ2743" i="3" s="1"/>
  <c r="S2745" i="3"/>
  <c r="W2744" i="3"/>
  <c r="U2744" i="3"/>
  <c r="V2744" i="3" s="1"/>
  <c r="H2744" i="3"/>
  <c r="AN2744" i="3" s="1"/>
  <c r="L2743" i="3"/>
  <c r="J2743" i="3"/>
  <c r="K2743" i="3" s="1"/>
  <c r="AD2746" i="3"/>
  <c r="AH2746" i="3" s="1"/>
  <c r="AF2745" i="3"/>
  <c r="AG2745" i="3" s="1"/>
  <c r="H2541" i="1"/>
  <c r="L2540" i="1"/>
  <c r="J2540" i="1"/>
  <c r="G2745" i="3"/>
  <c r="AM2745" i="3" s="1"/>
  <c r="AR2744" i="3" l="1"/>
  <c r="AP2744" i="3"/>
  <c r="AQ2744" i="3" s="1"/>
  <c r="K2540" i="1"/>
  <c r="S139" i="1"/>
  <c r="T139" i="1" s="1"/>
  <c r="H2745" i="3"/>
  <c r="AN2745" i="3" s="1"/>
  <c r="L2744" i="3"/>
  <c r="J2744" i="3"/>
  <c r="K2744" i="3" s="1"/>
  <c r="S2746" i="3"/>
  <c r="W2745" i="3"/>
  <c r="U2745" i="3"/>
  <c r="V2745" i="3" s="1"/>
  <c r="AD2747" i="3"/>
  <c r="AH2747" i="3" s="1"/>
  <c r="AF2746" i="3"/>
  <c r="AG2746" i="3" s="1"/>
  <c r="H2542" i="1"/>
  <c r="L2541" i="1"/>
  <c r="J2541" i="1"/>
  <c r="K2541" i="1" s="1"/>
  <c r="G2746" i="3"/>
  <c r="AM2746" i="3" s="1"/>
  <c r="AR2745" i="3" l="1"/>
  <c r="AP2745" i="3"/>
  <c r="AQ2745" i="3" s="1"/>
  <c r="S2747" i="3"/>
  <c r="W2746" i="3"/>
  <c r="U2746" i="3"/>
  <c r="V2746" i="3" s="1"/>
  <c r="H2746" i="3"/>
  <c r="AN2746" i="3" s="1"/>
  <c r="L2745" i="3"/>
  <c r="J2745" i="3"/>
  <c r="K2745" i="3" s="1"/>
  <c r="AD2748" i="3"/>
  <c r="AH2748" i="3" s="1"/>
  <c r="AF2747" i="3"/>
  <c r="AG2747" i="3" s="1"/>
  <c r="H2543" i="1"/>
  <c r="L2542" i="1"/>
  <c r="J2542" i="1"/>
  <c r="K2542" i="1" s="1"/>
  <c r="G2747" i="3"/>
  <c r="AM2747" i="3" s="1"/>
  <c r="AR2746" i="3" l="1"/>
  <c r="AP2746" i="3"/>
  <c r="AQ2746" i="3" s="1"/>
  <c r="H2747" i="3"/>
  <c r="AN2747" i="3" s="1"/>
  <c r="L2746" i="3"/>
  <c r="J2746" i="3"/>
  <c r="K2746" i="3" s="1"/>
  <c r="S2748" i="3"/>
  <c r="W2747" i="3"/>
  <c r="U2747" i="3"/>
  <c r="V2747" i="3" s="1"/>
  <c r="AD2749" i="3"/>
  <c r="AH2749" i="3" s="1"/>
  <c r="AF2748" i="3"/>
  <c r="AG2748" i="3" s="1"/>
  <c r="H2544" i="1"/>
  <c r="L2543" i="1"/>
  <c r="J2543" i="1"/>
  <c r="K2543" i="1" s="1"/>
  <c r="G2748" i="3"/>
  <c r="AM2748" i="3" s="1"/>
  <c r="AR2747" i="3" l="1"/>
  <c r="AP2747" i="3"/>
  <c r="AQ2747" i="3" s="1"/>
  <c r="S2749" i="3"/>
  <c r="W2748" i="3"/>
  <c r="U2748" i="3"/>
  <c r="V2748" i="3" s="1"/>
  <c r="H2748" i="3"/>
  <c r="AN2748" i="3" s="1"/>
  <c r="L2747" i="3"/>
  <c r="J2747" i="3"/>
  <c r="K2747" i="3" s="1"/>
  <c r="AD2750" i="3"/>
  <c r="AH2750" i="3" s="1"/>
  <c r="AF2749" i="3"/>
  <c r="AG2749" i="3" s="1"/>
  <c r="H2545" i="1"/>
  <c r="L2544" i="1"/>
  <c r="J2544" i="1"/>
  <c r="K2544" i="1" s="1"/>
  <c r="G2749" i="3"/>
  <c r="AM2749" i="3" s="1"/>
  <c r="AR2748" i="3" l="1"/>
  <c r="AP2748" i="3"/>
  <c r="AQ2748" i="3" s="1"/>
  <c r="H2749" i="3"/>
  <c r="AN2749" i="3" s="1"/>
  <c r="L2748" i="3"/>
  <c r="J2748" i="3"/>
  <c r="K2748" i="3" s="1"/>
  <c r="S2750" i="3"/>
  <c r="W2749" i="3"/>
  <c r="U2749" i="3"/>
  <c r="V2749" i="3" s="1"/>
  <c r="AD2751" i="3"/>
  <c r="AH2751" i="3" s="1"/>
  <c r="AF2750" i="3"/>
  <c r="AG2750" i="3" s="1"/>
  <c r="H2546" i="1"/>
  <c r="L2545" i="1"/>
  <c r="J2545" i="1"/>
  <c r="K2545" i="1" s="1"/>
  <c r="G2750" i="3"/>
  <c r="AM2750" i="3" s="1"/>
  <c r="AR2749" i="3" l="1"/>
  <c r="AP2749" i="3"/>
  <c r="AQ2749" i="3" s="1"/>
  <c r="S2751" i="3"/>
  <c r="W2750" i="3"/>
  <c r="U2750" i="3"/>
  <c r="V2750" i="3" s="1"/>
  <c r="H2750" i="3"/>
  <c r="AN2750" i="3" s="1"/>
  <c r="L2749" i="3"/>
  <c r="J2749" i="3"/>
  <c r="K2749" i="3" s="1"/>
  <c r="AD2752" i="3"/>
  <c r="AH2752" i="3" s="1"/>
  <c r="AF2751" i="3"/>
  <c r="AG2751" i="3" s="1"/>
  <c r="H2547" i="1"/>
  <c r="L2546" i="1"/>
  <c r="J2546" i="1"/>
  <c r="K2546" i="1" s="1"/>
  <c r="G2751" i="3"/>
  <c r="AM2751" i="3" s="1"/>
  <c r="AR2750" i="3" l="1"/>
  <c r="AP2750" i="3"/>
  <c r="AQ2750" i="3" s="1"/>
  <c r="H2751" i="3"/>
  <c r="AN2751" i="3" s="1"/>
  <c r="L2750" i="3"/>
  <c r="J2750" i="3"/>
  <c r="K2750" i="3" s="1"/>
  <c r="S2752" i="3"/>
  <c r="W2751" i="3"/>
  <c r="U2751" i="3"/>
  <c r="V2751" i="3" s="1"/>
  <c r="AD2753" i="3"/>
  <c r="AH2753" i="3" s="1"/>
  <c r="AF2752" i="3"/>
  <c r="AG2752" i="3" s="1"/>
  <c r="H2548" i="1"/>
  <c r="L2547" i="1"/>
  <c r="J2547" i="1"/>
  <c r="K2547" i="1" s="1"/>
  <c r="G2752" i="3"/>
  <c r="AM2752" i="3" s="1"/>
  <c r="AR2751" i="3" l="1"/>
  <c r="AP2751" i="3"/>
  <c r="AQ2751" i="3" s="1"/>
  <c r="S2753" i="3"/>
  <c r="W2752" i="3"/>
  <c r="U2752" i="3"/>
  <c r="V2752" i="3" s="1"/>
  <c r="H2752" i="3"/>
  <c r="AN2752" i="3" s="1"/>
  <c r="L2751" i="3"/>
  <c r="J2751" i="3"/>
  <c r="K2751" i="3" s="1"/>
  <c r="AD2754" i="3"/>
  <c r="AH2754" i="3" s="1"/>
  <c r="AF2753" i="3"/>
  <c r="AG2753" i="3" s="1"/>
  <c r="H2549" i="1"/>
  <c r="L2548" i="1"/>
  <c r="J2548" i="1"/>
  <c r="K2548" i="1" s="1"/>
  <c r="G2753" i="3"/>
  <c r="AM2753" i="3" s="1"/>
  <c r="AR2752" i="3" l="1"/>
  <c r="AP2752" i="3"/>
  <c r="AQ2752" i="3" s="1"/>
  <c r="H2753" i="3"/>
  <c r="AN2753" i="3" s="1"/>
  <c r="L2752" i="3"/>
  <c r="J2752" i="3"/>
  <c r="K2752" i="3" s="1"/>
  <c r="S2754" i="3"/>
  <c r="W2753" i="3"/>
  <c r="U2753" i="3"/>
  <c r="V2753" i="3" s="1"/>
  <c r="AD2755" i="3"/>
  <c r="AH2755" i="3" s="1"/>
  <c r="AF2754" i="3"/>
  <c r="AG2754" i="3" s="1"/>
  <c r="H2550" i="1"/>
  <c r="L2549" i="1"/>
  <c r="J2549" i="1"/>
  <c r="K2549" i="1" s="1"/>
  <c r="G2754" i="3"/>
  <c r="AM2754" i="3" s="1"/>
  <c r="AR2753" i="3" l="1"/>
  <c r="AP2753" i="3"/>
  <c r="AQ2753" i="3" s="1"/>
  <c r="S2755" i="3"/>
  <c r="W2754" i="3"/>
  <c r="U2754" i="3"/>
  <c r="V2754" i="3" s="1"/>
  <c r="H2754" i="3"/>
  <c r="AN2754" i="3" s="1"/>
  <c r="L2753" i="3"/>
  <c r="J2753" i="3"/>
  <c r="K2753" i="3" s="1"/>
  <c r="AD2756" i="3"/>
  <c r="AH2756" i="3" s="1"/>
  <c r="AF2755" i="3"/>
  <c r="AG2755" i="3" s="1"/>
  <c r="H2551" i="1"/>
  <c r="L2550" i="1"/>
  <c r="J2550" i="1"/>
  <c r="K2550" i="1" s="1"/>
  <c r="G2755" i="3"/>
  <c r="AM2755" i="3" s="1"/>
  <c r="AR2754" i="3" l="1"/>
  <c r="AP2754" i="3"/>
  <c r="AQ2754" i="3" s="1"/>
  <c r="H2755" i="3"/>
  <c r="AN2755" i="3" s="1"/>
  <c r="L2754" i="3"/>
  <c r="J2754" i="3"/>
  <c r="K2754" i="3" s="1"/>
  <c r="S2756" i="3"/>
  <c r="W2755" i="3"/>
  <c r="U2755" i="3"/>
  <c r="V2755" i="3" s="1"/>
  <c r="AD2757" i="3"/>
  <c r="AH2757" i="3" s="1"/>
  <c r="AF2756" i="3"/>
  <c r="AG2756" i="3" s="1"/>
  <c r="H2552" i="1"/>
  <c r="L2551" i="1"/>
  <c r="J2551" i="1"/>
  <c r="K2551" i="1" s="1"/>
  <c r="G2756" i="3"/>
  <c r="AM2756" i="3" s="1"/>
  <c r="AR2755" i="3" l="1"/>
  <c r="AP2755" i="3"/>
  <c r="AQ2755" i="3" s="1"/>
  <c r="S2757" i="3"/>
  <c r="W2756" i="3"/>
  <c r="U2756" i="3"/>
  <c r="V2756" i="3" s="1"/>
  <c r="H2756" i="3"/>
  <c r="AN2756" i="3" s="1"/>
  <c r="L2755" i="3"/>
  <c r="J2755" i="3"/>
  <c r="K2755" i="3" s="1"/>
  <c r="AD2758" i="3"/>
  <c r="AH2758" i="3" s="1"/>
  <c r="AF2757" i="3"/>
  <c r="AG2757" i="3" s="1"/>
  <c r="H2553" i="1"/>
  <c r="L2552" i="1"/>
  <c r="J2552" i="1"/>
  <c r="K2552" i="1" s="1"/>
  <c r="G2757" i="3"/>
  <c r="AM2757" i="3" s="1"/>
  <c r="AR2756" i="3" l="1"/>
  <c r="AP2756" i="3"/>
  <c r="AQ2756" i="3" s="1"/>
  <c r="H2757" i="3"/>
  <c r="AN2757" i="3" s="1"/>
  <c r="L2756" i="3"/>
  <c r="J2756" i="3"/>
  <c r="K2756" i="3" s="1"/>
  <c r="S2758" i="3"/>
  <c r="W2757" i="3"/>
  <c r="U2757" i="3"/>
  <c r="V2757" i="3" s="1"/>
  <c r="AD2759" i="3"/>
  <c r="AH2759" i="3" s="1"/>
  <c r="AF2758" i="3"/>
  <c r="H2554" i="1"/>
  <c r="L2553" i="1"/>
  <c r="J2553" i="1"/>
  <c r="K2553" i="1" s="1"/>
  <c r="G2758" i="3"/>
  <c r="AM2758" i="3" s="1"/>
  <c r="AG2758" i="3" l="1"/>
  <c r="AW161" i="3"/>
  <c r="BA161" i="3" s="1"/>
  <c r="AR2757" i="3"/>
  <c r="AP2757" i="3"/>
  <c r="AQ2757" i="3" s="1"/>
  <c r="S2759" i="3"/>
  <c r="W2758" i="3"/>
  <c r="U2758" i="3"/>
  <c r="H2758" i="3"/>
  <c r="AN2758" i="3" s="1"/>
  <c r="L2757" i="3"/>
  <c r="J2757" i="3"/>
  <c r="K2757" i="3" s="1"/>
  <c r="AD2760" i="3"/>
  <c r="AH2760" i="3" s="1"/>
  <c r="AF2759" i="3"/>
  <c r="AG2759" i="3" s="1"/>
  <c r="H2555" i="1"/>
  <c r="L2554" i="1"/>
  <c r="J2554" i="1"/>
  <c r="K2554" i="1" s="1"/>
  <c r="G2759" i="3"/>
  <c r="AM2759" i="3" s="1"/>
  <c r="AR2758" i="3" l="1"/>
  <c r="AP2758" i="3"/>
  <c r="V2758" i="3"/>
  <c r="AV161" i="3"/>
  <c r="AZ161" i="3" s="1"/>
  <c r="H2759" i="3"/>
  <c r="AN2759" i="3" s="1"/>
  <c r="L2758" i="3"/>
  <c r="J2758" i="3"/>
  <c r="S2760" i="3"/>
  <c r="W2759" i="3"/>
  <c r="U2759" i="3"/>
  <c r="V2759" i="3" s="1"/>
  <c r="AD2761" i="3"/>
  <c r="AH2761" i="3" s="1"/>
  <c r="AF2760" i="3"/>
  <c r="AG2760" i="3" s="1"/>
  <c r="H2556" i="1"/>
  <c r="L2555" i="1"/>
  <c r="J2555" i="1"/>
  <c r="K2555" i="1" s="1"/>
  <c r="G2760" i="3"/>
  <c r="AM2760" i="3" s="1"/>
  <c r="AR2759" i="3" l="1"/>
  <c r="AP2759" i="3"/>
  <c r="AQ2759" i="3" s="1"/>
  <c r="K2758" i="3"/>
  <c r="AU161" i="3"/>
  <c r="AY161" i="3" s="1"/>
  <c r="AX161" i="3"/>
  <c r="BB161" i="3" s="1"/>
  <c r="AQ2758" i="3"/>
  <c r="S2761" i="3"/>
  <c r="W2760" i="3"/>
  <c r="U2760" i="3"/>
  <c r="V2760" i="3" s="1"/>
  <c r="H2760" i="3"/>
  <c r="AN2760" i="3" s="1"/>
  <c r="L2759" i="3"/>
  <c r="J2759" i="3"/>
  <c r="K2759" i="3" s="1"/>
  <c r="AD2762" i="3"/>
  <c r="AH2762" i="3" s="1"/>
  <c r="AF2761" i="3"/>
  <c r="AG2761" i="3" s="1"/>
  <c r="H2557" i="1"/>
  <c r="L2556" i="1"/>
  <c r="J2556" i="1"/>
  <c r="K2556" i="1" s="1"/>
  <c r="G2761" i="3"/>
  <c r="AM2761" i="3" s="1"/>
  <c r="AR2760" i="3" l="1"/>
  <c r="AP2760" i="3"/>
  <c r="AQ2760" i="3" s="1"/>
  <c r="H2761" i="3"/>
  <c r="AN2761" i="3" s="1"/>
  <c r="L2760" i="3"/>
  <c r="J2760" i="3"/>
  <c r="K2760" i="3" s="1"/>
  <c r="S2762" i="3"/>
  <c r="W2761" i="3"/>
  <c r="U2761" i="3"/>
  <c r="V2761" i="3" s="1"/>
  <c r="AD2763" i="3"/>
  <c r="AH2763" i="3" s="1"/>
  <c r="AF2762" i="3"/>
  <c r="AG2762" i="3" s="1"/>
  <c r="H2558" i="1"/>
  <c r="L2557" i="1"/>
  <c r="J2557" i="1"/>
  <c r="K2557" i="1" s="1"/>
  <c r="G2762" i="3"/>
  <c r="AM2762" i="3" s="1"/>
  <c r="AR2761" i="3" l="1"/>
  <c r="AP2761" i="3"/>
  <c r="AQ2761" i="3" s="1"/>
  <c r="S2763" i="3"/>
  <c r="W2762" i="3"/>
  <c r="U2762" i="3"/>
  <c r="V2762" i="3" s="1"/>
  <c r="H2762" i="3"/>
  <c r="AN2762" i="3" s="1"/>
  <c r="L2761" i="3"/>
  <c r="J2761" i="3"/>
  <c r="K2761" i="3" s="1"/>
  <c r="AD2764" i="3"/>
  <c r="AH2764" i="3" s="1"/>
  <c r="AF2763" i="3"/>
  <c r="AG2763" i="3" s="1"/>
  <c r="H2559" i="1"/>
  <c r="L2558" i="1"/>
  <c r="J2558" i="1"/>
  <c r="K2558" i="1" s="1"/>
  <c r="G2763" i="3"/>
  <c r="AM2763" i="3" s="1"/>
  <c r="AR2762" i="3" l="1"/>
  <c r="AP2762" i="3"/>
  <c r="AQ2762" i="3" s="1"/>
  <c r="H2763" i="3"/>
  <c r="AN2763" i="3" s="1"/>
  <c r="L2762" i="3"/>
  <c r="J2762" i="3"/>
  <c r="K2762" i="3" s="1"/>
  <c r="S2764" i="3"/>
  <c r="W2763" i="3"/>
  <c r="U2763" i="3"/>
  <c r="V2763" i="3" s="1"/>
  <c r="AD2765" i="3"/>
  <c r="AH2765" i="3" s="1"/>
  <c r="AF2764" i="3"/>
  <c r="AG2764" i="3" s="1"/>
  <c r="H2560" i="1"/>
  <c r="L2559" i="1"/>
  <c r="J2559" i="1"/>
  <c r="G2764" i="3"/>
  <c r="AM2764" i="3" s="1"/>
  <c r="AR2763" i="3" l="1"/>
  <c r="AP2763" i="3"/>
  <c r="AQ2763" i="3" s="1"/>
  <c r="K2559" i="1"/>
  <c r="S140" i="1"/>
  <c r="T140" i="1" s="1"/>
  <c r="S2765" i="3"/>
  <c r="W2764" i="3"/>
  <c r="U2764" i="3"/>
  <c r="V2764" i="3" s="1"/>
  <c r="H2764" i="3"/>
  <c r="AN2764" i="3" s="1"/>
  <c r="L2763" i="3"/>
  <c r="J2763" i="3"/>
  <c r="K2763" i="3" s="1"/>
  <c r="AD2766" i="3"/>
  <c r="AH2766" i="3" s="1"/>
  <c r="AF2765" i="3"/>
  <c r="AG2765" i="3" s="1"/>
  <c r="H2561" i="1"/>
  <c r="L2560" i="1"/>
  <c r="J2560" i="1"/>
  <c r="K2560" i="1" s="1"/>
  <c r="G2765" i="3"/>
  <c r="AM2765" i="3" s="1"/>
  <c r="AR2764" i="3" l="1"/>
  <c r="AP2764" i="3"/>
  <c r="AQ2764" i="3" s="1"/>
  <c r="H2765" i="3"/>
  <c r="AN2765" i="3" s="1"/>
  <c r="L2764" i="3"/>
  <c r="J2764" i="3"/>
  <c r="K2764" i="3" s="1"/>
  <c r="S2766" i="3"/>
  <c r="W2765" i="3"/>
  <c r="U2765" i="3"/>
  <c r="V2765" i="3" s="1"/>
  <c r="AD2767" i="3"/>
  <c r="AH2767" i="3" s="1"/>
  <c r="AF2766" i="3"/>
  <c r="AG2766" i="3" s="1"/>
  <c r="H2562" i="1"/>
  <c r="L2561" i="1"/>
  <c r="J2561" i="1"/>
  <c r="K2561" i="1" s="1"/>
  <c r="G2766" i="3"/>
  <c r="AM2766" i="3" s="1"/>
  <c r="AR2765" i="3" l="1"/>
  <c r="AP2765" i="3"/>
  <c r="AQ2765" i="3" s="1"/>
  <c r="S2767" i="3"/>
  <c r="W2766" i="3"/>
  <c r="U2766" i="3"/>
  <c r="V2766" i="3" s="1"/>
  <c r="H2766" i="3"/>
  <c r="AN2766" i="3" s="1"/>
  <c r="L2765" i="3"/>
  <c r="J2765" i="3"/>
  <c r="K2765" i="3" s="1"/>
  <c r="AD2768" i="3"/>
  <c r="AH2768" i="3" s="1"/>
  <c r="AF2767" i="3"/>
  <c r="AG2767" i="3" s="1"/>
  <c r="H2563" i="1"/>
  <c r="L2562" i="1"/>
  <c r="J2562" i="1"/>
  <c r="K2562" i="1" s="1"/>
  <c r="G2767" i="3"/>
  <c r="AM2767" i="3" s="1"/>
  <c r="AR2766" i="3" l="1"/>
  <c r="AP2766" i="3"/>
  <c r="AQ2766" i="3" s="1"/>
  <c r="H2767" i="3"/>
  <c r="AN2767" i="3" s="1"/>
  <c r="L2766" i="3"/>
  <c r="J2766" i="3"/>
  <c r="K2766" i="3" s="1"/>
  <c r="S2768" i="3"/>
  <c r="W2767" i="3"/>
  <c r="U2767" i="3"/>
  <c r="V2767" i="3" s="1"/>
  <c r="AD2769" i="3"/>
  <c r="AH2769" i="3" s="1"/>
  <c r="AF2768" i="3"/>
  <c r="AG2768" i="3" s="1"/>
  <c r="H2564" i="1"/>
  <c r="L2563" i="1"/>
  <c r="J2563" i="1"/>
  <c r="K2563" i="1" s="1"/>
  <c r="G2768" i="3"/>
  <c r="AM2768" i="3" s="1"/>
  <c r="AR2767" i="3" l="1"/>
  <c r="AP2767" i="3"/>
  <c r="AQ2767" i="3" s="1"/>
  <c r="S2769" i="3"/>
  <c r="W2768" i="3"/>
  <c r="U2768" i="3"/>
  <c r="V2768" i="3" s="1"/>
  <c r="H2768" i="3"/>
  <c r="AN2768" i="3" s="1"/>
  <c r="L2767" i="3"/>
  <c r="J2767" i="3"/>
  <c r="K2767" i="3" s="1"/>
  <c r="AD2770" i="3"/>
  <c r="AH2770" i="3" s="1"/>
  <c r="AF2769" i="3"/>
  <c r="AG2769" i="3" s="1"/>
  <c r="H2565" i="1"/>
  <c r="L2564" i="1"/>
  <c r="J2564" i="1"/>
  <c r="K2564" i="1" s="1"/>
  <c r="G2769" i="3"/>
  <c r="AM2769" i="3" s="1"/>
  <c r="AR2768" i="3" l="1"/>
  <c r="AP2768" i="3"/>
  <c r="AQ2768" i="3" s="1"/>
  <c r="H2769" i="3"/>
  <c r="AN2769" i="3" s="1"/>
  <c r="L2768" i="3"/>
  <c r="J2768" i="3"/>
  <c r="K2768" i="3" s="1"/>
  <c r="S2770" i="3"/>
  <c r="W2769" i="3"/>
  <c r="U2769" i="3"/>
  <c r="V2769" i="3" s="1"/>
  <c r="AD2771" i="3"/>
  <c r="AH2771" i="3" s="1"/>
  <c r="AF2770" i="3"/>
  <c r="AG2770" i="3" s="1"/>
  <c r="H2566" i="1"/>
  <c r="L2565" i="1"/>
  <c r="J2565" i="1"/>
  <c r="K2565" i="1" s="1"/>
  <c r="G2770" i="3"/>
  <c r="AM2770" i="3" s="1"/>
  <c r="AR2769" i="3" l="1"/>
  <c r="AP2769" i="3"/>
  <c r="AQ2769" i="3" s="1"/>
  <c r="S2771" i="3"/>
  <c r="W2770" i="3"/>
  <c r="U2770" i="3"/>
  <c r="V2770" i="3" s="1"/>
  <c r="H2770" i="3"/>
  <c r="AN2770" i="3" s="1"/>
  <c r="L2769" i="3"/>
  <c r="J2769" i="3"/>
  <c r="K2769" i="3" s="1"/>
  <c r="AD2772" i="3"/>
  <c r="AH2772" i="3" s="1"/>
  <c r="AF2771" i="3"/>
  <c r="AG2771" i="3" s="1"/>
  <c r="H2567" i="1"/>
  <c r="L2566" i="1"/>
  <c r="J2566" i="1"/>
  <c r="K2566" i="1" s="1"/>
  <c r="G2771" i="3"/>
  <c r="AM2771" i="3" s="1"/>
  <c r="AR2770" i="3" l="1"/>
  <c r="AP2770" i="3"/>
  <c r="AQ2770" i="3" s="1"/>
  <c r="H2771" i="3"/>
  <c r="AN2771" i="3" s="1"/>
  <c r="L2770" i="3"/>
  <c r="J2770" i="3"/>
  <c r="K2770" i="3" s="1"/>
  <c r="S2772" i="3"/>
  <c r="W2771" i="3"/>
  <c r="U2771" i="3"/>
  <c r="V2771" i="3" s="1"/>
  <c r="AD2773" i="3"/>
  <c r="AH2773" i="3" s="1"/>
  <c r="AF2772" i="3"/>
  <c r="AG2772" i="3" s="1"/>
  <c r="H2568" i="1"/>
  <c r="L2567" i="1"/>
  <c r="J2567" i="1"/>
  <c r="K2567" i="1" s="1"/>
  <c r="G2772" i="3"/>
  <c r="AM2772" i="3" s="1"/>
  <c r="AR2771" i="3" l="1"/>
  <c r="AP2771" i="3"/>
  <c r="AQ2771" i="3" s="1"/>
  <c r="S2773" i="3"/>
  <c r="W2772" i="3"/>
  <c r="U2772" i="3"/>
  <c r="V2772" i="3" s="1"/>
  <c r="H2772" i="3"/>
  <c r="AN2772" i="3" s="1"/>
  <c r="L2771" i="3"/>
  <c r="J2771" i="3"/>
  <c r="K2771" i="3" s="1"/>
  <c r="AD2774" i="3"/>
  <c r="AH2774" i="3" s="1"/>
  <c r="AF2773" i="3"/>
  <c r="AG2773" i="3" s="1"/>
  <c r="H2569" i="1"/>
  <c r="L2568" i="1"/>
  <c r="J2568" i="1"/>
  <c r="K2568" i="1" s="1"/>
  <c r="G2773" i="3"/>
  <c r="AM2773" i="3" s="1"/>
  <c r="AR2772" i="3" l="1"/>
  <c r="AP2772" i="3"/>
  <c r="AQ2772" i="3" s="1"/>
  <c r="H2773" i="3"/>
  <c r="AN2773" i="3" s="1"/>
  <c r="L2772" i="3"/>
  <c r="J2772" i="3"/>
  <c r="K2772" i="3" s="1"/>
  <c r="S2774" i="3"/>
  <c r="W2773" i="3"/>
  <c r="U2773" i="3"/>
  <c r="V2773" i="3" s="1"/>
  <c r="AD2775" i="3"/>
  <c r="AH2775" i="3" s="1"/>
  <c r="AF2774" i="3"/>
  <c r="AG2774" i="3" s="1"/>
  <c r="H2570" i="1"/>
  <c r="L2569" i="1"/>
  <c r="J2569" i="1"/>
  <c r="K2569" i="1" s="1"/>
  <c r="G2774" i="3"/>
  <c r="AM2774" i="3" s="1"/>
  <c r="AR2773" i="3" l="1"/>
  <c r="AP2773" i="3"/>
  <c r="AQ2773" i="3" s="1"/>
  <c r="S2775" i="3"/>
  <c r="W2774" i="3"/>
  <c r="U2774" i="3"/>
  <c r="V2774" i="3" s="1"/>
  <c r="H2774" i="3"/>
  <c r="AN2774" i="3" s="1"/>
  <c r="L2773" i="3"/>
  <c r="J2773" i="3"/>
  <c r="K2773" i="3" s="1"/>
  <c r="AD2776" i="3"/>
  <c r="AH2776" i="3" s="1"/>
  <c r="AF2775" i="3"/>
  <c r="AG2775" i="3" s="1"/>
  <c r="H2571" i="1"/>
  <c r="L2570" i="1"/>
  <c r="J2570" i="1"/>
  <c r="K2570" i="1" s="1"/>
  <c r="G2775" i="3"/>
  <c r="AM2775" i="3" s="1"/>
  <c r="AR2774" i="3" l="1"/>
  <c r="AP2774" i="3"/>
  <c r="AQ2774" i="3" s="1"/>
  <c r="H2775" i="3"/>
  <c r="AN2775" i="3" s="1"/>
  <c r="L2774" i="3"/>
  <c r="J2774" i="3"/>
  <c r="K2774" i="3" s="1"/>
  <c r="S2776" i="3"/>
  <c r="W2775" i="3"/>
  <c r="U2775" i="3"/>
  <c r="V2775" i="3" s="1"/>
  <c r="AD2777" i="3"/>
  <c r="AH2777" i="3" s="1"/>
  <c r="AF2776" i="3"/>
  <c r="AG2776" i="3" s="1"/>
  <c r="H2572" i="1"/>
  <c r="L2571" i="1"/>
  <c r="J2571" i="1"/>
  <c r="K2571" i="1" s="1"/>
  <c r="G2776" i="3"/>
  <c r="AM2776" i="3" s="1"/>
  <c r="AR2775" i="3" l="1"/>
  <c r="AP2775" i="3"/>
  <c r="AQ2775" i="3" s="1"/>
  <c r="S2777" i="3"/>
  <c r="W2776" i="3"/>
  <c r="U2776" i="3"/>
  <c r="V2776" i="3" s="1"/>
  <c r="H2776" i="3"/>
  <c r="AN2776" i="3" s="1"/>
  <c r="L2775" i="3"/>
  <c r="J2775" i="3"/>
  <c r="K2775" i="3" s="1"/>
  <c r="AD2778" i="3"/>
  <c r="AH2778" i="3" s="1"/>
  <c r="AF2777" i="3"/>
  <c r="AG2777" i="3" s="1"/>
  <c r="H2573" i="1"/>
  <c r="L2572" i="1"/>
  <c r="J2572" i="1"/>
  <c r="K2572" i="1" s="1"/>
  <c r="G2777" i="3"/>
  <c r="AM2777" i="3" s="1"/>
  <c r="AR2776" i="3" l="1"/>
  <c r="AP2776" i="3"/>
  <c r="AQ2776" i="3" s="1"/>
  <c r="H2777" i="3"/>
  <c r="AN2777" i="3" s="1"/>
  <c r="L2776" i="3"/>
  <c r="J2776" i="3"/>
  <c r="K2776" i="3" s="1"/>
  <c r="S2778" i="3"/>
  <c r="W2777" i="3"/>
  <c r="U2777" i="3"/>
  <c r="V2777" i="3" s="1"/>
  <c r="AD2779" i="3"/>
  <c r="AH2779" i="3" s="1"/>
  <c r="AF2778" i="3"/>
  <c r="H2574" i="1"/>
  <c r="L2573" i="1"/>
  <c r="J2573" i="1"/>
  <c r="K2573" i="1" s="1"/>
  <c r="G2778" i="3"/>
  <c r="AM2778" i="3" s="1"/>
  <c r="AR2777" i="3" l="1"/>
  <c r="AP2777" i="3"/>
  <c r="AQ2777" i="3" s="1"/>
  <c r="AG2778" i="3"/>
  <c r="AW162" i="3"/>
  <c r="BA162" i="3" s="1"/>
  <c r="S2779" i="3"/>
  <c r="W2778" i="3"/>
  <c r="U2778" i="3"/>
  <c r="H2778" i="3"/>
  <c r="AN2778" i="3" s="1"/>
  <c r="L2777" i="3"/>
  <c r="J2777" i="3"/>
  <c r="K2777" i="3" s="1"/>
  <c r="AD2780" i="3"/>
  <c r="AH2780" i="3" s="1"/>
  <c r="AF2779" i="3"/>
  <c r="AG2779" i="3" s="1"/>
  <c r="H2575" i="1"/>
  <c r="L2574" i="1"/>
  <c r="J2574" i="1"/>
  <c r="K2574" i="1" s="1"/>
  <c r="G2779" i="3"/>
  <c r="AM2779" i="3" s="1"/>
  <c r="AR2778" i="3" l="1"/>
  <c r="AP2778" i="3"/>
  <c r="V2778" i="3"/>
  <c r="AV162" i="3"/>
  <c r="AZ162" i="3" s="1"/>
  <c r="H2779" i="3"/>
  <c r="AN2779" i="3" s="1"/>
  <c r="L2778" i="3"/>
  <c r="J2778" i="3"/>
  <c r="S2780" i="3"/>
  <c r="W2779" i="3"/>
  <c r="U2779" i="3"/>
  <c r="V2779" i="3" s="1"/>
  <c r="AD2781" i="3"/>
  <c r="AH2781" i="3" s="1"/>
  <c r="AF2780" i="3"/>
  <c r="AG2780" i="3" s="1"/>
  <c r="H2576" i="1"/>
  <c r="L2575" i="1"/>
  <c r="J2575" i="1"/>
  <c r="K2575" i="1" s="1"/>
  <c r="G2780" i="3"/>
  <c r="AM2780" i="3" s="1"/>
  <c r="AR2779" i="3" l="1"/>
  <c r="AP2779" i="3"/>
  <c r="AQ2779" i="3" s="1"/>
  <c r="K2778" i="3"/>
  <c r="AU162" i="3"/>
  <c r="AY162" i="3" s="1"/>
  <c r="AX162" i="3"/>
  <c r="BB162" i="3" s="1"/>
  <c r="AQ2778" i="3"/>
  <c r="S2781" i="3"/>
  <c r="W2780" i="3"/>
  <c r="U2780" i="3"/>
  <c r="V2780" i="3" s="1"/>
  <c r="H2780" i="3"/>
  <c r="AN2780" i="3" s="1"/>
  <c r="L2779" i="3"/>
  <c r="J2779" i="3"/>
  <c r="K2779" i="3" s="1"/>
  <c r="AD2782" i="3"/>
  <c r="AH2782" i="3" s="1"/>
  <c r="AF2781" i="3"/>
  <c r="AG2781" i="3" s="1"/>
  <c r="H2577" i="1"/>
  <c r="L2576" i="1"/>
  <c r="J2576" i="1"/>
  <c r="K2576" i="1" s="1"/>
  <c r="G2781" i="3"/>
  <c r="AM2781" i="3" s="1"/>
  <c r="AR2780" i="3" l="1"/>
  <c r="AP2780" i="3"/>
  <c r="AQ2780" i="3" s="1"/>
  <c r="H2781" i="3"/>
  <c r="AN2781" i="3" s="1"/>
  <c r="L2780" i="3"/>
  <c r="J2780" i="3"/>
  <c r="K2780" i="3" s="1"/>
  <c r="S2782" i="3"/>
  <c r="W2781" i="3"/>
  <c r="U2781" i="3"/>
  <c r="V2781" i="3" s="1"/>
  <c r="AD2783" i="3"/>
  <c r="AH2783" i="3" s="1"/>
  <c r="AF2782" i="3"/>
  <c r="AG2782" i="3" s="1"/>
  <c r="H2578" i="1"/>
  <c r="L2577" i="1"/>
  <c r="J2577" i="1"/>
  <c r="K2577" i="1" s="1"/>
  <c r="G2782" i="3"/>
  <c r="AM2782" i="3" s="1"/>
  <c r="AR2781" i="3" l="1"/>
  <c r="AP2781" i="3"/>
  <c r="AQ2781" i="3" s="1"/>
  <c r="S2783" i="3"/>
  <c r="W2782" i="3"/>
  <c r="U2782" i="3"/>
  <c r="V2782" i="3" s="1"/>
  <c r="H2782" i="3"/>
  <c r="AN2782" i="3" s="1"/>
  <c r="L2781" i="3"/>
  <c r="J2781" i="3"/>
  <c r="K2781" i="3" s="1"/>
  <c r="AD2784" i="3"/>
  <c r="AH2784" i="3" s="1"/>
  <c r="AF2783" i="3"/>
  <c r="AG2783" i="3" s="1"/>
  <c r="H2579" i="1"/>
  <c r="L2578" i="1"/>
  <c r="J2578" i="1"/>
  <c r="K2578" i="1" s="1"/>
  <c r="G2783" i="3"/>
  <c r="AM2783" i="3" s="1"/>
  <c r="AR2782" i="3" l="1"/>
  <c r="AP2782" i="3"/>
  <c r="AQ2782" i="3" s="1"/>
  <c r="H2783" i="3"/>
  <c r="AN2783" i="3" s="1"/>
  <c r="L2782" i="3"/>
  <c r="J2782" i="3"/>
  <c r="K2782" i="3" s="1"/>
  <c r="S2784" i="3"/>
  <c r="W2783" i="3"/>
  <c r="U2783" i="3"/>
  <c r="V2783" i="3" s="1"/>
  <c r="AD2785" i="3"/>
  <c r="AH2785" i="3" s="1"/>
  <c r="AF2784" i="3"/>
  <c r="AG2784" i="3" s="1"/>
  <c r="H2580" i="1"/>
  <c r="L2579" i="1"/>
  <c r="J2579" i="1"/>
  <c r="K2579" i="1" s="1"/>
  <c r="G2784" i="3"/>
  <c r="AM2784" i="3" s="1"/>
  <c r="AR2783" i="3" l="1"/>
  <c r="AP2783" i="3"/>
  <c r="AQ2783" i="3" s="1"/>
  <c r="S2785" i="3"/>
  <c r="W2784" i="3"/>
  <c r="U2784" i="3"/>
  <c r="V2784" i="3" s="1"/>
  <c r="H2784" i="3"/>
  <c r="AN2784" i="3" s="1"/>
  <c r="L2783" i="3"/>
  <c r="J2783" i="3"/>
  <c r="K2783" i="3" s="1"/>
  <c r="AD2786" i="3"/>
  <c r="AH2786" i="3" s="1"/>
  <c r="AF2785" i="3"/>
  <c r="AG2785" i="3" s="1"/>
  <c r="H2581" i="1"/>
  <c r="L2580" i="1"/>
  <c r="J2580" i="1"/>
  <c r="K2580" i="1" s="1"/>
  <c r="G2785" i="3"/>
  <c r="AM2785" i="3" s="1"/>
  <c r="AR2784" i="3" l="1"/>
  <c r="AP2784" i="3"/>
  <c r="AQ2784" i="3" s="1"/>
  <c r="H2785" i="3"/>
  <c r="AN2785" i="3" s="1"/>
  <c r="L2784" i="3"/>
  <c r="J2784" i="3"/>
  <c r="K2784" i="3" s="1"/>
  <c r="S2786" i="3"/>
  <c r="W2785" i="3"/>
  <c r="U2785" i="3"/>
  <c r="V2785" i="3" s="1"/>
  <c r="AD2787" i="3"/>
  <c r="AH2787" i="3" s="1"/>
  <c r="AF2786" i="3"/>
  <c r="AG2786" i="3" s="1"/>
  <c r="H2582" i="1"/>
  <c r="L2581" i="1"/>
  <c r="J2581" i="1"/>
  <c r="K2581" i="1" s="1"/>
  <c r="G2786" i="3"/>
  <c r="AM2786" i="3" s="1"/>
  <c r="AR2785" i="3" l="1"/>
  <c r="AP2785" i="3"/>
  <c r="AQ2785" i="3" s="1"/>
  <c r="S2787" i="3"/>
  <c r="W2786" i="3"/>
  <c r="U2786" i="3"/>
  <c r="V2786" i="3" s="1"/>
  <c r="H2786" i="3"/>
  <c r="AN2786" i="3" s="1"/>
  <c r="L2785" i="3"/>
  <c r="J2785" i="3"/>
  <c r="K2785" i="3" s="1"/>
  <c r="AD2788" i="3"/>
  <c r="AH2788" i="3" s="1"/>
  <c r="AF2787" i="3"/>
  <c r="AG2787" i="3" s="1"/>
  <c r="H2583" i="1"/>
  <c r="L2582" i="1"/>
  <c r="J2582" i="1"/>
  <c r="G2787" i="3"/>
  <c r="AM2787" i="3" s="1"/>
  <c r="AR2786" i="3" l="1"/>
  <c r="AP2786" i="3"/>
  <c r="AQ2786" i="3" s="1"/>
  <c r="K2582" i="1"/>
  <c r="S141" i="1"/>
  <c r="T141" i="1" s="1"/>
  <c r="H2787" i="3"/>
  <c r="AN2787" i="3" s="1"/>
  <c r="L2786" i="3"/>
  <c r="J2786" i="3"/>
  <c r="K2786" i="3" s="1"/>
  <c r="S2788" i="3"/>
  <c r="W2787" i="3"/>
  <c r="U2787" i="3"/>
  <c r="V2787" i="3" s="1"/>
  <c r="AD2789" i="3"/>
  <c r="AH2789" i="3" s="1"/>
  <c r="AF2788" i="3"/>
  <c r="AG2788" i="3" s="1"/>
  <c r="H2584" i="1"/>
  <c r="L2583" i="1"/>
  <c r="J2583" i="1"/>
  <c r="K2583" i="1" s="1"/>
  <c r="G2788" i="3"/>
  <c r="AM2788" i="3" s="1"/>
  <c r="AR2787" i="3" l="1"/>
  <c r="AP2787" i="3"/>
  <c r="AQ2787" i="3" s="1"/>
  <c r="S2789" i="3"/>
  <c r="W2788" i="3"/>
  <c r="U2788" i="3"/>
  <c r="V2788" i="3" s="1"/>
  <c r="H2788" i="3"/>
  <c r="AN2788" i="3" s="1"/>
  <c r="L2787" i="3"/>
  <c r="J2787" i="3"/>
  <c r="K2787" i="3" s="1"/>
  <c r="AD2790" i="3"/>
  <c r="AH2790" i="3" s="1"/>
  <c r="AF2789" i="3"/>
  <c r="AG2789" i="3" s="1"/>
  <c r="H2585" i="1"/>
  <c r="L2584" i="1"/>
  <c r="J2584" i="1"/>
  <c r="K2584" i="1" s="1"/>
  <c r="G2789" i="3"/>
  <c r="AM2789" i="3" s="1"/>
  <c r="AR2788" i="3" l="1"/>
  <c r="AP2788" i="3"/>
  <c r="AQ2788" i="3" s="1"/>
  <c r="H2789" i="3"/>
  <c r="AN2789" i="3" s="1"/>
  <c r="L2788" i="3"/>
  <c r="J2788" i="3"/>
  <c r="K2788" i="3" s="1"/>
  <c r="S2790" i="3"/>
  <c r="W2789" i="3"/>
  <c r="U2789" i="3"/>
  <c r="V2789" i="3" s="1"/>
  <c r="AD2791" i="3"/>
  <c r="AH2791" i="3" s="1"/>
  <c r="AF2790" i="3"/>
  <c r="AG2790" i="3" s="1"/>
  <c r="H2586" i="1"/>
  <c r="L2585" i="1"/>
  <c r="J2585" i="1"/>
  <c r="K2585" i="1" s="1"/>
  <c r="G2790" i="3"/>
  <c r="AM2790" i="3" s="1"/>
  <c r="AR2789" i="3" l="1"/>
  <c r="AP2789" i="3"/>
  <c r="AQ2789" i="3" s="1"/>
  <c r="S2791" i="3"/>
  <c r="W2790" i="3"/>
  <c r="U2790" i="3"/>
  <c r="V2790" i="3" s="1"/>
  <c r="H2790" i="3"/>
  <c r="AN2790" i="3" s="1"/>
  <c r="L2789" i="3"/>
  <c r="J2789" i="3"/>
  <c r="K2789" i="3" s="1"/>
  <c r="AD2792" i="3"/>
  <c r="AH2792" i="3" s="1"/>
  <c r="AF2791" i="3"/>
  <c r="AG2791" i="3" s="1"/>
  <c r="H2587" i="1"/>
  <c r="L2586" i="1"/>
  <c r="J2586" i="1"/>
  <c r="K2586" i="1" s="1"/>
  <c r="G2791" i="3"/>
  <c r="AM2791" i="3" s="1"/>
  <c r="AR2790" i="3" l="1"/>
  <c r="AP2790" i="3"/>
  <c r="AQ2790" i="3" s="1"/>
  <c r="H2791" i="3"/>
  <c r="AN2791" i="3" s="1"/>
  <c r="L2790" i="3"/>
  <c r="J2790" i="3"/>
  <c r="K2790" i="3" s="1"/>
  <c r="S2792" i="3"/>
  <c r="W2791" i="3"/>
  <c r="U2791" i="3"/>
  <c r="V2791" i="3" s="1"/>
  <c r="AD2793" i="3"/>
  <c r="AH2793" i="3" s="1"/>
  <c r="AF2792" i="3"/>
  <c r="AG2792" i="3" s="1"/>
  <c r="H2588" i="1"/>
  <c r="L2587" i="1"/>
  <c r="J2587" i="1"/>
  <c r="K2587" i="1" s="1"/>
  <c r="G2792" i="3"/>
  <c r="AM2792" i="3" s="1"/>
  <c r="AR2791" i="3" l="1"/>
  <c r="AP2791" i="3"/>
  <c r="AQ2791" i="3" s="1"/>
  <c r="S2793" i="3"/>
  <c r="W2792" i="3"/>
  <c r="U2792" i="3"/>
  <c r="V2792" i="3" s="1"/>
  <c r="H2792" i="3"/>
  <c r="AN2792" i="3" s="1"/>
  <c r="L2791" i="3"/>
  <c r="J2791" i="3"/>
  <c r="K2791" i="3" s="1"/>
  <c r="AD2794" i="3"/>
  <c r="AH2794" i="3" s="1"/>
  <c r="AF2793" i="3"/>
  <c r="AG2793" i="3" s="1"/>
  <c r="H2589" i="1"/>
  <c r="L2588" i="1"/>
  <c r="J2588" i="1"/>
  <c r="K2588" i="1" s="1"/>
  <c r="G2793" i="3"/>
  <c r="AM2793" i="3" s="1"/>
  <c r="AR2792" i="3" l="1"/>
  <c r="AP2792" i="3"/>
  <c r="AQ2792" i="3" s="1"/>
  <c r="H2793" i="3"/>
  <c r="AN2793" i="3" s="1"/>
  <c r="L2792" i="3"/>
  <c r="J2792" i="3"/>
  <c r="K2792" i="3" s="1"/>
  <c r="S2794" i="3"/>
  <c r="W2793" i="3"/>
  <c r="U2793" i="3"/>
  <c r="V2793" i="3" s="1"/>
  <c r="AD2795" i="3"/>
  <c r="AH2795" i="3" s="1"/>
  <c r="AF2794" i="3"/>
  <c r="AG2794" i="3" s="1"/>
  <c r="H2590" i="1"/>
  <c r="L2589" i="1"/>
  <c r="J2589" i="1"/>
  <c r="K2589" i="1" s="1"/>
  <c r="G2794" i="3"/>
  <c r="AM2794" i="3" s="1"/>
  <c r="AR2793" i="3" l="1"/>
  <c r="AP2793" i="3"/>
  <c r="AQ2793" i="3" s="1"/>
  <c r="S2795" i="3"/>
  <c r="W2794" i="3"/>
  <c r="U2794" i="3"/>
  <c r="V2794" i="3" s="1"/>
  <c r="H2794" i="3"/>
  <c r="AN2794" i="3" s="1"/>
  <c r="L2793" i="3"/>
  <c r="J2793" i="3"/>
  <c r="K2793" i="3" s="1"/>
  <c r="AD2796" i="3"/>
  <c r="AH2796" i="3" s="1"/>
  <c r="AF2795" i="3"/>
  <c r="AG2795" i="3" s="1"/>
  <c r="H2591" i="1"/>
  <c r="L2590" i="1"/>
  <c r="J2590" i="1"/>
  <c r="K2590" i="1" s="1"/>
  <c r="G2795" i="3"/>
  <c r="AM2795" i="3" s="1"/>
  <c r="AR2794" i="3" l="1"/>
  <c r="AP2794" i="3"/>
  <c r="AQ2794" i="3" s="1"/>
  <c r="H2795" i="3"/>
  <c r="AN2795" i="3" s="1"/>
  <c r="L2794" i="3"/>
  <c r="J2794" i="3"/>
  <c r="K2794" i="3" s="1"/>
  <c r="S2796" i="3"/>
  <c r="W2795" i="3"/>
  <c r="U2795" i="3"/>
  <c r="V2795" i="3" s="1"/>
  <c r="AD2797" i="3"/>
  <c r="AH2797" i="3" s="1"/>
  <c r="AF2796" i="3"/>
  <c r="H2592" i="1"/>
  <c r="L2591" i="1"/>
  <c r="J2591" i="1"/>
  <c r="K2591" i="1" s="1"/>
  <c r="G2796" i="3"/>
  <c r="AM2796" i="3" s="1"/>
  <c r="AG2796" i="3" l="1"/>
  <c r="AW163" i="3"/>
  <c r="BA163" i="3" s="1"/>
  <c r="AR2795" i="3"/>
  <c r="AP2795" i="3"/>
  <c r="AQ2795" i="3" s="1"/>
  <c r="S2797" i="3"/>
  <c r="W2796" i="3"/>
  <c r="U2796" i="3"/>
  <c r="H2796" i="3"/>
  <c r="AN2796" i="3" s="1"/>
  <c r="L2795" i="3"/>
  <c r="J2795" i="3"/>
  <c r="K2795" i="3" s="1"/>
  <c r="AD2798" i="3"/>
  <c r="AH2798" i="3" s="1"/>
  <c r="AF2797" i="3"/>
  <c r="AG2797" i="3" s="1"/>
  <c r="H2593" i="1"/>
  <c r="L2592" i="1"/>
  <c r="J2592" i="1"/>
  <c r="K2592" i="1" s="1"/>
  <c r="G2797" i="3"/>
  <c r="AM2797" i="3" s="1"/>
  <c r="AR2796" i="3" l="1"/>
  <c r="AP2796" i="3"/>
  <c r="V2796" i="3"/>
  <c r="AV163" i="3"/>
  <c r="AZ163" i="3" s="1"/>
  <c r="H2797" i="3"/>
  <c r="AN2797" i="3" s="1"/>
  <c r="L2796" i="3"/>
  <c r="J2796" i="3"/>
  <c r="S2798" i="3"/>
  <c r="W2797" i="3"/>
  <c r="U2797" i="3"/>
  <c r="V2797" i="3" s="1"/>
  <c r="AD2799" i="3"/>
  <c r="AH2799" i="3" s="1"/>
  <c r="AF2798" i="3"/>
  <c r="AG2798" i="3" s="1"/>
  <c r="H2594" i="1"/>
  <c r="L2593" i="1"/>
  <c r="J2593" i="1"/>
  <c r="K2593" i="1" s="1"/>
  <c r="G2798" i="3"/>
  <c r="AM2798" i="3" s="1"/>
  <c r="AR2797" i="3" l="1"/>
  <c r="AP2797" i="3"/>
  <c r="AQ2797" i="3" s="1"/>
  <c r="K2796" i="3"/>
  <c r="AU163" i="3"/>
  <c r="AY163" i="3" s="1"/>
  <c r="AX163" i="3"/>
  <c r="BB163" i="3" s="1"/>
  <c r="AQ2796" i="3"/>
  <c r="S2799" i="3"/>
  <c r="W2798" i="3"/>
  <c r="U2798" i="3"/>
  <c r="V2798" i="3" s="1"/>
  <c r="H2798" i="3"/>
  <c r="AN2798" i="3" s="1"/>
  <c r="L2797" i="3"/>
  <c r="J2797" i="3"/>
  <c r="K2797" i="3" s="1"/>
  <c r="AD2800" i="3"/>
  <c r="AH2800" i="3" s="1"/>
  <c r="AF2799" i="3"/>
  <c r="AG2799" i="3" s="1"/>
  <c r="H2595" i="1"/>
  <c r="L2594" i="1"/>
  <c r="J2594" i="1"/>
  <c r="K2594" i="1" s="1"/>
  <c r="G2799" i="3"/>
  <c r="AM2799" i="3" s="1"/>
  <c r="AR2798" i="3" l="1"/>
  <c r="AP2798" i="3"/>
  <c r="AQ2798" i="3" s="1"/>
  <c r="H2799" i="3"/>
  <c r="AN2799" i="3" s="1"/>
  <c r="L2798" i="3"/>
  <c r="J2798" i="3"/>
  <c r="K2798" i="3" s="1"/>
  <c r="S2800" i="3"/>
  <c r="W2799" i="3"/>
  <c r="U2799" i="3"/>
  <c r="V2799" i="3" s="1"/>
  <c r="AD2801" i="3"/>
  <c r="AH2801" i="3" s="1"/>
  <c r="AF2800" i="3"/>
  <c r="AG2800" i="3" s="1"/>
  <c r="H2596" i="1"/>
  <c r="L2595" i="1"/>
  <c r="J2595" i="1"/>
  <c r="K2595" i="1" s="1"/>
  <c r="G2800" i="3"/>
  <c r="AM2800" i="3" s="1"/>
  <c r="AR2799" i="3" l="1"/>
  <c r="AP2799" i="3"/>
  <c r="AQ2799" i="3" s="1"/>
  <c r="S2801" i="3"/>
  <c r="W2800" i="3"/>
  <c r="U2800" i="3"/>
  <c r="V2800" i="3" s="1"/>
  <c r="H2800" i="3"/>
  <c r="AN2800" i="3" s="1"/>
  <c r="L2799" i="3"/>
  <c r="J2799" i="3"/>
  <c r="K2799" i="3" s="1"/>
  <c r="AD2802" i="3"/>
  <c r="AH2802" i="3" s="1"/>
  <c r="AF2801" i="3"/>
  <c r="AG2801" i="3" s="1"/>
  <c r="H2597" i="1"/>
  <c r="L2596" i="1"/>
  <c r="J2596" i="1"/>
  <c r="K2596" i="1" s="1"/>
  <c r="G2801" i="3"/>
  <c r="AM2801" i="3" s="1"/>
  <c r="AR2800" i="3" l="1"/>
  <c r="AP2800" i="3"/>
  <c r="AQ2800" i="3" s="1"/>
  <c r="H2801" i="3"/>
  <c r="AN2801" i="3" s="1"/>
  <c r="L2800" i="3"/>
  <c r="J2800" i="3"/>
  <c r="K2800" i="3" s="1"/>
  <c r="S2802" i="3"/>
  <c r="W2801" i="3"/>
  <c r="U2801" i="3"/>
  <c r="V2801" i="3" s="1"/>
  <c r="AD2803" i="3"/>
  <c r="AH2803" i="3" s="1"/>
  <c r="AF2802" i="3"/>
  <c r="AG2802" i="3" s="1"/>
  <c r="H2598" i="1"/>
  <c r="L2597" i="1"/>
  <c r="J2597" i="1"/>
  <c r="K2597" i="1" s="1"/>
  <c r="G2802" i="3"/>
  <c r="AM2802" i="3" s="1"/>
  <c r="AR2801" i="3" l="1"/>
  <c r="AP2801" i="3"/>
  <c r="AQ2801" i="3" s="1"/>
  <c r="S2803" i="3"/>
  <c r="W2802" i="3"/>
  <c r="U2802" i="3"/>
  <c r="V2802" i="3" s="1"/>
  <c r="H2802" i="3"/>
  <c r="AN2802" i="3" s="1"/>
  <c r="L2801" i="3"/>
  <c r="J2801" i="3"/>
  <c r="K2801" i="3" s="1"/>
  <c r="AD2804" i="3"/>
  <c r="AH2804" i="3" s="1"/>
  <c r="AF2803" i="3"/>
  <c r="AG2803" i="3" s="1"/>
  <c r="H2599" i="1"/>
  <c r="L2598" i="1"/>
  <c r="J2598" i="1"/>
  <c r="K2598" i="1" s="1"/>
  <c r="G2803" i="3"/>
  <c r="AM2803" i="3" s="1"/>
  <c r="AR2802" i="3" l="1"/>
  <c r="AP2802" i="3"/>
  <c r="AQ2802" i="3" s="1"/>
  <c r="H2803" i="3"/>
  <c r="AN2803" i="3" s="1"/>
  <c r="L2802" i="3"/>
  <c r="J2802" i="3"/>
  <c r="K2802" i="3" s="1"/>
  <c r="S2804" i="3"/>
  <c r="W2803" i="3"/>
  <c r="U2803" i="3"/>
  <c r="V2803" i="3" s="1"/>
  <c r="AD2805" i="3"/>
  <c r="AH2805" i="3" s="1"/>
  <c r="AF2804" i="3"/>
  <c r="AG2804" i="3" s="1"/>
  <c r="H2600" i="1"/>
  <c r="L2599" i="1"/>
  <c r="J2599" i="1"/>
  <c r="K2599" i="1" s="1"/>
  <c r="G2804" i="3"/>
  <c r="AM2804" i="3" s="1"/>
  <c r="AR2803" i="3" l="1"/>
  <c r="AP2803" i="3"/>
  <c r="AQ2803" i="3" s="1"/>
  <c r="S2805" i="3"/>
  <c r="W2804" i="3"/>
  <c r="U2804" i="3"/>
  <c r="V2804" i="3" s="1"/>
  <c r="H2804" i="3"/>
  <c r="AN2804" i="3" s="1"/>
  <c r="L2803" i="3"/>
  <c r="J2803" i="3"/>
  <c r="K2803" i="3" s="1"/>
  <c r="AD2806" i="3"/>
  <c r="AH2806" i="3" s="1"/>
  <c r="AF2805" i="3"/>
  <c r="AG2805" i="3" s="1"/>
  <c r="H2601" i="1"/>
  <c r="L2600" i="1"/>
  <c r="J2600" i="1"/>
  <c r="K2600" i="1" s="1"/>
  <c r="G2805" i="3"/>
  <c r="AM2805" i="3" s="1"/>
  <c r="AR2804" i="3" l="1"/>
  <c r="AP2804" i="3"/>
  <c r="AQ2804" i="3" s="1"/>
  <c r="H2805" i="3"/>
  <c r="AN2805" i="3" s="1"/>
  <c r="L2804" i="3"/>
  <c r="J2804" i="3"/>
  <c r="K2804" i="3" s="1"/>
  <c r="S2806" i="3"/>
  <c r="W2805" i="3"/>
  <c r="U2805" i="3"/>
  <c r="V2805" i="3" s="1"/>
  <c r="AD2807" i="3"/>
  <c r="AH2807" i="3" s="1"/>
  <c r="AF2806" i="3"/>
  <c r="AG2806" i="3" s="1"/>
  <c r="H2602" i="1"/>
  <c r="L2601" i="1"/>
  <c r="J2601" i="1"/>
  <c r="K2601" i="1" s="1"/>
  <c r="G2806" i="3"/>
  <c r="AM2806" i="3" s="1"/>
  <c r="AR2805" i="3" l="1"/>
  <c r="AP2805" i="3"/>
  <c r="AQ2805" i="3" s="1"/>
  <c r="S2807" i="3"/>
  <c r="W2806" i="3"/>
  <c r="U2806" i="3"/>
  <c r="V2806" i="3" s="1"/>
  <c r="H2806" i="3"/>
  <c r="AN2806" i="3" s="1"/>
  <c r="L2805" i="3"/>
  <c r="J2805" i="3"/>
  <c r="K2805" i="3" s="1"/>
  <c r="AD2808" i="3"/>
  <c r="AH2808" i="3" s="1"/>
  <c r="AF2807" i="3"/>
  <c r="AG2807" i="3" s="1"/>
  <c r="H2603" i="1"/>
  <c r="L2602" i="1"/>
  <c r="J2602" i="1"/>
  <c r="G2807" i="3"/>
  <c r="AM2807" i="3" s="1"/>
  <c r="AR2806" i="3" l="1"/>
  <c r="AP2806" i="3"/>
  <c r="AQ2806" i="3" s="1"/>
  <c r="K2602" i="1"/>
  <c r="S142" i="1"/>
  <c r="T142" i="1" s="1"/>
  <c r="H2807" i="3"/>
  <c r="AN2807" i="3" s="1"/>
  <c r="L2806" i="3"/>
  <c r="J2806" i="3"/>
  <c r="K2806" i="3" s="1"/>
  <c r="S2808" i="3"/>
  <c r="W2807" i="3"/>
  <c r="U2807" i="3"/>
  <c r="V2807" i="3" s="1"/>
  <c r="AD2809" i="3"/>
  <c r="AH2809" i="3" s="1"/>
  <c r="AF2808" i="3"/>
  <c r="AG2808" i="3" s="1"/>
  <c r="H2604" i="1"/>
  <c r="L2603" i="1"/>
  <c r="J2603" i="1"/>
  <c r="K2603" i="1" s="1"/>
  <c r="G2808" i="3"/>
  <c r="AM2808" i="3" s="1"/>
  <c r="AR2807" i="3" l="1"/>
  <c r="AP2807" i="3"/>
  <c r="AQ2807" i="3" s="1"/>
  <c r="S2809" i="3"/>
  <c r="W2808" i="3"/>
  <c r="U2808" i="3"/>
  <c r="V2808" i="3" s="1"/>
  <c r="H2808" i="3"/>
  <c r="AN2808" i="3" s="1"/>
  <c r="L2807" i="3"/>
  <c r="J2807" i="3"/>
  <c r="K2807" i="3" s="1"/>
  <c r="AD2810" i="3"/>
  <c r="AH2810" i="3" s="1"/>
  <c r="AF2809" i="3"/>
  <c r="AG2809" i="3" s="1"/>
  <c r="H2605" i="1"/>
  <c r="L2604" i="1"/>
  <c r="J2604" i="1"/>
  <c r="K2604" i="1" s="1"/>
  <c r="G2809" i="3"/>
  <c r="AM2809" i="3" s="1"/>
  <c r="AR2808" i="3" l="1"/>
  <c r="AP2808" i="3"/>
  <c r="AQ2808" i="3" s="1"/>
  <c r="H2809" i="3"/>
  <c r="AN2809" i="3" s="1"/>
  <c r="L2808" i="3"/>
  <c r="J2808" i="3"/>
  <c r="K2808" i="3" s="1"/>
  <c r="S2810" i="3"/>
  <c r="W2809" i="3"/>
  <c r="U2809" i="3"/>
  <c r="V2809" i="3" s="1"/>
  <c r="AD2811" i="3"/>
  <c r="AH2811" i="3" s="1"/>
  <c r="AF2810" i="3"/>
  <c r="AG2810" i="3" s="1"/>
  <c r="H2606" i="1"/>
  <c r="L2605" i="1"/>
  <c r="J2605" i="1"/>
  <c r="K2605" i="1" s="1"/>
  <c r="G2810" i="3"/>
  <c r="AM2810" i="3" s="1"/>
  <c r="AR2809" i="3" l="1"/>
  <c r="AP2809" i="3"/>
  <c r="AQ2809" i="3" s="1"/>
  <c r="S2811" i="3"/>
  <c r="W2810" i="3"/>
  <c r="U2810" i="3"/>
  <c r="V2810" i="3" s="1"/>
  <c r="H2810" i="3"/>
  <c r="AN2810" i="3" s="1"/>
  <c r="L2809" i="3"/>
  <c r="J2809" i="3"/>
  <c r="K2809" i="3" s="1"/>
  <c r="AD2812" i="3"/>
  <c r="AH2812" i="3" s="1"/>
  <c r="AF2811" i="3"/>
  <c r="AG2811" i="3" s="1"/>
  <c r="H2607" i="1"/>
  <c r="L2606" i="1"/>
  <c r="J2606" i="1"/>
  <c r="K2606" i="1" s="1"/>
  <c r="G2811" i="3"/>
  <c r="AM2811" i="3" s="1"/>
  <c r="AR2810" i="3" l="1"/>
  <c r="AP2810" i="3"/>
  <c r="AQ2810" i="3" s="1"/>
  <c r="H2811" i="3"/>
  <c r="AN2811" i="3" s="1"/>
  <c r="L2810" i="3"/>
  <c r="J2810" i="3"/>
  <c r="K2810" i="3" s="1"/>
  <c r="S2812" i="3"/>
  <c r="W2811" i="3"/>
  <c r="U2811" i="3"/>
  <c r="V2811" i="3" s="1"/>
  <c r="AD2813" i="3"/>
  <c r="AH2813" i="3" s="1"/>
  <c r="AF2812" i="3"/>
  <c r="AG2812" i="3" s="1"/>
  <c r="H2608" i="1"/>
  <c r="L2607" i="1"/>
  <c r="J2607" i="1"/>
  <c r="K2607" i="1" s="1"/>
  <c r="G2812" i="3"/>
  <c r="AM2812" i="3" s="1"/>
  <c r="AR2811" i="3" l="1"/>
  <c r="AP2811" i="3"/>
  <c r="AQ2811" i="3" s="1"/>
  <c r="S2813" i="3"/>
  <c r="W2812" i="3"/>
  <c r="U2812" i="3"/>
  <c r="V2812" i="3" s="1"/>
  <c r="H2812" i="3"/>
  <c r="AN2812" i="3" s="1"/>
  <c r="L2811" i="3"/>
  <c r="J2811" i="3"/>
  <c r="K2811" i="3" s="1"/>
  <c r="AD2814" i="3"/>
  <c r="AH2814" i="3" s="1"/>
  <c r="AF2813" i="3"/>
  <c r="AG2813" i="3" s="1"/>
  <c r="H2609" i="1"/>
  <c r="L2608" i="1"/>
  <c r="J2608" i="1"/>
  <c r="K2608" i="1" s="1"/>
  <c r="G2813" i="3"/>
  <c r="AM2813" i="3" s="1"/>
  <c r="AR2812" i="3" l="1"/>
  <c r="AP2812" i="3"/>
  <c r="AQ2812" i="3" s="1"/>
  <c r="H2813" i="3"/>
  <c r="AN2813" i="3" s="1"/>
  <c r="L2812" i="3"/>
  <c r="J2812" i="3"/>
  <c r="K2812" i="3" s="1"/>
  <c r="S2814" i="3"/>
  <c r="W2813" i="3"/>
  <c r="U2813" i="3"/>
  <c r="V2813" i="3" s="1"/>
  <c r="AD2815" i="3"/>
  <c r="AH2815" i="3" s="1"/>
  <c r="AF2814" i="3"/>
  <c r="AG2814" i="3" s="1"/>
  <c r="H2610" i="1"/>
  <c r="L2609" i="1"/>
  <c r="J2609" i="1"/>
  <c r="K2609" i="1" s="1"/>
  <c r="G2814" i="3"/>
  <c r="AM2814" i="3" s="1"/>
  <c r="AR2813" i="3" l="1"/>
  <c r="AP2813" i="3"/>
  <c r="AQ2813" i="3" s="1"/>
  <c r="S2815" i="3"/>
  <c r="W2814" i="3"/>
  <c r="U2814" i="3"/>
  <c r="V2814" i="3" s="1"/>
  <c r="H2814" i="3"/>
  <c r="AN2814" i="3" s="1"/>
  <c r="L2813" i="3"/>
  <c r="J2813" i="3"/>
  <c r="K2813" i="3" s="1"/>
  <c r="AD2816" i="3"/>
  <c r="AH2816" i="3" s="1"/>
  <c r="AF2815" i="3"/>
  <c r="H2611" i="1"/>
  <c r="L2610" i="1"/>
  <c r="J2610" i="1"/>
  <c r="K2610" i="1" s="1"/>
  <c r="G2815" i="3"/>
  <c r="AM2815" i="3" s="1"/>
  <c r="AG2815" i="3" l="1"/>
  <c r="AW164" i="3"/>
  <c r="BA164" i="3" s="1"/>
  <c r="AR2814" i="3"/>
  <c r="AP2814" i="3"/>
  <c r="AQ2814" i="3" s="1"/>
  <c r="H2815" i="3"/>
  <c r="AN2815" i="3" s="1"/>
  <c r="L2814" i="3"/>
  <c r="J2814" i="3"/>
  <c r="K2814" i="3" s="1"/>
  <c r="S2816" i="3"/>
  <c r="W2815" i="3"/>
  <c r="U2815" i="3"/>
  <c r="AD2817" i="3"/>
  <c r="AH2817" i="3" s="1"/>
  <c r="AF2816" i="3"/>
  <c r="AG2816" i="3" s="1"/>
  <c r="H2612" i="1"/>
  <c r="L2611" i="1"/>
  <c r="J2611" i="1"/>
  <c r="K2611" i="1" s="1"/>
  <c r="G2816" i="3"/>
  <c r="AM2816" i="3" s="1"/>
  <c r="V2815" i="3" l="1"/>
  <c r="AV164" i="3"/>
  <c r="AZ164" i="3" s="1"/>
  <c r="AR2815" i="3"/>
  <c r="AP2815" i="3"/>
  <c r="S2817" i="3"/>
  <c r="W2816" i="3"/>
  <c r="U2816" i="3"/>
  <c r="V2816" i="3" s="1"/>
  <c r="H2816" i="3"/>
  <c r="AN2816" i="3" s="1"/>
  <c r="L2815" i="3"/>
  <c r="J2815" i="3"/>
  <c r="AD2818" i="3"/>
  <c r="AH2818" i="3" s="1"/>
  <c r="AF2817" i="3"/>
  <c r="AG2817" i="3" s="1"/>
  <c r="H2613" i="1"/>
  <c r="L2612" i="1"/>
  <c r="J2612" i="1"/>
  <c r="K2612" i="1" s="1"/>
  <c r="G2817" i="3"/>
  <c r="AM2817" i="3" s="1"/>
  <c r="AX164" i="3" l="1"/>
  <c r="BB164" i="3" s="1"/>
  <c r="AQ2815" i="3"/>
  <c r="AR2816" i="3"/>
  <c r="AP2816" i="3"/>
  <c r="AQ2816" i="3" s="1"/>
  <c r="K2815" i="3"/>
  <c r="AU164" i="3"/>
  <c r="AY164" i="3" s="1"/>
  <c r="H2817" i="3"/>
  <c r="AN2817" i="3" s="1"/>
  <c r="L2816" i="3"/>
  <c r="J2816" i="3"/>
  <c r="K2816" i="3" s="1"/>
  <c r="S2818" i="3"/>
  <c r="W2817" i="3"/>
  <c r="U2817" i="3"/>
  <c r="V2817" i="3" s="1"/>
  <c r="AD2819" i="3"/>
  <c r="AH2819" i="3" s="1"/>
  <c r="AF2818" i="3"/>
  <c r="AG2818" i="3" s="1"/>
  <c r="H2614" i="1"/>
  <c r="L2613" i="1"/>
  <c r="J2613" i="1"/>
  <c r="K2613" i="1" s="1"/>
  <c r="G2818" i="3"/>
  <c r="AM2818" i="3" s="1"/>
  <c r="AR2817" i="3" l="1"/>
  <c r="AP2817" i="3"/>
  <c r="AQ2817" i="3" s="1"/>
  <c r="S2819" i="3"/>
  <c r="W2818" i="3"/>
  <c r="U2818" i="3"/>
  <c r="V2818" i="3" s="1"/>
  <c r="H2818" i="3"/>
  <c r="AN2818" i="3" s="1"/>
  <c r="L2817" i="3"/>
  <c r="J2817" i="3"/>
  <c r="K2817" i="3" s="1"/>
  <c r="AD2820" i="3"/>
  <c r="AH2820" i="3" s="1"/>
  <c r="AF2819" i="3"/>
  <c r="AG2819" i="3" s="1"/>
  <c r="H2615" i="1"/>
  <c r="L2614" i="1"/>
  <c r="J2614" i="1"/>
  <c r="K2614" i="1" s="1"/>
  <c r="G2819" i="3"/>
  <c r="AM2819" i="3" s="1"/>
  <c r="AR2818" i="3" l="1"/>
  <c r="AP2818" i="3"/>
  <c r="AQ2818" i="3" s="1"/>
  <c r="H2819" i="3"/>
  <c r="AN2819" i="3" s="1"/>
  <c r="L2818" i="3"/>
  <c r="J2818" i="3"/>
  <c r="K2818" i="3" s="1"/>
  <c r="S2820" i="3"/>
  <c r="W2819" i="3"/>
  <c r="U2819" i="3"/>
  <c r="V2819" i="3" s="1"/>
  <c r="AD2821" i="3"/>
  <c r="AH2821" i="3" s="1"/>
  <c r="AF2820" i="3"/>
  <c r="AG2820" i="3" s="1"/>
  <c r="H2616" i="1"/>
  <c r="L2615" i="1"/>
  <c r="J2615" i="1"/>
  <c r="K2615" i="1" s="1"/>
  <c r="G2820" i="3"/>
  <c r="AM2820" i="3" s="1"/>
  <c r="AR2819" i="3" l="1"/>
  <c r="AP2819" i="3"/>
  <c r="AQ2819" i="3" s="1"/>
  <c r="S2821" i="3"/>
  <c r="W2820" i="3"/>
  <c r="U2820" i="3"/>
  <c r="V2820" i="3" s="1"/>
  <c r="H2820" i="3"/>
  <c r="AN2820" i="3" s="1"/>
  <c r="L2819" i="3"/>
  <c r="J2819" i="3"/>
  <c r="K2819" i="3" s="1"/>
  <c r="AD2822" i="3"/>
  <c r="AH2822" i="3" s="1"/>
  <c r="AF2821" i="3"/>
  <c r="AG2821" i="3" s="1"/>
  <c r="H2617" i="1"/>
  <c r="L2616" i="1"/>
  <c r="J2616" i="1"/>
  <c r="K2616" i="1" s="1"/>
  <c r="G2821" i="3"/>
  <c r="AM2821" i="3" s="1"/>
  <c r="AR2820" i="3" l="1"/>
  <c r="AP2820" i="3"/>
  <c r="AQ2820" i="3" s="1"/>
  <c r="H2821" i="3"/>
  <c r="AN2821" i="3" s="1"/>
  <c r="L2820" i="3"/>
  <c r="J2820" i="3"/>
  <c r="K2820" i="3" s="1"/>
  <c r="S2822" i="3"/>
  <c r="W2821" i="3"/>
  <c r="U2821" i="3"/>
  <c r="V2821" i="3" s="1"/>
  <c r="AD2823" i="3"/>
  <c r="AH2823" i="3" s="1"/>
  <c r="AF2822" i="3"/>
  <c r="AG2822" i="3" s="1"/>
  <c r="H2618" i="1"/>
  <c r="L2617" i="1"/>
  <c r="J2617" i="1"/>
  <c r="K2617" i="1" s="1"/>
  <c r="G2822" i="3"/>
  <c r="AM2822" i="3" s="1"/>
  <c r="AR2821" i="3" l="1"/>
  <c r="AP2821" i="3"/>
  <c r="AQ2821" i="3" s="1"/>
  <c r="S2823" i="3"/>
  <c r="W2822" i="3"/>
  <c r="U2822" i="3"/>
  <c r="V2822" i="3" s="1"/>
  <c r="H2822" i="3"/>
  <c r="AN2822" i="3" s="1"/>
  <c r="L2821" i="3"/>
  <c r="J2821" i="3"/>
  <c r="K2821" i="3" s="1"/>
  <c r="AD2824" i="3"/>
  <c r="AH2824" i="3" s="1"/>
  <c r="AF2823" i="3"/>
  <c r="AG2823" i="3" s="1"/>
  <c r="H2619" i="1"/>
  <c r="L2618" i="1"/>
  <c r="J2618" i="1"/>
  <c r="K2618" i="1" s="1"/>
  <c r="G2823" i="3"/>
  <c r="AM2823" i="3" s="1"/>
  <c r="AR2822" i="3" l="1"/>
  <c r="AP2822" i="3"/>
  <c r="AQ2822" i="3" s="1"/>
  <c r="H2823" i="3"/>
  <c r="AN2823" i="3" s="1"/>
  <c r="L2822" i="3"/>
  <c r="J2822" i="3"/>
  <c r="K2822" i="3" s="1"/>
  <c r="S2824" i="3"/>
  <c r="W2823" i="3"/>
  <c r="U2823" i="3"/>
  <c r="V2823" i="3" s="1"/>
  <c r="AD2825" i="3"/>
  <c r="AH2825" i="3" s="1"/>
  <c r="AF2824" i="3"/>
  <c r="AG2824" i="3" s="1"/>
  <c r="H2620" i="1"/>
  <c r="L2619" i="1"/>
  <c r="J2619" i="1"/>
  <c r="K2619" i="1" s="1"/>
  <c r="G2824" i="3"/>
  <c r="AM2824" i="3" s="1"/>
  <c r="AR2823" i="3" l="1"/>
  <c r="AP2823" i="3"/>
  <c r="AQ2823" i="3" s="1"/>
  <c r="S2825" i="3"/>
  <c r="W2824" i="3"/>
  <c r="U2824" i="3"/>
  <c r="V2824" i="3" s="1"/>
  <c r="H2824" i="3"/>
  <c r="AN2824" i="3" s="1"/>
  <c r="L2823" i="3"/>
  <c r="J2823" i="3"/>
  <c r="K2823" i="3" s="1"/>
  <c r="AD2826" i="3"/>
  <c r="AH2826" i="3" s="1"/>
  <c r="AF2825" i="3"/>
  <c r="AG2825" i="3" s="1"/>
  <c r="H2621" i="1"/>
  <c r="L2620" i="1"/>
  <c r="J2620" i="1"/>
  <c r="K2620" i="1" s="1"/>
  <c r="G2825" i="3"/>
  <c r="AM2825" i="3" s="1"/>
  <c r="AR2824" i="3" l="1"/>
  <c r="AP2824" i="3"/>
  <c r="AQ2824" i="3" s="1"/>
  <c r="H2825" i="3"/>
  <c r="AN2825" i="3" s="1"/>
  <c r="L2824" i="3"/>
  <c r="J2824" i="3"/>
  <c r="K2824" i="3" s="1"/>
  <c r="S2826" i="3"/>
  <c r="W2825" i="3"/>
  <c r="U2825" i="3"/>
  <c r="V2825" i="3" s="1"/>
  <c r="AD2827" i="3"/>
  <c r="AH2827" i="3" s="1"/>
  <c r="AF2826" i="3"/>
  <c r="AG2826" i="3" s="1"/>
  <c r="H2622" i="1"/>
  <c r="L2621" i="1"/>
  <c r="J2621" i="1"/>
  <c r="K2621" i="1" s="1"/>
  <c r="G2826" i="3"/>
  <c r="AM2826" i="3" s="1"/>
  <c r="AR2825" i="3" l="1"/>
  <c r="AP2825" i="3"/>
  <c r="AQ2825" i="3" s="1"/>
  <c r="S2827" i="3"/>
  <c r="W2826" i="3"/>
  <c r="U2826" i="3"/>
  <c r="V2826" i="3" s="1"/>
  <c r="H2826" i="3"/>
  <c r="AN2826" i="3" s="1"/>
  <c r="L2825" i="3"/>
  <c r="J2825" i="3"/>
  <c r="K2825" i="3" s="1"/>
  <c r="AD2828" i="3"/>
  <c r="AH2828" i="3" s="1"/>
  <c r="AF2827" i="3"/>
  <c r="AG2827" i="3" s="1"/>
  <c r="H2623" i="1"/>
  <c r="L2622" i="1"/>
  <c r="J2622" i="1"/>
  <c r="K2622" i="1" s="1"/>
  <c r="G2827" i="3"/>
  <c r="AM2827" i="3" s="1"/>
  <c r="AR2826" i="3" l="1"/>
  <c r="AP2826" i="3"/>
  <c r="AQ2826" i="3" s="1"/>
  <c r="H2827" i="3"/>
  <c r="AN2827" i="3" s="1"/>
  <c r="L2826" i="3"/>
  <c r="J2826" i="3"/>
  <c r="K2826" i="3" s="1"/>
  <c r="S2828" i="3"/>
  <c r="W2827" i="3"/>
  <c r="U2827" i="3"/>
  <c r="V2827" i="3" s="1"/>
  <c r="AD2829" i="3"/>
  <c r="AH2829" i="3" s="1"/>
  <c r="AF2828" i="3"/>
  <c r="AG2828" i="3" s="1"/>
  <c r="H2624" i="1"/>
  <c r="L2623" i="1"/>
  <c r="J2623" i="1"/>
  <c r="K2623" i="1" s="1"/>
  <c r="G2828" i="3"/>
  <c r="AM2828" i="3" s="1"/>
  <c r="AR2827" i="3" l="1"/>
  <c r="AP2827" i="3"/>
  <c r="AQ2827" i="3" s="1"/>
  <c r="S2829" i="3"/>
  <c r="W2828" i="3"/>
  <c r="U2828" i="3"/>
  <c r="V2828" i="3" s="1"/>
  <c r="H2828" i="3"/>
  <c r="AN2828" i="3" s="1"/>
  <c r="L2827" i="3"/>
  <c r="J2827" i="3"/>
  <c r="K2827" i="3" s="1"/>
  <c r="AD2830" i="3"/>
  <c r="AH2830" i="3" s="1"/>
  <c r="AF2829" i="3"/>
  <c r="AG2829" i="3" s="1"/>
  <c r="H2625" i="1"/>
  <c r="L2624" i="1"/>
  <c r="J2624" i="1"/>
  <c r="G2829" i="3"/>
  <c r="AM2829" i="3" s="1"/>
  <c r="AR2828" i="3" l="1"/>
  <c r="AP2828" i="3"/>
  <c r="AQ2828" i="3" s="1"/>
  <c r="K2624" i="1"/>
  <c r="S143" i="1"/>
  <c r="T143" i="1" s="1"/>
  <c r="H2829" i="3"/>
  <c r="AN2829" i="3" s="1"/>
  <c r="L2828" i="3"/>
  <c r="J2828" i="3"/>
  <c r="K2828" i="3" s="1"/>
  <c r="S2830" i="3"/>
  <c r="W2829" i="3"/>
  <c r="U2829" i="3"/>
  <c r="V2829" i="3" s="1"/>
  <c r="AD2831" i="3"/>
  <c r="AH2831" i="3" s="1"/>
  <c r="AF2830" i="3"/>
  <c r="AG2830" i="3" s="1"/>
  <c r="H2626" i="1"/>
  <c r="L2625" i="1"/>
  <c r="J2625" i="1"/>
  <c r="K2625" i="1" s="1"/>
  <c r="G2830" i="3"/>
  <c r="AM2830" i="3" s="1"/>
  <c r="AR2829" i="3" l="1"/>
  <c r="AP2829" i="3"/>
  <c r="AQ2829" i="3" s="1"/>
  <c r="S2831" i="3"/>
  <c r="W2830" i="3"/>
  <c r="U2830" i="3"/>
  <c r="V2830" i="3" s="1"/>
  <c r="H2830" i="3"/>
  <c r="AN2830" i="3" s="1"/>
  <c r="L2829" i="3"/>
  <c r="J2829" i="3"/>
  <c r="K2829" i="3" s="1"/>
  <c r="AD2832" i="3"/>
  <c r="AH2832" i="3" s="1"/>
  <c r="AF2831" i="3"/>
  <c r="AG2831" i="3" s="1"/>
  <c r="H2627" i="1"/>
  <c r="L2626" i="1"/>
  <c r="J2626" i="1"/>
  <c r="K2626" i="1" s="1"/>
  <c r="G2831" i="3"/>
  <c r="AM2831" i="3" s="1"/>
  <c r="AR2830" i="3" l="1"/>
  <c r="AP2830" i="3"/>
  <c r="AQ2830" i="3" s="1"/>
  <c r="H2831" i="3"/>
  <c r="AN2831" i="3" s="1"/>
  <c r="L2830" i="3"/>
  <c r="J2830" i="3"/>
  <c r="K2830" i="3" s="1"/>
  <c r="S2832" i="3"/>
  <c r="W2831" i="3"/>
  <c r="U2831" i="3"/>
  <c r="V2831" i="3" s="1"/>
  <c r="AD2833" i="3"/>
  <c r="AH2833" i="3" s="1"/>
  <c r="AF2832" i="3"/>
  <c r="AG2832" i="3" s="1"/>
  <c r="H2628" i="1"/>
  <c r="L2627" i="1"/>
  <c r="J2627" i="1"/>
  <c r="K2627" i="1" s="1"/>
  <c r="G2832" i="3"/>
  <c r="AM2832" i="3" s="1"/>
  <c r="AR2831" i="3" l="1"/>
  <c r="AP2831" i="3"/>
  <c r="AQ2831" i="3" s="1"/>
  <c r="S2833" i="3"/>
  <c r="W2832" i="3"/>
  <c r="U2832" i="3"/>
  <c r="V2832" i="3" s="1"/>
  <c r="H2832" i="3"/>
  <c r="AN2832" i="3" s="1"/>
  <c r="L2831" i="3"/>
  <c r="J2831" i="3"/>
  <c r="K2831" i="3" s="1"/>
  <c r="AD2834" i="3"/>
  <c r="AH2834" i="3" s="1"/>
  <c r="AF2833" i="3"/>
  <c r="AG2833" i="3" s="1"/>
  <c r="H2629" i="1"/>
  <c r="L2628" i="1"/>
  <c r="J2628" i="1"/>
  <c r="K2628" i="1" s="1"/>
  <c r="G2833" i="3"/>
  <c r="AM2833" i="3" s="1"/>
  <c r="AR2832" i="3" l="1"/>
  <c r="AP2832" i="3"/>
  <c r="AQ2832" i="3" s="1"/>
  <c r="H2833" i="3"/>
  <c r="AN2833" i="3" s="1"/>
  <c r="L2832" i="3"/>
  <c r="J2832" i="3"/>
  <c r="K2832" i="3" s="1"/>
  <c r="S2834" i="3"/>
  <c r="W2833" i="3"/>
  <c r="U2833" i="3"/>
  <c r="V2833" i="3" s="1"/>
  <c r="AD2835" i="3"/>
  <c r="AH2835" i="3" s="1"/>
  <c r="AF2834" i="3"/>
  <c r="AG2834" i="3" s="1"/>
  <c r="H2630" i="1"/>
  <c r="L2629" i="1"/>
  <c r="J2629" i="1"/>
  <c r="K2629" i="1" s="1"/>
  <c r="G2834" i="3"/>
  <c r="AM2834" i="3" s="1"/>
  <c r="AR2833" i="3" l="1"/>
  <c r="AP2833" i="3"/>
  <c r="AQ2833" i="3" s="1"/>
  <c r="S2835" i="3"/>
  <c r="W2834" i="3"/>
  <c r="U2834" i="3"/>
  <c r="V2834" i="3" s="1"/>
  <c r="H2834" i="3"/>
  <c r="AN2834" i="3" s="1"/>
  <c r="L2833" i="3"/>
  <c r="J2833" i="3"/>
  <c r="K2833" i="3" s="1"/>
  <c r="AD2836" i="3"/>
  <c r="AH2836" i="3" s="1"/>
  <c r="AF2835" i="3"/>
  <c r="AG2835" i="3" s="1"/>
  <c r="H2631" i="1"/>
  <c r="L2630" i="1"/>
  <c r="J2630" i="1"/>
  <c r="K2630" i="1" s="1"/>
  <c r="G2835" i="3"/>
  <c r="AM2835" i="3" s="1"/>
  <c r="AR2834" i="3" l="1"/>
  <c r="AP2834" i="3"/>
  <c r="AQ2834" i="3" s="1"/>
  <c r="H2835" i="3"/>
  <c r="AN2835" i="3" s="1"/>
  <c r="L2834" i="3"/>
  <c r="J2834" i="3"/>
  <c r="K2834" i="3" s="1"/>
  <c r="S2836" i="3"/>
  <c r="W2835" i="3"/>
  <c r="U2835" i="3"/>
  <c r="V2835" i="3" s="1"/>
  <c r="AD2837" i="3"/>
  <c r="AH2837" i="3" s="1"/>
  <c r="AF2836" i="3"/>
  <c r="AG2836" i="3" s="1"/>
  <c r="H2632" i="1"/>
  <c r="L2631" i="1"/>
  <c r="J2631" i="1"/>
  <c r="K2631" i="1" s="1"/>
  <c r="G2836" i="3"/>
  <c r="AM2836" i="3" s="1"/>
  <c r="AR2835" i="3" l="1"/>
  <c r="AP2835" i="3"/>
  <c r="AQ2835" i="3" s="1"/>
  <c r="S2837" i="3"/>
  <c r="W2836" i="3"/>
  <c r="U2836" i="3"/>
  <c r="V2836" i="3" s="1"/>
  <c r="H2836" i="3"/>
  <c r="AN2836" i="3" s="1"/>
  <c r="L2835" i="3"/>
  <c r="J2835" i="3"/>
  <c r="K2835" i="3" s="1"/>
  <c r="AD2838" i="3"/>
  <c r="AH2838" i="3" s="1"/>
  <c r="AF2837" i="3"/>
  <c r="H2633" i="1"/>
  <c r="L2632" i="1"/>
  <c r="J2632" i="1"/>
  <c r="K2632" i="1" s="1"/>
  <c r="G2837" i="3"/>
  <c r="AM2837" i="3" s="1"/>
  <c r="AG2837" i="3" l="1"/>
  <c r="AW165" i="3"/>
  <c r="BA165" i="3" s="1"/>
  <c r="AR2836" i="3"/>
  <c r="AP2836" i="3"/>
  <c r="AQ2836" i="3" s="1"/>
  <c r="H2837" i="3"/>
  <c r="AN2837" i="3" s="1"/>
  <c r="L2836" i="3"/>
  <c r="J2836" i="3"/>
  <c r="K2836" i="3" s="1"/>
  <c r="S2838" i="3"/>
  <c r="W2837" i="3"/>
  <c r="U2837" i="3"/>
  <c r="AD2839" i="3"/>
  <c r="AH2839" i="3" s="1"/>
  <c r="AF2838" i="3"/>
  <c r="AG2838" i="3" s="1"/>
  <c r="H2634" i="1"/>
  <c r="L2633" i="1"/>
  <c r="J2633" i="1"/>
  <c r="K2633" i="1" s="1"/>
  <c r="G2838" i="3"/>
  <c r="AM2838" i="3" s="1"/>
  <c r="V2837" i="3" l="1"/>
  <c r="AV165" i="3"/>
  <c r="AZ165" i="3" s="1"/>
  <c r="AR2837" i="3"/>
  <c r="AP2837" i="3"/>
  <c r="S2839" i="3"/>
  <c r="W2838" i="3"/>
  <c r="U2838" i="3"/>
  <c r="V2838" i="3" s="1"/>
  <c r="H2838" i="3"/>
  <c r="AN2838" i="3" s="1"/>
  <c r="L2837" i="3"/>
  <c r="J2837" i="3"/>
  <c r="AD2840" i="3"/>
  <c r="AH2840" i="3" s="1"/>
  <c r="AF2839" i="3"/>
  <c r="AG2839" i="3" s="1"/>
  <c r="H2635" i="1"/>
  <c r="L2634" i="1"/>
  <c r="J2634" i="1"/>
  <c r="K2634" i="1" s="1"/>
  <c r="G2839" i="3"/>
  <c r="AM2839" i="3" s="1"/>
  <c r="AX165" i="3" l="1"/>
  <c r="BB165" i="3" s="1"/>
  <c r="AQ2837" i="3"/>
  <c r="AR2838" i="3"/>
  <c r="AP2838" i="3"/>
  <c r="AQ2838" i="3" s="1"/>
  <c r="K2837" i="3"/>
  <c r="AU165" i="3"/>
  <c r="AY165" i="3" s="1"/>
  <c r="H2839" i="3"/>
  <c r="AN2839" i="3" s="1"/>
  <c r="L2838" i="3"/>
  <c r="J2838" i="3"/>
  <c r="K2838" i="3" s="1"/>
  <c r="S2840" i="3"/>
  <c r="W2839" i="3"/>
  <c r="U2839" i="3"/>
  <c r="V2839" i="3" s="1"/>
  <c r="AD2841" i="3"/>
  <c r="AH2841" i="3" s="1"/>
  <c r="AF2840" i="3"/>
  <c r="AG2840" i="3" s="1"/>
  <c r="H2636" i="1"/>
  <c r="L2635" i="1"/>
  <c r="J2635" i="1"/>
  <c r="K2635" i="1" s="1"/>
  <c r="G2840" i="3"/>
  <c r="AM2840" i="3" s="1"/>
  <c r="AR2839" i="3" l="1"/>
  <c r="AP2839" i="3"/>
  <c r="AQ2839" i="3" s="1"/>
  <c r="S2841" i="3"/>
  <c r="W2840" i="3"/>
  <c r="U2840" i="3"/>
  <c r="V2840" i="3" s="1"/>
  <c r="H2840" i="3"/>
  <c r="AN2840" i="3" s="1"/>
  <c r="L2839" i="3"/>
  <c r="J2839" i="3"/>
  <c r="K2839" i="3" s="1"/>
  <c r="AD2842" i="3"/>
  <c r="AH2842" i="3" s="1"/>
  <c r="AF2841" i="3"/>
  <c r="AG2841" i="3" s="1"/>
  <c r="H2637" i="1"/>
  <c r="L2636" i="1"/>
  <c r="J2636" i="1"/>
  <c r="K2636" i="1" s="1"/>
  <c r="G2841" i="3"/>
  <c r="AM2841" i="3" s="1"/>
  <c r="AR2840" i="3" l="1"/>
  <c r="AP2840" i="3"/>
  <c r="AQ2840" i="3" s="1"/>
  <c r="H2841" i="3"/>
  <c r="AN2841" i="3" s="1"/>
  <c r="L2840" i="3"/>
  <c r="J2840" i="3"/>
  <c r="K2840" i="3" s="1"/>
  <c r="S2842" i="3"/>
  <c r="W2841" i="3"/>
  <c r="U2841" i="3"/>
  <c r="V2841" i="3" s="1"/>
  <c r="AD2843" i="3"/>
  <c r="AH2843" i="3" s="1"/>
  <c r="AF2842" i="3"/>
  <c r="AG2842" i="3" s="1"/>
  <c r="H2638" i="1"/>
  <c r="L2637" i="1"/>
  <c r="J2637" i="1"/>
  <c r="K2637" i="1" s="1"/>
  <c r="G2842" i="3"/>
  <c r="AM2842" i="3" s="1"/>
  <c r="AR2841" i="3" l="1"/>
  <c r="AP2841" i="3"/>
  <c r="AQ2841" i="3" s="1"/>
  <c r="S2843" i="3"/>
  <c r="W2842" i="3"/>
  <c r="U2842" i="3"/>
  <c r="V2842" i="3" s="1"/>
  <c r="H2842" i="3"/>
  <c r="AN2842" i="3" s="1"/>
  <c r="L2841" i="3"/>
  <c r="J2841" i="3"/>
  <c r="K2841" i="3" s="1"/>
  <c r="AD2844" i="3"/>
  <c r="AH2844" i="3" s="1"/>
  <c r="AF2843" i="3"/>
  <c r="AG2843" i="3" s="1"/>
  <c r="H2639" i="1"/>
  <c r="L2638" i="1"/>
  <c r="J2638" i="1"/>
  <c r="K2638" i="1" s="1"/>
  <c r="G2843" i="3"/>
  <c r="AM2843" i="3" s="1"/>
  <c r="AR2842" i="3" l="1"/>
  <c r="AP2842" i="3"/>
  <c r="AQ2842" i="3" s="1"/>
  <c r="H2843" i="3"/>
  <c r="AN2843" i="3" s="1"/>
  <c r="L2842" i="3"/>
  <c r="J2842" i="3"/>
  <c r="K2842" i="3" s="1"/>
  <c r="S2844" i="3"/>
  <c r="W2843" i="3"/>
  <c r="U2843" i="3"/>
  <c r="V2843" i="3" s="1"/>
  <c r="AD2845" i="3"/>
  <c r="AH2845" i="3" s="1"/>
  <c r="AF2844" i="3"/>
  <c r="AG2844" i="3" s="1"/>
  <c r="H2640" i="1"/>
  <c r="L2639" i="1"/>
  <c r="J2639" i="1"/>
  <c r="K2639" i="1" s="1"/>
  <c r="G2844" i="3"/>
  <c r="AM2844" i="3" s="1"/>
  <c r="AR2843" i="3" l="1"/>
  <c r="AP2843" i="3"/>
  <c r="AQ2843" i="3" s="1"/>
  <c r="S2845" i="3"/>
  <c r="W2844" i="3"/>
  <c r="U2844" i="3"/>
  <c r="V2844" i="3" s="1"/>
  <c r="H2844" i="3"/>
  <c r="AN2844" i="3" s="1"/>
  <c r="L2843" i="3"/>
  <c r="J2843" i="3"/>
  <c r="K2843" i="3" s="1"/>
  <c r="AD2846" i="3"/>
  <c r="AH2846" i="3" s="1"/>
  <c r="AF2845" i="3"/>
  <c r="AG2845" i="3" s="1"/>
  <c r="H2641" i="1"/>
  <c r="L2640" i="1"/>
  <c r="J2640" i="1"/>
  <c r="K2640" i="1" s="1"/>
  <c r="G2845" i="3"/>
  <c r="AM2845" i="3" s="1"/>
  <c r="AR2844" i="3" l="1"/>
  <c r="AP2844" i="3"/>
  <c r="AQ2844" i="3" s="1"/>
  <c r="H2845" i="3"/>
  <c r="AN2845" i="3" s="1"/>
  <c r="L2844" i="3"/>
  <c r="J2844" i="3"/>
  <c r="K2844" i="3" s="1"/>
  <c r="S2846" i="3"/>
  <c r="W2845" i="3"/>
  <c r="U2845" i="3"/>
  <c r="V2845" i="3" s="1"/>
  <c r="AD2847" i="3"/>
  <c r="AH2847" i="3" s="1"/>
  <c r="AF2846" i="3"/>
  <c r="AG2846" i="3" s="1"/>
  <c r="H2642" i="1"/>
  <c r="L2641" i="1"/>
  <c r="J2641" i="1"/>
  <c r="K2641" i="1" s="1"/>
  <c r="G2846" i="3"/>
  <c r="AM2846" i="3" s="1"/>
  <c r="AR2845" i="3" l="1"/>
  <c r="AP2845" i="3"/>
  <c r="AQ2845" i="3" s="1"/>
  <c r="S2847" i="3"/>
  <c r="W2846" i="3"/>
  <c r="U2846" i="3"/>
  <c r="V2846" i="3" s="1"/>
  <c r="H2846" i="3"/>
  <c r="AN2846" i="3" s="1"/>
  <c r="L2845" i="3"/>
  <c r="J2845" i="3"/>
  <c r="K2845" i="3" s="1"/>
  <c r="AD2848" i="3"/>
  <c r="AH2848" i="3" s="1"/>
  <c r="AF2847" i="3"/>
  <c r="AG2847" i="3" s="1"/>
  <c r="H2643" i="1"/>
  <c r="L2642" i="1"/>
  <c r="J2642" i="1"/>
  <c r="K2642" i="1" s="1"/>
  <c r="G2847" i="3"/>
  <c r="AM2847" i="3" s="1"/>
  <c r="AR2846" i="3" l="1"/>
  <c r="AP2846" i="3"/>
  <c r="AQ2846" i="3" s="1"/>
  <c r="H2847" i="3"/>
  <c r="AN2847" i="3" s="1"/>
  <c r="L2846" i="3"/>
  <c r="J2846" i="3"/>
  <c r="K2846" i="3" s="1"/>
  <c r="S2848" i="3"/>
  <c r="W2847" i="3"/>
  <c r="U2847" i="3"/>
  <c r="V2847" i="3" s="1"/>
  <c r="AD2849" i="3"/>
  <c r="AH2849" i="3" s="1"/>
  <c r="AF2848" i="3"/>
  <c r="AG2848" i="3" s="1"/>
  <c r="H2644" i="1"/>
  <c r="L2643" i="1"/>
  <c r="J2643" i="1"/>
  <c r="K2643" i="1" s="1"/>
  <c r="G2848" i="3"/>
  <c r="AM2848" i="3" s="1"/>
  <c r="AR2847" i="3" l="1"/>
  <c r="AP2847" i="3"/>
  <c r="AQ2847" i="3" s="1"/>
  <c r="S2849" i="3"/>
  <c r="W2848" i="3"/>
  <c r="U2848" i="3"/>
  <c r="V2848" i="3" s="1"/>
  <c r="H2848" i="3"/>
  <c r="AN2848" i="3" s="1"/>
  <c r="L2847" i="3"/>
  <c r="J2847" i="3"/>
  <c r="K2847" i="3" s="1"/>
  <c r="AD2850" i="3"/>
  <c r="AH2850" i="3" s="1"/>
  <c r="AF2849" i="3"/>
  <c r="AG2849" i="3" s="1"/>
  <c r="H2645" i="1"/>
  <c r="L2644" i="1"/>
  <c r="J2644" i="1"/>
  <c r="K2644" i="1" s="1"/>
  <c r="G2849" i="3"/>
  <c r="AM2849" i="3" s="1"/>
  <c r="AR2848" i="3" l="1"/>
  <c r="AP2848" i="3"/>
  <c r="AQ2848" i="3" s="1"/>
  <c r="H2849" i="3"/>
  <c r="AN2849" i="3" s="1"/>
  <c r="L2848" i="3"/>
  <c r="J2848" i="3"/>
  <c r="K2848" i="3" s="1"/>
  <c r="S2850" i="3"/>
  <c r="W2849" i="3"/>
  <c r="U2849" i="3"/>
  <c r="V2849" i="3" s="1"/>
  <c r="AD2851" i="3"/>
  <c r="AH2851" i="3" s="1"/>
  <c r="AF2850" i="3"/>
  <c r="AG2850" i="3" s="1"/>
  <c r="H2646" i="1"/>
  <c r="L2645" i="1"/>
  <c r="J2645" i="1"/>
  <c r="G2850" i="3"/>
  <c r="AM2850" i="3" s="1"/>
  <c r="AR2849" i="3" l="1"/>
  <c r="AP2849" i="3"/>
  <c r="AQ2849" i="3" s="1"/>
  <c r="K2645" i="1"/>
  <c r="S144" i="1"/>
  <c r="T144" i="1" s="1"/>
  <c r="S2851" i="3"/>
  <c r="W2850" i="3"/>
  <c r="U2850" i="3"/>
  <c r="V2850" i="3" s="1"/>
  <c r="H2850" i="3"/>
  <c r="AN2850" i="3" s="1"/>
  <c r="L2849" i="3"/>
  <c r="J2849" i="3"/>
  <c r="K2849" i="3" s="1"/>
  <c r="AD2852" i="3"/>
  <c r="AH2852" i="3" s="1"/>
  <c r="AF2851" i="3"/>
  <c r="AG2851" i="3" s="1"/>
  <c r="H2647" i="1"/>
  <c r="L2646" i="1"/>
  <c r="J2646" i="1"/>
  <c r="K2646" i="1" s="1"/>
  <c r="G2851" i="3"/>
  <c r="AM2851" i="3" s="1"/>
  <c r="AR2850" i="3" l="1"/>
  <c r="AP2850" i="3"/>
  <c r="AQ2850" i="3" s="1"/>
  <c r="H2851" i="3"/>
  <c r="AN2851" i="3" s="1"/>
  <c r="L2850" i="3"/>
  <c r="J2850" i="3"/>
  <c r="K2850" i="3" s="1"/>
  <c r="S2852" i="3"/>
  <c r="W2851" i="3"/>
  <c r="U2851" i="3"/>
  <c r="V2851" i="3" s="1"/>
  <c r="AD2853" i="3"/>
  <c r="AH2853" i="3" s="1"/>
  <c r="AF2852" i="3"/>
  <c r="AG2852" i="3" s="1"/>
  <c r="H2648" i="1"/>
  <c r="L2647" i="1"/>
  <c r="J2647" i="1"/>
  <c r="K2647" i="1" s="1"/>
  <c r="G2852" i="3"/>
  <c r="AM2852" i="3" s="1"/>
  <c r="AR2851" i="3" l="1"/>
  <c r="AP2851" i="3"/>
  <c r="AQ2851" i="3" s="1"/>
  <c r="S2853" i="3"/>
  <c r="W2852" i="3"/>
  <c r="U2852" i="3"/>
  <c r="V2852" i="3" s="1"/>
  <c r="H2852" i="3"/>
  <c r="AN2852" i="3" s="1"/>
  <c r="L2851" i="3"/>
  <c r="J2851" i="3"/>
  <c r="K2851" i="3" s="1"/>
  <c r="AD2854" i="3"/>
  <c r="AH2854" i="3" s="1"/>
  <c r="AF2853" i="3"/>
  <c r="AG2853" i="3" s="1"/>
  <c r="H2649" i="1"/>
  <c r="L2648" i="1"/>
  <c r="J2648" i="1"/>
  <c r="K2648" i="1" s="1"/>
  <c r="G2853" i="3"/>
  <c r="AM2853" i="3" s="1"/>
  <c r="AR2852" i="3" l="1"/>
  <c r="AP2852" i="3"/>
  <c r="AQ2852" i="3" s="1"/>
  <c r="H2853" i="3"/>
  <c r="AN2853" i="3" s="1"/>
  <c r="L2852" i="3"/>
  <c r="J2852" i="3"/>
  <c r="K2852" i="3" s="1"/>
  <c r="S2854" i="3"/>
  <c r="W2853" i="3"/>
  <c r="U2853" i="3"/>
  <c r="V2853" i="3" s="1"/>
  <c r="AD2855" i="3"/>
  <c r="AH2855" i="3" s="1"/>
  <c r="AF2854" i="3"/>
  <c r="AG2854" i="3" s="1"/>
  <c r="H2650" i="1"/>
  <c r="L2649" i="1"/>
  <c r="J2649" i="1"/>
  <c r="K2649" i="1" s="1"/>
  <c r="G2854" i="3"/>
  <c r="AM2854" i="3" s="1"/>
  <c r="AR2853" i="3" l="1"/>
  <c r="AP2853" i="3"/>
  <c r="AQ2853" i="3" s="1"/>
  <c r="S2855" i="3"/>
  <c r="W2854" i="3"/>
  <c r="U2854" i="3"/>
  <c r="V2854" i="3" s="1"/>
  <c r="H2854" i="3"/>
  <c r="AN2854" i="3" s="1"/>
  <c r="L2853" i="3"/>
  <c r="J2853" i="3"/>
  <c r="K2853" i="3" s="1"/>
  <c r="AD2856" i="3"/>
  <c r="AH2856" i="3" s="1"/>
  <c r="AF2855" i="3"/>
  <c r="AG2855" i="3" s="1"/>
  <c r="H2651" i="1"/>
  <c r="L2650" i="1"/>
  <c r="J2650" i="1"/>
  <c r="K2650" i="1" s="1"/>
  <c r="G2855" i="3"/>
  <c r="AM2855" i="3" s="1"/>
  <c r="AR2854" i="3" l="1"/>
  <c r="AP2854" i="3"/>
  <c r="AQ2854" i="3" s="1"/>
  <c r="H2855" i="3"/>
  <c r="AN2855" i="3" s="1"/>
  <c r="L2854" i="3"/>
  <c r="J2854" i="3"/>
  <c r="K2854" i="3" s="1"/>
  <c r="S2856" i="3"/>
  <c r="W2855" i="3"/>
  <c r="U2855" i="3"/>
  <c r="V2855" i="3" s="1"/>
  <c r="AD2857" i="3"/>
  <c r="AH2857" i="3" s="1"/>
  <c r="AF2856" i="3"/>
  <c r="AG2856" i="3" s="1"/>
  <c r="H2652" i="1"/>
  <c r="L2651" i="1"/>
  <c r="J2651" i="1"/>
  <c r="K2651" i="1" s="1"/>
  <c r="G2856" i="3"/>
  <c r="AM2856" i="3" s="1"/>
  <c r="AR2855" i="3" l="1"/>
  <c r="AP2855" i="3"/>
  <c r="AQ2855" i="3" s="1"/>
  <c r="S2857" i="3"/>
  <c r="W2856" i="3"/>
  <c r="U2856" i="3"/>
  <c r="V2856" i="3" s="1"/>
  <c r="H2856" i="3"/>
  <c r="AN2856" i="3" s="1"/>
  <c r="L2855" i="3"/>
  <c r="J2855" i="3"/>
  <c r="K2855" i="3" s="1"/>
  <c r="AD2858" i="3"/>
  <c r="AH2858" i="3" s="1"/>
  <c r="AF2857" i="3"/>
  <c r="AG2857" i="3" s="1"/>
  <c r="H2653" i="1"/>
  <c r="L2652" i="1"/>
  <c r="J2652" i="1"/>
  <c r="K2652" i="1" s="1"/>
  <c r="G2857" i="3"/>
  <c r="AM2857" i="3" s="1"/>
  <c r="AR2856" i="3" l="1"/>
  <c r="AP2856" i="3"/>
  <c r="AQ2856" i="3" s="1"/>
  <c r="H2857" i="3"/>
  <c r="AN2857" i="3" s="1"/>
  <c r="L2856" i="3"/>
  <c r="J2856" i="3"/>
  <c r="K2856" i="3" s="1"/>
  <c r="S2858" i="3"/>
  <c r="W2857" i="3"/>
  <c r="U2857" i="3"/>
  <c r="V2857" i="3" s="1"/>
  <c r="AD2859" i="3"/>
  <c r="AH2859" i="3" s="1"/>
  <c r="AF2858" i="3"/>
  <c r="H2654" i="1"/>
  <c r="L2653" i="1"/>
  <c r="J2653" i="1"/>
  <c r="K2653" i="1" s="1"/>
  <c r="G2858" i="3"/>
  <c r="AM2858" i="3" s="1"/>
  <c r="AG2858" i="3" l="1"/>
  <c r="AW166" i="3"/>
  <c r="BA166" i="3" s="1"/>
  <c r="AR2857" i="3"/>
  <c r="AP2857" i="3"/>
  <c r="AQ2857" i="3" s="1"/>
  <c r="S2859" i="3"/>
  <c r="W2858" i="3"/>
  <c r="U2858" i="3"/>
  <c r="H2858" i="3"/>
  <c r="AN2858" i="3" s="1"/>
  <c r="L2857" i="3"/>
  <c r="J2857" i="3"/>
  <c r="K2857" i="3" s="1"/>
  <c r="AD2860" i="3"/>
  <c r="AH2860" i="3" s="1"/>
  <c r="AF2859" i="3"/>
  <c r="AG2859" i="3" s="1"/>
  <c r="H2655" i="1"/>
  <c r="L2654" i="1"/>
  <c r="J2654" i="1"/>
  <c r="K2654" i="1" s="1"/>
  <c r="G2859" i="3"/>
  <c r="AM2859" i="3" s="1"/>
  <c r="V2858" i="3" l="1"/>
  <c r="AV166" i="3"/>
  <c r="AZ166" i="3" s="1"/>
  <c r="AR2858" i="3"/>
  <c r="AP2858" i="3"/>
  <c r="H2859" i="3"/>
  <c r="AN2859" i="3" s="1"/>
  <c r="L2858" i="3"/>
  <c r="J2858" i="3"/>
  <c r="S2860" i="3"/>
  <c r="W2859" i="3"/>
  <c r="U2859" i="3"/>
  <c r="V2859" i="3" s="1"/>
  <c r="AD2861" i="3"/>
  <c r="AH2861" i="3" s="1"/>
  <c r="AF2860" i="3"/>
  <c r="AG2860" i="3" s="1"/>
  <c r="H2656" i="1"/>
  <c r="L2655" i="1"/>
  <c r="J2655" i="1"/>
  <c r="K2655" i="1" s="1"/>
  <c r="G2860" i="3"/>
  <c r="AM2860" i="3" s="1"/>
  <c r="AX166" i="3" l="1"/>
  <c r="BB166" i="3" s="1"/>
  <c r="AQ2858" i="3"/>
  <c r="K2858" i="3"/>
  <c r="AU166" i="3"/>
  <c r="AY166" i="3" s="1"/>
  <c r="AR2859" i="3"/>
  <c r="AP2859" i="3"/>
  <c r="AQ2859" i="3" s="1"/>
  <c r="S2861" i="3"/>
  <c r="W2860" i="3"/>
  <c r="U2860" i="3"/>
  <c r="V2860" i="3" s="1"/>
  <c r="H2860" i="3"/>
  <c r="AN2860" i="3" s="1"/>
  <c r="L2859" i="3"/>
  <c r="J2859" i="3"/>
  <c r="K2859" i="3" s="1"/>
  <c r="AD2862" i="3"/>
  <c r="AH2862" i="3" s="1"/>
  <c r="AF2861" i="3"/>
  <c r="AG2861" i="3" s="1"/>
  <c r="H2657" i="1"/>
  <c r="L2656" i="1"/>
  <c r="J2656" i="1"/>
  <c r="K2656" i="1" s="1"/>
  <c r="G2861" i="3"/>
  <c r="AM2861" i="3" s="1"/>
  <c r="AR2860" i="3" l="1"/>
  <c r="AP2860" i="3"/>
  <c r="AQ2860" i="3" s="1"/>
  <c r="H2861" i="3"/>
  <c r="AN2861" i="3" s="1"/>
  <c r="L2860" i="3"/>
  <c r="J2860" i="3"/>
  <c r="K2860" i="3" s="1"/>
  <c r="S2862" i="3"/>
  <c r="W2861" i="3"/>
  <c r="U2861" i="3"/>
  <c r="V2861" i="3" s="1"/>
  <c r="AD2863" i="3"/>
  <c r="AH2863" i="3" s="1"/>
  <c r="AF2862" i="3"/>
  <c r="AG2862" i="3" s="1"/>
  <c r="H2658" i="1"/>
  <c r="L2657" i="1"/>
  <c r="J2657" i="1"/>
  <c r="K2657" i="1" s="1"/>
  <c r="G2862" i="3"/>
  <c r="AM2862" i="3" s="1"/>
  <c r="AR2861" i="3" l="1"/>
  <c r="AP2861" i="3"/>
  <c r="AQ2861" i="3" s="1"/>
  <c r="S2863" i="3"/>
  <c r="W2862" i="3"/>
  <c r="U2862" i="3"/>
  <c r="V2862" i="3" s="1"/>
  <c r="H2862" i="3"/>
  <c r="AN2862" i="3" s="1"/>
  <c r="L2861" i="3"/>
  <c r="J2861" i="3"/>
  <c r="K2861" i="3" s="1"/>
  <c r="AD2864" i="3"/>
  <c r="AH2864" i="3" s="1"/>
  <c r="AF2863" i="3"/>
  <c r="AG2863" i="3" s="1"/>
  <c r="H2659" i="1"/>
  <c r="L2658" i="1"/>
  <c r="J2658" i="1"/>
  <c r="K2658" i="1" s="1"/>
  <c r="G2863" i="3"/>
  <c r="AM2863" i="3" s="1"/>
  <c r="AR2862" i="3" l="1"/>
  <c r="AP2862" i="3"/>
  <c r="AQ2862" i="3" s="1"/>
  <c r="H2863" i="3"/>
  <c r="AN2863" i="3" s="1"/>
  <c r="L2862" i="3"/>
  <c r="J2862" i="3"/>
  <c r="K2862" i="3" s="1"/>
  <c r="S2864" i="3"/>
  <c r="W2863" i="3"/>
  <c r="U2863" i="3"/>
  <c r="V2863" i="3" s="1"/>
  <c r="AD2865" i="3"/>
  <c r="AH2865" i="3" s="1"/>
  <c r="AF2864" i="3"/>
  <c r="AG2864" i="3" s="1"/>
  <c r="H2660" i="1"/>
  <c r="L2659" i="1"/>
  <c r="J2659" i="1"/>
  <c r="K2659" i="1" s="1"/>
  <c r="G2864" i="3"/>
  <c r="AM2864" i="3" s="1"/>
  <c r="AR2863" i="3" l="1"/>
  <c r="AP2863" i="3"/>
  <c r="AQ2863" i="3" s="1"/>
  <c r="S2865" i="3"/>
  <c r="W2864" i="3"/>
  <c r="U2864" i="3"/>
  <c r="V2864" i="3" s="1"/>
  <c r="H2864" i="3"/>
  <c r="AN2864" i="3" s="1"/>
  <c r="L2863" i="3"/>
  <c r="J2863" i="3"/>
  <c r="K2863" i="3" s="1"/>
  <c r="AD2866" i="3"/>
  <c r="AH2866" i="3" s="1"/>
  <c r="AF2865" i="3"/>
  <c r="AG2865" i="3" s="1"/>
  <c r="H2661" i="1"/>
  <c r="L2660" i="1"/>
  <c r="J2660" i="1"/>
  <c r="K2660" i="1" s="1"/>
  <c r="G2865" i="3"/>
  <c r="AM2865" i="3" s="1"/>
  <c r="AR2864" i="3" l="1"/>
  <c r="AP2864" i="3"/>
  <c r="AQ2864" i="3" s="1"/>
  <c r="H2865" i="3"/>
  <c r="AN2865" i="3" s="1"/>
  <c r="L2864" i="3"/>
  <c r="J2864" i="3"/>
  <c r="K2864" i="3" s="1"/>
  <c r="S2866" i="3"/>
  <c r="W2865" i="3"/>
  <c r="U2865" i="3"/>
  <c r="V2865" i="3" s="1"/>
  <c r="AD2867" i="3"/>
  <c r="AH2867" i="3" s="1"/>
  <c r="AF2866" i="3"/>
  <c r="AG2866" i="3" s="1"/>
  <c r="H2662" i="1"/>
  <c r="L2661" i="1"/>
  <c r="J2661" i="1"/>
  <c r="K2661" i="1" s="1"/>
  <c r="G2866" i="3"/>
  <c r="AM2866" i="3" s="1"/>
  <c r="AR2865" i="3" l="1"/>
  <c r="AP2865" i="3"/>
  <c r="AQ2865" i="3" s="1"/>
  <c r="S2867" i="3"/>
  <c r="W2866" i="3"/>
  <c r="U2866" i="3"/>
  <c r="V2866" i="3" s="1"/>
  <c r="H2866" i="3"/>
  <c r="AN2866" i="3" s="1"/>
  <c r="L2865" i="3"/>
  <c r="J2865" i="3"/>
  <c r="K2865" i="3" s="1"/>
  <c r="AD2868" i="3"/>
  <c r="AH2868" i="3" s="1"/>
  <c r="AF2867" i="3"/>
  <c r="AG2867" i="3" s="1"/>
  <c r="H2663" i="1"/>
  <c r="L2662" i="1"/>
  <c r="J2662" i="1"/>
  <c r="K2662" i="1" s="1"/>
  <c r="G2867" i="3"/>
  <c r="AM2867" i="3" s="1"/>
  <c r="AR2866" i="3" l="1"/>
  <c r="AP2866" i="3"/>
  <c r="AQ2866" i="3" s="1"/>
  <c r="H2867" i="3"/>
  <c r="AN2867" i="3" s="1"/>
  <c r="L2866" i="3"/>
  <c r="J2866" i="3"/>
  <c r="K2866" i="3" s="1"/>
  <c r="S2868" i="3"/>
  <c r="W2867" i="3"/>
  <c r="U2867" i="3"/>
  <c r="V2867" i="3" s="1"/>
  <c r="AD2869" i="3"/>
  <c r="AH2869" i="3" s="1"/>
  <c r="AF2868" i="3"/>
  <c r="AG2868" i="3" s="1"/>
  <c r="H2664" i="1"/>
  <c r="L2663" i="1"/>
  <c r="J2663" i="1"/>
  <c r="K2663" i="1" s="1"/>
  <c r="G2868" i="3"/>
  <c r="AM2868" i="3" s="1"/>
  <c r="AR2867" i="3" l="1"/>
  <c r="AP2867" i="3"/>
  <c r="AQ2867" i="3" s="1"/>
  <c r="S2869" i="3"/>
  <c r="W2868" i="3"/>
  <c r="U2868" i="3"/>
  <c r="V2868" i="3" s="1"/>
  <c r="H2868" i="3"/>
  <c r="AN2868" i="3" s="1"/>
  <c r="L2867" i="3"/>
  <c r="J2867" i="3"/>
  <c r="K2867" i="3" s="1"/>
  <c r="AD2870" i="3"/>
  <c r="AH2870" i="3" s="1"/>
  <c r="AF2869" i="3"/>
  <c r="AG2869" i="3" s="1"/>
  <c r="H2665" i="1"/>
  <c r="L2664" i="1"/>
  <c r="J2664" i="1"/>
  <c r="K2664" i="1" s="1"/>
  <c r="G2869" i="3"/>
  <c r="AM2869" i="3" s="1"/>
  <c r="AR2868" i="3" l="1"/>
  <c r="AP2868" i="3"/>
  <c r="AQ2868" i="3" s="1"/>
  <c r="H2869" i="3"/>
  <c r="AN2869" i="3" s="1"/>
  <c r="L2868" i="3"/>
  <c r="J2868" i="3"/>
  <c r="K2868" i="3" s="1"/>
  <c r="S2870" i="3"/>
  <c r="W2869" i="3"/>
  <c r="U2869" i="3"/>
  <c r="V2869" i="3" s="1"/>
  <c r="AD2871" i="3"/>
  <c r="AH2871" i="3" s="1"/>
  <c r="AF2870" i="3"/>
  <c r="AG2870" i="3" s="1"/>
  <c r="H2666" i="1"/>
  <c r="L2665" i="1"/>
  <c r="J2665" i="1"/>
  <c r="K2665" i="1" s="1"/>
  <c r="G2870" i="3"/>
  <c r="AM2870" i="3" s="1"/>
  <c r="AR2869" i="3" l="1"/>
  <c r="AP2869" i="3"/>
  <c r="AQ2869" i="3" s="1"/>
  <c r="S2871" i="3"/>
  <c r="W2870" i="3"/>
  <c r="U2870" i="3"/>
  <c r="V2870" i="3" s="1"/>
  <c r="H2870" i="3"/>
  <c r="AN2870" i="3" s="1"/>
  <c r="L2869" i="3"/>
  <c r="J2869" i="3"/>
  <c r="K2869" i="3" s="1"/>
  <c r="AD2872" i="3"/>
  <c r="AH2872" i="3" s="1"/>
  <c r="AF2871" i="3"/>
  <c r="AG2871" i="3" s="1"/>
  <c r="H2667" i="1"/>
  <c r="L2666" i="1"/>
  <c r="J2666" i="1"/>
  <c r="G2871" i="3"/>
  <c r="AM2871" i="3" s="1"/>
  <c r="AR2870" i="3" l="1"/>
  <c r="AP2870" i="3"/>
  <c r="AQ2870" i="3" s="1"/>
  <c r="K2666" i="1"/>
  <c r="S145" i="1"/>
  <c r="T145" i="1" s="1"/>
  <c r="H2871" i="3"/>
  <c r="AN2871" i="3" s="1"/>
  <c r="L2870" i="3"/>
  <c r="J2870" i="3"/>
  <c r="K2870" i="3" s="1"/>
  <c r="S2872" i="3"/>
  <c r="W2871" i="3"/>
  <c r="U2871" i="3"/>
  <c r="V2871" i="3" s="1"/>
  <c r="AD2873" i="3"/>
  <c r="AH2873" i="3" s="1"/>
  <c r="AF2872" i="3"/>
  <c r="AG2872" i="3" s="1"/>
  <c r="H2668" i="1"/>
  <c r="L2667" i="1"/>
  <c r="J2667" i="1"/>
  <c r="K2667" i="1" s="1"/>
  <c r="G2872" i="3"/>
  <c r="AM2872" i="3" s="1"/>
  <c r="AR2871" i="3" l="1"/>
  <c r="AP2871" i="3"/>
  <c r="AQ2871" i="3" s="1"/>
  <c r="S2873" i="3"/>
  <c r="W2872" i="3"/>
  <c r="U2872" i="3"/>
  <c r="V2872" i="3" s="1"/>
  <c r="H2872" i="3"/>
  <c r="AN2872" i="3" s="1"/>
  <c r="L2871" i="3"/>
  <c r="J2871" i="3"/>
  <c r="K2871" i="3" s="1"/>
  <c r="AD2874" i="3"/>
  <c r="AH2874" i="3" s="1"/>
  <c r="AF2873" i="3"/>
  <c r="AG2873" i="3" s="1"/>
  <c r="H2669" i="1"/>
  <c r="L2668" i="1"/>
  <c r="J2668" i="1"/>
  <c r="K2668" i="1" s="1"/>
  <c r="G2873" i="3"/>
  <c r="AM2873" i="3" s="1"/>
  <c r="AR2872" i="3" l="1"/>
  <c r="AP2872" i="3"/>
  <c r="AQ2872" i="3" s="1"/>
  <c r="H2873" i="3"/>
  <c r="AN2873" i="3" s="1"/>
  <c r="L2872" i="3"/>
  <c r="J2872" i="3"/>
  <c r="K2872" i="3" s="1"/>
  <c r="S2874" i="3"/>
  <c r="W2873" i="3"/>
  <c r="U2873" i="3"/>
  <c r="V2873" i="3" s="1"/>
  <c r="AD2875" i="3"/>
  <c r="AH2875" i="3" s="1"/>
  <c r="AF2874" i="3"/>
  <c r="AG2874" i="3" s="1"/>
  <c r="H2670" i="1"/>
  <c r="L2669" i="1"/>
  <c r="J2669" i="1"/>
  <c r="K2669" i="1" s="1"/>
  <c r="G2874" i="3"/>
  <c r="AM2874" i="3" s="1"/>
  <c r="AR2873" i="3" l="1"/>
  <c r="AP2873" i="3"/>
  <c r="AQ2873" i="3" s="1"/>
  <c r="S2875" i="3"/>
  <c r="W2874" i="3"/>
  <c r="U2874" i="3"/>
  <c r="V2874" i="3" s="1"/>
  <c r="H2874" i="3"/>
  <c r="AN2874" i="3" s="1"/>
  <c r="L2873" i="3"/>
  <c r="J2873" i="3"/>
  <c r="K2873" i="3" s="1"/>
  <c r="AD2876" i="3"/>
  <c r="AH2876" i="3" s="1"/>
  <c r="AF2875" i="3"/>
  <c r="AG2875" i="3" s="1"/>
  <c r="H2671" i="1"/>
  <c r="L2670" i="1"/>
  <c r="J2670" i="1"/>
  <c r="K2670" i="1" s="1"/>
  <c r="G2875" i="3"/>
  <c r="AM2875" i="3" s="1"/>
  <c r="AR2874" i="3" l="1"/>
  <c r="AP2874" i="3"/>
  <c r="AQ2874" i="3" s="1"/>
  <c r="H2875" i="3"/>
  <c r="AN2875" i="3" s="1"/>
  <c r="L2874" i="3"/>
  <c r="J2874" i="3"/>
  <c r="K2874" i="3" s="1"/>
  <c r="S2876" i="3"/>
  <c r="W2875" i="3"/>
  <c r="U2875" i="3"/>
  <c r="V2875" i="3" s="1"/>
  <c r="AD2877" i="3"/>
  <c r="AH2877" i="3" s="1"/>
  <c r="AF2876" i="3"/>
  <c r="AG2876" i="3" s="1"/>
  <c r="H2672" i="1"/>
  <c r="L2671" i="1"/>
  <c r="J2671" i="1"/>
  <c r="K2671" i="1" s="1"/>
  <c r="G2876" i="3"/>
  <c r="AM2876" i="3" s="1"/>
  <c r="AR2875" i="3" l="1"/>
  <c r="AP2875" i="3"/>
  <c r="AQ2875" i="3" s="1"/>
  <c r="S2877" i="3"/>
  <c r="W2876" i="3"/>
  <c r="U2876" i="3"/>
  <c r="V2876" i="3" s="1"/>
  <c r="H2876" i="3"/>
  <c r="AN2876" i="3" s="1"/>
  <c r="L2875" i="3"/>
  <c r="J2875" i="3"/>
  <c r="K2875" i="3" s="1"/>
  <c r="AD2878" i="3"/>
  <c r="AH2878" i="3" s="1"/>
  <c r="AF2877" i="3"/>
  <c r="AG2877" i="3" s="1"/>
  <c r="H2673" i="1"/>
  <c r="L2672" i="1"/>
  <c r="J2672" i="1"/>
  <c r="K2672" i="1" s="1"/>
  <c r="G2877" i="3"/>
  <c r="AM2877" i="3" s="1"/>
  <c r="AR2876" i="3" l="1"/>
  <c r="AP2876" i="3"/>
  <c r="AQ2876" i="3" s="1"/>
  <c r="H2877" i="3"/>
  <c r="AN2877" i="3" s="1"/>
  <c r="L2876" i="3"/>
  <c r="J2876" i="3"/>
  <c r="K2876" i="3" s="1"/>
  <c r="S2878" i="3"/>
  <c r="W2877" i="3"/>
  <c r="U2877" i="3"/>
  <c r="V2877" i="3" s="1"/>
  <c r="AD2879" i="3"/>
  <c r="AH2879" i="3" s="1"/>
  <c r="AF2878" i="3"/>
  <c r="AG2878" i="3" s="1"/>
  <c r="H2674" i="1"/>
  <c r="L2673" i="1"/>
  <c r="J2673" i="1"/>
  <c r="K2673" i="1" s="1"/>
  <c r="G2878" i="3"/>
  <c r="AM2878" i="3" s="1"/>
  <c r="AR2877" i="3" l="1"/>
  <c r="AP2877" i="3"/>
  <c r="AQ2877" i="3" s="1"/>
  <c r="S2879" i="3"/>
  <c r="W2878" i="3"/>
  <c r="U2878" i="3"/>
  <c r="V2878" i="3" s="1"/>
  <c r="H2878" i="3"/>
  <c r="AN2878" i="3" s="1"/>
  <c r="L2877" i="3"/>
  <c r="J2877" i="3"/>
  <c r="K2877" i="3" s="1"/>
  <c r="AD2880" i="3"/>
  <c r="AH2880" i="3" s="1"/>
  <c r="AF2879" i="3"/>
  <c r="AG2879" i="3" s="1"/>
  <c r="H2675" i="1"/>
  <c r="L2674" i="1"/>
  <c r="J2674" i="1"/>
  <c r="K2674" i="1" s="1"/>
  <c r="G2879" i="3"/>
  <c r="AM2879" i="3" s="1"/>
  <c r="AR2878" i="3" l="1"/>
  <c r="AP2878" i="3"/>
  <c r="AQ2878" i="3" s="1"/>
  <c r="H2879" i="3"/>
  <c r="AN2879" i="3" s="1"/>
  <c r="L2878" i="3"/>
  <c r="J2878" i="3"/>
  <c r="K2878" i="3" s="1"/>
  <c r="S2880" i="3"/>
  <c r="W2879" i="3"/>
  <c r="U2879" i="3"/>
  <c r="V2879" i="3" s="1"/>
  <c r="AD2881" i="3"/>
  <c r="AH2881" i="3" s="1"/>
  <c r="AF2880" i="3"/>
  <c r="H2676" i="1"/>
  <c r="L2675" i="1"/>
  <c r="J2675" i="1"/>
  <c r="K2675" i="1" s="1"/>
  <c r="G2880" i="3"/>
  <c r="AM2880" i="3" s="1"/>
  <c r="AG2880" i="3" l="1"/>
  <c r="AW167" i="3"/>
  <c r="BA167" i="3" s="1"/>
  <c r="AR2879" i="3"/>
  <c r="AP2879" i="3"/>
  <c r="AQ2879" i="3" s="1"/>
  <c r="S2881" i="3"/>
  <c r="W2880" i="3"/>
  <c r="U2880" i="3"/>
  <c r="H2880" i="3"/>
  <c r="AN2880" i="3" s="1"/>
  <c r="L2879" i="3"/>
  <c r="J2879" i="3"/>
  <c r="K2879" i="3" s="1"/>
  <c r="AD2882" i="3"/>
  <c r="AH2882" i="3" s="1"/>
  <c r="AF2881" i="3"/>
  <c r="AG2881" i="3" s="1"/>
  <c r="H2677" i="1"/>
  <c r="L2676" i="1"/>
  <c r="J2676" i="1"/>
  <c r="K2676" i="1" s="1"/>
  <c r="G2881" i="3"/>
  <c r="AM2881" i="3" s="1"/>
  <c r="AR2880" i="3" l="1"/>
  <c r="AP2880" i="3"/>
  <c r="V2880" i="3"/>
  <c r="AV167" i="3"/>
  <c r="AZ167" i="3" s="1"/>
  <c r="H2881" i="3"/>
  <c r="AN2881" i="3" s="1"/>
  <c r="L2880" i="3"/>
  <c r="J2880" i="3"/>
  <c r="S2882" i="3"/>
  <c r="W2881" i="3"/>
  <c r="U2881" i="3"/>
  <c r="V2881" i="3" s="1"/>
  <c r="AD2883" i="3"/>
  <c r="AH2883" i="3" s="1"/>
  <c r="AF2882" i="3"/>
  <c r="AG2882" i="3" s="1"/>
  <c r="H2678" i="1"/>
  <c r="L2677" i="1"/>
  <c r="J2677" i="1"/>
  <c r="K2677" i="1" s="1"/>
  <c r="G2882" i="3"/>
  <c r="AM2882" i="3" s="1"/>
  <c r="AR2881" i="3" l="1"/>
  <c r="AP2881" i="3"/>
  <c r="AQ2881" i="3" s="1"/>
  <c r="K2880" i="3"/>
  <c r="AU167" i="3"/>
  <c r="AY167" i="3" s="1"/>
  <c r="AX167" i="3"/>
  <c r="BB167" i="3" s="1"/>
  <c r="AQ2880" i="3"/>
  <c r="S2883" i="3"/>
  <c r="W2882" i="3"/>
  <c r="U2882" i="3"/>
  <c r="V2882" i="3" s="1"/>
  <c r="H2882" i="3"/>
  <c r="AN2882" i="3" s="1"/>
  <c r="L2881" i="3"/>
  <c r="J2881" i="3"/>
  <c r="K2881" i="3" s="1"/>
  <c r="AD2884" i="3"/>
  <c r="AH2884" i="3" s="1"/>
  <c r="AF2883" i="3"/>
  <c r="AG2883" i="3" s="1"/>
  <c r="H2679" i="1"/>
  <c r="L2678" i="1"/>
  <c r="J2678" i="1"/>
  <c r="K2678" i="1" s="1"/>
  <c r="G2883" i="3"/>
  <c r="AM2883" i="3" s="1"/>
  <c r="AR2882" i="3" l="1"/>
  <c r="AP2882" i="3"/>
  <c r="AQ2882" i="3" s="1"/>
  <c r="H2883" i="3"/>
  <c r="AN2883" i="3" s="1"/>
  <c r="L2882" i="3"/>
  <c r="J2882" i="3"/>
  <c r="K2882" i="3" s="1"/>
  <c r="S2884" i="3"/>
  <c r="W2883" i="3"/>
  <c r="U2883" i="3"/>
  <c r="V2883" i="3" s="1"/>
  <c r="AD2885" i="3"/>
  <c r="AH2885" i="3" s="1"/>
  <c r="AF2884" i="3"/>
  <c r="AG2884" i="3" s="1"/>
  <c r="H2680" i="1"/>
  <c r="L2679" i="1"/>
  <c r="J2679" i="1"/>
  <c r="K2679" i="1" s="1"/>
  <c r="G2884" i="3"/>
  <c r="AM2884" i="3" s="1"/>
  <c r="AR2883" i="3" l="1"/>
  <c r="AP2883" i="3"/>
  <c r="AQ2883" i="3" s="1"/>
  <c r="S2885" i="3"/>
  <c r="W2884" i="3"/>
  <c r="U2884" i="3"/>
  <c r="V2884" i="3" s="1"/>
  <c r="H2884" i="3"/>
  <c r="AN2884" i="3" s="1"/>
  <c r="L2883" i="3"/>
  <c r="J2883" i="3"/>
  <c r="K2883" i="3" s="1"/>
  <c r="AD2886" i="3"/>
  <c r="AH2886" i="3" s="1"/>
  <c r="AF2885" i="3"/>
  <c r="AG2885" i="3" s="1"/>
  <c r="H2681" i="1"/>
  <c r="L2680" i="1"/>
  <c r="J2680" i="1"/>
  <c r="K2680" i="1" s="1"/>
  <c r="G2885" i="3"/>
  <c r="AM2885" i="3" s="1"/>
  <c r="AR2884" i="3" l="1"/>
  <c r="AP2884" i="3"/>
  <c r="AQ2884" i="3" s="1"/>
  <c r="H2885" i="3"/>
  <c r="AN2885" i="3" s="1"/>
  <c r="L2884" i="3"/>
  <c r="J2884" i="3"/>
  <c r="K2884" i="3" s="1"/>
  <c r="S2886" i="3"/>
  <c r="W2885" i="3"/>
  <c r="U2885" i="3"/>
  <c r="V2885" i="3" s="1"/>
  <c r="AD2887" i="3"/>
  <c r="AH2887" i="3" s="1"/>
  <c r="AF2886" i="3"/>
  <c r="AG2886" i="3" s="1"/>
  <c r="H2682" i="1"/>
  <c r="L2681" i="1"/>
  <c r="J2681" i="1"/>
  <c r="K2681" i="1" s="1"/>
  <c r="G2886" i="3"/>
  <c r="AM2886" i="3" s="1"/>
  <c r="AR2885" i="3" l="1"/>
  <c r="AP2885" i="3"/>
  <c r="AQ2885" i="3" s="1"/>
  <c r="S2887" i="3"/>
  <c r="W2886" i="3"/>
  <c r="U2886" i="3"/>
  <c r="V2886" i="3" s="1"/>
  <c r="H2886" i="3"/>
  <c r="AN2886" i="3" s="1"/>
  <c r="L2885" i="3"/>
  <c r="J2885" i="3"/>
  <c r="K2885" i="3" s="1"/>
  <c r="AD2888" i="3"/>
  <c r="AH2888" i="3" s="1"/>
  <c r="AF2887" i="3"/>
  <c r="AG2887" i="3" s="1"/>
  <c r="H2683" i="1"/>
  <c r="L2682" i="1"/>
  <c r="J2682" i="1"/>
  <c r="K2682" i="1" s="1"/>
  <c r="G2887" i="3"/>
  <c r="AM2887" i="3" s="1"/>
  <c r="AR2886" i="3" l="1"/>
  <c r="AP2886" i="3"/>
  <c r="AQ2886" i="3" s="1"/>
  <c r="H2887" i="3"/>
  <c r="AN2887" i="3" s="1"/>
  <c r="L2886" i="3"/>
  <c r="J2886" i="3"/>
  <c r="K2886" i="3" s="1"/>
  <c r="S2888" i="3"/>
  <c r="W2887" i="3"/>
  <c r="U2887" i="3"/>
  <c r="V2887" i="3" s="1"/>
  <c r="AD2889" i="3"/>
  <c r="AH2889" i="3" s="1"/>
  <c r="AF2888" i="3"/>
  <c r="AG2888" i="3" s="1"/>
  <c r="H2684" i="1"/>
  <c r="L2683" i="1"/>
  <c r="J2683" i="1"/>
  <c r="K2683" i="1" s="1"/>
  <c r="G2888" i="3"/>
  <c r="AM2888" i="3" s="1"/>
  <c r="AR2887" i="3" l="1"/>
  <c r="AP2887" i="3"/>
  <c r="AQ2887" i="3" s="1"/>
  <c r="S2889" i="3"/>
  <c r="W2888" i="3"/>
  <c r="U2888" i="3"/>
  <c r="V2888" i="3" s="1"/>
  <c r="H2888" i="3"/>
  <c r="AN2888" i="3" s="1"/>
  <c r="L2887" i="3"/>
  <c r="J2887" i="3"/>
  <c r="K2887" i="3" s="1"/>
  <c r="AD2890" i="3"/>
  <c r="AH2890" i="3" s="1"/>
  <c r="AF2889" i="3"/>
  <c r="AG2889" i="3" s="1"/>
  <c r="H2685" i="1"/>
  <c r="L2684" i="1"/>
  <c r="J2684" i="1"/>
  <c r="K2684" i="1" s="1"/>
  <c r="G2889" i="3"/>
  <c r="AM2889" i="3" s="1"/>
  <c r="AR2888" i="3" l="1"/>
  <c r="AP2888" i="3"/>
  <c r="AQ2888" i="3" s="1"/>
  <c r="H2889" i="3"/>
  <c r="AN2889" i="3" s="1"/>
  <c r="L2888" i="3"/>
  <c r="J2888" i="3"/>
  <c r="K2888" i="3" s="1"/>
  <c r="S2890" i="3"/>
  <c r="W2889" i="3"/>
  <c r="U2889" i="3"/>
  <c r="V2889" i="3" s="1"/>
  <c r="AD2891" i="3"/>
  <c r="AH2891" i="3" s="1"/>
  <c r="AF2890" i="3"/>
  <c r="AG2890" i="3" s="1"/>
  <c r="H2686" i="1"/>
  <c r="L2685" i="1"/>
  <c r="J2685" i="1"/>
  <c r="G2890" i="3"/>
  <c r="AM2890" i="3" s="1"/>
  <c r="AR2889" i="3" l="1"/>
  <c r="AP2889" i="3"/>
  <c r="AQ2889" i="3" s="1"/>
  <c r="K2685" i="1"/>
  <c r="S146" i="1"/>
  <c r="T146" i="1" s="1"/>
  <c r="S2891" i="3"/>
  <c r="W2890" i="3"/>
  <c r="U2890" i="3"/>
  <c r="V2890" i="3" s="1"/>
  <c r="H2890" i="3"/>
  <c r="AN2890" i="3" s="1"/>
  <c r="L2889" i="3"/>
  <c r="J2889" i="3"/>
  <c r="K2889" i="3" s="1"/>
  <c r="AD2892" i="3"/>
  <c r="AH2892" i="3" s="1"/>
  <c r="AF2891" i="3"/>
  <c r="AG2891" i="3" s="1"/>
  <c r="H2687" i="1"/>
  <c r="L2686" i="1"/>
  <c r="J2686" i="1"/>
  <c r="K2686" i="1" s="1"/>
  <c r="G2891" i="3"/>
  <c r="AM2891" i="3" s="1"/>
  <c r="AR2890" i="3" l="1"/>
  <c r="AP2890" i="3"/>
  <c r="AQ2890" i="3" s="1"/>
  <c r="H2891" i="3"/>
  <c r="AN2891" i="3" s="1"/>
  <c r="L2890" i="3"/>
  <c r="J2890" i="3"/>
  <c r="K2890" i="3" s="1"/>
  <c r="S2892" i="3"/>
  <c r="W2891" i="3"/>
  <c r="U2891" i="3"/>
  <c r="V2891" i="3" s="1"/>
  <c r="AD2893" i="3"/>
  <c r="AH2893" i="3" s="1"/>
  <c r="AF2892" i="3"/>
  <c r="AG2892" i="3" s="1"/>
  <c r="H2688" i="1"/>
  <c r="L2687" i="1"/>
  <c r="J2687" i="1"/>
  <c r="K2687" i="1" s="1"/>
  <c r="G2892" i="3"/>
  <c r="AM2892" i="3" s="1"/>
  <c r="AR2891" i="3" l="1"/>
  <c r="AP2891" i="3"/>
  <c r="AQ2891" i="3" s="1"/>
  <c r="S2893" i="3"/>
  <c r="W2892" i="3"/>
  <c r="U2892" i="3"/>
  <c r="V2892" i="3" s="1"/>
  <c r="H2892" i="3"/>
  <c r="AN2892" i="3" s="1"/>
  <c r="L2891" i="3"/>
  <c r="J2891" i="3"/>
  <c r="K2891" i="3" s="1"/>
  <c r="AD2894" i="3"/>
  <c r="AH2894" i="3" s="1"/>
  <c r="AF2893" i="3"/>
  <c r="AG2893" i="3" s="1"/>
  <c r="H2689" i="1"/>
  <c r="L2688" i="1"/>
  <c r="J2688" i="1"/>
  <c r="K2688" i="1" s="1"/>
  <c r="G2893" i="3"/>
  <c r="AM2893" i="3" s="1"/>
  <c r="AR2892" i="3" l="1"/>
  <c r="AP2892" i="3"/>
  <c r="AQ2892" i="3" s="1"/>
  <c r="H2893" i="3"/>
  <c r="AN2893" i="3" s="1"/>
  <c r="L2892" i="3"/>
  <c r="J2892" i="3"/>
  <c r="K2892" i="3" s="1"/>
  <c r="S2894" i="3"/>
  <c r="W2893" i="3"/>
  <c r="U2893" i="3"/>
  <c r="V2893" i="3" s="1"/>
  <c r="AD2895" i="3"/>
  <c r="AH2895" i="3" s="1"/>
  <c r="AF2894" i="3"/>
  <c r="AG2894" i="3" s="1"/>
  <c r="H2690" i="1"/>
  <c r="L2689" i="1"/>
  <c r="J2689" i="1"/>
  <c r="K2689" i="1" s="1"/>
  <c r="G2894" i="3"/>
  <c r="AM2894" i="3" s="1"/>
  <c r="AR2893" i="3" l="1"/>
  <c r="AP2893" i="3"/>
  <c r="AQ2893" i="3" s="1"/>
  <c r="S2895" i="3"/>
  <c r="W2894" i="3"/>
  <c r="U2894" i="3"/>
  <c r="V2894" i="3" s="1"/>
  <c r="H2894" i="3"/>
  <c r="AN2894" i="3" s="1"/>
  <c r="L2893" i="3"/>
  <c r="J2893" i="3"/>
  <c r="K2893" i="3" s="1"/>
  <c r="AD2896" i="3"/>
  <c r="AH2896" i="3" s="1"/>
  <c r="AF2895" i="3"/>
  <c r="AG2895" i="3" s="1"/>
  <c r="H2691" i="1"/>
  <c r="L2690" i="1"/>
  <c r="J2690" i="1"/>
  <c r="K2690" i="1" s="1"/>
  <c r="G2895" i="3"/>
  <c r="AM2895" i="3" s="1"/>
  <c r="AR2894" i="3" l="1"/>
  <c r="AP2894" i="3"/>
  <c r="AQ2894" i="3" s="1"/>
  <c r="H2895" i="3"/>
  <c r="AN2895" i="3" s="1"/>
  <c r="L2894" i="3"/>
  <c r="J2894" i="3"/>
  <c r="K2894" i="3" s="1"/>
  <c r="S2896" i="3"/>
  <c r="W2895" i="3"/>
  <c r="U2895" i="3"/>
  <c r="V2895" i="3" s="1"/>
  <c r="AD2897" i="3"/>
  <c r="AH2897" i="3" s="1"/>
  <c r="AF2896" i="3"/>
  <c r="AG2896" i="3" s="1"/>
  <c r="H2692" i="1"/>
  <c r="L2691" i="1"/>
  <c r="J2691" i="1"/>
  <c r="K2691" i="1" s="1"/>
  <c r="G2896" i="3"/>
  <c r="AM2896" i="3" s="1"/>
  <c r="AR2895" i="3" l="1"/>
  <c r="AP2895" i="3"/>
  <c r="AQ2895" i="3" s="1"/>
  <c r="S2897" i="3"/>
  <c r="W2896" i="3"/>
  <c r="U2896" i="3"/>
  <c r="V2896" i="3" s="1"/>
  <c r="H2896" i="3"/>
  <c r="AN2896" i="3" s="1"/>
  <c r="L2895" i="3"/>
  <c r="J2895" i="3"/>
  <c r="K2895" i="3" s="1"/>
  <c r="AD2898" i="3"/>
  <c r="AH2898" i="3" s="1"/>
  <c r="AF2897" i="3"/>
  <c r="AG2897" i="3" s="1"/>
  <c r="H2693" i="1"/>
  <c r="L2692" i="1"/>
  <c r="J2692" i="1"/>
  <c r="K2692" i="1" s="1"/>
  <c r="G2897" i="3"/>
  <c r="AM2897" i="3" s="1"/>
  <c r="AR2896" i="3" l="1"/>
  <c r="AP2896" i="3"/>
  <c r="AQ2896" i="3" s="1"/>
  <c r="H2897" i="3"/>
  <c r="AN2897" i="3" s="1"/>
  <c r="L2896" i="3"/>
  <c r="J2896" i="3"/>
  <c r="K2896" i="3" s="1"/>
  <c r="S2898" i="3"/>
  <c r="W2897" i="3"/>
  <c r="U2897" i="3"/>
  <c r="V2897" i="3" s="1"/>
  <c r="AD2899" i="3"/>
  <c r="AH2899" i="3" s="1"/>
  <c r="AF2898" i="3"/>
  <c r="AG2898" i="3" s="1"/>
  <c r="H2694" i="1"/>
  <c r="L2693" i="1"/>
  <c r="J2693" i="1"/>
  <c r="K2693" i="1" s="1"/>
  <c r="G2898" i="3"/>
  <c r="AM2898" i="3" s="1"/>
  <c r="AR2897" i="3" l="1"/>
  <c r="AP2897" i="3"/>
  <c r="AQ2897" i="3" s="1"/>
  <c r="S2899" i="3"/>
  <c r="W2898" i="3"/>
  <c r="U2898" i="3"/>
  <c r="V2898" i="3" s="1"/>
  <c r="H2898" i="3"/>
  <c r="AN2898" i="3" s="1"/>
  <c r="L2897" i="3"/>
  <c r="J2897" i="3"/>
  <c r="K2897" i="3" s="1"/>
  <c r="AD2900" i="3"/>
  <c r="AH2900" i="3" s="1"/>
  <c r="AF2899" i="3"/>
  <c r="AG2899" i="3" s="1"/>
  <c r="H2695" i="1"/>
  <c r="L2694" i="1"/>
  <c r="J2694" i="1"/>
  <c r="K2694" i="1" s="1"/>
  <c r="G2899" i="3"/>
  <c r="AM2899" i="3" s="1"/>
  <c r="AR2898" i="3" l="1"/>
  <c r="AP2898" i="3"/>
  <c r="AQ2898" i="3" s="1"/>
  <c r="H2899" i="3"/>
  <c r="AN2899" i="3" s="1"/>
  <c r="L2898" i="3"/>
  <c r="J2898" i="3"/>
  <c r="K2898" i="3" s="1"/>
  <c r="S2900" i="3"/>
  <c r="W2899" i="3"/>
  <c r="U2899" i="3"/>
  <c r="V2899" i="3" s="1"/>
  <c r="AD2901" i="3"/>
  <c r="AH2901" i="3" s="1"/>
  <c r="AF2900" i="3"/>
  <c r="H2696" i="1"/>
  <c r="L2695" i="1"/>
  <c r="J2695" i="1"/>
  <c r="K2695" i="1" s="1"/>
  <c r="G2900" i="3"/>
  <c r="AM2900" i="3" s="1"/>
  <c r="AG2900" i="3" l="1"/>
  <c r="AW168" i="3"/>
  <c r="BA168" i="3" s="1"/>
  <c r="AR2899" i="3"/>
  <c r="AP2899" i="3"/>
  <c r="AQ2899" i="3" s="1"/>
  <c r="S2901" i="3"/>
  <c r="W2900" i="3"/>
  <c r="U2900" i="3"/>
  <c r="H2900" i="3"/>
  <c r="AN2900" i="3" s="1"/>
  <c r="L2899" i="3"/>
  <c r="J2899" i="3"/>
  <c r="K2899" i="3" s="1"/>
  <c r="AD2902" i="3"/>
  <c r="AH2902" i="3" s="1"/>
  <c r="AF2901" i="3"/>
  <c r="AG2901" i="3" s="1"/>
  <c r="H2697" i="1"/>
  <c r="L2696" i="1"/>
  <c r="J2696" i="1"/>
  <c r="K2696" i="1" s="1"/>
  <c r="G2901" i="3"/>
  <c r="AM2901" i="3" s="1"/>
  <c r="AR2900" i="3" l="1"/>
  <c r="AP2900" i="3"/>
  <c r="V2900" i="3"/>
  <c r="AV168" i="3"/>
  <c r="AZ168" i="3" s="1"/>
  <c r="H2901" i="3"/>
  <c r="AN2901" i="3" s="1"/>
  <c r="L2900" i="3"/>
  <c r="J2900" i="3"/>
  <c r="S2902" i="3"/>
  <c r="W2901" i="3"/>
  <c r="U2901" i="3"/>
  <c r="V2901" i="3" s="1"/>
  <c r="AD2903" i="3"/>
  <c r="AH2903" i="3" s="1"/>
  <c r="AF2902" i="3"/>
  <c r="AG2902" i="3" s="1"/>
  <c r="H2698" i="1"/>
  <c r="L2697" i="1"/>
  <c r="J2697" i="1"/>
  <c r="K2697" i="1" s="1"/>
  <c r="G2902" i="3"/>
  <c r="AM2902" i="3" s="1"/>
  <c r="AR2901" i="3" l="1"/>
  <c r="AP2901" i="3"/>
  <c r="AQ2901" i="3" s="1"/>
  <c r="K2900" i="3"/>
  <c r="AU168" i="3"/>
  <c r="AY168" i="3" s="1"/>
  <c r="AX168" i="3"/>
  <c r="BB168" i="3" s="1"/>
  <c r="AQ2900" i="3"/>
  <c r="S2903" i="3"/>
  <c r="W2902" i="3"/>
  <c r="U2902" i="3"/>
  <c r="V2902" i="3" s="1"/>
  <c r="H2902" i="3"/>
  <c r="AN2902" i="3" s="1"/>
  <c r="L2901" i="3"/>
  <c r="J2901" i="3"/>
  <c r="K2901" i="3" s="1"/>
  <c r="AD2904" i="3"/>
  <c r="AH2904" i="3" s="1"/>
  <c r="AF2903" i="3"/>
  <c r="AG2903" i="3" s="1"/>
  <c r="H2699" i="1"/>
  <c r="L2698" i="1"/>
  <c r="J2698" i="1"/>
  <c r="K2698" i="1" s="1"/>
  <c r="G2903" i="3"/>
  <c r="AM2903" i="3" s="1"/>
  <c r="AR2902" i="3" l="1"/>
  <c r="AP2902" i="3"/>
  <c r="AQ2902" i="3" s="1"/>
  <c r="H2903" i="3"/>
  <c r="AN2903" i="3" s="1"/>
  <c r="L2902" i="3"/>
  <c r="J2902" i="3"/>
  <c r="K2902" i="3" s="1"/>
  <c r="S2904" i="3"/>
  <c r="W2903" i="3"/>
  <c r="U2903" i="3"/>
  <c r="V2903" i="3" s="1"/>
  <c r="AD2905" i="3"/>
  <c r="AH2905" i="3" s="1"/>
  <c r="AF2904" i="3"/>
  <c r="AG2904" i="3" s="1"/>
  <c r="H2700" i="1"/>
  <c r="L2699" i="1"/>
  <c r="J2699" i="1"/>
  <c r="K2699" i="1" s="1"/>
  <c r="G2904" i="3"/>
  <c r="AM2904" i="3" s="1"/>
  <c r="AR2903" i="3" l="1"/>
  <c r="AP2903" i="3"/>
  <c r="AQ2903" i="3" s="1"/>
  <c r="S2905" i="3"/>
  <c r="W2904" i="3"/>
  <c r="U2904" i="3"/>
  <c r="V2904" i="3" s="1"/>
  <c r="H2904" i="3"/>
  <c r="AN2904" i="3" s="1"/>
  <c r="L2903" i="3"/>
  <c r="J2903" i="3"/>
  <c r="K2903" i="3" s="1"/>
  <c r="AD2906" i="3"/>
  <c r="AH2906" i="3" s="1"/>
  <c r="AF2905" i="3"/>
  <c r="AG2905" i="3" s="1"/>
  <c r="H2701" i="1"/>
  <c r="L2700" i="1"/>
  <c r="J2700" i="1"/>
  <c r="K2700" i="1" s="1"/>
  <c r="G2905" i="3"/>
  <c r="AM2905" i="3" s="1"/>
  <c r="AR2904" i="3" l="1"/>
  <c r="AP2904" i="3"/>
  <c r="AQ2904" i="3" s="1"/>
  <c r="H2905" i="3"/>
  <c r="AN2905" i="3" s="1"/>
  <c r="L2904" i="3"/>
  <c r="J2904" i="3"/>
  <c r="K2904" i="3" s="1"/>
  <c r="S2906" i="3"/>
  <c r="W2905" i="3"/>
  <c r="U2905" i="3"/>
  <c r="V2905" i="3" s="1"/>
  <c r="AD2907" i="3"/>
  <c r="AH2907" i="3" s="1"/>
  <c r="AF2906" i="3"/>
  <c r="AG2906" i="3" s="1"/>
  <c r="H2702" i="1"/>
  <c r="L2701" i="1"/>
  <c r="J2701" i="1"/>
  <c r="K2701" i="1" s="1"/>
  <c r="G2906" i="3"/>
  <c r="AM2906" i="3" s="1"/>
  <c r="AR2905" i="3" l="1"/>
  <c r="AP2905" i="3"/>
  <c r="AQ2905" i="3" s="1"/>
  <c r="S2907" i="3"/>
  <c r="W2906" i="3"/>
  <c r="U2906" i="3"/>
  <c r="V2906" i="3" s="1"/>
  <c r="H2906" i="3"/>
  <c r="AN2906" i="3" s="1"/>
  <c r="L2905" i="3"/>
  <c r="J2905" i="3"/>
  <c r="K2905" i="3" s="1"/>
  <c r="AD2908" i="3"/>
  <c r="AH2908" i="3" s="1"/>
  <c r="AF2907" i="3"/>
  <c r="AG2907" i="3" s="1"/>
  <c r="H2703" i="1"/>
  <c r="L2702" i="1"/>
  <c r="J2702" i="1"/>
  <c r="K2702" i="1" s="1"/>
  <c r="G2907" i="3"/>
  <c r="AM2907" i="3" s="1"/>
  <c r="AR2906" i="3" l="1"/>
  <c r="AP2906" i="3"/>
  <c r="AQ2906" i="3" s="1"/>
  <c r="H2907" i="3"/>
  <c r="AN2907" i="3" s="1"/>
  <c r="L2906" i="3"/>
  <c r="J2906" i="3"/>
  <c r="K2906" i="3" s="1"/>
  <c r="S2908" i="3"/>
  <c r="W2907" i="3"/>
  <c r="U2907" i="3"/>
  <c r="V2907" i="3" s="1"/>
  <c r="AD2909" i="3"/>
  <c r="AH2909" i="3" s="1"/>
  <c r="AF2908" i="3"/>
  <c r="AG2908" i="3" s="1"/>
  <c r="H2704" i="1"/>
  <c r="L2703" i="1"/>
  <c r="J2703" i="1"/>
  <c r="K2703" i="1" s="1"/>
  <c r="G2908" i="3"/>
  <c r="AM2908" i="3" s="1"/>
  <c r="AR2907" i="3" l="1"/>
  <c r="AP2907" i="3"/>
  <c r="AQ2907" i="3" s="1"/>
  <c r="S2909" i="3"/>
  <c r="W2908" i="3"/>
  <c r="U2908" i="3"/>
  <c r="V2908" i="3" s="1"/>
  <c r="H2908" i="3"/>
  <c r="AN2908" i="3" s="1"/>
  <c r="L2907" i="3"/>
  <c r="J2907" i="3"/>
  <c r="K2907" i="3" s="1"/>
  <c r="AD2910" i="3"/>
  <c r="AH2910" i="3" s="1"/>
  <c r="AF2909" i="3"/>
  <c r="AG2909" i="3" s="1"/>
  <c r="H2705" i="1"/>
  <c r="L2704" i="1"/>
  <c r="J2704" i="1"/>
  <c r="G2909" i="3"/>
  <c r="AM2909" i="3" s="1"/>
  <c r="AR2908" i="3" l="1"/>
  <c r="AP2908" i="3"/>
  <c r="AQ2908" i="3" s="1"/>
  <c r="K2704" i="1"/>
  <c r="S147" i="1"/>
  <c r="T147" i="1" s="1"/>
  <c r="H2909" i="3"/>
  <c r="AN2909" i="3" s="1"/>
  <c r="L2908" i="3"/>
  <c r="J2908" i="3"/>
  <c r="K2908" i="3" s="1"/>
  <c r="S2910" i="3"/>
  <c r="W2909" i="3"/>
  <c r="U2909" i="3"/>
  <c r="V2909" i="3" s="1"/>
  <c r="AD2911" i="3"/>
  <c r="AH2911" i="3" s="1"/>
  <c r="AF2910" i="3"/>
  <c r="AG2910" i="3" s="1"/>
  <c r="H2706" i="1"/>
  <c r="L2705" i="1"/>
  <c r="J2705" i="1"/>
  <c r="K2705" i="1" s="1"/>
  <c r="G2910" i="3"/>
  <c r="AM2910" i="3" s="1"/>
  <c r="AR2909" i="3" l="1"/>
  <c r="AP2909" i="3"/>
  <c r="AQ2909" i="3" s="1"/>
  <c r="S2911" i="3"/>
  <c r="W2910" i="3"/>
  <c r="U2910" i="3"/>
  <c r="V2910" i="3" s="1"/>
  <c r="H2910" i="3"/>
  <c r="AN2910" i="3" s="1"/>
  <c r="L2909" i="3"/>
  <c r="J2909" i="3"/>
  <c r="K2909" i="3" s="1"/>
  <c r="AD2912" i="3"/>
  <c r="AH2912" i="3" s="1"/>
  <c r="AF2911" i="3"/>
  <c r="AG2911" i="3" s="1"/>
  <c r="H2707" i="1"/>
  <c r="L2706" i="1"/>
  <c r="J2706" i="1"/>
  <c r="K2706" i="1" s="1"/>
  <c r="G2911" i="3"/>
  <c r="AM2911" i="3" s="1"/>
  <c r="AR2910" i="3" l="1"/>
  <c r="AP2910" i="3"/>
  <c r="AQ2910" i="3" s="1"/>
  <c r="H2911" i="3"/>
  <c r="AN2911" i="3" s="1"/>
  <c r="L2910" i="3"/>
  <c r="J2910" i="3"/>
  <c r="K2910" i="3" s="1"/>
  <c r="S2912" i="3"/>
  <c r="W2911" i="3"/>
  <c r="U2911" i="3"/>
  <c r="V2911" i="3" s="1"/>
  <c r="AD2913" i="3"/>
  <c r="AH2913" i="3" s="1"/>
  <c r="AF2912" i="3"/>
  <c r="AG2912" i="3" s="1"/>
  <c r="H2708" i="1"/>
  <c r="L2707" i="1"/>
  <c r="J2707" i="1"/>
  <c r="K2707" i="1" s="1"/>
  <c r="G2912" i="3"/>
  <c r="AM2912" i="3" s="1"/>
  <c r="AR2911" i="3" l="1"/>
  <c r="AP2911" i="3"/>
  <c r="AQ2911" i="3" s="1"/>
  <c r="S2913" i="3"/>
  <c r="W2912" i="3"/>
  <c r="U2912" i="3"/>
  <c r="V2912" i="3" s="1"/>
  <c r="H2912" i="3"/>
  <c r="AN2912" i="3" s="1"/>
  <c r="L2911" i="3"/>
  <c r="J2911" i="3"/>
  <c r="K2911" i="3" s="1"/>
  <c r="AD2914" i="3"/>
  <c r="AH2914" i="3" s="1"/>
  <c r="AF2913" i="3"/>
  <c r="AG2913" i="3" s="1"/>
  <c r="H2709" i="1"/>
  <c r="L2708" i="1"/>
  <c r="J2708" i="1"/>
  <c r="K2708" i="1" s="1"/>
  <c r="G2913" i="3"/>
  <c r="AM2913" i="3" s="1"/>
  <c r="AR2912" i="3" l="1"/>
  <c r="AP2912" i="3"/>
  <c r="AQ2912" i="3" s="1"/>
  <c r="H2913" i="3"/>
  <c r="AN2913" i="3" s="1"/>
  <c r="L2912" i="3"/>
  <c r="J2912" i="3"/>
  <c r="K2912" i="3" s="1"/>
  <c r="S2914" i="3"/>
  <c r="W2913" i="3"/>
  <c r="U2913" i="3"/>
  <c r="V2913" i="3" s="1"/>
  <c r="AD2915" i="3"/>
  <c r="AH2915" i="3" s="1"/>
  <c r="AF2914" i="3"/>
  <c r="AG2914" i="3" s="1"/>
  <c r="H2710" i="1"/>
  <c r="L2709" i="1"/>
  <c r="J2709" i="1"/>
  <c r="K2709" i="1" s="1"/>
  <c r="G2914" i="3"/>
  <c r="AM2914" i="3" s="1"/>
  <c r="AR2913" i="3" l="1"/>
  <c r="AP2913" i="3"/>
  <c r="AQ2913" i="3" s="1"/>
  <c r="S2915" i="3"/>
  <c r="W2914" i="3"/>
  <c r="U2914" i="3"/>
  <c r="V2914" i="3" s="1"/>
  <c r="H2914" i="3"/>
  <c r="AN2914" i="3" s="1"/>
  <c r="L2913" i="3"/>
  <c r="J2913" i="3"/>
  <c r="K2913" i="3" s="1"/>
  <c r="AD2916" i="3"/>
  <c r="AH2916" i="3" s="1"/>
  <c r="AF2915" i="3"/>
  <c r="AG2915" i="3" s="1"/>
  <c r="H2711" i="1"/>
  <c r="L2710" i="1"/>
  <c r="J2710" i="1"/>
  <c r="K2710" i="1" s="1"/>
  <c r="G2915" i="3"/>
  <c r="AM2915" i="3" s="1"/>
  <c r="AR2914" i="3" l="1"/>
  <c r="AP2914" i="3"/>
  <c r="AQ2914" i="3" s="1"/>
  <c r="H2915" i="3"/>
  <c r="AN2915" i="3" s="1"/>
  <c r="L2914" i="3"/>
  <c r="J2914" i="3"/>
  <c r="K2914" i="3" s="1"/>
  <c r="S2916" i="3"/>
  <c r="W2915" i="3"/>
  <c r="U2915" i="3"/>
  <c r="V2915" i="3" s="1"/>
  <c r="AD2917" i="3"/>
  <c r="AH2917" i="3" s="1"/>
  <c r="AF2916" i="3"/>
  <c r="AG2916" i="3" s="1"/>
  <c r="H2712" i="1"/>
  <c r="L2711" i="1"/>
  <c r="J2711" i="1"/>
  <c r="K2711" i="1" s="1"/>
  <c r="G2916" i="3"/>
  <c r="AM2916" i="3" s="1"/>
  <c r="AR2915" i="3" l="1"/>
  <c r="AP2915" i="3"/>
  <c r="AQ2915" i="3" s="1"/>
  <c r="S2917" i="3"/>
  <c r="W2916" i="3"/>
  <c r="U2916" i="3"/>
  <c r="V2916" i="3" s="1"/>
  <c r="H2916" i="3"/>
  <c r="AN2916" i="3" s="1"/>
  <c r="L2915" i="3"/>
  <c r="J2915" i="3"/>
  <c r="K2915" i="3" s="1"/>
  <c r="AD2918" i="3"/>
  <c r="AH2918" i="3" s="1"/>
  <c r="AF2917" i="3"/>
  <c r="AG2917" i="3" s="1"/>
  <c r="H2713" i="1"/>
  <c r="L2712" i="1"/>
  <c r="J2712" i="1"/>
  <c r="K2712" i="1" s="1"/>
  <c r="G2917" i="3"/>
  <c r="AM2917" i="3" s="1"/>
  <c r="AR2916" i="3" l="1"/>
  <c r="AP2916" i="3"/>
  <c r="AQ2916" i="3" s="1"/>
  <c r="H2917" i="3"/>
  <c r="AN2917" i="3" s="1"/>
  <c r="L2916" i="3"/>
  <c r="J2916" i="3"/>
  <c r="K2916" i="3" s="1"/>
  <c r="S2918" i="3"/>
  <c r="W2917" i="3"/>
  <c r="U2917" i="3"/>
  <c r="V2917" i="3" s="1"/>
  <c r="AD2919" i="3"/>
  <c r="AH2919" i="3" s="1"/>
  <c r="AF2918" i="3"/>
  <c r="AG2918" i="3" s="1"/>
  <c r="H2714" i="1"/>
  <c r="L2713" i="1"/>
  <c r="J2713" i="1"/>
  <c r="K2713" i="1" s="1"/>
  <c r="G2918" i="3"/>
  <c r="AM2918" i="3" s="1"/>
  <c r="AR2917" i="3" l="1"/>
  <c r="AP2917" i="3"/>
  <c r="AQ2917" i="3" s="1"/>
  <c r="S2919" i="3"/>
  <c r="W2918" i="3"/>
  <c r="U2918" i="3"/>
  <c r="V2918" i="3" s="1"/>
  <c r="H2918" i="3"/>
  <c r="AN2918" i="3" s="1"/>
  <c r="L2917" i="3"/>
  <c r="J2917" i="3"/>
  <c r="K2917" i="3" s="1"/>
  <c r="AD2920" i="3"/>
  <c r="AH2920" i="3" s="1"/>
  <c r="AF2919" i="3"/>
  <c r="AG2919" i="3" s="1"/>
  <c r="H2715" i="1"/>
  <c r="L2714" i="1"/>
  <c r="J2714" i="1"/>
  <c r="K2714" i="1" s="1"/>
  <c r="G2919" i="3"/>
  <c r="AM2919" i="3" s="1"/>
  <c r="AR2918" i="3" l="1"/>
  <c r="AP2918" i="3"/>
  <c r="AQ2918" i="3" s="1"/>
  <c r="H2919" i="3"/>
  <c r="AN2919" i="3" s="1"/>
  <c r="L2918" i="3"/>
  <c r="J2918" i="3"/>
  <c r="K2918" i="3" s="1"/>
  <c r="S2920" i="3"/>
  <c r="W2919" i="3"/>
  <c r="U2919" i="3"/>
  <c r="V2919" i="3" s="1"/>
  <c r="AD2921" i="3"/>
  <c r="AH2921" i="3" s="1"/>
  <c r="AF2920" i="3"/>
  <c r="AG2920" i="3" s="1"/>
  <c r="H2716" i="1"/>
  <c r="L2715" i="1"/>
  <c r="J2715" i="1"/>
  <c r="K2715" i="1" s="1"/>
  <c r="G2920" i="3"/>
  <c r="AM2920" i="3" s="1"/>
  <c r="AR2919" i="3" l="1"/>
  <c r="AP2919" i="3"/>
  <c r="AQ2919" i="3" s="1"/>
  <c r="S2921" i="3"/>
  <c r="W2920" i="3"/>
  <c r="U2920" i="3"/>
  <c r="V2920" i="3" s="1"/>
  <c r="H2920" i="3"/>
  <c r="AN2920" i="3" s="1"/>
  <c r="L2919" i="3"/>
  <c r="J2919" i="3"/>
  <c r="K2919" i="3" s="1"/>
  <c r="AD2922" i="3"/>
  <c r="AH2922" i="3" s="1"/>
  <c r="AF2921" i="3"/>
  <c r="H2717" i="1"/>
  <c r="L2716" i="1"/>
  <c r="J2716" i="1"/>
  <c r="K2716" i="1" s="1"/>
  <c r="G2921" i="3"/>
  <c r="AM2921" i="3" s="1"/>
  <c r="AG2921" i="3" l="1"/>
  <c r="AW169" i="3"/>
  <c r="BA169" i="3" s="1"/>
  <c r="AR2920" i="3"/>
  <c r="AP2920" i="3"/>
  <c r="AQ2920" i="3" s="1"/>
  <c r="H2921" i="3"/>
  <c r="AN2921" i="3" s="1"/>
  <c r="L2920" i="3"/>
  <c r="J2920" i="3"/>
  <c r="K2920" i="3" s="1"/>
  <c r="S2922" i="3"/>
  <c r="W2921" i="3"/>
  <c r="U2921" i="3"/>
  <c r="AD2923" i="3"/>
  <c r="AH2923" i="3" s="1"/>
  <c r="AF2922" i="3"/>
  <c r="AG2922" i="3" s="1"/>
  <c r="H2718" i="1"/>
  <c r="L2717" i="1"/>
  <c r="J2717" i="1"/>
  <c r="K2717" i="1" s="1"/>
  <c r="G2922" i="3"/>
  <c r="AM2922" i="3" s="1"/>
  <c r="V2921" i="3" l="1"/>
  <c r="AV169" i="3"/>
  <c r="AZ169" i="3" s="1"/>
  <c r="AR2921" i="3"/>
  <c r="AP2921" i="3"/>
  <c r="S2923" i="3"/>
  <c r="W2922" i="3"/>
  <c r="U2922" i="3"/>
  <c r="V2922" i="3" s="1"/>
  <c r="H2922" i="3"/>
  <c r="AN2922" i="3" s="1"/>
  <c r="L2921" i="3"/>
  <c r="J2921" i="3"/>
  <c r="AD2924" i="3"/>
  <c r="AH2924" i="3" s="1"/>
  <c r="AF2923" i="3"/>
  <c r="AG2923" i="3" s="1"/>
  <c r="H2719" i="1"/>
  <c r="L2718" i="1"/>
  <c r="J2718" i="1"/>
  <c r="K2718" i="1" s="1"/>
  <c r="G2923" i="3"/>
  <c r="AM2923" i="3" s="1"/>
  <c r="AX169" i="3" l="1"/>
  <c r="BB169" i="3" s="1"/>
  <c r="AQ2921" i="3"/>
  <c r="AR2922" i="3"/>
  <c r="AP2922" i="3"/>
  <c r="AQ2922" i="3" s="1"/>
  <c r="K2921" i="3"/>
  <c r="AU169" i="3"/>
  <c r="AY169" i="3" s="1"/>
  <c r="H2923" i="3"/>
  <c r="AN2923" i="3" s="1"/>
  <c r="L2922" i="3"/>
  <c r="J2922" i="3"/>
  <c r="K2922" i="3" s="1"/>
  <c r="S2924" i="3"/>
  <c r="W2923" i="3"/>
  <c r="U2923" i="3"/>
  <c r="V2923" i="3" s="1"/>
  <c r="AD2925" i="3"/>
  <c r="AH2925" i="3" s="1"/>
  <c r="AF2924" i="3"/>
  <c r="AG2924" i="3" s="1"/>
  <c r="H2720" i="1"/>
  <c r="L2719" i="1"/>
  <c r="J2719" i="1"/>
  <c r="K2719" i="1" s="1"/>
  <c r="G2924" i="3"/>
  <c r="AM2924" i="3" s="1"/>
  <c r="AR2923" i="3" l="1"/>
  <c r="AP2923" i="3"/>
  <c r="AQ2923" i="3" s="1"/>
  <c r="S2925" i="3"/>
  <c r="W2924" i="3"/>
  <c r="U2924" i="3"/>
  <c r="V2924" i="3" s="1"/>
  <c r="H2924" i="3"/>
  <c r="AN2924" i="3" s="1"/>
  <c r="L2923" i="3"/>
  <c r="J2923" i="3"/>
  <c r="K2923" i="3" s="1"/>
  <c r="AD2926" i="3"/>
  <c r="AH2926" i="3" s="1"/>
  <c r="AF2925" i="3"/>
  <c r="AG2925" i="3" s="1"/>
  <c r="H2721" i="1"/>
  <c r="L2720" i="1"/>
  <c r="J2720" i="1"/>
  <c r="K2720" i="1" s="1"/>
  <c r="G2925" i="3"/>
  <c r="AM2925" i="3" s="1"/>
  <c r="AR2924" i="3" l="1"/>
  <c r="AP2924" i="3"/>
  <c r="AQ2924" i="3" s="1"/>
  <c r="H2925" i="3"/>
  <c r="AN2925" i="3" s="1"/>
  <c r="L2924" i="3"/>
  <c r="J2924" i="3"/>
  <c r="K2924" i="3" s="1"/>
  <c r="S2926" i="3"/>
  <c r="W2925" i="3"/>
  <c r="U2925" i="3"/>
  <c r="V2925" i="3" s="1"/>
  <c r="AD2927" i="3"/>
  <c r="AH2927" i="3" s="1"/>
  <c r="AF2926" i="3"/>
  <c r="AG2926" i="3" s="1"/>
  <c r="H2722" i="1"/>
  <c r="L2721" i="1"/>
  <c r="J2721" i="1"/>
  <c r="K2721" i="1" s="1"/>
  <c r="G2926" i="3"/>
  <c r="AM2926" i="3" s="1"/>
  <c r="AR2925" i="3" l="1"/>
  <c r="AP2925" i="3"/>
  <c r="AQ2925" i="3" s="1"/>
  <c r="S2927" i="3"/>
  <c r="W2926" i="3"/>
  <c r="U2926" i="3"/>
  <c r="V2926" i="3" s="1"/>
  <c r="H2926" i="3"/>
  <c r="AN2926" i="3" s="1"/>
  <c r="L2925" i="3"/>
  <c r="J2925" i="3"/>
  <c r="K2925" i="3" s="1"/>
  <c r="AD2928" i="3"/>
  <c r="AH2928" i="3" s="1"/>
  <c r="AF2927" i="3"/>
  <c r="AG2927" i="3" s="1"/>
  <c r="H2723" i="1"/>
  <c r="L2722" i="1"/>
  <c r="J2722" i="1"/>
  <c r="K2722" i="1" s="1"/>
  <c r="G2927" i="3"/>
  <c r="AM2927" i="3" s="1"/>
  <c r="AR2926" i="3" l="1"/>
  <c r="AP2926" i="3"/>
  <c r="AQ2926" i="3" s="1"/>
  <c r="H2927" i="3"/>
  <c r="AN2927" i="3" s="1"/>
  <c r="L2926" i="3"/>
  <c r="J2926" i="3"/>
  <c r="K2926" i="3" s="1"/>
  <c r="S2928" i="3"/>
  <c r="W2927" i="3"/>
  <c r="U2927" i="3"/>
  <c r="V2927" i="3" s="1"/>
  <c r="AD2929" i="3"/>
  <c r="AH2929" i="3" s="1"/>
  <c r="AF2928" i="3"/>
  <c r="AG2928" i="3" s="1"/>
  <c r="H2724" i="1"/>
  <c r="L2723" i="1"/>
  <c r="J2723" i="1"/>
  <c r="K2723" i="1" s="1"/>
  <c r="G2928" i="3"/>
  <c r="AM2928" i="3" s="1"/>
  <c r="AR2927" i="3" l="1"/>
  <c r="AP2927" i="3"/>
  <c r="AQ2927" i="3" s="1"/>
  <c r="S2929" i="3"/>
  <c r="W2928" i="3"/>
  <c r="U2928" i="3"/>
  <c r="V2928" i="3" s="1"/>
  <c r="H2928" i="3"/>
  <c r="AN2928" i="3" s="1"/>
  <c r="L2927" i="3"/>
  <c r="J2927" i="3"/>
  <c r="K2927" i="3" s="1"/>
  <c r="AD2930" i="3"/>
  <c r="AH2930" i="3" s="1"/>
  <c r="AF2929" i="3"/>
  <c r="AG2929" i="3" s="1"/>
  <c r="H2725" i="1"/>
  <c r="L2724" i="1"/>
  <c r="J2724" i="1"/>
  <c r="G2929" i="3"/>
  <c r="AM2929" i="3" s="1"/>
  <c r="AR2928" i="3" l="1"/>
  <c r="AP2928" i="3"/>
  <c r="AQ2928" i="3" s="1"/>
  <c r="K2724" i="1"/>
  <c r="S148" i="1"/>
  <c r="T148" i="1" s="1"/>
  <c r="H2929" i="3"/>
  <c r="AN2929" i="3" s="1"/>
  <c r="L2928" i="3"/>
  <c r="J2928" i="3"/>
  <c r="K2928" i="3" s="1"/>
  <c r="S2930" i="3"/>
  <c r="W2929" i="3"/>
  <c r="U2929" i="3"/>
  <c r="V2929" i="3" s="1"/>
  <c r="AD2931" i="3"/>
  <c r="AH2931" i="3" s="1"/>
  <c r="AF2930" i="3"/>
  <c r="AG2930" i="3" s="1"/>
  <c r="H2726" i="1"/>
  <c r="L2725" i="1"/>
  <c r="J2725" i="1"/>
  <c r="K2725" i="1" s="1"/>
  <c r="G2930" i="3"/>
  <c r="AM2930" i="3" s="1"/>
  <c r="AR2929" i="3" l="1"/>
  <c r="AP2929" i="3"/>
  <c r="AQ2929" i="3" s="1"/>
  <c r="S2931" i="3"/>
  <c r="W2930" i="3"/>
  <c r="U2930" i="3"/>
  <c r="V2930" i="3" s="1"/>
  <c r="H2930" i="3"/>
  <c r="AN2930" i="3" s="1"/>
  <c r="L2929" i="3"/>
  <c r="J2929" i="3"/>
  <c r="K2929" i="3" s="1"/>
  <c r="AD2932" i="3"/>
  <c r="AH2932" i="3" s="1"/>
  <c r="AF2931" i="3"/>
  <c r="AG2931" i="3" s="1"/>
  <c r="H2727" i="1"/>
  <c r="L2726" i="1"/>
  <c r="J2726" i="1"/>
  <c r="K2726" i="1" s="1"/>
  <c r="G2931" i="3"/>
  <c r="AM2931" i="3" s="1"/>
  <c r="AR2930" i="3" l="1"/>
  <c r="AP2930" i="3"/>
  <c r="AQ2930" i="3" s="1"/>
  <c r="H2931" i="3"/>
  <c r="AN2931" i="3" s="1"/>
  <c r="L2930" i="3"/>
  <c r="J2930" i="3"/>
  <c r="K2930" i="3" s="1"/>
  <c r="S2932" i="3"/>
  <c r="W2931" i="3"/>
  <c r="U2931" i="3"/>
  <c r="V2931" i="3" s="1"/>
  <c r="AD2933" i="3"/>
  <c r="AH2933" i="3" s="1"/>
  <c r="AF2932" i="3"/>
  <c r="AG2932" i="3" s="1"/>
  <c r="H2728" i="1"/>
  <c r="L2727" i="1"/>
  <c r="J2727" i="1"/>
  <c r="K2727" i="1" s="1"/>
  <c r="G2932" i="3"/>
  <c r="AM2932" i="3" s="1"/>
  <c r="AR2931" i="3" l="1"/>
  <c r="AP2931" i="3"/>
  <c r="AQ2931" i="3" s="1"/>
  <c r="S2933" i="3"/>
  <c r="W2932" i="3"/>
  <c r="U2932" i="3"/>
  <c r="V2932" i="3" s="1"/>
  <c r="H2932" i="3"/>
  <c r="AN2932" i="3" s="1"/>
  <c r="L2931" i="3"/>
  <c r="J2931" i="3"/>
  <c r="K2931" i="3" s="1"/>
  <c r="AD2934" i="3"/>
  <c r="AH2934" i="3" s="1"/>
  <c r="AF2933" i="3"/>
  <c r="AG2933" i="3" s="1"/>
  <c r="H2729" i="1"/>
  <c r="L2728" i="1"/>
  <c r="J2728" i="1"/>
  <c r="K2728" i="1" s="1"/>
  <c r="G2933" i="3"/>
  <c r="AM2933" i="3" s="1"/>
  <c r="AR2932" i="3" l="1"/>
  <c r="AP2932" i="3"/>
  <c r="AQ2932" i="3" s="1"/>
  <c r="H2933" i="3"/>
  <c r="AN2933" i="3" s="1"/>
  <c r="L2932" i="3"/>
  <c r="J2932" i="3"/>
  <c r="K2932" i="3" s="1"/>
  <c r="S2934" i="3"/>
  <c r="W2933" i="3"/>
  <c r="U2933" i="3"/>
  <c r="V2933" i="3" s="1"/>
  <c r="AD2935" i="3"/>
  <c r="AH2935" i="3" s="1"/>
  <c r="AF2934" i="3"/>
  <c r="AG2934" i="3" s="1"/>
  <c r="H2730" i="1"/>
  <c r="L2729" i="1"/>
  <c r="J2729" i="1"/>
  <c r="K2729" i="1" s="1"/>
  <c r="G2934" i="3"/>
  <c r="AM2934" i="3" s="1"/>
  <c r="AR2933" i="3" l="1"/>
  <c r="AP2933" i="3"/>
  <c r="AQ2933" i="3" s="1"/>
  <c r="S2935" i="3"/>
  <c r="W2934" i="3"/>
  <c r="U2934" i="3"/>
  <c r="V2934" i="3" s="1"/>
  <c r="H2934" i="3"/>
  <c r="AN2934" i="3" s="1"/>
  <c r="L2933" i="3"/>
  <c r="J2933" i="3"/>
  <c r="K2933" i="3" s="1"/>
  <c r="AD2936" i="3"/>
  <c r="AH2936" i="3" s="1"/>
  <c r="AF2935" i="3"/>
  <c r="AG2935" i="3" s="1"/>
  <c r="H2731" i="1"/>
  <c r="L2730" i="1"/>
  <c r="J2730" i="1"/>
  <c r="K2730" i="1" s="1"/>
  <c r="G2935" i="3"/>
  <c r="AM2935" i="3" s="1"/>
  <c r="AR2934" i="3" l="1"/>
  <c r="AP2934" i="3"/>
  <c r="AQ2934" i="3" s="1"/>
  <c r="H2935" i="3"/>
  <c r="AN2935" i="3" s="1"/>
  <c r="L2934" i="3"/>
  <c r="J2934" i="3"/>
  <c r="K2934" i="3" s="1"/>
  <c r="S2936" i="3"/>
  <c r="W2935" i="3"/>
  <c r="U2935" i="3"/>
  <c r="V2935" i="3" s="1"/>
  <c r="AD2937" i="3"/>
  <c r="AH2937" i="3" s="1"/>
  <c r="AF2936" i="3"/>
  <c r="AG2936" i="3" s="1"/>
  <c r="H2732" i="1"/>
  <c r="L2731" i="1"/>
  <c r="J2731" i="1"/>
  <c r="K2731" i="1" s="1"/>
  <c r="G2936" i="3"/>
  <c r="AM2936" i="3" s="1"/>
  <c r="AR2935" i="3" l="1"/>
  <c r="AP2935" i="3"/>
  <c r="AQ2935" i="3" s="1"/>
  <c r="S2937" i="3"/>
  <c r="W2936" i="3"/>
  <c r="U2936" i="3"/>
  <c r="V2936" i="3" s="1"/>
  <c r="H2936" i="3"/>
  <c r="AN2936" i="3" s="1"/>
  <c r="L2935" i="3"/>
  <c r="J2935" i="3"/>
  <c r="K2935" i="3" s="1"/>
  <c r="AD2938" i="3"/>
  <c r="AH2938" i="3" s="1"/>
  <c r="AF2937" i="3"/>
  <c r="AG2937" i="3" s="1"/>
  <c r="H2733" i="1"/>
  <c r="L2732" i="1"/>
  <c r="J2732" i="1"/>
  <c r="K2732" i="1" s="1"/>
  <c r="G2937" i="3"/>
  <c r="AM2937" i="3" s="1"/>
  <c r="AR2936" i="3" l="1"/>
  <c r="AP2936" i="3"/>
  <c r="AQ2936" i="3" s="1"/>
  <c r="H2937" i="3"/>
  <c r="AN2937" i="3" s="1"/>
  <c r="L2936" i="3"/>
  <c r="J2936" i="3"/>
  <c r="K2936" i="3" s="1"/>
  <c r="S2938" i="3"/>
  <c r="W2937" i="3"/>
  <c r="U2937" i="3"/>
  <c r="V2937" i="3" s="1"/>
  <c r="AD2939" i="3"/>
  <c r="AH2939" i="3" s="1"/>
  <c r="AF2938" i="3"/>
  <c r="AG2938" i="3" s="1"/>
  <c r="H2734" i="1"/>
  <c r="L2733" i="1"/>
  <c r="J2733" i="1"/>
  <c r="K2733" i="1" s="1"/>
  <c r="G2938" i="3"/>
  <c r="AM2938" i="3" s="1"/>
  <c r="AR2937" i="3" l="1"/>
  <c r="AP2937" i="3"/>
  <c r="AQ2937" i="3" s="1"/>
  <c r="S2939" i="3"/>
  <c r="W2938" i="3"/>
  <c r="U2938" i="3"/>
  <c r="V2938" i="3" s="1"/>
  <c r="H2938" i="3"/>
  <c r="AN2938" i="3" s="1"/>
  <c r="L2937" i="3"/>
  <c r="J2937" i="3"/>
  <c r="K2937" i="3" s="1"/>
  <c r="AD2940" i="3"/>
  <c r="AH2940" i="3" s="1"/>
  <c r="AF2939" i="3"/>
  <c r="AG2939" i="3" s="1"/>
  <c r="H2735" i="1"/>
  <c r="L2734" i="1"/>
  <c r="J2734" i="1"/>
  <c r="K2734" i="1" s="1"/>
  <c r="G2939" i="3"/>
  <c r="AM2939" i="3" s="1"/>
  <c r="AR2938" i="3" l="1"/>
  <c r="AP2938" i="3"/>
  <c r="AQ2938" i="3" s="1"/>
  <c r="H2939" i="3"/>
  <c r="AN2939" i="3" s="1"/>
  <c r="L2938" i="3"/>
  <c r="J2938" i="3"/>
  <c r="K2938" i="3" s="1"/>
  <c r="S2940" i="3"/>
  <c r="W2939" i="3"/>
  <c r="U2939" i="3"/>
  <c r="V2939" i="3" s="1"/>
  <c r="AD2941" i="3"/>
  <c r="AH2941" i="3" s="1"/>
  <c r="AF2940" i="3"/>
  <c r="H2736" i="1"/>
  <c r="L2735" i="1"/>
  <c r="J2735" i="1"/>
  <c r="K2735" i="1" s="1"/>
  <c r="G2940" i="3"/>
  <c r="AM2940" i="3" s="1"/>
  <c r="AG2940" i="3" l="1"/>
  <c r="AW170" i="3"/>
  <c r="BA170" i="3" s="1"/>
  <c r="AR2939" i="3"/>
  <c r="AP2939" i="3"/>
  <c r="AQ2939" i="3" s="1"/>
  <c r="S2941" i="3"/>
  <c r="W2940" i="3"/>
  <c r="U2940" i="3"/>
  <c r="H2940" i="3"/>
  <c r="AN2940" i="3" s="1"/>
  <c r="L2939" i="3"/>
  <c r="J2939" i="3"/>
  <c r="K2939" i="3" s="1"/>
  <c r="AD2942" i="3"/>
  <c r="AH2942" i="3" s="1"/>
  <c r="AF2941" i="3"/>
  <c r="AG2941" i="3" s="1"/>
  <c r="H2737" i="1"/>
  <c r="L2736" i="1"/>
  <c r="J2736" i="1"/>
  <c r="K2736" i="1" s="1"/>
  <c r="G2941" i="3"/>
  <c r="AM2941" i="3" s="1"/>
  <c r="AR2940" i="3" l="1"/>
  <c r="AP2940" i="3"/>
  <c r="V2940" i="3"/>
  <c r="AV170" i="3"/>
  <c r="AZ170" i="3" s="1"/>
  <c r="H2941" i="3"/>
  <c r="AN2941" i="3" s="1"/>
  <c r="L2940" i="3"/>
  <c r="J2940" i="3"/>
  <c r="S2942" i="3"/>
  <c r="W2941" i="3"/>
  <c r="U2941" i="3"/>
  <c r="V2941" i="3" s="1"/>
  <c r="AD2943" i="3"/>
  <c r="AH2943" i="3" s="1"/>
  <c r="AF2942" i="3"/>
  <c r="AG2942" i="3" s="1"/>
  <c r="H2738" i="1"/>
  <c r="L2737" i="1"/>
  <c r="J2737" i="1"/>
  <c r="K2737" i="1" s="1"/>
  <c r="G2942" i="3"/>
  <c r="AM2942" i="3" s="1"/>
  <c r="AR2941" i="3" l="1"/>
  <c r="AP2941" i="3"/>
  <c r="AQ2941" i="3" s="1"/>
  <c r="K2940" i="3"/>
  <c r="AU170" i="3"/>
  <c r="AY170" i="3" s="1"/>
  <c r="AX170" i="3"/>
  <c r="BB170" i="3" s="1"/>
  <c r="AQ2940" i="3"/>
  <c r="S2943" i="3"/>
  <c r="W2942" i="3"/>
  <c r="U2942" i="3"/>
  <c r="V2942" i="3" s="1"/>
  <c r="H2942" i="3"/>
  <c r="AN2942" i="3" s="1"/>
  <c r="L2941" i="3"/>
  <c r="J2941" i="3"/>
  <c r="K2941" i="3" s="1"/>
  <c r="AD2944" i="3"/>
  <c r="AH2944" i="3" s="1"/>
  <c r="AF2943" i="3"/>
  <c r="AG2943" i="3" s="1"/>
  <c r="H2739" i="1"/>
  <c r="L2738" i="1"/>
  <c r="J2738" i="1"/>
  <c r="K2738" i="1" s="1"/>
  <c r="G2943" i="3"/>
  <c r="AM2943" i="3" s="1"/>
  <c r="AR2942" i="3" l="1"/>
  <c r="AP2942" i="3"/>
  <c r="AQ2942" i="3" s="1"/>
  <c r="H2943" i="3"/>
  <c r="AN2943" i="3" s="1"/>
  <c r="L2942" i="3"/>
  <c r="J2942" i="3"/>
  <c r="K2942" i="3" s="1"/>
  <c r="S2944" i="3"/>
  <c r="W2943" i="3"/>
  <c r="U2943" i="3"/>
  <c r="V2943" i="3" s="1"/>
  <c r="AD2945" i="3"/>
  <c r="AH2945" i="3" s="1"/>
  <c r="AF2944" i="3"/>
  <c r="AG2944" i="3" s="1"/>
  <c r="H2740" i="1"/>
  <c r="L2739" i="1"/>
  <c r="J2739" i="1"/>
  <c r="K2739" i="1" s="1"/>
  <c r="G2944" i="3"/>
  <c r="AM2944" i="3" s="1"/>
  <c r="AR2943" i="3" l="1"/>
  <c r="AP2943" i="3"/>
  <c r="AQ2943" i="3" s="1"/>
  <c r="S2945" i="3"/>
  <c r="W2944" i="3"/>
  <c r="U2944" i="3"/>
  <c r="V2944" i="3" s="1"/>
  <c r="H2944" i="3"/>
  <c r="AN2944" i="3" s="1"/>
  <c r="L2943" i="3"/>
  <c r="J2943" i="3"/>
  <c r="K2943" i="3" s="1"/>
  <c r="AD2946" i="3"/>
  <c r="AH2946" i="3" s="1"/>
  <c r="AF2945" i="3"/>
  <c r="AG2945" i="3" s="1"/>
  <c r="H2741" i="1"/>
  <c r="L2740" i="1"/>
  <c r="J2740" i="1"/>
  <c r="K2740" i="1" s="1"/>
  <c r="G2945" i="3"/>
  <c r="AM2945" i="3" s="1"/>
  <c r="AR2944" i="3" l="1"/>
  <c r="AP2944" i="3"/>
  <c r="AQ2944" i="3" s="1"/>
  <c r="H2945" i="3"/>
  <c r="AN2945" i="3" s="1"/>
  <c r="L2944" i="3"/>
  <c r="J2944" i="3"/>
  <c r="K2944" i="3" s="1"/>
  <c r="S2946" i="3"/>
  <c r="W2945" i="3"/>
  <c r="U2945" i="3"/>
  <c r="V2945" i="3" s="1"/>
  <c r="AD2947" i="3"/>
  <c r="AH2947" i="3" s="1"/>
  <c r="AF2946" i="3"/>
  <c r="AG2946" i="3" s="1"/>
  <c r="H2742" i="1"/>
  <c r="L2741" i="1"/>
  <c r="J2741" i="1"/>
  <c r="K2741" i="1" s="1"/>
  <c r="G2946" i="3"/>
  <c r="AM2946" i="3" s="1"/>
  <c r="AR2945" i="3" l="1"/>
  <c r="AP2945" i="3"/>
  <c r="AQ2945" i="3" s="1"/>
  <c r="S2947" i="3"/>
  <c r="W2946" i="3"/>
  <c r="U2946" i="3"/>
  <c r="V2946" i="3" s="1"/>
  <c r="H2946" i="3"/>
  <c r="AN2946" i="3" s="1"/>
  <c r="L2945" i="3"/>
  <c r="J2945" i="3"/>
  <c r="K2945" i="3" s="1"/>
  <c r="AD2948" i="3"/>
  <c r="AH2948" i="3" s="1"/>
  <c r="AF2947" i="3"/>
  <c r="AG2947" i="3" s="1"/>
  <c r="H2743" i="1"/>
  <c r="L2742" i="1"/>
  <c r="J2742" i="1"/>
  <c r="K2742" i="1" s="1"/>
  <c r="G2947" i="3"/>
  <c r="AM2947" i="3" s="1"/>
  <c r="AR2946" i="3" l="1"/>
  <c r="AP2946" i="3"/>
  <c r="AQ2946" i="3" s="1"/>
  <c r="H2947" i="3"/>
  <c r="AN2947" i="3" s="1"/>
  <c r="L2946" i="3"/>
  <c r="J2946" i="3"/>
  <c r="K2946" i="3" s="1"/>
  <c r="S2948" i="3"/>
  <c r="W2947" i="3"/>
  <c r="U2947" i="3"/>
  <c r="V2947" i="3" s="1"/>
  <c r="AD2949" i="3"/>
  <c r="AH2949" i="3" s="1"/>
  <c r="AF2948" i="3"/>
  <c r="AG2948" i="3" s="1"/>
  <c r="H2744" i="1"/>
  <c r="L2743" i="1"/>
  <c r="J2743" i="1"/>
  <c r="K2743" i="1" s="1"/>
  <c r="G2948" i="3"/>
  <c r="AM2948" i="3" s="1"/>
  <c r="AR2947" i="3" l="1"/>
  <c r="AP2947" i="3"/>
  <c r="AQ2947" i="3" s="1"/>
  <c r="S2949" i="3"/>
  <c r="W2948" i="3"/>
  <c r="U2948" i="3"/>
  <c r="V2948" i="3" s="1"/>
  <c r="H2948" i="3"/>
  <c r="AN2948" i="3" s="1"/>
  <c r="L2947" i="3"/>
  <c r="J2947" i="3"/>
  <c r="K2947" i="3" s="1"/>
  <c r="AD2950" i="3"/>
  <c r="AH2950" i="3" s="1"/>
  <c r="AF2949" i="3"/>
  <c r="AG2949" i="3" s="1"/>
  <c r="H2745" i="1"/>
  <c r="L2744" i="1"/>
  <c r="J2744" i="1"/>
  <c r="K2744" i="1" s="1"/>
  <c r="G2949" i="3"/>
  <c r="AM2949" i="3" s="1"/>
  <c r="AR2948" i="3" l="1"/>
  <c r="AP2948" i="3"/>
  <c r="AQ2948" i="3" s="1"/>
  <c r="H2949" i="3"/>
  <c r="AN2949" i="3" s="1"/>
  <c r="L2948" i="3"/>
  <c r="J2948" i="3"/>
  <c r="K2948" i="3" s="1"/>
  <c r="S2950" i="3"/>
  <c r="W2949" i="3"/>
  <c r="U2949" i="3"/>
  <c r="V2949" i="3" s="1"/>
  <c r="AD2951" i="3"/>
  <c r="AH2951" i="3" s="1"/>
  <c r="AF2950" i="3"/>
  <c r="AG2950" i="3" s="1"/>
  <c r="H2746" i="1"/>
  <c r="J2745" i="1"/>
  <c r="K2745" i="1" s="1"/>
  <c r="L2745" i="1"/>
  <c r="G2950" i="3"/>
  <c r="AM2950" i="3" s="1"/>
  <c r="AR2949" i="3" l="1"/>
  <c r="AP2949" i="3"/>
  <c r="AQ2949" i="3" s="1"/>
  <c r="S2951" i="3"/>
  <c r="W2950" i="3"/>
  <c r="U2950" i="3"/>
  <c r="V2950" i="3" s="1"/>
  <c r="H2950" i="3"/>
  <c r="AN2950" i="3" s="1"/>
  <c r="L2949" i="3"/>
  <c r="J2949" i="3"/>
  <c r="K2949" i="3" s="1"/>
  <c r="AD2952" i="3"/>
  <c r="AH2952" i="3" s="1"/>
  <c r="AF2951" i="3"/>
  <c r="AG2951" i="3" s="1"/>
  <c r="H2747" i="1"/>
  <c r="L2746" i="1"/>
  <c r="J2746" i="1"/>
  <c r="G2951" i="3"/>
  <c r="AM2951" i="3" s="1"/>
  <c r="AR2950" i="3" l="1"/>
  <c r="AP2950" i="3"/>
  <c r="AQ2950" i="3" s="1"/>
  <c r="K2746" i="1"/>
  <c r="S149" i="1"/>
  <c r="T149" i="1" s="1"/>
  <c r="H2951" i="3"/>
  <c r="AN2951" i="3" s="1"/>
  <c r="L2950" i="3"/>
  <c r="J2950" i="3"/>
  <c r="K2950" i="3" s="1"/>
  <c r="S2952" i="3"/>
  <c r="W2951" i="3"/>
  <c r="U2951" i="3"/>
  <c r="V2951" i="3" s="1"/>
  <c r="AD2953" i="3"/>
  <c r="AH2953" i="3" s="1"/>
  <c r="AF2952" i="3"/>
  <c r="AG2952" i="3" s="1"/>
  <c r="H2748" i="1"/>
  <c r="L2747" i="1"/>
  <c r="J2747" i="1"/>
  <c r="K2747" i="1" s="1"/>
  <c r="G2952" i="3"/>
  <c r="AM2952" i="3" s="1"/>
  <c r="AR2951" i="3" l="1"/>
  <c r="AP2951" i="3"/>
  <c r="AQ2951" i="3" s="1"/>
  <c r="S2953" i="3"/>
  <c r="W2952" i="3"/>
  <c r="U2952" i="3"/>
  <c r="V2952" i="3" s="1"/>
  <c r="H2952" i="3"/>
  <c r="AN2952" i="3" s="1"/>
  <c r="L2951" i="3"/>
  <c r="J2951" i="3"/>
  <c r="K2951" i="3" s="1"/>
  <c r="AD2954" i="3"/>
  <c r="AH2954" i="3" s="1"/>
  <c r="AF2953" i="3"/>
  <c r="AG2953" i="3" s="1"/>
  <c r="H2749" i="1"/>
  <c r="L2748" i="1"/>
  <c r="J2748" i="1"/>
  <c r="K2748" i="1" s="1"/>
  <c r="G2953" i="3"/>
  <c r="AM2953" i="3" s="1"/>
  <c r="AR2952" i="3" l="1"/>
  <c r="AP2952" i="3"/>
  <c r="AQ2952" i="3" s="1"/>
  <c r="H2953" i="3"/>
  <c r="AN2953" i="3" s="1"/>
  <c r="L2952" i="3"/>
  <c r="J2952" i="3"/>
  <c r="K2952" i="3" s="1"/>
  <c r="S2954" i="3"/>
  <c r="W2953" i="3"/>
  <c r="U2953" i="3"/>
  <c r="V2953" i="3" s="1"/>
  <c r="AD2955" i="3"/>
  <c r="AH2955" i="3" s="1"/>
  <c r="AF2954" i="3"/>
  <c r="AG2954" i="3" s="1"/>
  <c r="H2750" i="1"/>
  <c r="L2749" i="1"/>
  <c r="J2749" i="1"/>
  <c r="K2749" i="1" s="1"/>
  <c r="G2954" i="3"/>
  <c r="AM2954" i="3" s="1"/>
  <c r="AR2953" i="3" l="1"/>
  <c r="AP2953" i="3"/>
  <c r="AQ2953" i="3" s="1"/>
  <c r="S2955" i="3"/>
  <c r="W2954" i="3"/>
  <c r="U2954" i="3"/>
  <c r="V2954" i="3" s="1"/>
  <c r="H2954" i="3"/>
  <c r="AN2954" i="3" s="1"/>
  <c r="L2953" i="3"/>
  <c r="J2953" i="3"/>
  <c r="K2953" i="3" s="1"/>
  <c r="AD2956" i="3"/>
  <c r="AH2956" i="3" s="1"/>
  <c r="AF2955" i="3"/>
  <c r="AG2955" i="3" s="1"/>
  <c r="H2751" i="1"/>
  <c r="L2750" i="1"/>
  <c r="J2750" i="1"/>
  <c r="K2750" i="1" s="1"/>
  <c r="G2955" i="3"/>
  <c r="AM2955" i="3" s="1"/>
  <c r="AR2954" i="3" l="1"/>
  <c r="AP2954" i="3"/>
  <c r="AQ2954" i="3" s="1"/>
  <c r="H2955" i="3"/>
  <c r="AN2955" i="3" s="1"/>
  <c r="L2954" i="3"/>
  <c r="J2954" i="3"/>
  <c r="K2954" i="3" s="1"/>
  <c r="S2956" i="3"/>
  <c r="W2955" i="3"/>
  <c r="U2955" i="3"/>
  <c r="V2955" i="3" s="1"/>
  <c r="AD2957" i="3"/>
  <c r="AH2957" i="3" s="1"/>
  <c r="AF2956" i="3"/>
  <c r="AG2956" i="3" s="1"/>
  <c r="H2752" i="1"/>
  <c r="L2751" i="1"/>
  <c r="J2751" i="1"/>
  <c r="K2751" i="1" s="1"/>
  <c r="G2956" i="3"/>
  <c r="AM2956" i="3" s="1"/>
  <c r="AR2955" i="3" l="1"/>
  <c r="AP2955" i="3"/>
  <c r="AQ2955" i="3" s="1"/>
  <c r="S2957" i="3"/>
  <c r="W2956" i="3"/>
  <c r="U2956" i="3"/>
  <c r="V2956" i="3" s="1"/>
  <c r="H2956" i="3"/>
  <c r="AN2956" i="3" s="1"/>
  <c r="L2955" i="3"/>
  <c r="J2955" i="3"/>
  <c r="K2955" i="3" s="1"/>
  <c r="AD2958" i="3"/>
  <c r="AH2958" i="3" s="1"/>
  <c r="AF2957" i="3"/>
  <c r="AG2957" i="3" s="1"/>
  <c r="H2753" i="1"/>
  <c r="L2752" i="1"/>
  <c r="J2752" i="1"/>
  <c r="K2752" i="1" s="1"/>
  <c r="G2957" i="3"/>
  <c r="AM2957" i="3" s="1"/>
  <c r="AR2956" i="3" l="1"/>
  <c r="AP2956" i="3"/>
  <c r="AQ2956" i="3" s="1"/>
  <c r="H2957" i="3"/>
  <c r="AN2957" i="3" s="1"/>
  <c r="L2956" i="3"/>
  <c r="J2956" i="3"/>
  <c r="K2956" i="3" s="1"/>
  <c r="S2958" i="3"/>
  <c r="W2957" i="3"/>
  <c r="U2957" i="3"/>
  <c r="V2957" i="3" s="1"/>
  <c r="AD2959" i="3"/>
  <c r="AH2959" i="3" s="1"/>
  <c r="AF2958" i="3"/>
  <c r="AG2958" i="3" s="1"/>
  <c r="H2754" i="1"/>
  <c r="L2753" i="1"/>
  <c r="J2753" i="1"/>
  <c r="K2753" i="1" s="1"/>
  <c r="G2958" i="3"/>
  <c r="AM2958" i="3" s="1"/>
  <c r="AR2957" i="3" l="1"/>
  <c r="AP2957" i="3"/>
  <c r="AQ2957" i="3" s="1"/>
  <c r="S2959" i="3"/>
  <c r="W2958" i="3"/>
  <c r="U2958" i="3"/>
  <c r="V2958" i="3" s="1"/>
  <c r="H2958" i="3"/>
  <c r="AN2958" i="3" s="1"/>
  <c r="L2957" i="3"/>
  <c r="J2957" i="3"/>
  <c r="K2957" i="3" s="1"/>
  <c r="AD2960" i="3"/>
  <c r="AH2960" i="3" s="1"/>
  <c r="AF2959" i="3"/>
  <c r="H2755" i="1"/>
  <c r="L2754" i="1"/>
  <c r="J2754" i="1"/>
  <c r="K2754" i="1" s="1"/>
  <c r="G2959" i="3"/>
  <c r="AM2959" i="3" s="1"/>
  <c r="AG2959" i="3" l="1"/>
  <c r="AW171" i="3"/>
  <c r="BA171" i="3" s="1"/>
  <c r="AR2958" i="3"/>
  <c r="AP2958" i="3"/>
  <c r="AQ2958" i="3" s="1"/>
  <c r="H2959" i="3"/>
  <c r="AN2959" i="3" s="1"/>
  <c r="L2958" i="3"/>
  <c r="J2958" i="3"/>
  <c r="K2958" i="3" s="1"/>
  <c r="S2960" i="3"/>
  <c r="W2959" i="3"/>
  <c r="U2959" i="3"/>
  <c r="AD2961" i="3"/>
  <c r="AH2961" i="3" s="1"/>
  <c r="AF2960" i="3"/>
  <c r="AG2960" i="3" s="1"/>
  <c r="H2756" i="1"/>
  <c r="L2755" i="1"/>
  <c r="J2755" i="1"/>
  <c r="K2755" i="1" s="1"/>
  <c r="G2960" i="3"/>
  <c r="AM2960" i="3" s="1"/>
  <c r="V2959" i="3" l="1"/>
  <c r="AV171" i="3"/>
  <c r="AZ171" i="3" s="1"/>
  <c r="AR2959" i="3"/>
  <c r="AP2959" i="3"/>
  <c r="S2961" i="3"/>
  <c r="W2960" i="3"/>
  <c r="U2960" i="3"/>
  <c r="V2960" i="3" s="1"/>
  <c r="H2960" i="3"/>
  <c r="AN2960" i="3" s="1"/>
  <c r="L2959" i="3"/>
  <c r="J2959" i="3"/>
  <c r="AD2962" i="3"/>
  <c r="AH2962" i="3" s="1"/>
  <c r="AF2961" i="3"/>
  <c r="AG2961" i="3" s="1"/>
  <c r="H2757" i="1"/>
  <c r="L2756" i="1"/>
  <c r="J2756" i="1"/>
  <c r="K2756" i="1" s="1"/>
  <c r="G2961" i="3"/>
  <c r="AM2961" i="3" s="1"/>
  <c r="AX171" i="3" l="1"/>
  <c r="BB171" i="3" s="1"/>
  <c r="AQ2959" i="3"/>
  <c r="AR2960" i="3"/>
  <c r="AP2960" i="3"/>
  <c r="AQ2960" i="3" s="1"/>
  <c r="K2959" i="3"/>
  <c r="AU171" i="3"/>
  <c r="AY171" i="3" s="1"/>
  <c r="H2961" i="3"/>
  <c r="AN2961" i="3" s="1"/>
  <c r="L2960" i="3"/>
  <c r="J2960" i="3"/>
  <c r="K2960" i="3" s="1"/>
  <c r="S2962" i="3"/>
  <c r="W2961" i="3"/>
  <c r="U2961" i="3"/>
  <c r="V2961" i="3" s="1"/>
  <c r="AD2963" i="3"/>
  <c r="AH2963" i="3" s="1"/>
  <c r="AF2962" i="3"/>
  <c r="AG2962" i="3" s="1"/>
  <c r="H2758" i="1"/>
  <c r="L2757" i="1"/>
  <c r="J2757" i="1"/>
  <c r="K2757" i="1" s="1"/>
  <c r="G2962" i="3"/>
  <c r="AM2962" i="3" s="1"/>
  <c r="AR2961" i="3" l="1"/>
  <c r="AP2961" i="3"/>
  <c r="AQ2961" i="3" s="1"/>
  <c r="S2963" i="3"/>
  <c r="W2962" i="3"/>
  <c r="U2962" i="3"/>
  <c r="V2962" i="3" s="1"/>
  <c r="H2962" i="3"/>
  <c r="AN2962" i="3" s="1"/>
  <c r="L2961" i="3"/>
  <c r="J2961" i="3"/>
  <c r="K2961" i="3" s="1"/>
  <c r="AD2964" i="3"/>
  <c r="AH2964" i="3" s="1"/>
  <c r="AF2963" i="3"/>
  <c r="AG2963" i="3" s="1"/>
  <c r="H2759" i="1"/>
  <c r="L2758" i="1"/>
  <c r="J2758" i="1"/>
  <c r="K2758" i="1" s="1"/>
  <c r="G2963" i="3"/>
  <c r="AM2963" i="3" s="1"/>
  <c r="AR2962" i="3" l="1"/>
  <c r="AP2962" i="3"/>
  <c r="AQ2962" i="3" s="1"/>
  <c r="H2963" i="3"/>
  <c r="AN2963" i="3" s="1"/>
  <c r="L2962" i="3"/>
  <c r="J2962" i="3"/>
  <c r="K2962" i="3" s="1"/>
  <c r="S2964" i="3"/>
  <c r="W2963" i="3"/>
  <c r="U2963" i="3"/>
  <c r="V2963" i="3" s="1"/>
  <c r="AD2965" i="3"/>
  <c r="AH2965" i="3" s="1"/>
  <c r="AF2964" i="3"/>
  <c r="AG2964" i="3" s="1"/>
  <c r="H2760" i="1"/>
  <c r="L2759" i="1"/>
  <c r="J2759" i="1"/>
  <c r="K2759" i="1" s="1"/>
  <c r="G2964" i="3"/>
  <c r="AM2964" i="3" s="1"/>
  <c r="AR2963" i="3" l="1"/>
  <c r="AP2963" i="3"/>
  <c r="AQ2963" i="3" s="1"/>
  <c r="S2965" i="3"/>
  <c r="W2964" i="3"/>
  <c r="U2964" i="3"/>
  <c r="V2964" i="3" s="1"/>
  <c r="H2964" i="3"/>
  <c r="AN2964" i="3" s="1"/>
  <c r="L2963" i="3"/>
  <c r="J2963" i="3"/>
  <c r="K2963" i="3" s="1"/>
  <c r="AD2966" i="3"/>
  <c r="AH2966" i="3" s="1"/>
  <c r="AF2965" i="3"/>
  <c r="AG2965" i="3" s="1"/>
  <c r="H2761" i="1"/>
  <c r="L2760" i="1"/>
  <c r="J2760" i="1"/>
  <c r="K2760" i="1" s="1"/>
  <c r="G2965" i="3"/>
  <c r="AM2965" i="3" s="1"/>
  <c r="AR2964" i="3" l="1"/>
  <c r="AP2964" i="3"/>
  <c r="AQ2964" i="3" s="1"/>
  <c r="H2965" i="3"/>
  <c r="AN2965" i="3" s="1"/>
  <c r="L2964" i="3"/>
  <c r="J2964" i="3"/>
  <c r="K2964" i="3" s="1"/>
  <c r="S2966" i="3"/>
  <c r="W2965" i="3"/>
  <c r="U2965" i="3"/>
  <c r="V2965" i="3" s="1"/>
  <c r="AD2967" i="3"/>
  <c r="AH2967" i="3" s="1"/>
  <c r="AF2966" i="3"/>
  <c r="AG2966" i="3" s="1"/>
  <c r="H2762" i="1"/>
  <c r="L2761" i="1"/>
  <c r="J2761" i="1"/>
  <c r="K2761" i="1" s="1"/>
  <c r="G2966" i="3"/>
  <c r="AM2966" i="3" s="1"/>
  <c r="AR2965" i="3" l="1"/>
  <c r="AP2965" i="3"/>
  <c r="AQ2965" i="3" s="1"/>
  <c r="S2967" i="3"/>
  <c r="W2966" i="3"/>
  <c r="U2966" i="3"/>
  <c r="V2966" i="3" s="1"/>
  <c r="H2966" i="3"/>
  <c r="AN2966" i="3" s="1"/>
  <c r="L2965" i="3"/>
  <c r="J2965" i="3"/>
  <c r="K2965" i="3" s="1"/>
  <c r="AD2968" i="3"/>
  <c r="AH2968" i="3" s="1"/>
  <c r="AF2967" i="3"/>
  <c r="AG2967" i="3" s="1"/>
  <c r="H2763" i="1"/>
  <c r="L2762" i="1"/>
  <c r="J2762" i="1"/>
  <c r="K2762" i="1" s="1"/>
  <c r="G2967" i="3"/>
  <c r="AM2967" i="3" s="1"/>
  <c r="AR2966" i="3" l="1"/>
  <c r="AP2966" i="3"/>
  <c r="AQ2966" i="3" s="1"/>
  <c r="H2967" i="3"/>
  <c r="AN2967" i="3" s="1"/>
  <c r="L2966" i="3"/>
  <c r="J2966" i="3"/>
  <c r="K2966" i="3" s="1"/>
  <c r="S2968" i="3"/>
  <c r="W2967" i="3"/>
  <c r="U2967" i="3"/>
  <c r="V2967" i="3" s="1"/>
  <c r="AD2969" i="3"/>
  <c r="AH2969" i="3" s="1"/>
  <c r="AF2968" i="3"/>
  <c r="AG2968" i="3" s="1"/>
  <c r="H2764" i="1"/>
  <c r="L2763" i="1"/>
  <c r="J2763" i="1"/>
  <c r="K2763" i="1" s="1"/>
  <c r="G2968" i="3"/>
  <c r="AM2968" i="3" s="1"/>
  <c r="AR2967" i="3" l="1"/>
  <c r="AP2967" i="3"/>
  <c r="AQ2967" i="3" s="1"/>
  <c r="S2969" i="3"/>
  <c r="W2968" i="3"/>
  <c r="U2968" i="3"/>
  <c r="V2968" i="3" s="1"/>
  <c r="H2968" i="3"/>
  <c r="AN2968" i="3" s="1"/>
  <c r="L2967" i="3"/>
  <c r="J2967" i="3"/>
  <c r="K2967" i="3" s="1"/>
  <c r="AD2970" i="3"/>
  <c r="AH2970" i="3" s="1"/>
  <c r="AF2969" i="3"/>
  <c r="AG2969" i="3" s="1"/>
  <c r="H2765" i="1"/>
  <c r="L2764" i="1"/>
  <c r="J2764" i="1"/>
  <c r="K2764" i="1" s="1"/>
  <c r="G2969" i="3"/>
  <c r="AM2969" i="3" s="1"/>
  <c r="AR2968" i="3" l="1"/>
  <c r="AP2968" i="3"/>
  <c r="AQ2968" i="3" s="1"/>
  <c r="H2969" i="3"/>
  <c r="AN2969" i="3" s="1"/>
  <c r="L2968" i="3"/>
  <c r="J2968" i="3"/>
  <c r="K2968" i="3" s="1"/>
  <c r="S2970" i="3"/>
  <c r="W2969" i="3"/>
  <c r="U2969" i="3"/>
  <c r="V2969" i="3" s="1"/>
  <c r="AD2971" i="3"/>
  <c r="AH2971" i="3" s="1"/>
  <c r="AF2970" i="3"/>
  <c r="AG2970" i="3" s="1"/>
  <c r="H2766" i="1"/>
  <c r="L2765" i="1"/>
  <c r="J2765" i="1"/>
  <c r="K2765" i="1" s="1"/>
  <c r="G2970" i="3"/>
  <c r="AM2970" i="3" s="1"/>
  <c r="AR2969" i="3" l="1"/>
  <c r="AP2969" i="3"/>
  <c r="AQ2969" i="3" s="1"/>
  <c r="S2971" i="3"/>
  <c r="W2970" i="3"/>
  <c r="U2970" i="3"/>
  <c r="V2970" i="3" s="1"/>
  <c r="H2970" i="3"/>
  <c r="AN2970" i="3" s="1"/>
  <c r="L2969" i="3"/>
  <c r="J2969" i="3"/>
  <c r="K2969" i="3" s="1"/>
  <c r="AD2972" i="3"/>
  <c r="AH2972" i="3" s="1"/>
  <c r="AF2971" i="3"/>
  <c r="AG2971" i="3" s="1"/>
  <c r="H2767" i="1"/>
  <c r="L2766" i="1"/>
  <c r="J2766" i="1"/>
  <c r="G2971" i="3"/>
  <c r="AM2971" i="3" s="1"/>
  <c r="AR2970" i="3" l="1"/>
  <c r="AP2970" i="3"/>
  <c r="AQ2970" i="3" s="1"/>
  <c r="K2766" i="1"/>
  <c r="S150" i="1"/>
  <c r="T150" i="1" s="1"/>
  <c r="H2971" i="3"/>
  <c r="AN2971" i="3" s="1"/>
  <c r="L2970" i="3"/>
  <c r="J2970" i="3"/>
  <c r="K2970" i="3" s="1"/>
  <c r="S2972" i="3"/>
  <c r="W2971" i="3"/>
  <c r="U2971" i="3"/>
  <c r="V2971" i="3" s="1"/>
  <c r="AD2973" i="3"/>
  <c r="AH2973" i="3" s="1"/>
  <c r="AF2972" i="3"/>
  <c r="AG2972" i="3" s="1"/>
  <c r="H2768" i="1"/>
  <c r="L2767" i="1"/>
  <c r="J2767" i="1"/>
  <c r="K2767" i="1" s="1"/>
  <c r="G2972" i="3"/>
  <c r="AM2972" i="3" s="1"/>
  <c r="AR2971" i="3" l="1"/>
  <c r="AP2971" i="3"/>
  <c r="AQ2971" i="3" s="1"/>
  <c r="S2973" i="3"/>
  <c r="W2972" i="3"/>
  <c r="U2972" i="3"/>
  <c r="V2972" i="3" s="1"/>
  <c r="H2972" i="3"/>
  <c r="AN2972" i="3" s="1"/>
  <c r="L2971" i="3"/>
  <c r="J2971" i="3"/>
  <c r="K2971" i="3" s="1"/>
  <c r="AD2974" i="3"/>
  <c r="AH2974" i="3" s="1"/>
  <c r="AF2973" i="3"/>
  <c r="AG2973" i="3" s="1"/>
  <c r="H2769" i="1"/>
  <c r="L2768" i="1"/>
  <c r="J2768" i="1"/>
  <c r="K2768" i="1" s="1"/>
  <c r="G2973" i="3"/>
  <c r="AM2973" i="3" s="1"/>
  <c r="AR2972" i="3" l="1"/>
  <c r="AP2972" i="3"/>
  <c r="AQ2972" i="3" s="1"/>
  <c r="H2973" i="3"/>
  <c r="AN2973" i="3" s="1"/>
  <c r="L2972" i="3"/>
  <c r="J2972" i="3"/>
  <c r="K2972" i="3" s="1"/>
  <c r="S2974" i="3"/>
  <c r="W2973" i="3"/>
  <c r="U2973" i="3"/>
  <c r="V2973" i="3" s="1"/>
  <c r="AD2975" i="3"/>
  <c r="AH2975" i="3" s="1"/>
  <c r="AF2974" i="3"/>
  <c r="AG2974" i="3" s="1"/>
  <c r="H2770" i="1"/>
  <c r="J2769" i="1"/>
  <c r="K2769" i="1" s="1"/>
  <c r="L2769" i="1"/>
  <c r="G2974" i="3"/>
  <c r="AM2974" i="3" s="1"/>
  <c r="AR2973" i="3" l="1"/>
  <c r="AP2973" i="3"/>
  <c r="AQ2973" i="3" s="1"/>
  <c r="S2975" i="3"/>
  <c r="W2974" i="3"/>
  <c r="U2974" i="3"/>
  <c r="V2974" i="3" s="1"/>
  <c r="H2974" i="3"/>
  <c r="AN2974" i="3" s="1"/>
  <c r="L2973" i="3"/>
  <c r="J2973" i="3"/>
  <c r="K2973" i="3" s="1"/>
  <c r="AD2976" i="3"/>
  <c r="AH2976" i="3" s="1"/>
  <c r="AF2975" i="3"/>
  <c r="AG2975" i="3" s="1"/>
  <c r="H2771" i="1"/>
  <c r="L2770" i="1"/>
  <c r="J2770" i="1"/>
  <c r="K2770" i="1" s="1"/>
  <c r="G2975" i="3"/>
  <c r="AM2975" i="3" s="1"/>
  <c r="AR2974" i="3" l="1"/>
  <c r="AP2974" i="3"/>
  <c r="AQ2974" i="3" s="1"/>
  <c r="H2975" i="3"/>
  <c r="AN2975" i="3" s="1"/>
  <c r="L2974" i="3"/>
  <c r="J2974" i="3"/>
  <c r="K2974" i="3" s="1"/>
  <c r="S2976" i="3"/>
  <c r="W2975" i="3"/>
  <c r="U2975" i="3"/>
  <c r="V2975" i="3" s="1"/>
  <c r="AD2977" i="3"/>
  <c r="AH2977" i="3" s="1"/>
  <c r="AF2976" i="3"/>
  <c r="AG2976" i="3" s="1"/>
  <c r="H2772" i="1"/>
  <c r="L2771" i="1"/>
  <c r="J2771" i="1"/>
  <c r="K2771" i="1" s="1"/>
  <c r="G2976" i="3"/>
  <c r="AM2976" i="3" s="1"/>
  <c r="AR2975" i="3" l="1"/>
  <c r="AP2975" i="3"/>
  <c r="AQ2975" i="3" s="1"/>
  <c r="S2977" i="3"/>
  <c r="W2976" i="3"/>
  <c r="U2976" i="3"/>
  <c r="V2976" i="3" s="1"/>
  <c r="H2976" i="3"/>
  <c r="AN2976" i="3" s="1"/>
  <c r="L2975" i="3"/>
  <c r="J2975" i="3"/>
  <c r="K2975" i="3" s="1"/>
  <c r="AD2978" i="3"/>
  <c r="AH2978" i="3" s="1"/>
  <c r="AF2977" i="3"/>
  <c r="AG2977" i="3" s="1"/>
  <c r="H2773" i="1"/>
  <c r="L2772" i="1"/>
  <c r="J2772" i="1"/>
  <c r="K2772" i="1" s="1"/>
  <c r="G2977" i="3"/>
  <c r="AM2977" i="3" s="1"/>
  <c r="AR2976" i="3" l="1"/>
  <c r="AP2976" i="3"/>
  <c r="AQ2976" i="3" s="1"/>
  <c r="H2977" i="3"/>
  <c r="AN2977" i="3" s="1"/>
  <c r="L2976" i="3"/>
  <c r="J2976" i="3"/>
  <c r="K2976" i="3" s="1"/>
  <c r="S2978" i="3"/>
  <c r="W2977" i="3"/>
  <c r="U2977" i="3"/>
  <c r="V2977" i="3" s="1"/>
  <c r="AD2979" i="3"/>
  <c r="AH2979" i="3" s="1"/>
  <c r="AF2978" i="3"/>
  <c r="AG2978" i="3" s="1"/>
  <c r="H2774" i="1"/>
  <c r="L2773" i="1"/>
  <c r="J2773" i="1"/>
  <c r="K2773" i="1" s="1"/>
  <c r="G2978" i="3"/>
  <c r="AM2978" i="3" s="1"/>
  <c r="AR2977" i="3" l="1"/>
  <c r="AP2977" i="3"/>
  <c r="AQ2977" i="3" s="1"/>
  <c r="S2979" i="3"/>
  <c r="W2978" i="3"/>
  <c r="U2978" i="3"/>
  <c r="V2978" i="3" s="1"/>
  <c r="H2978" i="3"/>
  <c r="AN2978" i="3" s="1"/>
  <c r="L2977" i="3"/>
  <c r="J2977" i="3"/>
  <c r="K2977" i="3" s="1"/>
  <c r="AD2980" i="3"/>
  <c r="AH2980" i="3" s="1"/>
  <c r="AF2979" i="3"/>
  <c r="H2775" i="1"/>
  <c r="L2774" i="1"/>
  <c r="J2774" i="1"/>
  <c r="K2774" i="1" s="1"/>
  <c r="G2979" i="3"/>
  <c r="AM2979" i="3" s="1"/>
  <c r="AG2979" i="3" l="1"/>
  <c r="AW172" i="3"/>
  <c r="BA172" i="3" s="1"/>
  <c r="AR2978" i="3"/>
  <c r="AP2978" i="3"/>
  <c r="AQ2978" i="3" s="1"/>
  <c r="H2979" i="3"/>
  <c r="AN2979" i="3" s="1"/>
  <c r="L2978" i="3"/>
  <c r="J2978" i="3"/>
  <c r="K2978" i="3" s="1"/>
  <c r="S2980" i="3"/>
  <c r="W2979" i="3"/>
  <c r="U2979" i="3"/>
  <c r="AD2981" i="3"/>
  <c r="AH2981" i="3" s="1"/>
  <c r="AF2980" i="3"/>
  <c r="AG2980" i="3" s="1"/>
  <c r="H2776" i="1"/>
  <c r="L2775" i="1"/>
  <c r="J2775" i="1"/>
  <c r="K2775" i="1" s="1"/>
  <c r="G2980" i="3"/>
  <c r="AM2980" i="3" s="1"/>
  <c r="V2979" i="3" l="1"/>
  <c r="AV172" i="3"/>
  <c r="AZ172" i="3" s="1"/>
  <c r="AR2979" i="3"/>
  <c r="AP2979" i="3"/>
  <c r="S2981" i="3"/>
  <c r="W2980" i="3"/>
  <c r="U2980" i="3"/>
  <c r="V2980" i="3" s="1"/>
  <c r="H2980" i="3"/>
  <c r="AN2980" i="3" s="1"/>
  <c r="L2979" i="3"/>
  <c r="J2979" i="3"/>
  <c r="AD2982" i="3"/>
  <c r="AH2982" i="3" s="1"/>
  <c r="AF2981" i="3"/>
  <c r="AG2981" i="3" s="1"/>
  <c r="H2777" i="1"/>
  <c r="L2776" i="1"/>
  <c r="J2776" i="1"/>
  <c r="K2776" i="1" s="1"/>
  <c r="G2981" i="3"/>
  <c r="AM2981" i="3" s="1"/>
  <c r="AX172" i="3" l="1"/>
  <c r="BB172" i="3" s="1"/>
  <c r="AQ2979" i="3"/>
  <c r="AR2980" i="3"/>
  <c r="AP2980" i="3"/>
  <c r="AQ2980" i="3" s="1"/>
  <c r="K2979" i="3"/>
  <c r="AU172" i="3"/>
  <c r="AY172" i="3" s="1"/>
  <c r="H2981" i="3"/>
  <c r="AN2981" i="3" s="1"/>
  <c r="L2980" i="3"/>
  <c r="J2980" i="3"/>
  <c r="K2980" i="3" s="1"/>
  <c r="S2982" i="3"/>
  <c r="W2981" i="3"/>
  <c r="U2981" i="3"/>
  <c r="V2981" i="3" s="1"/>
  <c r="AD2983" i="3"/>
  <c r="AH2983" i="3" s="1"/>
  <c r="AF2982" i="3"/>
  <c r="AG2982" i="3" s="1"/>
  <c r="H2778" i="1"/>
  <c r="L2777" i="1"/>
  <c r="J2777" i="1"/>
  <c r="K2777" i="1" s="1"/>
  <c r="G2982" i="3"/>
  <c r="AM2982" i="3" s="1"/>
  <c r="AR2981" i="3" l="1"/>
  <c r="AP2981" i="3"/>
  <c r="AQ2981" i="3" s="1"/>
  <c r="S2983" i="3"/>
  <c r="W2982" i="3"/>
  <c r="U2982" i="3"/>
  <c r="V2982" i="3" s="1"/>
  <c r="H2982" i="3"/>
  <c r="AN2982" i="3" s="1"/>
  <c r="L2981" i="3"/>
  <c r="J2981" i="3"/>
  <c r="K2981" i="3" s="1"/>
  <c r="AD2984" i="3"/>
  <c r="AH2984" i="3" s="1"/>
  <c r="AF2983" i="3"/>
  <c r="AG2983" i="3" s="1"/>
  <c r="H2779" i="1"/>
  <c r="L2778" i="1"/>
  <c r="J2778" i="1"/>
  <c r="K2778" i="1" s="1"/>
  <c r="G2983" i="3"/>
  <c r="AM2983" i="3" s="1"/>
  <c r="AR2982" i="3" l="1"/>
  <c r="AP2982" i="3"/>
  <c r="AQ2982" i="3" s="1"/>
  <c r="H2983" i="3"/>
  <c r="AN2983" i="3" s="1"/>
  <c r="L2982" i="3"/>
  <c r="J2982" i="3"/>
  <c r="K2982" i="3" s="1"/>
  <c r="S2984" i="3"/>
  <c r="W2983" i="3"/>
  <c r="U2983" i="3"/>
  <c r="V2983" i="3" s="1"/>
  <c r="AD2985" i="3"/>
  <c r="AH2985" i="3" s="1"/>
  <c r="AF2984" i="3"/>
  <c r="AG2984" i="3" s="1"/>
  <c r="H2780" i="1"/>
  <c r="L2779" i="1"/>
  <c r="J2779" i="1"/>
  <c r="K2779" i="1" s="1"/>
  <c r="G2984" i="3"/>
  <c r="AM2984" i="3" s="1"/>
  <c r="AR2983" i="3" l="1"/>
  <c r="AP2983" i="3"/>
  <c r="AQ2983" i="3" s="1"/>
  <c r="S2985" i="3"/>
  <c r="W2984" i="3"/>
  <c r="U2984" i="3"/>
  <c r="V2984" i="3" s="1"/>
  <c r="H2984" i="3"/>
  <c r="AN2984" i="3" s="1"/>
  <c r="L2983" i="3"/>
  <c r="J2983" i="3"/>
  <c r="K2983" i="3" s="1"/>
  <c r="AD2986" i="3"/>
  <c r="AH2986" i="3" s="1"/>
  <c r="AF2985" i="3"/>
  <c r="AG2985" i="3" s="1"/>
  <c r="H2781" i="1"/>
  <c r="L2780" i="1"/>
  <c r="J2780" i="1"/>
  <c r="K2780" i="1" s="1"/>
  <c r="G2985" i="3"/>
  <c r="AM2985" i="3" s="1"/>
  <c r="AR2984" i="3" l="1"/>
  <c r="AP2984" i="3"/>
  <c r="AQ2984" i="3" s="1"/>
  <c r="H2985" i="3"/>
  <c r="AN2985" i="3" s="1"/>
  <c r="L2984" i="3"/>
  <c r="J2984" i="3"/>
  <c r="K2984" i="3" s="1"/>
  <c r="S2986" i="3"/>
  <c r="W2985" i="3"/>
  <c r="U2985" i="3"/>
  <c r="V2985" i="3" s="1"/>
  <c r="AD2987" i="3"/>
  <c r="AH2987" i="3" s="1"/>
  <c r="AF2986" i="3"/>
  <c r="AG2986" i="3" s="1"/>
  <c r="H2782" i="1"/>
  <c r="L2781" i="1"/>
  <c r="J2781" i="1"/>
  <c r="K2781" i="1" s="1"/>
  <c r="G2986" i="3"/>
  <c r="AM2986" i="3" s="1"/>
  <c r="AR2985" i="3" l="1"/>
  <c r="AP2985" i="3"/>
  <c r="AQ2985" i="3" s="1"/>
  <c r="S2987" i="3"/>
  <c r="W2986" i="3"/>
  <c r="U2986" i="3"/>
  <c r="V2986" i="3" s="1"/>
  <c r="H2986" i="3"/>
  <c r="AN2986" i="3" s="1"/>
  <c r="L2985" i="3"/>
  <c r="J2985" i="3"/>
  <c r="K2985" i="3" s="1"/>
  <c r="AD2988" i="3"/>
  <c r="AH2988" i="3" s="1"/>
  <c r="AF2987" i="3"/>
  <c r="AG2987" i="3" s="1"/>
  <c r="H2783" i="1"/>
  <c r="L2782" i="1"/>
  <c r="J2782" i="1"/>
  <c r="K2782" i="1" s="1"/>
  <c r="G2987" i="3"/>
  <c r="AM2987" i="3" s="1"/>
  <c r="AR2986" i="3" l="1"/>
  <c r="AP2986" i="3"/>
  <c r="AQ2986" i="3" s="1"/>
  <c r="H2987" i="3"/>
  <c r="AN2987" i="3" s="1"/>
  <c r="L2986" i="3"/>
  <c r="J2986" i="3"/>
  <c r="K2986" i="3" s="1"/>
  <c r="S2988" i="3"/>
  <c r="W2987" i="3"/>
  <c r="U2987" i="3"/>
  <c r="V2987" i="3" s="1"/>
  <c r="AD2989" i="3"/>
  <c r="AH2989" i="3" s="1"/>
  <c r="AF2988" i="3"/>
  <c r="AG2988" i="3" s="1"/>
  <c r="H2784" i="1"/>
  <c r="L2783" i="1"/>
  <c r="J2783" i="1"/>
  <c r="K2783" i="1" s="1"/>
  <c r="G2988" i="3"/>
  <c r="AM2988" i="3" s="1"/>
  <c r="AR2987" i="3" l="1"/>
  <c r="AP2987" i="3"/>
  <c r="AQ2987" i="3" s="1"/>
  <c r="S2989" i="3"/>
  <c r="W2988" i="3"/>
  <c r="U2988" i="3"/>
  <c r="V2988" i="3" s="1"/>
  <c r="H2988" i="3"/>
  <c r="AN2988" i="3" s="1"/>
  <c r="L2987" i="3"/>
  <c r="J2987" i="3"/>
  <c r="K2987" i="3" s="1"/>
  <c r="AD2990" i="3"/>
  <c r="AH2990" i="3" s="1"/>
  <c r="AF2989" i="3"/>
  <c r="AG2989" i="3" s="1"/>
  <c r="H2785" i="1"/>
  <c r="L2784" i="1"/>
  <c r="J2784" i="1"/>
  <c r="G2989" i="3"/>
  <c r="AM2989" i="3" s="1"/>
  <c r="AR2988" i="3" l="1"/>
  <c r="AP2988" i="3"/>
  <c r="AQ2988" i="3" s="1"/>
  <c r="K2784" i="1"/>
  <c r="S151" i="1"/>
  <c r="T151" i="1" s="1"/>
  <c r="H2989" i="3"/>
  <c r="AN2989" i="3" s="1"/>
  <c r="L2988" i="3"/>
  <c r="J2988" i="3"/>
  <c r="K2988" i="3" s="1"/>
  <c r="S2990" i="3"/>
  <c r="W2989" i="3"/>
  <c r="U2989" i="3"/>
  <c r="V2989" i="3" s="1"/>
  <c r="AD2991" i="3"/>
  <c r="AH2991" i="3" s="1"/>
  <c r="AF2990" i="3"/>
  <c r="AG2990" i="3" s="1"/>
  <c r="H2786" i="1"/>
  <c r="L2785" i="1"/>
  <c r="J2785" i="1"/>
  <c r="K2785" i="1" s="1"/>
  <c r="G2990" i="3"/>
  <c r="AM2990" i="3" s="1"/>
  <c r="AR2989" i="3" l="1"/>
  <c r="AP2989" i="3"/>
  <c r="AQ2989" i="3" s="1"/>
  <c r="S2991" i="3"/>
  <c r="W2990" i="3"/>
  <c r="U2990" i="3"/>
  <c r="V2990" i="3" s="1"/>
  <c r="H2990" i="3"/>
  <c r="AN2990" i="3" s="1"/>
  <c r="L2989" i="3"/>
  <c r="J2989" i="3"/>
  <c r="K2989" i="3" s="1"/>
  <c r="AD2992" i="3"/>
  <c r="AH2992" i="3" s="1"/>
  <c r="AF2991" i="3"/>
  <c r="AG2991" i="3" s="1"/>
  <c r="H2787" i="1"/>
  <c r="L2786" i="1"/>
  <c r="J2786" i="1"/>
  <c r="K2786" i="1" s="1"/>
  <c r="G2991" i="3"/>
  <c r="AM2991" i="3" s="1"/>
  <c r="AR2990" i="3" l="1"/>
  <c r="AP2990" i="3"/>
  <c r="AQ2990" i="3" s="1"/>
  <c r="H2991" i="3"/>
  <c r="AN2991" i="3" s="1"/>
  <c r="L2990" i="3"/>
  <c r="J2990" i="3"/>
  <c r="K2990" i="3" s="1"/>
  <c r="S2992" i="3"/>
  <c r="W2991" i="3"/>
  <c r="U2991" i="3"/>
  <c r="V2991" i="3" s="1"/>
  <c r="AD2993" i="3"/>
  <c r="AH2993" i="3" s="1"/>
  <c r="AF2992" i="3"/>
  <c r="AG2992" i="3" s="1"/>
  <c r="H2788" i="1"/>
  <c r="L2787" i="1"/>
  <c r="J2787" i="1"/>
  <c r="K2787" i="1" s="1"/>
  <c r="G2992" i="3"/>
  <c r="AM2992" i="3" s="1"/>
  <c r="AR2991" i="3" l="1"/>
  <c r="AP2991" i="3"/>
  <c r="AQ2991" i="3" s="1"/>
  <c r="S2993" i="3"/>
  <c r="W2992" i="3"/>
  <c r="U2992" i="3"/>
  <c r="V2992" i="3" s="1"/>
  <c r="H2992" i="3"/>
  <c r="AN2992" i="3" s="1"/>
  <c r="L2991" i="3"/>
  <c r="J2991" i="3"/>
  <c r="K2991" i="3" s="1"/>
  <c r="AD2994" i="3"/>
  <c r="AH2994" i="3" s="1"/>
  <c r="AF2993" i="3"/>
  <c r="AG2993" i="3" s="1"/>
  <c r="H2789" i="1"/>
  <c r="L2788" i="1"/>
  <c r="J2788" i="1"/>
  <c r="K2788" i="1" s="1"/>
  <c r="G2993" i="3"/>
  <c r="AM2993" i="3" s="1"/>
  <c r="AR2992" i="3" l="1"/>
  <c r="AP2992" i="3"/>
  <c r="AQ2992" i="3" s="1"/>
  <c r="H2993" i="3"/>
  <c r="AN2993" i="3" s="1"/>
  <c r="L2992" i="3"/>
  <c r="J2992" i="3"/>
  <c r="K2992" i="3" s="1"/>
  <c r="S2994" i="3"/>
  <c r="W2993" i="3"/>
  <c r="U2993" i="3"/>
  <c r="V2993" i="3" s="1"/>
  <c r="AD2995" i="3"/>
  <c r="AH2995" i="3" s="1"/>
  <c r="AF2994" i="3"/>
  <c r="AG2994" i="3" s="1"/>
  <c r="H2790" i="1"/>
  <c r="L2789" i="1"/>
  <c r="J2789" i="1"/>
  <c r="K2789" i="1" s="1"/>
  <c r="G2994" i="3"/>
  <c r="AM2994" i="3" s="1"/>
  <c r="AR2993" i="3" l="1"/>
  <c r="AP2993" i="3"/>
  <c r="AQ2993" i="3" s="1"/>
  <c r="S2995" i="3"/>
  <c r="W2994" i="3"/>
  <c r="U2994" i="3"/>
  <c r="V2994" i="3" s="1"/>
  <c r="H2994" i="3"/>
  <c r="AN2994" i="3" s="1"/>
  <c r="L2993" i="3"/>
  <c r="J2993" i="3"/>
  <c r="K2993" i="3" s="1"/>
  <c r="AD2996" i="3"/>
  <c r="AH2996" i="3" s="1"/>
  <c r="AF2995" i="3"/>
  <c r="AG2995" i="3" s="1"/>
  <c r="H2791" i="1"/>
  <c r="L2790" i="1"/>
  <c r="J2790" i="1"/>
  <c r="K2790" i="1" s="1"/>
  <c r="G2995" i="3"/>
  <c r="AM2995" i="3" s="1"/>
  <c r="AR2994" i="3" l="1"/>
  <c r="AP2994" i="3"/>
  <c r="AQ2994" i="3" s="1"/>
  <c r="H2995" i="3"/>
  <c r="AN2995" i="3" s="1"/>
  <c r="L2994" i="3"/>
  <c r="J2994" i="3"/>
  <c r="K2994" i="3" s="1"/>
  <c r="S2996" i="3"/>
  <c r="W2995" i="3"/>
  <c r="U2995" i="3"/>
  <c r="V2995" i="3" s="1"/>
  <c r="AD2997" i="3"/>
  <c r="AH2997" i="3" s="1"/>
  <c r="AF2996" i="3"/>
  <c r="AG2996" i="3" s="1"/>
  <c r="H2792" i="1"/>
  <c r="L2791" i="1"/>
  <c r="J2791" i="1"/>
  <c r="K2791" i="1" s="1"/>
  <c r="G2996" i="3"/>
  <c r="AM2996" i="3" s="1"/>
  <c r="AR2995" i="3" l="1"/>
  <c r="AP2995" i="3"/>
  <c r="AQ2995" i="3" s="1"/>
  <c r="S2997" i="3"/>
  <c r="W2996" i="3"/>
  <c r="U2996" i="3"/>
  <c r="V2996" i="3" s="1"/>
  <c r="H2996" i="3"/>
  <c r="AN2996" i="3" s="1"/>
  <c r="L2995" i="3"/>
  <c r="J2995" i="3"/>
  <c r="K2995" i="3" s="1"/>
  <c r="AD2998" i="3"/>
  <c r="AH2998" i="3" s="1"/>
  <c r="AF2997" i="3"/>
  <c r="AG2997" i="3" s="1"/>
  <c r="H2793" i="1"/>
  <c r="L2792" i="1"/>
  <c r="J2792" i="1"/>
  <c r="K2792" i="1" s="1"/>
  <c r="G2997" i="3"/>
  <c r="AM2997" i="3" s="1"/>
  <c r="AR2996" i="3" l="1"/>
  <c r="AP2996" i="3"/>
  <c r="AQ2996" i="3" s="1"/>
  <c r="H2997" i="3"/>
  <c r="AN2997" i="3" s="1"/>
  <c r="L2996" i="3"/>
  <c r="J2996" i="3"/>
  <c r="K2996" i="3" s="1"/>
  <c r="S2998" i="3"/>
  <c r="W2997" i="3"/>
  <c r="U2997" i="3"/>
  <c r="V2997" i="3" s="1"/>
  <c r="AD2999" i="3"/>
  <c r="AH2999" i="3" s="1"/>
  <c r="AF2998" i="3"/>
  <c r="AG2998" i="3" s="1"/>
  <c r="H2794" i="1"/>
  <c r="L2793" i="1"/>
  <c r="J2793" i="1"/>
  <c r="K2793" i="1" s="1"/>
  <c r="G2998" i="3"/>
  <c r="AM2998" i="3" s="1"/>
  <c r="AR2997" i="3" l="1"/>
  <c r="AP2997" i="3"/>
  <c r="AQ2997" i="3" s="1"/>
  <c r="S2999" i="3"/>
  <c r="W2998" i="3"/>
  <c r="U2998" i="3"/>
  <c r="V2998" i="3" s="1"/>
  <c r="H2998" i="3"/>
  <c r="AN2998" i="3" s="1"/>
  <c r="L2997" i="3"/>
  <c r="J2997" i="3"/>
  <c r="K2997" i="3" s="1"/>
  <c r="AD3000" i="3"/>
  <c r="AH3000" i="3" s="1"/>
  <c r="AF2999" i="3"/>
  <c r="AG2999" i="3" s="1"/>
  <c r="H2795" i="1"/>
  <c r="L2794" i="1"/>
  <c r="J2794" i="1"/>
  <c r="K2794" i="1" s="1"/>
  <c r="G2999" i="3"/>
  <c r="AM2999" i="3" s="1"/>
  <c r="AR2998" i="3" l="1"/>
  <c r="AP2998" i="3"/>
  <c r="AQ2998" i="3" s="1"/>
  <c r="H2999" i="3"/>
  <c r="AN2999" i="3" s="1"/>
  <c r="L2998" i="3"/>
  <c r="J2998" i="3"/>
  <c r="K2998" i="3" s="1"/>
  <c r="S3000" i="3"/>
  <c r="W2999" i="3"/>
  <c r="U2999" i="3"/>
  <c r="V2999" i="3" s="1"/>
  <c r="AD3001" i="3"/>
  <c r="AH3001" i="3" s="1"/>
  <c r="AF3000" i="3"/>
  <c r="H2796" i="1"/>
  <c r="L2795" i="1"/>
  <c r="J2795" i="1"/>
  <c r="K2795" i="1" s="1"/>
  <c r="G3000" i="3"/>
  <c r="AM3000" i="3" s="1"/>
  <c r="AG3000" i="3" l="1"/>
  <c r="AW173" i="3"/>
  <c r="BA173" i="3" s="1"/>
  <c r="AR2999" i="3"/>
  <c r="AP2999" i="3"/>
  <c r="AQ2999" i="3" s="1"/>
  <c r="S3001" i="3"/>
  <c r="W3000" i="3"/>
  <c r="U3000" i="3"/>
  <c r="H3000" i="3"/>
  <c r="AN3000" i="3" s="1"/>
  <c r="L2999" i="3"/>
  <c r="J2999" i="3"/>
  <c r="K2999" i="3" s="1"/>
  <c r="AD3002" i="3"/>
  <c r="AH3002" i="3" s="1"/>
  <c r="AF3001" i="3"/>
  <c r="AG3001" i="3" s="1"/>
  <c r="H2797" i="1"/>
  <c r="L2796" i="1"/>
  <c r="J2796" i="1"/>
  <c r="K2796" i="1" s="1"/>
  <c r="G3001" i="3"/>
  <c r="AM3001" i="3" s="1"/>
  <c r="AR3000" i="3" l="1"/>
  <c r="AP3000" i="3"/>
  <c r="V3000" i="3"/>
  <c r="AV173" i="3"/>
  <c r="AZ173" i="3" s="1"/>
  <c r="H3001" i="3"/>
  <c r="AN3001" i="3" s="1"/>
  <c r="L3000" i="3"/>
  <c r="J3000" i="3"/>
  <c r="S3002" i="3"/>
  <c r="W3001" i="3"/>
  <c r="U3001" i="3"/>
  <c r="V3001" i="3" s="1"/>
  <c r="AD3003" i="3"/>
  <c r="AH3003" i="3" s="1"/>
  <c r="AF3002" i="3"/>
  <c r="AG3002" i="3" s="1"/>
  <c r="H2798" i="1"/>
  <c r="L2797" i="1"/>
  <c r="J2797" i="1"/>
  <c r="K2797" i="1" s="1"/>
  <c r="G3002" i="3"/>
  <c r="AM3002" i="3" s="1"/>
  <c r="AR3001" i="3" l="1"/>
  <c r="AP3001" i="3"/>
  <c r="AQ3001" i="3" s="1"/>
  <c r="K3000" i="3"/>
  <c r="AU173" i="3"/>
  <c r="AY173" i="3" s="1"/>
  <c r="AX173" i="3"/>
  <c r="BB173" i="3" s="1"/>
  <c r="AQ3000" i="3"/>
  <c r="S3003" i="3"/>
  <c r="W3002" i="3"/>
  <c r="U3002" i="3"/>
  <c r="V3002" i="3" s="1"/>
  <c r="H3002" i="3"/>
  <c r="AN3002" i="3" s="1"/>
  <c r="L3001" i="3"/>
  <c r="J3001" i="3"/>
  <c r="K3001" i="3" s="1"/>
  <c r="AD3004" i="3"/>
  <c r="AH3004" i="3" s="1"/>
  <c r="AF3003" i="3"/>
  <c r="AG3003" i="3" s="1"/>
  <c r="H2799" i="1"/>
  <c r="L2798" i="1"/>
  <c r="J2798" i="1"/>
  <c r="K2798" i="1" s="1"/>
  <c r="G3003" i="3"/>
  <c r="AM3003" i="3" s="1"/>
  <c r="AR3002" i="3" l="1"/>
  <c r="AP3002" i="3"/>
  <c r="AQ3002" i="3" s="1"/>
  <c r="H3003" i="3"/>
  <c r="AN3003" i="3" s="1"/>
  <c r="L3002" i="3"/>
  <c r="J3002" i="3"/>
  <c r="K3002" i="3" s="1"/>
  <c r="S3004" i="3"/>
  <c r="W3003" i="3"/>
  <c r="U3003" i="3"/>
  <c r="V3003" i="3" s="1"/>
  <c r="AD3005" i="3"/>
  <c r="AH3005" i="3" s="1"/>
  <c r="AF3004" i="3"/>
  <c r="AG3004" i="3" s="1"/>
  <c r="H2800" i="1"/>
  <c r="L2799" i="1"/>
  <c r="J2799" i="1"/>
  <c r="K2799" i="1" s="1"/>
  <c r="G3004" i="3"/>
  <c r="AM3004" i="3" s="1"/>
  <c r="AR3003" i="3" l="1"/>
  <c r="AP3003" i="3"/>
  <c r="AQ3003" i="3" s="1"/>
  <c r="S3005" i="3"/>
  <c r="W3004" i="3"/>
  <c r="U3004" i="3"/>
  <c r="V3004" i="3" s="1"/>
  <c r="H3004" i="3"/>
  <c r="AN3004" i="3" s="1"/>
  <c r="L3003" i="3"/>
  <c r="J3003" i="3"/>
  <c r="K3003" i="3" s="1"/>
  <c r="AD3006" i="3"/>
  <c r="AH3006" i="3" s="1"/>
  <c r="AF3005" i="3"/>
  <c r="AG3005" i="3" s="1"/>
  <c r="H2801" i="1"/>
  <c r="L2800" i="1"/>
  <c r="J2800" i="1"/>
  <c r="K2800" i="1" s="1"/>
  <c r="G3005" i="3"/>
  <c r="AM3005" i="3" s="1"/>
  <c r="AR3004" i="3" l="1"/>
  <c r="AP3004" i="3"/>
  <c r="AQ3004" i="3" s="1"/>
  <c r="H3005" i="3"/>
  <c r="AN3005" i="3" s="1"/>
  <c r="L3004" i="3"/>
  <c r="J3004" i="3"/>
  <c r="K3004" i="3" s="1"/>
  <c r="S3006" i="3"/>
  <c r="W3005" i="3"/>
  <c r="U3005" i="3"/>
  <c r="V3005" i="3" s="1"/>
  <c r="AD3007" i="3"/>
  <c r="AH3007" i="3" s="1"/>
  <c r="AF3006" i="3"/>
  <c r="AG3006" i="3" s="1"/>
  <c r="H2802" i="1"/>
  <c r="J2801" i="1"/>
  <c r="K2801" i="1" s="1"/>
  <c r="L2801" i="1"/>
  <c r="G3006" i="3"/>
  <c r="AM3006" i="3" s="1"/>
  <c r="AR3005" i="3" l="1"/>
  <c r="AP3005" i="3"/>
  <c r="AQ3005" i="3" s="1"/>
  <c r="S3007" i="3"/>
  <c r="W3006" i="3"/>
  <c r="U3006" i="3"/>
  <c r="V3006" i="3" s="1"/>
  <c r="H3006" i="3"/>
  <c r="AN3006" i="3" s="1"/>
  <c r="L3005" i="3"/>
  <c r="J3005" i="3"/>
  <c r="K3005" i="3" s="1"/>
  <c r="AD3008" i="3"/>
  <c r="AH3008" i="3" s="1"/>
  <c r="AF3007" i="3"/>
  <c r="AG3007" i="3" s="1"/>
  <c r="H2803" i="1"/>
  <c r="L2802" i="1"/>
  <c r="J2802" i="1"/>
  <c r="K2802" i="1" s="1"/>
  <c r="G3007" i="3"/>
  <c r="AM3007" i="3" s="1"/>
  <c r="AR3006" i="3" l="1"/>
  <c r="AP3006" i="3"/>
  <c r="AQ3006" i="3" s="1"/>
  <c r="H3007" i="3"/>
  <c r="AN3007" i="3" s="1"/>
  <c r="L3006" i="3"/>
  <c r="J3006" i="3"/>
  <c r="K3006" i="3" s="1"/>
  <c r="S3008" i="3"/>
  <c r="W3007" i="3"/>
  <c r="U3007" i="3"/>
  <c r="V3007" i="3" s="1"/>
  <c r="AD3009" i="3"/>
  <c r="AH3009" i="3" s="1"/>
  <c r="AF3008" i="3"/>
  <c r="AG3008" i="3" s="1"/>
  <c r="H2804" i="1"/>
  <c r="L2803" i="1"/>
  <c r="J2803" i="1"/>
  <c r="G3008" i="3"/>
  <c r="AM3008" i="3" s="1"/>
  <c r="AR3007" i="3" l="1"/>
  <c r="AP3007" i="3"/>
  <c r="AQ3007" i="3" s="1"/>
  <c r="K2803" i="1"/>
  <c r="S152" i="1"/>
  <c r="T152" i="1" s="1"/>
  <c r="S3009" i="3"/>
  <c r="W3008" i="3"/>
  <c r="U3008" i="3"/>
  <c r="V3008" i="3" s="1"/>
  <c r="H3008" i="3"/>
  <c r="AN3008" i="3" s="1"/>
  <c r="L3007" i="3"/>
  <c r="J3007" i="3"/>
  <c r="K3007" i="3" s="1"/>
  <c r="AD3010" i="3"/>
  <c r="AH3010" i="3" s="1"/>
  <c r="AF3009" i="3"/>
  <c r="AG3009" i="3" s="1"/>
  <c r="H2805" i="1"/>
  <c r="L2804" i="1"/>
  <c r="J2804" i="1"/>
  <c r="K2804" i="1" s="1"/>
  <c r="G3009" i="3"/>
  <c r="AM3009" i="3" s="1"/>
  <c r="AR3008" i="3" l="1"/>
  <c r="AP3008" i="3"/>
  <c r="AQ3008" i="3" s="1"/>
  <c r="H3009" i="3"/>
  <c r="AN3009" i="3" s="1"/>
  <c r="L3008" i="3"/>
  <c r="J3008" i="3"/>
  <c r="K3008" i="3" s="1"/>
  <c r="S3010" i="3"/>
  <c r="W3009" i="3"/>
  <c r="U3009" i="3"/>
  <c r="V3009" i="3" s="1"/>
  <c r="AD3011" i="3"/>
  <c r="AH3011" i="3" s="1"/>
  <c r="AF3010" i="3"/>
  <c r="AG3010" i="3" s="1"/>
  <c r="H2806" i="1"/>
  <c r="L2805" i="1"/>
  <c r="J2805" i="1"/>
  <c r="K2805" i="1" s="1"/>
  <c r="G3010" i="3"/>
  <c r="AM3010" i="3" s="1"/>
  <c r="AR3009" i="3" l="1"/>
  <c r="AP3009" i="3"/>
  <c r="AQ3009" i="3" s="1"/>
  <c r="S3011" i="3"/>
  <c r="W3010" i="3"/>
  <c r="U3010" i="3"/>
  <c r="V3010" i="3" s="1"/>
  <c r="H3010" i="3"/>
  <c r="AN3010" i="3" s="1"/>
  <c r="L3009" i="3"/>
  <c r="J3009" i="3"/>
  <c r="K3009" i="3" s="1"/>
  <c r="AD3012" i="3"/>
  <c r="AH3012" i="3" s="1"/>
  <c r="AF3011" i="3"/>
  <c r="AG3011" i="3" s="1"/>
  <c r="H2807" i="1"/>
  <c r="L2806" i="1"/>
  <c r="J2806" i="1"/>
  <c r="K2806" i="1" s="1"/>
  <c r="G3011" i="3"/>
  <c r="AM3011" i="3" s="1"/>
  <c r="AR3010" i="3" l="1"/>
  <c r="AP3010" i="3"/>
  <c r="AQ3010" i="3" s="1"/>
  <c r="H3011" i="3"/>
  <c r="AN3011" i="3" s="1"/>
  <c r="L3010" i="3"/>
  <c r="J3010" i="3"/>
  <c r="K3010" i="3" s="1"/>
  <c r="S3012" i="3"/>
  <c r="W3011" i="3"/>
  <c r="U3011" i="3"/>
  <c r="V3011" i="3" s="1"/>
  <c r="AD3013" i="3"/>
  <c r="AH3013" i="3" s="1"/>
  <c r="AF3012" i="3"/>
  <c r="AG3012" i="3" s="1"/>
  <c r="H2808" i="1"/>
  <c r="L2807" i="1"/>
  <c r="J2807" i="1"/>
  <c r="K2807" i="1" s="1"/>
  <c r="G3012" i="3"/>
  <c r="AM3012" i="3" s="1"/>
  <c r="AR3011" i="3" l="1"/>
  <c r="AP3011" i="3"/>
  <c r="AQ3011" i="3" s="1"/>
  <c r="S3013" i="3"/>
  <c r="W3012" i="3"/>
  <c r="U3012" i="3"/>
  <c r="V3012" i="3" s="1"/>
  <c r="H3012" i="3"/>
  <c r="AN3012" i="3" s="1"/>
  <c r="L3011" i="3"/>
  <c r="J3011" i="3"/>
  <c r="K3011" i="3" s="1"/>
  <c r="AD3014" i="3"/>
  <c r="AH3014" i="3" s="1"/>
  <c r="AF3013" i="3"/>
  <c r="AG3013" i="3" s="1"/>
  <c r="H2809" i="1"/>
  <c r="L2808" i="1"/>
  <c r="J2808" i="1"/>
  <c r="K2808" i="1" s="1"/>
  <c r="G3013" i="3"/>
  <c r="AM3013" i="3" s="1"/>
  <c r="AR3012" i="3" l="1"/>
  <c r="AP3012" i="3"/>
  <c r="AQ3012" i="3" s="1"/>
  <c r="H3013" i="3"/>
  <c r="AN3013" i="3" s="1"/>
  <c r="L3012" i="3"/>
  <c r="J3012" i="3"/>
  <c r="K3012" i="3" s="1"/>
  <c r="S3014" i="3"/>
  <c r="W3013" i="3"/>
  <c r="U3013" i="3"/>
  <c r="V3013" i="3" s="1"/>
  <c r="AD3015" i="3"/>
  <c r="AH3015" i="3" s="1"/>
  <c r="AF3014" i="3"/>
  <c r="AG3014" i="3" s="1"/>
  <c r="H2810" i="1"/>
  <c r="J2809" i="1"/>
  <c r="K2809" i="1" s="1"/>
  <c r="L2809" i="1"/>
  <c r="G3014" i="3"/>
  <c r="AM3014" i="3" s="1"/>
  <c r="AR3013" i="3" l="1"/>
  <c r="AP3013" i="3"/>
  <c r="AQ3013" i="3" s="1"/>
  <c r="S3015" i="3"/>
  <c r="W3014" i="3"/>
  <c r="U3014" i="3"/>
  <c r="V3014" i="3" s="1"/>
  <c r="H3014" i="3"/>
  <c r="AN3014" i="3" s="1"/>
  <c r="L3013" i="3"/>
  <c r="J3013" i="3"/>
  <c r="K3013" i="3" s="1"/>
  <c r="AD3016" i="3"/>
  <c r="AH3016" i="3" s="1"/>
  <c r="AF3015" i="3"/>
  <c r="AG3015" i="3" s="1"/>
  <c r="H2811" i="1"/>
  <c r="L2810" i="1"/>
  <c r="J2810" i="1"/>
  <c r="K2810" i="1" s="1"/>
  <c r="G3015" i="3"/>
  <c r="AM3015" i="3" s="1"/>
  <c r="AR3014" i="3" l="1"/>
  <c r="AP3014" i="3"/>
  <c r="AQ3014" i="3" s="1"/>
  <c r="H3015" i="3"/>
  <c r="AN3015" i="3" s="1"/>
  <c r="L3014" i="3"/>
  <c r="J3014" i="3"/>
  <c r="K3014" i="3" s="1"/>
  <c r="S3016" i="3"/>
  <c r="W3015" i="3"/>
  <c r="U3015" i="3"/>
  <c r="V3015" i="3" s="1"/>
  <c r="AD3017" i="3"/>
  <c r="AH3017" i="3" s="1"/>
  <c r="AF3016" i="3"/>
  <c r="AG3016" i="3" s="1"/>
  <c r="H2812" i="1"/>
  <c r="L2811" i="1"/>
  <c r="J2811" i="1"/>
  <c r="K2811" i="1" s="1"/>
  <c r="G3016" i="3"/>
  <c r="AM3016" i="3" s="1"/>
  <c r="AR3015" i="3" l="1"/>
  <c r="AP3015" i="3"/>
  <c r="AQ3015" i="3" s="1"/>
  <c r="S3017" i="3"/>
  <c r="W3016" i="3"/>
  <c r="U3016" i="3"/>
  <c r="V3016" i="3" s="1"/>
  <c r="H3016" i="3"/>
  <c r="AN3016" i="3" s="1"/>
  <c r="L3015" i="3"/>
  <c r="J3015" i="3"/>
  <c r="K3015" i="3" s="1"/>
  <c r="AD3018" i="3"/>
  <c r="AH3018" i="3" s="1"/>
  <c r="AF3017" i="3"/>
  <c r="AG3017" i="3" s="1"/>
  <c r="H2813" i="1"/>
  <c r="L2812" i="1"/>
  <c r="J2812" i="1"/>
  <c r="K2812" i="1" s="1"/>
  <c r="G3017" i="3"/>
  <c r="AM3017" i="3" s="1"/>
  <c r="AR3016" i="3" l="1"/>
  <c r="AP3016" i="3"/>
  <c r="AQ3016" i="3" s="1"/>
  <c r="H3017" i="3"/>
  <c r="AN3017" i="3" s="1"/>
  <c r="L3016" i="3"/>
  <c r="J3016" i="3"/>
  <c r="K3016" i="3" s="1"/>
  <c r="S3018" i="3"/>
  <c r="W3017" i="3"/>
  <c r="U3017" i="3"/>
  <c r="V3017" i="3" s="1"/>
  <c r="AD3019" i="3"/>
  <c r="AH3019" i="3" s="1"/>
  <c r="AF3018" i="3"/>
  <c r="H2814" i="1"/>
  <c r="L2813" i="1"/>
  <c r="J2813" i="1"/>
  <c r="K2813" i="1" s="1"/>
  <c r="G3018" i="3"/>
  <c r="AM3018" i="3" s="1"/>
  <c r="AR3017" i="3" l="1"/>
  <c r="AP3017" i="3"/>
  <c r="AQ3017" i="3" s="1"/>
  <c r="AG3018" i="3"/>
  <c r="AW174" i="3"/>
  <c r="BA174" i="3" s="1"/>
  <c r="S3019" i="3"/>
  <c r="W3018" i="3"/>
  <c r="U3018" i="3"/>
  <c r="H3018" i="3"/>
  <c r="AN3018" i="3" s="1"/>
  <c r="L3017" i="3"/>
  <c r="J3017" i="3"/>
  <c r="K3017" i="3" s="1"/>
  <c r="AD3020" i="3"/>
  <c r="AH3020" i="3" s="1"/>
  <c r="AF3019" i="3"/>
  <c r="AG3019" i="3" s="1"/>
  <c r="H2815" i="1"/>
  <c r="L2814" i="1"/>
  <c r="J2814" i="1"/>
  <c r="K2814" i="1" s="1"/>
  <c r="G3019" i="3"/>
  <c r="AM3019" i="3" s="1"/>
  <c r="AR3018" i="3" l="1"/>
  <c r="AP3018" i="3"/>
  <c r="V3018" i="3"/>
  <c r="AV174" i="3"/>
  <c r="AZ174" i="3" s="1"/>
  <c r="H3019" i="3"/>
  <c r="AN3019" i="3" s="1"/>
  <c r="L3018" i="3"/>
  <c r="J3018" i="3"/>
  <c r="S3020" i="3"/>
  <c r="W3019" i="3"/>
  <c r="U3019" i="3"/>
  <c r="V3019" i="3" s="1"/>
  <c r="AD3021" i="3"/>
  <c r="AH3021" i="3" s="1"/>
  <c r="AF3020" i="3"/>
  <c r="AG3020" i="3" s="1"/>
  <c r="H2816" i="1"/>
  <c r="L2815" i="1"/>
  <c r="J2815" i="1"/>
  <c r="K2815" i="1" s="1"/>
  <c r="G3020" i="3"/>
  <c r="AM3020" i="3" s="1"/>
  <c r="AR3019" i="3" l="1"/>
  <c r="AP3019" i="3"/>
  <c r="AQ3019" i="3" s="1"/>
  <c r="AX174" i="3"/>
  <c r="BB174" i="3" s="1"/>
  <c r="AQ3018" i="3"/>
  <c r="K3018" i="3"/>
  <c r="AU174" i="3"/>
  <c r="AY174" i="3" s="1"/>
  <c r="S3021" i="3"/>
  <c r="W3020" i="3"/>
  <c r="U3020" i="3"/>
  <c r="V3020" i="3" s="1"/>
  <c r="H3020" i="3"/>
  <c r="AN3020" i="3" s="1"/>
  <c r="L3019" i="3"/>
  <c r="J3019" i="3"/>
  <c r="K3019" i="3" s="1"/>
  <c r="AD3022" i="3"/>
  <c r="AH3022" i="3" s="1"/>
  <c r="AF3021" i="3"/>
  <c r="AG3021" i="3" s="1"/>
  <c r="H2817" i="1"/>
  <c r="L2816" i="1"/>
  <c r="J2816" i="1"/>
  <c r="K2816" i="1" s="1"/>
  <c r="G3021" i="3"/>
  <c r="AM3021" i="3" s="1"/>
  <c r="AR3020" i="3" l="1"/>
  <c r="AP3020" i="3"/>
  <c r="AQ3020" i="3" s="1"/>
  <c r="H3021" i="3"/>
  <c r="AN3021" i="3" s="1"/>
  <c r="L3020" i="3"/>
  <c r="J3020" i="3"/>
  <c r="K3020" i="3" s="1"/>
  <c r="S3022" i="3"/>
  <c r="W3021" i="3"/>
  <c r="U3021" i="3"/>
  <c r="V3021" i="3" s="1"/>
  <c r="AD3023" i="3"/>
  <c r="AH3023" i="3" s="1"/>
  <c r="AF3022" i="3"/>
  <c r="AG3022" i="3" s="1"/>
  <c r="H2818" i="1"/>
  <c r="L2817" i="1"/>
  <c r="J2817" i="1"/>
  <c r="K2817" i="1" s="1"/>
  <c r="G3022" i="3"/>
  <c r="AM3022" i="3" s="1"/>
  <c r="AR3021" i="3" l="1"/>
  <c r="AP3021" i="3"/>
  <c r="AQ3021" i="3" s="1"/>
  <c r="S3023" i="3"/>
  <c r="W3022" i="3"/>
  <c r="U3022" i="3"/>
  <c r="V3022" i="3" s="1"/>
  <c r="H3022" i="3"/>
  <c r="AN3022" i="3" s="1"/>
  <c r="L3021" i="3"/>
  <c r="J3021" i="3"/>
  <c r="K3021" i="3" s="1"/>
  <c r="AD3024" i="3"/>
  <c r="AH3024" i="3" s="1"/>
  <c r="AF3023" i="3"/>
  <c r="AG3023" i="3" s="1"/>
  <c r="H2819" i="1"/>
  <c r="L2818" i="1"/>
  <c r="J2818" i="1"/>
  <c r="K2818" i="1" s="1"/>
  <c r="G3023" i="3"/>
  <c r="AM3023" i="3" s="1"/>
  <c r="AR3022" i="3" l="1"/>
  <c r="AP3022" i="3"/>
  <c r="AQ3022" i="3" s="1"/>
  <c r="H3023" i="3"/>
  <c r="AN3023" i="3" s="1"/>
  <c r="L3022" i="3"/>
  <c r="J3022" i="3"/>
  <c r="K3022" i="3" s="1"/>
  <c r="S3024" i="3"/>
  <c r="W3023" i="3"/>
  <c r="U3023" i="3"/>
  <c r="V3023" i="3" s="1"/>
  <c r="AD3025" i="3"/>
  <c r="AH3025" i="3" s="1"/>
  <c r="AF3024" i="3"/>
  <c r="AG3024" i="3" s="1"/>
  <c r="H2820" i="1"/>
  <c r="L2819" i="1"/>
  <c r="J2819" i="1"/>
  <c r="K2819" i="1" s="1"/>
  <c r="G3024" i="3"/>
  <c r="AM3024" i="3" s="1"/>
  <c r="AR3023" i="3" l="1"/>
  <c r="AP3023" i="3"/>
  <c r="AQ3023" i="3" s="1"/>
  <c r="S3025" i="3"/>
  <c r="W3024" i="3"/>
  <c r="U3024" i="3"/>
  <c r="V3024" i="3" s="1"/>
  <c r="H3024" i="3"/>
  <c r="AN3024" i="3" s="1"/>
  <c r="L3023" i="3"/>
  <c r="J3023" i="3"/>
  <c r="K3023" i="3" s="1"/>
  <c r="AD3026" i="3"/>
  <c r="AH3026" i="3" s="1"/>
  <c r="AF3025" i="3"/>
  <c r="AG3025" i="3" s="1"/>
  <c r="H2821" i="1"/>
  <c r="L2820" i="1"/>
  <c r="J2820" i="1"/>
  <c r="K2820" i="1" s="1"/>
  <c r="G3025" i="3"/>
  <c r="AM3025" i="3" s="1"/>
  <c r="AR3024" i="3" l="1"/>
  <c r="AP3024" i="3"/>
  <c r="AQ3024" i="3" s="1"/>
  <c r="H3025" i="3"/>
  <c r="AN3025" i="3" s="1"/>
  <c r="L3024" i="3"/>
  <c r="J3024" i="3"/>
  <c r="K3024" i="3" s="1"/>
  <c r="S3026" i="3"/>
  <c r="W3025" i="3"/>
  <c r="U3025" i="3"/>
  <c r="V3025" i="3" s="1"/>
  <c r="AD3027" i="3"/>
  <c r="AH3027" i="3" s="1"/>
  <c r="AF3026" i="3"/>
  <c r="AG3026" i="3" s="1"/>
  <c r="H2822" i="1"/>
  <c r="L2821" i="1"/>
  <c r="J2821" i="1"/>
  <c r="K2821" i="1" s="1"/>
  <c r="G3026" i="3"/>
  <c r="AM3026" i="3" s="1"/>
  <c r="AR3025" i="3" l="1"/>
  <c r="AP3025" i="3"/>
  <c r="AQ3025" i="3" s="1"/>
  <c r="S3027" i="3"/>
  <c r="W3026" i="3"/>
  <c r="U3026" i="3"/>
  <c r="V3026" i="3" s="1"/>
  <c r="H3026" i="3"/>
  <c r="AN3026" i="3" s="1"/>
  <c r="L3025" i="3"/>
  <c r="J3025" i="3"/>
  <c r="K3025" i="3" s="1"/>
  <c r="AD3028" i="3"/>
  <c r="AH3028" i="3" s="1"/>
  <c r="AF3027" i="3"/>
  <c r="AG3027" i="3" s="1"/>
  <c r="H2823" i="1"/>
  <c r="L2822" i="1"/>
  <c r="J2822" i="1"/>
  <c r="K2822" i="1" s="1"/>
  <c r="G3027" i="3"/>
  <c r="AM3027" i="3" s="1"/>
  <c r="AR3026" i="3" l="1"/>
  <c r="AP3026" i="3"/>
  <c r="AQ3026" i="3" s="1"/>
  <c r="H3027" i="3"/>
  <c r="AN3027" i="3" s="1"/>
  <c r="L3026" i="3"/>
  <c r="J3026" i="3"/>
  <c r="K3026" i="3" s="1"/>
  <c r="S3028" i="3"/>
  <c r="W3027" i="3"/>
  <c r="U3027" i="3"/>
  <c r="V3027" i="3" s="1"/>
  <c r="AD3029" i="3"/>
  <c r="AH3029" i="3" s="1"/>
  <c r="AF3028" i="3"/>
  <c r="AG3028" i="3" s="1"/>
  <c r="H2824" i="1"/>
  <c r="L2823" i="1"/>
  <c r="J2823" i="1"/>
  <c r="K2823" i="1" s="1"/>
  <c r="G3028" i="3"/>
  <c r="AM3028" i="3" s="1"/>
  <c r="AR3027" i="3" l="1"/>
  <c r="AP3027" i="3"/>
  <c r="AQ3027" i="3" s="1"/>
  <c r="S3029" i="3"/>
  <c r="W3028" i="3"/>
  <c r="U3028" i="3"/>
  <c r="V3028" i="3" s="1"/>
  <c r="H3028" i="3"/>
  <c r="AN3028" i="3" s="1"/>
  <c r="L3027" i="3"/>
  <c r="J3027" i="3"/>
  <c r="K3027" i="3" s="1"/>
  <c r="AD3030" i="3"/>
  <c r="AH3030" i="3" s="1"/>
  <c r="AF3029" i="3"/>
  <c r="AG3029" i="3" s="1"/>
  <c r="H2825" i="1"/>
  <c r="L2824" i="1"/>
  <c r="J2824" i="1"/>
  <c r="K2824" i="1" s="1"/>
  <c r="G3029" i="3"/>
  <c r="AM3029" i="3" s="1"/>
  <c r="AR3028" i="3" l="1"/>
  <c r="AP3028" i="3"/>
  <c r="AQ3028" i="3" s="1"/>
  <c r="H3029" i="3"/>
  <c r="AN3029" i="3" s="1"/>
  <c r="L3028" i="3"/>
  <c r="J3028" i="3"/>
  <c r="K3028" i="3" s="1"/>
  <c r="S3030" i="3"/>
  <c r="W3029" i="3"/>
  <c r="U3029" i="3"/>
  <c r="V3029" i="3" s="1"/>
  <c r="AD3031" i="3"/>
  <c r="AH3031" i="3" s="1"/>
  <c r="AF3030" i="3"/>
  <c r="AG3030" i="3" s="1"/>
  <c r="H2826" i="1"/>
  <c r="L2825" i="1"/>
  <c r="J2825" i="1"/>
  <c r="G3030" i="3"/>
  <c r="AM3030" i="3" s="1"/>
  <c r="AR3029" i="3" l="1"/>
  <c r="AP3029" i="3"/>
  <c r="AQ3029" i="3" s="1"/>
  <c r="K2825" i="1"/>
  <c r="S153" i="1"/>
  <c r="T153" i="1" s="1"/>
  <c r="S3031" i="3"/>
  <c r="W3030" i="3"/>
  <c r="U3030" i="3"/>
  <c r="V3030" i="3" s="1"/>
  <c r="H3030" i="3"/>
  <c r="AN3030" i="3" s="1"/>
  <c r="L3029" i="3"/>
  <c r="J3029" i="3"/>
  <c r="K3029" i="3" s="1"/>
  <c r="AD3032" i="3"/>
  <c r="AH3032" i="3" s="1"/>
  <c r="AF3031" i="3"/>
  <c r="AG3031" i="3" s="1"/>
  <c r="H2827" i="1"/>
  <c r="L2826" i="1"/>
  <c r="J2826" i="1"/>
  <c r="K2826" i="1" s="1"/>
  <c r="G3031" i="3"/>
  <c r="AM3031" i="3" s="1"/>
  <c r="AR3030" i="3" l="1"/>
  <c r="AP3030" i="3"/>
  <c r="AQ3030" i="3" s="1"/>
  <c r="H3031" i="3"/>
  <c r="AN3031" i="3" s="1"/>
  <c r="L3030" i="3"/>
  <c r="J3030" i="3"/>
  <c r="K3030" i="3" s="1"/>
  <c r="S3032" i="3"/>
  <c r="W3031" i="3"/>
  <c r="U3031" i="3"/>
  <c r="V3031" i="3" s="1"/>
  <c r="AD3033" i="3"/>
  <c r="AH3033" i="3" s="1"/>
  <c r="AF3032" i="3"/>
  <c r="AG3032" i="3" s="1"/>
  <c r="H2828" i="1"/>
  <c r="L2827" i="1"/>
  <c r="J2827" i="1"/>
  <c r="K2827" i="1" s="1"/>
  <c r="G3032" i="3"/>
  <c r="AM3032" i="3" s="1"/>
  <c r="AR3031" i="3" l="1"/>
  <c r="AP3031" i="3"/>
  <c r="AQ3031" i="3" s="1"/>
  <c r="S3033" i="3"/>
  <c r="W3032" i="3"/>
  <c r="U3032" i="3"/>
  <c r="V3032" i="3" s="1"/>
  <c r="H3032" i="3"/>
  <c r="AN3032" i="3" s="1"/>
  <c r="L3031" i="3"/>
  <c r="J3031" i="3"/>
  <c r="K3031" i="3" s="1"/>
  <c r="AD3034" i="3"/>
  <c r="AH3034" i="3" s="1"/>
  <c r="AF3033" i="3"/>
  <c r="AG3033" i="3" s="1"/>
  <c r="H2829" i="1"/>
  <c r="L2828" i="1"/>
  <c r="J2828" i="1"/>
  <c r="K2828" i="1" s="1"/>
  <c r="G3033" i="3"/>
  <c r="AM3033" i="3" s="1"/>
  <c r="AR3032" i="3" l="1"/>
  <c r="AP3032" i="3"/>
  <c r="AQ3032" i="3" s="1"/>
  <c r="H3033" i="3"/>
  <c r="AN3033" i="3" s="1"/>
  <c r="L3032" i="3"/>
  <c r="J3032" i="3"/>
  <c r="K3032" i="3" s="1"/>
  <c r="S3034" i="3"/>
  <c r="W3033" i="3"/>
  <c r="U3033" i="3"/>
  <c r="V3033" i="3" s="1"/>
  <c r="AD3035" i="3"/>
  <c r="AH3035" i="3" s="1"/>
  <c r="AF3034" i="3"/>
  <c r="AG3034" i="3" s="1"/>
  <c r="H2830" i="1"/>
  <c r="L2829" i="1"/>
  <c r="J2829" i="1"/>
  <c r="K2829" i="1" s="1"/>
  <c r="G3034" i="3"/>
  <c r="AM3034" i="3" s="1"/>
  <c r="AR3033" i="3" l="1"/>
  <c r="AP3033" i="3"/>
  <c r="AQ3033" i="3" s="1"/>
  <c r="S3035" i="3"/>
  <c r="W3034" i="3"/>
  <c r="U3034" i="3"/>
  <c r="V3034" i="3" s="1"/>
  <c r="H3034" i="3"/>
  <c r="AN3034" i="3" s="1"/>
  <c r="L3033" i="3"/>
  <c r="J3033" i="3"/>
  <c r="K3033" i="3" s="1"/>
  <c r="AD3036" i="3"/>
  <c r="AH3036" i="3" s="1"/>
  <c r="AF3035" i="3"/>
  <c r="AG3035" i="3" s="1"/>
  <c r="H2831" i="1"/>
  <c r="L2830" i="1"/>
  <c r="J2830" i="1"/>
  <c r="K2830" i="1" s="1"/>
  <c r="G3035" i="3"/>
  <c r="AM3035" i="3" s="1"/>
  <c r="AR3034" i="3" l="1"/>
  <c r="AP3034" i="3"/>
  <c r="AQ3034" i="3" s="1"/>
  <c r="H3035" i="3"/>
  <c r="AN3035" i="3" s="1"/>
  <c r="L3034" i="3"/>
  <c r="J3034" i="3"/>
  <c r="K3034" i="3" s="1"/>
  <c r="S3036" i="3"/>
  <c r="W3035" i="3"/>
  <c r="U3035" i="3"/>
  <c r="V3035" i="3" s="1"/>
  <c r="AD3037" i="3"/>
  <c r="AH3037" i="3" s="1"/>
  <c r="AF3036" i="3"/>
  <c r="AG3036" i="3" s="1"/>
  <c r="H2832" i="1"/>
  <c r="L2831" i="1"/>
  <c r="J2831" i="1"/>
  <c r="K2831" i="1" s="1"/>
  <c r="G3036" i="3"/>
  <c r="AM3036" i="3" s="1"/>
  <c r="AR3035" i="3" l="1"/>
  <c r="AP3035" i="3"/>
  <c r="AQ3035" i="3" s="1"/>
  <c r="S3037" i="3"/>
  <c r="W3036" i="3"/>
  <c r="U3036" i="3"/>
  <c r="V3036" i="3" s="1"/>
  <c r="H3036" i="3"/>
  <c r="AN3036" i="3" s="1"/>
  <c r="L3035" i="3"/>
  <c r="J3035" i="3"/>
  <c r="K3035" i="3" s="1"/>
  <c r="AD3038" i="3"/>
  <c r="AH3038" i="3" s="1"/>
  <c r="AF3037" i="3"/>
  <c r="H2833" i="1"/>
  <c r="L2832" i="1"/>
  <c r="J2832" i="1"/>
  <c r="K2832" i="1" s="1"/>
  <c r="G3037" i="3"/>
  <c r="AM3037" i="3" s="1"/>
  <c r="AG3037" i="3" l="1"/>
  <c r="AW175" i="3"/>
  <c r="BA175" i="3" s="1"/>
  <c r="AR3036" i="3"/>
  <c r="AP3036" i="3"/>
  <c r="AQ3036" i="3" s="1"/>
  <c r="H3037" i="3"/>
  <c r="AN3037" i="3" s="1"/>
  <c r="L3036" i="3"/>
  <c r="J3036" i="3"/>
  <c r="K3036" i="3" s="1"/>
  <c r="S3038" i="3"/>
  <c r="W3037" i="3"/>
  <c r="U3037" i="3"/>
  <c r="AD3039" i="3"/>
  <c r="AH3039" i="3" s="1"/>
  <c r="AF3038" i="3"/>
  <c r="AG3038" i="3" s="1"/>
  <c r="H2834" i="1"/>
  <c r="J2833" i="1"/>
  <c r="K2833" i="1" s="1"/>
  <c r="L2833" i="1"/>
  <c r="G3038" i="3"/>
  <c r="AM3038" i="3" s="1"/>
  <c r="V3037" i="3" l="1"/>
  <c r="AV175" i="3"/>
  <c r="AZ175" i="3" s="1"/>
  <c r="AR3037" i="3"/>
  <c r="AP3037" i="3"/>
  <c r="S3039" i="3"/>
  <c r="W3038" i="3"/>
  <c r="U3038" i="3"/>
  <c r="V3038" i="3" s="1"/>
  <c r="H3038" i="3"/>
  <c r="AN3038" i="3" s="1"/>
  <c r="L3037" i="3"/>
  <c r="J3037" i="3"/>
  <c r="AD3040" i="3"/>
  <c r="AH3040" i="3" s="1"/>
  <c r="AF3039" i="3"/>
  <c r="AG3039" i="3" s="1"/>
  <c r="H2835" i="1"/>
  <c r="L2834" i="1"/>
  <c r="J2834" i="1"/>
  <c r="K2834" i="1" s="1"/>
  <c r="G3039" i="3"/>
  <c r="AM3039" i="3" s="1"/>
  <c r="AX175" i="3" l="1"/>
  <c r="BB175" i="3" s="1"/>
  <c r="AQ3037" i="3"/>
  <c r="AR3038" i="3"/>
  <c r="AP3038" i="3"/>
  <c r="AQ3038" i="3" s="1"/>
  <c r="K3037" i="3"/>
  <c r="AU175" i="3"/>
  <c r="AY175" i="3" s="1"/>
  <c r="H3039" i="3"/>
  <c r="AN3039" i="3" s="1"/>
  <c r="L3038" i="3"/>
  <c r="J3038" i="3"/>
  <c r="K3038" i="3" s="1"/>
  <c r="S3040" i="3"/>
  <c r="W3039" i="3"/>
  <c r="U3039" i="3"/>
  <c r="V3039" i="3" s="1"/>
  <c r="AD3041" i="3"/>
  <c r="AH3041" i="3" s="1"/>
  <c r="AF3040" i="3"/>
  <c r="AG3040" i="3" s="1"/>
  <c r="H2836" i="1"/>
  <c r="L2835" i="1"/>
  <c r="J2835" i="1"/>
  <c r="K2835" i="1" s="1"/>
  <c r="G3040" i="3"/>
  <c r="AM3040" i="3" s="1"/>
  <c r="AR3039" i="3" l="1"/>
  <c r="AP3039" i="3"/>
  <c r="AQ3039" i="3" s="1"/>
  <c r="S3041" i="3"/>
  <c r="W3040" i="3"/>
  <c r="U3040" i="3"/>
  <c r="V3040" i="3" s="1"/>
  <c r="H3040" i="3"/>
  <c r="AN3040" i="3" s="1"/>
  <c r="L3039" i="3"/>
  <c r="J3039" i="3"/>
  <c r="K3039" i="3" s="1"/>
  <c r="AD3042" i="3"/>
  <c r="AH3042" i="3" s="1"/>
  <c r="AF3041" i="3"/>
  <c r="AG3041" i="3" s="1"/>
  <c r="H2837" i="1"/>
  <c r="L2836" i="1"/>
  <c r="J2836" i="1"/>
  <c r="K2836" i="1" s="1"/>
  <c r="G3041" i="3"/>
  <c r="AM3041" i="3" s="1"/>
  <c r="AR3040" i="3" l="1"/>
  <c r="AP3040" i="3"/>
  <c r="AQ3040" i="3" s="1"/>
  <c r="H3041" i="3"/>
  <c r="AN3041" i="3" s="1"/>
  <c r="L3040" i="3"/>
  <c r="J3040" i="3"/>
  <c r="K3040" i="3" s="1"/>
  <c r="S3042" i="3"/>
  <c r="W3041" i="3"/>
  <c r="U3041" i="3"/>
  <c r="V3041" i="3" s="1"/>
  <c r="AD3043" i="3"/>
  <c r="AH3043" i="3" s="1"/>
  <c r="AF3042" i="3"/>
  <c r="AG3042" i="3" s="1"/>
  <c r="H2838" i="1"/>
  <c r="L2837" i="1"/>
  <c r="J2837" i="1"/>
  <c r="K2837" i="1" s="1"/>
  <c r="G3042" i="3"/>
  <c r="AM3042" i="3" s="1"/>
  <c r="AR3041" i="3" l="1"/>
  <c r="AP3041" i="3"/>
  <c r="AQ3041" i="3" s="1"/>
  <c r="S3043" i="3"/>
  <c r="W3042" i="3"/>
  <c r="U3042" i="3"/>
  <c r="V3042" i="3" s="1"/>
  <c r="H3042" i="3"/>
  <c r="AN3042" i="3" s="1"/>
  <c r="L3041" i="3"/>
  <c r="J3041" i="3"/>
  <c r="K3041" i="3" s="1"/>
  <c r="AD3044" i="3"/>
  <c r="AH3044" i="3" s="1"/>
  <c r="AF3043" i="3"/>
  <c r="AG3043" i="3" s="1"/>
  <c r="H2839" i="1"/>
  <c r="L2838" i="1"/>
  <c r="J2838" i="1"/>
  <c r="K2838" i="1" s="1"/>
  <c r="G3043" i="3"/>
  <c r="AM3043" i="3" s="1"/>
  <c r="AR3042" i="3" l="1"/>
  <c r="AP3042" i="3"/>
  <c r="AQ3042" i="3" s="1"/>
  <c r="H3043" i="3"/>
  <c r="AN3043" i="3" s="1"/>
  <c r="L3042" i="3"/>
  <c r="J3042" i="3"/>
  <c r="K3042" i="3" s="1"/>
  <c r="S3044" i="3"/>
  <c r="W3043" i="3"/>
  <c r="U3043" i="3"/>
  <c r="V3043" i="3" s="1"/>
  <c r="AD3045" i="3"/>
  <c r="AH3045" i="3" s="1"/>
  <c r="AF3044" i="3"/>
  <c r="AG3044" i="3" s="1"/>
  <c r="H2840" i="1"/>
  <c r="L2839" i="1"/>
  <c r="J2839" i="1"/>
  <c r="K2839" i="1" s="1"/>
  <c r="G3044" i="3"/>
  <c r="AM3044" i="3" s="1"/>
  <c r="AR3043" i="3" l="1"/>
  <c r="AP3043" i="3"/>
  <c r="AQ3043" i="3" s="1"/>
  <c r="S3045" i="3"/>
  <c r="W3044" i="3"/>
  <c r="U3044" i="3"/>
  <c r="V3044" i="3" s="1"/>
  <c r="H3044" i="3"/>
  <c r="AN3044" i="3" s="1"/>
  <c r="L3043" i="3"/>
  <c r="J3043" i="3"/>
  <c r="K3043" i="3" s="1"/>
  <c r="AD3046" i="3"/>
  <c r="AH3046" i="3" s="1"/>
  <c r="AF3045" i="3"/>
  <c r="AG3045" i="3" s="1"/>
  <c r="H2841" i="1"/>
  <c r="L2840" i="1"/>
  <c r="J2840" i="1"/>
  <c r="K2840" i="1" s="1"/>
  <c r="G3045" i="3"/>
  <c r="AM3045" i="3" s="1"/>
  <c r="AR3044" i="3" l="1"/>
  <c r="AP3044" i="3"/>
  <c r="AQ3044" i="3" s="1"/>
  <c r="H3045" i="3"/>
  <c r="AN3045" i="3" s="1"/>
  <c r="L3044" i="3"/>
  <c r="J3044" i="3"/>
  <c r="K3044" i="3" s="1"/>
  <c r="S3046" i="3"/>
  <c r="W3045" i="3"/>
  <c r="U3045" i="3"/>
  <c r="V3045" i="3" s="1"/>
  <c r="AD3047" i="3"/>
  <c r="AH3047" i="3" s="1"/>
  <c r="AF3046" i="3"/>
  <c r="AG3046" i="3" s="1"/>
  <c r="H2842" i="1"/>
  <c r="L2841" i="1"/>
  <c r="J2841" i="1"/>
  <c r="K2841" i="1" s="1"/>
  <c r="G3046" i="3"/>
  <c r="AM3046" i="3" s="1"/>
  <c r="AR3045" i="3" l="1"/>
  <c r="AP3045" i="3"/>
  <c r="AQ3045" i="3" s="1"/>
  <c r="S3047" i="3"/>
  <c r="W3046" i="3"/>
  <c r="U3046" i="3"/>
  <c r="V3046" i="3" s="1"/>
  <c r="H3046" i="3"/>
  <c r="AN3046" i="3" s="1"/>
  <c r="L3045" i="3"/>
  <c r="J3045" i="3"/>
  <c r="K3045" i="3" s="1"/>
  <c r="AD3048" i="3"/>
  <c r="AH3048" i="3" s="1"/>
  <c r="AF3047" i="3"/>
  <c r="AG3047" i="3" s="1"/>
  <c r="H2843" i="1"/>
  <c r="L2842" i="1"/>
  <c r="J2842" i="1"/>
  <c r="K2842" i="1" s="1"/>
  <c r="G3047" i="3"/>
  <c r="AM3047" i="3" s="1"/>
  <c r="AR3046" i="3" l="1"/>
  <c r="AP3046" i="3"/>
  <c r="AQ3046" i="3" s="1"/>
  <c r="H3047" i="3"/>
  <c r="AN3047" i="3" s="1"/>
  <c r="L3046" i="3"/>
  <c r="J3046" i="3"/>
  <c r="K3046" i="3" s="1"/>
  <c r="S3048" i="3"/>
  <c r="W3047" i="3"/>
  <c r="U3047" i="3"/>
  <c r="V3047" i="3" s="1"/>
  <c r="AD3049" i="3"/>
  <c r="AH3049" i="3" s="1"/>
  <c r="AF3048" i="3"/>
  <c r="AG3048" i="3" s="1"/>
  <c r="H2844" i="1"/>
  <c r="L2843" i="1"/>
  <c r="J2843" i="1"/>
  <c r="K2843" i="1" s="1"/>
  <c r="G3048" i="3"/>
  <c r="AM3048" i="3" s="1"/>
  <c r="AR3047" i="3" l="1"/>
  <c r="AP3047" i="3"/>
  <c r="AQ3047" i="3" s="1"/>
  <c r="S3049" i="3"/>
  <c r="W3048" i="3"/>
  <c r="U3048" i="3"/>
  <c r="V3048" i="3" s="1"/>
  <c r="H3048" i="3"/>
  <c r="AN3048" i="3" s="1"/>
  <c r="L3047" i="3"/>
  <c r="J3047" i="3"/>
  <c r="K3047" i="3" s="1"/>
  <c r="AD3050" i="3"/>
  <c r="AH3050" i="3" s="1"/>
  <c r="AF3049" i="3"/>
  <c r="AG3049" i="3" s="1"/>
  <c r="H2845" i="1"/>
  <c r="L2844" i="1"/>
  <c r="J2844" i="1"/>
  <c r="K2844" i="1" s="1"/>
  <c r="G3049" i="3"/>
  <c r="AM3049" i="3" s="1"/>
  <c r="AR3048" i="3" l="1"/>
  <c r="AP3048" i="3"/>
  <c r="AQ3048" i="3" s="1"/>
  <c r="H3049" i="3"/>
  <c r="AN3049" i="3" s="1"/>
  <c r="L3048" i="3"/>
  <c r="J3048" i="3"/>
  <c r="K3048" i="3" s="1"/>
  <c r="S3050" i="3"/>
  <c r="W3049" i="3"/>
  <c r="U3049" i="3"/>
  <c r="V3049" i="3" s="1"/>
  <c r="AD3051" i="3"/>
  <c r="AH3051" i="3" s="1"/>
  <c r="AF3050" i="3"/>
  <c r="AG3050" i="3" s="1"/>
  <c r="H2846" i="1"/>
  <c r="L2845" i="1"/>
  <c r="J2845" i="1"/>
  <c r="K2845" i="1" s="1"/>
  <c r="G3050" i="3"/>
  <c r="AM3050" i="3" s="1"/>
  <c r="AR3049" i="3" l="1"/>
  <c r="AP3049" i="3"/>
  <c r="AQ3049" i="3" s="1"/>
  <c r="S3051" i="3"/>
  <c r="W3050" i="3"/>
  <c r="U3050" i="3"/>
  <c r="V3050" i="3" s="1"/>
  <c r="H3050" i="3"/>
  <c r="AN3050" i="3" s="1"/>
  <c r="L3049" i="3"/>
  <c r="J3049" i="3"/>
  <c r="K3049" i="3" s="1"/>
  <c r="AD3052" i="3"/>
  <c r="AH3052" i="3" s="1"/>
  <c r="AF3051" i="3"/>
  <c r="AG3051" i="3" s="1"/>
  <c r="H2847" i="1"/>
  <c r="L2846" i="1"/>
  <c r="J2846" i="1"/>
  <c r="G3051" i="3"/>
  <c r="AM3051" i="3" s="1"/>
  <c r="AR3050" i="3" l="1"/>
  <c r="AP3050" i="3"/>
  <c r="AQ3050" i="3" s="1"/>
  <c r="K2846" i="1"/>
  <c r="S154" i="1"/>
  <c r="T154" i="1" s="1"/>
  <c r="H3051" i="3"/>
  <c r="AN3051" i="3" s="1"/>
  <c r="L3050" i="3"/>
  <c r="J3050" i="3"/>
  <c r="K3050" i="3" s="1"/>
  <c r="S3052" i="3"/>
  <c r="W3051" i="3"/>
  <c r="U3051" i="3"/>
  <c r="V3051" i="3" s="1"/>
  <c r="AD3053" i="3"/>
  <c r="AH3053" i="3" s="1"/>
  <c r="AF3052" i="3"/>
  <c r="AG3052" i="3" s="1"/>
  <c r="H2848" i="1"/>
  <c r="L2847" i="1"/>
  <c r="J2847" i="1"/>
  <c r="K2847" i="1" s="1"/>
  <c r="G3052" i="3"/>
  <c r="AM3052" i="3" s="1"/>
  <c r="AR3051" i="3" l="1"/>
  <c r="AP3051" i="3"/>
  <c r="AQ3051" i="3" s="1"/>
  <c r="S3053" i="3"/>
  <c r="W3052" i="3"/>
  <c r="U3052" i="3"/>
  <c r="V3052" i="3" s="1"/>
  <c r="H3052" i="3"/>
  <c r="AN3052" i="3" s="1"/>
  <c r="L3051" i="3"/>
  <c r="J3051" i="3"/>
  <c r="K3051" i="3" s="1"/>
  <c r="AD3054" i="3"/>
  <c r="AH3054" i="3" s="1"/>
  <c r="AF3053" i="3"/>
  <c r="AG3053" i="3" s="1"/>
  <c r="H2849" i="1"/>
  <c r="L2848" i="1"/>
  <c r="J2848" i="1"/>
  <c r="K2848" i="1" s="1"/>
  <c r="G3053" i="3"/>
  <c r="AM3053" i="3" s="1"/>
  <c r="AR3052" i="3" l="1"/>
  <c r="AP3052" i="3"/>
  <c r="AQ3052" i="3" s="1"/>
  <c r="H3053" i="3"/>
  <c r="AN3053" i="3" s="1"/>
  <c r="L3052" i="3"/>
  <c r="J3052" i="3"/>
  <c r="K3052" i="3" s="1"/>
  <c r="S3054" i="3"/>
  <c r="W3053" i="3"/>
  <c r="U3053" i="3"/>
  <c r="V3053" i="3" s="1"/>
  <c r="AD3055" i="3"/>
  <c r="AH3055" i="3" s="1"/>
  <c r="AF3054" i="3"/>
  <c r="AG3054" i="3" s="1"/>
  <c r="H2850" i="1"/>
  <c r="L2849" i="1"/>
  <c r="J2849" i="1"/>
  <c r="K2849" i="1" s="1"/>
  <c r="G3054" i="3"/>
  <c r="AM3054" i="3" s="1"/>
  <c r="AR3053" i="3" l="1"/>
  <c r="AP3053" i="3"/>
  <c r="AQ3053" i="3" s="1"/>
  <c r="S3055" i="3"/>
  <c r="W3054" i="3"/>
  <c r="U3054" i="3"/>
  <c r="V3054" i="3" s="1"/>
  <c r="H3054" i="3"/>
  <c r="AN3054" i="3" s="1"/>
  <c r="L3053" i="3"/>
  <c r="J3053" i="3"/>
  <c r="K3053" i="3" s="1"/>
  <c r="AD3056" i="3"/>
  <c r="AH3056" i="3" s="1"/>
  <c r="AF3055" i="3"/>
  <c r="AG3055" i="3" s="1"/>
  <c r="H2851" i="1"/>
  <c r="L2850" i="1"/>
  <c r="J2850" i="1"/>
  <c r="K2850" i="1" s="1"/>
  <c r="G3055" i="3"/>
  <c r="AM3055" i="3" s="1"/>
  <c r="AR3054" i="3" l="1"/>
  <c r="AP3054" i="3"/>
  <c r="AQ3054" i="3" s="1"/>
  <c r="H3055" i="3"/>
  <c r="AN3055" i="3" s="1"/>
  <c r="L3054" i="3"/>
  <c r="J3054" i="3"/>
  <c r="K3054" i="3" s="1"/>
  <c r="S3056" i="3"/>
  <c r="W3055" i="3"/>
  <c r="U3055" i="3"/>
  <c r="V3055" i="3" s="1"/>
  <c r="AD3057" i="3"/>
  <c r="AH3057" i="3" s="1"/>
  <c r="AF3056" i="3"/>
  <c r="H2852" i="1"/>
  <c r="L2851" i="1"/>
  <c r="J2851" i="1"/>
  <c r="K2851" i="1" s="1"/>
  <c r="G3056" i="3"/>
  <c r="AM3056" i="3" s="1"/>
  <c r="AG3056" i="3" l="1"/>
  <c r="AW176" i="3"/>
  <c r="BA176" i="3" s="1"/>
  <c r="AR3055" i="3"/>
  <c r="AP3055" i="3"/>
  <c r="AQ3055" i="3" s="1"/>
  <c r="S3057" i="3"/>
  <c r="W3056" i="3"/>
  <c r="U3056" i="3"/>
  <c r="H3056" i="3"/>
  <c r="AN3056" i="3" s="1"/>
  <c r="L3055" i="3"/>
  <c r="J3055" i="3"/>
  <c r="K3055" i="3" s="1"/>
  <c r="AD3058" i="3"/>
  <c r="AH3058" i="3" s="1"/>
  <c r="AF3057" i="3"/>
  <c r="AG3057" i="3" s="1"/>
  <c r="H2853" i="1"/>
  <c r="L2852" i="1"/>
  <c r="J2852" i="1"/>
  <c r="K2852" i="1" s="1"/>
  <c r="G3057" i="3"/>
  <c r="AM3057" i="3" s="1"/>
  <c r="V3056" i="3" l="1"/>
  <c r="AV176" i="3"/>
  <c r="AZ176" i="3" s="1"/>
  <c r="AR3056" i="3"/>
  <c r="AP3056" i="3"/>
  <c r="H3057" i="3"/>
  <c r="AN3057" i="3" s="1"/>
  <c r="L3056" i="3"/>
  <c r="J3056" i="3"/>
  <c r="S3058" i="3"/>
  <c r="W3057" i="3"/>
  <c r="U3057" i="3"/>
  <c r="V3057" i="3" s="1"/>
  <c r="AD3059" i="3"/>
  <c r="AH3059" i="3" s="1"/>
  <c r="AF3058" i="3"/>
  <c r="AG3058" i="3" s="1"/>
  <c r="H2854" i="1"/>
  <c r="L2853" i="1"/>
  <c r="J2853" i="1"/>
  <c r="K2853" i="1" s="1"/>
  <c r="G3058" i="3"/>
  <c r="AM3058" i="3" s="1"/>
  <c r="AX176" i="3" l="1"/>
  <c r="BB176" i="3" s="1"/>
  <c r="AQ3056" i="3"/>
  <c r="K3056" i="3"/>
  <c r="AU176" i="3"/>
  <c r="AY176" i="3" s="1"/>
  <c r="AR3057" i="3"/>
  <c r="AP3057" i="3"/>
  <c r="AQ3057" i="3" s="1"/>
  <c r="S3059" i="3"/>
  <c r="W3058" i="3"/>
  <c r="U3058" i="3"/>
  <c r="V3058" i="3" s="1"/>
  <c r="H3058" i="3"/>
  <c r="AN3058" i="3" s="1"/>
  <c r="L3057" i="3"/>
  <c r="J3057" i="3"/>
  <c r="K3057" i="3" s="1"/>
  <c r="AD3060" i="3"/>
  <c r="AH3060" i="3" s="1"/>
  <c r="AF3059" i="3"/>
  <c r="AG3059" i="3" s="1"/>
  <c r="H2855" i="1"/>
  <c r="L2854" i="1"/>
  <c r="J2854" i="1"/>
  <c r="K2854" i="1" s="1"/>
  <c r="G3059" i="3"/>
  <c r="AM3059" i="3" s="1"/>
  <c r="AR3058" i="3" l="1"/>
  <c r="AP3058" i="3"/>
  <c r="AQ3058" i="3" s="1"/>
  <c r="H3059" i="3"/>
  <c r="AN3059" i="3" s="1"/>
  <c r="L3058" i="3"/>
  <c r="J3058" i="3"/>
  <c r="K3058" i="3" s="1"/>
  <c r="S3060" i="3"/>
  <c r="W3059" i="3"/>
  <c r="U3059" i="3"/>
  <c r="V3059" i="3" s="1"/>
  <c r="AD3061" i="3"/>
  <c r="AH3061" i="3" s="1"/>
  <c r="AF3060" i="3"/>
  <c r="AG3060" i="3" s="1"/>
  <c r="H2856" i="1"/>
  <c r="L2855" i="1"/>
  <c r="J2855" i="1"/>
  <c r="K2855" i="1" s="1"/>
  <c r="G3060" i="3"/>
  <c r="AM3060" i="3" s="1"/>
  <c r="AR3059" i="3" l="1"/>
  <c r="AP3059" i="3"/>
  <c r="AQ3059" i="3" s="1"/>
  <c r="S3061" i="3"/>
  <c r="W3060" i="3"/>
  <c r="U3060" i="3"/>
  <c r="V3060" i="3" s="1"/>
  <c r="H3060" i="3"/>
  <c r="AN3060" i="3" s="1"/>
  <c r="L3059" i="3"/>
  <c r="J3059" i="3"/>
  <c r="K3059" i="3" s="1"/>
  <c r="AD3062" i="3"/>
  <c r="AH3062" i="3" s="1"/>
  <c r="AF3061" i="3"/>
  <c r="AG3061" i="3" s="1"/>
  <c r="H2857" i="1"/>
  <c r="L2856" i="1"/>
  <c r="J2856" i="1"/>
  <c r="K2856" i="1" s="1"/>
  <c r="G3061" i="3"/>
  <c r="AM3061" i="3" s="1"/>
  <c r="AR3060" i="3" l="1"/>
  <c r="AP3060" i="3"/>
  <c r="AQ3060" i="3" s="1"/>
  <c r="H3061" i="3"/>
  <c r="AN3061" i="3" s="1"/>
  <c r="L3060" i="3"/>
  <c r="J3060" i="3"/>
  <c r="K3060" i="3" s="1"/>
  <c r="S3062" i="3"/>
  <c r="W3061" i="3"/>
  <c r="U3061" i="3"/>
  <c r="V3061" i="3" s="1"/>
  <c r="AD3063" i="3"/>
  <c r="AH3063" i="3" s="1"/>
  <c r="AF3062" i="3"/>
  <c r="AG3062" i="3" s="1"/>
  <c r="H2858" i="1"/>
  <c r="L2857" i="1"/>
  <c r="J2857" i="1"/>
  <c r="K2857" i="1" s="1"/>
  <c r="G3062" i="3"/>
  <c r="AM3062" i="3" s="1"/>
  <c r="AR3061" i="3" l="1"/>
  <c r="AP3061" i="3"/>
  <c r="AQ3061" i="3" s="1"/>
  <c r="S3063" i="3"/>
  <c r="W3062" i="3"/>
  <c r="U3062" i="3"/>
  <c r="V3062" i="3" s="1"/>
  <c r="H3062" i="3"/>
  <c r="AN3062" i="3" s="1"/>
  <c r="L3061" i="3"/>
  <c r="J3061" i="3"/>
  <c r="K3061" i="3" s="1"/>
  <c r="AD3064" i="3"/>
  <c r="AH3064" i="3" s="1"/>
  <c r="AF3063" i="3"/>
  <c r="AG3063" i="3" s="1"/>
  <c r="H2859" i="1"/>
  <c r="L2858" i="1"/>
  <c r="J2858" i="1"/>
  <c r="K2858" i="1" s="1"/>
  <c r="G3063" i="3"/>
  <c r="AM3063" i="3" s="1"/>
  <c r="AR3062" i="3" l="1"/>
  <c r="AP3062" i="3"/>
  <c r="AQ3062" i="3" s="1"/>
  <c r="H3063" i="3"/>
  <c r="AN3063" i="3" s="1"/>
  <c r="L3062" i="3"/>
  <c r="J3062" i="3"/>
  <c r="K3062" i="3" s="1"/>
  <c r="S3064" i="3"/>
  <c r="W3063" i="3"/>
  <c r="U3063" i="3"/>
  <c r="V3063" i="3" s="1"/>
  <c r="AD3065" i="3"/>
  <c r="AH3065" i="3" s="1"/>
  <c r="AF3064" i="3"/>
  <c r="AG3064" i="3" s="1"/>
  <c r="H2860" i="1"/>
  <c r="L2859" i="1"/>
  <c r="J2859" i="1"/>
  <c r="K2859" i="1" s="1"/>
  <c r="G3064" i="3"/>
  <c r="AM3064" i="3" s="1"/>
  <c r="AR3063" i="3" l="1"/>
  <c r="AP3063" i="3"/>
  <c r="AQ3063" i="3" s="1"/>
  <c r="S3065" i="3"/>
  <c r="W3064" i="3"/>
  <c r="U3064" i="3"/>
  <c r="V3064" i="3" s="1"/>
  <c r="H3064" i="3"/>
  <c r="AN3064" i="3" s="1"/>
  <c r="L3063" i="3"/>
  <c r="J3063" i="3"/>
  <c r="K3063" i="3" s="1"/>
  <c r="AD3066" i="3"/>
  <c r="AH3066" i="3" s="1"/>
  <c r="AF3065" i="3"/>
  <c r="AG3065" i="3" s="1"/>
  <c r="H2861" i="1"/>
  <c r="L2860" i="1"/>
  <c r="J2860" i="1"/>
  <c r="K2860" i="1" s="1"/>
  <c r="G3065" i="3"/>
  <c r="AM3065" i="3" s="1"/>
  <c r="AR3064" i="3" l="1"/>
  <c r="AP3064" i="3"/>
  <c r="AQ3064" i="3" s="1"/>
  <c r="H3065" i="3"/>
  <c r="AN3065" i="3" s="1"/>
  <c r="L3064" i="3"/>
  <c r="J3064" i="3"/>
  <c r="K3064" i="3" s="1"/>
  <c r="S3066" i="3"/>
  <c r="W3065" i="3"/>
  <c r="U3065" i="3"/>
  <c r="V3065" i="3" s="1"/>
  <c r="AD3067" i="3"/>
  <c r="AH3067" i="3" s="1"/>
  <c r="AF3066" i="3"/>
  <c r="AG3066" i="3" s="1"/>
  <c r="H2862" i="1"/>
  <c r="L2861" i="1"/>
  <c r="J2861" i="1"/>
  <c r="K2861" i="1" s="1"/>
  <c r="G3066" i="3"/>
  <c r="AM3066" i="3" s="1"/>
  <c r="AR3065" i="3" l="1"/>
  <c r="AP3065" i="3"/>
  <c r="AQ3065" i="3" s="1"/>
  <c r="S3067" i="3"/>
  <c r="W3066" i="3"/>
  <c r="U3066" i="3"/>
  <c r="V3066" i="3" s="1"/>
  <c r="H3066" i="3"/>
  <c r="AN3066" i="3" s="1"/>
  <c r="L3065" i="3"/>
  <c r="J3065" i="3"/>
  <c r="K3065" i="3" s="1"/>
  <c r="AD3068" i="3"/>
  <c r="AH3068" i="3" s="1"/>
  <c r="AF3067" i="3"/>
  <c r="AG3067" i="3" s="1"/>
  <c r="H2863" i="1"/>
  <c r="L2862" i="1"/>
  <c r="J2862" i="1"/>
  <c r="K2862" i="1" s="1"/>
  <c r="G3067" i="3"/>
  <c r="AM3067" i="3" s="1"/>
  <c r="AR3066" i="3" l="1"/>
  <c r="AP3066" i="3"/>
  <c r="AQ3066" i="3" s="1"/>
  <c r="H3067" i="3"/>
  <c r="AN3067" i="3" s="1"/>
  <c r="L3066" i="3"/>
  <c r="J3066" i="3"/>
  <c r="K3066" i="3" s="1"/>
  <c r="S3068" i="3"/>
  <c r="W3067" i="3"/>
  <c r="U3067" i="3"/>
  <c r="V3067" i="3" s="1"/>
  <c r="AD3069" i="3"/>
  <c r="AH3069" i="3" s="1"/>
  <c r="AF3068" i="3"/>
  <c r="AG3068" i="3" s="1"/>
  <c r="H2864" i="1"/>
  <c r="L2863" i="1"/>
  <c r="J2863" i="1"/>
  <c r="K2863" i="1" s="1"/>
  <c r="G3068" i="3"/>
  <c r="AM3068" i="3" s="1"/>
  <c r="AR3067" i="3" l="1"/>
  <c r="AP3067" i="3"/>
  <c r="AQ3067" i="3" s="1"/>
  <c r="S3069" i="3"/>
  <c r="W3068" i="3"/>
  <c r="U3068" i="3"/>
  <c r="V3068" i="3" s="1"/>
  <c r="H3068" i="3"/>
  <c r="AN3068" i="3" s="1"/>
  <c r="L3067" i="3"/>
  <c r="J3067" i="3"/>
  <c r="K3067" i="3" s="1"/>
  <c r="AD3070" i="3"/>
  <c r="AH3070" i="3" s="1"/>
  <c r="AF3069" i="3"/>
  <c r="AG3069" i="3" s="1"/>
  <c r="H2865" i="1"/>
  <c r="L2864" i="1"/>
  <c r="J2864" i="1"/>
  <c r="K2864" i="1" s="1"/>
  <c r="G3069" i="3"/>
  <c r="AM3069" i="3" s="1"/>
  <c r="AR3068" i="3" l="1"/>
  <c r="AP3068" i="3"/>
  <c r="AQ3068" i="3" s="1"/>
  <c r="H3069" i="3"/>
  <c r="AN3069" i="3" s="1"/>
  <c r="L3068" i="3"/>
  <c r="J3068" i="3"/>
  <c r="K3068" i="3" s="1"/>
  <c r="S3070" i="3"/>
  <c r="W3069" i="3"/>
  <c r="U3069" i="3"/>
  <c r="V3069" i="3" s="1"/>
  <c r="AD3071" i="3"/>
  <c r="AH3071" i="3" s="1"/>
  <c r="AF3070" i="3"/>
  <c r="AG3070" i="3" s="1"/>
  <c r="H2866" i="1"/>
  <c r="J2865" i="1"/>
  <c r="K2865" i="1" s="1"/>
  <c r="L2865" i="1"/>
  <c r="G3070" i="3"/>
  <c r="AM3070" i="3" s="1"/>
  <c r="AR3069" i="3" l="1"/>
  <c r="AP3069" i="3"/>
  <c r="AQ3069" i="3" s="1"/>
  <c r="S3071" i="3"/>
  <c r="W3070" i="3"/>
  <c r="U3070" i="3"/>
  <c r="V3070" i="3" s="1"/>
  <c r="H3070" i="3"/>
  <c r="AN3070" i="3" s="1"/>
  <c r="L3069" i="3"/>
  <c r="J3069" i="3"/>
  <c r="K3069" i="3" s="1"/>
  <c r="AD3072" i="3"/>
  <c r="AH3072" i="3" s="1"/>
  <c r="AF3071" i="3"/>
  <c r="AG3071" i="3" s="1"/>
  <c r="H2867" i="1"/>
  <c r="L2866" i="1"/>
  <c r="J2866" i="1"/>
  <c r="K2866" i="1" s="1"/>
  <c r="G3071" i="3"/>
  <c r="AM3071" i="3" s="1"/>
  <c r="AR3070" i="3" l="1"/>
  <c r="AP3070" i="3"/>
  <c r="AQ3070" i="3" s="1"/>
  <c r="H3071" i="3"/>
  <c r="AN3071" i="3" s="1"/>
  <c r="L3070" i="3"/>
  <c r="J3070" i="3"/>
  <c r="K3070" i="3" s="1"/>
  <c r="S3072" i="3"/>
  <c r="W3071" i="3"/>
  <c r="U3071" i="3"/>
  <c r="V3071" i="3" s="1"/>
  <c r="AD3073" i="3"/>
  <c r="AH3073" i="3" s="1"/>
  <c r="AF3072" i="3"/>
  <c r="AG3072" i="3" s="1"/>
  <c r="H2868" i="1"/>
  <c r="L2867" i="1"/>
  <c r="J2867" i="1"/>
  <c r="K2867" i="1" s="1"/>
  <c r="G3072" i="3"/>
  <c r="AM3072" i="3" s="1"/>
  <c r="AR3071" i="3" l="1"/>
  <c r="AP3071" i="3"/>
  <c r="AQ3071" i="3" s="1"/>
  <c r="S3073" i="3"/>
  <c r="W3072" i="3"/>
  <c r="U3072" i="3"/>
  <c r="V3072" i="3" s="1"/>
  <c r="H3072" i="3"/>
  <c r="AN3072" i="3" s="1"/>
  <c r="L3071" i="3"/>
  <c r="J3071" i="3"/>
  <c r="K3071" i="3" s="1"/>
  <c r="AD3074" i="3"/>
  <c r="AH3074" i="3" s="1"/>
  <c r="AF3073" i="3"/>
  <c r="AG3073" i="3" s="1"/>
  <c r="H2869" i="1"/>
  <c r="L2868" i="1"/>
  <c r="J2868" i="1"/>
  <c r="G3073" i="3"/>
  <c r="AM3073" i="3" s="1"/>
  <c r="AR3072" i="3" l="1"/>
  <c r="AP3072" i="3"/>
  <c r="AQ3072" i="3" s="1"/>
  <c r="K2868" i="1"/>
  <c r="S155" i="1"/>
  <c r="T155" i="1" s="1"/>
  <c r="H3073" i="3"/>
  <c r="AN3073" i="3" s="1"/>
  <c r="L3072" i="3"/>
  <c r="J3072" i="3"/>
  <c r="K3072" i="3" s="1"/>
  <c r="S3074" i="3"/>
  <c r="W3073" i="3"/>
  <c r="U3073" i="3"/>
  <c r="V3073" i="3" s="1"/>
  <c r="AD3075" i="3"/>
  <c r="AH3075" i="3" s="1"/>
  <c r="AF3074" i="3"/>
  <c r="AG3074" i="3" s="1"/>
  <c r="H2870" i="1"/>
  <c r="L2869" i="1"/>
  <c r="J2869" i="1"/>
  <c r="K2869" i="1" s="1"/>
  <c r="G3074" i="3"/>
  <c r="AM3074" i="3" s="1"/>
  <c r="AR3073" i="3" l="1"/>
  <c r="AP3073" i="3"/>
  <c r="AQ3073" i="3" s="1"/>
  <c r="S3075" i="3"/>
  <c r="W3074" i="3"/>
  <c r="U3074" i="3"/>
  <c r="V3074" i="3" s="1"/>
  <c r="H3074" i="3"/>
  <c r="AN3074" i="3" s="1"/>
  <c r="L3073" i="3"/>
  <c r="J3073" i="3"/>
  <c r="K3073" i="3" s="1"/>
  <c r="AD3076" i="3"/>
  <c r="AH3076" i="3" s="1"/>
  <c r="AF3075" i="3"/>
  <c r="AG3075" i="3" s="1"/>
  <c r="H2871" i="1"/>
  <c r="L2870" i="1"/>
  <c r="J2870" i="1"/>
  <c r="K2870" i="1" s="1"/>
  <c r="G3075" i="3"/>
  <c r="AM3075" i="3" s="1"/>
  <c r="AR3074" i="3" l="1"/>
  <c r="AP3074" i="3"/>
  <c r="AQ3074" i="3" s="1"/>
  <c r="H3075" i="3"/>
  <c r="AN3075" i="3" s="1"/>
  <c r="L3074" i="3"/>
  <c r="J3074" i="3"/>
  <c r="K3074" i="3" s="1"/>
  <c r="S3076" i="3"/>
  <c r="W3075" i="3"/>
  <c r="U3075" i="3"/>
  <c r="V3075" i="3" s="1"/>
  <c r="AD3077" i="3"/>
  <c r="AH3077" i="3" s="1"/>
  <c r="AF3076" i="3"/>
  <c r="AG3076" i="3" s="1"/>
  <c r="H2872" i="1"/>
  <c r="L2871" i="1"/>
  <c r="J2871" i="1"/>
  <c r="K2871" i="1" s="1"/>
  <c r="G3076" i="3"/>
  <c r="AM3076" i="3" s="1"/>
  <c r="AR3075" i="3" l="1"/>
  <c r="AP3075" i="3"/>
  <c r="AQ3075" i="3" s="1"/>
  <c r="S3077" i="3"/>
  <c r="W3076" i="3"/>
  <c r="U3076" i="3"/>
  <c r="V3076" i="3" s="1"/>
  <c r="H3076" i="3"/>
  <c r="AN3076" i="3" s="1"/>
  <c r="L3075" i="3"/>
  <c r="J3075" i="3"/>
  <c r="K3075" i="3" s="1"/>
  <c r="AD3078" i="3"/>
  <c r="AH3078" i="3" s="1"/>
  <c r="AF3077" i="3"/>
  <c r="H2873" i="1"/>
  <c r="L2872" i="1"/>
  <c r="J2872" i="1"/>
  <c r="K2872" i="1" s="1"/>
  <c r="G3077" i="3"/>
  <c r="AM3077" i="3" s="1"/>
  <c r="AG3077" i="3" l="1"/>
  <c r="AW177" i="3"/>
  <c r="BA177" i="3" s="1"/>
  <c r="AR3076" i="3"/>
  <c r="AP3076" i="3"/>
  <c r="AQ3076" i="3" s="1"/>
  <c r="H3077" i="3"/>
  <c r="AN3077" i="3" s="1"/>
  <c r="L3076" i="3"/>
  <c r="J3076" i="3"/>
  <c r="K3076" i="3" s="1"/>
  <c r="S3078" i="3"/>
  <c r="W3077" i="3"/>
  <c r="U3077" i="3"/>
  <c r="AD3079" i="3"/>
  <c r="AH3079" i="3" s="1"/>
  <c r="AF3078" i="3"/>
  <c r="AG3078" i="3" s="1"/>
  <c r="H2874" i="1"/>
  <c r="L2873" i="1"/>
  <c r="J2873" i="1"/>
  <c r="K2873" i="1" s="1"/>
  <c r="G3078" i="3"/>
  <c r="AM3078" i="3" s="1"/>
  <c r="V3077" i="3" l="1"/>
  <c r="AV177" i="3"/>
  <c r="AZ177" i="3" s="1"/>
  <c r="AR3077" i="3"/>
  <c r="AP3077" i="3"/>
  <c r="S3079" i="3"/>
  <c r="W3078" i="3"/>
  <c r="U3078" i="3"/>
  <c r="V3078" i="3" s="1"/>
  <c r="H3078" i="3"/>
  <c r="AN3078" i="3" s="1"/>
  <c r="L3077" i="3"/>
  <c r="J3077" i="3"/>
  <c r="AD3080" i="3"/>
  <c r="AH3080" i="3" s="1"/>
  <c r="AF3079" i="3"/>
  <c r="AG3079" i="3" s="1"/>
  <c r="H2875" i="1"/>
  <c r="L2874" i="1"/>
  <c r="J2874" i="1"/>
  <c r="K2874" i="1" s="1"/>
  <c r="G3079" i="3"/>
  <c r="AM3079" i="3" s="1"/>
  <c r="AX177" i="3" l="1"/>
  <c r="BB177" i="3" s="1"/>
  <c r="AQ3077" i="3"/>
  <c r="K3077" i="3"/>
  <c r="AU177" i="3"/>
  <c r="AY177" i="3" s="1"/>
  <c r="AR3078" i="3"/>
  <c r="AP3078" i="3"/>
  <c r="AQ3078" i="3" s="1"/>
  <c r="H3079" i="3"/>
  <c r="AN3079" i="3" s="1"/>
  <c r="L3078" i="3"/>
  <c r="J3078" i="3"/>
  <c r="K3078" i="3" s="1"/>
  <c r="S3080" i="3"/>
  <c r="W3079" i="3"/>
  <c r="U3079" i="3"/>
  <c r="V3079" i="3" s="1"/>
  <c r="AD3081" i="3"/>
  <c r="AH3081" i="3" s="1"/>
  <c r="AF3080" i="3"/>
  <c r="AG3080" i="3" s="1"/>
  <c r="H2876" i="1"/>
  <c r="L2875" i="1"/>
  <c r="J2875" i="1"/>
  <c r="K2875" i="1" s="1"/>
  <c r="G3080" i="3"/>
  <c r="AM3080" i="3" s="1"/>
  <c r="AR3079" i="3" l="1"/>
  <c r="AP3079" i="3"/>
  <c r="AQ3079" i="3" s="1"/>
  <c r="S3081" i="3"/>
  <c r="W3080" i="3"/>
  <c r="U3080" i="3"/>
  <c r="V3080" i="3" s="1"/>
  <c r="H3080" i="3"/>
  <c r="AN3080" i="3" s="1"/>
  <c r="L3079" i="3"/>
  <c r="J3079" i="3"/>
  <c r="K3079" i="3" s="1"/>
  <c r="AD3082" i="3"/>
  <c r="AH3082" i="3" s="1"/>
  <c r="AF3081" i="3"/>
  <c r="AG3081" i="3" s="1"/>
  <c r="H2877" i="1"/>
  <c r="L2876" i="1"/>
  <c r="J2876" i="1"/>
  <c r="K2876" i="1" s="1"/>
  <c r="G3081" i="3"/>
  <c r="AM3081" i="3" s="1"/>
  <c r="AR3080" i="3" l="1"/>
  <c r="AP3080" i="3"/>
  <c r="AQ3080" i="3" s="1"/>
  <c r="H3081" i="3"/>
  <c r="AN3081" i="3" s="1"/>
  <c r="L3080" i="3"/>
  <c r="J3080" i="3"/>
  <c r="K3080" i="3" s="1"/>
  <c r="S3082" i="3"/>
  <c r="W3081" i="3"/>
  <c r="U3081" i="3"/>
  <c r="V3081" i="3" s="1"/>
  <c r="AD3083" i="3"/>
  <c r="AH3083" i="3" s="1"/>
  <c r="AF3082" i="3"/>
  <c r="AG3082" i="3" s="1"/>
  <c r="H2878" i="1"/>
  <c r="L2877" i="1"/>
  <c r="J2877" i="1"/>
  <c r="K2877" i="1" s="1"/>
  <c r="G3082" i="3"/>
  <c r="AM3082" i="3" s="1"/>
  <c r="AR3081" i="3" l="1"/>
  <c r="AP3081" i="3"/>
  <c r="AQ3081" i="3" s="1"/>
  <c r="S3083" i="3"/>
  <c r="W3082" i="3"/>
  <c r="U3082" i="3"/>
  <c r="V3082" i="3" s="1"/>
  <c r="H3082" i="3"/>
  <c r="AN3082" i="3" s="1"/>
  <c r="L3081" i="3"/>
  <c r="J3081" i="3"/>
  <c r="K3081" i="3" s="1"/>
  <c r="AD3084" i="3"/>
  <c r="AH3084" i="3" s="1"/>
  <c r="AF3083" i="3"/>
  <c r="AG3083" i="3" s="1"/>
  <c r="H2879" i="1"/>
  <c r="L2878" i="1"/>
  <c r="J2878" i="1"/>
  <c r="K2878" i="1" s="1"/>
  <c r="G3083" i="3"/>
  <c r="AM3083" i="3" s="1"/>
  <c r="AR3082" i="3" l="1"/>
  <c r="AP3082" i="3"/>
  <c r="AQ3082" i="3" s="1"/>
  <c r="H3083" i="3"/>
  <c r="AN3083" i="3" s="1"/>
  <c r="L3082" i="3"/>
  <c r="J3082" i="3"/>
  <c r="K3082" i="3" s="1"/>
  <c r="S3084" i="3"/>
  <c r="W3083" i="3"/>
  <c r="U3083" i="3"/>
  <c r="V3083" i="3" s="1"/>
  <c r="AD3085" i="3"/>
  <c r="AH3085" i="3" s="1"/>
  <c r="AF3084" i="3"/>
  <c r="AG3084" i="3" s="1"/>
  <c r="H2880" i="1"/>
  <c r="L2879" i="1"/>
  <c r="J2879" i="1"/>
  <c r="K2879" i="1" s="1"/>
  <c r="G3084" i="3"/>
  <c r="AM3084" i="3" s="1"/>
  <c r="AR3083" i="3" l="1"/>
  <c r="AP3083" i="3"/>
  <c r="AQ3083" i="3" s="1"/>
  <c r="S3085" i="3"/>
  <c r="W3084" i="3"/>
  <c r="U3084" i="3"/>
  <c r="V3084" i="3" s="1"/>
  <c r="H3084" i="3"/>
  <c r="AN3084" i="3" s="1"/>
  <c r="L3083" i="3"/>
  <c r="J3083" i="3"/>
  <c r="K3083" i="3" s="1"/>
  <c r="AD3086" i="3"/>
  <c r="AH3086" i="3" s="1"/>
  <c r="AF3085" i="3"/>
  <c r="AG3085" i="3" s="1"/>
  <c r="H2881" i="1"/>
  <c r="L2880" i="1"/>
  <c r="J2880" i="1"/>
  <c r="K2880" i="1" s="1"/>
  <c r="G3085" i="3"/>
  <c r="AM3085" i="3" s="1"/>
  <c r="AR3084" i="3" l="1"/>
  <c r="AP3084" i="3"/>
  <c r="AQ3084" i="3" s="1"/>
  <c r="H3085" i="3"/>
  <c r="AN3085" i="3" s="1"/>
  <c r="L3084" i="3"/>
  <c r="J3084" i="3"/>
  <c r="K3084" i="3" s="1"/>
  <c r="S3086" i="3"/>
  <c r="W3085" i="3"/>
  <c r="U3085" i="3"/>
  <c r="V3085" i="3" s="1"/>
  <c r="AD3087" i="3"/>
  <c r="AH3087" i="3" s="1"/>
  <c r="AF3086" i="3"/>
  <c r="AG3086" i="3" s="1"/>
  <c r="H2882" i="1"/>
  <c r="L2881" i="1"/>
  <c r="J2881" i="1"/>
  <c r="K2881" i="1" s="1"/>
  <c r="G3086" i="3"/>
  <c r="AM3086" i="3" s="1"/>
  <c r="AR3085" i="3" l="1"/>
  <c r="AP3085" i="3"/>
  <c r="AQ3085" i="3" s="1"/>
  <c r="S3087" i="3"/>
  <c r="W3086" i="3"/>
  <c r="U3086" i="3"/>
  <c r="V3086" i="3" s="1"/>
  <c r="H3086" i="3"/>
  <c r="AN3086" i="3" s="1"/>
  <c r="L3085" i="3"/>
  <c r="J3085" i="3"/>
  <c r="K3085" i="3" s="1"/>
  <c r="AD3088" i="3"/>
  <c r="AH3088" i="3" s="1"/>
  <c r="AF3087" i="3"/>
  <c r="AG3087" i="3" s="1"/>
  <c r="H2883" i="1"/>
  <c r="L2882" i="1"/>
  <c r="J2882" i="1"/>
  <c r="K2882" i="1" s="1"/>
  <c r="G3087" i="3"/>
  <c r="AM3087" i="3" s="1"/>
  <c r="AR3086" i="3" l="1"/>
  <c r="AP3086" i="3"/>
  <c r="AQ3086" i="3" s="1"/>
  <c r="H3087" i="3"/>
  <c r="AN3087" i="3" s="1"/>
  <c r="L3086" i="3"/>
  <c r="J3086" i="3"/>
  <c r="K3086" i="3" s="1"/>
  <c r="S3088" i="3"/>
  <c r="W3087" i="3"/>
  <c r="U3087" i="3"/>
  <c r="V3087" i="3" s="1"/>
  <c r="AD3089" i="3"/>
  <c r="AH3089" i="3" s="1"/>
  <c r="AF3088" i="3"/>
  <c r="AG3088" i="3" s="1"/>
  <c r="H2884" i="1"/>
  <c r="L2883" i="1"/>
  <c r="J2883" i="1"/>
  <c r="K2883" i="1" s="1"/>
  <c r="G3088" i="3"/>
  <c r="AM3088" i="3" s="1"/>
  <c r="AR3087" i="3" l="1"/>
  <c r="AP3087" i="3"/>
  <c r="AQ3087" i="3" s="1"/>
  <c r="S3089" i="3"/>
  <c r="W3088" i="3"/>
  <c r="U3088" i="3"/>
  <c r="V3088" i="3" s="1"/>
  <c r="H3088" i="3"/>
  <c r="AN3088" i="3" s="1"/>
  <c r="L3087" i="3"/>
  <c r="J3087" i="3"/>
  <c r="K3087" i="3" s="1"/>
  <c r="AD3090" i="3"/>
  <c r="AH3090" i="3" s="1"/>
  <c r="AF3089" i="3"/>
  <c r="AG3089" i="3" s="1"/>
  <c r="H2885" i="1"/>
  <c r="L2884" i="1"/>
  <c r="J2884" i="1"/>
  <c r="K2884" i="1" s="1"/>
  <c r="G3089" i="3"/>
  <c r="AM3089" i="3" s="1"/>
  <c r="AR3088" i="3" l="1"/>
  <c r="AP3088" i="3"/>
  <c r="AQ3088" i="3" s="1"/>
  <c r="H3089" i="3"/>
  <c r="AN3089" i="3" s="1"/>
  <c r="L3088" i="3"/>
  <c r="J3088" i="3"/>
  <c r="K3088" i="3" s="1"/>
  <c r="S3090" i="3"/>
  <c r="W3089" i="3"/>
  <c r="U3089" i="3"/>
  <c r="V3089" i="3" s="1"/>
  <c r="AD3091" i="3"/>
  <c r="AH3091" i="3" s="1"/>
  <c r="AF3090" i="3"/>
  <c r="AG3090" i="3" s="1"/>
  <c r="H2886" i="1"/>
  <c r="L2885" i="1"/>
  <c r="J2885" i="1"/>
  <c r="K2885" i="1" s="1"/>
  <c r="G3090" i="3"/>
  <c r="AM3090" i="3" s="1"/>
  <c r="AR3089" i="3" l="1"/>
  <c r="AP3089" i="3"/>
  <c r="AQ3089" i="3" s="1"/>
  <c r="S3091" i="3"/>
  <c r="W3090" i="3"/>
  <c r="U3090" i="3"/>
  <c r="V3090" i="3" s="1"/>
  <c r="H3090" i="3"/>
  <c r="AN3090" i="3" s="1"/>
  <c r="L3089" i="3"/>
  <c r="J3089" i="3"/>
  <c r="K3089" i="3" s="1"/>
  <c r="AD3092" i="3"/>
  <c r="AH3092" i="3" s="1"/>
  <c r="AF3091" i="3"/>
  <c r="AG3091" i="3" s="1"/>
  <c r="H2887" i="1"/>
  <c r="L2886" i="1"/>
  <c r="J2886" i="1"/>
  <c r="K2886" i="1" s="1"/>
  <c r="G3091" i="3"/>
  <c r="AM3091" i="3" s="1"/>
  <c r="AR3090" i="3" l="1"/>
  <c r="AP3090" i="3"/>
  <c r="AQ3090" i="3" s="1"/>
  <c r="H3091" i="3"/>
  <c r="AN3091" i="3" s="1"/>
  <c r="L3090" i="3"/>
  <c r="J3090" i="3"/>
  <c r="K3090" i="3" s="1"/>
  <c r="S3092" i="3"/>
  <c r="W3091" i="3"/>
  <c r="U3091" i="3"/>
  <c r="V3091" i="3" s="1"/>
  <c r="AD3093" i="3"/>
  <c r="AH3093" i="3" s="1"/>
  <c r="AF3092" i="3"/>
  <c r="AG3092" i="3" s="1"/>
  <c r="H2888" i="1"/>
  <c r="L2887" i="1"/>
  <c r="J2887" i="1"/>
  <c r="K2887" i="1" s="1"/>
  <c r="G3092" i="3"/>
  <c r="AM3092" i="3" s="1"/>
  <c r="AR3091" i="3" l="1"/>
  <c r="AP3091" i="3"/>
  <c r="AQ3091" i="3" s="1"/>
  <c r="S3093" i="3"/>
  <c r="W3092" i="3"/>
  <c r="U3092" i="3"/>
  <c r="V3092" i="3" s="1"/>
  <c r="H3092" i="3"/>
  <c r="AN3092" i="3" s="1"/>
  <c r="L3091" i="3"/>
  <c r="J3091" i="3"/>
  <c r="K3091" i="3" s="1"/>
  <c r="AD3094" i="3"/>
  <c r="AH3094" i="3" s="1"/>
  <c r="AF3093" i="3"/>
  <c r="AG3093" i="3" s="1"/>
  <c r="H2889" i="1"/>
  <c r="L2888" i="1"/>
  <c r="J2888" i="1"/>
  <c r="G3093" i="3"/>
  <c r="AM3093" i="3" s="1"/>
  <c r="AR3092" i="3" l="1"/>
  <c r="AP3092" i="3"/>
  <c r="AQ3092" i="3" s="1"/>
  <c r="K2888" i="1"/>
  <c r="S156" i="1"/>
  <c r="T156" i="1" s="1"/>
  <c r="H3093" i="3"/>
  <c r="AN3093" i="3" s="1"/>
  <c r="L3092" i="3"/>
  <c r="J3092" i="3"/>
  <c r="K3092" i="3" s="1"/>
  <c r="S3094" i="3"/>
  <c r="W3093" i="3"/>
  <c r="U3093" i="3"/>
  <c r="V3093" i="3" s="1"/>
  <c r="AD3095" i="3"/>
  <c r="AH3095" i="3" s="1"/>
  <c r="AF3094" i="3"/>
  <c r="AG3094" i="3" s="1"/>
  <c r="H2890" i="1"/>
  <c r="L2889" i="1"/>
  <c r="J2889" i="1"/>
  <c r="K2889" i="1" s="1"/>
  <c r="G3094" i="3"/>
  <c r="AM3094" i="3" s="1"/>
  <c r="AR3093" i="3" l="1"/>
  <c r="AP3093" i="3"/>
  <c r="AQ3093" i="3" s="1"/>
  <c r="S3095" i="3"/>
  <c r="W3094" i="3"/>
  <c r="U3094" i="3"/>
  <c r="V3094" i="3" s="1"/>
  <c r="H3094" i="3"/>
  <c r="AN3094" i="3" s="1"/>
  <c r="L3093" i="3"/>
  <c r="J3093" i="3"/>
  <c r="K3093" i="3" s="1"/>
  <c r="AD3096" i="3"/>
  <c r="AH3096" i="3" s="1"/>
  <c r="AF3095" i="3"/>
  <c r="AG3095" i="3" s="1"/>
  <c r="H2891" i="1"/>
  <c r="L2890" i="1"/>
  <c r="J2890" i="1"/>
  <c r="K2890" i="1" s="1"/>
  <c r="G3095" i="3"/>
  <c r="AM3095" i="3" s="1"/>
  <c r="AR3094" i="3" l="1"/>
  <c r="AP3094" i="3"/>
  <c r="AQ3094" i="3" s="1"/>
  <c r="H3095" i="3"/>
  <c r="AN3095" i="3" s="1"/>
  <c r="L3094" i="3"/>
  <c r="J3094" i="3"/>
  <c r="K3094" i="3" s="1"/>
  <c r="S3096" i="3"/>
  <c r="W3095" i="3"/>
  <c r="U3095" i="3"/>
  <c r="V3095" i="3" s="1"/>
  <c r="AD3097" i="3"/>
  <c r="AH3097" i="3" s="1"/>
  <c r="AF3096" i="3"/>
  <c r="AG3096" i="3" s="1"/>
  <c r="H2892" i="1"/>
  <c r="L2891" i="1"/>
  <c r="J2891" i="1"/>
  <c r="K2891" i="1" s="1"/>
  <c r="G3096" i="3"/>
  <c r="AM3096" i="3" s="1"/>
  <c r="AR3095" i="3" l="1"/>
  <c r="AP3095" i="3"/>
  <c r="AQ3095" i="3" s="1"/>
  <c r="S3097" i="3"/>
  <c r="W3096" i="3"/>
  <c r="U3096" i="3"/>
  <c r="V3096" i="3" s="1"/>
  <c r="H3096" i="3"/>
  <c r="AN3096" i="3" s="1"/>
  <c r="L3095" i="3"/>
  <c r="J3095" i="3"/>
  <c r="K3095" i="3" s="1"/>
  <c r="AD3098" i="3"/>
  <c r="AH3098" i="3" s="1"/>
  <c r="AF3097" i="3"/>
  <c r="AG3097" i="3" s="1"/>
  <c r="H2893" i="1"/>
  <c r="L2892" i="1"/>
  <c r="J2892" i="1"/>
  <c r="K2892" i="1" s="1"/>
  <c r="G3097" i="3"/>
  <c r="AM3097" i="3" s="1"/>
  <c r="AR3096" i="3" l="1"/>
  <c r="AP3096" i="3"/>
  <c r="AQ3096" i="3" s="1"/>
  <c r="H3097" i="3"/>
  <c r="AN3097" i="3" s="1"/>
  <c r="L3096" i="3"/>
  <c r="J3096" i="3"/>
  <c r="K3096" i="3" s="1"/>
  <c r="S3098" i="3"/>
  <c r="W3097" i="3"/>
  <c r="U3097" i="3"/>
  <c r="V3097" i="3" s="1"/>
  <c r="AD3099" i="3"/>
  <c r="AH3099" i="3" s="1"/>
  <c r="AF3098" i="3"/>
  <c r="H2894" i="1"/>
  <c r="L2893" i="1"/>
  <c r="J2893" i="1"/>
  <c r="K2893" i="1" s="1"/>
  <c r="G3098" i="3"/>
  <c r="AM3098" i="3" s="1"/>
  <c r="AG3098" i="3" l="1"/>
  <c r="AW178" i="3"/>
  <c r="BA178" i="3" s="1"/>
  <c r="AR3097" i="3"/>
  <c r="AP3097" i="3"/>
  <c r="AQ3097" i="3" s="1"/>
  <c r="S3099" i="3"/>
  <c r="W3098" i="3"/>
  <c r="U3098" i="3"/>
  <c r="H3098" i="3"/>
  <c r="AN3098" i="3" s="1"/>
  <c r="L3097" i="3"/>
  <c r="J3097" i="3"/>
  <c r="K3097" i="3" s="1"/>
  <c r="AD3100" i="3"/>
  <c r="AH3100" i="3" s="1"/>
  <c r="AF3099" i="3"/>
  <c r="AG3099" i="3" s="1"/>
  <c r="H2895" i="1"/>
  <c r="L2894" i="1"/>
  <c r="J2894" i="1"/>
  <c r="K2894" i="1" s="1"/>
  <c r="G3099" i="3"/>
  <c r="AM3099" i="3" s="1"/>
  <c r="AR3098" i="3" l="1"/>
  <c r="AP3098" i="3"/>
  <c r="V3098" i="3"/>
  <c r="AV178" i="3"/>
  <c r="AZ178" i="3" s="1"/>
  <c r="H3099" i="3"/>
  <c r="AN3099" i="3" s="1"/>
  <c r="L3098" i="3"/>
  <c r="J3098" i="3"/>
  <c r="S3100" i="3"/>
  <c r="W3099" i="3"/>
  <c r="U3099" i="3"/>
  <c r="V3099" i="3" s="1"/>
  <c r="AD3101" i="3"/>
  <c r="AH3101" i="3" s="1"/>
  <c r="AF3100" i="3"/>
  <c r="AG3100" i="3" s="1"/>
  <c r="H2896" i="1"/>
  <c r="L2895" i="1"/>
  <c r="J2895" i="1"/>
  <c r="K2895" i="1" s="1"/>
  <c r="G3100" i="3"/>
  <c r="AM3100" i="3" s="1"/>
  <c r="AR3099" i="3" l="1"/>
  <c r="AP3099" i="3"/>
  <c r="AQ3099" i="3" s="1"/>
  <c r="K3098" i="3"/>
  <c r="AU178" i="3"/>
  <c r="AY178" i="3" s="1"/>
  <c r="AX178" i="3"/>
  <c r="BB178" i="3" s="1"/>
  <c r="AQ3098" i="3"/>
  <c r="S3101" i="3"/>
  <c r="W3100" i="3"/>
  <c r="U3100" i="3"/>
  <c r="V3100" i="3" s="1"/>
  <c r="H3100" i="3"/>
  <c r="AN3100" i="3" s="1"/>
  <c r="L3099" i="3"/>
  <c r="J3099" i="3"/>
  <c r="K3099" i="3" s="1"/>
  <c r="AD3102" i="3"/>
  <c r="AH3102" i="3" s="1"/>
  <c r="AF3101" i="3"/>
  <c r="AG3101" i="3" s="1"/>
  <c r="H2897" i="1"/>
  <c r="L2896" i="1"/>
  <c r="J2896" i="1"/>
  <c r="K2896" i="1" s="1"/>
  <c r="G3101" i="3"/>
  <c r="AM3101" i="3" s="1"/>
  <c r="AR3100" i="3" l="1"/>
  <c r="AP3100" i="3"/>
  <c r="AQ3100" i="3" s="1"/>
  <c r="H3101" i="3"/>
  <c r="AN3101" i="3" s="1"/>
  <c r="L3100" i="3"/>
  <c r="J3100" i="3"/>
  <c r="K3100" i="3" s="1"/>
  <c r="S3102" i="3"/>
  <c r="W3101" i="3"/>
  <c r="U3101" i="3"/>
  <c r="V3101" i="3" s="1"/>
  <c r="AD3103" i="3"/>
  <c r="AH3103" i="3" s="1"/>
  <c r="AF3102" i="3"/>
  <c r="AG3102" i="3" s="1"/>
  <c r="H2898" i="1"/>
  <c r="L2897" i="1"/>
  <c r="J2897" i="1"/>
  <c r="K2897" i="1" s="1"/>
  <c r="G3102" i="3"/>
  <c r="AM3102" i="3" s="1"/>
  <c r="AR3101" i="3" l="1"/>
  <c r="AP3101" i="3"/>
  <c r="AQ3101" i="3" s="1"/>
  <c r="S3103" i="3"/>
  <c r="W3102" i="3"/>
  <c r="U3102" i="3"/>
  <c r="V3102" i="3" s="1"/>
  <c r="H3102" i="3"/>
  <c r="AN3102" i="3" s="1"/>
  <c r="L3101" i="3"/>
  <c r="J3101" i="3"/>
  <c r="K3101" i="3" s="1"/>
  <c r="AD3104" i="3"/>
  <c r="AH3104" i="3" s="1"/>
  <c r="AF3103" i="3"/>
  <c r="AG3103" i="3" s="1"/>
  <c r="H2899" i="1"/>
  <c r="L2898" i="1"/>
  <c r="J2898" i="1"/>
  <c r="K2898" i="1" s="1"/>
  <c r="G3103" i="3"/>
  <c r="AM3103" i="3" s="1"/>
  <c r="AR3102" i="3" l="1"/>
  <c r="AP3102" i="3"/>
  <c r="AQ3102" i="3" s="1"/>
  <c r="H3103" i="3"/>
  <c r="AN3103" i="3" s="1"/>
  <c r="L3102" i="3"/>
  <c r="J3102" i="3"/>
  <c r="K3102" i="3" s="1"/>
  <c r="S3104" i="3"/>
  <c r="W3103" i="3"/>
  <c r="U3103" i="3"/>
  <c r="V3103" i="3" s="1"/>
  <c r="AD3105" i="3"/>
  <c r="AH3105" i="3" s="1"/>
  <c r="AF3104" i="3"/>
  <c r="AG3104" i="3" s="1"/>
  <c r="H2900" i="1"/>
  <c r="L2899" i="1"/>
  <c r="J2899" i="1"/>
  <c r="K2899" i="1" s="1"/>
  <c r="G3104" i="3"/>
  <c r="AM3104" i="3" s="1"/>
  <c r="AR3103" i="3" l="1"/>
  <c r="AP3103" i="3"/>
  <c r="AQ3103" i="3" s="1"/>
  <c r="S3105" i="3"/>
  <c r="W3104" i="3"/>
  <c r="U3104" i="3"/>
  <c r="V3104" i="3" s="1"/>
  <c r="H3104" i="3"/>
  <c r="AN3104" i="3" s="1"/>
  <c r="L3103" i="3"/>
  <c r="J3103" i="3"/>
  <c r="K3103" i="3" s="1"/>
  <c r="AD3106" i="3"/>
  <c r="AH3106" i="3" s="1"/>
  <c r="AF3105" i="3"/>
  <c r="AG3105" i="3" s="1"/>
  <c r="H2901" i="1"/>
  <c r="L2900" i="1"/>
  <c r="J2900" i="1"/>
  <c r="K2900" i="1" s="1"/>
  <c r="G3105" i="3"/>
  <c r="AM3105" i="3" s="1"/>
  <c r="AR3104" i="3" l="1"/>
  <c r="AP3104" i="3"/>
  <c r="AQ3104" i="3" s="1"/>
  <c r="H3105" i="3"/>
  <c r="AN3105" i="3" s="1"/>
  <c r="L3104" i="3"/>
  <c r="J3104" i="3"/>
  <c r="K3104" i="3" s="1"/>
  <c r="S3106" i="3"/>
  <c r="W3105" i="3"/>
  <c r="U3105" i="3"/>
  <c r="V3105" i="3" s="1"/>
  <c r="AD3107" i="3"/>
  <c r="AH3107" i="3" s="1"/>
  <c r="AF3106" i="3"/>
  <c r="AG3106" i="3" s="1"/>
  <c r="H2902" i="1"/>
  <c r="L2901" i="1"/>
  <c r="J2901" i="1"/>
  <c r="K2901" i="1" s="1"/>
  <c r="G3106" i="3"/>
  <c r="AM3106" i="3" s="1"/>
  <c r="AR3105" i="3" l="1"/>
  <c r="AP3105" i="3"/>
  <c r="AQ3105" i="3" s="1"/>
  <c r="S3107" i="3"/>
  <c r="W3106" i="3"/>
  <c r="U3106" i="3"/>
  <c r="V3106" i="3" s="1"/>
  <c r="H3106" i="3"/>
  <c r="AN3106" i="3" s="1"/>
  <c r="L3105" i="3"/>
  <c r="J3105" i="3"/>
  <c r="K3105" i="3" s="1"/>
  <c r="AD3108" i="3"/>
  <c r="AH3108" i="3" s="1"/>
  <c r="AF3107" i="3"/>
  <c r="AG3107" i="3" s="1"/>
  <c r="H2903" i="1"/>
  <c r="L2902" i="1"/>
  <c r="J2902" i="1"/>
  <c r="K2902" i="1" s="1"/>
  <c r="G3107" i="3"/>
  <c r="AM3107" i="3" s="1"/>
  <c r="AR3106" i="3" l="1"/>
  <c r="AP3106" i="3"/>
  <c r="AQ3106" i="3" s="1"/>
  <c r="H3107" i="3"/>
  <c r="AN3107" i="3" s="1"/>
  <c r="L3106" i="3"/>
  <c r="J3106" i="3"/>
  <c r="K3106" i="3" s="1"/>
  <c r="S3108" i="3"/>
  <c r="W3107" i="3"/>
  <c r="U3107" i="3"/>
  <c r="V3107" i="3" s="1"/>
  <c r="AD3109" i="3"/>
  <c r="AH3109" i="3" s="1"/>
  <c r="AF3108" i="3"/>
  <c r="AG3108" i="3" s="1"/>
  <c r="H2904" i="1"/>
  <c r="L2903" i="1"/>
  <c r="J2903" i="1"/>
  <c r="K2903" i="1" s="1"/>
  <c r="G3108" i="3"/>
  <c r="AM3108" i="3" s="1"/>
  <c r="AR3107" i="3" l="1"/>
  <c r="AP3107" i="3"/>
  <c r="AQ3107" i="3" s="1"/>
  <c r="S3109" i="3"/>
  <c r="W3108" i="3"/>
  <c r="U3108" i="3"/>
  <c r="V3108" i="3" s="1"/>
  <c r="H3108" i="3"/>
  <c r="AN3108" i="3" s="1"/>
  <c r="L3107" i="3"/>
  <c r="J3107" i="3"/>
  <c r="K3107" i="3" s="1"/>
  <c r="AD3110" i="3"/>
  <c r="AH3110" i="3" s="1"/>
  <c r="AF3109" i="3"/>
  <c r="AG3109" i="3" s="1"/>
  <c r="H2905" i="1"/>
  <c r="L2904" i="1"/>
  <c r="J2904" i="1"/>
  <c r="K2904" i="1" s="1"/>
  <c r="G3109" i="3"/>
  <c r="AM3109" i="3" s="1"/>
  <c r="AR3108" i="3" l="1"/>
  <c r="AP3108" i="3"/>
  <c r="AQ3108" i="3" s="1"/>
  <c r="H3109" i="3"/>
  <c r="AN3109" i="3" s="1"/>
  <c r="L3108" i="3"/>
  <c r="J3108" i="3"/>
  <c r="K3108" i="3" s="1"/>
  <c r="S3110" i="3"/>
  <c r="W3109" i="3"/>
  <c r="U3109" i="3"/>
  <c r="V3109" i="3" s="1"/>
  <c r="AD3111" i="3"/>
  <c r="AH3111" i="3" s="1"/>
  <c r="AF3110" i="3"/>
  <c r="AG3110" i="3" s="1"/>
  <c r="H2906" i="1"/>
  <c r="L2905" i="1"/>
  <c r="J2905" i="1"/>
  <c r="K2905" i="1" s="1"/>
  <c r="G3110" i="3"/>
  <c r="AM3110" i="3" s="1"/>
  <c r="AR3109" i="3" l="1"/>
  <c r="AP3109" i="3"/>
  <c r="AQ3109" i="3" s="1"/>
  <c r="S3111" i="3"/>
  <c r="W3110" i="3"/>
  <c r="U3110" i="3"/>
  <c r="V3110" i="3" s="1"/>
  <c r="H3110" i="3"/>
  <c r="AN3110" i="3" s="1"/>
  <c r="L3109" i="3"/>
  <c r="J3109" i="3"/>
  <c r="K3109" i="3" s="1"/>
  <c r="AD3112" i="3"/>
  <c r="AH3112" i="3" s="1"/>
  <c r="AF3111" i="3"/>
  <c r="AG3111" i="3" s="1"/>
  <c r="H2907" i="1"/>
  <c r="L2906" i="1"/>
  <c r="J2906" i="1"/>
  <c r="K2906" i="1" s="1"/>
  <c r="G3111" i="3"/>
  <c r="AM3111" i="3" s="1"/>
  <c r="AR3110" i="3" l="1"/>
  <c r="AP3110" i="3"/>
  <c r="AQ3110" i="3" s="1"/>
  <c r="H3111" i="3"/>
  <c r="AN3111" i="3" s="1"/>
  <c r="L3110" i="3"/>
  <c r="J3110" i="3"/>
  <c r="K3110" i="3" s="1"/>
  <c r="S3112" i="3"/>
  <c r="W3111" i="3"/>
  <c r="U3111" i="3"/>
  <c r="V3111" i="3" s="1"/>
  <c r="AD3113" i="3"/>
  <c r="AH3113" i="3" s="1"/>
  <c r="AF3112" i="3"/>
  <c r="AG3112" i="3" s="1"/>
  <c r="H2908" i="1"/>
  <c r="L2907" i="1"/>
  <c r="J2907" i="1"/>
  <c r="K2907" i="1" s="1"/>
  <c r="G3112" i="3"/>
  <c r="AM3112" i="3" s="1"/>
  <c r="AR3111" i="3" l="1"/>
  <c r="AP3111" i="3"/>
  <c r="AQ3111" i="3" s="1"/>
  <c r="S3113" i="3"/>
  <c r="W3112" i="3"/>
  <c r="U3112" i="3"/>
  <c r="V3112" i="3" s="1"/>
  <c r="H3112" i="3"/>
  <c r="AN3112" i="3" s="1"/>
  <c r="L3111" i="3"/>
  <c r="J3111" i="3"/>
  <c r="K3111" i="3" s="1"/>
  <c r="AD3114" i="3"/>
  <c r="AH3114" i="3" s="1"/>
  <c r="AF3113" i="3"/>
  <c r="AG3113" i="3" s="1"/>
  <c r="H2909" i="1"/>
  <c r="L2908" i="1"/>
  <c r="J2908" i="1"/>
  <c r="K2908" i="1" s="1"/>
  <c r="G3113" i="3"/>
  <c r="AM3113" i="3" s="1"/>
  <c r="AR3112" i="3" l="1"/>
  <c r="AP3112" i="3"/>
  <c r="AQ3112" i="3" s="1"/>
  <c r="H3113" i="3"/>
  <c r="AN3113" i="3" s="1"/>
  <c r="L3112" i="3"/>
  <c r="J3112" i="3"/>
  <c r="K3112" i="3" s="1"/>
  <c r="S3114" i="3"/>
  <c r="W3113" i="3"/>
  <c r="U3113" i="3"/>
  <c r="V3113" i="3" s="1"/>
  <c r="AD3115" i="3"/>
  <c r="AH3115" i="3" s="1"/>
  <c r="AF3114" i="3"/>
  <c r="AG3114" i="3" s="1"/>
  <c r="H2910" i="1"/>
  <c r="L2909" i="1"/>
  <c r="J2909" i="1"/>
  <c r="G3114" i="3"/>
  <c r="AM3114" i="3" s="1"/>
  <c r="AR3113" i="3" l="1"/>
  <c r="AP3113" i="3"/>
  <c r="AQ3113" i="3" s="1"/>
  <c r="K2909" i="1"/>
  <c r="S157" i="1"/>
  <c r="T157" i="1" s="1"/>
  <c r="S3115" i="3"/>
  <c r="W3114" i="3"/>
  <c r="U3114" i="3"/>
  <c r="V3114" i="3" s="1"/>
  <c r="H3114" i="3"/>
  <c r="AN3114" i="3" s="1"/>
  <c r="L3113" i="3"/>
  <c r="J3113" i="3"/>
  <c r="K3113" i="3" s="1"/>
  <c r="AD3116" i="3"/>
  <c r="AH3116" i="3" s="1"/>
  <c r="AF3115" i="3"/>
  <c r="AG3115" i="3" s="1"/>
  <c r="H2911" i="1"/>
  <c r="L2910" i="1"/>
  <c r="J2910" i="1"/>
  <c r="K2910" i="1" s="1"/>
  <c r="G3115" i="3"/>
  <c r="AM3115" i="3" s="1"/>
  <c r="AR3114" i="3" l="1"/>
  <c r="AP3114" i="3"/>
  <c r="AQ3114" i="3" s="1"/>
  <c r="H3115" i="3"/>
  <c r="AN3115" i="3" s="1"/>
  <c r="L3114" i="3"/>
  <c r="J3114" i="3"/>
  <c r="K3114" i="3" s="1"/>
  <c r="S3116" i="3"/>
  <c r="W3115" i="3"/>
  <c r="U3115" i="3"/>
  <c r="V3115" i="3" s="1"/>
  <c r="AD3117" i="3"/>
  <c r="AH3117" i="3" s="1"/>
  <c r="AF3116" i="3"/>
  <c r="AG3116" i="3" s="1"/>
  <c r="H2912" i="1"/>
  <c r="L2911" i="1"/>
  <c r="J2911" i="1"/>
  <c r="K2911" i="1" s="1"/>
  <c r="G3116" i="3"/>
  <c r="AM3116" i="3" s="1"/>
  <c r="AR3115" i="3" l="1"/>
  <c r="AP3115" i="3"/>
  <c r="AQ3115" i="3" s="1"/>
  <c r="S3117" i="3"/>
  <c r="W3116" i="3"/>
  <c r="U3116" i="3"/>
  <c r="V3116" i="3" s="1"/>
  <c r="H3116" i="3"/>
  <c r="AN3116" i="3" s="1"/>
  <c r="L3115" i="3"/>
  <c r="J3115" i="3"/>
  <c r="K3115" i="3" s="1"/>
  <c r="AD3118" i="3"/>
  <c r="AH3118" i="3" s="1"/>
  <c r="AF3117" i="3"/>
  <c r="AG3117" i="3" s="1"/>
  <c r="H2913" i="1"/>
  <c r="L2912" i="1"/>
  <c r="J2912" i="1"/>
  <c r="K2912" i="1" s="1"/>
  <c r="G3117" i="3"/>
  <c r="AM3117" i="3" s="1"/>
  <c r="AR3116" i="3" l="1"/>
  <c r="AP3116" i="3"/>
  <c r="AQ3116" i="3" s="1"/>
  <c r="H3117" i="3"/>
  <c r="AN3117" i="3" s="1"/>
  <c r="L3116" i="3"/>
  <c r="J3116" i="3"/>
  <c r="K3116" i="3" s="1"/>
  <c r="S3118" i="3"/>
  <c r="W3117" i="3"/>
  <c r="U3117" i="3"/>
  <c r="V3117" i="3" s="1"/>
  <c r="AD3119" i="3"/>
  <c r="AH3119" i="3" s="1"/>
  <c r="AF3118" i="3"/>
  <c r="AG3118" i="3" s="1"/>
  <c r="H2914" i="1"/>
  <c r="L2913" i="1"/>
  <c r="J2913" i="1"/>
  <c r="K2913" i="1" s="1"/>
  <c r="G3118" i="3"/>
  <c r="AM3118" i="3" s="1"/>
  <c r="AR3117" i="3" l="1"/>
  <c r="AP3117" i="3"/>
  <c r="AQ3117" i="3" s="1"/>
  <c r="S3119" i="3"/>
  <c r="W3118" i="3"/>
  <c r="U3118" i="3"/>
  <c r="V3118" i="3" s="1"/>
  <c r="H3118" i="3"/>
  <c r="AN3118" i="3" s="1"/>
  <c r="L3117" i="3"/>
  <c r="J3117" i="3"/>
  <c r="K3117" i="3" s="1"/>
  <c r="AD3120" i="3"/>
  <c r="AH3120" i="3" s="1"/>
  <c r="AF3119" i="3"/>
  <c r="AG3119" i="3" s="1"/>
  <c r="H2915" i="1"/>
  <c r="L2914" i="1"/>
  <c r="J2914" i="1"/>
  <c r="K2914" i="1" s="1"/>
  <c r="G3119" i="3"/>
  <c r="AM3119" i="3" s="1"/>
  <c r="AR3118" i="3" l="1"/>
  <c r="AP3118" i="3"/>
  <c r="AQ3118" i="3" s="1"/>
  <c r="H3119" i="3"/>
  <c r="AN3119" i="3" s="1"/>
  <c r="L3118" i="3"/>
  <c r="J3118" i="3"/>
  <c r="K3118" i="3" s="1"/>
  <c r="S3120" i="3"/>
  <c r="W3119" i="3"/>
  <c r="U3119" i="3"/>
  <c r="V3119" i="3" s="1"/>
  <c r="AD3121" i="3"/>
  <c r="AH3121" i="3" s="1"/>
  <c r="AF3120" i="3"/>
  <c r="H2916" i="1"/>
  <c r="L2915" i="1"/>
  <c r="J2915" i="1"/>
  <c r="K2915" i="1" s="1"/>
  <c r="G3120" i="3"/>
  <c r="AM3120" i="3" s="1"/>
  <c r="AG3120" i="3" l="1"/>
  <c r="AW179" i="3"/>
  <c r="BA179" i="3" s="1"/>
  <c r="AR3119" i="3"/>
  <c r="AP3119" i="3"/>
  <c r="AQ3119" i="3" s="1"/>
  <c r="S3121" i="3"/>
  <c r="W3120" i="3"/>
  <c r="U3120" i="3"/>
  <c r="H3120" i="3"/>
  <c r="AN3120" i="3" s="1"/>
  <c r="L3119" i="3"/>
  <c r="J3119" i="3"/>
  <c r="K3119" i="3" s="1"/>
  <c r="AD3122" i="3"/>
  <c r="AH3122" i="3" s="1"/>
  <c r="AF3121" i="3"/>
  <c r="AG3121" i="3" s="1"/>
  <c r="H2917" i="1"/>
  <c r="L2916" i="1"/>
  <c r="J2916" i="1"/>
  <c r="K2916" i="1" s="1"/>
  <c r="G3121" i="3"/>
  <c r="AM3121" i="3" s="1"/>
  <c r="AR3120" i="3" l="1"/>
  <c r="AP3120" i="3"/>
  <c r="V3120" i="3"/>
  <c r="AV179" i="3"/>
  <c r="AZ179" i="3" s="1"/>
  <c r="H3121" i="3"/>
  <c r="AN3121" i="3" s="1"/>
  <c r="L3120" i="3"/>
  <c r="J3120" i="3"/>
  <c r="S3122" i="3"/>
  <c r="W3121" i="3"/>
  <c r="U3121" i="3"/>
  <c r="V3121" i="3" s="1"/>
  <c r="AD3123" i="3"/>
  <c r="AH3123" i="3" s="1"/>
  <c r="AF3122" i="3"/>
  <c r="AG3122" i="3" s="1"/>
  <c r="H2918" i="1"/>
  <c r="L2917" i="1"/>
  <c r="J2917" i="1"/>
  <c r="K2917" i="1" s="1"/>
  <c r="G3122" i="3"/>
  <c r="AM3122" i="3" s="1"/>
  <c r="AR3121" i="3" l="1"/>
  <c r="AP3121" i="3"/>
  <c r="AQ3121" i="3" s="1"/>
  <c r="K3120" i="3"/>
  <c r="AU179" i="3"/>
  <c r="AY179" i="3" s="1"/>
  <c r="AX179" i="3"/>
  <c r="BB179" i="3" s="1"/>
  <c r="AQ3120" i="3"/>
  <c r="S3123" i="3"/>
  <c r="W3122" i="3"/>
  <c r="U3122" i="3"/>
  <c r="V3122" i="3" s="1"/>
  <c r="H3122" i="3"/>
  <c r="AN3122" i="3" s="1"/>
  <c r="L3121" i="3"/>
  <c r="J3121" i="3"/>
  <c r="K3121" i="3" s="1"/>
  <c r="AD3124" i="3"/>
  <c r="AH3124" i="3" s="1"/>
  <c r="AF3123" i="3"/>
  <c r="AG3123" i="3" s="1"/>
  <c r="H2919" i="1"/>
  <c r="L2918" i="1"/>
  <c r="J2918" i="1"/>
  <c r="K2918" i="1" s="1"/>
  <c r="G3123" i="3"/>
  <c r="AM3123" i="3" s="1"/>
  <c r="AR3122" i="3" l="1"/>
  <c r="AP3122" i="3"/>
  <c r="AQ3122" i="3" s="1"/>
  <c r="H3123" i="3"/>
  <c r="AN3123" i="3" s="1"/>
  <c r="L3122" i="3"/>
  <c r="J3122" i="3"/>
  <c r="K3122" i="3" s="1"/>
  <c r="S3124" i="3"/>
  <c r="W3123" i="3"/>
  <c r="U3123" i="3"/>
  <c r="V3123" i="3" s="1"/>
  <c r="AD3125" i="3"/>
  <c r="AH3125" i="3" s="1"/>
  <c r="AF3124" i="3"/>
  <c r="AG3124" i="3" s="1"/>
  <c r="H2920" i="1"/>
  <c r="L2919" i="1"/>
  <c r="J2919" i="1"/>
  <c r="K2919" i="1" s="1"/>
  <c r="G3124" i="3"/>
  <c r="AM3124" i="3" s="1"/>
  <c r="AR3123" i="3" l="1"/>
  <c r="AP3123" i="3"/>
  <c r="AQ3123" i="3" s="1"/>
  <c r="S3125" i="3"/>
  <c r="W3124" i="3"/>
  <c r="U3124" i="3"/>
  <c r="V3124" i="3" s="1"/>
  <c r="H3124" i="3"/>
  <c r="AN3124" i="3" s="1"/>
  <c r="L3123" i="3"/>
  <c r="J3123" i="3"/>
  <c r="K3123" i="3" s="1"/>
  <c r="AD3126" i="3"/>
  <c r="AH3126" i="3" s="1"/>
  <c r="AF3125" i="3"/>
  <c r="AG3125" i="3" s="1"/>
  <c r="H2921" i="1"/>
  <c r="L2920" i="1"/>
  <c r="J2920" i="1"/>
  <c r="K2920" i="1" s="1"/>
  <c r="G3125" i="3"/>
  <c r="AM3125" i="3" s="1"/>
  <c r="AR3124" i="3" l="1"/>
  <c r="AP3124" i="3"/>
  <c r="AQ3124" i="3" s="1"/>
  <c r="H3125" i="3"/>
  <c r="AN3125" i="3" s="1"/>
  <c r="L3124" i="3"/>
  <c r="J3124" i="3"/>
  <c r="K3124" i="3" s="1"/>
  <c r="S3126" i="3"/>
  <c r="W3125" i="3"/>
  <c r="U3125" i="3"/>
  <c r="V3125" i="3" s="1"/>
  <c r="AD3127" i="3"/>
  <c r="AH3127" i="3" s="1"/>
  <c r="AF3126" i="3"/>
  <c r="AG3126" i="3" s="1"/>
  <c r="H2922" i="1"/>
  <c r="L2921" i="1"/>
  <c r="J2921" i="1"/>
  <c r="K2921" i="1" s="1"/>
  <c r="G3126" i="3"/>
  <c r="AM3126" i="3" s="1"/>
  <c r="AR3125" i="3" l="1"/>
  <c r="AP3125" i="3"/>
  <c r="AQ3125" i="3" s="1"/>
  <c r="S3127" i="3"/>
  <c r="W3126" i="3"/>
  <c r="U3126" i="3"/>
  <c r="V3126" i="3" s="1"/>
  <c r="H3126" i="3"/>
  <c r="AN3126" i="3" s="1"/>
  <c r="L3125" i="3"/>
  <c r="J3125" i="3"/>
  <c r="K3125" i="3" s="1"/>
  <c r="AD3128" i="3"/>
  <c r="AH3128" i="3" s="1"/>
  <c r="AF3127" i="3"/>
  <c r="AG3127" i="3" s="1"/>
  <c r="H2923" i="1"/>
  <c r="L2922" i="1"/>
  <c r="J2922" i="1"/>
  <c r="K2922" i="1" s="1"/>
  <c r="G3127" i="3"/>
  <c r="AM3127" i="3" s="1"/>
  <c r="AR3126" i="3" l="1"/>
  <c r="AP3126" i="3"/>
  <c r="AQ3126" i="3" s="1"/>
  <c r="H3127" i="3"/>
  <c r="AN3127" i="3" s="1"/>
  <c r="L3126" i="3"/>
  <c r="J3126" i="3"/>
  <c r="K3126" i="3" s="1"/>
  <c r="S3128" i="3"/>
  <c r="W3127" i="3"/>
  <c r="U3127" i="3"/>
  <c r="V3127" i="3" s="1"/>
  <c r="AD3129" i="3"/>
  <c r="AH3129" i="3" s="1"/>
  <c r="AF3128" i="3"/>
  <c r="AG3128" i="3" s="1"/>
  <c r="H2924" i="1"/>
  <c r="L2923" i="1"/>
  <c r="J2923" i="1"/>
  <c r="K2923" i="1" s="1"/>
  <c r="G3128" i="3"/>
  <c r="AM3128" i="3" s="1"/>
  <c r="AR3127" i="3" l="1"/>
  <c r="AP3127" i="3"/>
  <c r="AQ3127" i="3" s="1"/>
  <c r="S3129" i="3"/>
  <c r="W3128" i="3"/>
  <c r="U3128" i="3"/>
  <c r="V3128" i="3" s="1"/>
  <c r="H3128" i="3"/>
  <c r="AN3128" i="3" s="1"/>
  <c r="L3127" i="3"/>
  <c r="J3127" i="3"/>
  <c r="K3127" i="3" s="1"/>
  <c r="AD3130" i="3"/>
  <c r="AH3130" i="3" s="1"/>
  <c r="AF3129" i="3"/>
  <c r="AG3129" i="3" s="1"/>
  <c r="H2925" i="1"/>
  <c r="L2924" i="1"/>
  <c r="J2924" i="1"/>
  <c r="K2924" i="1" s="1"/>
  <c r="G3129" i="3"/>
  <c r="AM3129" i="3" s="1"/>
  <c r="AR3128" i="3" l="1"/>
  <c r="AP3128" i="3"/>
  <c r="AQ3128" i="3" s="1"/>
  <c r="H3129" i="3"/>
  <c r="AN3129" i="3" s="1"/>
  <c r="L3128" i="3"/>
  <c r="J3128" i="3"/>
  <c r="K3128" i="3" s="1"/>
  <c r="S3130" i="3"/>
  <c r="W3129" i="3"/>
  <c r="U3129" i="3"/>
  <c r="V3129" i="3" s="1"/>
  <c r="AD3131" i="3"/>
  <c r="AH3131" i="3" s="1"/>
  <c r="AF3130" i="3"/>
  <c r="AG3130" i="3" s="1"/>
  <c r="H2926" i="1"/>
  <c r="L2925" i="1"/>
  <c r="J2925" i="1"/>
  <c r="K2925" i="1" s="1"/>
  <c r="G3130" i="3"/>
  <c r="AM3130" i="3" s="1"/>
  <c r="AR3129" i="3" l="1"/>
  <c r="AP3129" i="3"/>
  <c r="AQ3129" i="3" s="1"/>
  <c r="S3131" i="3"/>
  <c r="W3130" i="3"/>
  <c r="U3130" i="3"/>
  <c r="V3130" i="3" s="1"/>
  <c r="H3130" i="3"/>
  <c r="AN3130" i="3" s="1"/>
  <c r="L3129" i="3"/>
  <c r="J3129" i="3"/>
  <c r="K3129" i="3" s="1"/>
  <c r="AD3132" i="3"/>
  <c r="AH3132" i="3" s="1"/>
  <c r="AF3131" i="3"/>
  <c r="AG3131" i="3" s="1"/>
  <c r="H2927" i="1"/>
  <c r="L2926" i="1"/>
  <c r="J2926" i="1"/>
  <c r="K2926" i="1" s="1"/>
  <c r="G3131" i="3"/>
  <c r="AM3131" i="3" s="1"/>
  <c r="AR3130" i="3" l="1"/>
  <c r="AP3130" i="3"/>
  <c r="AQ3130" i="3" s="1"/>
  <c r="H3131" i="3"/>
  <c r="AN3131" i="3" s="1"/>
  <c r="L3130" i="3"/>
  <c r="J3130" i="3"/>
  <c r="K3130" i="3" s="1"/>
  <c r="S3132" i="3"/>
  <c r="W3131" i="3"/>
  <c r="U3131" i="3"/>
  <c r="V3131" i="3" s="1"/>
  <c r="AD3133" i="3"/>
  <c r="AH3133" i="3" s="1"/>
  <c r="AF3132" i="3"/>
  <c r="AG3132" i="3" s="1"/>
  <c r="H2928" i="1"/>
  <c r="L2927" i="1"/>
  <c r="J2927" i="1"/>
  <c r="K2927" i="1" s="1"/>
  <c r="G3132" i="3"/>
  <c r="AM3132" i="3" s="1"/>
  <c r="AR3131" i="3" l="1"/>
  <c r="AP3131" i="3"/>
  <c r="AQ3131" i="3" s="1"/>
  <c r="S3133" i="3"/>
  <c r="W3132" i="3"/>
  <c r="U3132" i="3"/>
  <c r="V3132" i="3" s="1"/>
  <c r="H3132" i="3"/>
  <c r="AN3132" i="3" s="1"/>
  <c r="L3131" i="3"/>
  <c r="J3131" i="3"/>
  <c r="K3131" i="3" s="1"/>
  <c r="AD3134" i="3"/>
  <c r="AH3134" i="3" s="1"/>
  <c r="AF3133" i="3"/>
  <c r="AG3133" i="3" s="1"/>
  <c r="H2929" i="1"/>
  <c r="L2928" i="1"/>
  <c r="J2928" i="1"/>
  <c r="G3133" i="3"/>
  <c r="AM3133" i="3" s="1"/>
  <c r="AR3132" i="3" l="1"/>
  <c r="AP3132" i="3"/>
  <c r="AQ3132" i="3" s="1"/>
  <c r="K2928" i="1"/>
  <c r="S158" i="1"/>
  <c r="T158" i="1" s="1"/>
  <c r="H3133" i="3"/>
  <c r="AN3133" i="3" s="1"/>
  <c r="L3132" i="3"/>
  <c r="J3132" i="3"/>
  <c r="K3132" i="3" s="1"/>
  <c r="S3134" i="3"/>
  <c r="W3133" i="3"/>
  <c r="U3133" i="3"/>
  <c r="V3133" i="3" s="1"/>
  <c r="AD3135" i="3"/>
  <c r="AH3135" i="3" s="1"/>
  <c r="AF3134" i="3"/>
  <c r="AG3134" i="3" s="1"/>
  <c r="H2930" i="1"/>
  <c r="L2929" i="1"/>
  <c r="J2929" i="1"/>
  <c r="K2929" i="1" s="1"/>
  <c r="G3134" i="3"/>
  <c r="AM3134" i="3" s="1"/>
  <c r="AR3133" i="3" l="1"/>
  <c r="AP3133" i="3"/>
  <c r="AQ3133" i="3" s="1"/>
  <c r="S3135" i="3"/>
  <c r="W3134" i="3"/>
  <c r="U3134" i="3"/>
  <c r="V3134" i="3" s="1"/>
  <c r="H3134" i="3"/>
  <c r="AN3134" i="3" s="1"/>
  <c r="L3133" i="3"/>
  <c r="J3133" i="3"/>
  <c r="K3133" i="3" s="1"/>
  <c r="AD3136" i="3"/>
  <c r="AH3136" i="3" s="1"/>
  <c r="AF3135" i="3"/>
  <c r="AG3135" i="3" s="1"/>
  <c r="H2931" i="1"/>
  <c r="L2930" i="1"/>
  <c r="J2930" i="1"/>
  <c r="K2930" i="1" s="1"/>
  <c r="G3135" i="3"/>
  <c r="AM3135" i="3" s="1"/>
  <c r="AR3134" i="3" l="1"/>
  <c r="AP3134" i="3"/>
  <c r="AQ3134" i="3" s="1"/>
  <c r="H3135" i="3"/>
  <c r="AN3135" i="3" s="1"/>
  <c r="L3134" i="3"/>
  <c r="J3134" i="3"/>
  <c r="K3134" i="3" s="1"/>
  <c r="S3136" i="3"/>
  <c r="W3135" i="3"/>
  <c r="U3135" i="3"/>
  <c r="V3135" i="3" s="1"/>
  <c r="AD3137" i="3"/>
  <c r="AH3137" i="3" s="1"/>
  <c r="AF3136" i="3"/>
  <c r="AG3136" i="3" s="1"/>
  <c r="H2932" i="1"/>
  <c r="L2931" i="1"/>
  <c r="J2931" i="1"/>
  <c r="K2931" i="1" s="1"/>
  <c r="G3136" i="3"/>
  <c r="AM3136" i="3" s="1"/>
  <c r="AR3135" i="3" l="1"/>
  <c r="AP3135" i="3"/>
  <c r="AQ3135" i="3" s="1"/>
  <c r="S3137" i="3"/>
  <c r="W3136" i="3"/>
  <c r="U3136" i="3"/>
  <c r="V3136" i="3" s="1"/>
  <c r="H3136" i="3"/>
  <c r="AN3136" i="3" s="1"/>
  <c r="L3135" i="3"/>
  <c r="J3135" i="3"/>
  <c r="K3135" i="3" s="1"/>
  <c r="AD3138" i="3"/>
  <c r="AH3138" i="3" s="1"/>
  <c r="AF3137" i="3"/>
  <c r="AG3137" i="3" s="1"/>
  <c r="H2933" i="1"/>
  <c r="L2932" i="1"/>
  <c r="J2932" i="1"/>
  <c r="K2932" i="1" s="1"/>
  <c r="G3137" i="3"/>
  <c r="AM3137" i="3" s="1"/>
  <c r="AR3136" i="3" l="1"/>
  <c r="AP3136" i="3"/>
  <c r="AQ3136" i="3" s="1"/>
  <c r="H3137" i="3"/>
  <c r="AN3137" i="3" s="1"/>
  <c r="L3136" i="3"/>
  <c r="J3136" i="3"/>
  <c r="K3136" i="3" s="1"/>
  <c r="S3138" i="3"/>
  <c r="W3137" i="3"/>
  <c r="U3137" i="3"/>
  <c r="V3137" i="3" s="1"/>
  <c r="AD3139" i="3"/>
  <c r="AH3139" i="3" s="1"/>
  <c r="AF3138" i="3"/>
  <c r="AG3138" i="3" s="1"/>
  <c r="H2934" i="1"/>
  <c r="L2933" i="1"/>
  <c r="J2933" i="1"/>
  <c r="K2933" i="1" s="1"/>
  <c r="G3138" i="3"/>
  <c r="AM3138" i="3" s="1"/>
  <c r="AR3137" i="3" l="1"/>
  <c r="AP3137" i="3"/>
  <c r="AQ3137" i="3" s="1"/>
  <c r="S3139" i="3"/>
  <c r="W3138" i="3"/>
  <c r="U3138" i="3"/>
  <c r="V3138" i="3" s="1"/>
  <c r="H3138" i="3"/>
  <c r="AN3138" i="3" s="1"/>
  <c r="L3137" i="3"/>
  <c r="J3137" i="3"/>
  <c r="K3137" i="3" s="1"/>
  <c r="AD3140" i="3"/>
  <c r="AH3140" i="3" s="1"/>
  <c r="AF3139" i="3"/>
  <c r="AG3139" i="3" s="1"/>
  <c r="H2935" i="1"/>
  <c r="L2934" i="1"/>
  <c r="J2934" i="1"/>
  <c r="K2934" i="1" s="1"/>
  <c r="G3139" i="3"/>
  <c r="AM3139" i="3" s="1"/>
  <c r="AR3138" i="3" l="1"/>
  <c r="AP3138" i="3"/>
  <c r="AQ3138" i="3" s="1"/>
  <c r="H3139" i="3"/>
  <c r="AN3139" i="3" s="1"/>
  <c r="L3138" i="3"/>
  <c r="J3138" i="3"/>
  <c r="K3138" i="3" s="1"/>
  <c r="S3140" i="3"/>
  <c r="W3139" i="3"/>
  <c r="U3139" i="3"/>
  <c r="V3139" i="3" s="1"/>
  <c r="AD3141" i="3"/>
  <c r="AH3141" i="3" s="1"/>
  <c r="AF3140" i="3"/>
  <c r="H2936" i="1"/>
  <c r="L2935" i="1"/>
  <c r="J2935" i="1"/>
  <c r="K2935" i="1" s="1"/>
  <c r="G3140" i="3"/>
  <c r="AM3140" i="3" s="1"/>
  <c r="AR3139" i="3" l="1"/>
  <c r="AP3139" i="3"/>
  <c r="AQ3139" i="3" s="1"/>
  <c r="AG3140" i="3"/>
  <c r="AW180" i="3"/>
  <c r="BA180" i="3" s="1"/>
  <c r="S3141" i="3"/>
  <c r="W3140" i="3"/>
  <c r="U3140" i="3"/>
  <c r="H3140" i="3"/>
  <c r="AN3140" i="3" s="1"/>
  <c r="L3139" i="3"/>
  <c r="J3139" i="3"/>
  <c r="K3139" i="3" s="1"/>
  <c r="AD3142" i="3"/>
  <c r="AH3142" i="3" s="1"/>
  <c r="AF3141" i="3"/>
  <c r="AG3141" i="3" s="1"/>
  <c r="H2937" i="1"/>
  <c r="L2936" i="1"/>
  <c r="J2936" i="1"/>
  <c r="K2936" i="1" s="1"/>
  <c r="G3141" i="3"/>
  <c r="AM3141" i="3" s="1"/>
  <c r="AR3140" i="3" l="1"/>
  <c r="AP3140" i="3"/>
  <c r="V3140" i="3"/>
  <c r="AV180" i="3"/>
  <c r="AZ180" i="3" s="1"/>
  <c r="H3141" i="3"/>
  <c r="AN3141" i="3" s="1"/>
  <c r="L3140" i="3"/>
  <c r="J3140" i="3"/>
  <c r="S3142" i="3"/>
  <c r="W3141" i="3"/>
  <c r="U3141" i="3"/>
  <c r="V3141" i="3" s="1"/>
  <c r="AD3143" i="3"/>
  <c r="AH3143" i="3" s="1"/>
  <c r="AF3142" i="3"/>
  <c r="AG3142" i="3" s="1"/>
  <c r="H2938" i="1"/>
  <c r="L2937" i="1"/>
  <c r="J2937" i="1"/>
  <c r="K2937" i="1" s="1"/>
  <c r="G3142" i="3"/>
  <c r="AM3142" i="3" s="1"/>
  <c r="AR3141" i="3" l="1"/>
  <c r="AP3141" i="3"/>
  <c r="AQ3141" i="3" s="1"/>
  <c r="K3140" i="3"/>
  <c r="AU180" i="3"/>
  <c r="AY180" i="3" s="1"/>
  <c r="AX180" i="3"/>
  <c r="BB180" i="3" s="1"/>
  <c r="AQ3140" i="3"/>
  <c r="S3143" i="3"/>
  <c r="W3142" i="3"/>
  <c r="U3142" i="3"/>
  <c r="V3142" i="3" s="1"/>
  <c r="H3142" i="3"/>
  <c r="AN3142" i="3" s="1"/>
  <c r="L3141" i="3"/>
  <c r="J3141" i="3"/>
  <c r="K3141" i="3" s="1"/>
  <c r="AD3144" i="3"/>
  <c r="AH3144" i="3" s="1"/>
  <c r="AF3143" i="3"/>
  <c r="AG3143" i="3" s="1"/>
  <c r="H2939" i="1"/>
  <c r="L2938" i="1"/>
  <c r="J2938" i="1"/>
  <c r="K2938" i="1" s="1"/>
  <c r="G3143" i="3"/>
  <c r="AM3143" i="3" s="1"/>
  <c r="AR3142" i="3" l="1"/>
  <c r="AP3142" i="3"/>
  <c r="AQ3142" i="3" s="1"/>
  <c r="H3143" i="3"/>
  <c r="AN3143" i="3" s="1"/>
  <c r="L3142" i="3"/>
  <c r="J3142" i="3"/>
  <c r="K3142" i="3" s="1"/>
  <c r="S3144" i="3"/>
  <c r="W3143" i="3"/>
  <c r="U3143" i="3"/>
  <c r="V3143" i="3" s="1"/>
  <c r="AD3145" i="3"/>
  <c r="AH3145" i="3" s="1"/>
  <c r="AF3144" i="3"/>
  <c r="AG3144" i="3" s="1"/>
  <c r="H2940" i="1"/>
  <c r="L2939" i="1"/>
  <c r="J2939" i="1"/>
  <c r="K2939" i="1" s="1"/>
  <c r="G3144" i="3"/>
  <c r="AM3144" i="3" s="1"/>
  <c r="AR3143" i="3" l="1"/>
  <c r="AP3143" i="3"/>
  <c r="AQ3143" i="3" s="1"/>
  <c r="S3145" i="3"/>
  <c r="W3144" i="3"/>
  <c r="U3144" i="3"/>
  <c r="V3144" i="3" s="1"/>
  <c r="H3144" i="3"/>
  <c r="AN3144" i="3" s="1"/>
  <c r="L3143" i="3"/>
  <c r="J3143" i="3"/>
  <c r="K3143" i="3" s="1"/>
  <c r="AD3146" i="3"/>
  <c r="AH3146" i="3" s="1"/>
  <c r="AF3145" i="3"/>
  <c r="AG3145" i="3" s="1"/>
  <c r="H2941" i="1"/>
  <c r="L2940" i="1"/>
  <c r="J2940" i="1"/>
  <c r="K2940" i="1" s="1"/>
  <c r="G3145" i="3"/>
  <c r="AM3145" i="3" s="1"/>
  <c r="AR3144" i="3" l="1"/>
  <c r="AP3144" i="3"/>
  <c r="AQ3144" i="3" s="1"/>
  <c r="H3145" i="3"/>
  <c r="AN3145" i="3" s="1"/>
  <c r="L3144" i="3"/>
  <c r="J3144" i="3"/>
  <c r="K3144" i="3" s="1"/>
  <c r="S3146" i="3"/>
  <c r="W3145" i="3"/>
  <c r="U3145" i="3"/>
  <c r="V3145" i="3" s="1"/>
  <c r="AD3147" i="3"/>
  <c r="AH3147" i="3" s="1"/>
  <c r="AF3146" i="3"/>
  <c r="AG3146" i="3" s="1"/>
  <c r="H2942" i="1"/>
  <c r="L2941" i="1"/>
  <c r="J2941" i="1"/>
  <c r="K2941" i="1" s="1"/>
  <c r="G3146" i="3"/>
  <c r="AM3146" i="3" s="1"/>
  <c r="AR3145" i="3" l="1"/>
  <c r="AP3145" i="3"/>
  <c r="AQ3145" i="3" s="1"/>
  <c r="S3147" i="3"/>
  <c r="W3146" i="3"/>
  <c r="U3146" i="3"/>
  <c r="V3146" i="3" s="1"/>
  <c r="H3146" i="3"/>
  <c r="AN3146" i="3" s="1"/>
  <c r="L3145" i="3"/>
  <c r="J3145" i="3"/>
  <c r="K3145" i="3" s="1"/>
  <c r="AD3148" i="3"/>
  <c r="AH3148" i="3" s="1"/>
  <c r="AF3147" i="3"/>
  <c r="AG3147" i="3" s="1"/>
  <c r="H2943" i="1"/>
  <c r="L2942" i="1"/>
  <c r="J2942" i="1"/>
  <c r="K2942" i="1" s="1"/>
  <c r="G3147" i="3"/>
  <c r="AM3147" i="3" s="1"/>
  <c r="AR3146" i="3" l="1"/>
  <c r="AP3146" i="3"/>
  <c r="AQ3146" i="3" s="1"/>
  <c r="H3147" i="3"/>
  <c r="AN3147" i="3" s="1"/>
  <c r="L3146" i="3"/>
  <c r="J3146" i="3"/>
  <c r="K3146" i="3" s="1"/>
  <c r="S3148" i="3"/>
  <c r="W3147" i="3"/>
  <c r="U3147" i="3"/>
  <c r="V3147" i="3" s="1"/>
  <c r="AD3149" i="3"/>
  <c r="AH3149" i="3" s="1"/>
  <c r="AF3148" i="3"/>
  <c r="AG3148" i="3" s="1"/>
  <c r="H2944" i="1"/>
  <c r="L2943" i="1"/>
  <c r="J2943" i="1"/>
  <c r="K2943" i="1" s="1"/>
  <c r="G3148" i="3"/>
  <c r="AM3148" i="3" s="1"/>
  <c r="AR3147" i="3" l="1"/>
  <c r="AP3147" i="3"/>
  <c r="AQ3147" i="3" s="1"/>
  <c r="S3149" i="3"/>
  <c r="W3148" i="3"/>
  <c r="U3148" i="3"/>
  <c r="V3148" i="3" s="1"/>
  <c r="H3148" i="3"/>
  <c r="AN3148" i="3" s="1"/>
  <c r="L3147" i="3"/>
  <c r="J3147" i="3"/>
  <c r="K3147" i="3" s="1"/>
  <c r="AD3150" i="3"/>
  <c r="AH3150" i="3" s="1"/>
  <c r="AF3149" i="3"/>
  <c r="AG3149" i="3" s="1"/>
  <c r="H2945" i="1"/>
  <c r="L2944" i="1"/>
  <c r="J2944" i="1"/>
  <c r="K2944" i="1" s="1"/>
  <c r="G3149" i="3"/>
  <c r="AM3149" i="3" s="1"/>
  <c r="AR3148" i="3" l="1"/>
  <c r="AP3148" i="3"/>
  <c r="AQ3148" i="3" s="1"/>
  <c r="H3149" i="3"/>
  <c r="AN3149" i="3" s="1"/>
  <c r="L3148" i="3"/>
  <c r="J3148" i="3"/>
  <c r="K3148" i="3" s="1"/>
  <c r="S3150" i="3"/>
  <c r="W3149" i="3"/>
  <c r="U3149" i="3"/>
  <c r="V3149" i="3" s="1"/>
  <c r="AD3151" i="3"/>
  <c r="AH3151" i="3" s="1"/>
  <c r="AF3150" i="3"/>
  <c r="AG3150" i="3" s="1"/>
  <c r="H2946" i="1"/>
  <c r="L2945" i="1"/>
  <c r="J2945" i="1"/>
  <c r="K2945" i="1" s="1"/>
  <c r="G3150" i="3"/>
  <c r="AM3150" i="3" s="1"/>
  <c r="AR3149" i="3" l="1"/>
  <c r="AP3149" i="3"/>
  <c r="AQ3149" i="3" s="1"/>
  <c r="S3151" i="3"/>
  <c r="W3150" i="3"/>
  <c r="U3150" i="3"/>
  <c r="V3150" i="3" s="1"/>
  <c r="H3150" i="3"/>
  <c r="AN3150" i="3" s="1"/>
  <c r="L3149" i="3"/>
  <c r="J3149" i="3"/>
  <c r="K3149" i="3" s="1"/>
  <c r="AD3152" i="3"/>
  <c r="AH3152" i="3" s="1"/>
  <c r="AF3151" i="3"/>
  <c r="AG3151" i="3" s="1"/>
  <c r="H2947" i="1"/>
  <c r="L2946" i="1"/>
  <c r="J2946" i="1"/>
  <c r="K2946" i="1" s="1"/>
  <c r="G3151" i="3"/>
  <c r="AM3151" i="3" s="1"/>
  <c r="AR3150" i="3" l="1"/>
  <c r="AP3150" i="3"/>
  <c r="AQ3150" i="3" s="1"/>
  <c r="H3151" i="3"/>
  <c r="AN3151" i="3" s="1"/>
  <c r="L3150" i="3"/>
  <c r="J3150" i="3"/>
  <c r="K3150" i="3" s="1"/>
  <c r="S3152" i="3"/>
  <c r="W3151" i="3"/>
  <c r="U3151" i="3"/>
  <c r="V3151" i="3" s="1"/>
  <c r="AD3153" i="3"/>
  <c r="AH3153" i="3" s="1"/>
  <c r="AF3152" i="3"/>
  <c r="AG3152" i="3" s="1"/>
  <c r="H2948" i="1"/>
  <c r="L2947" i="1"/>
  <c r="J2947" i="1"/>
  <c r="G3152" i="3"/>
  <c r="AM3152" i="3" s="1"/>
  <c r="AR3151" i="3" l="1"/>
  <c r="AP3151" i="3"/>
  <c r="AQ3151" i="3" s="1"/>
  <c r="K2947" i="1"/>
  <c r="S159" i="1"/>
  <c r="T159" i="1" s="1"/>
  <c r="S3153" i="3"/>
  <c r="W3152" i="3"/>
  <c r="U3152" i="3"/>
  <c r="V3152" i="3" s="1"/>
  <c r="H3152" i="3"/>
  <c r="AN3152" i="3" s="1"/>
  <c r="L3151" i="3"/>
  <c r="J3151" i="3"/>
  <c r="K3151" i="3" s="1"/>
  <c r="AD3154" i="3"/>
  <c r="AH3154" i="3" s="1"/>
  <c r="AF3153" i="3"/>
  <c r="AG3153" i="3" s="1"/>
  <c r="H2949" i="1"/>
  <c r="L2948" i="1"/>
  <c r="J2948" i="1"/>
  <c r="K2948" i="1" s="1"/>
  <c r="G3153" i="3"/>
  <c r="AM3153" i="3" s="1"/>
  <c r="AR3152" i="3" l="1"/>
  <c r="AP3152" i="3"/>
  <c r="AQ3152" i="3" s="1"/>
  <c r="H3153" i="3"/>
  <c r="AN3153" i="3" s="1"/>
  <c r="L3152" i="3"/>
  <c r="J3152" i="3"/>
  <c r="K3152" i="3" s="1"/>
  <c r="S3154" i="3"/>
  <c r="W3153" i="3"/>
  <c r="U3153" i="3"/>
  <c r="V3153" i="3" s="1"/>
  <c r="AD3155" i="3"/>
  <c r="AH3155" i="3" s="1"/>
  <c r="AF3154" i="3"/>
  <c r="AG3154" i="3" s="1"/>
  <c r="H2950" i="1"/>
  <c r="L2949" i="1"/>
  <c r="J2949" i="1"/>
  <c r="K2949" i="1" s="1"/>
  <c r="G3154" i="3"/>
  <c r="AM3154" i="3" s="1"/>
  <c r="AR3153" i="3" l="1"/>
  <c r="AP3153" i="3"/>
  <c r="AQ3153" i="3" s="1"/>
  <c r="S3155" i="3"/>
  <c r="W3154" i="3"/>
  <c r="U3154" i="3"/>
  <c r="V3154" i="3" s="1"/>
  <c r="H3154" i="3"/>
  <c r="AN3154" i="3" s="1"/>
  <c r="L3153" i="3"/>
  <c r="J3153" i="3"/>
  <c r="K3153" i="3" s="1"/>
  <c r="AD3156" i="3"/>
  <c r="AH3156" i="3" s="1"/>
  <c r="AF3155" i="3"/>
  <c r="AG3155" i="3" s="1"/>
  <c r="H2951" i="1"/>
  <c r="L2950" i="1"/>
  <c r="J2950" i="1"/>
  <c r="K2950" i="1" s="1"/>
  <c r="G3155" i="3"/>
  <c r="AM3155" i="3" s="1"/>
  <c r="AR3154" i="3" l="1"/>
  <c r="AP3154" i="3"/>
  <c r="AQ3154" i="3" s="1"/>
  <c r="H3155" i="3"/>
  <c r="AN3155" i="3" s="1"/>
  <c r="L3154" i="3"/>
  <c r="J3154" i="3"/>
  <c r="K3154" i="3" s="1"/>
  <c r="S3156" i="3"/>
  <c r="W3155" i="3"/>
  <c r="U3155" i="3"/>
  <c r="V3155" i="3" s="1"/>
  <c r="AD3157" i="3"/>
  <c r="AH3157" i="3" s="1"/>
  <c r="AF3156" i="3"/>
  <c r="AG3156" i="3" s="1"/>
  <c r="H2952" i="1"/>
  <c r="L2951" i="1"/>
  <c r="J2951" i="1"/>
  <c r="K2951" i="1" s="1"/>
  <c r="G3156" i="3"/>
  <c r="AM3156" i="3" s="1"/>
  <c r="AR3155" i="3" l="1"/>
  <c r="AP3155" i="3"/>
  <c r="AQ3155" i="3" s="1"/>
  <c r="S3157" i="3"/>
  <c r="W3156" i="3"/>
  <c r="U3156" i="3"/>
  <c r="V3156" i="3" s="1"/>
  <c r="H3156" i="3"/>
  <c r="AN3156" i="3" s="1"/>
  <c r="L3155" i="3"/>
  <c r="J3155" i="3"/>
  <c r="K3155" i="3" s="1"/>
  <c r="AD3158" i="3"/>
  <c r="AH3158" i="3" s="1"/>
  <c r="AF3157" i="3"/>
  <c r="AG3157" i="3" s="1"/>
  <c r="H2953" i="1"/>
  <c r="L2952" i="1"/>
  <c r="J2952" i="1"/>
  <c r="K2952" i="1" s="1"/>
  <c r="G3157" i="3"/>
  <c r="AM3157" i="3" s="1"/>
  <c r="AR3156" i="3" l="1"/>
  <c r="AP3156" i="3"/>
  <c r="AQ3156" i="3" s="1"/>
  <c r="H3157" i="3"/>
  <c r="AN3157" i="3" s="1"/>
  <c r="L3156" i="3"/>
  <c r="J3156" i="3"/>
  <c r="K3156" i="3" s="1"/>
  <c r="S3158" i="3"/>
  <c r="W3157" i="3"/>
  <c r="U3157" i="3"/>
  <c r="V3157" i="3" s="1"/>
  <c r="AD3159" i="3"/>
  <c r="AH3159" i="3" s="1"/>
  <c r="AF3158" i="3"/>
  <c r="AG3158" i="3" s="1"/>
  <c r="H2954" i="1"/>
  <c r="L2953" i="1"/>
  <c r="J2953" i="1"/>
  <c r="K2953" i="1" s="1"/>
  <c r="G3158" i="3"/>
  <c r="AM3158" i="3" s="1"/>
  <c r="AR3157" i="3" l="1"/>
  <c r="AP3157" i="3"/>
  <c r="AQ3157" i="3" s="1"/>
  <c r="S3159" i="3"/>
  <c r="W3158" i="3"/>
  <c r="U3158" i="3"/>
  <c r="V3158" i="3" s="1"/>
  <c r="H3158" i="3"/>
  <c r="AN3158" i="3" s="1"/>
  <c r="L3157" i="3"/>
  <c r="J3157" i="3"/>
  <c r="K3157" i="3" s="1"/>
  <c r="AD3160" i="3"/>
  <c r="AH3160" i="3" s="1"/>
  <c r="AF3159" i="3"/>
  <c r="AG3159" i="3" s="1"/>
  <c r="H2955" i="1"/>
  <c r="L2954" i="1"/>
  <c r="J2954" i="1"/>
  <c r="K2954" i="1" s="1"/>
  <c r="G3159" i="3"/>
  <c r="AM3159" i="3" s="1"/>
  <c r="AR3158" i="3" l="1"/>
  <c r="AP3158" i="3"/>
  <c r="AQ3158" i="3" s="1"/>
  <c r="H3159" i="3"/>
  <c r="AN3159" i="3" s="1"/>
  <c r="L3158" i="3"/>
  <c r="J3158" i="3"/>
  <c r="K3158" i="3" s="1"/>
  <c r="S3160" i="3"/>
  <c r="W3159" i="3"/>
  <c r="U3159" i="3"/>
  <c r="V3159" i="3" s="1"/>
  <c r="AD3161" i="3"/>
  <c r="AH3161" i="3" s="1"/>
  <c r="AF3160" i="3"/>
  <c r="AG3160" i="3" s="1"/>
  <c r="H2956" i="1"/>
  <c r="L2955" i="1"/>
  <c r="J2955" i="1"/>
  <c r="K2955" i="1" s="1"/>
  <c r="G3160" i="3"/>
  <c r="AM3160" i="3" s="1"/>
  <c r="AR3159" i="3" l="1"/>
  <c r="AP3159" i="3"/>
  <c r="AQ3159" i="3" s="1"/>
  <c r="S3161" i="3"/>
  <c r="W3160" i="3"/>
  <c r="U3160" i="3"/>
  <c r="V3160" i="3" s="1"/>
  <c r="H3160" i="3"/>
  <c r="AN3160" i="3" s="1"/>
  <c r="L3159" i="3"/>
  <c r="J3159" i="3"/>
  <c r="K3159" i="3" s="1"/>
  <c r="AD3162" i="3"/>
  <c r="AH3162" i="3" s="1"/>
  <c r="AF3161" i="3"/>
  <c r="H2957" i="1"/>
  <c r="L2956" i="1"/>
  <c r="J2956" i="1"/>
  <c r="K2956" i="1" s="1"/>
  <c r="G3161" i="3"/>
  <c r="AM3161" i="3" s="1"/>
  <c r="AG3161" i="3" l="1"/>
  <c r="AW181" i="3"/>
  <c r="BA181" i="3" s="1"/>
  <c r="AR3160" i="3"/>
  <c r="AP3160" i="3"/>
  <c r="AQ3160" i="3" s="1"/>
  <c r="H3161" i="3"/>
  <c r="AN3161" i="3" s="1"/>
  <c r="L3160" i="3"/>
  <c r="J3160" i="3"/>
  <c r="K3160" i="3" s="1"/>
  <c r="S3162" i="3"/>
  <c r="W3161" i="3"/>
  <c r="U3161" i="3"/>
  <c r="AD3163" i="3"/>
  <c r="AH3163" i="3" s="1"/>
  <c r="AF3162" i="3"/>
  <c r="AG3162" i="3" s="1"/>
  <c r="H2958" i="1"/>
  <c r="L2957" i="1"/>
  <c r="J2957" i="1"/>
  <c r="K2957" i="1" s="1"/>
  <c r="G3162" i="3"/>
  <c r="AM3162" i="3" s="1"/>
  <c r="V3161" i="3" l="1"/>
  <c r="AV181" i="3"/>
  <c r="AZ181" i="3" s="1"/>
  <c r="AR3161" i="3"/>
  <c r="AP3161" i="3"/>
  <c r="S3163" i="3"/>
  <c r="W3162" i="3"/>
  <c r="U3162" i="3"/>
  <c r="V3162" i="3" s="1"/>
  <c r="H3162" i="3"/>
  <c r="AN3162" i="3" s="1"/>
  <c r="L3161" i="3"/>
  <c r="J3161" i="3"/>
  <c r="AD3164" i="3"/>
  <c r="AH3164" i="3" s="1"/>
  <c r="AF3163" i="3"/>
  <c r="AG3163" i="3" s="1"/>
  <c r="H2959" i="1"/>
  <c r="L2958" i="1"/>
  <c r="J2958" i="1"/>
  <c r="K2958" i="1" s="1"/>
  <c r="G3163" i="3"/>
  <c r="AM3163" i="3" s="1"/>
  <c r="AX181" i="3" l="1"/>
  <c r="BB181" i="3" s="1"/>
  <c r="AQ3161" i="3"/>
  <c r="AR3162" i="3"/>
  <c r="AP3162" i="3"/>
  <c r="AQ3162" i="3" s="1"/>
  <c r="K3161" i="3"/>
  <c r="AU181" i="3"/>
  <c r="AY181" i="3" s="1"/>
  <c r="H3163" i="3"/>
  <c r="AN3163" i="3" s="1"/>
  <c r="L3162" i="3"/>
  <c r="J3162" i="3"/>
  <c r="K3162" i="3" s="1"/>
  <c r="S3164" i="3"/>
  <c r="W3163" i="3"/>
  <c r="U3163" i="3"/>
  <c r="V3163" i="3" s="1"/>
  <c r="AD3165" i="3"/>
  <c r="AH3165" i="3" s="1"/>
  <c r="AF3164" i="3"/>
  <c r="AG3164" i="3" s="1"/>
  <c r="H2960" i="1"/>
  <c r="L2959" i="1"/>
  <c r="J2959" i="1"/>
  <c r="K2959" i="1" s="1"/>
  <c r="G3164" i="3"/>
  <c r="AM3164" i="3" s="1"/>
  <c r="AR3163" i="3" l="1"/>
  <c r="AP3163" i="3"/>
  <c r="AQ3163" i="3" s="1"/>
  <c r="S3165" i="3"/>
  <c r="W3164" i="3"/>
  <c r="U3164" i="3"/>
  <c r="V3164" i="3" s="1"/>
  <c r="H3164" i="3"/>
  <c r="AN3164" i="3" s="1"/>
  <c r="L3163" i="3"/>
  <c r="J3163" i="3"/>
  <c r="K3163" i="3" s="1"/>
  <c r="AD3166" i="3"/>
  <c r="AH3166" i="3" s="1"/>
  <c r="AF3165" i="3"/>
  <c r="AG3165" i="3" s="1"/>
  <c r="H2961" i="1"/>
  <c r="L2960" i="1"/>
  <c r="J2960" i="1"/>
  <c r="K2960" i="1" s="1"/>
  <c r="G3165" i="3"/>
  <c r="AM3165" i="3" s="1"/>
  <c r="AR3164" i="3" l="1"/>
  <c r="AP3164" i="3"/>
  <c r="AQ3164" i="3" s="1"/>
  <c r="H3165" i="3"/>
  <c r="AN3165" i="3" s="1"/>
  <c r="L3164" i="3"/>
  <c r="J3164" i="3"/>
  <c r="K3164" i="3" s="1"/>
  <c r="S3166" i="3"/>
  <c r="W3165" i="3"/>
  <c r="U3165" i="3"/>
  <c r="V3165" i="3" s="1"/>
  <c r="AD3167" i="3"/>
  <c r="AH3167" i="3" s="1"/>
  <c r="AF3166" i="3"/>
  <c r="AG3166" i="3" s="1"/>
  <c r="H2962" i="1"/>
  <c r="L2961" i="1"/>
  <c r="J2961" i="1"/>
  <c r="K2961" i="1" s="1"/>
  <c r="G3166" i="3"/>
  <c r="AM3166" i="3" s="1"/>
  <c r="AR3165" i="3" l="1"/>
  <c r="AP3165" i="3"/>
  <c r="AQ3165" i="3" s="1"/>
  <c r="S3167" i="3"/>
  <c r="W3166" i="3"/>
  <c r="U3166" i="3"/>
  <c r="V3166" i="3" s="1"/>
  <c r="H3166" i="3"/>
  <c r="AN3166" i="3" s="1"/>
  <c r="L3165" i="3"/>
  <c r="J3165" i="3"/>
  <c r="K3165" i="3" s="1"/>
  <c r="AD3168" i="3"/>
  <c r="AH3168" i="3" s="1"/>
  <c r="AF3167" i="3"/>
  <c r="AG3167" i="3" s="1"/>
  <c r="H2963" i="1"/>
  <c r="L2962" i="1"/>
  <c r="J2962" i="1"/>
  <c r="K2962" i="1" s="1"/>
  <c r="G3167" i="3"/>
  <c r="AM3167" i="3" s="1"/>
  <c r="AR3166" i="3" l="1"/>
  <c r="AP3166" i="3"/>
  <c r="AQ3166" i="3" s="1"/>
  <c r="H3167" i="3"/>
  <c r="AN3167" i="3" s="1"/>
  <c r="L3166" i="3"/>
  <c r="J3166" i="3"/>
  <c r="K3166" i="3" s="1"/>
  <c r="S3168" i="3"/>
  <c r="W3167" i="3"/>
  <c r="U3167" i="3"/>
  <c r="V3167" i="3" s="1"/>
  <c r="AD3169" i="3"/>
  <c r="AH3169" i="3" s="1"/>
  <c r="AF3168" i="3"/>
  <c r="AG3168" i="3" s="1"/>
  <c r="H2964" i="1"/>
  <c r="L2963" i="1"/>
  <c r="J2963" i="1"/>
  <c r="K2963" i="1" s="1"/>
  <c r="G3168" i="3"/>
  <c r="AM3168" i="3" s="1"/>
  <c r="AR3167" i="3" l="1"/>
  <c r="AP3167" i="3"/>
  <c r="AQ3167" i="3" s="1"/>
  <c r="S3169" i="3"/>
  <c r="W3168" i="3"/>
  <c r="U3168" i="3"/>
  <c r="V3168" i="3" s="1"/>
  <c r="H3168" i="3"/>
  <c r="AN3168" i="3" s="1"/>
  <c r="L3167" i="3"/>
  <c r="J3167" i="3"/>
  <c r="K3167" i="3" s="1"/>
  <c r="AD3170" i="3"/>
  <c r="AH3170" i="3" s="1"/>
  <c r="AF3169" i="3"/>
  <c r="AG3169" i="3" s="1"/>
  <c r="H2965" i="1"/>
  <c r="L2964" i="1"/>
  <c r="J2964" i="1"/>
  <c r="K2964" i="1" s="1"/>
  <c r="G3169" i="3"/>
  <c r="AM3169" i="3" s="1"/>
  <c r="AR3168" i="3" l="1"/>
  <c r="AP3168" i="3"/>
  <c r="AQ3168" i="3" s="1"/>
  <c r="H3169" i="3"/>
  <c r="AN3169" i="3" s="1"/>
  <c r="L3168" i="3"/>
  <c r="J3168" i="3"/>
  <c r="K3168" i="3" s="1"/>
  <c r="S3170" i="3"/>
  <c r="W3169" i="3"/>
  <c r="U3169" i="3"/>
  <c r="V3169" i="3" s="1"/>
  <c r="AD3171" i="3"/>
  <c r="AH3171" i="3" s="1"/>
  <c r="AF3170" i="3"/>
  <c r="AG3170" i="3" s="1"/>
  <c r="H2966" i="1"/>
  <c r="L2965" i="1"/>
  <c r="J2965" i="1"/>
  <c r="K2965" i="1" s="1"/>
  <c r="G3170" i="3"/>
  <c r="AM3170" i="3" s="1"/>
  <c r="AR3169" i="3" l="1"/>
  <c r="AP3169" i="3"/>
  <c r="AQ3169" i="3" s="1"/>
  <c r="S3171" i="3"/>
  <c r="W3170" i="3"/>
  <c r="U3170" i="3"/>
  <c r="V3170" i="3" s="1"/>
  <c r="H3170" i="3"/>
  <c r="AN3170" i="3" s="1"/>
  <c r="L3169" i="3"/>
  <c r="J3169" i="3"/>
  <c r="K3169" i="3" s="1"/>
  <c r="AD3172" i="3"/>
  <c r="AH3172" i="3" s="1"/>
  <c r="AF3171" i="3"/>
  <c r="AG3171" i="3" s="1"/>
  <c r="H2967" i="1"/>
  <c r="L2966" i="1"/>
  <c r="J2966" i="1"/>
  <c r="K2966" i="1" s="1"/>
  <c r="G3171" i="3"/>
  <c r="AM3171" i="3" s="1"/>
  <c r="AR3170" i="3" l="1"/>
  <c r="AP3170" i="3"/>
  <c r="AQ3170" i="3" s="1"/>
  <c r="H3171" i="3"/>
  <c r="AN3171" i="3" s="1"/>
  <c r="L3170" i="3"/>
  <c r="J3170" i="3"/>
  <c r="K3170" i="3" s="1"/>
  <c r="S3172" i="3"/>
  <c r="W3171" i="3"/>
  <c r="U3171" i="3"/>
  <c r="V3171" i="3" s="1"/>
  <c r="AD3173" i="3"/>
  <c r="AH3173" i="3" s="1"/>
  <c r="AF3172" i="3"/>
  <c r="AG3172" i="3" s="1"/>
  <c r="H2968" i="1"/>
  <c r="L2967" i="1"/>
  <c r="J2967" i="1"/>
  <c r="G3172" i="3"/>
  <c r="AM3172" i="3" s="1"/>
  <c r="AR3171" i="3" l="1"/>
  <c r="AP3171" i="3"/>
  <c r="AQ3171" i="3" s="1"/>
  <c r="K2967" i="1"/>
  <c r="S160" i="1"/>
  <c r="T160" i="1" s="1"/>
  <c r="S3173" i="3"/>
  <c r="W3172" i="3"/>
  <c r="U3172" i="3"/>
  <c r="V3172" i="3" s="1"/>
  <c r="H3172" i="3"/>
  <c r="AN3172" i="3" s="1"/>
  <c r="L3171" i="3"/>
  <c r="J3171" i="3"/>
  <c r="K3171" i="3" s="1"/>
  <c r="AD3174" i="3"/>
  <c r="AH3174" i="3" s="1"/>
  <c r="AF3173" i="3"/>
  <c r="AG3173" i="3" s="1"/>
  <c r="H2969" i="1"/>
  <c r="L2968" i="1"/>
  <c r="J2968" i="1"/>
  <c r="K2968" i="1" s="1"/>
  <c r="G3173" i="3"/>
  <c r="AM3173" i="3" s="1"/>
  <c r="AR3172" i="3" l="1"/>
  <c r="AP3172" i="3"/>
  <c r="AQ3172" i="3" s="1"/>
  <c r="H3173" i="3"/>
  <c r="AN3173" i="3" s="1"/>
  <c r="L3172" i="3"/>
  <c r="J3172" i="3"/>
  <c r="K3172" i="3" s="1"/>
  <c r="S3174" i="3"/>
  <c r="W3173" i="3"/>
  <c r="U3173" i="3"/>
  <c r="V3173" i="3" s="1"/>
  <c r="AD3175" i="3"/>
  <c r="AH3175" i="3" s="1"/>
  <c r="AF3174" i="3"/>
  <c r="AG3174" i="3" s="1"/>
  <c r="H2970" i="1"/>
  <c r="L2969" i="1"/>
  <c r="J2969" i="1"/>
  <c r="K2969" i="1" s="1"/>
  <c r="G3174" i="3"/>
  <c r="AM3174" i="3" s="1"/>
  <c r="AR3173" i="3" l="1"/>
  <c r="AP3173" i="3"/>
  <c r="AQ3173" i="3" s="1"/>
  <c r="S3175" i="3"/>
  <c r="W3174" i="3"/>
  <c r="U3174" i="3"/>
  <c r="V3174" i="3" s="1"/>
  <c r="H3174" i="3"/>
  <c r="AN3174" i="3" s="1"/>
  <c r="L3173" i="3"/>
  <c r="J3173" i="3"/>
  <c r="K3173" i="3" s="1"/>
  <c r="AD3176" i="3"/>
  <c r="AH3176" i="3" s="1"/>
  <c r="AF3175" i="3"/>
  <c r="AG3175" i="3" s="1"/>
  <c r="H2971" i="1"/>
  <c r="L2970" i="1"/>
  <c r="J2970" i="1"/>
  <c r="K2970" i="1" s="1"/>
  <c r="G3175" i="3"/>
  <c r="AM3175" i="3" s="1"/>
  <c r="AR3174" i="3" l="1"/>
  <c r="AP3174" i="3"/>
  <c r="AQ3174" i="3" s="1"/>
  <c r="H3175" i="3"/>
  <c r="AN3175" i="3" s="1"/>
  <c r="L3174" i="3"/>
  <c r="J3174" i="3"/>
  <c r="K3174" i="3" s="1"/>
  <c r="S3176" i="3"/>
  <c r="W3175" i="3"/>
  <c r="U3175" i="3"/>
  <c r="V3175" i="3" s="1"/>
  <c r="AD3177" i="3"/>
  <c r="AH3177" i="3" s="1"/>
  <c r="AF3176" i="3"/>
  <c r="AG3176" i="3" s="1"/>
  <c r="H2972" i="1"/>
  <c r="L2971" i="1"/>
  <c r="J2971" i="1"/>
  <c r="K2971" i="1" s="1"/>
  <c r="G3176" i="3"/>
  <c r="AM3176" i="3" s="1"/>
  <c r="AR3175" i="3" l="1"/>
  <c r="AP3175" i="3"/>
  <c r="AQ3175" i="3" s="1"/>
  <c r="S3177" i="3"/>
  <c r="W3176" i="3"/>
  <c r="U3176" i="3"/>
  <c r="V3176" i="3" s="1"/>
  <c r="H3176" i="3"/>
  <c r="AN3176" i="3" s="1"/>
  <c r="L3175" i="3"/>
  <c r="J3175" i="3"/>
  <c r="K3175" i="3" s="1"/>
  <c r="AD3178" i="3"/>
  <c r="AH3178" i="3" s="1"/>
  <c r="AF3177" i="3"/>
  <c r="AG3177" i="3" s="1"/>
  <c r="H2973" i="1"/>
  <c r="L2972" i="1"/>
  <c r="J2972" i="1"/>
  <c r="K2972" i="1" s="1"/>
  <c r="G3177" i="3"/>
  <c r="AM3177" i="3" s="1"/>
  <c r="AR3176" i="3" l="1"/>
  <c r="AP3176" i="3"/>
  <c r="AQ3176" i="3" s="1"/>
  <c r="H3177" i="3"/>
  <c r="AN3177" i="3" s="1"/>
  <c r="L3176" i="3"/>
  <c r="J3176" i="3"/>
  <c r="K3176" i="3" s="1"/>
  <c r="S3178" i="3"/>
  <c r="W3177" i="3"/>
  <c r="U3177" i="3"/>
  <c r="V3177" i="3" s="1"/>
  <c r="AD3179" i="3"/>
  <c r="AH3179" i="3" s="1"/>
  <c r="AF3178" i="3"/>
  <c r="AG3178" i="3" s="1"/>
  <c r="H2974" i="1"/>
  <c r="L2973" i="1"/>
  <c r="J2973" i="1"/>
  <c r="K2973" i="1" s="1"/>
  <c r="G3178" i="3"/>
  <c r="AM3178" i="3" s="1"/>
  <c r="AR3177" i="3" l="1"/>
  <c r="AP3177" i="3"/>
  <c r="AQ3177" i="3" s="1"/>
  <c r="S3179" i="3"/>
  <c r="W3178" i="3"/>
  <c r="U3178" i="3"/>
  <c r="V3178" i="3" s="1"/>
  <c r="H3178" i="3"/>
  <c r="AN3178" i="3" s="1"/>
  <c r="L3177" i="3"/>
  <c r="J3177" i="3"/>
  <c r="K3177" i="3" s="1"/>
  <c r="AD3180" i="3"/>
  <c r="AH3180" i="3" s="1"/>
  <c r="AF3179" i="3"/>
  <c r="H2975" i="1"/>
  <c r="L2974" i="1"/>
  <c r="J2974" i="1"/>
  <c r="K2974" i="1" s="1"/>
  <c r="G3179" i="3"/>
  <c r="AM3179" i="3" s="1"/>
  <c r="AG3179" i="3" l="1"/>
  <c r="AW182" i="3"/>
  <c r="BA182" i="3" s="1"/>
  <c r="AR3178" i="3"/>
  <c r="AP3178" i="3"/>
  <c r="AQ3178" i="3" s="1"/>
  <c r="H3179" i="3"/>
  <c r="AN3179" i="3" s="1"/>
  <c r="L3178" i="3"/>
  <c r="J3178" i="3"/>
  <c r="K3178" i="3" s="1"/>
  <c r="S3180" i="3"/>
  <c r="W3179" i="3"/>
  <c r="U3179" i="3"/>
  <c r="AD3181" i="3"/>
  <c r="AH3181" i="3" s="1"/>
  <c r="AF3180" i="3"/>
  <c r="AG3180" i="3" s="1"/>
  <c r="H2976" i="1"/>
  <c r="L2975" i="1"/>
  <c r="J2975" i="1"/>
  <c r="K2975" i="1" s="1"/>
  <c r="G3180" i="3"/>
  <c r="AM3180" i="3" s="1"/>
  <c r="V3179" i="3" l="1"/>
  <c r="AV182" i="3"/>
  <c r="AZ182" i="3" s="1"/>
  <c r="AR3179" i="3"/>
  <c r="AP3179" i="3"/>
  <c r="S3181" i="3"/>
  <c r="W3180" i="3"/>
  <c r="U3180" i="3"/>
  <c r="V3180" i="3" s="1"/>
  <c r="H3180" i="3"/>
  <c r="AN3180" i="3" s="1"/>
  <c r="L3179" i="3"/>
  <c r="J3179" i="3"/>
  <c r="AD3182" i="3"/>
  <c r="AH3182" i="3" s="1"/>
  <c r="AF3181" i="3"/>
  <c r="AG3181" i="3" s="1"/>
  <c r="H2977" i="1"/>
  <c r="L2976" i="1"/>
  <c r="J2976" i="1"/>
  <c r="K2976" i="1" s="1"/>
  <c r="G3181" i="3"/>
  <c r="AM3181" i="3" s="1"/>
  <c r="AX182" i="3" l="1"/>
  <c r="BB182" i="3" s="1"/>
  <c r="AQ3179" i="3"/>
  <c r="AR3180" i="3"/>
  <c r="AP3180" i="3"/>
  <c r="AQ3180" i="3" s="1"/>
  <c r="K3179" i="3"/>
  <c r="AU182" i="3"/>
  <c r="AY182" i="3" s="1"/>
  <c r="H3181" i="3"/>
  <c r="AN3181" i="3" s="1"/>
  <c r="L3180" i="3"/>
  <c r="J3180" i="3"/>
  <c r="K3180" i="3" s="1"/>
  <c r="S3182" i="3"/>
  <c r="W3181" i="3"/>
  <c r="U3181" i="3"/>
  <c r="V3181" i="3" s="1"/>
  <c r="AD3183" i="3"/>
  <c r="AH3183" i="3" s="1"/>
  <c r="AF3182" i="3"/>
  <c r="AG3182" i="3" s="1"/>
  <c r="H2978" i="1"/>
  <c r="L2977" i="1"/>
  <c r="J2977" i="1"/>
  <c r="K2977" i="1" s="1"/>
  <c r="G3182" i="3"/>
  <c r="AM3182" i="3" s="1"/>
  <c r="AR3181" i="3" l="1"/>
  <c r="AP3181" i="3"/>
  <c r="AQ3181" i="3" s="1"/>
  <c r="S3183" i="3"/>
  <c r="W3182" i="3"/>
  <c r="U3182" i="3"/>
  <c r="V3182" i="3" s="1"/>
  <c r="H3182" i="3"/>
  <c r="AN3182" i="3" s="1"/>
  <c r="L3181" i="3"/>
  <c r="J3181" i="3"/>
  <c r="K3181" i="3" s="1"/>
  <c r="AD3184" i="3"/>
  <c r="AH3184" i="3" s="1"/>
  <c r="AF3183" i="3"/>
  <c r="AG3183" i="3" s="1"/>
  <c r="H2979" i="1"/>
  <c r="L2978" i="1"/>
  <c r="J2978" i="1"/>
  <c r="K2978" i="1" s="1"/>
  <c r="G3183" i="3"/>
  <c r="AM3183" i="3" s="1"/>
  <c r="AR3182" i="3" l="1"/>
  <c r="AP3182" i="3"/>
  <c r="AQ3182" i="3" s="1"/>
  <c r="H3183" i="3"/>
  <c r="AN3183" i="3" s="1"/>
  <c r="L3182" i="3"/>
  <c r="J3182" i="3"/>
  <c r="K3182" i="3" s="1"/>
  <c r="S3184" i="3"/>
  <c r="W3183" i="3"/>
  <c r="U3183" i="3"/>
  <c r="V3183" i="3" s="1"/>
  <c r="AD3185" i="3"/>
  <c r="AH3185" i="3" s="1"/>
  <c r="AF3184" i="3"/>
  <c r="AG3184" i="3" s="1"/>
  <c r="H2980" i="1"/>
  <c r="L2979" i="1"/>
  <c r="J2979" i="1"/>
  <c r="K2979" i="1" s="1"/>
  <c r="G3184" i="3"/>
  <c r="AM3184" i="3" s="1"/>
  <c r="AR3183" i="3" l="1"/>
  <c r="AP3183" i="3"/>
  <c r="AQ3183" i="3" s="1"/>
  <c r="S3185" i="3"/>
  <c r="W3184" i="3"/>
  <c r="U3184" i="3"/>
  <c r="V3184" i="3" s="1"/>
  <c r="H3184" i="3"/>
  <c r="AN3184" i="3" s="1"/>
  <c r="L3183" i="3"/>
  <c r="J3183" i="3"/>
  <c r="K3183" i="3" s="1"/>
  <c r="AD3186" i="3"/>
  <c r="AH3186" i="3" s="1"/>
  <c r="AF3185" i="3"/>
  <c r="AG3185" i="3" s="1"/>
  <c r="H2981" i="1"/>
  <c r="L2980" i="1"/>
  <c r="J2980" i="1"/>
  <c r="K2980" i="1" s="1"/>
  <c r="G3185" i="3"/>
  <c r="AM3185" i="3" s="1"/>
  <c r="AR3184" i="3" l="1"/>
  <c r="AP3184" i="3"/>
  <c r="AQ3184" i="3" s="1"/>
  <c r="H3185" i="3"/>
  <c r="AN3185" i="3" s="1"/>
  <c r="L3184" i="3"/>
  <c r="J3184" i="3"/>
  <c r="K3184" i="3" s="1"/>
  <c r="S3186" i="3"/>
  <c r="W3185" i="3"/>
  <c r="U3185" i="3"/>
  <c r="V3185" i="3" s="1"/>
  <c r="AD3187" i="3"/>
  <c r="AH3187" i="3" s="1"/>
  <c r="AF3186" i="3"/>
  <c r="AG3186" i="3" s="1"/>
  <c r="H2982" i="1"/>
  <c r="L2981" i="1"/>
  <c r="J2981" i="1"/>
  <c r="K2981" i="1" s="1"/>
  <c r="G3186" i="3"/>
  <c r="AM3186" i="3" s="1"/>
  <c r="AR3185" i="3" l="1"/>
  <c r="AP3185" i="3"/>
  <c r="AQ3185" i="3" s="1"/>
  <c r="S3187" i="3"/>
  <c r="W3186" i="3"/>
  <c r="U3186" i="3"/>
  <c r="V3186" i="3" s="1"/>
  <c r="H3186" i="3"/>
  <c r="AN3186" i="3" s="1"/>
  <c r="L3185" i="3"/>
  <c r="J3185" i="3"/>
  <c r="K3185" i="3" s="1"/>
  <c r="AD3188" i="3"/>
  <c r="AH3188" i="3" s="1"/>
  <c r="AF3187" i="3"/>
  <c r="AG3187" i="3" s="1"/>
  <c r="H2983" i="1"/>
  <c r="L2982" i="1"/>
  <c r="J2982" i="1"/>
  <c r="K2982" i="1" s="1"/>
  <c r="G3187" i="3"/>
  <c r="AM3187" i="3" s="1"/>
  <c r="AR3186" i="3" l="1"/>
  <c r="AP3186" i="3"/>
  <c r="AQ3186" i="3" s="1"/>
  <c r="H3187" i="3"/>
  <c r="AN3187" i="3" s="1"/>
  <c r="L3186" i="3"/>
  <c r="J3186" i="3"/>
  <c r="K3186" i="3" s="1"/>
  <c r="S3188" i="3"/>
  <c r="W3187" i="3"/>
  <c r="U3187" i="3"/>
  <c r="V3187" i="3" s="1"/>
  <c r="AD3189" i="3"/>
  <c r="AH3189" i="3" s="1"/>
  <c r="AF3188" i="3"/>
  <c r="AG3188" i="3" s="1"/>
  <c r="H2984" i="1"/>
  <c r="L2983" i="1"/>
  <c r="J2983" i="1"/>
  <c r="K2983" i="1" s="1"/>
  <c r="G3188" i="3"/>
  <c r="AM3188" i="3" s="1"/>
  <c r="AR3187" i="3" l="1"/>
  <c r="AP3187" i="3"/>
  <c r="AQ3187" i="3" s="1"/>
  <c r="S3189" i="3"/>
  <c r="W3188" i="3"/>
  <c r="U3188" i="3"/>
  <c r="V3188" i="3" s="1"/>
  <c r="H3188" i="3"/>
  <c r="AN3188" i="3" s="1"/>
  <c r="L3187" i="3"/>
  <c r="J3187" i="3"/>
  <c r="K3187" i="3" s="1"/>
  <c r="AD3190" i="3"/>
  <c r="AH3190" i="3" s="1"/>
  <c r="AF3189" i="3"/>
  <c r="AG3189" i="3" s="1"/>
  <c r="H2985" i="1"/>
  <c r="L2984" i="1"/>
  <c r="J2984" i="1"/>
  <c r="K2984" i="1" s="1"/>
  <c r="G3189" i="3"/>
  <c r="AM3189" i="3" s="1"/>
  <c r="AR3188" i="3" l="1"/>
  <c r="AP3188" i="3"/>
  <c r="AQ3188" i="3" s="1"/>
  <c r="H3189" i="3"/>
  <c r="AN3189" i="3" s="1"/>
  <c r="L3188" i="3"/>
  <c r="J3188" i="3"/>
  <c r="K3188" i="3" s="1"/>
  <c r="S3190" i="3"/>
  <c r="W3189" i="3"/>
  <c r="U3189" i="3"/>
  <c r="V3189" i="3" s="1"/>
  <c r="AD3191" i="3"/>
  <c r="AH3191" i="3" s="1"/>
  <c r="AF3190" i="3"/>
  <c r="AG3190" i="3" s="1"/>
  <c r="H2986" i="1"/>
  <c r="L2985" i="1"/>
  <c r="J2985" i="1"/>
  <c r="K2985" i="1" s="1"/>
  <c r="G3190" i="3"/>
  <c r="AM3190" i="3" s="1"/>
  <c r="AR3189" i="3" l="1"/>
  <c r="AP3189" i="3"/>
  <c r="AQ3189" i="3" s="1"/>
  <c r="S3191" i="3"/>
  <c r="W3190" i="3"/>
  <c r="U3190" i="3"/>
  <c r="V3190" i="3" s="1"/>
  <c r="H3190" i="3"/>
  <c r="AN3190" i="3" s="1"/>
  <c r="L3189" i="3"/>
  <c r="J3189" i="3"/>
  <c r="K3189" i="3" s="1"/>
  <c r="AD3192" i="3"/>
  <c r="AH3192" i="3" s="1"/>
  <c r="AF3191" i="3"/>
  <c r="AG3191" i="3" s="1"/>
  <c r="H2987" i="1"/>
  <c r="L2986" i="1"/>
  <c r="J2986" i="1"/>
  <c r="K2986" i="1" s="1"/>
  <c r="G3191" i="3"/>
  <c r="AM3191" i="3" s="1"/>
  <c r="AR3190" i="3" l="1"/>
  <c r="AP3190" i="3"/>
  <c r="AQ3190" i="3" s="1"/>
  <c r="H3191" i="3"/>
  <c r="AN3191" i="3" s="1"/>
  <c r="L3190" i="3"/>
  <c r="J3190" i="3"/>
  <c r="K3190" i="3" s="1"/>
  <c r="S3192" i="3"/>
  <c r="W3191" i="3"/>
  <c r="U3191" i="3"/>
  <c r="V3191" i="3" s="1"/>
  <c r="AD3193" i="3"/>
  <c r="AH3193" i="3" s="1"/>
  <c r="AF3192" i="3"/>
  <c r="AG3192" i="3" s="1"/>
  <c r="H2988" i="1"/>
  <c r="L2987" i="1"/>
  <c r="J2987" i="1"/>
  <c r="K2987" i="1" s="1"/>
  <c r="G3192" i="3"/>
  <c r="AM3192" i="3" s="1"/>
  <c r="AR3191" i="3" l="1"/>
  <c r="AP3191" i="3"/>
  <c r="AQ3191" i="3" s="1"/>
  <c r="S3193" i="3"/>
  <c r="W3192" i="3"/>
  <c r="U3192" i="3"/>
  <c r="V3192" i="3" s="1"/>
  <c r="H3192" i="3"/>
  <c r="AN3192" i="3" s="1"/>
  <c r="L3191" i="3"/>
  <c r="J3191" i="3"/>
  <c r="K3191" i="3" s="1"/>
  <c r="AD3194" i="3"/>
  <c r="AH3194" i="3" s="1"/>
  <c r="AF3193" i="3"/>
  <c r="AG3193" i="3" s="1"/>
  <c r="H2989" i="1"/>
  <c r="L2988" i="1"/>
  <c r="J2988" i="1"/>
  <c r="G3193" i="3"/>
  <c r="AM3193" i="3" s="1"/>
  <c r="AR3192" i="3" l="1"/>
  <c r="AP3192" i="3"/>
  <c r="AQ3192" i="3" s="1"/>
  <c r="K2988" i="1"/>
  <c r="S161" i="1"/>
  <c r="T161" i="1" s="1"/>
  <c r="H3193" i="3"/>
  <c r="AN3193" i="3" s="1"/>
  <c r="L3192" i="3"/>
  <c r="J3192" i="3"/>
  <c r="K3192" i="3" s="1"/>
  <c r="S3194" i="3"/>
  <c r="W3193" i="3"/>
  <c r="U3193" i="3"/>
  <c r="V3193" i="3" s="1"/>
  <c r="AD3195" i="3"/>
  <c r="AH3195" i="3" s="1"/>
  <c r="AF3194" i="3"/>
  <c r="AG3194" i="3" s="1"/>
  <c r="H2990" i="1"/>
  <c r="L2989" i="1"/>
  <c r="J2989" i="1"/>
  <c r="K2989" i="1" s="1"/>
  <c r="G3194" i="3"/>
  <c r="AM3194" i="3" s="1"/>
  <c r="AR3193" i="3" l="1"/>
  <c r="AP3193" i="3"/>
  <c r="AQ3193" i="3" s="1"/>
  <c r="S3195" i="3"/>
  <c r="W3194" i="3"/>
  <c r="U3194" i="3"/>
  <c r="V3194" i="3" s="1"/>
  <c r="H3194" i="3"/>
  <c r="AN3194" i="3" s="1"/>
  <c r="L3193" i="3"/>
  <c r="J3193" i="3"/>
  <c r="K3193" i="3" s="1"/>
  <c r="AD3196" i="3"/>
  <c r="AH3196" i="3" s="1"/>
  <c r="AF3195" i="3"/>
  <c r="AG3195" i="3" s="1"/>
  <c r="H2991" i="1"/>
  <c r="L2990" i="1"/>
  <c r="J2990" i="1"/>
  <c r="K2990" i="1" s="1"/>
  <c r="G3195" i="3"/>
  <c r="AM3195" i="3" s="1"/>
  <c r="AR3194" i="3" l="1"/>
  <c r="AP3194" i="3"/>
  <c r="AQ3194" i="3" s="1"/>
  <c r="H3195" i="3"/>
  <c r="AN3195" i="3" s="1"/>
  <c r="L3194" i="3"/>
  <c r="J3194" i="3"/>
  <c r="K3194" i="3" s="1"/>
  <c r="S3196" i="3"/>
  <c r="W3195" i="3"/>
  <c r="U3195" i="3"/>
  <c r="V3195" i="3" s="1"/>
  <c r="AD3197" i="3"/>
  <c r="AH3197" i="3" s="1"/>
  <c r="AF3196" i="3"/>
  <c r="AG3196" i="3" s="1"/>
  <c r="H2992" i="1"/>
  <c r="L2991" i="1"/>
  <c r="J2991" i="1"/>
  <c r="K2991" i="1" s="1"/>
  <c r="G3196" i="3"/>
  <c r="AM3196" i="3" s="1"/>
  <c r="AR3195" i="3" l="1"/>
  <c r="AP3195" i="3"/>
  <c r="AQ3195" i="3" s="1"/>
  <c r="S3197" i="3"/>
  <c r="W3196" i="3"/>
  <c r="U3196" i="3"/>
  <c r="V3196" i="3" s="1"/>
  <c r="H3196" i="3"/>
  <c r="AN3196" i="3" s="1"/>
  <c r="L3195" i="3"/>
  <c r="J3195" i="3"/>
  <c r="K3195" i="3" s="1"/>
  <c r="AD3198" i="3"/>
  <c r="AH3198" i="3" s="1"/>
  <c r="AF3197" i="3"/>
  <c r="AG3197" i="3" s="1"/>
  <c r="H2993" i="1"/>
  <c r="L2992" i="1"/>
  <c r="J2992" i="1"/>
  <c r="K2992" i="1" s="1"/>
  <c r="G3197" i="3"/>
  <c r="AM3197" i="3" s="1"/>
  <c r="AR3196" i="3" l="1"/>
  <c r="AP3196" i="3"/>
  <c r="AQ3196" i="3" s="1"/>
  <c r="H3197" i="3"/>
  <c r="AN3197" i="3" s="1"/>
  <c r="L3196" i="3"/>
  <c r="J3196" i="3"/>
  <c r="K3196" i="3" s="1"/>
  <c r="S3198" i="3"/>
  <c r="W3197" i="3"/>
  <c r="U3197" i="3"/>
  <c r="V3197" i="3" s="1"/>
  <c r="AD3199" i="3"/>
  <c r="AH3199" i="3" s="1"/>
  <c r="AF3198" i="3"/>
  <c r="AG3198" i="3" s="1"/>
  <c r="H2994" i="1"/>
  <c r="L2993" i="1"/>
  <c r="J2993" i="1"/>
  <c r="K2993" i="1" s="1"/>
  <c r="G3198" i="3"/>
  <c r="AM3198" i="3" s="1"/>
  <c r="AR3197" i="3" l="1"/>
  <c r="AP3197" i="3"/>
  <c r="AQ3197" i="3" s="1"/>
  <c r="S3199" i="3"/>
  <c r="W3198" i="3"/>
  <c r="U3198" i="3"/>
  <c r="V3198" i="3" s="1"/>
  <c r="H3198" i="3"/>
  <c r="AN3198" i="3" s="1"/>
  <c r="L3197" i="3"/>
  <c r="J3197" i="3"/>
  <c r="K3197" i="3" s="1"/>
  <c r="AD3200" i="3"/>
  <c r="AH3200" i="3" s="1"/>
  <c r="AF3199" i="3"/>
  <c r="H2995" i="1"/>
  <c r="L2994" i="1"/>
  <c r="J2994" i="1"/>
  <c r="K2994" i="1" s="1"/>
  <c r="G3199" i="3"/>
  <c r="AM3199" i="3" s="1"/>
  <c r="AG3199" i="3" l="1"/>
  <c r="AW183" i="3"/>
  <c r="BA183" i="3" s="1"/>
  <c r="AR3198" i="3"/>
  <c r="AP3198" i="3"/>
  <c r="AQ3198" i="3" s="1"/>
  <c r="H3199" i="3"/>
  <c r="AN3199" i="3" s="1"/>
  <c r="L3198" i="3"/>
  <c r="J3198" i="3"/>
  <c r="K3198" i="3" s="1"/>
  <c r="S3200" i="3"/>
  <c r="W3199" i="3"/>
  <c r="U3199" i="3"/>
  <c r="AD3201" i="3"/>
  <c r="AH3201" i="3" s="1"/>
  <c r="AF3200" i="3"/>
  <c r="AG3200" i="3" s="1"/>
  <c r="H2996" i="1"/>
  <c r="L2995" i="1"/>
  <c r="J2995" i="1"/>
  <c r="K2995" i="1" s="1"/>
  <c r="G3200" i="3"/>
  <c r="AM3200" i="3" s="1"/>
  <c r="V3199" i="3" l="1"/>
  <c r="AV183" i="3"/>
  <c r="AZ183" i="3" s="1"/>
  <c r="AR3199" i="3"/>
  <c r="AP3199" i="3"/>
  <c r="S3201" i="3"/>
  <c r="W3200" i="3"/>
  <c r="U3200" i="3"/>
  <c r="V3200" i="3" s="1"/>
  <c r="H3200" i="3"/>
  <c r="AN3200" i="3" s="1"/>
  <c r="L3199" i="3"/>
  <c r="J3199" i="3"/>
  <c r="AD3202" i="3"/>
  <c r="AH3202" i="3" s="1"/>
  <c r="AF3201" i="3"/>
  <c r="AG3201" i="3" s="1"/>
  <c r="H2997" i="1"/>
  <c r="L2996" i="1"/>
  <c r="J2996" i="1"/>
  <c r="K2996" i="1" s="1"/>
  <c r="G3201" i="3"/>
  <c r="AM3201" i="3" s="1"/>
  <c r="AX183" i="3" l="1"/>
  <c r="BB183" i="3" s="1"/>
  <c r="AQ3199" i="3"/>
  <c r="AR3200" i="3"/>
  <c r="AP3200" i="3"/>
  <c r="AQ3200" i="3" s="1"/>
  <c r="K3199" i="3"/>
  <c r="AU183" i="3"/>
  <c r="AY183" i="3" s="1"/>
  <c r="H3201" i="3"/>
  <c r="AN3201" i="3" s="1"/>
  <c r="L3200" i="3"/>
  <c r="J3200" i="3"/>
  <c r="K3200" i="3" s="1"/>
  <c r="S3202" i="3"/>
  <c r="W3201" i="3"/>
  <c r="U3201" i="3"/>
  <c r="V3201" i="3" s="1"/>
  <c r="AD3203" i="3"/>
  <c r="AH3203" i="3" s="1"/>
  <c r="AF3202" i="3"/>
  <c r="AG3202" i="3" s="1"/>
  <c r="H2998" i="1"/>
  <c r="L2997" i="1"/>
  <c r="J2997" i="1"/>
  <c r="K2997" i="1" s="1"/>
  <c r="G3202" i="3"/>
  <c r="AM3202" i="3" s="1"/>
  <c r="AR3201" i="3" l="1"/>
  <c r="AP3201" i="3"/>
  <c r="AQ3201" i="3" s="1"/>
  <c r="S3203" i="3"/>
  <c r="W3202" i="3"/>
  <c r="U3202" i="3"/>
  <c r="V3202" i="3" s="1"/>
  <c r="H3202" i="3"/>
  <c r="AN3202" i="3" s="1"/>
  <c r="L3201" i="3"/>
  <c r="J3201" i="3"/>
  <c r="K3201" i="3" s="1"/>
  <c r="AD3204" i="3"/>
  <c r="AH3204" i="3" s="1"/>
  <c r="AF3203" i="3"/>
  <c r="AG3203" i="3" s="1"/>
  <c r="H2999" i="1"/>
  <c r="L2998" i="1"/>
  <c r="J2998" i="1"/>
  <c r="K2998" i="1" s="1"/>
  <c r="G3203" i="3"/>
  <c r="AM3203" i="3" s="1"/>
  <c r="AR3202" i="3" l="1"/>
  <c r="AP3202" i="3"/>
  <c r="AQ3202" i="3" s="1"/>
  <c r="H3203" i="3"/>
  <c r="AN3203" i="3" s="1"/>
  <c r="L3202" i="3"/>
  <c r="J3202" i="3"/>
  <c r="K3202" i="3" s="1"/>
  <c r="S3204" i="3"/>
  <c r="W3203" i="3"/>
  <c r="U3203" i="3"/>
  <c r="V3203" i="3" s="1"/>
  <c r="AD3205" i="3"/>
  <c r="AH3205" i="3" s="1"/>
  <c r="AF3204" i="3"/>
  <c r="AG3204" i="3" s="1"/>
  <c r="H3000" i="1"/>
  <c r="L2999" i="1"/>
  <c r="J2999" i="1"/>
  <c r="K2999" i="1" s="1"/>
  <c r="G3204" i="3"/>
  <c r="AM3204" i="3" s="1"/>
  <c r="AR3203" i="3" l="1"/>
  <c r="AP3203" i="3"/>
  <c r="AQ3203" i="3" s="1"/>
  <c r="S3205" i="3"/>
  <c r="W3204" i="3"/>
  <c r="U3204" i="3"/>
  <c r="V3204" i="3" s="1"/>
  <c r="H3204" i="3"/>
  <c r="AN3204" i="3" s="1"/>
  <c r="L3203" i="3"/>
  <c r="J3203" i="3"/>
  <c r="K3203" i="3" s="1"/>
  <c r="AD3206" i="3"/>
  <c r="AH3206" i="3" s="1"/>
  <c r="AF3205" i="3"/>
  <c r="AG3205" i="3" s="1"/>
  <c r="H3001" i="1"/>
  <c r="L3000" i="1"/>
  <c r="J3000" i="1"/>
  <c r="K3000" i="1" s="1"/>
  <c r="G3205" i="3"/>
  <c r="AM3205" i="3" s="1"/>
  <c r="AR3204" i="3" l="1"/>
  <c r="AP3204" i="3"/>
  <c r="AQ3204" i="3" s="1"/>
  <c r="H3205" i="3"/>
  <c r="AN3205" i="3" s="1"/>
  <c r="L3204" i="3"/>
  <c r="J3204" i="3"/>
  <c r="K3204" i="3" s="1"/>
  <c r="S3206" i="3"/>
  <c r="W3205" i="3"/>
  <c r="U3205" i="3"/>
  <c r="V3205" i="3" s="1"/>
  <c r="AD3207" i="3"/>
  <c r="AH3207" i="3" s="1"/>
  <c r="AF3206" i="3"/>
  <c r="AG3206" i="3" s="1"/>
  <c r="H3002" i="1"/>
  <c r="J3001" i="1"/>
  <c r="K3001" i="1" s="1"/>
  <c r="L3001" i="1"/>
  <c r="G3206" i="3"/>
  <c r="AM3206" i="3" s="1"/>
  <c r="AR3205" i="3" l="1"/>
  <c r="AP3205" i="3"/>
  <c r="AQ3205" i="3" s="1"/>
  <c r="S3207" i="3"/>
  <c r="W3206" i="3"/>
  <c r="U3206" i="3"/>
  <c r="V3206" i="3" s="1"/>
  <c r="H3206" i="3"/>
  <c r="AN3206" i="3" s="1"/>
  <c r="L3205" i="3"/>
  <c r="J3205" i="3"/>
  <c r="K3205" i="3" s="1"/>
  <c r="AD3208" i="3"/>
  <c r="AH3208" i="3" s="1"/>
  <c r="AF3207" i="3"/>
  <c r="AG3207" i="3" s="1"/>
  <c r="H3003" i="1"/>
  <c r="L3002" i="1"/>
  <c r="J3002" i="1"/>
  <c r="K3002" i="1" s="1"/>
  <c r="G3207" i="3"/>
  <c r="AM3207" i="3" s="1"/>
  <c r="AR3206" i="3" l="1"/>
  <c r="AP3206" i="3"/>
  <c r="AQ3206" i="3" s="1"/>
  <c r="H3207" i="3"/>
  <c r="AN3207" i="3" s="1"/>
  <c r="L3206" i="3"/>
  <c r="J3206" i="3"/>
  <c r="K3206" i="3" s="1"/>
  <c r="S3208" i="3"/>
  <c r="W3207" i="3"/>
  <c r="U3207" i="3"/>
  <c r="V3207" i="3" s="1"/>
  <c r="AD3209" i="3"/>
  <c r="AH3209" i="3" s="1"/>
  <c r="AF3208" i="3"/>
  <c r="AG3208" i="3" s="1"/>
  <c r="H3004" i="1"/>
  <c r="L3003" i="1"/>
  <c r="J3003" i="1"/>
  <c r="K3003" i="1" s="1"/>
  <c r="G3208" i="3"/>
  <c r="AM3208" i="3" s="1"/>
  <c r="AR3207" i="3" l="1"/>
  <c r="AP3207" i="3"/>
  <c r="AQ3207" i="3" s="1"/>
  <c r="S3209" i="3"/>
  <c r="W3208" i="3"/>
  <c r="U3208" i="3"/>
  <c r="V3208" i="3" s="1"/>
  <c r="H3208" i="3"/>
  <c r="AN3208" i="3" s="1"/>
  <c r="L3207" i="3"/>
  <c r="J3207" i="3"/>
  <c r="K3207" i="3" s="1"/>
  <c r="AD3210" i="3"/>
  <c r="AH3210" i="3" s="1"/>
  <c r="AF3209" i="3"/>
  <c r="AG3209" i="3" s="1"/>
  <c r="H3005" i="1"/>
  <c r="L3004" i="1"/>
  <c r="J3004" i="1"/>
  <c r="K3004" i="1" s="1"/>
  <c r="G3209" i="3"/>
  <c r="AM3209" i="3" s="1"/>
  <c r="AR3208" i="3" l="1"/>
  <c r="AP3208" i="3"/>
  <c r="AQ3208" i="3" s="1"/>
  <c r="H3209" i="3"/>
  <c r="AN3209" i="3" s="1"/>
  <c r="L3208" i="3"/>
  <c r="J3208" i="3"/>
  <c r="K3208" i="3" s="1"/>
  <c r="S3210" i="3"/>
  <c r="W3209" i="3"/>
  <c r="U3209" i="3"/>
  <c r="V3209" i="3" s="1"/>
  <c r="AD3211" i="3"/>
  <c r="AH3211" i="3" s="1"/>
  <c r="AF3210" i="3"/>
  <c r="AG3210" i="3" s="1"/>
  <c r="H3006" i="1"/>
  <c r="L3005" i="1"/>
  <c r="J3005" i="1"/>
  <c r="K3005" i="1" s="1"/>
  <c r="G3210" i="3"/>
  <c r="AM3210" i="3" s="1"/>
  <c r="AR3209" i="3" l="1"/>
  <c r="AP3209" i="3"/>
  <c r="AQ3209" i="3" s="1"/>
  <c r="S3211" i="3"/>
  <c r="W3210" i="3"/>
  <c r="U3210" i="3"/>
  <c r="V3210" i="3" s="1"/>
  <c r="H3210" i="3"/>
  <c r="AN3210" i="3" s="1"/>
  <c r="L3209" i="3"/>
  <c r="J3209" i="3"/>
  <c r="K3209" i="3" s="1"/>
  <c r="AD3212" i="3"/>
  <c r="AH3212" i="3" s="1"/>
  <c r="AF3211" i="3"/>
  <c r="AG3211" i="3" s="1"/>
  <c r="H3007" i="1"/>
  <c r="L3006" i="1"/>
  <c r="J3006" i="1"/>
  <c r="G3211" i="3"/>
  <c r="AM3211" i="3" s="1"/>
  <c r="AR3210" i="3" l="1"/>
  <c r="AP3210" i="3"/>
  <c r="AQ3210" i="3" s="1"/>
  <c r="K3006" i="1"/>
  <c r="S162" i="1"/>
  <c r="T162" i="1" s="1"/>
  <c r="H3211" i="3"/>
  <c r="AN3211" i="3" s="1"/>
  <c r="L3210" i="3"/>
  <c r="J3210" i="3"/>
  <c r="K3210" i="3" s="1"/>
  <c r="S3212" i="3"/>
  <c r="W3211" i="3"/>
  <c r="U3211" i="3"/>
  <c r="V3211" i="3" s="1"/>
  <c r="AD3213" i="3"/>
  <c r="AH3213" i="3" s="1"/>
  <c r="AF3212" i="3"/>
  <c r="AG3212" i="3" s="1"/>
  <c r="H3008" i="1"/>
  <c r="L3007" i="1"/>
  <c r="J3007" i="1"/>
  <c r="K3007" i="1" s="1"/>
  <c r="G3212" i="3"/>
  <c r="AM3212" i="3" s="1"/>
  <c r="AR3211" i="3" l="1"/>
  <c r="AP3211" i="3"/>
  <c r="AQ3211" i="3" s="1"/>
  <c r="S3213" i="3"/>
  <c r="W3212" i="3"/>
  <c r="U3212" i="3"/>
  <c r="V3212" i="3" s="1"/>
  <c r="H3212" i="3"/>
  <c r="AN3212" i="3" s="1"/>
  <c r="L3211" i="3"/>
  <c r="J3211" i="3"/>
  <c r="K3211" i="3" s="1"/>
  <c r="AD3214" i="3"/>
  <c r="AH3214" i="3" s="1"/>
  <c r="AF3213" i="3"/>
  <c r="AG3213" i="3" s="1"/>
  <c r="H3009" i="1"/>
  <c r="L3008" i="1"/>
  <c r="J3008" i="1"/>
  <c r="K3008" i="1" s="1"/>
  <c r="G3213" i="3"/>
  <c r="AM3213" i="3" s="1"/>
  <c r="AR3212" i="3" l="1"/>
  <c r="AP3212" i="3"/>
  <c r="AQ3212" i="3" s="1"/>
  <c r="H3213" i="3"/>
  <c r="AN3213" i="3" s="1"/>
  <c r="L3212" i="3"/>
  <c r="J3212" i="3"/>
  <c r="K3212" i="3" s="1"/>
  <c r="S3214" i="3"/>
  <c r="W3213" i="3"/>
  <c r="U3213" i="3"/>
  <c r="V3213" i="3" s="1"/>
  <c r="AD3215" i="3"/>
  <c r="AH3215" i="3" s="1"/>
  <c r="AF3214" i="3"/>
  <c r="AG3214" i="3" s="1"/>
  <c r="H3010" i="1"/>
  <c r="L3009" i="1"/>
  <c r="J3009" i="1"/>
  <c r="K3009" i="1" s="1"/>
  <c r="G3214" i="3"/>
  <c r="AM3214" i="3" s="1"/>
  <c r="AR3213" i="3" l="1"/>
  <c r="AP3213" i="3"/>
  <c r="AQ3213" i="3" s="1"/>
  <c r="S3215" i="3"/>
  <c r="W3214" i="3"/>
  <c r="U3214" i="3"/>
  <c r="V3214" i="3" s="1"/>
  <c r="H3214" i="3"/>
  <c r="AN3214" i="3" s="1"/>
  <c r="L3213" i="3"/>
  <c r="J3213" i="3"/>
  <c r="K3213" i="3" s="1"/>
  <c r="AD3216" i="3"/>
  <c r="AH3216" i="3" s="1"/>
  <c r="AF3215" i="3"/>
  <c r="AG3215" i="3" s="1"/>
  <c r="H3011" i="1"/>
  <c r="L3010" i="1"/>
  <c r="J3010" i="1"/>
  <c r="K3010" i="1" s="1"/>
  <c r="G3215" i="3"/>
  <c r="AM3215" i="3" s="1"/>
  <c r="AR3214" i="3" l="1"/>
  <c r="AP3214" i="3"/>
  <c r="AQ3214" i="3" s="1"/>
  <c r="H3215" i="3"/>
  <c r="AN3215" i="3" s="1"/>
  <c r="L3214" i="3"/>
  <c r="J3214" i="3"/>
  <c r="K3214" i="3" s="1"/>
  <c r="S3216" i="3"/>
  <c r="W3215" i="3"/>
  <c r="U3215" i="3"/>
  <c r="V3215" i="3" s="1"/>
  <c r="AD3217" i="3"/>
  <c r="AH3217" i="3" s="1"/>
  <c r="AF3216" i="3"/>
  <c r="AG3216" i="3" s="1"/>
  <c r="H3012" i="1"/>
  <c r="L3011" i="1"/>
  <c r="J3011" i="1"/>
  <c r="K3011" i="1" s="1"/>
  <c r="G3216" i="3"/>
  <c r="AM3216" i="3" s="1"/>
  <c r="AR3215" i="3" l="1"/>
  <c r="AP3215" i="3"/>
  <c r="AQ3215" i="3" s="1"/>
  <c r="S3217" i="3"/>
  <c r="W3216" i="3"/>
  <c r="U3216" i="3"/>
  <c r="V3216" i="3" s="1"/>
  <c r="H3216" i="3"/>
  <c r="AN3216" i="3" s="1"/>
  <c r="L3215" i="3"/>
  <c r="J3215" i="3"/>
  <c r="K3215" i="3" s="1"/>
  <c r="AD3218" i="3"/>
  <c r="AH3218" i="3" s="1"/>
  <c r="AF3217" i="3"/>
  <c r="AG3217" i="3" s="1"/>
  <c r="H3013" i="1"/>
  <c r="L3012" i="1"/>
  <c r="J3012" i="1"/>
  <c r="K3012" i="1" s="1"/>
  <c r="G3217" i="3"/>
  <c r="AM3217" i="3" s="1"/>
  <c r="AR3216" i="3" l="1"/>
  <c r="AP3216" i="3"/>
  <c r="AQ3216" i="3" s="1"/>
  <c r="H3217" i="3"/>
  <c r="AN3217" i="3" s="1"/>
  <c r="L3216" i="3"/>
  <c r="J3216" i="3"/>
  <c r="K3216" i="3" s="1"/>
  <c r="S3218" i="3"/>
  <c r="W3217" i="3"/>
  <c r="U3217" i="3"/>
  <c r="V3217" i="3" s="1"/>
  <c r="AD3219" i="3"/>
  <c r="AH3219" i="3" s="1"/>
  <c r="AF3218" i="3"/>
  <c r="H3014" i="1"/>
  <c r="L3013" i="1"/>
  <c r="J3013" i="1"/>
  <c r="K3013" i="1" s="1"/>
  <c r="G3218" i="3"/>
  <c r="AM3218" i="3" s="1"/>
  <c r="AG3218" i="3" l="1"/>
  <c r="AW184" i="3"/>
  <c r="BA184" i="3" s="1"/>
  <c r="AR3217" i="3"/>
  <c r="AP3217" i="3"/>
  <c r="AQ3217" i="3" s="1"/>
  <c r="S3219" i="3"/>
  <c r="W3218" i="3"/>
  <c r="U3218" i="3"/>
  <c r="H3218" i="3"/>
  <c r="AN3218" i="3" s="1"/>
  <c r="L3217" i="3"/>
  <c r="J3217" i="3"/>
  <c r="K3217" i="3" s="1"/>
  <c r="AD3220" i="3"/>
  <c r="AH3220" i="3" s="1"/>
  <c r="AF3219" i="3"/>
  <c r="AG3219" i="3" s="1"/>
  <c r="H3015" i="1"/>
  <c r="L3014" i="1"/>
  <c r="J3014" i="1"/>
  <c r="K3014" i="1" s="1"/>
  <c r="G3219" i="3"/>
  <c r="AM3219" i="3" s="1"/>
  <c r="AR3218" i="3" l="1"/>
  <c r="AP3218" i="3"/>
  <c r="V3218" i="3"/>
  <c r="AV184" i="3"/>
  <c r="AZ184" i="3" s="1"/>
  <c r="H3219" i="3"/>
  <c r="AN3219" i="3" s="1"/>
  <c r="L3218" i="3"/>
  <c r="J3218" i="3"/>
  <c r="S3220" i="3"/>
  <c r="W3219" i="3"/>
  <c r="U3219" i="3"/>
  <c r="V3219" i="3" s="1"/>
  <c r="AD3221" i="3"/>
  <c r="AH3221" i="3" s="1"/>
  <c r="AF3220" i="3"/>
  <c r="AG3220" i="3" s="1"/>
  <c r="H3016" i="1"/>
  <c r="L3015" i="1"/>
  <c r="J3015" i="1"/>
  <c r="K3015" i="1" s="1"/>
  <c r="G3220" i="3"/>
  <c r="AM3220" i="3" s="1"/>
  <c r="AR3219" i="3" l="1"/>
  <c r="AP3219" i="3"/>
  <c r="AQ3219" i="3" s="1"/>
  <c r="K3218" i="3"/>
  <c r="AU184" i="3"/>
  <c r="AY184" i="3" s="1"/>
  <c r="AX184" i="3"/>
  <c r="BB184" i="3" s="1"/>
  <c r="AQ3218" i="3"/>
  <c r="S3221" i="3"/>
  <c r="W3220" i="3"/>
  <c r="U3220" i="3"/>
  <c r="V3220" i="3" s="1"/>
  <c r="H3220" i="3"/>
  <c r="AN3220" i="3" s="1"/>
  <c r="L3219" i="3"/>
  <c r="J3219" i="3"/>
  <c r="K3219" i="3" s="1"/>
  <c r="AD3222" i="3"/>
  <c r="AH3222" i="3" s="1"/>
  <c r="AF3221" i="3"/>
  <c r="AG3221" i="3" s="1"/>
  <c r="H3017" i="1"/>
  <c r="L3016" i="1"/>
  <c r="J3016" i="1"/>
  <c r="K3016" i="1" s="1"/>
  <c r="G3221" i="3"/>
  <c r="AM3221" i="3" s="1"/>
  <c r="AR3220" i="3" l="1"/>
  <c r="AP3220" i="3"/>
  <c r="AQ3220" i="3" s="1"/>
  <c r="H3221" i="3"/>
  <c r="AN3221" i="3" s="1"/>
  <c r="L3220" i="3"/>
  <c r="J3220" i="3"/>
  <c r="K3220" i="3" s="1"/>
  <c r="S3222" i="3"/>
  <c r="W3221" i="3"/>
  <c r="U3221" i="3"/>
  <c r="V3221" i="3" s="1"/>
  <c r="AD3223" i="3"/>
  <c r="AH3223" i="3" s="1"/>
  <c r="AF3222" i="3"/>
  <c r="AG3222" i="3" s="1"/>
  <c r="H3018" i="1"/>
  <c r="L3017" i="1"/>
  <c r="J3017" i="1"/>
  <c r="K3017" i="1" s="1"/>
  <c r="G3222" i="3"/>
  <c r="AM3222" i="3" s="1"/>
  <c r="AR3221" i="3" l="1"/>
  <c r="AP3221" i="3"/>
  <c r="AQ3221" i="3" s="1"/>
  <c r="S3223" i="3"/>
  <c r="W3222" i="3"/>
  <c r="U3222" i="3"/>
  <c r="V3222" i="3" s="1"/>
  <c r="H3222" i="3"/>
  <c r="AN3222" i="3" s="1"/>
  <c r="L3221" i="3"/>
  <c r="J3221" i="3"/>
  <c r="K3221" i="3" s="1"/>
  <c r="AD3224" i="3"/>
  <c r="AH3224" i="3" s="1"/>
  <c r="AF3223" i="3"/>
  <c r="AG3223" i="3" s="1"/>
  <c r="H3019" i="1"/>
  <c r="L3018" i="1"/>
  <c r="J3018" i="1"/>
  <c r="K3018" i="1" s="1"/>
  <c r="G3223" i="3"/>
  <c r="AM3223" i="3" s="1"/>
  <c r="AR3222" i="3" l="1"/>
  <c r="AP3222" i="3"/>
  <c r="AQ3222" i="3" s="1"/>
  <c r="H3223" i="3"/>
  <c r="AN3223" i="3" s="1"/>
  <c r="L3222" i="3"/>
  <c r="J3222" i="3"/>
  <c r="K3222" i="3" s="1"/>
  <c r="S3224" i="3"/>
  <c r="W3223" i="3"/>
  <c r="U3223" i="3"/>
  <c r="V3223" i="3" s="1"/>
  <c r="AD3225" i="3"/>
  <c r="AH3225" i="3" s="1"/>
  <c r="AF3224" i="3"/>
  <c r="AG3224" i="3" s="1"/>
  <c r="H3020" i="1"/>
  <c r="L3019" i="1"/>
  <c r="J3019" i="1"/>
  <c r="K3019" i="1" s="1"/>
  <c r="G3224" i="3"/>
  <c r="AM3224" i="3" s="1"/>
  <c r="AR3223" i="3" l="1"/>
  <c r="AP3223" i="3"/>
  <c r="AQ3223" i="3" s="1"/>
  <c r="S3225" i="3"/>
  <c r="W3224" i="3"/>
  <c r="U3224" i="3"/>
  <c r="V3224" i="3" s="1"/>
  <c r="H3224" i="3"/>
  <c r="AN3224" i="3" s="1"/>
  <c r="L3223" i="3"/>
  <c r="J3223" i="3"/>
  <c r="K3223" i="3" s="1"/>
  <c r="AD3226" i="3"/>
  <c r="AH3226" i="3" s="1"/>
  <c r="AF3225" i="3"/>
  <c r="AG3225" i="3" s="1"/>
  <c r="H3021" i="1"/>
  <c r="L3020" i="1"/>
  <c r="J3020" i="1"/>
  <c r="K3020" i="1" s="1"/>
  <c r="G3225" i="3"/>
  <c r="AM3225" i="3" s="1"/>
  <c r="AR3224" i="3" l="1"/>
  <c r="AP3224" i="3"/>
  <c r="AQ3224" i="3" s="1"/>
  <c r="H3225" i="3"/>
  <c r="AN3225" i="3" s="1"/>
  <c r="L3224" i="3"/>
  <c r="J3224" i="3"/>
  <c r="K3224" i="3" s="1"/>
  <c r="S3226" i="3"/>
  <c r="W3225" i="3"/>
  <c r="U3225" i="3"/>
  <c r="V3225" i="3" s="1"/>
  <c r="AD3227" i="3"/>
  <c r="AH3227" i="3" s="1"/>
  <c r="AF3226" i="3"/>
  <c r="AG3226" i="3" s="1"/>
  <c r="H3022" i="1"/>
  <c r="L3021" i="1"/>
  <c r="J3021" i="1"/>
  <c r="K3021" i="1" s="1"/>
  <c r="G3226" i="3"/>
  <c r="AM3226" i="3" s="1"/>
  <c r="AR3225" i="3" l="1"/>
  <c r="AP3225" i="3"/>
  <c r="AQ3225" i="3" s="1"/>
  <c r="S3227" i="3"/>
  <c r="W3226" i="3"/>
  <c r="U3226" i="3"/>
  <c r="V3226" i="3" s="1"/>
  <c r="H3226" i="3"/>
  <c r="AN3226" i="3" s="1"/>
  <c r="L3225" i="3"/>
  <c r="J3225" i="3"/>
  <c r="K3225" i="3" s="1"/>
  <c r="AD3228" i="3"/>
  <c r="AH3228" i="3" s="1"/>
  <c r="AF3227" i="3"/>
  <c r="AG3227" i="3" s="1"/>
  <c r="H3023" i="1"/>
  <c r="L3022" i="1"/>
  <c r="J3022" i="1"/>
  <c r="K3022" i="1" s="1"/>
  <c r="G3227" i="3"/>
  <c r="AM3227" i="3" s="1"/>
  <c r="AR3226" i="3" l="1"/>
  <c r="AP3226" i="3"/>
  <c r="AQ3226" i="3" s="1"/>
  <c r="H3227" i="3"/>
  <c r="AN3227" i="3" s="1"/>
  <c r="L3226" i="3"/>
  <c r="J3226" i="3"/>
  <c r="K3226" i="3" s="1"/>
  <c r="S3228" i="3"/>
  <c r="W3227" i="3"/>
  <c r="U3227" i="3"/>
  <c r="V3227" i="3" s="1"/>
  <c r="AD3229" i="3"/>
  <c r="AH3229" i="3" s="1"/>
  <c r="AF3228" i="3"/>
  <c r="AG3228" i="3" s="1"/>
  <c r="H3024" i="1"/>
  <c r="L3023" i="1"/>
  <c r="J3023" i="1"/>
  <c r="K3023" i="1" s="1"/>
  <c r="G3228" i="3"/>
  <c r="AM3228" i="3" s="1"/>
  <c r="AR3227" i="3" l="1"/>
  <c r="AP3227" i="3"/>
  <c r="AQ3227" i="3" s="1"/>
  <c r="S3229" i="3"/>
  <c r="W3228" i="3"/>
  <c r="U3228" i="3"/>
  <c r="V3228" i="3" s="1"/>
  <c r="H3228" i="3"/>
  <c r="AN3228" i="3" s="1"/>
  <c r="L3227" i="3"/>
  <c r="J3227" i="3"/>
  <c r="K3227" i="3" s="1"/>
  <c r="AD3230" i="3"/>
  <c r="AH3230" i="3" s="1"/>
  <c r="AF3229" i="3"/>
  <c r="AG3229" i="3" s="1"/>
  <c r="H3025" i="1"/>
  <c r="L3024" i="1"/>
  <c r="J3024" i="1"/>
  <c r="K3024" i="1" s="1"/>
  <c r="G3229" i="3"/>
  <c r="AM3229" i="3" s="1"/>
  <c r="AR3228" i="3" l="1"/>
  <c r="AP3228" i="3"/>
  <c r="AQ3228" i="3" s="1"/>
  <c r="H3229" i="3"/>
  <c r="AN3229" i="3" s="1"/>
  <c r="L3228" i="3"/>
  <c r="J3228" i="3"/>
  <c r="K3228" i="3" s="1"/>
  <c r="S3230" i="3"/>
  <c r="W3229" i="3"/>
  <c r="U3229" i="3"/>
  <c r="V3229" i="3" s="1"/>
  <c r="AD3231" i="3"/>
  <c r="AH3231" i="3" s="1"/>
  <c r="AF3230" i="3"/>
  <c r="AG3230" i="3" s="1"/>
  <c r="H3026" i="1"/>
  <c r="J3025" i="1"/>
  <c r="L3025" i="1"/>
  <c r="G3230" i="3"/>
  <c r="AM3230" i="3" s="1"/>
  <c r="AR3229" i="3" l="1"/>
  <c r="AP3229" i="3"/>
  <c r="AQ3229" i="3" s="1"/>
  <c r="K3025" i="1"/>
  <c r="S163" i="1"/>
  <c r="T163" i="1" s="1"/>
  <c r="S3231" i="3"/>
  <c r="W3230" i="3"/>
  <c r="U3230" i="3"/>
  <c r="V3230" i="3" s="1"/>
  <c r="H3230" i="3"/>
  <c r="AN3230" i="3" s="1"/>
  <c r="L3229" i="3"/>
  <c r="J3229" i="3"/>
  <c r="K3229" i="3" s="1"/>
  <c r="AD3232" i="3"/>
  <c r="AH3232" i="3" s="1"/>
  <c r="AF3231" i="3"/>
  <c r="AG3231" i="3" s="1"/>
  <c r="H3027" i="1"/>
  <c r="L3026" i="1"/>
  <c r="J3026" i="1"/>
  <c r="K3026" i="1" s="1"/>
  <c r="G3231" i="3"/>
  <c r="AM3231" i="3" s="1"/>
  <c r="AR3230" i="3" l="1"/>
  <c r="AP3230" i="3"/>
  <c r="AQ3230" i="3" s="1"/>
  <c r="H3231" i="3"/>
  <c r="AN3231" i="3" s="1"/>
  <c r="L3230" i="3"/>
  <c r="J3230" i="3"/>
  <c r="K3230" i="3" s="1"/>
  <c r="S3232" i="3"/>
  <c r="W3231" i="3"/>
  <c r="U3231" i="3"/>
  <c r="V3231" i="3" s="1"/>
  <c r="AD3233" i="3"/>
  <c r="AH3233" i="3" s="1"/>
  <c r="AF3232" i="3"/>
  <c r="AG3232" i="3" s="1"/>
  <c r="H3028" i="1"/>
  <c r="L3027" i="1"/>
  <c r="J3027" i="1"/>
  <c r="K3027" i="1" s="1"/>
  <c r="G3232" i="3"/>
  <c r="AM3232" i="3" s="1"/>
  <c r="AR3231" i="3" l="1"/>
  <c r="AP3231" i="3"/>
  <c r="AQ3231" i="3" s="1"/>
  <c r="S3233" i="3"/>
  <c r="W3232" i="3"/>
  <c r="U3232" i="3"/>
  <c r="V3232" i="3" s="1"/>
  <c r="H3232" i="3"/>
  <c r="AN3232" i="3" s="1"/>
  <c r="L3231" i="3"/>
  <c r="J3231" i="3"/>
  <c r="K3231" i="3" s="1"/>
  <c r="AD3234" i="3"/>
  <c r="AH3234" i="3" s="1"/>
  <c r="AF3233" i="3"/>
  <c r="AG3233" i="3" s="1"/>
  <c r="H3029" i="1"/>
  <c r="L3028" i="1"/>
  <c r="J3028" i="1"/>
  <c r="K3028" i="1" s="1"/>
  <c r="G3233" i="3"/>
  <c r="AM3233" i="3" s="1"/>
  <c r="AR3232" i="3" l="1"/>
  <c r="AP3232" i="3"/>
  <c r="AQ3232" i="3" s="1"/>
  <c r="H3233" i="3"/>
  <c r="AN3233" i="3" s="1"/>
  <c r="L3232" i="3"/>
  <c r="J3232" i="3"/>
  <c r="K3232" i="3" s="1"/>
  <c r="S3234" i="3"/>
  <c r="W3233" i="3"/>
  <c r="U3233" i="3"/>
  <c r="V3233" i="3" s="1"/>
  <c r="AD3235" i="3"/>
  <c r="AH3235" i="3" s="1"/>
  <c r="AF3234" i="3"/>
  <c r="AG3234" i="3" s="1"/>
  <c r="H3030" i="1"/>
  <c r="L3029" i="1"/>
  <c r="J3029" i="1"/>
  <c r="K3029" i="1" s="1"/>
  <c r="G3234" i="3"/>
  <c r="AM3234" i="3" s="1"/>
  <c r="AR3233" i="3" l="1"/>
  <c r="AP3233" i="3"/>
  <c r="AQ3233" i="3" s="1"/>
  <c r="S3235" i="3"/>
  <c r="W3234" i="3"/>
  <c r="U3234" i="3"/>
  <c r="V3234" i="3" s="1"/>
  <c r="H3234" i="3"/>
  <c r="AN3234" i="3" s="1"/>
  <c r="L3233" i="3"/>
  <c r="J3233" i="3"/>
  <c r="K3233" i="3" s="1"/>
  <c r="AD3236" i="3"/>
  <c r="AH3236" i="3" s="1"/>
  <c r="AF3235" i="3"/>
  <c r="AG3235" i="3" s="1"/>
  <c r="H3031" i="1"/>
  <c r="L3030" i="1"/>
  <c r="J3030" i="1"/>
  <c r="K3030" i="1" s="1"/>
  <c r="G3235" i="3"/>
  <c r="AM3235" i="3" s="1"/>
  <c r="AR3234" i="3" l="1"/>
  <c r="AP3234" i="3"/>
  <c r="AQ3234" i="3" s="1"/>
  <c r="H3235" i="3"/>
  <c r="AN3235" i="3" s="1"/>
  <c r="L3234" i="3"/>
  <c r="J3234" i="3"/>
  <c r="K3234" i="3" s="1"/>
  <c r="S3236" i="3"/>
  <c r="W3235" i="3"/>
  <c r="U3235" i="3"/>
  <c r="V3235" i="3" s="1"/>
  <c r="AD3237" i="3"/>
  <c r="AH3237" i="3" s="1"/>
  <c r="AF3236" i="3"/>
  <c r="AG3236" i="3" s="1"/>
  <c r="H3032" i="1"/>
  <c r="L3031" i="1"/>
  <c r="J3031" i="1"/>
  <c r="K3031" i="1" s="1"/>
  <c r="G3236" i="3"/>
  <c r="AM3236" i="3" s="1"/>
  <c r="AR3235" i="3" l="1"/>
  <c r="AP3235" i="3"/>
  <c r="AQ3235" i="3" s="1"/>
  <c r="S3237" i="3"/>
  <c r="W3236" i="3"/>
  <c r="U3236" i="3"/>
  <c r="V3236" i="3" s="1"/>
  <c r="H3236" i="3"/>
  <c r="AN3236" i="3" s="1"/>
  <c r="L3235" i="3"/>
  <c r="J3235" i="3"/>
  <c r="K3235" i="3" s="1"/>
  <c r="AD3238" i="3"/>
  <c r="AH3238" i="3" s="1"/>
  <c r="AF3237" i="3"/>
  <c r="AG3237" i="3" s="1"/>
  <c r="H3033" i="1"/>
  <c r="L3032" i="1"/>
  <c r="J3032" i="1"/>
  <c r="K3032" i="1" s="1"/>
  <c r="G3237" i="3"/>
  <c r="AM3237" i="3" s="1"/>
  <c r="AR3236" i="3" l="1"/>
  <c r="AP3236" i="3"/>
  <c r="AQ3236" i="3" s="1"/>
  <c r="H3237" i="3"/>
  <c r="AN3237" i="3" s="1"/>
  <c r="L3236" i="3"/>
  <c r="J3236" i="3"/>
  <c r="K3236" i="3" s="1"/>
  <c r="S3238" i="3"/>
  <c r="W3237" i="3"/>
  <c r="U3237" i="3"/>
  <c r="V3237" i="3" s="1"/>
  <c r="AD3239" i="3"/>
  <c r="AH3239" i="3" s="1"/>
  <c r="AF3238" i="3"/>
  <c r="AG3238" i="3" s="1"/>
  <c r="H3034" i="1"/>
  <c r="L3033" i="1"/>
  <c r="J3033" i="1"/>
  <c r="K3033" i="1" s="1"/>
  <c r="G3238" i="3"/>
  <c r="AM3238" i="3" s="1"/>
  <c r="AR3237" i="3" l="1"/>
  <c r="AP3237" i="3"/>
  <c r="AQ3237" i="3" s="1"/>
  <c r="S3239" i="3"/>
  <c r="W3238" i="3"/>
  <c r="U3238" i="3"/>
  <c r="V3238" i="3" s="1"/>
  <c r="H3238" i="3"/>
  <c r="AN3238" i="3" s="1"/>
  <c r="L3237" i="3"/>
  <c r="J3237" i="3"/>
  <c r="K3237" i="3" s="1"/>
  <c r="AD3240" i="3"/>
  <c r="AH3240" i="3" s="1"/>
  <c r="AF3239" i="3"/>
  <c r="AG3239" i="3" s="1"/>
  <c r="H3035" i="1"/>
  <c r="L3034" i="1"/>
  <c r="J3034" i="1"/>
  <c r="K3034" i="1" s="1"/>
  <c r="G3239" i="3"/>
  <c r="AM3239" i="3" s="1"/>
  <c r="AR3238" i="3" l="1"/>
  <c r="AP3238" i="3"/>
  <c r="AQ3238" i="3" s="1"/>
  <c r="H3239" i="3"/>
  <c r="AN3239" i="3" s="1"/>
  <c r="L3238" i="3"/>
  <c r="J3238" i="3"/>
  <c r="K3238" i="3" s="1"/>
  <c r="S3240" i="3"/>
  <c r="W3239" i="3"/>
  <c r="U3239" i="3"/>
  <c r="V3239" i="3" s="1"/>
  <c r="AD3241" i="3"/>
  <c r="AH3241" i="3" s="1"/>
  <c r="AF3240" i="3"/>
  <c r="H3036" i="1"/>
  <c r="L3035" i="1"/>
  <c r="J3035" i="1"/>
  <c r="K3035" i="1" s="1"/>
  <c r="G3240" i="3"/>
  <c r="AM3240" i="3" s="1"/>
  <c r="AG3240" i="3" l="1"/>
  <c r="AW185" i="3"/>
  <c r="BA185" i="3" s="1"/>
  <c r="AR3239" i="3"/>
  <c r="AP3239" i="3"/>
  <c r="AQ3239" i="3" s="1"/>
  <c r="S3241" i="3"/>
  <c r="W3240" i="3"/>
  <c r="U3240" i="3"/>
  <c r="H3240" i="3"/>
  <c r="AN3240" i="3" s="1"/>
  <c r="L3239" i="3"/>
  <c r="J3239" i="3"/>
  <c r="K3239" i="3" s="1"/>
  <c r="AD3242" i="3"/>
  <c r="AH3242" i="3" s="1"/>
  <c r="AF3241" i="3"/>
  <c r="AG3241" i="3" s="1"/>
  <c r="H3037" i="1"/>
  <c r="L3036" i="1"/>
  <c r="J3036" i="1"/>
  <c r="K3036" i="1" s="1"/>
  <c r="G3241" i="3"/>
  <c r="AM3241" i="3" s="1"/>
  <c r="V3240" i="3" l="1"/>
  <c r="AV185" i="3"/>
  <c r="AZ185" i="3" s="1"/>
  <c r="AR3240" i="3"/>
  <c r="AP3240" i="3"/>
  <c r="H3241" i="3"/>
  <c r="AN3241" i="3" s="1"/>
  <c r="L3240" i="3"/>
  <c r="J3240" i="3"/>
  <c r="S3242" i="3"/>
  <c r="W3241" i="3"/>
  <c r="U3241" i="3"/>
  <c r="V3241" i="3" s="1"/>
  <c r="AD3243" i="3"/>
  <c r="AH3243" i="3" s="1"/>
  <c r="AF3242" i="3"/>
  <c r="AG3242" i="3" s="1"/>
  <c r="H3038" i="1"/>
  <c r="L3037" i="1"/>
  <c r="J3037" i="1"/>
  <c r="K3037" i="1" s="1"/>
  <c r="G3242" i="3"/>
  <c r="AM3242" i="3" s="1"/>
  <c r="AX185" i="3" l="1"/>
  <c r="BB185" i="3" s="1"/>
  <c r="AQ3240" i="3"/>
  <c r="K3240" i="3"/>
  <c r="AU185" i="3"/>
  <c r="AY185" i="3" s="1"/>
  <c r="AR3241" i="3"/>
  <c r="AP3241" i="3"/>
  <c r="AQ3241" i="3" s="1"/>
  <c r="S3243" i="3"/>
  <c r="W3242" i="3"/>
  <c r="U3242" i="3"/>
  <c r="V3242" i="3" s="1"/>
  <c r="H3242" i="3"/>
  <c r="AN3242" i="3" s="1"/>
  <c r="L3241" i="3"/>
  <c r="J3241" i="3"/>
  <c r="K3241" i="3" s="1"/>
  <c r="AD3244" i="3"/>
  <c r="AH3244" i="3" s="1"/>
  <c r="AF3243" i="3"/>
  <c r="AG3243" i="3" s="1"/>
  <c r="H3039" i="1"/>
  <c r="L3038" i="1"/>
  <c r="J3038" i="1"/>
  <c r="K3038" i="1" s="1"/>
  <c r="G3243" i="3"/>
  <c r="AM3243" i="3" s="1"/>
  <c r="AR3242" i="3" l="1"/>
  <c r="AP3242" i="3"/>
  <c r="AQ3242" i="3" s="1"/>
  <c r="H3243" i="3"/>
  <c r="AN3243" i="3" s="1"/>
  <c r="L3242" i="3"/>
  <c r="J3242" i="3"/>
  <c r="K3242" i="3" s="1"/>
  <c r="S3244" i="3"/>
  <c r="W3243" i="3"/>
  <c r="U3243" i="3"/>
  <c r="V3243" i="3" s="1"/>
  <c r="AD3245" i="3"/>
  <c r="AH3245" i="3" s="1"/>
  <c r="AF3244" i="3"/>
  <c r="AG3244" i="3" s="1"/>
  <c r="H3040" i="1"/>
  <c r="L3039" i="1"/>
  <c r="J3039" i="1"/>
  <c r="K3039" i="1" s="1"/>
  <c r="G3244" i="3"/>
  <c r="AM3244" i="3" s="1"/>
  <c r="AR3243" i="3" l="1"/>
  <c r="AP3243" i="3"/>
  <c r="AQ3243" i="3" s="1"/>
  <c r="S3245" i="3"/>
  <c r="W3244" i="3"/>
  <c r="U3244" i="3"/>
  <c r="V3244" i="3" s="1"/>
  <c r="H3244" i="3"/>
  <c r="AN3244" i="3" s="1"/>
  <c r="L3243" i="3"/>
  <c r="J3243" i="3"/>
  <c r="K3243" i="3" s="1"/>
  <c r="AD3246" i="3"/>
  <c r="AH3246" i="3" s="1"/>
  <c r="AF3245" i="3"/>
  <c r="AG3245" i="3" s="1"/>
  <c r="H3041" i="1"/>
  <c r="L3040" i="1"/>
  <c r="J3040" i="1"/>
  <c r="K3040" i="1" s="1"/>
  <c r="G3245" i="3"/>
  <c r="AM3245" i="3" s="1"/>
  <c r="AR3244" i="3" l="1"/>
  <c r="AP3244" i="3"/>
  <c r="AQ3244" i="3" s="1"/>
  <c r="H3245" i="3"/>
  <c r="AN3245" i="3" s="1"/>
  <c r="L3244" i="3"/>
  <c r="J3244" i="3"/>
  <c r="K3244" i="3" s="1"/>
  <c r="S3246" i="3"/>
  <c r="W3245" i="3"/>
  <c r="U3245" i="3"/>
  <c r="V3245" i="3" s="1"/>
  <c r="AD3247" i="3"/>
  <c r="AH3247" i="3" s="1"/>
  <c r="AF3246" i="3"/>
  <c r="AG3246" i="3" s="1"/>
  <c r="H3042" i="1"/>
  <c r="L3041" i="1"/>
  <c r="J3041" i="1"/>
  <c r="K3041" i="1" s="1"/>
  <c r="G3246" i="3"/>
  <c r="AM3246" i="3" s="1"/>
  <c r="AR3245" i="3" l="1"/>
  <c r="AP3245" i="3"/>
  <c r="AQ3245" i="3" s="1"/>
  <c r="S3247" i="3"/>
  <c r="W3246" i="3"/>
  <c r="U3246" i="3"/>
  <c r="V3246" i="3" s="1"/>
  <c r="H3246" i="3"/>
  <c r="AN3246" i="3" s="1"/>
  <c r="L3245" i="3"/>
  <c r="J3245" i="3"/>
  <c r="K3245" i="3" s="1"/>
  <c r="AD3248" i="3"/>
  <c r="AH3248" i="3" s="1"/>
  <c r="AF3247" i="3"/>
  <c r="AG3247" i="3" s="1"/>
  <c r="H3043" i="1"/>
  <c r="L3042" i="1"/>
  <c r="J3042" i="1"/>
  <c r="K3042" i="1" s="1"/>
  <c r="G3247" i="3"/>
  <c r="AM3247" i="3" s="1"/>
  <c r="AR3246" i="3" l="1"/>
  <c r="AP3246" i="3"/>
  <c r="AQ3246" i="3" s="1"/>
  <c r="H3247" i="3"/>
  <c r="AN3247" i="3" s="1"/>
  <c r="L3246" i="3"/>
  <c r="J3246" i="3"/>
  <c r="K3246" i="3" s="1"/>
  <c r="S3248" i="3"/>
  <c r="W3247" i="3"/>
  <c r="U3247" i="3"/>
  <c r="V3247" i="3" s="1"/>
  <c r="AD3249" i="3"/>
  <c r="AH3249" i="3" s="1"/>
  <c r="AF3248" i="3"/>
  <c r="AG3248" i="3" s="1"/>
  <c r="H3044" i="1"/>
  <c r="L3043" i="1"/>
  <c r="J3043" i="1"/>
  <c r="K3043" i="1" s="1"/>
  <c r="G3248" i="3"/>
  <c r="AM3248" i="3" s="1"/>
  <c r="AR3247" i="3" l="1"/>
  <c r="AP3247" i="3"/>
  <c r="AQ3247" i="3" s="1"/>
  <c r="S3249" i="3"/>
  <c r="W3248" i="3"/>
  <c r="U3248" i="3"/>
  <c r="V3248" i="3" s="1"/>
  <c r="H3248" i="3"/>
  <c r="AN3248" i="3" s="1"/>
  <c r="L3247" i="3"/>
  <c r="J3247" i="3"/>
  <c r="K3247" i="3" s="1"/>
  <c r="AD3250" i="3"/>
  <c r="AH3250" i="3" s="1"/>
  <c r="AF3249" i="3"/>
  <c r="AG3249" i="3" s="1"/>
  <c r="H3045" i="1"/>
  <c r="L3044" i="1"/>
  <c r="J3044" i="1"/>
  <c r="G3249" i="3"/>
  <c r="AM3249" i="3" s="1"/>
  <c r="AR3248" i="3" l="1"/>
  <c r="AP3248" i="3"/>
  <c r="AQ3248" i="3" s="1"/>
  <c r="K3044" i="1"/>
  <c r="S164" i="1"/>
  <c r="T164" i="1" s="1"/>
  <c r="H3249" i="3"/>
  <c r="AN3249" i="3" s="1"/>
  <c r="L3248" i="3"/>
  <c r="J3248" i="3"/>
  <c r="K3248" i="3" s="1"/>
  <c r="S3250" i="3"/>
  <c r="W3249" i="3"/>
  <c r="U3249" i="3"/>
  <c r="V3249" i="3" s="1"/>
  <c r="AD3251" i="3"/>
  <c r="AH3251" i="3" s="1"/>
  <c r="AF3250" i="3"/>
  <c r="AG3250" i="3" s="1"/>
  <c r="H3046" i="1"/>
  <c r="L3045" i="1"/>
  <c r="J3045" i="1"/>
  <c r="K3045" i="1" s="1"/>
  <c r="G3250" i="3"/>
  <c r="AM3250" i="3" s="1"/>
  <c r="AR3249" i="3" l="1"/>
  <c r="AP3249" i="3"/>
  <c r="AQ3249" i="3" s="1"/>
  <c r="S3251" i="3"/>
  <c r="W3250" i="3"/>
  <c r="U3250" i="3"/>
  <c r="V3250" i="3" s="1"/>
  <c r="H3250" i="3"/>
  <c r="AN3250" i="3" s="1"/>
  <c r="L3249" i="3"/>
  <c r="J3249" i="3"/>
  <c r="K3249" i="3" s="1"/>
  <c r="AD3252" i="3"/>
  <c r="AH3252" i="3" s="1"/>
  <c r="AF3251" i="3"/>
  <c r="AG3251" i="3" s="1"/>
  <c r="H3047" i="1"/>
  <c r="L3046" i="1"/>
  <c r="J3046" i="1"/>
  <c r="K3046" i="1" s="1"/>
  <c r="G3251" i="3"/>
  <c r="AM3251" i="3" s="1"/>
  <c r="AR3250" i="3" l="1"/>
  <c r="AP3250" i="3"/>
  <c r="AQ3250" i="3" s="1"/>
  <c r="H3251" i="3"/>
  <c r="AN3251" i="3" s="1"/>
  <c r="L3250" i="3"/>
  <c r="J3250" i="3"/>
  <c r="K3250" i="3" s="1"/>
  <c r="S3252" i="3"/>
  <c r="W3251" i="3"/>
  <c r="U3251" i="3"/>
  <c r="V3251" i="3" s="1"/>
  <c r="AD3253" i="3"/>
  <c r="AH3253" i="3" s="1"/>
  <c r="AF3252" i="3"/>
  <c r="AG3252" i="3" s="1"/>
  <c r="H3048" i="1"/>
  <c r="L3047" i="1"/>
  <c r="J3047" i="1"/>
  <c r="K3047" i="1" s="1"/>
  <c r="G3252" i="3"/>
  <c r="AM3252" i="3" s="1"/>
  <c r="AR3251" i="3" l="1"/>
  <c r="AP3251" i="3"/>
  <c r="AQ3251" i="3" s="1"/>
  <c r="S3253" i="3"/>
  <c r="W3252" i="3"/>
  <c r="U3252" i="3"/>
  <c r="V3252" i="3" s="1"/>
  <c r="H3252" i="3"/>
  <c r="AN3252" i="3" s="1"/>
  <c r="L3251" i="3"/>
  <c r="J3251" i="3"/>
  <c r="K3251" i="3" s="1"/>
  <c r="AD3254" i="3"/>
  <c r="AH3254" i="3" s="1"/>
  <c r="AF3253" i="3"/>
  <c r="AG3253" i="3" s="1"/>
  <c r="H3049" i="1"/>
  <c r="L3048" i="1"/>
  <c r="J3048" i="1"/>
  <c r="K3048" i="1" s="1"/>
  <c r="G3253" i="3"/>
  <c r="AM3253" i="3" s="1"/>
  <c r="AR3252" i="3" l="1"/>
  <c r="AP3252" i="3"/>
  <c r="AQ3252" i="3" s="1"/>
  <c r="H3253" i="3"/>
  <c r="AN3253" i="3" s="1"/>
  <c r="L3252" i="3"/>
  <c r="J3252" i="3"/>
  <c r="K3252" i="3" s="1"/>
  <c r="S3254" i="3"/>
  <c r="W3253" i="3"/>
  <c r="U3253" i="3"/>
  <c r="V3253" i="3" s="1"/>
  <c r="AD3255" i="3"/>
  <c r="AH3255" i="3" s="1"/>
  <c r="AF3254" i="3"/>
  <c r="AG3254" i="3" s="1"/>
  <c r="H3050" i="1"/>
  <c r="L3049" i="1"/>
  <c r="J3049" i="1"/>
  <c r="K3049" i="1" s="1"/>
  <c r="G3254" i="3"/>
  <c r="AM3254" i="3" s="1"/>
  <c r="AR3253" i="3" l="1"/>
  <c r="AP3253" i="3"/>
  <c r="AQ3253" i="3" s="1"/>
  <c r="S3255" i="3"/>
  <c r="W3254" i="3"/>
  <c r="U3254" i="3"/>
  <c r="V3254" i="3" s="1"/>
  <c r="H3254" i="3"/>
  <c r="AN3254" i="3" s="1"/>
  <c r="L3253" i="3"/>
  <c r="J3253" i="3"/>
  <c r="K3253" i="3" s="1"/>
  <c r="AD3256" i="3"/>
  <c r="AH3256" i="3" s="1"/>
  <c r="AF3255" i="3"/>
  <c r="AG3255" i="3" s="1"/>
  <c r="H3051" i="1"/>
  <c r="L3050" i="1"/>
  <c r="J3050" i="1"/>
  <c r="K3050" i="1" s="1"/>
  <c r="G3255" i="3"/>
  <c r="AM3255" i="3" s="1"/>
  <c r="AR3254" i="3" l="1"/>
  <c r="AP3254" i="3"/>
  <c r="AQ3254" i="3" s="1"/>
  <c r="H3255" i="3"/>
  <c r="AN3255" i="3" s="1"/>
  <c r="L3254" i="3"/>
  <c r="J3254" i="3"/>
  <c r="K3254" i="3" s="1"/>
  <c r="S3256" i="3"/>
  <c r="W3255" i="3"/>
  <c r="U3255" i="3"/>
  <c r="V3255" i="3" s="1"/>
  <c r="AD3257" i="3"/>
  <c r="AH3257" i="3" s="1"/>
  <c r="AF3256" i="3"/>
  <c r="AG3256" i="3" s="1"/>
  <c r="H3052" i="1"/>
  <c r="L3051" i="1"/>
  <c r="J3051" i="1"/>
  <c r="K3051" i="1" s="1"/>
  <c r="G3256" i="3"/>
  <c r="AM3256" i="3" s="1"/>
  <c r="AR3255" i="3" l="1"/>
  <c r="AP3255" i="3"/>
  <c r="AQ3255" i="3" s="1"/>
  <c r="S3257" i="3"/>
  <c r="W3256" i="3"/>
  <c r="U3256" i="3"/>
  <c r="V3256" i="3" s="1"/>
  <c r="H3256" i="3"/>
  <c r="AN3256" i="3" s="1"/>
  <c r="L3255" i="3"/>
  <c r="J3255" i="3"/>
  <c r="K3255" i="3" s="1"/>
  <c r="AD3258" i="3"/>
  <c r="AH3258" i="3" s="1"/>
  <c r="AF3257" i="3"/>
  <c r="H3053" i="1"/>
  <c r="L3052" i="1"/>
  <c r="J3052" i="1"/>
  <c r="K3052" i="1" s="1"/>
  <c r="G3257" i="3"/>
  <c r="AM3257" i="3" s="1"/>
  <c r="AG3257" i="3" l="1"/>
  <c r="AW186" i="3"/>
  <c r="BA186" i="3" s="1"/>
  <c r="AR3256" i="3"/>
  <c r="AP3256" i="3"/>
  <c r="AQ3256" i="3" s="1"/>
  <c r="H3257" i="3"/>
  <c r="AN3257" i="3" s="1"/>
  <c r="L3256" i="3"/>
  <c r="J3256" i="3"/>
  <c r="K3256" i="3" s="1"/>
  <c r="S3258" i="3"/>
  <c r="W3257" i="3"/>
  <c r="U3257" i="3"/>
  <c r="AD3259" i="3"/>
  <c r="AH3259" i="3" s="1"/>
  <c r="AF3258" i="3"/>
  <c r="AG3258" i="3" s="1"/>
  <c r="H3054" i="1"/>
  <c r="L3053" i="1"/>
  <c r="J3053" i="1"/>
  <c r="K3053" i="1" s="1"/>
  <c r="G3258" i="3"/>
  <c r="AM3258" i="3" s="1"/>
  <c r="V3257" i="3" l="1"/>
  <c r="AV186" i="3"/>
  <c r="AZ186" i="3" s="1"/>
  <c r="AR3257" i="3"/>
  <c r="AP3257" i="3"/>
  <c r="S3259" i="3"/>
  <c r="W3258" i="3"/>
  <c r="U3258" i="3"/>
  <c r="V3258" i="3" s="1"/>
  <c r="H3258" i="3"/>
  <c r="AN3258" i="3" s="1"/>
  <c r="L3257" i="3"/>
  <c r="J3257" i="3"/>
  <c r="AD3260" i="3"/>
  <c r="AH3260" i="3" s="1"/>
  <c r="AF3259" i="3"/>
  <c r="AG3259" i="3" s="1"/>
  <c r="H3055" i="1"/>
  <c r="L3054" i="1"/>
  <c r="J3054" i="1"/>
  <c r="K3054" i="1" s="1"/>
  <c r="G3259" i="3"/>
  <c r="AM3259" i="3" s="1"/>
  <c r="AX186" i="3" l="1"/>
  <c r="BB186" i="3" s="1"/>
  <c r="AQ3257" i="3"/>
  <c r="K3257" i="3"/>
  <c r="AU186" i="3"/>
  <c r="AY186" i="3" s="1"/>
  <c r="AR3258" i="3"/>
  <c r="AP3258" i="3"/>
  <c r="AQ3258" i="3" s="1"/>
  <c r="H3259" i="3"/>
  <c r="AN3259" i="3" s="1"/>
  <c r="L3258" i="3"/>
  <c r="J3258" i="3"/>
  <c r="K3258" i="3" s="1"/>
  <c r="S3260" i="3"/>
  <c r="W3259" i="3"/>
  <c r="U3259" i="3"/>
  <c r="V3259" i="3" s="1"/>
  <c r="AD3261" i="3"/>
  <c r="AH3261" i="3" s="1"/>
  <c r="AF3260" i="3"/>
  <c r="AG3260" i="3" s="1"/>
  <c r="H3056" i="1"/>
  <c r="L3055" i="1"/>
  <c r="J3055" i="1"/>
  <c r="K3055" i="1" s="1"/>
  <c r="G3260" i="3"/>
  <c r="AM3260" i="3" s="1"/>
  <c r="AR3259" i="3" l="1"/>
  <c r="AP3259" i="3"/>
  <c r="AQ3259" i="3" s="1"/>
  <c r="S3261" i="3"/>
  <c r="W3260" i="3"/>
  <c r="U3260" i="3"/>
  <c r="V3260" i="3" s="1"/>
  <c r="H3260" i="3"/>
  <c r="AN3260" i="3" s="1"/>
  <c r="L3259" i="3"/>
  <c r="J3259" i="3"/>
  <c r="K3259" i="3" s="1"/>
  <c r="AD3262" i="3"/>
  <c r="AH3262" i="3" s="1"/>
  <c r="AF3261" i="3"/>
  <c r="AG3261" i="3" s="1"/>
  <c r="H3057" i="1"/>
  <c r="L3056" i="1"/>
  <c r="J3056" i="1"/>
  <c r="K3056" i="1" s="1"/>
  <c r="G3261" i="3"/>
  <c r="AM3261" i="3" s="1"/>
  <c r="AR3260" i="3" l="1"/>
  <c r="AP3260" i="3"/>
  <c r="AQ3260" i="3" s="1"/>
  <c r="H3261" i="3"/>
  <c r="AN3261" i="3" s="1"/>
  <c r="L3260" i="3"/>
  <c r="J3260" i="3"/>
  <c r="K3260" i="3" s="1"/>
  <c r="S3262" i="3"/>
  <c r="W3261" i="3"/>
  <c r="U3261" i="3"/>
  <c r="V3261" i="3" s="1"/>
  <c r="AD3263" i="3"/>
  <c r="AH3263" i="3" s="1"/>
  <c r="AF3262" i="3"/>
  <c r="AG3262" i="3" s="1"/>
  <c r="H3058" i="1"/>
  <c r="J3057" i="1"/>
  <c r="K3057" i="1" s="1"/>
  <c r="L3057" i="1"/>
  <c r="G3262" i="3"/>
  <c r="AM3262" i="3" s="1"/>
  <c r="AR3261" i="3" l="1"/>
  <c r="AP3261" i="3"/>
  <c r="AQ3261" i="3" s="1"/>
  <c r="S3263" i="3"/>
  <c r="W3262" i="3"/>
  <c r="U3262" i="3"/>
  <c r="V3262" i="3" s="1"/>
  <c r="H3262" i="3"/>
  <c r="AN3262" i="3" s="1"/>
  <c r="L3261" i="3"/>
  <c r="J3261" i="3"/>
  <c r="K3261" i="3" s="1"/>
  <c r="AD3264" i="3"/>
  <c r="AH3264" i="3" s="1"/>
  <c r="AF3263" i="3"/>
  <c r="AG3263" i="3" s="1"/>
  <c r="H3059" i="1"/>
  <c r="L3058" i="1"/>
  <c r="J3058" i="1"/>
  <c r="K3058" i="1" s="1"/>
  <c r="G3263" i="3"/>
  <c r="AM3263" i="3" s="1"/>
  <c r="AR3262" i="3" l="1"/>
  <c r="AP3262" i="3"/>
  <c r="AQ3262" i="3" s="1"/>
  <c r="H3263" i="3"/>
  <c r="AN3263" i="3" s="1"/>
  <c r="L3262" i="3"/>
  <c r="J3262" i="3"/>
  <c r="K3262" i="3" s="1"/>
  <c r="S3264" i="3"/>
  <c r="W3263" i="3"/>
  <c r="U3263" i="3"/>
  <c r="V3263" i="3" s="1"/>
  <c r="AD3265" i="3"/>
  <c r="AH3265" i="3" s="1"/>
  <c r="AF3264" i="3"/>
  <c r="AG3264" i="3" s="1"/>
  <c r="H3060" i="1"/>
  <c r="L3059" i="1"/>
  <c r="J3059" i="1"/>
  <c r="K3059" i="1" s="1"/>
  <c r="G3264" i="3"/>
  <c r="AM3264" i="3" s="1"/>
  <c r="AR3263" i="3" l="1"/>
  <c r="AP3263" i="3"/>
  <c r="AQ3263" i="3" s="1"/>
  <c r="S3265" i="3"/>
  <c r="W3264" i="3"/>
  <c r="U3264" i="3"/>
  <c r="V3264" i="3" s="1"/>
  <c r="H3264" i="3"/>
  <c r="AN3264" i="3" s="1"/>
  <c r="L3263" i="3"/>
  <c r="J3263" i="3"/>
  <c r="K3263" i="3" s="1"/>
  <c r="AD3266" i="3"/>
  <c r="AH3266" i="3" s="1"/>
  <c r="AF3265" i="3"/>
  <c r="AG3265" i="3" s="1"/>
  <c r="H3061" i="1"/>
  <c r="L3060" i="1"/>
  <c r="J3060" i="1"/>
  <c r="K3060" i="1" s="1"/>
  <c r="G3265" i="3"/>
  <c r="AM3265" i="3" s="1"/>
  <c r="AR3264" i="3" l="1"/>
  <c r="AP3264" i="3"/>
  <c r="AQ3264" i="3" s="1"/>
  <c r="H3265" i="3"/>
  <c r="AN3265" i="3" s="1"/>
  <c r="L3264" i="3"/>
  <c r="J3264" i="3"/>
  <c r="K3264" i="3" s="1"/>
  <c r="S3266" i="3"/>
  <c r="W3265" i="3"/>
  <c r="U3265" i="3"/>
  <c r="V3265" i="3" s="1"/>
  <c r="AD3267" i="3"/>
  <c r="AH3267" i="3" s="1"/>
  <c r="AF3266" i="3"/>
  <c r="AG3266" i="3" s="1"/>
  <c r="H3062" i="1"/>
  <c r="L3061" i="1"/>
  <c r="J3061" i="1"/>
  <c r="K3061" i="1" s="1"/>
  <c r="G3266" i="3"/>
  <c r="AM3266" i="3" s="1"/>
  <c r="AR3265" i="3" l="1"/>
  <c r="AP3265" i="3"/>
  <c r="AQ3265" i="3" s="1"/>
  <c r="S3267" i="3"/>
  <c r="W3266" i="3"/>
  <c r="U3266" i="3"/>
  <c r="V3266" i="3" s="1"/>
  <c r="H3266" i="3"/>
  <c r="AN3266" i="3" s="1"/>
  <c r="L3265" i="3"/>
  <c r="J3265" i="3"/>
  <c r="K3265" i="3" s="1"/>
  <c r="AD3268" i="3"/>
  <c r="AH3268" i="3" s="1"/>
  <c r="AF3267" i="3"/>
  <c r="AG3267" i="3" s="1"/>
  <c r="H3063" i="1"/>
  <c r="L3062" i="1"/>
  <c r="J3062" i="1"/>
  <c r="K3062" i="1" s="1"/>
  <c r="G3267" i="3"/>
  <c r="AM3267" i="3" s="1"/>
  <c r="AR3266" i="3" l="1"/>
  <c r="AP3266" i="3"/>
  <c r="AQ3266" i="3" s="1"/>
  <c r="H3267" i="3"/>
  <c r="AN3267" i="3" s="1"/>
  <c r="L3266" i="3"/>
  <c r="J3266" i="3"/>
  <c r="K3266" i="3" s="1"/>
  <c r="S3268" i="3"/>
  <c r="W3267" i="3"/>
  <c r="U3267" i="3"/>
  <c r="V3267" i="3" s="1"/>
  <c r="AD3269" i="3"/>
  <c r="AH3269" i="3" s="1"/>
  <c r="AF3268" i="3"/>
  <c r="AG3268" i="3" s="1"/>
  <c r="H3064" i="1"/>
  <c r="L3063" i="1"/>
  <c r="J3063" i="1"/>
  <c r="K3063" i="1" s="1"/>
  <c r="G3268" i="3"/>
  <c r="AM3268" i="3" s="1"/>
  <c r="AR3267" i="3" l="1"/>
  <c r="AP3267" i="3"/>
  <c r="AQ3267" i="3" s="1"/>
  <c r="S3269" i="3"/>
  <c r="W3268" i="3"/>
  <c r="U3268" i="3"/>
  <c r="V3268" i="3" s="1"/>
  <c r="H3268" i="3"/>
  <c r="AN3268" i="3" s="1"/>
  <c r="L3267" i="3"/>
  <c r="J3267" i="3"/>
  <c r="K3267" i="3" s="1"/>
  <c r="AD3270" i="3"/>
  <c r="AH3270" i="3" s="1"/>
  <c r="AF3269" i="3"/>
  <c r="AG3269" i="3" s="1"/>
  <c r="H3065" i="1"/>
  <c r="L3064" i="1"/>
  <c r="J3064" i="1"/>
  <c r="K3064" i="1" s="1"/>
  <c r="G3269" i="3"/>
  <c r="AM3269" i="3" s="1"/>
  <c r="AR3268" i="3" l="1"/>
  <c r="AP3268" i="3"/>
  <c r="AQ3268" i="3" s="1"/>
  <c r="H3269" i="3"/>
  <c r="AN3269" i="3" s="1"/>
  <c r="L3268" i="3"/>
  <c r="J3268" i="3"/>
  <c r="K3268" i="3" s="1"/>
  <c r="S3270" i="3"/>
  <c r="W3269" i="3"/>
  <c r="U3269" i="3"/>
  <c r="V3269" i="3" s="1"/>
  <c r="AD3271" i="3"/>
  <c r="AH3271" i="3" s="1"/>
  <c r="AF3270" i="3"/>
  <c r="AG3270" i="3" s="1"/>
  <c r="H3066" i="1"/>
  <c r="J3065" i="1"/>
  <c r="L3065" i="1"/>
  <c r="G3270" i="3"/>
  <c r="AM3270" i="3" s="1"/>
  <c r="AR3269" i="3" l="1"/>
  <c r="AP3269" i="3"/>
  <c r="AQ3269" i="3" s="1"/>
  <c r="K3065" i="1"/>
  <c r="S165" i="1"/>
  <c r="T165" i="1" s="1"/>
  <c r="S3271" i="3"/>
  <c r="W3270" i="3"/>
  <c r="U3270" i="3"/>
  <c r="V3270" i="3" s="1"/>
  <c r="H3270" i="3"/>
  <c r="AN3270" i="3" s="1"/>
  <c r="L3269" i="3"/>
  <c r="J3269" i="3"/>
  <c r="K3269" i="3" s="1"/>
  <c r="AD3272" i="3"/>
  <c r="AH3272" i="3" s="1"/>
  <c r="AF3271" i="3"/>
  <c r="AG3271" i="3" s="1"/>
  <c r="H3067" i="1"/>
  <c r="L3066" i="1"/>
  <c r="J3066" i="1"/>
  <c r="K3066" i="1" s="1"/>
  <c r="G3271" i="3"/>
  <c r="AM3271" i="3" s="1"/>
  <c r="AR3270" i="3" l="1"/>
  <c r="AP3270" i="3"/>
  <c r="AQ3270" i="3" s="1"/>
  <c r="H3271" i="3"/>
  <c r="AN3271" i="3" s="1"/>
  <c r="L3270" i="3"/>
  <c r="J3270" i="3"/>
  <c r="K3270" i="3" s="1"/>
  <c r="S3272" i="3"/>
  <c r="W3271" i="3"/>
  <c r="U3271" i="3"/>
  <c r="V3271" i="3" s="1"/>
  <c r="AD3273" i="3"/>
  <c r="AH3273" i="3" s="1"/>
  <c r="AF3272" i="3"/>
  <c r="AG3272" i="3" s="1"/>
  <c r="H3068" i="1"/>
  <c r="L3067" i="1"/>
  <c r="J3067" i="1"/>
  <c r="K3067" i="1" s="1"/>
  <c r="G3272" i="3"/>
  <c r="AM3272" i="3" s="1"/>
  <c r="AR3271" i="3" l="1"/>
  <c r="AP3271" i="3"/>
  <c r="AQ3271" i="3" s="1"/>
  <c r="S3273" i="3"/>
  <c r="W3272" i="3"/>
  <c r="U3272" i="3"/>
  <c r="V3272" i="3" s="1"/>
  <c r="H3272" i="3"/>
  <c r="AN3272" i="3" s="1"/>
  <c r="L3271" i="3"/>
  <c r="J3271" i="3"/>
  <c r="K3271" i="3" s="1"/>
  <c r="AD3274" i="3"/>
  <c r="AH3274" i="3" s="1"/>
  <c r="AF3273" i="3"/>
  <c r="AG3273" i="3" s="1"/>
  <c r="H3069" i="1"/>
  <c r="L3068" i="1"/>
  <c r="J3068" i="1"/>
  <c r="K3068" i="1" s="1"/>
  <c r="G3273" i="3"/>
  <c r="AM3273" i="3" s="1"/>
  <c r="AR3272" i="3" l="1"/>
  <c r="AP3272" i="3"/>
  <c r="AQ3272" i="3" s="1"/>
  <c r="H3273" i="3"/>
  <c r="AN3273" i="3" s="1"/>
  <c r="L3272" i="3"/>
  <c r="J3272" i="3"/>
  <c r="K3272" i="3" s="1"/>
  <c r="S3274" i="3"/>
  <c r="W3273" i="3"/>
  <c r="U3273" i="3"/>
  <c r="V3273" i="3" s="1"/>
  <c r="AD3275" i="3"/>
  <c r="AH3275" i="3" s="1"/>
  <c r="AF3274" i="3"/>
  <c r="AG3274" i="3" s="1"/>
  <c r="H3070" i="1"/>
  <c r="L3069" i="1"/>
  <c r="J3069" i="1"/>
  <c r="K3069" i="1" s="1"/>
  <c r="G3274" i="3"/>
  <c r="AM3274" i="3" s="1"/>
  <c r="AR3273" i="3" l="1"/>
  <c r="AP3273" i="3"/>
  <c r="AQ3273" i="3" s="1"/>
  <c r="S3275" i="3"/>
  <c r="W3274" i="3"/>
  <c r="U3274" i="3"/>
  <c r="V3274" i="3" s="1"/>
  <c r="H3274" i="3"/>
  <c r="AN3274" i="3" s="1"/>
  <c r="L3273" i="3"/>
  <c r="J3273" i="3"/>
  <c r="K3273" i="3" s="1"/>
  <c r="AD3276" i="3"/>
  <c r="AH3276" i="3" s="1"/>
  <c r="AF3275" i="3"/>
  <c r="AG3275" i="3" s="1"/>
  <c r="H3071" i="1"/>
  <c r="L3070" i="1"/>
  <c r="J3070" i="1"/>
  <c r="K3070" i="1" s="1"/>
  <c r="G3275" i="3"/>
  <c r="AM3275" i="3" s="1"/>
  <c r="AR3274" i="3" l="1"/>
  <c r="AP3274" i="3"/>
  <c r="AQ3274" i="3" s="1"/>
  <c r="H3275" i="3"/>
  <c r="AN3275" i="3" s="1"/>
  <c r="L3274" i="3"/>
  <c r="J3274" i="3"/>
  <c r="K3274" i="3" s="1"/>
  <c r="S3276" i="3"/>
  <c r="W3275" i="3"/>
  <c r="U3275" i="3"/>
  <c r="V3275" i="3" s="1"/>
  <c r="AD3277" i="3"/>
  <c r="AH3277" i="3" s="1"/>
  <c r="AF3276" i="3"/>
  <c r="H3072" i="1"/>
  <c r="L3071" i="1"/>
  <c r="J3071" i="1"/>
  <c r="K3071" i="1" s="1"/>
  <c r="G3276" i="3"/>
  <c r="AM3276" i="3" s="1"/>
  <c r="AG3276" i="3" l="1"/>
  <c r="AW187" i="3"/>
  <c r="BA187" i="3" s="1"/>
  <c r="AR3275" i="3"/>
  <c r="AP3275" i="3"/>
  <c r="AQ3275" i="3" s="1"/>
  <c r="S3277" i="3"/>
  <c r="W3276" i="3"/>
  <c r="U3276" i="3"/>
  <c r="H3276" i="3"/>
  <c r="AN3276" i="3" s="1"/>
  <c r="L3275" i="3"/>
  <c r="J3275" i="3"/>
  <c r="K3275" i="3" s="1"/>
  <c r="AD3278" i="3"/>
  <c r="AH3278" i="3" s="1"/>
  <c r="AF3277" i="3"/>
  <c r="AG3277" i="3" s="1"/>
  <c r="H3073" i="1"/>
  <c r="L3072" i="1"/>
  <c r="J3072" i="1"/>
  <c r="K3072" i="1" s="1"/>
  <c r="G3277" i="3"/>
  <c r="AM3277" i="3" s="1"/>
  <c r="AR3276" i="3" l="1"/>
  <c r="AP3276" i="3"/>
  <c r="V3276" i="3"/>
  <c r="AV187" i="3"/>
  <c r="AZ187" i="3" s="1"/>
  <c r="H3277" i="3"/>
  <c r="AN3277" i="3" s="1"/>
  <c r="L3276" i="3"/>
  <c r="J3276" i="3"/>
  <c r="S3278" i="3"/>
  <c r="W3277" i="3"/>
  <c r="U3277" i="3"/>
  <c r="V3277" i="3" s="1"/>
  <c r="AD3279" i="3"/>
  <c r="AH3279" i="3" s="1"/>
  <c r="AF3278" i="3"/>
  <c r="AG3278" i="3" s="1"/>
  <c r="H3074" i="1"/>
  <c r="L3073" i="1"/>
  <c r="J3073" i="1"/>
  <c r="K3073" i="1" s="1"/>
  <c r="G3278" i="3"/>
  <c r="AM3278" i="3" s="1"/>
  <c r="AR3277" i="3" l="1"/>
  <c r="AP3277" i="3"/>
  <c r="AQ3277" i="3" s="1"/>
  <c r="K3276" i="3"/>
  <c r="AU187" i="3"/>
  <c r="AY187" i="3" s="1"/>
  <c r="AX187" i="3"/>
  <c r="BB187" i="3" s="1"/>
  <c r="AQ3276" i="3"/>
  <c r="S3279" i="3"/>
  <c r="W3278" i="3"/>
  <c r="U3278" i="3"/>
  <c r="V3278" i="3" s="1"/>
  <c r="H3278" i="3"/>
  <c r="AN3278" i="3" s="1"/>
  <c r="L3277" i="3"/>
  <c r="J3277" i="3"/>
  <c r="K3277" i="3" s="1"/>
  <c r="AD3280" i="3"/>
  <c r="AH3280" i="3" s="1"/>
  <c r="AF3279" i="3"/>
  <c r="AG3279" i="3" s="1"/>
  <c r="H3075" i="1"/>
  <c r="L3074" i="1"/>
  <c r="J3074" i="1"/>
  <c r="K3074" i="1" s="1"/>
  <c r="G3279" i="3"/>
  <c r="AM3279" i="3" s="1"/>
  <c r="AP3278" i="3" l="1"/>
  <c r="AQ3278" i="3" s="1"/>
  <c r="AR3278" i="3"/>
  <c r="H3279" i="3"/>
  <c r="AN3279" i="3" s="1"/>
  <c r="L3278" i="3"/>
  <c r="J3278" i="3"/>
  <c r="K3278" i="3" s="1"/>
  <c r="S3280" i="3"/>
  <c r="W3279" i="3"/>
  <c r="U3279" i="3"/>
  <c r="V3279" i="3" s="1"/>
  <c r="AD3281" i="3"/>
  <c r="AH3281" i="3" s="1"/>
  <c r="AF3280" i="3"/>
  <c r="AG3280" i="3" s="1"/>
  <c r="H3076" i="1"/>
  <c r="L3075" i="1"/>
  <c r="J3075" i="1"/>
  <c r="K3075" i="1" s="1"/>
  <c r="G3280" i="3"/>
  <c r="AM3280" i="3" s="1"/>
  <c r="AR3279" i="3" l="1"/>
  <c r="AP3279" i="3"/>
  <c r="AQ3279" i="3" s="1"/>
  <c r="S3281" i="3"/>
  <c r="W3280" i="3"/>
  <c r="U3280" i="3"/>
  <c r="V3280" i="3" s="1"/>
  <c r="H3280" i="3"/>
  <c r="AN3280" i="3" s="1"/>
  <c r="L3279" i="3"/>
  <c r="J3279" i="3"/>
  <c r="K3279" i="3" s="1"/>
  <c r="AD3282" i="3"/>
  <c r="AH3282" i="3" s="1"/>
  <c r="AF3281" i="3"/>
  <c r="AG3281" i="3" s="1"/>
  <c r="H3077" i="1"/>
  <c r="L3076" i="1"/>
  <c r="J3076" i="1"/>
  <c r="K3076" i="1" s="1"/>
  <c r="G3281" i="3"/>
  <c r="AM3281" i="3" s="1"/>
  <c r="AR3280" i="3" l="1"/>
  <c r="AP3280" i="3"/>
  <c r="AQ3280" i="3" s="1"/>
  <c r="H3281" i="3"/>
  <c r="AN3281" i="3" s="1"/>
  <c r="L3280" i="3"/>
  <c r="J3280" i="3"/>
  <c r="K3280" i="3" s="1"/>
  <c r="S3282" i="3"/>
  <c r="W3281" i="3"/>
  <c r="U3281" i="3"/>
  <c r="V3281" i="3" s="1"/>
  <c r="AD3283" i="3"/>
  <c r="AH3283" i="3" s="1"/>
  <c r="AF3282" i="3"/>
  <c r="AG3282" i="3" s="1"/>
  <c r="H3078" i="1"/>
  <c r="L3077" i="1"/>
  <c r="J3077" i="1"/>
  <c r="K3077" i="1" s="1"/>
  <c r="G3282" i="3"/>
  <c r="AM3282" i="3" s="1"/>
  <c r="AR3281" i="3" l="1"/>
  <c r="AP3281" i="3"/>
  <c r="AQ3281" i="3" s="1"/>
  <c r="S3283" i="3"/>
  <c r="W3282" i="3"/>
  <c r="U3282" i="3"/>
  <c r="V3282" i="3" s="1"/>
  <c r="H3282" i="3"/>
  <c r="AN3282" i="3" s="1"/>
  <c r="L3281" i="3"/>
  <c r="J3281" i="3"/>
  <c r="K3281" i="3" s="1"/>
  <c r="AD3284" i="3"/>
  <c r="AH3284" i="3" s="1"/>
  <c r="AF3283" i="3"/>
  <c r="AG3283" i="3" s="1"/>
  <c r="H3079" i="1"/>
  <c r="L3078" i="1"/>
  <c r="J3078" i="1"/>
  <c r="K3078" i="1" s="1"/>
  <c r="G3283" i="3"/>
  <c r="AM3283" i="3" s="1"/>
  <c r="AP3282" i="3" l="1"/>
  <c r="AQ3282" i="3" s="1"/>
  <c r="AR3282" i="3"/>
  <c r="H3283" i="3"/>
  <c r="AN3283" i="3" s="1"/>
  <c r="L3282" i="3"/>
  <c r="J3282" i="3"/>
  <c r="K3282" i="3" s="1"/>
  <c r="S3284" i="3"/>
  <c r="W3283" i="3"/>
  <c r="U3283" i="3"/>
  <c r="V3283" i="3" s="1"/>
  <c r="AD3285" i="3"/>
  <c r="AH3285" i="3" s="1"/>
  <c r="AF3284" i="3"/>
  <c r="AG3284" i="3" s="1"/>
  <c r="H3080" i="1"/>
  <c r="L3079" i="1"/>
  <c r="J3079" i="1"/>
  <c r="K3079" i="1" s="1"/>
  <c r="G3284" i="3"/>
  <c r="AM3284" i="3" s="1"/>
  <c r="AR3283" i="3" l="1"/>
  <c r="AP3283" i="3"/>
  <c r="AQ3283" i="3" s="1"/>
  <c r="S3285" i="3"/>
  <c r="W3284" i="3"/>
  <c r="U3284" i="3"/>
  <c r="V3284" i="3" s="1"/>
  <c r="H3284" i="3"/>
  <c r="AN3284" i="3" s="1"/>
  <c r="L3283" i="3"/>
  <c r="J3283" i="3"/>
  <c r="K3283" i="3" s="1"/>
  <c r="AD3286" i="3"/>
  <c r="Q6" i="3" s="1"/>
  <c r="Q7" i="3" s="1"/>
  <c r="Q8" i="3" s="1"/>
  <c r="Q9" i="3" s="1"/>
  <c r="AF3285" i="3"/>
  <c r="AG3285" i="3" s="1"/>
  <c r="H3081" i="1"/>
  <c r="L3080" i="1"/>
  <c r="J3080" i="1"/>
  <c r="K3080" i="1" s="1"/>
  <c r="G3285" i="3"/>
  <c r="AM3285" i="3" s="1"/>
  <c r="AR3284" i="3" l="1"/>
  <c r="AP3284" i="3"/>
  <c r="AQ3284" i="3" s="1"/>
  <c r="H3285" i="3"/>
  <c r="AN3285" i="3" s="1"/>
  <c r="L3284" i="3"/>
  <c r="J3284" i="3"/>
  <c r="K3284" i="3" s="1"/>
  <c r="AF3286" i="3"/>
  <c r="AH3286" i="3"/>
  <c r="Q11" i="3" s="1"/>
  <c r="S3286" i="3"/>
  <c r="P6" i="3" s="1"/>
  <c r="P7" i="3" s="1"/>
  <c r="P8" i="3" s="1"/>
  <c r="P9" i="3" s="1"/>
  <c r="W3285" i="3"/>
  <c r="U3285" i="3"/>
  <c r="V3285" i="3" s="1"/>
  <c r="H3082" i="1"/>
  <c r="L3081" i="1"/>
  <c r="J3081" i="1"/>
  <c r="K3081" i="1" s="1"/>
  <c r="G3286" i="3"/>
  <c r="AM3286" i="3" s="1"/>
  <c r="AR3285" i="3" l="1"/>
  <c r="AP3285" i="3"/>
  <c r="AQ3285" i="3" s="1"/>
  <c r="AG3286" i="3"/>
  <c r="AW188" i="3"/>
  <c r="BA188" i="3" s="1"/>
  <c r="Q10" i="3" s="1"/>
  <c r="W3286" i="3"/>
  <c r="P11" i="3" s="1"/>
  <c r="U3286" i="3"/>
  <c r="H3286" i="3"/>
  <c r="L3285" i="3"/>
  <c r="J3285" i="3"/>
  <c r="K3285" i="3" s="1"/>
  <c r="H3083" i="1"/>
  <c r="L3082" i="1"/>
  <c r="J3082" i="1"/>
  <c r="K3082" i="1" s="1"/>
  <c r="O6" i="3" l="1"/>
  <c r="O7" i="3" s="1"/>
  <c r="O8" i="3" s="1"/>
  <c r="O9" i="3" s="1"/>
  <c r="AN3286" i="3"/>
  <c r="V3286" i="3"/>
  <c r="AV188" i="3"/>
  <c r="AZ188" i="3" s="1"/>
  <c r="P10" i="3" s="1"/>
  <c r="L3286" i="3"/>
  <c r="O11" i="3" s="1"/>
  <c r="J3286" i="3"/>
  <c r="H3084" i="1"/>
  <c r="L3083" i="1"/>
  <c r="J3083" i="1"/>
  <c r="K3083" i="1" s="1"/>
  <c r="K3286" i="3" l="1"/>
  <c r="AU188" i="3"/>
  <c r="AY188" i="3" s="1"/>
  <c r="O10" i="3" s="1"/>
  <c r="R6" i="3"/>
  <c r="R7" i="3" s="1"/>
  <c r="R8" i="3" s="1"/>
  <c r="R9" i="3" s="1"/>
  <c r="AP3286" i="3"/>
  <c r="AR3286" i="3"/>
  <c r="R11" i="3" s="1"/>
  <c r="H3085" i="1"/>
  <c r="L3084" i="1"/>
  <c r="J3084" i="1"/>
  <c r="K3084" i="1" s="1"/>
  <c r="AX188" i="3" l="1"/>
  <c r="BB188" i="3" s="1"/>
  <c r="R10" i="3" s="1"/>
  <c r="AQ3286" i="3"/>
  <c r="H3086" i="1"/>
  <c r="L3085" i="1"/>
  <c r="J3085" i="1"/>
  <c r="K3085" i="1" s="1"/>
  <c r="H3087" i="1" l="1"/>
  <c r="L3086" i="1"/>
  <c r="J3086" i="1"/>
  <c r="K3086" i="1" l="1"/>
  <c r="S166" i="1"/>
  <c r="T166" i="1" s="1"/>
  <c r="H3088" i="1"/>
  <c r="L3087" i="1"/>
  <c r="J3087" i="1"/>
  <c r="K3087" i="1" s="1"/>
  <c r="H3089" i="1" l="1"/>
  <c r="L3088" i="1"/>
  <c r="J3088" i="1"/>
  <c r="K3088" i="1" s="1"/>
  <c r="H3090" i="1" l="1"/>
  <c r="J3089" i="1"/>
  <c r="K3089" i="1" s="1"/>
  <c r="L3089" i="1"/>
  <c r="H3091" i="1" l="1"/>
  <c r="L3090" i="1"/>
  <c r="J3090" i="1"/>
  <c r="K3090" i="1" s="1"/>
  <c r="H3092" i="1" l="1"/>
  <c r="L3091" i="1"/>
  <c r="J3091" i="1"/>
  <c r="K3091" i="1" s="1"/>
  <c r="H3093" i="1" l="1"/>
  <c r="L3092" i="1"/>
  <c r="J3092" i="1"/>
  <c r="K3092" i="1" s="1"/>
  <c r="H3094" i="1" l="1"/>
  <c r="L3093" i="1"/>
  <c r="J3093" i="1"/>
  <c r="K3093" i="1" s="1"/>
  <c r="H3095" i="1" l="1"/>
  <c r="L3094" i="1"/>
  <c r="J3094" i="1"/>
  <c r="K3094" i="1" s="1"/>
  <c r="H3096" i="1" l="1"/>
  <c r="L3095" i="1"/>
  <c r="J3095" i="1"/>
  <c r="K3095" i="1" s="1"/>
  <c r="H3097" i="1" l="1"/>
  <c r="L3096" i="1"/>
  <c r="J3096" i="1"/>
  <c r="K3096" i="1" s="1"/>
  <c r="H3098" i="1" l="1"/>
  <c r="L3097" i="1"/>
  <c r="J3097" i="1"/>
  <c r="K3097" i="1" s="1"/>
  <c r="H3099" i="1" l="1"/>
  <c r="L3098" i="1"/>
  <c r="J3098" i="1"/>
  <c r="K3098" i="1" s="1"/>
  <c r="H3100" i="1" l="1"/>
  <c r="L3099" i="1"/>
  <c r="J3099" i="1"/>
  <c r="K3099" i="1" s="1"/>
  <c r="H3101" i="1" l="1"/>
  <c r="L3100" i="1"/>
  <c r="J3100" i="1"/>
  <c r="K3100" i="1" s="1"/>
  <c r="H3102" i="1" l="1"/>
  <c r="L3101" i="1"/>
  <c r="J3101" i="1"/>
  <c r="K3101" i="1" s="1"/>
  <c r="H3103" i="1" l="1"/>
  <c r="L3102" i="1"/>
  <c r="J3102" i="1"/>
  <c r="K3102" i="1" s="1"/>
  <c r="H3104" i="1" l="1"/>
  <c r="L3103" i="1"/>
  <c r="J3103" i="1"/>
  <c r="K3103" i="1" s="1"/>
  <c r="H3105" i="1" l="1"/>
  <c r="L3104" i="1"/>
  <c r="J3104" i="1"/>
  <c r="K3104" i="1" s="1"/>
  <c r="H3106" i="1" l="1"/>
  <c r="L3105" i="1"/>
  <c r="J3105" i="1"/>
  <c r="K3105" i="1" s="1"/>
  <c r="H3107" i="1" l="1"/>
  <c r="L3106" i="1"/>
  <c r="J3106" i="1"/>
  <c r="K3106" i="1" s="1"/>
  <c r="H3108" i="1" l="1"/>
  <c r="L3107" i="1"/>
  <c r="J3107" i="1"/>
  <c r="K3107" i="1" s="1"/>
  <c r="H3109" i="1" l="1"/>
  <c r="L3108" i="1"/>
  <c r="J3108" i="1"/>
  <c r="K3108" i="1" l="1"/>
  <c r="S167" i="1"/>
  <c r="T167" i="1" s="1"/>
  <c r="H3110" i="1"/>
  <c r="L3109" i="1"/>
  <c r="J3109" i="1"/>
  <c r="K3109" i="1" s="1"/>
  <c r="H3111" i="1" l="1"/>
  <c r="L3110" i="1"/>
  <c r="J3110" i="1"/>
  <c r="K3110" i="1" s="1"/>
  <c r="H3112" i="1" l="1"/>
  <c r="L3111" i="1"/>
  <c r="J3111" i="1"/>
  <c r="K3111" i="1" s="1"/>
  <c r="H3113" i="1" l="1"/>
  <c r="L3112" i="1"/>
  <c r="J3112" i="1"/>
  <c r="K3112" i="1" s="1"/>
  <c r="H3114" i="1" l="1"/>
  <c r="L3113" i="1"/>
  <c r="J3113" i="1"/>
  <c r="K3113" i="1" s="1"/>
  <c r="H3115" i="1" l="1"/>
  <c r="L3114" i="1"/>
  <c r="J3114" i="1"/>
  <c r="K3114" i="1" s="1"/>
  <c r="H3116" i="1" l="1"/>
  <c r="L3115" i="1"/>
  <c r="J3115" i="1"/>
  <c r="K3115" i="1" s="1"/>
  <c r="H3117" i="1" l="1"/>
  <c r="L3116" i="1"/>
  <c r="J3116" i="1"/>
  <c r="K3116" i="1" s="1"/>
  <c r="H3118" i="1" l="1"/>
  <c r="L3117" i="1"/>
  <c r="J3117" i="1"/>
  <c r="K3117" i="1" s="1"/>
  <c r="H3119" i="1" l="1"/>
  <c r="L3118" i="1"/>
  <c r="J3118" i="1"/>
  <c r="K3118" i="1" s="1"/>
  <c r="H3120" i="1" l="1"/>
  <c r="L3119" i="1"/>
  <c r="J3119" i="1"/>
  <c r="K3119" i="1" s="1"/>
  <c r="H3121" i="1" l="1"/>
  <c r="L3120" i="1"/>
  <c r="J3120" i="1"/>
  <c r="K3120" i="1" s="1"/>
  <c r="H3122" i="1" l="1"/>
  <c r="J3121" i="1"/>
  <c r="K3121" i="1" s="1"/>
  <c r="L3121" i="1"/>
  <c r="H3123" i="1" l="1"/>
  <c r="L3122" i="1"/>
  <c r="J3122" i="1"/>
  <c r="K3122" i="1" s="1"/>
  <c r="H3124" i="1" l="1"/>
  <c r="L3123" i="1"/>
  <c r="J3123" i="1"/>
  <c r="K3123" i="1" s="1"/>
  <c r="H3125" i="1" l="1"/>
  <c r="L3124" i="1"/>
  <c r="J3124" i="1"/>
  <c r="K3124" i="1" s="1"/>
  <c r="H3126" i="1" l="1"/>
  <c r="L3125" i="1"/>
  <c r="J3125" i="1"/>
  <c r="K3125" i="1" s="1"/>
  <c r="H3127" i="1" l="1"/>
  <c r="L3126" i="1"/>
  <c r="J3126" i="1"/>
  <c r="K3126" i="1" s="1"/>
  <c r="H3128" i="1" l="1"/>
  <c r="L3127" i="1"/>
  <c r="J3127" i="1"/>
  <c r="K3127" i="1" s="1"/>
  <c r="H3129" i="1" l="1"/>
  <c r="L3128" i="1"/>
  <c r="J3128" i="1"/>
  <c r="K3128" i="1" l="1"/>
  <c r="S168" i="1"/>
  <c r="T168" i="1" s="1"/>
  <c r="H3130" i="1"/>
  <c r="L3129" i="1"/>
  <c r="J3129" i="1"/>
  <c r="K3129" i="1" s="1"/>
  <c r="H3131" i="1" l="1"/>
  <c r="L3130" i="1"/>
  <c r="J3130" i="1"/>
  <c r="K3130" i="1" s="1"/>
  <c r="H3132" i="1" l="1"/>
  <c r="L3131" i="1"/>
  <c r="J3131" i="1"/>
  <c r="K3131" i="1" s="1"/>
  <c r="H3133" i="1" l="1"/>
  <c r="L3132" i="1"/>
  <c r="J3132" i="1"/>
  <c r="K3132" i="1" s="1"/>
  <c r="H3134" i="1" l="1"/>
  <c r="L3133" i="1"/>
  <c r="J3133" i="1"/>
  <c r="K3133" i="1" s="1"/>
  <c r="H3135" i="1" l="1"/>
  <c r="L3134" i="1"/>
  <c r="J3134" i="1"/>
  <c r="K3134" i="1" s="1"/>
  <c r="H3136" i="1" l="1"/>
  <c r="L3135" i="1"/>
  <c r="J3135" i="1"/>
  <c r="K3135" i="1" s="1"/>
  <c r="H3137" i="1" l="1"/>
  <c r="L3136" i="1"/>
  <c r="J3136" i="1"/>
  <c r="K3136" i="1" s="1"/>
  <c r="H3138" i="1" l="1"/>
  <c r="L3137" i="1"/>
  <c r="J3137" i="1"/>
  <c r="K3137" i="1" s="1"/>
  <c r="H3139" i="1" l="1"/>
  <c r="L3138" i="1"/>
  <c r="J3138" i="1"/>
  <c r="K3138" i="1" s="1"/>
  <c r="H3140" i="1" l="1"/>
  <c r="L3139" i="1"/>
  <c r="J3139" i="1"/>
  <c r="K3139" i="1" s="1"/>
  <c r="H3141" i="1" l="1"/>
  <c r="L3140" i="1"/>
  <c r="J3140" i="1"/>
  <c r="K3140" i="1" s="1"/>
  <c r="H3142" i="1" l="1"/>
  <c r="L3141" i="1"/>
  <c r="J3141" i="1"/>
  <c r="K3141" i="1" s="1"/>
  <c r="H3143" i="1" l="1"/>
  <c r="L3142" i="1"/>
  <c r="J3142" i="1"/>
  <c r="K3142" i="1" s="1"/>
  <c r="H3144" i="1" l="1"/>
  <c r="L3143" i="1"/>
  <c r="J3143" i="1"/>
  <c r="K3143" i="1" s="1"/>
  <c r="H3145" i="1" l="1"/>
  <c r="L3144" i="1"/>
  <c r="J3144" i="1"/>
  <c r="K3144" i="1" s="1"/>
  <c r="H3146" i="1" l="1"/>
  <c r="L3145" i="1"/>
  <c r="J3145" i="1"/>
  <c r="K3145" i="1" s="1"/>
  <c r="H3147" i="1" l="1"/>
  <c r="L3146" i="1"/>
  <c r="J3146" i="1"/>
  <c r="K3146" i="1" s="1"/>
  <c r="H3148" i="1" l="1"/>
  <c r="L3147" i="1"/>
  <c r="J3147" i="1"/>
  <c r="K3147" i="1" s="1"/>
  <c r="H3149" i="1" l="1"/>
  <c r="L3148" i="1"/>
  <c r="J3148" i="1"/>
  <c r="K3148" i="1" s="1"/>
  <c r="H3150" i="1" l="1"/>
  <c r="L3149" i="1"/>
  <c r="J3149" i="1"/>
  <c r="K3149" i="1" l="1"/>
  <c r="S169" i="1"/>
  <c r="T169" i="1" s="1"/>
  <c r="H3151" i="1"/>
  <c r="L3150" i="1"/>
  <c r="J3150" i="1"/>
  <c r="K3150" i="1" s="1"/>
  <c r="H3152" i="1" l="1"/>
  <c r="L3151" i="1"/>
  <c r="J3151" i="1"/>
  <c r="K3151" i="1" s="1"/>
  <c r="H3153" i="1" l="1"/>
  <c r="L3152" i="1"/>
  <c r="J3152" i="1"/>
  <c r="K3152" i="1" s="1"/>
  <c r="H3154" i="1" l="1"/>
  <c r="L3153" i="1"/>
  <c r="J3153" i="1"/>
  <c r="K3153" i="1" s="1"/>
  <c r="H3155" i="1" l="1"/>
  <c r="L3154" i="1"/>
  <c r="J3154" i="1"/>
  <c r="K3154" i="1" s="1"/>
  <c r="H3156" i="1" l="1"/>
  <c r="L3155" i="1"/>
  <c r="J3155" i="1"/>
  <c r="K3155" i="1" s="1"/>
  <c r="H3157" i="1" l="1"/>
  <c r="L3156" i="1"/>
  <c r="J3156" i="1"/>
  <c r="K3156" i="1" s="1"/>
  <c r="H3158" i="1" l="1"/>
  <c r="L3157" i="1"/>
  <c r="J3157" i="1"/>
  <c r="K3157" i="1" s="1"/>
  <c r="H3159" i="1" l="1"/>
  <c r="L3158" i="1"/>
  <c r="J3158" i="1"/>
  <c r="K3158" i="1" s="1"/>
  <c r="H3160" i="1" l="1"/>
  <c r="L3159" i="1"/>
  <c r="J3159" i="1"/>
  <c r="K3159" i="1" s="1"/>
  <c r="H3161" i="1" l="1"/>
  <c r="L3160" i="1"/>
  <c r="J3160" i="1"/>
  <c r="K3160" i="1" s="1"/>
  <c r="H3162" i="1" l="1"/>
  <c r="L3161" i="1"/>
  <c r="J3161" i="1"/>
  <c r="K3161" i="1" s="1"/>
  <c r="H3163" i="1" l="1"/>
  <c r="L3162" i="1"/>
  <c r="J3162" i="1"/>
  <c r="K3162" i="1" s="1"/>
  <c r="H3164" i="1" l="1"/>
  <c r="L3163" i="1"/>
  <c r="J3163" i="1"/>
  <c r="K3163" i="1" s="1"/>
  <c r="H3165" i="1" l="1"/>
  <c r="L3164" i="1"/>
  <c r="J3164" i="1"/>
  <c r="K3164" i="1" s="1"/>
  <c r="H3166" i="1" l="1"/>
  <c r="L3165" i="1"/>
  <c r="J3165" i="1"/>
  <c r="K3165" i="1" s="1"/>
  <c r="H3167" i="1" l="1"/>
  <c r="L3166" i="1"/>
  <c r="J3166" i="1"/>
  <c r="K3166" i="1" s="1"/>
  <c r="H3168" i="1" l="1"/>
  <c r="L3167" i="1"/>
  <c r="J3167" i="1"/>
  <c r="K3167" i="1" l="1"/>
  <c r="S170" i="1"/>
  <c r="T170" i="1" s="1"/>
  <c r="H3169" i="1"/>
  <c r="L3168" i="1"/>
  <c r="J3168" i="1"/>
  <c r="K3168" i="1" s="1"/>
  <c r="H3170" i="1" l="1"/>
  <c r="L3169" i="1"/>
  <c r="J3169" i="1"/>
  <c r="K3169" i="1" s="1"/>
  <c r="H3171" i="1" l="1"/>
  <c r="L3170" i="1"/>
  <c r="J3170" i="1"/>
  <c r="K3170" i="1" s="1"/>
  <c r="H3172" i="1" l="1"/>
  <c r="L3171" i="1"/>
  <c r="J3171" i="1"/>
  <c r="K3171" i="1" s="1"/>
  <c r="H3173" i="1" l="1"/>
  <c r="L3172" i="1"/>
  <c r="J3172" i="1"/>
  <c r="K3172" i="1" s="1"/>
  <c r="H3174" i="1" l="1"/>
  <c r="L3173" i="1"/>
  <c r="J3173" i="1"/>
  <c r="K3173" i="1" s="1"/>
  <c r="H3175" i="1" l="1"/>
  <c r="L3174" i="1"/>
  <c r="J3174" i="1"/>
  <c r="K3174" i="1" s="1"/>
  <c r="H3176" i="1" l="1"/>
  <c r="L3175" i="1"/>
  <c r="J3175" i="1"/>
  <c r="K3175" i="1" s="1"/>
  <c r="H3177" i="1" l="1"/>
  <c r="L3176" i="1"/>
  <c r="J3176" i="1"/>
  <c r="K3176" i="1" s="1"/>
  <c r="H3178" i="1" l="1"/>
  <c r="L3177" i="1"/>
  <c r="J3177" i="1"/>
  <c r="K3177" i="1" s="1"/>
  <c r="H3179" i="1" l="1"/>
  <c r="L3178" i="1"/>
  <c r="J3178" i="1"/>
  <c r="K3178" i="1" s="1"/>
  <c r="H3180" i="1" l="1"/>
  <c r="L3179" i="1"/>
  <c r="J3179" i="1"/>
  <c r="K3179" i="1" s="1"/>
  <c r="H3181" i="1" l="1"/>
  <c r="L3180" i="1"/>
  <c r="J3180" i="1"/>
  <c r="K3180" i="1" s="1"/>
  <c r="H3182" i="1" l="1"/>
  <c r="L3181" i="1"/>
  <c r="J3181" i="1"/>
  <c r="K3181" i="1" s="1"/>
  <c r="H3183" i="1" l="1"/>
  <c r="L3182" i="1"/>
  <c r="J3182" i="1"/>
  <c r="K3182" i="1" s="1"/>
  <c r="H3184" i="1" l="1"/>
  <c r="L3183" i="1"/>
  <c r="J3183" i="1"/>
  <c r="K3183" i="1" s="1"/>
  <c r="H3185" i="1" l="1"/>
  <c r="L3184" i="1"/>
  <c r="J3184" i="1"/>
  <c r="K3184" i="1" s="1"/>
  <c r="H3186" i="1" l="1"/>
  <c r="L3185" i="1"/>
  <c r="J3185" i="1"/>
  <c r="K3185" i="1" s="1"/>
  <c r="H3187" i="1" l="1"/>
  <c r="L3186" i="1"/>
  <c r="J3186" i="1"/>
  <c r="K3186" i="1" s="1"/>
  <c r="H3188" i="1" l="1"/>
  <c r="L3187" i="1"/>
  <c r="J3187" i="1"/>
  <c r="K3187" i="1" l="1"/>
  <c r="S171" i="1"/>
  <c r="T171" i="1" s="1"/>
  <c r="H3189" i="1"/>
  <c r="L3188" i="1"/>
  <c r="J3188" i="1"/>
  <c r="K3188" i="1" s="1"/>
  <c r="H3190" i="1" l="1"/>
  <c r="L3189" i="1"/>
  <c r="J3189" i="1"/>
  <c r="K3189" i="1" s="1"/>
  <c r="H3191" i="1" l="1"/>
  <c r="L3190" i="1"/>
  <c r="J3190" i="1"/>
  <c r="K3190" i="1" s="1"/>
  <c r="H3192" i="1" l="1"/>
  <c r="L3191" i="1"/>
  <c r="J3191" i="1"/>
  <c r="K3191" i="1" s="1"/>
  <c r="H3193" i="1" l="1"/>
  <c r="L3192" i="1"/>
  <c r="J3192" i="1"/>
  <c r="K3192" i="1" s="1"/>
  <c r="H3194" i="1" l="1"/>
  <c r="L3193" i="1"/>
  <c r="J3193" i="1"/>
  <c r="K3193" i="1" s="1"/>
  <c r="H3195" i="1" l="1"/>
  <c r="L3194" i="1"/>
  <c r="J3194" i="1"/>
  <c r="K3194" i="1" s="1"/>
  <c r="H3196" i="1" l="1"/>
  <c r="L3195" i="1"/>
  <c r="J3195" i="1"/>
  <c r="K3195" i="1" s="1"/>
  <c r="H3197" i="1" l="1"/>
  <c r="L3196" i="1"/>
  <c r="J3196" i="1"/>
  <c r="K3196" i="1" s="1"/>
  <c r="H3198" i="1" l="1"/>
  <c r="L3197" i="1"/>
  <c r="J3197" i="1"/>
  <c r="K3197" i="1" s="1"/>
  <c r="H3199" i="1" l="1"/>
  <c r="L3198" i="1"/>
  <c r="J3198" i="1"/>
  <c r="K3198" i="1" s="1"/>
  <c r="H3200" i="1" l="1"/>
  <c r="L3199" i="1"/>
  <c r="J3199" i="1"/>
  <c r="K3199" i="1" s="1"/>
  <c r="H3201" i="1" l="1"/>
  <c r="L3200" i="1"/>
  <c r="J3200" i="1"/>
  <c r="K3200" i="1" s="1"/>
  <c r="H3202" i="1" l="1"/>
  <c r="L3201" i="1"/>
  <c r="J3201" i="1"/>
  <c r="K3201" i="1" s="1"/>
  <c r="H3203" i="1" l="1"/>
  <c r="L3202" i="1"/>
  <c r="J3202" i="1"/>
  <c r="K3202" i="1" s="1"/>
  <c r="H3204" i="1" l="1"/>
  <c r="L3203" i="1"/>
  <c r="J3203" i="1"/>
  <c r="K3203" i="1" s="1"/>
  <c r="H3205" i="1" l="1"/>
  <c r="L3204" i="1"/>
  <c r="J3204" i="1"/>
  <c r="K3204" i="1" s="1"/>
  <c r="H3206" i="1" l="1"/>
  <c r="L3205" i="1"/>
  <c r="J3205" i="1"/>
  <c r="K3205" i="1" s="1"/>
  <c r="H3207" i="1" l="1"/>
  <c r="L3206" i="1"/>
  <c r="J3206" i="1"/>
  <c r="K3206" i="1" l="1"/>
  <c r="S172" i="1"/>
  <c r="T172" i="1" s="1"/>
  <c r="H3208" i="1"/>
  <c r="L3207" i="1"/>
  <c r="J3207" i="1"/>
  <c r="K3207" i="1" s="1"/>
  <c r="H3209" i="1" l="1"/>
  <c r="L3208" i="1"/>
  <c r="J3208" i="1"/>
  <c r="K3208" i="1" s="1"/>
  <c r="H3210" i="1" l="1"/>
  <c r="L3209" i="1"/>
  <c r="J3209" i="1"/>
  <c r="K3209" i="1" s="1"/>
  <c r="H3211" i="1" l="1"/>
  <c r="L3210" i="1"/>
  <c r="J3210" i="1"/>
  <c r="K3210" i="1" s="1"/>
  <c r="H3212" i="1" l="1"/>
  <c r="L3211" i="1"/>
  <c r="J3211" i="1"/>
  <c r="K3211" i="1" s="1"/>
  <c r="H3213" i="1" l="1"/>
  <c r="L3212" i="1"/>
  <c r="J3212" i="1"/>
  <c r="K3212" i="1" s="1"/>
  <c r="H3214" i="1" l="1"/>
  <c r="L3213" i="1"/>
  <c r="J3213" i="1"/>
  <c r="K3213" i="1" s="1"/>
  <c r="H3215" i="1" l="1"/>
  <c r="L3214" i="1"/>
  <c r="J3214" i="1"/>
  <c r="K3214" i="1" s="1"/>
  <c r="H3216" i="1" l="1"/>
  <c r="L3215" i="1"/>
  <c r="J3215" i="1"/>
  <c r="K3215" i="1" s="1"/>
  <c r="H3217" i="1" l="1"/>
  <c r="L3216" i="1"/>
  <c r="J3216" i="1"/>
  <c r="K3216" i="1" s="1"/>
  <c r="H3218" i="1" l="1"/>
  <c r="L3217" i="1"/>
  <c r="J3217" i="1"/>
  <c r="K3217" i="1" s="1"/>
  <c r="H3219" i="1" l="1"/>
  <c r="L3218" i="1"/>
  <c r="J3218" i="1"/>
  <c r="K3218" i="1" s="1"/>
  <c r="H3220" i="1" l="1"/>
  <c r="L3219" i="1"/>
  <c r="J3219" i="1"/>
  <c r="K3219" i="1" s="1"/>
  <c r="H3221" i="1" l="1"/>
  <c r="L3220" i="1"/>
  <c r="J3220" i="1"/>
  <c r="K3220" i="1" s="1"/>
  <c r="H3222" i="1" l="1"/>
  <c r="L3221" i="1"/>
  <c r="J3221" i="1"/>
  <c r="K3221" i="1" s="1"/>
  <c r="H3223" i="1" l="1"/>
  <c r="L3222" i="1"/>
  <c r="J3222" i="1"/>
  <c r="K3222" i="1" s="1"/>
  <c r="H3224" i="1" l="1"/>
  <c r="L3223" i="1"/>
  <c r="J3223" i="1"/>
  <c r="K3223" i="1" s="1"/>
  <c r="H3225" i="1" l="1"/>
  <c r="L3224" i="1"/>
  <c r="J3224" i="1"/>
  <c r="K3224" i="1" s="1"/>
  <c r="H3226" i="1" l="1"/>
  <c r="L3225" i="1"/>
  <c r="J3225" i="1"/>
  <c r="K3225" i="1" s="1"/>
  <c r="H3227" i="1" l="1"/>
  <c r="L3226" i="1"/>
  <c r="J3226" i="1"/>
  <c r="K3226" i="1" s="1"/>
  <c r="H3228" i="1" l="1"/>
  <c r="L3227" i="1"/>
  <c r="J3227" i="1"/>
  <c r="K3227" i="1" s="1"/>
  <c r="H3229" i="1" l="1"/>
  <c r="L3228" i="1"/>
  <c r="J3228" i="1"/>
  <c r="K3228" i="1" l="1"/>
  <c r="S173" i="1"/>
  <c r="T173" i="1" s="1"/>
  <c r="H3230" i="1"/>
  <c r="L3229" i="1"/>
  <c r="J3229" i="1"/>
  <c r="K3229" i="1" s="1"/>
  <c r="H3231" i="1" l="1"/>
  <c r="L3230" i="1"/>
  <c r="J3230" i="1"/>
  <c r="K3230" i="1" s="1"/>
  <c r="H3232" i="1" l="1"/>
  <c r="L3231" i="1"/>
  <c r="J3231" i="1"/>
  <c r="K3231" i="1" s="1"/>
  <c r="H3233" i="1" l="1"/>
  <c r="L3232" i="1"/>
  <c r="J3232" i="1"/>
  <c r="K3232" i="1" s="1"/>
  <c r="H3234" i="1" l="1"/>
  <c r="J3233" i="1"/>
  <c r="K3233" i="1" s="1"/>
  <c r="L3233" i="1"/>
  <c r="H3235" i="1" l="1"/>
  <c r="L3234" i="1"/>
  <c r="J3234" i="1"/>
  <c r="K3234" i="1" s="1"/>
  <c r="H3236" i="1" l="1"/>
  <c r="L3235" i="1"/>
  <c r="J3235" i="1"/>
  <c r="K3235" i="1" s="1"/>
  <c r="H3237" i="1" l="1"/>
  <c r="L3236" i="1"/>
  <c r="J3236" i="1"/>
  <c r="K3236" i="1" s="1"/>
  <c r="H3238" i="1" l="1"/>
  <c r="L3237" i="1"/>
  <c r="J3237" i="1"/>
  <c r="K3237" i="1" s="1"/>
  <c r="H3239" i="1" l="1"/>
  <c r="L3238" i="1"/>
  <c r="J3238" i="1"/>
  <c r="K3238" i="1" s="1"/>
  <c r="H3240" i="1" l="1"/>
  <c r="L3239" i="1"/>
  <c r="J3239" i="1"/>
  <c r="K3239" i="1" s="1"/>
  <c r="H3241" i="1" l="1"/>
  <c r="L3240" i="1"/>
  <c r="J3240" i="1"/>
  <c r="K3240" i="1" s="1"/>
  <c r="H3242" i="1" l="1"/>
  <c r="L3241" i="1"/>
  <c r="J3241" i="1"/>
  <c r="K3241" i="1" s="1"/>
  <c r="H3243" i="1" l="1"/>
  <c r="L3242" i="1"/>
  <c r="J3242" i="1"/>
  <c r="K3242" i="1" s="1"/>
  <c r="H3244" i="1" l="1"/>
  <c r="L3243" i="1"/>
  <c r="J3243" i="1"/>
  <c r="K3243" i="1" s="1"/>
  <c r="H3245" i="1" l="1"/>
  <c r="L3244" i="1"/>
  <c r="J3244" i="1"/>
  <c r="K3244" i="1" s="1"/>
  <c r="H3246" i="1" l="1"/>
  <c r="L3245" i="1"/>
  <c r="J3245" i="1"/>
  <c r="K3245" i="1" l="1"/>
  <c r="S174" i="1"/>
  <c r="T174" i="1" s="1"/>
  <c r="H3247" i="1"/>
  <c r="L3246" i="1"/>
  <c r="J3246" i="1"/>
  <c r="K3246" i="1" s="1"/>
  <c r="H3248" i="1" l="1"/>
  <c r="L3247" i="1"/>
  <c r="J3247" i="1"/>
  <c r="K3247" i="1" s="1"/>
  <c r="H3249" i="1" l="1"/>
  <c r="L3248" i="1"/>
  <c r="J3248" i="1"/>
  <c r="K3248" i="1" s="1"/>
  <c r="H3250" i="1" l="1"/>
  <c r="J3249" i="1"/>
  <c r="K3249" i="1" s="1"/>
  <c r="L3249" i="1"/>
  <c r="H3251" i="1" l="1"/>
  <c r="L3250" i="1"/>
  <c r="J3250" i="1"/>
  <c r="K3250" i="1" s="1"/>
  <c r="H3252" i="1" l="1"/>
  <c r="L3251" i="1"/>
  <c r="J3251" i="1"/>
  <c r="K3251" i="1" s="1"/>
  <c r="H3253" i="1" l="1"/>
  <c r="L3252" i="1"/>
  <c r="J3252" i="1"/>
  <c r="K3252" i="1" s="1"/>
  <c r="H3254" i="1" l="1"/>
  <c r="L3253" i="1"/>
  <c r="J3253" i="1"/>
  <c r="K3253" i="1" s="1"/>
  <c r="H3255" i="1" l="1"/>
  <c r="L3254" i="1"/>
  <c r="J3254" i="1"/>
  <c r="K3254" i="1" s="1"/>
  <c r="H3256" i="1" l="1"/>
  <c r="L3255" i="1"/>
  <c r="J3255" i="1"/>
  <c r="K3255" i="1" s="1"/>
  <c r="H3257" i="1" l="1"/>
  <c r="L3256" i="1"/>
  <c r="J3256" i="1"/>
  <c r="K3256" i="1" s="1"/>
  <c r="H3258" i="1" l="1"/>
  <c r="L3257" i="1"/>
  <c r="J3257" i="1"/>
  <c r="K3257" i="1" s="1"/>
  <c r="H3259" i="1" l="1"/>
  <c r="L3258" i="1"/>
  <c r="J3258" i="1"/>
  <c r="K3258" i="1" s="1"/>
  <c r="H3260" i="1" l="1"/>
  <c r="L3259" i="1"/>
  <c r="J3259" i="1"/>
  <c r="K3259" i="1" s="1"/>
  <c r="H3261" i="1" l="1"/>
  <c r="L3260" i="1"/>
  <c r="J3260" i="1"/>
  <c r="K3260" i="1" s="1"/>
  <c r="H3262" i="1" l="1"/>
  <c r="L3261" i="1"/>
  <c r="J3261" i="1"/>
  <c r="K3261" i="1" s="1"/>
  <c r="H3263" i="1" l="1"/>
  <c r="L3262" i="1"/>
  <c r="J3262" i="1"/>
  <c r="K3262" i="1" s="1"/>
  <c r="H3264" i="1" l="1"/>
  <c r="L3263" i="1"/>
  <c r="J3263" i="1"/>
  <c r="K3263" i="1" s="1"/>
  <c r="H3265" i="1" l="1"/>
  <c r="L3264" i="1"/>
  <c r="J3264" i="1"/>
  <c r="K3264" i="1" l="1"/>
  <c r="S175" i="1"/>
  <c r="T175" i="1" s="1"/>
  <c r="H3266" i="1"/>
  <c r="L3265" i="1"/>
  <c r="J3265" i="1"/>
  <c r="K3265" i="1" s="1"/>
  <c r="H3267" i="1" l="1"/>
  <c r="L3266" i="1"/>
  <c r="J3266" i="1"/>
  <c r="K3266" i="1" s="1"/>
  <c r="H3268" i="1" l="1"/>
  <c r="L3267" i="1"/>
  <c r="J3267" i="1"/>
  <c r="K3267" i="1" s="1"/>
  <c r="H3269" i="1" l="1"/>
  <c r="L3268" i="1"/>
  <c r="J3268" i="1"/>
  <c r="K3268" i="1" s="1"/>
  <c r="H3270" i="1" l="1"/>
  <c r="L3269" i="1"/>
  <c r="J3269" i="1"/>
  <c r="K3269" i="1" s="1"/>
  <c r="H3271" i="1" l="1"/>
  <c r="L3270" i="1"/>
  <c r="J3270" i="1"/>
  <c r="K3270" i="1" s="1"/>
  <c r="H3272" i="1" l="1"/>
  <c r="L3271" i="1"/>
  <c r="J3271" i="1"/>
  <c r="K3271" i="1" s="1"/>
  <c r="H3273" i="1" l="1"/>
  <c r="L3272" i="1"/>
  <c r="J3272" i="1"/>
  <c r="K3272" i="1" s="1"/>
  <c r="H3274" i="1" l="1"/>
  <c r="T6" i="1" s="1"/>
  <c r="T7" i="1" s="1"/>
  <c r="T8" i="1" s="1"/>
  <c r="T9" i="1" s="1"/>
  <c r="L3273" i="1"/>
  <c r="J3273" i="1"/>
  <c r="K3273" i="1" s="1"/>
  <c r="L3274" i="1" l="1"/>
  <c r="T11" i="1" s="1"/>
  <c r="J3274" i="1"/>
  <c r="K3274" i="1" l="1"/>
  <c r="S176" i="1"/>
  <c r="T176" i="1" s="1"/>
  <c r="T10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Luca Gardino</author>
  </authors>
  <commentList>
    <comment ref="E18" authorId="0" shapeId="0" xr:uid="{1A48501F-1226-4505-BCEF-5ABA9900230F}">
      <text>
        <r>
          <rPr>
            <b/>
            <sz val="9"/>
            <color indexed="81"/>
            <rFont val="Tahoma"/>
            <family val="2"/>
          </rPr>
          <t>Luca Gardino:</t>
        </r>
        <r>
          <rPr>
            <sz val="9"/>
            <color indexed="81"/>
            <rFont val="Tahoma"/>
            <family val="2"/>
          </rPr>
          <t xml:space="preserve">
File Ste</t>
        </r>
      </text>
    </comment>
  </commentList>
</comments>
</file>

<file path=xl/sharedStrings.xml><?xml version="1.0" encoding="utf-8"?>
<sst xmlns="http://schemas.openxmlformats.org/spreadsheetml/2006/main" count="154" uniqueCount="68">
  <si>
    <t>DATA</t>
  </si>
  <si>
    <t>VAL QUOTA</t>
  </si>
  <si>
    <t>MOVIMENTI</t>
  </si>
  <si>
    <t>Numero Rate</t>
  </si>
  <si>
    <t>Importo Rata</t>
  </si>
  <si>
    <t>Piano Totale</t>
  </si>
  <si>
    <t>Investimento Iniziale</t>
  </si>
  <si>
    <t>COSTI UP1</t>
  </si>
  <si>
    <t>COSTI UP3</t>
  </si>
  <si>
    <t>Costo Sottoscrizione</t>
  </si>
  <si>
    <t>33% Iniziale</t>
  </si>
  <si>
    <t>19% 6 Rate</t>
  </si>
  <si>
    <t>48% Altro</t>
  </si>
  <si>
    <t>Deroga Iniziale</t>
  </si>
  <si>
    <t>Deroga Totale</t>
  </si>
  <si>
    <t>Diritto Fisso</t>
  </si>
  <si>
    <t>MOVIUMENTO_NETTO</t>
  </si>
  <si>
    <t>Patrimonio Finale</t>
  </si>
  <si>
    <t>Frequenza Rate</t>
  </si>
  <si>
    <t>Mensile</t>
  </si>
  <si>
    <t>Rate Totali</t>
  </si>
  <si>
    <t>Rata</t>
  </si>
  <si>
    <t>Totale Rate Versate</t>
  </si>
  <si>
    <t>Plus/Minus</t>
  </si>
  <si>
    <t>MWRR</t>
  </si>
  <si>
    <t>Numeri</t>
  </si>
  <si>
    <t>MWRR Ann</t>
  </si>
  <si>
    <t>Volatilità</t>
  </si>
  <si>
    <t>Max DD</t>
  </si>
  <si>
    <t>CTV Complessivo</t>
  </si>
  <si>
    <t>VOL</t>
  </si>
  <si>
    <t>MAX DD</t>
  </si>
  <si>
    <t>Fondo 1</t>
  </si>
  <si>
    <t>Fondo 2</t>
  </si>
  <si>
    <t>Fondo 3</t>
  </si>
  <si>
    <t>%</t>
  </si>
  <si>
    <t>Iniziale</t>
  </si>
  <si>
    <t>Diritto Fisso Iniziale</t>
  </si>
  <si>
    <t>Dirittto Fisso post</t>
  </si>
  <si>
    <t>UP3</t>
  </si>
  <si>
    <t>UP3_Post</t>
  </si>
  <si>
    <t>UP1 33%</t>
  </si>
  <si>
    <t>UP1 19%</t>
  </si>
  <si>
    <t>UP1 48%</t>
  </si>
  <si>
    <t>CTV_LORDO</t>
  </si>
  <si>
    <t>CTV_NETTO</t>
  </si>
  <si>
    <t>Totale</t>
  </si>
  <si>
    <t>PTF</t>
  </si>
  <si>
    <t>Input</t>
  </si>
  <si>
    <t>da tenere in considerazione che le prime 12 sono le iniziali</t>
  </si>
  <si>
    <t>Importo</t>
  </si>
  <si>
    <t>libero ma dovrà rispettare i limiti</t>
  </si>
  <si>
    <t>Frequenza</t>
  </si>
  <si>
    <t>Giorno</t>
  </si>
  <si>
    <t>8/28 di ogni mese e se il giorno in cui deve partire la rata è festivo l'importo partirà il primo giorno lavorativo successivo</t>
  </si>
  <si>
    <t>Bimestrale</t>
  </si>
  <si>
    <t>Trimestrale</t>
  </si>
  <si>
    <t>Quadrimestrale</t>
  </si>
  <si>
    <t>Semestrale</t>
  </si>
  <si>
    <t>Annuale</t>
  </si>
  <si>
    <t>Data</t>
  </si>
  <si>
    <t>il primo giorno disponibile in funzione dell'8/28 scelto partirà la prima rata seguendo la frequenza</t>
  </si>
  <si>
    <t>Inserire la data in cui si vuol far partire il PAC</t>
  </si>
  <si>
    <t>Se il giorno di sottoscrizione imputato è 8/28 a seconda di quello che ha scelto in quel momento si fa partire solo iniziale e dal mese successivo le rate</t>
  </si>
  <si>
    <t>PMC</t>
  </si>
  <si>
    <t>Prezzo Medio</t>
  </si>
  <si>
    <t>Quote</t>
  </si>
  <si>
    <t>Quote Cumulate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</si>
</sst>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9" fontId="0" fillId="0" borderId="0" xfId="0" applyNumberFormat="1"/>
    <xf numFmtId="10" fontId="0" fillId="0" borderId="0" xfId="0" applyNumberFormat="1"/>
    <xf numFmtId="43" fontId="0" fillId="0" borderId="0" xfId="1" applyFont="1"/>
    <xf numFmtId="164" fontId="0" fillId="0" borderId="0" xfId="1" applyNumberFormat="1" applyFont="1"/>
    <xf numFmtId="164" fontId="0" fillId="0" borderId="0" xfId="0" applyNumberFormat="1"/>
    <xf numFmtId="43" fontId="0" fillId="0" borderId="0" xfId="0" applyNumberFormat="1"/>
    <xf numFmtId="9" fontId="0" fillId="2" borderId="0" xfId="2" applyFont="1" applyFill="1"/>
    <xf numFmtId="165" fontId="0" fillId="0" borderId="0" xfId="2" applyNumberFormat="1" applyFont="1"/>
    <xf numFmtId="10" fontId="0" fillId="0" borderId="0" xfId="2" applyNumberFormat="1" applyFont="1"/>
    <xf numFmtId="165" fontId="0" fillId="0" borderId="0" xfId="2" applyNumberFormat="1" applyFont="1" applyFill="1"/>
    <xf numFmtId="0" fontId="0" fillId="7" borderId="0" xfId="0" applyFill="1"/>
    <xf numFmtId="0" fontId="2" fillId="0" borderId="0" xfId="0" applyFont="1"/>
    <xf numFmtId="2" fontId="0" fillId="0" borderId="0" xfId="0" applyNumberFormat="1"/>
    <xf numFmtId="43" fontId="0" fillId="0" borderId="0" xfId="1" applyNumberFormat="1" applyFont="1"/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3">
    <cellStyle name="Migliaia" xfId="1" builtinId="3"/>
    <cellStyle name="Normale" xfId="0" builtinId="0"/>
    <cellStyle name="Percentual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F9493-CA35-4F2E-802E-59A5E4391CF5}">
  <dimension ref="A1:BB3286"/>
  <sheetViews>
    <sheetView tabSelected="1" workbookViewId="0">
      <selection activeCell="O19" sqref="O19"/>
    </sheetView>
  </sheetViews>
  <sheetFormatPr defaultRowHeight="15" x14ac:dyDescent="0.25"/>
  <cols>
    <col min="1" max="1" width="20" bestFit="1" customWidth="1"/>
    <col min="2" max="2" width="10.7109375" bestFit="1" customWidth="1"/>
    <col min="3" max="3" width="12.42578125" bestFit="1" customWidth="1"/>
    <col min="4" max="4" width="11.7109375" bestFit="1" customWidth="1"/>
    <col min="8" max="8" width="14.28515625" bestFit="1" customWidth="1"/>
    <col min="9" max="9" width="10.5703125" bestFit="1" customWidth="1"/>
    <col min="14" max="14" width="18.5703125" bestFit="1" customWidth="1"/>
    <col min="15" max="15" width="10.5703125" bestFit="1" customWidth="1"/>
    <col min="20" max="20" width="10.5703125" bestFit="1" customWidth="1"/>
    <col min="31" max="31" width="10.5703125" bestFit="1" customWidth="1"/>
    <col min="41" max="41" width="11.5703125" bestFit="1" customWidth="1"/>
    <col min="46" max="46" width="10.7109375" bestFit="1" customWidth="1"/>
  </cols>
  <sheetData>
    <row r="1" spans="1:18" x14ac:dyDescent="0.25">
      <c r="O1" t="s">
        <v>32</v>
      </c>
      <c r="P1" t="s">
        <v>33</v>
      </c>
      <c r="Q1" t="s">
        <v>34</v>
      </c>
      <c r="R1" t="s">
        <v>47</v>
      </c>
    </row>
    <row r="2" spans="1:18" x14ac:dyDescent="0.25">
      <c r="A2" t="s">
        <v>3</v>
      </c>
      <c r="B2">
        <v>120</v>
      </c>
      <c r="J2" s="2">
        <v>0.25</v>
      </c>
      <c r="N2" t="s">
        <v>18</v>
      </c>
      <c r="O2" t="s">
        <v>19</v>
      </c>
      <c r="P2" t="s">
        <v>19</v>
      </c>
      <c r="Q2" t="s">
        <v>19</v>
      </c>
      <c r="R2" t="s">
        <v>19</v>
      </c>
    </row>
    <row r="3" spans="1:18" x14ac:dyDescent="0.25">
      <c r="A3" t="s">
        <v>4</v>
      </c>
      <c r="B3">
        <v>200</v>
      </c>
      <c r="J3" s="2">
        <v>0.5</v>
      </c>
      <c r="N3" t="s">
        <v>20</v>
      </c>
      <c r="O3" s="5">
        <v>120</v>
      </c>
      <c r="P3" s="5">
        <v>120</v>
      </c>
      <c r="Q3" s="5">
        <v>120</v>
      </c>
      <c r="R3" s="5">
        <v>120</v>
      </c>
    </row>
    <row r="4" spans="1:18" x14ac:dyDescent="0.25">
      <c r="A4" t="s">
        <v>5</v>
      </c>
      <c r="B4">
        <f>+B2*B3</f>
        <v>24000</v>
      </c>
      <c r="J4" s="2">
        <v>0.75</v>
      </c>
      <c r="N4" t="s">
        <v>21</v>
      </c>
      <c r="O4" s="5">
        <f>+C16</f>
        <v>60</v>
      </c>
      <c r="P4">
        <f>+C17</f>
        <v>50</v>
      </c>
      <c r="Q4">
        <f>+C18</f>
        <v>90</v>
      </c>
      <c r="R4" s="6">
        <f>+SUM(O4:Q4)</f>
        <v>200</v>
      </c>
    </row>
    <row r="5" spans="1:18" x14ac:dyDescent="0.25">
      <c r="A5" t="s">
        <v>6</v>
      </c>
      <c r="B5">
        <f>+B3*12</f>
        <v>2400</v>
      </c>
      <c r="J5" s="2">
        <v>1</v>
      </c>
      <c r="N5" t="s">
        <v>22</v>
      </c>
      <c r="O5" s="5">
        <f>+D16+E16</f>
        <v>7920</v>
      </c>
      <c r="P5">
        <f>+D17+E17</f>
        <v>6600</v>
      </c>
      <c r="Q5">
        <f>+D18+E18</f>
        <v>11880</v>
      </c>
      <c r="R5" s="6">
        <f>+SUM(O5:Q5)</f>
        <v>26400</v>
      </c>
    </row>
    <row r="6" spans="1:18" x14ac:dyDescent="0.25">
      <c r="A6" t="s">
        <v>9</v>
      </c>
      <c r="B6" s="2">
        <v>0.02</v>
      </c>
      <c r="C6" s="5">
        <f>+B6*(B5+B4)</f>
        <v>528</v>
      </c>
      <c r="N6" t="s">
        <v>17</v>
      </c>
      <c r="O6" s="5">
        <f>+VLOOKUP(MAX($A:$A),$A:$ZZ,8,0)</f>
        <v>8389.5861115884691</v>
      </c>
      <c r="P6" s="5">
        <f>+VLOOKUP(MAX($A:$A),$A:$ZZ,19,0)</f>
        <v>7964.5877519276037</v>
      </c>
      <c r="Q6" s="5">
        <f>+VLOOKUP(MAX($A:$A),$A:$ZZ,30,0)</f>
        <v>18953.591827391389</v>
      </c>
      <c r="R6" s="5">
        <f>+VLOOKUP(MAX($A:$A),$A:$ZZ,40,0)</f>
        <v>35307.765690907458</v>
      </c>
    </row>
    <row r="7" spans="1:18" x14ac:dyDescent="0.25">
      <c r="A7" t="s">
        <v>14</v>
      </c>
      <c r="B7" s="8"/>
      <c r="C7" s="5"/>
      <c r="N7" t="s">
        <v>23</v>
      </c>
      <c r="O7" s="6">
        <f>+O6-O5</f>
        <v>469.58611158846907</v>
      </c>
      <c r="P7" s="6">
        <f>+P6-P5</f>
        <v>1364.5877519276037</v>
      </c>
      <c r="Q7" s="6">
        <f>+Q6-Q5</f>
        <v>7073.5918273913885</v>
      </c>
      <c r="R7" s="6">
        <f>+R6-R5</f>
        <v>8907.7656909074576</v>
      </c>
    </row>
    <row r="8" spans="1:18" x14ac:dyDescent="0.25">
      <c r="A8" t="s">
        <v>13</v>
      </c>
      <c r="B8" s="8"/>
      <c r="C8" s="5"/>
      <c r="N8" t="s">
        <v>24</v>
      </c>
      <c r="O8" s="10">
        <f>+O7/(SUM(I:I)/(MAX($A:$A)-$A$27))</f>
        <v>8.9283834611676299E-2</v>
      </c>
      <c r="P8" s="10">
        <f>+P7/(SUM(T:T)/(MAX($A:$A)-$A$27))</f>
        <v>0.31134389110574334</v>
      </c>
      <c r="Q8" s="10">
        <f>+Q7/(SUM(AE:AE)/(MAX($A:$A)-$A$27))</f>
        <v>0.89661576485598538</v>
      </c>
      <c r="R8" s="10">
        <f>+R7/(SUM(AO:AO)/(MAX($A:$A)-$A$27))</f>
        <v>0.50809822002061067</v>
      </c>
    </row>
    <row r="9" spans="1:18" x14ac:dyDescent="0.25">
      <c r="A9" t="s">
        <v>10</v>
      </c>
      <c r="C9" s="6">
        <f>IF(B7&lt;&gt;"",(1-B7)*33%*$C$6,IF(B8&lt;&gt;"",(1-B8)*33%*$C$6,33%*$C$6))</f>
        <v>174.24</v>
      </c>
      <c r="N9" t="s">
        <v>26</v>
      </c>
      <c r="O9" s="10">
        <f>+(1+O8)^(1/((MAX($A:$A)-MIN($A:$A))/365))-1</f>
        <v>6.3763749110903323E-3</v>
      </c>
      <c r="P9" s="10">
        <f t="shared" ref="P9:R9" si="0">+(1+P8)^(1/((MAX($A:$A)-MIN($A:$A))/365))-1</f>
        <v>2.0349708175473102E-2</v>
      </c>
      <c r="Q9" s="10">
        <f t="shared" si="0"/>
        <v>4.8721678046376837E-2</v>
      </c>
      <c r="R9" s="10">
        <f t="shared" si="0"/>
        <v>3.1006530130751608E-2</v>
      </c>
    </row>
    <row r="10" spans="1:18" x14ac:dyDescent="0.25">
      <c r="A10" t="s">
        <v>11</v>
      </c>
      <c r="C10" s="6">
        <f>IF($B$7&lt;&gt;"",(1-$B$7)*19%*$C$6,19%*$C$6)</f>
        <v>100.32000000000001</v>
      </c>
      <c r="D10">
        <f>+C10/6</f>
        <v>16.720000000000002</v>
      </c>
      <c r="N10" t="s">
        <v>27</v>
      </c>
      <c r="O10" s="9">
        <f>+STDEV(AY28:AY188)*SQRT(12)</f>
        <v>0.10280193109040719</v>
      </c>
      <c r="P10" s="9">
        <f>+STDEV(AZ28:AZ188)*SQRT(12)</f>
        <v>0.10151963504701955</v>
      </c>
      <c r="Q10" s="9">
        <f>+STDEV(BA28:BA188)*SQRT(12)</f>
        <v>8.0309466087962023E-2</v>
      </c>
      <c r="R10" s="9">
        <f>+STDEV(BB28:BB188)*SQRT(12)</f>
        <v>7.6931196121063777E-2</v>
      </c>
    </row>
    <row r="11" spans="1:18" x14ac:dyDescent="0.25">
      <c r="A11" t="s">
        <v>12</v>
      </c>
      <c r="C11" s="6">
        <f>IF($B$7&lt;&gt;"",(1-$B$7)*48%*$C$6,48%*$C$6)</f>
        <v>253.44</v>
      </c>
      <c r="D11" s="4">
        <f>+C11/114</f>
        <v>2.223157894736842</v>
      </c>
      <c r="N11" t="s">
        <v>28</v>
      </c>
      <c r="O11" s="3">
        <f>+MIN(L28:L3286)</f>
        <v>-0.18644538852664727</v>
      </c>
      <c r="P11" s="3">
        <f>+MIN(W28:W3286)</f>
        <v>-0.20286524035265929</v>
      </c>
      <c r="Q11" s="3">
        <f>+MIN(AH28:AH3286)</f>
        <v>-4.1972997797033118E-2</v>
      </c>
      <c r="R11" s="3">
        <f>+MIN(AR28:AR3286)</f>
        <v>-8.2348423212581845E-2</v>
      </c>
    </row>
    <row r="12" spans="1:18" x14ac:dyDescent="0.25">
      <c r="A12" t="s">
        <v>37</v>
      </c>
      <c r="B12">
        <f>2.58</f>
        <v>2.58</v>
      </c>
    </row>
    <row r="13" spans="1:18" x14ac:dyDescent="0.25">
      <c r="A13" t="s">
        <v>38</v>
      </c>
      <c r="B13">
        <v>1.54</v>
      </c>
      <c r="O13" s="9"/>
      <c r="P13" s="9"/>
    </row>
    <row r="15" spans="1:18" x14ac:dyDescent="0.25">
      <c r="B15" t="s">
        <v>35</v>
      </c>
      <c r="C15" t="s">
        <v>4</v>
      </c>
      <c r="D15" t="s">
        <v>36</v>
      </c>
      <c r="E15" t="s">
        <v>46</v>
      </c>
      <c r="F15" t="s">
        <v>41</v>
      </c>
      <c r="G15" t="s">
        <v>42</v>
      </c>
      <c r="H15" t="s">
        <v>43</v>
      </c>
      <c r="I15" t="s">
        <v>39</v>
      </c>
      <c r="J15" t="s">
        <v>40</v>
      </c>
    </row>
    <row r="16" spans="1:18" x14ac:dyDescent="0.25">
      <c r="A16" t="s">
        <v>32</v>
      </c>
      <c r="B16" s="2">
        <v>0.3</v>
      </c>
      <c r="C16">
        <f>+B16*$B$3</f>
        <v>60</v>
      </c>
      <c r="D16">
        <f>+C16*12</f>
        <v>720</v>
      </c>
      <c r="E16">
        <f>+C16*120</f>
        <v>7200</v>
      </c>
      <c r="F16" s="4">
        <f>+$C$9*$B16</f>
        <v>52.271999999999998</v>
      </c>
      <c r="G16" s="4">
        <f>+($C$10*$B16)/6</f>
        <v>5.016</v>
      </c>
      <c r="H16" s="4">
        <f>+($C$11*$B16)/114</f>
        <v>0.66694736842105262</v>
      </c>
      <c r="I16">
        <f>+$B$12*B16</f>
        <v>0.77400000000000002</v>
      </c>
      <c r="J16" s="4">
        <f>+$B$13*B16</f>
        <v>0.46199999999999997</v>
      </c>
    </row>
    <row r="17" spans="1:54" x14ac:dyDescent="0.25">
      <c r="A17" t="s">
        <v>33</v>
      </c>
      <c r="B17" s="2">
        <v>0.25</v>
      </c>
      <c r="C17">
        <f>+B17*$B$3</f>
        <v>50</v>
      </c>
      <c r="D17">
        <f>+C17*12</f>
        <v>600</v>
      </c>
      <c r="E17">
        <f>+C17*120</f>
        <v>6000</v>
      </c>
      <c r="F17" s="4">
        <f>+$C$9*$B17</f>
        <v>43.56</v>
      </c>
      <c r="G17" s="4">
        <f>+($C$10*$B17)/6</f>
        <v>4.1800000000000006</v>
      </c>
      <c r="H17" s="4">
        <f t="shared" ref="H17:H18" si="1">+($C$11*$B17)/114</f>
        <v>0.5557894736842105</v>
      </c>
      <c r="I17">
        <f>+$B$12*B17</f>
        <v>0.64500000000000002</v>
      </c>
      <c r="J17" s="4">
        <f>+$B$13*B17</f>
        <v>0.38500000000000001</v>
      </c>
    </row>
    <row r="18" spans="1:54" x14ac:dyDescent="0.25">
      <c r="A18" t="s">
        <v>34</v>
      </c>
      <c r="B18" s="2">
        <v>0.45</v>
      </c>
      <c r="C18">
        <f>+B18*$B$3</f>
        <v>90</v>
      </c>
      <c r="D18">
        <f>+C18*12</f>
        <v>1080</v>
      </c>
      <c r="E18">
        <f>+C18*120</f>
        <v>10800</v>
      </c>
      <c r="F18" s="4">
        <f>+$C$9*$B18</f>
        <v>78.408000000000001</v>
      </c>
      <c r="G18" s="4">
        <f>+($C$10*$B18)/6</f>
        <v>7.5240000000000009</v>
      </c>
      <c r="H18" s="4">
        <f t="shared" si="1"/>
        <v>1.0004210526315789</v>
      </c>
      <c r="I18">
        <f>+$B$12*B18</f>
        <v>1.161</v>
      </c>
      <c r="J18" s="4">
        <f>+$B$13*B18</f>
        <v>0.69300000000000006</v>
      </c>
    </row>
    <row r="25" spans="1:54" x14ac:dyDescent="0.25">
      <c r="B25" s="16" t="s">
        <v>32</v>
      </c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7" t="s">
        <v>33</v>
      </c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8" t="s">
        <v>34</v>
      </c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9" t="s">
        <v>47</v>
      </c>
      <c r="AJ25" s="19"/>
      <c r="AK25" s="19"/>
      <c r="AL25" s="19"/>
      <c r="AM25" s="19"/>
      <c r="AN25" s="19"/>
      <c r="AO25" s="19"/>
      <c r="AP25" s="19"/>
      <c r="AQ25" s="19"/>
      <c r="AR25" s="19"/>
    </row>
    <row r="26" spans="1:54" x14ac:dyDescent="0.25">
      <c r="A26" t="s">
        <v>0</v>
      </c>
      <c r="B26" t="s">
        <v>1</v>
      </c>
      <c r="C26" t="s">
        <v>2</v>
      </c>
      <c r="D26" t="s">
        <v>7</v>
      </c>
      <c r="E26" t="s">
        <v>8</v>
      </c>
      <c r="F26" t="s">
        <v>16</v>
      </c>
      <c r="G26" t="s">
        <v>44</v>
      </c>
      <c r="H26" t="s">
        <v>45</v>
      </c>
      <c r="I26" t="s">
        <v>25</v>
      </c>
      <c r="J26" t="s">
        <v>29</v>
      </c>
      <c r="K26" t="s">
        <v>30</v>
      </c>
      <c r="L26" t="s">
        <v>31</v>
      </c>
      <c r="M26" t="s">
        <v>1</v>
      </c>
      <c r="N26" t="s">
        <v>2</v>
      </c>
      <c r="O26" t="s">
        <v>7</v>
      </c>
      <c r="P26" t="s">
        <v>8</v>
      </c>
      <c r="Q26" t="s">
        <v>16</v>
      </c>
      <c r="R26" t="s">
        <v>44</v>
      </c>
      <c r="S26" t="s">
        <v>45</v>
      </c>
      <c r="T26" t="s">
        <v>25</v>
      </c>
      <c r="U26" t="s">
        <v>29</v>
      </c>
      <c r="V26" t="s">
        <v>30</v>
      </c>
      <c r="W26" t="s">
        <v>31</v>
      </c>
      <c r="X26" t="s">
        <v>1</v>
      </c>
      <c r="Y26" t="s">
        <v>2</v>
      </c>
      <c r="Z26" t="s">
        <v>7</v>
      </c>
      <c r="AA26" t="s">
        <v>8</v>
      </c>
      <c r="AB26" t="s">
        <v>16</v>
      </c>
      <c r="AC26" t="s">
        <v>44</v>
      </c>
      <c r="AD26" t="s">
        <v>45</v>
      </c>
      <c r="AE26" t="s">
        <v>25</v>
      </c>
      <c r="AF26" t="s">
        <v>29</v>
      </c>
      <c r="AG26" t="s">
        <v>30</v>
      </c>
      <c r="AH26" t="s">
        <v>31</v>
      </c>
      <c r="AI26" t="s">
        <v>2</v>
      </c>
      <c r="AJ26" t="s">
        <v>7</v>
      </c>
      <c r="AK26" t="s">
        <v>8</v>
      </c>
      <c r="AL26" t="s">
        <v>16</v>
      </c>
      <c r="AM26" t="s">
        <v>44</v>
      </c>
      <c r="AN26" t="s">
        <v>45</v>
      </c>
      <c r="AO26" t="s">
        <v>25</v>
      </c>
      <c r="AP26" t="s">
        <v>29</v>
      </c>
      <c r="AQ26" t="s">
        <v>30</v>
      </c>
      <c r="AR26" t="s">
        <v>31</v>
      </c>
    </row>
    <row r="27" spans="1:54" x14ac:dyDescent="0.25">
      <c r="A27" s="1">
        <v>40182</v>
      </c>
      <c r="B27">
        <v>7.3949999999999996</v>
      </c>
      <c r="C27">
        <f>+D16</f>
        <v>720</v>
      </c>
      <c r="D27" s="6">
        <f>+F16</f>
        <v>52.271999999999998</v>
      </c>
      <c r="E27" s="4">
        <f>+I16</f>
        <v>0.77400000000000002</v>
      </c>
      <c r="F27" s="6">
        <f>+C27-D27-E27</f>
        <v>666.95399999999995</v>
      </c>
      <c r="G27" s="6">
        <f>+C27</f>
        <v>720</v>
      </c>
      <c r="H27" s="6">
        <f>+F27</f>
        <v>666.95399999999995</v>
      </c>
      <c r="I27" s="5">
        <f>+C27*(MAX($A:$A)-$A27)</f>
        <v>3535920</v>
      </c>
      <c r="J27" s="6">
        <f>+H27+SUM($D$16:$E$16)-SUM($F$27:F27)</f>
        <v>7920</v>
      </c>
      <c r="M27">
        <v>6.14</v>
      </c>
      <c r="N27">
        <f>+D17</f>
        <v>600</v>
      </c>
      <c r="O27" s="7">
        <f>+F17</f>
        <v>43.56</v>
      </c>
      <c r="P27">
        <f>+I16</f>
        <v>0.77400000000000002</v>
      </c>
      <c r="Q27" s="6">
        <f>+N27-O27-P27</f>
        <v>555.66600000000005</v>
      </c>
      <c r="R27" s="6">
        <f>+N27</f>
        <v>600</v>
      </c>
      <c r="S27" s="6">
        <f>+Q27</f>
        <v>555.66600000000005</v>
      </c>
      <c r="T27" s="5">
        <f>+N27*(MAX($A:$A)-$A27)</f>
        <v>2946600</v>
      </c>
      <c r="U27" s="6">
        <f>+S27+SUM($D$17:$E$17)-SUM($Q$27:Q27)</f>
        <v>6600</v>
      </c>
      <c r="X27">
        <v>2.7850000000000001</v>
      </c>
      <c r="Y27">
        <f>+D18</f>
        <v>1080</v>
      </c>
      <c r="Z27" s="7">
        <f>+F18</f>
        <v>78.408000000000001</v>
      </c>
      <c r="AA27">
        <f>+I18</f>
        <v>1.161</v>
      </c>
      <c r="AB27" s="6">
        <f>+Y27-Z27-AA27</f>
        <v>1000.431</v>
      </c>
      <c r="AC27" s="6">
        <f>+Y27</f>
        <v>1080</v>
      </c>
      <c r="AD27" s="6">
        <f>+AB27</f>
        <v>1000.431</v>
      </c>
      <c r="AE27" s="5">
        <f>+Y27*(MAX($A:$A)-$A27)</f>
        <v>5303880</v>
      </c>
      <c r="AF27" s="6">
        <f>+AD27+SUM($D$18:$E$18)-SUM($AB$27:AB27)</f>
        <v>11880</v>
      </c>
      <c r="AI27" s="6">
        <f>+C27+N27+Y27</f>
        <v>2400</v>
      </c>
      <c r="AL27" s="6">
        <f>+F27+Q27+AB27</f>
        <v>2223.0509999999999</v>
      </c>
      <c r="AM27" s="6">
        <f>+G27+R27+AC27</f>
        <v>2400</v>
      </c>
      <c r="AN27" s="6">
        <f>+H27+S27+AD27</f>
        <v>2223.0509999999999</v>
      </c>
      <c r="AO27" s="5">
        <f>+AI27*(MAX($A:$A)-$A27)</f>
        <v>11786400</v>
      </c>
      <c r="AP27" s="6">
        <f>+AN27+SUM($D$16:$E$18)-SUM($AL$27:AL27)</f>
        <v>26400</v>
      </c>
      <c r="AT27" s="1">
        <f>+EOMONTH(A27,0)</f>
        <v>40209</v>
      </c>
      <c r="AU27">
        <f>+VLOOKUP($AT27,$A$27:$AR$3286,10,1)</f>
        <v>7892.1933798029213</v>
      </c>
      <c r="AV27">
        <f>+VLOOKUP($AT27,$A$27:$AR$3286,21,1)</f>
        <v>6566.6450386600136</v>
      </c>
      <c r="AW27">
        <f>+VLOOKUP($AT27,$A$27:$AR$3286,32,1)</f>
        <v>11874.941400164378</v>
      </c>
      <c r="AX27">
        <f>+VLOOKUP($AT27,$A$27:$AR$3286,42,1)</f>
        <v>26333.77981862731</v>
      </c>
    </row>
    <row r="28" spans="1:54" x14ac:dyDescent="0.25">
      <c r="A28" s="1">
        <v>40183</v>
      </c>
      <c r="B28">
        <v>7.48</v>
      </c>
      <c r="G28">
        <f>+($B28/$B27*G27)+C28</f>
        <v>728.27586206896558</v>
      </c>
      <c r="H28">
        <f>+($B28/$B27*H27)+F28</f>
        <v>674.62013793103449</v>
      </c>
      <c r="I28" s="5">
        <f t="shared" ref="I28:I91" si="2">+C28*(MAX($A:$A)-$A28)</f>
        <v>0</v>
      </c>
      <c r="J28" s="6">
        <f>+H28+SUM($D$16:$E$16)-SUM($F$27:F28)</f>
        <v>7927.6661379310353</v>
      </c>
      <c r="K28" s="10">
        <f>+J28/J27-1</f>
        <v>9.6794670846400699E-4</v>
      </c>
      <c r="L28" s="10">
        <f>+H28/SUM(F$27:F28)-1</f>
        <v>1.1494252873563315E-2</v>
      </c>
      <c r="M28">
        <v>6.1440000000000001</v>
      </c>
      <c r="R28">
        <f>+($M28/$M27*R27)+N28</f>
        <v>600.3908794788274</v>
      </c>
      <c r="S28">
        <f>+($M28/$M27*S27)+Q28</f>
        <v>556.02799739413683</v>
      </c>
      <c r="T28" s="5">
        <f t="shared" ref="T28:T91" si="3">+N28*(MAX($A:$A)-$A28)</f>
        <v>0</v>
      </c>
      <c r="U28" s="6">
        <f>+S28+SUM($D$17:$E$17)-SUM($Q$27:Q28)</f>
        <v>6600.3619973941368</v>
      </c>
      <c r="V28" s="10">
        <f t="shared" ref="V28:V91" si="4">+U28/U27-1</f>
        <v>5.4848090020653828E-5</v>
      </c>
      <c r="W28" s="10">
        <f>+S28/SUM(Q$27:Q28)-1</f>
        <v>6.514657980456473E-4</v>
      </c>
      <c r="X28">
        <v>2.774</v>
      </c>
      <c r="AC28">
        <f>+($X28/$X27*AC27)+Y28</f>
        <v>1075.7342908438061</v>
      </c>
      <c r="AD28">
        <f>+($X28/$X27*AD27)+AB28</f>
        <v>996.47956696588869</v>
      </c>
      <c r="AE28" s="5">
        <f t="shared" ref="AE28:AE91" si="5">+Y28*(MAX($A:$A)-$A28)</f>
        <v>0</v>
      </c>
      <c r="AF28" s="6">
        <f>+AD28+SUM($D$18:$E$18)-SUM($AB$27:AB28)</f>
        <v>11876.048566965888</v>
      </c>
      <c r="AG28" s="10">
        <f t="shared" ref="AG28:AG91" si="6">+AF28/AF27-1</f>
        <v>-3.3261220825853144E-4</v>
      </c>
      <c r="AH28" s="10">
        <f>+AD28/SUM(AB$27:AB28)-1</f>
        <v>-3.9497307001795656E-3</v>
      </c>
      <c r="AI28" s="6">
        <f t="shared" ref="AI28:AI91" si="7">+C28+N28+Y28</f>
        <v>0</v>
      </c>
      <c r="AL28" s="6">
        <f t="shared" ref="AL28:AL91" si="8">+F28+Q28+AB28</f>
        <v>0</v>
      </c>
      <c r="AM28" s="6">
        <f t="shared" ref="AM28:AM91" si="9">+G28+R28+AC28</f>
        <v>2404.4010323915991</v>
      </c>
      <c r="AN28" s="6">
        <f t="shared" ref="AN28:AN91" si="10">+H28+S28+AD28</f>
        <v>2227.1277022910599</v>
      </c>
      <c r="AO28" s="5">
        <f t="shared" ref="AO28:AO91" si="11">+AI28*(MAX($A:$A)-$A28)</f>
        <v>0</v>
      </c>
      <c r="AP28" s="6">
        <f>+AN28+SUM($D$16:$E$18)-SUM($AL$27:AL28)</f>
        <v>26404.076702291059</v>
      </c>
      <c r="AQ28" s="10">
        <f>+AP28/AP27-1</f>
        <v>1.5442054132797089E-4</v>
      </c>
      <c r="AR28" s="10">
        <f>+AN28/SUM(AL$27:AL28)-1</f>
        <v>1.8338321032940197E-3</v>
      </c>
      <c r="AT28" s="1">
        <f>+EOMONTH(AT27,1)</f>
        <v>40237</v>
      </c>
      <c r="AU28">
        <f t="shared" ref="AU28:AU91" si="12">+VLOOKUP($AT28,$A$27:$AR$3286,10,1)</f>
        <v>7906.6890787183765</v>
      </c>
      <c r="AV28">
        <f t="shared" ref="AV28:AV91" si="13">+VLOOKUP($AT28,$A$27:$AR$3286,21,1)</f>
        <v>6570.4199640906882</v>
      </c>
      <c r="AW28">
        <f t="shared" ref="AW28:AW91" si="14">+VLOOKUP($AT28,$A$27:$AR$3286,32,1)</f>
        <v>11894.06975422604</v>
      </c>
      <c r="AX28">
        <f t="shared" ref="AX28:AX91" si="15">+VLOOKUP($AT28,$A$27:$AR$3286,42,1)</f>
        <v>26371.178797035107</v>
      </c>
      <c r="AY28">
        <f>+AU28/AU27-1</f>
        <v>1.8367136001191664E-3</v>
      </c>
      <c r="AZ28">
        <f>+AV28/AV27-1</f>
        <v>5.7486363408565389E-4</v>
      </c>
      <c r="BA28">
        <f>+AW28/AW27-1</f>
        <v>1.6108167120216788E-3</v>
      </c>
      <c r="BB28">
        <f>+AX28/AX27-1</f>
        <v>1.4201902903943076E-3</v>
      </c>
    </row>
    <row r="29" spans="1:54" x14ac:dyDescent="0.25">
      <c r="A29" s="1">
        <v>40185</v>
      </c>
      <c r="B29">
        <v>7.5110000000000001</v>
      </c>
      <c r="G29">
        <f t="shared" ref="G29:G92" si="16">+(B29/B28*G28)+F29</f>
        <v>731.2941176470589</v>
      </c>
      <c r="H29">
        <f t="shared" ref="H29:H92" si="17">+($B29/$B28*H28)+F29</f>
        <v>677.41602352941175</v>
      </c>
      <c r="I29" s="5">
        <f t="shared" si="2"/>
        <v>0</v>
      </c>
      <c r="J29" s="6">
        <f>+H29+SUM($D$16:$E$16)-SUM($F$27:F29)</f>
        <v>7930.4620235294115</v>
      </c>
      <c r="K29" s="10">
        <f t="shared" ref="K29:K92" si="18">+J29/J28-1</f>
        <v>3.5267448827069892E-4</v>
      </c>
      <c r="L29" s="10">
        <f>+H29/SUM(F$27:F29)-1</f>
        <v>1.5686274509803866E-2</v>
      </c>
      <c r="M29">
        <v>6.1449999999999996</v>
      </c>
      <c r="R29">
        <f t="shared" ref="R29:R92" si="19">+($M29/$M28*R28)+N29</f>
        <v>600.48859934853419</v>
      </c>
      <c r="S29">
        <f t="shared" ref="S29:S92" si="20">+($M29/$M28*S28)+Q29</f>
        <v>556.11849674267091</v>
      </c>
      <c r="T29" s="5">
        <f t="shared" si="3"/>
        <v>0</v>
      </c>
      <c r="U29" s="6">
        <f>+S29+SUM($D$17:$E$17)-SUM($Q$27:Q29)</f>
        <v>6600.4524967426705</v>
      </c>
      <c r="V29" s="10">
        <f t="shared" si="4"/>
        <v>1.3711270468119707E-5</v>
      </c>
      <c r="W29" s="10">
        <f>+S29/SUM(Q$27:Q29)-1</f>
        <v>8.1433224755667055E-4</v>
      </c>
      <c r="X29">
        <v>2.7719999999999998</v>
      </c>
      <c r="AC29">
        <f t="shared" ref="AC29:AC92" si="21">+(X29/X28*AC28)+AB29</f>
        <v>1074.9587073608616</v>
      </c>
      <c r="AD29">
        <f t="shared" ref="AD29:AD92" si="22">+($X29/$X28*AD28)+AB29</f>
        <v>995.76112459605019</v>
      </c>
      <c r="AE29" s="5">
        <f t="shared" si="5"/>
        <v>0</v>
      </c>
      <c r="AF29" s="6">
        <f>+AD29+SUM($D$18:$E$18)-SUM($AB$27:AB29)</f>
        <v>11875.33012459605</v>
      </c>
      <c r="AG29" s="10">
        <f t="shared" si="6"/>
        <v>-6.0495068354371462E-5</v>
      </c>
      <c r="AH29" s="10">
        <f>+AD29/SUM(AB$27:AB29)-1</f>
        <v>-4.6678635547577896E-3</v>
      </c>
      <c r="AI29" s="6">
        <f t="shared" si="7"/>
        <v>0</v>
      </c>
      <c r="AL29" s="6">
        <f t="shared" si="8"/>
        <v>0</v>
      </c>
      <c r="AM29" s="6">
        <f t="shared" si="9"/>
        <v>2406.7414243564544</v>
      </c>
      <c r="AN29" s="6">
        <f t="shared" si="10"/>
        <v>2229.295644868133</v>
      </c>
      <c r="AO29" s="5">
        <f t="shared" si="11"/>
        <v>0</v>
      </c>
      <c r="AP29" s="6">
        <f>+AN29+SUM($D$16:$E$18)-SUM($AL$27:AL29)</f>
        <v>26406.244644868133</v>
      </c>
      <c r="AQ29" s="10">
        <f t="shared" ref="AQ29:AQ92" si="23">+AP29/AP28-1</f>
        <v>8.2106358102240762E-5</v>
      </c>
      <c r="AR29" s="10">
        <f>+AN29/SUM(AL$27:AL29)-1</f>
        <v>2.8090425582376621E-3</v>
      </c>
      <c r="AT29" s="1">
        <f t="shared" ref="AT29:AT92" si="24">+EOMONTH(AT28,1)</f>
        <v>40268</v>
      </c>
      <c r="AU29">
        <f t="shared" si="12"/>
        <v>7967.3587123634134</v>
      </c>
      <c r="AV29">
        <f t="shared" si="13"/>
        <v>6610.9050855586702</v>
      </c>
      <c r="AW29">
        <f t="shared" si="14"/>
        <v>11936.812598068045</v>
      </c>
      <c r="AX29">
        <f t="shared" si="15"/>
        <v>26515.076395990127</v>
      </c>
      <c r="AY29">
        <f t="shared" ref="AY29:AY92" si="25">+AU29/AU28-1</f>
        <v>7.6732034156161699E-3</v>
      </c>
      <c r="AZ29">
        <f t="shared" ref="AZ29:AZ92" si="26">+AV29/AV28-1</f>
        <v>6.1617250783427835E-3</v>
      </c>
      <c r="BA29">
        <f t="shared" ref="BA29:BA92" si="27">+AW29/AW28-1</f>
        <v>3.5936264647193905E-3</v>
      </c>
      <c r="BB29">
        <f t="shared" ref="BB29:BB92" si="28">+AX29/AX28-1</f>
        <v>5.4566236899200593E-3</v>
      </c>
    </row>
    <row r="30" spans="1:54" x14ac:dyDescent="0.25">
      <c r="A30" s="1">
        <v>40186</v>
      </c>
      <c r="B30">
        <v>7.5209999999999999</v>
      </c>
      <c r="C30">
        <f>+$C$16</f>
        <v>60</v>
      </c>
      <c r="D30" s="7">
        <f>+$G$16</f>
        <v>5.016</v>
      </c>
      <c r="E30" s="7">
        <f>+$J$16</f>
        <v>0.46199999999999997</v>
      </c>
      <c r="F30" s="6">
        <f>+C30-D30-E30</f>
        <v>54.521999999999998</v>
      </c>
      <c r="G30">
        <f t="shared" si="16"/>
        <v>786.78974847870188</v>
      </c>
      <c r="H30">
        <f t="shared" si="17"/>
        <v>732.83992210953352</v>
      </c>
      <c r="I30" s="5">
        <f t="shared" si="2"/>
        <v>294420</v>
      </c>
      <c r="J30" s="6">
        <f>+H30+SUM($D$16:$E$16)-SUM($F$27:F30)</f>
        <v>7931.3639221095336</v>
      </c>
      <c r="K30" s="10">
        <f t="shared" si="18"/>
        <v>1.1372585575042393E-4</v>
      </c>
      <c r="L30" s="10">
        <f>+H30/SUM(F$27:F30)-1</f>
        <v>1.5750935733875426E-2</v>
      </c>
      <c r="M30">
        <v>6.1639999999999997</v>
      </c>
      <c r="N30">
        <f>+$C$17</f>
        <v>50</v>
      </c>
      <c r="O30" s="7">
        <f>+$G$17</f>
        <v>4.1800000000000006</v>
      </c>
      <c r="P30" s="7">
        <f>+$J$17</f>
        <v>0.38500000000000001</v>
      </c>
      <c r="Q30" s="6">
        <f>+N30-O30-P30</f>
        <v>45.435000000000002</v>
      </c>
      <c r="R30">
        <f t="shared" si="19"/>
        <v>652.34527687296418</v>
      </c>
      <c r="S30">
        <f t="shared" si="20"/>
        <v>603.27298436482079</v>
      </c>
      <c r="T30" s="5">
        <f t="shared" si="3"/>
        <v>245350</v>
      </c>
      <c r="U30" s="6">
        <f>+S30+SUM($D$17:$E$17)-SUM($Q$27:Q30)</f>
        <v>6602.1719843648207</v>
      </c>
      <c r="V30" s="10">
        <f t="shared" si="4"/>
        <v>2.6051056696463348E-4</v>
      </c>
      <c r="W30" s="10">
        <f>+S30/SUM(Q$27:Q30)-1</f>
        <v>3.6133434561258504E-3</v>
      </c>
      <c r="X30">
        <v>2.7719999999999998</v>
      </c>
      <c r="Y30">
        <f>+$C$18</f>
        <v>90</v>
      </c>
      <c r="Z30" s="7">
        <f>+$G$18</f>
        <v>7.5240000000000009</v>
      </c>
      <c r="AA30" s="7">
        <f>+$J$18</f>
        <v>0.69300000000000006</v>
      </c>
      <c r="AB30" s="6">
        <f>+Y30-Z30-AA30</f>
        <v>81.783000000000001</v>
      </c>
      <c r="AC30">
        <f t="shared" si="21"/>
        <v>1156.7417073608615</v>
      </c>
      <c r="AD30">
        <f t="shared" si="22"/>
        <v>1077.5441245960501</v>
      </c>
      <c r="AE30" s="5">
        <f t="shared" si="5"/>
        <v>441630</v>
      </c>
      <c r="AF30" s="6">
        <f>+AD30+SUM($D$18:$E$18)-SUM($AB$27:AB30)</f>
        <v>11875.33012459605</v>
      </c>
      <c r="AG30" s="10">
        <f t="shared" si="6"/>
        <v>0</v>
      </c>
      <c r="AH30" s="10">
        <f>+AD30/SUM(AB$27:AB30)-1</f>
        <v>-4.3151127262721634E-3</v>
      </c>
      <c r="AI30" s="6">
        <f t="shared" si="7"/>
        <v>200</v>
      </c>
      <c r="AL30" s="6">
        <f t="shared" si="8"/>
        <v>181.74</v>
      </c>
      <c r="AM30" s="6">
        <f t="shared" si="9"/>
        <v>2595.8767327125279</v>
      </c>
      <c r="AN30" s="6">
        <f t="shared" si="10"/>
        <v>2413.6570310704046</v>
      </c>
      <c r="AO30" s="5">
        <f t="shared" si="11"/>
        <v>981400</v>
      </c>
      <c r="AP30" s="6">
        <f>+AN30+SUM($D$16:$E$18)-SUM($AL$27:AL30)</f>
        <v>26408.866031070404</v>
      </c>
      <c r="AQ30" s="10">
        <f t="shared" si="23"/>
        <v>9.9271450277216289E-5</v>
      </c>
      <c r="AR30" s="10">
        <f>+AN30/SUM(AL$27:AL30)-1</f>
        <v>3.6868197986454909E-3</v>
      </c>
      <c r="AT30" s="1">
        <f t="shared" si="24"/>
        <v>40298</v>
      </c>
      <c r="AU30">
        <f t="shared" si="12"/>
        <v>7984.3826168980368</v>
      </c>
      <c r="AV30">
        <f t="shared" si="13"/>
        <v>6592.740466767249</v>
      </c>
      <c r="AW30">
        <f t="shared" si="14"/>
        <v>11920.666068079294</v>
      </c>
      <c r="AX30">
        <f t="shared" si="15"/>
        <v>26497.789151744579</v>
      </c>
      <c r="AY30">
        <f t="shared" si="25"/>
        <v>2.1367061719219649E-3</v>
      </c>
      <c r="AZ30">
        <f t="shared" si="26"/>
        <v>-2.7476750242718673E-3</v>
      </c>
      <c r="BA30">
        <f t="shared" si="27"/>
        <v>-1.3526667907448608E-3</v>
      </c>
      <c r="BB30">
        <f t="shared" si="28"/>
        <v>-6.5197791578541775E-4</v>
      </c>
    </row>
    <row r="31" spans="1:54" x14ac:dyDescent="0.25">
      <c r="A31" s="1">
        <v>40189</v>
      </c>
      <c r="B31">
        <v>7.4720000000000004</v>
      </c>
      <c r="G31">
        <f t="shared" si="16"/>
        <v>781.66374160787939</v>
      </c>
      <c r="H31">
        <f t="shared" si="17"/>
        <v>728.06540327116545</v>
      </c>
      <c r="I31" s="5">
        <f t="shared" si="2"/>
        <v>0</v>
      </c>
      <c r="J31" s="6">
        <f>+H31+SUM($D$16:$E$16)-SUM($F$27:F31)</f>
        <v>7926.5894032711649</v>
      </c>
      <c r="K31" s="10">
        <f t="shared" si="18"/>
        <v>-6.0197954415619481E-4</v>
      </c>
      <c r="L31" s="10">
        <f>+H31/SUM(F$27:F31)-1</f>
        <v>9.13322587468679E-3</v>
      </c>
      <c r="M31">
        <v>6.1580000000000004</v>
      </c>
      <c r="R31">
        <f t="shared" si="19"/>
        <v>651.71028795971995</v>
      </c>
      <c r="S31">
        <f t="shared" si="20"/>
        <v>602.68576212176617</v>
      </c>
      <c r="T31" s="5">
        <f t="shared" si="3"/>
        <v>0</v>
      </c>
      <c r="U31" s="6">
        <f>+S31+SUM($D$17:$E$17)-SUM($Q$27:Q31)</f>
        <v>6601.5847621217654</v>
      </c>
      <c r="V31" s="10">
        <f t="shared" si="4"/>
        <v>-8.8943796745399872E-5</v>
      </c>
      <c r="W31" s="10">
        <f>+S31/SUM(Q$27:Q31)-1</f>
        <v>2.6364323495819963E-3</v>
      </c>
      <c r="X31">
        <v>2.7570000000000001</v>
      </c>
      <c r="AC31">
        <f t="shared" si="21"/>
        <v>1150.4822825374804</v>
      </c>
      <c r="AD31">
        <f t="shared" si="22"/>
        <v>1071.7132581209632</v>
      </c>
      <c r="AE31" s="5">
        <f t="shared" si="5"/>
        <v>0</v>
      </c>
      <c r="AF31" s="6">
        <f>+AD31+SUM($D$18:$E$18)-SUM($AB$27:AB31)</f>
        <v>11869.499258120963</v>
      </c>
      <c r="AG31" s="10">
        <f t="shared" si="6"/>
        <v>-4.9100668477508602E-4</v>
      </c>
      <c r="AH31" s="10">
        <f>+AD31/SUM(AB$27:AB31)-1</f>
        <v>-9.7030179604372657E-3</v>
      </c>
      <c r="AI31" s="6">
        <f t="shared" si="7"/>
        <v>0</v>
      </c>
      <c r="AL31" s="6">
        <f t="shared" si="8"/>
        <v>0</v>
      </c>
      <c r="AM31" s="6">
        <f t="shared" si="9"/>
        <v>2583.8563121050797</v>
      </c>
      <c r="AN31" s="6">
        <f t="shared" si="10"/>
        <v>2402.4644235138949</v>
      </c>
      <c r="AO31" s="5">
        <f t="shared" si="11"/>
        <v>0</v>
      </c>
      <c r="AP31" s="6">
        <f>+AN31+SUM($D$16:$E$18)-SUM($AL$27:AL31)</f>
        <v>26397.673423513894</v>
      </c>
      <c r="AQ31" s="10">
        <f t="shared" si="23"/>
        <v>-4.2382007403651833E-4</v>
      </c>
      <c r="AR31" s="10">
        <f>+AN31/SUM(AL$27:AL31)-1</f>
        <v>-9.6747554615150833E-4</v>
      </c>
      <c r="AT31" s="1">
        <f t="shared" si="24"/>
        <v>40329</v>
      </c>
      <c r="AU31">
        <f t="shared" si="12"/>
        <v>7973.0751898357248</v>
      </c>
      <c r="AV31">
        <f t="shared" si="13"/>
        <v>6550.1179466672147</v>
      </c>
      <c r="AW31">
        <f t="shared" si="14"/>
        <v>11906.349355450418</v>
      </c>
      <c r="AX31">
        <f t="shared" si="15"/>
        <v>26429.542491953358</v>
      </c>
      <c r="AY31">
        <f t="shared" si="25"/>
        <v>-1.4161930364385844E-3</v>
      </c>
      <c r="AZ31">
        <f t="shared" si="26"/>
        <v>-6.4650687092698833E-3</v>
      </c>
      <c r="BA31">
        <f t="shared" si="27"/>
        <v>-1.2009993860336854E-3</v>
      </c>
      <c r="BB31">
        <f t="shared" si="28"/>
        <v>-2.5755605269704995E-3</v>
      </c>
    </row>
    <row r="32" spans="1:54" x14ac:dyDescent="0.25">
      <c r="A32" s="1">
        <v>40190</v>
      </c>
      <c r="B32">
        <v>7.43</v>
      </c>
      <c r="G32">
        <f t="shared" si="16"/>
        <v>777.2700214328886</v>
      </c>
      <c r="H32">
        <f t="shared" si="17"/>
        <v>723.97295855256402</v>
      </c>
      <c r="I32" s="5">
        <f t="shared" si="2"/>
        <v>0</v>
      </c>
      <c r="J32" s="6">
        <f>+H32+SUM($D$16:$E$16)-SUM($F$27:F32)</f>
        <v>7922.4969585525641</v>
      </c>
      <c r="K32" s="10">
        <f t="shared" si="18"/>
        <v>-5.162932644035001E-4</v>
      </c>
      <c r="L32" s="10">
        <f>+H32/SUM(F$27:F32)-1</f>
        <v>3.46090313823888E-3</v>
      </c>
      <c r="M32">
        <v>6.1</v>
      </c>
      <c r="R32">
        <f t="shared" si="19"/>
        <v>645.5720617983585</v>
      </c>
      <c r="S32">
        <f t="shared" si="20"/>
        <v>597.0092804389044</v>
      </c>
      <c r="T32" s="5">
        <f t="shared" si="3"/>
        <v>0</v>
      </c>
      <c r="U32" s="6">
        <f>+S32+SUM($D$17:$E$17)-SUM($Q$27:Q32)</f>
        <v>6595.9082804389036</v>
      </c>
      <c r="V32" s="10">
        <f t="shared" si="4"/>
        <v>-8.5986651499680988E-4</v>
      </c>
      <c r="W32" s="10">
        <f>+S32/SUM(Q$27:Q32)-1</f>
        <v>-6.8070416803427403E-3</v>
      </c>
      <c r="X32">
        <v>2.754</v>
      </c>
      <c r="AC32">
        <f t="shared" si="21"/>
        <v>1149.2303975728041</v>
      </c>
      <c r="AD32">
        <f t="shared" si="22"/>
        <v>1070.5470848259458</v>
      </c>
      <c r="AE32" s="5">
        <f t="shared" si="5"/>
        <v>0</v>
      </c>
      <c r="AF32" s="6">
        <f>+AD32+SUM($D$18:$E$18)-SUM($AB$27:AB32)</f>
        <v>11868.333084825947</v>
      </c>
      <c r="AG32" s="10">
        <f t="shared" si="6"/>
        <v>-9.8249578154518957E-5</v>
      </c>
      <c r="AH32" s="10">
        <f>+AD32/SUM(AB$27:AB32)-1</f>
        <v>-1.0780599007270353E-2</v>
      </c>
      <c r="AI32" s="6">
        <f t="shared" si="7"/>
        <v>0</v>
      </c>
      <c r="AL32" s="6">
        <f t="shared" si="8"/>
        <v>0</v>
      </c>
      <c r="AM32" s="6">
        <f t="shared" si="9"/>
        <v>2572.0724808040513</v>
      </c>
      <c r="AN32" s="6">
        <f t="shared" si="10"/>
        <v>2391.5293238174145</v>
      </c>
      <c r="AO32" s="5">
        <f t="shared" si="11"/>
        <v>0</v>
      </c>
      <c r="AP32" s="6">
        <f>+AN32+SUM($D$16:$E$18)-SUM($AL$27:AL32)</f>
        <v>26386.738323817412</v>
      </c>
      <c r="AQ32" s="10">
        <f t="shared" si="23"/>
        <v>-4.1424482836205367E-4</v>
      </c>
      <c r="AR32" s="10">
        <f>+AN32/SUM(AL$27:AL32)-1</f>
        <v>-5.5146897100769587E-3</v>
      </c>
      <c r="AT32" s="1">
        <f t="shared" si="24"/>
        <v>40359</v>
      </c>
      <c r="AU32">
        <f t="shared" si="12"/>
        <v>7966.8431805808004</v>
      </c>
      <c r="AV32">
        <f t="shared" si="13"/>
        <v>6534.8557542414983</v>
      </c>
      <c r="AW32">
        <f t="shared" si="14"/>
        <v>11907.54045034443</v>
      </c>
      <c r="AX32">
        <f t="shared" si="15"/>
        <v>26409.239385166729</v>
      </c>
      <c r="AY32">
        <f t="shared" si="25"/>
        <v>-7.8163181790502634E-4</v>
      </c>
      <c r="AZ32">
        <f t="shared" si="26"/>
        <v>-2.3300637561011195E-3</v>
      </c>
      <c r="BA32">
        <f t="shared" si="27"/>
        <v>1.0003863135987778E-4</v>
      </c>
      <c r="BB32">
        <f t="shared" si="28"/>
        <v>-7.6819743636535875E-4</v>
      </c>
    </row>
    <row r="33" spans="1:54" x14ac:dyDescent="0.25">
      <c r="A33" s="1">
        <v>40191</v>
      </c>
      <c r="B33">
        <v>7.3840000000000003</v>
      </c>
      <c r="G33">
        <f t="shared" si="16"/>
        <v>772.45785171742261</v>
      </c>
      <c r="H33">
        <f t="shared" si="17"/>
        <v>719.49075719409598</v>
      </c>
      <c r="I33" s="5">
        <f t="shared" si="2"/>
        <v>0</v>
      </c>
      <c r="J33" s="6">
        <f>+H33+SUM($D$16:$E$16)-SUM($F$27:F33)</f>
        <v>7918.014757194097</v>
      </c>
      <c r="K33" s="10">
        <f t="shared" si="18"/>
        <v>-5.6575614757770065E-4</v>
      </c>
      <c r="L33" s="10">
        <f>+H33/SUM(F$27:F33)-1</f>
        <v>-2.751640811203715E-3</v>
      </c>
      <c r="M33">
        <v>6.1</v>
      </c>
      <c r="R33">
        <f t="shared" si="19"/>
        <v>645.5720617983585</v>
      </c>
      <c r="S33">
        <f t="shared" si="20"/>
        <v>597.0092804389044</v>
      </c>
      <c r="T33" s="5">
        <f t="shared" si="3"/>
        <v>0</v>
      </c>
      <c r="U33" s="6">
        <f>+S33+SUM($D$17:$E$17)-SUM($Q$27:Q33)</f>
        <v>6595.9082804389036</v>
      </c>
      <c r="V33" s="10">
        <f t="shared" si="4"/>
        <v>0</v>
      </c>
      <c r="W33" s="10">
        <f>+S33/SUM(Q$27:Q33)-1</f>
        <v>-6.8070416803427403E-3</v>
      </c>
      <c r="X33">
        <v>2.7730000000000001</v>
      </c>
      <c r="AC33">
        <f t="shared" si="21"/>
        <v>1157.1590023490874</v>
      </c>
      <c r="AD33">
        <f t="shared" si="22"/>
        <v>1077.9328490277226</v>
      </c>
      <c r="AE33" s="5">
        <f t="shared" si="5"/>
        <v>0</v>
      </c>
      <c r="AF33" s="6">
        <f>+AD33+SUM($D$18:$E$18)-SUM($AB$27:AB33)</f>
        <v>11875.718849027722</v>
      </c>
      <c r="AG33" s="10">
        <f t="shared" si="6"/>
        <v>6.2230846985733557E-4</v>
      </c>
      <c r="AH33" s="10">
        <f>+AD33/SUM(AB$27:AB33)-1</f>
        <v>-3.9559190439943936E-3</v>
      </c>
      <c r="AI33" s="6">
        <f t="shared" si="7"/>
        <v>0</v>
      </c>
      <c r="AL33" s="6">
        <f t="shared" si="8"/>
        <v>0</v>
      </c>
      <c r="AM33" s="6">
        <f t="shared" si="9"/>
        <v>2575.1889158648682</v>
      </c>
      <c r="AN33" s="6">
        <f t="shared" si="10"/>
        <v>2394.4328866607229</v>
      </c>
      <c r="AO33" s="5">
        <f t="shared" si="11"/>
        <v>0</v>
      </c>
      <c r="AP33" s="6">
        <f>+AN33+SUM($D$16:$E$18)-SUM($AL$27:AL33)</f>
        <v>26389.641886660724</v>
      </c>
      <c r="AQ33" s="10">
        <f t="shared" si="23"/>
        <v>1.1003871746773086E-4</v>
      </c>
      <c r="AR33" s="10">
        <f>+AN33/SUM(AL$27:AL33)-1</f>
        <v>-4.3072821460481414E-3</v>
      </c>
      <c r="AT33" s="1">
        <f t="shared" si="24"/>
        <v>40390</v>
      </c>
      <c r="AU33">
        <f t="shared" si="12"/>
        <v>7984.1987305400189</v>
      </c>
      <c r="AV33">
        <f t="shared" si="13"/>
        <v>6576.6214641393335</v>
      </c>
      <c r="AW33">
        <f t="shared" si="14"/>
        <v>11899.206922879148</v>
      </c>
      <c r="AX33">
        <f t="shared" si="15"/>
        <v>26460.0271175585</v>
      </c>
      <c r="AY33">
        <f t="shared" si="25"/>
        <v>2.1784726479270322E-3</v>
      </c>
      <c r="AZ33">
        <f t="shared" si="26"/>
        <v>6.39122139317716E-3</v>
      </c>
      <c r="BA33">
        <f t="shared" si="27"/>
        <v>-6.998529629215211E-4</v>
      </c>
      <c r="BB33">
        <f t="shared" si="28"/>
        <v>1.9231047002548074E-3</v>
      </c>
    </row>
    <row r="34" spans="1:54" x14ac:dyDescent="0.25">
      <c r="A34" s="1">
        <v>40192</v>
      </c>
      <c r="B34">
        <v>7.4050000000000002</v>
      </c>
      <c r="G34">
        <f t="shared" si="16"/>
        <v>774.65471180491795</v>
      </c>
      <c r="H34">
        <f t="shared" si="17"/>
        <v>721.53697955339658</v>
      </c>
      <c r="I34" s="5">
        <f t="shared" si="2"/>
        <v>0</v>
      </c>
      <c r="J34" s="6">
        <f>+H34+SUM($D$16:$E$16)-SUM($F$27:F34)</f>
        <v>7920.0609795533974</v>
      </c>
      <c r="K34" s="10">
        <f t="shared" si="18"/>
        <v>2.5842618661964245E-4</v>
      </c>
      <c r="L34" s="10">
        <f>+H34/SUM(F$27:F34)-1</f>
        <v>8.4520557020129061E-5</v>
      </c>
      <c r="M34">
        <v>6.133</v>
      </c>
      <c r="R34">
        <f t="shared" si="19"/>
        <v>649.06450082120216</v>
      </c>
      <c r="S34">
        <f t="shared" si="20"/>
        <v>600.2390027757051</v>
      </c>
      <c r="T34" s="5">
        <f t="shared" si="3"/>
        <v>0</v>
      </c>
      <c r="U34" s="6">
        <f>+S34+SUM($D$17:$E$17)-SUM($Q$27:Q34)</f>
        <v>6599.1380027757041</v>
      </c>
      <c r="V34" s="10">
        <f t="shared" si="4"/>
        <v>4.8965543477597073E-4</v>
      </c>
      <c r="W34" s="10">
        <f>+S34/SUM(Q$27:Q34)-1</f>
        <v>-1.4340305943510989E-3</v>
      </c>
      <c r="X34">
        <v>2.786</v>
      </c>
      <c r="AC34">
        <f t="shared" si="21"/>
        <v>1162.5838371960176</v>
      </c>
      <c r="AD34">
        <f t="shared" si="22"/>
        <v>1082.9862666394645</v>
      </c>
      <c r="AE34" s="5">
        <f t="shared" si="5"/>
        <v>0</v>
      </c>
      <c r="AF34" s="6">
        <f>+AD34+SUM($D$18:$E$18)-SUM($AB$27:AB34)</f>
        <v>11880.772266639464</v>
      </c>
      <c r="AG34" s="10">
        <f t="shared" si="6"/>
        <v>4.2552519775718167E-4</v>
      </c>
      <c r="AH34" s="10">
        <f>+AD34/SUM(AB$27:AB34)-1</f>
        <v>7.1359882561528032E-4</v>
      </c>
      <c r="AI34" s="6">
        <f t="shared" si="7"/>
        <v>0</v>
      </c>
      <c r="AL34" s="6">
        <f t="shared" si="8"/>
        <v>0</v>
      </c>
      <c r="AM34" s="6">
        <f t="shared" si="9"/>
        <v>2586.3030498221378</v>
      </c>
      <c r="AN34" s="6">
        <f t="shared" si="10"/>
        <v>2404.7622489685664</v>
      </c>
      <c r="AO34" s="5">
        <f t="shared" si="11"/>
        <v>0</v>
      </c>
      <c r="AP34" s="6">
        <f>+AN34+SUM($D$16:$E$18)-SUM($AL$27:AL34)</f>
        <v>26399.971248968566</v>
      </c>
      <c r="AQ34" s="10">
        <f t="shared" si="23"/>
        <v>3.9141729744596176E-4</v>
      </c>
      <c r="AR34" s="10">
        <f>+AN34/SUM(AL$27:AL34)-1</f>
        <v>-1.195572980516868E-5</v>
      </c>
      <c r="AT34" s="1">
        <f t="shared" si="24"/>
        <v>40421</v>
      </c>
      <c r="AU34">
        <f t="shared" si="12"/>
        <v>7985.8821279270733</v>
      </c>
      <c r="AV34">
        <f t="shared" si="13"/>
        <v>6551.1180447245742</v>
      </c>
      <c r="AW34">
        <f t="shared" si="14"/>
        <v>11931.186269379781</v>
      </c>
      <c r="AX34">
        <f t="shared" si="15"/>
        <v>26468.186442031427</v>
      </c>
      <c r="AY34">
        <f t="shared" si="25"/>
        <v>2.1084111804681172E-4</v>
      </c>
      <c r="AZ34">
        <f t="shared" si="26"/>
        <v>-3.8778907306469268E-3</v>
      </c>
      <c r="BA34">
        <f t="shared" si="27"/>
        <v>2.6875191521500419E-3</v>
      </c>
      <c r="BB34">
        <f t="shared" si="28"/>
        <v>3.0836417652468917E-4</v>
      </c>
    </row>
    <row r="35" spans="1:54" x14ac:dyDescent="0.25">
      <c r="A35" s="1">
        <v>40193</v>
      </c>
      <c r="B35">
        <v>7.431</v>
      </c>
      <c r="G35">
        <f t="shared" si="16"/>
        <v>777.3746338180074</v>
      </c>
      <c r="H35">
        <f t="shared" si="17"/>
        <v>724.07039771253062</v>
      </c>
      <c r="I35" s="5">
        <f t="shared" si="2"/>
        <v>0</v>
      </c>
      <c r="J35" s="6">
        <f>+H35+SUM($D$16:$E$16)-SUM($F$27:F35)</f>
        <v>7922.5943977125307</v>
      </c>
      <c r="K35" s="10">
        <f t="shared" si="18"/>
        <v>3.1987356734664019E-4</v>
      </c>
      <c r="L35" s="10">
        <f>+H35/SUM(F$27:F35)-1</f>
        <v>3.5959584414875234E-3</v>
      </c>
      <c r="M35">
        <v>6.0659999999999998</v>
      </c>
      <c r="R35">
        <f t="shared" si="19"/>
        <v>641.97379128997432</v>
      </c>
      <c r="S35">
        <f t="shared" si="20"/>
        <v>593.68168772826141</v>
      </c>
      <c r="T35" s="5">
        <f t="shared" si="3"/>
        <v>0</v>
      </c>
      <c r="U35" s="6">
        <f>+S35+SUM($D$17:$E$17)-SUM($Q$27:Q35)</f>
        <v>6592.5806877282612</v>
      </c>
      <c r="V35" s="10">
        <f t="shared" si="4"/>
        <v>-9.936623608545192E-4</v>
      </c>
      <c r="W35" s="10">
        <f>+S35/SUM(Q$27:Q35)-1</f>
        <v>-1.2342871284091506E-2</v>
      </c>
      <c r="X35">
        <v>2.7839999999999998</v>
      </c>
      <c r="AC35">
        <f t="shared" si="21"/>
        <v>1161.7492472195668</v>
      </c>
      <c r="AD35">
        <f t="shared" si="22"/>
        <v>1082.2088177761195</v>
      </c>
      <c r="AE35" s="5">
        <f t="shared" si="5"/>
        <v>0</v>
      </c>
      <c r="AF35" s="6">
        <f>+AD35+SUM($D$18:$E$18)-SUM($AB$27:AB35)</f>
        <v>11879.99481777612</v>
      </c>
      <c r="AG35" s="10">
        <f t="shared" si="6"/>
        <v>-6.5437569704673848E-5</v>
      </c>
      <c r="AH35" s="10">
        <f>+AD35/SUM(AB$27:AB35)-1</f>
        <v>-4.788538940037057E-6</v>
      </c>
      <c r="AI35" s="6">
        <f t="shared" si="7"/>
        <v>0</v>
      </c>
      <c r="AL35" s="6">
        <f t="shared" si="8"/>
        <v>0</v>
      </c>
      <c r="AM35" s="6">
        <f t="shared" si="9"/>
        <v>2581.0976723275485</v>
      </c>
      <c r="AN35" s="6">
        <f t="shared" si="10"/>
        <v>2399.9609032169119</v>
      </c>
      <c r="AO35" s="5">
        <f t="shared" si="11"/>
        <v>0</v>
      </c>
      <c r="AP35" s="6">
        <f>+AN35+SUM($D$16:$E$18)-SUM($AL$27:AL35)</f>
        <v>26395.169903216909</v>
      </c>
      <c r="AQ35" s="10">
        <f t="shared" si="23"/>
        <v>-1.818693553253814E-4</v>
      </c>
      <c r="AR35" s="10">
        <f>+AN35/SUM(AL$27:AL35)-1</f>
        <v>-2.0085307966839494E-3</v>
      </c>
      <c r="AT35" s="1">
        <f t="shared" si="24"/>
        <v>40451</v>
      </c>
      <c r="AU35">
        <f t="shared" si="12"/>
        <v>8021.0962571744358</v>
      </c>
      <c r="AV35">
        <f t="shared" si="13"/>
        <v>6594.4249158732109</v>
      </c>
      <c r="AW35">
        <f t="shared" si="14"/>
        <v>11923.211594313922</v>
      </c>
      <c r="AX35">
        <f t="shared" si="15"/>
        <v>26538.732767361569</v>
      </c>
      <c r="AY35">
        <f t="shared" si="25"/>
        <v>4.4095478349495121E-3</v>
      </c>
      <c r="AZ35">
        <f t="shared" si="26"/>
        <v>6.6106076631469168E-3</v>
      </c>
      <c r="BA35">
        <f t="shared" si="27"/>
        <v>-6.6838911788058564E-4</v>
      </c>
      <c r="BB35">
        <f t="shared" si="28"/>
        <v>2.6653252380794967E-3</v>
      </c>
    </row>
    <row r="36" spans="1:54" x14ac:dyDescent="0.25">
      <c r="A36" s="1">
        <v>40196</v>
      </c>
      <c r="B36">
        <v>7.4320000000000004</v>
      </c>
      <c r="G36">
        <f t="shared" si="16"/>
        <v>777.47924620312619</v>
      </c>
      <c r="H36">
        <f t="shared" si="17"/>
        <v>724.16783687249733</v>
      </c>
      <c r="I36" s="5">
        <f t="shared" si="2"/>
        <v>0</v>
      </c>
      <c r="J36" s="6">
        <f>+H36+SUM($D$16:$E$16)-SUM($F$27:F36)</f>
        <v>7922.6918368724973</v>
      </c>
      <c r="K36" s="10">
        <f t="shared" si="18"/>
        <v>1.229889542186946E-5</v>
      </c>
      <c r="L36" s="10">
        <f>+H36/SUM(F$27:F36)-1</f>
        <v>3.7310137447361669E-3</v>
      </c>
      <c r="M36">
        <v>6.0979999999999999</v>
      </c>
      <c r="R36">
        <f t="shared" si="19"/>
        <v>645.36039882727709</v>
      </c>
      <c r="S36">
        <f t="shared" si="20"/>
        <v>596.81353969121949</v>
      </c>
      <c r="T36" s="5">
        <f t="shared" si="3"/>
        <v>0</v>
      </c>
      <c r="U36" s="6">
        <f>+S36+SUM($D$17:$E$17)-SUM($Q$27:Q36)</f>
        <v>6595.7125396912197</v>
      </c>
      <c r="V36" s="10">
        <f t="shared" si="4"/>
        <v>4.7505705448380731E-4</v>
      </c>
      <c r="W36" s="10">
        <f>+S36/SUM(Q$27:Q36)-1</f>
        <v>-7.1326787158574323E-3</v>
      </c>
      <c r="X36">
        <v>2.7890000000000001</v>
      </c>
      <c r="AC36">
        <f t="shared" si="21"/>
        <v>1163.8357221606941</v>
      </c>
      <c r="AD36">
        <f t="shared" si="22"/>
        <v>1084.1524399344819</v>
      </c>
      <c r="AE36" s="5">
        <f t="shared" si="5"/>
        <v>0</v>
      </c>
      <c r="AF36" s="6">
        <f>+AD36+SUM($D$18:$E$18)-SUM($AB$27:AB36)</f>
        <v>11881.938439934482</v>
      </c>
      <c r="AG36" s="10">
        <f t="shared" si="6"/>
        <v>1.6360463015141491E-4</v>
      </c>
      <c r="AH36" s="10">
        <f>+AD36/SUM(AB$27:AB36)-1</f>
        <v>1.7911798724483674E-3</v>
      </c>
      <c r="AI36" s="6">
        <f t="shared" si="7"/>
        <v>0</v>
      </c>
      <c r="AL36" s="6">
        <f t="shared" si="8"/>
        <v>0</v>
      </c>
      <c r="AM36" s="6">
        <f t="shared" si="9"/>
        <v>2586.6753671910974</v>
      </c>
      <c r="AN36" s="6">
        <f t="shared" si="10"/>
        <v>2405.1338164981989</v>
      </c>
      <c r="AO36" s="5">
        <f t="shared" si="11"/>
        <v>0</v>
      </c>
      <c r="AP36" s="6">
        <f>+AN36+SUM($D$16:$E$18)-SUM($AL$27:AL36)</f>
        <v>26400.3428164982</v>
      </c>
      <c r="AQ36" s="10">
        <f t="shared" si="23"/>
        <v>1.9597954096362002E-4</v>
      </c>
      <c r="AR36" s="10">
        <f>+AN36/SUM(AL$27:AL36)-1</f>
        <v>1.4255563090470602E-4</v>
      </c>
      <c r="AT36" s="1">
        <f t="shared" si="24"/>
        <v>40482</v>
      </c>
      <c r="AU36">
        <f t="shared" si="12"/>
        <v>8030.5545312494587</v>
      </c>
      <c r="AV36">
        <f t="shared" si="13"/>
        <v>6620.2941539189687</v>
      </c>
      <c r="AW36">
        <f t="shared" si="14"/>
        <v>11937.298353709097</v>
      </c>
      <c r="AX36">
        <f t="shared" si="15"/>
        <v>26588.147038877523</v>
      </c>
      <c r="AY36">
        <f t="shared" si="25"/>
        <v>1.1791747376879158E-3</v>
      </c>
      <c r="AZ36">
        <f t="shared" si="26"/>
        <v>3.9228952298007158E-3</v>
      </c>
      <c r="BA36">
        <f t="shared" si="27"/>
        <v>1.181456798258429E-3</v>
      </c>
      <c r="BB36">
        <f t="shared" si="28"/>
        <v>1.8619680129086102E-3</v>
      </c>
    </row>
    <row r="37" spans="1:54" x14ac:dyDescent="0.25">
      <c r="A37" s="1">
        <v>40197</v>
      </c>
      <c r="B37">
        <v>7.4909999999999997</v>
      </c>
      <c r="G37">
        <f t="shared" si="16"/>
        <v>783.65137692513701</v>
      </c>
      <c r="H37">
        <f t="shared" si="17"/>
        <v>729.91674731053251</v>
      </c>
      <c r="I37" s="5">
        <f t="shared" si="2"/>
        <v>0</v>
      </c>
      <c r="J37" s="6">
        <f>+H37+SUM($D$16:$E$16)-SUM($F$27:F37)</f>
        <v>7928.4407473105321</v>
      </c>
      <c r="K37" s="10">
        <f t="shared" si="18"/>
        <v>7.2562590548819195E-4</v>
      </c>
      <c r="L37" s="10">
        <f>+H37/SUM(F$27:F37)-1</f>
        <v>1.1699276636412792E-2</v>
      </c>
      <c r="M37">
        <v>6.1310000000000002</v>
      </c>
      <c r="R37">
        <f t="shared" si="19"/>
        <v>648.85283785012064</v>
      </c>
      <c r="S37">
        <f t="shared" si="20"/>
        <v>600.04326202802008</v>
      </c>
      <c r="T37" s="5">
        <f t="shared" si="3"/>
        <v>0</v>
      </c>
      <c r="U37" s="6">
        <f>+S37+SUM($D$17:$E$17)-SUM($Q$27:Q37)</f>
        <v>6598.9422620280202</v>
      </c>
      <c r="V37" s="10">
        <f t="shared" si="4"/>
        <v>4.8966996626442771E-4</v>
      </c>
      <c r="W37" s="10">
        <f>+S37/SUM(Q$27:Q37)-1</f>
        <v>-1.759667629865902E-3</v>
      </c>
      <c r="X37">
        <v>2.8290000000000002</v>
      </c>
      <c r="AC37">
        <f t="shared" si="21"/>
        <v>1180.527521689711</v>
      </c>
      <c r="AD37">
        <f t="shared" si="22"/>
        <v>1099.7014172013803</v>
      </c>
      <c r="AE37" s="5">
        <f t="shared" si="5"/>
        <v>0</v>
      </c>
      <c r="AF37" s="6">
        <f>+AD37+SUM($D$18:$E$18)-SUM($AB$27:AB37)</f>
        <v>11897.487417201381</v>
      </c>
      <c r="AG37" s="10">
        <f t="shared" si="6"/>
        <v>1.3086229444381203E-3</v>
      </c>
      <c r="AH37" s="10">
        <f>+AD37/SUM(AB$27:AB37)-1</f>
        <v>1.6158927163555825E-2</v>
      </c>
      <c r="AI37" s="6">
        <f t="shared" si="7"/>
        <v>0</v>
      </c>
      <c r="AL37" s="6">
        <f t="shared" si="8"/>
        <v>0</v>
      </c>
      <c r="AM37" s="6">
        <f t="shared" si="9"/>
        <v>2613.0317364649686</v>
      </c>
      <c r="AN37" s="6">
        <f t="shared" si="10"/>
        <v>2429.661426539933</v>
      </c>
      <c r="AO37" s="5">
        <f t="shared" si="11"/>
        <v>0</v>
      </c>
      <c r="AP37" s="6">
        <f>+AN37+SUM($D$16:$E$18)-SUM($AL$27:AL37)</f>
        <v>26424.870426539932</v>
      </c>
      <c r="AQ37" s="10">
        <f t="shared" si="23"/>
        <v>9.2906407360748844E-4</v>
      </c>
      <c r="AR37" s="10">
        <f>+AN37/SUM(AL$27:AL37)-1</f>
        <v>1.0342032442708371E-2</v>
      </c>
      <c r="AT37" s="1">
        <f t="shared" si="24"/>
        <v>40512</v>
      </c>
      <c r="AU37">
        <f t="shared" si="12"/>
        <v>8076.1316509874605</v>
      </c>
      <c r="AV37">
        <f t="shared" si="13"/>
        <v>6581.9833551816</v>
      </c>
      <c r="AW37">
        <f t="shared" si="14"/>
        <v>11978.761601059958</v>
      </c>
      <c r="AX37">
        <f t="shared" si="15"/>
        <v>26636.87660722902</v>
      </c>
      <c r="AY37">
        <f t="shared" si="25"/>
        <v>5.6754635761013805E-3</v>
      </c>
      <c r="AZ37">
        <f t="shared" si="26"/>
        <v>-5.7868725840060087E-3</v>
      </c>
      <c r="BA37">
        <f t="shared" si="27"/>
        <v>3.4734197070627193E-3</v>
      </c>
      <c r="BB37">
        <f t="shared" si="28"/>
        <v>1.8327553356856097E-3</v>
      </c>
    </row>
    <row r="38" spans="1:54" x14ac:dyDescent="0.25">
      <c r="A38" s="1">
        <v>40198</v>
      </c>
      <c r="B38">
        <v>7.4580000000000002</v>
      </c>
      <c r="G38">
        <f t="shared" si="16"/>
        <v>780.19916821621575</v>
      </c>
      <c r="H38">
        <f t="shared" si="17"/>
        <v>726.70125503163149</v>
      </c>
      <c r="I38" s="5">
        <f t="shared" si="2"/>
        <v>0</v>
      </c>
      <c r="J38" s="6">
        <f>+H38+SUM($D$16:$E$16)-SUM($F$27:F38)</f>
        <v>7925.2252550316325</v>
      </c>
      <c r="K38" s="10">
        <f t="shared" si="18"/>
        <v>-4.0556426936666501E-4</v>
      </c>
      <c r="L38" s="10">
        <f>+H38/SUM(F$27:F38)-1</f>
        <v>7.2424516292037833E-3</v>
      </c>
      <c r="M38">
        <v>6.0289999999999999</v>
      </c>
      <c r="R38">
        <f t="shared" si="19"/>
        <v>638.05802632496773</v>
      </c>
      <c r="S38">
        <f t="shared" si="20"/>
        <v>590.06048389609077</v>
      </c>
      <c r="T38" s="5">
        <f t="shared" si="3"/>
        <v>0</v>
      </c>
      <c r="U38" s="6">
        <f>+S38+SUM($D$17:$E$17)-SUM($Q$27:Q38)</f>
        <v>6588.9594838960911</v>
      </c>
      <c r="V38" s="10">
        <f t="shared" si="4"/>
        <v>-1.5127845850951838E-3</v>
      </c>
      <c r="W38" s="10">
        <f>+S38/SUM(Q$27:Q38)-1</f>
        <v>-1.8367156441112753E-2</v>
      </c>
      <c r="X38">
        <v>2.8279999999999998</v>
      </c>
      <c r="AC38">
        <f t="shared" si="21"/>
        <v>1180.1102267014855</v>
      </c>
      <c r="AD38">
        <f t="shared" si="22"/>
        <v>1099.3126927697078</v>
      </c>
      <c r="AE38" s="5">
        <f t="shared" si="5"/>
        <v>0</v>
      </c>
      <c r="AF38" s="6">
        <f>+AD38+SUM($D$18:$E$18)-SUM($AB$27:AB38)</f>
        <v>11897.098692769709</v>
      </c>
      <c r="AG38" s="10">
        <f t="shared" si="6"/>
        <v>-3.2672817212642258E-5</v>
      </c>
      <c r="AH38" s="10">
        <f>+AD38/SUM(AB$27:AB38)-1</f>
        <v>1.5799733481278055E-2</v>
      </c>
      <c r="AI38" s="6">
        <f t="shared" si="7"/>
        <v>0</v>
      </c>
      <c r="AL38" s="6">
        <f t="shared" si="8"/>
        <v>0</v>
      </c>
      <c r="AM38" s="6">
        <f t="shared" si="9"/>
        <v>2598.367421242669</v>
      </c>
      <c r="AN38" s="6">
        <f t="shared" si="10"/>
        <v>2416.0744316974301</v>
      </c>
      <c r="AO38" s="5">
        <f t="shared" si="11"/>
        <v>0</v>
      </c>
      <c r="AP38" s="6">
        <f>+AN38+SUM($D$16:$E$18)-SUM($AL$27:AL38)</f>
        <v>26411.283431697429</v>
      </c>
      <c r="AQ38" s="10">
        <f t="shared" si="23"/>
        <v>-5.1417451148050297E-4</v>
      </c>
      <c r="AR38" s="10">
        <f>+AN38/SUM(AL$27:AL38)-1</f>
        <v>4.6920633424816227E-3</v>
      </c>
      <c r="AT38" s="1">
        <f t="shared" si="24"/>
        <v>40543</v>
      </c>
      <c r="AU38">
        <f t="shared" si="12"/>
        <v>8123.9532568509921</v>
      </c>
      <c r="AV38">
        <f t="shared" si="13"/>
        <v>6636.0970094053846</v>
      </c>
      <c r="AW38">
        <f t="shared" si="14"/>
        <v>12013.01386194244</v>
      </c>
      <c r="AX38">
        <f t="shared" si="15"/>
        <v>26773.064128198817</v>
      </c>
      <c r="AY38">
        <f t="shared" si="25"/>
        <v>5.9213504596207223E-3</v>
      </c>
      <c r="AZ38">
        <f t="shared" si="26"/>
        <v>8.2214814750609655E-3</v>
      </c>
      <c r="BA38">
        <f t="shared" si="27"/>
        <v>2.859415858101011E-3</v>
      </c>
      <c r="BB38">
        <f t="shared" si="28"/>
        <v>5.1127436214815081E-3</v>
      </c>
    </row>
    <row r="39" spans="1:54" x14ac:dyDescent="0.25">
      <c r="A39" s="1">
        <v>40199</v>
      </c>
      <c r="B39">
        <v>7.375</v>
      </c>
      <c r="G39">
        <f t="shared" si="16"/>
        <v>771.51634025135309</v>
      </c>
      <c r="H39">
        <f t="shared" si="17"/>
        <v>718.61380475439557</v>
      </c>
      <c r="I39" s="5">
        <f t="shared" si="2"/>
        <v>0</v>
      </c>
      <c r="J39" s="6">
        <f>+H39+SUM($D$16:$E$16)-SUM($F$27:F39)</f>
        <v>7917.1378047543958</v>
      </c>
      <c r="K39" s="10">
        <f t="shared" si="18"/>
        <v>-1.0204694525373093E-3</v>
      </c>
      <c r="L39" s="10">
        <f>+H39/SUM(F$27:F39)-1</f>
        <v>-3.9671385404427273E-3</v>
      </c>
      <c r="M39">
        <v>5.95</v>
      </c>
      <c r="R39">
        <f t="shared" si="19"/>
        <v>629.69733896725131</v>
      </c>
      <c r="S39">
        <f t="shared" si="20"/>
        <v>582.32872436253774</v>
      </c>
      <c r="T39" s="5">
        <f t="shared" si="3"/>
        <v>0</v>
      </c>
      <c r="U39" s="6">
        <f>+S39+SUM($D$17:$E$17)-SUM($Q$27:Q39)</f>
        <v>6581.2277243625376</v>
      </c>
      <c r="V39" s="10">
        <f t="shared" si="4"/>
        <v>-1.1734416568276451E-3</v>
      </c>
      <c r="W39" s="10">
        <f>+S39/SUM(Q$27:Q39)-1</f>
        <v>-3.1229819343941201E-2</v>
      </c>
      <c r="X39">
        <v>2.8079999999999998</v>
      </c>
      <c r="AC39">
        <f t="shared" si="21"/>
        <v>1171.7643269369771</v>
      </c>
      <c r="AD39">
        <f t="shared" si="22"/>
        <v>1091.5382041362586</v>
      </c>
      <c r="AE39" s="5">
        <f t="shared" si="5"/>
        <v>0</v>
      </c>
      <c r="AF39" s="6">
        <f>+AD39+SUM($D$18:$E$18)-SUM($AB$27:AB39)</f>
        <v>11889.324204136259</v>
      </c>
      <c r="AG39" s="10">
        <f t="shared" si="6"/>
        <v>-6.534776952110688E-4</v>
      </c>
      <c r="AH39" s="10">
        <f>+AD39/SUM(AB$27:AB39)-1</f>
        <v>8.6158598357244376E-3</v>
      </c>
      <c r="AI39" s="6">
        <f t="shared" si="7"/>
        <v>0</v>
      </c>
      <c r="AL39" s="6">
        <f t="shared" si="8"/>
        <v>0</v>
      </c>
      <c r="AM39" s="6">
        <f t="shared" si="9"/>
        <v>2572.9780061555812</v>
      </c>
      <c r="AN39" s="6">
        <f t="shared" si="10"/>
        <v>2392.4807332531918</v>
      </c>
      <c r="AO39" s="5">
        <f t="shared" si="11"/>
        <v>0</v>
      </c>
      <c r="AP39" s="6">
        <f>+AN39+SUM($D$16:$E$18)-SUM($AL$27:AL39)</f>
        <v>26387.689733253192</v>
      </c>
      <c r="AQ39" s="10">
        <f t="shared" si="23"/>
        <v>-8.9331889172494794E-4</v>
      </c>
      <c r="AR39" s="10">
        <f>+AN39/SUM(AL$27:AL39)-1</f>
        <v>-5.1190588898613054E-3</v>
      </c>
      <c r="AT39" s="1">
        <f t="shared" si="24"/>
        <v>40574</v>
      </c>
      <c r="AU39">
        <f t="shared" si="12"/>
        <v>8046.9539709866613</v>
      </c>
      <c r="AV39">
        <f t="shared" si="13"/>
        <v>6656.381088451265</v>
      </c>
      <c r="AW39">
        <f t="shared" si="14"/>
        <v>11967.346256251662</v>
      </c>
      <c r="AX39">
        <f t="shared" si="15"/>
        <v>26670.681315689591</v>
      </c>
      <c r="AY39">
        <f t="shared" si="25"/>
        <v>-9.4780562405866187E-3</v>
      </c>
      <c r="AZ39">
        <f t="shared" si="26"/>
        <v>3.0566278668215929E-3</v>
      </c>
      <c r="BA39">
        <f t="shared" si="27"/>
        <v>-3.8015111124989343E-3</v>
      </c>
      <c r="BB39">
        <f t="shared" si="28"/>
        <v>-3.824097683364891E-3</v>
      </c>
    </row>
    <row r="40" spans="1:54" x14ac:dyDescent="0.25">
      <c r="A40" s="1">
        <v>40200</v>
      </c>
      <c r="B40">
        <v>7.2190000000000003</v>
      </c>
      <c r="G40">
        <f t="shared" si="16"/>
        <v>755.19680817281596</v>
      </c>
      <c r="H40">
        <f t="shared" si="17"/>
        <v>703.41329579959074</v>
      </c>
      <c r="I40" s="5">
        <f t="shared" si="2"/>
        <v>0</v>
      </c>
      <c r="J40" s="6">
        <f>+H40+SUM($D$16:$E$16)-SUM($F$27:F40)</f>
        <v>7901.9372957995902</v>
      </c>
      <c r="K40" s="10">
        <f t="shared" si="18"/>
        <v>-1.9199500286173343E-3</v>
      </c>
      <c r="L40" s="10">
        <f>+H40/SUM(F$27:F40)-1</f>
        <v>-2.5035765847248204E-2</v>
      </c>
      <c r="M40">
        <v>5.8979999999999997</v>
      </c>
      <c r="R40">
        <f t="shared" si="19"/>
        <v>624.1941017191341</v>
      </c>
      <c r="S40">
        <f t="shared" si="20"/>
        <v>577.23946492273058</v>
      </c>
      <c r="T40" s="5">
        <f t="shared" si="3"/>
        <v>0</v>
      </c>
      <c r="U40" s="6">
        <f>+S40+SUM($D$17:$E$17)-SUM($Q$27:Q40)</f>
        <v>6576.1384649227311</v>
      </c>
      <c r="V40" s="10">
        <f t="shared" si="4"/>
        <v>-7.7329939837322836E-4</v>
      </c>
      <c r="W40" s="10">
        <f>+S40/SUM(Q$27:Q40)-1</f>
        <v>-3.9696382267321972E-2</v>
      </c>
      <c r="X40">
        <v>2.7770000000000001</v>
      </c>
      <c r="AC40">
        <f t="shared" si="21"/>
        <v>1158.8281823019893</v>
      </c>
      <c r="AD40">
        <f t="shared" si="22"/>
        <v>1079.4877467544127</v>
      </c>
      <c r="AE40" s="5">
        <f t="shared" si="5"/>
        <v>0</v>
      </c>
      <c r="AF40" s="6">
        <f>+AD40+SUM($D$18:$E$18)-SUM($AB$27:AB40)</f>
        <v>11877.273746754412</v>
      </c>
      <c r="AG40" s="10">
        <f t="shared" si="6"/>
        <v>-1.0135527616997875E-3</v>
      </c>
      <c r="AH40" s="10">
        <f>+AD40/SUM(AB$27:AB40)-1</f>
        <v>-2.5191443148834258E-3</v>
      </c>
      <c r="AI40" s="6">
        <f t="shared" si="7"/>
        <v>0</v>
      </c>
      <c r="AL40" s="6">
        <f t="shared" si="8"/>
        <v>0</v>
      </c>
      <c r="AM40" s="6">
        <f t="shared" si="9"/>
        <v>2538.2190921939391</v>
      </c>
      <c r="AN40" s="6">
        <f t="shared" si="10"/>
        <v>2360.140507476734</v>
      </c>
      <c r="AO40" s="5">
        <f t="shared" si="11"/>
        <v>0</v>
      </c>
      <c r="AP40" s="6">
        <f>+AN40+SUM($D$16:$E$18)-SUM($AL$27:AL40)</f>
        <v>26355.349507476734</v>
      </c>
      <c r="AQ40" s="10">
        <f t="shared" si="23"/>
        <v>-1.2255800376378412E-3</v>
      </c>
      <c r="AR40" s="10">
        <f>+AN40/SUM(AL$27:AL40)-1</f>
        <v>-1.8567306898298552E-2</v>
      </c>
      <c r="AT40" s="1">
        <f t="shared" si="24"/>
        <v>40602</v>
      </c>
      <c r="AU40">
        <f t="shared" si="12"/>
        <v>8019.1542714724337</v>
      </c>
      <c r="AV40">
        <f t="shared" si="13"/>
        <v>6678.7534531201054</v>
      </c>
      <c r="AW40">
        <f t="shared" si="14"/>
        <v>12007.931619571886</v>
      </c>
      <c r="AX40">
        <f t="shared" si="15"/>
        <v>26705.839344164426</v>
      </c>
      <c r="AY40">
        <f t="shared" si="25"/>
        <v>-3.4546860357919096E-3</v>
      </c>
      <c r="AZ40">
        <f t="shared" si="26"/>
        <v>3.3610402366619496E-3</v>
      </c>
      <c r="BA40">
        <f t="shared" si="27"/>
        <v>3.3913419442528348E-3</v>
      </c>
      <c r="BB40">
        <f t="shared" si="28"/>
        <v>1.318227609511835E-3</v>
      </c>
    </row>
    <row r="41" spans="1:54" x14ac:dyDescent="0.25">
      <c r="A41" s="1">
        <v>40203</v>
      </c>
      <c r="B41">
        <v>7.1769999999999996</v>
      </c>
      <c r="G41">
        <f t="shared" si="16"/>
        <v>750.80308799782517</v>
      </c>
      <c r="H41">
        <f t="shared" si="17"/>
        <v>699.32085108098943</v>
      </c>
      <c r="I41" s="5">
        <f t="shared" si="2"/>
        <v>0</v>
      </c>
      <c r="J41" s="6">
        <f>+H41+SUM($D$16:$E$16)-SUM($F$27:F41)</f>
        <v>7897.8448510809894</v>
      </c>
      <c r="K41" s="10">
        <f t="shared" si="18"/>
        <v>-5.1790397283668632E-4</v>
      </c>
      <c r="L41" s="10">
        <f>+H41/SUM(F$27:F41)-1</f>
        <v>-3.0708088583695892E-2</v>
      </c>
      <c r="M41">
        <v>5.8529999999999998</v>
      </c>
      <c r="R41">
        <f t="shared" si="19"/>
        <v>619.43168486980198</v>
      </c>
      <c r="S41">
        <f t="shared" si="20"/>
        <v>572.83529809982065</v>
      </c>
      <c r="T41" s="5">
        <f t="shared" si="3"/>
        <v>0</v>
      </c>
      <c r="U41" s="6">
        <f>+S41+SUM($D$17:$E$17)-SUM($Q$27:Q41)</f>
        <v>6571.7342980998201</v>
      </c>
      <c r="V41" s="10">
        <f t="shared" si="4"/>
        <v>-6.6971929596726376E-4</v>
      </c>
      <c r="W41" s="10">
        <f>+S41/SUM(Q$27:Q41)-1</f>
        <v>-4.7023215566401433E-2</v>
      </c>
      <c r="X41">
        <v>2.766</v>
      </c>
      <c r="AC41">
        <f t="shared" si="21"/>
        <v>1154.2379374315096</v>
      </c>
      <c r="AD41">
        <f t="shared" si="22"/>
        <v>1075.2117780060155</v>
      </c>
      <c r="AE41" s="5">
        <f t="shared" si="5"/>
        <v>0</v>
      </c>
      <c r="AF41" s="6">
        <f>+AD41+SUM($D$18:$E$18)-SUM($AB$27:AB41)</f>
        <v>11872.997778006016</v>
      </c>
      <c r="AG41" s="10">
        <f t="shared" si="6"/>
        <v>-3.6001264596297045E-4</v>
      </c>
      <c r="AH41" s="10">
        <f>+AD41/SUM(AB$27:AB41)-1</f>
        <v>-6.4702748199381155E-3</v>
      </c>
      <c r="AI41" s="6">
        <f t="shared" si="7"/>
        <v>0</v>
      </c>
      <c r="AL41" s="6">
        <f t="shared" si="8"/>
        <v>0</v>
      </c>
      <c r="AM41" s="6">
        <f t="shared" si="9"/>
        <v>2524.4727102991369</v>
      </c>
      <c r="AN41" s="6">
        <f t="shared" si="10"/>
        <v>2347.3679271868259</v>
      </c>
      <c r="AO41" s="5">
        <f t="shared" si="11"/>
        <v>0</v>
      </c>
      <c r="AP41" s="6">
        <f>+AN41+SUM($D$16:$E$18)-SUM($AL$27:AL41)</f>
        <v>26342.576927186823</v>
      </c>
      <c r="AQ41" s="10">
        <f t="shared" si="23"/>
        <v>-4.8462951653471809E-4</v>
      </c>
      <c r="AR41" s="10">
        <f>+AN41/SUM(AL$27:AL41)-1</f>
        <v>-2.3878612658303489E-2</v>
      </c>
      <c r="AT41" s="1">
        <f t="shared" si="24"/>
        <v>40633</v>
      </c>
      <c r="AU41">
        <f t="shared" si="12"/>
        <v>8061.2363301012729</v>
      </c>
      <c r="AV41">
        <f t="shared" si="13"/>
        <v>6648.9004191208478</v>
      </c>
      <c r="AW41">
        <f t="shared" si="14"/>
        <v>11950.794964074687</v>
      </c>
      <c r="AX41">
        <f t="shared" si="15"/>
        <v>26660.93171329681</v>
      </c>
      <c r="AY41">
        <f t="shared" si="25"/>
        <v>5.2476928618947483E-3</v>
      </c>
      <c r="AZ41">
        <f t="shared" si="26"/>
        <v>-4.4698511793860307E-3</v>
      </c>
      <c r="BA41">
        <f t="shared" si="27"/>
        <v>-4.7582429103836255E-3</v>
      </c>
      <c r="BB41">
        <f t="shared" si="28"/>
        <v>-1.6815659784693571E-3</v>
      </c>
    </row>
    <row r="42" spans="1:54" x14ac:dyDescent="0.25">
      <c r="A42" s="1">
        <v>40204</v>
      </c>
      <c r="B42">
        <v>7.0819999999999999</v>
      </c>
      <c r="G42">
        <f t="shared" si="16"/>
        <v>740.86491141153658</v>
      </c>
      <c r="H42">
        <f t="shared" si="17"/>
        <v>690.0641308841532</v>
      </c>
      <c r="I42" s="5">
        <f t="shared" si="2"/>
        <v>0</v>
      </c>
      <c r="J42" s="6">
        <f>+H42+SUM($D$16:$E$16)-SUM($F$27:F42)</f>
        <v>7888.5881308841535</v>
      </c>
      <c r="K42" s="10">
        <f t="shared" si="18"/>
        <v>-1.1720564750735685E-3</v>
      </c>
      <c r="L42" s="10">
        <f>+H42/SUM(F$27:F42)-1</f>
        <v>-4.3538342392327345E-2</v>
      </c>
      <c r="M42">
        <v>5.875</v>
      </c>
      <c r="R42">
        <f t="shared" si="19"/>
        <v>621.75997755169772</v>
      </c>
      <c r="S42">
        <f t="shared" si="20"/>
        <v>574.98844632435441</v>
      </c>
      <c r="T42" s="5">
        <f t="shared" si="3"/>
        <v>0</v>
      </c>
      <c r="U42" s="6">
        <f>+S42+SUM($D$17:$E$17)-SUM($Q$27:Q42)</f>
        <v>6573.8874463243537</v>
      </c>
      <c r="V42" s="10">
        <f t="shared" si="4"/>
        <v>3.2763774779454025E-4</v>
      </c>
      <c r="W42" s="10">
        <f>+S42/SUM(Q$27:Q42)-1</f>
        <v>-4.3441208175740376E-2</v>
      </c>
      <c r="X42">
        <v>2.7789999999999999</v>
      </c>
      <c r="AC42">
        <f t="shared" si="21"/>
        <v>1159.6627722784401</v>
      </c>
      <c r="AD42">
        <f t="shared" si="22"/>
        <v>1080.2651956177574</v>
      </c>
      <c r="AE42" s="5">
        <f t="shared" si="5"/>
        <v>0</v>
      </c>
      <c r="AF42" s="6">
        <f>+AD42+SUM($D$18:$E$18)-SUM($AB$27:AB42)</f>
        <v>11878.051195617758</v>
      </c>
      <c r="AG42" s="10">
        <f t="shared" si="6"/>
        <v>4.2562272024526671E-4</v>
      </c>
      <c r="AH42" s="10">
        <f>+AD42/SUM(AB$27:AB42)-1</f>
        <v>-1.8007569503282195E-3</v>
      </c>
      <c r="AI42" s="6">
        <f t="shared" si="7"/>
        <v>0</v>
      </c>
      <c r="AL42" s="6">
        <f t="shared" si="8"/>
        <v>0</v>
      </c>
      <c r="AM42" s="6">
        <f t="shared" si="9"/>
        <v>2522.2876612416744</v>
      </c>
      <c r="AN42" s="6">
        <f t="shared" si="10"/>
        <v>2345.3177728262649</v>
      </c>
      <c r="AO42" s="5">
        <f t="shared" si="11"/>
        <v>0</v>
      </c>
      <c r="AP42" s="6">
        <f>+AN42+SUM($D$16:$E$18)-SUM($AL$27:AL42)</f>
        <v>26340.526772826262</v>
      </c>
      <c r="AQ42" s="10">
        <f t="shared" si="23"/>
        <v>-7.782664415201257E-5</v>
      </c>
      <c r="AR42" s="10">
        <f>+AN42/SUM(AL$27:AL42)-1</f>
        <v>-2.47311417806102E-2</v>
      </c>
      <c r="AT42" s="1">
        <f t="shared" si="24"/>
        <v>40663</v>
      </c>
      <c r="AU42">
        <f t="shared" si="12"/>
        <v>8035.5506417386068</v>
      </c>
      <c r="AV42">
        <f t="shared" si="13"/>
        <v>6688.3115379826286</v>
      </c>
      <c r="AW42">
        <f t="shared" si="14"/>
        <v>11980.844857920329</v>
      </c>
      <c r="AX42">
        <f t="shared" si="15"/>
        <v>26704.707037641569</v>
      </c>
      <c r="AY42">
        <f t="shared" si="25"/>
        <v>-3.1863212180932576E-3</v>
      </c>
      <c r="AZ42">
        <f t="shared" si="26"/>
        <v>5.9274641485744795E-3</v>
      </c>
      <c r="BA42">
        <f t="shared" si="27"/>
        <v>2.5144681952937731E-3</v>
      </c>
      <c r="BB42">
        <f t="shared" si="28"/>
        <v>1.6419277771499985E-3</v>
      </c>
    </row>
    <row r="43" spans="1:54" x14ac:dyDescent="0.25">
      <c r="A43" s="1">
        <v>40205</v>
      </c>
      <c r="B43">
        <v>7.0259999999999998</v>
      </c>
      <c r="G43">
        <f t="shared" si="16"/>
        <v>735.00661784488227</v>
      </c>
      <c r="H43">
        <f t="shared" si="17"/>
        <v>684.60753792601815</v>
      </c>
      <c r="I43" s="5">
        <f t="shared" si="2"/>
        <v>0</v>
      </c>
      <c r="J43" s="6">
        <f>+H43+SUM($D$16:$E$16)-SUM($F$27:F43)</f>
        <v>7883.1315379260186</v>
      </c>
      <c r="K43" s="10">
        <f t="shared" si="18"/>
        <v>-6.9170716832989143E-4</v>
      </c>
      <c r="L43" s="10">
        <f>+H43/SUM(F$27:F43)-1</f>
        <v>-5.1101439374257596E-2</v>
      </c>
      <c r="M43">
        <v>5.8159999999999998</v>
      </c>
      <c r="R43">
        <f t="shared" si="19"/>
        <v>615.51591990479551</v>
      </c>
      <c r="S43">
        <f t="shared" si="20"/>
        <v>569.21409426765024</v>
      </c>
      <c r="T43" s="5">
        <f t="shared" si="3"/>
        <v>0</v>
      </c>
      <c r="U43" s="6">
        <f>+S43+SUM($D$17:$E$17)-SUM($Q$27:Q43)</f>
        <v>6568.11309426765</v>
      </c>
      <c r="V43" s="10">
        <f t="shared" si="4"/>
        <v>-8.7837707959725897E-4</v>
      </c>
      <c r="W43" s="10">
        <f>+S43/SUM(Q$27:Q43)-1</f>
        <v>-5.3047500723422347E-2</v>
      </c>
      <c r="X43">
        <v>2.7829999999999999</v>
      </c>
      <c r="AC43">
        <f t="shared" si="21"/>
        <v>1161.3319522313418</v>
      </c>
      <c r="AD43">
        <f t="shared" si="22"/>
        <v>1081.8200933444473</v>
      </c>
      <c r="AE43" s="5">
        <f t="shared" si="5"/>
        <v>0</v>
      </c>
      <c r="AF43" s="6">
        <f>+AD43+SUM($D$18:$E$18)-SUM($AB$27:AB43)</f>
        <v>11879.606093344448</v>
      </c>
      <c r="AG43" s="10">
        <f t="shared" si="6"/>
        <v>1.309051208049361E-4</v>
      </c>
      <c r="AH43" s="10">
        <f>+AD43/SUM(AB$27:AB43)-1</f>
        <v>-3.639822212174737E-4</v>
      </c>
      <c r="AI43" s="6">
        <f t="shared" si="7"/>
        <v>0</v>
      </c>
      <c r="AL43" s="6">
        <f t="shared" si="8"/>
        <v>0</v>
      </c>
      <c r="AM43" s="6">
        <f t="shared" si="9"/>
        <v>2511.8544899810195</v>
      </c>
      <c r="AN43" s="6">
        <f t="shared" si="10"/>
        <v>2335.6417255381157</v>
      </c>
      <c r="AO43" s="5">
        <f t="shared" si="11"/>
        <v>0</v>
      </c>
      <c r="AP43" s="6">
        <f>+AN43+SUM($D$16:$E$18)-SUM($AL$27:AL43)</f>
        <v>26330.850725538116</v>
      </c>
      <c r="AQ43" s="10">
        <f t="shared" si="23"/>
        <v>-3.6734448675224129E-4</v>
      </c>
      <c r="AR43" s="10">
        <f>+AN43/SUM(AL$27:AL43)-1</f>
        <v>-2.8754795931074439E-2</v>
      </c>
      <c r="AT43" s="1">
        <f t="shared" si="24"/>
        <v>40694</v>
      </c>
      <c r="AU43">
        <f t="shared" si="12"/>
        <v>8040.1402101718568</v>
      </c>
      <c r="AV43">
        <f t="shared" si="13"/>
        <v>6672.7343423769089</v>
      </c>
      <c r="AW43">
        <f t="shared" si="14"/>
        <v>12076.922579795202</v>
      </c>
      <c r="AX43">
        <f t="shared" si="15"/>
        <v>26789.797132343971</v>
      </c>
      <c r="AY43">
        <f t="shared" si="25"/>
        <v>5.7115792530892939E-4</v>
      </c>
      <c r="AZ43">
        <f t="shared" si="26"/>
        <v>-2.3290176477661628E-3</v>
      </c>
      <c r="BA43">
        <f t="shared" si="27"/>
        <v>8.0192776898666551E-3</v>
      </c>
      <c r="BB43">
        <f t="shared" si="28"/>
        <v>3.186333202699565E-3</v>
      </c>
    </row>
    <row r="44" spans="1:54" x14ac:dyDescent="0.25">
      <c r="A44" s="1">
        <v>40206</v>
      </c>
      <c r="B44">
        <v>7.14</v>
      </c>
      <c r="G44">
        <f t="shared" si="16"/>
        <v>746.9324297484286</v>
      </c>
      <c r="H44">
        <f t="shared" si="17"/>
        <v>695.71560216222167</v>
      </c>
      <c r="I44" s="5">
        <f t="shared" si="2"/>
        <v>0</v>
      </c>
      <c r="J44" s="6">
        <f>+H44+SUM($D$16:$E$16)-SUM($F$27:F44)</f>
        <v>7894.2396021622217</v>
      </c>
      <c r="K44" s="10">
        <f t="shared" si="18"/>
        <v>1.4090928437209271E-3</v>
      </c>
      <c r="L44" s="10">
        <f>+H44/SUM(F$27:F44)-1</f>
        <v>-3.5705134803899696E-2</v>
      </c>
      <c r="M44">
        <v>5.7480000000000002</v>
      </c>
      <c r="R44">
        <f t="shared" si="19"/>
        <v>608.31937888802702</v>
      </c>
      <c r="S44">
        <f t="shared" si="20"/>
        <v>562.55890884636415</v>
      </c>
      <c r="T44" s="5">
        <f t="shared" si="3"/>
        <v>0</v>
      </c>
      <c r="U44" s="6">
        <f>+S44+SUM($D$17:$E$17)-SUM($Q$27:Q44)</f>
        <v>6561.4579088463634</v>
      </c>
      <c r="V44" s="10">
        <f t="shared" si="4"/>
        <v>-1.0132568251748353E-3</v>
      </c>
      <c r="W44" s="10">
        <f>+S44/SUM(Q$27:Q44)-1</f>
        <v>-6.4119159930919989E-2</v>
      </c>
      <c r="X44">
        <v>2.7719999999999998</v>
      </c>
      <c r="AC44">
        <f t="shared" si="21"/>
        <v>1156.7417073608622</v>
      </c>
      <c r="AD44">
        <f t="shared" si="22"/>
        <v>1077.5441245960501</v>
      </c>
      <c r="AE44" s="5">
        <f t="shared" si="5"/>
        <v>0</v>
      </c>
      <c r="AF44" s="6">
        <f>+AD44+SUM($D$18:$E$18)-SUM($AB$27:AB44)</f>
        <v>11875.33012459605</v>
      </c>
      <c r="AG44" s="10">
        <f t="shared" si="6"/>
        <v>-3.5994196396738065E-4</v>
      </c>
      <c r="AH44" s="10">
        <f>+AD44/SUM(AB$27:AB44)-1</f>
        <v>-4.3151127262721634E-3</v>
      </c>
      <c r="AI44" s="6">
        <f t="shared" si="7"/>
        <v>0</v>
      </c>
      <c r="AL44" s="6">
        <f t="shared" si="8"/>
        <v>0</v>
      </c>
      <c r="AM44" s="6">
        <f t="shared" si="9"/>
        <v>2511.9935159973179</v>
      </c>
      <c r="AN44" s="6">
        <f t="shared" si="10"/>
        <v>2335.8186356046358</v>
      </c>
      <c r="AO44" s="5">
        <f t="shared" si="11"/>
        <v>0</v>
      </c>
      <c r="AP44" s="6">
        <f>+AN44+SUM($D$16:$E$18)-SUM($AL$27:AL44)</f>
        <v>26331.027635604634</v>
      </c>
      <c r="AQ44" s="10">
        <f t="shared" si="23"/>
        <v>6.7187372092547548E-6</v>
      </c>
      <c r="AR44" s="10">
        <f>+AN44/SUM(AL$27:AL44)-1</f>
        <v>-2.8681230258830959E-2</v>
      </c>
      <c r="AT44" s="1">
        <f t="shared" si="24"/>
        <v>40724</v>
      </c>
      <c r="AU44">
        <f t="shared" si="12"/>
        <v>8001.5242002575424</v>
      </c>
      <c r="AV44">
        <f t="shared" si="13"/>
        <v>6647.4126647345311</v>
      </c>
      <c r="AW44">
        <f t="shared" si="14"/>
        <v>12015.500343491081</v>
      </c>
      <c r="AX44">
        <f t="shared" si="15"/>
        <v>26664.437208483156</v>
      </c>
      <c r="AY44">
        <f t="shared" si="25"/>
        <v>-4.8029025495675004E-3</v>
      </c>
      <c r="AZ44">
        <f t="shared" si="26"/>
        <v>-3.7947978059857945E-3</v>
      </c>
      <c r="BA44">
        <f t="shared" si="27"/>
        <v>-5.0859178651091463E-3</v>
      </c>
      <c r="BB44">
        <f t="shared" si="28"/>
        <v>-4.6793905620683418E-3</v>
      </c>
    </row>
    <row r="45" spans="1:54" x14ac:dyDescent="0.25">
      <c r="A45" s="1">
        <v>40207</v>
      </c>
      <c r="B45">
        <v>7.1189999999999998</v>
      </c>
      <c r="G45">
        <f t="shared" si="16"/>
        <v>744.73556966093327</v>
      </c>
      <c r="H45">
        <f t="shared" si="17"/>
        <v>693.66937980292107</v>
      </c>
      <c r="I45" s="5">
        <f t="shared" si="2"/>
        <v>0</v>
      </c>
      <c r="J45" s="6">
        <f>+H45+SUM($D$16:$E$16)-SUM($F$27:F45)</f>
        <v>7892.1933798029213</v>
      </c>
      <c r="K45" s="10">
        <f t="shared" si="18"/>
        <v>-2.5920449117611266E-4</v>
      </c>
      <c r="L45" s="10">
        <f>+H45/SUM(F$27:F45)-1</f>
        <v>-3.8541296172123429E-2</v>
      </c>
      <c r="M45">
        <v>5.8010000000000002</v>
      </c>
      <c r="R45">
        <f t="shared" si="19"/>
        <v>613.92844762168488</v>
      </c>
      <c r="S45">
        <f t="shared" si="20"/>
        <v>567.74603866001371</v>
      </c>
      <c r="T45" s="5">
        <f t="shared" si="3"/>
        <v>0</v>
      </c>
      <c r="U45" s="6">
        <f>+S45+SUM($D$17:$E$17)-SUM($Q$27:Q45)</f>
        <v>6566.6450386600136</v>
      </c>
      <c r="V45" s="10">
        <f t="shared" si="4"/>
        <v>7.9054531564648478E-4</v>
      </c>
      <c r="W45" s="10">
        <f>+S45/SUM(Q$27:Q45)-1</f>
        <v>-5.5489778489781871E-2</v>
      </c>
      <c r="X45">
        <v>2.7709999999999999</v>
      </c>
      <c r="AC45">
        <f t="shared" si="21"/>
        <v>1156.3244123726367</v>
      </c>
      <c r="AD45">
        <f t="shared" si="22"/>
        <v>1077.1554001643776</v>
      </c>
      <c r="AE45" s="5">
        <f t="shared" si="5"/>
        <v>0</v>
      </c>
      <c r="AF45" s="6">
        <f>+AD45+SUM($D$18:$E$18)-SUM($AB$27:AB45)</f>
        <v>11874.941400164378</v>
      </c>
      <c r="AG45" s="10">
        <f t="shared" si="6"/>
        <v>-3.2733778984939121E-5</v>
      </c>
      <c r="AH45" s="10">
        <f>+AD45/SUM(AB$27:AB45)-1</f>
        <v>-4.674306408549822E-3</v>
      </c>
      <c r="AI45" s="6">
        <f t="shared" si="7"/>
        <v>0</v>
      </c>
      <c r="AL45" s="6">
        <f t="shared" si="8"/>
        <v>0</v>
      </c>
      <c r="AM45" s="6">
        <f t="shared" si="9"/>
        <v>2514.988429655255</v>
      </c>
      <c r="AN45" s="6">
        <f t="shared" si="10"/>
        <v>2338.5708186273123</v>
      </c>
      <c r="AO45" s="5">
        <f t="shared" si="11"/>
        <v>0</v>
      </c>
      <c r="AP45" s="6">
        <f>+AN45+SUM($D$16:$E$18)-SUM($AL$27:AL45)</f>
        <v>26333.77981862731</v>
      </c>
      <c r="AQ45" s="10">
        <f t="shared" si="23"/>
        <v>1.0452243113201476E-4</v>
      </c>
      <c r="AR45" s="10">
        <f>+AN45/SUM(AL$27:AL45)-1</f>
        <v>-2.7536771957599626E-2</v>
      </c>
      <c r="AT45" s="1">
        <f t="shared" si="24"/>
        <v>40755</v>
      </c>
      <c r="AU45">
        <f t="shared" si="12"/>
        <v>8002.2581514615458</v>
      </c>
      <c r="AV45">
        <f t="shared" si="13"/>
        <v>6579.7964540087423</v>
      </c>
      <c r="AW45">
        <f t="shared" si="14"/>
        <v>12000.03296909798</v>
      </c>
      <c r="AX45">
        <f t="shared" si="15"/>
        <v>26582.087574568272</v>
      </c>
      <c r="AY45">
        <f t="shared" si="25"/>
        <v>9.1726424320537348E-5</v>
      </c>
      <c r="AZ45">
        <f t="shared" si="26"/>
        <v>-1.0171808812848737E-2</v>
      </c>
      <c r="BA45">
        <f t="shared" si="27"/>
        <v>-1.2872850860081719E-3</v>
      </c>
      <c r="BB45">
        <f t="shared" si="28"/>
        <v>-3.0883694739555212E-3</v>
      </c>
    </row>
    <row r="46" spans="1:54" x14ac:dyDescent="0.25">
      <c r="A46" s="1">
        <v>40210</v>
      </c>
      <c r="B46">
        <v>7.1310000000000002</v>
      </c>
      <c r="G46">
        <f t="shared" si="16"/>
        <v>745.99091828235919</v>
      </c>
      <c r="H46">
        <f t="shared" si="17"/>
        <v>694.83864972252138</v>
      </c>
      <c r="I46" s="5">
        <f t="shared" si="2"/>
        <v>0</v>
      </c>
      <c r="J46" s="6">
        <f>+H46+SUM($D$16:$E$16)-SUM($F$27:F46)</f>
        <v>7893.3626497225223</v>
      </c>
      <c r="K46" s="10">
        <f t="shared" si="18"/>
        <v>1.4815525460809553E-4</v>
      </c>
      <c r="L46" s="10">
        <f>+H46/SUM(F$27:F46)-1</f>
        <v>-3.6920632533138487E-2</v>
      </c>
      <c r="M46">
        <v>5.8479999999999999</v>
      </c>
      <c r="R46">
        <f t="shared" si="19"/>
        <v>618.9025274420984</v>
      </c>
      <c r="S46">
        <f t="shared" si="20"/>
        <v>572.34594623060855</v>
      </c>
      <c r="T46" s="5">
        <f t="shared" si="3"/>
        <v>0</v>
      </c>
      <c r="U46" s="6">
        <f>+S46+SUM($D$17:$E$17)-SUM($Q$27:Q46)</f>
        <v>6571.2449462306085</v>
      </c>
      <c r="V46" s="10">
        <f t="shared" si="4"/>
        <v>7.0049584582587698E-4</v>
      </c>
      <c r="W46" s="10">
        <f>+S46/SUM(Q$27:Q46)-1</f>
        <v>-4.783730815518783E-2</v>
      </c>
      <c r="X46">
        <v>2.7810000000000001</v>
      </c>
      <c r="AC46">
        <f t="shared" si="21"/>
        <v>1160.497362254891</v>
      </c>
      <c r="AD46">
        <f t="shared" si="22"/>
        <v>1081.0426444811023</v>
      </c>
      <c r="AE46" s="5">
        <f t="shared" si="5"/>
        <v>0</v>
      </c>
      <c r="AF46" s="6">
        <f>+AD46+SUM($D$18:$E$18)-SUM($AB$27:AB46)</f>
        <v>11878.828644481102</v>
      </c>
      <c r="AG46" s="10">
        <f t="shared" si="6"/>
        <v>3.2734850520355074E-4</v>
      </c>
      <c r="AH46" s="10">
        <f>+AD46/SUM(AB$27:AB46)-1</f>
        <v>-1.0823695857729021E-3</v>
      </c>
      <c r="AI46" s="6">
        <f t="shared" si="7"/>
        <v>0</v>
      </c>
      <c r="AL46" s="6">
        <f t="shared" si="8"/>
        <v>0</v>
      </c>
      <c r="AM46" s="6">
        <f t="shared" si="9"/>
        <v>2525.3908079793487</v>
      </c>
      <c r="AN46" s="6">
        <f t="shared" si="10"/>
        <v>2348.227240434232</v>
      </c>
      <c r="AO46" s="5">
        <f t="shared" si="11"/>
        <v>0</v>
      </c>
      <c r="AP46" s="6">
        <f>+AN46+SUM($D$16:$E$18)-SUM($AL$27:AL46)</f>
        <v>26343.436240434232</v>
      </c>
      <c r="AQ46" s="10">
        <f t="shared" si="23"/>
        <v>3.6669334495198491E-4</v>
      </c>
      <c r="AR46" s="10">
        <f>+AN46/SUM(AL$27:AL46)-1</f>
        <v>-2.3521278799599643E-2</v>
      </c>
      <c r="AT46" s="1">
        <f t="shared" si="24"/>
        <v>40786</v>
      </c>
      <c r="AU46">
        <f t="shared" si="12"/>
        <v>7851.0802656667884</v>
      </c>
      <c r="AV46">
        <f t="shared" si="13"/>
        <v>6440.3007561249406</v>
      </c>
      <c r="AW46">
        <f t="shared" si="14"/>
        <v>11921.065576180854</v>
      </c>
      <c r="AX46">
        <f t="shared" si="15"/>
        <v>26212.446597972583</v>
      </c>
      <c r="AY46">
        <f t="shared" si="25"/>
        <v>-1.8891903127012499E-2</v>
      </c>
      <c r="AZ46">
        <f t="shared" si="26"/>
        <v>-2.1200609906224965E-2</v>
      </c>
      <c r="BA46">
        <f t="shared" si="27"/>
        <v>-6.5805979967288319E-3</v>
      </c>
      <c r="BB46">
        <f t="shared" si="28"/>
        <v>-1.3905641366908084E-2</v>
      </c>
    </row>
    <row r="47" spans="1:54" x14ac:dyDescent="0.25">
      <c r="A47" s="1">
        <v>40211</v>
      </c>
      <c r="B47">
        <v>7.1449999999999996</v>
      </c>
      <c r="G47">
        <f t="shared" si="16"/>
        <v>747.45549167402282</v>
      </c>
      <c r="H47">
        <f t="shared" si="17"/>
        <v>696.20279796205512</v>
      </c>
      <c r="I47" s="5">
        <f t="shared" si="2"/>
        <v>0</v>
      </c>
      <c r="J47" s="6">
        <f>+H47+SUM($D$16:$E$16)-SUM($F$27:F47)</f>
        <v>7894.7267979620547</v>
      </c>
      <c r="K47" s="10">
        <f t="shared" si="18"/>
        <v>1.7282219252656716E-4</v>
      </c>
      <c r="L47" s="10">
        <f>+H47/SUM(F$27:F47)-1</f>
        <v>-3.5029858287655924E-2</v>
      </c>
      <c r="M47">
        <v>5.9009999999999998</v>
      </c>
      <c r="R47">
        <f t="shared" si="19"/>
        <v>624.51159617575627</v>
      </c>
      <c r="S47">
        <f t="shared" si="20"/>
        <v>577.53307604425811</v>
      </c>
      <c r="T47" s="5">
        <f t="shared" si="3"/>
        <v>0</v>
      </c>
      <c r="U47" s="6">
        <f>+S47+SUM($D$17:$E$17)-SUM($Q$27:Q47)</f>
        <v>6576.4320760442588</v>
      </c>
      <c r="V47" s="10">
        <f t="shared" si="4"/>
        <v>7.8936789848715883E-4</v>
      </c>
      <c r="W47" s="10">
        <f>+S47/SUM(Q$27:Q47)-1</f>
        <v>-3.9207926714049712E-2</v>
      </c>
      <c r="X47">
        <v>2.802</v>
      </c>
      <c r="AC47">
        <f t="shared" si="21"/>
        <v>1169.2605570076248</v>
      </c>
      <c r="AD47">
        <f t="shared" si="22"/>
        <v>1089.2058575462238</v>
      </c>
      <c r="AE47" s="5">
        <f t="shared" si="5"/>
        <v>0</v>
      </c>
      <c r="AF47" s="6">
        <f>+AD47+SUM($D$18:$E$18)-SUM($AB$27:AB47)</f>
        <v>11886.991857546223</v>
      </c>
      <c r="AG47" s="10">
        <f t="shared" si="6"/>
        <v>6.8720690477452884E-4</v>
      </c>
      <c r="AH47" s="10">
        <f>+AD47/SUM(AB$27:AB47)-1</f>
        <v>6.4606977420582634E-3</v>
      </c>
      <c r="AI47" s="6">
        <f t="shared" si="7"/>
        <v>0</v>
      </c>
      <c r="AL47" s="6">
        <f t="shared" si="8"/>
        <v>0</v>
      </c>
      <c r="AM47" s="6">
        <f t="shared" si="9"/>
        <v>2541.2276448574039</v>
      </c>
      <c r="AN47" s="6">
        <f t="shared" si="10"/>
        <v>2362.941731552537</v>
      </c>
      <c r="AO47" s="5">
        <f t="shared" si="11"/>
        <v>0</v>
      </c>
      <c r="AP47" s="6">
        <f>+AN47+SUM($D$16:$E$18)-SUM($AL$27:AL47)</f>
        <v>26358.150731552534</v>
      </c>
      <c r="AQ47" s="10">
        <f t="shared" si="23"/>
        <v>5.5856384808739001E-4</v>
      </c>
      <c r="AR47" s="10">
        <f>+AN47/SUM(AL$27:AL47)-1</f>
        <v>-1.7402455534582084E-2</v>
      </c>
      <c r="AT47" s="1">
        <f t="shared" si="24"/>
        <v>40816</v>
      </c>
      <c r="AU47">
        <f t="shared" si="12"/>
        <v>7701.6994037178438</v>
      </c>
      <c r="AV47">
        <f t="shared" si="13"/>
        <v>6369.51390669584</v>
      </c>
      <c r="AW47">
        <f t="shared" si="14"/>
        <v>11970.763765560081</v>
      </c>
      <c r="AX47">
        <f t="shared" si="15"/>
        <v>26041.977075973766</v>
      </c>
      <c r="AY47">
        <f t="shared" si="25"/>
        <v>-1.9026790822938788E-2</v>
      </c>
      <c r="AZ47">
        <f t="shared" si="26"/>
        <v>-1.0991233501289499E-2</v>
      </c>
      <c r="BA47">
        <f t="shared" si="27"/>
        <v>4.1689385115477595E-3</v>
      </c>
      <c r="BB47">
        <f t="shared" si="28"/>
        <v>-6.5033808027672446E-3</v>
      </c>
    </row>
    <row r="48" spans="1:54" x14ac:dyDescent="0.25">
      <c r="A48" s="1">
        <v>40212</v>
      </c>
      <c r="B48">
        <v>7.2389999999999999</v>
      </c>
      <c r="G48">
        <f t="shared" si="16"/>
        <v>757.28905587519273</v>
      </c>
      <c r="H48">
        <f t="shared" si="17"/>
        <v>705.36207899892474</v>
      </c>
      <c r="I48" s="5">
        <f t="shared" si="2"/>
        <v>0</v>
      </c>
      <c r="J48" s="6">
        <f>+H48+SUM($D$16:$E$16)-SUM($F$27:F48)</f>
        <v>7903.8860789989258</v>
      </c>
      <c r="K48" s="10">
        <f t="shared" si="18"/>
        <v>1.160177074048363E-3</v>
      </c>
      <c r="L48" s="10">
        <f>+H48/SUM(F$27:F48)-1</f>
        <v>-2.2334659782273114E-2</v>
      </c>
      <c r="M48">
        <v>5.8680000000000003</v>
      </c>
      <c r="R48">
        <f t="shared" si="19"/>
        <v>621.01915715291273</v>
      </c>
      <c r="S48">
        <f t="shared" si="20"/>
        <v>574.30335370745752</v>
      </c>
      <c r="T48" s="5">
        <f t="shared" si="3"/>
        <v>0</v>
      </c>
      <c r="U48" s="6">
        <f>+S48+SUM($D$17:$E$17)-SUM($Q$27:Q48)</f>
        <v>6573.2023537074565</v>
      </c>
      <c r="V48" s="10">
        <f t="shared" si="4"/>
        <v>-4.9110555685161206E-4</v>
      </c>
      <c r="W48" s="10">
        <f>+S48/SUM(Q$27:Q48)-1</f>
        <v>-4.4580937800041243E-2</v>
      </c>
      <c r="X48">
        <v>2.7919999999999998</v>
      </c>
      <c r="AC48">
        <f t="shared" si="21"/>
        <v>1165.0876071253706</v>
      </c>
      <c r="AD48">
        <f t="shared" si="22"/>
        <v>1085.3186132294991</v>
      </c>
      <c r="AE48" s="5">
        <f t="shared" si="5"/>
        <v>0</v>
      </c>
      <c r="AF48" s="6">
        <f>+AD48+SUM($D$18:$E$18)-SUM($AB$27:AB48)</f>
        <v>11883.1046132295</v>
      </c>
      <c r="AG48" s="10">
        <f t="shared" si="6"/>
        <v>-3.270166551225806E-4</v>
      </c>
      <c r="AH48" s="10">
        <f>+AD48/SUM(AB$27:AB48)-1</f>
        <v>2.8687609192812324E-3</v>
      </c>
      <c r="AI48" s="6">
        <f t="shared" si="7"/>
        <v>0</v>
      </c>
      <c r="AL48" s="6">
        <f t="shared" si="8"/>
        <v>0</v>
      </c>
      <c r="AM48" s="6">
        <f t="shared" si="9"/>
        <v>2543.3958201534761</v>
      </c>
      <c r="AN48" s="6">
        <f t="shared" si="10"/>
        <v>2364.9840459358811</v>
      </c>
      <c r="AO48" s="5">
        <f t="shared" si="11"/>
        <v>0</v>
      </c>
      <c r="AP48" s="6">
        <f>+AN48+SUM($D$16:$E$18)-SUM($AL$27:AL48)</f>
        <v>26360.193045935881</v>
      </c>
      <c r="AQ48" s="10">
        <f t="shared" si="23"/>
        <v>7.7483219674601145E-5</v>
      </c>
      <c r="AR48" s="10">
        <f>+AN48/SUM(AL$27:AL48)-1</f>
        <v>-1.6553186561376498E-2</v>
      </c>
      <c r="AT48" s="1">
        <f t="shared" si="24"/>
        <v>40847</v>
      </c>
      <c r="AU48">
        <f t="shared" si="12"/>
        <v>7850.4578507609103</v>
      </c>
      <c r="AV48">
        <f t="shared" si="13"/>
        <v>6508.6716255406536</v>
      </c>
      <c r="AW48">
        <f t="shared" si="14"/>
        <v>12004.302093658587</v>
      </c>
      <c r="AX48">
        <f t="shared" si="15"/>
        <v>26363.431569960154</v>
      </c>
      <c r="AY48">
        <f t="shared" si="25"/>
        <v>1.9315015978325079E-2</v>
      </c>
      <c r="AZ48">
        <f t="shared" si="26"/>
        <v>2.1847462912126803E-2</v>
      </c>
      <c r="BA48">
        <f t="shared" si="27"/>
        <v>2.801686571995976E-3</v>
      </c>
      <c r="BB48">
        <f t="shared" si="28"/>
        <v>1.2343705435597041E-2</v>
      </c>
    </row>
    <row r="49" spans="1:54" x14ac:dyDescent="0.25">
      <c r="A49" s="1">
        <v>40213</v>
      </c>
      <c r="B49">
        <v>7.1189999999999998</v>
      </c>
      <c r="G49">
        <f t="shared" si="16"/>
        <v>744.73556966093338</v>
      </c>
      <c r="H49">
        <f t="shared" si="17"/>
        <v>693.66937980292096</v>
      </c>
      <c r="I49" s="5">
        <f t="shared" si="2"/>
        <v>0</v>
      </c>
      <c r="J49" s="6">
        <f>+H49+SUM($D$16:$E$16)-SUM($F$27:F49)</f>
        <v>7892.1933798029213</v>
      </c>
      <c r="K49" s="10">
        <f t="shared" si="18"/>
        <v>-1.4793607953272891E-3</v>
      </c>
      <c r="L49" s="10">
        <f>+H49/SUM(F$27:F49)-1</f>
        <v>-3.854129617212354E-2</v>
      </c>
      <c r="M49">
        <v>5.7119999999999997</v>
      </c>
      <c r="R49">
        <f t="shared" si="19"/>
        <v>604.50944540856119</v>
      </c>
      <c r="S49">
        <f t="shared" si="20"/>
        <v>559.03557538803625</v>
      </c>
      <c r="T49" s="5">
        <f t="shared" si="3"/>
        <v>0</v>
      </c>
      <c r="U49" s="6">
        <f>+S49+SUM($D$17:$E$17)-SUM($Q$27:Q49)</f>
        <v>6557.9345753880352</v>
      </c>
      <c r="V49" s="10">
        <f t="shared" si="4"/>
        <v>-2.322730611025503E-3</v>
      </c>
      <c r="W49" s="10">
        <f>+S49/SUM(Q$27:Q49)-1</f>
        <v>-6.9980626570183446E-2</v>
      </c>
      <c r="X49">
        <v>2.758</v>
      </c>
      <c r="AC49">
        <f t="shared" si="21"/>
        <v>1150.8995775257065</v>
      </c>
      <c r="AD49">
        <f t="shared" si="22"/>
        <v>1072.1019825526357</v>
      </c>
      <c r="AE49" s="5">
        <f t="shared" si="5"/>
        <v>0</v>
      </c>
      <c r="AF49" s="6">
        <f>+AD49+SUM($D$18:$E$18)-SUM($AB$27:AB49)</f>
        <v>11869.887982552636</v>
      </c>
      <c r="AG49" s="10">
        <f t="shared" si="6"/>
        <v>-1.1122203419928756E-3</v>
      </c>
      <c r="AH49" s="10">
        <f>+AD49/SUM(AB$27:AB49)-1</f>
        <v>-9.343824278159607E-3</v>
      </c>
      <c r="AI49" s="6">
        <f t="shared" si="7"/>
        <v>0</v>
      </c>
      <c r="AL49" s="6">
        <f t="shared" si="8"/>
        <v>0</v>
      </c>
      <c r="AM49" s="6">
        <f t="shared" si="9"/>
        <v>2500.1445925952012</v>
      </c>
      <c r="AN49" s="6">
        <f t="shared" si="10"/>
        <v>2324.8069377435932</v>
      </c>
      <c r="AO49" s="5">
        <f t="shared" si="11"/>
        <v>0</v>
      </c>
      <c r="AP49" s="6">
        <f>+AN49+SUM($D$16:$E$18)-SUM($AL$27:AL49)</f>
        <v>26320.015937743592</v>
      </c>
      <c r="AQ49" s="10">
        <f t="shared" si="23"/>
        <v>-1.5241583444505213E-3</v>
      </c>
      <c r="AR49" s="10">
        <f>+AN49/SUM(AL$27:AL49)-1</f>
        <v>-3.3260296739470063E-2</v>
      </c>
      <c r="AT49" s="1">
        <f t="shared" si="24"/>
        <v>40877</v>
      </c>
      <c r="AU49">
        <f t="shared" si="12"/>
        <v>7780.9892911868128</v>
      </c>
      <c r="AV49">
        <f t="shared" si="13"/>
        <v>6448.4783062990136</v>
      </c>
      <c r="AW49">
        <f t="shared" si="14"/>
        <v>12078.463335306837</v>
      </c>
      <c r="AX49">
        <f t="shared" si="15"/>
        <v>26307.930932792668</v>
      </c>
      <c r="AY49">
        <f t="shared" si="25"/>
        <v>-8.8489819185978424E-3</v>
      </c>
      <c r="AZ49">
        <f t="shared" si="26"/>
        <v>-9.2481727001613168E-3</v>
      </c>
      <c r="BA49">
        <f t="shared" si="27"/>
        <v>6.1778886493890628E-3</v>
      </c>
      <c r="BB49">
        <f t="shared" si="28"/>
        <v>-2.1052129355848548E-3</v>
      </c>
    </row>
    <row r="50" spans="1:54" x14ac:dyDescent="0.25">
      <c r="A50" s="1">
        <v>40214</v>
      </c>
      <c r="B50">
        <v>6.97</v>
      </c>
      <c r="G50">
        <f t="shared" si="16"/>
        <v>729.14832427822807</v>
      </c>
      <c r="H50">
        <f t="shared" si="17"/>
        <v>679.15094496788299</v>
      </c>
      <c r="I50" s="5">
        <f t="shared" si="2"/>
        <v>0</v>
      </c>
      <c r="J50" s="6">
        <f>+H50+SUM($D$16:$E$16)-SUM($F$27:F50)</f>
        <v>7877.6749449678837</v>
      </c>
      <c r="K50" s="10">
        <f t="shared" si="18"/>
        <v>-1.8395944113828167E-3</v>
      </c>
      <c r="L50" s="10">
        <f>+H50/SUM(F$27:F50)-1</f>
        <v>-5.8664536356187846E-2</v>
      </c>
      <c r="M50">
        <v>5.5960000000000001</v>
      </c>
      <c r="R50">
        <f t="shared" si="19"/>
        <v>592.2329930858383</v>
      </c>
      <c r="S50">
        <f t="shared" si="20"/>
        <v>547.68261202231281</v>
      </c>
      <c r="T50" s="5">
        <f t="shared" si="3"/>
        <v>0</v>
      </c>
      <c r="U50" s="6">
        <f>+S50+SUM($D$17:$E$17)-SUM($Q$27:Q50)</f>
        <v>6546.5816120223135</v>
      </c>
      <c r="V50" s="10">
        <f t="shared" si="4"/>
        <v>-1.7311797236174709E-3</v>
      </c>
      <c r="W50" s="10">
        <f>+S50/SUM(Q$27:Q50)-1</f>
        <v>-8.8867574630032697E-2</v>
      </c>
      <c r="X50">
        <v>2.7450000000000001</v>
      </c>
      <c r="AC50">
        <f t="shared" si="21"/>
        <v>1145.474742678776</v>
      </c>
      <c r="AD50">
        <f t="shared" si="22"/>
        <v>1067.0485649408938</v>
      </c>
      <c r="AE50" s="5">
        <f t="shared" si="5"/>
        <v>0</v>
      </c>
      <c r="AF50" s="6">
        <f>+AD50+SUM($D$18:$E$18)-SUM($AB$27:AB50)</f>
        <v>11864.834564940895</v>
      </c>
      <c r="AG50" s="10">
        <f t="shared" si="6"/>
        <v>-4.2573422926728277E-4</v>
      </c>
      <c r="AH50" s="10">
        <f>+AD50/SUM(AB$27:AB50)-1</f>
        <v>-1.4013342147769392E-2</v>
      </c>
      <c r="AI50" s="6">
        <f t="shared" si="7"/>
        <v>0</v>
      </c>
      <c r="AL50" s="6">
        <f t="shared" si="8"/>
        <v>0</v>
      </c>
      <c r="AM50" s="6">
        <f t="shared" si="9"/>
        <v>2466.8560600428427</v>
      </c>
      <c r="AN50" s="6">
        <f t="shared" si="10"/>
        <v>2293.8821219310894</v>
      </c>
      <c r="AO50" s="5">
        <f t="shared" si="11"/>
        <v>0</v>
      </c>
      <c r="AP50" s="6">
        <f>+AN50+SUM($D$16:$E$18)-SUM($AL$27:AL50)</f>
        <v>26289.091121931087</v>
      </c>
      <c r="AQ50" s="10">
        <f t="shared" si="23"/>
        <v>-1.1749542965951987E-3</v>
      </c>
      <c r="AR50" s="10">
        <f>+AN50/SUM(AL$27:AL50)-1</f>
        <v>-4.6119965547488651E-2</v>
      </c>
      <c r="AT50" s="1">
        <f t="shared" si="24"/>
        <v>40908</v>
      </c>
      <c r="AU50">
        <f t="shared" si="12"/>
        <v>7821.2653672439201</v>
      </c>
      <c r="AV50">
        <f t="shared" si="13"/>
        <v>6460.6029660124668</v>
      </c>
      <c r="AW50">
        <f t="shared" si="14"/>
        <v>12237.978196721124</v>
      </c>
      <c r="AX50">
        <f t="shared" si="15"/>
        <v>26519.846529977516</v>
      </c>
      <c r="AY50">
        <f t="shared" si="25"/>
        <v>5.1762153307068903E-3</v>
      </c>
      <c r="AZ50">
        <f t="shared" si="26"/>
        <v>1.8802357916920531E-3</v>
      </c>
      <c r="BA50">
        <f t="shared" si="27"/>
        <v>1.3206552604088762E-2</v>
      </c>
      <c r="BB50">
        <f t="shared" si="28"/>
        <v>8.0551981729850564E-3</v>
      </c>
    </row>
    <row r="51" spans="1:54" x14ac:dyDescent="0.25">
      <c r="A51" s="1">
        <v>40217</v>
      </c>
      <c r="B51">
        <v>6.9359999999999999</v>
      </c>
      <c r="C51">
        <f>+$C$16</f>
        <v>60</v>
      </c>
      <c r="D51" s="7">
        <f>+$G$16</f>
        <v>5.016</v>
      </c>
      <c r="E51" s="7">
        <f>+$J$16</f>
        <v>0.46199999999999997</v>
      </c>
      <c r="F51" s="6">
        <f>+C51-D51-E51</f>
        <v>54.521999999999998</v>
      </c>
      <c r="G51">
        <f t="shared" si="16"/>
        <v>780.11350318418795</v>
      </c>
      <c r="H51">
        <f t="shared" si="17"/>
        <v>730.3600135290153</v>
      </c>
      <c r="I51" s="5">
        <f t="shared" si="2"/>
        <v>292560</v>
      </c>
      <c r="J51" s="6">
        <f>+H51+SUM($D$16:$E$16)-SUM($F$27:F51)</f>
        <v>7874.3620135290148</v>
      </c>
      <c r="K51" s="10">
        <f t="shared" si="18"/>
        <v>-4.2054685703740713E-4</v>
      </c>
      <c r="L51" s="10">
        <f>+H51/SUM(F$27:F51)-1</f>
        <v>-5.8811989813098431E-2</v>
      </c>
      <c r="M51">
        <v>5.6349999999999998</v>
      </c>
      <c r="N51">
        <f>+$C$17</f>
        <v>50</v>
      </c>
      <c r="O51" s="7">
        <f>+$G$17</f>
        <v>4.1800000000000006</v>
      </c>
      <c r="P51" s="7">
        <f>+$J$17</f>
        <v>0.38500000000000001</v>
      </c>
      <c r="Q51" s="6">
        <f>+N51-O51-P51</f>
        <v>45.435000000000002</v>
      </c>
      <c r="R51">
        <f t="shared" si="19"/>
        <v>646.36042102192619</v>
      </c>
      <c r="S51">
        <f t="shared" si="20"/>
        <v>596.93455660216819</v>
      </c>
      <c r="T51" s="5">
        <f t="shared" si="3"/>
        <v>243800</v>
      </c>
      <c r="U51" s="6">
        <f>+S51+SUM($D$17:$E$17)-SUM($Q$27:Q51)</f>
        <v>6550.3985566021684</v>
      </c>
      <c r="V51" s="10">
        <f t="shared" si="4"/>
        <v>5.8304391605612516E-4</v>
      </c>
      <c r="W51" s="10">
        <f>+S51/SUM(Q$27:Q51)-1</f>
        <v>-7.6718764922342864E-2</v>
      </c>
      <c r="X51">
        <v>2.7469999999999999</v>
      </c>
      <c r="Y51">
        <f>+$C$18</f>
        <v>90</v>
      </c>
      <c r="Z51" s="7">
        <f>+$G$18</f>
        <v>7.5240000000000009</v>
      </c>
      <c r="AA51" s="7">
        <f>+$J$18</f>
        <v>0.69300000000000006</v>
      </c>
      <c r="AB51" s="6">
        <f>+Y51-Z51-AA51</f>
        <v>81.783000000000001</v>
      </c>
      <c r="AC51">
        <f t="shared" si="21"/>
        <v>1228.0923326552268</v>
      </c>
      <c r="AD51">
        <f t="shared" si="22"/>
        <v>1149.6090138042387</v>
      </c>
      <c r="AE51" s="5">
        <f t="shared" si="5"/>
        <v>438840</v>
      </c>
      <c r="AF51" s="6">
        <f>+AD51+SUM($D$18:$E$18)-SUM($AB$27:AB51)</f>
        <v>11865.612013804239</v>
      </c>
      <c r="AG51" s="10">
        <f t="shared" si="6"/>
        <v>6.5525470168914524E-5</v>
      </c>
      <c r="AH51" s="10">
        <f>+AD51/SUM(AB$27:AB51)-1</f>
        <v>-1.2360844740803567E-2</v>
      </c>
      <c r="AI51" s="6">
        <f t="shared" si="7"/>
        <v>200</v>
      </c>
      <c r="AL51" s="6">
        <f t="shared" si="8"/>
        <v>181.74</v>
      </c>
      <c r="AM51" s="6">
        <f t="shared" si="9"/>
        <v>2654.5662568613407</v>
      </c>
      <c r="AN51" s="6">
        <f t="shared" si="10"/>
        <v>2476.9035839354219</v>
      </c>
      <c r="AO51" s="5">
        <f t="shared" si="11"/>
        <v>975200</v>
      </c>
      <c r="AP51" s="6">
        <f>+AN51+SUM($D$16:$E$18)-SUM($AL$27:AL51)</f>
        <v>26290.372583935423</v>
      </c>
      <c r="AQ51" s="10">
        <f t="shared" si="23"/>
        <v>4.8745009798567551E-5</v>
      </c>
      <c r="AR51" s="10">
        <f>+AN51/SUM(AL$27:AL51)-1</f>
        <v>-4.2383955987605804E-2</v>
      </c>
      <c r="AT51" s="1">
        <f t="shared" si="24"/>
        <v>40939</v>
      </c>
      <c r="AU51">
        <f t="shared" si="12"/>
        <v>8015.4309693075456</v>
      </c>
      <c r="AV51">
        <f t="shared" si="13"/>
        <v>6515.0483272564425</v>
      </c>
      <c r="AW51">
        <f t="shared" si="14"/>
        <v>12200.802956916737</v>
      </c>
      <c r="AX51">
        <f t="shared" si="15"/>
        <v>26731.282253480727</v>
      </c>
      <c r="AY51">
        <f t="shared" si="25"/>
        <v>2.4825343847404424E-2</v>
      </c>
      <c r="AZ51">
        <f t="shared" si="26"/>
        <v>8.427287906469072E-3</v>
      </c>
      <c r="BA51">
        <f t="shared" si="27"/>
        <v>-3.0376945608830974E-3</v>
      </c>
      <c r="BB51">
        <f t="shared" si="28"/>
        <v>7.9727355610526018E-3</v>
      </c>
    </row>
    <row r="52" spans="1:54" x14ac:dyDescent="0.25">
      <c r="A52" s="1">
        <v>40218</v>
      </c>
      <c r="B52">
        <v>7.02</v>
      </c>
      <c r="G52">
        <f t="shared" si="16"/>
        <v>789.56124457223166</v>
      </c>
      <c r="H52">
        <f t="shared" si="17"/>
        <v>739.20520400428006</v>
      </c>
      <c r="I52" s="5">
        <f t="shared" si="2"/>
        <v>0</v>
      </c>
      <c r="J52" s="6">
        <f>+H52+SUM($D$16:$E$16)-SUM($F$27:F52)</f>
        <v>7883.2072040042804</v>
      </c>
      <c r="K52" s="10">
        <f t="shared" si="18"/>
        <v>1.1232897928834529E-3</v>
      </c>
      <c r="L52" s="10">
        <f>+H52/SUM(F$27:F52)-1</f>
        <v>-4.7413519101492496E-2</v>
      </c>
      <c r="M52">
        <v>5.6470000000000002</v>
      </c>
      <c r="R52">
        <f t="shared" si="19"/>
        <v>647.73687622197292</v>
      </c>
      <c r="S52">
        <f t="shared" si="20"/>
        <v>598.20575707762987</v>
      </c>
      <c r="T52" s="5">
        <f t="shared" si="3"/>
        <v>0</v>
      </c>
      <c r="U52" s="6">
        <f>+S52+SUM($D$17:$E$17)-SUM($Q$27:Q52)</f>
        <v>6551.6697570776296</v>
      </c>
      <c r="V52" s="10">
        <f t="shared" si="4"/>
        <v>1.9406459995940928E-4</v>
      </c>
      <c r="W52" s="10">
        <f>+S52/SUM(Q$27:Q52)-1</f>
        <v>-7.4752593703011461E-2</v>
      </c>
      <c r="X52">
        <v>2.7519999999999998</v>
      </c>
      <c r="AC52">
        <f t="shared" si="21"/>
        <v>1230.3276663513593</v>
      </c>
      <c r="AD52">
        <f t="shared" si="22"/>
        <v>1151.7014947176065</v>
      </c>
      <c r="AE52" s="5">
        <f t="shared" si="5"/>
        <v>0</v>
      </c>
      <c r="AF52" s="6">
        <f>+AD52+SUM($D$18:$E$18)-SUM($AB$27:AB52)</f>
        <v>11867.704494717607</v>
      </c>
      <c r="AG52" s="10">
        <f t="shared" si="6"/>
        <v>1.7634833423962881E-4</v>
      </c>
      <c r="AH52" s="10">
        <f>+AD52/SUM(AB$27:AB52)-1</f>
        <v>-1.0563176092716176E-2</v>
      </c>
      <c r="AI52" s="6">
        <f t="shared" si="7"/>
        <v>0</v>
      </c>
      <c r="AL52" s="6">
        <f t="shared" si="8"/>
        <v>0</v>
      </c>
      <c r="AM52" s="6">
        <f t="shared" si="9"/>
        <v>2667.6257871455637</v>
      </c>
      <c r="AN52" s="6">
        <f t="shared" si="10"/>
        <v>2489.1124557995163</v>
      </c>
      <c r="AO52" s="5">
        <f t="shared" si="11"/>
        <v>0</v>
      </c>
      <c r="AP52" s="6">
        <f>+AN52+SUM($D$16:$E$18)-SUM($AL$27:AL52)</f>
        <v>26302.581455799518</v>
      </c>
      <c r="AQ52" s="10">
        <f t="shared" si="23"/>
        <v>4.6438565391637709E-4</v>
      </c>
      <c r="AR52" s="10">
        <f>+AN52/SUM(AL$27:AL52)-1</f>
        <v>-3.7663783732143075E-2</v>
      </c>
      <c r="AT52" s="1">
        <f t="shared" si="24"/>
        <v>40968</v>
      </c>
      <c r="AU52">
        <f t="shared" si="12"/>
        <v>8078.931979570244</v>
      </c>
      <c r="AV52">
        <f t="shared" si="13"/>
        <v>6577.215600237565</v>
      </c>
      <c r="AW52">
        <f t="shared" si="14"/>
        <v>12223.89228592305</v>
      </c>
      <c r="AX52">
        <f t="shared" si="15"/>
        <v>26880.039865730858</v>
      </c>
      <c r="AY52">
        <f t="shared" si="25"/>
        <v>7.9223450998273659E-3</v>
      </c>
      <c r="AZ52">
        <f t="shared" si="26"/>
        <v>9.5421046565440371E-3</v>
      </c>
      <c r="BA52">
        <f t="shared" si="27"/>
        <v>1.892443398016086E-3</v>
      </c>
      <c r="BB52">
        <f t="shared" si="28"/>
        <v>5.5649261729957544E-3</v>
      </c>
    </row>
    <row r="53" spans="1:54" x14ac:dyDescent="0.25">
      <c r="A53" s="1">
        <v>40219</v>
      </c>
      <c r="B53">
        <v>7.0620000000000003</v>
      </c>
      <c r="G53">
        <f t="shared" si="16"/>
        <v>794.28511526625368</v>
      </c>
      <c r="H53">
        <f t="shared" si="17"/>
        <v>743.62779924191261</v>
      </c>
      <c r="I53" s="5">
        <f t="shared" si="2"/>
        <v>0</v>
      </c>
      <c r="J53" s="6">
        <f>+H53+SUM($D$16:$E$16)-SUM($F$27:F53)</f>
        <v>7887.6297992419131</v>
      </c>
      <c r="K53" s="10">
        <f t="shared" si="18"/>
        <v>5.6101471433933625E-4</v>
      </c>
      <c r="L53" s="10">
        <f>+H53/SUM(F$27:F53)-1</f>
        <v>-4.1714283745689307E-2</v>
      </c>
      <c r="M53">
        <v>5.6890000000000001</v>
      </c>
      <c r="R53">
        <f t="shared" si="19"/>
        <v>652.55446942213632</v>
      </c>
      <c r="S53">
        <f t="shared" si="20"/>
        <v>602.6549587417453</v>
      </c>
      <c r="T53" s="5">
        <f t="shared" si="3"/>
        <v>0</v>
      </c>
      <c r="U53" s="6">
        <f>+S53+SUM($D$17:$E$17)-SUM($Q$27:Q53)</f>
        <v>6556.1189587417448</v>
      </c>
      <c r="V53" s="10">
        <f t="shared" si="4"/>
        <v>6.7909431169188572E-4</v>
      </c>
      <c r="W53" s="10">
        <f>+S53/SUM(Q$27:Q53)-1</f>
        <v>-6.787099443535205E-2</v>
      </c>
      <c r="X53">
        <v>2.7549999999999999</v>
      </c>
      <c r="AC53">
        <f t="shared" si="21"/>
        <v>1231.6688665690388</v>
      </c>
      <c r="AD53">
        <f t="shared" si="22"/>
        <v>1152.9569832656271</v>
      </c>
      <c r="AE53" s="5">
        <f t="shared" si="5"/>
        <v>0</v>
      </c>
      <c r="AF53" s="6">
        <f>+AD53+SUM($D$18:$E$18)-SUM($AB$27:AB53)</f>
        <v>11868.959983265628</v>
      </c>
      <c r="AG53" s="10">
        <f t="shared" si="6"/>
        <v>1.0579034459268222E-4</v>
      </c>
      <c r="AH53" s="10">
        <f>+AD53/SUM(AB$27:AB53)-1</f>
        <v>-9.484574903863785E-3</v>
      </c>
      <c r="AI53" s="6">
        <f t="shared" si="7"/>
        <v>0</v>
      </c>
      <c r="AL53" s="6">
        <f t="shared" si="8"/>
        <v>0</v>
      </c>
      <c r="AM53" s="6">
        <f t="shared" si="9"/>
        <v>2678.5084512574285</v>
      </c>
      <c r="AN53" s="6">
        <f t="shared" si="10"/>
        <v>2499.2397412492851</v>
      </c>
      <c r="AO53" s="5">
        <f t="shared" si="11"/>
        <v>0</v>
      </c>
      <c r="AP53" s="6">
        <f>+AN53+SUM($D$16:$E$18)-SUM($AL$27:AL53)</f>
        <v>26312.708741249287</v>
      </c>
      <c r="AQ53" s="10">
        <f t="shared" si="23"/>
        <v>3.8503009549795131E-4</v>
      </c>
      <c r="AR53" s="10">
        <f>+AN53/SUM(AL$27:AL53)-1</f>
        <v>-3.3748390701953679E-2</v>
      </c>
      <c r="AT53" s="1">
        <f t="shared" si="24"/>
        <v>40999</v>
      </c>
      <c r="AU53">
        <f t="shared" si="12"/>
        <v>8007.847975778378</v>
      </c>
      <c r="AV53">
        <f t="shared" si="13"/>
        <v>6572.5386690663354</v>
      </c>
      <c r="AW53">
        <f t="shared" si="14"/>
        <v>12309.234497784237</v>
      </c>
      <c r="AX53">
        <f t="shared" si="15"/>
        <v>26889.621142628952</v>
      </c>
      <c r="AY53">
        <f t="shared" si="25"/>
        <v>-8.798688238943142E-3</v>
      </c>
      <c r="AZ53">
        <f t="shared" si="26"/>
        <v>-7.1108071492453906E-4</v>
      </c>
      <c r="BA53">
        <f t="shared" si="27"/>
        <v>6.9815906312808984E-3</v>
      </c>
      <c r="BB53">
        <f t="shared" si="28"/>
        <v>3.5644578452842524E-4</v>
      </c>
    </row>
    <row r="54" spans="1:54" x14ac:dyDescent="0.25">
      <c r="A54" s="1">
        <v>40220</v>
      </c>
      <c r="B54">
        <v>7.1790000000000003</v>
      </c>
      <c r="G54">
        <f t="shared" si="16"/>
        <v>807.44446934245752</v>
      </c>
      <c r="H54">
        <f t="shared" si="17"/>
        <v>755.94788597531726</v>
      </c>
      <c r="I54" s="5">
        <f t="shared" si="2"/>
        <v>0</v>
      </c>
      <c r="J54" s="6">
        <f>+H54+SUM($D$16:$E$16)-SUM($F$27:F54)</f>
        <v>7899.9498859753185</v>
      </c>
      <c r="K54" s="10">
        <f t="shared" si="18"/>
        <v>1.5619504270585338E-3</v>
      </c>
      <c r="L54" s="10">
        <f>+H54/SUM(F$27:F54)-1</f>
        <v>-2.583784239738085E-2</v>
      </c>
      <c r="M54">
        <v>5.694</v>
      </c>
      <c r="R54">
        <f t="shared" si="19"/>
        <v>653.12799242215578</v>
      </c>
      <c r="S54">
        <f t="shared" si="20"/>
        <v>603.18462560652097</v>
      </c>
      <c r="T54" s="5">
        <f t="shared" si="3"/>
        <v>0</v>
      </c>
      <c r="U54" s="6">
        <f>+S54+SUM($D$17:$E$17)-SUM($Q$27:Q54)</f>
        <v>6556.6486256065209</v>
      </c>
      <c r="V54" s="10">
        <f t="shared" si="4"/>
        <v>8.0789697092020774E-5</v>
      </c>
      <c r="W54" s="10">
        <f>+S54/SUM(Q$27:Q54)-1</f>
        <v>-6.7051756427297327E-2</v>
      </c>
      <c r="X54">
        <v>2.7810000000000001</v>
      </c>
      <c r="AC54">
        <f t="shared" si="21"/>
        <v>1243.2926017889283</v>
      </c>
      <c r="AD54">
        <f t="shared" si="22"/>
        <v>1163.8378840151395</v>
      </c>
      <c r="AE54" s="5">
        <f t="shared" si="5"/>
        <v>0</v>
      </c>
      <c r="AF54" s="6">
        <f>+AD54+SUM($D$18:$E$18)-SUM($AB$27:AB54)</f>
        <v>11879.840884015141</v>
      </c>
      <c r="AG54" s="10">
        <f t="shared" si="6"/>
        <v>9.1675266955615342E-4</v>
      </c>
      <c r="AH54" s="10">
        <f>+AD54/SUM(AB$27:AB54)-1</f>
        <v>-1.3669793380943762E-4</v>
      </c>
      <c r="AI54" s="6">
        <f t="shared" si="7"/>
        <v>0</v>
      </c>
      <c r="AL54" s="6">
        <f t="shared" si="8"/>
        <v>0</v>
      </c>
      <c r="AM54" s="6">
        <f t="shared" si="9"/>
        <v>2703.8650635535414</v>
      </c>
      <c r="AN54" s="6">
        <f t="shared" si="10"/>
        <v>2522.9703955969776</v>
      </c>
      <c r="AO54" s="5">
        <f t="shared" si="11"/>
        <v>0</v>
      </c>
      <c r="AP54" s="6">
        <f>+AN54+SUM($D$16:$E$18)-SUM($AL$27:AL54)</f>
        <v>26336.439395596979</v>
      </c>
      <c r="AQ54" s="10">
        <f t="shared" si="23"/>
        <v>9.0187044523060145E-4</v>
      </c>
      <c r="AR54" s="10">
        <f>+AN54/SUM(AL$27:AL54)-1</f>
        <v>-2.4573687461322602E-2</v>
      </c>
      <c r="AT54" s="1">
        <f t="shared" si="24"/>
        <v>41029</v>
      </c>
      <c r="AU54">
        <f t="shared" si="12"/>
        <v>7993.4476778339204</v>
      </c>
      <c r="AV54">
        <f t="shared" si="13"/>
        <v>6525.5750407350697</v>
      </c>
      <c r="AW54">
        <f t="shared" si="14"/>
        <v>12330.019004633246</v>
      </c>
      <c r="AX54">
        <f t="shared" si="15"/>
        <v>26849.041723202234</v>
      </c>
      <c r="AY54">
        <f t="shared" si="25"/>
        <v>-1.7982731425489895E-3</v>
      </c>
      <c r="AZ54">
        <f t="shared" si="26"/>
        <v>-7.1454320310506692E-3</v>
      </c>
      <c r="BA54">
        <f t="shared" si="27"/>
        <v>1.6885296037500996E-3</v>
      </c>
      <c r="BB54">
        <f t="shared" si="28"/>
        <v>-1.5091108651726914E-3</v>
      </c>
    </row>
    <row r="55" spans="1:54" x14ac:dyDescent="0.25">
      <c r="A55" s="1">
        <v>40221</v>
      </c>
      <c r="B55">
        <v>7.1669999999999998</v>
      </c>
      <c r="G55">
        <f t="shared" si="16"/>
        <v>806.09479200130841</v>
      </c>
      <c r="H55">
        <f t="shared" si="17"/>
        <v>754.68428733599364</v>
      </c>
      <c r="I55" s="5">
        <f t="shared" si="2"/>
        <v>0</v>
      </c>
      <c r="J55" s="6">
        <f>+H55+SUM($D$16:$E$16)-SUM($F$27:F55)</f>
        <v>7898.6862873359933</v>
      </c>
      <c r="K55" s="10">
        <f t="shared" si="18"/>
        <v>-1.5995020950299033E-4</v>
      </c>
      <c r="L55" s="10">
        <f>+H55/SUM(F$27:F55)-1</f>
        <v>-2.7466195356181888E-2</v>
      </c>
      <c r="M55">
        <v>5.6760000000000002</v>
      </c>
      <c r="R55">
        <f t="shared" si="19"/>
        <v>651.06330962208574</v>
      </c>
      <c r="S55">
        <f t="shared" si="20"/>
        <v>601.27782489332867</v>
      </c>
      <c r="T55" s="5">
        <f t="shared" si="3"/>
        <v>0</v>
      </c>
      <c r="U55" s="6">
        <f>+S55+SUM($D$17:$E$17)-SUM($Q$27:Q55)</f>
        <v>6554.7418248933282</v>
      </c>
      <c r="V55" s="10">
        <f t="shared" si="4"/>
        <v>-2.908194143187437E-4</v>
      </c>
      <c r="W55" s="10">
        <f>+S55/SUM(Q$27:Q55)-1</f>
        <v>-7.0001013256294153E-2</v>
      </c>
      <c r="X55">
        <v>2.7829999999999999</v>
      </c>
      <c r="AC55">
        <f t="shared" si="21"/>
        <v>1244.1867352673814</v>
      </c>
      <c r="AD55">
        <f t="shared" si="22"/>
        <v>1164.6748763804867</v>
      </c>
      <c r="AE55" s="5">
        <f t="shared" si="5"/>
        <v>0</v>
      </c>
      <c r="AF55" s="6">
        <f>+AD55+SUM($D$18:$E$18)-SUM($AB$27:AB55)</f>
        <v>11880.677876380487</v>
      </c>
      <c r="AG55" s="10">
        <f t="shared" si="6"/>
        <v>7.0454846450962449E-5</v>
      </c>
      <c r="AH55" s="10">
        <f>+AD55/SUM(AB$27:AB55)-1</f>
        <v>5.8236952542567444E-4</v>
      </c>
      <c r="AI55" s="6">
        <f t="shared" si="7"/>
        <v>0</v>
      </c>
      <c r="AL55" s="6">
        <f t="shared" si="8"/>
        <v>0</v>
      </c>
      <c r="AM55" s="6">
        <f t="shared" si="9"/>
        <v>2701.3448368907757</v>
      </c>
      <c r="AN55" s="6">
        <f t="shared" si="10"/>
        <v>2520.6369886098091</v>
      </c>
      <c r="AO55" s="5">
        <f t="shared" si="11"/>
        <v>0</v>
      </c>
      <c r="AP55" s="6">
        <f>+AN55+SUM($D$16:$E$18)-SUM($AL$27:AL55)</f>
        <v>26334.105988609812</v>
      </c>
      <c r="AQ55" s="10">
        <f t="shared" si="23"/>
        <v>-8.8599941401201754E-5</v>
      </c>
      <c r="AR55" s="10">
        <f>+AN55/SUM(AL$27:AL55)-1</f>
        <v>-2.5475825107137973E-2</v>
      </c>
      <c r="AT55" s="1">
        <f t="shared" si="24"/>
        <v>41060</v>
      </c>
      <c r="AU55">
        <f t="shared" si="12"/>
        <v>7876.9884541303009</v>
      </c>
      <c r="AV55">
        <f t="shared" si="13"/>
        <v>6412.4408286417574</v>
      </c>
      <c r="AW55">
        <f t="shared" si="14"/>
        <v>12400.421495713277</v>
      </c>
      <c r="AX55">
        <f t="shared" si="15"/>
        <v>26689.850778485335</v>
      </c>
      <c r="AY55">
        <f t="shared" si="25"/>
        <v>-1.4569335835720065E-2</v>
      </c>
      <c r="AZ55">
        <f t="shared" si="26"/>
        <v>-1.7337048671892674E-2</v>
      </c>
      <c r="BA55">
        <f t="shared" si="27"/>
        <v>5.7098444903918022E-3</v>
      </c>
      <c r="BB55">
        <f t="shared" si="28"/>
        <v>-5.929110854609343E-3</v>
      </c>
    </row>
    <row r="56" spans="1:54" x14ac:dyDescent="0.25">
      <c r="A56" s="1">
        <v>40224</v>
      </c>
      <c r="B56">
        <v>7.1929999999999996</v>
      </c>
      <c r="G56">
        <f t="shared" si="16"/>
        <v>809.01909290713138</v>
      </c>
      <c r="H56">
        <f t="shared" si="17"/>
        <v>757.42208438786133</v>
      </c>
      <c r="I56" s="5">
        <f t="shared" si="2"/>
        <v>0</v>
      </c>
      <c r="J56" s="6">
        <f>+H56+SUM($D$16:$E$16)-SUM($F$27:F56)</f>
        <v>7901.4240843878615</v>
      </c>
      <c r="K56" s="10">
        <f t="shared" si="18"/>
        <v>3.4661422827464428E-4</v>
      </c>
      <c r="L56" s="10">
        <f>+H56/SUM(F$27:F56)-1</f>
        <v>-2.3938097278779935E-2</v>
      </c>
      <c r="M56">
        <v>5.6909999999999998</v>
      </c>
      <c r="R56">
        <f t="shared" si="19"/>
        <v>652.78387862214402</v>
      </c>
      <c r="S56">
        <f t="shared" si="20"/>
        <v>602.86682548765555</v>
      </c>
      <c r="T56" s="5">
        <f t="shared" si="3"/>
        <v>0</v>
      </c>
      <c r="U56" s="6">
        <f>+S56+SUM($D$17:$E$17)-SUM($Q$27:Q56)</f>
        <v>6556.3308254876556</v>
      </c>
      <c r="V56" s="10">
        <f t="shared" si="4"/>
        <v>2.4242001237828603E-4</v>
      </c>
      <c r="W56" s="10">
        <f>+S56/SUM(Q$27:Q56)-1</f>
        <v>-6.7543299232130205E-2</v>
      </c>
      <c r="X56">
        <v>2.7850000000000001</v>
      </c>
      <c r="AC56">
        <f t="shared" si="21"/>
        <v>1245.0808687458346</v>
      </c>
      <c r="AD56">
        <f t="shared" si="22"/>
        <v>1165.5118687458339</v>
      </c>
      <c r="AE56" s="5">
        <f t="shared" si="5"/>
        <v>0</v>
      </c>
      <c r="AF56" s="6">
        <f>+AD56+SUM($D$18:$E$18)-SUM($AB$27:AB56)</f>
        <v>11881.514868745835</v>
      </c>
      <c r="AG56" s="10">
        <f t="shared" si="6"/>
        <v>7.0449882915601947E-5</v>
      </c>
      <c r="AH56" s="10">
        <f>+AD56/SUM(AB$27:AB56)-1</f>
        <v>1.3014369846606755E-3</v>
      </c>
      <c r="AI56" s="6">
        <f t="shared" si="7"/>
        <v>0</v>
      </c>
      <c r="AL56" s="6">
        <f t="shared" si="8"/>
        <v>0</v>
      </c>
      <c r="AM56" s="6">
        <f t="shared" si="9"/>
        <v>2706.8838402751098</v>
      </c>
      <c r="AN56" s="6">
        <f t="shared" si="10"/>
        <v>2525.8007786213507</v>
      </c>
      <c r="AO56" s="5">
        <f t="shared" si="11"/>
        <v>0</v>
      </c>
      <c r="AP56" s="6">
        <f>+AN56+SUM($D$16:$E$18)-SUM($AL$27:AL56)</f>
        <v>26339.26977862135</v>
      </c>
      <c r="AQ56" s="10">
        <f t="shared" si="23"/>
        <v>1.9608753810640422E-4</v>
      </c>
      <c r="AR56" s="10">
        <f>+AN56/SUM(AL$27:AL56)-1</f>
        <v>-2.3479409826771547E-2</v>
      </c>
      <c r="AT56" s="1">
        <f t="shared" si="24"/>
        <v>41090</v>
      </c>
      <c r="AU56">
        <f t="shared" si="12"/>
        <v>7897.6446511946478</v>
      </c>
      <c r="AV56">
        <f t="shared" si="13"/>
        <v>6503.08280761684</v>
      </c>
      <c r="AW56">
        <f t="shared" si="14"/>
        <v>12513.227035208964</v>
      </c>
      <c r="AX56">
        <f t="shared" si="15"/>
        <v>26913.954494020447</v>
      </c>
      <c r="AY56">
        <f t="shared" si="25"/>
        <v>2.6223470028721163E-3</v>
      </c>
      <c r="AZ56">
        <f t="shared" si="26"/>
        <v>1.413533183342941E-2</v>
      </c>
      <c r="BA56">
        <f t="shared" si="27"/>
        <v>9.0969117085804019E-3</v>
      </c>
      <c r="BB56">
        <f t="shared" si="28"/>
        <v>8.3965893026183291E-3</v>
      </c>
    </row>
    <row r="57" spans="1:54" x14ac:dyDescent="0.25">
      <c r="A57" s="1">
        <v>40225</v>
      </c>
      <c r="B57">
        <v>7.1970000000000001</v>
      </c>
      <c r="G57">
        <f t="shared" si="16"/>
        <v>809.46898535418109</v>
      </c>
      <c r="H57">
        <f t="shared" si="17"/>
        <v>757.84328393430246</v>
      </c>
      <c r="I57" s="5">
        <f t="shared" si="2"/>
        <v>0</v>
      </c>
      <c r="J57" s="6">
        <f>+H57+SUM($D$16:$E$16)-SUM($F$27:F57)</f>
        <v>7901.8452839343026</v>
      </c>
      <c r="K57" s="10">
        <f t="shared" si="18"/>
        <v>5.3306788996954069E-5</v>
      </c>
      <c r="L57" s="10">
        <f>+H57/SUM(F$27:F57)-1</f>
        <v>-2.3395312959179737E-2</v>
      </c>
      <c r="M57">
        <v>5.7569999999999997</v>
      </c>
      <c r="R57">
        <f t="shared" si="19"/>
        <v>660.35438222240077</v>
      </c>
      <c r="S57">
        <f t="shared" si="20"/>
        <v>609.85842810269423</v>
      </c>
      <c r="T57" s="5">
        <f t="shared" si="3"/>
        <v>0</v>
      </c>
      <c r="U57" s="6">
        <f>+S57+SUM($D$17:$E$17)-SUM($Q$27:Q57)</f>
        <v>6563.3224281026942</v>
      </c>
      <c r="V57" s="10">
        <f t="shared" si="4"/>
        <v>1.0663895402986956E-3</v>
      </c>
      <c r="W57" s="10">
        <f>+S57/SUM(Q$27:Q57)-1</f>
        <v>-5.6729357525807989E-2</v>
      </c>
      <c r="X57">
        <v>2.7930000000000001</v>
      </c>
      <c r="AC57">
        <f t="shared" si="21"/>
        <v>1248.6574026596468</v>
      </c>
      <c r="AD57">
        <f t="shared" si="22"/>
        <v>1168.8598382072223</v>
      </c>
      <c r="AE57" s="5">
        <f t="shared" si="5"/>
        <v>0</v>
      </c>
      <c r="AF57" s="6">
        <f>+AD57+SUM($D$18:$E$18)-SUM($AB$27:AB57)</f>
        <v>11884.862838207224</v>
      </c>
      <c r="AG57" s="10">
        <f t="shared" si="6"/>
        <v>2.8177968031628531E-4</v>
      </c>
      <c r="AH57" s="10">
        <f>+AD57/SUM(AB$27:AB57)-1</f>
        <v>4.1777068216004576E-3</v>
      </c>
      <c r="AI57" s="6">
        <f t="shared" si="7"/>
        <v>0</v>
      </c>
      <c r="AL57" s="6">
        <f t="shared" si="8"/>
        <v>0</v>
      </c>
      <c r="AM57" s="6">
        <f t="shared" si="9"/>
        <v>2718.4807702362286</v>
      </c>
      <c r="AN57" s="6">
        <f t="shared" si="10"/>
        <v>2536.5615502442188</v>
      </c>
      <c r="AO57" s="5">
        <f t="shared" si="11"/>
        <v>0</v>
      </c>
      <c r="AP57" s="6">
        <f>+AN57+SUM($D$16:$E$18)-SUM($AL$27:AL57)</f>
        <v>26350.030550244221</v>
      </c>
      <c r="AQ57" s="10">
        <f t="shared" si="23"/>
        <v>4.085447969253142E-4</v>
      </c>
      <c r="AR57" s="10">
        <f>+AN57/SUM(AL$27:AL57)-1</f>
        <v>-1.9319099502685733E-2</v>
      </c>
      <c r="AT57" s="1">
        <f t="shared" si="24"/>
        <v>41121</v>
      </c>
      <c r="AU57">
        <f t="shared" si="12"/>
        <v>8004.7733156913955</v>
      </c>
      <c r="AV57">
        <f t="shared" si="13"/>
        <v>6555.4432321535414</v>
      </c>
      <c r="AW57">
        <f t="shared" si="14"/>
        <v>12706.422047629645</v>
      </c>
      <c r="AX57">
        <f t="shared" si="15"/>
        <v>27266.638595474586</v>
      </c>
      <c r="AY57">
        <f t="shared" si="25"/>
        <v>1.3564634676307197E-2</v>
      </c>
      <c r="AZ57">
        <f t="shared" si="26"/>
        <v>8.0516312164091719E-3</v>
      </c>
      <c r="BA57">
        <f t="shared" si="27"/>
        <v>1.5439263738848519E-2</v>
      </c>
      <c r="BB57">
        <f t="shared" si="28"/>
        <v>1.3104135311386322E-2</v>
      </c>
    </row>
    <row r="58" spans="1:54" x14ac:dyDescent="0.25">
      <c r="A58" s="1">
        <v>40226</v>
      </c>
      <c r="B58">
        <v>7.3090000000000002</v>
      </c>
      <c r="G58">
        <f t="shared" si="16"/>
        <v>822.06597387157285</v>
      </c>
      <c r="H58">
        <f t="shared" si="17"/>
        <v>769.6368712346557</v>
      </c>
      <c r="I58" s="5">
        <f t="shared" si="2"/>
        <v>0</v>
      </c>
      <c r="J58" s="6">
        <f>+H58+SUM($D$16:$E$16)-SUM($F$27:F58)</f>
        <v>7913.6388712346561</v>
      </c>
      <c r="K58" s="10">
        <f t="shared" si="18"/>
        <v>1.4925105309682163E-3</v>
      </c>
      <c r="L58" s="10">
        <f>+H58/SUM(F$27:F58)-1</f>
        <v>-8.1973520103716391E-3</v>
      </c>
      <c r="M58">
        <v>5.8209999999999997</v>
      </c>
      <c r="R58">
        <f t="shared" si="19"/>
        <v>667.69547662264984</v>
      </c>
      <c r="S58">
        <f t="shared" si="20"/>
        <v>616.63816397182268</v>
      </c>
      <c r="T58" s="5">
        <f t="shared" si="3"/>
        <v>0</v>
      </c>
      <c r="U58" s="6">
        <f>+S58+SUM($D$17:$E$17)-SUM($Q$27:Q58)</f>
        <v>6570.1021639718228</v>
      </c>
      <c r="V58" s="10">
        <f t="shared" si="4"/>
        <v>1.0329731539775455E-3</v>
      </c>
      <c r="W58" s="10">
        <f>+S58/SUM(Q$27:Q58)-1</f>
        <v>-4.6243111022707728E-2</v>
      </c>
      <c r="X58">
        <v>2.8170000000000002</v>
      </c>
      <c r="AC58">
        <f t="shared" si="21"/>
        <v>1259.387004401083</v>
      </c>
      <c r="AD58">
        <f t="shared" si="22"/>
        <v>1178.9037465913873</v>
      </c>
      <c r="AE58" s="5">
        <f t="shared" si="5"/>
        <v>0</v>
      </c>
      <c r="AF58" s="6">
        <f>+AD58+SUM($D$18:$E$18)-SUM($AB$27:AB58)</f>
        <v>11894.906746591389</v>
      </c>
      <c r="AG58" s="10">
        <f t="shared" si="6"/>
        <v>8.4510090868494814E-4</v>
      </c>
      <c r="AH58" s="10">
        <f>+AD58/SUM(AB$27:AB58)-1</f>
        <v>1.2806516332419582E-2</v>
      </c>
      <c r="AI58" s="6">
        <f t="shared" si="7"/>
        <v>0</v>
      </c>
      <c r="AL58" s="6">
        <f t="shared" si="8"/>
        <v>0</v>
      </c>
      <c r="AM58" s="6">
        <f t="shared" si="9"/>
        <v>2749.1484548953058</v>
      </c>
      <c r="AN58" s="6">
        <f t="shared" si="10"/>
        <v>2565.1787817978657</v>
      </c>
      <c r="AO58" s="5">
        <f t="shared" si="11"/>
        <v>0</v>
      </c>
      <c r="AP58" s="6">
        <f>+AN58+SUM($D$16:$E$18)-SUM($AL$27:AL58)</f>
        <v>26378.647781797867</v>
      </c>
      <c r="AQ58" s="10">
        <f t="shared" si="23"/>
        <v>1.0860416840534626E-3</v>
      </c>
      <c r="AR58" s="10">
        <f>+AN58/SUM(AL$27:AL58)-1</f>
        <v>-8.2551565019457485E-3</v>
      </c>
      <c r="AT58" s="1">
        <f t="shared" si="24"/>
        <v>41152</v>
      </c>
      <c r="AU58">
        <f t="shared" si="12"/>
        <v>7926.7544957574528</v>
      </c>
      <c r="AV58">
        <f t="shared" si="13"/>
        <v>6585.5559060928099</v>
      </c>
      <c r="AW58">
        <f t="shared" si="14"/>
        <v>12628.170816279686</v>
      </c>
      <c r="AX58">
        <f t="shared" si="15"/>
        <v>27140.481218129953</v>
      </c>
      <c r="AY58">
        <f t="shared" si="25"/>
        <v>-9.7465370794456163E-3</v>
      </c>
      <c r="AZ58">
        <f t="shared" si="26"/>
        <v>4.5935374425287723E-3</v>
      </c>
      <c r="BA58">
        <f t="shared" si="27"/>
        <v>-6.1584001425921686E-3</v>
      </c>
      <c r="BB58">
        <f t="shared" si="28"/>
        <v>-4.626803443442129E-3</v>
      </c>
    </row>
    <row r="59" spans="1:54" x14ac:dyDescent="0.25">
      <c r="A59" s="1">
        <v>40227</v>
      </c>
      <c r="B59">
        <v>7.3079999999999998</v>
      </c>
      <c r="G59">
        <f t="shared" si="16"/>
        <v>821.95350075981037</v>
      </c>
      <c r="H59">
        <f t="shared" si="17"/>
        <v>769.5315713480453</v>
      </c>
      <c r="I59" s="5">
        <f t="shared" si="2"/>
        <v>0</v>
      </c>
      <c r="J59" s="6">
        <f>+H59+SUM($D$16:$E$16)-SUM($F$27:F59)</f>
        <v>7913.5335713480454</v>
      </c>
      <c r="K59" s="10">
        <f t="shared" si="18"/>
        <v>-1.3306127348511332E-5</v>
      </c>
      <c r="L59" s="10">
        <f>+H59/SUM(F$27:F59)-1</f>
        <v>-8.3330480902717996E-3</v>
      </c>
      <c r="M59">
        <v>5.86</v>
      </c>
      <c r="R59">
        <f t="shared" si="19"/>
        <v>672.16895602280169</v>
      </c>
      <c r="S59">
        <f t="shared" si="20"/>
        <v>620.76956551707292</v>
      </c>
      <c r="T59" s="5">
        <f t="shared" si="3"/>
        <v>0</v>
      </c>
      <c r="U59" s="6">
        <f>+S59+SUM($D$17:$E$17)-SUM($Q$27:Q59)</f>
        <v>6574.2335655170727</v>
      </c>
      <c r="V59" s="10">
        <f t="shared" si="4"/>
        <v>6.2881846311380052E-4</v>
      </c>
      <c r="W59" s="10">
        <f>+S59/SUM(Q$27:Q59)-1</f>
        <v>-3.9853054559880863E-2</v>
      </c>
      <c r="X59">
        <v>2.8340000000000001</v>
      </c>
      <c r="AC59">
        <f t="shared" si="21"/>
        <v>1266.9871389679338</v>
      </c>
      <c r="AD59">
        <f t="shared" si="22"/>
        <v>1186.0181816968377</v>
      </c>
      <c r="AE59" s="5">
        <f t="shared" si="5"/>
        <v>0</v>
      </c>
      <c r="AF59" s="6">
        <f>+AD59+SUM($D$18:$E$18)-SUM($AB$27:AB59)</f>
        <v>11902.021181696839</v>
      </c>
      <c r="AG59" s="10">
        <f t="shared" si="6"/>
        <v>5.9810768230605937E-4</v>
      </c>
      <c r="AH59" s="10">
        <f>+AD59/SUM(AB$27:AB59)-1</f>
        <v>1.8918589735916758E-2</v>
      </c>
      <c r="AI59" s="6">
        <f t="shared" si="7"/>
        <v>0</v>
      </c>
      <c r="AL59" s="6">
        <f t="shared" si="8"/>
        <v>0</v>
      </c>
      <c r="AM59" s="6">
        <f t="shared" si="9"/>
        <v>2761.1095957505459</v>
      </c>
      <c r="AN59" s="6">
        <f t="shared" si="10"/>
        <v>2576.3193185619557</v>
      </c>
      <c r="AO59" s="5">
        <f t="shared" si="11"/>
        <v>0</v>
      </c>
      <c r="AP59" s="6">
        <f>+AN59+SUM($D$16:$E$18)-SUM($AL$27:AL59)</f>
        <v>26389.788318561958</v>
      </c>
      <c r="AQ59" s="10">
        <f t="shared" si="23"/>
        <v>4.2233160911986367E-4</v>
      </c>
      <c r="AR59" s="10">
        <f>+AN59/SUM(AL$27:AL59)-1</f>
        <v>-3.9480220565862867E-3</v>
      </c>
      <c r="AT59" s="1">
        <f t="shared" si="24"/>
        <v>41182</v>
      </c>
      <c r="AU59">
        <f t="shared" si="12"/>
        <v>8017.7202243620204</v>
      </c>
      <c r="AV59">
        <f t="shared" si="13"/>
        <v>6605.7631821036221</v>
      </c>
      <c r="AW59">
        <f t="shared" si="14"/>
        <v>12636.305842591264</v>
      </c>
      <c r="AX59">
        <f t="shared" si="15"/>
        <v>27259.789249056907</v>
      </c>
      <c r="AY59">
        <f t="shared" si="25"/>
        <v>1.1475784780928144E-2</v>
      </c>
      <c r="AZ59">
        <f t="shared" si="26"/>
        <v>3.0684237289848593E-3</v>
      </c>
      <c r="BA59">
        <f t="shared" si="27"/>
        <v>6.4419672729565391E-4</v>
      </c>
      <c r="BB59">
        <f t="shared" si="28"/>
        <v>4.3959438290008812E-3</v>
      </c>
    </row>
    <row r="60" spans="1:54" x14ac:dyDescent="0.25">
      <c r="A60" s="1">
        <v>40228</v>
      </c>
      <c r="B60">
        <v>7.29</v>
      </c>
      <c r="G60">
        <f t="shared" si="16"/>
        <v>819.92898474808669</v>
      </c>
      <c r="H60">
        <f t="shared" si="17"/>
        <v>767.63617338905999</v>
      </c>
      <c r="I60" s="5">
        <f t="shared" si="2"/>
        <v>0</v>
      </c>
      <c r="J60" s="6">
        <f>+H60+SUM($D$16:$E$16)-SUM($F$27:F60)</f>
        <v>7911.6381733890612</v>
      </c>
      <c r="K60" s="10">
        <f t="shared" si="18"/>
        <v>-2.3951347926887134E-4</v>
      </c>
      <c r="L60" s="10">
        <f>+H60/SUM(F$27:F60)-1</f>
        <v>-1.0775577528473135E-2</v>
      </c>
      <c r="M60">
        <v>5.8949999999999996</v>
      </c>
      <c r="R60">
        <f t="shared" si="19"/>
        <v>676.18361702293771</v>
      </c>
      <c r="S60">
        <f t="shared" si="20"/>
        <v>624.47723357050245</v>
      </c>
      <c r="T60" s="5">
        <f t="shared" si="3"/>
        <v>0</v>
      </c>
      <c r="U60" s="6">
        <f>+S60+SUM($D$17:$E$17)-SUM($Q$27:Q60)</f>
        <v>6577.9412335705019</v>
      </c>
      <c r="V60" s="10">
        <f t="shared" si="4"/>
        <v>5.6396962725457911E-4</v>
      </c>
      <c r="W60" s="10">
        <f>+S60/SUM(Q$27:Q60)-1</f>
        <v>-3.4118388503498021E-2</v>
      </c>
      <c r="X60">
        <v>2.8490000000000002</v>
      </c>
      <c r="AC60">
        <f t="shared" si="21"/>
        <v>1273.6931400563315</v>
      </c>
      <c r="AD60">
        <f t="shared" si="22"/>
        <v>1192.2956244369409</v>
      </c>
      <c r="AE60" s="5">
        <f t="shared" si="5"/>
        <v>0</v>
      </c>
      <c r="AF60" s="6">
        <f>+AD60+SUM($D$18:$E$18)-SUM($AB$27:AB60)</f>
        <v>11908.298624436942</v>
      </c>
      <c r="AG60" s="10">
        <f t="shared" si="6"/>
        <v>5.274266147128337E-4</v>
      </c>
      <c r="AH60" s="10">
        <f>+AD60/SUM(AB$27:AB60)-1</f>
        <v>2.431159568017871E-2</v>
      </c>
      <c r="AI60" s="6">
        <f t="shared" si="7"/>
        <v>0</v>
      </c>
      <c r="AL60" s="6">
        <f t="shared" si="8"/>
        <v>0</v>
      </c>
      <c r="AM60" s="6">
        <f t="shared" si="9"/>
        <v>2769.8057418273556</v>
      </c>
      <c r="AN60" s="6">
        <f t="shared" si="10"/>
        <v>2584.4090313965035</v>
      </c>
      <c r="AO60" s="5">
        <f t="shared" si="11"/>
        <v>0</v>
      </c>
      <c r="AP60" s="6">
        <f>+AN60+SUM($D$16:$E$18)-SUM($AL$27:AL60)</f>
        <v>26397.878031396504</v>
      </c>
      <c r="AQ60" s="10">
        <f t="shared" si="23"/>
        <v>3.0654709074928732E-4</v>
      </c>
      <c r="AR60" s="10">
        <f>+AN60/SUM(AL$27:AL60)-1</f>
        <v>-8.2039171519554532E-4</v>
      </c>
      <c r="AT60" s="1">
        <f t="shared" si="24"/>
        <v>41213</v>
      </c>
      <c r="AU60">
        <f t="shared" si="12"/>
        <v>7982.7873741132762</v>
      </c>
      <c r="AV60">
        <f t="shared" si="13"/>
        <v>6620.9175575456138</v>
      </c>
      <c r="AW60">
        <f t="shared" si="14"/>
        <v>12556.152633194828</v>
      </c>
      <c r="AX60">
        <f t="shared" si="15"/>
        <v>27159.857564853719</v>
      </c>
      <c r="AY60">
        <f t="shared" si="25"/>
        <v>-4.3569555024631779E-3</v>
      </c>
      <c r="AZ60">
        <f t="shared" si="26"/>
        <v>2.294114249061785E-3</v>
      </c>
      <c r="BA60">
        <f t="shared" si="27"/>
        <v>-6.3430887472093467E-3</v>
      </c>
      <c r="BB60">
        <f t="shared" si="28"/>
        <v>-3.665900836215874E-3</v>
      </c>
    </row>
    <row r="61" spans="1:54" x14ac:dyDescent="0.25">
      <c r="A61" s="1">
        <v>40231</v>
      </c>
      <c r="B61">
        <v>7.3289999999999997</v>
      </c>
      <c r="G61">
        <f t="shared" si="16"/>
        <v>824.31543610682127</v>
      </c>
      <c r="H61">
        <f t="shared" si="17"/>
        <v>771.74286896686147</v>
      </c>
      <c r="I61" s="5">
        <f t="shared" si="2"/>
        <v>0</v>
      </c>
      <c r="J61" s="6">
        <f>+H61+SUM($D$16:$E$16)-SUM($F$27:F61)</f>
        <v>7915.7448689668618</v>
      </c>
      <c r="K61" s="10">
        <f t="shared" si="18"/>
        <v>5.1907019605801352E-4</v>
      </c>
      <c r="L61" s="10">
        <f>+H61/SUM(F$27:F61)-1</f>
        <v>-5.4834304123703159E-3</v>
      </c>
      <c r="M61">
        <v>5.8780000000000001</v>
      </c>
      <c r="R61">
        <f t="shared" si="19"/>
        <v>674.23363882287163</v>
      </c>
      <c r="S61">
        <f t="shared" si="20"/>
        <v>622.67636623026533</v>
      </c>
      <c r="T61" s="5">
        <f t="shared" si="3"/>
        <v>0</v>
      </c>
      <c r="U61" s="6">
        <f>+S61+SUM($D$17:$E$17)-SUM($Q$27:Q61)</f>
        <v>6576.1403662302655</v>
      </c>
      <c r="V61" s="10">
        <f t="shared" si="4"/>
        <v>-2.737737046122346E-4</v>
      </c>
      <c r="W61" s="10">
        <f>+S61/SUM(Q$27:Q61)-1</f>
        <v>-3.6903797730883814E-2</v>
      </c>
      <c r="X61">
        <v>2.8370000000000002</v>
      </c>
      <c r="AC61">
        <f t="shared" si="21"/>
        <v>1268.3283391856135</v>
      </c>
      <c r="AD61">
        <f t="shared" si="22"/>
        <v>1187.2736702448583</v>
      </c>
      <c r="AE61" s="5">
        <f t="shared" si="5"/>
        <v>0</v>
      </c>
      <c r="AF61" s="6">
        <f>+AD61+SUM($D$18:$E$18)-SUM($AB$27:AB61)</f>
        <v>11903.276670244859</v>
      </c>
      <c r="AG61" s="10">
        <f t="shared" si="6"/>
        <v>-4.2171886601649611E-4</v>
      </c>
      <c r="AH61" s="10">
        <f>+AD61/SUM(AB$27:AB61)-1</f>
        <v>1.9997190924769148E-2</v>
      </c>
      <c r="AI61" s="6">
        <f t="shared" si="7"/>
        <v>0</v>
      </c>
      <c r="AL61" s="6">
        <f t="shared" si="8"/>
        <v>0</v>
      </c>
      <c r="AM61" s="6">
        <f t="shared" si="9"/>
        <v>2766.8774141153062</v>
      </c>
      <c r="AN61" s="6">
        <f t="shared" si="10"/>
        <v>2581.6929054419852</v>
      </c>
      <c r="AO61" s="5">
        <f t="shared" si="11"/>
        <v>0</v>
      </c>
      <c r="AP61" s="6">
        <f>+AN61+SUM($D$16:$E$18)-SUM($AL$27:AL61)</f>
        <v>26395.161905441986</v>
      </c>
      <c r="AQ61" s="10">
        <f t="shared" si="23"/>
        <v>-1.0289182908140848E-4</v>
      </c>
      <c r="AR61" s="10">
        <f>+AN61/SUM(AL$27:AL61)-1</f>
        <v>-1.8704954852715172E-3</v>
      </c>
      <c r="AT61" s="1">
        <f t="shared" si="24"/>
        <v>41243</v>
      </c>
      <c r="AU61">
        <f t="shared" si="12"/>
        <v>8000.1957103495015</v>
      </c>
      <c r="AV61">
        <f t="shared" si="13"/>
        <v>6670.0862817725438</v>
      </c>
      <c r="AW61">
        <f t="shared" si="14"/>
        <v>12567.296224523447</v>
      </c>
      <c r="AX61">
        <f t="shared" si="15"/>
        <v>27237.578216645488</v>
      </c>
      <c r="AY61">
        <f t="shared" si="25"/>
        <v>2.1807340494470751E-3</v>
      </c>
      <c r="AZ61">
        <f t="shared" si="26"/>
        <v>7.4262704224272724E-3</v>
      </c>
      <c r="BA61">
        <f t="shared" si="27"/>
        <v>8.8750046723373721E-4</v>
      </c>
      <c r="BB61">
        <f t="shared" si="28"/>
        <v>2.8616001246024592E-3</v>
      </c>
    </row>
    <row r="62" spans="1:54" x14ac:dyDescent="0.25">
      <c r="A62" s="1">
        <v>40232</v>
      </c>
      <c r="B62">
        <v>7.3070000000000004</v>
      </c>
      <c r="G62">
        <f t="shared" si="16"/>
        <v>821.841027648048</v>
      </c>
      <c r="H62">
        <f t="shared" si="17"/>
        <v>769.42627146143502</v>
      </c>
      <c r="I62" s="5">
        <f t="shared" si="2"/>
        <v>0</v>
      </c>
      <c r="J62" s="6">
        <f>+H62+SUM($D$16:$E$16)-SUM($F$27:F62)</f>
        <v>7913.4282714614346</v>
      </c>
      <c r="K62" s="10">
        <f t="shared" si="18"/>
        <v>-2.9265691906132929E-4</v>
      </c>
      <c r="L62" s="10">
        <f>+H62/SUM(F$27:F62)-1</f>
        <v>-8.4687441701718491E-3</v>
      </c>
      <c r="M62">
        <v>5.8129999999999997</v>
      </c>
      <c r="R62">
        <f t="shared" si="19"/>
        <v>666.7778398226186</v>
      </c>
      <c r="S62">
        <f t="shared" si="20"/>
        <v>615.79069698818171</v>
      </c>
      <c r="T62" s="5">
        <f t="shared" si="3"/>
        <v>0</v>
      </c>
      <c r="U62" s="6">
        <f>+S62+SUM($D$17:$E$17)-SUM($Q$27:Q62)</f>
        <v>6569.2546969881814</v>
      </c>
      <c r="V62" s="10">
        <f t="shared" si="4"/>
        <v>-1.0470684715677692E-3</v>
      </c>
      <c r="W62" s="10">
        <f>+S62/SUM(Q$27:Q62)-1</f>
        <v>-4.7553891835595108E-2</v>
      </c>
      <c r="X62">
        <v>2.8220000000000001</v>
      </c>
      <c r="AC62">
        <f t="shared" si="21"/>
        <v>1261.6223380972158</v>
      </c>
      <c r="AD62">
        <f t="shared" si="22"/>
        <v>1180.9962275047551</v>
      </c>
      <c r="AE62" s="5">
        <f t="shared" si="5"/>
        <v>0</v>
      </c>
      <c r="AF62" s="6">
        <f>+AD62+SUM($D$18:$E$18)-SUM($AB$27:AB62)</f>
        <v>11896.999227504755</v>
      </c>
      <c r="AG62" s="10">
        <f t="shared" si="6"/>
        <v>-5.2737098481425715E-4</v>
      </c>
      <c r="AH62" s="10">
        <f>+AD62/SUM(AB$27:AB62)-1</f>
        <v>1.4604184980506973E-2</v>
      </c>
      <c r="AI62" s="6">
        <f t="shared" si="7"/>
        <v>0</v>
      </c>
      <c r="AL62" s="6">
        <f t="shared" si="8"/>
        <v>0</v>
      </c>
      <c r="AM62" s="6">
        <f t="shared" si="9"/>
        <v>2750.2412055678824</v>
      </c>
      <c r="AN62" s="6">
        <f t="shared" si="10"/>
        <v>2566.2131959543717</v>
      </c>
      <c r="AO62" s="5">
        <f t="shared" si="11"/>
        <v>0</v>
      </c>
      <c r="AP62" s="6">
        <f>+AN62+SUM($D$16:$E$18)-SUM($AL$27:AL62)</f>
        <v>26379.682195954374</v>
      </c>
      <c r="AQ62" s="10">
        <f t="shared" si="23"/>
        <v>-5.8646010746465915E-4</v>
      </c>
      <c r="AR62" s="10">
        <f>+AN62/SUM(AL$27:AL62)-1</f>
        <v>-7.8552331464916136E-3</v>
      </c>
      <c r="AT62" s="1">
        <f t="shared" si="24"/>
        <v>41274</v>
      </c>
      <c r="AU62">
        <f t="shared" si="12"/>
        <v>8082.1643591972979</v>
      </c>
      <c r="AV62">
        <f t="shared" si="13"/>
        <v>6696.9912564790502</v>
      </c>
      <c r="AW62">
        <f t="shared" si="14"/>
        <v>12490.607154791425</v>
      </c>
      <c r="AX62">
        <f t="shared" si="15"/>
        <v>27269.762770467776</v>
      </c>
      <c r="AY62">
        <f t="shared" si="25"/>
        <v>1.024583045409222E-2</v>
      </c>
      <c r="AZ62">
        <f t="shared" si="26"/>
        <v>4.0336771624724932E-3</v>
      </c>
      <c r="BA62">
        <f t="shared" si="27"/>
        <v>-6.1022727850063019E-3</v>
      </c>
      <c r="BB62">
        <f t="shared" si="28"/>
        <v>1.1816231812642464E-3</v>
      </c>
    </row>
    <row r="63" spans="1:54" x14ac:dyDescent="0.25">
      <c r="A63" s="1">
        <v>40233</v>
      </c>
      <c r="B63">
        <v>7.2450000000000001</v>
      </c>
      <c r="G63">
        <f t="shared" si="16"/>
        <v>814.86769471877756</v>
      </c>
      <c r="H63">
        <f t="shared" si="17"/>
        <v>762.89767849159659</v>
      </c>
      <c r="I63" s="5">
        <f t="shared" si="2"/>
        <v>0</v>
      </c>
      <c r="J63" s="6">
        <f>+H63+SUM($D$16:$E$16)-SUM($F$27:F63)</f>
        <v>7906.8996784915962</v>
      </c>
      <c r="K63" s="10">
        <f t="shared" si="18"/>
        <v>-8.2500185076328503E-4</v>
      </c>
      <c r="L63" s="10">
        <f>+H63/SUM(F$27:F63)-1</f>
        <v>-1.6881901123976473E-2</v>
      </c>
      <c r="M63">
        <v>5.8289999999999997</v>
      </c>
      <c r="R63">
        <f t="shared" si="19"/>
        <v>668.61311342268084</v>
      </c>
      <c r="S63">
        <f t="shared" si="20"/>
        <v>617.48563095546376</v>
      </c>
      <c r="T63" s="5">
        <f t="shared" si="3"/>
        <v>0</v>
      </c>
      <c r="U63" s="6">
        <f>+S63+SUM($D$17:$E$17)-SUM($Q$27:Q63)</f>
        <v>6570.9496309554634</v>
      </c>
      <c r="V63" s="10">
        <f t="shared" si="4"/>
        <v>2.5801008568882011E-4</v>
      </c>
      <c r="W63" s="10">
        <f>+S63/SUM(Q$27:Q63)-1</f>
        <v>-4.4932330209820126E-2</v>
      </c>
      <c r="X63">
        <v>2.8279999999999998</v>
      </c>
      <c r="AC63">
        <f t="shared" si="21"/>
        <v>1264.3047385325747</v>
      </c>
      <c r="AD63">
        <f t="shared" si="22"/>
        <v>1183.5072046007963</v>
      </c>
      <c r="AE63" s="5">
        <f t="shared" si="5"/>
        <v>0</v>
      </c>
      <c r="AF63" s="6">
        <f>+AD63+SUM($D$18:$E$18)-SUM($AB$27:AB63)</f>
        <v>11899.510204600796</v>
      </c>
      <c r="AG63" s="10">
        <f t="shared" si="6"/>
        <v>2.1105970068791002E-4</v>
      </c>
      <c r="AH63" s="10">
        <f>+AD63/SUM(AB$27:AB63)-1</f>
        <v>1.6761387358211755E-2</v>
      </c>
      <c r="AI63" s="6">
        <f t="shared" si="7"/>
        <v>0</v>
      </c>
      <c r="AL63" s="6">
        <f t="shared" si="8"/>
        <v>0</v>
      </c>
      <c r="AM63" s="6">
        <f t="shared" si="9"/>
        <v>2747.785546674033</v>
      </c>
      <c r="AN63" s="6">
        <f t="shared" si="10"/>
        <v>2563.8905140478564</v>
      </c>
      <c r="AO63" s="5">
        <f t="shared" si="11"/>
        <v>0</v>
      </c>
      <c r="AP63" s="6">
        <f>+AN63+SUM($D$16:$E$18)-SUM($AL$27:AL63)</f>
        <v>26377.359514047857</v>
      </c>
      <c r="AQ63" s="10">
        <f t="shared" si="23"/>
        <v>-8.8048138308205459E-5</v>
      </c>
      <c r="AR63" s="10">
        <f>+AN63/SUM(AL$27:AL63)-1</f>
        <v>-8.7532242807619731E-3</v>
      </c>
      <c r="AT63" s="1">
        <f t="shared" si="24"/>
        <v>41305</v>
      </c>
      <c r="AU63">
        <f t="shared" si="12"/>
        <v>8029.8164499342956</v>
      </c>
      <c r="AV63">
        <f t="shared" si="13"/>
        <v>6799.7926748463569</v>
      </c>
      <c r="AW63">
        <f t="shared" si="14"/>
        <v>12589.52826947223</v>
      </c>
      <c r="AX63">
        <f t="shared" si="15"/>
        <v>27419.137394252881</v>
      </c>
      <c r="AY63">
        <f t="shared" si="25"/>
        <v>-6.4769666807668047E-3</v>
      </c>
      <c r="AZ63">
        <f t="shared" si="26"/>
        <v>1.5350388619344679E-2</v>
      </c>
      <c r="BA63">
        <f t="shared" si="27"/>
        <v>7.9196402108330233E-3</v>
      </c>
      <c r="BB63">
        <f t="shared" si="28"/>
        <v>5.4776649522918497E-3</v>
      </c>
    </row>
    <row r="64" spans="1:54" x14ac:dyDescent="0.25">
      <c r="A64" s="1">
        <v>40234</v>
      </c>
      <c r="B64">
        <v>7.2140000000000004</v>
      </c>
      <c r="G64">
        <f t="shared" si="16"/>
        <v>811.38102825414239</v>
      </c>
      <c r="H64">
        <f t="shared" si="17"/>
        <v>759.63338200667749</v>
      </c>
      <c r="I64" s="5">
        <f t="shared" si="2"/>
        <v>0</v>
      </c>
      <c r="J64" s="6">
        <f>+H64+SUM($D$16:$E$16)-SUM($F$27:F64)</f>
        <v>7903.6353820066779</v>
      </c>
      <c r="K64" s="10">
        <f t="shared" si="18"/>
        <v>-4.12841520399998E-4</v>
      </c>
      <c r="L64" s="10">
        <f>+H64/SUM(F$27:F64)-1</f>
        <v>-2.1088479600878562E-2</v>
      </c>
      <c r="M64">
        <v>5.7489999999999997</v>
      </c>
      <c r="R64">
        <f t="shared" si="19"/>
        <v>659.43674542236954</v>
      </c>
      <c r="S64">
        <f t="shared" si="20"/>
        <v>609.01096111905326</v>
      </c>
      <c r="T64" s="5">
        <f t="shared" si="3"/>
        <v>0</v>
      </c>
      <c r="U64" s="6">
        <f>+S64+SUM($D$17:$E$17)-SUM($Q$27:Q64)</f>
        <v>6562.4749611190528</v>
      </c>
      <c r="V64" s="10">
        <f t="shared" si="4"/>
        <v>-1.2897176682783451E-3</v>
      </c>
      <c r="W64" s="10">
        <f>+S64/SUM(Q$27:Q64)-1</f>
        <v>-5.8040138338695479E-2</v>
      </c>
      <c r="X64">
        <v>2.823</v>
      </c>
      <c r="AC64">
        <f t="shared" si="21"/>
        <v>1262.0694048364421</v>
      </c>
      <c r="AD64">
        <f t="shared" si="22"/>
        <v>1181.4147236874287</v>
      </c>
      <c r="AE64" s="5">
        <f t="shared" si="5"/>
        <v>0</v>
      </c>
      <c r="AF64" s="6">
        <f>+AD64+SUM($D$18:$E$18)-SUM($AB$27:AB64)</f>
        <v>11897.417723687429</v>
      </c>
      <c r="AG64" s="10">
        <f t="shared" si="6"/>
        <v>-1.758459699087167E-4</v>
      </c>
      <c r="AH64" s="10">
        <f>+AD64/SUM(AB$27:AB64)-1</f>
        <v>1.4963718710124585E-2</v>
      </c>
      <c r="AI64" s="6">
        <f t="shared" si="7"/>
        <v>0</v>
      </c>
      <c r="AL64" s="6">
        <f t="shared" si="8"/>
        <v>0</v>
      </c>
      <c r="AM64" s="6">
        <f t="shared" si="9"/>
        <v>2732.8871785129541</v>
      </c>
      <c r="AN64" s="6">
        <f t="shared" si="10"/>
        <v>2550.0590668131595</v>
      </c>
      <c r="AO64" s="5">
        <f t="shared" si="11"/>
        <v>0</v>
      </c>
      <c r="AP64" s="6">
        <f>+AN64+SUM($D$16:$E$18)-SUM($AL$27:AL64)</f>
        <v>26363.52806681316</v>
      </c>
      <c r="AQ64" s="10">
        <f t="shared" si="23"/>
        <v>-5.2436815092626876E-4</v>
      </c>
      <c r="AR64" s="10">
        <f>+AN64/SUM(AL$27:AL64)-1</f>
        <v>-1.4100713730800241E-2</v>
      </c>
      <c r="AT64" s="1">
        <f t="shared" si="24"/>
        <v>41333</v>
      </c>
      <c r="AU64">
        <f t="shared" si="12"/>
        <v>8092.6895170259622</v>
      </c>
      <c r="AV64">
        <f t="shared" si="13"/>
        <v>6817.7013954647464</v>
      </c>
      <c r="AW64">
        <f t="shared" si="14"/>
        <v>12797.974357874447</v>
      </c>
      <c r="AX64">
        <f t="shared" si="15"/>
        <v>27708.365270365157</v>
      </c>
      <c r="AY64">
        <f t="shared" si="25"/>
        <v>7.8299507197554519E-3</v>
      </c>
      <c r="AZ64">
        <f t="shared" si="26"/>
        <v>2.6337156843967424E-3</v>
      </c>
      <c r="BA64">
        <f t="shared" si="27"/>
        <v>1.6557100785711709E-2</v>
      </c>
      <c r="BB64">
        <f t="shared" si="28"/>
        <v>1.0548394428079311E-2</v>
      </c>
    </row>
    <row r="65" spans="1:54" x14ac:dyDescent="0.25">
      <c r="A65" s="1">
        <v>40235</v>
      </c>
      <c r="B65">
        <v>7.2430000000000003</v>
      </c>
      <c r="G65">
        <f t="shared" si="16"/>
        <v>814.6427484952527</v>
      </c>
      <c r="H65">
        <f t="shared" si="17"/>
        <v>762.68707871837614</v>
      </c>
      <c r="I65" s="5">
        <f t="shared" si="2"/>
        <v>0</v>
      </c>
      <c r="J65" s="6">
        <f>+H65+SUM($D$16:$E$16)-SUM($F$27:F65)</f>
        <v>7906.6890787183765</v>
      </c>
      <c r="K65" s="10">
        <f t="shared" si="18"/>
        <v>3.8636609156483814E-4</v>
      </c>
      <c r="L65" s="10">
        <f>+H65/SUM(F$27:F65)-1</f>
        <v>-1.715329328377635E-2</v>
      </c>
      <c r="M65">
        <v>5.8239999999999998</v>
      </c>
      <c r="R65">
        <f t="shared" si="19"/>
        <v>668.03959042266138</v>
      </c>
      <c r="S65">
        <f t="shared" si="20"/>
        <v>616.9559640906881</v>
      </c>
      <c r="T65" s="5">
        <f t="shared" si="3"/>
        <v>0</v>
      </c>
      <c r="U65" s="6">
        <f>+S65+SUM($D$17:$E$17)-SUM($Q$27:Q65)</f>
        <v>6570.4199640906882</v>
      </c>
      <c r="V65" s="10">
        <f t="shared" si="4"/>
        <v>1.2106717387430077E-3</v>
      </c>
      <c r="W65" s="10">
        <f>+S65/SUM(Q$27:Q65)-1</f>
        <v>-4.575156821787485E-2</v>
      </c>
      <c r="X65">
        <v>2.8149999999999999</v>
      </c>
      <c r="AC65">
        <f t="shared" si="21"/>
        <v>1258.4928709226299</v>
      </c>
      <c r="AD65">
        <f t="shared" si="22"/>
        <v>1178.0667542260403</v>
      </c>
      <c r="AE65" s="5">
        <f t="shared" si="5"/>
        <v>0</v>
      </c>
      <c r="AF65" s="6">
        <f>+AD65+SUM($D$18:$E$18)-SUM($AB$27:AB65)</f>
        <v>11894.06975422604</v>
      </c>
      <c r="AG65" s="10">
        <f t="shared" si="6"/>
        <v>-2.8140303544388345E-4</v>
      </c>
      <c r="AH65" s="10">
        <f>+AD65/SUM(AB$27:AB65)-1</f>
        <v>1.2087448873184803E-2</v>
      </c>
      <c r="AI65" s="6">
        <f t="shared" si="7"/>
        <v>0</v>
      </c>
      <c r="AL65" s="6">
        <f t="shared" si="8"/>
        <v>0</v>
      </c>
      <c r="AM65" s="6">
        <f t="shared" si="9"/>
        <v>2741.1752098405441</v>
      </c>
      <c r="AN65" s="6">
        <f t="shared" si="10"/>
        <v>2557.7097970351047</v>
      </c>
      <c r="AO65" s="5">
        <f t="shared" si="11"/>
        <v>0</v>
      </c>
      <c r="AP65" s="6">
        <f>+AN65+SUM($D$16:$E$18)-SUM($AL$27:AL65)</f>
        <v>26371.178797035107</v>
      </c>
      <c r="AQ65" s="10">
        <f t="shared" si="23"/>
        <v>2.9020130395895904E-4</v>
      </c>
      <c r="AR65" s="10">
        <f>+AN65/SUM(AL$27:AL65)-1</f>
        <v>-1.1142802063804913E-2</v>
      </c>
      <c r="AT65" s="1">
        <f t="shared" si="24"/>
        <v>41364</v>
      </c>
      <c r="AU65">
        <f t="shared" si="12"/>
        <v>8079.3726147310672</v>
      </c>
      <c r="AV65">
        <f t="shared" si="13"/>
        <v>6837.057868599165</v>
      </c>
      <c r="AW65">
        <f t="shared" si="14"/>
        <v>13103.481044670927</v>
      </c>
      <c r="AX65">
        <f t="shared" si="15"/>
        <v>28019.911528001161</v>
      </c>
      <c r="AY65">
        <f t="shared" si="25"/>
        <v>-1.6455471653618048E-3</v>
      </c>
      <c r="AZ65">
        <f t="shared" si="26"/>
        <v>2.8391494451920352E-3</v>
      </c>
      <c r="BA65">
        <f t="shared" si="27"/>
        <v>2.3871487647457723E-2</v>
      </c>
      <c r="BB65">
        <f t="shared" si="28"/>
        <v>1.1243761751950521E-2</v>
      </c>
    </row>
    <row r="66" spans="1:54" x14ac:dyDescent="0.25">
      <c r="A66" s="1">
        <v>40238</v>
      </c>
      <c r="B66">
        <v>7.41</v>
      </c>
      <c r="G66">
        <f t="shared" si="16"/>
        <v>833.42575815957787</v>
      </c>
      <c r="H66">
        <f t="shared" si="17"/>
        <v>780.2721597822956</v>
      </c>
      <c r="I66" s="5">
        <f t="shared" si="2"/>
        <v>0</v>
      </c>
      <c r="J66" s="6">
        <f>+H66+SUM($D$16:$E$16)-SUM($F$27:F66)</f>
        <v>7924.2741597822969</v>
      </c>
      <c r="K66" s="10">
        <f t="shared" si="18"/>
        <v>2.2240764609364749E-3</v>
      </c>
      <c r="L66" s="10">
        <f>+H66/SUM(F$27:F66)-1</f>
        <v>5.5079520595355813E-3</v>
      </c>
      <c r="M66">
        <v>5.9</v>
      </c>
      <c r="R66">
        <f t="shared" si="19"/>
        <v>676.75714002295717</v>
      </c>
      <c r="S66">
        <f t="shared" si="20"/>
        <v>625.00690043527823</v>
      </c>
      <c r="T66" s="5">
        <f t="shared" si="3"/>
        <v>0</v>
      </c>
      <c r="U66" s="6">
        <f>+S66+SUM($D$17:$E$17)-SUM($Q$27:Q66)</f>
        <v>6578.4709004352781</v>
      </c>
      <c r="V66" s="10">
        <f t="shared" si="4"/>
        <v>1.2253305555185445E-3</v>
      </c>
      <c r="W66" s="10">
        <f>+S66/SUM(Q$27:Q66)-1</f>
        <v>-3.3299150495443186E-2</v>
      </c>
      <c r="X66">
        <v>2.859</v>
      </c>
      <c r="AC66">
        <f t="shared" si="21"/>
        <v>1278.1638074485963</v>
      </c>
      <c r="AD66">
        <f t="shared" si="22"/>
        <v>1196.4805862636765</v>
      </c>
      <c r="AE66" s="5">
        <f t="shared" si="5"/>
        <v>0</v>
      </c>
      <c r="AF66" s="6">
        <f>+AD66+SUM($D$18:$E$18)-SUM($AB$27:AB66)</f>
        <v>11912.483586263677</v>
      </c>
      <c r="AG66" s="10">
        <f t="shared" si="6"/>
        <v>1.5481523497113958E-3</v>
      </c>
      <c r="AH66" s="10">
        <f>+AD66/SUM(AB$27:AB66)-1</f>
        <v>2.7906932976353716E-2</v>
      </c>
      <c r="AI66" s="6">
        <f t="shared" si="7"/>
        <v>0</v>
      </c>
      <c r="AL66" s="6">
        <f t="shared" si="8"/>
        <v>0</v>
      </c>
      <c r="AM66" s="6">
        <f t="shared" si="9"/>
        <v>2788.3467056311315</v>
      </c>
      <c r="AN66" s="6">
        <f t="shared" si="10"/>
        <v>2601.7596464812505</v>
      </c>
      <c r="AO66" s="5">
        <f t="shared" si="11"/>
        <v>0</v>
      </c>
      <c r="AP66" s="6">
        <f>+AN66+SUM($D$16:$E$18)-SUM($AL$27:AL66)</f>
        <v>26415.228646481253</v>
      </c>
      <c r="AQ66" s="10">
        <f t="shared" si="23"/>
        <v>1.6703784758798079E-3</v>
      </c>
      <c r="AR66" s="10">
        <f>+AN66/SUM(AL$27:AL66)-1</f>
        <v>5.8876721296790002E-3</v>
      </c>
      <c r="AT66" s="1">
        <f t="shared" si="24"/>
        <v>41394</v>
      </c>
      <c r="AU66">
        <f t="shared" si="12"/>
        <v>8025.7030739138127</v>
      </c>
      <c r="AV66">
        <f t="shared" si="13"/>
        <v>6872.3584688819319</v>
      </c>
      <c r="AW66">
        <f t="shared" si="14"/>
        <v>13174.750253094888</v>
      </c>
      <c r="AX66">
        <f t="shared" si="15"/>
        <v>28072.811795890633</v>
      </c>
      <c r="AY66">
        <f t="shared" si="25"/>
        <v>-6.6427856934583307E-3</v>
      </c>
      <c r="AZ66">
        <f t="shared" si="26"/>
        <v>5.1631273218986085E-3</v>
      </c>
      <c r="BA66">
        <f t="shared" si="27"/>
        <v>5.4389523044293675E-3</v>
      </c>
      <c r="BB66">
        <f t="shared" si="28"/>
        <v>1.887952709508367E-3</v>
      </c>
    </row>
    <row r="67" spans="1:54" x14ac:dyDescent="0.25">
      <c r="A67" s="1">
        <v>40239</v>
      </c>
      <c r="B67">
        <v>7.4539999999999997</v>
      </c>
      <c r="G67">
        <f t="shared" si="16"/>
        <v>838.37457507712463</v>
      </c>
      <c r="H67">
        <f t="shared" si="17"/>
        <v>784.9053547931486</v>
      </c>
      <c r="I67" s="5">
        <f t="shared" si="2"/>
        <v>0</v>
      </c>
      <c r="J67" s="6">
        <f>+H67+SUM($D$16:$E$16)-SUM($F$27:F67)</f>
        <v>7928.9073547931494</v>
      </c>
      <c r="K67" s="10">
        <f t="shared" si="18"/>
        <v>5.8468383569643123E-4</v>
      </c>
      <c r="L67" s="10">
        <f>+H67/SUM(F$27:F67)-1</f>
        <v>1.147857957513887E-2</v>
      </c>
      <c r="M67">
        <v>5.9569999999999999</v>
      </c>
      <c r="R67">
        <f t="shared" si="19"/>
        <v>683.29530222317885</v>
      </c>
      <c r="S67">
        <f t="shared" si="20"/>
        <v>631.04510269372065</v>
      </c>
      <c r="T67" s="5">
        <f t="shared" si="3"/>
        <v>0</v>
      </c>
      <c r="U67" s="6">
        <f>+S67+SUM($D$17:$E$17)-SUM($Q$27:Q67)</f>
        <v>6584.5091026937207</v>
      </c>
      <c r="V67" s="10">
        <f t="shared" si="4"/>
        <v>9.1787321853820103E-4</v>
      </c>
      <c r="W67" s="10">
        <f>+S67/SUM(Q$27:Q67)-1</f>
        <v>-2.3959837203619605E-2</v>
      </c>
      <c r="X67">
        <v>2.863</v>
      </c>
      <c r="AC67">
        <f t="shared" si="21"/>
        <v>1279.9520744055026</v>
      </c>
      <c r="AD67">
        <f t="shared" si="22"/>
        <v>1198.1545709943707</v>
      </c>
      <c r="AE67" s="5">
        <f t="shared" si="5"/>
        <v>0</v>
      </c>
      <c r="AF67" s="6">
        <f>+AD67+SUM($D$18:$E$18)-SUM($AB$27:AB67)</f>
        <v>11914.157570994372</v>
      </c>
      <c r="AG67" s="10">
        <f t="shared" si="6"/>
        <v>1.4052357080474032E-4</v>
      </c>
      <c r="AH67" s="10">
        <f>+AD67/SUM(AB$27:AB67)-1</f>
        <v>2.9345067894823496E-2</v>
      </c>
      <c r="AI67" s="6">
        <f t="shared" si="7"/>
        <v>0</v>
      </c>
      <c r="AL67" s="6">
        <f t="shared" si="8"/>
        <v>0</v>
      </c>
      <c r="AM67" s="6">
        <f t="shared" si="9"/>
        <v>2801.6219517058062</v>
      </c>
      <c r="AN67" s="6">
        <f t="shared" si="10"/>
        <v>2614.10502848124</v>
      </c>
      <c r="AO67" s="5">
        <f t="shared" si="11"/>
        <v>0</v>
      </c>
      <c r="AP67" s="6">
        <f>+AN67+SUM($D$16:$E$18)-SUM($AL$27:AL67)</f>
        <v>26427.574028481242</v>
      </c>
      <c r="AQ67" s="10">
        <f t="shared" si="23"/>
        <v>4.6735851372736725E-4</v>
      </c>
      <c r="AR67" s="10">
        <f>+AN67/SUM(AL$27:AL67)-1</f>
        <v>1.0660621690302685E-2</v>
      </c>
      <c r="AT67" s="1">
        <f t="shared" si="24"/>
        <v>41425</v>
      </c>
      <c r="AU67">
        <f t="shared" si="12"/>
        <v>7992.2324061093868</v>
      </c>
      <c r="AV67">
        <f t="shared" si="13"/>
        <v>6937.5685548569973</v>
      </c>
      <c r="AW67">
        <f t="shared" si="14"/>
        <v>13101.059973220545</v>
      </c>
      <c r="AX67">
        <f t="shared" si="15"/>
        <v>28030.860934186931</v>
      </c>
      <c r="AY67">
        <f t="shared" si="25"/>
        <v>-4.1704343527505516E-3</v>
      </c>
      <c r="AZ67">
        <f t="shared" si="26"/>
        <v>9.4887492074717805E-3</v>
      </c>
      <c r="BA67">
        <f t="shared" si="27"/>
        <v>-5.5932961504930878E-3</v>
      </c>
      <c r="BB67">
        <f t="shared" si="28"/>
        <v>-1.4943590976463916E-3</v>
      </c>
    </row>
    <row r="68" spans="1:54" x14ac:dyDescent="0.25">
      <c r="A68" s="1">
        <v>40240</v>
      </c>
      <c r="B68">
        <v>7.4340000000000002</v>
      </c>
      <c r="G68">
        <f t="shared" si="16"/>
        <v>836.1251128418761</v>
      </c>
      <c r="H68">
        <f t="shared" si="17"/>
        <v>782.79935706094273</v>
      </c>
      <c r="I68" s="5">
        <f t="shared" si="2"/>
        <v>0</v>
      </c>
      <c r="J68" s="6">
        <f>+H68+SUM($D$16:$E$16)-SUM($F$27:F68)</f>
        <v>7926.8013570609437</v>
      </c>
      <c r="K68" s="10">
        <f t="shared" si="18"/>
        <v>-2.6561008194059266E-4</v>
      </c>
      <c r="L68" s="10">
        <f>+H68/SUM(F$27:F68)-1</f>
        <v>8.7646579771374356E-3</v>
      </c>
      <c r="M68">
        <v>6.0019999999999998</v>
      </c>
      <c r="R68">
        <f t="shared" si="19"/>
        <v>688.45700922335391</v>
      </c>
      <c r="S68">
        <f t="shared" si="20"/>
        <v>635.81210447670162</v>
      </c>
      <c r="T68" s="5">
        <f t="shared" si="3"/>
        <v>0</v>
      </c>
      <c r="U68" s="6">
        <f>+S68+SUM($D$17:$E$17)-SUM($Q$27:Q68)</f>
        <v>6589.2761044767012</v>
      </c>
      <c r="V68" s="10">
        <f t="shared" si="4"/>
        <v>7.2397223675046973E-4</v>
      </c>
      <c r="W68" s="10">
        <f>+S68/SUM(Q$27:Q68)-1</f>
        <v>-1.6586695131127205E-2</v>
      </c>
      <c r="X68">
        <v>2.85</v>
      </c>
      <c r="AC68">
        <f t="shared" si="21"/>
        <v>1274.140206795558</v>
      </c>
      <c r="AD68">
        <f t="shared" si="22"/>
        <v>1192.7141206196147</v>
      </c>
      <c r="AE68" s="5">
        <f t="shared" si="5"/>
        <v>0</v>
      </c>
      <c r="AF68" s="6">
        <f>+AD68+SUM($D$18:$E$18)-SUM($AB$27:AB68)</f>
        <v>11908.717120619614</v>
      </c>
      <c r="AG68" s="10">
        <f t="shared" si="6"/>
        <v>-4.5663743679225099E-4</v>
      </c>
      <c r="AH68" s="10">
        <f>+AD68/SUM(AB$27:AB68)-1</f>
        <v>2.4671129409796544E-2</v>
      </c>
      <c r="AI68" s="6">
        <f t="shared" si="7"/>
        <v>0</v>
      </c>
      <c r="AL68" s="6">
        <f t="shared" si="8"/>
        <v>0</v>
      </c>
      <c r="AM68" s="6">
        <f t="shared" si="9"/>
        <v>2798.7223288607884</v>
      </c>
      <c r="AN68" s="6">
        <f t="shared" si="10"/>
        <v>2611.3255821572593</v>
      </c>
      <c r="AO68" s="5">
        <f t="shared" si="11"/>
        <v>0</v>
      </c>
      <c r="AP68" s="6">
        <f>+AN68+SUM($D$16:$E$18)-SUM($AL$27:AL68)</f>
        <v>26424.794582157261</v>
      </c>
      <c r="AQ68" s="10">
        <f t="shared" si="23"/>
        <v>-1.0517220842842789E-4</v>
      </c>
      <c r="AR68" s="10">
        <f>+AN68/SUM(AL$27:AL68)-1</f>
        <v>9.5860371119693699E-3</v>
      </c>
      <c r="AT68" s="1">
        <f t="shared" si="24"/>
        <v>41455</v>
      </c>
      <c r="AU68">
        <f t="shared" si="12"/>
        <v>7803.1885237966007</v>
      </c>
      <c r="AV68">
        <f t="shared" si="13"/>
        <v>6793.5486960465169</v>
      </c>
      <c r="AW68">
        <f t="shared" si="14"/>
        <v>13028.188069180656</v>
      </c>
      <c r="AX68">
        <f t="shared" si="15"/>
        <v>27624.925289023773</v>
      </c>
      <c r="AY68">
        <f t="shared" si="25"/>
        <v>-2.3653451589855878E-2</v>
      </c>
      <c r="AZ68">
        <f t="shared" si="26"/>
        <v>-2.075941414800897E-2</v>
      </c>
      <c r="BA68">
        <f t="shared" si="27"/>
        <v>-5.5622906992902621E-3</v>
      </c>
      <c r="BB68">
        <f t="shared" si="28"/>
        <v>-1.4481740183301728E-2</v>
      </c>
    </row>
    <row r="69" spans="1:54" x14ac:dyDescent="0.25">
      <c r="A69" s="1">
        <v>40241</v>
      </c>
      <c r="B69">
        <v>7.4370000000000003</v>
      </c>
      <c r="G69">
        <f t="shared" si="16"/>
        <v>836.46253217716344</v>
      </c>
      <c r="H69">
        <f t="shared" si="17"/>
        <v>783.11525672077369</v>
      </c>
      <c r="I69" s="5">
        <f t="shared" si="2"/>
        <v>0</v>
      </c>
      <c r="J69" s="6">
        <f>+H69+SUM($D$16:$E$16)-SUM($F$27:F69)</f>
        <v>7927.1172567207741</v>
      </c>
      <c r="K69" s="10">
        <f t="shared" si="18"/>
        <v>3.985209740986484E-5</v>
      </c>
      <c r="L69" s="10">
        <f>+H69/SUM(F$27:F69)-1</f>
        <v>9.1717462168376951E-3</v>
      </c>
      <c r="M69">
        <v>6.0039999999999996</v>
      </c>
      <c r="R69">
        <f t="shared" si="19"/>
        <v>688.68641842336172</v>
      </c>
      <c r="S69">
        <f t="shared" si="20"/>
        <v>636.02397122261186</v>
      </c>
      <c r="T69" s="5">
        <f t="shared" si="3"/>
        <v>0</v>
      </c>
      <c r="U69" s="6">
        <f>+S69+SUM($D$17:$E$17)-SUM($Q$27:Q69)</f>
        <v>6589.487971222612</v>
      </c>
      <c r="V69" s="10">
        <f t="shared" si="4"/>
        <v>3.2153265783874119E-5</v>
      </c>
      <c r="W69" s="10">
        <f>+S69/SUM(Q$27:Q69)-1</f>
        <v>-1.625899992790536E-2</v>
      </c>
      <c r="X69">
        <v>2.8580000000000001</v>
      </c>
      <c r="AC69">
        <f t="shared" si="21"/>
        <v>1277.7167407093702</v>
      </c>
      <c r="AD69">
        <f t="shared" si="22"/>
        <v>1196.0620900810031</v>
      </c>
      <c r="AE69" s="5">
        <f t="shared" si="5"/>
        <v>0</v>
      </c>
      <c r="AF69" s="6">
        <f>+AD69+SUM($D$18:$E$18)-SUM($AB$27:AB69)</f>
        <v>11912.065090081003</v>
      </c>
      <c r="AG69" s="10">
        <f t="shared" si="6"/>
        <v>2.8113603064694459E-4</v>
      </c>
      <c r="AH69" s="10">
        <f>+AD69/SUM(AB$27:AB69)-1</f>
        <v>2.7547399246736326E-2</v>
      </c>
      <c r="AI69" s="6">
        <f t="shared" si="7"/>
        <v>0</v>
      </c>
      <c r="AL69" s="6">
        <f t="shared" si="8"/>
        <v>0</v>
      </c>
      <c r="AM69" s="6">
        <f t="shared" si="9"/>
        <v>2802.8656913098953</v>
      </c>
      <c r="AN69" s="6">
        <f t="shared" si="10"/>
        <v>2615.2013180243885</v>
      </c>
      <c r="AO69" s="5">
        <f t="shared" si="11"/>
        <v>0</v>
      </c>
      <c r="AP69" s="6">
        <f>+AN69+SUM($D$16:$E$18)-SUM($AL$27:AL69)</f>
        <v>26428.670318024389</v>
      </c>
      <c r="AQ69" s="10">
        <f t="shared" si="23"/>
        <v>1.4667042557614529E-4</v>
      </c>
      <c r="AR69" s="10">
        <f>+AN69/SUM(AL$27:AL69)-1</f>
        <v>1.1084467197334469E-2</v>
      </c>
      <c r="AT69" s="1">
        <f t="shared" si="24"/>
        <v>41486</v>
      </c>
      <c r="AU69">
        <f t="shared" si="12"/>
        <v>7776.5835206932816</v>
      </c>
      <c r="AV69">
        <f t="shared" si="13"/>
        <v>6939.1151025739409</v>
      </c>
      <c r="AW69">
        <f t="shared" si="14"/>
        <v>13140.591917140777</v>
      </c>
      <c r="AX69">
        <f t="shared" si="15"/>
        <v>27856.290540408001</v>
      </c>
      <c r="AY69">
        <f t="shared" si="25"/>
        <v>-3.4095040792856413E-3</v>
      </c>
      <c r="AZ69">
        <f t="shared" si="26"/>
        <v>2.1427152882872003E-2</v>
      </c>
      <c r="BA69">
        <f t="shared" si="27"/>
        <v>8.6277421973990354E-3</v>
      </c>
      <c r="BB69">
        <f t="shared" si="28"/>
        <v>8.3752353703616667E-3</v>
      </c>
    </row>
    <row r="70" spans="1:54" x14ac:dyDescent="0.25">
      <c r="A70" s="1">
        <v>40242</v>
      </c>
      <c r="B70">
        <v>7.5289999999999999</v>
      </c>
      <c r="G70">
        <f t="shared" si="16"/>
        <v>846.81005845930667</v>
      </c>
      <c r="H70">
        <f t="shared" si="17"/>
        <v>792.80284628892093</v>
      </c>
      <c r="I70" s="5">
        <f t="shared" si="2"/>
        <v>0</v>
      </c>
      <c r="J70" s="6">
        <f>+H70+SUM($D$16:$E$16)-SUM($F$27:F70)</f>
        <v>7936.8048462889219</v>
      </c>
      <c r="K70" s="10">
        <f t="shared" si="18"/>
        <v>1.2220822846962243E-3</v>
      </c>
      <c r="L70" s="10">
        <f>+H70/SUM(F$27:F70)-1</f>
        <v>2.1655785567644248E-2</v>
      </c>
      <c r="M70">
        <v>6.093</v>
      </c>
      <c r="R70">
        <f t="shared" si="19"/>
        <v>698.89512782370809</v>
      </c>
      <c r="S70">
        <f t="shared" si="20"/>
        <v>645.45204141561874</v>
      </c>
      <c r="T70" s="5">
        <f t="shared" si="3"/>
        <v>0</v>
      </c>
      <c r="U70" s="6">
        <f>+S70+SUM($D$17:$E$17)-SUM($Q$27:Q70)</f>
        <v>6598.9160414156186</v>
      </c>
      <c r="V70" s="10">
        <f t="shared" si="4"/>
        <v>1.4307743233132886E-3</v>
      </c>
      <c r="W70" s="10">
        <f>+S70/SUM(Q$27:Q70)-1</f>
        <v>-1.67656338453126E-3</v>
      </c>
      <c r="X70">
        <v>2.875</v>
      </c>
      <c r="AC70">
        <f t="shared" si="21"/>
        <v>1285.316875276221</v>
      </c>
      <c r="AD70">
        <f t="shared" si="22"/>
        <v>1203.1765251864535</v>
      </c>
      <c r="AE70" s="5">
        <f t="shared" si="5"/>
        <v>0</v>
      </c>
      <c r="AF70" s="6">
        <f>+AD70+SUM($D$18:$E$18)-SUM($AB$27:AB70)</f>
        <v>11919.179525186453</v>
      </c>
      <c r="AG70" s="10">
        <f t="shared" si="6"/>
        <v>5.9724615771061806E-4</v>
      </c>
      <c r="AH70" s="10">
        <f>+AD70/SUM(AB$27:AB70)-1</f>
        <v>3.365947265023328E-2</v>
      </c>
      <c r="AI70" s="6">
        <f t="shared" si="7"/>
        <v>0</v>
      </c>
      <c r="AL70" s="6">
        <f t="shared" si="8"/>
        <v>0</v>
      </c>
      <c r="AM70" s="6">
        <f t="shared" si="9"/>
        <v>2831.0220615592361</v>
      </c>
      <c r="AN70" s="6">
        <f t="shared" si="10"/>
        <v>2641.4314128909932</v>
      </c>
      <c r="AO70" s="5">
        <f t="shared" si="11"/>
        <v>0</v>
      </c>
      <c r="AP70" s="6">
        <f>+AN70+SUM($D$16:$E$18)-SUM($AL$27:AL70)</f>
        <v>26454.900412890995</v>
      </c>
      <c r="AQ70" s="10">
        <f t="shared" si="23"/>
        <v>9.924863623849145E-4</v>
      </c>
      <c r="AR70" s="10">
        <f>+AN70/SUM(AL$27:AL70)-1</f>
        <v>2.1225499671565284E-2</v>
      </c>
      <c r="AT70" s="1">
        <f t="shared" si="24"/>
        <v>41517</v>
      </c>
      <c r="AU70">
        <f t="shared" si="12"/>
        <v>7740.8111970402342</v>
      </c>
      <c r="AV70">
        <f t="shared" si="13"/>
        <v>6888.4800986191476</v>
      </c>
      <c r="AW70">
        <f t="shared" si="14"/>
        <v>13001.234293873917</v>
      </c>
      <c r="AX70">
        <f t="shared" si="15"/>
        <v>27630.525589533299</v>
      </c>
      <c r="AY70">
        <f t="shared" si="25"/>
        <v>-4.6000050739323228E-3</v>
      </c>
      <c r="AZ70">
        <f t="shared" si="26"/>
        <v>-7.2970405024714857E-3</v>
      </c>
      <c r="BA70">
        <f t="shared" si="27"/>
        <v>-1.0605125259622428E-2</v>
      </c>
      <c r="BB70">
        <f t="shared" si="28"/>
        <v>-8.1046308210782625E-3</v>
      </c>
    </row>
    <row r="71" spans="1:54" x14ac:dyDescent="0.25">
      <c r="A71" s="1">
        <v>40245</v>
      </c>
      <c r="B71">
        <v>7.5819999999999999</v>
      </c>
      <c r="C71">
        <f>+$C$16</f>
        <v>60</v>
      </c>
      <c r="D71" s="7">
        <f>+$G$16</f>
        <v>5.016</v>
      </c>
      <c r="E71" s="7">
        <f>+$J$16</f>
        <v>0.46199999999999997</v>
      </c>
      <c r="F71" s="6">
        <f>+C71-D71-E71</f>
        <v>54.521999999999998</v>
      </c>
      <c r="G71">
        <f t="shared" si="16"/>
        <v>907.29313338271527</v>
      </c>
      <c r="H71">
        <f t="shared" si="17"/>
        <v>852.90574027926664</v>
      </c>
      <c r="I71" s="5">
        <f t="shared" si="2"/>
        <v>290880</v>
      </c>
      <c r="J71" s="6">
        <f>+H71+SUM($D$16:$E$16)-SUM($F$27:F71)</f>
        <v>7942.3857402792655</v>
      </c>
      <c r="K71" s="10">
        <f t="shared" si="18"/>
        <v>7.0316633688594088E-4</v>
      </c>
      <c r="L71" s="10">
        <f>+H71/SUM(F$27:F71)-1</f>
        <v>2.6953884649697279E-2</v>
      </c>
      <c r="M71">
        <v>6.0970000000000004</v>
      </c>
      <c r="N71">
        <f>+$C$17</f>
        <v>50</v>
      </c>
      <c r="O71" s="7">
        <f>+$G$17</f>
        <v>4.1800000000000006</v>
      </c>
      <c r="P71" s="7">
        <f>+$J$17</f>
        <v>0.38500000000000001</v>
      </c>
      <c r="Q71" s="6">
        <f>+N71-O71-P71</f>
        <v>45.435000000000002</v>
      </c>
      <c r="R71">
        <f t="shared" si="19"/>
        <v>749.35394622372371</v>
      </c>
      <c r="S71">
        <f t="shared" si="20"/>
        <v>691.31077490743928</v>
      </c>
      <c r="T71" s="5">
        <f t="shared" si="3"/>
        <v>242400</v>
      </c>
      <c r="U71" s="6">
        <f>+S71+SUM($D$17:$E$17)-SUM($Q$27:Q71)</f>
        <v>6599.3397749074393</v>
      </c>
      <c r="V71" s="10">
        <f t="shared" si="4"/>
        <v>6.4212590243917234E-5</v>
      </c>
      <c r="W71" s="10">
        <f>+S71/SUM(Q$27:Q71)-1</f>
        <v>-9.5412248860249349E-4</v>
      </c>
      <c r="X71">
        <v>2.8679999999999999</v>
      </c>
      <c r="Y71">
        <f>+$C$18</f>
        <v>90</v>
      </c>
      <c r="Z71" s="7">
        <f>+$G$18</f>
        <v>7.5240000000000009</v>
      </c>
      <c r="AA71" s="7">
        <f>+$J$18</f>
        <v>0.69300000000000006</v>
      </c>
      <c r="AB71" s="6">
        <f>+Y71-Z71-AA71</f>
        <v>81.783000000000001</v>
      </c>
      <c r="AC71">
        <f t="shared" si="21"/>
        <v>1363.9704081016353</v>
      </c>
      <c r="AD71">
        <f t="shared" si="22"/>
        <v>1282.0300519077387</v>
      </c>
      <c r="AE71" s="5">
        <f t="shared" si="5"/>
        <v>436320</v>
      </c>
      <c r="AF71" s="6">
        <f>+AD71+SUM($D$18:$E$18)-SUM($AB$27:AB71)</f>
        <v>11916.25005190774</v>
      </c>
      <c r="AG71" s="10">
        <f t="shared" si="6"/>
        <v>-2.4577809844394949E-4</v>
      </c>
      <c r="AH71" s="10">
        <f>+AD71/SUM(AB$27:AB71)-1</f>
        <v>2.9098277310390941E-2</v>
      </c>
      <c r="AI71" s="6">
        <f t="shared" si="7"/>
        <v>200</v>
      </c>
      <c r="AL71" s="6">
        <f t="shared" si="8"/>
        <v>181.74</v>
      </c>
      <c r="AM71" s="6">
        <f t="shared" si="9"/>
        <v>3020.6174877080743</v>
      </c>
      <c r="AN71" s="6">
        <f t="shared" si="10"/>
        <v>2826.2465670944448</v>
      </c>
      <c r="AO71" s="5">
        <f t="shared" si="11"/>
        <v>969600</v>
      </c>
      <c r="AP71" s="6">
        <f>+AN71+SUM($D$16:$E$18)-SUM($AL$27:AL71)</f>
        <v>26457.975567094443</v>
      </c>
      <c r="AQ71" s="10">
        <f t="shared" si="23"/>
        <v>1.1624138271004725E-4</v>
      </c>
      <c r="AR71" s="10">
        <f>+AN71/SUM(AL$27:AL71)-1</f>
        <v>2.0942879903898426E-2</v>
      </c>
      <c r="AT71" s="1">
        <f t="shared" si="24"/>
        <v>41547</v>
      </c>
      <c r="AU71">
        <f t="shared" si="12"/>
        <v>7831.2480352066623</v>
      </c>
      <c r="AV71">
        <f t="shared" si="13"/>
        <v>6987.3830312269502</v>
      </c>
      <c r="AW71">
        <f t="shared" si="14"/>
        <v>13046.416377980873</v>
      </c>
      <c r="AX71">
        <f t="shared" si="15"/>
        <v>27865.047444414486</v>
      </c>
      <c r="AY71">
        <f t="shared" si="25"/>
        <v>1.1683121557209297E-2</v>
      </c>
      <c r="AZ71">
        <f t="shared" si="26"/>
        <v>1.4357729309202538E-2</v>
      </c>
      <c r="BA71">
        <f t="shared" si="27"/>
        <v>3.4752149746464234E-3</v>
      </c>
      <c r="BB71">
        <f t="shared" si="28"/>
        <v>8.4877811723576002E-3</v>
      </c>
    </row>
    <row r="72" spans="1:54" x14ac:dyDescent="0.25">
      <c r="A72" s="1">
        <v>40246</v>
      </c>
      <c r="B72">
        <v>7.6159999999999997</v>
      </c>
      <c r="G72">
        <f t="shared" si="16"/>
        <v>911.36171245618038</v>
      </c>
      <c r="H72">
        <f t="shared" si="17"/>
        <v>856.73042969755932</v>
      </c>
      <c r="I72" s="5">
        <f t="shared" si="2"/>
        <v>0</v>
      </c>
      <c r="J72" s="6">
        <f>+H72+SUM($D$16:$E$16)-SUM($F$27:F72)</f>
        <v>7946.2104296975594</v>
      </c>
      <c r="K72" s="10">
        <f t="shared" si="18"/>
        <v>4.8155422606810383E-4</v>
      </c>
      <c r="L72" s="10">
        <f>+H72/SUM(F$27:F72)-1</f>
        <v>3.1559059020323632E-2</v>
      </c>
      <c r="M72">
        <v>6.0949999999999998</v>
      </c>
      <c r="R72">
        <f t="shared" si="19"/>
        <v>749.10813551477702</v>
      </c>
      <c r="S72">
        <f t="shared" si="20"/>
        <v>691.0840041103562</v>
      </c>
      <c r="T72" s="5">
        <f t="shared" si="3"/>
        <v>0</v>
      </c>
      <c r="U72" s="6">
        <f>+S72+SUM($D$17:$E$17)-SUM($Q$27:Q72)</f>
        <v>6599.113004110357</v>
      </c>
      <c r="V72" s="10">
        <f t="shared" si="4"/>
        <v>-3.4362649115937671E-5</v>
      </c>
      <c r="W72" s="10">
        <f>+S72/SUM(Q$27:Q72)-1</f>
        <v>-1.2818396864084924E-3</v>
      </c>
      <c r="X72">
        <v>2.8780000000000001</v>
      </c>
      <c r="AC72">
        <f t="shared" si="21"/>
        <v>1368.7262323976661</v>
      </c>
      <c r="AD72">
        <f t="shared" si="22"/>
        <v>1286.50017063824</v>
      </c>
      <c r="AE72" s="5">
        <f t="shared" si="5"/>
        <v>0</v>
      </c>
      <c r="AF72" s="6">
        <f>+AD72+SUM($D$18:$E$18)-SUM($AB$27:AB72)</f>
        <v>11920.72017063824</v>
      </c>
      <c r="AG72" s="10">
        <f t="shared" si="6"/>
        <v>3.7512797323224767E-4</v>
      </c>
      <c r="AH72" s="10">
        <f>+AD72/SUM(AB$27:AB72)-1</f>
        <v>3.2686486087623923E-2</v>
      </c>
      <c r="AI72" s="6">
        <f t="shared" si="7"/>
        <v>0</v>
      </c>
      <c r="AL72" s="6">
        <f t="shared" si="8"/>
        <v>0</v>
      </c>
      <c r="AM72" s="6">
        <f t="shared" si="9"/>
        <v>3029.1960803686234</v>
      </c>
      <c r="AN72" s="6">
        <f t="shared" si="10"/>
        <v>2834.3146044461555</v>
      </c>
      <c r="AO72" s="5">
        <f t="shared" si="11"/>
        <v>0</v>
      </c>
      <c r="AP72" s="6">
        <f>+AN72+SUM($D$16:$E$18)-SUM($AL$27:AL72)</f>
        <v>26466.043604446153</v>
      </c>
      <c r="AQ72" s="10">
        <f t="shared" si="23"/>
        <v>3.0493781851337332E-4</v>
      </c>
      <c r="AR72" s="10">
        <f>+AN72/SUM(AL$27:AL72)-1</f>
        <v>2.3857347942508378E-2</v>
      </c>
      <c r="AT72" s="1">
        <f t="shared" si="24"/>
        <v>41578</v>
      </c>
      <c r="AU72">
        <f t="shared" si="12"/>
        <v>7939.5976727830048</v>
      </c>
      <c r="AV72">
        <f t="shared" si="13"/>
        <v>7112.7038740398366</v>
      </c>
      <c r="AW72">
        <f t="shared" si="14"/>
        <v>13260.037806699782</v>
      </c>
      <c r="AX72">
        <f t="shared" si="15"/>
        <v>28312.339353522624</v>
      </c>
      <c r="AY72">
        <f t="shared" si="25"/>
        <v>1.3835551765087661E-2</v>
      </c>
      <c r="AZ72">
        <f t="shared" si="26"/>
        <v>1.7935304570083188E-2</v>
      </c>
      <c r="BA72">
        <f t="shared" si="27"/>
        <v>1.6373954542754587E-2</v>
      </c>
      <c r="BB72">
        <f t="shared" si="28"/>
        <v>1.605207778671125E-2</v>
      </c>
    </row>
    <row r="73" spans="1:54" x14ac:dyDescent="0.25">
      <c r="A73" s="1">
        <v>40247</v>
      </c>
      <c r="B73">
        <v>7.6260000000000003</v>
      </c>
      <c r="G73">
        <f t="shared" si="16"/>
        <v>912.55835336014081</v>
      </c>
      <c r="H73">
        <f t="shared" si="17"/>
        <v>857.85533834999842</v>
      </c>
      <c r="I73" s="5">
        <f t="shared" si="2"/>
        <v>0</v>
      </c>
      <c r="J73" s="6">
        <f>+H73+SUM($D$16:$E$16)-SUM($F$27:F73)</f>
        <v>7947.335338349998</v>
      </c>
      <c r="K73" s="10">
        <f t="shared" si="18"/>
        <v>1.4156542447385512E-4</v>
      </c>
      <c r="L73" s="10">
        <f>+H73/SUM(F$27:F73)-1</f>
        <v>3.2913522070508128E-2</v>
      </c>
      <c r="M73">
        <v>6.1420000000000003</v>
      </c>
      <c r="R73">
        <f t="shared" si="19"/>
        <v>754.88468717502235</v>
      </c>
      <c r="S73">
        <f t="shared" si="20"/>
        <v>696.41311784180618</v>
      </c>
      <c r="T73" s="5">
        <f t="shared" si="3"/>
        <v>0</v>
      </c>
      <c r="U73" s="6">
        <f>+S73+SUM($D$17:$E$17)-SUM($Q$27:Q73)</f>
        <v>6604.442117841807</v>
      </c>
      <c r="V73" s="10">
        <f t="shared" si="4"/>
        <v>8.0755000378540664E-4</v>
      </c>
      <c r="W73" s="10">
        <f>+S73/SUM(Q$27:Q73)-1</f>
        <v>6.4195144620311506E-3</v>
      </c>
      <c r="X73">
        <v>2.8690000000000002</v>
      </c>
      <c r="AC73">
        <f t="shared" si="21"/>
        <v>1364.4459905312383</v>
      </c>
      <c r="AD73">
        <f t="shared" si="22"/>
        <v>1282.477063780789</v>
      </c>
      <c r="AE73" s="5">
        <f t="shared" si="5"/>
        <v>0</v>
      </c>
      <c r="AF73" s="6">
        <f>+AD73+SUM($D$18:$E$18)-SUM($AB$27:AB73)</f>
        <v>11916.69706378079</v>
      </c>
      <c r="AG73" s="10">
        <f t="shared" si="6"/>
        <v>-3.3748857450399683E-4</v>
      </c>
      <c r="AH73" s="10">
        <f>+AD73/SUM(AB$27:AB73)-1</f>
        <v>2.9457098188114372E-2</v>
      </c>
      <c r="AI73" s="6">
        <f t="shared" si="7"/>
        <v>0</v>
      </c>
      <c r="AL73" s="6">
        <f t="shared" si="8"/>
        <v>0</v>
      </c>
      <c r="AM73" s="6">
        <f t="shared" si="9"/>
        <v>3031.8890310664015</v>
      </c>
      <c r="AN73" s="6">
        <f t="shared" si="10"/>
        <v>2836.7455199725937</v>
      </c>
      <c r="AO73" s="5">
        <f t="shared" si="11"/>
        <v>0</v>
      </c>
      <c r="AP73" s="6">
        <f>+AN73+SUM($D$16:$E$18)-SUM($AL$27:AL73)</f>
        <v>26468.474519972595</v>
      </c>
      <c r="AQ73" s="10">
        <f t="shared" si="23"/>
        <v>9.1850355979694598E-5</v>
      </c>
      <c r="AR73" s="10">
        <f>+AN73/SUM(AL$27:AL73)-1</f>
        <v>2.4735482896217187E-2</v>
      </c>
      <c r="AT73" s="1">
        <f t="shared" si="24"/>
        <v>41608</v>
      </c>
      <c r="AU73">
        <f t="shared" si="12"/>
        <v>7882.7707874944763</v>
      </c>
      <c r="AV73">
        <f t="shared" si="13"/>
        <v>7117.043496013629</v>
      </c>
      <c r="AW73">
        <f t="shared" si="14"/>
        <v>13335.628449504326</v>
      </c>
      <c r="AX73">
        <f t="shared" si="15"/>
        <v>28335.442733012431</v>
      </c>
      <c r="AY73">
        <f t="shared" si="25"/>
        <v>-7.1574011216376521E-3</v>
      </c>
      <c r="AZ73">
        <f t="shared" si="26"/>
        <v>6.1012268339077913E-4</v>
      </c>
      <c r="BA73">
        <f t="shared" si="27"/>
        <v>5.7006355416535648E-3</v>
      </c>
      <c r="BB73">
        <f t="shared" si="28"/>
        <v>8.1601803373887449E-4</v>
      </c>
    </row>
    <row r="74" spans="1:54" x14ac:dyDescent="0.25">
      <c r="A74" s="1">
        <v>40248</v>
      </c>
      <c r="B74">
        <v>7.5979999999999999</v>
      </c>
      <c r="G74">
        <f t="shared" si="16"/>
        <v>909.20775882905184</v>
      </c>
      <c r="H74">
        <f t="shared" si="17"/>
        <v>854.70559412316902</v>
      </c>
      <c r="I74" s="5">
        <f t="shared" si="2"/>
        <v>0</v>
      </c>
      <c r="J74" s="6">
        <f>+H74+SUM($D$16:$E$16)-SUM($F$27:F74)</f>
        <v>7944.1855941231679</v>
      </c>
      <c r="K74" s="10">
        <f t="shared" si="18"/>
        <v>-3.9632708231540636E-4</v>
      </c>
      <c r="L74" s="10">
        <f>+H74/SUM(F$27:F74)-1</f>
        <v>2.9121025529991851E-2</v>
      </c>
      <c r="M74">
        <v>6.1210000000000004</v>
      </c>
      <c r="R74">
        <f t="shared" si="19"/>
        <v>752.30367473108299</v>
      </c>
      <c r="S74">
        <f t="shared" si="20"/>
        <v>694.03202447243495</v>
      </c>
      <c r="T74" s="5">
        <f t="shared" si="3"/>
        <v>0</v>
      </c>
      <c r="U74" s="6">
        <f>+S74+SUM($D$17:$E$17)-SUM($Q$27:Q74)</f>
        <v>6602.0610244724357</v>
      </c>
      <c r="V74" s="10">
        <f t="shared" si="4"/>
        <v>-3.6052906920613914E-4</v>
      </c>
      <c r="W74" s="10">
        <f>+S74/SUM(Q$27:Q74)-1</f>
        <v>2.9784838850688278E-3</v>
      </c>
      <c r="X74">
        <v>2.8740000000000001</v>
      </c>
      <c r="AC74">
        <f t="shared" si="21"/>
        <v>1366.8239026792535</v>
      </c>
      <c r="AD74">
        <f t="shared" si="22"/>
        <v>1284.7121231460394</v>
      </c>
      <c r="AE74" s="5">
        <f t="shared" si="5"/>
        <v>0</v>
      </c>
      <c r="AF74" s="6">
        <f>+AD74+SUM($D$18:$E$18)-SUM($AB$27:AB74)</f>
        <v>11918.932123146038</v>
      </c>
      <c r="AG74" s="10">
        <f t="shared" si="6"/>
        <v>1.8755695083005897E-4</v>
      </c>
      <c r="AH74" s="10">
        <f>+AD74/SUM(AB$27:AB74)-1</f>
        <v>3.1251202576730863E-2</v>
      </c>
      <c r="AI74" s="6">
        <f t="shared" si="7"/>
        <v>0</v>
      </c>
      <c r="AL74" s="6">
        <f t="shared" si="8"/>
        <v>0</v>
      </c>
      <c r="AM74" s="6">
        <f t="shared" si="9"/>
        <v>3028.3353362393882</v>
      </c>
      <c r="AN74" s="6">
        <f t="shared" si="10"/>
        <v>2833.4497417416433</v>
      </c>
      <c r="AO74" s="5">
        <f t="shared" si="11"/>
        <v>0</v>
      </c>
      <c r="AP74" s="6">
        <f>+AN74+SUM($D$16:$E$18)-SUM($AL$27:AL74)</f>
        <v>26465.178741741642</v>
      </c>
      <c r="AQ74" s="10">
        <f t="shared" si="23"/>
        <v>-1.2451712048866526E-4</v>
      </c>
      <c r="AR74" s="10">
        <f>+AN74/SUM(AL$27:AL74)-1</f>
        <v>2.3544928130823761E-2</v>
      </c>
      <c r="AT74" s="1">
        <f t="shared" si="24"/>
        <v>41639</v>
      </c>
      <c r="AU74">
        <f t="shared" si="12"/>
        <v>7794.8105659928742</v>
      </c>
      <c r="AV74">
        <f t="shared" si="13"/>
        <v>7139.5379419817145</v>
      </c>
      <c r="AW74">
        <f t="shared" si="14"/>
        <v>13315.194357603094</v>
      </c>
      <c r="AX74">
        <f t="shared" si="15"/>
        <v>28249.542865577681</v>
      </c>
      <c r="AY74">
        <f t="shared" si="25"/>
        <v>-1.115854106035219E-2</v>
      </c>
      <c r="AZ74">
        <f t="shared" si="26"/>
        <v>3.1606447228662571E-3</v>
      </c>
      <c r="BA74">
        <f t="shared" si="27"/>
        <v>-1.5322931332862888E-3</v>
      </c>
      <c r="BB74">
        <f t="shared" si="28"/>
        <v>-3.0315343311954068E-3</v>
      </c>
    </row>
    <row r="75" spans="1:54" x14ac:dyDescent="0.25">
      <c r="A75" s="1">
        <v>40249</v>
      </c>
      <c r="B75">
        <v>7.5730000000000004</v>
      </c>
      <c r="G75">
        <f t="shared" si="16"/>
        <v>906.21615656915117</v>
      </c>
      <c r="H75">
        <f t="shared" si="17"/>
        <v>851.89332249207155</v>
      </c>
      <c r="I75" s="5">
        <f t="shared" si="2"/>
        <v>0</v>
      </c>
      <c r="J75" s="6">
        <f>+H75+SUM($D$16:$E$16)-SUM($F$27:F75)</f>
        <v>7941.3733224920707</v>
      </c>
      <c r="K75" s="10">
        <f t="shared" si="18"/>
        <v>-3.540037676332819E-4</v>
      </c>
      <c r="L75" s="10">
        <f>+H75/SUM(F$27:F75)-1</f>
        <v>2.57348679045315E-2</v>
      </c>
      <c r="M75">
        <v>6.1289999999999996</v>
      </c>
      <c r="R75">
        <f t="shared" si="19"/>
        <v>753.28691756686919</v>
      </c>
      <c r="S75">
        <f t="shared" si="20"/>
        <v>694.93910766076669</v>
      </c>
      <c r="T75" s="5">
        <f t="shared" si="3"/>
        <v>0</v>
      </c>
      <c r="U75" s="6">
        <f>+S75+SUM($D$17:$E$17)-SUM($Q$27:Q75)</f>
        <v>6602.9681076607667</v>
      </c>
      <c r="V75" s="10">
        <f t="shared" si="4"/>
        <v>1.3739394182632481E-4</v>
      </c>
      <c r="W75" s="10">
        <f>+S75/SUM(Q$27:Q75)-1</f>
        <v>4.2893526762923795E-3</v>
      </c>
      <c r="X75">
        <v>2.86</v>
      </c>
      <c r="AC75">
        <f t="shared" si="21"/>
        <v>1360.1657486648103</v>
      </c>
      <c r="AD75">
        <f t="shared" si="22"/>
        <v>1278.4539569233377</v>
      </c>
      <c r="AE75" s="5">
        <f t="shared" si="5"/>
        <v>0</v>
      </c>
      <c r="AF75" s="6">
        <f>+AD75+SUM($D$18:$E$18)-SUM($AB$27:AB75)</f>
        <v>11912.67395692334</v>
      </c>
      <c r="AG75" s="10">
        <f t="shared" si="6"/>
        <v>-5.2506098348736874E-4</v>
      </c>
      <c r="AH75" s="10">
        <f>+AD75/SUM(AB$27:AB75)-1</f>
        <v>2.6227710288604822E-2</v>
      </c>
      <c r="AI75" s="6">
        <f t="shared" si="7"/>
        <v>0</v>
      </c>
      <c r="AL75" s="6">
        <f t="shared" si="8"/>
        <v>0</v>
      </c>
      <c r="AM75" s="6">
        <f t="shared" si="9"/>
        <v>3019.6688228008306</v>
      </c>
      <c r="AN75" s="6">
        <f t="shared" si="10"/>
        <v>2825.2863870761757</v>
      </c>
      <c r="AO75" s="5">
        <f t="shared" si="11"/>
        <v>0</v>
      </c>
      <c r="AP75" s="6">
        <f>+AN75+SUM($D$16:$E$18)-SUM($AL$27:AL75)</f>
        <v>26457.015387076175</v>
      </c>
      <c r="AQ75" s="10">
        <f t="shared" si="23"/>
        <v>-3.0845643421217872E-4</v>
      </c>
      <c r="AR75" s="10">
        <f>+AN75/SUM(AL$27:AL75)-1</f>
        <v>2.0596028017551671E-2</v>
      </c>
      <c r="AT75" s="1">
        <f t="shared" si="24"/>
        <v>41670</v>
      </c>
      <c r="AU75">
        <f t="shared" si="12"/>
        <v>7644.5594757920344</v>
      </c>
      <c r="AV75">
        <f t="shared" si="13"/>
        <v>7057.4239697243493</v>
      </c>
      <c r="AW75">
        <f t="shared" si="14"/>
        <v>13274.560240667346</v>
      </c>
      <c r="AX75">
        <f t="shared" si="15"/>
        <v>27976.54368618373</v>
      </c>
      <c r="AY75">
        <f t="shared" si="25"/>
        <v>-1.9275784694031461E-2</v>
      </c>
      <c r="AZ75">
        <f t="shared" si="26"/>
        <v>-1.1501300633829703E-2</v>
      </c>
      <c r="BA75">
        <f t="shared" si="27"/>
        <v>-3.0517103877304441E-3</v>
      </c>
      <c r="BB75">
        <f t="shared" si="28"/>
        <v>-9.6638441440624057E-3</v>
      </c>
    </row>
    <row r="76" spans="1:54" x14ac:dyDescent="0.25">
      <c r="A76" s="1">
        <v>40252</v>
      </c>
      <c r="B76">
        <v>7.5609999999999999</v>
      </c>
      <c r="G76">
        <f t="shared" si="16"/>
        <v>904.78018748439877</v>
      </c>
      <c r="H76">
        <f t="shared" si="17"/>
        <v>850.54343210914465</v>
      </c>
      <c r="I76" s="5">
        <f t="shared" si="2"/>
        <v>0</v>
      </c>
      <c r="J76" s="6">
        <f>+H76+SUM($D$16:$E$16)-SUM($F$27:F76)</f>
        <v>7940.0234321091448</v>
      </c>
      <c r="K76" s="10">
        <f t="shared" si="18"/>
        <v>-1.6998198272621945E-4</v>
      </c>
      <c r="L76" s="10">
        <f>+H76/SUM(F$27:F76)-1</f>
        <v>2.4109512244310238E-2</v>
      </c>
      <c r="M76">
        <v>6.0880000000000001</v>
      </c>
      <c r="R76">
        <f t="shared" si="19"/>
        <v>748.24779803346382</v>
      </c>
      <c r="S76">
        <f t="shared" si="20"/>
        <v>690.29030632056583</v>
      </c>
      <c r="T76" s="5">
        <f t="shared" si="3"/>
        <v>0</v>
      </c>
      <c r="U76" s="6">
        <f>+S76+SUM($D$17:$E$17)-SUM($Q$27:Q76)</f>
        <v>6598.3193063205654</v>
      </c>
      <c r="V76" s="10">
        <f t="shared" si="4"/>
        <v>-7.0404722003847287E-4</v>
      </c>
      <c r="W76" s="10">
        <f>+S76/SUM(Q$27:Q76)-1</f>
        <v>-2.4288498787292667E-3</v>
      </c>
      <c r="X76">
        <v>2.8759999999999999</v>
      </c>
      <c r="AC76">
        <f t="shared" si="21"/>
        <v>1367.7750675384593</v>
      </c>
      <c r="AD76">
        <f t="shared" si="22"/>
        <v>1285.6061468921396</v>
      </c>
      <c r="AE76" s="5">
        <f t="shared" si="5"/>
        <v>0</v>
      </c>
      <c r="AF76" s="6">
        <f>+AD76+SUM($D$18:$E$18)-SUM($AB$27:AB76)</f>
        <v>11919.826146892141</v>
      </c>
      <c r="AG76" s="10">
        <f t="shared" si="6"/>
        <v>6.0038493411829208E-4</v>
      </c>
      <c r="AH76" s="10">
        <f>+AD76/SUM(AB$27:AB76)-1</f>
        <v>3.1968844332177282E-2</v>
      </c>
      <c r="AI76" s="6">
        <f t="shared" si="7"/>
        <v>0</v>
      </c>
      <c r="AL76" s="6">
        <f t="shared" si="8"/>
        <v>0</v>
      </c>
      <c r="AM76" s="6">
        <f t="shared" si="9"/>
        <v>3020.8030530563219</v>
      </c>
      <c r="AN76" s="6">
        <f t="shared" si="10"/>
        <v>2826.4398853218499</v>
      </c>
      <c r="AO76" s="5">
        <f t="shared" si="11"/>
        <v>0</v>
      </c>
      <c r="AP76" s="6">
        <f>+AN76+SUM($D$16:$E$18)-SUM($AL$27:AL76)</f>
        <v>26458.168885321851</v>
      </c>
      <c r="AQ76" s="10">
        <f t="shared" si="23"/>
        <v>4.359895584582496E-5</v>
      </c>
      <c r="AR76" s="10">
        <f>+AN76/SUM(AL$27:AL76)-1</f>
        <v>2.1012713466943778E-2</v>
      </c>
      <c r="AT76" s="1">
        <f t="shared" si="24"/>
        <v>41698</v>
      </c>
      <c r="AU76">
        <f t="shared" si="12"/>
        <v>7668.2297813974574</v>
      </c>
      <c r="AV76">
        <f t="shared" si="13"/>
        <v>7203.4007712286402</v>
      </c>
      <c r="AW76">
        <f t="shared" si="14"/>
        <v>13461.350718013213</v>
      </c>
      <c r="AX76">
        <f t="shared" si="15"/>
        <v>28332.98127063931</v>
      </c>
      <c r="AY76">
        <f t="shared" si="25"/>
        <v>3.0963596634154822E-3</v>
      </c>
      <c r="AZ76">
        <f t="shared" si="26"/>
        <v>2.0684147945555953E-2</v>
      </c>
      <c r="BA76">
        <f t="shared" si="27"/>
        <v>1.4071311889762184E-2</v>
      </c>
      <c r="BB76">
        <f t="shared" si="28"/>
        <v>1.2740586844957713E-2</v>
      </c>
    </row>
    <row r="77" spans="1:54" x14ac:dyDescent="0.25">
      <c r="A77" s="1">
        <v>40253</v>
      </c>
      <c r="B77">
        <v>7.5640000000000001</v>
      </c>
      <c r="G77">
        <f t="shared" si="16"/>
        <v>905.13917975558695</v>
      </c>
      <c r="H77">
        <f t="shared" si="17"/>
        <v>850.88090470487646</v>
      </c>
      <c r="I77" s="5">
        <f t="shared" si="2"/>
        <v>0</v>
      </c>
      <c r="J77" s="6">
        <f>+H77+SUM($D$16:$E$16)-SUM($F$27:F77)</f>
        <v>7940.3609047048758</v>
      </c>
      <c r="K77" s="10">
        <f t="shared" si="18"/>
        <v>4.2502720378090331E-5</v>
      </c>
      <c r="L77" s="10">
        <f>+H77/SUM(F$27:F77)-1</f>
        <v>2.451585115936572E-2</v>
      </c>
      <c r="M77">
        <v>6.1390000000000002</v>
      </c>
      <c r="R77">
        <f t="shared" si="19"/>
        <v>754.5159711116022</v>
      </c>
      <c r="S77">
        <f t="shared" si="20"/>
        <v>696.07296164618162</v>
      </c>
      <c r="T77" s="5">
        <f t="shared" si="3"/>
        <v>0</v>
      </c>
      <c r="U77" s="6">
        <f>+S77+SUM($D$17:$E$17)-SUM($Q$27:Q77)</f>
        <v>6604.1019616461817</v>
      </c>
      <c r="V77" s="10">
        <f t="shared" si="4"/>
        <v>8.7638306925774678E-4</v>
      </c>
      <c r="W77" s="10">
        <f>+S77/SUM(Q$27:Q77)-1</f>
        <v>5.9279386653221522E-3</v>
      </c>
      <c r="X77">
        <v>2.8769999999999998</v>
      </c>
      <c r="AC77">
        <f t="shared" si="21"/>
        <v>1368.2506499680624</v>
      </c>
      <c r="AD77">
        <f t="shared" si="22"/>
        <v>1286.0531587651897</v>
      </c>
      <c r="AE77" s="5">
        <f t="shared" si="5"/>
        <v>0</v>
      </c>
      <c r="AF77" s="6">
        <f>+AD77+SUM($D$18:$E$18)-SUM($AB$27:AB77)</f>
        <v>11920.273158765191</v>
      </c>
      <c r="AG77" s="10">
        <f t="shared" si="6"/>
        <v>3.7501543020956873E-5</v>
      </c>
      <c r="AH77" s="10">
        <f>+AD77/SUM(AB$27:AB77)-1</f>
        <v>3.2327665209900491E-2</v>
      </c>
      <c r="AI77" s="6">
        <f t="shared" si="7"/>
        <v>0</v>
      </c>
      <c r="AL77" s="6">
        <f t="shared" si="8"/>
        <v>0</v>
      </c>
      <c r="AM77" s="6">
        <f t="shared" si="9"/>
        <v>3027.9058008352513</v>
      </c>
      <c r="AN77" s="6">
        <f t="shared" si="10"/>
        <v>2833.0070251162479</v>
      </c>
      <c r="AO77" s="5">
        <f t="shared" si="11"/>
        <v>0</v>
      </c>
      <c r="AP77" s="6">
        <f>+AN77+SUM($D$16:$E$18)-SUM($AL$27:AL77)</f>
        <v>26464.736025116246</v>
      </c>
      <c r="AQ77" s="10">
        <f t="shared" si="23"/>
        <v>2.4820840107486752E-4</v>
      </c>
      <c r="AR77" s="10">
        <f>+AN77/SUM(AL$27:AL77)-1</f>
        <v>2.3385002810869304E-2</v>
      </c>
      <c r="AT77" s="1">
        <f t="shared" si="24"/>
        <v>41729</v>
      </c>
      <c r="AU77">
        <f t="shared" si="12"/>
        <v>7757.6510540494301</v>
      </c>
      <c r="AV77">
        <f t="shared" si="13"/>
        <v>7173.1371386300898</v>
      </c>
      <c r="AW77">
        <f t="shared" si="14"/>
        <v>13461.980084144812</v>
      </c>
      <c r="AX77">
        <f t="shared" si="15"/>
        <v>28392.768276824332</v>
      </c>
      <c r="AY77">
        <f t="shared" si="25"/>
        <v>1.1661266707069906E-2</v>
      </c>
      <c r="AZ77">
        <f t="shared" si="26"/>
        <v>-4.2012979090969571E-3</v>
      </c>
      <c r="BA77">
        <f t="shared" si="27"/>
        <v>4.6753564689305804E-5</v>
      </c>
      <c r="BB77">
        <f t="shared" si="28"/>
        <v>2.1101558503120454E-3</v>
      </c>
    </row>
    <row r="78" spans="1:54" x14ac:dyDescent="0.25">
      <c r="A78" s="1">
        <v>40255</v>
      </c>
      <c r="B78">
        <v>7.7110000000000003</v>
      </c>
      <c r="G78">
        <f t="shared" si="16"/>
        <v>922.72980104380372</v>
      </c>
      <c r="H78">
        <f t="shared" si="17"/>
        <v>867.41706189573017</v>
      </c>
      <c r="I78" s="5">
        <f t="shared" si="2"/>
        <v>0</v>
      </c>
      <c r="J78" s="6">
        <f>+H78+SUM($D$16:$E$16)-SUM($F$27:F78)</f>
        <v>7956.8970618957301</v>
      </c>
      <c r="K78" s="10">
        <f t="shared" si="18"/>
        <v>2.0825447847157008E-3</v>
      </c>
      <c r="L78" s="10">
        <f>+H78/SUM(F$27:F78)-1</f>
        <v>4.442645799707412E-2</v>
      </c>
      <c r="M78">
        <v>6.16</v>
      </c>
      <c r="R78">
        <f t="shared" si="19"/>
        <v>757.09698355554156</v>
      </c>
      <c r="S78">
        <f t="shared" si="20"/>
        <v>698.45405501555285</v>
      </c>
      <c r="T78" s="5">
        <f t="shared" si="3"/>
        <v>0</v>
      </c>
      <c r="U78" s="6">
        <f>+S78+SUM($D$17:$E$17)-SUM($Q$27:Q78)</f>
        <v>6606.483055015553</v>
      </c>
      <c r="V78" s="10">
        <f t="shared" si="4"/>
        <v>3.6054763890680519E-4</v>
      </c>
      <c r="W78" s="10">
        <f>+S78/SUM(Q$27:Q78)-1</f>
        <v>9.368969242284475E-3</v>
      </c>
      <c r="X78">
        <v>2.9060000000000001</v>
      </c>
      <c r="AC78">
        <f t="shared" si="21"/>
        <v>1382.0425404265518</v>
      </c>
      <c r="AD78">
        <f t="shared" si="22"/>
        <v>1299.0165030836431</v>
      </c>
      <c r="AE78" s="5">
        <f t="shared" si="5"/>
        <v>0</v>
      </c>
      <c r="AF78" s="6">
        <f>+AD78+SUM($D$18:$E$18)-SUM($AB$27:AB78)</f>
        <v>11933.236503083644</v>
      </c>
      <c r="AG78" s="10">
        <f t="shared" si="6"/>
        <v>1.0875039645312778E-3</v>
      </c>
      <c r="AH78" s="10">
        <f>+AD78/SUM(AB$27:AB78)-1</f>
        <v>4.2733470663876005E-2</v>
      </c>
      <c r="AI78" s="6">
        <f t="shared" si="7"/>
        <v>0</v>
      </c>
      <c r="AL78" s="6">
        <f t="shared" si="8"/>
        <v>0</v>
      </c>
      <c r="AM78" s="6">
        <f t="shared" si="9"/>
        <v>3061.8693250258971</v>
      </c>
      <c r="AN78" s="6">
        <f t="shared" si="10"/>
        <v>2864.8876199949264</v>
      </c>
      <c r="AO78" s="5">
        <f t="shared" si="11"/>
        <v>0</v>
      </c>
      <c r="AP78" s="6">
        <f>+AN78+SUM($D$16:$E$18)-SUM($AL$27:AL78)</f>
        <v>26496.616619994926</v>
      </c>
      <c r="AQ78" s="10">
        <f t="shared" si="23"/>
        <v>1.204644355735196E-3</v>
      </c>
      <c r="AR78" s="10">
        <f>+AN78/SUM(AL$27:AL78)-1</f>
        <v>3.490143125254952E-2</v>
      </c>
      <c r="AT78" s="1">
        <f t="shared" si="24"/>
        <v>41759</v>
      </c>
      <c r="AU78">
        <f t="shared" si="12"/>
        <v>7739.6363997977596</v>
      </c>
      <c r="AV78">
        <f t="shared" si="13"/>
        <v>7209.1852962974663</v>
      </c>
      <c r="AW78">
        <f t="shared" si="14"/>
        <v>13499.463229735822</v>
      </c>
      <c r="AX78">
        <f t="shared" si="15"/>
        <v>28448.284925831049</v>
      </c>
      <c r="AY78">
        <f t="shared" si="25"/>
        <v>-2.3221789851280983E-3</v>
      </c>
      <c r="AZ78">
        <f t="shared" si="26"/>
        <v>5.0254382386254459E-3</v>
      </c>
      <c r="BA78">
        <f t="shared" si="27"/>
        <v>2.7843708991337479E-3</v>
      </c>
      <c r="BB78">
        <f t="shared" si="28"/>
        <v>1.9553094811128879E-3</v>
      </c>
    </row>
    <row r="79" spans="1:54" x14ac:dyDescent="0.25">
      <c r="A79" s="1">
        <v>40256</v>
      </c>
      <c r="B79">
        <v>7.7190000000000003</v>
      </c>
      <c r="G79">
        <f t="shared" si="16"/>
        <v>923.68711376697195</v>
      </c>
      <c r="H79">
        <f t="shared" si="17"/>
        <v>868.31698881768136</v>
      </c>
      <c r="I79" s="5">
        <f t="shared" si="2"/>
        <v>0</v>
      </c>
      <c r="J79" s="6">
        <f>+H79+SUM($D$16:$E$16)-SUM($F$27:F79)</f>
        <v>7957.7969888176813</v>
      </c>
      <c r="K79" s="10">
        <f t="shared" si="18"/>
        <v>1.1310023429378369E-4</v>
      </c>
      <c r="L79" s="10">
        <f>+H79/SUM(F$27:F79)-1</f>
        <v>4.5510028437221628E-2</v>
      </c>
      <c r="M79">
        <v>6.1459999999999999</v>
      </c>
      <c r="R79">
        <f t="shared" si="19"/>
        <v>755.37630859291528</v>
      </c>
      <c r="S79">
        <f t="shared" si="20"/>
        <v>696.866659435972</v>
      </c>
      <c r="T79" s="5">
        <f t="shared" si="3"/>
        <v>0</v>
      </c>
      <c r="U79" s="6">
        <f>+S79+SUM($D$17:$E$17)-SUM($Q$27:Q79)</f>
        <v>6604.8956594359715</v>
      </c>
      <c r="V79" s="10">
        <f t="shared" si="4"/>
        <v>-2.4027846077290249E-4</v>
      </c>
      <c r="W79" s="10">
        <f>+S79/SUM(Q$27:Q79)-1</f>
        <v>7.0749488576429265E-3</v>
      </c>
      <c r="X79">
        <v>2.911</v>
      </c>
      <c r="AC79">
        <f t="shared" si="21"/>
        <v>1384.4204525745672</v>
      </c>
      <c r="AD79">
        <f t="shared" si="22"/>
        <v>1301.2515624488938</v>
      </c>
      <c r="AE79" s="5">
        <f t="shared" si="5"/>
        <v>0</v>
      </c>
      <c r="AF79" s="6">
        <f>+AD79+SUM($D$18:$E$18)-SUM($AB$27:AB79)</f>
        <v>11935.471562448893</v>
      </c>
      <c r="AG79" s="10">
        <f t="shared" si="6"/>
        <v>1.872969973124583E-4</v>
      </c>
      <c r="AH79" s="10">
        <f>+AD79/SUM(AB$27:AB79)-1</f>
        <v>4.4527575052492496E-2</v>
      </c>
      <c r="AI79" s="6">
        <f t="shared" si="7"/>
        <v>0</v>
      </c>
      <c r="AL79" s="6">
        <f t="shared" si="8"/>
        <v>0</v>
      </c>
      <c r="AM79" s="6">
        <f t="shared" si="9"/>
        <v>3063.4838749344544</v>
      </c>
      <c r="AN79" s="6">
        <f t="shared" si="10"/>
        <v>2866.435210702547</v>
      </c>
      <c r="AO79" s="5">
        <f t="shared" si="11"/>
        <v>0</v>
      </c>
      <c r="AP79" s="6">
        <f>+AN79+SUM($D$16:$E$18)-SUM($AL$27:AL79)</f>
        <v>26498.164210702547</v>
      </c>
      <c r="AQ79" s="10">
        <f t="shared" si="23"/>
        <v>5.8407106455105051E-5</v>
      </c>
      <c r="AR79" s="10">
        <f>+AN79/SUM(AL$27:AL79)-1</f>
        <v>3.5460477208534513E-2</v>
      </c>
      <c r="AT79" s="1">
        <f t="shared" si="24"/>
        <v>41790</v>
      </c>
      <c r="AU79">
        <f t="shared" si="12"/>
        <v>7900.4050133198934</v>
      </c>
      <c r="AV79">
        <f t="shared" si="13"/>
        <v>7289.9920719907414</v>
      </c>
      <c r="AW79">
        <f t="shared" si="14"/>
        <v>13749.604723787859</v>
      </c>
      <c r="AX79">
        <f t="shared" si="15"/>
        <v>28940.001809098496</v>
      </c>
      <c r="AY79">
        <f t="shared" si="25"/>
        <v>2.0772114504802097E-2</v>
      </c>
      <c r="AZ79">
        <f t="shared" si="26"/>
        <v>1.1208863744253561E-2</v>
      </c>
      <c r="BA79">
        <f t="shared" si="27"/>
        <v>1.8529736315814338E-2</v>
      </c>
      <c r="BB79">
        <f t="shared" si="28"/>
        <v>1.7284587965475939E-2</v>
      </c>
    </row>
    <row r="80" spans="1:54" x14ac:dyDescent="0.25">
      <c r="A80" s="1">
        <v>40259</v>
      </c>
      <c r="B80">
        <v>7.665</v>
      </c>
      <c r="G80">
        <f t="shared" si="16"/>
        <v>917.22525288558609</v>
      </c>
      <c r="H80">
        <f t="shared" si="17"/>
        <v>862.24248209451059</v>
      </c>
      <c r="I80" s="5">
        <f t="shared" si="2"/>
        <v>0</v>
      </c>
      <c r="J80" s="6">
        <f>+H80+SUM($D$16:$E$16)-SUM($F$27:F80)</f>
        <v>7951.7224820945103</v>
      </c>
      <c r="K80" s="10">
        <f t="shared" si="18"/>
        <v>-7.6334024752167107E-4</v>
      </c>
      <c r="L80" s="10">
        <f>+H80/SUM(F$27:F80)-1</f>
        <v>3.8195927966226506E-2</v>
      </c>
      <c r="M80">
        <v>6.1349999999999998</v>
      </c>
      <c r="R80">
        <f t="shared" si="19"/>
        <v>754.02434969370893</v>
      </c>
      <c r="S80">
        <f t="shared" si="20"/>
        <v>695.6194200520157</v>
      </c>
      <c r="T80" s="5">
        <f t="shared" si="3"/>
        <v>0</v>
      </c>
      <c r="U80" s="6">
        <f>+S80+SUM($D$17:$E$17)-SUM($Q$27:Q80)</f>
        <v>6603.6484200520154</v>
      </c>
      <c r="V80" s="10">
        <f t="shared" si="4"/>
        <v>-1.8883559230409297E-4</v>
      </c>
      <c r="W80" s="10">
        <f>+S80/SUM(Q$27:Q80)-1</f>
        <v>5.2725042697103763E-3</v>
      </c>
      <c r="X80">
        <v>2.9180000000000001</v>
      </c>
      <c r="AC80">
        <f t="shared" si="21"/>
        <v>1387.7495295817889</v>
      </c>
      <c r="AD80">
        <f t="shared" si="22"/>
        <v>1304.3806455602446</v>
      </c>
      <c r="AE80" s="5">
        <f t="shared" si="5"/>
        <v>0</v>
      </c>
      <c r="AF80" s="6">
        <f>+AD80+SUM($D$18:$E$18)-SUM($AB$27:AB80)</f>
        <v>11938.600645560244</v>
      </c>
      <c r="AG80" s="10">
        <f t="shared" si="6"/>
        <v>2.6216669320344721E-4</v>
      </c>
      <c r="AH80" s="10">
        <f>+AD80/SUM(AB$27:AB80)-1</f>
        <v>4.7039321196555406E-2</v>
      </c>
      <c r="AI80" s="6">
        <f t="shared" si="7"/>
        <v>0</v>
      </c>
      <c r="AL80" s="6">
        <f t="shared" si="8"/>
        <v>0</v>
      </c>
      <c r="AM80" s="6">
        <f t="shared" si="9"/>
        <v>3058.9991321610842</v>
      </c>
      <c r="AN80" s="6">
        <f t="shared" si="10"/>
        <v>2862.2425477067709</v>
      </c>
      <c r="AO80" s="5">
        <f t="shared" si="11"/>
        <v>0</v>
      </c>
      <c r="AP80" s="6">
        <f>+AN80+SUM($D$16:$E$18)-SUM($AL$27:AL80)</f>
        <v>26493.971547706769</v>
      </c>
      <c r="AQ80" s="10">
        <f t="shared" si="23"/>
        <v>-1.5822465897785687E-4</v>
      </c>
      <c r="AR80" s="10">
        <f>+AN80/SUM(AL$27:AL80)-1</f>
        <v>3.3945935100563096E-2</v>
      </c>
      <c r="AT80" s="1">
        <f t="shared" si="24"/>
        <v>41820</v>
      </c>
      <c r="AU80">
        <f t="shared" si="12"/>
        <v>7962.8546125049388</v>
      </c>
      <c r="AV80">
        <f t="shared" si="13"/>
        <v>7255.8968724693241</v>
      </c>
      <c r="AW80">
        <f t="shared" si="14"/>
        <v>13819.93093681475</v>
      </c>
      <c r="AX80">
        <f t="shared" si="15"/>
        <v>29038.682421789021</v>
      </c>
      <c r="AY80">
        <f t="shared" si="25"/>
        <v>7.9046073055439869E-3</v>
      </c>
      <c r="AZ80">
        <f t="shared" si="26"/>
        <v>-4.6769871880130154E-3</v>
      </c>
      <c r="BA80">
        <f t="shared" si="27"/>
        <v>5.1147807111298071E-3</v>
      </c>
      <c r="BB80">
        <f t="shared" si="28"/>
        <v>3.4098343649551222E-3</v>
      </c>
    </row>
    <row r="81" spans="1:54" x14ac:dyDescent="0.25">
      <c r="A81" s="1">
        <v>40260</v>
      </c>
      <c r="B81">
        <v>7.6929999999999996</v>
      </c>
      <c r="G81">
        <f t="shared" si="16"/>
        <v>920.57584741667495</v>
      </c>
      <c r="H81">
        <f t="shared" si="17"/>
        <v>865.39222632133976</v>
      </c>
      <c r="I81" s="5">
        <f t="shared" si="2"/>
        <v>0</v>
      </c>
      <c r="J81" s="6">
        <f>+H81+SUM($D$16:$E$16)-SUM($F$27:F81)</f>
        <v>7954.8722263213385</v>
      </c>
      <c r="K81" s="10">
        <f t="shared" si="18"/>
        <v>3.9610841976944755E-4</v>
      </c>
      <c r="L81" s="10">
        <f>+H81/SUM(F$27:F81)-1</f>
        <v>4.1988424506742339E-2</v>
      </c>
      <c r="M81">
        <v>6.1740000000000004</v>
      </c>
      <c r="R81">
        <f t="shared" si="19"/>
        <v>758.81765851816772</v>
      </c>
      <c r="S81">
        <f t="shared" si="20"/>
        <v>700.04145059513371</v>
      </c>
      <c r="T81" s="5">
        <f t="shared" si="3"/>
        <v>0</v>
      </c>
      <c r="U81" s="6">
        <f>+S81+SUM($D$17:$E$17)-SUM($Q$27:Q81)</f>
        <v>6608.0704505951344</v>
      </c>
      <c r="V81" s="10">
        <f t="shared" si="4"/>
        <v>6.6963445989820514E-4</v>
      </c>
      <c r="W81" s="10">
        <f>+S81/SUM(Q$27:Q81)-1</f>
        <v>1.1662989626926246E-2</v>
      </c>
      <c r="X81">
        <v>2.9279999999999999</v>
      </c>
      <c r="AC81">
        <f t="shared" si="21"/>
        <v>1392.5053538778197</v>
      </c>
      <c r="AD81">
        <f t="shared" si="22"/>
        <v>1308.8507642907457</v>
      </c>
      <c r="AE81" s="5">
        <f t="shared" si="5"/>
        <v>0</v>
      </c>
      <c r="AF81" s="6">
        <f>+AD81+SUM($D$18:$E$18)-SUM($AB$27:AB81)</f>
        <v>11943.070764290747</v>
      </c>
      <c r="AG81" s="10">
        <f t="shared" si="6"/>
        <v>3.7442568548984312E-4</v>
      </c>
      <c r="AH81" s="10">
        <f>+AD81/SUM(AB$27:AB81)-1</f>
        <v>5.0627529973788388E-2</v>
      </c>
      <c r="AI81" s="6">
        <f t="shared" si="7"/>
        <v>0</v>
      </c>
      <c r="AL81" s="6">
        <f t="shared" si="8"/>
        <v>0</v>
      </c>
      <c r="AM81" s="6">
        <f t="shared" si="9"/>
        <v>3071.8988598126625</v>
      </c>
      <c r="AN81" s="6">
        <f t="shared" si="10"/>
        <v>2874.2844412072191</v>
      </c>
      <c r="AO81" s="5">
        <f t="shared" si="11"/>
        <v>0</v>
      </c>
      <c r="AP81" s="6">
        <f>+AN81+SUM($D$16:$E$18)-SUM($AL$27:AL81)</f>
        <v>26506.013441207218</v>
      </c>
      <c r="AQ81" s="10">
        <f t="shared" si="23"/>
        <v>4.5451447242506049E-4</v>
      </c>
      <c r="AR81" s="10">
        <f>+AN81/SUM(AL$27:AL81)-1</f>
        <v>3.8295904269206149E-2</v>
      </c>
      <c r="AT81" s="1">
        <f t="shared" si="24"/>
        <v>41851</v>
      </c>
      <c r="AU81">
        <f t="shared" si="12"/>
        <v>8107.2754404355774</v>
      </c>
      <c r="AV81">
        <f t="shared" si="13"/>
        <v>7176.1739975218452</v>
      </c>
      <c r="AW81">
        <f t="shared" si="14"/>
        <v>13817.779568249116</v>
      </c>
      <c r="AX81">
        <f t="shared" si="15"/>
        <v>29101.229006206544</v>
      </c>
      <c r="AY81">
        <f t="shared" si="25"/>
        <v>1.8136815873021073E-2</v>
      </c>
      <c r="AZ81">
        <f t="shared" si="26"/>
        <v>-1.0987321946369866E-2</v>
      </c>
      <c r="BA81">
        <f t="shared" si="27"/>
        <v>-1.5567144115768983E-4</v>
      </c>
      <c r="BB81">
        <f t="shared" si="28"/>
        <v>2.1539057285393515E-3</v>
      </c>
    </row>
    <row r="82" spans="1:54" x14ac:dyDescent="0.25">
      <c r="A82" s="1">
        <v>40261</v>
      </c>
      <c r="B82">
        <v>7.7729999999999997</v>
      </c>
      <c r="G82">
        <f t="shared" si="16"/>
        <v>930.14897464835747</v>
      </c>
      <c r="H82">
        <f t="shared" si="17"/>
        <v>874.39149554085191</v>
      </c>
      <c r="I82" s="5">
        <f t="shared" si="2"/>
        <v>0</v>
      </c>
      <c r="J82" s="6">
        <f>+H82+SUM($D$16:$E$16)-SUM($F$27:F82)</f>
        <v>7963.8714955408523</v>
      </c>
      <c r="K82" s="10">
        <f t="shared" si="18"/>
        <v>1.1312902286144677E-3</v>
      </c>
      <c r="L82" s="10">
        <f>+H82/SUM(F$27:F82)-1</f>
        <v>5.2824128908216306E-2</v>
      </c>
      <c r="M82">
        <v>6.1749999999999998</v>
      </c>
      <c r="R82">
        <f t="shared" si="19"/>
        <v>758.94056387264095</v>
      </c>
      <c r="S82">
        <f t="shared" si="20"/>
        <v>700.15483599367519</v>
      </c>
      <c r="T82" s="5">
        <f t="shared" si="3"/>
        <v>0</v>
      </c>
      <c r="U82" s="6">
        <f>+S82+SUM($D$17:$E$17)-SUM($Q$27:Q82)</f>
        <v>6608.1838359936755</v>
      </c>
      <c r="V82" s="10">
        <f t="shared" si="4"/>
        <v>1.715862435025528E-5</v>
      </c>
      <c r="W82" s="10">
        <f>+S82/SUM(Q$27:Q82)-1</f>
        <v>1.1826848225829023E-2</v>
      </c>
      <c r="X82">
        <v>2.93</v>
      </c>
      <c r="AC82">
        <f t="shared" si="21"/>
        <v>1393.456518737026</v>
      </c>
      <c r="AD82">
        <f t="shared" si="22"/>
        <v>1309.7447880368461</v>
      </c>
      <c r="AE82" s="5">
        <f t="shared" si="5"/>
        <v>0</v>
      </c>
      <c r="AF82" s="6">
        <f>+AD82+SUM($D$18:$E$18)-SUM($AB$27:AB82)</f>
        <v>11943.964788036847</v>
      </c>
      <c r="AG82" s="10">
        <f t="shared" si="6"/>
        <v>7.4857108673720418E-5</v>
      </c>
      <c r="AH82" s="10">
        <f>+AD82/SUM(AB$27:AB82)-1</f>
        <v>5.1345171729235028E-2</v>
      </c>
      <c r="AI82" s="6">
        <f t="shared" si="7"/>
        <v>0</v>
      </c>
      <c r="AL82" s="6">
        <f t="shared" si="8"/>
        <v>0</v>
      </c>
      <c r="AM82" s="6">
        <f t="shared" si="9"/>
        <v>3082.5460572580241</v>
      </c>
      <c r="AN82" s="6">
        <f t="shared" si="10"/>
        <v>2884.2911195713732</v>
      </c>
      <c r="AO82" s="5">
        <f t="shared" si="11"/>
        <v>0</v>
      </c>
      <c r="AP82" s="6">
        <f>+AN82+SUM($D$16:$E$18)-SUM($AL$27:AL82)</f>
        <v>26516.020119571374</v>
      </c>
      <c r="AQ82" s="10">
        <f t="shared" si="23"/>
        <v>3.7752483550002047E-4</v>
      </c>
      <c r="AR82" s="10">
        <f>+AN82/SUM(AL$27:AL82)-1</f>
        <v>4.1910679832781295E-2</v>
      </c>
      <c r="AT82" s="1">
        <f t="shared" si="24"/>
        <v>41882</v>
      </c>
      <c r="AU82">
        <f t="shared" si="12"/>
        <v>8239.4390561403197</v>
      </c>
      <c r="AV82">
        <f t="shared" si="13"/>
        <v>7231.1699424441031</v>
      </c>
      <c r="AW82">
        <f t="shared" si="14"/>
        <v>14100.358478196653</v>
      </c>
      <c r="AX82">
        <f t="shared" si="15"/>
        <v>29570.967476781083</v>
      </c>
      <c r="AY82">
        <f t="shared" si="25"/>
        <v>1.6301853400165323E-2</v>
      </c>
      <c r="AZ82">
        <f t="shared" si="26"/>
        <v>7.6636861008734236E-3</v>
      </c>
      <c r="BA82">
        <f t="shared" si="27"/>
        <v>2.0450384850316583E-2</v>
      </c>
      <c r="BB82">
        <f t="shared" si="28"/>
        <v>1.6141533763895488E-2</v>
      </c>
    </row>
    <row r="83" spans="1:54" x14ac:dyDescent="0.25">
      <c r="A83" s="1">
        <v>40262</v>
      </c>
      <c r="B83">
        <v>7.7590000000000003</v>
      </c>
      <c r="G83">
        <f t="shared" si="16"/>
        <v>928.47367738281309</v>
      </c>
      <c r="H83">
        <f t="shared" si="17"/>
        <v>872.81662342743732</v>
      </c>
      <c r="I83" s="5">
        <f t="shared" si="2"/>
        <v>0</v>
      </c>
      <c r="J83" s="6">
        <f>+H83+SUM($D$16:$E$16)-SUM($F$27:F83)</f>
        <v>7962.2966234274372</v>
      </c>
      <c r="K83" s="10">
        <f t="shared" si="18"/>
        <v>-1.9775207501737668E-4</v>
      </c>
      <c r="L83" s="10">
        <f>+H83/SUM(F$27:F83)-1</f>
        <v>5.09278806379585E-2</v>
      </c>
      <c r="M83">
        <v>6.2359999999999998</v>
      </c>
      <c r="R83">
        <f t="shared" si="19"/>
        <v>766.43779049551244</v>
      </c>
      <c r="S83">
        <f t="shared" si="20"/>
        <v>707.07134530470591</v>
      </c>
      <c r="T83" s="5">
        <f t="shared" si="3"/>
        <v>0</v>
      </c>
      <c r="U83" s="6">
        <f>+S83+SUM($D$17:$E$17)-SUM($Q$27:Q83)</f>
        <v>6615.1003453047051</v>
      </c>
      <c r="V83" s="10">
        <f t="shared" si="4"/>
        <v>1.0466581261490138E-3</v>
      </c>
      <c r="W83" s="10">
        <f>+S83/SUM(Q$27:Q83)-1</f>
        <v>2.1822222758910215E-2</v>
      </c>
      <c r="X83">
        <v>2.93</v>
      </c>
      <c r="AC83">
        <f t="shared" si="21"/>
        <v>1393.456518737026</v>
      </c>
      <c r="AD83">
        <f t="shared" si="22"/>
        <v>1309.7447880368461</v>
      </c>
      <c r="AE83" s="5">
        <f t="shared" si="5"/>
        <v>0</v>
      </c>
      <c r="AF83" s="6">
        <f>+AD83+SUM($D$18:$E$18)-SUM($AB$27:AB83)</f>
        <v>11943.964788036847</v>
      </c>
      <c r="AG83" s="10">
        <f t="shared" si="6"/>
        <v>0</v>
      </c>
      <c r="AH83" s="10">
        <f>+AD83/SUM(AB$27:AB83)-1</f>
        <v>5.1345171729235028E-2</v>
      </c>
      <c r="AI83" s="6">
        <f t="shared" si="7"/>
        <v>0</v>
      </c>
      <c r="AL83" s="6">
        <f t="shared" si="8"/>
        <v>0</v>
      </c>
      <c r="AM83" s="6">
        <f t="shared" si="9"/>
        <v>3088.3679866153516</v>
      </c>
      <c r="AN83" s="6">
        <f t="shared" si="10"/>
        <v>2889.6327567689896</v>
      </c>
      <c r="AO83" s="5">
        <f t="shared" si="11"/>
        <v>0</v>
      </c>
      <c r="AP83" s="6">
        <f>+AN83+SUM($D$16:$E$18)-SUM($AL$27:AL83)</f>
        <v>26521.361756768987</v>
      </c>
      <c r="AQ83" s="10">
        <f t="shared" si="23"/>
        <v>2.0144943221200862E-4</v>
      </c>
      <c r="AR83" s="10">
        <f>+AN83/SUM(AL$27:AL83)-1</f>
        <v>4.3840273141245945E-2</v>
      </c>
      <c r="AT83" s="1">
        <f t="shared" si="24"/>
        <v>41912</v>
      </c>
      <c r="AU83">
        <f t="shared" si="12"/>
        <v>8088.5380547652576</v>
      </c>
      <c r="AV83">
        <f t="shared" si="13"/>
        <v>7239.8494626944839</v>
      </c>
      <c r="AW83">
        <f t="shared" si="14"/>
        <v>14344.083676819148</v>
      </c>
      <c r="AX83">
        <f t="shared" si="15"/>
        <v>29672.471194278893</v>
      </c>
      <c r="AY83">
        <f t="shared" si="25"/>
        <v>-1.831447509313211E-2</v>
      </c>
      <c r="AZ83">
        <f t="shared" si="26"/>
        <v>1.2002926662579849E-3</v>
      </c>
      <c r="BA83">
        <f t="shared" si="27"/>
        <v>1.7285035625113077E-2</v>
      </c>
      <c r="BB83">
        <f t="shared" si="28"/>
        <v>3.4325463844735449E-3</v>
      </c>
    </row>
    <row r="84" spans="1:54" x14ac:dyDescent="0.25">
      <c r="A84" s="1">
        <v>40263</v>
      </c>
      <c r="B84">
        <v>7.75</v>
      </c>
      <c r="G84">
        <f t="shared" si="16"/>
        <v>927.39670056924876</v>
      </c>
      <c r="H84">
        <f t="shared" si="17"/>
        <v>871.80420564024212</v>
      </c>
      <c r="I84" s="5">
        <f t="shared" si="2"/>
        <v>0</v>
      </c>
      <c r="J84" s="6">
        <f>+H84+SUM($D$16:$E$16)-SUM($F$27:F84)</f>
        <v>7961.2842056402424</v>
      </c>
      <c r="K84" s="10">
        <f t="shared" si="18"/>
        <v>-1.271514784083605E-4</v>
      </c>
      <c r="L84" s="10">
        <f>+H84/SUM(F$27:F84)-1</f>
        <v>4.9708863892792499E-2</v>
      </c>
      <c r="M84">
        <v>6.2140000000000004</v>
      </c>
      <c r="R84">
        <f t="shared" si="19"/>
        <v>763.73387269709986</v>
      </c>
      <c r="S84">
        <f t="shared" si="20"/>
        <v>704.57686653679332</v>
      </c>
      <c r="T84" s="5">
        <f t="shared" si="3"/>
        <v>0</v>
      </c>
      <c r="U84" s="6">
        <f>+S84+SUM($D$17:$E$17)-SUM($Q$27:Q84)</f>
        <v>6612.6058665367927</v>
      </c>
      <c r="V84" s="10">
        <f t="shared" si="4"/>
        <v>-3.7708857578899746E-4</v>
      </c>
      <c r="W84" s="10">
        <f>+S84/SUM(Q$27:Q84)-1</f>
        <v>1.8217333583045114E-2</v>
      </c>
      <c r="X84">
        <v>2.915</v>
      </c>
      <c r="AC84">
        <f t="shared" si="21"/>
        <v>1386.3227822929798</v>
      </c>
      <c r="AD84">
        <f t="shared" si="22"/>
        <v>1303.0396099410943</v>
      </c>
      <c r="AE84" s="5">
        <f t="shared" si="5"/>
        <v>0</v>
      </c>
      <c r="AF84" s="6">
        <f>+AD84+SUM($D$18:$E$18)-SUM($AB$27:AB84)</f>
        <v>11937.259609941095</v>
      </c>
      <c r="AG84" s="10">
        <f t="shared" si="6"/>
        <v>-5.6138629129820483E-4</v>
      </c>
      <c r="AH84" s="10">
        <f>+AD84/SUM(AB$27:AB84)-1</f>
        <v>4.5962858563385778E-2</v>
      </c>
      <c r="AI84" s="6">
        <f t="shared" si="7"/>
        <v>0</v>
      </c>
      <c r="AL84" s="6">
        <f t="shared" si="8"/>
        <v>0</v>
      </c>
      <c r="AM84" s="6">
        <f t="shared" si="9"/>
        <v>3077.4533555593284</v>
      </c>
      <c r="AN84" s="6">
        <f t="shared" si="10"/>
        <v>2879.4206821181297</v>
      </c>
      <c r="AO84" s="5">
        <f t="shared" si="11"/>
        <v>0</v>
      </c>
      <c r="AP84" s="6">
        <f>+AN84+SUM($D$16:$E$18)-SUM($AL$27:AL84)</f>
        <v>26511.149682118128</v>
      </c>
      <c r="AQ84" s="10">
        <f t="shared" si="23"/>
        <v>-3.8505091648444179E-4</v>
      </c>
      <c r="AR84" s="10">
        <f>+AN84/SUM(AL$27:AL84)-1</f>
        <v>4.0151300981056348E-2</v>
      </c>
      <c r="AT84" s="1">
        <f t="shared" si="24"/>
        <v>41943</v>
      </c>
      <c r="AU84">
        <f t="shared" si="12"/>
        <v>8162.9214582566701</v>
      </c>
      <c r="AV84">
        <f t="shared" si="13"/>
        <v>7154.9020993516133</v>
      </c>
      <c r="AW84">
        <f t="shared" si="14"/>
        <v>14553.674365930676</v>
      </c>
      <c r="AX84">
        <f t="shared" si="15"/>
        <v>29871.497923538958</v>
      </c>
      <c r="AY84">
        <f t="shared" si="25"/>
        <v>9.1961492902403741E-3</v>
      </c>
      <c r="AZ84">
        <f t="shared" si="26"/>
        <v>-1.173330519931215E-2</v>
      </c>
      <c r="BA84">
        <f t="shared" si="27"/>
        <v>1.4611647131579364E-2</v>
      </c>
      <c r="BB84">
        <f t="shared" si="28"/>
        <v>6.7074537862703565E-3</v>
      </c>
    </row>
    <row r="85" spans="1:54" x14ac:dyDescent="0.25">
      <c r="A85" s="1">
        <v>40266</v>
      </c>
      <c r="B85">
        <v>7.79</v>
      </c>
      <c r="G85">
        <f t="shared" si="16"/>
        <v>932.18326418509002</v>
      </c>
      <c r="H85">
        <f t="shared" si="17"/>
        <v>876.30384024999819</v>
      </c>
      <c r="I85" s="5">
        <f t="shared" si="2"/>
        <v>0</v>
      </c>
      <c r="J85" s="6">
        <f>+H85+SUM($D$16:$E$16)-SUM($F$27:F85)</f>
        <v>7965.7838402499983</v>
      </c>
      <c r="K85" s="10">
        <f t="shared" si="18"/>
        <v>5.6518954650153219E-4</v>
      </c>
      <c r="L85" s="10">
        <f>+H85/SUM(F$27:F85)-1</f>
        <v>5.5126716093529371E-2</v>
      </c>
      <c r="M85">
        <v>6.2249999999999996</v>
      </c>
      <c r="R85">
        <f t="shared" si="19"/>
        <v>765.08583159630609</v>
      </c>
      <c r="S85">
        <f t="shared" si="20"/>
        <v>705.8241059207495</v>
      </c>
      <c r="T85" s="5">
        <f t="shared" si="3"/>
        <v>0</v>
      </c>
      <c r="U85" s="6">
        <f>+S85+SUM($D$17:$E$17)-SUM($Q$27:Q85)</f>
        <v>6613.8531059207489</v>
      </c>
      <c r="V85" s="10">
        <f t="shared" si="4"/>
        <v>1.8861541261183667E-4</v>
      </c>
      <c r="W85" s="10">
        <f>+S85/SUM(Q$27:Q85)-1</f>
        <v>2.0019778170977442E-2</v>
      </c>
      <c r="X85">
        <v>2.923</v>
      </c>
      <c r="AC85">
        <f t="shared" si="21"/>
        <v>1390.1274417298043</v>
      </c>
      <c r="AD85">
        <f t="shared" si="22"/>
        <v>1306.6157049254953</v>
      </c>
      <c r="AE85" s="5">
        <f t="shared" si="5"/>
        <v>0</v>
      </c>
      <c r="AF85" s="6">
        <f>+AD85+SUM($D$18:$E$18)-SUM($AB$27:AB85)</f>
        <v>11940.835704925496</v>
      </c>
      <c r="AG85" s="10">
        <f t="shared" si="6"/>
        <v>2.9957419887405301E-4</v>
      </c>
      <c r="AH85" s="10">
        <f>+AD85/SUM(AB$27:AB85)-1</f>
        <v>4.8833425585171897E-2</v>
      </c>
      <c r="AI85" s="6">
        <f t="shared" si="7"/>
        <v>0</v>
      </c>
      <c r="AL85" s="6">
        <f t="shared" si="8"/>
        <v>0</v>
      </c>
      <c r="AM85" s="6">
        <f t="shared" si="9"/>
        <v>3087.3965375112002</v>
      </c>
      <c r="AN85" s="6">
        <f t="shared" si="10"/>
        <v>2888.743651096243</v>
      </c>
      <c r="AO85" s="5">
        <f t="shared" si="11"/>
        <v>0</v>
      </c>
      <c r="AP85" s="6">
        <f>+AN85+SUM($D$16:$E$18)-SUM($AL$27:AL85)</f>
        <v>26520.472651096243</v>
      </c>
      <c r="AQ85" s="10">
        <f t="shared" si="23"/>
        <v>3.5166219081039785E-4</v>
      </c>
      <c r="AR85" s="10">
        <f>+AN85/SUM(AL$27:AL85)-1</f>
        <v>4.3519095889182458E-2</v>
      </c>
      <c r="AT85" s="1">
        <f t="shared" si="24"/>
        <v>41973</v>
      </c>
      <c r="AU85">
        <f t="shared" si="12"/>
        <v>8127.2418821800138</v>
      </c>
      <c r="AV85">
        <f t="shared" si="13"/>
        <v>7296.4603886683717</v>
      </c>
      <c r="AW85">
        <f t="shared" si="14"/>
        <v>14850.139968389056</v>
      </c>
      <c r="AX85">
        <f t="shared" si="15"/>
        <v>30273.842239237441</v>
      </c>
      <c r="AY85">
        <f t="shared" si="25"/>
        <v>-4.3709321790137423E-3</v>
      </c>
      <c r="AZ85">
        <f t="shared" si="26"/>
        <v>1.9784797520791653E-2</v>
      </c>
      <c r="BA85">
        <f t="shared" si="27"/>
        <v>2.0370498542442883E-2</v>
      </c>
      <c r="BB85">
        <f t="shared" si="28"/>
        <v>1.346917107164658E-2</v>
      </c>
    </row>
    <row r="86" spans="1:54" x14ac:dyDescent="0.25">
      <c r="A86" s="1">
        <v>40267</v>
      </c>
      <c r="B86">
        <v>7.8559999999999999</v>
      </c>
      <c r="G86">
        <f t="shared" si="16"/>
        <v>940.08109415122817</v>
      </c>
      <c r="H86">
        <f t="shared" si="17"/>
        <v>883.72823735609575</v>
      </c>
      <c r="I86" s="5">
        <f t="shared" si="2"/>
        <v>0</v>
      </c>
      <c r="J86" s="6">
        <f>+H86+SUM($D$16:$E$16)-SUM($F$27:F86)</f>
        <v>7973.2082373560952</v>
      </c>
      <c r="K86" s="10">
        <f t="shared" si="18"/>
        <v>9.3203597473756616E-4</v>
      </c>
      <c r="L86" s="10">
        <f>+H86/SUM(F$27:F86)-1</f>
        <v>6.4066172224745532E-2</v>
      </c>
      <c r="M86">
        <v>6.2060000000000004</v>
      </c>
      <c r="R86">
        <f t="shared" si="19"/>
        <v>762.75062986131343</v>
      </c>
      <c r="S86">
        <f t="shared" si="20"/>
        <v>703.66978334846135</v>
      </c>
      <c r="T86" s="5">
        <f t="shared" si="3"/>
        <v>0</v>
      </c>
      <c r="U86" s="6">
        <f>+S86+SUM($D$17:$E$17)-SUM($Q$27:Q86)</f>
        <v>6611.6987833484618</v>
      </c>
      <c r="V86" s="10">
        <f t="shared" si="4"/>
        <v>-3.2572882067161135E-4</v>
      </c>
      <c r="W86" s="10">
        <f>+S86/SUM(Q$27:Q86)-1</f>
        <v>1.6906464791821341E-2</v>
      </c>
      <c r="X86">
        <v>2.9340000000000002</v>
      </c>
      <c r="AC86">
        <f t="shared" si="21"/>
        <v>1395.3588484554382</v>
      </c>
      <c r="AD86">
        <f t="shared" si="22"/>
        <v>1311.5328355290465</v>
      </c>
      <c r="AE86" s="5">
        <f t="shared" si="5"/>
        <v>0</v>
      </c>
      <c r="AF86" s="6">
        <f>+AD86+SUM($D$18:$E$18)-SUM($AB$27:AB86)</f>
        <v>11945.752835529045</v>
      </c>
      <c r="AG86" s="10">
        <f t="shared" si="6"/>
        <v>4.117911614445191E-4</v>
      </c>
      <c r="AH86" s="10">
        <f>+AD86/SUM(AB$27:AB86)-1</f>
        <v>5.2780455240128088E-2</v>
      </c>
      <c r="AI86" s="6">
        <f t="shared" si="7"/>
        <v>0</v>
      </c>
      <c r="AL86" s="6">
        <f t="shared" si="8"/>
        <v>0</v>
      </c>
      <c r="AM86" s="6">
        <f t="shared" si="9"/>
        <v>3098.19057246798</v>
      </c>
      <c r="AN86" s="6">
        <f t="shared" si="10"/>
        <v>2898.9308562336037</v>
      </c>
      <c r="AO86" s="5">
        <f t="shared" si="11"/>
        <v>0</v>
      </c>
      <c r="AP86" s="6">
        <f>+AN86+SUM($D$16:$E$18)-SUM($AL$27:AL86)</f>
        <v>26530.659856233604</v>
      </c>
      <c r="AQ86" s="10">
        <f t="shared" si="23"/>
        <v>3.8412607766780127E-4</v>
      </c>
      <c r="AR86" s="10">
        <f>+AN86/SUM(AL$27:AL86)-1</f>
        <v>4.719908427809405E-2</v>
      </c>
      <c r="AT86" s="1">
        <f t="shared" si="24"/>
        <v>42004</v>
      </c>
      <c r="AU86">
        <f t="shared" si="12"/>
        <v>8051.2338542051266</v>
      </c>
      <c r="AV86">
        <f t="shared" si="13"/>
        <v>7212.7682740264499</v>
      </c>
      <c r="AW86">
        <f t="shared" si="14"/>
        <v>14844.969124069285</v>
      </c>
      <c r="AX86">
        <f t="shared" si="15"/>
        <v>30108.97125230086</v>
      </c>
      <c r="AY86">
        <f t="shared" si="25"/>
        <v>-9.3522537014117946E-3</v>
      </c>
      <c r="AZ86">
        <f t="shared" si="26"/>
        <v>-1.1470234906215349E-2</v>
      </c>
      <c r="BA86">
        <f t="shared" si="27"/>
        <v>-3.4820172272975736E-4</v>
      </c>
      <c r="BB86">
        <f t="shared" si="28"/>
        <v>-5.4459881779688191E-3</v>
      </c>
    </row>
    <row r="87" spans="1:54" x14ac:dyDescent="0.25">
      <c r="A87" s="1">
        <v>40268</v>
      </c>
      <c r="B87">
        <v>7.8040000000000003</v>
      </c>
      <c r="G87">
        <f t="shared" si="16"/>
        <v>933.85856145063451</v>
      </c>
      <c r="H87">
        <f t="shared" si="17"/>
        <v>877.87871236341289</v>
      </c>
      <c r="I87" s="5">
        <f t="shared" si="2"/>
        <v>0</v>
      </c>
      <c r="J87" s="6">
        <f>+H87+SUM($D$16:$E$16)-SUM($F$27:F87)</f>
        <v>7967.3587123634134</v>
      </c>
      <c r="K87" s="10">
        <f t="shared" si="18"/>
        <v>-7.3364758809080222E-4</v>
      </c>
      <c r="L87" s="10">
        <f>+H87/SUM(F$27:F87)-1</f>
        <v>5.7022964363787398E-2</v>
      </c>
      <c r="M87">
        <v>6.1989999999999998</v>
      </c>
      <c r="R87">
        <f t="shared" si="19"/>
        <v>761.89029238000023</v>
      </c>
      <c r="S87">
        <f t="shared" si="20"/>
        <v>702.87608555867098</v>
      </c>
      <c r="T87" s="5">
        <f t="shared" si="3"/>
        <v>0</v>
      </c>
      <c r="U87" s="6">
        <f>+S87+SUM($D$17:$E$17)-SUM($Q$27:Q87)</f>
        <v>6610.9050855586702</v>
      </c>
      <c r="V87" s="10">
        <f t="shared" si="4"/>
        <v>-1.2004445692392895E-4</v>
      </c>
      <c r="W87" s="10">
        <f>+S87/SUM(Q$27:Q87)-1</f>
        <v>1.5759454599500566E-2</v>
      </c>
      <c r="X87">
        <v>2.9140000000000001</v>
      </c>
      <c r="AC87">
        <f t="shared" si="21"/>
        <v>1385.8471998633765</v>
      </c>
      <c r="AD87">
        <f t="shared" si="22"/>
        <v>1302.592598068044</v>
      </c>
      <c r="AE87" s="5">
        <f t="shared" si="5"/>
        <v>0</v>
      </c>
      <c r="AF87" s="6">
        <f>+AD87+SUM($D$18:$E$18)-SUM($AB$27:AB87)</f>
        <v>11936.812598068045</v>
      </c>
      <c r="AG87" s="10">
        <f t="shared" si="6"/>
        <v>-7.4840301687895128E-4</v>
      </c>
      <c r="AH87" s="10">
        <f>+AD87/SUM(AB$27:AB87)-1</f>
        <v>4.5604037685662124E-2</v>
      </c>
      <c r="AI87" s="6">
        <f t="shared" si="7"/>
        <v>0</v>
      </c>
      <c r="AL87" s="6">
        <f t="shared" si="8"/>
        <v>0</v>
      </c>
      <c r="AM87" s="6">
        <f t="shared" si="9"/>
        <v>3081.5960536940111</v>
      </c>
      <c r="AN87" s="6">
        <f t="shared" si="10"/>
        <v>2883.347395990128</v>
      </c>
      <c r="AO87" s="5">
        <f t="shared" si="11"/>
        <v>0</v>
      </c>
      <c r="AP87" s="6">
        <f>+AN87+SUM($D$16:$E$18)-SUM($AL$27:AL87)</f>
        <v>26515.076395990127</v>
      </c>
      <c r="AQ87" s="10">
        <f t="shared" si="23"/>
        <v>-5.8737552431498141E-4</v>
      </c>
      <c r="AR87" s="10">
        <f>+AN87/SUM(AL$27:AL87)-1</f>
        <v>4.1569772609014288E-2</v>
      </c>
      <c r="AT87" s="1">
        <f t="shared" si="24"/>
        <v>42035</v>
      </c>
      <c r="AU87">
        <f t="shared" si="12"/>
        <v>8348.227073297403</v>
      </c>
      <c r="AV87">
        <f t="shared" si="13"/>
        <v>7375.3431806931449</v>
      </c>
      <c r="AW87">
        <f t="shared" si="14"/>
        <v>15580.686794572532</v>
      </c>
      <c r="AX87">
        <f t="shared" si="15"/>
        <v>31304.257048563079</v>
      </c>
      <c r="AY87">
        <f t="shared" si="25"/>
        <v>3.688791363787769E-2</v>
      </c>
      <c r="AZ87">
        <f t="shared" si="26"/>
        <v>2.2539876575840667E-2</v>
      </c>
      <c r="BA87">
        <f t="shared" si="27"/>
        <v>4.9560067411010822E-2</v>
      </c>
      <c r="BB87">
        <f t="shared" si="28"/>
        <v>3.9698659454227458E-2</v>
      </c>
    </row>
    <row r="88" spans="1:54" x14ac:dyDescent="0.25">
      <c r="A88" s="1">
        <v>40269</v>
      </c>
      <c r="B88">
        <v>7.9169999999999998</v>
      </c>
      <c r="G88">
        <f t="shared" si="16"/>
        <v>947.38060366538605</v>
      </c>
      <c r="H88">
        <f t="shared" si="17"/>
        <v>890.59018013597381</v>
      </c>
      <c r="I88" s="5">
        <f t="shared" si="2"/>
        <v>0</v>
      </c>
      <c r="J88" s="6">
        <f>+H88+SUM($D$16:$E$16)-SUM($F$27:F88)</f>
        <v>7980.0701801359737</v>
      </c>
      <c r="K88" s="10">
        <f t="shared" si="18"/>
        <v>1.5954431363602861E-3</v>
      </c>
      <c r="L88" s="10">
        <f>+H88/SUM(F$27:F88)-1</f>
        <v>7.2328396830869446E-2</v>
      </c>
      <c r="M88">
        <v>6.2729999999999997</v>
      </c>
      <c r="R88">
        <f t="shared" si="19"/>
        <v>770.98528861102454</v>
      </c>
      <c r="S88">
        <f t="shared" si="20"/>
        <v>711.26660505074085</v>
      </c>
      <c r="T88" s="5">
        <f t="shared" si="3"/>
        <v>0</v>
      </c>
      <c r="U88" s="6">
        <f>+S88+SUM($D$17:$E$17)-SUM($Q$27:Q88)</f>
        <v>6619.2956050507401</v>
      </c>
      <c r="V88" s="10">
        <f t="shared" si="4"/>
        <v>1.2691937614410786E-3</v>
      </c>
      <c r="W88" s="10">
        <f>+S88/SUM(Q$27:Q88)-1</f>
        <v>2.7884990918320085E-2</v>
      </c>
      <c r="X88">
        <v>2.931</v>
      </c>
      <c r="AC88">
        <f t="shared" si="21"/>
        <v>1393.9321011666289</v>
      </c>
      <c r="AD88">
        <f t="shared" si="22"/>
        <v>1310.191799909896</v>
      </c>
      <c r="AE88" s="5">
        <f t="shared" si="5"/>
        <v>0</v>
      </c>
      <c r="AF88" s="6">
        <f>+AD88+SUM($D$18:$E$18)-SUM($AB$27:AB88)</f>
        <v>11944.411799909896</v>
      </c>
      <c r="AG88" s="10">
        <f t="shared" si="6"/>
        <v>6.3661901193623471E-4</v>
      </c>
      <c r="AH88" s="10">
        <f>+AD88/SUM(AB$27:AB88)-1</f>
        <v>5.1703992606958016E-2</v>
      </c>
      <c r="AI88" s="6">
        <f t="shared" si="7"/>
        <v>0</v>
      </c>
      <c r="AL88" s="6">
        <f t="shared" si="8"/>
        <v>0</v>
      </c>
      <c r="AM88" s="6">
        <f t="shared" si="9"/>
        <v>3112.2979934430396</v>
      </c>
      <c r="AN88" s="6">
        <f t="shared" si="10"/>
        <v>2912.0485850966106</v>
      </c>
      <c r="AO88" s="5">
        <f t="shared" si="11"/>
        <v>0</v>
      </c>
      <c r="AP88" s="6">
        <f>+AN88+SUM($D$16:$E$18)-SUM($AL$27:AL88)</f>
        <v>26543.77758509661</v>
      </c>
      <c r="AQ88" s="10">
        <f t="shared" si="23"/>
        <v>1.0824479129474263E-3</v>
      </c>
      <c r="AR88" s="10">
        <f>+AN88/SUM(AL$27:AL88)-1</f>
        <v>5.1937684242840065E-2</v>
      </c>
      <c r="AT88" s="1">
        <f t="shared" si="24"/>
        <v>42063</v>
      </c>
      <c r="AU88">
        <f t="shared" si="12"/>
        <v>8493.1293063001467</v>
      </c>
      <c r="AV88">
        <f t="shared" si="13"/>
        <v>7618.1535871433953</v>
      </c>
      <c r="AW88">
        <f t="shared" si="14"/>
        <v>15937.218705844012</v>
      </c>
      <c r="AX88">
        <f t="shared" si="15"/>
        <v>32048.501599287552</v>
      </c>
      <c r="AY88">
        <f t="shared" si="25"/>
        <v>1.735724624288526E-2</v>
      </c>
      <c r="AZ88">
        <f t="shared" si="26"/>
        <v>3.2921912987841528E-2</v>
      </c>
      <c r="BA88">
        <f t="shared" si="27"/>
        <v>2.2882939370533872E-2</v>
      </c>
      <c r="BB88">
        <f t="shared" si="28"/>
        <v>2.3774547646024935E-2</v>
      </c>
    </row>
    <row r="89" spans="1:54" x14ac:dyDescent="0.25">
      <c r="A89" s="1">
        <v>40274</v>
      </c>
      <c r="B89">
        <v>8.0820000000000007</v>
      </c>
      <c r="G89">
        <f t="shared" si="16"/>
        <v>967.12517858073147</v>
      </c>
      <c r="H89">
        <f t="shared" si="17"/>
        <v>909.15117290121782</v>
      </c>
      <c r="I89" s="5">
        <f t="shared" si="2"/>
        <v>0</v>
      </c>
      <c r="J89" s="6">
        <f>+H89+SUM($D$16:$E$16)-SUM($F$27:F89)</f>
        <v>7998.6311729012177</v>
      </c>
      <c r="K89" s="10">
        <f t="shared" si="18"/>
        <v>2.3259184877153505E-3</v>
      </c>
      <c r="L89" s="10">
        <f>+H89/SUM(F$27:F89)-1</f>
        <v>9.4677037158909627E-2</v>
      </c>
      <c r="M89">
        <v>6.3049999999999997</v>
      </c>
      <c r="R89">
        <f t="shared" si="19"/>
        <v>774.91825995417014</v>
      </c>
      <c r="S89">
        <f t="shared" si="20"/>
        <v>714.89493780406838</v>
      </c>
      <c r="T89" s="5">
        <f t="shared" si="3"/>
        <v>0</v>
      </c>
      <c r="U89" s="6">
        <f>+S89+SUM($D$17:$E$17)-SUM($Q$27:Q89)</f>
        <v>6622.9239378040693</v>
      </c>
      <c r="V89" s="10">
        <f t="shared" si="4"/>
        <v>5.4814484347254222E-4</v>
      </c>
      <c r="W89" s="10">
        <f>+S89/SUM(Q$27:Q89)-1</f>
        <v>3.3128466083214958E-2</v>
      </c>
      <c r="X89">
        <v>2.9409999999999998</v>
      </c>
      <c r="AC89">
        <f t="shared" si="21"/>
        <v>1398.6879254626597</v>
      </c>
      <c r="AD89">
        <f t="shared" si="22"/>
        <v>1314.6619186403971</v>
      </c>
      <c r="AE89" s="5">
        <f t="shared" si="5"/>
        <v>0</v>
      </c>
      <c r="AF89" s="6">
        <f>+AD89+SUM($D$18:$E$18)-SUM($AB$27:AB89)</f>
        <v>11948.881918640396</v>
      </c>
      <c r="AG89" s="10">
        <f t="shared" si="6"/>
        <v>3.7424352118642368E-4</v>
      </c>
      <c r="AH89" s="10">
        <f>+AD89/SUM(AB$27:AB89)-1</f>
        <v>5.5292201384190998E-2</v>
      </c>
      <c r="AI89" s="6">
        <f t="shared" si="7"/>
        <v>0</v>
      </c>
      <c r="AL89" s="6">
        <f t="shared" si="8"/>
        <v>0</v>
      </c>
      <c r="AM89" s="6">
        <f t="shared" si="9"/>
        <v>3140.7313639975614</v>
      </c>
      <c r="AN89" s="6">
        <f t="shared" si="10"/>
        <v>2938.7080293456829</v>
      </c>
      <c r="AO89" s="5">
        <f t="shared" si="11"/>
        <v>0</v>
      </c>
      <c r="AP89" s="6">
        <f>+AN89+SUM($D$16:$E$18)-SUM($AL$27:AL89)</f>
        <v>26570.437029345681</v>
      </c>
      <c r="AQ89" s="10">
        <f t="shared" si="23"/>
        <v>1.0043575811169436E-3</v>
      </c>
      <c r="AR89" s="10">
        <f>+AN89/SUM(AL$27:AL89)-1</f>
        <v>6.1568043499239389E-2</v>
      </c>
      <c r="AT89" s="1">
        <f t="shared" si="24"/>
        <v>42094</v>
      </c>
      <c r="AU89">
        <f t="shared" si="12"/>
        <v>8616.7928040150982</v>
      </c>
      <c r="AV89">
        <f t="shared" si="13"/>
        <v>7667.3012787652506</v>
      </c>
      <c r="AW89">
        <f t="shared" si="14"/>
        <v>16226.852980500542</v>
      </c>
      <c r="AX89">
        <f t="shared" si="15"/>
        <v>32510.947063280895</v>
      </c>
      <c r="AY89">
        <f t="shared" si="25"/>
        <v>1.4560416220581907E-2</v>
      </c>
      <c r="AZ89">
        <f t="shared" si="26"/>
        <v>6.4513915425383761E-3</v>
      </c>
      <c r="BA89">
        <f t="shared" si="27"/>
        <v>1.8173451717163447E-2</v>
      </c>
      <c r="BB89">
        <f t="shared" si="28"/>
        <v>1.4429550241550793E-2</v>
      </c>
    </row>
    <row r="90" spans="1:54" x14ac:dyDescent="0.25">
      <c r="A90" s="1">
        <v>40275</v>
      </c>
      <c r="B90">
        <v>8.1289999999999996</v>
      </c>
      <c r="G90">
        <f t="shared" si="16"/>
        <v>972.74939082934486</v>
      </c>
      <c r="H90">
        <f t="shared" si="17"/>
        <v>914.43824356768107</v>
      </c>
      <c r="I90" s="5">
        <f t="shared" si="2"/>
        <v>0</v>
      </c>
      <c r="J90" s="6">
        <f>+H90+SUM($D$16:$E$16)-SUM($F$27:F90)</f>
        <v>8003.9182435676812</v>
      </c>
      <c r="K90" s="10">
        <f t="shared" si="18"/>
        <v>6.60996932122071E-4</v>
      </c>
      <c r="L90" s="10">
        <f>+H90/SUM(F$27:F90)-1</f>
        <v>0.10104301349477551</v>
      </c>
      <c r="M90">
        <v>6.282</v>
      </c>
      <c r="R90">
        <f t="shared" si="19"/>
        <v>772.0914368012842</v>
      </c>
      <c r="S90">
        <f t="shared" si="20"/>
        <v>712.28707363761418</v>
      </c>
      <c r="T90" s="5">
        <f t="shared" si="3"/>
        <v>0</v>
      </c>
      <c r="U90" s="6">
        <f>+S90+SUM($D$17:$E$17)-SUM($Q$27:Q90)</f>
        <v>6620.316073637614</v>
      </c>
      <c r="V90" s="10">
        <f t="shared" si="4"/>
        <v>-3.9376326694162689E-4</v>
      </c>
      <c r="W90" s="10">
        <f>+S90/SUM(Q$27:Q90)-1</f>
        <v>2.9359718308446636E-2</v>
      </c>
      <c r="X90">
        <v>2.9380000000000002</v>
      </c>
      <c r="AC90">
        <f t="shared" si="21"/>
        <v>1397.2611781738506</v>
      </c>
      <c r="AD90">
        <f t="shared" si="22"/>
        <v>1313.3208830212468</v>
      </c>
      <c r="AE90" s="5">
        <f t="shared" si="5"/>
        <v>0</v>
      </c>
      <c r="AF90" s="6">
        <f>+AD90+SUM($D$18:$E$18)-SUM($AB$27:AB90)</f>
        <v>11947.540883021247</v>
      </c>
      <c r="AG90" s="10">
        <f t="shared" si="6"/>
        <v>-1.1223105461077854E-4</v>
      </c>
      <c r="AH90" s="10">
        <f>+AD90/SUM(AB$27:AB90)-1</f>
        <v>5.4215738751021147E-2</v>
      </c>
      <c r="AI90" s="6">
        <f t="shared" si="7"/>
        <v>0</v>
      </c>
      <c r="AL90" s="6">
        <f t="shared" si="8"/>
        <v>0</v>
      </c>
      <c r="AM90" s="6">
        <f t="shared" si="9"/>
        <v>3142.1020058044796</v>
      </c>
      <c r="AN90" s="6">
        <f t="shared" si="10"/>
        <v>2940.0462002265422</v>
      </c>
      <c r="AO90" s="5">
        <f t="shared" si="11"/>
        <v>0</v>
      </c>
      <c r="AP90" s="6">
        <f>+AN90+SUM($D$16:$E$18)-SUM($AL$27:AL90)</f>
        <v>26571.775200226541</v>
      </c>
      <c r="AQ90" s="10">
        <f t="shared" si="23"/>
        <v>5.0363149066035007E-5</v>
      </c>
      <c r="AR90" s="10">
        <f>+AN90/SUM(AL$27:AL90)-1</f>
        <v>6.205143940984903E-2</v>
      </c>
      <c r="AT90" s="1">
        <f t="shared" si="24"/>
        <v>42124</v>
      </c>
      <c r="AU90">
        <f t="shared" si="12"/>
        <v>8745.3823330762825</v>
      </c>
      <c r="AV90">
        <f t="shared" si="13"/>
        <v>7658.4476553763634</v>
      </c>
      <c r="AW90">
        <f t="shared" si="14"/>
        <v>15881.938958393428</v>
      </c>
      <c r="AX90">
        <f t="shared" si="15"/>
        <v>32285.768946846078</v>
      </c>
      <c r="AY90">
        <f t="shared" si="25"/>
        <v>1.4923131144718438E-2</v>
      </c>
      <c r="AZ90">
        <f t="shared" si="26"/>
        <v>-1.154724859111389E-3</v>
      </c>
      <c r="BA90">
        <f t="shared" si="27"/>
        <v>-2.1255755661408249E-2</v>
      </c>
      <c r="BB90">
        <f t="shared" si="28"/>
        <v>-6.9262244497682035E-3</v>
      </c>
    </row>
    <row r="91" spans="1:54" x14ac:dyDescent="0.25">
      <c r="A91" s="1">
        <v>40276</v>
      </c>
      <c r="B91">
        <v>8.0730000000000004</v>
      </c>
      <c r="C91">
        <f>+$C$16</f>
        <v>60</v>
      </c>
      <c r="D91" s="7">
        <f>+$G$16</f>
        <v>5.016</v>
      </c>
      <c r="E91" s="7">
        <f>+$J$16</f>
        <v>0.46199999999999997</v>
      </c>
      <c r="F91" s="6">
        <f>+C91-D91-E91</f>
        <v>54.521999999999998</v>
      </c>
      <c r="G91">
        <f t="shared" si="16"/>
        <v>1020.5702017671672</v>
      </c>
      <c r="H91">
        <f t="shared" si="17"/>
        <v>962.66075511402266</v>
      </c>
      <c r="I91" s="5">
        <f t="shared" si="2"/>
        <v>289020</v>
      </c>
      <c r="J91" s="6">
        <f>+H91+SUM($D$16:$E$16)-SUM($F$27:F91)</f>
        <v>7997.618755114022</v>
      </c>
      <c r="K91" s="10">
        <f t="shared" si="18"/>
        <v>-7.8705057472594486E-4</v>
      </c>
      <c r="L91" s="10">
        <f>+H91/SUM(F$27:F91)-1</f>
        <v>8.7700645973888713E-2</v>
      </c>
      <c r="M91">
        <v>6.2240000000000002</v>
      </c>
      <c r="N91">
        <f>+$C$17</f>
        <v>50</v>
      </c>
      <c r="O91" s="7">
        <f>+$G$17</f>
        <v>4.1800000000000006</v>
      </c>
      <c r="P91" s="7">
        <f>+$J$17</f>
        <v>0.38500000000000001</v>
      </c>
      <c r="Q91" s="6">
        <f>+N91-O91-P91</f>
        <v>45.435000000000002</v>
      </c>
      <c r="R91">
        <f t="shared" si="19"/>
        <v>814.96292624183275</v>
      </c>
      <c r="S91">
        <f t="shared" si="20"/>
        <v>751.14572052220797</v>
      </c>
      <c r="T91" s="5">
        <f t="shared" si="3"/>
        <v>240850</v>
      </c>
      <c r="U91" s="6">
        <f>+S91+SUM($D$17:$E$17)-SUM($Q$27:Q91)</f>
        <v>6613.7397205222078</v>
      </c>
      <c r="V91" s="10">
        <f t="shared" si="4"/>
        <v>-9.9335938681133218E-4</v>
      </c>
      <c r="W91" s="10">
        <f>+S91/SUM(Q$27:Q91)-1</f>
        <v>1.8632504376433046E-2</v>
      </c>
      <c r="X91">
        <v>2.931</v>
      </c>
      <c r="Y91">
        <f>+$C$18</f>
        <v>90</v>
      </c>
      <c r="Z91" s="7">
        <f>+$G$18</f>
        <v>7.5240000000000009</v>
      </c>
      <c r="AA91" s="7">
        <f>+$J$18</f>
        <v>0.69300000000000006</v>
      </c>
      <c r="AB91" s="6">
        <f>+Y91-Z91-AA91</f>
        <v>81.783000000000001</v>
      </c>
      <c r="AC91">
        <f t="shared" si="21"/>
        <v>1475.715101166629</v>
      </c>
      <c r="AD91">
        <f t="shared" si="22"/>
        <v>1391.9747999098959</v>
      </c>
      <c r="AE91" s="5">
        <f t="shared" si="5"/>
        <v>433530</v>
      </c>
      <c r="AF91" s="6">
        <f>+AD91+SUM($D$18:$E$18)-SUM($AB$27:AB91)</f>
        <v>11944.411799909896</v>
      </c>
      <c r="AG91" s="10">
        <f t="shared" si="6"/>
        <v>-2.6190185428009993E-4</v>
      </c>
      <c r="AH91" s="10">
        <f>+AD91/SUM(AB$27:AB91)-1</f>
        <v>4.851882728721435E-2</v>
      </c>
      <c r="AI91" s="6">
        <f t="shared" si="7"/>
        <v>200</v>
      </c>
      <c r="AL91" s="6">
        <f t="shared" si="8"/>
        <v>181.74</v>
      </c>
      <c r="AM91" s="6">
        <f t="shared" si="9"/>
        <v>3311.2482291756287</v>
      </c>
      <c r="AN91" s="6">
        <f t="shared" si="10"/>
        <v>3105.7812755461264</v>
      </c>
      <c r="AO91" s="5">
        <f t="shared" si="11"/>
        <v>963400</v>
      </c>
      <c r="AP91" s="6">
        <f>+AN91+SUM($D$16:$E$18)-SUM($AL$27:AL91)</f>
        <v>26555.770275546129</v>
      </c>
      <c r="AQ91" s="10">
        <f t="shared" si="23"/>
        <v>-6.0232801759796395E-4</v>
      </c>
      <c r="AR91" s="10">
        <f>+AN91/SUM(AL$27:AL91)-1</f>
        <v>5.2803286342365086E-2</v>
      </c>
      <c r="AT91" s="1">
        <f t="shared" si="24"/>
        <v>42155</v>
      </c>
      <c r="AU91">
        <f t="shared" si="12"/>
        <v>8647.3583485087293</v>
      </c>
      <c r="AV91">
        <f t="shared" si="13"/>
        <v>7700.6724603682205</v>
      </c>
      <c r="AW91">
        <f t="shared" si="14"/>
        <v>16184.480511290451</v>
      </c>
      <c r="AX91">
        <f t="shared" si="15"/>
        <v>32532.511320167403</v>
      </c>
      <c r="AY91">
        <f t="shared" si="25"/>
        <v>-1.120865627530232E-2</v>
      </c>
      <c r="AZ91">
        <f t="shared" si="26"/>
        <v>5.5134939731833477E-3</v>
      </c>
      <c r="BA91">
        <f t="shared" si="27"/>
        <v>1.9049409123760297E-2</v>
      </c>
      <c r="BB91">
        <f t="shared" si="28"/>
        <v>7.6424499514802235E-3</v>
      </c>
    </row>
    <row r="92" spans="1:54" x14ac:dyDescent="0.25">
      <c r="A92" s="1">
        <v>40277</v>
      </c>
      <c r="B92">
        <v>8.0749999999999993</v>
      </c>
      <c r="G92">
        <f t="shared" si="16"/>
        <v>1020.8230371943361</v>
      </c>
      <c r="H92">
        <f t="shared" si="17"/>
        <v>962.89924409088724</v>
      </c>
      <c r="I92" s="5">
        <f t="shared" ref="I92:I155" si="29">+C92*(MAX($A:$A)-$A92)</f>
        <v>0</v>
      </c>
      <c r="J92" s="6">
        <f>+H92+SUM($D$16:$E$16)-SUM($F$27:F92)</f>
        <v>7997.8572440908874</v>
      </c>
      <c r="K92" s="10">
        <f t="shared" si="18"/>
        <v>2.9819998198066244E-5</v>
      </c>
      <c r="L92" s="10">
        <f>+H92/SUM(F$27:F92)-1</f>
        <v>8.7970112255562061E-2</v>
      </c>
      <c r="M92">
        <v>6.3029999999999999</v>
      </c>
      <c r="R92">
        <f t="shared" si="19"/>
        <v>825.30708934805148</v>
      </c>
      <c r="S92">
        <f t="shared" si="20"/>
        <v>760.67986446842497</v>
      </c>
      <c r="T92" s="5">
        <f t="shared" ref="T92:T155" si="30">+N92*(MAX($A:$A)-$A92)</f>
        <v>0</v>
      </c>
      <c r="U92" s="6">
        <f>+S92+SUM($D$17:$E$17)-SUM($Q$27:Q92)</f>
        <v>6623.273864468425</v>
      </c>
      <c r="V92" s="10">
        <f t="shared" ref="V92:V155" si="31">+U92/U91-1</f>
        <v>1.4415662467988088E-3</v>
      </c>
      <c r="W92" s="10">
        <f>+S92/SUM(Q$27:Q92)-1</f>
        <v>3.1561805122856335E-2</v>
      </c>
      <c r="X92">
        <v>2.9409999999999998</v>
      </c>
      <c r="AC92">
        <f t="shared" si="21"/>
        <v>1480.7499530982791</v>
      </c>
      <c r="AD92">
        <f t="shared" si="22"/>
        <v>1396.7239462760162</v>
      </c>
      <c r="AE92" s="5">
        <f t="shared" ref="AE92:AE155" si="32">+Y92*(MAX($A:$A)-$A92)</f>
        <v>0</v>
      </c>
      <c r="AF92" s="6">
        <f>+AD92+SUM($D$18:$E$18)-SUM($AB$27:AB92)</f>
        <v>11949.160946276015</v>
      </c>
      <c r="AG92" s="10">
        <f t="shared" ref="AG92:AG155" si="33">+AF92/AF91-1</f>
        <v>3.9760403824606882E-4</v>
      </c>
      <c r="AH92" s="10">
        <f>+AD92/SUM(AB$27:AB92)-1</f>
        <v>5.2096168901978102E-2</v>
      </c>
      <c r="AI92" s="6">
        <f t="shared" ref="AI92:AI155" si="34">+C92+N92+Y92</f>
        <v>0</v>
      </c>
      <c r="AL92" s="6">
        <f t="shared" ref="AL92:AL155" si="35">+F92+Q92+AB92</f>
        <v>0</v>
      </c>
      <c r="AM92" s="6">
        <f t="shared" ref="AM92:AM155" si="36">+G92+R92+AC92</f>
        <v>3326.8800796406667</v>
      </c>
      <c r="AN92" s="6">
        <f t="shared" ref="AN92:AN155" si="37">+H92+S92+AD92</f>
        <v>3120.3030548353286</v>
      </c>
      <c r="AO92" s="5">
        <f t="shared" ref="AO92:AO155" si="38">+AI92*(MAX($A:$A)-$A92)</f>
        <v>0</v>
      </c>
      <c r="AP92" s="6">
        <f>+AN92+SUM($D$16:$E$18)-SUM($AL$27:AL92)</f>
        <v>26570.292054835329</v>
      </c>
      <c r="AQ92" s="10">
        <f t="shared" si="23"/>
        <v>5.4684082361466935E-4</v>
      </c>
      <c r="AR92" s="10">
        <f>+AN92/SUM(AL$27:AL92)-1</f>
        <v>5.7725905034025082E-2</v>
      </c>
      <c r="AT92" s="1">
        <f t="shared" si="24"/>
        <v>42185</v>
      </c>
      <c r="AU92">
        <f t="shared" ref="AU92:AU155" si="39">+VLOOKUP($AT92,$A$27:$AR$3286,10,1)</f>
        <v>8437.6430451951055</v>
      </c>
      <c r="AV92">
        <f t="shared" ref="AV92:AV155" si="40">+VLOOKUP($AT92,$A$27:$AR$3286,21,1)</f>
        <v>7468.8069120387863</v>
      </c>
      <c r="AW92">
        <f t="shared" ref="AW92:AW155" si="41">+VLOOKUP($AT92,$A$27:$AR$3286,32,1)</f>
        <v>15784.127956346309</v>
      </c>
      <c r="AX92">
        <f t="shared" ref="AX92:AX155" si="42">+VLOOKUP($AT92,$A$27:$AR$3286,42,1)</f>
        <v>31690.577913580204</v>
      </c>
      <c r="AY92">
        <f t="shared" si="25"/>
        <v>-2.4251950117204268E-2</v>
      </c>
      <c r="AZ92">
        <f t="shared" si="26"/>
        <v>-3.0109779311188523E-2</v>
      </c>
      <c r="BA92">
        <f t="shared" si="27"/>
        <v>-2.4736818377633529E-2</v>
      </c>
      <c r="BB92">
        <f t="shared" si="28"/>
        <v>-2.5879754510844455E-2</v>
      </c>
    </row>
    <row r="93" spans="1:54" x14ac:dyDescent="0.25">
      <c r="A93" s="1">
        <v>40280</v>
      </c>
      <c r="B93">
        <v>7.9690000000000003</v>
      </c>
      <c r="G93">
        <f t="shared" ref="G93:G156" si="43">+(B93/B92*G92)+F93</f>
        <v>1007.4227595543857</v>
      </c>
      <c r="H93">
        <f t="shared" ref="H93:H156" si="44">+($B93/$B92*H92)+F93</f>
        <v>950.25932831706268</v>
      </c>
      <c r="I93" s="5">
        <f t="shared" si="29"/>
        <v>0</v>
      </c>
      <c r="J93" s="6">
        <f>+H93+SUM($D$16:$E$16)-SUM($F$27:F93)</f>
        <v>7985.2173283170623</v>
      </c>
      <c r="K93" s="10">
        <f t="shared" ref="K93:K156" si="45">+J93/J92-1</f>
        <v>-1.5804127765801645E-3</v>
      </c>
      <c r="L93" s="10">
        <f>+H93/SUM(F$27:F93)-1</f>
        <v>7.3688399326882204E-2</v>
      </c>
      <c r="M93">
        <v>6.3120000000000003</v>
      </c>
      <c r="R93">
        <f t="shared" ref="R93:R156" si="46">+($M93/$M92*R92)+N93</f>
        <v>826.48553830951937</v>
      </c>
      <c r="S93">
        <f t="shared" ref="S93:S156" si="47">+($M93/$M92*S92)+Q93</f>
        <v>761.76603276609524</v>
      </c>
      <c r="T93" s="5">
        <f t="shared" si="30"/>
        <v>0</v>
      </c>
      <c r="U93" s="6">
        <f>+S93+SUM($D$17:$E$17)-SUM($Q$27:Q93)</f>
        <v>6624.3600327660952</v>
      </c>
      <c r="V93" s="10">
        <f t="shared" si="31"/>
        <v>1.6399265980782118E-4</v>
      </c>
      <c r="W93" s="10">
        <f>+S93/SUM(Q$27:Q93)-1</f>
        <v>3.3034763435739967E-2</v>
      </c>
      <c r="X93">
        <v>2.923</v>
      </c>
      <c r="AC93">
        <f t="shared" ref="AC93:AC156" si="48">+(X93/X92*AC92)+AB93</f>
        <v>1471.6872196213092</v>
      </c>
      <c r="AD93">
        <f t="shared" ref="AD93:AD156" si="49">+($X93/$X92*AD92)+AB93</f>
        <v>1388.1754828169996</v>
      </c>
      <c r="AE93" s="5">
        <f t="shared" si="32"/>
        <v>0</v>
      </c>
      <c r="AF93" s="6">
        <f>+AD93+SUM($D$18:$E$18)-SUM($AB$27:AB93)</f>
        <v>11940.612482817</v>
      </c>
      <c r="AG93" s="10">
        <f t="shared" si="33"/>
        <v>-7.1540282179227699E-4</v>
      </c>
      <c r="AH93" s="10">
        <f>+AD93/SUM(AB$27:AB93)-1</f>
        <v>4.5656953995403704E-2</v>
      </c>
      <c r="AI93" s="6">
        <f t="shared" si="34"/>
        <v>0</v>
      </c>
      <c r="AL93" s="6">
        <f t="shared" si="35"/>
        <v>0</v>
      </c>
      <c r="AM93" s="6">
        <f t="shared" si="36"/>
        <v>3305.5955174852143</v>
      </c>
      <c r="AN93" s="6">
        <f t="shared" si="37"/>
        <v>3100.2008439001575</v>
      </c>
      <c r="AO93" s="5">
        <f t="shared" si="38"/>
        <v>0</v>
      </c>
      <c r="AP93" s="6">
        <f>+AN93+SUM($D$16:$E$18)-SUM($AL$27:AL93)</f>
        <v>26550.18984390016</v>
      </c>
      <c r="AQ93" s="10">
        <f t="shared" ref="AQ93:AQ156" si="50">+AP93/AP92-1</f>
        <v>-7.5656718013039637E-4</v>
      </c>
      <c r="AR93" s="10">
        <f>+AN93/SUM(AL$27:AL93)-1</f>
        <v>5.0911621651633876E-2</v>
      </c>
      <c r="AT93" s="1">
        <f t="shared" ref="AT93:AT156" si="51">+EOMONTH(AT92,1)</f>
        <v>42216</v>
      </c>
      <c r="AU93">
        <f t="shared" si="39"/>
        <v>8156.8043874397981</v>
      </c>
      <c r="AV93">
        <f t="shared" si="40"/>
        <v>7649.9393012292721</v>
      </c>
      <c r="AW93">
        <f t="shared" si="41"/>
        <v>16295.900202924058</v>
      </c>
      <c r="AX93">
        <f t="shared" si="42"/>
        <v>32102.643891593129</v>
      </c>
      <c r="AY93">
        <f t="shared" ref="AY93:AY156" si="52">+AU93/AU92-1</f>
        <v>-3.3284017379146325E-2</v>
      </c>
      <c r="AZ93">
        <f t="shared" ref="AZ93:AZ156" si="53">+AV93/AV92-1</f>
        <v>2.425185057315149E-2</v>
      </c>
      <c r="BA93">
        <f t="shared" ref="BA93:BA156" si="54">+AW93/AW92-1</f>
        <v>3.2423219578119333E-2</v>
      </c>
      <c r="BB93">
        <f t="shared" ref="BB93:BB156" si="55">+AX93/AX92-1</f>
        <v>1.3002791528025304E-2</v>
      </c>
    </row>
    <row r="94" spans="1:54" x14ac:dyDescent="0.25">
      <c r="A94" s="1">
        <v>40281</v>
      </c>
      <c r="B94">
        <v>7.9390000000000001</v>
      </c>
      <c r="G94">
        <f t="shared" si="43"/>
        <v>1003.6302281468526</v>
      </c>
      <c r="H94">
        <f t="shared" si="44"/>
        <v>946.68199366409351</v>
      </c>
      <c r="I94" s="5">
        <f t="shared" si="29"/>
        <v>0</v>
      </c>
      <c r="J94" s="6">
        <f>+H94+SUM($D$16:$E$16)-SUM($F$27:F94)</f>
        <v>7981.6399936640928</v>
      </c>
      <c r="K94" s="10">
        <f t="shared" si="45"/>
        <v>-4.4799465135203498E-4</v>
      </c>
      <c r="L94" s="10">
        <f>+H94/SUM(F$27:F94)-1</f>
        <v>6.9646405101784215E-2</v>
      </c>
      <c r="M94">
        <v>6.2919999999999998</v>
      </c>
      <c r="R94">
        <f t="shared" si="46"/>
        <v>823.86676283959048</v>
      </c>
      <c r="S94">
        <f t="shared" si="47"/>
        <v>759.35232543793893</v>
      </c>
      <c r="T94" s="5">
        <f t="shared" si="30"/>
        <v>0</v>
      </c>
      <c r="U94" s="6">
        <f>+S94+SUM($D$17:$E$17)-SUM($Q$27:Q94)</f>
        <v>6621.9463254379389</v>
      </c>
      <c r="V94" s="10">
        <f t="shared" si="31"/>
        <v>-3.6436837916675735E-4</v>
      </c>
      <c r="W94" s="10">
        <f>+S94/SUM(Q$27:Q94)-1</f>
        <v>2.9761522740442858E-2</v>
      </c>
      <c r="X94">
        <v>2.9239999999999999</v>
      </c>
      <c r="AC94">
        <f t="shared" si="48"/>
        <v>1472.190704814474</v>
      </c>
      <c r="AD94">
        <f t="shared" si="49"/>
        <v>1388.6503974536115</v>
      </c>
      <c r="AE94" s="5">
        <f t="shared" si="32"/>
        <v>0</v>
      </c>
      <c r="AF94" s="6">
        <f>+AD94+SUM($D$18:$E$18)-SUM($AB$27:AB94)</f>
        <v>11941.087397453612</v>
      </c>
      <c r="AG94" s="10">
        <f t="shared" si="33"/>
        <v>3.9773054966385502E-5</v>
      </c>
      <c r="AH94" s="10">
        <f>+AD94/SUM(AB$27:AB94)-1</f>
        <v>4.6014688156879924E-2</v>
      </c>
      <c r="AI94" s="6">
        <f t="shared" si="34"/>
        <v>0</v>
      </c>
      <c r="AL94" s="6">
        <f t="shared" si="35"/>
        <v>0</v>
      </c>
      <c r="AM94" s="6">
        <f t="shared" si="36"/>
        <v>3299.687695800917</v>
      </c>
      <c r="AN94" s="6">
        <f t="shared" si="37"/>
        <v>3094.6847165556437</v>
      </c>
      <c r="AO94" s="5">
        <f t="shared" si="38"/>
        <v>0</v>
      </c>
      <c r="AP94" s="6">
        <f>+AN94+SUM($D$16:$E$18)-SUM($AL$27:AL94)</f>
        <v>26544.673716555644</v>
      </c>
      <c r="AQ94" s="10">
        <f t="shared" si="50"/>
        <v>-2.0776225620033895E-4</v>
      </c>
      <c r="AR94" s="10">
        <f>+AN94/SUM(AL$27:AL94)-1</f>
        <v>4.9041754947911853E-2</v>
      </c>
      <c r="AT94" s="1">
        <f t="shared" si="51"/>
        <v>42247</v>
      </c>
      <c r="AU94">
        <f t="shared" si="39"/>
        <v>7689.3227852576119</v>
      </c>
      <c r="AV94">
        <f t="shared" si="40"/>
        <v>7292.5318364331652</v>
      </c>
      <c r="AW94">
        <f t="shared" si="41"/>
        <v>15421.800100611115</v>
      </c>
      <c r="AX94">
        <f t="shared" si="42"/>
        <v>30403.65472230189</v>
      </c>
      <c r="AY94">
        <f t="shared" si="52"/>
        <v>-5.7311856454720811E-2</v>
      </c>
      <c r="AZ94">
        <f t="shared" si="53"/>
        <v>-4.6720300739990894E-2</v>
      </c>
      <c r="BA94">
        <f t="shared" si="54"/>
        <v>-5.3639264565212508E-2</v>
      </c>
      <c r="BB94">
        <f t="shared" si="55"/>
        <v>-5.2923652488827022E-2</v>
      </c>
    </row>
    <row r="95" spans="1:54" x14ac:dyDescent="0.25">
      <c r="A95" s="1">
        <v>40282</v>
      </c>
      <c r="B95">
        <v>7.992</v>
      </c>
      <c r="G95">
        <f t="shared" si="43"/>
        <v>1010.3303669668278</v>
      </c>
      <c r="H95">
        <f t="shared" si="44"/>
        <v>953.00195155100585</v>
      </c>
      <c r="I95" s="5">
        <f t="shared" si="29"/>
        <v>0</v>
      </c>
      <c r="J95" s="6">
        <f>+H95+SUM($D$16:$E$16)-SUM($F$27:F95)</f>
        <v>7987.9599515510063</v>
      </c>
      <c r="K95" s="10">
        <f t="shared" si="45"/>
        <v>7.9181194490485218E-4</v>
      </c>
      <c r="L95" s="10">
        <f>+H95/SUM(F$27:F95)-1</f>
        <v>7.6787261566124254E-2</v>
      </c>
      <c r="M95">
        <v>6.3319999999999999</v>
      </c>
      <c r="R95">
        <f t="shared" si="46"/>
        <v>829.10431377944803</v>
      </c>
      <c r="S95">
        <f t="shared" si="47"/>
        <v>764.17974009425131</v>
      </c>
      <c r="T95" s="5">
        <f t="shared" si="30"/>
        <v>0</v>
      </c>
      <c r="U95" s="6">
        <f>+S95+SUM($D$17:$E$17)-SUM($Q$27:Q95)</f>
        <v>6626.7737400942515</v>
      </c>
      <c r="V95" s="10">
        <f t="shared" si="31"/>
        <v>7.2900238375050996E-4</v>
      </c>
      <c r="W95" s="10">
        <f>+S95/SUM(Q$27:Q95)-1</f>
        <v>3.6308004131036853E-2</v>
      </c>
      <c r="X95">
        <v>2.9180000000000001</v>
      </c>
      <c r="AC95">
        <f t="shared" si="48"/>
        <v>1469.169793655484</v>
      </c>
      <c r="AD95">
        <f t="shared" si="49"/>
        <v>1385.8009096339392</v>
      </c>
      <c r="AE95" s="5">
        <f t="shared" si="32"/>
        <v>0</v>
      </c>
      <c r="AF95" s="6">
        <f>+AD95+SUM($D$18:$E$18)-SUM($AB$27:AB95)</f>
        <v>11938.237909633939</v>
      </c>
      <c r="AG95" s="10">
        <f t="shared" si="33"/>
        <v>-2.3862883880076957E-4</v>
      </c>
      <c r="AH95" s="10">
        <f>+AD95/SUM(AB$27:AB95)-1</f>
        <v>4.3868283188021717E-2</v>
      </c>
      <c r="AI95" s="6">
        <f t="shared" si="34"/>
        <v>0</v>
      </c>
      <c r="AL95" s="6">
        <f t="shared" si="35"/>
        <v>0</v>
      </c>
      <c r="AM95" s="6">
        <f t="shared" si="36"/>
        <v>3308.6044744017599</v>
      </c>
      <c r="AN95" s="6">
        <f t="shared" si="37"/>
        <v>3102.9826012791964</v>
      </c>
      <c r="AO95" s="5">
        <f t="shared" si="38"/>
        <v>0</v>
      </c>
      <c r="AP95" s="6">
        <f>+AN95+SUM($D$16:$E$18)-SUM($AL$27:AL95)</f>
        <v>26552.971601279198</v>
      </c>
      <c r="AQ95" s="10">
        <f t="shared" si="50"/>
        <v>3.1260074288952389E-4</v>
      </c>
      <c r="AR95" s="10">
        <f>+AN95/SUM(AL$27:AL95)-1</f>
        <v>5.1854586738556918E-2</v>
      </c>
      <c r="AT95" s="1">
        <f t="shared" si="51"/>
        <v>42277</v>
      </c>
      <c r="AU95">
        <f t="shared" si="39"/>
        <v>7576.5357380229407</v>
      </c>
      <c r="AV95">
        <f t="shared" si="40"/>
        <v>7119.2769458597277</v>
      </c>
      <c r="AW95">
        <f t="shared" si="41"/>
        <v>15068.027978279431</v>
      </c>
      <c r="AX95">
        <f t="shared" si="42"/>
        <v>29763.840662162103</v>
      </c>
      <c r="AY95">
        <f t="shared" si="52"/>
        <v>-1.4668007883725798E-2</v>
      </c>
      <c r="AZ95">
        <f t="shared" si="53"/>
        <v>-2.3757851794059204E-2</v>
      </c>
      <c r="BA95">
        <f t="shared" si="54"/>
        <v>-2.2939742444052613E-2</v>
      </c>
      <c r="BB95">
        <f t="shared" si="55"/>
        <v>-2.104398520453088E-2</v>
      </c>
    </row>
    <row r="96" spans="1:54" x14ac:dyDescent="0.25">
      <c r="A96" s="1">
        <v>40283</v>
      </c>
      <c r="B96">
        <v>8.0299999999999994</v>
      </c>
      <c r="G96">
        <f t="shared" si="43"/>
        <v>1015.1342400830363</v>
      </c>
      <c r="H96">
        <f t="shared" si="44"/>
        <v>957.53324211143342</v>
      </c>
      <c r="I96" s="5">
        <f t="shared" si="29"/>
        <v>0</v>
      </c>
      <c r="J96" s="6">
        <f>+H96+SUM($D$16:$E$16)-SUM($F$27:F96)</f>
        <v>7992.4912421114323</v>
      </c>
      <c r="K96" s="10">
        <f t="shared" si="45"/>
        <v>5.6726505740001265E-4</v>
      </c>
      <c r="L96" s="10">
        <f>+H96/SUM(F$27:F96)-1</f>
        <v>8.1907120917914966E-2</v>
      </c>
      <c r="M96">
        <v>6.3529999999999998</v>
      </c>
      <c r="R96">
        <f t="shared" si="46"/>
        <v>831.85402802287319</v>
      </c>
      <c r="S96">
        <f t="shared" si="47"/>
        <v>766.71413278881528</v>
      </c>
      <c r="T96" s="5">
        <f t="shared" si="30"/>
        <v>0</v>
      </c>
      <c r="U96" s="6">
        <f>+S96+SUM($D$17:$E$17)-SUM($Q$27:Q96)</f>
        <v>6629.3081327888149</v>
      </c>
      <c r="V96" s="10">
        <f t="shared" si="31"/>
        <v>3.8244744636894978E-4</v>
      </c>
      <c r="W96" s="10">
        <f>+S96/SUM(Q$27:Q96)-1</f>
        <v>3.9744906861098661E-2</v>
      </c>
      <c r="X96">
        <v>2.9249999999999998</v>
      </c>
      <c r="AC96">
        <f t="shared" si="48"/>
        <v>1472.6941900076388</v>
      </c>
      <c r="AD96">
        <f t="shared" si="49"/>
        <v>1389.1253120902234</v>
      </c>
      <c r="AE96" s="5">
        <f t="shared" si="32"/>
        <v>0</v>
      </c>
      <c r="AF96" s="6">
        <f>+AD96+SUM($D$18:$E$18)-SUM($AB$27:AB96)</f>
        <v>11941.562312090224</v>
      </c>
      <c r="AG96" s="10">
        <f t="shared" si="33"/>
        <v>2.7846676213427735E-4</v>
      </c>
      <c r="AH96" s="10">
        <f>+AD96/SUM(AB$27:AB96)-1</f>
        <v>4.6372422318356143E-2</v>
      </c>
      <c r="AI96" s="6">
        <f t="shared" si="34"/>
        <v>0</v>
      </c>
      <c r="AL96" s="6">
        <f t="shared" si="35"/>
        <v>0</v>
      </c>
      <c r="AM96" s="6">
        <f t="shared" si="36"/>
        <v>3319.6824581135479</v>
      </c>
      <c r="AN96" s="6">
        <f t="shared" si="37"/>
        <v>3113.3726869904722</v>
      </c>
      <c r="AO96" s="5">
        <f t="shared" si="38"/>
        <v>0</v>
      </c>
      <c r="AP96" s="6">
        <f>+AN96+SUM($D$16:$E$18)-SUM($AL$27:AL96)</f>
        <v>26563.361686990473</v>
      </c>
      <c r="AQ96" s="10">
        <f t="shared" si="50"/>
        <v>3.9129653235403516E-4</v>
      </c>
      <c r="AR96" s="10">
        <f>+AN96/SUM(AL$27:AL96)-1</f>
        <v>5.5376636558464698E-2</v>
      </c>
      <c r="AT96" s="1">
        <f t="shared" si="51"/>
        <v>42308</v>
      </c>
      <c r="AU96">
        <f t="shared" si="39"/>
        <v>7898.4214038737891</v>
      </c>
      <c r="AV96">
        <f t="shared" si="40"/>
        <v>7430.4130423269435</v>
      </c>
      <c r="AW96">
        <f t="shared" si="41"/>
        <v>15824.636253035673</v>
      </c>
      <c r="AX96">
        <f t="shared" si="42"/>
        <v>31153.470699236404</v>
      </c>
      <c r="AY96">
        <f t="shared" si="52"/>
        <v>4.2484543989604884E-2</v>
      </c>
      <c r="AZ96">
        <f t="shared" si="53"/>
        <v>4.3703328137580044E-2</v>
      </c>
      <c r="BA96">
        <f t="shared" si="54"/>
        <v>5.0212826512327391E-2</v>
      </c>
      <c r="BB96">
        <f t="shared" si="55"/>
        <v>4.6688532331813581E-2</v>
      </c>
    </row>
    <row r="97" spans="1:54" x14ac:dyDescent="0.25">
      <c r="A97" s="1">
        <v>40284</v>
      </c>
      <c r="B97">
        <v>7.9480000000000004</v>
      </c>
      <c r="G97">
        <f t="shared" si="43"/>
        <v>1004.7679875691125</v>
      </c>
      <c r="H97">
        <f t="shared" si="44"/>
        <v>947.75519405998421</v>
      </c>
      <c r="I97" s="5">
        <f t="shared" si="29"/>
        <v>0</v>
      </c>
      <c r="J97" s="6">
        <f>+H97+SUM($D$16:$E$16)-SUM($F$27:F97)</f>
        <v>7982.7131940599838</v>
      </c>
      <c r="K97" s="10">
        <f t="shared" si="45"/>
        <v>-1.2234042872552031E-3</v>
      </c>
      <c r="L97" s="10">
        <f>+H97/SUM(F$27:F97)-1</f>
        <v>7.08590033693135E-2</v>
      </c>
      <c r="M97">
        <v>6.2549999999999999</v>
      </c>
      <c r="R97">
        <f t="shared" si="46"/>
        <v>819.0220282202223</v>
      </c>
      <c r="S97">
        <f t="shared" si="47"/>
        <v>754.88696688084997</v>
      </c>
      <c r="T97" s="5">
        <f t="shared" si="30"/>
        <v>0</v>
      </c>
      <c r="U97" s="6">
        <f>+S97+SUM($D$17:$E$17)-SUM($Q$27:Q97)</f>
        <v>6617.4809668808502</v>
      </c>
      <c r="V97" s="10">
        <f t="shared" si="31"/>
        <v>-1.7840724357746085E-3</v>
      </c>
      <c r="W97" s="10">
        <f>+S97/SUM(Q$27:Q97)-1</f>
        <v>2.3706027454143408E-2</v>
      </c>
      <c r="X97">
        <v>2.9119999999999999</v>
      </c>
      <c r="AC97">
        <f t="shared" si="48"/>
        <v>1466.1488824964938</v>
      </c>
      <c r="AD97">
        <f t="shared" si="49"/>
        <v>1382.951421814267</v>
      </c>
      <c r="AE97" s="5">
        <f t="shared" si="32"/>
        <v>0</v>
      </c>
      <c r="AF97" s="6">
        <f>+AD97+SUM($D$18:$E$18)-SUM($AB$27:AB97)</f>
        <v>11935.388421814267</v>
      </c>
      <c r="AG97" s="10">
        <f t="shared" si="33"/>
        <v>-5.1700858854175635E-4</v>
      </c>
      <c r="AH97" s="10">
        <f>+AD97/SUM(AB$27:AB97)-1</f>
        <v>4.1721878219163511E-2</v>
      </c>
      <c r="AI97" s="6">
        <f t="shared" si="34"/>
        <v>0</v>
      </c>
      <c r="AL97" s="6">
        <f t="shared" si="35"/>
        <v>0</v>
      </c>
      <c r="AM97" s="6">
        <f t="shared" si="36"/>
        <v>3289.9388982858286</v>
      </c>
      <c r="AN97" s="6">
        <f t="shared" si="37"/>
        <v>3085.5935827551011</v>
      </c>
      <c r="AO97" s="5">
        <f t="shared" si="38"/>
        <v>0</v>
      </c>
      <c r="AP97" s="6">
        <f>+AN97+SUM($D$16:$E$18)-SUM($AL$27:AL97)</f>
        <v>26535.582582755102</v>
      </c>
      <c r="AQ97" s="10">
        <f t="shared" si="50"/>
        <v>-1.0457676465315258E-3</v>
      </c>
      <c r="AR97" s="10">
        <f>+AN97/SUM(AL$27:AL97)-1</f>
        <v>4.5960026167733536E-2</v>
      </c>
      <c r="AT97" s="1">
        <f t="shared" si="51"/>
        <v>42338</v>
      </c>
      <c r="AU97">
        <f t="shared" si="39"/>
        <v>7884.550839290464</v>
      </c>
      <c r="AV97">
        <f t="shared" si="40"/>
        <v>7504.5185121015702</v>
      </c>
      <c r="AW97">
        <f t="shared" si="41"/>
        <v>16099.08112881803</v>
      </c>
      <c r="AX97">
        <f t="shared" si="42"/>
        <v>31488.150480210068</v>
      </c>
      <c r="AY97">
        <f t="shared" si="52"/>
        <v>-1.7561185804194634E-3</v>
      </c>
      <c r="AZ97">
        <f t="shared" si="53"/>
        <v>9.9732638485221514E-3</v>
      </c>
      <c r="BA97">
        <f t="shared" si="54"/>
        <v>1.7342886837586002E-2</v>
      </c>
      <c r="BB97">
        <f t="shared" si="55"/>
        <v>1.0742937254238694E-2</v>
      </c>
    </row>
    <row r="98" spans="1:54" x14ac:dyDescent="0.25">
      <c r="A98" s="1">
        <v>40287</v>
      </c>
      <c r="B98">
        <v>7.8289999999999997</v>
      </c>
      <c r="G98">
        <f t="shared" si="43"/>
        <v>989.72427965256429</v>
      </c>
      <c r="H98">
        <f t="shared" si="44"/>
        <v>933.56509993653947</v>
      </c>
      <c r="I98" s="5">
        <f t="shared" si="29"/>
        <v>0</v>
      </c>
      <c r="J98" s="6">
        <f>+H98+SUM($D$16:$E$16)-SUM($F$27:F98)</f>
        <v>7968.5230999365385</v>
      </c>
      <c r="K98" s="10">
        <f t="shared" si="45"/>
        <v>-1.7776028999769711E-3</v>
      </c>
      <c r="L98" s="10">
        <f>+H98/SUM(F$27:F98)-1</f>
        <v>5.4825759609757885E-2</v>
      </c>
      <c r="M98">
        <v>6.2249999999999996</v>
      </c>
      <c r="R98">
        <f t="shared" si="46"/>
        <v>815.09386501532913</v>
      </c>
      <c r="S98">
        <f t="shared" si="47"/>
        <v>751.26640588861562</v>
      </c>
      <c r="T98" s="5">
        <f t="shared" si="30"/>
        <v>0</v>
      </c>
      <c r="U98" s="6">
        <f>+S98+SUM($D$17:$E$17)-SUM($Q$27:Q98)</f>
        <v>6613.8604058886158</v>
      </c>
      <c r="V98" s="10">
        <f t="shared" si="31"/>
        <v>-5.4712072620299868E-4</v>
      </c>
      <c r="W98" s="10">
        <f>+S98/SUM(Q$27:Q98)-1</f>
        <v>1.8796166411197746E-2</v>
      </c>
      <c r="X98">
        <v>2.9159999999999999</v>
      </c>
      <c r="AC98">
        <f t="shared" si="48"/>
        <v>1468.1628232691537</v>
      </c>
      <c r="AD98">
        <f t="shared" si="49"/>
        <v>1384.8510803607151</v>
      </c>
      <c r="AE98" s="5">
        <f t="shared" si="32"/>
        <v>0</v>
      </c>
      <c r="AF98" s="6">
        <f>+AD98+SUM($D$18:$E$18)-SUM($AB$27:AB98)</f>
        <v>11937.288080360715</v>
      </c>
      <c r="AG98" s="10">
        <f t="shared" si="33"/>
        <v>1.5916185375042247E-4</v>
      </c>
      <c r="AH98" s="10">
        <f>+AD98/SUM(AB$27:AB98)-1</f>
        <v>4.3152814865068834E-2</v>
      </c>
      <c r="AI98" s="6">
        <f t="shared" si="34"/>
        <v>0</v>
      </c>
      <c r="AL98" s="6">
        <f t="shared" si="35"/>
        <v>0</v>
      </c>
      <c r="AM98" s="6">
        <f t="shared" si="36"/>
        <v>3272.9809679370474</v>
      </c>
      <c r="AN98" s="6">
        <f t="shared" si="37"/>
        <v>3069.6825861858702</v>
      </c>
      <c r="AO98" s="5">
        <f t="shared" si="38"/>
        <v>0</v>
      </c>
      <c r="AP98" s="6">
        <f>+AN98+SUM($D$16:$E$18)-SUM($AL$27:AL98)</f>
        <v>26519.671586185872</v>
      </c>
      <c r="AQ98" s="10">
        <f t="shared" si="50"/>
        <v>-5.9960984536933104E-4</v>
      </c>
      <c r="AR98" s="10">
        <f>+AN98/SUM(AL$27:AL98)-1</f>
        <v>4.0566488120169941E-2</v>
      </c>
      <c r="AT98" s="1">
        <f t="shared" si="51"/>
        <v>42369</v>
      </c>
      <c r="AU98">
        <f t="shared" si="39"/>
        <v>7638.4308986485403</v>
      </c>
      <c r="AV98">
        <f t="shared" si="40"/>
        <v>7317.087830867722</v>
      </c>
      <c r="AW98">
        <f t="shared" si="41"/>
        <v>15819.693500552847</v>
      </c>
      <c r="AX98">
        <f t="shared" si="42"/>
        <v>30775.212230069115</v>
      </c>
      <c r="AY98">
        <f t="shared" si="52"/>
        <v>-3.121546752104809E-2</v>
      </c>
      <c r="AZ98">
        <f t="shared" si="53"/>
        <v>-2.4975710424539943E-2</v>
      </c>
      <c r="BA98">
        <f t="shared" si="54"/>
        <v>-1.7354259291548546E-2</v>
      </c>
      <c r="BB98">
        <f t="shared" si="55"/>
        <v>-2.2641477484967698E-2</v>
      </c>
    </row>
    <row r="99" spans="1:54" x14ac:dyDescent="0.25">
      <c r="A99" s="1">
        <v>40288</v>
      </c>
      <c r="B99">
        <v>7.9109999999999996</v>
      </c>
      <c r="G99">
        <f t="shared" si="43"/>
        <v>1000.0905321664881</v>
      </c>
      <c r="H99">
        <f t="shared" si="44"/>
        <v>943.34314798798869</v>
      </c>
      <c r="I99" s="5">
        <f t="shared" si="29"/>
        <v>0</v>
      </c>
      <c r="J99" s="6">
        <f>+H99+SUM($D$16:$E$16)-SUM($F$27:F99)</f>
        <v>7978.3011479879888</v>
      </c>
      <c r="K99" s="10">
        <f t="shared" si="45"/>
        <v>1.2270841069066396E-3</v>
      </c>
      <c r="L99" s="10">
        <f>+H99/SUM(F$27:F99)-1</f>
        <v>6.5873877158359129E-2</v>
      </c>
      <c r="M99">
        <v>6.2990000000000004</v>
      </c>
      <c r="R99">
        <f t="shared" si="46"/>
        <v>824.78333425406572</v>
      </c>
      <c r="S99">
        <f t="shared" si="47"/>
        <v>760.19712300279366</v>
      </c>
      <c r="T99" s="5">
        <f t="shared" si="30"/>
        <v>0</v>
      </c>
      <c r="U99" s="6">
        <f>+S99+SUM($D$17:$E$17)-SUM($Q$27:Q99)</f>
        <v>6622.7911230027939</v>
      </c>
      <c r="V99" s="10">
        <f t="shared" si="31"/>
        <v>1.3503032368549217E-3</v>
      </c>
      <c r="W99" s="10">
        <f>+S99/SUM(Q$27:Q99)-1</f>
        <v>3.0907156983796868E-2</v>
      </c>
      <c r="X99">
        <v>2.931</v>
      </c>
      <c r="AC99">
        <f t="shared" si="48"/>
        <v>1475.7151011666288</v>
      </c>
      <c r="AD99">
        <f t="shared" si="49"/>
        <v>1391.9747999098956</v>
      </c>
      <c r="AE99" s="5">
        <f t="shared" si="32"/>
        <v>0</v>
      </c>
      <c r="AF99" s="6">
        <f>+AD99+SUM($D$18:$E$18)-SUM($AB$27:AB99)</f>
        <v>11944.411799909896</v>
      </c>
      <c r="AG99" s="10">
        <f t="shared" si="33"/>
        <v>5.967619698230564E-4</v>
      </c>
      <c r="AH99" s="10">
        <f>+AD99/SUM(AB$27:AB99)-1</f>
        <v>4.851882728721435E-2</v>
      </c>
      <c r="AI99" s="6">
        <f t="shared" si="34"/>
        <v>0</v>
      </c>
      <c r="AL99" s="6">
        <f t="shared" si="35"/>
        <v>0</v>
      </c>
      <c r="AM99" s="6">
        <f t="shared" si="36"/>
        <v>3300.5889675871827</v>
      </c>
      <c r="AN99" s="6">
        <f t="shared" si="37"/>
        <v>3095.515070900678</v>
      </c>
      <c r="AO99" s="5">
        <f t="shared" si="38"/>
        <v>0</v>
      </c>
      <c r="AP99" s="6">
        <f>+AN99+SUM($D$16:$E$18)-SUM($AL$27:AL99)</f>
        <v>26545.504070900679</v>
      </c>
      <c r="AQ99" s="10">
        <f t="shared" si="50"/>
        <v>9.7408765530349051E-4</v>
      </c>
      <c r="AR99" s="10">
        <f>+AN99/SUM(AL$27:AL99)-1</f>
        <v>4.9323229947508151E-2</v>
      </c>
      <c r="AT99" s="1">
        <f t="shared" si="51"/>
        <v>42400</v>
      </c>
      <c r="AU99">
        <f t="shared" si="39"/>
        <v>7350.0961709690955</v>
      </c>
      <c r="AV99">
        <f t="shared" si="40"/>
        <v>7043.9407199613861</v>
      </c>
      <c r="AW99">
        <f t="shared" si="41"/>
        <v>15358.816218785421</v>
      </c>
      <c r="AX99">
        <f t="shared" si="42"/>
        <v>29752.853109715907</v>
      </c>
      <c r="AY99">
        <f t="shared" si="52"/>
        <v>-3.7747900256642986E-2</v>
      </c>
      <c r="AZ99">
        <f t="shared" si="53"/>
        <v>-3.7330030364545186E-2</v>
      </c>
      <c r="BA99">
        <f t="shared" si="54"/>
        <v>-2.9133135970764501E-2</v>
      </c>
      <c r="BB99">
        <f t="shared" si="55"/>
        <v>-3.3220213485784078E-2</v>
      </c>
    </row>
    <row r="100" spans="1:54" x14ac:dyDescent="0.25">
      <c r="A100" s="1">
        <v>40289</v>
      </c>
      <c r="B100">
        <v>7.9770000000000003</v>
      </c>
      <c r="G100">
        <f t="shared" si="43"/>
        <v>1008.4341012630612</v>
      </c>
      <c r="H100">
        <f t="shared" si="44"/>
        <v>951.2132842245212</v>
      </c>
      <c r="I100" s="5">
        <f t="shared" si="29"/>
        <v>0</v>
      </c>
      <c r="J100" s="6">
        <f>+H100+SUM($D$16:$E$16)-SUM($F$27:F100)</f>
        <v>7986.1712842245206</v>
      </c>
      <c r="K100" s="10">
        <f t="shared" si="45"/>
        <v>9.8644261360281149E-4</v>
      </c>
      <c r="L100" s="10">
        <f>+H100/SUM(F$27:F100)-1</f>
        <v>7.4766264453575149E-2</v>
      </c>
      <c r="M100">
        <v>6.2460000000000004</v>
      </c>
      <c r="R100">
        <f t="shared" si="46"/>
        <v>817.84357925875452</v>
      </c>
      <c r="S100">
        <f t="shared" si="47"/>
        <v>753.8007985831797</v>
      </c>
      <c r="T100" s="5">
        <f t="shared" si="30"/>
        <v>0</v>
      </c>
      <c r="U100" s="6">
        <f>+S100+SUM($D$17:$E$17)-SUM($Q$27:Q100)</f>
        <v>6616.3947985831801</v>
      </c>
      <c r="V100" s="10">
        <f t="shared" si="31"/>
        <v>-9.6580494550069229E-4</v>
      </c>
      <c r="W100" s="10">
        <f>+S100/SUM(Q$27:Q100)-1</f>
        <v>2.2233069141259776E-2</v>
      </c>
      <c r="X100">
        <v>2.9260000000000002</v>
      </c>
      <c r="AC100">
        <f t="shared" si="48"/>
        <v>1473.1976752008038</v>
      </c>
      <c r="AD100">
        <f t="shared" si="49"/>
        <v>1389.6002267268354</v>
      </c>
      <c r="AE100" s="5">
        <f t="shared" si="32"/>
        <v>0</v>
      </c>
      <c r="AF100" s="6">
        <f>+AD100+SUM($D$18:$E$18)-SUM($AB$27:AB100)</f>
        <v>11942.037226726836</v>
      </c>
      <c r="AG100" s="10">
        <f t="shared" si="33"/>
        <v>-1.9880201912314543E-4</v>
      </c>
      <c r="AH100" s="10">
        <f>+AD100/SUM(AB$27:AB100)-1</f>
        <v>4.6730156479832363E-2</v>
      </c>
      <c r="AI100" s="6">
        <f t="shared" si="34"/>
        <v>0</v>
      </c>
      <c r="AL100" s="6">
        <f t="shared" si="35"/>
        <v>0</v>
      </c>
      <c r="AM100" s="6">
        <f t="shared" si="36"/>
        <v>3299.4753557226195</v>
      </c>
      <c r="AN100" s="6">
        <f t="shared" si="37"/>
        <v>3094.6143095345365</v>
      </c>
      <c r="AO100" s="5">
        <f t="shared" si="38"/>
        <v>0</v>
      </c>
      <c r="AP100" s="6">
        <f>+AN100+SUM($D$16:$E$18)-SUM($AL$27:AL100)</f>
        <v>26544.603309534537</v>
      </c>
      <c r="AQ100" s="10">
        <f t="shared" si="50"/>
        <v>-3.393272788254631E-5</v>
      </c>
      <c r="AR100" s="10">
        <f>+AN100/SUM(AL$27:AL100)-1</f>
        <v>4.9017888250090236E-2</v>
      </c>
      <c r="AT100" s="1">
        <f t="shared" si="51"/>
        <v>42429</v>
      </c>
      <c r="AU100">
        <f t="shared" si="39"/>
        <v>7314.1536907292839</v>
      </c>
      <c r="AV100">
        <f t="shared" si="40"/>
        <v>6929.8575949164206</v>
      </c>
      <c r="AW100">
        <f t="shared" si="41"/>
        <v>15178.599234073625</v>
      </c>
      <c r="AX100">
        <f t="shared" si="42"/>
        <v>29422.610519719328</v>
      </c>
      <c r="AY100">
        <f t="shared" si="52"/>
        <v>-4.8900693819183827E-3</v>
      </c>
      <c r="AZ100">
        <f t="shared" si="53"/>
        <v>-1.6195923500842757E-2</v>
      </c>
      <c r="BA100">
        <f t="shared" si="54"/>
        <v>-1.1733780920652803E-2</v>
      </c>
      <c r="BB100">
        <f t="shared" si="55"/>
        <v>-1.1099526784163594E-2</v>
      </c>
    </row>
    <row r="101" spans="1:54" x14ac:dyDescent="0.25">
      <c r="A101" s="1">
        <v>40290</v>
      </c>
      <c r="B101">
        <v>7.9809999999999999</v>
      </c>
      <c r="G101">
        <f t="shared" si="43"/>
        <v>1008.9397721173988</v>
      </c>
      <c r="H101">
        <f t="shared" si="44"/>
        <v>951.69026217825024</v>
      </c>
      <c r="I101" s="5">
        <f t="shared" si="29"/>
        <v>0</v>
      </c>
      <c r="J101" s="6">
        <f>+H101+SUM($D$16:$E$16)-SUM($F$27:F101)</f>
        <v>7986.6482621782498</v>
      </c>
      <c r="K101" s="10">
        <f t="shared" si="45"/>
        <v>5.9725485060724282E-5</v>
      </c>
      <c r="L101" s="10">
        <f>+H101/SUM(F$27:F101)-1</f>
        <v>7.5305197016921399E-2</v>
      </c>
      <c r="M101">
        <v>6.1689999999999996</v>
      </c>
      <c r="R101">
        <f t="shared" si="46"/>
        <v>807.76129369952866</v>
      </c>
      <c r="S101">
        <f t="shared" si="47"/>
        <v>744.50802536977824</v>
      </c>
      <c r="T101" s="5">
        <f t="shared" si="30"/>
        <v>0</v>
      </c>
      <c r="U101" s="6">
        <f>+S101+SUM($D$17:$E$17)-SUM($Q$27:Q101)</f>
        <v>6607.1020253697779</v>
      </c>
      <c r="V101" s="10">
        <f t="shared" si="31"/>
        <v>-1.4045070610647636E-3</v>
      </c>
      <c r="W101" s="10">
        <f>+S101/SUM(Q$27:Q101)-1</f>
        <v>9.6310924643661089E-3</v>
      </c>
      <c r="X101">
        <v>2.919</v>
      </c>
      <c r="AC101">
        <f t="shared" si="48"/>
        <v>1469.6732788486486</v>
      </c>
      <c r="AD101">
        <f t="shared" si="49"/>
        <v>1386.2758242705511</v>
      </c>
      <c r="AE101" s="5">
        <f t="shared" si="32"/>
        <v>0</v>
      </c>
      <c r="AF101" s="6">
        <f>+AD101+SUM($D$18:$E$18)-SUM($AB$27:AB101)</f>
        <v>11938.712824270551</v>
      </c>
      <c r="AG101" s="10">
        <f t="shared" si="33"/>
        <v>-2.7837816891451705E-4</v>
      </c>
      <c r="AH101" s="10">
        <f>+AD101/SUM(AB$27:AB101)-1</f>
        <v>4.4226017349497937E-2</v>
      </c>
      <c r="AI101" s="6">
        <f t="shared" si="34"/>
        <v>0</v>
      </c>
      <c r="AL101" s="6">
        <f t="shared" si="35"/>
        <v>0</v>
      </c>
      <c r="AM101" s="6">
        <f t="shared" si="36"/>
        <v>3286.3743446655762</v>
      </c>
      <c r="AN101" s="6">
        <f t="shared" si="37"/>
        <v>3082.4741118185793</v>
      </c>
      <c r="AO101" s="5">
        <f t="shared" si="38"/>
        <v>0</v>
      </c>
      <c r="AP101" s="6">
        <f>+AN101+SUM($D$16:$E$18)-SUM($AL$27:AL101)</f>
        <v>26532.463111818579</v>
      </c>
      <c r="AQ101" s="10">
        <f t="shared" si="50"/>
        <v>-4.5735088124665424E-4</v>
      </c>
      <c r="AR101" s="10">
        <f>+AN101/SUM(AL$27:AL101)-1</f>
        <v>4.4902582335652363E-2</v>
      </c>
      <c r="AT101" s="1">
        <f t="shared" si="51"/>
        <v>42460</v>
      </c>
      <c r="AU101">
        <f t="shared" si="39"/>
        <v>7621.4449998966638</v>
      </c>
      <c r="AV101">
        <f t="shared" si="40"/>
        <v>7002.756355748742</v>
      </c>
      <c r="AW101">
        <f t="shared" si="41"/>
        <v>15145.930756626432</v>
      </c>
      <c r="AX101">
        <f t="shared" si="42"/>
        <v>29770.132112271836</v>
      </c>
      <c r="AY101">
        <f t="shared" si="52"/>
        <v>4.2013242018262842E-2</v>
      </c>
      <c r="AZ101">
        <f t="shared" si="53"/>
        <v>1.0519517873758044E-2</v>
      </c>
      <c r="BA101">
        <f t="shared" si="54"/>
        <v>-2.1522722184966758E-3</v>
      </c>
      <c r="BB101">
        <f t="shared" si="55"/>
        <v>1.1811378610323997E-2</v>
      </c>
    </row>
    <row r="102" spans="1:54" x14ac:dyDescent="0.25">
      <c r="A102" s="1">
        <v>40291</v>
      </c>
      <c r="B102">
        <v>7.9690000000000003</v>
      </c>
      <c r="G102">
        <f t="shared" si="43"/>
        <v>1007.4227595543856</v>
      </c>
      <c r="H102">
        <f t="shared" si="44"/>
        <v>950.25932831706257</v>
      </c>
      <c r="I102" s="5">
        <f t="shared" si="29"/>
        <v>0</v>
      </c>
      <c r="J102" s="6">
        <f>+H102+SUM($D$16:$E$16)-SUM($F$27:F102)</f>
        <v>7985.2173283170623</v>
      </c>
      <c r="K102" s="10">
        <f t="shared" si="45"/>
        <v>-1.7916575442089577E-4</v>
      </c>
      <c r="L102" s="10">
        <f>+H102/SUM(F$27:F102)-1</f>
        <v>7.3688399326882204E-2</v>
      </c>
      <c r="M102">
        <v>6.2240000000000002</v>
      </c>
      <c r="R102">
        <f t="shared" si="46"/>
        <v>814.96292624183286</v>
      </c>
      <c r="S102">
        <f t="shared" si="47"/>
        <v>751.14572052220785</v>
      </c>
      <c r="T102" s="5">
        <f t="shared" si="30"/>
        <v>0</v>
      </c>
      <c r="U102" s="6">
        <f>+S102+SUM($D$17:$E$17)-SUM($Q$27:Q102)</f>
        <v>6613.7397205222078</v>
      </c>
      <c r="V102" s="10">
        <f t="shared" si="31"/>
        <v>1.0046303397377443E-3</v>
      </c>
      <c r="W102" s="10">
        <f>+S102/SUM(Q$27:Q102)-1</f>
        <v>1.8632504376433046E-2</v>
      </c>
      <c r="X102">
        <v>2.9180000000000001</v>
      </c>
      <c r="AC102">
        <f t="shared" si="48"/>
        <v>1469.1697936554835</v>
      </c>
      <c r="AD102">
        <f t="shared" si="49"/>
        <v>1385.800909633939</v>
      </c>
      <c r="AE102" s="5">
        <f t="shared" si="32"/>
        <v>0</v>
      </c>
      <c r="AF102" s="6">
        <f>+AD102+SUM($D$18:$E$18)-SUM($AB$27:AB102)</f>
        <v>11938.237909633939</v>
      </c>
      <c r="AG102" s="10">
        <f t="shared" si="33"/>
        <v>-3.9779383556926007E-5</v>
      </c>
      <c r="AH102" s="10">
        <f>+AD102/SUM(AB$27:AB102)-1</f>
        <v>4.3868283188021495E-2</v>
      </c>
      <c r="AI102" s="6">
        <f t="shared" si="34"/>
        <v>0</v>
      </c>
      <c r="AL102" s="6">
        <f t="shared" si="35"/>
        <v>0</v>
      </c>
      <c r="AM102" s="6">
        <f t="shared" si="36"/>
        <v>3291.555479451702</v>
      </c>
      <c r="AN102" s="6">
        <f t="shared" si="37"/>
        <v>3087.2059584732096</v>
      </c>
      <c r="AO102" s="5">
        <f t="shared" si="38"/>
        <v>0</v>
      </c>
      <c r="AP102" s="6">
        <f>+AN102+SUM($D$16:$E$18)-SUM($AL$27:AL102)</f>
        <v>26537.19495847321</v>
      </c>
      <c r="AQ102" s="10">
        <f t="shared" si="50"/>
        <v>1.7834177832232179E-4</v>
      </c>
      <c r="AR102" s="10">
        <f>+AN102/SUM(AL$27:AL102)-1</f>
        <v>4.6506592169727634E-2</v>
      </c>
      <c r="AT102" s="1">
        <f t="shared" si="51"/>
        <v>42490</v>
      </c>
      <c r="AU102">
        <f t="shared" si="39"/>
        <v>7589.5876159112677</v>
      </c>
      <c r="AV102">
        <f t="shared" si="40"/>
        <v>7040.7976841531417</v>
      </c>
      <c r="AW102">
        <f t="shared" si="41"/>
        <v>15154.261153979169</v>
      </c>
      <c r="AX102">
        <f t="shared" si="42"/>
        <v>29784.646454043581</v>
      </c>
      <c r="AY102">
        <f t="shared" si="52"/>
        <v>-4.1799663955888189E-3</v>
      </c>
      <c r="AZ102">
        <f t="shared" si="53"/>
        <v>5.4323364218107351E-3</v>
      </c>
      <c r="BA102">
        <f t="shared" si="54"/>
        <v>5.5000894211088003E-4</v>
      </c>
      <c r="BB102">
        <f t="shared" si="55"/>
        <v>4.8754710650955602E-4</v>
      </c>
    </row>
    <row r="103" spans="1:54" x14ac:dyDescent="0.25">
      <c r="A103" s="1">
        <v>40294</v>
      </c>
      <c r="B103">
        <v>8.0660000000000007</v>
      </c>
      <c r="G103">
        <f t="shared" si="43"/>
        <v>1019.6852777720761</v>
      </c>
      <c r="H103">
        <f t="shared" si="44"/>
        <v>961.82604369499643</v>
      </c>
      <c r="I103" s="5">
        <f t="shared" si="29"/>
        <v>0</v>
      </c>
      <c r="J103" s="6">
        <f>+H103+SUM($D$16:$E$16)-SUM($F$27:F103)</f>
        <v>7996.7840436949964</v>
      </c>
      <c r="K103" s="10">
        <f t="shared" si="45"/>
        <v>1.4485160393713503E-3</v>
      </c>
      <c r="L103" s="10">
        <f>+H103/SUM(F$27:F103)-1</f>
        <v>8.6757513988032553E-2</v>
      </c>
      <c r="M103">
        <v>6.2629999999999999</v>
      </c>
      <c r="R103">
        <f t="shared" si="46"/>
        <v>820.06953840819403</v>
      </c>
      <c r="S103">
        <f t="shared" si="47"/>
        <v>755.85244981211247</v>
      </c>
      <c r="T103" s="5">
        <f t="shared" si="30"/>
        <v>0</v>
      </c>
      <c r="U103" s="6">
        <f>+S103+SUM($D$17:$E$17)-SUM($Q$27:Q103)</f>
        <v>6618.4464498121124</v>
      </c>
      <c r="V103" s="10">
        <f t="shared" si="31"/>
        <v>7.1165928639427278E-4</v>
      </c>
      <c r="W103" s="10">
        <f>+S103/SUM(Q$27:Q103)-1</f>
        <v>2.5015323732262118E-2</v>
      </c>
      <c r="X103">
        <v>2.9220000000000002</v>
      </c>
      <c r="AC103">
        <f t="shared" si="48"/>
        <v>1471.1837344281437</v>
      </c>
      <c r="AD103">
        <f t="shared" si="49"/>
        <v>1387.7005681803873</v>
      </c>
      <c r="AE103" s="5">
        <f t="shared" si="32"/>
        <v>0</v>
      </c>
      <c r="AF103" s="6">
        <f>+AD103+SUM($D$18:$E$18)-SUM($AB$27:AB103)</f>
        <v>11940.137568180387</v>
      </c>
      <c r="AG103" s="10">
        <f t="shared" si="33"/>
        <v>1.5912386407679335E-4</v>
      </c>
      <c r="AH103" s="10">
        <f>+AD103/SUM(AB$27:AB103)-1</f>
        <v>4.529921983392704E-2</v>
      </c>
      <c r="AI103" s="6">
        <f t="shared" si="34"/>
        <v>0</v>
      </c>
      <c r="AL103" s="6">
        <f t="shared" si="35"/>
        <v>0</v>
      </c>
      <c r="AM103" s="6">
        <f t="shared" si="36"/>
        <v>3310.9385506084136</v>
      </c>
      <c r="AN103" s="6">
        <f t="shared" si="37"/>
        <v>3105.3790616874962</v>
      </c>
      <c r="AO103" s="5">
        <f t="shared" si="38"/>
        <v>0</v>
      </c>
      <c r="AP103" s="6">
        <f>+AN103+SUM($D$16:$E$18)-SUM($AL$27:AL103)</f>
        <v>26555.368061687499</v>
      </c>
      <c r="AQ103" s="10">
        <f t="shared" si="50"/>
        <v>6.8481628305949727E-4</v>
      </c>
      <c r="AR103" s="10">
        <f>+AN103/SUM(AL$27:AL103)-1</f>
        <v>5.266694316987186E-2</v>
      </c>
      <c r="AT103" s="1">
        <f t="shared" si="51"/>
        <v>42521</v>
      </c>
      <c r="AU103">
        <f t="shared" si="39"/>
        <v>7539.0756552361463</v>
      </c>
      <c r="AV103">
        <f t="shared" si="40"/>
        <v>7110.0481703638989</v>
      </c>
      <c r="AW103">
        <f t="shared" si="41"/>
        <v>15510.510249965544</v>
      </c>
      <c r="AX103">
        <f t="shared" si="42"/>
        <v>30159.634075565591</v>
      </c>
      <c r="AY103">
        <f t="shared" si="52"/>
        <v>-6.6554288890775526E-3</v>
      </c>
      <c r="AZ103">
        <f t="shared" si="53"/>
        <v>9.8356023446917185E-3</v>
      </c>
      <c r="BA103">
        <f t="shared" si="54"/>
        <v>2.3508179802802953E-2</v>
      </c>
      <c r="BB103">
        <f t="shared" si="55"/>
        <v>1.2589963829203077E-2</v>
      </c>
    </row>
    <row r="104" spans="1:54" x14ac:dyDescent="0.25">
      <c r="A104" s="1">
        <v>40295</v>
      </c>
      <c r="B104">
        <v>7.9610000000000003</v>
      </c>
      <c r="G104">
        <f t="shared" si="43"/>
        <v>1006.41141784571</v>
      </c>
      <c r="H104">
        <f t="shared" si="44"/>
        <v>949.30537240960405</v>
      </c>
      <c r="I104" s="5">
        <f t="shared" si="29"/>
        <v>0</v>
      </c>
      <c r="J104" s="6">
        <f>+H104+SUM($D$16:$E$16)-SUM($F$27:F104)</f>
        <v>7984.263372409604</v>
      </c>
      <c r="K104" s="10">
        <f t="shared" si="45"/>
        <v>-1.5657133188765604E-3</v>
      </c>
      <c r="L104" s="10">
        <f>+H104/SUM(F$27:F104)-1</f>
        <v>7.2610534200189258E-2</v>
      </c>
      <c r="M104">
        <v>6.0869999999999997</v>
      </c>
      <c r="R104">
        <f t="shared" si="46"/>
        <v>797.0243142728209</v>
      </c>
      <c r="S104">
        <f t="shared" si="47"/>
        <v>734.61182532433793</v>
      </c>
      <c r="T104" s="5">
        <f t="shared" si="30"/>
        <v>0</v>
      </c>
      <c r="U104" s="6">
        <f>+S104+SUM($D$17:$E$17)-SUM($Q$27:Q104)</f>
        <v>6597.2058253243376</v>
      </c>
      <c r="V104" s="10">
        <f t="shared" si="31"/>
        <v>-3.2093066928686742E-3</v>
      </c>
      <c r="W104" s="10">
        <f>+S104/SUM(Q$27:Q104)-1</f>
        <v>-3.7891943863516131E-3</v>
      </c>
      <c r="X104">
        <v>2.8759999999999999</v>
      </c>
      <c r="AC104">
        <f t="shared" si="48"/>
        <v>1448.0234155425533</v>
      </c>
      <c r="AD104">
        <f t="shared" si="49"/>
        <v>1365.8544948962333</v>
      </c>
      <c r="AE104" s="5">
        <f t="shared" si="32"/>
        <v>0</v>
      </c>
      <c r="AF104" s="6">
        <f>+AD104+SUM($D$18:$E$18)-SUM($AB$27:AB104)</f>
        <v>11918.291494896233</v>
      </c>
      <c r="AG104" s="10">
        <f t="shared" si="33"/>
        <v>-1.8296332985620056E-3</v>
      </c>
      <c r="AH104" s="10">
        <f>+AD104/SUM(AB$27:AB104)-1</f>
        <v>2.8843448406014272E-2</v>
      </c>
      <c r="AI104" s="6">
        <f t="shared" si="34"/>
        <v>0</v>
      </c>
      <c r="AL104" s="6">
        <f t="shared" si="35"/>
        <v>0</v>
      </c>
      <c r="AM104" s="6">
        <f t="shared" si="36"/>
        <v>3251.459147661084</v>
      </c>
      <c r="AN104" s="6">
        <f t="shared" si="37"/>
        <v>3049.7716926301755</v>
      </c>
      <c r="AO104" s="5">
        <f t="shared" si="38"/>
        <v>0</v>
      </c>
      <c r="AP104" s="6">
        <f>+AN104+SUM($D$16:$E$18)-SUM($AL$27:AL104)</f>
        <v>26499.760692630178</v>
      </c>
      <c r="AQ104" s="10">
        <f t="shared" si="50"/>
        <v>-2.0940161299269899E-3</v>
      </c>
      <c r="AR104" s="10">
        <f>+AN104/SUM(AL$27:AL104)-1</f>
        <v>3.3817057844928611E-2</v>
      </c>
      <c r="AT104" s="1">
        <f t="shared" si="51"/>
        <v>42551</v>
      </c>
      <c r="AU104">
        <f t="shared" si="39"/>
        <v>7707.4463604376897</v>
      </c>
      <c r="AV104">
        <f t="shared" si="40"/>
        <v>6928.4660663573086</v>
      </c>
      <c r="AW104">
        <f t="shared" si="41"/>
        <v>15698.165071230675</v>
      </c>
      <c r="AX104">
        <f t="shared" si="42"/>
        <v>30334.077498025672</v>
      </c>
      <c r="AY104">
        <f t="shared" si="52"/>
        <v>2.2333070113788267E-2</v>
      </c>
      <c r="AZ104">
        <f t="shared" si="53"/>
        <v>-2.5538800814804752E-2</v>
      </c>
      <c r="BA104">
        <f t="shared" si="54"/>
        <v>1.2098558863693487E-2</v>
      </c>
      <c r="BB104">
        <f t="shared" si="55"/>
        <v>5.7840032814393538E-3</v>
      </c>
    </row>
    <row r="105" spans="1:54" x14ac:dyDescent="0.25">
      <c r="A105" s="1">
        <v>40296</v>
      </c>
      <c r="B105">
        <v>7.9180000000000001</v>
      </c>
      <c r="G105">
        <f t="shared" si="43"/>
        <v>1000.9754561615792</v>
      </c>
      <c r="H105">
        <f t="shared" si="44"/>
        <v>944.17785940701481</v>
      </c>
      <c r="I105" s="5">
        <f t="shared" si="29"/>
        <v>0</v>
      </c>
      <c r="J105" s="6">
        <f>+H105+SUM($D$16:$E$16)-SUM($F$27:F105)</f>
        <v>7979.1358594070143</v>
      </c>
      <c r="K105" s="10">
        <f t="shared" si="45"/>
        <v>-6.4220238780055006E-4</v>
      </c>
      <c r="L105" s="10">
        <f>+H105/SUM(F$27:F105)-1</f>
        <v>6.6817009144215289E-2</v>
      </c>
      <c r="M105">
        <v>6.0140000000000002</v>
      </c>
      <c r="R105">
        <f t="shared" si="46"/>
        <v>787.46578380758092</v>
      </c>
      <c r="S105">
        <f t="shared" si="47"/>
        <v>725.80179357656789</v>
      </c>
      <c r="T105" s="5">
        <f t="shared" si="30"/>
        <v>0</v>
      </c>
      <c r="U105" s="6">
        <f>+S105+SUM($D$17:$E$17)-SUM($Q$27:Q105)</f>
        <v>6588.3957935765675</v>
      </c>
      <c r="V105" s="10">
        <f t="shared" si="31"/>
        <v>-1.3354186576916005E-3</v>
      </c>
      <c r="W105" s="10">
        <f>+S105/SUM(Q$27:Q105)-1</f>
        <v>-1.5736522924185703E-2</v>
      </c>
      <c r="X105">
        <v>2.8780000000000001</v>
      </c>
      <c r="AC105">
        <f t="shared" si="48"/>
        <v>1449.0303859288833</v>
      </c>
      <c r="AD105">
        <f t="shared" si="49"/>
        <v>1366.8043241694575</v>
      </c>
      <c r="AE105" s="5">
        <f t="shared" si="32"/>
        <v>0</v>
      </c>
      <c r="AF105" s="6">
        <f>+AD105+SUM($D$18:$E$18)-SUM($AB$27:AB105)</f>
        <v>11919.241324169458</v>
      </c>
      <c r="AG105" s="10">
        <f t="shared" si="33"/>
        <v>7.9695086634856693E-5</v>
      </c>
      <c r="AH105" s="10">
        <f>+AD105/SUM(AB$27:AB105)-1</f>
        <v>2.9558916728967155E-2</v>
      </c>
      <c r="AI105" s="6">
        <f t="shared" si="34"/>
        <v>0</v>
      </c>
      <c r="AL105" s="6">
        <f t="shared" si="35"/>
        <v>0</v>
      </c>
      <c r="AM105" s="6">
        <f t="shared" si="36"/>
        <v>3237.4716258980434</v>
      </c>
      <c r="AN105" s="6">
        <f t="shared" si="37"/>
        <v>3036.7839771530398</v>
      </c>
      <c r="AO105" s="5">
        <f t="shared" si="38"/>
        <v>0</v>
      </c>
      <c r="AP105" s="6">
        <f>+AN105+SUM($D$16:$E$18)-SUM($AL$27:AL105)</f>
        <v>26486.772977153043</v>
      </c>
      <c r="AQ105" s="10">
        <f t="shared" si="50"/>
        <v>-4.901068967293476E-4</v>
      </c>
      <c r="AR105" s="10">
        <f>+AN105/SUM(AL$27:AL105)-1</f>
        <v>2.9414458845421265E-2</v>
      </c>
      <c r="AT105" s="1">
        <f t="shared" si="51"/>
        <v>42582</v>
      </c>
      <c r="AU105">
        <f t="shared" si="39"/>
        <v>7889.6902488596288</v>
      </c>
      <c r="AV105">
        <f t="shared" si="40"/>
        <v>7093.8486002002055</v>
      </c>
      <c r="AW105">
        <f t="shared" si="41"/>
        <v>15847.94241826615</v>
      </c>
      <c r="AX105">
        <f t="shared" si="42"/>
        <v>30831.481267325988</v>
      </c>
      <c r="AY105">
        <f t="shared" si="52"/>
        <v>2.3645171162967271E-2</v>
      </c>
      <c r="AZ105">
        <f t="shared" si="53"/>
        <v>2.387000704902742E-2</v>
      </c>
      <c r="BA105">
        <f t="shared" si="54"/>
        <v>9.5410735175645023E-3</v>
      </c>
      <c r="BB105">
        <f t="shared" si="55"/>
        <v>1.6397524181597012E-2</v>
      </c>
    </row>
    <row r="106" spans="1:54" x14ac:dyDescent="0.25">
      <c r="A106" s="1">
        <v>40297</v>
      </c>
      <c r="B106">
        <v>7.9560000000000004</v>
      </c>
      <c r="G106">
        <f t="shared" si="43"/>
        <v>1005.779329277788</v>
      </c>
      <c r="H106">
        <f t="shared" si="44"/>
        <v>948.7091499674425</v>
      </c>
      <c r="I106" s="5">
        <f t="shared" si="29"/>
        <v>0</v>
      </c>
      <c r="J106" s="6">
        <f>+H106+SUM($D$16:$E$16)-SUM($F$27:F106)</f>
        <v>7983.6671499674421</v>
      </c>
      <c r="K106" s="10">
        <f t="shared" si="45"/>
        <v>5.6789239339560815E-4</v>
      </c>
      <c r="L106" s="10">
        <f>+H106/SUM(F$27:F106)-1</f>
        <v>7.1936868496006223E-2</v>
      </c>
      <c r="M106">
        <v>6.0880000000000001</v>
      </c>
      <c r="R106">
        <f t="shared" si="46"/>
        <v>797.15525304631728</v>
      </c>
      <c r="S106">
        <f t="shared" si="47"/>
        <v>734.7325106907457</v>
      </c>
      <c r="T106" s="5">
        <f t="shared" si="30"/>
        <v>0</v>
      </c>
      <c r="U106" s="6">
        <f>+S106+SUM($D$17:$E$17)-SUM($Q$27:Q106)</f>
        <v>6597.3265106907456</v>
      </c>
      <c r="V106" s="10">
        <f t="shared" si="31"/>
        <v>1.3555222536698608E-3</v>
      </c>
      <c r="W106" s="10">
        <f>+S106/SUM(Q$27:Q106)-1</f>
        <v>-3.6255323515868021E-3</v>
      </c>
      <c r="X106">
        <v>2.8980000000000001</v>
      </c>
      <c r="AC106">
        <f t="shared" si="48"/>
        <v>1459.1000897921833</v>
      </c>
      <c r="AD106">
        <f t="shared" si="49"/>
        <v>1376.3026169016982</v>
      </c>
      <c r="AE106" s="5">
        <f t="shared" si="32"/>
        <v>0</v>
      </c>
      <c r="AF106" s="6">
        <f>+AD106+SUM($D$18:$E$18)-SUM($AB$27:AB106)</f>
        <v>11928.739616901697</v>
      </c>
      <c r="AG106" s="10">
        <f t="shared" si="33"/>
        <v>7.9688735834038127E-4</v>
      </c>
      <c r="AH106" s="10">
        <f>+AD106/SUM(AB$27:AB106)-1</f>
        <v>3.6713599958494214E-2</v>
      </c>
      <c r="AI106" s="6">
        <f t="shared" si="34"/>
        <v>0</v>
      </c>
      <c r="AL106" s="6">
        <f t="shared" si="35"/>
        <v>0</v>
      </c>
      <c r="AM106" s="6">
        <f t="shared" si="36"/>
        <v>3262.0346721162887</v>
      </c>
      <c r="AN106" s="6">
        <f t="shared" si="37"/>
        <v>3059.7442775598865</v>
      </c>
      <c r="AO106" s="5">
        <f t="shared" si="38"/>
        <v>0</v>
      </c>
      <c r="AP106" s="6">
        <f>+AN106+SUM($D$16:$E$18)-SUM($AL$27:AL106)</f>
        <v>26509.733277559888</v>
      </c>
      <c r="AQ106" s="10">
        <f t="shared" si="50"/>
        <v>8.6685910838024682E-4</v>
      </c>
      <c r="AR106" s="10">
        <f>+AN106/SUM(AL$27:AL106)-1</f>
        <v>3.7197582503891269E-2</v>
      </c>
      <c r="AT106" s="1">
        <f t="shared" si="51"/>
        <v>42613</v>
      </c>
      <c r="AU106">
        <f t="shared" si="39"/>
        <v>8008.4434534684542</v>
      </c>
      <c r="AV106">
        <f t="shared" si="40"/>
        <v>7123.2216700628924</v>
      </c>
      <c r="AW106">
        <f t="shared" si="41"/>
        <v>15561.868129250899</v>
      </c>
      <c r="AX106">
        <f t="shared" si="42"/>
        <v>30693.53325278225</v>
      </c>
      <c r="AY106">
        <f t="shared" si="52"/>
        <v>1.5051694155672424E-2</v>
      </c>
      <c r="AZ106">
        <f t="shared" si="53"/>
        <v>4.1406395199719004E-3</v>
      </c>
      <c r="BA106">
        <f t="shared" si="54"/>
        <v>-1.8051194373695179E-2</v>
      </c>
      <c r="BB106">
        <f t="shared" si="55"/>
        <v>-4.4742584161835408E-3</v>
      </c>
    </row>
    <row r="107" spans="1:54" x14ac:dyDescent="0.25">
      <c r="A107" s="1">
        <v>40298</v>
      </c>
      <c r="B107">
        <v>7.9619999999999997</v>
      </c>
      <c r="G107">
        <f t="shared" si="43"/>
        <v>1006.5378355592945</v>
      </c>
      <c r="H107">
        <f t="shared" si="44"/>
        <v>949.42461689803633</v>
      </c>
      <c r="I107" s="5">
        <f t="shared" si="29"/>
        <v>0</v>
      </c>
      <c r="J107" s="6">
        <f>+H107+SUM($D$16:$E$16)-SUM($F$27:F107)</f>
        <v>7984.3826168980368</v>
      </c>
      <c r="K107" s="10">
        <f t="shared" si="45"/>
        <v>8.9616327579200572E-5</v>
      </c>
      <c r="L107" s="10">
        <f>+H107/SUM(F$27:F107)-1</f>
        <v>7.2745267341025821E-2</v>
      </c>
      <c r="M107">
        <v>6.05</v>
      </c>
      <c r="R107">
        <f t="shared" si="46"/>
        <v>792.17957965345261</v>
      </c>
      <c r="S107">
        <f t="shared" si="47"/>
        <v>730.14646676724885</v>
      </c>
      <c r="T107" s="5">
        <f t="shared" si="30"/>
        <v>0</v>
      </c>
      <c r="U107" s="6">
        <f>+S107+SUM($D$17:$E$17)-SUM($Q$27:Q107)</f>
        <v>6592.740466767249</v>
      </c>
      <c r="V107" s="10">
        <f t="shared" si="31"/>
        <v>-6.9513672183196817E-4</v>
      </c>
      <c r="W107" s="10">
        <f>+S107/SUM(Q$27:Q107)-1</f>
        <v>-9.8446896726512856E-3</v>
      </c>
      <c r="X107">
        <v>2.8809999999999998</v>
      </c>
      <c r="AC107">
        <f t="shared" si="48"/>
        <v>1450.540841508378</v>
      </c>
      <c r="AD107">
        <f t="shared" si="49"/>
        <v>1368.2290680792933</v>
      </c>
      <c r="AE107" s="5">
        <f t="shared" si="32"/>
        <v>0</v>
      </c>
      <c r="AF107" s="6">
        <f>+AD107+SUM($D$18:$E$18)-SUM($AB$27:AB107)</f>
        <v>11920.666068079294</v>
      </c>
      <c r="AG107" s="10">
        <f t="shared" si="33"/>
        <v>-6.7681490934412558E-4</v>
      </c>
      <c r="AH107" s="10">
        <f>+AD107/SUM(AB$27:AB107)-1</f>
        <v>3.0632119213396036E-2</v>
      </c>
      <c r="AI107" s="6">
        <f t="shared" si="34"/>
        <v>0</v>
      </c>
      <c r="AL107" s="6">
        <f t="shared" si="35"/>
        <v>0</v>
      </c>
      <c r="AM107" s="6">
        <f t="shared" si="36"/>
        <v>3249.2582567211252</v>
      </c>
      <c r="AN107" s="6">
        <f t="shared" si="37"/>
        <v>3047.8001517445782</v>
      </c>
      <c r="AO107" s="5">
        <f t="shared" si="38"/>
        <v>0</v>
      </c>
      <c r="AP107" s="6">
        <f>+AN107+SUM($D$16:$E$18)-SUM($AL$27:AL107)</f>
        <v>26497.789151744579</v>
      </c>
      <c r="AQ107" s="10">
        <f t="shared" si="50"/>
        <v>-4.5055624250356363E-4</v>
      </c>
      <c r="AR107" s="10">
        <f>+AN107/SUM(AL$27:AL107)-1</f>
        <v>3.3148741392685865E-2</v>
      </c>
      <c r="AT107" s="1">
        <f t="shared" si="51"/>
        <v>42643</v>
      </c>
      <c r="AU107">
        <f t="shared" si="39"/>
        <v>8005.7400728227049</v>
      </c>
      <c r="AV107">
        <f t="shared" si="40"/>
        <v>7130.8638128425018</v>
      </c>
      <c r="AW107">
        <f t="shared" si="41"/>
        <v>15437.839567155406</v>
      </c>
      <c r="AX107">
        <f t="shared" si="42"/>
        <v>30574.443452820611</v>
      </c>
      <c r="AY107">
        <f t="shared" si="52"/>
        <v>-3.3756630254766495E-4</v>
      </c>
      <c r="AZ107">
        <f t="shared" si="53"/>
        <v>1.0728492153666558E-3</v>
      </c>
      <c r="BA107">
        <f t="shared" si="54"/>
        <v>-7.9700304015789536E-3</v>
      </c>
      <c r="BB107">
        <f t="shared" si="55"/>
        <v>-3.8799638666833225E-3</v>
      </c>
    </row>
    <row r="108" spans="1:54" x14ac:dyDescent="0.25">
      <c r="A108" s="1">
        <v>40302</v>
      </c>
      <c r="B108">
        <v>7.899</v>
      </c>
      <c r="G108">
        <f t="shared" si="43"/>
        <v>998.57351960347501</v>
      </c>
      <c r="H108">
        <f t="shared" si="44"/>
        <v>941.91221412680102</v>
      </c>
      <c r="I108" s="5">
        <f t="shared" si="29"/>
        <v>0</v>
      </c>
      <c r="J108" s="6">
        <f>+H108+SUM($D$16:$E$16)-SUM($F$27:F108)</f>
        <v>7976.8702141268013</v>
      </c>
      <c r="K108" s="10">
        <f t="shared" si="45"/>
        <v>-9.4088712073192582E-4</v>
      </c>
      <c r="L108" s="10">
        <f>+H108/SUM(F$27:F108)-1</f>
        <v>6.4257079468319933E-2</v>
      </c>
      <c r="M108">
        <v>5.8849999999999998</v>
      </c>
      <c r="R108">
        <f t="shared" si="46"/>
        <v>770.57468202654024</v>
      </c>
      <c r="S108">
        <f t="shared" si="47"/>
        <v>710.23338130996024</v>
      </c>
      <c r="T108" s="5">
        <f t="shared" si="30"/>
        <v>0</v>
      </c>
      <c r="U108" s="6">
        <f>+S108+SUM($D$17:$E$17)-SUM($Q$27:Q108)</f>
        <v>6572.8273813099604</v>
      </c>
      <c r="V108" s="10">
        <f t="shared" si="31"/>
        <v>-3.0204564486751018E-3</v>
      </c>
      <c r="W108" s="10">
        <f>+S108/SUM(Q$27:Q108)-1</f>
        <v>-3.6848925408851763E-2</v>
      </c>
      <c r="X108">
        <v>2.89</v>
      </c>
      <c r="AC108">
        <f t="shared" si="48"/>
        <v>1455.0722082468633</v>
      </c>
      <c r="AD108">
        <f t="shared" si="49"/>
        <v>1372.5032998088018</v>
      </c>
      <c r="AE108" s="5">
        <f t="shared" si="32"/>
        <v>0</v>
      </c>
      <c r="AF108" s="6">
        <f>+AD108+SUM($D$18:$E$18)-SUM($AB$27:AB108)</f>
        <v>11924.940299808803</v>
      </c>
      <c r="AG108" s="10">
        <f t="shared" si="33"/>
        <v>3.5855645188775931E-4</v>
      </c>
      <c r="AH108" s="10">
        <f>+AD108/SUM(AB$27:AB108)-1</f>
        <v>3.3851726666683346E-2</v>
      </c>
      <c r="AI108" s="6">
        <f t="shared" si="34"/>
        <v>0</v>
      </c>
      <c r="AL108" s="6">
        <f t="shared" si="35"/>
        <v>0</v>
      </c>
      <c r="AM108" s="6">
        <f t="shared" si="36"/>
        <v>3224.2204098768784</v>
      </c>
      <c r="AN108" s="6">
        <f t="shared" si="37"/>
        <v>3024.6488952455629</v>
      </c>
      <c r="AO108" s="5">
        <f t="shared" si="38"/>
        <v>0</v>
      </c>
      <c r="AP108" s="6">
        <f>+AN108+SUM($D$16:$E$18)-SUM($AL$27:AL108)</f>
        <v>26474.637895245563</v>
      </c>
      <c r="AQ108" s="10">
        <f t="shared" si="50"/>
        <v>-8.7370521240226484E-4</v>
      </c>
      <c r="AR108" s="10">
        <f>+AN108/SUM(AL$27:AL108)-1</f>
        <v>2.5300887096883162E-2</v>
      </c>
      <c r="AT108" s="1">
        <f t="shared" si="51"/>
        <v>42674</v>
      </c>
      <c r="AU108">
        <f t="shared" si="39"/>
        <v>8137.3616213757114</v>
      </c>
      <c r="AV108">
        <f t="shared" si="40"/>
        <v>7148.5871951883182</v>
      </c>
      <c r="AW108">
        <f t="shared" si="41"/>
        <v>15220.479192866094</v>
      </c>
      <c r="AX108">
        <f t="shared" si="42"/>
        <v>30506.428009430125</v>
      </c>
      <c r="AY108">
        <f t="shared" si="52"/>
        <v>1.6440897075815197E-2</v>
      </c>
      <c r="AZ108">
        <f t="shared" si="53"/>
        <v>2.485446758062837E-3</v>
      </c>
      <c r="BA108">
        <f t="shared" si="54"/>
        <v>-1.4079714544498523E-2</v>
      </c>
      <c r="BB108">
        <f t="shared" si="55"/>
        <v>-2.2245848398005919E-3</v>
      </c>
    </row>
    <row r="109" spans="1:54" x14ac:dyDescent="0.25">
      <c r="A109" s="1">
        <v>40303</v>
      </c>
      <c r="B109">
        <v>7.8419999999999996</v>
      </c>
      <c r="G109">
        <f t="shared" si="43"/>
        <v>991.36770992916206</v>
      </c>
      <c r="H109">
        <f t="shared" si="44"/>
        <v>935.11527828615942</v>
      </c>
      <c r="I109" s="5">
        <f t="shared" si="29"/>
        <v>0</v>
      </c>
      <c r="J109" s="6">
        <f>+H109+SUM($D$16:$E$16)-SUM($F$27:F109)</f>
        <v>7970.0732782861587</v>
      </c>
      <c r="K109" s="10">
        <f t="shared" si="45"/>
        <v>-8.5208053512086934E-4</v>
      </c>
      <c r="L109" s="10">
        <f>+H109/SUM(F$27:F109)-1</f>
        <v>5.6577290440633643E-2</v>
      </c>
      <c r="M109">
        <v>5.8170000000000002</v>
      </c>
      <c r="R109">
        <f t="shared" si="46"/>
        <v>761.67084542878251</v>
      </c>
      <c r="S109">
        <f t="shared" si="47"/>
        <v>702.02677639422916</v>
      </c>
      <c r="T109" s="5">
        <f t="shared" si="30"/>
        <v>0</v>
      </c>
      <c r="U109" s="6">
        <f>+S109+SUM($D$17:$E$17)-SUM($Q$27:Q109)</f>
        <v>6564.6207763942293</v>
      </c>
      <c r="V109" s="10">
        <f t="shared" si="31"/>
        <v>-1.2485654102322163E-3</v>
      </c>
      <c r="W109" s="10">
        <f>+S109/SUM(Q$27:Q109)-1</f>
        <v>-4.7977943772861575E-2</v>
      </c>
      <c r="X109">
        <v>2.9020000000000001</v>
      </c>
      <c r="AC109">
        <f t="shared" si="48"/>
        <v>1461.1140305648435</v>
      </c>
      <c r="AD109">
        <f t="shared" si="49"/>
        <v>1378.2022754481463</v>
      </c>
      <c r="AE109" s="5">
        <f t="shared" si="32"/>
        <v>0</v>
      </c>
      <c r="AF109" s="6">
        <f>+AD109+SUM($D$18:$E$18)-SUM($AB$27:AB109)</f>
        <v>11930.639275448146</v>
      </c>
      <c r="AG109" s="10">
        <f t="shared" si="33"/>
        <v>4.779039136517671E-4</v>
      </c>
      <c r="AH109" s="10">
        <f>+AD109/SUM(AB$27:AB109)-1</f>
        <v>3.8144536604399759E-2</v>
      </c>
      <c r="AI109" s="6">
        <f t="shared" si="34"/>
        <v>0</v>
      </c>
      <c r="AL109" s="6">
        <f t="shared" si="35"/>
        <v>0</v>
      </c>
      <c r="AM109" s="6">
        <f t="shared" si="36"/>
        <v>3214.1525859227877</v>
      </c>
      <c r="AN109" s="6">
        <f t="shared" si="37"/>
        <v>3015.3443301285351</v>
      </c>
      <c r="AO109" s="5">
        <f t="shared" si="38"/>
        <v>0</v>
      </c>
      <c r="AP109" s="6">
        <f>+AN109+SUM($D$16:$E$18)-SUM($AL$27:AL109)</f>
        <v>26465.333330128538</v>
      </c>
      <c r="AQ109" s="10">
        <f t="shared" si="50"/>
        <v>-3.5145202566477796E-4</v>
      </c>
      <c r="AR109" s="10">
        <f>+AN109/SUM(AL$27:AL109)-1</f>
        <v>2.2146808987673516E-2</v>
      </c>
      <c r="AT109" s="1">
        <f t="shared" si="51"/>
        <v>42704</v>
      </c>
      <c r="AU109">
        <f t="shared" si="39"/>
        <v>8032.7293716644299</v>
      </c>
      <c r="AV109">
        <f t="shared" si="40"/>
        <v>7094.6420461444095</v>
      </c>
      <c r="AW109">
        <f t="shared" si="41"/>
        <v>15274.179291752705</v>
      </c>
      <c r="AX109">
        <f t="shared" si="42"/>
        <v>30401.550709561539</v>
      </c>
      <c r="AY109">
        <f t="shared" si="52"/>
        <v>-1.2858252413955329E-2</v>
      </c>
      <c r="AZ109">
        <f t="shared" si="53"/>
        <v>-7.5462671953164806E-3</v>
      </c>
      <c r="BA109">
        <f t="shared" si="54"/>
        <v>3.5281477150719276E-3</v>
      </c>
      <c r="BB109">
        <f t="shared" si="55"/>
        <v>-3.437875448287997E-3</v>
      </c>
    </row>
    <row r="110" spans="1:54" x14ac:dyDescent="0.25">
      <c r="A110" s="1">
        <v>40304</v>
      </c>
      <c r="B110">
        <v>7.77</v>
      </c>
      <c r="G110">
        <f t="shared" si="43"/>
        <v>982.26563455108248</v>
      </c>
      <c r="H110">
        <f t="shared" si="44"/>
        <v>926.52967511903319</v>
      </c>
      <c r="I110" s="5">
        <f t="shared" si="29"/>
        <v>0</v>
      </c>
      <c r="J110" s="6">
        <f>+H110+SUM($D$16:$E$16)-SUM($F$27:F110)</f>
        <v>7961.4876751190322</v>
      </c>
      <c r="K110" s="10">
        <f t="shared" si="45"/>
        <v>-1.0772301417250052E-3</v>
      </c>
      <c r="L110" s="10">
        <f>+H110/SUM(F$27:F110)-1</f>
        <v>4.6876504300398247E-2</v>
      </c>
      <c r="M110">
        <v>5.7240000000000002</v>
      </c>
      <c r="R110">
        <f t="shared" si="46"/>
        <v>749.49353949361375</v>
      </c>
      <c r="S110">
        <f t="shared" si="47"/>
        <v>690.80303731830281</v>
      </c>
      <c r="T110" s="5">
        <f t="shared" si="30"/>
        <v>0</v>
      </c>
      <c r="U110" s="6">
        <f>+S110+SUM($D$17:$E$17)-SUM($Q$27:Q110)</f>
        <v>6553.3970373183029</v>
      </c>
      <c r="V110" s="10">
        <f t="shared" si="31"/>
        <v>-1.7097315226929366E-3</v>
      </c>
      <c r="W110" s="10">
        <f>+S110/SUM(Q$27:Q110)-1</f>
        <v>-6.3198513005992774E-2</v>
      </c>
      <c r="X110">
        <v>2.8730000000000002</v>
      </c>
      <c r="AC110">
        <f t="shared" si="48"/>
        <v>1446.5129599630584</v>
      </c>
      <c r="AD110">
        <f t="shared" si="49"/>
        <v>1364.4297509863973</v>
      </c>
      <c r="AE110" s="5">
        <f t="shared" si="32"/>
        <v>0</v>
      </c>
      <c r="AF110" s="6">
        <f>+AD110+SUM($D$18:$E$18)-SUM($AB$27:AB110)</f>
        <v>11916.866750986397</v>
      </c>
      <c r="AG110" s="10">
        <f t="shared" si="33"/>
        <v>-1.1543827739466384E-3</v>
      </c>
      <c r="AH110" s="10">
        <f>+AD110/SUM(AB$27:AB110)-1</f>
        <v>2.777024592158539E-2</v>
      </c>
      <c r="AI110" s="6">
        <f t="shared" si="34"/>
        <v>0</v>
      </c>
      <c r="AL110" s="6">
        <f t="shared" si="35"/>
        <v>0</v>
      </c>
      <c r="AM110" s="6">
        <f t="shared" si="36"/>
        <v>3178.2721340077546</v>
      </c>
      <c r="AN110" s="6">
        <f t="shared" si="37"/>
        <v>2981.7624634237332</v>
      </c>
      <c r="AO110" s="5">
        <f t="shared" si="38"/>
        <v>0</v>
      </c>
      <c r="AP110" s="6">
        <f>+AN110+SUM($D$16:$E$18)-SUM($AL$27:AL110)</f>
        <v>26431.751463423734</v>
      </c>
      <c r="AQ110" s="10">
        <f t="shared" si="50"/>
        <v>-1.2689001980781267E-3</v>
      </c>
      <c r="AR110" s="10">
        <f>+AN110/SUM(AL$27:AL110)-1</f>
        <v>1.0763167806402629E-2</v>
      </c>
      <c r="AT110" s="1">
        <f t="shared" si="51"/>
        <v>42735</v>
      </c>
      <c r="AU110">
        <f t="shared" si="39"/>
        <v>8038.5421749501993</v>
      </c>
      <c r="AV110">
        <f t="shared" si="40"/>
        <v>7366.1372915440461</v>
      </c>
      <c r="AW110">
        <f t="shared" si="41"/>
        <v>15664.345228634515</v>
      </c>
      <c r="AX110">
        <f t="shared" si="42"/>
        <v>31069.024695128759</v>
      </c>
      <c r="AY110">
        <f t="shared" si="52"/>
        <v>7.2363987591494983E-4</v>
      </c>
      <c r="AZ110">
        <f t="shared" si="53"/>
        <v>3.8267645306669262E-2</v>
      </c>
      <c r="BA110">
        <f t="shared" si="54"/>
        <v>2.5544150649880137E-2</v>
      </c>
      <c r="BB110">
        <f t="shared" si="55"/>
        <v>2.1955261162296402E-2</v>
      </c>
    </row>
    <row r="111" spans="1:54" x14ac:dyDescent="0.25">
      <c r="A111" s="1">
        <v>40305</v>
      </c>
      <c r="B111">
        <v>7.6440000000000001</v>
      </c>
      <c r="G111">
        <f t="shared" si="43"/>
        <v>966.33700263944331</v>
      </c>
      <c r="H111">
        <f t="shared" si="44"/>
        <v>911.50486957656244</v>
      </c>
      <c r="I111" s="5">
        <f t="shared" si="29"/>
        <v>0</v>
      </c>
      <c r="J111" s="6">
        <f>+H111+SUM($D$16:$E$16)-SUM($F$27:F111)</f>
        <v>7946.4628695765614</v>
      </c>
      <c r="K111" s="10">
        <f t="shared" si="45"/>
        <v>-1.8871856813175159E-3</v>
      </c>
      <c r="L111" s="10">
        <f>+H111/SUM(F$27:F111)-1</f>
        <v>2.9900128554986471E-2</v>
      </c>
      <c r="M111">
        <v>5.5389999999999997</v>
      </c>
      <c r="R111">
        <f t="shared" si="46"/>
        <v>725.2698663967725</v>
      </c>
      <c r="S111">
        <f t="shared" si="47"/>
        <v>668.47624453285789</v>
      </c>
      <c r="T111" s="5">
        <f t="shared" si="30"/>
        <v>0</v>
      </c>
      <c r="U111" s="6">
        <f>+S111+SUM($D$17:$E$17)-SUM($Q$27:Q111)</f>
        <v>6531.0702445328579</v>
      </c>
      <c r="V111" s="10">
        <f t="shared" si="31"/>
        <v>-3.4069037261599266E-3</v>
      </c>
      <c r="W111" s="10">
        <f>+S111/SUM(Q$27:Q111)-1</f>
        <v>-9.347598943749047E-2</v>
      </c>
      <c r="X111">
        <v>2.8250000000000002</v>
      </c>
      <c r="AC111">
        <f t="shared" si="48"/>
        <v>1422.3456706911381</v>
      </c>
      <c r="AD111">
        <f t="shared" si="49"/>
        <v>1341.6338484290193</v>
      </c>
      <c r="AE111" s="5">
        <f t="shared" si="32"/>
        <v>0</v>
      </c>
      <c r="AF111" s="6">
        <f>+AD111+SUM($D$18:$E$18)-SUM($AB$27:AB111)</f>
        <v>11894.070848429019</v>
      </c>
      <c r="AG111" s="10">
        <f t="shared" si="33"/>
        <v>-1.912910753616659E-3</v>
      </c>
      <c r="AH111" s="10">
        <f>+AD111/SUM(AB$27:AB111)-1</f>
        <v>1.059900617071996E-2</v>
      </c>
      <c r="AI111" s="6">
        <f t="shared" si="34"/>
        <v>0</v>
      </c>
      <c r="AL111" s="6">
        <f t="shared" si="35"/>
        <v>0</v>
      </c>
      <c r="AM111" s="6">
        <f t="shared" si="36"/>
        <v>3113.9525397273537</v>
      </c>
      <c r="AN111" s="6">
        <f t="shared" si="37"/>
        <v>2921.6149625384396</v>
      </c>
      <c r="AO111" s="5">
        <f t="shared" si="38"/>
        <v>0</v>
      </c>
      <c r="AP111" s="6">
        <f>+AN111+SUM($D$16:$E$18)-SUM($AL$27:AL111)</f>
        <v>26371.60396253844</v>
      </c>
      <c r="AQ111" s="10">
        <f t="shared" si="50"/>
        <v>-2.2755775745140205E-3</v>
      </c>
      <c r="AR111" s="10">
        <f>+AN111/SUM(AL$27:AL111)-1</f>
        <v>-9.6257395181101879E-3</v>
      </c>
      <c r="AT111" s="1">
        <f t="shared" si="51"/>
        <v>42766</v>
      </c>
      <c r="AU111">
        <f t="shared" si="39"/>
        <v>8188.3114029001053</v>
      </c>
      <c r="AV111">
        <f t="shared" si="40"/>
        <v>7318.4729240648785</v>
      </c>
      <c r="AW111">
        <f t="shared" si="41"/>
        <v>15533.313452001388</v>
      </c>
      <c r="AX111">
        <f t="shared" si="42"/>
        <v>31040.097778966367</v>
      </c>
      <c r="AY111">
        <f t="shared" si="52"/>
        <v>1.8631391698934907E-2</v>
      </c>
      <c r="AZ111">
        <f t="shared" si="53"/>
        <v>-6.4707411215215727E-3</v>
      </c>
      <c r="BA111">
        <f t="shared" si="54"/>
        <v>-8.3649699186659765E-3</v>
      </c>
      <c r="BB111">
        <f t="shared" si="55"/>
        <v>-9.3105324181375071E-4</v>
      </c>
    </row>
    <row r="112" spans="1:54" x14ac:dyDescent="0.25">
      <c r="A112" s="1">
        <v>40308</v>
      </c>
      <c r="B112">
        <v>7.8639999999999999</v>
      </c>
      <c r="C112">
        <f>+$C$16</f>
        <v>60</v>
      </c>
      <c r="D112" s="7">
        <f>+$G$16</f>
        <v>5.016</v>
      </c>
      <c r="E112" s="7">
        <f>+$J$16</f>
        <v>0.46199999999999997</v>
      </c>
      <c r="F112" s="6">
        <f>+C112-D112-E112</f>
        <v>54.521999999999998</v>
      </c>
      <c r="G112">
        <f t="shared" si="43"/>
        <v>1048.6708996280195</v>
      </c>
      <c r="H112">
        <f t="shared" si="44"/>
        <v>992.26065703167023</v>
      </c>
      <c r="I112" s="5">
        <f t="shared" si="29"/>
        <v>287100</v>
      </c>
      <c r="J112" s="6">
        <f>+H112+SUM($D$16:$E$16)-SUM($F$27:F112)</f>
        <v>7972.6966570316708</v>
      </c>
      <c r="K112" s="10">
        <f t="shared" si="45"/>
        <v>3.3013163071013985E-3</v>
      </c>
      <c r="L112" s="10">
        <f>+H112/SUM(F$27:F112)-1</f>
        <v>5.6086287928943657E-2</v>
      </c>
      <c r="M112">
        <v>5.9169999999999998</v>
      </c>
      <c r="N112">
        <f>+$C$17</f>
        <v>50</v>
      </c>
      <c r="O112" s="7">
        <f>+$G$17</f>
        <v>4.1800000000000006</v>
      </c>
      <c r="P112" s="7">
        <f>+$J$17</f>
        <v>0.38500000000000001</v>
      </c>
      <c r="Q112" s="6">
        <f>+N112-O112-P112</f>
        <v>45.435000000000002</v>
      </c>
      <c r="R112">
        <f t="shared" si="46"/>
        <v>824.76472277842629</v>
      </c>
      <c r="S112">
        <f t="shared" si="47"/>
        <v>759.53031303501007</v>
      </c>
      <c r="T112" s="5">
        <f t="shared" si="30"/>
        <v>239250</v>
      </c>
      <c r="U112" s="6">
        <f>+S112+SUM($D$17:$E$17)-SUM($Q$27:Q112)</f>
        <v>6576.6893130350109</v>
      </c>
      <c r="V112" s="10">
        <f t="shared" si="31"/>
        <v>6.9849300029103389E-3</v>
      </c>
      <c r="W112" s="10">
        <f>+S112/SUM(Q$27:Q112)-1</f>
        <v>-2.977703897086359E-2</v>
      </c>
      <c r="X112">
        <v>2.8889999999999998</v>
      </c>
      <c r="Y112">
        <f>+$C$18</f>
        <v>90</v>
      </c>
      <c r="Z112" s="7">
        <f>+$G$18</f>
        <v>7.5240000000000009</v>
      </c>
      <c r="AA112" s="7">
        <f>+$J$18</f>
        <v>0.69300000000000006</v>
      </c>
      <c r="AB112" s="6">
        <f>+Y112-Z112-AA112</f>
        <v>81.783000000000001</v>
      </c>
      <c r="AC112">
        <f t="shared" si="48"/>
        <v>1536.3517230536984</v>
      </c>
      <c r="AD112">
        <f t="shared" si="49"/>
        <v>1453.8113851721898</v>
      </c>
      <c r="AE112" s="5">
        <f t="shared" si="32"/>
        <v>430650</v>
      </c>
      <c r="AF112" s="6">
        <f>+AD112+SUM($D$18:$E$18)-SUM($AB$27:AB112)</f>
        <v>11924.465385172191</v>
      </c>
      <c r="AG112" s="10">
        <f t="shared" si="33"/>
        <v>2.5554359924790937E-3</v>
      </c>
      <c r="AH112" s="10">
        <f>+AD112/SUM(AB$27:AB112)-1</f>
        <v>3.1550368165227161E-2</v>
      </c>
      <c r="AI112" s="6">
        <f t="shared" si="34"/>
        <v>200</v>
      </c>
      <c r="AL112" s="6">
        <f t="shared" si="35"/>
        <v>181.74</v>
      </c>
      <c r="AM112" s="6">
        <f t="shared" si="36"/>
        <v>3409.787345460144</v>
      </c>
      <c r="AN112" s="6">
        <f t="shared" si="37"/>
        <v>3205.6023552388701</v>
      </c>
      <c r="AO112" s="5">
        <f t="shared" si="38"/>
        <v>957000</v>
      </c>
      <c r="AP112" s="6">
        <f>+AN112+SUM($D$16:$E$18)-SUM($AL$27:AL112)</f>
        <v>26473.851355238869</v>
      </c>
      <c r="AQ112" s="10">
        <f t="shared" si="50"/>
        <v>3.8771776205070996E-3</v>
      </c>
      <c r="AR112" s="10">
        <f>+AN112/SUM(AL$27:AL112)-1</f>
        <v>2.3581490111720615E-2</v>
      </c>
      <c r="AT112" s="1">
        <f t="shared" si="51"/>
        <v>42794</v>
      </c>
      <c r="AU112">
        <f t="shared" si="39"/>
        <v>8427.4437729643287</v>
      </c>
      <c r="AV112">
        <f t="shared" si="40"/>
        <v>7431.8640134100988</v>
      </c>
      <c r="AW112">
        <f t="shared" si="41"/>
        <v>16200.714156361695</v>
      </c>
      <c r="AX112">
        <f t="shared" si="42"/>
        <v>32060.021942736119</v>
      </c>
      <c r="AY112">
        <f t="shared" si="52"/>
        <v>2.920411282593971E-2</v>
      </c>
      <c r="AZ112">
        <f t="shared" si="53"/>
        <v>1.549381824893592E-2</v>
      </c>
      <c r="BA112">
        <f t="shared" si="54"/>
        <v>4.2965765573623749E-2</v>
      </c>
      <c r="BB112">
        <f t="shared" si="55"/>
        <v>3.2858278058031098E-2</v>
      </c>
    </row>
    <row r="113" spans="1:54" x14ac:dyDescent="0.25">
      <c r="A113" s="1">
        <v>40309</v>
      </c>
      <c r="B113">
        <v>7.8650000000000002</v>
      </c>
      <c r="G113">
        <f t="shared" si="43"/>
        <v>1048.8042504545238</v>
      </c>
      <c r="H113">
        <f t="shared" si="44"/>
        <v>992.38683463302232</v>
      </c>
      <c r="I113" s="5">
        <f t="shared" si="29"/>
        <v>0</v>
      </c>
      <c r="J113" s="6">
        <f>+H113+SUM($D$16:$E$16)-SUM($F$27:F113)</f>
        <v>7972.8228346330216</v>
      </c>
      <c r="K113" s="10">
        <f t="shared" si="45"/>
        <v>1.5826213736636063E-5</v>
      </c>
      <c r="L113" s="10">
        <f>+H113/SUM(F$27:F113)-1</f>
        <v>5.6220581709199191E-2</v>
      </c>
      <c r="M113">
        <v>5.88</v>
      </c>
      <c r="R113">
        <f t="shared" si="46"/>
        <v>819.60732971728009</v>
      </c>
      <c r="S113">
        <f t="shared" si="47"/>
        <v>754.78084175187746</v>
      </c>
      <c r="T113" s="5">
        <f t="shared" si="30"/>
        <v>0</v>
      </c>
      <c r="U113" s="6">
        <f>+S113+SUM($D$17:$E$17)-SUM($Q$27:Q113)</f>
        <v>6571.9398417518769</v>
      </c>
      <c r="V113" s="10">
        <f t="shared" si="31"/>
        <v>-7.2216750055698054E-4</v>
      </c>
      <c r="W113" s="10">
        <f>+S113/SUM(Q$27:Q113)-1</f>
        <v>-3.5844006954314445E-2</v>
      </c>
      <c r="X113">
        <v>2.9039999999999999</v>
      </c>
      <c r="AC113">
        <f t="shared" si="48"/>
        <v>1544.3286271193979</v>
      </c>
      <c r="AD113">
        <f t="shared" si="49"/>
        <v>1461.3597308895949</v>
      </c>
      <c r="AE113" s="5">
        <f t="shared" si="32"/>
        <v>0</v>
      </c>
      <c r="AF113" s="6">
        <f>+AD113+SUM($D$18:$E$18)-SUM($AB$27:AB113)</f>
        <v>11932.013730889596</v>
      </c>
      <c r="AG113" s="10">
        <f t="shared" si="33"/>
        <v>6.3301334471499437E-4</v>
      </c>
      <c r="AH113" s="10">
        <f>+AD113/SUM(AB$27:AB113)-1</f>
        <v>3.6906289079896126E-2</v>
      </c>
      <c r="AI113" s="6">
        <f t="shared" si="34"/>
        <v>0</v>
      </c>
      <c r="AL113" s="6">
        <f t="shared" si="35"/>
        <v>0</v>
      </c>
      <c r="AM113" s="6">
        <f t="shared" si="36"/>
        <v>3412.7402072912018</v>
      </c>
      <c r="AN113" s="6">
        <f t="shared" si="37"/>
        <v>3208.5274072744946</v>
      </c>
      <c r="AO113" s="5">
        <f t="shared" si="38"/>
        <v>0</v>
      </c>
      <c r="AP113" s="6">
        <f>+AN113+SUM($D$16:$E$18)-SUM($AL$27:AL113)</f>
        <v>26476.776407274494</v>
      </c>
      <c r="AQ113" s="10">
        <f t="shared" si="50"/>
        <v>1.1048834551408149E-4</v>
      </c>
      <c r="AR113" s="10">
        <f>+AN113/SUM(AL$27:AL113)-1</f>
        <v>2.4515489026584625E-2</v>
      </c>
      <c r="AT113" s="1">
        <f t="shared" si="51"/>
        <v>42825</v>
      </c>
      <c r="AU113">
        <f t="shared" si="39"/>
        <v>8516.8601361727524</v>
      </c>
      <c r="AV113">
        <f t="shared" si="40"/>
        <v>7616.8837255275221</v>
      </c>
      <c r="AW113">
        <f t="shared" si="41"/>
        <v>16153.564776793719</v>
      </c>
      <c r="AX113">
        <f t="shared" si="42"/>
        <v>32287.308638493989</v>
      </c>
      <c r="AY113">
        <f t="shared" si="52"/>
        <v>1.0610140585603833E-2</v>
      </c>
      <c r="AZ113">
        <f t="shared" si="53"/>
        <v>2.4895465226970392E-2</v>
      </c>
      <c r="BA113">
        <f t="shared" si="54"/>
        <v>-2.9103272308190764E-3</v>
      </c>
      <c r="BB113">
        <f t="shared" si="55"/>
        <v>7.089411734147788E-3</v>
      </c>
    </row>
    <row r="114" spans="1:54" x14ac:dyDescent="0.25">
      <c r="A114" s="1">
        <v>40310</v>
      </c>
      <c r="B114">
        <v>7.9359999999999999</v>
      </c>
      <c r="G114">
        <f t="shared" si="43"/>
        <v>1058.2721591363127</v>
      </c>
      <c r="H114">
        <f t="shared" si="44"/>
        <v>1001.3454443290101</v>
      </c>
      <c r="I114" s="5">
        <f t="shared" si="29"/>
        <v>0</v>
      </c>
      <c r="J114" s="6">
        <f>+H114+SUM($D$16:$E$16)-SUM($F$27:F114)</f>
        <v>7981.7814443290099</v>
      </c>
      <c r="K114" s="10">
        <f t="shared" si="45"/>
        <v>1.1236433922843236E-3</v>
      </c>
      <c r="L114" s="10">
        <f>+H114/SUM(F$27:F114)-1</f>
        <v>6.5755440107336804E-2</v>
      </c>
      <c r="M114">
        <v>5.9589999999999996</v>
      </c>
      <c r="R114">
        <f t="shared" si="46"/>
        <v>830.61906084783527</v>
      </c>
      <c r="S114">
        <f t="shared" si="47"/>
        <v>764.92160476180914</v>
      </c>
      <c r="T114" s="5">
        <f t="shared" si="30"/>
        <v>0</v>
      </c>
      <c r="U114" s="6">
        <f>+S114+SUM($D$17:$E$17)-SUM($Q$27:Q114)</f>
        <v>6582.0806047618098</v>
      </c>
      <c r="V114" s="10">
        <f t="shared" si="31"/>
        <v>1.5430395368971617E-3</v>
      </c>
      <c r="W114" s="10">
        <f>+S114/SUM(Q$27:Q114)-1</f>
        <v>-2.2890210449108772E-2</v>
      </c>
      <c r="X114">
        <v>2.9289999999999998</v>
      </c>
      <c r="AC114">
        <f t="shared" si="48"/>
        <v>1557.6234672288967</v>
      </c>
      <c r="AD114">
        <f t="shared" si="49"/>
        <v>1473.9403070852698</v>
      </c>
      <c r="AE114" s="5">
        <f t="shared" si="32"/>
        <v>0</v>
      </c>
      <c r="AF114" s="6">
        <f>+AD114+SUM($D$18:$E$18)-SUM($AB$27:AB114)</f>
        <v>11944.59430708527</v>
      </c>
      <c r="AG114" s="10">
        <f t="shared" si="33"/>
        <v>1.0543548205199649E-3</v>
      </c>
      <c r="AH114" s="10">
        <f>+AD114/SUM(AB$27:AB114)-1</f>
        <v>4.5832823937677736E-2</v>
      </c>
      <c r="AI114" s="6">
        <f t="shared" si="34"/>
        <v>0</v>
      </c>
      <c r="AL114" s="6">
        <f t="shared" si="35"/>
        <v>0</v>
      </c>
      <c r="AM114" s="6">
        <f t="shared" si="36"/>
        <v>3446.5146872130445</v>
      </c>
      <c r="AN114" s="6">
        <f t="shared" si="37"/>
        <v>3240.207356176089</v>
      </c>
      <c r="AO114" s="5">
        <f t="shared" si="38"/>
        <v>0</v>
      </c>
      <c r="AP114" s="6">
        <f>+AN114+SUM($D$16:$E$18)-SUM($AL$27:AL114)</f>
        <v>26508.456356176088</v>
      </c>
      <c r="AQ114" s="10">
        <f t="shared" si="50"/>
        <v>1.1965183530759926E-3</v>
      </c>
      <c r="AR114" s="10">
        <f>+AN114/SUM(AL$27:AL114)-1</f>
        <v>3.4631219460324214E-2</v>
      </c>
      <c r="AT114" s="1">
        <f t="shared" si="51"/>
        <v>42855</v>
      </c>
      <c r="AU114">
        <f t="shared" si="39"/>
        <v>8525.290017428375</v>
      </c>
      <c r="AV114">
        <f t="shared" si="40"/>
        <v>7717.0218843800176</v>
      </c>
      <c r="AW114">
        <f t="shared" si="41"/>
        <v>16074.6651262779</v>
      </c>
      <c r="AX114">
        <f t="shared" si="42"/>
        <v>32316.977028086283</v>
      </c>
      <c r="AY114">
        <f t="shared" si="52"/>
        <v>9.8978744758526638E-4</v>
      </c>
      <c r="AZ114">
        <f t="shared" si="53"/>
        <v>1.3146867204613999E-2</v>
      </c>
      <c r="BA114">
        <f t="shared" si="54"/>
        <v>-4.8843491579745324E-3</v>
      </c>
      <c r="BB114">
        <f t="shared" si="55"/>
        <v>9.1888704396136944E-4</v>
      </c>
    </row>
    <row r="115" spans="1:54" x14ac:dyDescent="0.25">
      <c r="A115" s="1">
        <v>40312</v>
      </c>
      <c r="B115">
        <v>8.0190000000000001</v>
      </c>
      <c r="G115">
        <f t="shared" si="43"/>
        <v>1069.3402777361507</v>
      </c>
      <c r="H115">
        <f t="shared" si="44"/>
        <v>1011.8181852412213</v>
      </c>
      <c r="I115" s="5">
        <f t="shared" si="29"/>
        <v>0</v>
      </c>
      <c r="J115" s="6">
        <f>+H115+SUM($D$16:$E$16)-SUM($F$27:F115)</f>
        <v>7992.2541852412214</v>
      </c>
      <c r="K115" s="10">
        <f t="shared" si="45"/>
        <v>1.3120806408013497E-3</v>
      </c>
      <c r="L115" s="10">
        <f>+H115/SUM(F$27:F115)-1</f>
        <v>7.6901823868540164E-2</v>
      </c>
      <c r="M115">
        <v>5.7709999999999999</v>
      </c>
      <c r="R115">
        <f t="shared" si="46"/>
        <v>804.41392853714672</v>
      </c>
      <c r="S115">
        <f t="shared" si="47"/>
        <v>740.78915607994634</v>
      </c>
      <c r="T115" s="5">
        <f t="shared" si="30"/>
        <v>0</v>
      </c>
      <c r="U115" s="6">
        <f>+S115+SUM($D$17:$E$17)-SUM($Q$27:Q115)</f>
        <v>6557.9481560799468</v>
      </c>
      <c r="V115" s="10">
        <f t="shared" si="31"/>
        <v>-3.6663860762210509E-3</v>
      </c>
      <c r="W115" s="10">
        <f>+S115/SUM(Q$27:Q115)-1</f>
        <v>-5.3716966689345003E-2</v>
      </c>
      <c r="X115">
        <v>2.9089999999999998</v>
      </c>
      <c r="AC115">
        <f t="shared" si="48"/>
        <v>1546.9875951412976</v>
      </c>
      <c r="AD115">
        <f t="shared" si="49"/>
        <v>1463.8758461287298</v>
      </c>
      <c r="AE115" s="5">
        <f t="shared" si="32"/>
        <v>0</v>
      </c>
      <c r="AF115" s="6">
        <f>+AD115+SUM($D$18:$E$18)-SUM($AB$27:AB115)</f>
        <v>11934.529846128729</v>
      </c>
      <c r="AG115" s="10">
        <f t="shared" si="33"/>
        <v>-8.4259546182918754E-4</v>
      </c>
      <c r="AH115" s="10">
        <f>+AD115/SUM(AB$27:AB115)-1</f>
        <v>3.8691596051452448E-2</v>
      </c>
      <c r="AI115" s="6">
        <f t="shared" si="34"/>
        <v>0</v>
      </c>
      <c r="AL115" s="6">
        <f t="shared" si="35"/>
        <v>0</v>
      </c>
      <c r="AM115" s="6">
        <f t="shared" si="36"/>
        <v>3420.7418014145951</v>
      </c>
      <c r="AN115" s="6">
        <f t="shared" si="37"/>
        <v>3216.4831874498973</v>
      </c>
      <c r="AO115" s="5">
        <f t="shared" si="38"/>
        <v>0</v>
      </c>
      <c r="AP115" s="6">
        <f>+AN115+SUM($D$16:$E$18)-SUM($AL$27:AL115)</f>
        <v>26484.732187449896</v>
      </c>
      <c r="AQ115" s="10">
        <f t="shared" si="50"/>
        <v>-8.9496605941241647E-4</v>
      </c>
      <c r="AR115" s="10">
        <f>+AN115/SUM(AL$27:AL115)-1</f>
        <v>2.705585068860783E-2</v>
      </c>
      <c r="AT115" s="1">
        <f t="shared" si="51"/>
        <v>42886</v>
      </c>
      <c r="AU115">
        <f t="shared" si="39"/>
        <v>8501.0900475286326</v>
      </c>
      <c r="AV115">
        <f t="shared" si="40"/>
        <v>7859.9158284141313</v>
      </c>
      <c r="AW115">
        <f t="shared" si="41"/>
        <v>16102.731477671568</v>
      </c>
      <c r="AX115">
        <f t="shared" si="42"/>
        <v>32463.737353614328</v>
      </c>
      <c r="AY115">
        <f t="shared" si="52"/>
        <v>-2.8386095781223197E-3</v>
      </c>
      <c r="AZ115">
        <f t="shared" si="53"/>
        <v>1.8516721369333577E-2</v>
      </c>
      <c r="BA115">
        <f t="shared" si="54"/>
        <v>1.745999134239451E-3</v>
      </c>
      <c r="BB115">
        <f t="shared" si="55"/>
        <v>4.5412764133383465E-3</v>
      </c>
    </row>
    <row r="116" spans="1:54" x14ac:dyDescent="0.25">
      <c r="A116" s="1">
        <v>40315</v>
      </c>
      <c r="B116">
        <v>7.9240000000000004</v>
      </c>
      <c r="G116">
        <f t="shared" si="43"/>
        <v>1056.671949218264</v>
      </c>
      <c r="H116">
        <f t="shared" si="44"/>
        <v>999.8313131127868</v>
      </c>
      <c r="I116" s="5">
        <f t="shared" si="29"/>
        <v>0</v>
      </c>
      <c r="J116" s="6">
        <f>+H116+SUM($D$16:$E$16)-SUM($F$27:F116)</f>
        <v>7980.2673131127867</v>
      </c>
      <c r="K116" s="10">
        <f t="shared" si="45"/>
        <v>-1.4998111734947361E-3</v>
      </c>
      <c r="L116" s="10">
        <f>+H116/SUM(F$27:F116)-1</f>
        <v>6.414391474427128E-2</v>
      </c>
      <c r="M116">
        <v>5.7679999999999998</v>
      </c>
      <c r="R116">
        <f t="shared" si="46"/>
        <v>803.99576153218891</v>
      </c>
      <c r="S116">
        <f t="shared" si="47"/>
        <v>740.40406381374646</v>
      </c>
      <c r="T116" s="5">
        <f t="shared" si="30"/>
        <v>0</v>
      </c>
      <c r="U116" s="6">
        <f>+S116+SUM($D$17:$E$17)-SUM($Q$27:Q116)</f>
        <v>6557.5630638137463</v>
      </c>
      <c r="V116" s="10">
        <f t="shared" si="31"/>
        <v>-5.872145632068726E-5</v>
      </c>
      <c r="W116" s="10">
        <f>+S116/SUM(Q$27:Q116)-1</f>
        <v>-5.4208883012327402E-2</v>
      </c>
      <c r="X116">
        <v>2.9260000000000002</v>
      </c>
      <c r="AC116">
        <f t="shared" si="48"/>
        <v>1556.0280864157569</v>
      </c>
      <c r="AD116">
        <f t="shared" si="49"/>
        <v>1472.4306379417887</v>
      </c>
      <c r="AE116" s="5">
        <f t="shared" si="32"/>
        <v>0</v>
      </c>
      <c r="AF116" s="6">
        <f>+AD116+SUM($D$18:$E$18)-SUM($AB$27:AB116)</f>
        <v>11943.084637941789</v>
      </c>
      <c r="AG116" s="10">
        <f t="shared" si="33"/>
        <v>7.1681012351176854E-4</v>
      </c>
      <c r="AH116" s="10">
        <f>+AD116/SUM(AB$27:AB116)-1</f>
        <v>4.4761639754743898E-2</v>
      </c>
      <c r="AI116" s="6">
        <f t="shared" si="34"/>
        <v>0</v>
      </c>
      <c r="AL116" s="6">
        <f t="shared" si="35"/>
        <v>0</v>
      </c>
      <c r="AM116" s="6">
        <f t="shared" si="36"/>
        <v>3416.6957971662096</v>
      </c>
      <c r="AN116" s="6">
        <f t="shared" si="37"/>
        <v>3212.6660148683222</v>
      </c>
      <c r="AO116" s="5">
        <f t="shared" si="38"/>
        <v>0</v>
      </c>
      <c r="AP116" s="6">
        <f>+AN116+SUM($D$16:$E$18)-SUM($AL$27:AL116)</f>
        <v>26480.915014868322</v>
      </c>
      <c r="AQ116" s="10">
        <f t="shared" si="50"/>
        <v>-1.4412728641377548E-4</v>
      </c>
      <c r="AR116" s="10">
        <f>+AN116/SUM(AL$27:AL116)-1</f>
        <v>2.5836988594662547E-2</v>
      </c>
      <c r="AT116" s="1">
        <f t="shared" si="51"/>
        <v>42916</v>
      </c>
      <c r="AU116">
        <f t="shared" si="39"/>
        <v>8469.8970449048902</v>
      </c>
      <c r="AV116">
        <f t="shared" si="40"/>
        <v>7682.594104923437</v>
      </c>
      <c r="AW116">
        <f t="shared" si="41"/>
        <v>15888.584442551406</v>
      </c>
      <c r="AX116">
        <f t="shared" si="42"/>
        <v>32041.075592379722</v>
      </c>
      <c r="AY116">
        <f t="shared" si="52"/>
        <v>-3.6692944609862943E-3</v>
      </c>
      <c r="AZ116">
        <f t="shared" si="53"/>
        <v>-2.2560257305767051E-2</v>
      </c>
      <c r="BA116">
        <f t="shared" si="54"/>
        <v>-1.3298801847196118E-2</v>
      </c>
      <c r="BB116">
        <f t="shared" si="55"/>
        <v>-1.3019504089462064E-2</v>
      </c>
    </row>
    <row r="117" spans="1:54" x14ac:dyDescent="0.25">
      <c r="A117" s="1">
        <v>40316</v>
      </c>
      <c r="B117">
        <v>7.899</v>
      </c>
      <c r="G117">
        <f t="shared" si="43"/>
        <v>1053.3381785556621</v>
      </c>
      <c r="H117">
        <f t="shared" si="44"/>
        <v>996.67687307898814</v>
      </c>
      <c r="I117" s="5">
        <f t="shared" si="29"/>
        <v>0</v>
      </c>
      <c r="J117" s="6">
        <f>+H117+SUM($D$16:$E$16)-SUM($F$27:F117)</f>
        <v>7977.1128730789878</v>
      </c>
      <c r="K117" s="10">
        <f t="shared" si="45"/>
        <v>-3.9527999627475552E-4</v>
      </c>
      <c r="L117" s="10">
        <f>+H117/SUM(F$27:F117)-1</f>
        <v>6.0786570237884696E-2</v>
      </c>
      <c r="M117">
        <v>5.8470000000000004</v>
      </c>
      <c r="R117">
        <f t="shared" si="46"/>
        <v>815.00749266274431</v>
      </c>
      <c r="S117">
        <f t="shared" si="47"/>
        <v>750.54482682367825</v>
      </c>
      <c r="T117" s="5">
        <f t="shared" si="30"/>
        <v>0</v>
      </c>
      <c r="U117" s="6">
        <f>+S117+SUM($D$17:$E$17)-SUM($Q$27:Q117)</f>
        <v>6567.7038268236774</v>
      </c>
      <c r="V117" s="10">
        <f t="shared" si="31"/>
        <v>1.5464224912895563E-3</v>
      </c>
      <c r="W117" s="10">
        <f>+S117/SUM(Q$27:Q117)-1</f>
        <v>-4.125508650712173E-2</v>
      </c>
      <c r="X117">
        <v>2.919</v>
      </c>
      <c r="AC117">
        <f t="shared" si="48"/>
        <v>1552.3055311850972</v>
      </c>
      <c r="AD117">
        <f t="shared" si="49"/>
        <v>1468.9080766069997</v>
      </c>
      <c r="AE117" s="5">
        <f t="shared" si="32"/>
        <v>0</v>
      </c>
      <c r="AF117" s="6">
        <f>+AD117+SUM($D$18:$E$18)-SUM($AB$27:AB117)</f>
        <v>11939.562076607001</v>
      </c>
      <c r="AG117" s="10">
        <f t="shared" si="33"/>
        <v>-2.9494568962507017E-4</v>
      </c>
      <c r="AH117" s="10">
        <f>+AD117/SUM(AB$27:AB117)-1</f>
        <v>4.226220999456487E-2</v>
      </c>
      <c r="AI117" s="6">
        <f t="shared" si="34"/>
        <v>0</v>
      </c>
      <c r="AL117" s="6">
        <f t="shared" si="35"/>
        <v>0</v>
      </c>
      <c r="AM117" s="6">
        <f t="shared" si="36"/>
        <v>3420.6512024035037</v>
      </c>
      <c r="AN117" s="6">
        <f t="shared" si="37"/>
        <v>3216.129776509666</v>
      </c>
      <c r="AO117" s="5">
        <f t="shared" si="38"/>
        <v>0</v>
      </c>
      <c r="AP117" s="6">
        <f>+AN117+SUM($D$16:$E$18)-SUM($AL$27:AL117)</f>
        <v>26484.378776509668</v>
      </c>
      <c r="AQ117" s="10">
        <f t="shared" si="50"/>
        <v>1.3080218864791604E-4</v>
      </c>
      <c r="AR117" s="10">
        <f>+AN117/SUM(AL$27:AL117)-1</f>
        <v>2.6943002974906705E-2</v>
      </c>
      <c r="AT117" s="1">
        <f t="shared" si="51"/>
        <v>42947</v>
      </c>
      <c r="AU117">
        <f t="shared" si="39"/>
        <v>8600.8482618004055</v>
      </c>
      <c r="AV117">
        <f t="shared" si="40"/>
        <v>7707.8333891054635</v>
      </c>
      <c r="AW117">
        <f t="shared" si="41"/>
        <v>15560.218555039879</v>
      </c>
      <c r="AX117">
        <f t="shared" si="42"/>
        <v>31868.900205945742</v>
      </c>
      <c r="AY117">
        <f t="shared" si="52"/>
        <v>1.5460780243402139E-2</v>
      </c>
      <c r="AZ117">
        <f t="shared" si="53"/>
        <v>3.2852554537343703E-3</v>
      </c>
      <c r="BA117">
        <f t="shared" si="54"/>
        <v>-2.0666780524017381E-2</v>
      </c>
      <c r="BB117">
        <f t="shared" si="55"/>
        <v>-5.3735832287393759E-3</v>
      </c>
    </row>
    <row r="118" spans="1:54" x14ac:dyDescent="0.25">
      <c r="A118" s="1">
        <v>40317</v>
      </c>
      <c r="B118">
        <v>7.702</v>
      </c>
      <c r="G118">
        <f t="shared" si="43"/>
        <v>1027.0680657343601</v>
      </c>
      <c r="H118">
        <f t="shared" si="44"/>
        <v>971.81988561265564</v>
      </c>
      <c r="I118" s="5">
        <f t="shared" si="29"/>
        <v>0</v>
      </c>
      <c r="J118" s="6">
        <f>+H118+SUM($D$16:$E$16)-SUM($F$27:F118)</f>
        <v>7952.2558856126561</v>
      </c>
      <c r="K118" s="10">
        <f t="shared" si="45"/>
        <v>-3.1160380781646291E-3</v>
      </c>
      <c r="L118" s="10">
        <f>+H118/SUM(F$27:F118)-1</f>
        <v>3.4330695527559074E-2</v>
      </c>
      <c r="M118">
        <v>5.6980000000000004</v>
      </c>
      <c r="R118">
        <f t="shared" si="46"/>
        <v>794.23853141650704</v>
      </c>
      <c r="S118">
        <f t="shared" si="47"/>
        <v>731.41857760241464</v>
      </c>
      <c r="T118" s="5">
        <f t="shared" si="30"/>
        <v>0</v>
      </c>
      <c r="U118" s="6">
        <f>+S118+SUM($D$17:$E$17)-SUM($Q$27:Q118)</f>
        <v>6548.5775776024147</v>
      </c>
      <c r="V118" s="10">
        <f t="shared" si="31"/>
        <v>-2.9121668281002488E-3</v>
      </c>
      <c r="W118" s="10">
        <f>+S118/SUM(Q$27:Q118)-1</f>
        <v>-6.5686930548585543E-2</v>
      </c>
      <c r="X118">
        <v>2.8969999999999998</v>
      </c>
      <c r="AC118">
        <f t="shared" si="48"/>
        <v>1540.6060718887379</v>
      </c>
      <c r="AD118">
        <f t="shared" si="49"/>
        <v>1457.8371695548058</v>
      </c>
      <c r="AE118" s="5">
        <f t="shared" si="32"/>
        <v>0</v>
      </c>
      <c r="AF118" s="6">
        <f>+AD118+SUM($D$18:$E$18)-SUM($AB$27:AB118)</f>
        <v>11928.491169554805</v>
      </c>
      <c r="AG118" s="10">
        <f t="shared" si="33"/>
        <v>-9.2724565450241769E-4</v>
      </c>
      <c r="AH118" s="10">
        <f>+AD118/SUM(AB$27:AB118)-1</f>
        <v>3.440685931971732E-2</v>
      </c>
      <c r="AI118" s="6">
        <f t="shared" si="34"/>
        <v>0</v>
      </c>
      <c r="AL118" s="6">
        <f t="shared" si="35"/>
        <v>0</v>
      </c>
      <c r="AM118" s="6">
        <f t="shared" si="36"/>
        <v>3361.9126690396051</v>
      </c>
      <c r="AN118" s="6">
        <f t="shared" si="37"/>
        <v>3161.0756327698759</v>
      </c>
      <c r="AO118" s="5">
        <f t="shared" si="38"/>
        <v>0</v>
      </c>
      <c r="AP118" s="6">
        <f>+AN118+SUM($D$16:$E$18)-SUM($AL$27:AL118)</f>
        <v>26429.324632769876</v>
      </c>
      <c r="AQ118" s="10">
        <f t="shared" si="50"/>
        <v>-2.078740234172316E-3</v>
      </c>
      <c r="AR118" s="10">
        <f>+AN118/SUM(AL$27:AL118)-1</f>
        <v>9.3636539973569466E-3</v>
      </c>
      <c r="AT118" s="1">
        <f t="shared" si="51"/>
        <v>42978</v>
      </c>
      <c r="AU118">
        <f t="shared" si="39"/>
        <v>8661.4323930232385</v>
      </c>
      <c r="AV118">
        <f t="shared" si="40"/>
        <v>7684.9370941777124</v>
      </c>
      <c r="AW118">
        <f t="shared" si="41"/>
        <v>15494.177655962916</v>
      </c>
      <c r="AX118">
        <f t="shared" si="42"/>
        <v>31840.547143163862</v>
      </c>
      <c r="AY118">
        <f t="shared" si="52"/>
        <v>7.0439716384615991E-3</v>
      </c>
      <c r="AZ118">
        <f t="shared" si="53"/>
        <v>-2.9705228138575679E-3</v>
      </c>
      <c r="BA118">
        <f t="shared" si="54"/>
        <v>-4.2442141055643035E-3</v>
      </c>
      <c r="BB118">
        <f t="shared" si="55"/>
        <v>-8.8967810619933196E-4</v>
      </c>
    </row>
    <row r="119" spans="1:54" x14ac:dyDescent="0.25">
      <c r="A119" s="1">
        <v>40318</v>
      </c>
      <c r="B119">
        <v>7.4930000000000003</v>
      </c>
      <c r="G119">
        <f t="shared" si="43"/>
        <v>999.19774299500909</v>
      </c>
      <c r="H119">
        <f t="shared" si="44"/>
        <v>945.44876693009985</v>
      </c>
      <c r="I119" s="5">
        <f t="shared" si="29"/>
        <v>0</v>
      </c>
      <c r="J119" s="6">
        <f>+H119+SUM($D$16:$E$16)-SUM($F$27:F119)</f>
        <v>7925.8847669300994</v>
      </c>
      <c r="K119" s="10">
        <f t="shared" si="45"/>
        <v>-3.316180850048811E-3</v>
      </c>
      <c r="L119" s="10">
        <f>+H119/SUM(F$27:F119)-1</f>
        <v>6.2632954541677055E-3</v>
      </c>
      <c r="M119">
        <v>5.5940000000000003</v>
      </c>
      <c r="R119">
        <f t="shared" si="46"/>
        <v>779.74207524463679</v>
      </c>
      <c r="S119">
        <f t="shared" si="47"/>
        <v>718.0687123741501</v>
      </c>
      <c r="T119" s="5">
        <f t="shared" si="30"/>
        <v>0</v>
      </c>
      <c r="U119" s="6">
        <f>+S119+SUM($D$17:$E$17)-SUM($Q$27:Q119)</f>
        <v>6535.2277123741496</v>
      </c>
      <c r="V119" s="10">
        <f t="shared" si="31"/>
        <v>-2.0385900709071203E-3</v>
      </c>
      <c r="W119" s="10">
        <f>+S119/SUM(Q$27:Q119)-1</f>
        <v>-8.2740029745312027E-2</v>
      </c>
      <c r="X119">
        <v>2.8330000000000002</v>
      </c>
      <c r="AC119">
        <f t="shared" si="48"/>
        <v>1506.5712812084209</v>
      </c>
      <c r="AD119">
        <f t="shared" si="49"/>
        <v>1425.6308944938783</v>
      </c>
      <c r="AE119" s="5">
        <f t="shared" si="32"/>
        <v>0</v>
      </c>
      <c r="AF119" s="6">
        <f>+AD119+SUM($D$18:$E$18)-SUM($AB$27:AB119)</f>
        <v>11896.28489449388</v>
      </c>
      <c r="AG119" s="10">
        <f t="shared" si="33"/>
        <v>-2.699945416661409E-3</v>
      </c>
      <c r="AH119" s="10">
        <f>+AD119/SUM(AB$27:AB119)-1</f>
        <v>1.1554930083796711E-2</v>
      </c>
      <c r="AI119" s="6">
        <f t="shared" si="34"/>
        <v>0</v>
      </c>
      <c r="AL119" s="6">
        <f t="shared" si="35"/>
        <v>0</v>
      </c>
      <c r="AM119" s="6">
        <f t="shared" si="36"/>
        <v>3285.5110994480665</v>
      </c>
      <c r="AN119" s="6">
        <f t="shared" si="37"/>
        <v>3089.148373798128</v>
      </c>
      <c r="AO119" s="5">
        <f t="shared" si="38"/>
        <v>0</v>
      </c>
      <c r="AP119" s="6">
        <f>+AN119+SUM($D$16:$E$18)-SUM($AL$27:AL119)</f>
        <v>26357.397373798129</v>
      </c>
      <c r="AQ119" s="10">
        <f t="shared" si="50"/>
        <v>-2.721494399541502E-3</v>
      </c>
      <c r="AR119" s="10">
        <f>+AN119/SUM(AL$27:AL119)-1</f>
        <v>-1.3603452573934249E-2</v>
      </c>
      <c r="AT119" s="1">
        <f t="shared" si="51"/>
        <v>43008</v>
      </c>
      <c r="AU119">
        <f t="shared" si="39"/>
        <v>8659.6365369050072</v>
      </c>
      <c r="AV119">
        <f t="shared" si="40"/>
        <v>7825.2584870915534</v>
      </c>
      <c r="AW119">
        <f t="shared" si="41"/>
        <v>15570.443157005331</v>
      </c>
      <c r="AX119">
        <f t="shared" si="42"/>
        <v>32055.338181001884</v>
      </c>
      <c r="AY119">
        <f t="shared" si="52"/>
        <v>-2.0733939107786536E-4</v>
      </c>
      <c r="AZ119">
        <f t="shared" si="53"/>
        <v>1.8259276711601435E-2</v>
      </c>
      <c r="BA119">
        <f t="shared" si="54"/>
        <v>4.9222038584968431E-3</v>
      </c>
      <c r="BB119">
        <f t="shared" si="55"/>
        <v>6.7458337594596962E-3</v>
      </c>
    </row>
    <row r="120" spans="1:54" x14ac:dyDescent="0.25">
      <c r="A120" s="1">
        <v>40319</v>
      </c>
      <c r="B120">
        <v>7.4020000000000001</v>
      </c>
      <c r="G120">
        <f t="shared" si="43"/>
        <v>987.0628177831386</v>
      </c>
      <c r="H120">
        <f t="shared" si="44"/>
        <v>933.96660520707314</v>
      </c>
      <c r="I120" s="5">
        <f t="shared" si="29"/>
        <v>0</v>
      </c>
      <c r="J120" s="6">
        <f>+H120+SUM($D$16:$E$16)-SUM($F$27:F120)</f>
        <v>7914.4026052070731</v>
      </c>
      <c r="K120" s="10">
        <f t="shared" si="45"/>
        <v>-1.4486914787020799E-3</v>
      </c>
      <c r="L120" s="10">
        <f>+H120/SUM(F$27:F120)-1</f>
        <v>-5.9574385490791526E-3</v>
      </c>
      <c r="M120">
        <v>5.59</v>
      </c>
      <c r="R120">
        <f t="shared" si="46"/>
        <v>779.18451923802638</v>
      </c>
      <c r="S120">
        <f t="shared" si="47"/>
        <v>717.55525601921681</v>
      </c>
      <c r="T120" s="5">
        <f t="shared" si="30"/>
        <v>0</v>
      </c>
      <c r="U120" s="6">
        <f>+S120+SUM($D$17:$E$17)-SUM($Q$27:Q120)</f>
        <v>6534.7142560192169</v>
      </c>
      <c r="V120" s="10">
        <f t="shared" si="31"/>
        <v>-7.8567477298507882E-5</v>
      </c>
      <c r="W120" s="10">
        <f>+S120/SUM(Q$27:Q120)-1</f>
        <v>-8.3395918175955375E-2</v>
      </c>
      <c r="X120">
        <v>2.7949999999999999</v>
      </c>
      <c r="AC120">
        <f t="shared" si="48"/>
        <v>1486.3631242419824</v>
      </c>
      <c r="AD120">
        <f t="shared" si="49"/>
        <v>1406.5084186764523</v>
      </c>
      <c r="AE120" s="5">
        <f t="shared" si="32"/>
        <v>0</v>
      </c>
      <c r="AF120" s="6">
        <f>+AD120+SUM($D$18:$E$18)-SUM($AB$27:AB120)</f>
        <v>11877.162418676453</v>
      </c>
      <c r="AG120" s="10">
        <f t="shared" si="33"/>
        <v>-1.6074325713464344E-3</v>
      </c>
      <c r="AH120" s="10">
        <f>+AD120/SUM(AB$27:AB120)-1</f>
        <v>-2.0134029000311582E-3</v>
      </c>
      <c r="AI120" s="6">
        <f t="shared" si="34"/>
        <v>0</v>
      </c>
      <c r="AL120" s="6">
        <f t="shared" si="35"/>
        <v>0</v>
      </c>
      <c r="AM120" s="6">
        <f t="shared" si="36"/>
        <v>3252.6104612631475</v>
      </c>
      <c r="AN120" s="6">
        <f t="shared" si="37"/>
        <v>3058.0302799027422</v>
      </c>
      <c r="AO120" s="5">
        <f t="shared" si="38"/>
        <v>0</v>
      </c>
      <c r="AP120" s="6">
        <f>+AN120+SUM($D$16:$E$18)-SUM($AL$27:AL120)</f>
        <v>26326.279279902741</v>
      </c>
      <c r="AQ120" s="10">
        <f t="shared" si="50"/>
        <v>-1.180620888097339E-3</v>
      </c>
      <c r="AR120" s="10">
        <f>+AN120/SUM(AL$27:AL120)-1</f>
        <v>-2.3539776980116556E-2</v>
      </c>
      <c r="AT120" s="1">
        <f t="shared" si="51"/>
        <v>43039</v>
      </c>
      <c r="AU120">
        <f t="shared" si="39"/>
        <v>8994.3308932359687</v>
      </c>
      <c r="AV120">
        <f t="shared" si="40"/>
        <v>7957.0009743151531</v>
      </c>
      <c r="AW120">
        <f t="shared" si="41"/>
        <v>15653.715333197984</v>
      </c>
      <c r="AX120">
        <f t="shared" si="42"/>
        <v>32605.047200749093</v>
      </c>
      <c r="AY120">
        <f t="shared" si="52"/>
        <v>3.86499311956785E-2</v>
      </c>
      <c r="AZ120">
        <f t="shared" si="53"/>
        <v>1.6835544466795582E-2</v>
      </c>
      <c r="BA120">
        <f t="shared" si="54"/>
        <v>5.3480928803999461E-3</v>
      </c>
      <c r="BB120">
        <f t="shared" si="55"/>
        <v>1.7148751220257052E-2</v>
      </c>
    </row>
    <row r="121" spans="1:54" x14ac:dyDescent="0.25">
      <c r="A121" s="1">
        <v>40323</v>
      </c>
      <c r="B121">
        <v>7.34</v>
      </c>
      <c r="G121">
        <f t="shared" si="43"/>
        <v>978.79506653988608</v>
      </c>
      <c r="H121">
        <f t="shared" si="44"/>
        <v>926.14359392325264</v>
      </c>
      <c r="I121" s="5">
        <f t="shared" si="29"/>
        <v>0</v>
      </c>
      <c r="J121" s="6">
        <f>+H121+SUM($D$16:$E$16)-SUM($F$27:F121)</f>
        <v>7906.5795939232521</v>
      </c>
      <c r="K121" s="10">
        <f t="shared" si="45"/>
        <v>-9.8845253066526251E-4</v>
      </c>
      <c r="L121" s="10">
        <f>+H121/SUM(F$27:F121)-1</f>
        <v>-1.4283652924917845E-2</v>
      </c>
      <c r="M121">
        <v>5.4450000000000003</v>
      </c>
      <c r="R121">
        <f t="shared" si="46"/>
        <v>758.97311399839964</v>
      </c>
      <c r="S121">
        <f t="shared" si="47"/>
        <v>698.9424631528866</v>
      </c>
      <c r="T121" s="5">
        <f t="shared" si="30"/>
        <v>0</v>
      </c>
      <c r="U121" s="6">
        <f>+S121+SUM($D$17:$E$17)-SUM($Q$27:Q121)</f>
        <v>6516.1014631528869</v>
      </c>
      <c r="V121" s="10">
        <f t="shared" si="31"/>
        <v>-2.8482948354145998E-3</v>
      </c>
      <c r="W121" s="10">
        <f>+S121/SUM(Q$27:Q121)-1</f>
        <v>-0.10717187378677573</v>
      </c>
      <c r="X121">
        <v>2.7989999999999999</v>
      </c>
      <c r="AC121">
        <f t="shared" si="48"/>
        <v>1488.4902986595023</v>
      </c>
      <c r="AD121">
        <f t="shared" si="49"/>
        <v>1408.5213108677603</v>
      </c>
      <c r="AE121" s="5">
        <f t="shared" si="32"/>
        <v>0</v>
      </c>
      <c r="AF121" s="6">
        <f>+AD121+SUM($D$18:$E$18)-SUM($AB$27:AB121)</f>
        <v>11879.17531086776</v>
      </c>
      <c r="AG121" s="10">
        <f t="shared" si="33"/>
        <v>1.6947584956339412E-4</v>
      </c>
      <c r="AH121" s="10">
        <f>+AD121/SUM(AB$27:AB121)-1</f>
        <v>-5.8515732278607846E-4</v>
      </c>
      <c r="AI121" s="6">
        <f t="shared" si="34"/>
        <v>0</v>
      </c>
      <c r="AL121" s="6">
        <f t="shared" si="35"/>
        <v>0</v>
      </c>
      <c r="AM121" s="6">
        <f t="shared" si="36"/>
        <v>3226.2584791977879</v>
      </c>
      <c r="AN121" s="6">
        <f t="shared" si="37"/>
        <v>3033.6073679438996</v>
      </c>
      <c r="AO121" s="5">
        <f t="shared" si="38"/>
        <v>0</v>
      </c>
      <c r="AP121" s="6">
        <f>+AN121+SUM($D$16:$E$18)-SUM($AL$27:AL121)</f>
        <v>26301.856367943899</v>
      </c>
      <c r="AQ121" s="10">
        <f t="shared" si="50"/>
        <v>-9.2770086115001593E-4</v>
      </c>
      <c r="AR121" s="10">
        <f>+AN121/SUM(AL$27:AL121)-1</f>
        <v>-3.1338261584685334E-2</v>
      </c>
      <c r="AT121" s="1">
        <f t="shared" si="51"/>
        <v>43069</v>
      </c>
      <c r="AU121">
        <f t="shared" si="39"/>
        <v>8805.6484186748276</v>
      </c>
      <c r="AV121">
        <f t="shared" si="40"/>
        <v>7769.6856799421066</v>
      </c>
      <c r="AW121">
        <f t="shared" si="41"/>
        <v>15633.139201168648</v>
      </c>
      <c r="AX121">
        <f t="shared" si="42"/>
        <v>32208.473299785575</v>
      </c>
      <c r="AY121">
        <f t="shared" si="52"/>
        <v>-2.0977933411704508E-2</v>
      </c>
      <c r="AZ121">
        <f t="shared" si="53"/>
        <v>-2.3540941490103107E-2</v>
      </c>
      <c r="BA121">
        <f t="shared" si="54"/>
        <v>-1.3144567657813466E-3</v>
      </c>
      <c r="BB121">
        <f t="shared" si="55"/>
        <v>-1.2162960492644426E-2</v>
      </c>
    </row>
    <row r="122" spans="1:54" x14ac:dyDescent="0.25">
      <c r="A122" s="1">
        <v>40324</v>
      </c>
      <c r="B122">
        <v>7.5620000000000003</v>
      </c>
      <c r="G122">
        <f t="shared" si="43"/>
        <v>1008.3989500237899</v>
      </c>
      <c r="H122">
        <f t="shared" si="44"/>
        <v>954.15502142338369</v>
      </c>
      <c r="I122" s="5">
        <f t="shared" si="29"/>
        <v>0</v>
      </c>
      <c r="J122" s="6">
        <f>+H122+SUM($D$16:$E$16)-SUM($F$27:F122)</f>
        <v>7934.5910214233827</v>
      </c>
      <c r="K122" s="10">
        <f t="shared" si="45"/>
        <v>3.5427996603814016E-3</v>
      </c>
      <c r="L122" s="10">
        <f>+H122/SUM(F$27:F122)-1</f>
        <v>1.5529566291794472E-2</v>
      </c>
      <c r="M122">
        <v>5.5469999999999997</v>
      </c>
      <c r="R122">
        <f t="shared" si="46"/>
        <v>773.19079216696457</v>
      </c>
      <c r="S122">
        <f t="shared" si="47"/>
        <v>712.03560020368434</v>
      </c>
      <c r="T122" s="5">
        <f t="shared" si="30"/>
        <v>0</v>
      </c>
      <c r="U122" s="6">
        <f>+S122+SUM($D$17:$E$17)-SUM($Q$27:Q122)</f>
        <v>6529.1946002036839</v>
      </c>
      <c r="V122" s="10">
        <f t="shared" si="31"/>
        <v>2.0093513160952536E-3</v>
      </c>
      <c r="W122" s="10">
        <f>+S122/SUM(Q$27:Q122)-1</f>
        <v>-9.044671880537114E-2</v>
      </c>
      <c r="X122">
        <v>2.8079999999999998</v>
      </c>
      <c r="AC122">
        <f t="shared" si="48"/>
        <v>1493.2764410989219</v>
      </c>
      <c r="AD122">
        <f t="shared" si="49"/>
        <v>1413.0503182982034</v>
      </c>
      <c r="AE122" s="5">
        <f t="shared" si="32"/>
        <v>0</v>
      </c>
      <c r="AF122" s="6">
        <f>+AD122+SUM($D$18:$E$18)-SUM($AB$27:AB122)</f>
        <v>11883.704318298203</v>
      </c>
      <c r="AG122" s="10">
        <f t="shared" si="33"/>
        <v>3.8125604782512923E-4</v>
      </c>
      <c r="AH122" s="10">
        <f>+AD122/SUM(AB$27:AB122)-1</f>
        <v>2.6283952260153232E-3</v>
      </c>
      <c r="AI122" s="6">
        <f t="shared" si="34"/>
        <v>0</v>
      </c>
      <c r="AL122" s="6">
        <f t="shared" si="35"/>
        <v>0</v>
      </c>
      <c r="AM122" s="6">
        <f t="shared" si="36"/>
        <v>3274.866183289676</v>
      </c>
      <c r="AN122" s="6">
        <f t="shared" si="37"/>
        <v>3079.2409399252715</v>
      </c>
      <c r="AO122" s="5">
        <f t="shared" si="38"/>
        <v>0</v>
      </c>
      <c r="AP122" s="6">
        <f>+AN122+SUM($D$16:$E$18)-SUM($AL$27:AL122)</f>
        <v>26347.489939925272</v>
      </c>
      <c r="AQ122" s="10">
        <f t="shared" si="50"/>
        <v>1.7349943419580072E-3</v>
      </c>
      <c r="AR122" s="10">
        <f>+AN122/SUM(AL$27:AL122)-1</f>
        <v>-1.676699714464136E-2</v>
      </c>
      <c r="AT122" s="1">
        <f t="shared" si="51"/>
        <v>43100</v>
      </c>
      <c r="AU122">
        <f t="shared" si="39"/>
        <v>8984.6586764032509</v>
      </c>
      <c r="AV122">
        <f t="shared" si="40"/>
        <v>7800.7486476475679</v>
      </c>
      <c r="AW122">
        <f t="shared" si="41"/>
        <v>15547.124213167264</v>
      </c>
      <c r="AX122">
        <f t="shared" si="42"/>
        <v>32332.531537218067</v>
      </c>
      <c r="AY122">
        <f t="shared" si="52"/>
        <v>2.0329026236021619E-2</v>
      </c>
      <c r="AZ122">
        <f t="shared" si="53"/>
        <v>3.9979696714955715E-3</v>
      </c>
      <c r="BA122">
        <f t="shared" si="54"/>
        <v>-5.5020931429404785E-3</v>
      </c>
      <c r="BB122">
        <f t="shared" si="55"/>
        <v>3.8517267266224842E-3</v>
      </c>
    </row>
    <row r="123" spans="1:54" x14ac:dyDescent="0.25">
      <c r="A123" s="1">
        <v>40325</v>
      </c>
      <c r="B123">
        <v>7.7110000000000003</v>
      </c>
      <c r="G123">
        <f t="shared" si="43"/>
        <v>1028.2682231728966</v>
      </c>
      <c r="H123">
        <f t="shared" si="44"/>
        <v>972.95548402482302</v>
      </c>
      <c r="I123" s="5">
        <f t="shared" si="29"/>
        <v>0</v>
      </c>
      <c r="J123" s="6">
        <f>+H123+SUM($D$16:$E$16)-SUM($F$27:F123)</f>
        <v>7953.3914840248235</v>
      </c>
      <c r="K123" s="10">
        <f t="shared" si="45"/>
        <v>2.3694305794312864E-3</v>
      </c>
      <c r="L123" s="10">
        <f>+H123/SUM(F$27:F123)-1</f>
        <v>3.5539339549857996E-2</v>
      </c>
      <c r="M123">
        <v>5.7119999999999997</v>
      </c>
      <c r="R123">
        <f t="shared" si="46"/>
        <v>796.18997743964337</v>
      </c>
      <c r="S123">
        <f t="shared" si="47"/>
        <v>733.21567484468096</v>
      </c>
      <c r="T123" s="5">
        <f t="shared" si="30"/>
        <v>0</v>
      </c>
      <c r="U123" s="6">
        <f>+S123+SUM($D$17:$E$17)-SUM($Q$27:Q123)</f>
        <v>6550.3746748446811</v>
      </c>
      <c r="V123" s="10">
        <f t="shared" si="31"/>
        <v>3.2439031056505918E-3</v>
      </c>
      <c r="W123" s="10">
        <f>+S123/SUM(Q$27:Q123)-1</f>
        <v>-6.3391321041333937E-2</v>
      </c>
      <c r="X123">
        <v>2.8519999999999999</v>
      </c>
      <c r="AC123">
        <f t="shared" si="48"/>
        <v>1516.6753596916401</v>
      </c>
      <c r="AD123">
        <f t="shared" si="49"/>
        <v>1435.1921324025911</v>
      </c>
      <c r="AE123" s="5">
        <f t="shared" si="32"/>
        <v>0</v>
      </c>
      <c r="AF123" s="6">
        <f>+AD123+SUM($D$18:$E$18)-SUM($AB$27:AB123)</f>
        <v>11905.846132402592</v>
      </c>
      <c r="AG123" s="10">
        <f t="shared" si="33"/>
        <v>1.8632080966787257E-3</v>
      </c>
      <c r="AH123" s="10">
        <f>+AD123/SUM(AB$27:AB123)-1</f>
        <v>1.8339096575710645E-2</v>
      </c>
      <c r="AI123" s="6">
        <f t="shared" si="34"/>
        <v>0</v>
      </c>
      <c r="AL123" s="6">
        <f t="shared" si="35"/>
        <v>0</v>
      </c>
      <c r="AM123" s="6">
        <f t="shared" si="36"/>
        <v>3341.1335603041798</v>
      </c>
      <c r="AN123" s="6">
        <f t="shared" si="37"/>
        <v>3141.363291272095</v>
      </c>
      <c r="AO123" s="5">
        <f t="shared" si="38"/>
        <v>0</v>
      </c>
      <c r="AP123" s="6">
        <f>+AN123+SUM($D$16:$E$18)-SUM($AL$27:AL123)</f>
        <v>26409.612291272093</v>
      </c>
      <c r="AQ123" s="10">
        <f t="shared" si="50"/>
        <v>2.3578090925726602E-3</v>
      </c>
      <c r="AR123" s="10">
        <f>+AN123/SUM(AL$27:AL123)-1</f>
        <v>3.0693025314258993E-3</v>
      </c>
      <c r="AT123" s="1">
        <f t="shared" si="51"/>
        <v>43131</v>
      </c>
      <c r="AU123">
        <f t="shared" si="39"/>
        <v>9282.553551363817</v>
      </c>
      <c r="AV123">
        <f t="shared" si="40"/>
        <v>7874.7776922119274</v>
      </c>
      <c r="AW123">
        <f t="shared" si="41"/>
        <v>15447.624254393628</v>
      </c>
      <c r="AX123">
        <f t="shared" si="42"/>
        <v>32604.955497969364</v>
      </c>
      <c r="AY123">
        <f t="shared" si="52"/>
        <v>3.3155947898492633E-2</v>
      </c>
      <c r="AZ123">
        <f t="shared" si="53"/>
        <v>9.4899922953783911E-3</v>
      </c>
      <c r="BA123">
        <f t="shared" si="54"/>
        <v>-6.3998947592743827E-3</v>
      </c>
      <c r="BB123">
        <f t="shared" si="55"/>
        <v>8.4256922609882157E-3</v>
      </c>
    </row>
    <row r="124" spans="1:54" x14ac:dyDescent="0.25">
      <c r="A124" s="1">
        <v>40326</v>
      </c>
      <c r="B124">
        <v>7.7629999999999999</v>
      </c>
      <c r="G124">
        <f t="shared" si="43"/>
        <v>1035.2024661511082</v>
      </c>
      <c r="H124">
        <f t="shared" si="44"/>
        <v>979.51671929512383</v>
      </c>
      <c r="I124" s="5">
        <f t="shared" si="29"/>
        <v>0</v>
      </c>
      <c r="J124" s="6">
        <f>+H124+SUM($D$16:$E$16)-SUM($F$27:F124)</f>
        <v>7959.9527192951227</v>
      </c>
      <c r="K124" s="10">
        <f t="shared" si="45"/>
        <v>8.2496068293358427E-4</v>
      </c>
      <c r="L124" s="10">
        <f>+H124/SUM(F$27:F124)-1</f>
        <v>4.2522616123141788E-2</v>
      </c>
      <c r="M124">
        <v>5.7080000000000002</v>
      </c>
      <c r="R124">
        <f t="shared" si="46"/>
        <v>795.63242143303307</v>
      </c>
      <c r="S124">
        <f t="shared" si="47"/>
        <v>732.70221848974779</v>
      </c>
      <c r="T124" s="5">
        <f t="shared" si="30"/>
        <v>0</v>
      </c>
      <c r="U124" s="6">
        <f>+S124+SUM($D$17:$E$17)-SUM($Q$27:Q124)</f>
        <v>6549.8612184897484</v>
      </c>
      <c r="V124" s="10">
        <f t="shared" si="31"/>
        <v>-7.8385799350488838E-5</v>
      </c>
      <c r="W124" s="10">
        <f>+S124/SUM(Q$27:Q124)-1</f>
        <v>-6.4047209471977173E-2</v>
      </c>
      <c r="X124">
        <v>2.843</v>
      </c>
      <c r="AC124">
        <f t="shared" si="48"/>
        <v>1511.8892172522205</v>
      </c>
      <c r="AD124">
        <f t="shared" si="49"/>
        <v>1430.6631249721481</v>
      </c>
      <c r="AE124" s="5">
        <f t="shared" si="32"/>
        <v>0</v>
      </c>
      <c r="AF124" s="6">
        <f>+AD124+SUM($D$18:$E$18)-SUM($AB$27:AB124)</f>
        <v>11901.317124972149</v>
      </c>
      <c r="AG124" s="10">
        <f t="shared" si="33"/>
        <v>-3.8040197900068851E-4</v>
      </c>
      <c r="AH124" s="10">
        <f>+AD124/SUM(AB$27:AB124)-1</f>
        <v>1.5125544026909354E-2</v>
      </c>
      <c r="AI124" s="6">
        <f t="shared" si="34"/>
        <v>0</v>
      </c>
      <c r="AL124" s="6">
        <f t="shared" si="35"/>
        <v>0</v>
      </c>
      <c r="AM124" s="6">
        <f t="shared" si="36"/>
        <v>3342.7241048363617</v>
      </c>
      <c r="AN124" s="6">
        <f t="shared" si="37"/>
        <v>3142.8820627570199</v>
      </c>
      <c r="AO124" s="5">
        <f t="shared" si="38"/>
        <v>0</v>
      </c>
      <c r="AP124" s="6">
        <f>+AN124+SUM($D$16:$E$18)-SUM($AL$27:AL124)</f>
        <v>26411.13106275702</v>
      </c>
      <c r="AQ124" s="10">
        <f t="shared" si="50"/>
        <v>5.7508284035945323E-5</v>
      </c>
      <c r="AR124" s="10">
        <f>+AN124/SUM(AL$27:AL124)-1</f>
        <v>3.5542617395254439E-3</v>
      </c>
      <c r="AT124" s="1">
        <f t="shared" si="51"/>
        <v>43159</v>
      </c>
      <c r="AU124">
        <f t="shared" si="39"/>
        <v>9072.8747975034494</v>
      </c>
      <c r="AV124">
        <f t="shared" si="40"/>
        <v>7644.2049476308111</v>
      </c>
      <c r="AW124">
        <f t="shared" si="41"/>
        <v>15000.853083980501</v>
      </c>
      <c r="AX124">
        <f t="shared" si="42"/>
        <v>31717.93282911475</v>
      </c>
      <c r="AY124">
        <f t="shared" si="52"/>
        <v>-2.2588477696372733E-2</v>
      </c>
      <c r="AZ124">
        <f t="shared" si="53"/>
        <v>-2.9279905235820247E-2</v>
      </c>
      <c r="BA124">
        <f t="shared" si="54"/>
        <v>-2.8921675142768666E-2</v>
      </c>
      <c r="BB124">
        <f t="shared" si="55"/>
        <v>-2.7205148889402953E-2</v>
      </c>
    </row>
    <row r="125" spans="1:54" x14ac:dyDescent="0.25">
      <c r="A125" s="1">
        <v>40329</v>
      </c>
      <c r="B125">
        <v>7.867</v>
      </c>
      <c r="G125">
        <f t="shared" si="43"/>
        <v>1049.0709521075316</v>
      </c>
      <c r="H125">
        <f t="shared" si="44"/>
        <v>992.6391898357258</v>
      </c>
      <c r="I125" s="5">
        <f t="shared" si="29"/>
        <v>0</v>
      </c>
      <c r="J125" s="6">
        <f>+H125+SUM($D$16:$E$16)-SUM($F$27:F125)</f>
        <v>7973.0751898357248</v>
      </c>
      <c r="K125" s="10">
        <f t="shared" si="45"/>
        <v>1.6485613675558675E-3</v>
      </c>
      <c r="L125" s="10">
        <f>+H125/SUM(F$27:F125)-1</f>
        <v>5.6489169269709816E-2</v>
      </c>
      <c r="M125">
        <v>5.71</v>
      </c>
      <c r="R125">
        <f t="shared" si="46"/>
        <v>795.91119943633828</v>
      </c>
      <c r="S125">
        <f t="shared" si="47"/>
        <v>732.95894666721438</v>
      </c>
      <c r="T125" s="5">
        <f t="shared" si="30"/>
        <v>0</v>
      </c>
      <c r="U125" s="6">
        <f>+S125+SUM($D$17:$E$17)-SUM($Q$27:Q125)</f>
        <v>6550.1179466672147</v>
      </c>
      <c r="V125" s="10">
        <f t="shared" si="31"/>
        <v>3.9195972082906039E-5</v>
      </c>
      <c r="W125" s="10">
        <f>+S125/SUM(Q$27:Q125)-1</f>
        <v>-6.3719265256655611E-2</v>
      </c>
      <c r="X125">
        <v>2.8530000000000002</v>
      </c>
      <c r="AC125">
        <f t="shared" si="48"/>
        <v>1517.2071532960204</v>
      </c>
      <c r="AD125">
        <f t="shared" si="49"/>
        <v>1435.6953554504184</v>
      </c>
      <c r="AE125" s="5">
        <f t="shared" si="32"/>
        <v>0</v>
      </c>
      <c r="AF125" s="6">
        <f>+AD125+SUM($D$18:$E$18)-SUM($AB$27:AB125)</f>
        <v>11906.349355450418</v>
      </c>
      <c r="AG125" s="10">
        <f t="shared" si="33"/>
        <v>4.2282971081508691E-4</v>
      </c>
      <c r="AH125" s="10">
        <f>+AD125/SUM(AB$27:AB125)-1</f>
        <v>1.869615797002222E-2</v>
      </c>
      <c r="AI125" s="6">
        <f t="shared" si="34"/>
        <v>0</v>
      </c>
      <c r="AL125" s="6">
        <f t="shared" si="35"/>
        <v>0</v>
      </c>
      <c r="AM125" s="6">
        <f t="shared" si="36"/>
        <v>3362.1893048398902</v>
      </c>
      <c r="AN125" s="6">
        <f t="shared" si="37"/>
        <v>3161.2934919533586</v>
      </c>
      <c r="AO125" s="5">
        <f t="shared" si="38"/>
        <v>0</v>
      </c>
      <c r="AP125" s="6">
        <f>+AN125+SUM($D$16:$E$18)-SUM($AL$27:AL125)</f>
        <v>26429.542491953358</v>
      </c>
      <c r="AQ125" s="10">
        <f t="shared" si="50"/>
        <v>6.9710869832073641E-4</v>
      </c>
      <c r="AR125" s="10">
        <f>+AN125/SUM(AL$27:AL125)-1</f>
        <v>9.4332186541521423E-3</v>
      </c>
      <c r="AT125" s="1">
        <f t="shared" si="51"/>
        <v>43190</v>
      </c>
      <c r="AU125">
        <f t="shared" si="39"/>
        <v>8856.235526119206</v>
      </c>
      <c r="AV125">
        <f t="shared" si="40"/>
        <v>7518.3595218727778</v>
      </c>
      <c r="AW125">
        <f t="shared" si="41"/>
        <v>14796.276169291508</v>
      </c>
      <c r="AX125">
        <f t="shared" si="42"/>
        <v>31170.871217283478</v>
      </c>
      <c r="AY125">
        <f t="shared" si="52"/>
        <v>-2.387768774720167E-2</v>
      </c>
      <c r="AZ125">
        <f t="shared" si="53"/>
        <v>-1.6462853445215031E-2</v>
      </c>
      <c r="BA125">
        <f t="shared" si="54"/>
        <v>-1.3637685373204644E-2</v>
      </c>
      <c r="BB125">
        <f t="shared" si="55"/>
        <v>-1.7247706992087108E-2</v>
      </c>
    </row>
    <row r="126" spans="1:54" x14ac:dyDescent="0.25">
      <c r="A126" s="1">
        <v>40330</v>
      </c>
      <c r="B126">
        <v>7.7169999999999996</v>
      </c>
      <c r="G126">
        <f t="shared" si="43"/>
        <v>1029.0683281319209</v>
      </c>
      <c r="H126">
        <f t="shared" si="44"/>
        <v>973.7125496329345</v>
      </c>
      <c r="I126" s="5">
        <f t="shared" si="29"/>
        <v>0</v>
      </c>
      <c r="J126" s="6">
        <f>+H126+SUM($D$16:$E$16)-SUM($F$27:F126)</f>
        <v>7954.1485496329351</v>
      </c>
      <c r="K126" s="10">
        <f t="shared" si="45"/>
        <v>-2.3738193547852005E-3</v>
      </c>
      <c r="L126" s="10">
        <f>+H126/SUM(F$27:F126)-1</f>
        <v>3.6345102231390536E-2</v>
      </c>
      <c r="M126">
        <v>5.6970000000000001</v>
      </c>
      <c r="R126">
        <f t="shared" si="46"/>
        <v>794.09914241485444</v>
      </c>
      <c r="S126">
        <f t="shared" si="47"/>
        <v>731.29021351368124</v>
      </c>
      <c r="T126" s="5">
        <f t="shared" si="30"/>
        <v>0</v>
      </c>
      <c r="U126" s="6">
        <f>+S126+SUM($D$17:$E$17)-SUM($Q$27:Q126)</f>
        <v>6548.4492135136807</v>
      </c>
      <c r="V126" s="10">
        <f t="shared" si="31"/>
        <v>-2.5476383282274639E-4</v>
      </c>
      <c r="W126" s="10">
        <f>+S126/SUM(Q$27:Q126)-1</f>
        <v>-6.5850902656246491E-2</v>
      </c>
      <c r="X126">
        <v>2.8479999999999999</v>
      </c>
      <c r="AC126">
        <f t="shared" si="48"/>
        <v>1514.5481852741204</v>
      </c>
      <c r="AD126">
        <f t="shared" si="49"/>
        <v>1433.1792402112833</v>
      </c>
      <c r="AE126" s="5">
        <f t="shared" si="32"/>
        <v>0</v>
      </c>
      <c r="AF126" s="6">
        <f>+AD126+SUM($D$18:$E$18)-SUM($AB$27:AB126)</f>
        <v>11903.833240211285</v>
      </c>
      <c r="AG126" s="10">
        <f t="shared" si="33"/>
        <v>-2.1132550070701583E-4</v>
      </c>
      <c r="AH126" s="10">
        <f>+AD126/SUM(AB$27:AB126)-1</f>
        <v>1.6910850998465676E-2</v>
      </c>
      <c r="AI126" s="6">
        <f t="shared" si="34"/>
        <v>0</v>
      </c>
      <c r="AL126" s="6">
        <f t="shared" si="35"/>
        <v>0</v>
      </c>
      <c r="AM126" s="6">
        <f t="shared" si="36"/>
        <v>3337.7156558208958</v>
      </c>
      <c r="AN126" s="6">
        <f t="shared" si="37"/>
        <v>3138.1820033578988</v>
      </c>
      <c r="AO126" s="5">
        <f t="shared" si="38"/>
        <v>0</v>
      </c>
      <c r="AP126" s="6">
        <f>+AN126+SUM($D$16:$E$18)-SUM($AL$27:AL126)</f>
        <v>26406.431003357899</v>
      </c>
      <c r="AQ126" s="10">
        <f t="shared" si="50"/>
        <v>-8.7445662755969433E-4</v>
      </c>
      <c r="AR126" s="10">
        <f>+AN126/SUM(AL$27:AL126)-1</f>
        <v>2.0534848900501945E-3</v>
      </c>
      <c r="AT126" s="1">
        <f t="shared" si="51"/>
        <v>43220</v>
      </c>
      <c r="AU126">
        <f t="shared" si="39"/>
        <v>8942.1566399625735</v>
      </c>
      <c r="AV126">
        <f t="shared" si="40"/>
        <v>7734.610118201741</v>
      </c>
      <c r="AW126">
        <f t="shared" si="41"/>
        <v>15032.825331956536</v>
      </c>
      <c r="AX126">
        <f t="shared" si="42"/>
        <v>31709.592090120834</v>
      </c>
      <c r="AY126">
        <f t="shared" si="52"/>
        <v>9.7017647723984801E-3</v>
      </c>
      <c r="AZ126">
        <f t="shared" si="53"/>
        <v>2.8763002846543317E-2</v>
      </c>
      <c r="BA126">
        <f t="shared" si="54"/>
        <v>1.5987074042046245E-2</v>
      </c>
      <c r="BB126">
        <f t="shared" si="55"/>
        <v>1.7282830148765527E-2</v>
      </c>
    </row>
    <row r="127" spans="1:54" x14ac:dyDescent="0.25">
      <c r="A127" s="1">
        <v>40332</v>
      </c>
      <c r="B127">
        <v>7.9009999999999998</v>
      </c>
      <c r="G127">
        <f t="shared" si="43"/>
        <v>1053.60488020867</v>
      </c>
      <c r="H127">
        <f t="shared" si="44"/>
        <v>996.92922828169173</v>
      </c>
      <c r="I127" s="5">
        <f t="shared" si="29"/>
        <v>0</v>
      </c>
      <c r="J127" s="6">
        <f>+H127+SUM($D$16:$E$16)-SUM($F$27:F127)</f>
        <v>7977.3652282816911</v>
      </c>
      <c r="K127" s="10">
        <f t="shared" si="45"/>
        <v>2.9188138119229379E-3</v>
      </c>
      <c r="L127" s="10">
        <f>+H127/SUM(F$27:F127)-1</f>
        <v>6.1055157798395321E-2</v>
      </c>
      <c r="M127">
        <v>5.7750000000000004</v>
      </c>
      <c r="R127">
        <f t="shared" si="46"/>
        <v>804.97148454375713</v>
      </c>
      <c r="S127">
        <f t="shared" si="47"/>
        <v>741.30261243487962</v>
      </c>
      <c r="T127" s="5">
        <f t="shared" si="30"/>
        <v>0</v>
      </c>
      <c r="U127" s="6">
        <f>+S127+SUM($D$17:$E$17)-SUM($Q$27:Q127)</f>
        <v>6558.4616124348795</v>
      </c>
      <c r="V127" s="10">
        <f t="shared" si="31"/>
        <v>1.5289725238361029E-3</v>
      </c>
      <c r="W127" s="10">
        <f>+S127/SUM(Q$27:Q127)-1</f>
        <v>-5.3061078258701655E-2</v>
      </c>
      <c r="X127">
        <v>2.9180000000000001</v>
      </c>
      <c r="AC127">
        <f t="shared" si="48"/>
        <v>1551.7737375807178</v>
      </c>
      <c r="AD127">
        <f t="shared" si="49"/>
        <v>1468.4048535591733</v>
      </c>
      <c r="AE127" s="5">
        <f t="shared" si="32"/>
        <v>0</v>
      </c>
      <c r="AF127" s="6">
        <f>+AD127+SUM($D$18:$E$18)-SUM($AB$27:AB127)</f>
        <v>11939.058853559174</v>
      </c>
      <c r="AG127" s="10">
        <f t="shared" si="33"/>
        <v>2.9591823605943368E-3</v>
      </c>
      <c r="AH127" s="10">
        <f>+AD127/SUM(AB$27:AB127)-1</f>
        <v>4.1905148600254183E-2</v>
      </c>
      <c r="AI127" s="6">
        <f t="shared" si="34"/>
        <v>0</v>
      </c>
      <c r="AL127" s="6">
        <f t="shared" si="35"/>
        <v>0</v>
      </c>
      <c r="AM127" s="6">
        <f t="shared" si="36"/>
        <v>3410.3501023331451</v>
      </c>
      <c r="AN127" s="6">
        <f t="shared" si="37"/>
        <v>3206.6366942757445</v>
      </c>
      <c r="AO127" s="5">
        <f t="shared" si="38"/>
        <v>0</v>
      </c>
      <c r="AP127" s="6">
        <f>+AN127+SUM($D$16:$E$18)-SUM($AL$27:AL127)</f>
        <v>26474.885694275745</v>
      </c>
      <c r="AQ127" s="10">
        <f t="shared" si="50"/>
        <v>2.5923492239121604E-3</v>
      </c>
      <c r="AR127" s="10">
        <f>+AN127/SUM(AL$27:AL127)-1</f>
        <v>2.3911765103849403E-2</v>
      </c>
      <c r="AT127" s="1">
        <f t="shared" si="51"/>
        <v>43251</v>
      </c>
      <c r="AU127">
        <f t="shared" si="39"/>
        <v>8901.555299848751</v>
      </c>
      <c r="AV127">
        <f t="shared" si="40"/>
        <v>7785.0343748875575</v>
      </c>
      <c r="AW127">
        <f t="shared" si="41"/>
        <v>15312.517596914375</v>
      </c>
      <c r="AX127">
        <f t="shared" si="42"/>
        <v>31999.107271650668</v>
      </c>
      <c r="AY127">
        <f t="shared" si="52"/>
        <v>-4.5404416125272018E-3</v>
      </c>
      <c r="AZ127">
        <f t="shared" si="53"/>
        <v>6.5193016732871811E-3</v>
      </c>
      <c r="BA127">
        <f t="shared" si="54"/>
        <v>1.8605435690340455E-2</v>
      </c>
      <c r="BB127">
        <f t="shared" si="55"/>
        <v>9.130208320151656E-3</v>
      </c>
    </row>
    <row r="128" spans="1:54" x14ac:dyDescent="0.25">
      <c r="A128" s="1">
        <v>40333</v>
      </c>
      <c r="B128">
        <v>7.9089999999999998</v>
      </c>
      <c r="G128">
        <f t="shared" si="43"/>
        <v>1054.6716868207025</v>
      </c>
      <c r="H128">
        <f t="shared" si="44"/>
        <v>997.93864909250726</v>
      </c>
      <c r="I128" s="5">
        <f t="shared" si="29"/>
        <v>0</v>
      </c>
      <c r="J128" s="6">
        <f>+H128+SUM($D$16:$E$16)-SUM($F$27:F128)</f>
        <v>7978.3746490925078</v>
      </c>
      <c r="K128" s="10">
        <f t="shared" si="45"/>
        <v>1.2653561444553318E-4</v>
      </c>
      <c r="L128" s="10">
        <f>+H128/SUM(F$27:F128)-1</f>
        <v>6.212950804043893E-2</v>
      </c>
      <c r="M128">
        <v>5.6539999999999999</v>
      </c>
      <c r="R128">
        <f t="shared" si="46"/>
        <v>788.10541534379263</v>
      </c>
      <c r="S128">
        <f t="shared" si="47"/>
        <v>725.77055769814876</v>
      </c>
      <c r="T128" s="5">
        <f t="shared" si="30"/>
        <v>0</v>
      </c>
      <c r="U128" s="6">
        <f>+S128+SUM($D$17:$E$17)-SUM($Q$27:Q128)</f>
        <v>6542.9295576981494</v>
      </c>
      <c r="V128" s="10">
        <f t="shared" si="31"/>
        <v>-2.3682466490740905E-3</v>
      </c>
      <c r="W128" s="10">
        <f>+S128/SUM(Q$27:Q128)-1</f>
        <v>-7.2901703285662256E-2</v>
      </c>
      <c r="X128">
        <v>2.8849999999999998</v>
      </c>
      <c r="AC128">
        <f t="shared" si="48"/>
        <v>1534.224548636179</v>
      </c>
      <c r="AD128">
        <f t="shared" si="49"/>
        <v>1451.7984929808822</v>
      </c>
      <c r="AE128" s="5">
        <f t="shared" si="32"/>
        <v>0</v>
      </c>
      <c r="AF128" s="6">
        <f>+AD128+SUM($D$18:$E$18)-SUM($AB$27:AB128)</f>
        <v>11922.452492980883</v>
      </c>
      <c r="AG128" s="10">
        <f t="shared" si="33"/>
        <v>-1.3909271058949457E-3</v>
      </c>
      <c r="AH128" s="10">
        <f>+AD128/SUM(AB$27:AB128)-1</f>
        <v>3.0122122587982414E-2</v>
      </c>
      <c r="AI128" s="6">
        <f t="shared" si="34"/>
        <v>0</v>
      </c>
      <c r="AL128" s="6">
        <f t="shared" si="35"/>
        <v>0</v>
      </c>
      <c r="AM128" s="6">
        <f t="shared" si="36"/>
        <v>3377.0016508006738</v>
      </c>
      <c r="AN128" s="6">
        <f t="shared" si="37"/>
        <v>3175.5076997715382</v>
      </c>
      <c r="AO128" s="5">
        <f t="shared" si="38"/>
        <v>0</v>
      </c>
      <c r="AP128" s="6">
        <f>+AN128+SUM($D$16:$E$18)-SUM($AL$27:AL128)</f>
        <v>26443.756699771537</v>
      </c>
      <c r="AQ128" s="10">
        <f t="shared" si="50"/>
        <v>-1.1757933485975203E-3</v>
      </c>
      <c r="AR128" s="10">
        <f>+AN128/SUM(AL$27:AL128)-1</f>
        <v>1.3971960022217234E-2</v>
      </c>
      <c r="AT128" s="1">
        <f t="shared" si="51"/>
        <v>43281</v>
      </c>
      <c r="AU128">
        <f t="shared" si="39"/>
        <v>8552.1077261824175</v>
      </c>
      <c r="AV128">
        <f t="shared" si="40"/>
        <v>7731.9601206689349</v>
      </c>
      <c r="AW128">
        <f t="shared" si="41"/>
        <v>15494.711963502426</v>
      </c>
      <c r="AX128">
        <f t="shared" si="42"/>
        <v>31778.779810353761</v>
      </c>
      <c r="AY128">
        <f t="shared" si="52"/>
        <v>-3.9256912067071159E-2</v>
      </c>
      <c r="AZ128">
        <f t="shared" si="53"/>
        <v>-6.8174720448025417E-3</v>
      </c>
      <c r="BA128">
        <f t="shared" si="54"/>
        <v>1.1898393940442897E-2</v>
      </c>
      <c r="BB128">
        <f t="shared" si="55"/>
        <v>-6.8854252534759075E-3</v>
      </c>
    </row>
    <row r="129" spans="1:54" x14ac:dyDescent="0.25">
      <c r="A129" s="1">
        <v>40337</v>
      </c>
      <c r="B129">
        <v>7.7869999999999999</v>
      </c>
      <c r="C129">
        <f>+$C$16</f>
        <v>60</v>
      </c>
      <c r="D129" s="7">
        <f>+$G$16</f>
        <v>5.016</v>
      </c>
      <c r="E129" s="7">
        <f>+$J$16</f>
        <v>0.46199999999999997</v>
      </c>
      <c r="F129" s="6">
        <f>+C129-D129-E129</f>
        <v>54.521999999999998</v>
      </c>
      <c r="G129">
        <f t="shared" si="43"/>
        <v>1092.9248859872057</v>
      </c>
      <c r="H129">
        <f t="shared" si="44"/>
        <v>1037.0669817275705</v>
      </c>
      <c r="I129" s="5">
        <f t="shared" si="29"/>
        <v>285360</v>
      </c>
      <c r="J129" s="6">
        <f>+H129+SUM($D$16:$E$16)-SUM($F$27:F129)</f>
        <v>7962.98098172757</v>
      </c>
      <c r="K129" s="10">
        <f t="shared" si="45"/>
        <v>-1.9294239794428458E-3</v>
      </c>
      <c r="L129" s="10">
        <f>+H129/SUM(F$27:F129)-1</f>
        <v>4.3236683473633297E-2</v>
      </c>
      <c r="M129">
        <v>5.556</v>
      </c>
      <c r="N129">
        <f>+$C$17</f>
        <v>50</v>
      </c>
      <c r="O129" s="7">
        <f>+$G$17</f>
        <v>4.1800000000000006</v>
      </c>
      <c r="P129" s="7">
        <f>+$J$17</f>
        <v>0.38500000000000001</v>
      </c>
      <c r="Q129" s="6">
        <f>+N129-O129-P129</f>
        <v>45.435000000000002</v>
      </c>
      <c r="R129">
        <f t="shared" si="46"/>
        <v>824.445293181838</v>
      </c>
      <c r="S129">
        <f t="shared" si="47"/>
        <v>758.62587700228414</v>
      </c>
      <c r="T129" s="5">
        <f t="shared" si="30"/>
        <v>237800</v>
      </c>
      <c r="U129" s="6">
        <f>+S129+SUM($D$17:$E$17)-SUM($Q$27:Q129)</f>
        <v>6530.3498770022843</v>
      </c>
      <c r="V129" s="10">
        <f t="shared" si="31"/>
        <v>-1.9226373423300025E-3</v>
      </c>
      <c r="W129" s="10">
        <f>+S129/SUM(Q$27:Q129)-1</f>
        <v>-8.4090475877262816E-2</v>
      </c>
      <c r="X129">
        <v>2.8860000000000001</v>
      </c>
      <c r="Y129">
        <f>+$C$18</f>
        <v>90</v>
      </c>
      <c r="Z129" s="7">
        <f>+$G$18</f>
        <v>7.5240000000000009</v>
      </c>
      <c r="AA129" s="7">
        <f>+$J$18</f>
        <v>0.69300000000000006</v>
      </c>
      <c r="AB129" s="6">
        <f>+Y129-Z129-AA129</f>
        <v>81.783000000000001</v>
      </c>
      <c r="AC129">
        <f t="shared" si="48"/>
        <v>1616.5393422405589</v>
      </c>
      <c r="AD129">
        <f t="shared" si="49"/>
        <v>1534.0847160287092</v>
      </c>
      <c r="AE129" s="5">
        <f t="shared" si="32"/>
        <v>428040</v>
      </c>
      <c r="AF129" s="6">
        <f>+AD129+SUM($D$18:$E$18)-SUM($AB$27:AB129)</f>
        <v>11922.95571602871</v>
      </c>
      <c r="AG129" s="10">
        <f t="shared" si="33"/>
        <v>4.2208014510602965E-5</v>
      </c>
      <c r="AH129" s="10">
        <f>+AD129/SUM(AB$27:AB129)-1</f>
        <v>2.8807511642996442E-2</v>
      </c>
      <c r="AI129" s="6">
        <f t="shared" si="34"/>
        <v>200</v>
      </c>
      <c r="AL129" s="6">
        <f t="shared" si="35"/>
        <v>181.74</v>
      </c>
      <c r="AM129" s="6">
        <f t="shared" si="36"/>
        <v>3533.9095214096023</v>
      </c>
      <c r="AN129" s="6">
        <f t="shared" si="37"/>
        <v>3329.7775747585638</v>
      </c>
      <c r="AO129" s="5">
        <f t="shared" si="38"/>
        <v>951200</v>
      </c>
      <c r="AP129" s="6">
        <f>+AN129+SUM($D$16:$E$18)-SUM($AL$27:AL129)</f>
        <v>26416.286574758564</v>
      </c>
      <c r="AQ129" s="10">
        <f t="shared" si="50"/>
        <v>-1.0388132565600783E-3</v>
      </c>
      <c r="AR129" s="10">
        <f>+AN129/SUM(AL$27:AL129)-1</f>
        <v>4.9152313250782065E-3</v>
      </c>
      <c r="AT129" s="1">
        <f t="shared" si="51"/>
        <v>43312</v>
      </c>
      <c r="AU129">
        <f t="shared" si="39"/>
        <v>8719.9923797721895</v>
      </c>
      <c r="AV129">
        <f t="shared" si="40"/>
        <v>7857.1648785730731</v>
      </c>
      <c r="AW129">
        <f t="shared" si="41"/>
        <v>16002.683194813944</v>
      </c>
      <c r="AX129">
        <f t="shared" si="42"/>
        <v>32579.840453159188</v>
      </c>
      <c r="AY129">
        <f t="shared" si="52"/>
        <v>1.9630792661297969E-2</v>
      </c>
      <c r="AZ129">
        <f t="shared" si="53"/>
        <v>1.6193145845313284E-2</v>
      </c>
      <c r="BA129">
        <f t="shared" si="54"/>
        <v>3.278352204984758E-2</v>
      </c>
      <c r="BB129">
        <f t="shared" si="55"/>
        <v>2.5207407193917453E-2</v>
      </c>
    </row>
    <row r="130" spans="1:54" x14ac:dyDescent="0.25">
      <c r="A130" s="1">
        <v>40338</v>
      </c>
      <c r="B130">
        <v>7.7539999999999996</v>
      </c>
      <c r="G130">
        <f t="shared" si="43"/>
        <v>1088.2932536207516</v>
      </c>
      <c r="H130">
        <f t="shared" si="44"/>
        <v>1032.6720657911367</v>
      </c>
      <c r="I130" s="5">
        <f t="shared" si="29"/>
        <v>0</v>
      </c>
      <c r="J130" s="6">
        <f>+H130+SUM($D$16:$E$16)-SUM($F$27:F130)</f>
        <v>7958.5860657911371</v>
      </c>
      <c r="K130" s="10">
        <f t="shared" si="45"/>
        <v>-5.519184268450994E-4</v>
      </c>
      <c r="L130" s="10">
        <f>+H130/SUM(F$27:F130)-1</f>
        <v>3.8815621375953846E-2</v>
      </c>
      <c r="M130">
        <v>5.6459999999999999</v>
      </c>
      <c r="R130">
        <f t="shared" si="46"/>
        <v>837.80023853575551</v>
      </c>
      <c r="S130">
        <f t="shared" si="47"/>
        <v>770.91463310923257</v>
      </c>
      <c r="T130" s="5">
        <f t="shared" si="30"/>
        <v>0</v>
      </c>
      <c r="U130" s="6">
        <f>+S130+SUM($D$17:$E$17)-SUM($Q$27:Q130)</f>
        <v>6542.6386331092326</v>
      </c>
      <c r="V130" s="10">
        <f t="shared" si="31"/>
        <v>1.8817913800033281E-3</v>
      </c>
      <c r="W130" s="10">
        <f>+S130/SUM(Q$27:Q130)-1</f>
        <v>-6.9253928510263796E-2</v>
      </c>
      <c r="X130">
        <v>2.8839999999999999</v>
      </c>
      <c r="AC130">
        <f t="shared" si="48"/>
        <v>1615.4190793561231</v>
      </c>
      <c r="AD130">
        <f t="shared" si="49"/>
        <v>1533.0215942573793</v>
      </c>
      <c r="AE130" s="5">
        <f t="shared" si="32"/>
        <v>0</v>
      </c>
      <c r="AF130" s="6">
        <f>+AD130+SUM($D$18:$E$18)-SUM($AB$27:AB130)</f>
        <v>11921.892594257381</v>
      </c>
      <c r="AG130" s="10">
        <f t="shared" si="33"/>
        <v>-8.9165958227943598E-5</v>
      </c>
      <c r="AH130" s="10">
        <f>+AD130/SUM(AB$27:AB130)-1</f>
        <v>2.809454732446337E-2</v>
      </c>
      <c r="AI130" s="6">
        <f t="shared" si="34"/>
        <v>0</v>
      </c>
      <c r="AL130" s="6">
        <f t="shared" si="35"/>
        <v>0</v>
      </c>
      <c r="AM130" s="6">
        <f t="shared" si="36"/>
        <v>3541.5125715126305</v>
      </c>
      <c r="AN130" s="6">
        <f t="shared" si="37"/>
        <v>3336.6082931577484</v>
      </c>
      <c r="AO130" s="5">
        <f t="shared" si="38"/>
        <v>0</v>
      </c>
      <c r="AP130" s="6">
        <f>+AN130+SUM($D$16:$E$18)-SUM($AL$27:AL130)</f>
        <v>26423.117293157749</v>
      </c>
      <c r="AQ130" s="10">
        <f t="shared" si="50"/>
        <v>2.5857981135435359E-4</v>
      </c>
      <c r="AR130" s="10">
        <f>+AN130/SUM(AL$27:AL130)-1</f>
        <v>6.9767182580997567E-3</v>
      </c>
      <c r="AT130" s="1">
        <f t="shared" si="51"/>
        <v>43343</v>
      </c>
      <c r="AU130">
        <f t="shared" si="39"/>
        <v>8554.1477438971415</v>
      </c>
      <c r="AV130">
        <f t="shared" si="40"/>
        <v>7756.5481811253921</v>
      </c>
      <c r="AW130">
        <f t="shared" si="41"/>
        <v>16194.525125783754</v>
      </c>
      <c r="AX130">
        <f t="shared" si="42"/>
        <v>32505.221050806267</v>
      </c>
      <c r="AY130">
        <f t="shared" si="52"/>
        <v>-1.9018896881121017E-2</v>
      </c>
      <c r="AZ130">
        <f t="shared" si="53"/>
        <v>-1.2805725602382134E-2</v>
      </c>
      <c r="BA130">
        <f t="shared" si="54"/>
        <v>1.1988110283404296E-2</v>
      </c>
      <c r="BB130">
        <f t="shared" si="55"/>
        <v>-2.2903550574534526E-3</v>
      </c>
    </row>
    <row r="131" spans="1:54" x14ac:dyDescent="0.25">
      <c r="A131" s="1">
        <v>40339</v>
      </c>
      <c r="B131">
        <v>7.819</v>
      </c>
      <c r="G131">
        <f t="shared" si="43"/>
        <v>1097.4161658577066</v>
      </c>
      <c r="H131">
        <f t="shared" si="44"/>
        <v>1041.3287183932034</v>
      </c>
      <c r="I131" s="5">
        <f t="shared" si="29"/>
        <v>0</v>
      </c>
      <c r="J131" s="6">
        <f>+H131+SUM($D$16:$E$16)-SUM($F$27:F131)</f>
        <v>7967.2427183932041</v>
      </c>
      <c r="K131" s="10">
        <f t="shared" si="45"/>
        <v>1.0877123813834988E-3</v>
      </c>
      <c r="L131" s="10">
        <f>+H131/SUM(F$27:F131)-1</f>
        <v>4.7523773992595331E-2</v>
      </c>
      <c r="M131">
        <v>5.7320000000000002</v>
      </c>
      <c r="R131">
        <f t="shared" si="46"/>
        <v>850.56163076283224</v>
      </c>
      <c r="S131">
        <f t="shared" si="47"/>
        <v>782.65722227809442</v>
      </c>
      <c r="T131" s="5">
        <f t="shared" si="30"/>
        <v>0</v>
      </c>
      <c r="U131" s="6">
        <f>+S131+SUM($D$17:$E$17)-SUM($Q$27:Q131)</f>
        <v>6554.3812222780944</v>
      </c>
      <c r="V131" s="10">
        <f t="shared" si="31"/>
        <v>1.7947788082681715E-3</v>
      </c>
      <c r="W131" s="10">
        <f>+S131/SUM(Q$27:Q131)-1</f>
        <v>-5.5076783248464767E-2</v>
      </c>
      <c r="X131">
        <v>2.9209999999999998</v>
      </c>
      <c r="AC131">
        <f t="shared" si="48"/>
        <v>1636.1439427181813</v>
      </c>
      <c r="AD131">
        <f t="shared" si="49"/>
        <v>1552.6893470269779</v>
      </c>
      <c r="AE131" s="5">
        <f t="shared" si="32"/>
        <v>0</v>
      </c>
      <c r="AF131" s="6">
        <f>+AD131+SUM($D$18:$E$18)-SUM($AB$27:AB131)</f>
        <v>11941.56034702698</v>
      </c>
      <c r="AG131" s="10">
        <f t="shared" si="33"/>
        <v>1.6497173258440689E-3</v>
      </c>
      <c r="AH131" s="10">
        <f>+AD131/SUM(AB$27:AB131)-1</f>
        <v>4.1284387217322305E-2</v>
      </c>
      <c r="AI131" s="6">
        <f t="shared" si="34"/>
        <v>0</v>
      </c>
      <c r="AL131" s="6">
        <f t="shared" si="35"/>
        <v>0</v>
      </c>
      <c r="AM131" s="6">
        <f t="shared" si="36"/>
        <v>3584.1217393387201</v>
      </c>
      <c r="AN131" s="6">
        <f t="shared" si="37"/>
        <v>3376.6752876982755</v>
      </c>
      <c r="AO131" s="5">
        <f t="shared" si="38"/>
        <v>0</v>
      </c>
      <c r="AP131" s="6">
        <f>+AN131+SUM($D$16:$E$18)-SUM($AL$27:AL131)</f>
        <v>26463.184287698277</v>
      </c>
      <c r="AQ131" s="10">
        <f t="shared" si="50"/>
        <v>1.516361377652542E-3</v>
      </c>
      <c r="AR131" s="10">
        <f>+AN131/SUM(AL$27:AL131)-1</f>
        <v>1.9068797138207527E-2</v>
      </c>
      <c r="AT131" s="1">
        <f t="shared" si="51"/>
        <v>43373</v>
      </c>
      <c r="AU131">
        <f t="shared" si="39"/>
        <v>8518.207761815047</v>
      </c>
      <c r="AV131">
        <f t="shared" si="40"/>
        <v>7705.5820288760815</v>
      </c>
      <c r="AW131">
        <f t="shared" si="41"/>
        <v>16359.613527012039</v>
      </c>
      <c r="AX131">
        <f t="shared" si="42"/>
        <v>32583.403317703145</v>
      </c>
      <c r="AY131">
        <f t="shared" si="52"/>
        <v>-4.2014684756568332E-3</v>
      </c>
      <c r="AZ131">
        <f t="shared" si="53"/>
        <v>-6.5707259284910613E-3</v>
      </c>
      <c r="BA131">
        <f t="shared" si="54"/>
        <v>1.0194087195890988E-2</v>
      </c>
      <c r="BB131">
        <f t="shared" si="55"/>
        <v>2.4052218188173047E-3</v>
      </c>
    </row>
    <row r="132" spans="1:54" x14ac:dyDescent="0.25">
      <c r="A132" s="1">
        <v>40340</v>
      </c>
      <c r="B132">
        <v>7.9050000000000002</v>
      </c>
      <c r="G132">
        <f t="shared" si="43"/>
        <v>1109.4864805096779</v>
      </c>
      <c r="H132">
        <f t="shared" si="44"/>
        <v>1052.7821356820916</v>
      </c>
      <c r="I132" s="5">
        <f t="shared" si="29"/>
        <v>0</v>
      </c>
      <c r="J132" s="6">
        <f>+H132+SUM($D$16:$E$16)-SUM($F$27:F132)</f>
        <v>7978.6961356820912</v>
      </c>
      <c r="K132" s="10">
        <f t="shared" si="45"/>
        <v>1.4375634951406813E-3</v>
      </c>
      <c r="L132" s="10">
        <f>+H132/SUM(F$27:F132)-1</f>
        <v>5.9045329762305698E-2</v>
      </c>
      <c r="M132">
        <v>5.7720000000000002</v>
      </c>
      <c r="R132">
        <f t="shared" si="46"/>
        <v>856.49716203124001</v>
      </c>
      <c r="S132">
        <f t="shared" si="47"/>
        <v>788.11889165896048</v>
      </c>
      <c r="T132" s="5">
        <f t="shared" si="30"/>
        <v>0</v>
      </c>
      <c r="U132" s="6">
        <f>+S132+SUM($D$17:$E$17)-SUM($Q$27:Q132)</f>
        <v>6559.842891658961</v>
      </c>
      <c r="V132" s="10">
        <f t="shared" si="31"/>
        <v>8.3328527829640286E-4</v>
      </c>
      <c r="W132" s="10">
        <f>+S132/SUM(Q$27:Q132)-1</f>
        <v>-4.848276219646519E-2</v>
      </c>
      <c r="X132">
        <v>2.9249999999999998</v>
      </c>
      <c r="AC132">
        <f t="shared" si="48"/>
        <v>1638.3844684870523</v>
      </c>
      <c r="AD132">
        <f t="shared" si="49"/>
        <v>1554.8155905696372</v>
      </c>
      <c r="AE132" s="5">
        <f t="shared" si="32"/>
        <v>0</v>
      </c>
      <c r="AF132" s="6">
        <f>+AD132+SUM($D$18:$E$18)-SUM($AB$27:AB132)</f>
        <v>11943.686590569638</v>
      </c>
      <c r="AG132" s="10">
        <f t="shared" si="33"/>
        <v>1.7805408010906909E-4</v>
      </c>
      <c r="AH132" s="10">
        <f>+AD132/SUM(AB$27:AB132)-1</f>
        <v>4.2710315854388003E-2</v>
      </c>
      <c r="AI132" s="6">
        <f t="shared" si="34"/>
        <v>0</v>
      </c>
      <c r="AL132" s="6">
        <f t="shared" si="35"/>
        <v>0</v>
      </c>
      <c r="AM132" s="6">
        <f t="shared" si="36"/>
        <v>3604.3681110279704</v>
      </c>
      <c r="AN132" s="6">
        <f t="shared" si="37"/>
        <v>3395.7166179106894</v>
      </c>
      <c r="AO132" s="5">
        <f t="shared" si="38"/>
        <v>0</v>
      </c>
      <c r="AP132" s="6">
        <f>+AN132+SUM($D$16:$E$18)-SUM($AL$27:AL132)</f>
        <v>26482.225617910692</v>
      </c>
      <c r="AQ132" s="10">
        <f t="shared" si="50"/>
        <v>7.195404001802963E-4</v>
      </c>
      <c r="AR132" s="10">
        <f>+AN132/SUM(AL$27:AL132)-1</f>
        <v>2.4815404028769139E-2</v>
      </c>
      <c r="AT132" s="1">
        <f t="shared" si="51"/>
        <v>43404</v>
      </c>
      <c r="AU132">
        <f t="shared" si="39"/>
        <v>8048.9475105334195</v>
      </c>
      <c r="AV132">
        <f t="shared" si="40"/>
        <v>7245.2912243245337</v>
      </c>
      <c r="AW132">
        <f t="shared" si="41"/>
        <v>16092.232880682981</v>
      </c>
      <c r="AX132">
        <f t="shared" si="42"/>
        <v>31386.471615540915</v>
      </c>
      <c r="AY132">
        <f t="shared" si="52"/>
        <v>-5.508908263369694E-2</v>
      </c>
      <c r="AZ132">
        <f t="shared" si="53"/>
        <v>-5.9734722546154639E-2</v>
      </c>
      <c r="BA132">
        <f t="shared" si="54"/>
        <v>-1.6343946382814889E-2</v>
      </c>
      <c r="BB132">
        <f t="shared" si="55"/>
        <v>-3.6734397892436155E-2</v>
      </c>
    </row>
    <row r="133" spans="1:54" x14ac:dyDescent="0.25">
      <c r="A133" s="1">
        <v>40343</v>
      </c>
      <c r="B133">
        <v>7.9</v>
      </c>
      <c r="G133">
        <f t="shared" si="43"/>
        <v>1108.7847180299123</v>
      </c>
      <c r="H133">
        <f t="shared" si="44"/>
        <v>1052.1162393280865</v>
      </c>
      <c r="I133" s="5">
        <f t="shared" si="29"/>
        <v>0</v>
      </c>
      <c r="J133" s="6">
        <f>+H133+SUM($D$16:$E$16)-SUM($F$27:F133)</f>
        <v>7978.0302393280863</v>
      </c>
      <c r="K133" s="10">
        <f t="shared" si="45"/>
        <v>-8.3459294937582307E-5</v>
      </c>
      <c r="L133" s="10">
        <f>+H133/SUM(F$27:F133)-1</f>
        <v>5.8375471868717943E-2</v>
      </c>
      <c r="M133">
        <v>5.843</v>
      </c>
      <c r="R133">
        <f t="shared" si="46"/>
        <v>867.03273003266372</v>
      </c>
      <c r="S133">
        <f t="shared" si="47"/>
        <v>797.81335480999758</v>
      </c>
      <c r="T133" s="5">
        <f t="shared" si="30"/>
        <v>0</v>
      </c>
      <c r="U133" s="6">
        <f>+S133+SUM($D$17:$E$17)-SUM($Q$27:Q133)</f>
        <v>6569.5373548099979</v>
      </c>
      <c r="V133" s="10">
        <f t="shared" si="31"/>
        <v>1.4778498984120425E-3</v>
      </c>
      <c r="W133" s="10">
        <f>+S133/SUM(Q$27:Q133)-1</f>
        <v>-3.6778374829166016E-2</v>
      </c>
      <c r="X133">
        <v>2.92</v>
      </c>
      <c r="AC133">
        <f t="shared" si="48"/>
        <v>1635.5838112759634</v>
      </c>
      <c r="AD133">
        <f t="shared" si="49"/>
        <v>1552.157786141313</v>
      </c>
      <c r="AE133" s="5">
        <f t="shared" si="32"/>
        <v>0</v>
      </c>
      <c r="AF133" s="6">
        <f>+AD133+SUM($D$18:$E$18)-SUM($AB$27:AB133)</f>
        <v>11941.028786141314</v>
      </c>
      <c r="AG133" s="10">
        <f t="shared" si="33"/>
        <v>-2.2252797812205571E-4</v>
      </c>
      <c r="AH133" s="10">
        <f>+AD133/SUM(AB$27:AB133)-1</f>
        <v>4.0927905058055769E-2</v>
      </c>
      <c r="AI133" s="6">
        <f t="shared" si="34"/>
        <v>0</v>
      </c>
      <c r="AL133" s="6">
        <f t="shared" si="35"/>
        <v>0</v>
      </c>
      <c r="AM133" s="6">
        <f t="shared" si="36"/>
        <v>3611.4012593385396</v>
      </c>
      <c r="AN133" s="6">
        <f t="shared" si="37"/>
        <v>3402.0873802793972</v>
      </c>
      <c r="AO133" s="5">
        <f t="shared" si="38"/>
        <v>0</v>
      </c>
      <c r="AP133" s="6">
        <f>+AN133+SUM($D$16:$E$18)-SUM($AL$27:AL133)</f>
        <v>26488.596380279399</v>
      </c>
      <c r="AQ133" s="10">
        <f t="shared" si="50"/>
        <v>2.4056748328571409E-4</v>
      </c>
      <c r="AR133" s="10">
        <f>+AN133/SUM(AL$27:AL133)-1</f>
        <v>2.6738077839776331E-2</v>
      </c>
      <c r="AT133" s="1">
        <f t="shared" si="51"/>
        <v>43434</v>
      </c>
      <c r="AU133">
        <f t="shared" si="39"/>
        <v>8269.1143207722671</v>
      </c>
      <c r="AV133">
        <f t="shared" si="40"/>
        <v>7085.7575979329786</v>
      </c>
      <c r="AW133">
        <f t="shared" si="41"/>
        <v>16641.518772154486</v>
      </c>
      <c r="AX133">
        <f t="shared" si="42"/>
        <v>31996.390690859713</v>
      </c>
      <c r="AY133">
        <f t="shared" si="52"/>
        <v>2.7353490621068399E-2</v>
      </c>
      <c r="AZ133">
        <f t="shared" si="53"/>
        <v>-2.2018939122275039E-2</v>
      </c>
      <c r="BA133">
        <f t="shared" si="54"/>
        <v>3.41336031826176E-2</v>
      </c>
      <c r="BB133">
        <f t="shared" si="55"/>
        <v>1.9432546696864117E-2</v>
      </c>
    </row>
    <row r="134" spans="1:54" x14ac:dyDescent="0.25">
      <c r="A134" s="1">
        <v>40344</v>
      </c>
      <c r="B134">
        <v>7.9329999999999998</v>
      </c>
      <c r="G134">
        <f t="shared" si="43"/>
        <v>1113.4163503963662</v>
      </c>
      <c r="H134">
        <f t="shared" si="44"/>
        <v>1056.5111552645203</v>
      </c>
      <c r="I134" s="5">
        <f t="shared" si="29"/>
        <v>0</v>
      </c>
      <c r="J134" s="6">
        <f>+H134+SUM($D$16:$E$16)-SUM($F$27:F134)</f>
        <v>7982.425155264521</v>
      </c>
      <c r="K134" s="10">
        <f t="shared" si="45"/>
        <v>5.5087732242098397E-4</v>
      </c>
      <c r="L134" s="10">
        <f>+H134/SUM(F$27:F134)-1</f>
        <v>6.2796533966397394E-2</v>
      </c>
      <c r="M134">
        <v>5.8840000000000003</v>
      </c>
      <c r="R134">
        <f t="shared" si="46"/>
        <v>873.11664958278163</v>
      </c>
      <c r="S134">
        <f t="shared" si="47"/>
        <v>803.41156592538516</v>
      </c>
      <c r="T134" s="5">
        <f t="shared" si="30"/>
        <v>0</v>
      </c>
      <c r="U134" s="6">
        <f>+S134+SUM($D$17:$E$17)-SUM($Q$27:Q134)</f>
        <v>6575.135565925385</v>
      </c>
      <c r="V134" s="10">
        <f t="shared" si="31"/>
        <v>8.5214693410451403E-4</v>
      </c>
      <c r="W134" s="10">
        <f>+S134/SUM(Q$27:Q134)-1</f>
        <v>-3.0019503250866442E-2</v>
      </c>
      <c r="X134">
        <v>2.9430000000000001</v>
      </c>
      <c r="AC134">
        <f t="shared" si="48"/>
        <v>1648.4668344469726</v>
      </c>
      <c r="AD134">
        <f t="shared" si="49"/>
        <v>1564.3836865116041</v>
      </c>
      <c r="AE134" s="5">
        <f t="shared" si="32"/>
        <v>0</v>
      </c>
      <c r="AF134" s="6">
        <f>+AD134+SUM($D$18:$E$18)-SUM($AB$27:AB134)</f>
        <v>11953.254686511606</v>
      </c>
      <c r="AG134" s="10">
        <f t="shared" si="33"/>
        <v>1.0238565360867202E-3</v>
      </c>
      <c r="AH134" s="10">
        <f>+AD134/SUM(AB$27:AB134)-1</f>
        <v>4.9126994721184092E-2</v>
      </c>
      <c r="AI134" s="6">
        <f t="shared" si="34"/>
        <v>0</v>
      </c>
      <c r="AL134" s="6">
        <f t="shared" si="35"/>
        <v>0</v>
      </c>
      <c r="AM134" s="6">
        <f t="shared" si="36"/>
        <v>3634.9998344261203</v>
      </c>
      <c r="AN134" s="6">
        <f t="shared" si="37"/>
        <v>3424.3064077015097</v>
      </c>
      <c r="AO134" s="5">
        <f t="shared" si="38"/>
        <v>0</v>
      </c>
      <c r="AP134" s="6">
        <f>+AN134+SUM($D$16:$E$18)-SUM($AL$27:AL134)</f>
        <v>26510.81540770151</v>
      </c>
      <c r="AQ134" s="10">
        <f t="shared" si="50"/>
        <v>8.3881482820480358E-4</v>
      </c>
      <c r="AR134" s="10">
        <f>+AN134/SUM(AL$27:AL134)-1</f>
        <v>3.3443702639153194E-2</v>
      </c>
      <c r="AT134" s="1">
        <f t="shared" si="51"/>
        <v>43465</v>
      </c>
      <c r="AU134">
        <f t="shared" si="39"/>
        <v>7894.7117020819542</v>
      </c>
      <c r="AV134">
        <f t="shared" si="40"/>
        <v>6773.8533729043575</v>
      </c>
      <c r="AW134">
        <f t="shared" si="41"/>
        <v>15370.98221168286</v>
      </c>
      <c r="AX134">
        <f t="shared" si="42"/>
        <v>30039.547286669145</v>
      </c>
      <c r="AY134">
        <f t="shared" si="52"/>
        <v>-4.5277233348897106E-2</v>
      </c>
      <c r="AZ134">
        <f t="shared" si="53"/>
        <v>-4.4018472367670092E-2</v>
      </c>
      <c r="BA134">
        <f t="shared" si="54"/>
        <v>-7.6347392198214403E-2</v>
      </c>
      <c r="BB134">
        <f t="shared" si="55"/>
        <v>-6.1158254476170404E-2</v>
      </c>
    </row>
    <row r="135" spans="1:54" x14ac:dyDescent="0.25">
      <c r="A135" s="1">
        <v>40345</v>
      </c>
      <c r="B135">
        <v>7.9740000000000002</v>
      </c>
      <c r="G135">
        <f t="shared" si="43"/>
        <v>1119.1708027304455</v>
      </c>
      <c r="H135">
        <f t="shared" si="44"/>
        <v>1061.9715053673622</v>
      </c>
      <c r="I135" s="5">
        <f t="shared" si="29"/>
        <v>0</v>
      </c>
      <c r="J135" s="6">
        <f>+H135+SUM($D$16:$E$16)-SUM($F$27:F135)</f>
        <v>7987.8855053673624</v>
      </c>
      <c r="K135" s="10">
        <f t="shared" si="45"/>
        <v>6.8404651426523522E-4</v>
      </c>
      <c r="L135" s="10">
        <f>+H135/SUM(F$27:F135)-1</f>
        <v>6.8289368693817076E-2</v>
      </c>
      <c r="M135">
        <v>5.8890000000000002</v>
      </c>
      <c r="R135">
        <f t="shared" si="46"/>
        <v>873.85859099133256</v>
      </c>
      <c r="S135">
        <f t="shared" si="47"/>
        <v>804.09427459799338</v>
      </c>
      <c r="T135" s="5">
        <f t="shared" si="30"/>
        <v>0</v>
      </c>
      <c r="U135" s="6">
        <f>+S135+SUM($D$17:$E$17)-SUM($Q$27:Q135)</f>
        <v>6575.8182745979939</v>
      </c>
      <c r="V135" s="10">
        <f t="shared" si="31"/>
        <v>1.0383187780149683E-4</v>
      </c>
      <c r="W135" s="10">
        <f>+S135/SUM(Q$27:Q135)-1</f>
        <v>-2.9195250619366564E-2</v>
      </c>
      <c r="X135">
        <v>2.9470000000000001</v>
      </c>
      <c r="AC135">
        <f t="shared" si="48"/>
        <v>1650.7073602158437</v>
      </c>
      <c r="AD135">
        <f t="shared" si="49"/>
        <v>1566.5099300542634</v>
      </c>
      <c r="AE135" s="5">
        <f t="shared" si="32"/>
        <v>0</v>
      </c>
      <c r="AF135" s="6">
        <f>+AD135+SUM($D$18:$E$18)-SUM($AB$27:AB135)</f>
        <v>11955.380930054265</v>
      </c>
      <c r="AG135" s="10">
        <f t="shared" si="33"/>
        <v>1.7787988279538425E-4</v>
      </c>
      <c r="AH135" s="10">
        <f>+AD135/SUM(AB$27:AB135)-1</f>
        <v>5.0552923358250013E-2</v>
      </c>
      <c r="AI135" s="6">
        <f t="shared" si="34"/>
        <v>0</v>
      </c>
      <c r="AL135" s="6">
        <f t="shared" si="35"/>
        <v>0</v>
      </c>
      <c r="AM135" s="6">
        <f t="shared" si="36"/>
        <v>3643.7367539376219</v>
      </c>
      <c r="AN135" s="6">
        <f t="shared" si="37"/>
        <v>3432.5757100196188</v>
      </c>
      <c r="AO135" s="5">
        <f t="shared" si="38"/>
        <v>0</v>
      </c>
      <c r="AP135" s="6">
        <f>+AN135+SUM($D$16:$E$18)-SUM($AL$27:AL135)</f>
        <v>26519.084710019622</v>
      </c>
      <c r="AQ135" s="10">
        <f t="shared" si="50"/>
        <v>3.1192183985817579E-4</v>
      </c>
      <c r="AR135" s="10">
        <f>+AN135/SUM(AL$27:AL135)-1</f>
        <v>3.5939349169688217E-2</v>
      </c>
      <c r="AT135" s="1">
        <f t="shared" si="51"/>
        <v>43496</v>
      </c>
      <c r="AU135">
        <f t="shared" si="39"/>
        <v>8441.9953103298685</v>
      </c>
      <c r="AV135">
        <f t="shared" si="40"/>
        <v>7079.9375661879612</v>
      </c>
      <c r="AW135">
        <f t="shared" si="41"/>
        <v>15811.264893169817</v>
      </c>
      <c r="AX135">
        <f t="shared" si="42"/>
        <v>31333.19776968762</v>
      </c>
      <c r="AY135">
        <f t="shared" si="52"/>
        <v>6.9322811129833628E-2</v>
      </c>
      <c r="AZ135">
        <f t="shared" si="53"/>
        <v>4.5186126187488851E-2</v>
      </c>
      <c r="BA135">
        <f t="shared" si="54"/>
        <v>2.8643757140797144E-2</v>
      </c>
      <c r="BB135">
        <f t="shared" si="55"/>
        <v>4.3064912752282636E-2</v>
      </c>
    </row>
    <row r="136" spans="1:54" x14ac:dyDescent="0.25">
      <c r="A136" s="1">
        <v>40346</v>
      </c>
      <c r="B136">
        <v>7.9790000000000001</v>
      </c>
      <c r="G136">
        <f t="shared" si="43"/>
        <v>1119.8725652102112</v>
      </c>
      <c r="H136">
        <f t="shared" si="44"/>
        <v>1062.6374017213673</v>
      </c>
      <c r="I136" s="5">
        <f t="shared" si="29"/>
        <v>0</v>
      </c>
      <c r="J136" s="6">
        <f>+H136+SUM($D$16:$E$16)-SUM($F$27:F136)</f>
        <v>7988.5514017213673</v>
      </c>
      <c r="K136" s="10">
        <f t="shared" si="45"/>
        <v>8.3363282255000115E-5</v>
      </c>
      <c r="L136" s="10">
        <f>+H136/SUM(F$27:F136)-1</f>
        <v>6.8959226587404832E-2</v>
      </c>
      <c r="M136">
        <v>5.9029999999999996</v>
      </c>
      <c r="R136">
        <f t="shared" si="46"/>
        <v>875.93602693527509</v>
      </c>
      <c r="S136">
        <f t="shared" si="47"/>
        <v>806.00585888129626</v>
      </c>
      <c r="T136" s="5">
        <f t="shared" si="30"/>
        <v>0</v>
      </c>
      <c r="U136" s="6">
        <f>+S136+SUM($D$17:$E$17)-SUM($Q$27:Q136)</f>
        <v>6577.7298588812964</v>
      </c>
      <c r="V136" s="10">
        <f t="shared" si="31"/>
        <v>2.9069907401280126E-4</v>
      </c>
      <c r="W136" s="10">
        <f>+S136/SUM(Q$27:Q136)-1</f>
        <v>-2.6887343251166929E-2</v>
      </c>
      <c r="X136">
        <v>2.95</v>
      </c>
      <c r="AC136">
        <f t="shared" si="48"/>
        <v>1652.3877545424969</v>
      </c>
      <c r="AD136">
        <f t="shared" si="49"/>
        <v>1568.1046127112577</v>
      </c>
      <c r="AE136" s="5">
        <f t="shared" si="32"/>
        <v>0</v>
      </c>
      <c r="AF136" s="6">
        <f>+AD136+SUM($D$18:$E$18)-SUM($AB$27:AB136)</f>
        <v>11956.975612711258</v>
      </c>
      <c r="AG136" s="10">
        <f t="shared" si="33"/>
        <v>1.3338618537739322E-4</v>
      </c>
      <c r="AH136" s="10">
        <f>+AD136/SUM(AB$27:AB136)-1</f>
        <v>5.1622369836049176E-2</v>
      </c>
      <c r="AI136" s="6">
        <f t="shared" si="34"/>
        <v>0</v>
      </c>
      <c r="AL136" s="6">
        <f t="shared" si="35"/>
        <v>0</v>
      </c>
      <c r="AM136" s="6">
        <f t="shared" si="36"/>
        <v>3648.1963466879834</v>
      </c>
      <c r="AN136" s="6">
        <f t="shared" si="37"/>
        <v>3436.7478733139214</v>
      </c>
      <c r="AO136" s="5">
        <f t="shared" si="38"/>
        <v>0</v>
      </c>
      <c r="AP136" s="6">
        <f>+AN136+SUM($D$16:$E$18)-SUM($AL$27:AL136)</f>
        <v>26523.256873313923</v>
      </c>
      <c r="AQ136" s="10">
        <f t="shared" si="50"/>
        <v>1.5732682103930529E-4</v>
      </c>
      <c r="AR136" s="10">
        <f>+AN136/SUM(AL$27:AL136)-1</f>
        <v>3.7198493466233273E-2</v>
      </c>
      <c r="AT136" s="1">
        <f t="shared" si="51"/>
        <v>43524</v>
      </c>
      <c r="AU136">
        <f t="shared" si="39"/>
        <v>8499.9430128671374</v>
      </c>
      <c r="AV136">
        <f t="shared" si="40"/>
        <v>7188.2308466013146</v>
      </c>
      <c r="AW136">
        <f t="shared" si="41"/>
        <v>16306.1315644966</v>
      </c>
      <c r="AX136">
        <f t="shared" si="42"/>
        <v>31994.305423965026</v>
      </c>
      <c r="AY136">
        <f t="shared" si="52"/>
        <v>6.8642187548200173E-3</v>
      </c>
      <c r="AZ136">
        <f t="shared" si="53"/>
        <v>1.5295795958785829E-2</v>
      </c>
      <c r="BA136">
        <f t="shared" si="54"/>
        <v>3.1298360673253756E-2</v>
      </c>
      <c r="BB136">
        <f t="shared" si="55"/>
        <v>2.1099271741646941E-2</v>
      </c>
    </row>
    <row r="137" spans="1:54" x14ac:dyDescent="0.25">
      <c r="A137" s="1">
        <v>40347</v>
      </c>
      <c r="B137">
        <v>8.0090000000000003</v>
      </c>
      <c r="G137">
        <f t="shared" si="43"/>
        <v>1124.0831400888057</v>
      </c>
      <c r="H137">
        <f t="shared" si="44"/>
        <v>1066.6327798453979</v>
      </c>
      <c r="I137" s="5">
        <f t="shared" si="29"/>
        <v>0</v>
      </c>
      <c r="J137" s="6">
        <f>+H137+SUM($D$16:$E$16)-SUM($F$27:F137)</f>
        <v>7992.5467798453983</v>
      </c>
      <c r="K137" s="10">
        <f t="shared" si="45"/>
        <v>5.0013800038506417E-4</v>
      </c>
      <c r="L137" s="10">
        <f>+H137/SUM(F$27:F137)-1</f>
        <v>7.2978373948931585E-2</v>
      </c>
      <c r="M137">
        <v>5.915</v>
      </c>
      <c r="R137">
        <f t="shared" si="46"/>
        <v>877.71668631579746</v>
      </c>
      <c r="S137">
        <f t="shared" si="47"/>
        <v>807.64435969555609</v>
      </c>
      <c r="T137" s="5">
        <f t="shared" si="30"/>
        <v>0</v>
      </c>
      <c r="U137" s="6">
        <f>+S137+SUM($D$17:$E$17)-SUM($Q$27:Q137)</f>
        <v>6579.3683596955561</v>
      </c>
      <c r="V137" s="10">
        <f t="shared" si="31"/>
        <v>2.4909822224561395E-4</v>
      </c>
      <c r="W137" s="10">
        <f>+S137/SUM(Q$27:Q137)-1</f>
        <v>-2.4909136935567067E-2</v>
      </c>
      <c r="X137">
        <v>2.9409999999999998</v>
      </c>
      <c r="AC137">
        <f t="shared" si="48"/>
        <v>1647.3465715625366</v>
      </c>
      <c r="AD137">
        <f t="shared" si="49"/>
        <v>1563.320564740274</v>
      </c>
      <c r="AE137" s="5">
        <f t="shared" si="32"/>
        <v>0</v>
      </c>
      <c r="AF137" s="6">
        <f>+AD137+SUM($D$18:$E$18)-SUM($AB$27:AB137)</f>
        <v>11952.191564740275</v>
      </c>
      <c r="AG137" s="10">
        <f t="shared" si="33"/>
        <v>-4.0010518762767511E-4</v>
      </c>
      <c r="AH137" s="10">
        <f>+AD137/SUM(AB$27:AB137)-1</f>
        <v>4.841403040265102E-2</v>
      </c>
      <c r="AI137" s="6">
        <f t="shared" si="34"/>
        <v>0</v>
      </c>
      <c r="AL137" s="6">
        <f t="shared" si="35"/>
        <v>0</v>
      </c>
      <c r="AM137" s="6">
        <f t="shared" si="36"/>
        <v>3649.1463979671398</v>
      </c>
      <c r="AN137" s="6">
        <f t="shared" si="37"/>
        <v>3437.5977042812283</v>
      </c>
      <c r="AO137" s="5">
        <f t="shared" si="38"/>
        <v>0</v>
      </c>
      <c r="AP137" s="6">
        <f>+AN137+SUM($D$16:$E$18)-SUM($AL$27:AL137)</f>
        <v>26524.106704281232</v>
      </c>
      <c r="AQ137" s="10">
        <f t="shared" si="50"/>
        <v>3.2040973375391246E-5</v>
      </c>
      <c r="AR137" s="10">
        <f>+AN137/SUM(AL$27:AL137)-1</f>
        <v>3.7454969481199418E-2</v>
      </c>
      <c r="AT137" s="1">
        <f t="shared" si="51"/>
        <v>43555</v>
      </c>
      <c r="AU137">
        <f t="shared" si="39"/>
        <v>8611.731560731816</v>
      </c>
      <c r="AV137">
        <f t="shared" si="40"/>
        <v>7308.5742693802849</v>
      </c>
      <c r="AW137">
        <f t="shared" si="41"/>
        <v>16536.897260591664</v>
      </c>
      <c r="AX137">
        <f t="shared" si="42"/>
        <v>32457.203090703741</v>
      </c>
      <c r="AY137">
        <f t="shared" si="52"/>
        <v>1.3151682040156487E-2</v>
      </c>
      <c r="AZ137">
        <f t="shared" si="53"/>
        <v>1.6741730385004372E-2</v>
      </c>
      <c r="BA137">
        <f t="shared" si="54"/>
        <v>1.4152081085713197E-2</v>
      </c>
      <c r="BB137">
        <f t="shared" si="55"/>
        <v>1.4468126768333756E-2</v>
      </c>
    </row>
    <row r="138" spans="1:54" x14ac:dyDescent="0.25">
      <c r="A138" s="1">
        <v>40350</v>
      </c>
      <c r="B138">
        <v>8.1999999999999993</v>
      </c>
      <c r="G138">
        <f t="shared" si="43"/>
        <v>1150.890466815858</v>
      </c>
      <c r="H138">
        <f t="shared" si="44"/>
        <v>1092.0700205683931</v>
      </c>
      <c r="I138" s="5">
        <f t="shared" si="29"/>
        <v>0</v>
      </c>
      <c r="J138" s="6">
        <f>+H138+SUM($D$16:$E$16)-SUM($F$27:F138)</f>
        <v>8017.9840205683931</v>
      </c>
      <c r="K138" s="10">
        <f t="shared" si="45"/>
        <v>3.1826201864890713E-3</v>
      </c>
      <c r="L138" s="10">
        <f>+H138/SUM(F$27:F138)-1</f>
        <v>9.8566945483985258E-2</v>
      </c>
      <c r="M138">
        <v>5.9749999999999996</v>
      </c>
      <c r="R138">
        <f t="shared" si="46"/>
        <v>886.61998321840895</v>
      </c>
      <c r="S138">
        <f t="shared" si="47"/>
        <v>815.83686376685489</v>
      </c>
      <c r="T138" s="5">
        <f t="shared" si="30"/>
        <v>0</v>
      </c>
      <c r="U138" s="6">
        <f>+S138+SUM($D$17:$E$17)-SUM($Q$27:Q138)</f>
        <v>6587.5608637668547</v>
      </c>
      <c r="V138" s="10">
        <f t="shared" si="31"/>
        <v>1.2451809388702717E-3</v>
      </c>
      <c r="W138" s="10">
        <f>+S138/SUM(Q$27:Q138)-1</f>
        <v>-1.5018105357567979E-2</v>
      </c>
      <c r="X138">
        <v>2.9449999999999998</v>
      </c>
      <c r="AC138">
        <f t="shared" si="48"/>
        <v>1649.5870973314077</v>
      </c>
      <c r="AD138">
        <f t="shared" si="49"/>
        <v>1565.4468082829333</v>
      </c>
      <c r="AE138" s="5">
        <f t="shared" si="32"/>
        <v>0</v>
      </c>
      <c r="AF138" s="6">
        <f>+AD138+SUM($D$18:$E$18)-SUM($AB$27:AB138)</f>
        <v>11954.317808282934</v>
      </c>
      <c r="AG138" s="10">
        <f t="shared" si="33"/>
        <v>1.7789570482884542E-4</v>
      </c>
      <c r="AH138" s="10">
        <f>+AD138/SUM(AB$27:AB138)-1</f>
        <v>4.9839959039716719E-2</v>
      </c>
      <c r="AI138" s="6">
        <f t="shared" si="34"/>
        <v>0</v>
      </c>
      <c r="AL138" s="6">
        <f t="shared" si="35"/>
        <v>0</v>
      </c>
      <c r="AM138" s="6">
        <f t="shared" si="36"/>
        <v>3687.0975473656745</v>
      </c>
      <c r="AN138" s="6">
        <f t="shared" si="37"/>
        <v>3473.3536926181814</v>
      </c>
      <c r="AO138" s="5">
        <f t="shared" si="38"/>
        <v>0</v>
      </c>
      <c r="AP138" s="6">
        <f>+AN138+SUM($D$16:$E$18)-SUM($AL$27:AL138)</f>
        <v>26559.862692618182</v>
      </c>
      <c r="AQ138" s="10">
        <f t="shared" si="50"/>
        <v>1.3480562695511455E-3</v>
      </c>
      <c r="AR138" s="10">
        <f>+AN138/SUM(AL$27:AL138)-1</f>
        <v>4.8246001760132273E-2</v>
      </c>
      <c r="AT138" s="1">
        <f t="shared" si="51"/>
        <v>43585</v>
      </c>
      <c r="AU138">
        <f t="shared" si="39"/>
        <v>8724.7983426727915</v>
      </c>
      <c r="AV138">
        <f t="shared" si="40"/>
        <v>7500.3915740520861</v>
      </c>
      <c r="AW138">
        <f t="shared" si="41"/>
        <v>16537.02363852218</v>
      </c>
      <c r="AX138">
        <f t="shared" si="42"/>
        <v>32762.213555247032</v>
      </c>
      <c r="AY138">
        <f t="shared" si="52"/>
        <v>1.3129389965723437E-2</v>
      </c>
      <c r="AZ138">
        <f t="shared" si="53"/>
        <v>2.6245516239115307E-2</v>
      </c>
      <c r="BA138">
        <f t="shared" si="54"/>
        <v>7.6421790935476963E-6</v>
      </c>
      <c r="BB138">
        <f t="shared" si="55"/>
        <v>9.3973120139441146E-3</v>
      </c>
    </row>
    <row r="139" spans="1:54" x14ac:dyDescent="0.25">
      <c r="A139" s="1">
        <v>40351</v>
      </c>
      <c r="B139">
        <v>8.1760000000000002</v>
      </c>
      <c r="G139">
        <f t="shared" si="43"/>
        <v>1147.5220069129823</v>
      </c>
      <c r="H139">
        <f t="shared" si="44"/>
        <v>1088.8737180691687</v>
      </c>
      <c r="I139" s="5">
        <f t="shared" si="29"/>
        <v>0</v>
      </c>
      <c r="J139" s="6">
        <f>+H139+SUM($D$16:$E$16)-SUM($F$27:F139)</f>
        <v>8014.7877180691676</v>
      </c>
      <c r="K139" s="10">
        <f t="shared" si="45"/>
        <v>-3.9864166491554442E-4</v>
      </c>
      <c r="L139" s="10">
        <f>+H139/SUM(F$27:F139)-1</f>
        <v>9.5351627594763899E-2</v>
      </c>
      <c r="M139">
        <v>5.931</v>
      </c>
      <c r="R139">
        <f t="shared" si="46"/>
        <v>880.0908988231605</v>
      </c>
      <c r="S139">
        <f t="shared" si="47"/>
        <v>809.82902744790238</v>
      </c>
      <c r="T139" s="5">
        <f t="shared" si="30"/>
        <v>0</v>
      </c>
      <c r="U139" s="6">
        <f>+S139+SUM($D$17:$E$17)-SUM($Q$27:Q139)</f>
        <v>6581.5530274479024</v>
      </c>
      <c r="V139" s="10">
        <f t="shared" si="31"/>
        <v>-9.1199708711564575E-4</v>
      </c>
      <c r="W139" s="10">
        <f>+S139/SUM(Q$27:Q139)-1</f>
        <v>-2.2271528514767436E-2</v>
      </c>
      <c r="X139">
        <v>2.9380000000000002</v>
      </c>
      <c r="AC139">
        <f t="shared" si="48"/>
        <v>1645.6661772358832</v>
      </c>
      <c r="AD139">
        <f t="shared" si="49"/>
        <v>1561.7258820832797</v>
      </c>
      <c r="AE139" s="5">
        <f t="shared" si="32"/>
        <v>0</v>
      </c>
      <c r="AF139" s="6">
        <f>+AD139+SUM($D$18:$E$18)-SUM($AB$27:AB139)</f>
        <v>11950.59688208328</v>
      </c>
      <c r="AG139" s="10">
        <f t="shared" si="33"/>
        <v>-3.1126211125787062E-4</v>
      </c>
      <c r="AH139" s="10">
        <f>+AD139/SUM(AB$27:AB139)-1</f>
        <v>4.7344583924851635E-2</v>
      </c>
      <c r="AI139" s="6">
        <f t="shared" si="34"/>
        <v>0</v>
      </c>
      <c r="AL139" s="6">
        <f t="shared" si="35"/>
        <v>0</v>
      </c>
      <c r="AM139" s="6">
        <f t="shared" si="36"/>
        <v>3673.2790829720261</v>
      </c>
      <c r="AN139" s="6">
        <f t="shared" si="37"/>
        <v>3460.4286276003504</v>
      </c>
      <c r="AO139" s="5">
        <f t="shared" si="38"/>
        <v>0</v>
      </c>
      <c r="AP139" s="6">
        <f>+AN139+SUM($D$16:$E$18)-SUM($AL$27:AL139)</f>
        <v>26546.937627600353</v>
      </c>
      <c r="AQ139" s="10">
        <f t="shared" si="50"/>
        <v>-4.8663899988543591E-4</v>
      </c>
      <c r="AR139" s="10">
        <f>+AN139/SUM(AL$27:AL139)-1</f>
        <v>4.4345262323136403E-2</v>
      </c>
      <c r="AT139" s="1">
        <f t="shared" si="51"/>
        <v>43616</v>
      </c>
      <c r="AU139">
        <f t="shared" si="39"/>
        <v>8248.1919139868078</v>
      </c>
      <c r="AV139">
        <f t="shared" si="40"/>
        <v>7134.3628169179638</v>
      </c>
      <c r="AW139">
        <f t="shared" si="41"/>
        <v>16161.966703994327</v>
      </c>
      <c r="AX139">
        <f t="shared" si="42"/>
        <v>31544.521434899078</v>
      </c>
      <c r="AY139">
        <f t="shared" si="52"/>
        <v>-5.4626641208990745E-2</v>
      </c>
      <c r="AZ139">
        <f t="shared" si="53"/>
        <v>-4.8801286375555919E-2</v>
      </c>
      <c r="BA139">
        <f t="shared" si="54"/>
        <v>-2.2679833005389005E-2</v>
      </c>
      <c r="BB139">
        <f t="shared" si="55"/>
        <v>-3.7167577773539517E-2</v>
      </c>
    </row>
    <row r="140" spans="1:54" x14ac:dyDescent="0.25">
      <c r="A140" s="1">
        <v>40353</v>
      </c>
      <c r="B140">
        <v>8.0410000000000004</v>
      </c>
      <c r="G140">
        <f t="shared" si="43"/>
        <v>1128.5744199593066</v>
      </c>
      <c r="H140">
        <f t="shared" si="44"/>
        <v>1070.8945165110306</v>
      </c>
      <c r="I140" s="5">
        <f t="shared" si="29"/>
        <v>0</v>
      </c>
      <c r="J140" s="6">
        <f>+H140+SUM($D$16:$E$16)-SUM($F$27:F140)</f>
        <v>7996.8085165110306</v>
      </c>
      <c r="K140" s="10">
        <f t="shared" si="45"/>
        <v>-2.2432536195067243E-3</v>
      </c>
      <c r="L140" s="10">
        <f>+H140/SUM(F$27:F140)-1</f>
        <v>7.7265464467893397E-2</v>
      </c>
      <c r="M140">
        <v>5.7549999999999999</v>
      </c>
      <c r="R140">
        <f t="shared" si="46"/>
        <v>853.97456124216626</v>
      </c>
      <c r="S140">
        <f t="shared" si="47"/>
        <v>785.79768217209198</v>
      </c>
      <c r="T140" s="5">
        <f t="shared" si="30"/>
        <v>0</v>
      </c>
      <c r="U140" s="6">
        <f>+S140+SUM($D$17:$E$17)-SUM($Q$27:Q140)</f>
        <v>6557.5216821720924</v>
      </c>
      <c r="V140" s="10">
        <f t="shared" si="31"/>
        <v>-3.6513183401529758E-3</v>
      </c>
      <c r="W140" s="10">
        <f>+S140/SUM(Q$27:Q140)-1</f>
        <v>-5.1285221143565485E-2</v>
      </c>
      <c r="X140">
        <v>2.903</v>
      </c>
      <c r="AC140">
        <f t="shared" si="48"/>
        <v>1626.0615767582603</v>
      </c>
      <c r="AD140">
        <f t="shared" si="49"/>
        <v>1543.1212510850105</v>
      </c>
      <c r="AE140" s="5">
        <f t="shared" si="32"/>
        <v>0</v>
      </c>
      <c r="AF140" s="6">
        <f>+AD140+SUM($D$18:$E$18)-SUM($AB$27:AB140)</f>
        <v>11931.992251085012</v>
      </c>
      <c r="AG140" s="10">
        <f t="shared" si="33"/>
        <v>-1.5567951276275194E-3</v>
      </c>
      <c r="AH140" s="10">
        <f>+AD140/SUM(AB$27:AB140)-1</f>
        <v>3.4867708350525772E-2</v>
      </c>
      <c r="AI140" s="6">
        <f t="shared" si="34"/>
        <v>0</v>
      </c>
      <c r="AL140" s="6">
        <f t="shared" si="35"/>
        <v>0</v>
      </c>
      <c r="AM140" s="6">
        <f t="shared" si="36"/>
        <v>3608.6105579597333</v>
      </c>
      <c r="AN140" s="6">
        <f t="shared" si="37"/>
        <v>3399.8134497681331</v>
      </c>
      <c r="AO140" s="5">
        <f t="shared" si="38"/>
        <v>0</v>
      </c>
      <c r="AP140" s="6">
        <f>+AN140+SUM($D$16:$E$18)-SUM($AL$27:AL140)</f>
        <v>26486.322449768133</v>
      </c>
      <c r="AQ140" s="10">
        <f t="shared" si="50"/>
        <v>-2.2833209119080822E-3</v>
      </c>
      <c r="AR140" s="10">
        <f>+AN140/SUM(AL$27:AL140)-1</f>
        <v>2.6051813561024817E-2</v>
      </c>
      <c r="AT140" s="1">
        <f t="shared" si="51"/>
        <v>43646</v>
      </c>
      <c r="AU140">
        <f t="shared" si="39"/>
        <v>8500.0975259291918</v>
      </c>
      <c r="AV140">
        <f t="shared" si="40"/>
        <v>7412.7262533153626</v>
      </c>
      <c r="AW140">
        <f t="shared" si="41"/>
        <v>16790.51079304779</v>
      </c>
      <c r="AX140">
        <f t="shared" si="42"/>
        <v>32703.334572292315</v>
      </c>
      <c r="AY140">
        <f t="shared" si="52"/>
        <v>3.054070692938371E-2</v>
      </c>
      <c r="AZ140">
        <f t="shared" si="53"/>
        <v>3.9017280665528453E-2</v>
      </c>
      <c r="BA140">
        <f t="shared" si="54"/>
        <v>3.8890321986501997E-2</v>
      </c>
      <c r="BB140">
        <f t="shared" si="55"/>
        <v>3.6735797047508623E-2</v>
      </c>
    </row>
    <row r="141" spans="1:54" x14ac:dyDescent="0.25">
      <c r="A141" s="1">
        <v>40354</v>
      </c>
      <c r="B141">
        <v>8.0190000000000001</v>
      </c>
      <c r="G141">
        <f t="shared" si="43"/>
        <v>1125.486665048337</v>
      </c>
      <c r="H141">
        <f t="shared" si="44"/>
        <v>1067.9645725534081</v>
      </c>
      <c r="I141" s="5">
        <f t="shared" si="29"/>
        <v>0</v>
      </c>
      <c r="J141" s="6">
        <f>+H141+SUM($D$16:$E$16)-SUM($F$27:F141)</f>
        <v>7993.878572553408</v>
      </c>
      <c r="K141" s="10">
        <f t="shared" si="45"/>
        <v>-3.6638916032227797E-4</v>
      </c>
      <c r="L141" s="10">
        <f>+H141/SUM(F$27:F141)-1</f>
        <v>7.4318089736107096E-2</v>
      </c>
      <c r="M141">
        <v>5.7140000000000004</v>
      </c>
      <c r="R141">
        <f t="shared" si="46"/>
        <v>847.89064169204835</v>
      </c>
      <c r="S141">
        <f t="shared" si="47"/>
        <v>780.1994710567044</v>
      </c>
      <c r="T141" s="5">
        <f t="shared" si="30"/>
        <v>0</v>
      </c>
      <c r="U141" s="6">
        <f>+S141+SUM($D$17:$E$17)-SUM($Q$27:Q141)</f>
        <v>6551.9234710567043</v>
      </c>
      <c r="V141" s="10">
        <f t="shared" si="31"/>
        <v>-8.5370836525144878E-4</v>
      </c>
      <c r="W141" s="10">
        <f>+S141/SUM(Q$27:Q141)-1</f>
        <v>-5.8044092721864948E-2</v>
      </c>
      <c r="X141">
        <v>2.8929999999999998</v>
      </c>
      <c r="AC141">
        <f t="shared" si="48"/>
        <v>1620.4602623360822</v>
      </c>
      <c r="AD141">
        <f t="shared" si="49"/>
        <v>1537.8056422283621</v>
      </c>
      <c r="AE141" s="5">
        <f t="shared" si="32"/>
        <v>0</v>
      </c>
      <c r="AF141" s="6">
        <f>+AD141+SUM($D$18:$E$18)-SUM($AB$27:AB141)</f>
        <v>11926.676642228364</v>
      </c>
      <c r="AG141" s="10">
        <f t="shared" si="33"/>
        <v>-4.4549214789890712E-4</v>
      </c>
      <c r="AH141" s="10">
        <f>+AD141/SUM(AB$27:AB141)-1</f>
        <v>3.1302886757861081E-2</v>
      </c>
      <c r="AI141" s="6">
        <f t="shared" si="34"/>
        <v>0</v>
      </c>
      <c r="AL141" s="6">
        <f t="shared" si="35"/>
        <v>0</v>
      </c>
      <c r="AM141" s="6">
        <f t="shared" si="36"/>
        <v>3593.8375690764678</v>
      </c>
      <c r="AN141" s="6">
        <f t="shared" si="37"/>
        <v>3385.9696858384746</v>
      </c>
      <c r="AO141" s="5">
        <f t="shared" si="38"/>
        <v>0</v>
      </c>
      <c r="AP141" s="6">
        <f>+AN141+SUM($D$16:$E$18)-SUM($AL$27:AL141)</f>
        <v>26472.478685838476</v>
      </c>
      <c r="AQ141" s="10">
        <f t="shared" si="50"/>
        <v>-5.2267595684196699E-4</v>
      </c>
      <c r="AR141" s="10">
        <f>+AN141/SUM(AL$27:AL141)-1</f>
        <v>2.1873814004165215E-2</v>
      </c>
      <c r="AT141" s="1">
        <f t="shared" si="51"/>
        <v>43677</v>
      </c>
      <c r="AU141">
        <f t="shared" si="39"/>
        <v>8531.9098890495443</v>
      </c>
      <c r="AV141">
        <f t="shared" si="40"/>
        <v>7494.1874987480815</v>
      </c>
      <c r="AW141">
        <f t="shared" si="41"/>
        <v>17231.152169476383</v>
      </c>
      <c r="AX141">
        <f t="shared" si="42"/>
        <v>33257.249557273979</v>
      </c>
      <c r="AY141">
        <f t="shared" si="52"/>
        <v>3.7425880142327728E-3</v>
      </c>
      <c r="AZ141">
        <f t="shared" si="53"/>
        <v>1.0989377274829959E-2</v>
      </c>
      <c r="BA141">
        <f t="shared" si="54"/>
        <v>2.6243476560048551E-2</v>
      </c>
      <c r="BB141">
        <f t="shared" si="55"/>
        <v>1.6937568973500516E-2</v>
      </c>
    </row>
    <row r="142" spans="1:54" x14ac:dyDescent="0.25">
      <c r="A142" s="1">
        <v>40357</v>
      </c>
      <c r="B142">
        <v>8.0239999999999991</v>
      </c>
      <c r="G142">
        <f t="shared" si="43"/>
        <v>1126.1884275281027</v>
      </c>
      <c r="H142">
        <f t="shared" si="44"/>
        <v>1068.6304689074132</v>
      </c>
      <c r="I142" s="5">
        <f t="shared" si="29"/>
        <v>0</v>
      </c>
      <c r="J142" s="6">
        <f>+H142+SUM($D$16:$E$16)-SUM($F$27:F142)</f>
        <v>7994.5444689074129</v>
      </c>
      <c r="K142" s="10">
        <f t="shared" si="45"/>
        <v>8.3300784214035417E-5</v>
      </c>
      <c r="L142" s="10">
        <f>+H142/SUM(F$27:F142)-1</f>
        <v>7.4987947629694851E-2</v>
      </c>
      <c r="M142">
        <v>5.7679999999999998</v>
      </c>
      <c r="R142">
        <f t="shared" si="46"/>
        <v>855.90360890439865</v>
      </c>
      <c r="S142">
        <f t="shared" si="47"/>
        <v>787.57272472087334</v>
      </c>
      <c r="T142" s="5">
        <f t="shared" si="30"/>
        <v>0</v>
      </c>
      <c r="U142" s="6">
        <f>+S142+SUM($D$17:$E$17)-SUM($Q$27:Q142)</f>
        <v>6559.2967247208735</v>
      </c>
      <c r="V142" s="10">
        <f t="shared" si="31"/>
        <v>1.1253571102807225E-3</v>
      </c>
      <c r="W142" s="10">
        <f>+S142/SUM(Q$27:Q142)-1</f>
        <v>-4.9142164301665736E-2</v>
      </c>
      <c r="X142">
        <v>2.9089999999999998</v>
      </c>
      <c r="AC142">
        <f t="shared" si="48"/>
        <v>1629.4223654115669</v>
      </c>
      <c r="AD142">
        <f t="shared" si="49"/>
        <v>1546.3106163989994</v>
      </c>
      <c r="AE142" s="5">
        <f t="shared" si="32"/>
        <v>0</v>
      </c>
      <c r="AF142" s="6">
        <f>+AD142+SUM($D$18:$E$18)-SUM($AB$27:AB142)</f>
        <v>11935.181616399001</v>
      </c>
      <c r="AG142" s="10">
        <f t="shared" si="33"/>
        <v>7.1310511936939491E-4</v>
      </c>
      <c r="AH142" s="10">
        <f>+AD142/SUM(AB$27:AB142)-1</f>
        <v>3.700660130612432E-2</v>
      </c>
      <c r="AI142" s="6">
        <f t="shared" si="34"/>
        <v>0</v>
      </c>
      <c r="AL142" s="6">
        <f t="shared" si="35"/>
        <v>0</v>
      </c>
      <c r="AM142" s="6">
        <f t="shared" si="36"/>
        <v>3611.5144018440683</v>
      </c>
      <c r="AN142" s="6">
        <f t="shared" si="37"/>
        <v>3402.5138100272861</v>
      </c>
      <c r="AO142" s="5">
        <f t="shared" si="38"/>
        <v>0</v>
      </c>
      <c r="AP142" s="6">
        <f>+AN142+SUM($D$16:$E$18)-SUM($AL$27:AL142)</f>
        <v>26489.022810027287</v>
      </c>
      <c r="AQ142" s="10">
        <f t="shared" si="50"/>
        <v>6.2495561466491267E-4</v>
      </c>
      <c r="AR142" s="10">
        <f>+AN142/SUM(AL$27:AL142)-1</f>
        <v>2.6866772846911857E-2</v>
      </c>
      <c r="AT142" s="1">
        <f t="shared" si="51"/>
        <v>43708</v>
      </c>
      <c r="AU142">
        <f t="shared" si="39"/>
        <v>8290.274040408538</v>
      </c>
      <c r="AV142">
        <f t="shared" si="40"/>
        <v>7434.3442016649024</v>
      </c>
      <c r="AW142">
        <f t="shared" si="41"/>
        <v>17393.32789790626</v>
      </c>
      <c r="AX142">
        <f t="shared" si="42"/>
        <v>33117.946139979671</v>
      </c>
      <c r="AY142">
        <f t="shared" si="52"/>
        <v>-2.8321425306089831E-2</v>
      </c>
      <c r="AZ142">
        <f t="shared" si="53"/>
        <v>-7.9852948826241166E-3</v>
      </c>
      <c r="BA142">
        <f t="shared" si="54"/>
        <v>9.4117750708022641E-3</v>
      </c>
      <c r="BB142">
        <f t="shared" si="55"/>
        <v>-4.1886631982120948E-3</v>
      </c>
    </row>
    <row r="143" spans="1:54" x14ac:dyDescent="0.25">
      <c r="A143" s="1">
        <v>40358</v>
      </c>
      <c r="B143">
        <v>7.91</v>
      </c>
      <c r="G143">
        <f t="shared" si="43"/>
        <v>1110.1882429894433</v>
      </c>
      <c r="H143">
        <f t="shared" si="44"/>
        <v>1053.4480320360965</v>
      </c>
      <c r="I143" s="5">
        <f t="shared" si="29"/>
        <v>0</v>
      </c>
      <c r="J143" s="6">
        <f>+H143+SUM($D$16:$E$16)-SUM($F$27:F143)</f>
        <v>7979.362032036096</v>
      </c>
      <c r="K143" s="10">
        <f t="shared" si="45"/>
        <v>-1.8990996835860363E-3</v>
      </c>
      <c r="L143" s="10">
        <f>+H143/SUM(F$27:F143)-1</f>
        <v>5.9715187655893232E-2</v>
      </c>
      <c r="M143">
        <v>5.5759999999999996</v>
      </c>
      <c r="R143">
        <f t="shared" si="46"/>
        <v>827.41305881604148</v>
      </c>
      <c r="S143">
        <f t="shared" si="47"/>
        <v>761.35671169271666</v>
      </c>
      <c r="T143" s="5">
        <f t="shared" si="30"/>
        <v>0</v>
      </c>
      <c r="U143" s="6">
        <f>+S143+SUM($D$17:$E$17)-SUM($Q$27:Q143)</f>
        <v>6533.0807116927172</v>
      </c>
      <c r="V143" s="10">
        <f t="shared" si="31"/>
        <v>-3.9967719297333559E-3</v>
      </c>
      <c r="W143" s="10">
        <f>+S143/SUM(Q$27:Q143)-1</f>
        <v>-8.0793465351263527E-2</v>
      </c>
      <c r="X143">
        <v>2.879</v>
      </c>
      <c r="AC143">
        <f t="shared" si="48"/>
        <v>1612.618422145033</v>
      </c>
      <c r="AD143">
        <f t="shared" si="49"/>
        <v>1530.3637898290544</v>
      </c>
      <c r="AE143" s="5">
        <f t="shared" si="32"/>
        <v>0</v>
      </c>
      <c r="AF143" s="6">
        <f>+AD143+SUM($D$18:$E$18)-SUM($AB$27:AB143)</f>
        <v>11919.234789829055</v>
      </c>
      <c r="AG143" s="10">
        <f t="shared" si="33"/>
        <v>-1.3361193053010867E-3</v>
      </c>
      <c r="AH143" s="10">
        <f>+AD143/SUM(AB$27:AB143)-1</f>
        <v>2.6312136528130692E-2</v>
      </c>
      <c r="AI143" s="6">
        <f t="shared" si="34"/>
        <v>0</v>
      </c>
      <c r="AL143" s="6">
        <f t="shared" si="35"/>
        <v>0</v>
      </c>
      <c r="AM143" s="6">
        <f t="shared" si="36"/>
        <v>3550.2197239505176</v>
      </c>
      <c r="AN143" s="6">
        <f t="shared" si="37"/>
        <v>3345.1685335578677</v>
      </c>
      <c r="AO143" s="5">
        <f t="shared" si="38"/>
        <v>0</v>
      </c>
      <c r="AP143" s="6">
        <f>+AN143+SUM($D$16:$E$18)-SUM($AL$27:AL143)</f>
        <v>26431.677533557868</v>
      </c>
      <c r="AQ143" s="10">
        <f t="shared" si="50"/>
        <v>-2.1648694585937323E-3</v>
      </c>
      <c r="AR143" s="10">
        <f>+AN143/SUM(AL$27:AL143)-1</f>
        <v>9.5601688846804755E-3</v>
      </c>
      <c r="AT143" s="1">
        <f t="shared" si="51"/>
        <v>43738</v>
      </c>
      <c r="AU143">
        <f t="shared" si="39"/>
        <v>8448.3781531334644</v>
      </c>
      <c r="AV143">
        <f t="shared" si="40"/>
        <v>7636.9251317032549</v>
      </c>
      <c r="AW143">
        <f t="shared" si="41"/>
        <v>17562.174780224959</v>
      </c>
      <c r="AX143">
        <f t="shared" si="42"/>
        <v>33647.478065061652</v>
      </c>
      <c r="AY143">
        <f t="shared" si="52"/>
        <v>1.9071035764836486E-2</v>
      </c>
      <c r="AZ143">
        <f t="shared" si="53"/>
        <v>2.7249334244301648E-2</v>
      </c>
      <c r="BA143">
        <f t="shared" si="54"/>
        <v>9.7075662179073596E-3</v>
      </c>
      <c r="BB143">
        <f t="shared" si="55"/>
        <v>1.5989274299916145E-2</v>
      </c>
    </row>
    <row r="144" spans="1:54" x14ac:dyDescent="0.25">
      <c r="A144" s="1">
        <v>40359</v>
      </c>
      <c r="B144">
        <v>7.8159999999999998</v>
      </c>
      <c r="G144">
        <f t="shared" si="43"/>
        <v>1096.9951083698468</v>
      </c>
      <c r="H144">
        <f t="shared" si="44"/>
        <v>1040.9291805808002</v>
      </c>
      <c r="I144" s="5">
        <f t="shared" si="29"/>
        <v>0</v>
      </c>
      <c r="J144" s="6">
        <f>+H144+SUM($D$16:$E$16)-SUM($F$27:F144)</f>
        <v>7966.8431805808004</v>
      </c>
      <c r="K144" s="10">
        <f t="shared" si="45"/>
        <v>-1.5689038052207893E-3</v>
      </c>
      <c r="L144" s="10">
        <f>+H144/SUM(F$27:F144)-1</f>
        <v>4.7121859256442633E-2</v>
      </c>
      <c r="M144">
        <v>5.5890000000000004</v>
      </c>
      <c r="R144">
        <f t="shared" si="46"/>
        <v>829.3421064782741</v>
      </c>
      <c r="S144">
        <f t="shared" si="47"/>
        <v>763.13175424149813</v>
      </c>
      <c r="T144" s="5">
        <f t="shared" si="30"/>
        <v>0</v>
      </c>
      <c r="U144" s="6">
        <f>+S144+SUM($D$17:$E$17)-SUM($Q$27:Q144)</f>
        <v>6534.8557542414983</v>
      </c>
      <c r="V144" s="10">
        <f t="shared" si="31"/>
        <v>2.7170069177384626E-4</v>
      </c>
      <c r="W144" s="10">
        <f>+S144/SUM(Q$27:Q144)-1</f>
        <v>-7.8650408509363667E-2</v>
      </c>
      <c r="X144">
        <v>2.8570000000000002</v>
      </c>
      <c r="AC144">
        <f t="shared" si="48"/>
        <v>1600.2955304162417</v>
      </c>
      <c r="AD144">
        <f t="shared" si="49"/>
        <v>1518.6694503444282</v>
      </c>
      <c r="AE144" s="5">
        <f t="shared" si="32"/>
        <v>0</v>
      </c>
      <c r="AF144" s="6">
        <f>+AD144+SUM($D$18:$E$18)-SUM($AB$27:AB144)</f>
        <v>11907.54045034443</v>
      </c>
      <c r="AG144" s="10">
        <f t="shared" si="33"/>
        <v>-9.8113173293679079E-4</v>
      </c>
      <c r="AH144" s="10">
        <f>+AD144/SUM(AB$27:AB144)-1</f>
        <v>1.8469529024268683E-2</v>
      </c>
      <c r="AI144" s="6">
        <f t="shared" si="34"/>
        <v>0</v>
      </c>
      <c r="AL144" s="6">
        <f t="shared" si="35"/>
        <v>0</v>
      </c>
      <c r="AM144" s="6">
        <f t="shared" si="36"/>
        <v>3526.6327452643627</v>
      </c>
      <c r="AN144" s="6">
        <f t="shared" si="37"/>
        <v>3322.7303851667266</v>
      </c>
      <c r="AO144" s="5">
        <f t="shared" si="38"/>
        <v>0</v>
      </c>
      <c r="AP144" s="6">
        <f>+AN144+SUM($D$16:$E$18)-SUM($AL$27:AL144)</f>
        <v>26409.239385166729</v>
      </c>
      <c r="AQ144" s="10">
        <f t="shared" si="50"/>
        <v>-8.4891124911201654E-4</v>
      </c>
      <c r="AR144" s="10">
        <f>+AN144/SUM(AL$27:AL144)-1</f>
        <v>2.7884141428866638E-3</v>
      </c>
      <c r="AT144" s="1">
        <f t="shared" si="51"/>
        <v>43769</v>
      </c>
      <c r="AU144">
        <f t="shared" si="39"/>
        <v>8565.1037128571188</v>
      </c>
      <c r="AV144">
        <f t="shared" si="40"/>
        <v>7646.5543262730225</v>
      </c>
      <c r="AW144">
        <f t="shared" si="41"/>
        <v>17453.157625034211</v>
      </c>
      <c r="AX144">
        <f t="shared" si="42"/>
        <v>33664.815664164329</v>
      </c>
      <c r="AY144">
        <f t="shared" si="52"/>
        <v>1.3816327537417461E-2</v>
      </c>
      <c r="AZ144">
        <f t="shared" si="53"/>
        <v>1.2608732446248716E-3</v>
      </c>
      <c r="BA144">
        <f t="shared" si="54"/>
        <v>-6.2074974514831904E-3</v>
      </c>
      <c r="BB144">
        <f t="shared" si="55"/>
        <v>5.1527187473454639E-4</v>
      </c>
    </row>
    <row r="145" spans="1:54" x14ac:dyDescent="0.25">
      <c r="A145" s="1">
        <v>40360</v>
      </c>
      <c r="B145">
        <v>7.6369999999999996</v>
      </c>
      <c r="G145">
        <f t="shared" si="43"/>
        <v>1071.8720115942324</v>
      </c>
      <c r="H145">
        <f t="shared" si="44"/>
        <v>1017.0900911074169</v>
      </c>
      <c r="I145" s="5">
        <f t="shared" si="29"/>
        <v>0</v>
      </c>
      <c r="J145" s="6">
        <f>+H145+SUM($D$16:$E$16)-SUM($F$27:F145)</f>
        <v>7943.0040911074166</v>
      </c>
      <c r="K145" s="10">
        <f t="shared" si="45"/>
        <v>-2.992288028399015E-3</v>
      </c>
      <c r="L145" s="10">
        <f>+H145/SUM(F$27:F145)-1</f>
        <v>2.3140946665999307E-2</v>
      </c>
      <c r="M145">
        <v>5.4710000000000001</v>
      </c>
      <c r="R145">
        <f t="shared" si="46"/>
        <v>811.83228923647118</v>
      </c>
      <c r="S145">
        <f t="shared" si="47"/>
        <v>747.01982956794348</v>
      </c>
      <c r="T145" s="5">
        <f t="shared" si="30"/>
        <v>0</v>
      </c>
      <c r="U145" s="6">
        <f>+S145+SUM($D$17:$E$17)-SUM($Q$27:Q145)</f>
        <v>6518.743829567944</v>
      </c>
      <c r="V145" s="10">
        <f t="shared" si="31"/>
        <v>-2.4655363912350348E-3</v>
      </c>
      <c r="W145" s="10">
        <f>+S145/SUM(Q$27:Q145)-1</f>
        <v>-9.8102770612762402E-2</v>
      </c>
      <c r="X145">
        <v>2.8109999999999999</v>
      </c>
      <c r="AC145">
        <f t="shared" si="48"/>
        <v>1574.5294840742229</v>
      </c>
      <c r="AD145">
        <f t="shared" si="49"/>
        <v>1494.2176496038458</v>
      </c>
      <c r="AE145" s="5">
        <f t="shared" si="32"/>
        <v>0</v>
      </c>
      <c r="AF145" s="6">
        <f>+AD145+SUM($D$18:$E$18)-SUM($AB$27:AB145)</f>
        <v>11883.088649603847</v>
      </c>
      <c r="AG145" s="10">
        <f t="shared" si="33"/>
        <v>-2.0534719863055662E-3</v>
      </c>
      <c r="AH145" s="10">
        <f>+AD145/SUM(AB$27:AB145)-1</f>
        <v>2.0713496980115931E-3</v>
      </c>
      <c r="AI145" s="6">
        <f t="shared" si="34"/>
        <v>0</v>
      </c>
      <c r="AL145" s="6">
        <f t="shared" si="35"/>
        <v>0</v>
      </c>
      <c r="AM145" s="6">
        <f t="shared" si="36"/>
        <v>3458.2337849049263</v>
      </c>
      <c r="AN145" s="6">
        <f t="shared" si="37"/>
        <v>3258.3275702792062</v>
      </c>
      <c r="AO145" s="5">
        <f t="shared" si="38"/>
        <v>0</v>
      </c>
      <c r="AP145" s="6">
        <f>+AN145+SUM($D$16:$E$18)-SUM($AL$27:AL145)</f>
        <v>26344.836570279207</v>
      </c>
      <c r="AQ145" s="10">
        <f t="shared" si="50"/>
        <v>-2.4386470942323601E-3</v>
      </c>
      <c r="AR145" s="10">
        <f>+AN145/SUM(AL$27:AL145)-1</f>
        <v>-1.6648130241124215E-2</v>
      </c>
      <c r="AT145" s="1">
        <f t="shared" si="51"/>
        <v>43799</v>
      </c>
      <c r="AU145">
        <f t="shared" si="39"/>
        <v>8655.2328877630935</v>
      </c>
      <c r="AV145">
        <f t="shared" si="40"/>
        <v>7751.6724810009027</v>
      </c>
      <c r="AW145">
        <f t="shared" si="41"/>
        <v>17942.354808614411</v>
      </c>
      <c r="AX145">
        <f t="shared" si="42"/>
        <v>34349.260177378375</v>
      </c>
      <c r="AY145">
        <f t="shared" si="52"/>
        <v>1.0522835207550596E-2</v>
      </c>
      <c r="AZ145">
        <f t="shared" si="53"/>
        <v>1.3747127168991957E-2</v>
      </c>
      <c r="BA145">
        <f t="shared" si="54"/>
        <v>2.8029150603585462E-2</v>
      </c>
      <c r="BB145">
        <f t="shared" si="55"/>
        <v>2.0331152858283019E-2</v>
      </c>
    </row>
    <row r="146" spans="1:54" x14ac:dyDescent="0.25">
      <c r="A146" s="1">
        <v>40361</v>
      </c>
      <c r="B146">
        <v>7.5860000000000003</v>
      </c>
      <c r="G146">
        <f t="shared" si="43"/>
        <v>1064.7140343006217</v>
      </c>
      <c r="H146">
        <f t="shared" si="44"/>
        <v>1010.2979482965649</v>
      </c>
      <c r="I146" s="5">
        <f t="shared" si="29"/>
        <v>0</v>
      </c>
      <c r="J146" s="6">
        <f>+H146+SUM($D$16:$E$16)-SUM($F$27:F146)</f>
        <v>7936.2119482965654</v>
      </c>
      <c r="K146" s="10">
        <f t="shared" si="45"/>
        <v>-8.551100733354966E-4</v>
      </c>
      <c r="L146" s="10">
        <f>+H146/SUM(F$27:F146)-1</f>
        <v>1.6308396151404114E-2</v>
      </c>
      <c r="M146">
        <v>5.4859999999999998</v>
      </c>
      <c r="R146">
        <f t="shared" si="46"/>
        <v>814.05811346212408</v>
      </c>
      <c r="S146">
        <f t="shared" si="47"/>
        <v>749.06795558576823</v>
      </c>
      <c r="T146" s="5">
        <f t="shared" si="30"/>
        <v>0</v>
      </c>
      <c r="U146" s="6">
        <f>+S146+SUM($D$17:$E$17)-SUM($Q$27:Q146)</f>
        <v>6520.7919555857679</v>
      </c>
      <c r="V146" s="10">
        <f t="shared" si="31"/>
        <v>3.1419029054857717E-4</v>
      </c>
      <c r="W146" s="10">
        <f>+S146/SUM(Q$27:Q146)-1</f>
        <v>-9.5630012718262547E-2</v>
      </c>
      <c r="X146">
        <v>2.7890000000000001</v>
      </c>
      <c r="AC146">
        <f t="shared" si="48"/>
        <v>1562.2065923454315</v>
      </c>
      <c r="AD146">
        <f t="shared" si="49"/>
        <v>1482.5233101192196</v>
      </c>
      <c r="AE146" s="5">
        <f t="shared" si="32"/>
        <v>0</v>
      </c>
      <c r="AF146" s="6">
        <f>+AD146+SUM($D$18:$E$18)-SUM($AB$27:AB146)</f>
        <v>11871.39431011922</v>
      </c>
      <c r="AG146" s="10">
        <f t="shared" si="33"/>
        <v>-9.8411615274929254E-4</v>
      </c>
      <c r="AH146" s="10">
        <f>+AD146/SUM(AB$27:AB146)-1</f>
        <v>-5.771257805850416E-3</v>
      </c>
      <c r="AI146" s="6">
        <f t="shared" si="34"/>
        <v>0</v>
      </c>
      <c r="AL146" s="6">
        <f t="shared" si="35"/>
        <v>0</v>
      </c>
      <c r="AM146" s="6">
        <f t="shared" si="36"/>
        <v>3440.9787401081776</v>
      </c>
      <c r="AN146" s="6">
        <f t="shared" si="37"/>
        <v>3241.8892140015523</v>
      </c>
      <c r="AO146" s="5">
        <f t="shared" si="38"/>
        <v>0</v>
      </c>
      <c r="AP146" s="6">
        <f>+AN146+SUM($D$16:$E$18)-SUM($AL$27:AL146)</f>
        <v>26328.398214001554</v>
      </c>
      <c r="AQ146" s="10">
        <f t="shared" si="50"/>
        <v>-6.239688082254613E-4</v>
      </c>
      <c r="AR146" s="10">
        <f>+AN146/SUM(AL$27:AL146)-1</f>
        <v>-2.1609168698042858E-2</v>
      </c>
      <c r="AT146" s="1">
        <f t="shared" si="51"/>
        <v>43830</v>
      </c>
      <c r="AU146">
        <f t="shared" si="39"/>
        <v>9121.7333027366003</v>
      </c>
      <c r="AV146">
        <f t="shared" si="40"/>
        <v>7856.6085257989871</v>
      </c>
      <c r="AW146">
        <f t="shared" si="41"/>
        <v>18150.387354958104</v>
      </c>
      <c r="AX146">
        <f t="shared" si="42"/>
        <v>35128.729183493662</v>
      </c>
      <c r="AY146">
        <f t="shared" si="52"/>
        <v>5.3898077732033478E-2</v>
      </c>
      <c r="AZ146">
        <f t="shared" si="53"/>
        <v>1.3537213427847972E-2</v>
      </c>
      <c r="BA146">
        <f t="shared" si="54"/>
        <v>1.1594495179853004E-2</v>
      </c>
      <c r="BB146">
        <f t="shared" si="55"/>
        <v>2.2692453988532479E-2</v>
      </c>
    </row>
    <row r="147" spans="1:54" x14ac:dyDescent="0.25">
      <c r="A147" s="1">
        <v>40364</v>
      </c>
      <c r="B147">
        <v>7.6210000000000004</v>
      </c>
      <c r="G147">
        <f t="shared" si="43"/>
        <v>1069.626371658982</v>
      </c>
      <c r="H147">
        <f t="shared" si="44"/>
        <v>1014.9592227746006</v>
      </c>
      <c r="I147" s="5">
        <f t="shared" si="29"/>
        <v>0</v>
      </c>
      <c r="J147" s="6">
        <f>+H147+SUM($D$16:$E$16)-SUM($F$27:F147)</f>
        <v>7940.8732227745995</v>
      </c>
      <c r="K147" s="10">
        <f t="shared" si="45"/>
        <v>5.8734248888536733E-4</v>
      </c>
      <c r="L147" s="10">
        <f>+H147/SUM(F$27:F147)-1</f>
        <v>2.0997401406518401E-2</v>
      </c>
      <c r="M147">
        <v>5.4669999999999996</v>
      </c>
      <c r="R147">
        <f t="shared" si="46"/>
        <v>811.23873610963039</v>
      </c>
      <c r="S147">
        <f t="shared" si="47"/>
        <v>746.4736626298569</v>
      </c>
      <c r="T147" s="5">
        <f t="shared" si="30"/>
        <v>0</v>
      </c>
      <c r="U147" s="6">
        <f>+S147+SUM($D$17:$E$17)-SUM($Q$27:Q147)</f>
        <v>6518.1976626298574</v>
      </c>
      <c r="V147" s="10">
        <f t="shared" si="31"/>
        <v>-3.9784936761988465E-4</v>
      </c>
      <c r="W147" s="10">
        <f>+S147/SUM(Q$27:Q147)-1</f>
        <v>-9.8762172717962282E-2</v>
      </c>
      <c r="X147">
        <v>2.7959999999999998</v>
      </c>
      <c r="AC147">
        <f t="shared" si="48"/>
        <v>1566.127512440956</v>
      </c>
      <c r="AD147">
        <f t="shared" si="49"/>
        <v>1486.2442363188734</v>
      </c>
      <c r="AE147" s="5">
        <f t="shared" si="32"/>
        <v>0</v>
      </c>
      <c r="AF147" s="6">
        <f>+AD147+SUM($D$18:$E$18)-SUM($AB$27:AB147)</f>
        <v>11875.115236318874</v>
      </c>
      <c r="AG147" s="10">
        <f t="shared" si="33"/>
        <v>3.1343632453362247E-4</v>
      </c>
      <c r="AH147" s="10">
        <f>+AD147/SUM(AB$27:AB147)-1</f>
        <v>-3.2758826909852212E-3</v>
      </c>
      <c r="AI147" s="6">
        <f t="shared" si="34"/>
        <v>0</v>
      </c>
      <c r="AL147" s="6">
        <f t="shared" si="35"/>
        <v>0</v>
      </c>
      <c r="AM147" s="6">
        <f t="shared" si="36"/>
        <v>3446.9926202095685</v>
      </c>
      <c r="AN147" s="6">
        <f t="shared" si="37"/>
        <v>3247.6771217233309</v>
      </c>
      <c r="AO147" s="5">
        <f t="shared" si="38"/>
        <v>0</v>
      </c>
      <c r="AP147" s="6">
        <f>+AN147+SUM($D$16:$E$18)-SUM($AL$27:AL147)</f>
        <v>26334.186121723335</v>
      </c>
      <c r="AQ147" s="10">
        <f t="shared" si="50"/>
        <v>2.1983516333712316E-4</v>
      </c>
      <c r="AR147" s="10">
        <f>+AN147/SUM(AL$27:AL147)-1</f>
        <v>-1.9862398381848112E-2</v>
      </c>
      <c r="AT147" s="1">
        <f t="shared" si="51"/>
        <v>43861</v>
      </c>
      <c r="AU147">
        <f t="shared" si="39"/>
        <v>8722.8213975447652</v>
      </c>
      <c r="AV147">
        <f t="shared" si="40"/>
        <v>7704.2522526427638</v>
      </c>
      <c r="AW147">
        <f t="shared" si="41"/>
        <v>18266.081490940967</v>
      </c>
      <c r="AX147">
        <f t="shared" si="42"/>
        <v>34693.15514112846</v>
      </c>
      <c r="AY147">
        <f t="shared" si="52"/>
        <v>-4.3732028985341898E-2</v>
      </c>
      <c r="AZ147">
        <f t="shared" si="53"/>
        <v>-1.9392117178287038E-2</v>
      </c>
      <c r="BA147">
        <f t="shared" si="54"/>
        <v>6.3741965237595899E-3</v>
      </c>
      <c r="BB147">
        <f t="shared" si="55"/>
        <v>-1.2399368052570248E-2</v>
      </c>
    </row>
    <row r="148" spans="1:54" x14ac:dyDescent="0.25">
      <c r="A148" s="1">
        <v>40365</v>
      </c>
      <c r="B148">
        <v>7.6909999999999998</v>
      </c>
      <c r="G148">
        <f t="shared" si="43"/>
        <v>1079.4510463757026</v>
      </c>
      <c r="H148">
        <f t="shared" si="44"/>
        <v>1024.2817717306721</v>
      </c>
      <c r="I148" s="5">
        <f t="shared" si="29"/>
        <v>0</v>
      </c>
      <c r="J148" s="6">
        <f>+H148+SUM($D$16:$E$16)-SUM($F$27:F148)</f>
        <v>7950.1957717306714</v>
      </c>
      <c r="K148" s="10">
        <f t="shared" si="45"/>
        <v>1.1739954403673369E-3</v>
      </c>
      <c r="L148" s="10">
        <f>+H148/SUM(F$27:F148)-1</f>
        <v>3.0375411916747419E-2</v>
      </c>
      <c r="M148">
        <v>5.6040000000000001</v>
      </c>
      <c r="R148">
        <f t="shared" si="46"/>
        <v>831.56793070392712</v>
      </c>
      <c r="S148">
        <f t="shared" si="47"/>
        <v>765.179880259323</v>
      </c>
      <c r="T148" s="5">
        <f t="shared" si="30"/>
        <v>0</v>
      </c>
      <c r="U148" s="6">
        <f>+S148+SUM($D$17:$E$17)-SUM($Q$27:Q148)</f>
        <v>6536.9038802593232</v>
      </c>
      <c r="V148" s="10">
        <f t="shared" si="31"/>
        <v>2.8698451010027437E-3</v>
      </c>
      <c r="W148" s="10">
        <f>+S148/SUM(Q$27:Q148)-1</f>
        <v>-7.6177650614863701E-2</v>
      </c>
      <c r="X148">
        <v>2.8119999999999998</v>
      </c>
      <c r="AC148">
        <f t="shared" si="48"/>
        <v>1575.0896155164407</v>
      </c>
      <c r="AD148">
        <f t="shared" si="49"/>
        <v>1494.7492104895107</v>
      </c>
      <c r="AE148" s="5">
        <f t="shared" si="32"/>
        <v>0</v>
      </c>
      <c r="AF148" s="6">
        <f>+AD148+SUM($D$18:$E$18)-SUM($AB$27:AB148)</f>
        <v>11883.620210489511</v>
      </c>
      <c r="AG148" s="10">
        <f t="shared" si="33"/>
        <v>7.1620140111350317E-4</v>
      </c>
      <c r="AH148" s="10">
        <f>+AD148/SUM(AB$27:AB148)-1</f>
        <v>2.4278318572781288E-3</v>
      </c>
      <c r="AI148" s="6">
        <f t="shared" si="34"/>
        <v>0</v>
      </c>
      <c r="AL148" s="6">
        <f t="shared" si="35"/>
        <v>0</v>
      </c>
      <c r="AM148" s="6">
        <f t="shared" si="36"/>
        <v>3486.1085925960706</v>
      </c>
      <c r="AN148" s="6">
        <f t="shared" si="37"/>
        <v>3284.2108624795055</v>
      </c>
      <c r="AO148" s="5">
        <f t="shared" si="38"/>
        <v>0</v>
      </c>
      <c r="AP148" s="6">
        <f>+AN148+SUM($D$16:$E$18)-SUM($AL$27:AL148)</f>
        <v>26370.719862479509</v>
      </c>
      <c r="AQ148" s="10">
        <f t="shared" si="50"/>
        <v>1.3873123166709966E-3</v>
      </c>
      <c r="AR148" s="10">
        <f>+AN148/SUM(AL$27:AL148)-1</f>
        <v>-8.8366431417781222E-3</v>
      </c>
      <c r="AT148" s="1">
        <f t="shared" si="51"/>
        <v>43890</v>
      </c>
      <c r="AU148">
        <f t="shared" si="39"/>
        <v>8370.7840327711565</v>
      </c>
      <c r="AV148">
        <f t="shared" si="40"/>
        <v>7057.4391175255369</v>
      </c>
      <c r="AW148">
        <f t="shared" si="41"/>
        <v>17068.647183518413</v>
      </c>
      <c r="AX148">
        <f t="shared" si="42"/>
        <v>32496.87033381507</v>
      </c>
      <c r="AY148">
        <f t="shared" si="52"/>
        <v>-4.0358199340490675E-2</v>
      </c>
      <c r="AZ148">
        <f t="shared" si="53"/>
        <v>-8.3955342310521153E-2</v>
      </c>
      <c r="BA148">
        <f t="shared" si="54"/>
        <v>-6.5555073101826511E-2</v>
      </c>
      <c r="BB148">
        <f t="shared" si="55"/>
        <v>-6.3305997923195911E-2</v>
      </c>
    </row>
    <row r="149" spans="1:54" x14ac:dyDescent="0.25">
      <c r="A149" s="1">
        <v>40366</v>
      </c>
      <c r="B149">
        <v>7.7</v>
      </c>
      <c r="G149">
        <f t="shared" si="43"/>
        <v>1080.7142188392811</v>
      </c>
      <c r="H149">
        <f t="shared" si="44"/>
        <v>1025.4803851678814</v>
      </c>
      <c r="I149" s="5">
        <f t="shared" si="29"/>
        <v>0</v>
      </c>
      <c r="J149" s="6">
        <f>+H149+SUM($D$16:$E$16)-SUM($F$27:F149)</f>
        <v>7951.3943851678805</v>
      </c>
      <c r="K149" s="10">
        <f t="shared" si="45"/>
        <v>1.5076527316115751E-4</v>
      </c>
      <c r="L149" s="10">
        <f>+H149/SUM(F$27:F149)-1</f>
        <v>3.1581156125205734E-2</v>
      </c>
      <c r="M149">
        <v>5.6769999999999996</v>
      </c>
      <c r="R149">
        <f t="shared" si="46"/>
        <v>842.40027526877122</v>
      </c>
      <c r="S149">
        <f t="shared" si="47"/>
        <v>775.14742687940338</v>
      </c>
      <c r="T149" s="5">
        <f t="shared" si="30"/>
        <v>0</v>
      </c>
      <c r="U149" s="6">
        <f>+S149+SUM($D$17:$E$17)-SUM($Q$27:Q149)</f>
        <v>6546.8714268794038</v>
      </c>
      <c r="V149" s="10">
        <f t="shared" si="31"/>
        <v>1.52481156257811E-3</v>
      </c>
      <c r="W149" s="10">
        <f>+S149/SUM(Q$27:Q149)-1</f>
        <v>-6.4143562194964532E-2</v>
      </c>
      <c r="X149">
        <v>2.851</v>
      </c>
      <c r="AC149">
        <f t="shared" si="48"/>
        <v>1596.9347417629349</v>
      </c>
      <c r="AD149">
        <f t="shared" si="49"/>
        <v>1515.4800850304391</v>
      </c>
      <c r="AE149" s="5">
        <f t="shared" si="32"/>
        <v>0</v>
      </c>
      <c r="AF149" s="6">
        <f>+AD149+SUM($D$18:$E$18)-SUM($AB$27:AB149)</f>
        <v>11904.351085030439</v>
      </c>
      <c r="AG149" s="10">
        <f t="shared" si="33"/>
        <v>1.744491507952306E-3</v>
      </c>
      <c r="AH149" s="10">
        <f>+AD149/SUM(AB$27:AB149)-1</f>
        <v>1.6330636068669913E-2</v>
      </c>
      <c r="AI149" s="6">
        <f t="shared" si="34"/>
        <v>0</v>
      </c>
      <c r="AL149" s="6">
        <f t="shared" si="35"/>
        <v>0</v>
      </c>
      <c r="AM149" s="6">
        <f t="shared" si="36"/>
        <v>3520.0492358709871</v>
      </c>
      <c r="AN149" s="6">
        <f t="shared" si="37"/>
        <v>3316.1078970777239</v>
      </c>
      <c r="AO149" s="5">
        <f t="shared" si="38"/>
        <v>0</v>
      </c>
      <c r="AP149" s="6">
        <f>+AN149+SUM($D$16:$E$18)-SUM($AL$27:AL149)</f>
        <v>26402.616897077725</v>
      </c>
      <c r="AQ149" s="10">
        <f t="shared" si="50"/>
        <v>1.2095625286134837E-3</v>
      </c>
      <c r="AR149" s="10">
        <f>+AN149/SUM(AL$27:AL149)-1</f>
        <v>7.8977038951522083E-4</v>
      </c>
      <c r="AT149" s="1">
        <f t="shared" si="51"/>
        <v>43921</v>
      </c>
      <c r="AU149">
        <f t="shared" si="39"/>
        <v>7062.1233941562123</v>
      </c>
      <c r="AV149">
        <f t="shared" si="40"/>
        <v>5929.2549353196227</v>
      </c>
      <c r="AW149">
        <f t="shared" si="41"/>
        <v>15937.737004285993</v>
      </c>
      <c r="AX149">
        <f t="shared" si="42"/>
        <v>28929.115333761798</v>
      </c>
      <c r="AY149">
        <f t="shared" si="52"/>
        <v>-0.15633668644318266</v>
      </c>
      <c r="AZ149">
        <f t="shared" si="53"/>
        <v>-0.15985744452323036</v>
      </c>
      <c r="BA149">
        <f t="shared" si="54"/>
        <v>-6.6256579509384572E-2</v>
      </c>
      <c r="BB149">
        <f t="shared" si="55"/>
        <v>-0.10978764919219908</v>
      </c>
    </row>
    <row r="150" spans="1:54" x14ac:dyDescent="0.25">
      <c r="A150" s="1">
        <v>40367</v>
      </c>
      <c r="B150">
        <v>7.7549999999999999</v>
      </c>
      <c r="C150">
        <f>+$C$16</f>
        <v>60</v>
      </c>
      <c r="D150" s="7">
        <f>+$H$16</f>
        <v>0.66694736842105262</v>
      </c>
      <c r="E150" s="7">
        <f>+$J$16</f>
        <v>0.46199999999999997</v>
      </c>
      <c r="F150" s="6">
        <f>+C150-D150-E150</f>
        <v>58.871052631578941</v>
      </c>
      <c r="G150">
        <f t="shared" si="43"/>
        <v>1147.3046587482836</v>
      </c>
      <c r="H150">
        <f t="shared" si="44"/>
        <v>1091.6762976935167</v>
      </c>
      <c r="I150" s="5">
        <f t="shared" si="29"/>
        <v>283560</v>
      </c>
      <c r="J150" s="6">
        <f>+H150+SUM($D$16:$E$16)-SUM($F$27:F150)</f>
        <v>7958.7192450619377</v>
      </c>
      <c r="K150" s="10">
        <f t="shared" si="45"/>
        <v>9.2120445034393761E-4</v>
      </c>
      <c r="L150" s="10">
        <f>+H150/SUM(F$27:F150)-1</f>
        <v>3.6771912933361683E-2</v>
      </c>
      <c r="M150">
        <v>5.7439999999999998</v>
      </c>
      <c r="N150">
        <f>+$C$17</f>
        <v>50</v>
      </c>
      <c r="O150" s="7">
        <f>+$H$17</f>
        <v>0.5557894736842105</v>
      </c>
      <c r="P150" s="7">
        <f>+$J$17</f>
        <v>0.38500000000000001</v>
      </c>
      <c r="Q150" s="6">
        <f>+N150-O150-P150</f>
        <v>49.059210526315795</v>
      </c>
      <c r="R150">
        <f t="shared" si="46"/>
        <v>902.34229014335438</v>
      </c>
      <c r="S150">
        <f t="shared" si="47"/>
        <v>833.35493361866986</v>
      </c>
      <c r="T150" s="5">
        <f t="shared" si="30"/>
        <v>236300</v>
      </c>
      <c r="U150" s="6">
        <f>+S150+SUM($D$17:$E$17)-SUM($Q$27:Q150)</f>
        <v>6556.0197230923541</v>
      </c>
      <c r="V150" s="10">
        <f t="shared" si="31"/>
        <v>1.3973538834732846E-3</v>
      </c>
      <c r="W150" s="10">
        <f>+S150/SUM(Q$27:Q150)-1</f>
        <v>-5.0129387695795224E-2</v>
      </c>
      <c r="X150">
        <v>2.8719999999999999</v>
      </c>
      <c r="Y150">
        <f>+$C$18</f>
        <v>90</v>
      </c>
      <c r="Z150" s="7">
        <f>+$H$18</f>
        <v>1.0004210526315789</v>
      </c>
      <c r="AA150" s="7">
        <f>+$J$18</f>
        <v>0.69300000000000006</v>
      </c>
      <c r="AB150" s="6">
        <f>+Y150-Z150-AA150</f>
        <v>88.306578947368422</v>
      </c>
      <c r="AC150">
        <f t="shared" si="48"/>
        <v>1697.0040809968771</v>
      </c>
      <c r="AD150">
        <f t="shared" si="49"/>
        <v>1614.9494425767689</v>
      </c>
      <c r="AE150" s="5">
        <f t="shared" si="32"/>
        <v>425340</v>
      </c>
      <c r="AF150" s="6">
        <f>+AD150+SUM($D$18:$E$18)-SUM($AB$27:AB150)</f>
        <v>11915.513863629401</v>
      </c>
      <c r="AG150" s="10">
        <f t="shared" si="33"/>
        <v>9.377057614672335E-4</v>
      </c>
      <c r="AH150" s="10">
        <f>+AD150/SUM(AB$27:AB150)-1</f>
        <v>2.2485161220104688E-2</v>
      </c>
      <c r="AI150" s="6">
        <f t="shared" si="34"/>
        <v>200</v>
      </c>
      <c r="AL150" s="6">
        <f t="shared" si="35"/>
        <v>196.23684210526315</v>
      </c>
      <c r="AM150" s="6">
        <f t="shared" si="36"/>
        <v>3746.651029888515</v>
      </c>
      <c r="AN150" s="6">
        <f t="shared" si="37"/>
        <v>3539.9806738889556</v>
      </c>
      <c r="AO150" s="5">
        <f t="shared" si="38"/>
        <v>945200</v>
      </c>
      <c r="AP150" s="6">
        <f>+AN150+SUM($D$16:$E$18)-SUM($AL$27:AL150)</f>
        <v>26430.252831783695</v>
      </c>
      <c r="AQ150" s="10">
        <f t="shared" si="50"/>
        <v>1.0467119533530411E-3</v>
      </c>
      <c r="AR150" s="10">
        <f>+AN150/SUM(AL$27:AL150)-1</f>
        <v>8.6197087479997769E-3</v>
      </c>
      <c r="AT150" s="1">
        <f t="shared" si="51"/>
        <v>43951</v>
      </c>
      <c r="AU150">
        <f t="shared" si="39"/>
        <v>7674.3622894146602</v>
      </c>
      <c r="AV150">
        <f t="shared" si="40"/>
        <v>6275.0943283736287</v>
      </c>
      <c r="AW150">
        <f t="shared" si="41"/>
        <v>17106.247777712844</v>
      </c>
      <c r="AX150">
        <f t="shared" si="42"/>
        <v>31055.704395501099</v>
      </c>
      <c r="AY150">
        <f t="shared" si="52"/>
        <v>8.6693316030850509E-2</v>
      </c>
      <c r="AZ150">
        <f t="shared" si="53"/>
        <v>5.8327630845133038E-2</v>
      </c>
      <c r="BA150">
        <f t="shared" si="54"/>
        <v>7.3317232748451922E-2</v>
      </c>
      <c r="BB150">
        <f t="shared" si="55"/>
        <v>7.3510338536258768E-2</v>
      </c>
    </row>
    <row r="151" spans="1:54" x14ac:dyDescent="0.25">
      <c r="A151" s="1">
        <v>40368</v>
      </c>
      <c r="B151">
        <v>7.8609999999999998</v>
      </c>
      <c r="G151">
        <f t="shared" si="43"/>
        <v>1162.9867082424573</v>
      </c>
      <c r="H151">
        <f t="shared" si="44"/>
        <v>1106.5979853215647</v>
      </c>
      <c r="I151" s="5">
        <f t="shared" si="29"/>
        <v>0</v>
      </c>
      <c r="J151" s="6">
        <f>+H151+SUM($D$16:$E$16)-SUM($F$27:F151)</f>
        <v>7973.6409326899857</v>
      </c>
      <c r="K151" s="10">
        <f t="shared" si="45"/>
        <v>1.8748855398191822E-3</v>
      </c>
      <c r="L151" s="10">
        <f>+H151/SUM(F$27:F151)-1</f>
        <v>5.0943134438317772E-2</v>
      </c>
      <c r="M151">
        <v>5.7759999999999998</v>
      </c>
      <c r="R151">
        <f t="shared" si="46"/>
        <v>907.36926669011393</v>
      </c>
      <c r="S151">
        <f t="shared" si="47"/>
        <v>837.9975794884117</v>
      </c>
      <c r="T151" s="5">
        <f t="shared" si="30"/>
        <v>0</v>
      </c>
      <c r="U151" s="6">
        <f>+S151+SUM($D$17:$E$17)-SUM($Q$27:Q151)</f>
        <v>6560.6623689620965</v>
      </c>
      <c r="V151" s="10">
        <f t="shared" si="31"/>
        <v>7.0815007669811081E-4</v>
      </c>
      <c r="W151" s="10">
        <f>+S151/SUM(Q$27:Q151)-1</f>
        <v>-4.4837629409978041E-2</v>
      </c>
      <c r="X151">
        <v>2.8839999999999999</v>
      </c>
      <c r="AC151">
        <f t="shared" si="48"/>
        <v>1704.0946272963067</v>
      </c>
      <c r="AD151">
        <f t="shared" si="49"/>
        <v>1621.6971421975632</v>
      </c>
      <c r="AE151" s="5">
        <f t="shared" si="32"/>
        <v>0</v>
      </c>
      <c r="AF151" s="6">
        <f>+AD151+SUM($D$18:$E$18)-SUM($AB$27:AB151)</f>
        <v>11922.261563250195</v>
      </c>
      <c r="AG151" s="10">
        <f t="shared" si="33"/>
        <v>5.6629531030050195E-4</v>
      </c>
      <c r="AH151" s="10">
        <f>+AD151/SUM(AB$27:AB151)-1</f>
        <v>2.675738334219413E-2</v>
      </c>
      <c r="AI151" s="6">
        <f t="shared" si="34"/>
        <v>0</v>
      </c>
      <c r="AL151" s="6">
        <f t="shared" si="35"/>
        <v>0</v>
      </c>
      <c r="AM151" s="6">
        <f t="shared" si="36"/>
        <v>3774.4506022288779</v>
      </c>
      <c r="AN151" s="6">
        <f t="shared" si="37"/>
        <v>3566.2927070075393</v>
      </c>
      <c r="AO151" s="5">
        <f t="shared" si="38"/>
        <v>0</v>
      </c>
      <c r="AP151" s="6">
        <f>+AN151+SUM($D$16:$E$18)-SUM($AL$27:AL151)</f>
        <v>26456.564864902277</v>
      </c>
      <c r="AQ151" s="10">
        <f t="shared" si="50"/>
        <v>9.9552710623118656E-4</v>
      </c>
      <c r="AR151" s="10">
        <f>+AN151/SUM(AL$27:AL151)-1</f>
        <v>1.6116595772379672E-2</v>
      </c>
      <c r="AT151" s="1">
        <f t="shared" si="51"/>
        <v>43982</v>
      </c>
      <c r="AU151">
        <f t="shared" si="39"/>
        <v>7588.2661947689403</v>
      </c>
      <c r="AV151">
        <f t="shared" si="40"/>
        <v>6537.7453268822155</v>
      </c>
      <c r="AW151">
        <f t="shared" si="41"/>
        <v>17415.729591466988</v>
      </c>
      <c r="AX151">
        <f t="shared" si="42"/>
        <v>31541.741113118111</v>
      </c>
      <c r="AY151">
        <f t="shared" si="52"/>
        <v>-1.1218664352668495E-2</v>
      </c>
      <c r="AZ151">
        <f t="shared" si="53"/>
        <v>4.1856103631936925E-2</v>
      </c>
      <c r="BA151">
        <f t="shared" si="54"/>
        <v>1.8091741554062901E-2</v>
      </c>
      <c r="BB151">
        <f t="shared" si="55"/>
        <v>1.565048119428325E-2</v>
      </c>
    </row>
    <row r="152" spans="1:54" x14ac:dyDescent="0.25">
      <c r="A152" s="1">
        <v>40371</v>
      </c>
      <c r="B152">
        <v>7.891</v>
      </c>
      <c r="G152">
        <f t="shared" si="43"/>
        <v>1167.4250241370351</v>
      </c>
      <c r="H152">
        <f t="shared" si="44"/>
        <v>1110.8211044615784</v>
      </c>
      <c r="I152" s="5">
        <f t="shared" si="29"/>
        <v>0</v>
      </c>
      <c r="J152" s="6">
        <f>+H152+SUM($D$16:$E$16)-SUM($F$27:F152)</f>
        <v>7977.864051829999</v>
      </c>
      <c r="K152" s="10">
        <f t="shared" si="45"/>
        <v>5.2963497800595505E-4</v>
      </c>
      <c r="L152" s="10">
        <f>+H152/SUM(F$27:F152)-1</f>
        <v>5.495385750575843E-2</v>
      </c>
      <c r="M152">
        <v>5.7969999999999997</v>
      </c>
      <c r="R152">
        <f t="shared" si="46"/>
        <v>910.66822004892492</v>
      </c>
      <c r="S152">
        <f t="shared" si="47"/>
        <v>841.04431584042982</v>
      </c>
      <c r="T152" s="5">
        <f t="shared" si="30"/>
        <v>0</v>
      </c>
      <c r="U152" s="6">
        <f>+S152+SUM($D$17:$E$17)-SUM($Q$27:Q152)</f>
        <v>6563.7091053141139</v>
      </c>
      <c r="V152" s="10">
        <f t="shared" si="31"/>
        <v>4.6439462674241483E-4</v>
      </c>
      <c r="W152" s="10">
        <f>+S152/SUM(Q$27:Q152)-1</f>
        <v>-4.1364913034910411E-2</v>
      </c>
      <c r="X152">
        <v>2.8919999999999999</v>
      </c>
      <c r="AC152">
        <f t="shared" si="48"/>
        <v>1708.8216581625934</v>
      </c>
      <c r="AD152">
        <f t="shared" si="49"/>
        <v>1626.195608611426</v>
      </c>
      <c r="AE152" s="5">
        <f t="shared" si="32"/>
        <v>0</v>
      </c>
      <c r="AF152" s="6">
        <f>+AD152+SUM($D$18:$E$18)-SUM($AB$27:AB152)</f>
        <v>11926.760029664058</v>
      </c>
      <c r="AG152" s="10">
        <f t="shared" si="33"/>
        <v>3.7731653428307865E-4</v>
      </c>
      <c r="AH152" s="10">
        <f>+AD152/SUM(AB$27:AB152)-1</f>
        <v>2.9605531423587239E-2</v>
      </c>
      <c r="AI152" s="6">
        <f t="shared" si="34"/>
        <v>0</v>
      </c>
      <c r="AL152" s="6">
        <f t="shared" si="35"/>
        <v>0</v>
      </c>
      <c r="AM152" s="6">
        <f t="shared" si="36"/>
        <v>3786.9149023485534</v>
      </c>
      <c r="AN152" s="6">
        <f t="shared" si="37"/>
        <v>3578.0610289134343</v>
      </c>
      <c r="AO152" s="5">
        <f t="shared" si="38"/>
        <v>0</v>
      </c>
      <c r="AP152" s="6">
        <f>+AN152+SUM($D$16:$E$18)-SUM($AL$27:AL152)</f>
        <v>26468.333186808173</v>
      </c>
      <c r="AQ152" s="10">
        <f t="shared" si="50"/>
        <v>4.4481670110951832E-4</v>
      </c>
      <c r="AR152" s="10">
        <f>+AN152/SUM(AL$27:AL152)-1</f>
        <v>1.9469654025134675E-2</v>
      </c>
      <c r="AT152" s="1">
        <f t="shared" si="51"/>
        <v>44012</v>
      </c>
      <c r="AU152">
        <f t="shared" si="39"/>
        <v>7977.6118672223629</v>
      </c>
      <c r="AV152">
        <f t="shared" si="40"/>
        <v>6679.8198883530495</v>
      </c>
      <c r="AW152">
        <f t="shared" si="41"/>
        <v>17210.372500097423</v>
      </c>
      <c r="AX152">
        <f t="shared" si="42"/>
        <v>31867.804255672807</v>
      </c>
      <c r="AY152">
        <f t="shared" si="52"/>
        <v>5.1308910686583831E-2</v>
      </c>
      <c r="AZ152">
        <f t="shared" si="53"/>
        <v>2.1731431000630241E-2</v>
      </c>
      <c r="BA152">
        <f t="shared" si="54"/>
        <v>-1.1791472202817288E-2</v>
      </c>
      <c r="BB152">
        <f t="shared" si="55"/>
        <v>1.033751248497472E-2</v>
      </c>
    </row>
    <row r="153" spans="1:54" x14ac:dyDescent="0.25">
      <c r="A153" s="1">
        <v>40372</v>
      </c>
      <c r="B153">
        <v>7.8810000000000002</v>
      </c>
      <c r="G153">
        <f t="shared" si="43"/>
        <v>1165.9455855055094</v>
      </c>
      <c r="H153">
        <f t="shared" si="44"/>
        <v>1109.4133980815741</v>
      </c>
      <c r="I153" s="5">
        <f t="shared" si="29"/>
        <v>0</v>
      </c>
      <c r="J153" s="6">
        <f>+H153+SUM($D$16:$E$16)-SUM($F$27:F153)</f>
        <v>7976.4563454499958</v>
      </c>
      <c r="K153" s="10">
        <f t="shared" si="45"/>
        <v>-1.7645153776224554E-4</v>
      </c>
      <c r="L153" s="10">
        <f>+H153/SUM(F$27:F153)-1</f>
        <v>5.3616949816611692E-2</v>
      </c>
      <c r="M153">
        <v>5.9</v>
      </c>
      <c r="R153">
        <f t="shared" si="46"/>
        <v>926.8488008088076</v>
      </c>
      <c r="S153">
        <f t="shared" si="47"/>
        <v>855.98783223366161</v>
      </c>
      <c r="T153" s="5">
        <f t="shared" si="30"/>
        <v>0</v>
      </c>
      <c r="U153" s="6">
        <f>+S153+SUM($D$17:$E$17)-SUM($Q$27:Q153)</f>
        <v>6578.652621707346</v>
      </c>
      <c r="V153" s="10">
        <f t="shared" si="31"/>
        <v>2.2766877924456086E-3</v>
      </c>
      <c r="W153" s="10">
        <f>+S153/SUM(Q$27:Q153)-1</f>
        <v>-2.4332066052435875E-2</v>
      </c>
      <c r="X153">
        <v>2.907</v>
      </c>
      <c r="AC153">
        <f t="shared" si="48"/>
        <v>1717.6848410368807</v>
      </c>
      <c r="AD153">
        <f t="shared" si="49"/>
        <v>1634.6302331374188</v>
      </c>
      <c r="AE153" s="5">
        <f t="shared" si="32"/>
        <v>0</v>
      </c>
      <c r="AF153" s="6">
        <f>+AD153+SUM($D$18:$E$18)-SUM($AB$27:AB153)</f>
        <v>11935.194654190051</v>
      </c>
      <c r="AG153" s="10">
        <f t="shared" si="33"/>
        <v>7.0720166290039188E-4</v>
      </c>
      <c r="AH153" s="10">
        <f>+AD153/SUM(AB$27:AB153)-1</f>
        <v>3.4945809076199152E-2</v>
      </c>
      <c r="AI153" s="6">
        <f t="shared" si="34"/>
        <v>0</v>
      </c>
      <c r="AL153" s="6">
        <f t="shared" si="35"/>
        <v>0</v>
      </c>
      <c r="AM153" s="6">
        <f t="shared" si="36"/>
        <v>3810.4792273511976</v>
      </c>
      <c r="AN153" s="6">
        <f t="shared" si="37"/>
        <v>3600.0314634526549</v>
      </c>
      <c r="AO153" s="5">
        <f t="shared" si="38"/>
        <v>0</v>
      </c>
      <c r="AP153" s="6">
        <f>+AN153+SUM($D$16:$E$18)-SUM($AL$27:AL153)</f>
        <v>26490.303621347393</v>
      </c>
      <c r="AQ153" s="10">
        <f t="shared" si="50"/>
        <v>8.3006490753145812E-4</v>
      </c>
      <c r="AR153" s="10">
        <f>+AN153/SUM(AL$27:AL153)-1</f>
        <v>2.5729522461555021E-2</v>
      </c>
      <c r="AT153" s="1">
        <f t="shared" si="51"/>
        <v>44043</v>
      </c>
      <c r="AU153">
        <f t="shared" si="39"/>
        <v>8307.6468966976208</v>
      </c>
      <c r="AV153">
        <f t="shared" si="40"/>
        <v>6631.2154331130259</v>
      </c>
      <c r="AW153">
        <f t="shared" si="41"/>
        <v>17618.194329436992</v>
      </c>
      <c r="AX153">
        <f t="shared" si="42"/>
        <v>32557.056659247599</v>
      </c>
      <c r="AY153">
        <f t="shared" si="52"/>
        <v>4.1370153746295157E-2</v>
      </c>
      <c r="AZ153">
        <f t="shared" si="53"/>
        <v>-7.2763122438032068E-3</v>
      </c>
      <c r="BA153">
        <f t="shared" si="54"/>
        <v>2.3696281375505501E-2</v>
      </c>
      <c r="BB153">
        <f t="shared" si="55"/>
        <v>2.162848742401513E-2</v>
      </c>
    </row>
    <row r="154" spans="1:54" x14ac:dyDescent="0.25">
      <c r="A154" s="1">
        <v>40373</v>
      </c>
      <c r="B154">
        <v>7.8810000000000002</v>
      </c>
      <c r="G154">
        <f t="shared" si="43"/>
        <v>1165.9455855055094</v>
      </c>
      <c r="H154">
        <f t="shared" si="44"/>
        <v>1109.4133980815741</v>
      </c>
      <c r="I154" s="5">
        <f t="shared" si="29"/>
        <v>0</v>
      </c>
      <c r="J154" s="6">
        <f>+H154+SUM($D$16:$E$16)-SUM($F$27:F154)</f>
        <v>7976.4563454499958</v>
      </c>
      <c r="K154" s="10">
        <f t="shared" si="45"/>
        <v>0</v>
      </c>
      <c r="L154" s="10">
        <f>+H154/SUM(F$27:F154)-1</f>
        <v>5.3616949816611692E-2</v>
      </c>
      <c r="M154">
        <v>5.9020000000000001</v>
      </c>
      <c r="R154">
        <f t="shared" si="46"/>
        <v>927.16298684297999</v>
      </c>
      <c r="S154">
        <f t="shared" si="47"/>
        <v>856.27799760052039</v>
      </c>
      <c r="T154" s="5">
        <f t="shared" si="30"/>
        <v>0</v>
      </c>
      <c r="U154" s="6">
        <f>+S154+SUM($D$17:$E$17)-SUM($Q$27:Q154)</f>
        <v>6578.9427870742047</v>
      </c>
      <c r="V154" s="10">
        <f t="shared" si="31"/>
        <v>4.4107111827340617E-5</v>
      </c>
      <c r="W154" s="10">
        <f>+S154/SUM(Q$27:Q154)-1</f>
        <v>-2.400133115957237E-2</v>
      </c>
      <c r="X154">
        <v>2.907</v>
      </c>
      <c r="AC154">
        <f t="shared" si="48"/>
        <v>1717.6848410368807</v>
      </c>
      <c r="AD154">
        <f t="shared" si="49"/>
        <v>1634.6302331374188</v>
      </c>
      <c r="AE154" s="5">
        <f t="shared" si="32"/>
        <v>0</v>
      </c>
      <c r="AF154" s="6">
        <f>+AD154+SUM($D$18:$E$18)-SUM($AB$27:AB154)</f>
        <v>11935.194654190051</v>
      </c>
      <c r="AG154" s="10">
        <f t="shared" si="33"/>
        <v>0</v>
      </c>
      <c r="AH154" s="10">
        <f>+AD154/SUM(AB$27:AB154)-1</f>
        <v>3.4945809076199152E-2</v>
      </c>
      <c r="AI154" s="6">
        <f t="shared" si="34"/>
        <v>0</v>
      </c>
      <c r="AL154" s="6">
        <f t="shared" si="35"/>
        <v>0</v>
      </c>
      <c r="AM154" s="6">
        <f t="shared" si="36"/>
        <v>3810.7934133853701</v>
      </c>
      <c r="AN154" s="6">
        <f t="shared" si="37"/>
        <v>3600.3216288195135</v>
      </c>
      <c r="AO154" s="5">
        <f t="shared" si="38"/>
        <v>0</v>
      </c>
      <c r="AP154" s="6">
        <f>+AN154+SUM($D$16:$E$18)-SUM($AL$27:AL154)</f>
        <v>26490.593786714253</v>
      </c>
      <c r="AQ154" s="10">
        <f t="shared" si="50"/>
        <v>1.0953644435707233E-5</v>
      </c>
      <c r="AR154" s="10">
        <f>+AN154/SUM(AL$27:AL154)-1</f>
        <v>2.5812197067653475E-2</v>
      </c>
      <c r="AT154" s="1">
        <f t="shared" si="51"/>
        <v>44074</v>
      </c>
      <c r="AU154">
        <f t="shared" si="39"/>
        <v>8348.7816974727939</v>
      </c>
      <c r="AV154">
        <f t="shared" si="40"/>
        <v>6769.5511903346305</v>
      </c>
      <c r="AW154">
        <f t="shared" si="41"/>
        <v>17525.639020650706</v>
      </c>
      <c r="AX154">
        <f t="shared" si="42"/>
        <v>32643.971908458105</v>
      </c>
      <c r="AY154">
        <f t="shared" si="52"/>
        <v>4.9514382696651538E-3</v>
      </c>
      <c r="AZ154">
        <f t="shared" si="53"/>
        <v>2.0861297392152922E-2</v>
      </c>
      <c r="BA154">
        <f t="shared" si="54"/>
        <v>-5.2533935689221822E-3</v>
      </c>
      <c r="BB154">
        <f t="shared" si="55"/>
        <v>2.6696285883638371E-3</v>
      </c>
    </row>
    <row r="155" spans="1:54" x14ac:dyDescent="0.25">
      <c r="A155" s="1">
        <v>40374</v>
      </c>
      <c r="B155">
        <v>7.76</v>
      </c>
      <c r="G155">
        <f t="shared" si="43"/>
        <v>1148.0443780640467</v>
      </c>
      <c r="H155">
        <f t="shared" si="44"/>
        <v>1092.380150883519</v>
      </c>
      <c r="I155" s="5">
        <f t="shared" si="29"/>
        <v>0</v>
      </c>
      <c r="J155" s="6">
        <f>+H155+SUM($D$16:$E$16)-SUM($F$27:F155)</f>
        <v>7959.4230982519393</v>
      </c>
      <c r="K155" s="10">
        <f t="shared" si="45"/>
        <v>-2.135440408668754E-3</v>
      </c>
      <c r="L155" s="10">
        <f>+H155/SUM(F$27:F155)-1</f>
        <v>3.7440366777935052E-2</v>
      </c>
      <c r="M155">
        <v>5.8460000000000001</v>
      </c>
      <c r="R155">
        <f t="shared" si="46"/>
        <v>918.36577788615068</v>
      </c>
      <c r="S155">
        <f t="shared" si="47"/>
        <v>848.15336732847209</v>
      </c>
      <c r="T155" s="5">
        <f t="shared" si="30"/>
        <v>0</v>
      </c>
      <c r="U155" s="6">
        <f>+S155+SUM($D$17:$E$17)-SUM($Q$27:Q155)</f>
        <v>6570.8181568021564</v>
      </c>
      <c r="V155" s="10">
        <f t="shared" si="31"/>
        <v>-1.234944661323234E-3</v>
      </c>
      <c r="W155" s="10">
        <f>+S155/SUM(Q$27:Q155)-1</f>
        <v>-3.3261908159752718E-2</v>
      </c>
      <c r="X155">
        <v>2.8879999999999999</v>
      </c>
      <c r="AC155">
        <f t="shared" si="48"/>
        <v>1706.4581427294499</v>
      </c>
      <c r="AD155">
        <f t="shared" si="49"/>
        <v>1623.9463754044943</v>
      </c>
      <c r="AE155" s="5">
        <f t="shared" si="32"/>
        <v>0</v>
      </c>
      <c r="AF155" s="6">
        <f>+AD155+SUM($D$18:$E$18)-SUM($AB$27:AB155)</f>
        <v>11924.510796457125</v>
      </c>
      <c r="AG155" s="10">
        <f t="shared" si="33"/>
        <v>-8.9515571739540167E-4</v>
      </c>
      <c r="AH155" s="10">
        <f>+AD155/SUM(AB$27:AB155)-1</f>
        <v>2.8181457382890684E-2</v>
      </c>
      <c r="AI155" s="6">
        <f t="shared" si="34"/>
        <v>0</v>
      </c>
      <c r="AL155" s="6">
        <f t="shared" si="35"/>
        <v>0</v>
      </c>
      <c r="AM155" s="6">
        <f t="shared" si="36"/>
        <v>3772.8682986796475</v>
      </c>
      <c r="AN155" s="6">
        <f t="shared" si="37"/>
        <v>3564.4798936164852</v>
      </c>
      <c r="AO155" s="5">
        <f t="shared" si="38"/>
        <v>0</v>
      </c>
      <c r="AP155" s="6">
        <f>+AN155+SUM($D$16:$E$18)-SUM($AL$27:AL155)</f>
        <v>26454.752051511223</v>
      </c>
      <c r="AQ155" s="10">
        <f t="shared" si="50"/>
        <v>-1.3529985583413673E-3</v>
      </c>
      <c r="AR155" s="10">
        <f>+AN155/SUM(AL$27:AL155)-1</f>
        <v>1.5600084671631098E-2</v>
      </c>
      <c r="AT155" s="1">
        <f t="shared" si="51"/>
        <v>44104</v>
      </c>
      <c r="AU155">
        <f t="shared" si="39"/>
        <v>8356.4346836635268</v>
      </c>
      <c r="AV155">
        <f t="shared" si="40"/>
        <v>6703.1874149107534</v>
      </c>
      <c r="AW155">
        <f t="shared" si="41"/>
        <v>17615.301976037423</v>
      </c>
      <c r="AX155">
        <f t="shared" si="42"/>
        <v>32674.924074611674</v>
      </c>
      <c r="AY155">
        <f t="shared" si="52"/>
        <v>9.1665903697646378E-4</v>
      </c>
      <c r="AZ155">
        <f t="shared" si="53"/>
        <v>-9.8032755138375283E-3</v>
      </c>
      <c r="BA155">
        <f t="shared" si="54"/>
        <v>5.116101916801119E-3</v>
      </c>
      <c r="BB155">
        <f t="shared" si="55"/>
        <v>9.48174022461723E-4</v>
      </c>
    </row>
    <row r="156" spans="1:54" x14ac:dyDescent="0.25">
      <c r="A156" s="1">
        <v>40375</v>
      </c>
      <c r="B156">
        <v>7.665</v>
      </c>
      <c r="G156">
        <f t="shared" si="43"/>
        <v>1133.9897110645513</v>
      </c>
      <c r="H156">
        <f t="shared" si="44"/>
        <v>1079.0069402734759</v>
      </c>
      <c r="I156" s="5">
        <f t="shared" ref="I156:I219" si="56">+C156*(MAX($A:$A)-$A156)</f>
        <v>0</v>
      </c>
      <c r="J156" s="6">
        <f>+H156+SUM($D$16:$E$16)-SUM($F$27:F156)</f>
        <v>7946.049887641896</v>
      </c>
      <c r="K156" s="10">
        <f t="shared" si="45"/>
        <v>-1.6801733548981179E-3</v>
      </c>
      <c r="L156" s="10">
        <f>+H156/SUM(F$27:F156)-1</f>
        <v>2.4739743731040154E-2</v>
      </c>
      <c r="M156">
        <v>5.7539999999999996</v>
      </c>
      <c r="R156">
        <f t="shared" si="46"/>
        <v>903.91322031421669</v>
      </c>
      <c r="S156">
        <f t="shared" si="47"/>
        <v>834.80576045296402</v>
      </c>
      <c r="T156" s="5">
        <f t="shared" ref="T156:T219" si="57">+N156*(MAX($A:$A)-$A156)</f>
        <v>0</v>
      </c>
      <c r="U156" s="6">
        <f>+S156+SUM($D$17:$E$17)-SUM($Q$27:Q156)</f>
        <v>6557.4705499266483</v>
      </c>
      <c r="V156" s="10">
        <f t="shared" ref="V156:V219" si="58">+U156/U155-1</f>
        <v>-2.0313462581049713E-3</v>
      </c>
      <c r="W156" s="10">
        <f>+S156/SUM(Q$27:Q156)-1</f>
        <v>-4.8475713231477591E-2</v>
      </c>
      <c r="X156">
        <v>2.8370000000000002</v>
      </c>
      <c r="AC156">
        <f t="shared" si="48"/>
        <v>1676.3233209568734</v>
      </c>
      <c r="AD156">
        <f t="shared" si="49"/>
        <v>1595.2686520161187</v>
      </c>
      <c r="AE156" s="5">
        <f t="shared" ref="AE156:AE219" si="59">+Y156*(MAX($A:$A)-$A156)</f>
        <v>0</v>
      </c>
      <c r="AF156" s="6">
        <f>+AD156+SUM($D$18:$E$18)-SUM($AB$27:AB156)</f>
        <v>11895.83307306875</v>
      </c>
      <c r="AG156" s="10">
        <f t="shared" ref="AG156:AG219" si="60">+AF156/AF155-1</f>
        <v>-2.4049391943941067E-3</v>
      </c>
      <c r="AH156" s="10">
        <f>+AD156/SUM(AB$27:AB156)-1</f>
        <v>1.0024513364010001E-2</v>
      </c>
      <c r="AI156" s="6">
        <f t="shared" ref="AI156:AI219" si="61">+C156+N156+Y156</f>
        <v>0</v>
      </c>
      <c r="AL156" s="6">
        <f t="shared" ref="AL156:AL219" si="62">+F156+Q156+AB156</f>
        <v>0</v>
      </c>
      <c r="AM156" s="6">
        <f t="shared" ref="AM156:AM219" si="63">+G156+R156+AC156</f>
        <v>3714.2262523356412</v>
      </c>
      <c r="AN156" s="6">
        <f t="shared" ref="AN156:AN219" si="64">+H156+S156+AD156</f>
        <v>3509.0813527425589</v>
      </c>
      <c r="AO156" s="5">
        <f t="shared" ref="AO156:AO219" si="65">+AI156*(MAX($A:$A)-$A156)</f>
        <v>0</v>
      </c>
      <c r="AP156" s="6">
        <f>+AN156+SUM($D$16:$E$18)-SUM($AL$27:AL156)</f>
        <v>26399.353510637298</v>
      </c>
      <c r="AQ156" s="10">
        <f t="shared" si="50"/>
        <v>-2.0940865658485297E-3</v>
      </c>
      <c r="AR156" s="10">
        <f>+AN156/SUM(AL$27:AL156)-1</f>
        <v>-1.8419928603796709E-4</v>
      </c>
      <c r="AT156" s="1">
        <f t="shared" si="51"/>
        <v>44135</v>
      </c>
      <c r="AU156">
        <f t="shared" ref="AU156:AU188" si="66">+VLOOKUP($AT156,$A$27:$AR$3286,10,1)</f>
        <v>8593.6772555761818</v>
      </c>
      <c r="AV156">
        <f t="shared" ref="AV156:AV188" si="67">+VLOOKUP($AT156,$A$27:$AR$3286,21,1)</f>
        <v>6381.6502494767519</v>
      </c>
      <c r="AW156">
        <f t="shared" ref="AW156:AW188" si="68">+VLOOKUP($AT156,$A$27:$AR$3286,32,1)</f>
        <v>17088.893657315428</v>
      </c>
      <c r="AX156">
        <f t="shared" ref="AX156:AX188" si="69">+VLOOKUP($AT156,$A$27:$AR$3286,42,1)</f>
        <v>32064.221162368329</v>
      </c>
      <c r="AY156">
        <f t="shared" si="52"/>
        <v>2.8390405824203269E-2</v>
      </c>
      <c r="AZ156">
        <f t="shared" si="53"/>
        <v>-4.7967801813024846E-2</v>
      </c>
      <c r="BA156">
        <f t="shared" si="54"/>
        <v>-2.9883581867519604E-2</v>
      </c>
      <c r="BB156">
        <f t="shared" si="55"/>
        <v>-1.8690262626129828E-2</v>
      </c>
    </row>
    <row r="157" spans="1:54" x14ac:dyDescent="0.25">
      <c r="A157" s="1">
        <v>40378</v>
      </c>
      <c r="B157">
        <v>7.63</v>
      </c>
      <c r="G157">
        <f t="shared" ref="G157:G220" si="70">+(B157/B156*G156)+F157</f>
        <v>1128.8116758542108</v>
      </c>
      <c r="H157">
        <f t="shared" ref="H157:H220" si="71">+($B157/$B156*H156)+F157</f>
        <v>1074.0799679434599</v>
      </c>
      <c r="I157" s="5">
        <f t="shared" si="56"/>
        <v>0</v>
      </c>
      <c r="J157" s="6">
        <f>+H157+SUM($D$16:$E$16)-SUM($F$27:F157)</f>
        <v>7941.1229153118811</v>
      </c>
      <c r="K157" s="10">
        <f t="shared" ref="K157:K220" si="72">+J157/J156-1</f>
        <v>-6.2005303259893285E-4</v>
      </c>
      <c r="L157" s="10">
        <f>+H157/SUM(F$27:F157)-1</f>
        <v>2.0060566819026127E-2</v>
      </c>
      <c r="M157">
        <v>5.7309999999999999</v>
      </c>
      <c r="R157">
        <f t="shared" ref="R157:R220" si="73">+($M157/$M156*R156)+N157</f>
        <v>900.3000809212333</v>
      </c>
      <c r="S157">
        <f t="shared" ref="S157:S220" si="74">+($M157/$M156*S156)+Q157</f>
        <v>831.46885873408712</v>
      </c>
      <c r="T157" s="5">
        <f t="shared" si="57"/>
        <v>0</v>
      </c>
      <c r="U157" s="6">
        <f>+S157+SUM($D$17:$E$17)-SUM($Q$27:Q157)</f>
        <v>6554.1336482077713</v>
      </c>
      <c r="V157" s="10">
        <f t="shared" si="58"/>
        <v>-5.0887025621704218E-4</v>
      </c>
      <c r="W157" s="10">
        <f>+S157/SUM(Q$27:Q157)-1</f>
        <v>-5.2279164499408615E-2</v>
      </c>
      <c r="X157">
        <v>2.8340000000000001</v>
      </c>
      <c r="AC157">
        <f t="shared" ref="AC157:AC220" si="75">+(X157/X156*AC156)+AB157</f>
        <v>1674.550684382016</v>
      </c>
      <c r="AD157">
        <f t="shared" ref="AD157:AD220" si="76">+($X157/$X156*AD156)+AB157</f>
        <v>1593.5817271109202</v>
      </c>
      <c r="AE157" s="5">
        <f t="shared" si="59"/>
        <v>0</v>
      </c>
      <c r="AF157" s="6">
        <f>+AD157+SUM($D$18:$E$18)-SUM($AB$27:AB157)</f>
        <v>11894.146148163552</v>
      </c>
      <c r="AG157" s="10">
        <f t="shared" si="60"/>
        <v>-1.4180805117525175E-4</v>
      </c>
      <c r="AH157" s="10">
        <f>+AD157/SUM(AB$27:AB157)-1</f>
        <v>8.95645783348753E-3</v>
      </c>
      <c r="AI157" s="6">
        <f t="shared" si="61"/>
        <v>0</v>
      </c>
      <c r="AL157" s="6">
        <f t="shared" si="62"/>
        <v>0</v>
      </c>
      <c r="AM157" s="6">
        <f t="shared" si="63"/>
        <v>3703.6624411574603</v>
      </c>
      <c r="AN157" s="6">
        <f t="shared" si="64"/>
        <v>3499.1305537884673</v>
      </c>
      <c r="AO157" s="5">
        <f t="shared" si="65"/>
        <v>0</v>
      </c>
      <c r="AP157" s="6">
        <f>+AN157+SUM($D$16:$E$18)-SUM($AL$27:AL157)</f>
        <v>26389.402711683208</v>
      </c>
      <c r="AQ157" s="10">
        <f t="shared" ref="AQ157:AQ220" si="77">+AP157/AP156-1</f>
        <v>-3.7693343324041173E-4</v>
      </c>
      <c r="AR157" s="10">
        <f>+AN157/SUM(AL$27:AL157)-1</f>
        <v>-3.0194045788002333E-3</v>
      </c>
      <c r="AT157" s="1">
        <f t="shared" ref="AT157:AT188" si="78">+EOMONTH(AT156,1)</f>
        <v>44165</v>
      </c>
      <c r="AU157">
        <f t="shared" si="66"/>
        <v>9140.8657682134217</v>
      </c>
      <c r="AV157">
        <f t="shared" si="67"/>
        <v>7140.6275120709543</v>
      </c>
      <c r="AW157">
        <f t="shared" si="68"/>
        <v>17652.902570231847</v>
      </c>
      <c r="AX157">
        <f t="shared" si="69"/>
        <v>33934.395850516186</v>
      </c>
      <c r="AY157">
        <f t="shared" ref="AY157:AY188" si="79">+AU157/AU156-1</f>
        <v>6.3673384089702134E-2</v>
      </c>
      <c r="AZ157">
        <f t="shared" ref="AZ157:AZ188" si="80">+AV157/AV156-1</f>
        <v>0.11893119066756008</v>
      </c>
      <c r="BA157">
        <f t="shared" ref="BA157:BA188" si="81">+AW157/AW156-1</f>
        <v>3.3004413522988774E-2</v>
      </c>
      <c r="BB157">
        <f t="shared" ref="BB157:BB188" si="82">+AX157/AX156-1</f>
        <v>5.8325904087224822E-2</v>
      </c>
    </row>
    <row r="158" spans="1:54" x14ac:dyDescent="0.25">
      <c r="A158" s="1">
        <v>40379</v>
      </c>
      <c r="B158">
        <v>7.7409999999999997</v>
      </c>
      <c r="G158">
        <f t="shared" si="70"/>
        <v>1145.2334446641473</v>
      </c>
      <c r="H158">
        <f t="shared" si="71"/>
        <v>1089.7055087615101</v>
      </c>
      <c r="I158" s="5">
        <f t="shared" si="56"/>
        <v>0</v>
      </c>
      <c r="J158" s="6">
        <f>+H158+SUM($D$16:$E$16)-SUM($F$27:F158)</f>
        <v>7956.7484561299307</v>
      </c>
      <c r="K158" s="10">
        <f t="shared" si="72"/>
        <v>1.9676739655951625E-3</v>
      </c>
      <c r="L158" s="10">
        <f>+H158/SUM(F$27:F158)-1</f>
        <v>3.4900242168555806E-2</v>
      </c>
      <c r="M158">
        <v>5.7140000000000004</v>
      </c>
      <c r="R158">
        <f t="shared" si="73"/>
        <v>897.62949963076733</v>
      </c>
      <c r="S158">
        <f t="shared" si="74"/>
        <v>829.00245311578681</v>
      </c>
      <c r="T158" s="5">
        <f t="shared" si="57"/>
        <v>0</v>
      </c>
      <c r="U158" s="6">
        <f>+S158+SUM($D$17:$E$17)-SUM($Q$27:Q158)</f>
        <v>6551.6672425894712</v>
      </c>
      <c r="V158" s="10">
        <f t="shared" si="58"/>
        <v>-3.7631298821239056E-4</v>
      </c>
      <c r="W158" s="10">
        <f>+S158/SUM(Q$27:Q158)-1</f>
        <v>-5.5090411088749014E-2</v>
      </c>
      <c r="X158">
        <v>2.8490000000000002</v>
      </c>
      <c r="AC158">
        <f t="shared" si="75"/>
        <v>1683.4138672563033</v>
      </c>
      <c r="AD158">
        <f t="shared" si="76"/>
        <v>1602.016351636913</v>
      </c>
      <c r="AE158" s="5">
        <f t="shared" si="59"/>
        <v>0</v>
      </c>
      <c r="AF158" s="6">
        <f>+AD158+SUM($D$18:$E$18)-SUM($AB$27:AB158)</f>
        <v>11902.580772689545</v>
      </c>
      <c r="AG158" s="10">
        <f t="shared" si="60"/>
        <v>7.0914081775397264E-4</v>
      </c>
      <c r="AH158" s="10">
        <f>+AD158/SUM(AB$27:AB158)-1</f>
        <v>1.4296735486099443E-2</v>
      </c>
      <c r="AI158" s="6">
        <f t="shared" si="61"/>
        <v>0</v>
      </c>
      <c r="AL158" s="6">
        <f t="shared" si="62"/>
        <v>0</v>
      </c>
      <c r="AM158" s="6">
        <f t="shared" si="63"/>
        <v>3726.2768115512181</v>
      </c>
      <c r="AN158" s="6">
        <f t="shared" si="64"/>
        <v>3520.7243135142098</v>
      </c>
      <c r="AO158" s="5">
        <f t="shared" si="65"/>
        <v>0</v>
      </c>
      <c r="AP158" s="6">
        <f>+AN158+SUM($D$16:$E$18)-SUM($AL$27:AL158)</f>
        <v>26410.996471408947</v>
      </c>
      <c r="AQ158" s="10">
        <f t="shared" si="77"/>
        <v>8.182739094804159E-4</v>
      </c>
      <c r="AR158" s="10">
        <f>+AN158/SUM(AL$27:AL158)-1</f>
        <v>3.1331407743431239E-3</v>
      </c>
      <c r="AT158" s="1">
        <f t="shared" si="78"/>
        <v>44196</v>
      </c>
      <c r="AU158">
        <f t="shared" si="66"/>
        <v>9417.3298943535701</v>
      </c>
      <c r="AV158">
        <f t="shared" si="67"/>
        <v>7263.0733512333172</v>
      </c>
      <c r="AW158">
        <f t="shared" si="68"/>
        <v>17641.333156633569</v>
      </c>
      <c r="AX158">
        <f t="shared" si="69"/>
        <v>34321.736402220413</v>
      </c>
      <c r="AY158">
        <f t="shared" si="79"/>
        <v>3.0244851324863431E-2</v>
      </c>
      <c r="AZ158">
        <f t="shared" si="80"/>
        <v>1.7147770130198303E-2</v>
      </c>
      <c r="BA158">
        <f t="shared" si="81"/>
        <v>-6.5538307664980699E-4</v>
      </c>
      <c r="BB158">
        <f t="shared" si="82"/>
        <v>1.1414393626174801E-2</v>
      </c>
    </row>
    <row r="159" spans="1:54" x14ac:dyDescent="0.25">
      <c r="A159" s="1">
        <v>40380</v>
      </c>
      <c r="B159">
        <v>7.8540000000000001</v>
      </c>
      <c r="G159">
        <f t="shared" si="70"/>
        <v>1161.9511012003893</v>
      </c>
      <c r="H159">
        <f t="shared" si="71"/>
        <v>1105.6125908555614</v>
      </c>
      <c r="I159" s="5">
        <f t="shared" si="56"/>
        <v>0</v>
      </c>
      <c r="J159" s="6">
        <f>+H159+SUM($D$16:$E$16)-SUM($F$27:F159)</f>
        <v>7972.6555382239831</v>
      </c>
      <c r="K159" s="10">
        <f t="shared" si="72"/>
        <v>1.9991937889902722E-3</v>
      </c>
      <c r="L159" s="10">
        <f>+H159/SUM(F$27:F159)-1</f>
        <v>5.0007299055914833E-2</v>
      </c>
      <c r="M159">
        <v>5.766</v>
      </c>
      <c r="R159">
        <f t="shared" si="73"/>
        <v>905.79833651925173</v>
      </c>
      <c r="S159">
        <f t="shared" si="74"/>
        <v>836.54675265411743</v>
      </c>
      <c r="T159" s="5">
        <f t="shared" si="57"/>
        <v>0</v>
      </c>
      <c r="U159" s="6">
        <f>+S159+SUM($D$17:$E$17)-SUM($Q$27:Q159)</f>
        <v>6559.2115421278022</v>
      </c>
      <c r="V159" s="10">
        <f t="shared" si="58"/>
        <v>1.1515083503155221E-3</v>
      </c>
      <c r="W159" s="10">
        <f>+S159/SUM(Q$27:Q159)-1</f>
        <v>-4.6491303874295786E-2</v>
      </c>
      <c r="X159">
        <v>2.847</v>
      </c>
      <c r="AC159">
        <f t="shared" si="75"/>
        <v>1682.2321095397315</v>
      </c>
      <c r="AD159">
        <f t="shared" si="76"/>
        <v>1600.891735033447</v>
      </c>
      <c r="AE159" s="5">
        <f t="shared" si="59"/>
        <v>0</v>
      </c>
      <c r="AF159" s="6">
        <f>+AD159+SUM($D$18:$E$18)-SUM($AB$27:AB159)</f>
        <v>11901.456156086078</v>
      </c>
      <c r="AG159" s="10">
        <f t="shared" si="60"/>
        <v>-9.448510578879965E-5</v>
      </c>
      <c r="AH159" s="10">
        <f>+AD159/SUM(AB$27:AB159)-1</f>
        <v>1.3584698465751055E-2</v>
      </c>
      <c r="AI159" s="6">
        <f t="shared" si="61"/>
        <v>0</v>
      </c>
      <c r="AL159" s="6">
        <f t="shared" si="62"/>
        <v>0</v>
      </c>
      <c r="AM159" s="6">
        <f t="shared" si="63"/>
        <v>3749.9815472593723</v>
      </c>
      <c r="AN159" s="6">
        <f t="shared" si="64"/>
        <v>3543.0510785431261</v>
      </c>
      <c r="AO159" s="5">
        <f t="shared" si="65"/>
        <v>0</v>
      </c>
      <c r="AP159" s="6">
        <f>+AN159+SUM($D$16:$E$18)-SUM($AL$27:AL159)</f>
        <v>26433.323236437864</v>
      </c>
      <c r="AQ159" s="10">
        <f t="shared" si="77"/>
        <v>8.4535867675739063E-4</v>
      </c>
      <c r="AR159" s="10">
        <f>+AN159/SUM(AL$27:AL159)-1</f>
        <v>9.494535740946608E-3</v>
      </c>
      <c r="AT159" s="1">
        <f t="shared" si="78"/>
        <v>44227</v>
      </c>
      <c r="AU159">
        <f t="shared" si="66"/>
        <v>9765.540766031816</v>
      </c>
      <c r="AV159">
        <f t="shared" si="67"/>
        <v>7173.3420492517362</v>
      </c>
      <c r="AW159">
        <f t="shared" si="68"/>
        <v>17811.982007208273</v>
      </c>
      <c r="AX159">
        <f t="shared" si="69"/>
        <v>34750.864822491785</v>
      </c>
      <c r="AY159">
        <f t="shared" si="79"/>
        <v>3.697554143101911E-2</v>
      </c>
      <c r="AZ159">
        <f t="shared" si="80"/>
        <v>-1.2354453499542895E-2</v>
      </c>
      <c r="BA159">
        <f t="shared" si="81"/>
        <v>9.6732400584214062E-3</v>
      </c>
      <c r="BB159">
        <f t="shared" si="82"/>
        <v>1.25031092612089E-2</v>
      </c>
    </row>
    <row r="160" spans="1:54" x14ac:dyDescent="0.25">
      <c r="A160" s="1">
        <v>40381</v>
      </c>
      <c r="B160">
        <v>7.87</v>
      </c>
      <c r="G160">
        <f t="shared" si="70"/>
        <v>1164.3182030108305</v>
      </c>
      <c r="H160">
        <f t="shared" si="71"/>
        <v>1107.8649210635685</v>
      </c>
      <c r="I160" s="5">
        <f t="shared" si="56"/>
        <v>0</v>
      </c>
      <c r="J160" s="6">
        <f>+H160+SUM($D$16:$E$16)-SUM($F$27:F160)</f>
        <v>7974.9078684319893</v>
      </c>
      <c r="K160" s="10">
        <f t="shared" si="72"/>
        <v>2.8250690089492991E-4</v>
      </c>
      <c r="L160" s="10">
        <f>+H160/SUM(F$27:F160)-1</f>
        <v>5.2146351358549836E-2</v>
      </c>
      <c r="M160">
        <v>5.8879999999999999</v>
      </c>
      <c r="R160">
        <f t="shared" si="73"/>
        <v>924.96368460377289</v>
      </c>
      <c r="S160">
        <f t="shared" si="74"/>
        <v>854.24684003250843</v>
      </c>
      <c r="T160" s="5">
        <f t="shared" si="57"/>
        <v>0</v>
      </c>
      <c r="U160" s="6">
        <f>+S160+SUM($D$17:$E$17)-SUM($Q$27:Q160)</f>
        <v>6576.9116295061931</v>
      </c>
      <c r="V160" s="10">
        <f t="shared" si="58"/>
        <v>2.6985083900266105E-3</v>
      </c>
      <c r="W160" s="10">
        <f>+S160/SUM(Q$27:Q160)-1</f>
        <v>-2.6316475409617346E-2</v>
      </c>
      <c r="X160">
        <v>2.8639999999999999</v>
      </c>
      <c r="AC160">
        <f t="shared" si="75"/>
        <v>1692.2770501305904</v>
      </c>
      <c r="AD160">
        <f t="shared" si="76"/>
        <v>1610.4509761629056</v>
      </c>
      <c r="AE160" s="5">
        <f t="shared" si="59"/>
        <v>0</v>
      </c>
      <c r="AF160" s="6">
        <f>+AD160+SUM($D$18:$E$18)-SUM($AB$27:AB160)</f>
        <v>11911.015397215537</v>
      </c>
      <c r="AG160" s="10">
        <f t="shared" si="60"/>
        <v>8.0319928957339748E-4</v>
      </c>
      <c r="AH160" s="10">
        <f>+AD160/SUM(AB$27:AB160)-1</f>
        <v>1.9637013138711357E-2</v>
      </c>
      <c r="AI160" s="6">
        <f t="shared" si="61"/>
        <v>0</v>
      </c>
      <c r="AL160" s="6">
        <f t="shared" si="62"/>
        <v>0</v>
      </c>
      <c r="AM160" s="6">
        <f t="shared" si="63"/>
        <v>3781.5589377451938</v>
      </c>
      <c r="AN160" s="6">
        <f t="shared" si="64"/>
        <v>3572.5627372589825</v>
      </c>
      <c r="AO160" s="5">
        <f t="shared" si="65"/>
        <v>0</v>
      </c>
      <c r="AP160" s="6">
        <f>+AN160+SUM($D$16:$E$18)-SUM($AL$27:AL160)</f>
        <v>26462.834895153719</v>
      </c>
      <c r="AQ160" s="10">
        <f t="shared" si="77"/>
        <v>1.1164566199974857E-3</v>
      </c>
      <c r="AR160" s="10">
        <f>+AN160/SUM(AL$27:AL160)-1</f>
        <v>1.7903067696562358E-2</v>
      </c>
      <c r="AT160" s="1">
        <f t="shared" si="78"/>
        <v>44255</v>
      </c>
      <c r="AU160">
        <f t="shared" si="66"/>
        <v>9972.1713931815393</v>
      </c>
      <c r="AV160">
        <f t="shared" si="67"/>
        <v>7270.5509597317832</v>
      </c>
      <c r="AW160">
        <f t="shared" si="68"/>
        <v>17381.021350672148</v>
      </c>
      <c r="AX160">
        <f t="shared" si="69"/>
        <v>34623.743703585438</v>
      </c>
      <c r="AY160">
        <f t="shared" si="79"/>
        <v>2.1159158729689764E-2</v>
      </c>
      <c r="AZ160">
        <f t="shared" si="80"/>
        <v>1.3551411575332128E-2</v>
      </c>
      <c r="BA160">
        <f t="shared" si="81"/>
        <v>-2.4194986069586255E-2</v>
      </c>
      <c r="BB160">
        <f t="shared" si="82"/>
        <v>-3.65807065682211E-3</v>
      </c>
    </row>
    <row r="161" spans="1:54" x14ac:dyDescent="0.25">
      <c r="A161" s="1">
        <v>40382</v>
      </c>
      <c r="B161">
        <v>7.9770000000000003</v>
      </c>
      <c r="G161">
        <f t="shared" si="70"/>
        <v>1180.1481963681572</v>
      </c>
      <c r="H161">
        <f t="shared" si="71"/>
        <v>1122.9273793296172</v>
      </c>
      <c r="I161" s="5">
        <f t="shared" si="56"/>
        <v>0</v>
      </c>
      <c r="J161" s="6">
        <f>+H161+SUM($D$16:$E$16)-SUM($F$27:F161)</f>
        <v>7989.9703266980387</v>
      </c>
      <c r="K161" s="10">
        <f t="shared" si="72"/>
        <v>1.8887313201036982E-3</v>
      </c>
      <c r="L161" s="10">
        <f>+H161/SUM(F$27:F161)-1</f>
        <v>6.6451263632420821E-2</v>
      </c>
      <c r="M161">
        <v>5.8949999999999996</v>
      </c>
      <c r="R161">
        <f t="shared" si="73"/>
        <v>926.06333572337655</v>
      </c>
      <c r="S161">
        <f t="shared" si="74"/>
        <v>855.26241881651436</v>
      </c>
      <c r="T161" s="5">
        <f t="shared" si="57"/>
        <v>0</v>
      </c>
      <c r="U161" s="6">
        <f>+S161+SUM($D$17:$E$17)-SUM($Q$27:Q161)</f>
        <v>6577.9272082901989</v>
      </c>
      <c r="V161" s="10">
        <f t="shared" si="58"/>
        <v>1.5441575639396632E-4</v>
      </c>
      <c r="W161" s="10">
        <f>+S161/SUM(Q$27:Q161)-1</f>
        <v>-2.5158903284594913E-2</v>
      </c>
      <c r="X161">
        <v>2.8839999999999999</v>
      </c>
      <c r="AC161">
        <f t="shared" si="75"/>
        <v>1704.094627296307</v>
      </c>
      <c r="AD161">
        <f t="shared" si="76"/>
        <v>1621.6971421975629</v>
      </c>
      <c r="AE161" s="5">
        <f t="shared" si="59"/>
        <v>0</v>
      </c>
      <c r="AF161" s="6">
        <f>+AD161+SUM($D$18:$E$18)-SUM($AB$27:AB161)</f>
        <v>11922.261563250195</v>
      </c>
      <c r="AG161" s="10">
        <f t="shared" si="60"/>
        <v>9.4418197438383977E-4</v>
      </c>
      <c r="AH161" s="10">
        <f>+AD161/SUM(AB$27:AB161)-1</f>
        <v>2.675738334219413E-2</v>
      </c>
      <c r="AI161" s="6">
        <f t="shared" si="61"/>
        <v>0</v>
      </c>
      <c r="AL161" s="6">
        <f t="shared" si="62"/>
        <v>0</v>
      </c>
      <c r="AM161" s="6">
        <f t="shared" si="63"/>
        <v>3810.3061593878406</v>
      </c>
      <c r="AN161" s="6">
        <f t="shared" si="64"/>
        <v>3599.8869403436947</v>
      </c>
      <c r="AO161" s="5">
        <f t="shared" si="65"/>
        <v>0</v>
      </c>
      <c r="AP161" s="6">
        <f>+AN161+SUM($D$16:$E$18)-SUM($AL$27:AL161)</f>
        <v>26490.159098238433</v>
      </c>
      <c r="AQ161" s="10">
        <f t="shared" si="77"/>
        <v>1.0325501101062784E-3</v>
      </c>
      <c r="AR161" s="10">
        <f>+AN161/SUM(AL$27:AL161)-1</f>
        <v>2.5688344593793877E-2</v>
      </c>
      <c r="AT161" s="1">
        <f t="shared" si="78"/>
        <v>44286</v>
      </c>
      <c r="AU161">
        <f t="shared" si="66"/>
        <v>10115.664884257742</v>
      </c>
      <c r="AV161">
        <f t="shared" si="67"/>
        <v>7681.8194271473621</v>
      </c>
      <c r="AW161">
        <f t="shared" si="68"/>
        <v>18326.820912332005</v>
      </c>
      <c r="AX161">
        <f t="shared" si="69"/>
        <v>36124.305223737072</v>
      </c>
      <c r="AY161">
        <f t="shared" si="79"/>
        <v>1.4389392783031862E-2</v>
      </c>
      <c r="AZ161">
        <f t="shared" si="80"/>
        <v>5.6566341353413874E-2</v>
      </c>
      <c r="BA161">
        <f t="shared" si="81"/>
        <v>5.4415649263515942E-2</v>
      </c>
      <c r="BB161">
        <f t="shared" si="82"/>
        <v>4.3339089296581257E-2</v>
      </c>
    </row>
    <row r="162" spans="1:54" x14ac:dyDescent="0.25">
      <c r="A162" s="1">
        <v>40385</v>
      </c>
      <c r="B162">
        <v>7.94</v>
      </c>
      <c r="G162">
        <f t="shared" si="70"/>
        <v>1174.6742734315117</v>
      </c>
      <c r="H162">
        <f t="shared" si="71"/>
        <v>1117.7188657236004</v>
      </c>
      <c r="I162" s="5">
        <f t="shared" si="56"/>
        <v>0</v>
      </c>
      <c r="J162" s="6">
        <f>+H162+SUM($D$16:$E$16)-SUM($F$27:F162)</f>
        <v>7984.7618130920209</v>
      </c>
      <c r="K162" s="10">
        <f t="shared" si="72"/>
        <v>-6.5188147052486212E-4</v>
      </c>
      <c r="L162" s="10">
        <f>+H162/SUM(F$27:F162)-1</f>
        <v>6.1504705182577668E-2</v>
      </c>
      <c r="M162">
        <v>5.93</v>
      </c>
      <c r="R162">
        <f t="shared" si="73"/>
        <v>931.56159132139487</v>
      </c>
      <c r="S162">
        <f t="shared" si="74"/>
        <v>860.34031273654455</v>
      </c>
      <c r="T162" s="5">
        <f t="shared" si="57"/>
        <v>0</v>
      </c>
      <c r="U162" s="6">
        <f>+S162+SUM($D$17:$E$17)-SUM($Q$27:Q162)</f>
        <v>6583.0051022102289</v>
      </c>
      <c r="V162" s="10">
        <f t="shared" si="58"/>
        <v>7.7195957924702796E-4</v>
      </c>
      <c r="W162" s="10">
        <f>+S162/SUM(Q$27:Q162)-1</f>
        <v>-1.9371042659482307E-2</v>
      </c>
      <c r="X162">
        <v>2.8809999999999998</v>
      </c>
      <c r="AC162">
        <f t="shared" si="75"/>
        <v>1702.3219907214495</v>
      </c>
      <c r="AD162">
        <f t="shared" si="76"/>
        <v>1620.0102172923644</v>
      </c>
      <c r="AE162" s="5">
        <f t="shared" si="59"/>
        <v>0</v>
      </c>
      <c r="AF162" s="6">
        <f>+AD162+SUM($D$18:$E$18)-SUM($AB$27:AB162)</f>
        <v>11920.574638344997</v>
      </c>
      <c r="AG162" s="10">
        <f t="shared" si="60"/>
        <v>-1.4149370035609898E-4</v>
      </c>
      <c r="AH162" s="10">
        <f>+AD162/SUM(AB$27:AB162)-1</f>
        <v>2.5689327811671658E-2</v>
      </c>
      <c r="AI162" s="6">
        <f t="shared" si="61"/>
        <v>0</v>
      </c>
      <c r="AL162" s="6">
        <f t="shared" si="62"/>
        <v>0</v>
      </c>
      <c r="AM162" s="6">
        <f t="shared" si="63"/>
        <v>3808.5578554743561</v>
      </c>
      <c r="AN162" s="6">
        <f t="shared" si="64"/>
        <v>3598.0693957525091</v>
      </c>
      <c r="AO162" s="5">
        <f t="shared" si="65"/>
        <v>0</v>
      </c>
      <c r="AP162" s="6">
        <f>+AN162+SUM($D$16:$E$18)-SUM($AL$27:AL162)</f>
        <v>26488.341553647246</v>
      </c>
      <c r="AQ162" s="10">
        <f t="shared" si="77"/>
        <v>-6.8612067766316009E-5</v>
      </c>
      <c r="AR162" s="10">
        <f>+AN162/SUM(AL$27:AL162)-1</f>
        <v>2.5170485468256842E-2</v>
      </c>
      <c r="AT162" s="1">
        <f t="shared" si="78"/>
        <v>44316</v>
      </c>
      <c r="AU162">
        <f t="shared" si="66"/>
        <v>10135.75397300841</v>
      </c>
      <c r="AV162">
        <f t="shared" si="67"/>
        <v>7815.4816790574241</v>
      </c>
      <c r="AW162">
        <f t="shared" si="68"/>
        <v>18624.733312487871</v>
      </c>
      <c r="AX162">
        <f t="shared" si="69"/>
        <v>36575.968964553671</v>
      </c>
      <c r="AY162">
        <f t="shared" si="79"/>
        <v>1.9859385399303431E-3</v>
      </c>
      <c r="AZ162">
        <f t="shared" si="80"/>
        <v>1.7399816954522862E-2</v>
      </c>
      <c r="BA162">
        <f t="shared" si="81"/>
        <v>1.6255541622901104E-2</v>
      </c>
      <c r="BB162">
        <f t="shared" si="82"/>
        <v>1.2503042979489898E-2</v>
      </c>
    </row>
    <row r="163" spans="1:54" x14ac:dyDescent="0.25">
      <c r="A163" s="1">
        <v>40386</v>
      </c>
      <c r="B163">
        <v>7.9530000000000003</v>
      </c>
      <c r="G163">
        <f t="shared" si="70"/>
        <v>1176.5975436524952</v>
      </c>
      <c r="H163">
        <f t="shared" si="71"/>
        <v>1119.5488840176063</v>
      </c>
      <c r="I163" s="5">
        <f t="shared" si="56"/>
        <v>0</v>
      </c>
      <c r="J163" s="6">
        <f>+H163+SUM($D$16:$E$16)-SUM($F$27:F163)</f>
        <v>7986.5918313860266</v>
      </c>
      <c r="K163" s="10">
        <f t="shared" si="72"/>
        <v>2.291888395475894E-4</v>
      </c>
      <c r="L163" s="10">
        <f>+H163/SUM(F$27:F163)-1</f>
        <v>6.3242685178468427E-2</v>
      </c>
      <c r="M163">
        <v>5.9589999999999996</v>
      </c>
      <c r="R163">
        <f t="shared" si="73"/>
        <v>936.11728881689567</v>
      </c>
      <c r="S163">
        <f t="shared" si="74"/>
        <v>864.54771055599804</v>
      </c>
      <c r="T163" s="5">
        <f t="shared" si="57"/>
        <v>0</v>
      </c>
      <c r="U163" s="6">
        <f>+S163+SUM($D$17:$E$17)-SUM($Q$27:Q163)</f>
        <v>6587.2125000296828</v>
      </c>
      <c r="V163" s="10">
        <f t="shared" si="58"/>
        <v>6.3913026864304001E-4</v>
      </c>
      <c r="W163" s="10">
        <f>+S163/SUM(Q$27:Q163)-1</f>
        <v>-1.4575386712960436E-2</v>
      </c>
      <c r="X163">
        <v>2.875</v>
      </c>
      <c r="AC163">
        <f t="shared" si="75"/>
        <v>1698.7767175717347</v>
      </c>
      <c r="AD163">
        <f t="shared" si="76"/>
        <v>1616.6363674819672</v>
      </c>
      <c r="AE163" s="5">
        <f t="shared" si="59"/>
        <v>0</v>
      </c>
      <c r="AF163" s="6">
        <f>+AD163+SUM($D$18:$E$18)-SUM($AB$27:AB163)</f>
        <v>11917.200788534599</v>
      </c>
      <c r="AG163" s="10">
        <f t="shared" si="60"/>
        <v>-2.8302744731323326E-4</v>
      </c>
      <c r="AH163" s="10">
        <f>+AD163/SUM(AB$27:AB163)-1</f>
        <v>2.3553216750626937E-2</v>
      </c>
      <c r="AI163" s="6">
        <f t="shared" si="61"/>
        <v>0</v>
      </c>
      <c r="AL163" s="6">
        <f t="shared" si="62"/>
        <v>0</v>
      </c>
      <c r="AM163" s="6">
        <f t="shared" si="63"/>
        <v>3811.4915500411253</v>
      </c>
      <c r="AN163" s="6">
        <f t="shared" si="64"/>
        <v>3600.7329620555715</v>
      </c>
      <c r="AO163" s="5">
        <f t="shared" si="65"/>
        <v>0</v>
      </c>
      <c r="AP163" s="6">
        <f>+AN163+SUM($D$16:$E$18)-SUM($AL$27:AL163)</f>
        <v>26491.00511995031</v>
      </c>
      <c r="AQ163" s="10">
        <f t="shared" si="77"/>
        <v>1.0055617478621492E-4</v>
      </c>
      <c r="AR163" s="10">
        <f>+AN163/SUM(AL$27:AL163)-1</f>
        <v>2.5929395111081055E-2</v>
      </c>
      <c r="AT163" s="1">
        <f t="shared" si="78"/>
        <v>44347</v>
      </c>
      <c r="AU163">
        <f t="shared" si="66"/>
        <v>10101.315535150126</v>
      </c>
      <c r="AV163">
        <f t="shared" si="67"/>
        <v>7990.2707777090473</v>
      </c>
      <c r="AW163">
        <f t="shared" si="68"/>
        <v>18673.90332028058</v>
      </c>
      <c r="AX163">
        <f t="shared" si="69"/>
        <v>36765.489633139718</v>
      </c>
      <c r="AY163">
        <f t="shared" si="79"/>
        <v>-3.3977184085163259E-3</v>
      </c>
      <c r="AZ163">
        <f t="shared" si="80"/>
        <v>2.2364469117750252E-2</v>
      </c>
      <c r="BA163">
        <f t="shared" si="81"/>
        <v>2.640038220560248E-3</v>
      </c>
      <c r="BB163">
        <f t="shared" si="82"/>
        <v>5.1815624835451768E-3</v>
      </c>
    </row>
    <row r="164" spans="1:54" x14ac:dyDescent="0.25">
      <c r="A164" s="1">
        <v>40387</v>
      </c>
      <c r="B164">
        <v>7.94</v>
      </c>
      <c r="G164">
        <f t="shared" si="70"/>
        <v>1174.6742734315117</v>
      </c>
      <c r="H164">
        <f t="shared" si="71"/>
        <v>1117.7188657236004</v>
      </c>
      <c r="I164" s="5">
        <f t="shared" si="56"/>
        <v>0</v>
      </c>
      <c r="J164" s="6">
        <f>+H164+SUM($D$16:$E$16)-SUM($F$27:F164)</f>
        <v>7984.7618130920209</v>
      </c>
      <c r="K164" s="10">
        <f t="shared" si="72"/>
        <v>-2.2913632405929807E-4</v>
      </c>
      <c r="L164" s="10">
        <f>+H164/SUM(F$27:F164)-1</f>
        <v>6.1504705182577668E-2</v>
      </c>
      <c r="M164">
        <v>5.9359999999999999</v>
      </c>
      <c r="R164">
        <f t="shared" si="73"/>
        <v>932.50414942391228</v>
      </c>
      <c r="S164">
        <f t="shared" si="74"/>
        <v>861.21080883712114</v>
      </c>
      <c r="T164" s="5">
        <f t="shared" si="57"/>
        <v>0</v>
      </c>
      <c r="U164" s="6">
        <f>+S164+SUM($D$17:$E$17)-SUM($Q$27:Q164)</f>
        <v>6583.8755983108058</v>
      </c>
      <c r="V164" s="10">
        <f t="shared" si="58"/>
        <v>-5.0657265404174812E-4</v>
      </c>
      <c r="W164" s="10">
        <f>+S164/SUM(Q$27:Q164)-1</f>
        <v>-1.8378837980891571E-2</v>
      </c>
      <c r="X164">
        <v>2.8610000000000002</v>
      </c>
      <c r="AC164">
        <f t="shared" si="75"/>
        <v>1690.5044135557334</v>
      </c>
      <c r="AD164">
        <f t="shared" si="76"/>
        <v>1608.7640512577073</v>
      </c>
      <c r="AE164" s="5">
        <f t="shared" si="59"/>
        <v>0</v>
      </c>
      <c r="AF164" s="6">
        <f>+AD164+SUM($D$18:$E$18)-SUM($AB$27:AB164)</f>
        <v>11909.328472310339</v>
      </c>
      <c r="AG164" s="10">
        <f t="shared" si="60"/>
        <v>-6.6058434056381898E-4</v>
      </c>
      <c r="AH164" s="10">
        <f>+AD164/SUM(AB$27:AB164)-1</f>
        <v>1.8568957608189107E-2</v>
      </c>
      <c r="AI164" s="6">
        <f t="shared" si="61"/>
        <v>0</v>
      </c>
      <c r="AL164" s="6">
        <f t="shared" si="62"/>
        <v>0</v>
      </c>
      <c r="AM164" s="6">
        <f t="shared" si="63"/>
        <v>3797.682836411157</v>
      </c>
      <c r="AN164" s="6">
        <f t="shared" si="64"/>
        <v>3587.6937258184289</v>
      </c>
      <c r="AO164" s="5">
        <f t="shared" si="65"/>
        <v>0</v>
      </c>
      <c r="AP164" s="6">
        <f>+AN164+SUM($D$16:$E$18)-SUM($AL$27:AL164)</f>
        <v>26477.965883713168</v>
      </c>
      <c r="AQ164" s="10">
        <f t="shared" si="77"/>
        <v>-4.9221372228425153E-4</v>
      </c>
      <c r="AR164" s="10">
        <f>+AN164/SUM(AL$27:AL164)-1</f>
        <v>2.2214224925884762E-2</v>
      </c>
      <c r="AT164" s="1">
        <f t="shared" si="78"/>
        <v>44377</v>
      </c>
      <c r="AU164">
        <f t="shared" si="66"/>
        <v>10244.809026226321</v>
      </c>
      <c r="AV164">
        <f t="shared" si="67"/>
        <v>8103.3696062483359</v>
      </c>
      <c r="AW164">
        <f t="shared" si="68"/>
        <v>19379.637549775995</v>
      </c>
      <c r="AX164">
        <f t="shared" si="69"/>
        <v>37727.816182250623</v>
      </c>
      <c r="AY164">
        <f t="shared" si="79"/>
        <v>1.4205426073155669E-2</v>
      </c>
      <c r="AZ164">
        <f t="shared" si="80"/>
        <v>1.4154567684340202E-2</v>
      </c>
      <c r="BA164">
        <f t="shared" si="81"/>
        <v>3.7792539534514891E-2</v>
      </c>
      <c r="BB164">
        <f t="shared" si="82"/>
        <v>2.6174724142487227E-2</v>
      </c>
    </row>
    <row r="165" spans="1:54" x14ac:dyDescent="0.25">
      <c r="A165" s="1">
        <v>40388</v>
      </c>
      <c r="B165">
        <v>7.9169999999999998</v>
      </c>
      <c r="G165">
        <f t="shared" si="70"/>
        <v>1171.2715645790022</v>
      </c>
      <c r="H165">
        <f t="shared" si="71"/>
        <v>1114.48114104959</v>
      </c>
      <c r="I165" s="5">
        <f t="shared" si="56"/>
        <v>0</v>
      </c>
      <c r="J165" s="6">
        <f>+H165+SUM($D$16:$E$16)-SUM($F$27:F165)</f>
        <v>7981.5240884180103</v>
      </c>
      <c r="K165" s="10">
        <f t="shared" si="72"/>
        <v>-4.0548794689176937E-4</v>
      </c>
      <c r="L165" s="10">
        <f>+H165/SUM(F$27:F165)-1</f>
        <v>5.8429817497539949E-2</v>
      </c>
      <c r="M165">
        <v>5.9169999999999998</v>
      </c>
      <c r="R165">
        <f t="shared" si="73"/>
        <v>929.51938209927368</v>
      </c>
      <c r="S165">
        <f t="shared" si="74"/>
        <v>858.45423785196181</v>
      </c>
      <c r="T165" s="5">
        <f t="shared" si="57"/>
        <v>0</v>
      </c>
      <c r="U165" s="6">
        <f>+S165+SUM($D$17:$E$17)-SUM($Q$27:Q165)</f>
        <v>6581.1190273256461</v>
      </c>
      <c r="V165" s="10">
        <f t="shared" si="58"/>
        <v>-4.1868515648546545E-4</v>
      </c>
      <c r="W165" s="10">
        <f>+S165/SUM(Q$27:Q165)-1</f>
        <v>-2.1520819463095697E-2</v>
      </c>
      <c r="X165">
        <v>2.84</v>
      </c>
      <c r="AC165">
        <f t="shared" si="75"/>
        <v>1678.0959575317308</v>
      </c>
      <c r="AD165">
        <f t="shared" si="76"/>
        <v>1596.9555769213171</v>
      </c>
      <c r="AE165" s="5">
        <f t="shared" si="59"/>
        <v>0</v>
      </c>
      <c r="AF165" s="6">
        <f>+AD165+SUM($D$18:$E$18)-SUM($AB$27:AB165)</f>
        <v>11897.519997973948</v>
      </c>
      <c r="AG165" s="10">
        <f t="shared" si="60"/>
        <v>-9.9153150102848642E-4</v>
      </c>
      <c r="AH165" s="10">
        <f>+AD165/SUM(AB$27:AB165)-1</f>
        <v>1.1092568894532251E-2</v>
      </c>
      <c r="AI165" s="6">
        <f t="shared" si="61"/>
        <v>0</v>
      </c>
      <c r="AL165" s="6">
        <f t="shared" si="62"/>
        <v>0</v>
      </c>
      <c r="AM165" s="6">
        <f t="shared" si="63"/>
        <v>3778.8869042100068</v>
      </c>
      <c r="AN165" s="6">
        <f t="shared" si="64"/>
        <v>3569.8909558228688</v>
      </c>
      <c r="AO165" s="5">
        <f t="shared" si="65"/>
        <v>0</v>
      </c>
      <c r="AP165" s="6">
        <f>+AN165+SUM($D$16:$E$18)-SUM($AL$27:AL165)</f>
        <v>26460.163113717608</v>
      </c>
      <c r="AQ165" s="10">
        <f t="shared" si="77"/>
        <v>-6.7236169401174717E-4</v>
      </c>
      <c r="AR165" s="10">
        <f>+AN165/SUM(AL$27:AL165)-1</f>
        <v>1.714181737850029E-2</v>
      </c>
      <c r="AT165" s="1">
        <f t="shared" si="78"/>
        <v>44408</v>
      </c>
      <c r="AU165">
        <f t="shared" si="66"/>
        <v>9660.3122059092711</v>
      </c>
      <c r="AV165">
        <f t="shared" si="67"/>
        <v>8197.7744135414578</v>
      </c>
      <c r="AW165">
        <f t="shared" si="68"/>
        <v>19550.286400350706</v>
      </c>
      <c r="AX165">
        <f t="shared" si="69"/>
        <v>37408.373019801395</v>
      </c>
      <c r="AY165">
        <f t="shared" si="79"/>
        <v>-5.7052973737310331E-2</v>
      </c>
      <c r="AZ165">
        <f t="shared" si="80"/>
        <v>1.1650068043339346E-2</v>
      </c>
      <c r="BA165">
        <f t="shared" si="81"/>
        <v>8.8055749307180964E-3</v>
      </c>
      <c r="BB165">
        <f t="shared" si="82"/>
        <v>-8.4670461949375442E-3</v>
      </c>
    </row>
    <row r="166" spans="1:54" x14ac:dyDescent="0.25">
      <c r="A166" s="1">
        <v>40389</v>
      </c>
      <c r="B166">
        <v>7.9359999999999999</v>
      </c>
      <c r="G166">
        <f t="shared" si="70"/>
        <v>1174.0824979789013</v>
      </c>
      <c r="H166">
        <f t="shared" si="71"/>
        <v>1117.1557831715986</v>
      </c>
      <c r="I166" s="5">
        <f t="shared" si="56"/>
        <v>0</v>
      </c>
      <c r="J166" s="6">
        <f>+H166+SUM($D$16:$E$16)-SUM($F$27:F166)</f>
        <v>7984.1987305400189</v>
      </c>
      <c r="K166" s="10">
        <f t="shared" si="72"/>
        <v>3.3510418466198288E-4</v>
      </c>
      <c r="L166" s="10">
        <f>+H166/SUM(F$27:F166)-1</f>
        <v>6.0969942106918973E-2</v>
      </c>
      <c r="M166">
        <v>5.8860000000000001</v>
      </c>
      <c r="R166">
        <f t="shared" si="73"/>
        <v>924.64949856960038</v>
      </c>
      <c r="S166">
        <f t="shared" si="74"/>
        <v>853.95667466564942</v>
      </c>
      <c r="T166" s="5">
        <f t="shared" si="57"/>
        <v>0</v>
      </c>
      <c r="U166" s="6">
        <f>+S166+SUM($D$17:$E$17)-SUM($Q$27:Q166)</f>
        <v>6576.6214641393335</v>
      </c>
      <c r="V166" s="10">
        <f t="shared" si="58"/>
        <v>-6.8340401801547657E-4</v>
      </c>
      <c r="W166" s="10">
        <f>+S166/SUM(Q$27:Q166)-1</f>
        <v>-2.6647210302481072E-2</v>
      </c>
      <c r="X166">
        <v>2.843</v>
      </c>
      <c r="AC166">
        <f t="shared" si="75"/>
        <v>1679.8685941065883</v>
      </c>
      <c r="AD166">
        <f t="shared" si="76"/>
        <v>1598.6425018265156</v>
      </c>
      <c r="AE166" s="5">
        <f t="shared" si="59"/>
        <v>0</v>
      </c>
      <c r="AF166" s="6">
        <f>+AD166+SUM($D$18:$E$18)-SUM($AB$27:AB166)</f>
        <v>11899.206922879148</v>
      </c>
      <c r="AG166" s="10">
        <f t="shared" si="60"/>
        <v>1.4178794450336873E-4</v>
      </c>
      <c r="AH166" s="10">
        <f>+AD166/SUM(AB$27:AB166)-1</f>
        <v>1.2160624425054722E-2</v>
      </c>
      <c r="AI166" s="6">
        <f t="shared" si="61"/>
        <v>0</v>
      </c>
      <c r="AL166" s="6">
        <f t="shared" si="62"/>
        <v>0</v>
      </c>
      <c r="AM166" s="6">
        <f t="shared" si="63"/>
        <v>3778.6005906550899</v>
      </c>
      <c r="AN166" s="6">
        <f t="shared" si="64"/>
        <v>3569.7549596637637</v>
      </c>
      <c r="AO166" s="5">
        <f t="shared" si="65"/>
        <v>0</v>
      </c>
      <c r="AP166" s="6">
        <f>+AN166+SUM($D$16:$E$18)-SUM($AL$27:AL166)</f>
        <v>26460.0271175585</v>
      </c>
      <c r="AQ166" s="10">
        <f t="shared" si="77"/>
        <v>-5.1396568692130273E-6</v>
      </c>
      <c r="AR166" s="10">
        <f>+AN166/SUM(AL$27:AL166)-1</f>
        <v>1.7103069029561713E-2</v>
      </c>
      <c r="AT166" s="1">
        <f t="shared" si="78"/>
        <v>44439</v>
      </c>
      <c r="AU166">
        <f t="shared" si="66"/>
        <v>9817.1984228192487</v>
      </c>
      <c r="AV166">
        <f t="shared" si="67"/>
        <v>8349.1959856353715</v>
      </c>
      <c r="AW166">
        <f t="shared" si="68"/>
        <v>20117.187666666687</v>
      </c>
      <c r="AX166">
        <f t="shared" si="69"/>
        <v>38283.582075121274</v>
      </c>
      <c r="AY166">
        <f t="shared" si="79"/>
        <v>1.6240284326836774E-2</v>
      </c>
      <c r="AZ166">
        <f t="shared" si="80"/>
        <v>1.8471058662432593E-2</v>
      </c>
      <c r="BA166">
        <f t="shared" si="81"/>
        <v>2.8997082431785337E-2</v>
      </c>
      <c r="BB166">
        <f t="shared" si="82"/>
        <v>2.3396073784246241E-2</v>
      </c>
    </row>
    <row r="167" spans="1:54" x14ac:dyDescent="0.25">
      <c r="A167" s="1">
        <v>40393</v>
      </c>
      <c r="B167">
        <v>7.96</v>
      </c>
      <c r="G167">
        <f t="shared" si="70"/>
        <v>1177.6331506945633</v>
      </c>
      <c r="H167">
        <f t="shared" si="71"/>
        <v>1120.5342784836093</v>
      </c>
      <c r="I167" s="5">
        <f t="shared" si="56"/>
        <v>0</v>
      </c>
      <c r="J167" s="6">
        <f>+H167+SUM($D$16:$E$16)-SUM($F$27:F167)</f>
        <v>7987.577225852031</v>
      </c>
      <c r="K167" s="10">
        <f t="shared" si="72"/>
        <v>4.2314769785090078E-4</v>
      </c>
      <c r="L167" s="10">
        <f>+H167/SUM(F$27:F167)-1</f>
        <v>6.4178520560871144E-2</v>
      </c>
      <c r="M167">
        <v>6.0339999999999998</v>
      </c>
      <c r="R167">
        <f t="shared" si="73"/>
        <v>947.89926509836368</v>
      </c>
      <c r="S167">
        <f t="shared" si="74"/>
        <v>875.42891181320567</v>
      </c>
      <c r="T167" s="5">
        <f t="shared" si="57"/>
        <v>0</v>
      </c>
      <c r="U167" s="6">
        <f>+S167+SUM($D$17:$E$17)-SUM($Q$27:Q167)</f>
        <v>6598.0937012868899</v>
      </c>
      <c r="V167" s="10">
        <f t="shared" si="58"/>
        <v>3.264934322986246E-3</v>
      </c>
      <c r="W167" s="10">
        <f>+S167/SUM(Q$27:Q167)-1</f>
        <v>-2.1728282305760738E-3</v>
      </c>
      <c r="X167">
        <v>2.8650000000000002</v>
      </c>
      <c r="AC167">
        <f t="shared" si="75"/>
        <v>1692.8679289888764</v>
      </c>
      <c r="AD167">
        <f t="shared" si="76"/>
        <v>1611.0132844646387</v>
      </c>
      <c r="AE167" s="5">
        <f t="shared" si="59"/>
        <v>0</v>
      </c>
      <c r="AF167" s="6">
        <f>+AD167+SUM($D$18:$E$18)-SUM($AB$27:AB167)</f>
        <v>11911.577705517271</v>
      </c>
      <c r="AG167" s="10">
        <f t="shared" si="60"/>
        <v>1.0396308525686404E-3</v>
      </c>
      <c r="AH167" s="10">
        <f>+AD167/SUM(AB$27:AB167)-1</f>
        <v>1.9993031648885662E-2</v>
      </c>
      <c r="AI167" s="6">
        <f t="shared" si="61"/>
        <v>0</v>
      </c>
      <c r="AL167" s="6">
        <f t="shared" si="62"/>
        <v>0</v>
      </c>
      <c r="AM167" s="6">
        <f t="shared" si="63"/>
        <v>3818.4003447818036</v>
      </c>
      <c r="AN167" s="6">
        <f t="shared" si="64"/>
        <v>3606.9764747614536</v>
      </c>
      <c r="AO167" s="5">
        <f t="shared" si="65"/>
        <v>0</v>
      </c>
      <c r="AP167" s="6">
        <f>+AN167+SUM($D$16:$E$18)-SUM($AL$27:AL167)</f>
        <v>26497.248632656192</v>
      </c>
      <c r="AQ167" s="10">
        <f t="shared" si="77"/>
        <v>1.4067073677710429E-3</v>
      </c>
      <c r="AR167" s="10">
        <f>+AN167/SUM(AL$27:AL167)-1</f>
        <v>2.7708311593145574E-2</v>
      </c>
      <c r="AT167" s="1">
        <f t="shared" si="78"/>
        <v>44469</v>
      </c>
      <c r="AU167">
        <f t="shared" si="66"/>
        <v>9613.4376654910411</v>
      </c>
      <c r="AV167">
        <f t="shared" si="67"/>
        <v>8121.1289264321913</v>
      </c>
      <c r="AW167">
        <f t="shared" si="68"/>
        <v>19527.147573154121</v>
      </c>
      <c r="AX167">
        <f t="shared" si="69"/>
        <v>37261.714165077326</v>
      </c>
      <c r="AY167">
        <f t="shared" si="79"/>
        <v>-2.0755489351685363E-2</v>
      </c>
      <c r="AZ167">
        <f t="shared" si="80"/>
        <v>-2.7316050503014333E-2</v>
      </c>
      <c r="BA167">
        <f t="shared" si="81"/>
        <v>-2.9330148094717901E-2</v>
      </c>
      <c r="BB167">
        <f t="shared" si="82"/>
        <v>-2.6692066276316706E-2</v>
      </c>
    </row>
    <row r="168" spans="1:54" x14ac:dyDescent="0.25">
      <c r="A168" s="1">
        <v>40394</v>
      </c>
      <c r="B168">
        <v>8.0129999999999999</v>
      </c>
      <c r="G168">
        <f t="shared" si="70"/>
        <v>1185.47417544165</v>
      </c>
      <c r="H168">
        <f t="shared" si="71"/>
        <v>1127.9951222976333</v>
      </c>
      <c r="I168" s="5">
        <f t="shared" si="56"/>
        <v>0</v>
      </c>
      <c r="J168" s="6">
        <f>+H168+SUM($D$16:$E$16)-SUM($F$27:F168)</f>
        <v>7995.038069666055</v>
      </c>
      <c r="K168" s="10">
        <f t="shared" si="72"/>
        <v>9.3405592247375324E-4</v>
      </c>
      <c r="L168" s="10">
        <f>+H168/SUM(F$27:F168)-1</f>
        <v>7.1264131313349299E-2</v>
      </c>
      <c r="M168">
        <v>6.0430000000000001</v>
      </c>
      <c r="R168">
        <f t="shared" si="73"/>
        <v>949.31310225213986</v>
      </c>
      <c r="S168">
        <f t="shared" si="74"/>
        <v>876.73465596407061</v>
      </c>
      <c r="T168" s="5">
        <f t="shared" si="57"/>
        <v>0</v>
      </c>
      <c r="U168" s="6">
        <f>+S168+SUM($D$17:$E$17)-SUM($Q$27:Q168)</f>
        <v>6599.3994454377553</v>
      </c>
      <c r="V168" s="10">
        <f t="shared" si="58"/>
        <v>1.9789718212259721E-4</v>
      </c>
      <c r="W168" s="10">
        <f>+S168/SUM(Q$27:Q168)-1</f>
        <v>-6.8452121268991473E-4</v>
      </c>
      <c r="X168">
        <v>2.8839999999999999</v>
      </c>
      <c r="AC168">
        <f t="shared" si="75"/>
        <v>1704.094627296307</v>
      </c>
      <c r="AD168">
        <f t="shared" si="76"/>
        <v>1621.6971421975629</v>
      </c>
      <c r="AE168" s="5">
        <f t="shared" si="59"/>
        <v>0</v>
      </c>
      <c r="AF168" s="6">
        <f>+AD168+SUM($D$18:$E$18)-SUM($AB$27:AB168)</f>
        <v>11922.261563250195</v>
      </c>
      <c r="AG168" s="10">
        <f t="shared" si="60"/>
        <v>8.9693053238226739E-4</v>
      </c>
      <c r="AH168" s="10">
        <f>+AD168/SUM(AB$27:AB168)-1</f>
        <v>2.675738334219413E-2</v>
      </c>
      <c r="AI168" s="6">
        <f t="shared" si="61"/>
        <v>0</v>
      </c>
      <c r="AL168" s="6">
        <f t="shared" si="62"/>
        <v>0</v>
      </c>
      <c r="AM168" s="6">
        <f t="shared" si="63"/>
        <v>3838.8819049900967</v>
      </c>
      <c r="AN168" s="6">
        <f t="shared" si="64"/>
        <v>3626.4269204592665</v>
      </c>
      <c r="AO168" s="5">
        <f t="shared" si="65"/>
        <v>0</v>
      </c>
      <c r="AP168" s="6">
        <f>+AN168+SUM($D$16:$E$18)-SUM($AL$27:AL168)</f>
        <v>26516.699078354006</v>
      </c>
      <c r="AQ168" s="10">
        <f t="shared" si="77"/>
        <v>7.3405529636172417E-4</v>
      </c>
      <c r="AR168" s="10">
        <f>+AN168/SUM(AL$27:AL168)-1</f>
        <v>3.3250178818424736E-2</v>
      </c>
      <c r="AT168" s="1">
        <f t="shared" si="78"/>
        <v>44500</v>
      </c>
      <c r="AU168">
        <f t="shared" si="66"/>
        <v>9681.3579179337758</v>
      </c>
      <c r="AV168">
        <f t="shared" si="67"/>
        <v>8353.8694909469159</v>
      </c>
      <c r="AW168">
        <f t="shared" si="68"/>
        <v>19929.184695694552</v>
      </c>
      <c r="AX168">
        <f t="shared" si="69"/>
        <v>37964.412104575211</v>
      </c>
      <c r="AY168">
        <f t="shared" si="79"/>
        <v>7.065136822652418E-3</v>
      </c>
      <c r="AZ168">
        <f t="shared" si="80"/>
        <v>2.8658646676229083E-2</v>
      </c>
      <c r="BA168">
        <f t="shared" si="81"/>
        <v>2.0588625196500843E-2</v>
      </c>
      <c r="BB168">
        <f t="shared" si="82"/>
        <v>1.8858443720135343E-2</v>
      </c>
    </row>
    <row r="169" spans="1:54" x14ac:dyDescent="0.25">
      <c r="A169" s="1">
        <v>40395</v>
      </c>
      <c r="B169">
        <v>8.0050000000000008</v>
      </c>
      <c r="G169">
        <f t="shared" si="70"/>
        <v>1184.2906245364295</v>
      </c>
      <c r="H169">
        <f t="shared" si="71"/>
        <v>1126.8689571936297</v>
      </c>
      <c r="I169" s="5">
        <f t="shared" si="56"/>
        <v>0</v>
      </c>
      <c r="J169" s="6">
        <f>+H169+SUM($D$16:$E$16)-SUM($F$27:F169)</f>
        <v>7993.9119045620509</v>
      </c>
      <c r="K169" s="10">
        <f t="shared" si="72"/>
        <v>-1.4085800395080561E-4</v>
      </c>
      <c r="L169" s="10">
        <f>+H169/SUM(F$27:F169)-1</f>
        <v>7.0194605162031909E-2</v>
      </c>
      <c r="M169">
        <v>6.03</v>
      </c>
      <c r="R169">
        <f t="shared" si="73"/>
        <v>947.27089303001867</v>
      </c>
      <c r="S169">
        <f t="shared" si="74"/>
        <v>874.84858107948799</v>
      </c>
      <c r="T169" s="5">
        <f t="shared" si="57"/>
        <v>0</v>
      </c>
      <c r="U169" s="6">
        <f>+S169+SUM($D$17:$E$17)-SUM($Q$27:Q169)</f>
        <v>6597.5133705531725</v>
      </c>
      <c r="V169" s="10">
        <f t="shared" si="58"/>
        <v>-2.8579492727731637E-4</v>
      </c>
      <c r="W169" s="10">
        <f>+S169/SUM(Q$27:Q169)-1</f>
        <v>-2.8342980163031939E-3</v>
      </c>
      <c r="X169">
        <v>2.8780000000000001</v>
      </c>
      <c r="AC169">
        <f t="shared" si="75"/>
        <v>1700.5493541465921</v>
      </c>
      <c r="AD169">
        <f t="shared" si="76"/>
        <v>1618.323292387166</v>
      </c>
      <c r="AE169" s="5">
        <f t="shared" si="59"/>
        <v>0</v>
      </c>
      <c r="AF169" s="6">
        <f>+AD169+SUM($D$18:$E$18)-SUM($AB$27:AB169)</f>
        <v>11918.887713439797</v>
      </c>
      <c r="AG169" s="10">
        <f t="shared" si="60"/>
        <v>-2.8298740071242001E-4</v>
      </c>
      <c r="AH169" s="10">
        <f>+AD169/SUM(AB$27:AB169)-1</f>
        <v>2.4621272281149409E-2</v>
      </c>
      <c r="AI169" s="6">
        <f t="shared" si="61"/>
        <v>0</v>
      </c>
      <c r="AL169" s="6">
        <f t="shared" si="62"/>
        <v>0</v>
      </c>
      <c r="AM169" s="6">
        <f t="shared" si="63"/>
        <v>3832.1108717130401</v>
      </c>
      <c r="AN169" s="6">
        <f t="shared" si="64"/>
        <v>3620.040830660284</v>
      </c>
      <c r="AO169" s="5">
        <f t="shared" si="65"/>
        <v>0</v>
      </c>
      <c r="AP169" s="6">
        <f>+AN169+SUM($D$16:$E$18)-SUM($AL$27:AL169)</f>
        <v>26510.312988555022</v>
      </c>
      <c r="AQ169" s="10">
        <f t="shared" si="77"/>
        <v>-2.4083275901398693E-4</v>
      </c>
      <c r="AR169" s="10">
        <f>+AN169/SUM(AL$27:AL169)-1</f>
        <v>3.143063893206377E-2</v>
      </c>
      <c r="AT169" s="1">
        <f t="shared" si="78"/>
        <v>44530</v>
      </c>
      <c r="AU169">
        <f t="shared" si="66"/>
        <v>9477.5971606055755</v>
      </c>
      <c r="AV169">
        <f t="shared" si="67"/>
        <v>8196.8397124791536</v>
      </c>
      <c r="AW169">
        <f t="shared" si="68"/>
        <v>19556.071107149852</v>
      </c>
      <c r="AX169">
        <f t="shared" si="69"/>
        <v>37230.507980234543</v>
      </c>
      <c r="AY169">
        <f t="shared" si="79"/>
        <v>-2.1046712564025016E-2</v>
      </c>
      <c r="AZ169">
        <f t="shared" si="80"/>
        <v>-1.8797250619959405E-2</v>
      </c>
      <c r="BA169">
        <f t="shared" si="81"/>
        <v>-1.8721969525692939E-2</v>
      </c>
      <c r="BB169">
        <f t="shared" si="82"/>
        <v>-1.9331370714212204E-2</v>
      </c>
    </row>
    <row r="170" spans="1:54" x14ac:dyDescent="0.25">
      <c r="A170" s="1">
        <v>40396</v>
      </c>
      <c r="B170">
        <v>7.9290000000000003</v>
      </c>
      <c r="G170">
        <f t="shared" si="70"/>
        <v>1173.0468909368331</v>
      </c>
      <c r="H170">
        <f t="shared" si="71"/>
        <v>1116.1703887055951</v>
      </c>
      <c r="I170" s="5">
        <f t="shared" si="56"/>
        <v>0</v>
      </c>
      <c r="J170" s="6">
        <f>+H170+SUM($D$16:$E$16)-SUM($F$27:F170)</f>
        <v>7983.2133360740163</v>
      </c>
      <c r="K170" s="10">
        <f t="shared" si="72"/>
        <v>-1.3383395533704823E-3</v>
      </c>
      <c r="L170" s="10">
        <f>+H170/SUM(F$27:F170)-1</f>
        <v>6.0034106724515812E-2</v>
      </c>
      <c r="M170">
        <v>5.9669999999999996</v>
      </c>
      <c r="R170">
        <f t="shared" si="73"/>
        <v>937.37403295358558</v>
      </c>
      <c r="S170">
        <f t="shared" si="74"/>
        <v>865.70837202343364</v>
      </c>
      <c r="T170" s="5">
        <f t="shared" si="57"/>
        <v>0</v>
      </c>
      <c r="U170" s="6">
        <f>+S170+SUM($D$17:$E$17)-SUM($Q$27:Q170)</f>
        <v>6588.3731614971175</v>
      </c>
      <c r="V170" s="10">
        <f t="shared" si="58"/>
        <v>-1.3854021269362748E-3</v>
      </c>
      <c r="W170" s="10">
        <f>+S170/SUM(Q$27:Q170)-1</f>
        <v>-1.3252447141505974E-2</v>
      </c>
      <c r="X170">
        <v>2.8580000000000001</v>
      </c>
      <c r="AC170">
        <f t="shared" si="75"/>
        <v>1688.7317769808756</v>
      </c>
      <c r="AD170">
        <f t="shared" si="76"/>
        <v>1607.0771263525087</v>
      </c>
      <c r="AE170" s="5">
        <f t="shared" si="59"/>
        <v>0</v>
      </c>
      <c r="AF170" s="6">
        <f>+AD170+SUM($D$18:$E$18)-SUM($AB$27:AB170)</f>
        <v>11907.641547405141</v>
      </c>
      <c r="AG170" s="10">
        <f t="shared" si="60"/>
        <v>-9.4355835083292927E-4</v>
      </c>
      <c r="AH170" s="10">
        <f>+AD170/SUM(AB$27:AB170)-1</f>
        <v>1.7500902077666636E-2</v>
      </c>
      <c r="AI170" s="6">
        <f t="shared" si="61"/>
        <v>0</v>
      </c>
      <c r="AL170" s="6">
        <f t="shared" si="62"/>
        <v>0</v>
      </c>
      <c r="AM170" s="6">
        <f t="shared" si="63"/>
        <v>3799.1527008712942</v>
      </c>
      <c r="AN170" s="6">
        <f t="shared" si="64"/>
        <v>3588.9558870815372</v>
      </c>
      <c r="AO170" s="5">
        <f t="shared" si="65"/>
        <v>0</v>
      </c>
      <c r="AP170" s="6">
        <f>+AN170+SUM($D$16:$E$18)-SUM($AL$27:AL170)</f>
        <v>26479.228044976277</v>
      </c>
      <c r="AQ170" s="10">
        <f t="shared" si="77"/>
        <v>-1.1725604142118762E-3</v>
      </c>
      <c r="AR170" s="10">
        <f>+AN170/SUM(AL$27:AL170)-1</f>
        <v>2.2573842913344189E-2</v>
      </c>
      <c r="AT170" s="1">
        <f t="shared" si="78"/>
        <v>44561</v>
      </c>
      <c r="AU170">
        <f t="shared" si="66"/>
        <v>9501.5127424516104</v>
      </c>
      <c r="AV170">
        <f t="shared" si="67"/>
        <v>8501.5522587916075</v>
      </c>
      <c r="AW170">
        <f t="shared" si="68"/>
        <v>20487.408901811839</v>
      </c>
      <c r="AX170">
        <f t="shared" si="69"/>
        <v>38490.473903055026</v>
      </c>
      <c r="AY170">
        <f t="shared" si="79"/>
        <v>2.5233802872992595E-3</v>
      </c>
      <c r="AZ170">
        <f t="shared" si="80"/>
        <v>3.717439366888553E-2</v>
      </c>
      <c r="BA170">
        <f t="shared" si="81"/>
        <v>4.7623972604675435E-2</v>
      </c>
      <c r="BB170">
        <f t="shared" si="82"/>
        <v>3.384229738389255E-2</v>
      </c>
    </row>
    <row r="171" spans="1:54" x14ac:dyDescent="0.25">
      <c r="A171" s="1">
        <v>40399</v>
      </c>
      <c r="B171">
        <v>7.9889999999999999</v>
      </c>
      <c r="C171">
        <f>+$C$16</f>
        <v>60</v>
      </c>
      <c r="D171" s="7">
        <f>+$H$16</f>
        <v>0.66694736842105262</v>
      </c>
      <c r="E171" s="7">
        <f>+$J$16</f>
        <v>0.46199999999999997</v>
      </c>
      <c r="F171" s="6">
        <f>+C171-D171-E171</f>
        <v>58.871052631578941</v>
      </c>
      <c r="G171">
        <f t="shared" si="70"/>
        <v>1240.7945753575671</v>
      </c>
      <c r="H171">
        <f t="shared" si="71"/>
        <v>1183.4876796172014</v>
      </c>
      <c r="I171" s="5">
        <f t="shared" si="56"/>
        <v>281640</v>
      </c>
      <c r="J171" s="6">
        <f>+H171+SUM($D$16:$E$16)-SUM($F$27:F171)</f>
        <v>7991.6595743540429</v>
      </c>
      <c r="K171" s="10">
        <f t="shared" si="72"/>
        <v>1.0579998209316877E-3</v>
      </c>
      <c r="L171" s="10">
        <f>+H171/SUM(F$27:F171)-1</f>
        <v>6.4452026365246384E-2</v>
      </c>
      <c r="M171">
        <v>6.0460000000000003</v>
      </c>
      <c r="N171">
        <f>+$C$17</f>
        <v>50</v>
      </c>
      <c r="O171" s="7">
        <f>+$H$17</f>
        <v>0.5557894736842105</v>
      </c>
      <c r="P171" s="7">
        <f>+$J$17</f>
        <v>0.38500000000000001</v>
      </c>
      <c r="Q171" s="6">
        <f>+N171-O171-P171</f>
        <v>49.059210526315795</v>
      </c>
      <c r="R171">
        <f t="shared" si="73"/>
        <v>999.7843813033985</v>
      </c>
      <c r="S171">
        <f t="shared" si="74"/>
        <v>926.22911454067491</v>
      </c>
      <c r="T171" s="5">
        <f t="shared" si="57"/>
        <v>234700</v>
      </c>
      <c r="U171" s="6">
        <f>+S171+SUM($D$17:$E$17)-SUM($Q$27:Q171)</f>
        <v>6599.8346934880437</v>
      </c>
      <c r="V171" s="10">
        <f t="shared" si="58"/>
        <v>1.739660415397859E-3</v>
      </c>
      <c r="W171" s="10">
        <f>+S171/SUM(Q$27:Q171)-1</f>
        <v>-1.7844074640338548E-4</v>
      </c>
      <c r="X171">
        <v>2.883</v>
      </c>
      <c r="Y171">
        <f>+$C$18</f>
        <v>90</v>
      </c>
      <c r="Z171" s="7">
        <f>+$H$18</f>
        <v>1.0004210526315789</v>
      </c>
      <c r="AA171" s="7">
        <f>+$J$18</f>
        <v>0.69300000000000006</v>
      </c>
      <c r="AB171" s="6">
        <f>+Y171-Z171-AA171</f>
        <v>88.306578947368422</v>
      </c>
      <c r="AC171">
        <f t="shared" si="75"/>
        <v>1791.8103273853897</v>
      </c>
      <c r="AD171">
        <f t="shared" si="76"/>
        <v>1709.4414128431986</v>
      </c>
      <c r="AE171" s="5">
        <f t="shared" si="59"/>
        <v>422460</v>
      </c>
      <c r="AF171" s="6">
        <f>+AD171+SUM($D$18:$E$18)-SUM($AB$27:AB171)</f>
        <v>11921.699254948462</v>
      </c>
      <c r="AG171" s="10">
        <f t="shared" si="60"/>
        <v>1.1805618675500007E-3</v>
      </c>
      <c r="AH171" s="10">
        <f>+AD171/SUM(AB$27:AB171)-1</f>
        <v>2.5003418394784038E-2</v>
      </c>
      <c r="AI171" s="6">
        <f t="shared" si="61"/>
        <v>200</v>
      </c>
      <c r="AL171" s="6">
        <f t="shared" si="62"/>
        <v>196.23684210526315</v>
      </c>
      <c r="AM171" s="6">
        <f t="shared" si="63"/>
        <v>4032.389284046355</v>
      </c>
      <c r="AN171" s="6">
        <f t="shared" si="64"/>
        <v>3819.158207001075</v>
      </c>
      <c r="AO171" s="5">
        <f t="shared" si="65"/>
        <v>938800</v>
      </c>
      <c r="AP171" s="6">
        <f>+AN171+SUM($D$16:$E$18)-SUM($AL$27:AL171)</f>
        <v>26513.193522790549</v>
      </c>
      <c r="AQ171" s="10">
        <f t="shared" si="77"/>
        <v>1.2827216018751475E-3</v>
      </c>
      <c r="AR171" s="10">
        <f>+AN171/SUM(AL$27:AL171)-1</f>
        <v>3.054360535944034E-2</v>
      </c>
      <c r="AT171" s="1">
        <f t="shared" si="78"/>
        <v>44592</v>
      </c>
      <c r="AU171">
        <f t="shared" si="66"/>
        <v>9478.5537838794262</v>
      </c>
      <c r="AV171">
        <f t="shared" si="67"/>
        <v>8155.7128657375979</v>
      </c>
      <c r="AW171">
        <f t="shared" si="68"/>
        <v>18769.350982466422</v>
      </c>
      <c r="AX171">
        <f t="shared" si="69"/>
        <v>36403.617632083406</v>
      </c>
      <c r="AY171">
        <f t="shared" si="79"/>
        <v>-2.4163477116234677E-3</v>
      </c>
      <c r="AZ171">
        <f t="shared" si="80"/>
        <v>-4.0679558570774099E-2</v>
      </c>
      <c r="BA171">
        <f t="shared" si="81"/>
        <v>-8.3859209701890536E-2</v>
      </c>
      <c r="BB171">
        <f t="shared" si="82"/>
        <v>-5.421747407495503E-2</v>
      </c>
    </row>
    <row r="172" spans="1:54" x14ac:dyDescent="0.25">
      <c r="A172" s="1">
        <v>40400</v>
      </c>
      <c r="B172">
        <v>7.976</v>
      </c>
      <c r="G172">
        <f t="shared" si="70"/>
        <v>1238.7755079549324</v>
      </c>
      <c r="H172">
        <f t="shared" si="71"/>
        <v>1181.5618641415444</v>
      </c>
      <c r="I172" s="5">
        <f t="shared" si="56"/>
        <v>0</v>
      </c>
      <c r="J172" s="6">
        <f>+H172+SUM($D$16:$E$16)-SUM($F$27:F172)</f>
        <v>7989.7337588783857</v>
      </c>
      <c r="K172" s="10">
        <f t="shared" si="72"/>
        <v>-2.4097816701773578E-4</v>
      </c>
      <c r="L172" s="10">
        <f>+H172/SUM(F$27:F172)-1</f>
        <v>6.2719910162624348E-2</v>
      </c>
      <c r="M172">
        <v>5.9969999999999999</v>
      </c>
      <c r="R172">
        <f t="shared" si="73"/>
        <v>991.68159687007608</v>
      </c>
      <c r="S172">
        <f t="shared" si="74"/>
        <v>918.7224611148572</v>
      </c>
      <c r="T172" s="5">
        <f t="shared" si="57"/>
        <v>0</v>
      </c>
      <c r="U172" s="6">
        <f>+S172+SUM($D$17:$E$17)-SUM($Q$27:Q172)</f>
        <v>6592.3280400622261</v>
      </c>
      <c r="V172" s="10">
        <f t="shared" si="58"/>
        <v>-1.1374002190122079E-3</v>
      </c>
      <c r="W172" s="10">
        <f>+S172/SUM(Q$27:Q172)-1</f>
        <v>-8.2815264896100027E-3</v>
      </c>
      <c r="X172">
        <v>2.903</v>
      </c>
      <c r="AC172">
        <f t="shared" si="75"/>
        <v>1804.240506555597</v>
      </c>
      <c r="AD172">
        <f t="shared" si="76"/>
        <v>1721.3001808823467</v>
      </c>
      <c r="AE172" s="5">
        <f t="shared" si="59"/>
        <v>0</v>
      </c>
      <c r="AF172" s="6">
        <f>+AD172+SUM($D$18:$E$18)-SUM($AB$27:AB172)</f>
        <v>11933.55802298761</v>
      </c>
      <c r="AG172" s="10">
        <f t="shared" si="60"/>
        <v>9.9472128809363625E-4</v>
      </c>
      <c r="AH172" s="10">
        <f>+AD172/SUM(AB$27:AB172)-1</f>
        <v>3.2114090738833978E-2</v>
      </c>
      <c r="AI172" s="6">
        <f t="shared" si="61"/>
        <v>0</v>
      </c>
      <c r="AL172" s="6">
        <f t="shared" si="62"/>
        <v>0</v>
      </c>
      <c r="AM172" s="6">
        <f t="shared" si="63"/>
        <v>4034.6976113806058</v>
      </c>
      <c r="AN172" s="6">
        <f t="shared" si="64"/>
        <v>3821.5845061387481</v>
      </c>
      <c r="AO172" s="5">
        <f t="shared" si="65"/>
        <v>0</v>
      </c>
      <c r="AP172" s="6">
        <f>+AN172+SUM($D$16:$E$18)-SUM($AL$27:AL172)</f>
        <v>26515.619821928223</v>
      </c>
      <c r="AQ172" s="10">
        <f t="shared" si="77"/>
        <v>9.151289661080142E-5</v>
      </c>
      <c r="AR172" s="10">
        <f>+AN172/SUM(AL$27:AL172)-1</f>
        <v>3.1198306454680358E-2</v>
      </c>
      <c r="AT172" s="1">
        <f t="shared" si="78"/>
        <v>44620</v>
      </c>
      <c r="AU172">
        <f t="shared" si="66"/>
        <v>9259.4870541697601</v>
      </c>
      <c r="AV172">
        <f t="shared" si="67"/>
        <v>7881.8454544813139</v>
      </c>
      <c r="AW172">
        <f t="shared" si="68"/>
        <v>18751.996862068983</v>
      </c>
      <c r="AX172">
        <f t="shared" si="69"/>
        <v>35893.329370720021</v>
      </c>
      <c r="AY172">
        <f t="shared" si="79"/>
        <v>-2.3111830634146124E-2</v>
      </c>
      <c r="AZ172">
        <f t="shared" si="80"/>
        <v>-3.357982505818824E-2</v>
      </c>
      <c r="BA172">
        <f t="shared" si="81"/>
        <v>-9.2459885339934988E-4</v>
      </c>
      <c r="BB172">
        <f t="shared" si="82"/>
        <v>-1.4017515141507619E-2</v>
      </c>
    </row>
    <row r="173" spans="1:54" x14ac:dyDescent="0.25">
      <c r="A173" s="1">
        <v>40401</v>
      </c>
      <c r="B173">
        <v>7.9379999999999997</v>
      </c>
      <c r="G173">
        <f t="shared" si="70"/>
        <v>1232.8736186241542</v>
      </c>
      <c r="H173">
        <f t="shared" si="71"/>
        <v>1175.9325573665471</v>
      </c>
      <c r="I173" s="5">
        <f t="shared" si="56"/>
        <v>0</v>
      </c>
      <c r="J173" s="6">
        <f>+H173+SUM($D$16:$E$16)-SUM($F$27:F173)</f>
        <v>7984.1044521033882</v>
      </c>
      <c r="K173" s="10">
        <f t="shared" si="72"/>
        <v>-7.0456750436043158E-4</v>
      </c>
      <c r="L173" s="10">
        <f>+H173/SUM(F$27:F173)-1</f>
        <v>5.7656801262651936E-2</v>
      </c>
      <c r="M173">
        <v>5.8570000000000002</v>
      </c>
      <c r="R173">
        <f t="shared" si="73"/>
        <v>968.53078420344104</v>
      </c>
      <c r="S173">
        <f t="shared" si="74"/>
        <v>897.27487989823555</v>
      </c>
      <c r="T173" s="5">
        <f t="shared" si="57"/>
        <v>0</v>
      </c>
      <c r="U173" s="6">
        <f>+S173+SUM($D$17:$E$17)-SUM($Q$27:Q173)</f>
        <v>6570.8804588456042</v>
      </c>
      <c r="V173" s="10">
        <f t="shared" si="58"/>
        <v>-3.2534153467914662E-3</v>
      </c>
      <c r="W173" s="10">
        <f>+S173/SUM(Q$27:Q173)-1</f>
        <v>-3.1433200041628417E-2</v>
      </c>
      <c r="X173">
        <v>2.8839999999999999</v>
      </c>
      <c r="AC173">
        <f t="shared" si="75"/>
        <v>1792.4318363438999</v>
      </c>
      <c r="AD173">
        <f t="shared" si="76"/>
        <v>1710.0343512451559</v>
      </c>
      <c r="AE173" s="5">
        <f t="shared" si="59"/>
        <v>0</v>
      </c>
      <c r="AF173" s="6">
        <f>+AD173+SUM($D$18:$E$18)-SUM($AB$27:AB173)</f>
        <v>11922.29219335042</v>
      </c>
      <c r="AG173" s="10">
        <f t="shared" si="60"/>
        <v>-9.4404616087584436E-4</v>
      </c>
      <c r="AH173" s="10">
        <f>+AD173/SUM(AB$27:AB173)-1</f>
        <v>2.5358952011986569E-2</v>
      </c>
      <c r="AI173" s="6">
        <f t="shared" si="61"/>
        <v>0</v>
      </c>
      <c r="AL173" s="6">
        <f t="shared" si="62"/>
        <v>0</v>
      </c>
      <c r="AM173" s="6">
        <f t="shared" si="63"/>
        <v>3993.8362391714954</v>
      </c>
      <c r="AN173" s="6">
        <f t="shared" si="64"/>
        <v>3783.2417885099385</v>
      </c>
      <c r="AO173" s="5">
        <f t="shared" si="65"/>
        <v>0</v>
      </c>
      <c r="AP173" s="6">
        <f>+AN173+SUM($D$16:$E$18)-SUM($AL$27:AL173)</f>
        <v>26477.277104299414</v>
      </c>
      <c r="AQ173" s="10">
        <f t="shared" si="77"/>
        <v>-1.446042667918368E-3</v>
      </c>
      <c r="AR173" s="10">
        <f>+AN173/SUM(AL$27:AL173)-1</f>
        <v>2.0852088696003079E-2</v>
      </c>
      <c r="AT173" s="1">
        <f t="shared" si="78"/>
        <v>44651</v>
      </c>
      <c r="AU173">
        <f t="shared" si="66"/>
        <v>9056.682920115396</v>
      </c>
      <c r="AV173">
        <f t="shared" si="67"/>
        <v>7995.8789840829049</v>
      </c>
      <c r="AW173">
        <f t="shared" si="68"/>
        <v>19637.057002337831</v>
      </c>
      <c r="AX173">
        <f t="shared" si="69"/>
        <v>36689.618906536096</v>
      </c>
      <c r="AY173">
        <f t="shared" si="79"/>
        <v>-2.1902307640576768E-2</v>
      </c>
      <c r="AZ173">
        <f t="shared" si="80"/>
        <v>1.4467871802377852E-2</v>
      </c>
      <c r="BA173">
        <f t="shared" si="81"/>
        <v>4.7198180907289E-2</v>
      </c>
      <c r="BB173">
        <f t="shared" si="82"/>
        <v>2.2184889219712511E-2</v>
      </c>
    </row>
    <row r="174" spans="1:54" x14ac:dyDescent="0.25">
      <c r="A174" s="1">
        <v>40402</v>
      </c>
      <c r="B174">
        <v>7.9249999999999998</v>
      </c>
      <c r="G174">
        <f t="shared" si="70"/>
        <v>1230.8545512215196</v>
      </c>
      <c r="H174">
        <f t="shared" si="71"/>
        <v>1174.0067418908902</v>
      </c>
      <c r="I174" s="5">
        <f t="shared" si="56"/>
        <v>0</v>
      </c>
      <c r="J174" s="6">
        <f>+H174+SUM($D$16:$E$16)-SUM($F$27:F174)</f>
        <v>7982.1786366277329</v>
      </c>
      <c r="K174" s="10">
        <f t="shared" si="72"/>
        <v>-2.4120619754020023E-4</v>
      </c>
      <c r="L174" s="10">
        <f>+H174/SUM(F$27:F174)-1</f>
        <v>5.5924685060029899E-2</v>
      </c>
      <c r="M174">
        <v>5.8579999999999997</v>
      </c>
      <c r="R174">
        <f t="shared" si="73"/>
        <v>968.69614715105979</v>
      </c>
      <c r="S174">
        <f t="shared" si="74"/>
        <v>897.42807690692564</v>
      </c>
      <c r="T174" s="5">
        <f t="shared" si="57"/>
        <v>0</v>
      </c>
      <c r="U174" s="6">
        <f>+S174+SUM($D$17:$E$17)-SUM($Q$27:Q174)</f>
        <v>6571.033655854294</v>
      </c>
      <c r="V174" s="10">
        <f t="shared" si="58"/>
        <v>2.3314532907603436E-5</v>
      </c>
      <c r="W174" s="10">
        <f>+S174/SUM(Q$27:Q174)-1</f>
        <v>-3.1267830944828434E-2</v>
      </c>
      <c r="X174">
        <v>2.9</v>
      </c>
      <c r="AC174">
        <f t="shared" si="75"/>
        <v>1802.3759796800657</v>
      </c>
      <c r="AD174">
        <f t="shared" si="76"/>
        <v>1719.5213656764745</v>
      </c>
      <c r="AE174" s="5">
        <f t="shared" si="59"/>
        <v>0</v>
      </c>
      <c r="AF174" s="6">
        <f>+AD174+SUM($D$18:$E$18)-SUM($AB$27:AB174)</f>
        <v>11931.779207781739</v>
      </c>
      <c r="AG174" s="10">
        <f t="shared" si="60"/>
        <v>7.9573745362582216E-4</v>
      </c>
      <c r="AH174" s="10">
        <f>+AD174/SUM(AB$27:AB174)-1</f>
        <v>3.1047489887226387E-2</v>
      </c>
      <c r="AI174" s="6">
        <f t="shared" si="61"/>
        <v>0</v>
      </c>
      <c r="AL174" s="6">
        <f t="shared" si="62"/>
        <v>0</v>
      </c>
      <c r="AM174" s="6">
        <f t="shared" si="63"/>
        <v>4001.926678052645</v>
      </c>
      <c r="AN174" s="6">
        <f t="shared" si="64"/>
        <v>3790.9561844742902</v>
      </c>
      <c r="AO174" s="5">
        <f t="shared" si="65"/>
        <v>0</v>
      </c>
      <c r="AP174" s="6">
        <f>+AN174+SUM($D$16:$E$18)-SUM($AL$27:AL174)</f>
        <v>26484.991500263764</v>
      </c>
      <c r="AQ174" s="10">
        <f t="shared" si="77"/>
        <v>2.9135911272004655E-4</v>
      </c>
      <c r="AR174" s="10">
        <f>+AN174/SUM(AL$27:AL174)-1</f>
        <v>2.2933704853118408E-2</v>
      </c>
      <c r="AT174" s="1">
        <f t="shared" si="78"/>
        <v>44681</v>
      </c>
      <c r="AU174">
        <f t="shared" si="66"/>
        <v>8902.6665730269451</v>
      </c>
      <c r="AV174">
        <f t="shared" si="67"/>
        <v>7882.7801555436199</v>
      </c>
      <c r="AW174">
        <f t="shared" si="68"/>
        <v>19405.668730372112</v>
      </c>
      <c r="AX174">
        <f t="shared" si="69"/>
        <v>36191.115458942644</v>
      </c>
      <c r="AY174">
        <f t="shared" si="79"/>
        <v>-1.7005823042161694E-2</v>
      </c>
      <c r="AZ174">
        <f t="shared" si="80"/>
        <v>-1.4144639853157726E-2</v>
      </c>
      <c r="BA174">
        <f t="shared" si="81"/>
        <v>-1.1783245928255526E-2</v>
      </c>
      <c r="BB174">
        <f t="shared" si="82"/>
        <v>-1.3587043486697148E-2</v>
      </c>
    </row>
    <row r="175" spans="1:54" x14ac:dyDescent="0.25">
      <c r="A175" s="1">
        <v>40403</v>
      </c>
      <c r="B175">
        <v>8.0030000000000001</v>
      </c>
      <c r="G175">
        <f t="shared" si="70"/>
        <v>1242.9689556373278</v>
      </c>
      <c r="H175">
        <f t="shared" si="71"/>
        <v>1185.5616347448322</v>
      </c>
      <c r="I175" s="5">
        <f t="shared" si="56"/>
        <v>0</v>
      </c>
      <c r="J175" s="6">
        <f>+H175+SUM($D$16:$E$16)-SUM($F$27:F175)</f>
        <v>7993.7335294816739</v>
      </c>
      <c r="K175" s="10">
        <f t="shared" si="72"/>
        <v>1.4475863520417853E-3</v>
      </c>
      <c r="L175" s="10">
        <f>+H175/SUM(F$27:F175)-1</f>
        <v>6.6317382275762782E-2</v>
      </c>
      <c r="M175">
        <v>5.851</v>
      </c>
      <c r="R175">
        <f t="shared" si="73"/>
        <v>967.53860651772811</v>
      </c>
      <c r="S175">
        <f t="shared" si="74"/>
        <v>896.35569784609459</v>
      </c>
      <c r="T175" s="5">
        <f t="shared" si="57"/>
        <v>0</v>
      </c>
      <c r="U175" s="6">
        <f>+S175+SUM($D$17:$E$17)-SUM($Q$27:Q175)</f>
        <v>6569.9612767934632</v>
      </c>
      <c r="V175" s="10">
        <f t="shared" si="58"/>
        <v>-1.631979254702598E-4</v>
      </c>
      <c r="W175" s="10">
        <f>+S175/SUM(Q$27:Q175)-1</f>
        <v>-3.2425414622429316E-2</v>
      </c>
      <c r="X175">
        <v>2.9129999999999998</v>
      </c>
      <c r="AC175">
        <f t="shared" si="75"/>
        <v>1810.4555961407007</v>
      </c>
      <c r="AD175">
        <f t="shared" si="76"/>
        <v>1727.2295649019209</v>
      </c>
      <c r="AE175" s="5">
        <f t="shared" si="59"/>
        <v>0</v>
      </c>
      <c r="AF175" s="6">
        <f>+AD175+SUM($D$18:$E$18)-SUM($AB$27:AB175)</f>
        <v>11939.487407007186</v>
      </c>
      <c r="AG175" s="10">
        <f t="shared" si="60"/>
        <v>6.4602261667889849E-4</v>
      </c>
      <c r="AH175" s="10">
        <f>+AD175/SUM(AB$27:AB175)-1</f>
        <v>3.5669426910858837E-2</v>
      </c>
      <c r="AI175" s="6">
        <f t="shared" si="61"/>
        <v>0</v>
      </c>
      <c r="AL175" s="6">
        <f t="shared" si="62"/>
        <v>0</v>
      </c>
      <c r="AM175" s="6">
        <f t="shared" si="63"/>
        <v>4020.9631582957563</v>
      </c>
      <c r="AN175" s="6">
        <f t="shared" si="64"/>
        <v>3809.1468974928475</v>
      </c>
      <c r="AO175" s="5">
        <f t="shared" si="65"/>
        <v>0</v>
      </c>
      <c r="AP175" s="6">
        <f>+AN175+SUM($D$16:$E$18)-SUM($AL$27:AL175)</f>
        <v>26503.182213282322</v>
      </c>
      <c r="AQ175" s="10">
        <f t="shared" si="77"/>
        <v>6.868309932579475E-4</v>
      </c>
      <c r="AR175" s="10">
        <f>+AN175/SUM(AL$27:AL175)-1</f>
        <v>2.7842200904378611E-2</v>
      </c>
      <c r="AT175" s="1">
        <f t="shared" si="78"/>
        <v>44712</v>
      </c>
      <c r="AU175">
        <f t="shared" si="66"/>
        <v>8849.0956696918365</v>
      </c>
      <c r="AV175">
        <f t="shared" si="67"/>
        <v>7824.8286896805112</v>
      </c>
      <c r="AW175">
        <f t="shared" si="68"/>
        <v>18928.430419442833</v>
      </c>
      <c r="AX175">
        <f t="shared" si="69"/>
        <v>35602.354778815148</v>
      </c>
      <c r="AY175">
        <f t="shared" si="79"/>
        <v>-6.0173997190253736E-3</v>
      </c>
      <c r="AZ175">
        <f t="shared" si="80"/>
        <v>-7.3516531882922287E-3</v>
      </c>
      <c r="BA175">
        <f t="shared" si="81"/>
        <v>-2.459272687585079E-2</v>
      </c>
      <c r="BB175">
        <f t="shared" si="82"/>
        <v>-1.6268099854380602E-2</v>
      </c>
    </row>
    <row r="176" spans="1:54" x14ac:dyDescent="0.25">
      <c r="A176" s="1">
        <v>40406</v>
      </c>
      <c r="B176">
        <v>7.9939999999999998</v>
      </c>
      <c r="G176">
        <f t="shared" si="70"/>
        <v>1241.571139743196</v>
      </c>
      <c r="H176">
        <f t="shared" si="71"/>
        <v>1184.2283778770698</v>
      </c>
      <c r="I176" s="5">
        <f t="shared" si="56"/>
        <v>0</v>
      </c>
      <c r="J176" s="6">
        <f>+H176+SUM($D$16:$E$16)-SUM($F$27:F176)</f>
        <v>7992.4002726139106</v>
      </c>
      <c r="K176" s="10">
        <f t="shared" si="72"/>
        <v>-1.6678775478895513E-4</v>
      </c>
      <c r="L176" s="10">
        <f>+H176/SUM(F$27:F176)-1</f>
        <v>6.5118224904716859E-2</v>
      </c>
      <c r="M176">
        <v>5.8460000000000001</v>
      </c>
      <c r="R176">
        <f t="shared" si="73"/>
        <v>966.71179177963404</v>
      </c>
      <c r="S176">
        <f t="shared" si="74"/>
        <v>895.58971280264382</v>
      </c>
      <c r="T176" s="5">
        <f t="shared" si="57"/>
        <v>0</v>
      </c>
      <c r="U176" s="6">
        <f>+S176+SUM($D$17:$E$17)-SUM($Q$27:Q176)</f>
        <v>6569.1952917500121</v>
      </c>
      <c r="V176" s="10">
        <f t="shared" si="58"/>
        <v>-1.1658897384325684E-4</v>
      </c>
      <c r="W176" s="10">
        <f>+S176/SUM(Q$27:Q176)-1</f>
        <v>-3.3252260106430009E-2</v>
      </c>
      <c r="X176">
        <v>2.9039999999999999</v>
      </c>
      <c r="AC176">
        <f t="shared" si="75"/>
        <v>1804.8620155141073</v>
      </c>
      <c r="AD176">
        <f t="shared" si="76"/>
        <v>1721.8931192843042</v>
      </c>
      <c r="AE176" s="5">
        <f t="shared" si="59"/>
        <v>0</v>
      </c>
      <c r="AF176" s="6">
        <f>+AD176+SUM($D$18:$E$18)-SUM($AB$27:AB176)</f>
        <v>11934.150961389569</v>
      </c>
      <c r="AG176" s="10">
        <f t="shared" si="60"/>
        <v>-4.4695768216018728E-4</v>
      </c>
      <c r="AH176" s="10">
        <f>+AD176/SUM(AB$27:AB176)-1</f>
        <v>3.2469624356036508E-2</v>
      </c>
      <c r="AI176" s="6">
        <f t="shared" si="61"/>
        <v>0</v>
      </c>
      <c r="AL176" s="6">
        <f t="shared" si="62"/>
        <v>0</v>
      </c>
      <c r="AM176" s="6">
        <f t="shared" si="63"/>
        <v>4013.1449470369371</v>
      </c>
      <c r="AN176" s="6">
        <f t="shared" si="64"/>
        <v>3801.7112099640176</v>
      </c>
      <c r="AO176" s="5">
        <f t="shared" si="65"/>
        <v>0</v>
      </c>
      <c r="AP176" s="6">
        <f>+AN176+SUM($D$16:$E$18)-SUM($AL$27:AL176)</f>
        <v>26495.746525753493</v>
      </c>
      <c r="AQ176" s="10">
        <f t="shared" si="77"/>
        <v>-2.8055829179263192E-4</v>
      </c>
      <c r="AR176" s="10">
        <f>+AN176/SUM(AL$27:AL176)-1</f>
        <v>2.5835790114629331E-2</v>
      </c>
      <c r="AT176" s="1">
        <f t="shared" si="78"/>
        <v>44742</v>
      </c>
      <c r="AU176">
        <f t="shared" si="66"/>
        <v>8418.6151964632409</v>
      </c>
      <c r="AV176">
        <f t="shared" si="67"/>
        <v>7183.6237609371328</v>
      </c>
      <c r="AW176">
        <f t="shared" si="68"/>
        <v>18957.353953438549</v>
      </c>
      <c r="AX176">
        <f t="shared" si="69"/>
        <v>34559.592910838881</v>
      </c>
      <c r="AY176">
        <f t="shared" si="79"/>
        <v>-4.8646832320164868E-2</v>
      </c>
      <c r="AZ176">
        <f t="shared" si="80"/>
        <v>-8.1944915878990221E-2</v>
      </c>
      <c r="BA176">
        <f t="shared" si="81"/>
        <v>1.5280471415108909E-3</v>
      </c>
      <c r="BB176">
        <f t="shared" si="82"/>
        <v>-2.9289126364100859E-2</v>
      </c>
    </row>
    <row r="177" spans="1:54" x14ac:dyDescent="0.25">
      <c r="A177" s="1">
        <v>40407</v>
      </c>
      <c r="B177">
        <v>8.0419999999999998</v>
      </c>
      <c r="G177">
        <f t="shared" si="70"/>
        <v>1249.0261578452316</v>
      </c>
      <c r="H177">
        <f t="shared" si="71"/>
        <v>1191.3390811718032</v>
      </c>
      <c r="I177" s="5">
        <f t="shared" si="56"/>
        <v>0</v>
      </c>
      <c r="J177" s="6">
        <f>+H177+SUM($D$16:$E$16)-SUM($F$27:F177)</f>
        <v>7999.5109759086454</v>
      </c>
      <c r="K177" s="10">
        <f t="shared" si="72"/>
        <v>8.8968308045078714E-4</v>
      </c>
      <c r="L177" s="10">
        <f>+H177/SUM(F$27:F177)-1</f>
        <v>7.1513730883629334E-2</v>
      </c>
      <c r="M177">
        <v>5.9240000000000004</v>
      </c>
      <c r="R177">
        <f t="shared" si="73"/>
        <v>979.61010169390227</v>
      </c>
      <c r="S177">
        <f t="shared" si="74"/>
        <v>907.53907948047595</v>
      </c>
      <c r="T177" s="5">
        <f t="shared" si="57"/>
        <v>0</v>
      </c>
      <c r="U177" s="6">
        <f>+S177+SUM($D$17:$E$17)-SUM($Q$27:Q177)</f>
        <v>6581.1446584278447</v>
      </c>
      <c r="V177" s="10">
        <f t="shared" si="58"/>
        <v>1.8190000673048434E-3</v>
      </c>
      <c r="W177" s="10">
        <f>+S177/SUM(Q$27:Q177)-1</f>
        <v>-2.0353470556019659E-2</v>
      </c>
      <c r="X177">
        <v>2.92</v>
      </c>
      <c r="AC177">
        <f t="shared" si="75"/>
        <v>1814.8061588502733</v>
      </c>
      <c r="AD177">
        <f t="shared" si="76"/>
        <v>1731.3801337156228</v>
      </c>
      <c r="AE177" s="5">
        <f t="shared" si="59"/>
        <v>0</v>
      </c>
      <c r="AF177" s="6">
        <f>+AD177+SUM($D$18:$E$18)-SUM($AB$27:AB177)</f>
        <v>11943.637975820886</v>
      </c>
      <c r="AG177" s="10">
        <f t="shared" si="60"/>
        <v>7.9494674250479846E-4</v>
      </c>
      <c r="AH177" s="10">
        <f>+AD177/SUM(AB$27:AB177)-1</f>
        <v>3.8158162231276327E-2</v>
      </c>
      <c r="AI177" s="6">
        <f t="shared" si="61"/>
        <v>0</v>
      </c>
      <c r="AL177" s="6">
        <f t="shared" si="62"/>
        <v>0</v>
      </c>
      <c r="AM177" s="6">
        <f t="shared" si="63"/>
        <v>4043.4424183894071</v>
      </c>
      <c r="AN177" s="6">
        <f t="shared" si="64"/>
        <v>3830.2582943679017</v>
      </c>
      <c r="AO177" s="5">
        <f t="shared" si="65"/>
        <v>0</v>
      </c>
      <c r="AP177" s="6">
        <f>+AN177+SUM($D$16:$E$18)-SUM($AL$27:AL177)</f>
        <v>26524.293610157376</v>
      </c>
      <c r="AQ177" s="10">
        <f t="shared" si="77"/>
        <v>1.0774214033235641E-3</v>
      </c>
      <c r="AR177" s="10">
        <f>+AN177/SUM(AL$27:AL177)-1</f>
        <v>3.3538800487477927E-2</v>
      </c>
      <c r="AT177" s="1">
        <f t="shared" si="78"/>
        <v>44773</v>
      </c>
      <c r="AU177">
        <f t="shared" si="66"/>
        <v>8638.6385494467431</v>
      </c>
      <c r="AV177">
        <f t="shared" si="67"/>
        <v>7601.43513578887</v>
      </c>
      <c r="AW177">
        <f t="shared" si="68"/>
        <v>20143.218847262833</v>
      </c>
      <c r="AX177">
        <f t="shared" si="69"/>
        <v>36383.29253249841</v>
      </c>
      <c r="AY177">
        <f t="shared" si="79"/>
        <v>2.6135337920651924E-2</v>
      </c>
      <c r="AZ177">
        <f t="shared" si="80"/>
        <v>5.8161644979752181E-2</v>
      </c>
      <c r="BA177">
        <f t="shared" si="81"/>
        <v>6.2554346811105832E-2</v>
      </c>
      <c r="BB177">
        <f t="shared" si="82"/>
        <v>5.2769707859827486E-2</v>
      </c>
    </row>
    <row r="178" spans="1:54" x14ac:dyDescent="0.25">
      <c r="A178" s="1">
        <v>40408</v>
      </c>
      <c r="B178">
        <v>8.0470000000000006</v>
      </c>
      <c r="G178">
        <f t="shared" si="70"/>
        <v>1249.8027222308604</v>
      </c>
      <c r="H178">
        <f t="shared" si="71"/>
        <v>1192.0797794316713</v>
      </c>
      <c r="I178" s="5">
        <f t="shared" si="56"/>
        <v>0</v>
      </c>
      <c r="J178" s="6">
        <f>+H178+SUM($D$16:$E$16)-SUM($F$27:F178)</f>
        <v>8000.2516741685131</v>
      </c>
      <c r="K178" s="10">
        <f t="shared" si="72"/>
        <v>9.2592942505964615E-5</v>
      </c>
      <c r="L178" s="10">
        <f>+H178/SUM(F$27:F178)-1</f>
        <v>7.2179929423099365E-2</v>
      </c>
      <c r="M178">
        <v>5.9009999999999998</v>
      </c>
      <c r="R178">
        <f t="shared" si="73"/>
        <v>975.80675389866929</v>
      </c>
      <c r="S178">
        <f t="shared" si="74"/>
        <v>904.01554828060239</v>
      </c>
      <c r="T178" s="5">
        <f t="shared" si="57"/>
        <v>0</v>
      </c>
      <c r="U178" s="6">
        <f>+S178+SUM($D$17:$E$17)-SUM($Q$27:Q178)</f>
        <v>6577.6211272279706</v>
      </c>
      <c r="V178" s="10">
        <f t="shared" si="58"/>
        <v>-5.3539792585499679E-4</v>
      </c>
      <c r="W178" s="10">
        <f>+S178/SUM(Q$27:Q178)-1</f>
        <v>-2.4156959782422605E-2</v>
      </c>
      <c r="X178">
        <v>2.9239999999999999</v>
      </c>
      <c r="AC178">
        <f t="shared" si="75"/>
        <v>1817.2921946843148</v>
      </c>
      <c r="AD178">
        <f t="shared" si="76"/>
        <v>1733.7518873234526</v>
      </c>
      <c r="AE178" s="5">
        <f t="shared" si="59"/>
        <v>0</v>
      </c>
      <c r="AF178" s="6">
        <f>+AD178+SUM($D$18:$E$18)-SUM($AB$27:AB178)</f>
        <v>11946.009729428717</v>
      </c>
      <c r="AG178" s="10">
        <f t="shared" si="60"/>
        <v>1.9857882603546706E-4</v>
      </c>
      <c r="AH178" s="10">
        <f>+AD178/SUM(AB$27:AB178)-1</f>
        <v>3.9580296700086448E-2</v>
      </c>
      <c r="AI178" s="6">
        <f t="shared" si="61"/>
        <v>0</v>
      </c>
      <c r="AL178" s="6">
        <f t="shared" si="62"/>
        <v>0</v>
      </c>
      <c r="AM178" s="6">
        <f t="shared" si="63"/>
        <v>4042.9016708138447</v>
      </c>
      <c r="AN178" s="6">
        <f t="shared" si="64"/>
        <v>3829.8472150357261</v>
      </c>
      <c r="AO178" s="5">
        <f t="shared" si="65"/>
        <v>0</v>
      </c>
      <c r="AP178" s="6">
        <f>+AN178+SUM($D$16:$E$18)-SUM($AL$27:AL178)</f>
        <v>26523.882530825202</v>
      </c>
      <c r="AQ178" s="10">
        <f t="shared" si="77"/>
        <v>-1.5498219791076906E-5</v>
      </c>
      <c r="AR178" s="10">
        <f>+AN178/SUM(AL$27:AL178)-1</f>
        <v>3.3427876782800681E-2</v>
      </c>
      <c r="AT178" s="1">
        <f t="shared" si="78"/>
        <v>44804</v>
      </c>
      <c r="AU178">
        <f t="shared" si="66"/>
        <v>8721.8647742709436</v>
      </c>
      <c r="AV178">
        <f t="shared" si="67"/>
        <v>7292.0490841648789</v>
      </c>
      <c r="AW178">
        <f t="shared" si="68"/>
        <v>19301.544007987555</v>
      </c>
      <c r="AX178">
        <f t="shared" si="69"/>
        <v>35315.457866423341</v>
      </c>
      <c r="AY178">
        <f t="shared" si="79"/>
        <v>9.634183019444631E-3</v>
      </c>
      <c r="AZ178">
        <f t="shared" si="80"/>
        <v>-4.0701005283508618E-2</v>
      </c>
      <c r="BA178">
        <f t="shared" si="81"/>
        <v>-4.1784525385804905E-2</v>
      </c>
      <c r="BB178">
        <f t="shared" si="82"/>
        <v>-2.9349588554176465E-2</v>
      </c>
    </row>
    <row r="179" spans="1:54" x14ac:dyDescent="0.25">
      <c r="A179" s="1">
        <v>40409</v>
      </c>
      <c r="B179">
        <v>8.0399999999999991</v>
      </c>
      <c r="G179">
        <f t="shared" si="70"/>
        <v>1248.7155320909799</v>
      </c>
      <c r="H179">
        <f t="shared" si="71"/>
        <v>1191.0428018678558</v>
      </c>
      <c r="I179" s="5">
        <f t="shared" si="56"/>
        <v>0</v>
      </c>
      <c r="J179" s="6">
        <f>+H179+SUM($D$16:$E$16)-SUM($F$27:F179)</f>
        <v>7999.2146966046976</v>
      </c>
      <c r="K179" s="10">
        <f t="shared" si="72"/>
        <v>-1.2961811778544607E-4</v>
      </c>
      <c r="L179" s="10">
        <f>+H179/SUM(F$27:F179)-1</f>
        <v>7.1247251467841055E-2</v>
      </c>
      <c r="M179">
        <v>5.8070000000000004</v>
      </c>
      <c r="R179">
        <f t="shared" si="73"/>
        <v>960.2626368225001</v>
      </c>
      <c r="S179">
        <f t="shared" si="74"/>
        <v>889.61502946372798</v>
      </c>
      <c r="T179" s="5">
        <f t="shared" si="57"/>
        <v>0</v>
      </c>
      <c r="U179" s="6">
        <f>+S179+SUM($D$17:$E$17)-SUM($Q$27:Q179)</f>
        <v>6563.2206084110967</v>
      </c>
      <c r="V179" s="10">
        <f t="shared" si="58"/>
        <v>-2.1893202022936764E-3</v>
      </c>
      <c r="W179" s="10">
        <f>+S179/SUM(Q$27:Q179)-1</f>
        <v>-3.9701654881634907E-2</v>
      </c>
      <c r="X179">
        <v>2.8919999999999999</v>
      </c>
      <c r="AC179">
        <f t="shared" si="75"/>
        <v>1797.403908011983</v>
      </c>
      <c r="AD179">
        <f t="shared" si="76"/>
        <v>1714.7778584608157</v>
      </c>
      <c r="AE179" s="5">
        <f t="shared" si="59"/>
        <v>0</v>
      </c>
      <c r="AF179" s="6">
        <f>+AD179+SUM($D$18:$E$18)-SUM($AB$27:AB179)</f>
        <v>11927.035700566079</v>
      </c>
      <c r="AG179" s="10">
        <f t="shared" si="60"/>
        <v>-1.5883152025145675E-3</v>
      </c>
      <c r="AH179" s="10">
        <f>+AD179/SUM(AB$27:AB179)-1</f>
        <v>2.8203220949606811E-2</v>
      </c>
      <c r="AI179" s="6">
        <f t="shared" si="61"/>
        <v>0</v>
      </c>
      <c r="AL179" s="6">
        <f t="shared" si="62"/>
        <v>0</v>
      </c>
      <c r="AM179" s="6">
        <f t="shared" si="63"/>
        <v>4006.3820769254626</v>
      </c>
      <c r="AN179" s="6">
        <f t="shared" si="64"/>
        <v>3795.4356897923999</v>
      </c>
      <c r="AO179" s="5">
        <f t="shared" si="65"/>
        <v>0</v>
      </c>
      <c r="AP179" s="6">
        <f>+AN179+SUM($D$16:$E$18)-SUM($AL$27:AL179)</f>
        <v>26489.471005581876</v>
      </c>
      <c r="AQ179" s="10">
        <f t="shared" si="77"/>
        <v>-1.2973788887555848E-3</v>
      </c>
      <c r="AR179" s="10">
        <f>+AN179/SUM(AL$27:AL179)-1</f>
        <v>2.4142433402851937E-2</v>
      </c>
      <c r="AT179" s="1">
        <f t="shared" si="78"/>
        <v>44834</v>
      </c>
      <c r="AU179">
        <f t="shared" si="66"/>
        <v>7920.2144707919097</v>
      </c>
      <c r="AV179">
        <f t="shared" si="67"/>
        <v>6799.4616243284909</v>
      </c>
      <c r="AW179">
        <f t="shared" si="68"/>
        <v>19101.971623417128</v>
      </c>
      <c r="AX179">
        <f t="shared" si="69"/>
        <v>33821.647718537497</v>
      </c>
      <c r="AY179">
        <f t="shared" si="79"/>
        <v>-9.191271869335349E-2</v>
      </c>
      <c r="AZ179">
        <f t="shared" si="80"/>
        <v>-6.7551308850357428E-2</v>
      </c>
      <c r="BA179">
        <f t="shared" si="81"/>
        <v>-1.0339710879494257E-2</v>
      </c>
      <c r="BB179">
        <f t="shared" si="82"/>
        <v>-4.2299045181178441E-2</v>
      </c>
    </row>
    <row r="180" spans="1:54" x14ac:dyDescent="0.25">
      <c r="A180" s="1">
        <v>40410</v>
      </c>
      <c r="B180">
        <v>8.0980000000000008</v>
      </c>
      <c r="G180">
        <f t="shared" si="70"/>
        <v>1257.7236789642734</v>
      </c>
      <c r="H180">
        <f t="shared" si="71"/>
        <v>1199.6349016823258</v>
      </c>
      <c r="I180" s="5">
        <f t="shared" si="56"/>
        <v>0</v>
      </c>
      <c r="J180" s="6">
        <f>+H180+SUM($D$16:$E$16)-SUM($F$27:F180)</f>
        <v>8007.8067964191678</v>
      </c>
      <c r="K180" s="10">
        <f t="shared" si="72"/>
        <v>1.074117915364603E-3</v>
      </c>
      <c r="L180" s="10">
        <f>+H180/SUM(F$27:F180)-1</f>
        <v>7.8975154525694036E-2</v>
      </c>
      <c r="M180">
        <v>5.7489999999999997</v>
      </c>
      <c r="R180">
        <f t="shared" si="73"/>
        <v>950.67158586060827</v>
      </c>
      <c r="S180">
        <f t="shared" si="74"/>
        <v>880.72960295969892</v>
      </c>
      <c r="T180" s="5">
        <f t="shared" si="57"/>
        <v>0</v>
      </c>
      <c r="U180" s="6">
        <f>+S180+SUM($D$17:$E$17)-SUM($Q$27:Q180)</f>
        <v>6554.3351819070676</v>
      </c>
      <c r="V180" s="10">
        <f t="shared" si="58"/>
        <v>-1.3538210939675333E-3</v>
      </c>
      <c r="W180" s="10">
        <f>+S180/SUM(Q$27:Q180)-1</f>
        <v>-4.9293062496042594E-2</v>
      </c>
      <c r="X180">
        <v>2.9009999999999998</v>
      </c>
      <c r="AC180">
        <f t="shared" si="75"/>
        <v>1802.9974886385764</v>
      </c>
      <c r="AD180">
        <f t="shared" si="76"/>
        <v>1720.1143040784323</v>
      </c>
      <c r="AE180" s="5">
        <f t="shared" si="59"/>
        <v>0</v>
      </c>
      <c r="AF180" s="6">
        <f>+AD180+SUM($D$18:$E$18)-SUM($AB$27:AB180)</f>
        <v>11932.372146183696</v>
      </c>
      <c r="AG180" s="10">
        <f t="shared" si="60"/>
        <v>4.474243015273327E-4</v>
      </c>
      <c r="AH180" s="10">
        <f>+AD180/SUM(AB$27:AB180)-1</f>
        <v>3.1403023504429139E-2</v>
      </c>
      <c r="AI180" s="6">
        <f t="shared" si="61"/>
        <v>0</v>
      </c>
      <c r="AL180" s="6">
        <f t="shared" si="62"/>
        <v>0</v>
      </c>
      <c r="AM180" s="6">
        <f t="shared" si="63"/>
        <v>4011.3927534634577</v>
      </c>
      <c r="AN180" s="6">
        <f t="shared" si="64"/>
        <v>3800.478808720457</v>
      </c>
      <c r="AO180" s="5">
        <f t="shared" si="65"/>
        <v>0</v>
      </c>
      <c r="AP180" s="6">
        <f>+AN180+SUM($D$16:$E$18)-SUM($AL$27:AL180)</f>
        <v>26494.514124509933</v>
      </c>
      <c r="AQ180" s="10">
        <f t="shared" si="77"/>
        <v>1.9038201733034832E-4</v>
      </c>
      <c r="AR180" s="10">
        <f>+AN180/SUM(AL$27:AL180)-1</f>
        <v>2.5503244786064583E-2</v>
      </c>
      <c r="AT180" s="1">
        <f t="shared" si="78"/>
        <v>44865</v>
      </c>
      <c r="AU180">
        <f t="shared" si="66"/>
        <v>7588.2661947689658</v>
      </c>
      <c r="AV180">
        <f t="shared" si="67"/>
        <v>7195.7748747471378</v>
      </c>
      <c r="AW180">
        <f t="shared" si="68"/>
        <v>19984.139410286407</v>
      </c>
      <c r="AX180">
        <f t="shared" si="69"/>
        <v>34768.180479802468</v>
      </c>
      <c r="AY180">
        <f t="shared" si="79"/>
        <v>-4.1911526164739588E-2</v>
      </c>
      <c r="AZ180">
        <f t="shared" si="80"/>
        <v>5.8285975024939818E-2</v>
      </c>
      <c r="BA180">
        <f t="shared" si="81"/>
        <v>4.6182027921548574E-2</v>
      </c>
      <c r="BB180">
        <f t="shared" si="82"/>
        <v>2.7986003790885006E-2</v>
      </c>
    </row>
    <row r="181" spans="1:54" x14ac:dyDescent="0.25">
      <c r="A181" s="1">
        <v>40413</v>
      </c>
      <c r="B181">
        <v>8.0990000000000002</v>
      </c>
      <c r="G181">
        <f t="shared" si="70"/>
        <v>1257.8789918413991</v>
      </c>
      <c r="H181">
        <f t="shared" si="71"/>
        <v>1199.7830413342992</v>
      </c>
      <c r="I181" s="5">
        <f t="shared" si="56"/>
        <v>0</v>
      </c>
      <c r="J181" s="6">
        <f>+H181+SUM($D$16:$E$16)-SUM($F$27:F181)</f>
        <v>8007.9549360711417</v>
      </c>
      <c r="K181" s="10">
        <f t="shared" si="72"/>
        <v>1.8499403861671482E-5</v>
      </c>
      <c r="L181" s="10">
        <f>+H181/SUM(F$27:F181)-1</f>
        <v>7.9108394233587953E-2</v>
      </c>
      <c r="M181">
        <v>5.78</v>
      </c>
      <c r="R181">
        <f t="shared" si="73"/>
        <v>955.79783723679179</v>
      </c>
      <c r="S181">
        <f t="shared" si="74"/>
        <v>885.47871022909374</v>
      </c>
      <c r="T181" s="5">
        <f t="shared" si="57"/>
        <v>0</v>
      </c>
      <c r="U181" s="6">
        <f>+S181+SUM($D$17:$E$17)-SUM($Q$27:Q181)</f>
        <v>6559.0842891764623</v>
      </c>
      <c r="V181" s="10">
        <f t="shared" si="58"/>
        <v>7.2457497787170588E-4</v>
      </c>
      <c r="W181" s="10">
        <f>+S181/SUM(Q$27:Q181)-1</f>
        <v>-4.4166620495238562E-2</v>
      </c>
      <c r="X181">
        <v>2.9159999999999999</v>
      </c>
      <c r="AC181">
        <f t="shared" si="75"/>
        <v>1812.3201230162319</v>
      </c>
      <c r="AD181">
        <f t="shared" si="76"/>
        <v>1729.0083801077933</v>
      </c>
      <c r="AE181" s="5">
        <f t="shared" si="59"/>
        <v>0</v>
      </c>
      <c r="AF181" s="6">
        <f>+AD181+SUM($D$18:$E$18)-SUM($AB$27:AB181)</f>
        <v>11941.266222213057</v>
      </c>
      <c r="AG181" s="10">
        <f t="shared" si="60"/>
        <v>7.4537367091798146E-4</v>
      </c>
      <c r="AH181" s="10">
        <f>+AD181/SUM(AB$27:AB181)-1</f>
        <v>3.6736027762466428E-2</v>
      </c>
      <c r="AI181" s="6">
        <f t="shared" si="61"/>
        <v>0</v>
      </c>
      <c r="AL181" s="6">
        <f t="shared" si="62"/>
        <v>0</v>
      </c>
      <c r="AM181" s="6">
        <f t="shared" si="63"/>
        <v>4025.9969520944232</v>
      </c>
      <c r="AN181" s="6">
        <f t="shared" si="64"/>
        <v>3814.2701316711864</v>
      </c>
      <c r="AO181" s="5">
        <f t="shared" si="65"/>
        <v>0</v>
      </c>
      <c r="AP181" s="6">
        <f>+AN181+SUM($D$16:$E$18)-SUM($AL$27:AL181)</f>
        <v>26508.305447460662</v>
      </c>
      <c r="AQ181" s="10">
        <f t="shared" si="77"/>
        <v>5.2053503928828349E-4</v>
      </c>
      <c r="AR181" s="10">
        <f>+AN181/SUM(AL$27:AL181)-1</f>
        <v>2.9224630208189106E-2</v>
      </c>
      <c r="AT181" s="1">
        <f t="shared" si="78"/>
        <v>44895</v>
      </c>
      <c r="AU181">
        <f t="shared" si="66"/>
        <v>8441.5741550354323</v>
      </c>
      <c r="AV181">
        <f t="shared" si="67"/>
        <v>7666.8642101504374</v>
      </c>
      <c r="AW181">
        <f t="shared" si="68"/>
        <v>20218.420035651689</v>
      </c>
      <c r="AX181">
        <f t="shared" si="69"/>
        <v>36326.858400837518</v>
      </c>
      <c r="AY181">
        <f t="shared" si="79"/>
        <v>0.1124509787037653</v>
      </c>
      <c r="AZ181">
        <f t="shared" si="80"/>
        <v>6.5467492188581611E-2</v>
      </c>
      <c r="BA181">
        <f t="shared" si="81"/>
        <v>1.1723328213207429E-2</v>
      </c>
      <c r="BB181">
        <f t="shared" si="82"/>
        <v>4.4830586459378319E-2</v>
      </c>
    </row>
    <row r="182" spans="1:54" x14ac:dyDescent="0.25">
      <c r="A182" s="1">
        <v>40414</v>
      </c>
      <c r="B182">
        <v>7.992</v>
      </c>
      <c r="G182">
        <f t="shared" si="70"/>
        <v>1241.2605139889445</v>
      </c>
      <c r="H182">
        <f t="shared" si="71"/>
        <v>1183.9320985731226</v>
      </c>
      <c r="I182" s="5">
        <f t="shared" si="56"/>
        <v>0</v>
      </c>
      <c r="J182" s="6">
        <f>+H182+SUM($D$16:$E$16)-SUM($F$27:F182)</f>
        <v>7992.1039933099646</v>
      </c>
      <c r="K182" s="10">
        <f t="shared" si="72"/>
        <v>-1.9793995954919819E-3</v>
      </c>
      <c r="L182" s="10">
        <f>+H182/SUM(F$27:F182)-1</f>
        <v>6.4851745488928803E-2</v>
      </c>
      <c r="M182">
        <v>5.694</v>
      </c>
      <c r="R182">
        <f t="shared" si="73"/>
        <v>941.57662374157303</v>
      </c>
      <c r="S182">
        <f t="shared" si="74"/>
        <v>872.30376748174046</v>
      </c>
      <c r="T182" s="5">
        <f t="shared" si="57"/>
        <v>0</v>
      </c>
      <c r="U182" s="6">
        <f>+S182+SUM($D$17:$E$17)-SUM($Q$27:Q182)</f>
        <v>6545.9093464291091</v>
      </c>
      <c r="V182" s="10">
        <f t="shared" si="58"/>
        <v>-2.0086558071976679E-3</v>
      </c>
      <c r="W182" s="10">
        <f>+S182/SUM(Q$27:Q182)-1</f>
        <v>-5.8388362820049777E-2</v>
      </c>
      <c r="X182">
        <v>2.8919999999999999</v>
      </c>
      <c r="AC182">
        <f t="shared" si="75"/>
        <v>1797.4039080119833</v>
      </c>
      <c r="AD182">
        <f t="shared" si="76"/>
        <v>1714.7778584608157</v>
      </c>
      <c r="AE182" s="5">
        <f t="shared" si="59"/>
        <v>0</v>
      </c>
      <c r="AF182" s="6">
        <f>+AD182+SUM($D$18:$E$18)-SUM($AB$27:AB182)</f>
        <v>11927.035700566079</v>
      </c>
      <c r="AG182" s="10">
        <f t="shared" si="60"/>
        <v>-1.1917096045063191E-3</v>
      </c>
      <c r="AH182" s="10">
        <f>+AD182/SUM(AB$27:AB182)-1</f>
        <v>2.8203220949606811E-2</v>
      </c>
      <c r="AI182" s="6">
        <f t="shared" si="61"/>
        <v>0</v>
      </c>
      <c r="AL182" s="6">
        <f t="shared" si="62"/>
        <v>0</v>
      </c>
      <c r="AM182" s="6">
        <f t="shared" si="63"/>
        <v>3980.2410457425008</v>
      </c>
      <c r="AN182" s="6">
        <f t="shared" si="64"/>
        <v>3771.0137245156784</v>
      </c>
      <c r="AO182" s="5">
        <f t="shared" si="65"/>
        <v>0</v>
      </c>
      <c r="AP182" s="6">
        <f>+AN182+SUM($D$16:$E$18)-SUM($AL$27:AL182)</f>
        <v>26465.049040305155</v>
      </c>
      <c r="AQ182" s="10">
        <f t="shared" si="77"/>
        <v>-1.6318058218108833E-3</v>
      </c>
      <c r="AR182" s="10">
        <f>+AN182/SUM(AL$27:AL182)-1</f>
        <v>1.7552525684418452E-2</v>
      </c>
      <c r="AT182" s="1">
        <f t="shared" si="78"/>
        <v>44926</v>
      </c>
      <c r="AU182">
        <f t="shared" si="66"/>
        <v>8065.6212084157951</v>
      </c>
      <c r="AV182">
        <f t="shared" si="67"/>
        <v>7457.4911721934186</v>
      </c>
      <c r="AW182">
        <f t="shared" si="68"/>
        <v>19298.651654587971</v>
      </c>
      <c r="AX182">
        <f t="shared" si="69"/>
        <v>34821.764035197149</v>
      </c>
      <c r="AY182">
        <f t="shared" si="79"/>
        <v>-4.4535881544721101E-2</v>
      </c>
      <c r="AZ182">
        <f t="shared" si="80"/>
        <v>-2.7308823036127694E-2</v>
      </c>
      <c r="BA182">
        <f t="shared" si="81"/>
        <v>-4.5491605152225723E-2</v>
      </c>
      <c r="BB182">
        <f t="shared" si="82"/>
        <v>-4.1431999129483477E-2</v>
      </c>
    </row>
    <row r="183" spans="1:54" x14ac:dyDescent="0.25">
      <c r="A183" s="1">
        <v>40415</v>
      </c>
      <c r="B183">
        <v>7.9420000000000002</v>
      </c>
      <c r="G183">
        <f t="shared" si="70"/>
        <v>1233.4948701326573</v>
      </c>
      <c r="H183">
        <f t="shared" si="71"/>
        <v>1176.5251159744419</v>
      </c>
      <c r="I183" s="5">
        <f t="shared" si="56"/>
        <v>0</v>
      </c>
      <c r="J183" s="6">
        <f>+H183+SUM($D$16:$E$16)-SUM($F$27:F183)</f>
        <v>7984.6970107112838</v>
      </c>
      <c r="K183" s="10">
        <f t="shared" si="72"/>
        <v>-9.2678756493669301E-4</v>
      </c>
      <c r="L183" s="10">
        <f>+H183/SUM(F$27:F183)-1</f>
        <v>5.8189760094228271E-2</v>
      </c>
      <c r="M183">
        <v>5.6440000000000001</v>
      </c>
      <c r="R183">
        <f t="shared" si="73"/>
        <v>933.30847636063197</v>
      </c>
      <c r="S183">
        <f t="shared" si="74"/>
        <v>864.64391704723278</v>
      </c>
      <c r="T183" s="5">
        <f t="shared" si="57"/>
        <v>0</v>
      </c>
      <c r="U183" s="6">
        <f>+S183+SUM($D$17:$E$17)-SUM($Q$27:Q183)</f>
        <v>6538.2494959946016</v>
      </c>
      <c r="V183" s="10">
        <f t="shared" si="58"/>
        <v>-1.1701736197562429E-3</v>
      </c>
      <c r="W183" s="10">
        <f>+S183/SUM(Q$27:Q183)-1</f>
        <v>-6.6656817660056378E-2</v>
      </c>
      <c r="X183">
        <v>2.899</v>
      </c>
      <c r="AC183">
        <f t="shared" si="75"/>
        <v>1801.7544707215559</v>
      </c>
      <c r="AD183">
        <f t="shared" si="76"/>
        <v>1718.9284272745174</v>
      </c>
      <c r="AE183" s="5">
        <f t="shared" si="59"/>
        <v>0</v>
      </c>
      <c r="AF183" s="6">
        <f>+AD183+SUM($D$18:$E$18)-SUM($AB$27:AB183)</f>
        <v>11931.186269379781</v>
      </c>
      <c r="AG183" s="10">
        <f t="shared" si="60"/>
        <v>3.4799667896567854E-4</v>
      </c>
      <c r="AH183" s="10">
        <f>+AD183/SUM(AB$27:AB183)-1</f>
        <v>3.0691956270024079E-2</v>
      </c>
      <c r="AI183" s="6">
        <f t="shared" si="61"/>
        <v>0</v>
      </c>
      <c r="AL183" s="6">
        <f t="shared" si="62"/>
        <v>0</v>
      </c>
      <c r="AM183" s="6">
        <f t="shared" si="63"/>
        <v>3968.5578172148453</v>
      </c>
      <c r="AN183" s="6">
        <f t="shared" si="64"/>
        <v>3760.0974602961924</v>
      </c>
      <c r="AO183" s="5">
        <f t="shared" si="65"/>
        <v>0</v>
      </c>
      <c r="AP183" s="6">
        <f>+AN183+SUM($D$16:$E$18)-SUM($AL$27:AL183)</f>
        <v>26454.132776085669</v>
      </c>
      <c r="AQ183" s="10">
        <f t="shared" si="77"/>
        <v>-4.1247851847392436E-4</v>
      </c>
      <c r="AR183" s="10">
        <f>+AN183/SUM(AL$27:AL183)-1</f>
        <v>1.46069325259095E-2</v>
      </c>
      <c r="AT183" s="1">
        <f t="shared" si="78"/>
        <v>44957</v>
      </c>
      <c r="AU183">
        <f t="shared" si="66"/>
        <v>8626.2024468868149</v>
      </c>
      <c r="AV183">
        <f t="shared" si="67"/>
        <v>7959.4256426528882</v>
      </c>
      <c r="AW183">
        <f t="shared" si="68"/>
        <v>18809.843930060408</v>
      </c>
      <c r="AX183">
        <f t="shared" si="69"/>
        <v>35395.472019600071</v>
      </c>
      <c r="AY183">
        <f t="shared" si="79"/>
        <v>6.9502549646901501E-2</v>
      </c>
      <c r="AZ183">
        <f t="shared" si="80"/>
        <v>6.7306076382768198E-2</v>
      </c>
      <c r="BA183">
        <f t="shared" si="81"/>
        <v>-2.5328594622897271E-2</v>
      </c>
      <c r="BB183">
        <f t="shared" si="82"/>
        <v>1.6475557752416714E-2</v>
      </c>
    </row>
    <row r="184" spans="1:54" x14ac:dyDescent="0.25">
      <c r="A184" s="1">
        <v>40416</v>
      </c>
      <c r="B184">
        <v>7.9009999999999998</v>
      </c>
      <c r="G184">
        <f t="shared" si="70"/>
        <v>1227.1270421705017</v>
      </c>
      <c r="H184">
        <f t="shared" si="71"/>
        <v>1170.4513902435237</v>
      </c>
      <c r="I184" s="5">
        <f t="shared" si="56"/>
        <v>0</v>
      </c>
      <c r="J184" s="6">
        <f>+H184+SUM($D$16:$E$16)-SUM($F$27:F184)</f>
        <v>7978.6232849803664</v>
      </c>
      <c r="K184" s="10">
        <f t="shared" si="72"/>
        <v>-7.6067078347119566E-4</v>
      </c>
      <c r="L184" s="10">
        <f>+H184/SUM(F$27:F184)-1</f>
        <v>5.2726932070573884E-2</v>
      </c>
      <c r="M184">
        <v>5.6870000000000003</v>
      </c>
      <c r="R184">
        <f t="shared" si="73"/>
        <v>940.41908310824135</v>
      </c>
      <c r="S184">
        <f t="shared" si="74"/>
        <v>871.23138842090941</v>
      </c>
      <c r="T184" s="5">
        <f t="shared" si="57"/>
        <v>0</v>
      </c>
      <c r="U184" s="6">
        <f>+S184+SUM($D$17:$E$17)-SUM($Q$27:Q184)</f>
        <v>6544.8369673682782</v>
      </c>
      <c r="V184" s="10">
        <f t="shared" si="58"/>
        <v>1.0075282960235743E-3</v>
      </c>
      <c r="W184" s="10">
        <f>+S184/SUM(Q$27:Q184)-1</f>
        <v>-5.9545946497650659E-2</v>
      </c>
      <c r="X184">
        <v>2.8809999999999998</v>
      </c>
      <c r="AC184">
        <f t="shared" si="75"/>
        <v>1790.5673094683691</v>
      </c>
      <c r="AD184">
        <f t="shared" si="76"/>
        <v>1708.2555360392839</v>
      </c>
      <c r="AE184" s="5">
        <f t="shared" si="59"/>
        <v>0</v>
      </c>
      <c r="AF184" s="6">
        <f>+AD184+SUM($D$18:$E$18)-SUM($AB$27:AB184)</f>
        <v>11920.513378144547</v>
      </c>
      <c r="AG184" s="10">
        <f t="shared" si="60"/>
        <v>-8.9453730704247558E-4</v>
      </c>
      <c r="AH184" s="10">
        <f>+AD184/SUM(AB$27:AB184)-1</f>
        <v>2.42923511603792E-2</v>
      </c>
      <c r="AI184" s="6">
        <f t="shared" si="61"/>
        <v>0</v>
      </c>
      <c r="AL184" s="6">
        <f t="shared" si="62"/>
        <v>0</v>
      </c>
      <c r="AM184" s="6">
        <f t="shared" si="63"/>
        <v>3958.1134347471125</v>
      </c>
      <c r="AN184" s="6">
        <f t="shared" si="64"/>
        <v>3749.938314703717</v>
      </c>
      <c r="AO184" s="5">
        <f t="shared" si="65"/>
        <v>0</v>
      </c>
      <c r="AP184" s="6">
        <f>+AN184+SUM($D$16:$E$18)-SUM($AL$27:AL184)</f>
        <v>26443.97363049319</v>
      </c>
      <c r="AQ184" s="10">
        <f t="shared" si="77"/>
        <v>-3.8402867629294679E-4</v>
      </c>
      <c r="AR184" s="10">
        <f>+AN184/SUM(AL$27:AL184)-1</f>
        <v>1.1865636680387981E-2</v>
      </c>
      <c r="AT184" s="1">
        <f t="shared" si="78"/>
        <v>44985</v>
      </c>
      <c r="AU184">
        <f t="shared" si="66"/>
        <v>8315.2998828883829</v>
      </c>
      <c r="AV184">
        <f t="shared" si="67"/>
        <v>8049.1569446344729</v>
      </c>
      <c r="AW184">
        <f t="shared" si="68"/>
        <v>18552.424477498556</v>
      </c>
      <c r="AX184">
        <f t="shared" si="69"/>
        <v>34916.881305021379</v>
      </c>
      <c r="AY184">
        <f t="shared" si="79"/>
        <v>-3.6041649371518769E-2</v>
      </c>
      <c r="AZ184">
        <f t="shared" si="80"/>
        <v>1.1273590081768425E-2</v>
      </c>
      <c r="BA184">
        <f t="shared" si="81"/>
        <v>-1.3685358236835921E-2</v>
      </c>
      <c r="BB184">
        <f t="shared" si="82"/>
        <v>-1.3521241200390666E-2</v>
      </c>
    </row>
    <row r="185" spans="1:54" x14ac:dyDescent="0.25">
      <c r="A185" s="1">
        <v>40417</v>
      </c>
      <c r="B185">
        <v>7.9450000000000003</v>
      </c>
      <c r="G185">
        <f t="shared" si="70"/>
        <v>1233.9608087640345</v>
      </c>
      <c r="H185">
        <f t="shared" si="71"/>
        <v>1176.9695349303629</v>
      </c>
      <c r="I185" s="5">
        <f t="shared" si="56"/>
        <v>0</v>
      </c>
      <c r="J185" s="6">
        <f>+H185+SUM($D$16:$E$16)-SUM($F$27:F185)</f>
        <v>7985.1414296672037</v>
      </c>
      <c r="K185" s="10">
        <f t="shared" si="72"/>
        <v>8.1695105208279273E-4</v>
      </c>
      <c r="L185" s="10">
        <f>+H185/SUM(F$27:F185)-1</f>
        <v>5.8589479217910467E-2</v>
      </c>
      <c r="M185">
        <v>5.73</v>
      </c>
      <c r="R185">
        <f t="shared" si="73"/>
        <v>947.52968985585073</v>
      </c>
      <c r="S185">
        <f t="shared" si="74"/>
        <v>877.81885979458605</v>
      </c>
      <c r="T185" s="5">
        <f t="shared" si="57"/>
        <v>0</v>
      </c>
      <c r="U185" s="6">
        <f>+S185+SUM($D$17:$E$17)-SUM($Q$27:Q185)</f>
        <v>6551.4244387419549</v>
      </c>
      <c r="V185" s="10">
        <f t="shared" si="58"/>
        <v>1.0065142044821673E-3</v>
      </c>
      <c r="W185" s="10">
        <f>+S185/SUM(Q$27:Q185)-1</f>
        <v>-5.2435075335245052E-2</v>
      </c>
      <c r="X185">
        <v>2.907</v>
      </c>
      <c r="AC185">
        <f t="shared" si="75"/>
        <v>1806.7265423896386</v>
      </c>
      <c r="AD185">
        <f t="shared" si="76"/>
        <v>1723.6719344901765</v>
      </c>
      <c r="AE185" s="5">
        <f t="shared" si="59"/>
        <v>0</v>
      </c>
      <c r="AF185" s="6">
        <f>+AD185+SUM($D$18:$E$18)-SUM($AB$27:AB185)</f>
        <v>11935.92977659544</v>
      </c>
      <c r="AG185" s="10">
        <f t="shared" si="60"/>
        <v>1.2932663184757054E-3</v>
      </c>
      <c r="AH185" s="10">
        <f>+AD185/SUM(AB$27:AB185)-1</f>
        <v>3.3536225207643877E-2</v>
      </c>
      <c r="AI185" s="6">
        <f t="shared" si="61"/>
        <v>0</v>
      </c>
      <c r="AL185" s="6">
        <f t="shared" si="62"/>
        <v>0</v>
      </c>
      <c r="AM185" s="6">
        <f t="shared" si="63"/>
        <v>3988.2170410095241</v>
      </c>
      <c r="AN185" s="6">
        <f t="shared" si="64"/>
        <v>3778.4603292151251</v>
      </c>
      <c r="AO185" s="5">
        <f t="shared" si="65"/>
        <v>0</v>
      </c>
      <c r="AP185" s="6">
        <f>+AN185+SUM($D$16:$E$18)-SUM($AL$27:AL185)</f>
        <v>26472.495645004601</v>
      </c>
      <c r="AQ185" s="10">
        <f t="shared" si="77"/>
        <v>1.0785827769288492E-3</v>
      </c>
      <c r="AR185" s="10">
        <f>+AN185/SUM(AL$27:AL185)-1</f>
        <v>1.9561882311904144E-2</v>
      </c>
      <c r="AT185" s="1">
        <f t="shared" si="78"/>
        <v>45016</v>
      </c>
      <c r="AU185">
        <f t="shared" si="66"/>
        <v>8318.1697527099059</v>
      </c>
      <c r="AV185">
        <f t="shared" si="67"/>
        <v>7992.1401798336738</v>
      </c>
      <c r="AW185">
        <f t="shared" si="68"/>
        <v>18558.209184297702</v>
      </c>
      <c r="AX185">
        <f t="shared" si="69"/>
        <v>34868.519116841257</v>
      </c>
      <c r="AY185">
        <f t="shared" si="79"/>
        <v>3.4513124745250146E-4</v>
      </c>
      <c r="AZ185">
        <f t="shared" si="80"/>
        <v>-7.0835697692298583E-3</v>
      </c>
      <c r="BA185">
        <f t="shared" si="81"/>
        <v>3.1180327973645561E-4</v>
      </c>
      <c r="BB185">
        <f t="shared" si="82"/>
        <v>-1.3850660875938114E-3</v>
      </c>
    </row>
    <row r="186" spans="1:54" x14ac:dyDescent="0.25">
      <c r="A186" s="1">
        <v>40420</v>
      </c>
      <c r="B186">
        <v>7.9770000000000003</v>
      </c>
      <c r="G186">
        <f t="shared" si="70"/>
        <v>1238.9308208320583</v>
      </c>
      <c r="H186">
        <f t="shared" si="71"/>
        <v>1181.7100037935186</v>
      </c>
      <c r="I186" s="5">
        <f t="shared" si="56"/>
        <v>0</v>
      </c>
      <c r="J186" s="6">
        <f>+H186+SUM($D$16:$E$16)-SUM($F$27:F186)</f>
        <v>7989.8818985303596</v>
      </c>
      <c r="K186" s="10">
        <f t="shared" si="72"/>
        <v>5.936612275323494E-4</v>
      </c>
      <c r="L186" s="10">
        <f>+H186/SUM(F$27:F186)-1</f>
        <v>6.2853149870518932E-2</v>
      </c>
      <c r="M186">
        <v>5.718</v>
      </c>
      <c r="R186">
        <f t="shared" si="73"/>
        <v>945.54533448442487</v>
      </c>
      <c r="S186">
        <f t="shared" si="74"/>
        <v>875.98049569030411</v>
      </c>
      <c r="T186" s="5">
        <f t="shared" si="57"/>
        <v>0</v>
      </c>
      <c r="U186" s="6">
        <f>+S186+SUM($D$17:$E$17)-SUM($Q$27:Q186)</f>
        <v>6549.5860746376729</v>
      </c>
      <c r="V186" s="10">
        <f t="shared" si="58"/>
        <v>-2.806052517999591E-4</v>
      </c>
      <c r="W186" s="10">
        <f>+S186/SUM(Q$27:Q186)-1</f>
        <v>-5.4419504496846738E-2</v>
      </c>
      <c r="X186">
        <v>2.9039999999999999</v>
      </c>
      <c r="AC186">
        <f t="shared" si="75"/>
        <v>1804.8620155141073</v>
      </c>
      <c r="AD186">
        <f t="shared" si="76"/>
        <v>1721.8931192843042</v>
      </c>
      <c r="AE186" s="5">
        <f t="shared" si="59"/>
        <v>0</v>
      </c>
      <c r="AF186" s="6">
        <f>+AD186+SUM($D$18:$E$18)-SUM($AB$27:AB186)</f>
        <v>11934.150961389569</v>
      </c>
      <c r="AG186" s="10">
        <f t="shared" si="60"/>
        <v>-1.4903030087853875E-4</v>
      </c>
      <c r="AH186" s="10">
        <f>+AD186/SUM(AB$27:AB186)-1</f>
        <v>3.2469624356036508E-2</v>
      </c>
      <c r="AI186" s="6">
        <f t="shared" si="61"/>
        <v>0</v>
      </c>
      <c r="AL186" s="6">
        <f t="shared" si="62"/>
        <v>0</v>
      </c>
      <c r="AM186" s="6">
        <f t="shared" si="63"/>
        <v>3989.3381708305906</v>
      </c>
      <c r="AN186" s="6">
        <f t="shared" si="64"/>
        <v>3779.5836187681271</v>
      </c>
      <c r="AO186" s="5">
        <f t="shared" si="65"/>
        <v>0</v>
      </c>
      <c r="AP186" s="6">
        <f>+AN186+SUM($D$16:$E$18)-SUM($AL$27:AL186)</f>
        <v>26473.618934557602</v>
      </c>
      <c r="AQ186" s="10">
        <f t="shared" si="77"/>
        <v>4.2432325537689053E-5</v>
      </c>
      <c r="AR186" s="10">
        <f>+AN186/SUM(AL$27:AL186)-1</f>
        <v>1.9864985457432649E-2</v>
      </c>
      <c r="AT186" s="1">
        <f t="shared" si="78"/>
        <v>45046</v>
      </c>
      <c r="AU186">
        <f t="shared" si="66"/>
        <v>8093.3632833571965</v>
      </c>
      <c r="AV186">
        <f t="shared" si="67"/>
        <v>8131.4106381175843</v>
      </c>
      <c r="AW186">
        <f t="shared" si="68"/>
        <v>19009.416314630842</v>
      </c>
      <c r="AX186">
        <f t="shared" si="69"/>
        <v>35234.190236105584</v>
      </c>
      <c r="AY186">
        <f t="shared" si="79"/>
        <v>-2.7025953549393633E-2</v>
      </c>
      <c r="AZ186">
        <f t="shared" si="80"/>
        <v>1.7425927867897872E-2</v>
      </c>
      <c r="BA186">
        <f t="shared" si="81"/>
        <v>2.4313074922924782E-2</v>
      </c>
      <c r="BB186">
        <f t="shared" si="82"/>
        <v>1.0487142228180035E-2</v>
      </c>
    </row>
    <row r="187" spans="1:54" x14ac:dyDescent="0.25">
      <c r="A187" s="1">
        <v>40421</v>
      </c>
      <c r="B187">
        <v>7.95</v>
      </c>
      <c r="G187">
        <f t="shared" si="70"/>
        <v>1234.7373731496632</v>
      </c>
      <c r="H187">
        <f t="shared" si="71"/>
        <v>1177.7102331902308</v>
      </c>
      <c r="I187" s="5">
        <f t="shared" si="56"/>
        <v>0</v>
      </c>
      <c r="J187" s="6">
        <f>+H187+SUM($D$16:$E$16)-SUM($F$27:F187)</f>
        <v>7985.8821279270733</v>
      </c>
      <c r="K187" s="10">
        <f t="shared" si="72"/>
        <v>-5.0060447126532015E-4</v>
      </c>
      <c r="L187" s="10">
        <f>+H187/SUM(F$27:F187)-1</f>
        <v>5.9255677757380498E-2</v>
      </c>
      <c r="M187">
        <v>5.7279999999999998</v>
      </c>
      <c r="R187">
        <f t="shared" si="73"/>
        <v>947.19896396061301</v>
      </c>
      <c r="S187">
        <f t="shared" si="74"/>
        <v>877.51246577720565</v>
      </c>
      <c r="T187" s="5">
        <f t="shared" si="57"/>
        <v>0</v>
      </c>
      <c r="U187" s="6">
        <f>+S187+SUM($D$17:$E$17)-SUM($Q$27:Q187)</f>
        <v>6551.1180447245742</v>
      </c>
      <c r="V187" s="10">
        <f t="shared" si="58"/>
        <v>2.3390334434014726E-4</v>
      </c>
      <c r="W187" s="10">
        <f>+S187/SUM(Q$27:Q187)-1</f>
        <v>-5.2765813528845462E-2</v>
      </c>
      <c r="X187">
        <v>2.899</v>
      </c>
      <c r="AC187">
        <f t="shared" si="75"/>
        <v>1801.7544707215554</v>
      </c>
      <c r="AD187">
        <f t="shared" si="76"/>
        <v>1718.9284272745174</v>
      </c>
      <c r="AE187" s="5">
        <f t="shared" si="59"/>
        <v>0</v>
      </c>
      <c r="AF187" s="6">
        <f>+AD187+SUM($D$18:$E$18)-SUM($AB$27:AB187)</f>
        <v>11931.186269379781</v>
      </c>
      <c r="AG187" s="10">
        <f t="shared" si="60"/>
        <v>-2.4842085703280503E-4</v>
      </c>
      <c r="AH187" s="10">
        <f>+AD187/SUM(AB$27:AB187)-1</f>
        <v>3.0691956270024079E-2</v>
      </c>
      <c r="AI187" s="6">
        <f t="shared" si="61"/>
        <v>0</v>
      </c>
      <c r="AL187" s="6">
        <f t="shared" si="62"/>
        <v>0</v>
      </c>
      <c r="AM187" s="6">
        <f t="shared" si="63"/>
        <v>3983.690807831832</v>
      </c>
      <c r="AN187" s="6">
        <f t="shared" si="64"/>
        <v>3774.1511262419535</v>
      </c>
      <c r="AO187" s="5">
        <f t="shared" si="65"/>
        <v>0</v>
      </c>
      <c r="AP187" s="6">
        <f>+AN187+SUM($D$16:$E$18)-SUM($AL$27:AL187)</f>
        <v>26468.186442031427</v>
      </c>
      <c r="AQ187" s="10">
        <f t="shared" si="77"/>
        <v>-2.0520400099455216E-4</v>
      </c>
      <c r="AR187" s="10">
        <f>+AN187/SUM(AL$27:AL187)-1</f>
        <v>1.8399107342263576E-2</v>
      </c>
      <c r="AT187" s="1">
        <f t="shared" si="78"/>
        <v>45077</v>
      </c>
      <c r="AU187">
        <f t="shared" si="66"/>
        <v>8172.7630150860232</v>
      </c>
      <c r="AV187">
        <f t="shared" si="67"/>
        <v>7931.3846107836471</v>
      </c>
      <c r="AW187">
        <f t="shared" si="68"/>
        <v>19026.77043502828</v>
      </c>
      <c r="AX187">
        <f t="shared" si="69"/>
        <v>35130.918060897922</v>
      </c>
      <c r="AY187">
        <f t="shared" si="79"/>
        <v>9.8104742057112393E-3</v>
      </c>
      <c r="AZ187">
        <f t="shared" si="80"/>
        <v>-2.4599179187467901E-2</v>
      </c>
      <c r="BA187">
        <f t="shared" si="81"/>
        <v>9.1292231756123776E-4</v>
      </c>
      <c r="BB187">
        <f t="shared" si="82"/>
        <v>-2.9310216728589689E-3</v>
      </c>
    </row>
    <row r="188" spans="1:54" x14ac:dyDescent="0.25">
      <c r="A188" s="1">
        <v>40422</v>
      </c>
      <c r="B188">
        <v>8.0350000000000001</v>
      </c>
      <c r="G188">
        <f t="shared" si="70"/>
        <v>1247.9389677053514</v>
      </c>
      <c r="H188">
        <f t="shared" si="71"/>
        <v>1190.3021036079879</v>
      </c>
      <c r="I188" s="5">
        <f t="shared" si="56"/>
        <v>0</v>
      </c>
      <c r="J188" s="6">
        <f>+H188+SUM($D$16:$E$16)-SUM($F$27:F188)</f>
        <v>7998.4739983448299</v>
      </c>
      <c r="K188" s="10">
        <f t="shared" si="72"/>
        <v>1.576766375466887E-3</v>
      </c>
      <c r="L188" s="10">
        <f>+H188/SUM(F$27:F188)-1</f>
        <v>7.0581052928371246E-2</v>
      </c>
      <c r="M188">
        <v>5.8920000000000003</v>
      </c>
      <c r="R188">
        <f t="shared" si="73"/>
        <v>974.31848737009989</v>
      </c>
      <c r="S188">
        <f t="shared" si="74"/>
        <v>902.63677520239105</v>
      </c>
      <c r="T188" s="5">
        <f t="shared" si="57"/>
        <v>0</v>
      </c>
      <c r="U188" s="6">
        <f>+S188+SUM($D$17:$E$17)-SUM($Q$27:Q188)</f>
        <v>6576.2423541497592</v>
      </c>
      <c r="V188" s="10">
        <f t="shared" si="58"/>
        <v>3.8351178002993258E-3</v>
      </c>
      <c r="W188" s="10">
        <f>+S188/SUM(Q$27:Q188)-1</f>
        <v>-2.5645281653623786E-2</v>
      </c>
      <c r="X188">
        <v>2.9340000000000002</v>
      </c>
      <c r="AC188">
        <f t="shared" si="75"/>
        <v>1823.5072842694185</v>
      </c>
      <c r="AD188">
        <f t="shared" si="76"/>
        <v>1739.6812713430268</v>
      </c>
      <c r="AE188" s="5">
        <f t="shared" si="59"/>
        <v>0</v>
      </c>
      <c r="AF188" s="6">
        <f>+AD188+SUM($D$18:$E$18)-SUM($AB$27:AB188)</f>
        <v>11951.93911344829</v>
      </c>
      <c r="AG188" s="10">
        <f t="shared" si="60"/>
        <v>1.7393780970269557E-3</v>
      </c>
      <c r="AH188" s="10">
        <f>+AD188/SUM(AB$27:AB188)-1</f>
        <v>4.3135632872111529E-2</v>
      </c>
      <c r="AI188" s="6">
        <f t="shared" si="61"/>
        <v>0</v>
      </c>
      <c r="AL188" s="6">
        <f t="shared" si="62"/>
        <v>0</v>
      </c>
      <c r="AM188" s="6">
        <f t="shared" si="63"/>
        <v>4045.7647393448697</v>
      </c>
      <c r="AN188" s="6">
        <f t="shared" si="64"/>
        <v>3832.6201501534056</v>
      </c>
      <c r="AO188" s="5">
        <f t="shared" si="65"/>
        <v>0</v>
      </c>
      <c r="AP188" s="6">
        <f>+AN188+SUM($D$16:$E$18)-SUM($AL$27:AL188)</f>
        <v>26526.65546594288</v>
      </c>
      <c r="AQ188" s="10">
        <f t="shared" si="77"/>
        <v>2.2090302272694817E-3</v>
      </c>
      <c r="AR188" s="10">
        <f>+AN188/SUM(AL$27:AL188)-1</f>
        <v>3.4176112493058186E-2</v>
      </c>
      <c r="AT188" s="1">
        <f t="shared" si="78"/>
        <v>45107</v>
      </c>
      <c r="AU188">
        <f t="shared" si="66"/>
        <v>8604.2001115884632</v>
      </c>
      <c r="AV188">
        <f t="shared" si="67"/>
        <v>8143.5617519275984</v>
      </c>
      <c r="AW188">
        <f t="shared" si="68"/>
        <v>19275.512827391416</v>
      </c>
      <c r="AX188">
        <f t="shared" si="69"/>
        <v>36023.274690907434</v>
      </c>
      <c r="AY188">
        <f t="shared" si="79"/>
        <v>5.2789625210721836E-2</v>
      </c>
      <c r="AZ188">
        <f t="shared" si="80"/>
        <v>2.6751588979239793E-2</v>
      </c>
      <c r="BA188">
        <f t="shared" si="81"/>
        <v>1.3073284991403478E-2</v>
      </c>
      <c r="BB188">
        <f t="shared" si="82"/>
        <v>2.540089127368228E-2</v>
      </c>
    </row>
    <row r="189" spans="1:54" x14ac:dyDescent="0.25">
      <c r="A189" s="1">
        <v>40423</v>
      </c>
      <c r="B189">
        <v>8.0739999999999998</v>
      </c>
      <c r="G189">
        <f t="shared" si="70"/>
        <v>1253.9961699132552</v>
      </c>
      <c r="H189">
        <f t="shared" si="71"/>
        <v>1196.0795500349586</v>
      </c>
      <c r="I189" s="5">
        <f t="shared" si="56"/>
        <v>0</v>
      </c>
      <c r="J189" s="6">
        <f>+H189+SUM($D$16:$E$16)-SUM($F$27:F189)</f>
        <v>8004.2514447718013</v>
      </c>
      <c r="K189" s="10">
        <f t="shared" si="72"/>
        <v>7.223185857911929E-4</v>
      </c>
      <c r="L189" s="10">
        <f>+H189/SUM(F$27:F189)-1</f>
        <v>7.5777401536237354E-2</v>
      </c>
      <c r="M189">
        <v>5.8959999999999999</v>
      </c>
      <c r="R189">
        <f t="shared" si="73"/>
        <v>974.97993916057499</v>
      </c>
      <c r="S189">
        <f t="shared" si="74"/>
        <v>903.24956323715151</v>
      </c>
      <c r="T189" s="5">
        <f t="shared" si="57"/>
        <v>0</v>
      </c>
      <c r="U189" s="6">
        <f>+S189+SUM($D$17:$E$17)-SUM($Q$27:Q189)</f>
        <v>6576.8551421845204</v>
      </c>
      <c r="V189" s="10">
        <f t="shared" si="58"/>
        <v>9.3182094235810808E-5</v>
      </c>
      <c r="W189" s="10">
        <f>+S189/SUM(Q$27:Q189)-1</f>
        <v>-2.4983805266423409E-2</v>
      </c>
      <c r="X189">
        <v>2.9390000000000001</v>
      </c>
      <c r="AC189">
        <f t="shared" si="75"/>
        <v>1826.6148290619703</v>
      </c>
      <c r="AD189">
        <f t="shared" si="76"/>
        <v>1742.6459633528136</v>
      </c>
      <c r="AE189" s="5">
        <f t="shared" si="59"/>
        <v>0</v>
      </c>
      <c r="AF189" s="6">
        <f>+AD189+SUM($D$18:$E$18)-SUM($AB$27:AB189)</f>
        <v>11954.903805458078</v>
      </c>
      <c r="AG189" s="10">
        <f t="shared" si="60"/>
        <v>2.480511305862354E-4</v>
      </c>
      <c r="AH189" s="10">
        <f>+AD189/SUM(AB$27:AB189)-1</f>
        <v>4.4913300958123736E-2</v>
      </c>
      <c r="AI189" s="6">
        <f t="shared" si="61"/>
        <v>0</v>
      </c>
      <c r="AL189" s="6">
        <f t="shared" si="62"/>
        <v>0</v>
      </c>
      <c r="AM189" s="6">
        <f t="shared" si="63"/>
        <v>4055.5909381358006</v>
      </c>
      <c r="AN189" s="6">
        <f t="shared" si="64"/>
        <v>3841.9750766249235</v>
      </c>
      <c r="AO189" s="5">
        <f t="shared" si="65"/>
        <v>0</v>
      </c>
      <c r="AP189" s="6">
        <f>+AN189+SUM($D$16:$E$18)-SUM($AL$27:AL189)</f>
        <v>26536.010392414399</v>
      </c>
      <c r="AQ189" s="10">
        <f t="shared" si="77"/>
        <v>3.5266136296474571E-4</v>
      </c>
      <c r="AR189" s="10">
        <f>+AN189/SUM(AL$27:AL189)-1</f>
        <v>3.6700401650851644E-2</v>
      </c>
      <c r="AT189" s="1"/>
    </row>
    <row r="190" spans="1:54" x14ac:dyDescent="0.25">
      <c r="A190" s="1">
        <v>40424</v>
      </c>
      <c r="B190">
        <v>8.1140000000000008</v>
      </c>
      <c r="G190">
        <f t="shared" si="70"/>
        <v>1260.2086849982852</v>
      </c>
      <c r="H190">
        <f t="shared" si="71"/>
        <v>1202.0051361139033</v>
      </c>
      <c r="I190" s="5">
        <f t="shared" si="56"/>
        <v>0</v>
      </c>
      <c r="J190" s="6">
        <f>+H190+SUM($D$16:$E$16)-SUM($F$27:F190)</f>
        <v>8010.1770308507448</v>
      </c>
      <c r="K190" s="10">
        <f t="shared" si="72"/>
        <v>7.4030483922560286E-4</v>
      </c>
      <c r="L190" s="10">
        <f>+H190/SUM(F$27:F190)-1</f>
        <v>8.1106989851997824E-2</v>
      </c>
      <c r="M190">
        <v>5.9470000000000001</v>
      </c>
      <c r="R190">
        <f t="shared" si="73"/>
        <v>983.41344948913502</v>
      </c>
      <c r="S190">
        <f t="shared" si="74"/>
        <v>911.06261068034951</v>
      </c>
      <c r="T190" s="5">
        <f t="shared" si="57"/>
        <v>0</v>
      </c>
      <c r="U190" s="6">
        <f>+S190+SUM($D$17:$E$17)-SUM($Q$27:Q190)</f>
        <v>6584.6681896277178</v>
      </c>
      <c r="V190" s="10">
        <f t="shared" si="58"/>
        <v>1.1879610048097788E-3</v>
      </c>
      <c r="W190" s="10">
        <f>+S190/SUM(Q$27:Q190)-1</f>
        <v>-1.6549981329616603E-2</v>
      </c>
      <c r="X190">
        <v>2.9489999999999998</v>
      </c>
      <c r="AC190">
        <f t="shared" si="75"/>
        <v>1832.8299186470738</v>
      </c>
      <c r="AD190">
        <f t="shared" si="76"/>
        <v>1748.5753473723876</v>
      </c>
      <c r="AE190" s="5">
        <f t="shared" si="59"/>
        <v>0</v>
      </c>
      <c r="AF190" s="6">
        <f>+AD190+SUM($D$18:$E$18)-SUM($AB$27:AB190)</f>
        <v>11960.833189477651</v>
      </c>
      <c r="AG190" s="10">
        <f t="shared" si="60"/>
        <v>4.9597923296262891E-4</v>
      </c>
      <c r="AH190" s="10">
        <f>+AD190/SUM(AB$27:AB190)-1</f>
        <v>4.8468637130148595E-2</v>
      </c>
      <c r="AI190" s="6">
        <f t="shared" si="61"/>
        <v>0</v>
      </c>
      <c r="AL190" s="6">
        <f t="shared" si="62"/>
        <v>0</v>
      </c>
      <c r="AM190" s="6">
        <f t="shared" si="63"/>
        <v>4076.4520531344942</v>
      </c>
      <c r="AN190" s="6">
        <f t="shared" si="64"/>
        <v>3861.6430941666404</v>
      </c>
      <c r="AO190" s="5">
        <f t="shared" si="65"/>
        <v>0</v>
      </c>
      <c r="AP190" s="6">
        <f>+AN190+SUM($D$16:$E$18)-SUM($AL$27:AL190)</f>
        <v>26555.678409956116</v>
      </c>
      <c r="AQ190" s="10">
        <f t="shared" si="77"/>
        <v>7.4118216155572014E-4</v>
      </c>
      <c r="AR190" s="10">
        <f>+AN190/SUM(AL$27:AL190)-1</f>
        <v>4.2007526574495246E-2</v>
      </c>
      <c r="AT190" s="1"/>
    </row>
    <row r="191" spans="1:54" x14ac:dyDescent="0.25">
      <c r="A191" s="1">
        <v>40427</v>
      </c>
      <c r="B191">
        <v>8.1669999999999998</v>
      </c>
      <c r="G191">
        <f t="shared" si="70"/>
        <v>1268.4402674859496</v>
      </c>
      <c r="H191">
        <f t="shared" si="71"/>
        <v>1209.8565376685046</v>
      </c>
      <c r="I191" s="5">
        <f t="shared" si="56"/>
        <v>0</v>
      </c>
      <c r="J191" s="6">
        <f>+H191+SUM($D$16:$E$16)-SUM($F$27:F191)</f>
        <v>8018.0284324053455</v>
      </c>
      <c r="K191" s="10">
        <f t="shared" si="72"/>
        <v>9.801782812490778E-4</v>
      </c>
      <c r="L191" s="10">
        <f>+H191/SUM(F$27:F191)-1</f>
        <v>8.8168694370380329E-2</v>
      </c>
      <c r="M191">
        <v>5.9619999999999997</v>
      </c>
      <c r="R191">
        <f t="shared" si="73"/>
        <v>985.89389370341735</v>
      </c>
      <c r="S191">
        <f t="shared" si="74"/>
        <v>913.36056581070181</v>
      </c>
      <c r="T191" s="5">
        <f t="shared" si="57"/>
        <v>0</v>
      </c>
      <c r="U191" s="6">
        <f>+S191+SUM($D$17:$E$17)-SUM($Q$27:Q191)</f>
        <v>6586.9661447580702</v>
      </c>
      <c r="V191" s="10">
        <f t="shared" si="58"/>
        <v>3.4898571411279278E-4</v>
      </c>
      <c r="W191" s="10">
        <f>+S191/SUM(Q$27:Q191)-1</f>
        <v>-1.4069444877614634E-2</v>
      </c>
      <c r="X191">
        <v>2.9540000000000002</v>
      </c>
      <c r="AC191">
        <f t="shared" si="75"/>
        <v>1835.9374634396256</v>
      </c>
      <c r="AD191">
        <f t="shared" si="76"/>
        <v>1751.5400393821747</v>
      </c>
      <c r="AE191" s="5">
        <f t="shared" si="59"/>
        <v>0</v>
      </c>
      <c r="AF191" s="6">
        <f>+AD191+SUM($D$18:$E$18)-SUM($AB$27:AB191)</f>
        <v>11963.797881487439</v>
      </c>
      <c r="AG191" s="10">
        <f t="shared" si="60"/>
        <v>2.4786667975562615E-4</v>
      </c>
      <c r="AH191" s="10">
        <f>+AD191/SUM(AB$27:AB191)-1</f>
        <v>5.0246305216161247E-2</v>
      </c>
      <c r="AI191" s="6">
        <f t="shared" si="61"/>
        <v>0</v>
      </c>
      <c r="AL191" s="6">
        <f t="shared" si="62"/>
        <v>0</v>
      </c>
      <c r="AM191" s="6">
        <f t="shared" si="63"/>
        <v>4090.2716246289929</v>
      </c>
      <c r="AN191" s="6">
        <f t="shared" si="64"/>
        <v>3874.757142861381</v>
      </c>
      <c r="AO191" s="5">
        <f t="shared" si="65"/>
        <v>0</v>
      </c>
      <c r="AP191" s="6">
        <f>+AN191+SUM($D$16:$E$18)-SUM($AL$27:AL191)</f>
        <v>26568.792458650856</v>
      </c>
      <c r="AQ191" s="10">
        <f t="shared" si="77"/>
        <v>4.9383218505250071E-4</v>
      </c>
      <c r="AR191" s="10">
        <f>+AN191/SUM(AL$27:AL191)-1</f>
        <v>4.5546159511450579E-2</v>
      </c>
      <c r="AT191" s="1"/>
    </row>
    <row r="192" spans="1:54" x14ac:dyDescent="0.25">
      <c r="A192" s="1">
        <v>40428</v>
      </c>
      <c r="B192">
        <v>8.2129999999999992</v>
      </c>
      <c r="G192">
        <f t="shared" si="70"/>
        <v>1275.5846598337337</v>
      </c>
      <c r="H192">
        <f t="shared" si="71"/>
        <v>1216.6709616592909</v>
      </c>
      <c r="I192" s="5">
        <f t="shared" si="56"/>
        <v>0</v>
      </c>
      <c r="J192" s="6">
        <f>+H192+SUM($D$16:$E$16)-SUM($F$27:F192)</f>
        <v>8024.8428563961324</v>
      </c>
      <c r="K192" s="10">
        <f t="shared" si="72"/>
        <v>8.4988773090977077E-4</v>
      </c>
      <c r="L192" s="10">
        <f>+H192/SUM(F$27:F192)-1</f>
        <v>9.4297720933504747E-2</v>
      </c>
      <c r="M192">
        <v>5.9169999999999998</v>
      </c>
      <c r="R192">
        <f t="shared" si="73"/>
        <v>978.45256106057036</v>
      </c>
      <c r="S192">
        <f t="shared" si="74"/>
        <v>906.46670041964489</v>
      </c>
      <c r="T192" s="5">
        <f t="shared" si="57"/>
        <v>0</v>
      </c>
      <c r="U192" s="6">
        <f>+S192+SUM($D$17:$E$17)-SUM($Q$27:Q192)</f>
        <v>6580.0722793670138</v>
      </c>
      <c r="V192" s="10">
        <f t="shared" si="58"/>
        <v>-1.0465918967175192E-3</v>
      </c>
      <c r="W192" s="10">
        <f>+S192/SUM(Q$27:Q192)-1</f>
        <v>-2.1511054233620541E-2</v>
      </c>
      <c r="X192">
        <v>2.9670000000000001</v>
      </c>
      <c r="AC192">
        <f t="shared" si="75"/>
        <v>1844.0170799002603</v>
      </c>
      <c r="AD192">
        <f t="shared" si="76"/>
        <v>1759.2482386076208</v>
      </c>
      <c r="AE192" s="5">
        <f t="shared" si="59"/>
        <v>0</v>
      </c>
      <c r="AF192" s="6">
        <f>+AD192+SUM($D$18:$E$18)-SUM($AB$27:AB192)</f>
        <v>11971.506080712885</v>
      </c>
      <c r="AG192" s="10">
        <f t="shared" si="60"/>
        <v>6.4429366843232749E-4</v>
      </c>
      <c r="AH192" s="10">
        <f>+AD192/SUM(AB$27:AB192)-1</f>
        <v>5.4868242239793474E-2</v>
      </c>
      <c r="AI192" s="6">
        <f t="shared" si="61"/>
        <v>0</v>
      </c>
      <c r="AL192" s="6">
        <f t="shared" si="62"/>
        <v>0</v>
      </c>
      <c r="AM192" s="6">
        <f t="shared" si="63"/>
        <v>4098.0543007945644</v>
      </c>
      <c r="AN192" s="6">
        <f t="shared" si="64"/>
        <v>3882.3859006865569</v>
      </c>
      <c r="AO192" s="5">
        <f t="shared" si="65"/>
        <v>0</v>
      </c>
      <c r="AP192" s="6">
        <f>+AN192+SUM($D$16:$E$18)-SUM($AL$27:AL192)</f>
        <v>26576.421216476032</v>
      </c>
      <c r="AQ192" s="10">
        <f t="shared" si="77"/>
        <v>2.8713227509480355E-4</v>
      </c>
      <c r="AR192" s="10">
        <f>+AN192/SUM(AL$27:AL192)-1</f>
        <v>4.7604667477724183E-2</v>
      </c>
      <c r="AT192" s="1"/>
    </row>
    <row r="193" spans="1:46" x14ac:dyDescent="0.25">
      <c r="A193" s="1">
        <v>40429</v>
      </c>
      <c r="B193">
        <v>8.1940000000000008</v>
      </c>
      <c r="C193">
        <f>+$C$16</f>
        <v>60</v>
      </c>
      <c r="D193" s="7">
        <f>+$H$16</f>
        <v>0.66694736842105262</v>
      </c>
      <c r="E193" s="7">
        <f>+$J$16</f>
        <v>0.46199999999999997</v>
      </c>
      <c r="F193" s="6">
        <f>+C193-D193-E193</f>
        <v>58.871052631578941</v>
      </c>
      <c r="G193">
        <f t="shared" si="70"/>
        <v>1331.5047677999239</v>
      </c>
      <c r="H193">
        <f t="shared" si="71"/>
        <v>1272.7273609033716</v>
      </c>
      <c r="I193" s="5">
        <f t="shared" si="56"/>
        <v>279840</v>
      </c>
      <c r="J193" s="6">
        <f>+H193+SUM($D$16:$E$16)-SUM($F$27:F193)</f>
        <v>8022.0282030086337</v>
      </c>
      <c r="K193" s="10">
        <f t="shared" si="72"/>
        <v>-3.5074249276489944E-4</v>
      </c>
      <c r="L193" s="10">
        <f>+H193/SUM(F$27:F193)-1</f>
        <v>8.7151513111285661E-2</v>
      </c>
      <c r="M193">
        <v>5.9580000000000002</v>
      </c>
      <c r="N193">
        <f>+$C$17</f>
        <v>50</v>
      </c>
      <c r="O193" s="7">
        <f>+$H$17</f>
        <v>0.5557894736842105</v>
      </c>
      <c r="P193" s="7">
        <f>+$J$17</f>
        <v>0.38500000000000001</v>
      </c>
      <c r="Q193" s="6">
        <f>+N193-O193-P193</f>
        <v>49.059210526315795</v>
      </c>
      <c r="R193">
        <f t="shared" si="73"/>
        <v>1035.2324419129422</v>
      </c>
      <c r="S193">
        <f t="shared" si="74"/>
        <v>961.8069883022572</v>
      </c>
      <c r="T193" s="5">
        <f t="shared" si="57"/>
        <v>233200</v>
      </c>
      <c r="U193" s="6">
        <f>+S193+SUM($D$17:$E$17)-SUM($Q$27:Q193)</f>
        <v>6586.3533567233098</v>
      </c>
      <c r="V193" s="10">
        <f t="shared" si="58"/>
        <v>9.5456054122555756E-4</v>
      </c>
      <c r="W193" s="10">
        <f>+S193/SUM(Q$27:Q193)-1</f>
        <v>-1.3990048152878964E-2</v>
      </c>
      <c r="X193">
        <v>2.9790000000000001</v>
      </c>
      <c r="Y193">
        <f>+$C$18</f>
        <v>90</v>
      </c>
      <c r="Z193" s="7">
        <f>+$H$18</f>
        <v>1.0004210526315789</v>
      </c>
      <c r="AA193" s="7">
        <f>+$J$18</f>
        <v>0.69300000000000006</v>
      </c>
      <c r="AB193" s="6">
        <f>+Y193-Z193-AA193</f>
        <v>88.306578947368422</v>
      </c>
      <c r="AC193">
        <f t="shared" si="75"/>
        <v>1939.7817663497533</v>
      </c>
      <c r="AD193">
        <f t="shared" si="76"/>
        <v>1854.6700783784784</v>
      </c>
      <c r="AE193" s="5">
        <f t="shared" si="59"/>
        <v>419760</v>
      </c>
      <c r="AF193" s="6">
        <f>+AD193+SUM($D$18:$E$18)-SUM($AB$27:AB193)</f>
        <v>11978.621341536373</v>
      </c>
      <c r="AG193" s="10">
        <f t="shared" si="60"/>
        <v>5.9434968127791699E-4</v>
      </c>
      <c r="AH193" s="10">
        <f>+AD193/SUM(AB$27:AB193)-1</f>
        <v>5.6160936463371502E-2</v>
      </c>
      <c r="AI193" s="6">
        <f t="shared" si="61"/>
        <v>200</v>
      </c>
      <c r="AL193" s="6">
        <f t="shared" si="62"/>
        <v>196.23684210526315</v>
      </c>
      <c r="AM193" s="6">
        <f t="shared" si="63"/>
        <v>4306.5189760626199</v>
      </c>
      <c r="AN193" s="6">
        <f t="shared" si="64"/>
        <v>4089.2044275841072</v>
      </c>
      <c r="AO193" s="5">
        <f t="shared" si="65"/>
        <v>932800</v>
      </c>
      <c r="AP193" s="6">
        <f>+AN193+SUM($D$16:$E$18)-SUM($AL$27:AL193)</f>
        <v>26587.002901268319</v>
      </c>
      <c r="AQ193" s="10">
        <f t="shared" si="77"/>
        <v>3.9816063668229873E-4</v>
      </c>
      <c r="AR193" s="10">
        <f>+AN193/SUM(AL$27:AL193)-1</f>
        <v>4.7922409954278988E-2</v>
      </c>
      <c r="AT193" s="1"/>
    </row>
    <row r="194" spans="1:46" x14ac:dyDescent="0.25">
      <c r="A194" s="1">
        <v>40430</v>
      </c>
      <c r="B194">
        <v>8.2319999999999993</v>
      </c>
      <c r="G194">
        <f t="shared" si="70"/>
        <v>1337.6796739722934</v>
      </c>
      <c r="H194">
        <f t="shared" si="71"/>
        <v>1278.6296845199602</v>
      </c>
      <c r="I194" s="5">
        <f t="shared" si="56"/>
        <v>0</v>
      </c>
      <c r="J194" s="6">
        <f>+H194+SUM($D$16:$E$16)-SUM($F$27:F194)</f>
        <v>8027.9305266252222</v>
      </c>
      <c r="K194" s="10">
        <f t="shared" si="72"/>
        <v>7.3576450583590081E-4</v>
      </c>
      <c r="L194" s="10">
        <f>+H194/SUM(F$27:F194)-1</f>
        <v>9.2193221373212397E-2</v>
      </c>
      <c r="M194">
        <v>6.02</v>
      </c>
      <c r="R194">
        <f t="shared" si="73"/>
        <v>1046.0052534937749</v>
      </c>
      <c r="S194">
        <f t="shared" si="74"/>
        <v>971.81572164813485</v>
      </c>
      <c r="T194" s="5">
        <f t="shared" si="57"/>
        <v>0</v>
      </c>
      <c r="U194" s="6">
        <f>+S194+SUM($D$17:$E$17)-SUM($Q$27:Q194)</f>
        <v>6596.3620900691876</v>
      </c>
      <c r="V194" s="10">
        <f t="shared" si="58"/>
        <v>1.5196168203852611E-3</v>
      </c>
      <c r="W194" s="10">
        <f>+S194/SUM(Q$27:Q194)-1</f>
        <v>-3.7294544948527353E-3</v>
      </c>
      <c r="X194">
        <v>2.9969999999999999</v>
      </c>
      <c r="AC194">
        <f t="shared" si="75"/>
        <v>1951.5025020980902</v>
      </c>
      <c r="AD194">
        <f t="shared" si="76"/>
        <v>1865.8765441088619</v>
      </c>
      <c r="AE194" s="5">
        <f t="shared" si="59"/>
        <v>0</v>
      </c>
      <c r="AF194" s="6">
        <f>+AD194+SUM($D$18:$E$18)-SUM($AB$27:AB194)</f>
        <v>11989.827807266756</v>
      </c>
      <c r="AG194" s="10">
        <f t="shared" si="60"/>
        <v>9.3553885800901071E-4</v>
      </c>
      <c r="AH194" s="10">
        <f>+AD194/SUM(AB$27:AB194)-1</f>
        <v>6.254257354170023E-2</v>
      </c>
      <c r="AI194" s="6">
        <f t="shared" si="61"/>
        <v>0</v>
      </c>
      <c r="AL194" s="6">
        <f t="shared" si="62"/>
        <v>0</v>
      </c>
      <c r="AM194" s="6">
        <f t="shared" si="63"/>
        <v>4335.1874295641583</v>
      </c>
      <c r="AN194" s="6">
        <f t="shared" si="64"/>
        <v>4116.3219502769571</v>
      </c>
      <c r="AO194" s="5">
        <f t="shared" si="65"/>
        <v>0</v>
      </c>
      <c r="AP194" s="6">
        <f>+AN194+SUM($D$16:$E$18)-SUM($AL$27:AL194)</f>
        <v>26614.120423961169</v>
      </c>
      <c r="AQ194" s="10">
        <f t="shared" si="77"/>
        <v>1.0199541028956816E-3</v>
      </c>
      <c r="AR194" s="10">
        <f>+AN194/SUM(AL$27:AL194)-1</f>
        <v>5.4871698070224184E-2</v>
      </c>
      <c r="AT194" s="1"/>
    </row>
    <row r="195" spans="1:46" x14ac:dyDescent="0.25">
      <c r="A195" s="1">
        <v>40431</v>
      </c>
      <c r="B195">
        <v>8.2669999999999995</v>
      </c>
      <c r="G195">
        <f t="shared" si="70"/>
        <v>1343.3670875521075</v>
      </c>
      <c r="H195">
        <f t="shared" si="71"/>
        <v>1284.0660352194498</v>
      </c>
      <c r="I195" s="5">
        <f t="shared" si="56"/>
        <v>0</v>
      </c>
      <c r="J195" s="6">
        <f>+H195+SUM($D$16:$E$16)-SUM($F$27:F195)</f>
        <v>8033.3668773247127</v>
      </c>
      <c r="K195" s="10">
        <f t="shared" si="72"/>
        <v>6.7717958961655E-4</v>
      </c>
      <c r="L195" s="10">
        <f>+H195/SUM(F$27:F195)-1</f>
        <v>9.6836900035513596E-2</v>
      </c>
      <c r="M195">
        <v>6.024</v>
      </c>
      <c r="R195">
        <f t="shared" si="73"/>
        <v>1046.7002735957642</v>
      </c>
      <c r="S195">
        <f t="shared" si="74"/>
        <v>972.46144638012697</v>
      </c>
      <c r="T195" s="5">
        <f t="shared" si="57"/>
        <v>0</v>
      </c>
      <c r="U195" s="6">
        <f>+S195+SUM($D$17:$E$17)-SUM($Q$27:Q195)</f>
        <v>6597.0078148011798</v>
      </c>
      <c r="V195" s="10">
        <f t="shared" si="58"/>
        <v>9.7891037995623265E-5</v>
      </c>
      <c r="W195" s="10">
        <f>+S195/SUM(Q$27:Q195)-1</f>
        <v>-3.0674807104639212E-3</v>
      </c>
      <c r="X195">
        <v>3.004</v>
      </c>
      <c r="AC195">
        <f t="shared" si="75"/>
        <v>1956.0605660002213</v>
      </c>
      <c r="AD195">
        <f t="shared" si="76"/>
        <v>1870.2346141151222</v>
      </c>
      <c r="AE195" s="5">
        <f t="shared" si="59"/>
        <v>0</v>
      </c>
      <c r="AF195" s="6">
        <f>+AD195+SUM($D$18:$E$18)-SUM($AB$27:AB195)</f>
        <v>11994.185877273017</v>
      </c>
      <c r="AG195" s="10">
        <f t="shared" si="60"/>
        <v>3.6348061676250154E-4</v>
      </c>
      <c r="AH195" s="10">
        <f>+AD195/SUM(AB$27:AB195)-1</f>
        <v>6.5024321294383514E-2</v>
      </c>
      <c r="AI195" s="6">
        <f t="shared" si="61"/>
        <v>0</v>
      </c>
      <c r="AL195" s="6">
        <f t="shared" si="62"/>
        <v>0</v>
      </c>
      <c r="AM195" s="6">
        <f t="shared" si="63"/>
        <v>4346.1279271480926</v>
      </c>
      <c r="AN195" s="6">
        <f t="shared" si="64"/>
        <v>4126.7620957146992</v>
      </c>
      <c r="AO195" s="5">
        <f t="shared" si="65"/>
        <v>0</v>
      </c>
      <c r="AP195" s="6">
        <f>+AN195+SUM($D$16:$E$18)-SUM($AL$27:AL195)</f>
        <v>26624.560569398913</v>
      </c>
      <c r="AQ195" s="10">
        <f t="shared" si="77"/>
        <v>3.922784323295847E-4</v>
      </c>
      <c r="AR195" s="10">
        <f>+AN195/SUM(AL$27:AL195)-1</f>
        <v>5.7547148163545891E-2</v>
      </c>
      <c r="AT195" s="1"/>
    </row>
    <row r="196" spans="1:46" x14ac:dyDescent="0.25">
      <c r="A196" s="1">
        <v>40434</v>
      </c>
      <c r="B196">
        <v>8.3339999999999996</v>
      </c>
      <c r="G196">
        <f t="shared" si="70"/>
        <v>1354.2544221191804</v>
      </c>
      <c r="H196">
        <f t="shared" si="71"/>
        <v>1294.47276370133</v>
      </c>
      <c r="I196" s="5">
        <f t="shared" si="56"/>
        <v>0</v>
      </c>
      <c r="J196" s="6">
        <f>+H196+SUM($D$16:$E$16)-SUM($F$27:F196)</f>
        <v>8043.7736058065921</v>
      </c>
      <c r="K196" s="10">
        <f t="shared" si="72"/>
        <v>1.2954379702554419E-3</v>
      </c>
      <c r="L196" s="10">
        <f>+H196/SUM(F$27:F196)-1</f>
        <v>0.10572622776049001</v>
      </c>
      <c r="M196">
        <v>6.0720000000000001</v>
      </c>
      <c r="R196">
        <f t="shared" si="73"/>
        <v>1055.0405148196348</v>
      </c>
      <c r="S196">
        <f t="shared" si="74"/>
        <v>980.21014316403239</v>
      </c>
      <c r="T196" s="5">
        <f t="shared" si="57"/>
        <v>0</v>
      </c>
      <c r="U196" s="6">
        <f>+S196+SUM($D$17:$E$17)-SUM($Q$27:Q196)</f>
        <v>6604.7565115850848</v>
      </c>
      <c r="V196" s="10">
        <f t="shared" si="58"/>
        <v>1.1745774753395555E-3</v>
      </c>
      <c r="W196" s="10">
        <f>+S196/SUM(Q$27:Q196)-1</f>
        <v>4.8762047022017363E-3</v>
      </c>
      <c r="X196">
        <v>2.9910000000000001</v>
      </c>
      <c r="AC196">
        <f t="shared" si="75"/>
        <v>1947.5955901819782</v>
      </c>
      <c r="AD196">
        <f t="shared" si="76"/>
        <v>1862.1410555320674</v>
      </c>
      <c r="AE196" s="5">
        <f t="shared" si="59"/>
        <v>0</v>
      </c>
      <c r="AF196" s="6">
        <f>+AD196+SUM($D$18:$E$18)-SUM($AB$27:AB196)</f>
        <v>11986.092318689962</v>
      </c>
      <c r="AG196" s="10">
        <f t="shared" si="60"/>
        <v>-6.7479015798743713E-4</v>
      </c>
      <c r="AH196" s="10">
        <f>+AD196/SUM(AB$27:AB196)-1</f>
        <v>6.0415361182257321E-2</v>
      </c>
      <c r="AI196" s="6">
        <f t="shared" si="61"/>
        <v>0</v>
      </c>
      <c r="AL196" s="6">
        <f t="shared" si="62"/>
        <v>0</v>
      </c>
      <c r="AM196" s="6">
        <f t="shared" si="63"/>
        <v>4356.8905271207932</v>
      </c>
      <c r="AN196" s="6">
        <f t="shared" si="64"/>
        <v>4136.8239623974296</v>
      </c>
      <c r="AO196" s="5">
        <f t="shared" si="65"/>
        <v>0</v>
      </c>
      <c r="AP196" s="6">
        <f>+AN196+SUM($D$16:$E$18)-SUM($AL$27:AL196)</f>
        <v>26634.622436081641</v>
      </c>
      <c r="AQ196" s="10">
        <f t="shared" si="77"/>
        <v>3.7791672303844059E-4</v>
      </c>
      <c r="AR196" s="10">
        <f>+AN196/SUM(AL$27:AL196)-1</f>
        <v>6.0125658426246398E-2</v>
      </c>
      <c r="AT196" s="1"/>
    </row>
    <row r="197" spans="1:46" x14ac:dyDescent="0.25">
      <c r="A197" s="1">
        <v>40435</v>
      </c>
      <c r="B197">
        <v>8.2870000000000008</v>
      </c>
      <c r="G197">
        <f t="shared" si="70"/>
        <v>1346.6170381691445</v>
      </c>
      <c r="H197">
        <f t="shared" si="71"/>
        <v>1287.1725213334441</v>
      </c>
      <c r="I197" s="5">
        <f t="shared" si="56"/>
        <v>0</v>
      </c>
      <c r="J197" s="6">
        <f>+H197+SUM($D$16:$E$16)-SUM($F$27:F197)</f>
        <v>8036.4733634387076</v>
      </c>
      <c r="K197" s="10">
        <f t="shared" si="72"/>
        <v>-9.0756437533434653E-4</v>
      </c>
      <c r="L197" s="10">
        <f>+H197/SUM(F$27:F197)-1</f>
        <v>9.9490430699685772E-2</v>
      </c>
      <c r="M197">
        <v>6.0759999999999996</v>
      </c>
      <c r="R197">
        <f t="shared" si="73"/>
        <v>1055.7355349216239</v>
      </c>
      <c r="S197">
        <f t="shared" si="74"/>
        <v>980.85586789602439</v>
      </c>
      <c r="T197" s="5">
        <f t="shared" si="57"/>
        <v>0</v>
      </c>
      <c r="U197" s="6">
        <f>+S197+SUM($D$17:$E$17)-SUM($Q$27:Q197)</f>
        <v>6605.402236317077</v>
      </c>
      <c r="V197" s="10">
        <f t="shared" si="58"/>
        <v>9.7766621806494314E-5</v>
      </c>
      <c r="W197" s="10">
        <f>+S197/SUM(Q$27:Q197)-1</f>
        <v>5.5381784865904393E-3</v>
      </c>
      <c r="X197">
        <v>2.9790000000000001</v>
      </c>
      <c r="AC197">
        <f t="shared" si="75"/>
        <v>1939.7817663497535</v>
      </c>
      <c r="AD197">
        <f t="shared" si="76"/>
        <v>1854.6700783784784</v>
      </c>
      <c r="AE197" s="5">
        <f t="shared" si="59"/>
        <v>0</v>
      </c>
      <c r="AF197" s="6">
        <f>+AD197+SUM($D$18:$E$18)-SUM($AB$27:AB197)</f>
        <v>11978.621341536373</v>
      </c>
      <c r="AG197" s="10">
        <f t="shared" si="60"/>
        <v>-6.2330382204212054E-4</v>
      </c>
      <c r="AH197" s="10">
        <f>+AD197/SUM(AB$27:AB197)-1</f>
        <v>5.6160936463371502E-2</v>
      </c>
      <c r="AI197" s="6">
        <f t="shared" si="61"/>
        <v>0</v>
      </c>
      <c r="AL197" s="6">
        <f t="shared" si="62"/>
        <v>0</v>
      </c>
      <c r="AM197" s="6">
        <f t="shared" si="63"/>
        <v>4342.1343394405221</v>
      </c>
      <c r="AN197" s="6">
        <f t="shared" si="64"/>
        <v>4122.6984676079464</v>
      </c>
      <c r="AO197" s="5">
        <f t="shared" si="65"/>
        <v>0</v>
      </c>
      <c r="AP197" s="6">
        <f>+AN197+SUM($D$16:$E$18)-SUM($AL$27:AL197)</f>
        <v>26620.496941292156</v>
      </c>
      <c r="AQ197" s="10">
        <f t="shared" si="77"/>
        <v>-5.3034334627355406E-4</v>
      </c>
      <c r="AR197" s="10">
        <f>+AN197/SUM(AL$27:AL197)-1</f>
        <v>5.650578008469398E-2</v>
      </c>
      <c r="AT197" s="1"/>
    </row>
    <row r="198" spans="1:46" x14ac:dyDescent="0.25">
      <c r="A198" s="1">
        <v>40436</v>
      </c>
      <c r="B198">
        <v>8.2750000000000004</v>
      </c>
      <c r="G198">
        <f t="shared" si="70"/>
        <v>1344.6670677989225</v>
      </c>
      <c r="H198">
        <f t="shared" si="71"/>
        <v>1285.3086296650476</v>
      </c>
      <c r="I198" s="5">
        <f t="shared" si="56"/>
        <v>0</v>
      </c>
      <c r="J198" s="6">
        <f>+H198+SUM($D$16:$E$16)-SUM($F$27:F198)</f>
        <v>8034.6094717703099</v>
      </c>
      <c r="K198" s="10">
        <f t="shared" si="72"/>
        <v>-2.3192905446278722E-4</v>
      </c>
      <c r="L198" s="10">
        <f>+H198/SUM(F$27:F198)-1</f>
        <v>9.7898312301182511E-2</v>
      </c>
      <c r="M198">
        <v>6.056</v>
      </c>
      <c r="R198">
        <f t="shared" si="73"/>
        <v>1052.2604344116778</v>
      </c>
      <c r="S198">
        <f t="shared" si="74"/>
        <v>977.62724423606392</v>
      </c>
      <c r="T198" s="5">
        <f t="shared" si="57"/>
        <v>0</v>
      </c>
      <c r="U198" s="6">
        <f>+S198+SUM($D$17:$E$17)-SUM($Q$27:Q198)</f>
        <v>6602.1736126571168</v>
      </c>
      <c r="V198" s="10">
        <f t="shared" si="58"/>
        <v>-4.8878532214269299E-4</v>
      </c>
      <c r="W198" s="10">
        <f>+S198/SUM(Q$27:Q198)-1</f>
        <v>2.2283095646464801E-3</v>
      </c>
      <c r="X198">
        <v>2.9780000000000002</v>
      </c>
      <c r="AC198">
        <f t="shared" si="75"/>
        <v>1939.1306143637348</v>
      </c>
      <c r="AD198">
        <f t="shared" si="76"/>
        <v>1854.0474969490126</v>
      </c>
      <c r="AE198" s="5">
        <f t="shared" si="59"/>
        <v>0</v>
      </c>
      <c r="AF198" s="6">
        <f>+AD198+SUM($D$18:$E$18)-SUM($AB$27:AB198)</f>
        <v>11977.998760106908</v>
      </c>
      <c r="AG198" s="10">
        <f t="shared" si="60"/>
        <v>-5.1974381000463588E-5</v>
      </c>
      <c r="AH198" s="10">
        <f>+AD198/SUM(AB$27:AB198)-1</f>
        <v>5.5806401070131129E-2</v>
      </c>
      <c r="AI198" s="6">
        <f t="shared" si="61"/>
        <v>0</v>
      </c>
      <c r="AL198" s="6">
        <f t="shared" si="62"/>
        <v>0</v>
      </c>
      <c r="AM198" s="6">
        <f t="shared" si="63"/>
        <v>4336.0581165743351</v>
      </c>
      <c r="AN198" s="6">
        <f t="shared" si="64"/>
        <v>4116.9833708501237</v>
      </c>
      <c r="AO198" s="5">
        <f t="shared" si="65"/>
        <v>0</v>
      </c>
      <c r="AP198" s="6">
        <f>+AN198+SUM($D$16:$E$18)-SUM($AL$27:AL198)</f>
        <v>26614.781844534336</v>
      </c>
      <c r="AQ198" s="10">
        <f t="shared" si="77"/>
        <v>-2.146878313512568E-4</v>
      </c>
      <c r="AR198" s="10">
        <f>+AN198/SUM(AL$27:AL198)-1</f>
        <v>5.5041197407638132E-2</v>
      </c>
      <c r="AT198" s="1"/>
    </row>
    <row r="199" spans="1:46" x14ac:dyDescent="0.25">
      <c r="A199" s="1">
        <v>40437</v>
      </c>
      <c r="B199">
        <v>8.1869999999999994</v>
      </c>
      <c r="G199">
        <f t="shared" si="70"/>
        <v>1330.3672850839612</v>
      </c>
      <c r="H199">
        <f t="shared" si="71"/>
        <v>1271.6400907634736</v>
      </c>
      <c r="I199" s="5">
        <f t="shared" si="56"/>
        <v>0</v>
      </c>
      <c r="J199" s="6">
        <f>+H199+SUM($D$16:$E$16)-SUM($F$27:F199)</f>
        <v>8020.940932868737</v>
      </c>
      <c r="K199" s="10">
        <f t="shared" si="72"/>
        <v>-1.7012076255351616E-3</v>
      </c>
      <c r="L199" s="10">
        <f>+H199/SUM(F$27:F199)-1</f>
        <v>8.6222777378825555E-2</v>
      </c>
      <c r="M199">
        <v>6.032</v>
      </c>
      <c r="R199">
        <f t="shared" si="73"/>
        <v>1048.0903137997425</v>
      </c>
      <c r="S199">
        <f t="shared" si="74"/>
        <v>973.75289584411121</v>
      </c>
      <c r="T199" s="5">
        <f t="shared" si="57"/>
        <v>0</v>
      </c>
      <c r="U199" s="6">
        <f>+S199+SUM($D$17:$E$17)-SUM($Q$27:Q199)</f>
        <v>6598.2992642651634</v>
      </c>
      <c r="V199" s="10">
        <f t="shared" si="58"/>
        <v>-5.8682922008079785E-4</v>
      </c>
      <c r="W199" s="10">
        <f>+S199/SUM(Q$27:Q199)-1</f>
        <v>-1.7435331416862931E-3</v>
      </c>
      <c r="X199">
        <v>2.9540000000000002</v>
      </c>
      <c r="AC199">
        <f t="shared" si="75"/>
        <v>1923.5029666992857</v>
      </c>
      <c r="AD199">
        <f t="shared" si="76"/>
        <v>1839.1055426418345</v>
      </c>
      <c r="AE199" s="5">
        <f t="shared" si="59"/>
        <v>0</v>
      </c>
      <c r="AF199" s="6">
        <f>+AD199+SUM($D$18:$E$18)-SUM($AB$27:AB199)</f>
        <v>11963.05680579973</v>
      </c>
      <c r="AG199" s="10">
        <f t="shared" si="60"/>
        <v>-1.2474499794525862E-3</v>
      </c>
      <c r="AH199" s="10">
        <f>+AD199/SUM(AB$27:AB199)-1</f>
        <v>4.7297551632359713E-2</v>
      </c>
      <c r="AI199" s="6">
        <f t="shared" si="61"/>
        <v>0</v>
      </c>
      <c r="AL199" s="6">
        <f t="shared" si="62"/>
        <v>0</v>
      </c>
      <c r="AM199" s="6">
        <f t="shared" si="63"/>
        <v>4301.9605655829891</v>
      </c>
      <c r="AN199" s="6">
        <f t="shared" si="64"/>
        <v>4084.4985292494193</v>
      </c>
      <c r="AO199" s="5">
        <f t="shared" si="65"/>
        <v>0</v>
      </c>
      <c r="AP199" s="6">
        <f>+AN199+SUM($D$16:$E$18)-SUM($AL$27:AL199)</f>
        <v>26582.297002933632</v>
      </c>
      <c r="AQ199" s="10">
        <f t="shared" si="77"/>
        <v>-1.2205563731635394E-3</v>
      </c>
      <c r="AR199" s="10">
        <f>+AN199/SUM(AL$27:AL199)-1</f>
        <v>4.6716450112648022E-2</v>
      </c>
      <c r="AT199" s="1"/>
    </row>
    <row r="200" spans="1:46" x14ac:dyDescent="0.25">
      <c r="A200" s="1">
        <v>40438</v>
      </c>
      <c r="B200">
        <v>8.2479999999999993</v>
      </c>
      <c r="G200">
        <f t="shared" si="70"/>
        <v>1340.2796344659232</v>
      </c>
      <c r="H200">
        <f t="shared" si="71"/>
        <v>1281.1148734111557</v>
      </c>
      <c r="I200" s="5">
        <f t="shared" si="56"/>
        <v>0</v>
      </c>
      <c r="J200" s="6">
        <f>+H200+SUM($D$16:$E$16)-SUM($F$27:F200)</f>
        <v>8030.4157155164185</v>
      </c>
      <c r="K200" s="10">
        <f t="shared" si="72"/>
        <v>1.1812557562735915E-3</v>
      </c>
      <c r="L200" s="10">
        <f>+H200/SUM(F$27:F200)-1</f>
        <v>9.4316045904550228E-2</v>
      </c>
      <c r="M200">
        <v>6.0039999999999996</v>
      </c>
      <c r="R200">
        <f t="shared" si="73"/>
        <v>1043.2251730858179</v>
      </c>
      <c r="S200">
        <f t="shared" si="74"/>
        <v>969.23282272016638</v>
      </c>
      <c r="T200" s="5">
        <f t="shared" si="57"/>
        <v>0</v>
      </c>
      <c r="U200" s="6">
        <f>+S200+SUM($D$17:$E$17)-SUM($Q$27:Q200)</f>
        <v>6593.7791911412187</v>
      </c>
      <c r="V200" s="10">
        <f t="shared" si="58"/>
        <v>-6.8503608928804915E-4</v>
      </c>
      <c r="W200" s="10">
        <f>+S200/SUM(Q$27:Q200)-1</f>
        <v>-6.3773496324078804E-3</v>
      </c>
      <c r="X200">
        <v>2.9590000000000001</v>
      </c>
      <c r="AC200">
        <f t="shared" si="75"/>
        <v>1926.7587266293795</v>
      </c>
      <c r="AD200">
        <f t="shared" si="76"/>
        <v>1842.2184497891633</v>
      </c>
      <c r="AE200" s="5">
        <f t="shared" si="59"/>
        <v>0</v>
      </c>
      <c r="AF200" s="6">
        <f>+AD200+SUM($D$18:$E$18)-SUM($AB$27:AB200)</f>
        <v>11966.169712947058</v>
      </c>
      <c r="AG200" s="10">
        <f t="shared" si="60"/>
        <v>2.6021001135911881E-4</v>
      </c>
      <c r="AH200" s="10">
        <f>+AD200/SUM(AB$27:AB200)-1</f>
        <v>4.9070228598562027E-2</v>
      </c>
      <c r="AI200" s="6">
        <f t="shared" si="61"/>
        <v>0</v>
      </c>
      <c r="AL200" s="6">
        <f t="shared" si="62"/>
        <v>0</v>
      </c>
      <c r="AM200" s="6">
        <f t="shared" si="63"/>
        <v>4310.2635341811201</v>
      </c>
      <c r="AN200" s="6">
        <f t="shared" si="64"/>
        <v>4092.5661459204857</v>
      </c>
      <c r="AO200" s="5">
        <f t="shared" si="65"/>
        <v>0</v>
      </c>
      <c r="AP200" s="6">
        <f>+AN200+SUM($D$16:$E$18)-SUM($AL$27:AL200)</f>
        <v>26590.364619604698</v>
      </c>
      <c r="AQ200" s="10">
        <f t="shared" si="77"/>
        <v>3.0349584425204412E-4</v>
      </c>
      <c r="AR200" s="10">
        <f>+AN200/SUM(AL$27:AL200)-1</f>
        <v>4.8783902707461246E-2</v>
      </c>
      <c r="AT200" s="1"/>
    </row>
    <row r="201" spans="1:46" x14ac:dyDescent="0.25">
      <c r="A201" s="1">
        <v>40441</v>
      </c>
      <c r="B201">
        <v>8.2840000000000007</v>
      </c>
      <c r="G201">
        <f t="shared" si="70"/>
        <v>1346.1295455765894</v>
      </c>
      <c r="H201">
        <f t="shared" si="71"/>
        <v>1286.7065484163452</v>
      </c>
      <c r="I201" s="5">
        <f t="shared" si="56"/>
        <v>0</v>
      </c>
      <c r="J201" s="6">
        <f>+H201+SUM($D$16:$E$16)-SUM($F$27:F201)</f>
        <v>8036.0073905216077</v>
      </c>
      <c r="K201" s="10">
        <f t="shared" si="72"/>
        <v>6.9631202210174159E-4</v>
      </c>
      <c r="L201" s="10">
        <f>+H201/SUM(F$27:F201)-1</f>
        <v>9.9092401100060234E-2</v>
      </c>
      <c r="M201">
        <v>6.09</v>
      </c>
      <c r="R201">
        <f t="shared" si="73"/>
        <v>1058.1681052785862</v>
      </c>
      <c r="S201">
        <f t="shared" si="74"/>
        <v>983.11590445799698</v>
      </c>
      <c r="T201" s="5">
        <f t="shared" si="57"/>
        <v>0</v>
      </c>
      <c r="U201" s="6">
        <f>+S201+SUM($D$17:$E$17)-SUM($Q$27:Q201)</f>
        <v>6607.6622728790499</v>
      </c>
      <c r="V201" s="10">
        <f t="shared" si="58"/>
        <v>2.1054817480821164E-3</v>
      </c>
      <c r="W201" s="10">
        <f>+S201/SUM(Q$27:Q201)-1</f>
        <v>7.855086731951344E-3</v>
      </c>
      <c r="X201">
        <v>2.984</v>
      </c>
      <c r="AC201">
        <f t="shared" si="75"/>
        <v>1943.0375262798473</v>
      </c>
      <c r="AD201">
        <f t="shared" si="76"/>
        <v>1857.7829855258069</v>
      </c>
      <c r="AE201" s="5">
        <f t="shared" si="59"/>
        <v>0</v>
      </c>
      <c r="AF201" s="6">
        <f>+AD201+SUM($D$18:$E$18)-SUM($AB$27:AB201)</f>
        <v>11981.734248683701</v>
      </c>
      <c r="AG201" s="10">
        <f t="shared" si="60"/>
        <v>1.3007115986163331E-3</v>
      </c>
      <c r="AH201" s="10">
        <f>+AD201/SUM(AB$27:AB201)-1</f>
        <v>5.7933613429573816E-2</v>
      </c>
      <c r="AI201" s="6">
        <f t="shared" si="61"/>
        <v>0</v>
      </c>
      <c r="AL201" s="6">
        <f t="shared" si="62"/>
        <v>0</v>
      </c>
      <c r="AM201" s="6">
        <f t="shared" si="63"/>
        <v>4347.3351771350226</v>
      </c>
      <c r="AN201" s="6">
        <f t="shared" si="64"/>
        <v>4127.6054384001491</v>
      </c>
      <c r="AO201" s="5">
        <f t="shared" si="65"/>
        <v>0</v>
      </c>
      <c r="AP201" s="6">
        <f>+AN201+SUM($D$16:$E$18)-SUM($AL$27:AL201)</f>
        <v>26625.403912084359</v>
      </c>
      <c r="AQ201" s="10">
        <f t="shared" si="77"/>
        <v>1.3177439640608135E-3</v>
      </c>
      <c r="AR201" s="10">
        <f>+AN201/SUM(AL$27:AL201)-1</f>
        <v>5.7763267879496816E-2</v>
      </c>
      <c r="AT201" s="1"/>
    </row>
    <row r="202" spans="1:46" x14ac:dyDescent="0.25">
      <c r="A202" s="1">
        <v>40442</v>
      </c>
      <c r="B202">
        <v>8.2530000000000001</v>
      </c>
      <c r="G202">
        <f t="shared" si="70"/>
        <v>1341.0921221201825</v>
      </c>
      <c r="H202">
        <f t="shared" si="71"/>
        <v>1281.8914949396542</v>
      </c>
      <c r="I202" s="5">
        <f t="shared" si="56"/>
        <v>0</v>
      </c>
      <c r="J202" s="6">
        <f>+H202+SUM($D$16:$E$16)-SUM($F$27:F202)</f>
        <v>8031.1923370449176</v>
      </c>
      <c r="K202" s="10">
        <f t="shared" si="72"/>
        <v>-5.9918479945264558E-4</v>
      </c>
      <c r="L202" s="10">
        <f>+H202/SUM(F$27:F202)-1</f>
        <v>9.4979428570593383E-2</v>
      </c>
      <c r="M202">
        <v>6.0759999999999996</v>
      </c>
      <c r="R202">
        <f t="shared" si="73"/>
        <v>1055.7355349216239</v>
      </c>
      <c r="S202">
        <f t="shared" si="74"/>
        <v>980.85586789602451</v>
      </c>
      <c r="T202" s="5">
        <f t="shared" si="57"/>
        <v>0</v>
      </c>
      <c r="U202" s="6">
        <f>+S202+SUM($D$17:$E$17)-SUM($Q$27:Q202)</f>
        <v>6605.402236317077</v>
      </c>
      <c r="V202" s="10">
        <f t="shared" si="58"/>
        <v>-3.420326991058209E-4</v>
      </c>
      <c r="W202" s="10">
        <f>+S202/SUM(Q$27:Q202)-1</f>
        <v>5.5381784865906614E-3</v>
      </c>
      <c r="X202">
        <v>2.9729999999999999</v>
      </c>
      <c r="AC202">
        <f t="shared" si="75"/>
        <v>1935.8748544336413</v>
      </c>
      <c r="AD202">
        <f t="shared" si="76"/>
        <v>1850.9345898016834</v>
      </c>
      <c r="AE202" s="5">
        <f t="shared" si="59"/>
        <v>0</v>
      </c>
      <c r="AF202" s="6">
        <f>+AD202+SUM($D$18:$E$18)-SUM($AB$27:AB202)</f>
        <v>11974.885852959578</v>
      </c>
      <c r="AG202" s="10">
        <f t="shared" si="60"/>
        <v>-5.7156965611004917E-4</v>
      </c>
      <c r="AH202" s="10">
        <f>+AD202/SUM(AB$27:AB202)-1</f>
        <v>5.4033724103928593E-2</v>
      </c>
      <c r="AI202" s="6">
        <f t="shared" si="61"/>
        <v>0</v>
      </c>
      <c r="AL202" s="6">
        <f t="shared" si="62"/>
        <v>0</v>
      </c>
      <c r="AM202" s="6">
        <f t="shared" si="63"/>
        <v>4332.7025114754479</v>
      </c>
      <c r="AN202" s="6">
        <f t="shared" si="64"/>
        <v>4113.681952637362</v>
      </c>
      <c r="AO202" s="5">
        <f t="shared" si="65"/>
        <v>0</v>
      </c>
      <c r="AP202" s="6">
        <f>+AN202+SUM($D$16:$E$18)-SUM($AL$27:AL202)</f>
        <v>26611.480426321574</v>
      </c>
      <c r="AQ202" s="10">
        <f t="shared" si="77"/>
        <v>-5.2293988886553677E-4</v>
      </c>
      <c r="AR202" s="10">
        <f>+AN202/SUM(AL$27:AL202)-1</f>
        <v>5.4195157501575553E-2</v>
      </c>
      <c r="AT202" s="1"/>
    </row>
    <row r="203" spans="1:46" x14ac:dyDescent="0.25">
      <c r="A203" s="1">
        <v>40443</v>
      </c>
      <c r="B203">
        <v>8.1280000000000001</v>
      </c>
      <c r="G203">
        <f t="shared" si="70"/>
        <v>1320.7799307637033</v>
      </c>
      <c r="H203">
        <f t="shared" si="71"/>
        <v>1262.4759567271913</v>
      </c>
      <c r="I203" s="5">
        <f t="shared" si="56"/>
        <v>0</v>
      </c>
      <c r="J203" s="6">
        <f>+H203+SUM($D$16:$E$16)-SUM($F$27:F203)</f>
        <v>8011.7767988324531</v>
      </c>
      <c r="K203" s="10">
        <f t="shared" si="72"/>
        <v>-2.4175162787358762E-3</v>
      </c>
      <c r="L203" s="10">
        <f>+H203/SUM(F$27:F203)-1</f>
        <v>7.8394861919518055E-2</v>
      </c>
      <c r="M203">
        <v>6.016</v>
      </c>
      <c r="R203">
        <f t="shared" si="73"/>
        <v>1045.3102333917857</v>
      </c>
      <c r="S203">
        <f t="shared" si="74"/>
        <v>971.16999691614285</v>
      </c>
      <c r="T203" s="5">
        <f t="shared" si="57"/>
        <v>0</v>
      </c>
      <c r="U203" s="6">
        <f>+S203+SUM($D$17:$E$17)-SUM($Q$27:Q203)</f>
        <v>6595.7163653371954</v>
      </c>
      <c r="V203" s="10">
        <f t="shared" si="58"/>
        <v>-1.46635596642819E-3</v>
      </c>
      <c r="W203" s="10">
        <f>+S203/SUM(Q$27:Q203)-1</f>
        <v>-4.3914282792414383E-3</v>
      </c>
      <c r="X203">
        <v>2.931</v>
      </c>
      <c r="AC203">
        <f t="shared" si="75"/>
        <v>1908.5264710208555</v>
      </c>
      <c r="AD203">
        <f t="shared" si="76"/>
        <v>1824.786169764122</v>
      </c>
      <c r="AE203" s="5">
        <f t="shared" si="59"/>
        <v>0</v>
      </c>
      <c r="AF203" s="6">
        <f>+AD203+SUM($D$18:$E$18)-SUM($AB$27:AB203)</f>
        <v>11948.737432922017</v>
      </c>
      <c r="AG203" s="10">
        <f t="shared" si="60"/>
        <v>-2.1836049511151367E-3</v>
      </c>
      <c r="AH203" s="10">
        <f>+AD203/SUM(AB$27:AB203)-1</f>
        <v>3.9143237587828672E-2</v>
      </c>
      <c r="AI203" s="6">
        <f t="shared" si="61"/>
        <v>0</v>
      </c>
      <c r="AL203" s="6">
        <f t="shared" si="62"/>
        <v>0</v>
      </c>
      <c r="AM203" s="6">
        <f t="shared" si="63"/>
        <v>4274.616635176345</v>
      </c>
      <c r="AN203" s="6">
        <f t="shared" si="64"/>
        <v>4058.4321234074559</v>
      </c>
      <c r="AO203" s="5">
        <f t="shared" si="65"/>
        <v>0</v>
      </c>
      <c r="AP203" s="6">
        <f>+AN203+SUM($D$16:$E$18)-SUM($AL$27:AL203)</f>
        <v>26556.230597091668</v>
      </c>
      <c r="AQ203" s="10">
        <f t="shared" si="77"/>
        <v>-2.0761651867837738E-3</v>
      </c>
      <c r="AR203" s="10">
        <f>+AN203/SUM(AL$27:AL203)-1</f>
        <v>4.0036527083000095E-2</v>
      </c>
      <c r="AT203" s="1"/>
    </row>
    <row r="204" spans="1:46" x14ac:dyDescent="0.25">
      <c r="A204" s="1">
        <v>40444</v>
      </c>
      <c r="B204">
        <v>8.1649999999999991</v>
      </c>
      <c r="G204">
        <f t="shared" si="70"/>
        <v>1326.7923394052209</v>
      </c>
      <c r="H204">
        <f t="shared" si="71"/>
        <v>1268.2229560380802</v>
      </c>
      <c r="I204" s="5">
        <f t="shared" si="56"/>
        <v>0</v>
      </c>
      <c r="J204" s="6">
        <f>+H204+SUM($D$16:$E$16)-SUM($F$27:F204)</f>
        <v>8017.5237981433429</v>
      </c>
      <c r="K204" s="10">
        <f t="shared" si="72"/>
        <v>7.173189487414966E-4</v>
      </c>
      <c r="L204" s="10">
        <f>+H204/SUM(F$27:F204)-1</f>
        <v>8.3303893648236205E-2</v>
      </c>
      <c r="M204">
        <v>5.992</v>
      </c>
      <c r="R204">
        <f t="shared" si="73"/>
        <v>1041.1401127798504</v>
      </c>
      <c r="S204">
        <f t="shared" si="74"/>
        <v>967.29564852419014</v>
      </c>
      <c r="T204" s="5">
        <f t="shared" si="57"/>
        <v>0</v>
      </c>
      <c r="U204" s="6">
        <f>+S204+SUM($D$17:$E$17)-SUM($Q$27:Q204)</f>
        <v>6591.8420169452429</v>
      </c>
      <c r="V204" s="10">
        <f t="shared" si="58"/>
        <v>-5.8740372953480779E-4</v>
      </c>
      <c r="W204" s="10">
        <f>+S204/SUM(Q$27:Q204)-1</f>
        <v>-8.3632709855742116E-3</v>
      </c>
      <c r="X204">
        <v>2.9359999999999999</v>
      </c>
      <c r="AC204">
        <f t="shared" si="75"/>
        <v>1911.7822309509488</v>
      </c>
      <c r="AD204">
        <f t="shared" si="76"/>
        <v>1827.8990769114505</v>
      </c>
      <c r="AE204" s="5">
        <f t="shared" si="59"/>
        <v>0</v>
      </c>
      <c r="AF204" s="6">
        <f>+AD204+SUM($D$18:$E$18)-SUM($AB$27:AB204)</f>
        <v>11951.850340069344</v>
      </c>
      <c r="AG204" s="10">
        <f t="shared" si="60"/>
        <v>2.6052184716607307E-4</v>
      </c>
      <c r="AH204" s="10">
        <f>+AD204/SUM(AB$27:AB204)-1</f>
        <v>4.0915914554030985E-2</v>
      </c>
      <c r="AI204" s="6">
        <f t="shared" si="61"/>
        <v>0</v>
      </c>
      <c r="AL204" s="6">
        <f t="shared" si="62"/>
        <v>0</v>
      </c>
      <c r="AM204" s="6">
        <f t="shared" si="63"/>
        <v>4279.7146831360205</v>
      </c>
      <c r="AN204" s="6">
        <f t="shared" si="64"/>
        <v>4063.4176814737211</v>
      </c>
      <c r="AO204" s="5">
        <f t="shared" si="65"/>
        <v>0</v>
      </c>
      <c r="AP204" s="6">
        <f>+AN204+SUM($D$16:$E$18)-SUM($AL$27:AL204)</f>
        <v>26561.216155157934</v>
      </c>
      <c r="AQ204" s="10">
        <f t="shared" si="77"/>
        <v>1.8773590807774632E-4</v>
      </c>
      <c r="AR204" s="10">
        <f>+AN204/SUM(AL$27:AL204)-1</f>
        <v>4.1314154092431554E-2</v>
      </c>
      <c r="AT204" s="1"/>
    </row>
    <row r="205" spans="1:46" x14ac:dyDescent="0.25">
      <c r="A205" s="1">
        <v>40445</v>
      </c>
      <c r="B205">
        <v>8.1270000000000007</v>
      </c>
      <c r="G205">
        <f t="shared" si="70"/>
        <v>1320.6174332328515</v>
      </c>
      <c r="H205">
        <f t="shared" si="71"/>
        <v>1262.3206324214916</v>
      </c>
      <c r="I205" s="5">
        <f t="shared" si="56"/>
        <v>0</v>
      </c>
      <c r="J205" s="6">
        <f>+H205+SUM($D$16:$E$16)-SUM($F$27:F205)</f>
        <v>8011.6214745267544</v>
      </c>
      <c r="K205" s="10">
        <f t="shared" si="72"/>
        <v>-7.3617787301805127E-4</v>
      </c>
      <c r="L205" s="10">
        <f>+H205/SUM(F$27:F205)-1</f>
        <v>7.8262185386309469E-2</v>
      </c>
      <c r="M205">
        <v>6.0709999999999997</v>
      </c>
      <c r="R205">
        <f t="shared" si="73"/>
        <v>1054.8667597941374</v>
      </c>
      <c r="S205">
        <f t="shared" si="74"/>
        <v>980.04871198103433</v>
      </c>
      <c r="T205" s="5">
        <f t="shared" si="57"/>
        <v>0</v>
      </c>
      <c r="U205" s="6">
        <f>+S205+SUM($D$17:$E$17)-SUM($Q$27:Q205)</f>
        <v>6604.5950804020868</v>
      </c>
      <c r="V205" s="10">
        <f t="shared" si="58"/>
        <v>1.9346737109384726E-3</v>
      </c>
      <c r="W205" s="10">
        <f>+S205/SUM(Q$27:Q205)-1</f>
        <v>4.7107112561044495E-3</v>
      </c>
      <c r="X205">
        <v>2.94</v>
      </c>
      <c r="AC205">
        <f t="shared" si="75"/>
        <v>1914.3868388950239</v>
      </c>
      <c r="AD205">
        <f t="shared" si="76"/>
        <v>1830.3894026293137</v>
      </c>
      <c r="AE205" s="5">
        <f t="shared" si="59"/>
        <v>0</v>
      </c>
      <c r="AF205" s="6">
        <f>+AD205+SUM($D$18:$E$18)-SUM($AB$27:AB205)</f>
        <v>11954.340665787207</v>
      </c>
      <c r="AG205" s="10">
        <f t="shared" si="60"/>
        <v>2.0836319456862817E-4</v>
      </c>
      <c r="AH205" s="10">
        <f>+AD205/SUM(AB$27:AB205)-1</f>
        <v>4.2334056126992925E-2</v>
      </c>
      <c r="AI205" s="6">
        <f t="shared" si="61"/>
        <v>0</v>
      </c>
      <c r="AL205" s="6">
        <f t="shared" si="62"/>
        <v>0</v>
      </c>
      <c r="AM205" s="6">
        <f t="shared" si="63"/>
        <v>4289.8710319220127</v>
      </c>
      <c r="AN205" s="6">
        <f t="shared" si="64"/>
        <v>4072.7587470318394</v>
      </c>
      <c r="AO205" s="5">
        <f t="shared" si="65"/>
        <v>0</v>
      </c>
      <c r="AP205" s="6">
        <f>+AN205+SUM($D$16:$E$18)-SUM($AL$27:AL205)</f>
        <v>26570.557220716051</v>
      </c>
      <c r="AQ205" s="10">
        <f t="shared" si="77"/>
        <v>3.5168064231516638E-4</v>
      </c>
      <c r="AR205" s="10">
        <f>+AN205/SUM(AL$27:AL205)-1</f>
        <v>4.3707947825308624E-2</v>
      </c>
      <c r="AT205" s="1"/>
    </row>
    <row r="206" spans="1:46" x14ac:dyDescent="0.25">
      <c r="A206" s="1">
        <v>40448</v>
      </c>
      <c r="B206">
        <v>8.1859999999999999</v>
      </c>
      <c r="G206">
        <f t="shared" si="70"/>
        <v>1330.2047875531096</v>
      </c>
      <c r="H206">
        <f t="shared" si="71"/>
        <v>1271.4847664577742</v>
      </c>
      <c r="I206" s="5">
        <f t="shared" si="56"/>
        <v>0</v>
      </c>
      <c r="J206" s="6">
        <f>+H206+SUM($D$16:$E$16)-SUM($F$27:F206)</f>
        <v>8020.7856085630365</v>
      </c>
      <c r="K206" s="10">
        <f t="shared" si="72"/>
        <v>1.1438550941802461E-3</v>
      </c>
      <c r="L206" s="10">
        <f>+H206/SUM(F$27:F206)-1</f>
        <v>8.609010084561719E-2</v>
      </c>
      <c r="M206">
        <v>6.0439999999999996</v>
      </c>
      <c r="R206">
        <f t="shared" si="73"/>
        <v>1050.17537410571</v>
      </c>
      <c r="S206">
        <f t="shared" si="74"/>
        <v>975.69007004008756</v>
      </c>
      <c r="T206" s="5">
        <f t="shared" si="57"/>
        <v>0</v>
      </c>
      <c r="U206" s="6">
        <f>+S206+SUM($D$17:$E$17)-SUM($Q$27:Q206)</f>
        <v>6600.2364384611401</v>
      </c>
      <c r="V206" s="10">
        <f t="shared" si="58"/>
        <v>-6.5994082724007974E-4</v>
      </c>
      <c r="W206" s="10">
        <f>+S206/SUM(Q$27:Q206)-1</f>
        <v>2.42388211480149E-4</v>
      </c>
      <c r="X206">
        <v>2.9319999999999999</v>
      </c>
      <c r="AC206">
        <f t="shared" si="75"/>
        <v>1909.1776230068742</v>
      </c>
      <c r="AD206">
        <f t="shared" si="76"/>
        <v>1825.4087511935877</v>
      </c>
      <c r="AE206" s="5">
        <f t="shared" si="59"/>
        <v>0</v>
      </c>
      <c r="AF206" s="6">
        <f>+AD206+SUM($D$18:$E$18)-SUM($AB$27:AB206)</f>
        <v>11949.360014351481</v>
      </c>
      <c r="AG206" s="10">
        <f t="shared" si="60"/>
        <v>-4.1663957678406138E-4</v>
      </c>
      <c r="AH206" s="10">
        <f>+AD206/SUM(AB$27:AB206)-1</f>
        <v>3.9497772981069268E-2</v>
      </c>
      <c r="AI206" s="6">
        <f t="shared" si="61"/>
        <v>0</v>
      </c>
      <c r="AL206" s="6">
        <f t="shared" si="62"/>
        <v>0</v>
      </c>
      <c r="AM206" s="6">
        <f t="shared" si="63"/>
        <v>4289.5577846656943</v>
      </c>
      <c r="AN206" s="6">
        <f t="shared" si="64"/>
        <v>4072.5835876914493</v>
      </c>
      <c r="AO206" s="5">
        <f t="shared" si="65"/>
        <v>0</v>
      </c>
      <c r="AP206" s="6">
        <f>+AN206+SUM($D$16:$E$18)-SUM($AL$27:AL206)</f>
        <v>26570.382061375662</v>
      </c>
      <c r="AQ206" s="10">
        <f t="shared" si="77"/>
        <v>-6.5922343642776937E-6</v>
      </c>
      <c r="AR206" s="10">
        <f>+AN206/SUM(AL$27:AL206)-1</f>
        <v>4.3663060512542096E-2</v>
      </c>
      <c r="AT206" s="1"/>
    </row>
    <row r="207" spans="1:46" x14ac:dyDescent="0.25">
      <c r="A207" s="1">
        <v>40449</v>
      </c>
      <c r="B207">
        <v>8.1460000000000008</v>
      </c>
      <c r="G207">
        <f t="shared" si="70"/>
        <v>1323.7048863190364</v>
      </c>
      <c r="H207">
        <f t="shared" si="71"/>
        <v>1265.2717942297861</v>
      </c>
      <c r="I207" s="5">
        <f t="shared" si="56"/>
        <v>0</v>
      </c>
      <c r="J207" s="6">
        <f>+H207+SUM($D$16:$E$16)-SUM($F$27:F207)</f>
        <v>8014.5726363350486</v>
      </c>
      <c r="K207" s="10">
        <f t="shared" si="72"/>
        <v>-7.7460893872471903E-4</v>
      </c>
      <c r="L207" s="10">
        <f>+H207/SUM(F$27:F207)-1</f>
        <v>8.0783039517273059E-2</v>
      </c>
      <c r="M207">
        <v>6.0430000000000001</v>
      </c>
      <c r="R207">
        <f t="shared" si="73"/>
        <v>1050.0016190802128</v>
      </c>
      <c r="S207">
        <f t="shared" si="74"/>
        <v>975.52863885708962</v>
      </c>
      <c r="T207" s="5">
        <f t="shared" si="57"/>
        <v>0</v>
      </c>
      <c r="U207" s="6">
        <f>+S207+SUM($D$17:$E$17)-SUM($Q$27:Q207)</f>
        <v>6600.075007278142</v>
      </c>
      <c r="V207" s="10">
        <f t="shared" si="58"/>
        <v>-2.4458393953485924E-5</v>
      </c>
      <c r="W207" s="10">
        <f>+S207/SUM(Q$27:Q207)-1</f>
        <v>7.6894765383084263E-5</v>
      </c>
      <c r="X207">
        <v>2.9289999999999998</v>
      </c>
      <c r="AC207">
        <f t="shared" si="75"/>
        <v>1907.2241670488179</v>
      </c>
      <c r="AD207">
        <f t="shared" si="76"/>
        <v>1823.5410069051902</v>
      </c>
      <c r="AE207" s="5">
        <f t="shared" si="59"/>
        <v>0</v>
      </c>
      <c r="AF207" s="6">
        <f>+AD207+SUM($D$18:$E$18)-SUM($AB$27:AB207)</f>
        <v>11947.492270063085</v>
      </c>
      <c r="AG207" s="10">
        <f t="shared" si="60"/>
        <v>-1.5630496412799566E-4</v>
      </c>
      <c r="AH207" s="10">
        <f>+AD207/SUM(AB$27:AB207)-1</f>
        <v>3.8434166801347702E-2</v>
      </c>
      <c r="AI207" s="6">
        <f t="shared" si="61"/>
        <v>0</v>
      </c>
      <c r="AL207" s="6">
        <f t="shared" si="62"/>
        <v>0</v>
      </c>
      <c r="AM207" s="6">
        <f t="shared" si="63"/>
        <v>4280.9306724480666</v>
      </c>
      <c r="AN207" s="6">
        <f t="shared" si="64"/>
        <v>4064.3414399920657</v>
      </c>
      <c r="AO207" s="5">
        <f t="shared" si="65"/>
        <v>0</v>
      </c>
      <c r="AP207" s="6">
        <f>+AN207+SUM($D$16:$E$18)-SUM($AL$27:AL207)</f>
        <v>26562.139913676278</v>
      </c>
      <c r="AQ207" s="10">
        <f t="shared" si="77"/>
        <v>-3.1020057146136093E-4</v>
      </c>
      <c r="AR207" s="10">
        <f>+AN207/SUM(AL$27:AL207)-1</f>
        <v>4.1550881619729862E-2</v>
      </c>
      <c r="AT207" s="1"/>
    </row>
    <row r="208" spans="1:46" x14ac:dyDescent="0.25">
      <c r="A208" s="1">
        <v>40450</v>
      </c>
      <c r="B208">
        <v>8.1790000000000003</v>
      </c>
      <c r="G208">
        <f t="shared" si="70"/>
        <v>1329.0673048371468</v>
      </c>
      <c r="H208">
        <f t="shared" si="71"/>
        <v>1270.3974963178762</v>
      </c>
      <c r="I208" s="5">
        <f t="shared" si="56"/>
        <v>0</v>
      </c>
      <c r="J208" s="6">
        <f>+H208+SUM($D$16:$E$16)-SUM($F$27:F208)</f>
        <v>8019.6983384231398</v>
      </c>
      <c r="K208" s="10">
        <f t="shared" si="72"/>
        <v>6.3954777387054129E-4</v>
      </c>
      <c r="L208" s="10">
        <f>+H208/SUM(F$27:F208)-1</f>
        <v>8.5161365113156862E-2</v>
      </c>
      <c r="M208">
        <v>6.0209999999999999</v>
      </c>
      <c r="R208">
        <f t="shared" si="73"/>
        <v>1046.179008519272</v>
      </c>
      <c r="S208">
        <f t="shared" si="74"/>
        <v>971.97715283113291</v>
      </c>
      <c r="T208" s="5">
        <f t="shared" si="57"/>
        <v>0</v>
      </c>
      <c r="U208" s="6">
        <f>+S208+SUM($D$17:$E$17)-SUM($Q$27:Q208)</f>
        <v>6596.5235212521857</v>
      </c>
      <c r="V208" s="10">
        <f t="shared" si="58"/>
        <v>-5.3809782798530659E-4</v>
      </c>
      <c r="W208" s="10">
        <f>+S208/SUM(Q$27:Q208)-1</f>
        <v>-3.5639610487554485E-3</v>
      </c>
      <c r="X208">
        <v>2.911</v>
      </c>
      <c r="AC208">
        <f t="shared" si="75"/>
        <v>1895.503431300481</v>
      </c>
      <c r="AD208">
        <f t="shared" si="76"/>
        <v>1812.3345411748066</v>
      </c>
      <c r="AE208" s="5">
        <f t="shared" si="59"/>
        <v>0</v>
      </c>
      <c r="AF208" s="6">
        <f>+AD208+SUM($D$18:$E$18)-SUM($AB$27:AB208)</f>
        <v>11936.285804332701</v>
      </c>
      <c r="AG208" s="10">
        <f t="shared" si="60"/>
        <v>-9.3797639513559794E-4</v>
      </c>
      <c r="AH208" s="10">
        <f>+AD208/SUM(AB$27:AB208)-1</f>
        <v>3.2052529723018974E-2</v>
      </c>
      <c r="AI208" s="6">
        <f t="shared" si="61"/>
        <v>0</v>
      </c>
      <c r="AL208" s="6">
        <f t="shared" si="62"/>
        <v>0</v>
      </c>
      <c r="AM208" s="6">
        <f t="shared" si="63"/>
        <v>4270.7497446568996</v>
      </c>
      <c r="AN208" s="6">
        <f t="shared" si="64"/>
        <v>4054.7091903238161</v>
      </c>
      <c r="AO208" s="5">
        <f t="shared" si="65"/>
        <v>0</v>
      </c>
      <c r="AP208" s="6">
        <f>+AN208+SUM($D$16:$E$18)-SUM($AL$27:AL208)</f>
        <v>26552.50766400803</v>
      </c>
      <c r="AQ208" s="10">
        <f t="shared" si="77"/>
        <v>-3.6263078575560215E-4</v>
      </c>
      <c r="AR208" s="10">
        <f>+AN208/SUM(AL$27:AL208)-1</f>
        <v>3.908246741731336E-2</v>
      </c>
      <c r="AT208" s="1"/>
    </row>
    <row r="209" spans="1:46" x14ac:dyDescent="0.25">
      <c r="A209" s="1">
        <v>40451</v>
      </c>
      <c r="B209">
        <v>8.1880000000000006</v>
      </c>
      <c r="G209">
        <f t="shared" si="70"/>
        <v>1330.5297826148135</v>
      </c>
      <c r="H209">
        <f t="shared" si="71"/>
        <v>1271.7954150691737</v>
      </c>
      <c r="I209" s="5">
        <f t="shared" si="56"/>
        <v>0</v>
      </c>
      <c r="J209" s="6">
        <f>+H209+SUM($D$16:$E$16)-SUM($F$27:F209)</f>
        <v>8021.0962571744358</v>
      </c>
      <c r="K209" s="10">
        <f t="shared" si="72"/>
        <v>1.7431064016437681E-4</v>
      </c>
      <c r="L209" s="10">
        <f>+H209/SUM(F$27:F209)-1</f>
        <v>8.6355453912034363E-2</v>
      </c>
      <c r="M209">
        <v>6.008</v>
      </c>
      <c r="R209">
        <f t="shared" si="73"/>
        <v>1043.9201931878069</v>
      </c>
      <c r="S209">
        <f t="shared" si="74"/>
        <v>969.8785474521585</v>
      </c>
      <c r="T209" s="5">
        <f t="shared" si="57"/>
        <v>0</v>
      </c>
      <c r="U209" s="6">
        <f>+S209+SUM($D$17:$E$17)-SUM($Q$27:Q209)</f>
        <v>6594.4249158732109</v>
      </c>
      <c r="V209" s="10">
        <f t="shared" si="58"/>
        <v>-3.1813808776903763E-4</v>
      </c>
      <c r="W209" s="10">
        <f>+S209/SUM(Q$27:Q209)-1</f>
        <v>-5.7153758480190664E-3</v>
      </c>
      <c r="X209">
        <v>2.89</v>
      </c>
      <c r="AC209">
        <f t="shared" si="75"/>
        <v>1881.8292395940882</v>
      </c>
      <c r="AD209">
        <f t="shared" si="76"/>
        <v>1799.260331156026</v>
      </c>
      <c r="AE209" s="5">
        <f t="shared" si="59"/>
        <v>0</v>
      </c>
      <c r="AF209" s="6">
        <f>+AD209+SUM($D$18:$E$18)-SUM($AB$27:AB209)</f>
        <v>11923.211594313922</v>
      </c>
      <c r="AG209" s="10">
        <f t="shared" si="60"/>
        <v>-1.0953331910027453E-3</v>
      </c>
      <c r="AH209" s="10">
        <f>+AD209/SUM(AB$27:AB209)-1</f>
        <v>2.4607286464969347E-2</v>
      </c>
      <c r="AI209" s="6">
        <f t="shared" si="61"/>
        <v>0</v>
      </c>
      <c r="AL209" s="6">
        <f t="shared" si="62"/>
        <v>0</v>
      </c>
      <c r="AM209" s="6">
        <f t="shared" si="63"/>
        <v>4256.2792153967084</v>
      </c>
      <c r="AN209" s="6">
        <f t="shared" si="64"/>
        <v>4040.9342936773583</v>
      </c>
      <c r="AO209" s="5">
        <f t="shared" si="65"/>
        <v>0</v>
      </c>
      <c r="AP209" s="6">
        <f>+AN209+SUM($D$16:$E$18)-SUM($AL$27:AL209)</f>
        <v>26538.732767361569</v>
      </c>
      <c r="AQ209" s="10">
        <f t="shared" si="77"/>
        <v>-5.1877949987877425E-4</v>
      </c>
      <c r="AR209" s="10">
        <f>+AN209/SUM(AL$27:AL209)-1</f>
        <v>3.5552435317852904E-2</v>
      </c>
      <c r="AT209" s="1"/>
    </row>
    <row r="210" spans="1:46" x14ac:dyDescent="0.25">
      <c r="A210" s="1">
        <v>40452</v>
      </c>
      <c r="B210">
        <v>8.2080000000000002</v>
      </c>
      <c r="G210">
        <f t="shared" si="70"/>
        <v>1333.7797332318501</v>
      </c>
      <c r="H210">
        <f t="shared" si="71"/>
        <v>1274.9019011831676</v>
      </c>
      <c r="I210" s="5">
        <f t="shared" si="56"/>
        <v>0</v>
      </c>
      <c r="J210" s="6">
        <f>+H210+SUM($D$16:$E$16)-SUM($F$27:F210)</f>
        <v>8024.2027432884306</v>
      </c>
      <c r="K210" s="10">
        <f t="shared" si="72"/>
        <v>3.8728946946831044E-4</v>
      </c>
      <c r="L210" s="10">
        <f>+H210/SUM(F$27:F210)-1</f>
        <v>8.9008984576206318E-2</v>
      </c>
      <c r="M210">
        <v>6.0030000000000001</v>
      </c>
      <c r="R210">
        <f t="shared" si="73"/>
        <v>1043.0514180603204</v>
      </c>
      <c r="S210">
        <f t="shared" si="74"/>
        <v>969.07139153716844</v>
      </c>
      <c r="T210" s="5">
        <f t="shared" si="57"/>
        <v>0</v>
      </c>
      <c r="U210" s="6">
        <f>+S210+SUM($D$17:$E$17)-SUM($Q$27:Q210)</f>
        <v>6593.6177599582215</v>
      </c>
      <c r="V210" s="10">
        <f t="shared" si="58"/>
        <v>-1.2239974300809475E-4</v>
      </c>
      <c r="W210" s="10">
        <f>+S210/SUM(Q$27:Q210)-1</f>
        <v>-6.5428430785050562E-3</v>
      </c>
      <c r="X210">
        <v>2.879</v>
      </c>
      <c r="AC210">
        <f t="shared" si="75"/>
        <v>1874.6665677478823</v>
      </c>
      <c r="AD210">
        <f t="shared" si="76"/>
        <v>1792.4119354319027</v>
      </c>
      <c r="AE210" s="5">
        <f t="shared" si="59"/>
        <v>0</v>
      </c>
      <c r="AF210" s="6">
        <f>+AD210+SUM($D$18:$E$18)-SUM($AB$27:AB210)</f>
        <v>11916.363198589797</v>
      </c>
      <c r="AG210" s="10">
        <f t="shared" si="60"/>
        <v>-5.7437508929136794E-4</v>
      </c>
      <c r="AH210" s="10">
        <f>+AD210/SUM(AB$27:AB210)-1</f>
        <v>2.0707397139324124E-2</v>
      </c>
      <c r="AI210" s="6">
        <f t="shared" si="61"/>
        <v>0</v>
      </c>
      <c r="AL210" s="6">
        <f t="shared" si="62"/>
        <v>0</v>
      </c>
      <c r="AM210" s="6">
        <f t="shared" si="63"/>
        <v>4251.4977190400532</v>
      </c>
      <c r="AN210" s="6">
        <f t="shared" si="64"/>
        <v>4036.3852281522386</v>
      </c>
      <c r="AO210" s="5">
        <f t="shared" si="65"/>
        <v>0</v>
      </c>
      <c r="AP210" s="6">
        <f>+AN210+SUM($D$16:$E$18)-SUM($AL$27:AL210)</f>
        <v>26534.183701836449</v>
      </c>
      <c r="AQ210" s="10">
        <f t="shared" si="77"/>
        <v>-1.7141231139394808E-4</v>
      </c>
      <c r="AR210" s="10">
        <f>+AN210/SUM(AL$27:AL210)-1</f>
        <v>3.4386666329644155E-2</v>
      </c>
      <c r="AT210" s="1"/>
    </row>
    <row r="211" spans="1:46" x14ac:dyDescent="0.25">
      <c r="A211" s="1">
        <v>40455</v>
      </c>
      <c r="B211">
        <v>8.2739999999999991</v>
      </c>
      <c r="G211">
        <f t="shared" si="70"/>
        <v>1344.5045702680709</v>
      </c>
      <c r="H211">
        <f t="shared" si="71"/>
        <v>1285.1533053593478</v>
      </c>
      <c r="I211" s="5">
        <f t="shared" si="56"/>
        <v>0</v>
      </c>
      <c r="J211" s="6">
        <f>+H211+SUM($D$16:$E$16)-SUM($F$27:F211)</f>
        <v>8034.4541474646112</v>
      </c>
      <c r="K211" s="10">
        <f t="shared" si="72"/>
        <v>1.2775604635308913E-3</v>
      </c>
      <c r="L211" s="10">
        <f>+H211/SUM(F$27:F211)-1</f>
        <v>9.7765635767973702E-2</v>
      </c>
      <c r="M211">
        <v>5.9530000000000003</v>
      </c>
      <c r="R211">
        <f t="shared" si="73"/>
        <v>1034.3636667854553</v>
      </c>
      <c r="S211">
        <f t="shared" si="74"/>
        <v>960.99983238726702</v>
      </c>
      <c r="T211" s="5">
        <f t="shared" si="57"/>
        <v>0</v>
      </c>
      <c r="U211" s="6">
        <f>+S211+SUM($D$17:$E$17)-SUM($Q$27:Q211)</f>
        <v>6585.5462008083196</v>
      </c>
      <c r="V211" s="10">
        <f t="shared" si="58"/>
        <v>-1.2241472653933272E-3</v>
      </c>
      <c r="W211" s="10">
        <f>+S211/SUM(Q$27:Q211)-1</f>
        <v>-1.4817515383365065E-2</v>
      </c>
      <c r="X211">
        <v>2.875</v>
      </c>
      <c r="AC211">
        <f t="shared" si="75"/>
        <v>1872.0619598038074</v>
      </c>
      <c r="AD211">
        <f t="shared" si="76"/>
        <v>1789.9216097140397</v>
      </c>
      <c r="AE211" s="5">
        <f t="shared" si="59"/>
        <v>0</v>
      </c>
      <c r="AF211" s="6">
        <f>+AD211+SUM($D$18:$E$18)-SUM($AB$27:AB211)</f>
        <v>11913.872872871934</v>
      </c>
      <c r="AG211" s="10">
        <f t="shared" si="60"/>
        <v>-2.089837038667941E-4</v>
      </c>
      <c r="AH211" s="10">
        <f>+AD211/SUM(AB$27:AB211)-1</f>
        <v>1.9289255566362185E-2</v>
      </c>
      <c r="AI211" s="6">
        <f t="shared" si="61"/>
        <v>0</v>
      </c>
      <c r="AL211" s="6">
        <f t="shared" si="62"/>
        <v>0</v>
      </c>
      <c r="AM211" s="6">
        <f t="shared" si="63"/>
        <v>4250.9301968573336</v>
      </c>
      <c r="AN211" s="6">
        <f t="shared" si="64"/>
        <v>4036.0747474606546</v>
      </c>
      <c r="AO211" s="5">
        <f t="shared" si="65"/>
        <v>0</v>
      </c>
      <c r="AP211" s="6">
        <f>+AN211+SUM($D$16:$E$18)-SUM($AL$27:AL211)</f>
        <v>26533.873221144866</v>
      </c>
      <c r="AQ211" s="10">
        <f t="shared" si="77"/>
        <v>-1.1701158591170824E-5</v>
      </c>
      <c r="AR211" s="10">
        <f>+AN211/SUM(AL$27:AL211)-1</f>
        <v>3.430710081015742E-2</v>
      </c>
      <c r="AT211" s="1"/>
    </row>
    <row r="212" spans="1:46" x14ac:dyDescent="0.25">
      <c r="A212" s="1">
        <v>40456</v>
      </c>
      <c r="B212">
        <v>8.23</v>
      </c>
      <c r="G212">
        <f t="shared" si="70"/>
        <v>1337.3546789105903</v>
      </c>
      <c r="H212">
        <f t="shared" si="71"/>
        <v>1278.3190359085611</v>
      </c>
      <c r="I212" s="5">
        <f t="shared" si="56"/>
        <v>0</v>
      </c>
      <c r="J212" s="6">
        <f>+H212+SUM($D$16:$E$16)-SUM($F$27:F212)</f>
        <v>8027.6198780138229</v>
      </c>
      <c r="K212" s="10">
        <f t="shared" si="72"/>
        <v>-8.5062025687765441E-4</v>
      </c>
      <c r="L212" s="10">
        <f>+H212/SUM(F$27:F212)-1</f>
        <v>9.1927868306795446E-2</v>
      </c>
      <c r="M212">
        <v>6.0439999999999996</v>
      </c>
      <c r="R212">
        <f t="shared" si="73"/>
        <v>1050.1753741057098</v>
      </c>
      <c r="S212">
        <f t="shared" si="74"/>
        <v>975.69007004008756</v>
      </c>
      <c r="T212" s="5">
        <f t="shared" si="57"/>
        <v>0</v>
      </c>
      <c r="U212" s="6">
        <f>+S212+SUM($D$17:$E$17)-SUM($Q$27:Q212)</f>
        <v>6600.2364384611401</v>
      </c>
      <c r="V212" s="10">
        <f t="shared" si="58"/>
        <v>2.2306787022490226E-3</v>
      </c>
      <c r="W212" s="10">
        <f>+S212/SUM(Q$27:Q212)-1</f>
        <v>2.42388211480149E-4</v>
      </c>
      <c r="X212">
        <v>2.8860000000000001</v>
      </c>
      <c r="AC212">
        <f t="shared" si="75"/>
        <v>1879.2246316500136</v>
      </c>
      <c r="AD212">
        <f t="shared" si="76"/>
        <v>1796.7700054381633</v>
      </c>
      <c r="AE212" s="5">
        <f t="shared" si="59"/>
        <v>0</v>
      </c>
      <c r="AF212" s="6">
        <f>+AD212+SUM($D$18:$E$18)-SUM($AB$27:AB212)</f>
        <v>11920.721268596059</v>
      </c>
      <c r="AG212" s="10">
        <f t="shared" si="60"/>
        <v>5.7482531475705478E-4</v>
      </c>
      <c r="AH212" s="10">
        <f>+AD212/SUM(AB$27:AB212)-1</f>
        <v>2.3189144892007407E-2</v>
      </c>
      <c r="AI212" s="6">
        <f t="shared" si="61"/>
        <v>0</v>
      </c>
      <c r="AL212" s="6">
        <f t="shared" si="62"/>
        <v>0</v>
      </c>
      <c r="AM212" s="6">
        <f t="shared" si="63"/>
        <v>4266.7546846663136</v>
      </c>
      <c r="AN212" s="6">
        <f t="shared" si="64"/>
        <v>4050.7791113868116</v>
      </c>
      <c r="AO212" s="5">
        <f t="shared" si="65"/>
        <v>0</v>
      </c>
      <c r="AP212" s="6">
        <f>+AN212+SUM($D$16:$E$18)-SUM($AL$27:AL212)</f>
        <v>26548.577585071023</v>
      </c>
      <c r="AQ212" s="10">
        <f t="shared" si="77"/>
        <v>5.5417329402329685E-4</v>
      </c>
      <c r="AR212" s="10">
        <f>+AN212/SUM(AL$27:AL212)-1</f>
        <v>3.8075323396047134E-2</v>
      </c>
      <c r="AT212" s="1"/>
    </row>
    <row r="213" spans="1:46" x14ac:dyDescent="0.25">
      <c r="A213" s="1">
        <v>40457</v>
      </c>
      <c r="B213">
        <v>8.266</v>
      </c>
      <c r="G213">
        <f t="shared" si="70"/>
        <v>1343.2045900212563</v>
      </c>
      <c r="H213">
        <f t="shared" si="71"/>
        <v>1283.9107109137506</v>
      </c>
      <c r="I213" s="5">
        <f t="shared" si="56"/>
        <v>0</v>
      </c>
      <c r="J213" s="6">
        <f>+H213+SUM($D$16:$E$16)-SUM($F$27:F213)</f>
        <v>8033.211553019014</v>
      </c>
      <c r="K213" s="10">
        <f t="shared" si="72"/>
        <v>6.9655453174921611E-4</v>
      </c>
      <c r="L213" s="10">
        <f>+H213/SUM(F$27:F213)-1</f>
        <v>9.6704223502305231E-2</v>
      </c>
      <c r="M213">
        <v>6.0839999999999996</v>
      </c>
      <c r="R213">
        <f t="shared" si="73"/>
        <v>1057.1255751256019</v>
      </c>
      <c r="S213">
        <f t="shared" si="74"/>
        <v>982.14731736000874</v>
      </c>
      <c r="T213" s="5">
        <f t="shared" si="57"/>
        <v>0</v>
      </c>
      <c r="U213" s="6">
        <f>+S213+SUM($D$17:$E$17)-SUM($Q$27:Q213)</f>
        <v>6606.6936857810615</v>
      </c>
      <c r="V213" s="10">
        <f t="shared" si="58"/>
        <v>9.7833575813943696E-4</v>
      </c>
      <c r="W213" s="10">
        <f>+S213/SUM(Q$27:Q213)-1</f>
        <v>6.8621260553680674E-3</v>
      </c>
      <c r="X213">
        <v>2.8809999999999998</v>
      </c>
      <c r="AC213">
        <f t="shared" si="75"/>
        <v>1875.9688717199199</v>
      </c>
      <c r="AD213">
        <f t="shared" si="76"/>
        <v>1793.6570982908343</v>
      </c>
      <c r="AE213" s="5">
        <f t="shared" si="59"/>
        <v>0</v>
      </c>
      <c r="AF213" s="6">
        <f>+AD213+SUM($D$18:$E$18)-SUM($AB$27:AB213)</f>
        <v>11917.608361448729</v>
      </c>
      <c r="AG213" s="10">
        <f t="shared" si="60"/>
        <v>-2.6113412747352793E-4</v>
      </c>
      <c r="AH213" s="10">
        <f>+AD213/SUM(AB$27:AB213)-1</f>
        <v>2.1416467925804872E-2</v>
      </c>
      <c r="AI213" s="6">
        <f t="shared" si="61"/>
        <v>0</v>
      </c>
      <c r="AL213" s="6">
        <f t="shared" si="62"/>
        <v>0</v>
      </c>
      <c r="AM213" s="6">
        <f t="shared" si="63"/>
        <v>4276.2990368667779</v>
      </c>
      <c r="AN213" s="6">
        <f t="shared" si="64"/>
        <v>4059.7151265645934</v>
      </c>
      <c r="AO213" s="5">
        <f t="shared" si="65"/>
        <v>0</v>
      </c>
      <c r="AP213" s="6">
        <f>+AN213+SUM($D$16:$E$18)-SUM($AL$27:AL213)</f>
        <v>26557.513600248807</v>
      </c>
      <c r="AQ213" s="10">
        <f t="shared" si="77"/>
        <v>3.365911092279017E-4</v>
      </c>
      <c r="AR213" s="10">
        <f>+AN213/SUM(AL$27:AL213)-1</f>
        <v>4.0365316651782113E-2</v>
      </c>
      <c r="AT213" s="1"/>
    </row>
    <row r="214" spans="1:46" x14ac:dyDescent="0.25">
      <c r="A214" s="1">
        <v>40458</v>
      </c>
      <c r="B214">
        <v>8.2129999999999992</v>
      </c>
      <c r="G214">
        <f t="shared" si="70"/>
        <v>1334.5922208861091</v>
      </c>
      <c r="H214">
        <f t="shared" si="71"/>
        <v>1275.6785227116661</v>
      </c>
      <c r="I214" s="5">
        <f t="shared" si="56"/>
        <v>0</v>
      </c>
      <c r="J214" s="6">
        <f>+H214+SUM($D$16:$E$16)-SUM($F$27:F214)</f>
        <v>8024.9793648169298</v>
      </c>
      <c r="K214" s="10">
        <f t="shared" si="72"/>
        <v>-1.0247692529633534E-3</v>
      </c>
      <c r="L214" s="10">
        <f>+H214/SUM(F$27:F214)-1</f>
        <v>8.9672367242249251E-2</v>
      </c>
      <c r="M214">
        <v>6.085</v>
      </c>
      <c r="R214">
        <f t="shared" si="73"/>
        <v>1057.2993301510992</v>
      </c>
      <c r="S214">
        <f t="shared" si="74"/>
        <v>982.3087485430068</v>
      </c>
      <c r="T214" s="5">
        <f t="shared" si="57"/>
        <v>0</v>
      </c>
      <c r="U214" s="6">
        <f>+S214+SUM($D$17:$E$17)-SUM($Q$27:Q214)</f>
        <v>6606.8551169640596</v>
      </c>
      <c r="V214" s="10">
        <f t="shared" si="58"/>
        <v>2.4434488819391476E-5</v>
      </c>
      <c r="W214" s="10">
        <f>+S214/SUM(Q$27:Q214)-1</f>
        <v>7.0276195014653542E-3</v>
      </c>
      <c r="X214">
        <v>2.8759999999999999</v>
      </c>
      <c r="AC214">
        <f t="shared" si="75"/>
        <v>1872.7131117898264</v>
      </c>
      <c r="AD214">
        <f t="shared" si="76"/>
        <v>1790.5441911435055</v>
      </c>
      <c r="AE214" s="5">
        <f t="shared" si="59"/>
        <v>0</v>
      </c>
      <c r="AF214" s="6">
        <f>+AD214+SUM($D$18:$E$18)-SUM($AB$27:AB214)</f>
        <v>11914.495454301399</v>
      </c>
      <c r="AG214" s="10">
        <f t="shared" si="60"/>
        <v>-2.6120233631765633E-4</v>
      </c>
      <c r="AH214" s="10">
        <f>+AD214/SUM(AB$27:AB214)-1</f>
        <v>1.9643790959602558E-2</v>
      </c>
      <c r="AI214" s="6">
        <f t="shared" si="61"/>
        <v>0</v>
      </c>
      <c r="AL214" s="6">
        <f t="shared" si="62"/>
        <v>0</v>
      </c>
      <c r="AM214" s="6">
        <f t="shared" si="63"/>
        <v>4264.6046628270342</v>
      </c>
      <c r="AN214" s="6">
        <f t="shared" si="64"/>
        <v>4048.5314623981785</v>
      </c>
      <c r="AO214" s="5">
        <f t="shared" si="65"/>
        <v>0</v>
      </c>
      <c r="AP214" s="6">
        <f>+AN214+SUM($D$16:$E$18)-SUM($AL$27:AL214)</f>
        <v>26546.329936082391</v>
      </c>
      <c r="AQ214" s="10">
        <f t="shared" si="77"/>
        <v>-4.2111111509746113E-4</v>
      </c>
      <c r="AR214" s="10">
        <f>+AN214/SUM(AL$27:AL214)-1</f>
        <v>3.7499328288291833E-2</v>
      </c>
      <c r="AT214" s="1"/>
    </row>
    <row r="215" spans="1:46" x14ac:dyDescent="0.25">
      <c r="A215" s="1">
        <v>40459</v>
      </c>
      <c r="B215">
        <v>8.2059999999999995</v>
      </c>
      <c r="C215">
        <f>+$C$16</f>
        <v>60</v>
      </c>
      <c r="D215" s="7">
        <f>+$H$16</f>
        <v>0.66694736842105262</v>
      </c>
      <c r="E215" s="7">
        <f>+$J$16</f>
        <v>0.46199999999999997</v>
      </c>
      <c r="F215" s="6">
        <f>+C215-D215-E215</f>
        <v>58.871052631578941</v>
      </c>
      <c r="G215">
        <f t="shared" si="70"/>
        <v>1392.3257908017254</v>
      </c>
      <c r="H215">
        <f t="shared" si="71"/>
        <v>1333.4623052033473</v>
      </c>
      <c r="I215" s="5">
        <f t="shared" si="56"/>
        <v>278040</v>
      </c>
      <c r="J215" s="6">
        <f>+H215+SUM($D$16:$E$16)-SUM($F$27:F215)</f>
        <v>8023.8920946770313</v>
      </c>
      <c r="K215" s="10">
        <f t="shared" si="72"/>
        <v>-1.3548572407118264E-4</v>
      </c>
      <c r="L215" s="10">
        <f>+H215/SUM(F$27:F215)-1</f>
        <v>8.4494641938795967E-2</v>
      </c>
      <c r="M215">
        <v>6.0789999999999997</v>
      </c>
      <c r="N215">
        <f>+$C$17</f>
        <v>50</v>
      </c>
      <c r="O215" s="7">
        <f>+$H$17</f>
        <v>0.5557894736842105</v>
      </c>
      <c r="P215" s="7">
        <f>+$J$17</f>
        <v>0.38500000000000001</v>
      </c>
      <c r="Q215" s="6">
        <f>+N215-O215-P215</f>
        <v>49.059210526315795</v>
      </c>
      <c r="R215">
        <f t="shared" si="73"/>
        <v>1106.2567999981152</v>
      </c>
      <c r="S215">
        <f t="shared" si="74"/>
        <v>1030.3993719713344</v>
      </c>
      <c r="T215" s="5">
        <f t="shared" si="57"/>
        <v>231700</v>
      </c>
      <c r="U215" s="6">
        <f>+S215+SUM($D$17:$E$17)-SUM($Q$27:Q215)</f>
        <v>6605.8865298660712</v>
      </c>
      <c r="V215" s="10">
        <f t="shared" si="58"/>
        <v>-1.4660335073812814E-4</v>
      </c>
      <c r="W215" s="10">
        <f>+S215/SUM(Q$27:Q215)-1</f>
        <v>5.7456867538869805E-3</v>
      </c>
      <c r="X215">
        <v>2.8780000000000001</v>
      </c>
      <c r="Y215">
        <f>+$C$18</f>
        <v>90</v>
      </c>
      <c r="Z215" s="7">
        <f>+$H$18</f>
        <v>1.0004210526315789</v>
      </c>
      <c r="AA215" s="7">
        <f>+$J$18</f>
        <v>0.69300000000000006</v>
      </c>
      <c r="AB215" s="6">
        <f>+Y215-Z215-AA215</f>
        <v>88.306578947368422</v>
      </c>
      <c r="AC215">
        <f t="shared" si="75"/>
        <v>1962.3219947092325</v>
      </c>
      <c r="AD215">
        <f t="shared" si="76"/>
        <v>1880.0959329498057</v>
      </c>
      <c r="AE215" s="5">
        <f t="shared" si="59"/>
        <v>417060</v>
      </c>
      <c r="AF215" s="6">
        <f>+AD215+SUM($D$18:$E$18)-SUM($AB$27:AB215)</f>
        <v>11915.740617160332</v>
      </c>
      <c r="AG215" s="10">
        <f t="shared" si="60"/>
        <v>1.0450823232166506E-4</v>
      </c>
      <c r="AH215" s="10">
        <f>+AD215/SUM(AB$27:AB215)-1</f>
        <v>1.9378379455605943E-2</v>
      </c>
      <c r="AI215" s="6">
        <f t="shared" si="61"/>
        <v>200</v>
      </c>
      <c r="AL215" s="6">
        <f t="shared" si="62"/>
        <v>196.23684210526315</v>
      </c>
      <c r="AM215" s="6">
        <f t="shared" si="63"/>
        <v>4460.9045855090735</v>
      </c>
      <c r="AN215" s="6">
        <f t="shared" si="64"/>
        <v>4243.9576101244875</v>
      </c>
      <c r="AO215" s="5">
        <f t="shared" si="65"/>
        <v>926800</v>
      </c>
      <c r="AP215" s="6">
        <f>+AN215+SUM($D$16:$E$18)-SUM($AL$27:AL215)</f>
        <v>26545.519241703438</v>
      </c>
      <c r="AQ215" s="10">
        <f t="shared" si="77"/>
        <v>-3.0538849660421974E-5</v>
      </c>
      <c r="AR215" s="10">
        <f>+AN215/SUM(AL$27:AL215)-1</f>
        <v>3.5506021714191816E-2</v>
      </c>
      <c r="AT215" s="1"/>
    </row>
    <row r="216" spans="1:46" x14ac:dyDescent="0.25">
      <c r="A216" s="1">
        <v>40462</v>
      </c>
      <c r="B216">
        <v>8.2720000000000002</v>
      </c>
      <c r="G216">
        <f t="shared" si="70"/>
        <v>1403.5241215588437</v>
      </c>
      <c r="H216">
        <f t="shared" si="71"/>
        <v>1344.1872031004252</v>
      </c>
      <c r="I216" s="5">
        <f t="shared" si="56"/>
        <v>0</v>
      </c>
      <c r="J216" s="6">
        <f>+H216+SUM($D$16:$E$16)-SUM($F$27:F216)</f>
        <v>8034.6169925741096</v>
      </c>
      <c r="K216" s="10">
        <f t="shared" si="72"/>
        <v>1.3366204044784613E-3</v>
      </c>
      <c r="L216" s="10">
        <f>+H216/SUM(F$27:F216)-1</f>
        <v>9.3217118951708589E-2</v>
      </c>
      <c r="M216">
        <v>6.0970000000000004</v>
      </c>
      <c r="R216">
        <f t="shared" si="73"/>
        <v>1109.5324411232948</v>
      </c>
      <c r="S216">
        <f t="shared" si="74"/>
        <v>1033.4503982413598</v>
      </c>
      <c r="T216" s="5">
        <f t="shared" si="57"/>
        <v>0</v>
      </c>
      <c r="U216" s="6">
        <f>+S216+SUM($D$17:$E$17)-SUM($Q$27:Q216)</f>
        <v>6608.9375561360966</v>
      </c>
      <c r="V216" s="10">
        <f t="shared" si="58"/>
        <v>4.6186477109944057E-4</v>
      </c>
      <c r="W216" s="10">
        <f>+S216/SUM(Q$27:Q216)-1</f>
        <v>8.7237131334838569E-3</v>
      </c>
      <c r="X216">
        <v>2.8860000000000001</v>
      </c>
      <c r="AC216">
        <f t="shared" si="75"/>
        <v>1967.7766771128715</v>
      </c>
      <c r="AD216">
        <f t="shared" si="76"/>
        <v>1885.3220509010212</v>
      </c>
      <c r="AE216" s="5">
        <f t="shared" si="59"/>
        <v>0</v>
      </c>
      <c r="AF216" s="6">
        <f>+AD216+SUM($D$18:$E$18)-SUM($AB$27:AB216)</f>
        <v>11920.966735111548</v>
      </c>
      <c r="AG216" s="10">
        <f t="shared" si="60"/>
        <v>4.3858943553098939E-4</v>
      </c>
      <c r="AH216" s="10">
        <f>+AD216/SUM(AB$27:AB216)-1</f>
        <v>2.2211953825183484E-2</v>
      </c>
      <c r="AI216" s="6">
        <f t="shared" si="61"/>
        <v>0</v>
      </c>
      <c r="AL216" s="6">
        <f t="shared" si="62"/>
        <v>0</v>
      </c>
      <c r="AM216" s="6">
        <f t="shared" si="63"/>
        <v>4480.8332397950098</v>
      </c>
      <c r="AN216" s="6">
        <f t="shared" si="64"/>
        <v>4262.9596522428055</v>
      </c>
      <c r="AO216" s="5">
        <f t="shared" si="65"/>
        <v>0</v>
      </c>
      <c r="AP216" s="6">
        <f>+AN216+SUM($D$16:$E$18)-SUM($AL$27:AL216)</f>
        <v>26564.521283821752</v>
      </c>
      <c r="AQ216" s="10">
        <f t="shared" si="77"/>
        <v>7.1582860916352686E-4</v>
      </c>
      <c r="AR216" s="10">
        <f>+AN216/SUM(AL$27:AL216)-1</f>
        <v>4.0142432075936263E-2</v>
      </c>
      <c r="AT216" s="1"/>
    </row>
    <row r="217" spans="1:46" x14ac:dyDescent="0.25">
      <c r="A217" s="1">
        <v>40463</v>
      </c>
      <c r="B217">
        <v>8.2449999999999992</v>
      </c>
      <c r="G217">
        <f t="shared" si="70"/>
        <v>1398.9429862491133</v>
      </c>
      <c r="H217">
        <f t="shared" si="71"/>
        <v>1339.7997448698022</v>
      </c>
      <c r="I217" s="5">
        <f t="shared" si="56"/>
        <v>0</v>
      </c>
      <c r="J217" s="6">
        <f>+H217+SUM($D$16:$E$16)-SUM($F$27:F217)</f>
        <v>8030.2295343434862</v>
      </c>
      <c r="K217" s="10">
        <f t="shared" si="72"/>
        <v>-5.4606936891687941E-4</v>
      </c>
      <c r="L217" s="10">
        <f>+H217/SUM(F$27:F217)-1</f>
        <v>8.9648832900971476E-2</v>
      </c>
      <c r="M217">
        <v>6.0789999999999997</v>
      </c>
      <c r="R217">
        <f t="shared" si="73"/>
        <v>1106.2567999981152</v>
      </c>
      <c r="S217">
        <f t="shared" si="74"/>
        <v>1030.3993719713344</v>
      </c>
      <c r="T217" s="5">
        <f t="shared" si="57"/>
        <v>0</v>
      </c>
      <c r="U217" s="6">
        <f>+S217+SUM($D$17:$E$17)-SUM($Q$27:Q217)</f>
        <v>6605.8865298660712</v>
      </c>
      <c r="V217" s="10">
        <f t="shared" si="58"/>
        <v>-4.6165155051169915E-4</v>
      </c>
      <c r="W217" s="10">
        <f>+S217/SUM(Q$27:Q217)-1</f>
        <v>5.7456867538869805E-3</v>
      </c>
      <c r="X217">
        <v>2.8879999999999999</v>
      </c>
      <c r="AC217">
        <f t="shared" si="75"/>
        <v>1969.1403477137812</v>
      </c>
      <c r="AD217">
        <f t="shared" si="76"/>
        <v>1886.628580388825</v>
      </c>
      <c r="AE217" s="5">
        <f t="shared" si="59"/>
        <v>0</v>
      </c>
      <c r="AF217" s="6">
        <f>+AD217+SUM($D$18:$E$18)-SUM($AB$27:AB217)</f>
        <v>11922.273264599351</v>
      </c>
      <c r="AG217" s="10">
        <f t="shared" si="60"/>
        <v>1.095992897921505E-4</v>
      </c>
      <c r="AH217" s="10">
        <f>+AD217/SUM(AB$27:AB217)-1</f>
        <v>2.2920347417578091E-2</v>
      </c>
      <c r="AI217" s="6">
        <f t="shared" si="61"/>
        <v>0</v>
      </c>
      <c r="AL217" s="6">
        <f t="shared" si="62"/>
        <v>0</v>
      </c>
      <c r="AM217" s="6">
        <f t="shared" si="63"/>
        <v>4474.34013396101</v>
      </c>
      <c r="AN217" s="6">
        <f t="shared" si="64"/>
        <v>4256.8276972299618</v>
      </c>
      <c r="AO217" s="5">
        <f t="shared" si="65"/>
        <v>0</v>
      </c>
      <c r="AP217" s="6">
        <f>+AN217+SUM($D$16:$E$18)-SUM($AL$27:AL217)</f>
        <v>26558.389328808909</v>
      </c>
      <c r="AQ217" s="10">
        <f t="shared" si="77"/>
        <v>-2.3083250578193049E-4</v>
      </c>
      <c r="AR217" s="10">
        <f>+AN217/SUM(AL$27:AL217)-1</f>
        <v>3.8646263422994931E-2</v>
      </c>
      <c r="AT217" s="1"/>
    </row>
    <row r="218" spans="1:46" x14ac:dyDescent="0.25">
      <c r="A218" s="1">
        <v>40464</v>
      </c>
      <c r="B218">
        <v>8.3040000000000003</v>
      </c>
      <c r="G218">
        <f t="shared" si="70"/>
        <v>1408.953615259265</v>
      </c>
      <c r="H218">
        <f t="shared" si="71"/>
        <v>1349.3871535959781</v>
      </c>
      <c r="I218" s="5">
        <f t="shared" si="56"/>
        <v>0</v>
      </c>
      <c r="J218" s="6">
        <f>+H218+SUM($D$16:$E$16)-SUM($F$27:F218)</f>
        <v>8039.8169430696626</v>
      </c>
      <c r="K218" s="10">
        <f t="shared" si="72"/>
        <v>1.1939146552626401E-3</v>
      </c>
      <c r="L218" s="10">
        <f>+H218/SUM(F$27:F218)-1</f>
        <v>9.7446198715545052E-2</v>
      </c>
      <c r="M218">
        <v>6.1829999999999998</v>
      </c>
      <c r="R218">
        <f t="shared" si="73"/>
        <v>1125.1827264991523</v>
      </c>
      <c r="S218">
        <f t="shared" si="74"/>
        <v>1048.027523753703</v>
      </c>
      <c r="T218" s="5">
        <f t="shared" si="57"/>
        <v>0</v>
      </c>
      <c r="U218" s="6">
        <f>+S218+SUM($D$17:$E$17)-SUM($Q$27:Q218)</f>
        <v>6623.5146816484394</v>
      </c>
      <c r="V218" s="10">
        <f t="shared" si="58"/>
        <v>2.668552010796521E-3</v>
      </c>
      <c r="W218" s="10">
        <f>+S218/SUM(Q$27:Q218)-1</f>
        <v>2.2952061391558143E-2</v>
      </c>
      <c r="X218">
        <v>2.8919999999999999</v>
      </c>
      <c r="AC218">
        <f t="shared" si="75"/>
        <v>1971.8676889156011</v>
      </c>
      <c r="AD218">
        <f t="shared" si="76"/>
        <v>1889.241639364433</v>
      </c>
      <c r="AE218" s="5">
        <f t="shared" si="59"/>
        <v>0</v>
      </c>
      <c r="AF218" s="6">
        <f>+AD218+SUM($D$18:$E$18)-SUM($AB$27:AB218)</f>
        <v>11924.88632357496</v>
      </c>
      <c r="AG218" s="10">
        <f t="shared" si="60"/>
        <v>2.1917455820830156E-4</v>
      </c>
      <c r="AH218" s="10">
        <f>+AD218/SUM(AB$27:AB218)-1</f>
        <v>2.4337134602367083E-2</v>
      </c>
      <c r="AI218" s="6">
        <f t="shared" si="61"/>
        <v>0</v>
      </c>
      <c r="AL218" s="6">
        <f t="shared" si="62"/>
        <v>0</v>
      </c>
      <c r="AM218" s="6">
        <f t="shared" si="63"/>
        <v>4506.0040306740184</v>
      </c>
      <c r="AN218" s="6">
        <f t="shared" si="64"/>
        <v>4286.6563167141139</v>
      </c>
      <c r="AO218" s="5">
        <f t="shared" si="65"/>
        <v>0</v>
      </c>
      <c r="AP218" s="6">
        <f>+AN218+SUM($D$16:$E$18)-SUM($AL$27:AL218)</f>
        <v>26588.217948293062</v>
      </c>
      <c r="AQ218" s="10">
        <f t="shared" si="77"/>
        <v>1.1231336025259164E-3</v>
      </c>
      <c r="AR218" s="10">
        <f>+AN218/SUM(AL$27:AL218)-1</f>
        <v>4.5924308571601902E-2</v>
      </c>
      <c r="AT218" s="1"/>
    </row>
    <row r="219" spans="1:46" x14ac:dyDescent="0.25">
      <c r="A219" s="1">
        <v>40465</v>
      </c>
      <c r="B219">
        <v>8.2989999999999995</v>
      </c>
      <c r="G219">
        <f t="shared" si="70"/>
        <v>1408.1052568685741</v>
      </c>
      <c r="H219">
        <f t="shared" si="71"/>
        <v>1348.574661331048</v>
      </c>
      <c r="I219" s="5">
        <f t="shared" si="56"/>
        <v>0</v>
      </c>
      <c r="J219" s="6">
        <f>+H219+SUM($D$16:$E$16)-SUM($F$27:F219)</f>
        <v>8039.0044508047313</v>
      </c>
      <c r="K219" s="10">
        <f t="shared" si="72"/>
        <v>-1.0105855278608189E-4</v>
      </c>
      <c r="L219" s="10">
        <f>+H219/SUM(F$27:F219)-1</f>
        <v>9.6785405002445479E-2</v>
      </c>
      <c r="M219">
        <v>6.1689999999999996</v>
      </c>
      <c r="R219">
        <f t="shared" si="73"/>
        <v>1122.6350056240126</v>
      </c>
      <c r="S219">
        <f t="shared" si="74"/>
        <v>1045.6545033214611</v>
      </c>
      <c r="T219" s="5">
        <f t="shared" si="57"/>
        <v>0</v>
      </c>
      <c r="U219" s="6">
        <f>+S219+SUM($D$17:$E$17)-SUM($Q$27:Q219)</f>
        <v>6621.1416612161975</v>
      </c>
      <c r="V219" s="10">
        <f t="shared" si="58"/>
        <v>-3.582720875997536E-4</v>
      </c>
      <c r="W219" s="10">
        <f>+S219/SUM(Q$27:Q219)-1</f>
        <v>2.0635818651871807E-2</v>
      </c>
      <c r="X219">
        <v>2.879</v>
      </c>
      <c r="AC219">
        <f t="shared" si="75"/>
        <v>1963.0038300096874</v>
      </c>
      <c r="AD219">
        <f t="shared" si="76"/>
        <v>1880.7491976937076</v>
      </c>
      <c r="AE219" s="5">
        <f t="shared" si="59"/>
        <v>0</v>
      </c>
      <c r="AF219" s="6">
        <f>+AD219+SUM($D$18:$E$18)-SUM($AB$27:AB219)</f>
        <v>11916.393881904234</v>
      </c>
      <c r="AG219" s="10">
        <f t="shared" si="60"/>
        <v>-7.1216122655493042E-4</v>
      </c>
      <c r="AH219" s="10">
        <f>+AD219/SUM(AB$27:AB219)-1</f>
        <v>1.9732576251803025E-2</v>
      </c>
      <c r="AI219" s="6">
        <f t="shared" si="61"/>
        <v>0</v>
      </c>
      <c r="AL219" s="6">
        <f t="shared" si="62"/>
        <v>0</v>
      </c>
      <c r="AM219" s="6">
        <f t="shared" si="63"/>
        <v>4493.7440925022738</v>
      </c>
      <c r="AN219" s="6">
        <f t="shared" si="64"/>
        <v>4274.9783623462172</v>
      </c>
      <c r="AO219" s="5">
        <f t="shared" si="65"/>
        <v>0</v>
      </c>
      <c r="AP219" s="6">
        <f>+AN219+SUM($D$16:$E$18)-SUM($AL$27:AL219)</f>
        <v>26576.539993925166</v>
      </c>
      <c r="AQ219" s="10">
        <f t="shared" si="77"/>
        <v>-4.3921538444613439E-4</v>
      </c>
      <c r="AR219" s="10">
        <f>+AN219/SUM(AL$27:AL219)-1</f>
        <v>4.3074941735229189E-2</v>
      </c>
      <c r="AT219" s="1"/>
    </row>
    <row r="220" spans="1:46" x14ac:dyDescent="0.25">
      <c r="A220" s="1">
        <v>40466</v>
      </c>
      <c r="B220">
        <v>8.3040000000000003</v>
      </c>
      <c r="G220">
        <f t="shared" si="70"/>
        <v>1408.9536152592652</v>
      </c>
      <c r="H220">
        <f t="shared" si="71"/>
        <v>1349.3871535959784</v>
      </c>
      <c r="I220" s="5">
        <f t="shared" ref="I220:I283" si="83">+C220*(MAX($A:$A)-$A220)</f>
        <v>0</v>
      </c>
      <c r="J220" s="6">
        <f>+H220+SUM($D$16:$E$16)-SUM($F$27:F220)</f>
        <v>8039.8169430696626</v>
      </c>
      <c r="K220" s="10">
        <f t="shared" si="72"/>
        <v>1.0106876664939257E-4</v>
      </c>
      <c r="L220" s="10">
        <f>+H220/SUM(F$27:F220)-1</f>
        <v>9.7446198715545052E-2</v>
      </c>
      <c r="M220">
        <v>6.165</v>
      </c>
      <c r="R220">
        <f t="shared" si="73"/>
        <v>1121.9070853739729</v>
      </c>
      <c r="S220">
        <f t="shared" si="74"/>
        <v>1044.9764974836778</v>
      </c>
      <c r="T220" s="5">
        <f t="shared" ref="T220:T283" si="84">+N220*(MAX($A:$A)-$A220)</f>
        <v>0</v>
      </c>
      <c r="U220" s="6">
        <f>+S220+SUM($D$17:$E$17)-SUM($Q$27:Q220)</f>
        <v>6620.4636553784148</v>
      </c>
      <c r="V220" s="10">
        <f t="shared" ref="V220:V283" si="85">+U220/U219-1</f>
        <v>-1.0240014071194459E-4</v>
      </c>
      <c r="W220" s="10">
        <f>+S220/SUM(Q$27:Q220)-1</f>
        <v>1.9974035011961488E-2</v>
      </c>
      <c r="X220">
        <v>2.891</v>
      </c>
      <c r="AC220">
        <f t="shared" si="75"/>
        <v>1971.185853615146</v>
      </c>
      <c r="AD220">
        <f t="shared" si="76"/>
        <v>1888.5883746205309</v>
      </c>
      <c r="AE220" s="5">
        <f t="shared" ref="AE220:AE283" si="86">+Y220*(MAX($A:$A)-$A220)</f>
        <v>0</v>
      </c>
      <c r="AF220" s="6">
        <f>+AD220+SUM($D$18:$E$18)-SUM($AB$27:AB220)</f>
        <v>11924.233058831058</v>
      </c>
      <c r="AG220" s="10">
        <f t="shared" ref="AG220:AG283" si="87">+AF220/AF219-1</f>
        <v>6.5784808764401959E-4</v>
      </c>
      <c r="AH220" s="10">
        <f>+AD220/SUM(AB$27:AB220)-1</f>
        <v>2.398293780616978E-2</v>
      </c>
      <c r="AI220" s="6">
        <f t="shared" ref="AI220:AI283" si="88">+C220+N220+Y220</f>
        <v>0</v>
      </c>
      <c r="AL220" s="6">
        <f t="shared" ref="AL220:AL283" si="89">+F220+Q220+AB220</f>
        <v>0</v>
      </c>
      <c r="AM220" s="6">
        <f t="shared" ref="AM220:AM283" si="90">+G220+R220+AC220</f>
        <v>4502.0465542483844</v>
      </c>
      <c r="AN220" s="6">
        <f t="shared" ref="AN220:AN283" si="91">+H220+S220+AD220</f>
        <v>4282.9520257001868</v>
      </c>
      <c r="AO220" s="5">
        <f t="shared" ref="AO220:AO283" si="92">+AI220*(MAX($A:$A)-$A220)</f>
        <v>0</v>
      </c>
      <c r="AP220" s="6">
        <f>+AN220+SUM($D$16:$E$18)-SUM($AL$27:AL220)</f>
        <v>26584.513657279134</v>
      </c>
      <c r="AQ220" s="10">
        <f t="shared" si="77"/>
        <v>3.0002639003390286E-4</v>
      </c>
      <c r="AR220" s="10">
        <f>+AN220/SUM(AL$27:AL220)-1</f>
        <v>4.5020478702530564E-2</v>
      </c>
      <c r="AT220" s="1"/>
    </row>
    <row r="221" spans="1:46" x14ac:dyDescent="0.25">
      <c r="A221" s="1">
        <v>40469</v>
      </c>
      <c r="B221">
        <v>8.266</v>
      </c>
      <c r="G221">
        <f t="shared" ref="G221:G284" si="93">+(B221/B220*G220)+F221</f>
        <v>1402.5060914900153</v>
      </c>
      <c r="H221">
        <f t="shared" ref="H221:H284" si="94">+($B221/$B220*H220)+F221</f>
        <v>1343.2122123825093</v>
      </c>
      <c r="I221" s="5">
        <f t="shared" si="83"/>
        <v>0</v>
      </c>
      <c r="J221" s="6">
        <f>+H221+SUM($D$16:$E$16)-SUM($F$27:F221)</f>
        <v>8033.6420018561939</v>
      </c>
      <c r="K221" s="10">
        <f t="shared" ref="K221:K284" si="95">+J221/J220-1</f>
        <v>-7.6804500117277907E-4</v>
      </c>
      <c r="L221" s="10">
        <f>+H221/SUM(F$27:F221)-1</f>
        <v>9.2424166495989502E-2</v>
      </c>
      <c r="M221">
        <v>6.1870000000000003</v>
      </c>
      <c r="R221">
        <f t="shared" ref="R221:R284" si="96">+($M221/$M220*R220)+N221</f>
        <v>1125.9106467491922</v>
      </c>
      <c r="S221">
        <f t="shared" ref="S221:S284" si="97">+($M221/$M220*S220)+Q221</f>
        <v>1048.7055295914865</v>
      </c>
      <c r="T221" s="5">
        <f t="shared" si="84"/>
        <v>0</v>
      </c>
      <c r="U221" s="6">
        <f>+S221+SUM($D$17:$E$17)-SUM($Q$27:Q221)</f>
        <v>6624.1926874862238</v>
      </c>
      <c r="V221" s="10">
        <f t="shared" si="85"/>
        <v>5.6325845166149691E-4</v>
      </c>
      <c r="W221" s="10">
        <f>+S221/SUM(Q$27:Q221)-1</f>
        <v>2.3613845031468905E-2</v>
      </c>
      <c r="X221">
        <v>2.9089999999999998</v>
      </c>
      <c r="AC221">
        <f t="shared" ref="AC221:AC284" si="98">+(X221/X220*AC220)+AB221</f>
        <v>1983.4588890233345</v>
      </c>
      <c r="AD221">
        <f t="shared" ref="AD221:AD284" si="99">+($X221/$X220*AD220)+AB221</f>
        <v>1900.347140010766</v>
      </c>
      <c r="AE221" s="5">
        <f t="shared" si="86"/>
        <v>0</v>
      </c>
      <c r="AF221" s="6">
        <f>+AD221+SUM($D$18:$E$18)-SUM($AB$27:AB221)</f>
        <v>11935.991824221293</v>
      </c>
      <c r="AG221" s="10">
        <f t="shared" si="87"/>
        <v>9.8612341206516518E-4</v>
      </c>
      <c r="AH221" s="10">
        <f>+AD221/SUM(AB$27:AB221)-1</f>
        <v>3.035848013771969E-2</v>
      </c>
      <c r="AI221" s="6">
        <f t="shared" si="88"/>
        <v>0</v>
      </c>
      <c r="AL221" s="6">
        <f t="shared" si="89"/>
        <v>0</v>
      </c>
      <c r="AM221" s="6">
        <f t="shared" si="90"/>
        <v>4511.8756272625415</v>
      </c>
      <c r="AN221" s="6">
        <f t="shared" si="91"/>
        <v>4292.2648819847618</v>
      </c>
      <c r="AO221" s="5">
        <f t="shared" si="92"/>
        <v>0</v>
      </c>
      <c r="AP221" s="6">
        <f>+AN221+SUM($D$16:$E$18)-SUM($AL$27:AL221)</f>
        <v>26593.826513563708</v>
      </c>
      <c r="AQ221" s="10">
        <f t="shared" ref="AQ221:AQ284" si="100">+AP221/AP220-1</f>
        <v>3.5031132803986509E-4</v>
      </c>
      <c r="AR221" s="10">
        <f>+AN221/SUM(AL$27:AL221)-1</f>
        <v>4.7292772548970241E-2</v>
      </c>
      <c r="AT221" s="1"/>
    </row>
    <row r="222" spans="1:46" x14ac:dyDescent="0.25">
      <c r="A222" s="1">
        <v>40470</v>
      </c>
      <c r="B222">
        <v>8.2569999999999997</v>
      </c>
      <c r="G222">
        <f t="shared" si="93"/>
        <v>1400.9790463867719</v>
      </c>
      <c r="H222">
        <f t="shared" si="94"/>
        <v>1341.749726305635</v>
      </c>
      <c r="I222" s="5">
        <f t="shared" si="83"/>
        <v>0</v>
      </c>
      <c r="J222" s="6">
        <f>+H222+SUM($D$16:$E$16)-SUM($F$27:F222)</f>
        <v>8032.1795157793194</v>
      </c>
      <c r="K222" s="10">
        <f t="shared" si="95"/>
        <v>-1.8204521393117012E-4</v>
      </c>
      <c r="L222" s="10">
        <f>+H222/SUM(F$27:F222)-1</f>
        <v>9.1234737812410538E-2</v>
      </c>
      <c r="M222">
        <v>6.1539999999999999</v>
      </c>
      <c r="R222">
        <f t="shared" si="96"/>
        <v>1119.905304686363</v>
      </c>
      <c r="S222">
        <f t="shared" si="97"/>
        <v>1043.1119814297733</v>
      </c>
      <c r="T222" s="5">
        <f t="shared" si="84"/>
        <v>0</v>
      </c>
      <c r="U222" s="6">
        <f>+S222+SUM($D$17:$E$17)-SUM($Q$27:Q222)</f>
        <v>6618.5991393245104</v>
      </c>
      <c r="V222" s="10">
        <f t="shared" si="85"/>
        <v>-8.4441205526530894E-4</v>
      </c>
      <c r="W222" s="10">
        <f>+S222/SUM(Q$27:Q222)-1</f>
        <v>1.8154130002207669E-2</v>
      </c>
      <c r="X222">
        <v>2.9049999999999998</v>
      </c>
      <c r="AC222">
        <f t="shared" si="98"/>
        <v>1980.7315478215148</v>
      </c>
      <c r="AD222">
        <f t="shared" si="99"/>
        <v>1897.7340810351582</v>
      </c>
      <c r="AE222" s="5">
        <f t="shared" si="86"/>
        <v>0</v>
      </c>
      <c r="AF222" s="6">
        <f>+AD222+SUM($D$18:$E$18)-SUM($AB$27:AB222)</f>
        <v>11933.378765245685</v>
      </c>
      <c r="AG222" s="10">
        <f t="shared" si="87"/>
        <v>-2.1892265126266519E-4</v>
      </c>
      <c r="AH222" s="10">
        <f>+AD222/SUM(AB$27:AB222)-1</f>
        <v>2.894169295293092E-2</v>
      </c>
      <c r="AI222" s="6">
        <f t="shared" si="88"/>
        <v>0</v>
      </c>
      <c r="AL222" s="6">
        <f t="shared" si="89"/>
        <v>0</v>
      </c>
      <c r="AM222" s="6">
        <f t="shared" si="90"/>
        <v>4501.6158988946499</v>
      </c>
      <c r="AN222" s="6">
        <f t="shared" si="91"/>
        <v>4282.5957887705663</v>
      </c>
      <c r="AO222" s="5">
        <f t="shared" si="92"/>
        <v>0</v>
      </c>
      <c r="AP222" s="6">
        <f>+AN222+SUM($D$16:$E$18)-SUM($AL$27:AL222)</f>
        <v>26584.157420349515</v>
      </c>
      <c r="AQ222" s="10">
        <f t="shared" si="100"/>
        <v>-3.6358412766446246E-4</v>
      </c>
      <c r="AR222" s="10">
        <f>+AN222/SUM(AL$27:AL222)-1</f>
        <v>4.4933558539874241E-2</v>
      </c>
      <c r="AT222" s="1"/>
    </row>
    <row r="223" spans="1:46" x14ac:dyDescent="0.25">
      <c r="A223" s="1">
        <v>40471</v>
      </c>
      <c r="B223">
        <v>8.1850000000000005</v>
      </c>
      <c r="G223">
        <f t="shared" si="93"/>
        <v>1388.7626855608246</v>
      </c>
      <c r="H223">
        <f t="shared" si="94"/>
        <v>1330.049837690641</v>
      </c>
      <c r="I223" s="5">
        <f t="shared" si="83"/>
        <v>0</v>
      </c>
      <c r="J223" s="6">
        <f>+H223+SUM($D$16:$E$16)-SUM($F$27:F223)</f>
        <v>8020.4796271643254</v>
      </c>
      <c r="K223" s="10">
        <f t="shared" si="95"/>
        <v>-1.4566268834018681E-3</v>
      </c>
      <c r="L223" s="10">
        <f>+H223/SUM(F$27:F223)-1</f>
        <v>8.1719308343778607E-2</v>
      </c>
      <c r="M223">
        <v>6.181</v>
      </c>
      <c r="R223">
        <f t="shared" si="96"/>
        <v>1124.8187663741321</v>
      </c>
      <c r="S223">
        <f t="shared" si="97"/>
        <v>1047.6885208348112</v>
      </c>
      <c r="T223" s="5">
        <f t="shared" si="84"/>
        <v>0</v>
      </c>
      <c r="U223" s="6">
        <f>+S223+SUM($D$17:$E$17)-SUM($Q$27:Q223)</f>
        <v>6623.1756787295481</v>
      </c>
      <c r="V223" s="10">
        <f t="shared" si="85"/>
        <v>6.9146647329731969E-4</v>
      </c>
      <c r="W223" s="10">
        <f>+S223/SUM(Q$27:Q223)-1</f>
        <v>2.2621169571602984E-2</v>
      </c>
      <c r="X223">
        <v>2.899</v>
      </c>
      <c r="AC223">
        <f t="shared" si="98"/>
        <v>1976.6405360187855</v>
      </c>
      <c r="AD223">
        <f t="shared" si="99"/>
        <v>1893.8144925717465</v>
      </c>
      <c r="AE223" s="5">
        <f t="shared" si="86"/>
        <v>0</v>
      </c>
      <c r="AF223" s="6">
        <f>+AD223+SUM($D$18:$E$18)-SUM($AB$27:AB223)</f>
        <v>11929.459176782273</v>
      </c>
      <c r="AG223" s="10">
        <f t="shared" si="87"/>
        <v>-3.2845588332675035E-4</v>
      </c>
      <c r="AH223" s="10">
        <f>+AD223/SUM(AB$27:AB223)-1</f>
        <v>2.6816512175747542E-2</v>
      </c>
      <c r="AI223" s="6">
        <f t="shared" si="88"/>
        <v>0</v>
      </c>
      <c r="AL223" s="6">
        <f t="shared" si="89"/>
        <v>0</v>
      </c>
      <c r="AM223" s="6">
        <f t="shared" si="90"/>
        <v>4490.2219879537424</v>
      </c>
      <c r="AN223" s="6">
        <f t="shared" si="91"/>
        <v>4271.5528510971981</v>
      </c>
      <c r="AO223" s="5">
        <f t="shared" si="92"/>
        <v>0</v>
      </c>
      <c r="AP223" s="6">
        <f>+AN223+SUM($D$16:$E$18)-SUM($AL$27:AL223)</f>
        <v>26573.114482676148</v>
      </c>
      <c r="AQ223" s="10">
        <f t="shared" si="100"/>
        <v>-4.1539543641555543E-4</v>
      </c>
      <c r="AR223" s="10">
        <f>+AN223/SUM(AL$27:AL223)-1</f>
        <v>4.2239132838988835E-2</v>
      </c>
      <c r="AT223" s="1"/>
    </row>
    <row r="224" spans="1:46" x14ac:dyDescent="0.25">
      <c r="A224" s="1">
        <v>40472</v>
      </c>
      <c r="B224">
        <v>8.2010000000000005</v>
      </c>
      <c r="G224">
        <f t="shared" si="93"/>
        <v>1391.4774324110351</v>
      </c>
      <c r="H224">
        <f t="shared" si="94"/>
        <v>1332.6498129384174</v>
      </c>
      <c r="I224" s="5">
        <f t="shared" si="83"/>
        <v>0</v>
      </c>
      <c r="J224" s="6">
        <f>+H224+SUM($D$16:$E$16)-SUM($F$27:F224)</f>
        <v>8023.0796024121018</v>
      </c>
      <c r="K224" s="10">
        <f t="shared" si="95"/>
        <v>3.2416705342286356E-4</v>
      </c>
      <c r="L224" s="10">
        <f>+H224/SUM(F$27:F224)-1</f>
        <v>8.3833848225696617E-2</v>
      </c>
      <c r="M224">
        <v>6.2309999999999999</v>
      </c>
      <c r="R224">
        <f t="shared" si="96"/>
        <v>1133.9177694996308</v>
      </c>
      <c r="S224">
        <f t="shared" si="97"/>
        <v>1056.163593807104</v>
      </c>
      <c r="T224" s="5">
        <f t="shared" si="84"/>
        <v>0</v>
      </c>
      <c r="U224" s="6">
        <f>+S224+SUM($D$17:$E$17)-SUM($Q$27:Q224)</f>
        <v>6631.6507517018408</v>
      </c>
      <c r="V224" s="10">
        <f t="shared" si="85"/>
        <v>1.2796086625801451E-3</v>
      </c>
      <c r="W224" s="10">
        <f>+S224/SUM(Q$27:Q224)-1</f>
        <v>3.0893465070483517E-2</v>
      </c>
      <c r="X224">
        <v>2.9</v>
      </c>
      <c r="AC224">
        <f t="shared" si="98"/>
        <v>1977.3223713192401</v>
      </c>
      <c r="AD224">
        <f t="shared" si="99"/>
        <v>1894.4677573156482</v>
      </c>
      <c r="AE224" s="5">
        <f t="shared" si="86"/>
        <v>0</v>
      </c>
      <c r="AF224" s="6">
        <f>+AD224+SUM($D$18:$E$18)-SUM($AB$27:AB224)</f>
        <v>11930.112441526175</v>
      </c>
      <c r="AG224" s="10">
        <f t="shared" si="87"/>
        <v>5.4760633673378578E-5</v>
      </c>
      <c r="AH224" s="10">
        <f>+AD224/SUM(AB$27:AB224)-1</f>
        <v>2.7170708971944624E-2</v>
      </c>
      <c r="AI224" s="6">
        <f t="shared" si="88"/>
        <v>0</v>
      </c>
      <c r="AL224" s="6">
        <f t="shared" si="89"/>
        <v>0</v>
      </c>
      <c r="AM224" s="6">
        <f t="shared" si="90"/>
        <v>4502.7175732299056</v>
      </c>
      <c r="AN224" s="6">
        <f t="shared" si="91"/>
        <v>4283.281164061169</v>
      </c>
      <c r="AO224" s="5">
        <f t="shared" si="92"/>
        <v>0</v>
      </c>
      <c r="AP224" s="6">
        <f>+AN224+SUM($D$16:$E$18)-SUM($AL$27:AL224)</f>
        <v>26584.842795640117</v>
      </c>
      <c r="AQ224" s="10">
        <f t="shared" si="100"/>
        <v>4.4136011876272363E-4</v>
      </c>
      <c r="AR224" s="10">
        <f>+AN224/SUM(AL$27:AL224)-1</f>
        <v>4.5100786939813897E-2</v>
      </c>
      <c r="AT224" s="1"/>
    </row>
    <row r="225" spans="1:46" x14ac:dyDescent="0.25">
      <c r="A225" s="1">
        <v>40473</v>
      </c>
      <c r="B225">
        <v>8.2330000000000005</v>
      </c>
      <c r="G225">
        <f t="shared" si="93"/>
        <v>1396.9069261114564</v>
      </c>
      <c r="H225">
        <f t="shared" si="94"/>
        <v>1337.8497634339703</v>
      </c>
      <c r="I225" s="5">
        <f t="shared" si="83"/>
        <v>0</v>
      </c>
      <c r="J225" s="6">
        <f>+H225+SUM($D$16:$E$16)-SUM($F$27:F225)</f>
        <v>8028.2795529076548</v>
      </c>
      <c r="K225" s="10">
        <f t="shared" si="95"/>
        <v>6.4812400639646661E-4</v>
      </c>
      <c r="L225" s="10">
        <f>+H225/SUM(F$27:F225)-1</f>
        <v>8.806292798953308E-2</v>
      </c>
      <c r="M225">
        <v>6.2160000000000002</v>
      </c>
      <c r="R225">
        <f t="shared" si="96"/>
        <v>1131.1880685619813</v>
      </c>
      <c r="S225">
        <f t="shared" si="97"/>
        <v>1053.6210719154162</v>
      </c>
      <c r="T225" s="5">
        <f t="shared" si="84"/>
        <v>0</v>
      </c>
      <c r="U225" s="6">
        <f>+S225+SUM($D$17:$E$17)-SUM($Q$27:Q225)</f>
        <v>6629.1082298101528</v>
      </c>
      <c r="V225" s="10">
        <f t="shared" si="85"/>
        <v>-3.8339200704073928E-4</v>
      </c>
      <c r="W225" s="10">
        <f>+S225/SUM(Q$27:Q225)-1</f>
        <v>2.8411776420819379E-2</v>
      </c>
      <c r="X225">
        <v>2.903</v>
      </c>
      <c r="AC225">
        <f t="shared" si="98"/>
        <v>1979.3678772206051</v>
      </c>
      <c r="AD225">
        <f t="shared" si="99"/>
        <v>1896.4275515473544</v>
      </c>
      <c r="AE225" s="5">
        <f t="shared" si="86"/>
        <v>0</v>
      </c>
      <c r="AF225" s="6">
        <f>+AD225+SUM($D$18:$E$18)-SUM($AB$27:AB225)</f>
        <v>11932.072235757882</v>
      </c>
      <c r="AG225" s="10">
        <f t="shared" si="87"/>
        <v>1.6427290533194139E-4</v>
      </c>
      <c r="AH225" s="10">
        <f>+AD225/SUM(AB$27:AB225)-1</f>
        <v>2.8233299360536313E-2</v>
      </c>
      <c r="AI225" s="6">
        <f t="shared" si="88"/>
        <v>0</v>
      </c>
      <c r="AL225" s="6">
        <f t="shared" si="89"/>
        <v>0</v>
      </c>
      <c r="AM225" s="6">
        <f t="shared" si="90"/>
        <v>4507.462871894043</v>
      </c>
      <c r="AN225" s="6">
        <f t="shared" si="91"/>
        <v>4287.8983868967407</v>
      </c>
      <c r="AO225" s="5">
        <f t="shared" si="92"/>
        <v>0</v>
      </c>
      <c r="AP225" s="6">
        <f>+AN225+SUM($D$16:$E$18)-SUM($AL$27:AL225)</f>
        <v>26589.460018475689</v>
      </c>
      <c r="AQ225" s="10">
        <f t="shared" si="100"/>
        <v>1.7367877143614763E-4</v>
      </c>
      <c r="AR225" s="10">
        <f>+AN225/SUM(AL$27:AL225)-1</f>
        <v>4.622736794958282E-2</v>
      </c>
      <c r="AT225" s="1"/>
    </row>
    <row r="226" spans="1:46" x14ac:dyDescent="0.25">
      <c r="A226" s="1">
        <v>40477</v>
      </c>
      <c r="B226">
        <v>8.3390000000000004</v>
      </c>
      <c r="G226">
        <f t="shared" si="93"/>
        <v>1414.8921239941012</v>
      </c>
      <c r="H226">
        <f t="shared" si="94"/>
        <v>1355.0745994504894</v>
      </c>
      <c r="I226" s="5">
        <f t="shared" si="83"/>
        <v>0</v>
      </c>
      <c r="J226" s="6">
        <f>+H226+SUM($D$16:$E$16)-SUM($F$27:F226)</f>
        <v>8045.5043889241724</v>
      </c>
      <c r="K226" s="10">
        <f t="shared" si="95"/>
        <v>2.1455202080349345E-3</v>
      </c>
      <c r="L226" s="10">
        <f>+H226/SUM(F$27:F226)-1</f>
        <v>0.10207175470724117</v>
      </c>
      <c r="M226">
        <v>6.1920000000000002</v>
      </c>
      <c r="R226">
        <f t="shared" si="96"/>
        <v>1126.820547061742</v>
      </c>
      <c r="S226">
        <f t="shared" si="97"/>
        <v>1049.5530368887157</v>
      </c>
      <c r="T226" s="5">
        <f t="shared" si="84"/>
        <v>0</v>
      </c>
      <c r="U226" s="6">
        <f>+S226+SUM($D$17:$E$17)-SUM($Q$27:Q226)</f>
        <v>6625.0401947834525</v>
      </c>
      <c r="V226" s="10">
        <f t="shared" si="85"/>
        <v>-6.1366248455663186E-4</v>
      </c>
      <c r="W226" s="10">
        <f>+S226/SUM(Q$27:Q226)-1</f>
        <v>2.4441074581356803E-2</v>
      </c>
      <c r="X226">
        <v>2.9140000000000001</v>
      </c>
      <c r="AC226">
        <f t="shared" si="98"/>
        <v>1986.8680655256092</v>
      </c>
      <c r="AD226">
        <f t="shared" si="99"/>
        <v>1903.6134637302757</v>
      </c>
      <c r="AE226" s="5">
        <f t="shared" si="86"/>
        <v>0</v>
      </c>
      <c r="AF226" s="6">
        <f>+AD226+SUM($D$18:$E$18)-SUM($AB$27:AB226)</f>
        <v>11939.258147940802</v>
      </c>
      <c r="AG226" s="10">
        <f t="shared" si="87"/>
        <v>6.0223505531475929E-4</v>
      </c>
      <c r="AH226" s="10">
        <f>+AD226/SUM(AB$27:AB226)-1</f>
        <v>3.2129464118705764E-2</v>
      </c>
      <c r="AI226" s="6">
        <f t="shared" si="88"/>
        <v>0</v>
      </c>
      <c r="AL226" s="6">
        <f t="shared" si="89"/>
        <v>0</v>
      </c>
      <c r="AM226" s="6">
        <f t="shared" si="90"/>
        <v>4528.5807365814526</v>
      </c>
      <c r="AN226" s="6">
        <f t="shared" si="91"/>
        <v>4308.241100069481</v>
      </c>
      <c r="AO226" s="5">
        <f t="shared" si="92"/>
        <v>0</v>
      </c>
      <c r="AP226" s="6">
        <f>+AN226+SUM($D$16:$E$18)-SUM($AL$27:AL226)</f>
        <v>26609.802731648429</v>
      </c>
      <c r="AQ226" s="10">
        <f t="shared" si="100"/>
        <v>7.6506680310939323E-4</v>
      </c>
      <c r="AR226" s="10">
        <f>+AN226/SUM(AL$27:AL226)-1</f>
        <v>5.1190895845838025E-2</v>
      </c>
      <c r="AT226" s="1"/>
    </row>
    <row r="227" spans="1:46" x14ac:dyDescent="0.25">
      <c r="A227" s="1">
        <v>40478</v>
      </c>
      <c r="B227">
        <v>8.2680000000000007</v>
      </c>
      <c r="G227">
        <f t="shared" si="93"/>
        <v>1402.8454348462919</v>
      </c>
      <c r="H227">
        <f t="shared" si="94"/>
        <v>1343.5372092884813</v>
      </c>
      <c r="I227" s="5">
        <f t="shared" si="83"/>
        <v>0</v>
      </c>
      <c r="J227" s="6">
        <f>+H227+SUM($D$16:$E$16)-SUM($F$27:F227)</f>
        <v>8033.9669987621646</v>
      </c>
      <c r="K227" s="10">
        <f t="shared" si="95"/>
        <v>-1.4340170117724815E-3</v>
      </c>
      <c r="L227" s="10">
        <f>+H227/SUM(F$27:F227)-1</f>
        <v>9.2688483981229197E-2</v>
      </c>
      <c r="M227">
        <v>6.1459999999999999</v>
      </c>
      <c r="R227">
        <f t="shared" si="96"/>
        <v>1118.4494641862832</v>
      </c>
      <c r="S227">
        <f t="shared" si="97"/>
        <v>1041.7559697542065</v>
      </c>
      <c r="T227" s="5">
        <f t="shared" si="84"/>
        <v>0</v>
      </c>
      <c r="U227" s="6">
        <f>+S227+SUM($D$17:$E$17)-SUM($Q$27:Q227)</f>
        <v>6617.2431276489433</v>
      </c>
      <c r="V227" s="10">
        <f t="shared" si="85"/>
        <v>-1.1769086534220152E-3</v>
      </c>
      <c r="W227" s="10">
        <f>+S227/SUM(Q$27:Q227)-1</f>
        <v>1.683056272238681E-2</v>
      </c>
      <c r="X227">
        <v>2.91</v>
      </c>
      <c r="AC227">
        <f t="shared" si="98"/>
        <v>1984.1407243237895</v>
      </c>
      <c r="AD227">
        <f t="shared" si="99"/>
        <v>1901.0004047546679</v>
      </c>
      <c r="AE227" s="5">
        <f t="shared" si="86"/>
        <v>0</v>
      </c>
      <c r="AF227" s="6">
        <f>+AD227+SUM($D$18:$E$18)-SUM($AB$27:AB227)</f>
        <v>11936.645088965195</v>
      </c>
      <c r="AG227" s="10">
        <f t="shared" si="87"/>
        <v>-2.1886275874327676E-4</v>
      </c>
      <c r="AH227" s="10">
        <f>+AD227/SUM(AB$27:AB227)-1</f>
        <v>3.0712676933916994E-2</v>
      </c>
      <c r="AI227" s="6">
        <f t="shared" si="88"/>
        <v>0</v>
      </c>
      <c r="AL227" s="6">
        <f t="shared" si="89"/>
        <v>0</v>
      </c>
      <c r="AM227" s="6">
        <f t="shared" si="90"/>
        <v>4505.4356233563649</v>
      </c>
      <c r="AN227" s="6">
        <f t="shared" si="91"/>
        <v>4286.2935837973555</v>
      </c>
      <c r="AO227" s="5">
        <f t="shared" si="92"/>
        <v>0</v>
      </c>
      <c r="AP227" s="6">
        <f>+AN227+SUM($D$16:$E$18)-SUM($AL$27:AL227)</f>
        <v>26587.855215376305</v>
      </c>
      <c r="AQ227" s="10">
        <f t="shared" si="100"/>
        <v>-8.2479064175933203E-4</v>
      </c>
      <c r="AR227" s="10">
        <f>+AN227/SUM(AL$27:AL227)-1</f>
        <v>4.583580341813831E-2</v>
      </c>
      <c r="AT227" s="1"/>
    </row>
    <row r="228" spans="1:46" x14ac:dyDescent="0.25">
      <c r="A228" s="1">
        <v>40479</v>
      </c>
      <c r="B228">
        <v>8.2309999999999999</v>
      </c>
      <c r="G228">
        <f t="shared" si="93"/>
        <v>1396.56758275518</v>
      </c>
      <c r="H228">
        <f t="shared" si="94"/>
        <v>1337.5247665279981</v>
      </c>
      <c r="I228" s="5">
        <f t="shared" si="83"/>
        <v>0</v>
      </c>
      <c r="J228" s="6">
        <f>+H228+SUM($D$16:$E$16)-SUM($F$27:F228)</f>
        <v>8027.9545560016822</v>
      </c>
      <c r="K228" s="10">
        <f t="shared" si="95"/>
        <v>-7.4837782647207973E-4</v>
      </c>
      <c r="L228" s="10">
        <f>+H228/SUM(F$27:F228)-1</f>
        <v>8.7798610504293162E-2</v>
      </c>
      <c r="M228">
        <v>6.1680000000000001</v>
      </c>
      <c r="R228">
        <f t="shared" si="96"/>
        <v>1122.4530255615025</v>
      </c>
      <c r="S228">
        <f t="shared" si="97"/>
        <v>1045.4850018620152</v>
      </c>
      <c r="T228" s="5">
        <f t="shared" si="84"/>
        <v>0</v>
      </c>
      <c r="U228" s="6">
        <f>+S228+SUM($D$17:$E$17)-SUM($Q$27:Q228)</f>
        <v>6620.9721597567523</v>
      </c>
      <c r="V228" s="10">
        <f t="shared" si="85"/>
        <v>5.6353258235719572E-4</v>
      </c>
      <c r="W228" s="10">
        <f>+S228/SUM(Q$27:Q228)-1</f>
        <v>2.0470372741894005E-2</v>
      </c>
      <c r="X228">
        <v>2.9079999999999999</v>
      </c>
      <c r="AC228">
        <f t="shared" si="98"/>
        <v>1982.7770537228796</v>
      </c>
      <c r="AD228">
        <f t="shared" si="99"/>
        <v>1899.6938752668639</v>
      </c>
      <c r="AE228" s="5">
        <f t="shared" si="86"/>
        <v>0</v>
      </c>
      <c r="AF228" s="6">
        <f>+AD228+SUM($D$18:$E$18)-SUM($AB$27:AB228)</f>
        <v>11935.338559477392</v>
      </c>
      <c r="AG228" s="10">
        <f t="shared" si="87"/>
        <v>-1.0945533506823146E-4</v>
      </c>
      <c r="AH228" s="10">
        <f>+AD228/SUM(AB$27:AB228)-1</f>
        <v>3.0004283341522386E-2</v>
      </c>
      <c r="AI228" s="6">
        <f t="shared" si="88"/>
        <v>0</v>
      </c>
      <c r="AL228" s="6">
        <f t="shared" si="89"/>
        <v>0</v>
      </c>
      <c r="AM228" s="6">
        <f t="shared" si="90"/>
        <v>4501.7976620395621</v>
      </c>
      <c r="AN228" s="6">
        <f t="shared" si="91"/>
        <v>4282.7036436568769</v>
      </c>
      <c r="AO228" s="5">
        <f t="shared" si="92"/>
        <v>0</v>
      </c>
      <c r="AP228" s="6">
        <f>+AN228+SUM($D$16:$E$18)-SUM($AL$27:AL228)</f>
        <v>26584.265275235826</v>
      </c>
      <c r="AQ228" s="10">
        <f t="shared" si="100"/>
        <v>-1.3502180267632724E-4</v>
      </c>
      <c r="AR228" s="10">
        <f>+AN228/SUM(AL$27:AL228)-1</f>
        <v>4.4959874633131003E-2</v>
      </c>
      <c r="AT228" s="1"/>
    </row>
    <row r="229" spans="1:46" x14ac:dyDescent="0.25">
      <c r="A229" s="1">
        <v>40480</v>
      </c>
      <c r="B229">
        <v>8.2469999999999999</v>
      </c>
      <c r="G229">
        <f t="shared" si="93"/>
        <v>1399.2823296053905</v>
      </c>
      <c r="H229">
        <f t="shared" si="94"/>
        <v>1340.1247417757745</v>
      </c>
      <c r="I229" s="5">
        <f t="shared" si="83"/>
        <v>0</v>
      </c>
      <c r="J229" s="6">
        <f>+H229+SUM($D$16:$E$16)-SUM($F$27:F229)</f>
        <v>8030.5545312494587</v>
      </c>
      <c r="K229" s="10">
        <f t="shared" si="95"/>
        <v>3.2386521742733265E-4</v>
      </c>
      <c r="L229" s="10">
        <f>+H229/SUM(F$27:F229)-1</f>
        <v>8.9913150386211393E-2</v>
      </c>
      <c r="M229">
        <v>6.1639999999999997</v>
      </c>
      <c r="R229">
        <f t="shared" si="96"/>
        <v>1121.7251053114626</v>
      </c>
      <c r="S229">
        <f t="shared" si="97"/>
        <v>1044.8069960242317</v>
      </c>
      <c r="T229" s="5">
        <f t="shared" si="84"/>
        <v>0</v>
      </c>
      <c r="U229" s="6">
        <f>+S229+SUM($D$17:$E$17)-SUM($Q$27:Q229)</f>
        <v>6620.2941539189687</v>
      </c>
      <c r="V229" s="10">
        <f t="shared" si="85"/>
        <v>-1.0240276222650557E-4</v>
      </c>
      <c r="W229" s="10">
        <f>+S229/SUM(Q$27:Q229)-1</f>
        <v>1.9808589101983465E-2</v>
      </c>
      <c r="X229">
        <v>2.911</v>
      </c>
      <c r="AC229">
        <f t="shared" si="98"/>
        <v>1984.8225596242444</v>
      </c>
      <c r="AD229">
        <f t="shared" si="99"/>
        <v>1901.6536694985696</v>
      </c>
      <c r="AE229" s="5">
        <f t="shared" si="86"/>
        <v>0</v>
      </c>
      <c r="AF229" s="6">
        <f>+AD229+SUM($D$18:$E$18)-SUM($AB$27:AB229)</f>
        <v>11937.298353709097</v>
      </c>
      <c r="AG229" s="10">
        <f t="shared" si="87"/>
        <v>1.6420097527514166E-4</v>
      </c>
      <c r="AH229" s="10">
        <f>+AD229/SUM(AB$27:AB229)-1</f>
        <v>3.1066873730114075E-2</v>
      </c>
      <c r="AI229" s="6">
        <f t="shared" si="88"/>
        <v>0</v>
      </c>
      <c r="AL229" s="6">
        <f t="shared" si="89"/>
        <v>0</v>
      </c>
      <c r="AM229" s="6">
        <f t="shared" si="90"/>
        <v>4505.8299945410972</v>
      </c>
      <c r="AN229" s="6">
        <f t="shared" si="91"/>
        <v>4286.5854072985758</v>
      </c>
      <c r="AO229" s="5">
        <f t="shared" si="92"/>
        <v>0</v>
      </c>
      <c r="AP229" s="6">
        <f>+AN229+SUM($D$16:$E$18)-SUM($AL$27:AL229)</f>
        <v>26588.147038877523</v>
      </c>
      <c r="AQ229" s="10">
        <f t="shared" si="100"/>
        <v>1.460173377563212E-4</v>
      </c>
      <c r="AR229" s="10">
        <f>+AN229/SUM(AL$27:AL229)-1</f>
        <v>4.5907007002281119E-2</v>
      </c>
      <c r="AT229" s="1"/>
    </row>
    <row r="230" spans="1:46" x14ac:dyDescent="0.25">
      <c r="A230" s="1">
        <v>40484</v>
      </c>
      <c r="B230">
        <v>8.3019999999999996</v>
      </c>
      <c r="G230">
        <f t="shared" si="93"/>
        <v>1408.614271902989</v>
      </c>
      <c r="H230">
        <f t="shared" si="94"/>
        <v>1349.0621566900058</v>
      </c>
      <c r="I230" s="5">
        <f t="shared" si="83"/>
        <v>0</v>
      </c>
      <c r="J230" s="6">
        <f>+H230+SUM($D$16:$E$16)-SUM($F$27:F230)</f>
        <v>8039.49194616369</v>
      </c>
      <c r="K230" s="10">
        <f t="shared" si="95"/>
        <v>1.1129262468057011E-3</v>
      </c>
      <c r="L230" s="10">
        <f>+H230/SUM(F$27:F230)-1</f>
        <v>9.7181881230304912E-2</v>
      </c>
      <c r="M230">
        <v>6.2130000000000001</v>
      </c>
      <c r="R230">
        <f t="shared" si="96"/>
        <v>1130.6421283744512</v>
      </c>
      <c r="S230">
        <f t="shared" si="97"/>
        <v>1053.1125675370786</v>
      </c>
      <c r="T230" s="5">
        <f t="shared" si="84"/>
        <v>0</v>
      </c>
      <c r="U230" s="6">
        <f>+S230+SUM($D$17:$E$17)-SUM($Q$27:Q230)</f>
        <v>6628.5997254318154</v>
      </c>
      <c r="V230" s="10">
        <f t="shared" si="85"/>
        <v>1.2545623079194268E-3</v>
      </c>
      <c r="W230" s="10">
        <f>+S230/SUM(Q$27:Q230)-1</f>
        <v>2.791543869088664E-2</v>
      </c>
      <c r="X230">
        <v>2.9089999999999998</v>
      </c>
      <c r="AC230">
        <f t="shared" si="98"/>
        <v>1983.4588890233345</v>
      </c>
      <c r="AD230">
        <f t="shared" si="99"/>
        <v>1900.3471400107655</v>
      </c>
      <c r="AE230" s="5">
        <f t="shared" si="86"/>
        <v>0</v>
      </c>
      <c r="AF230" s="6">
        <f>+AD230+SUM($D$18:$E$18)-SUM($AB$27:AB230)</f>
        <v>11935.991824221293</v>
      </c>
      <c r="AG230" s="10">
        <f t="shared" si="87"/>
        <v>-1.0944934516088356E-4</v>
      </c>
      <c r="AH230" s="10">
        <f>+AD230/SUM(AB$27:AB230)-1</f>
        <v>3.0358480137719468E-2</v>
      </c>
      <c r="AI230" s="6">
        <f t="shared" si="88"/>
        <v>0</v>
      </c>
      <c r="AL230" s="6">
        <f t="shared" si="89"/>
        <v>0</v>
      </c>
      <c r="AM230" s="6">
        <f t="shared" si="90"/>
        <v>4522.7152893007751</v>
      </c>
      <c r="AN230" s="6">
        <f t="shared" si="91"/>
        <v>4302.5218642378495</v>
      </c>
      <c r="AO230" s="5">
        <f t="shared" si="92"/>
        <v>0</v>
      </c>
      <c r="AP230" s="6">
        <f>+AN230+SUM($D$16:$E$18)-SUM($AL$27:AL230)</f>
        <v>26604.083495816798</v>
      </c>
      <c r="AQ230" s="10">
        <f t="shared" si="100"/>
        <v>5.9938200717679635E-4</v>
      </c>
      <c r="AR230" s="10">
        <f>+AN230/SUM(AL$27:AL230)-1</f>
        <v>4.9795428763619975E-2</v>
      </c>
      <c r="AT230" s="1"/>
    </row>
    <row r="231" spans="1:46" x14ac:dyDescent="0.25">
      <c r="A231" s="1">
        <v>40485</v>
      </c>
      <c r="B231">
        <v>8.3640000000000008</v>
      </c>
      <c r="G231">
        <f t="shared" si="93"/>
        <v>1419.1339159475549</v>
      </c>
      <c r="H231">
        <f t="shared" si="94"/>
        <v>1359.1370607751396</v>
      </c>
      <c r="I231" s="5">
        <f t="shared" si="83"/>
        <v>0</v>
      </c>
      <c r="J231" s="6">
        <f>+H231+SUM($D$16:$E$16)-SUM($F$27:F231)</f>
        <v>8049.5668502488234</v>
      </c>
      <c r="K231" s="10">
        <f t="shared" si="95"/>
        <v>1.2531767122350157E-3</v>
      </c>
      <c r="L231" s="10">
        <f>+H231/SUM(F$27:F231)-1</f>
        <v>0.10537572327273814</v>
      </c>
      <c r="M231">
        <v>6.1820000000000004</v>
      </c>
      <c r="R231">
        <f t="shared" si="96"/>
        <v>1125.0007464366422</v>
      </c>
      <c r="S231">
        <f t="shared" si="97"/>
        <v>1047.8580222942571</v>
      </c>
      <c r="T231" s="5">
        <f t="shared" si="84"/>
        <v>0</v>
      </c>
      <c r="U231" s="6">
        <f>+S231+SUM($D$17:$E$17)-SUM($Q$27:Q231)</f>
        <v>6623.3451801889942</v>
      </c>
      <c r="V231" s="10">
        <f t="shared" si="85"/>
        <v>-7.9270818279475463E-4</v>
      </c>
      <c r="W231" s="10">
        <f>+S231/SUM(Q$27:Q231)-1</f>
        <v>2.2786615481580563E-2</v>
      </c>
      <c r="X231">
        <v>2.907</v>
      </c>
      <c r="AC231">
        <f t="shared" si="98"/>
        <v>1982.0952184224248</v>
      </c>
      <c r="AD231">
        <f t="shared" si="99"/>
        <v>1899.0406105229617</v>
      </c>
      <c r="AE231" s="5">
        <f t="shared" si="86"/>
        <v>0</v>
      </c>
      <c r="AF231" s="6">
        <f>+AD231+SUM($D$18:$E$18)-SUM($AB$27:AB231)</f>
        <v>11934.685294733488</v>
      </c>
      <c r="AG231" s="10">
        <f t="shared" si="87"/>
        <v>-1.0946132563138811E-4</v>
      </c>
      <c r="AH231" s="10">
        <f>+AD231/SUM(AB$27:AB231)-1</f>
        <v>2.9650086545325083E-2</v>
      </c>
      <c r="AI231" s="6">
        <f t="shared" si="88"/>
        <v>0</v>
      </c>
      <c r="AL231" s="6">
        <f t="shared" si="89"/>
        <v>0</v>
      </c>
      <c r="AM231" s="6">
        <f t="shared" si="90"/>
        <v>4526.2298808066225</v>
      </c>
      <c r="AN231" s="6">
        <f t="shared" si="91"/>
        <v>4306.0356935923592</v>
      </c>
      <c r="AO231" s="5">
        <f t="shared" si="92"/>
        <v>0</v>
      </c>
      <c r="AP231" s="6">
        <f>+AN231+SUM($D$16:$E$18)-SUM($AL$27:AL231)</f>
        <v>26607.597325171308</v>
      </c>
      <c r="AQ231" s="10">
        <f t="shared" si="100"/>
        <v>1.3207857188768379E-4</v>
      </c>
      <c r="AR231" s="10">
        <f>+AN231/SUM(AL$27:AL231)-1</f>
        <v>5.065278686898611E-2</v>
      </c>
      <c r="AT231" s="1"/>
    </row>
    <row r="232" spans="1:46" x14ac:dyDescent="0.25">
      <c r="A232" s="1">
        <v>40486</v>
      </c>
      <c r="B232">
        <v>8.3829999999999991</v>
      </c>
      <c r="G232">
        <f t="shared" si="93"/>
        <v>1422.3576778321794</v>
      </c>
      <c r="H232">
        <f t="shared" si="94"/>
        <v>1362.2245313818737</v>
      </c>
      <c r="I232" s="5">
        <f t="shared" si="83"/>
        <v>0</v>
      </c>
      <c r="J232" s="6">
        <f>+H232+SUM($D$16:$E$16)-SUM($F$27:F232)</f>
        <v>8052.6543208555568</v>
      </c>
      <c r="K232" s="10">
        <f t="shared" si="95"/>
        <v>3.8355735956629999E-4</v>
      </c>
      <c r="L232" s="10">
        <f>+H232/SUM(F$27:F232)-1</f>
        <v>0.10788673938251558</v>
      </c>
      <c r="M232">
        <v>6.2709999999999999</v>
      </c>
      <c r="R232">
        <f t="shared" si="96"/>
        <v>1141.1969720000297</v>
      </c>
      <c r="S232">
        <f t="shared" si="97"/>
        <v>1062.9436521849379</v>
      </c>
      <c r="T232" s="5">
        <f t="shared" si="84"/>
        <v>0</v>
      </c>
      <c r="U232" s="6">
        <f>+S232+SUM($D$17:$E$17)-SUM($Q$27:Q232)</f>
        <v>6638.4308100796752</v>
      </c>
      <c r="V232" s="10">
        <f t="shared" si="85"/>
        <v>2.2776451295039024E-3</v>
      </c>
      <c r="W232" s="10">
        <f>+S232/SUM(Q$27:Q232)-1</f>
        <v>3.751130146958781E-2</v>
      </c>
      <c r="X232">
        <v>2.907</v>
      </c>
      <c r="AC232">
        <f t="shared" si="98"/>
        <v>1982.0952184224248</v>
      </c>
      <c r="AD232">
        <f t="shared" si="99"/>
        <v>1899.0406105229617</v>
      </c>
      <c r="AE232" s="5">
        <f t="shared" si="86"/>
        <v>0</v>
      </c>
      <c r="AF232" s="6">
        <f>+AD232+SUM($D$18:$E$18)-SUM($AB$27:AB232)</f>
        <v>11934.685294733488</v>
      </c>
      <c r="AG232" s="10">
        <f t="shared" si="87"/>
        <v>0</v>
      </c>
      <c r="AH232" s="10">
        <f>+AD232/SUM(AB$27:AB232)-1</f>
        <v>2.9650086545325083E-2</v>
      </c>
      <c r="AI232" s="6">
        <f t="shared" si="88"/>
        <v>0</v>
      </c>
      <c r="AL232" s="6">
        <f t="shared" si="89"/>
        <v>0</v>
      </c>
      <c r="AM232" s="6">
        <f t="shared" si="90"/>
        <v>4545.6498682546335</v>
      </c>
      <c r="AN232" s="6">
        <f t="shared" si="91"/>
        <v>4324.2087940897727</v>
      </c>
      <c r="AO232" s="5">
        <f t="shared" si="92"/>
        <v>0</v>
      </c>
      <c r="AP232" s="6">
        <f>+AN232+SUM($D$16:$E$18)-SUM($AL$27:AL232)</f>
        <v>26625.770425668721</v>
      </c>
      <c r="AQ232" s="10">
        <f t="shared" si="100"/>
        <v>6.8300419144651237E-4</v>
      </c>
      <c r="AR232" s="10">
        <f>+AN232/SUM(AL$27:AL232)-1</f>
        <v>5.5086939310423189E-2</v>
      </c>
      <c r="AT232" s="1"/>
    </row>
    <row r="233" spans="1:46" x14ac:dyDescent="0.25">
      <c r="A233" s="1">
        <v>40487</v>
      </c>
      <c r="B233">
        <v>8.5169999999999995</v>
      </c>
      <c r="G233">
        <f t="shared" si="93"/>
        <v>1445.0936827026926</v>
      </c>
      <c r="H233">
        <f t="shared" si="94"/>
        <v>1383.9993240820015</v>
      </c>
      <c r="I233" s="5">
        <f t="shared" si="83"/>
        <v>0</v>
      </c>
      <c r="J233" s="6">
        <f>+H233+SUM($D$16:$E$16)-SUM($F$27:F233)</f>
        <v>8074.4291135556859</v>
      </c>
      <c r="K233" s="10">
        <f t="shared" si="95"/>
        <v>2.704051587528733E-3</v>
      </c>
      <c r="L233" s="10">
        <f>+H233/SUM(F$27:F233)-1</f>
        <v>0.12559601089358052</v>
      </c>
      <c r="M233">
        <v>6.266</v>
      </c>
      <c r="R233">
        <f t="shared" si="96"/>
        <v>1140.28707168748</v>
      </c>
      <c r="S233">
        <f t="shared" si="97"/>
        <v>1062.0961448877088</v>
      </c>
      <c r="T233" s="5">
        <f t="shared" si="84"/>
        <v>0</v>
      </c>
      <c r="U233" s="6">
        <f>+S233+SUM($D$17:$E$17)-SUM($Q$27:Q233)</f>
        <v>6637.5833027824456</v>
      </c>
      <c r="V233" s="10">
        <f t="shared" si="85"/>
        <v>-1.2766681185305551E-4</v>
      </c>
      <c r="W233" s="10">
        <f>+S233/SUM(Q$27:Q233)-1</f>
        <v>3.6684071919699912E-2</v>
      </c>
      <c r="X233">
        <v>2.93</v>
      </c>
      <c r="AC233">
        <f t="shared" si="98"/>
        <v>1997.7774303328877</v>
      </c>
      <c r="AD233">
        <f t="shared" si="99"/>
        <v>1914.0656996327066</v>
      </c>
      <c r="AE233" s="5">
        <f t="shared" si="86"/>
        <v>0</v>
      </c>
      <c r="AF233" s="6">
        <f>+AD233+SUM($D$18:$E$18)-SUM($AB$27:AB233)</f>
        <v>11949.710383843234</v>
      </c>
      <c r="AG233" s="10">
        <f t="shared" si="87"/>
        <v>1.2589430503355814E-3</v>
      </c>
      <c r="AH233" s="10">
        <f>+AD233/SUM(AB$27:AB233)-1</f>
        <v>3.7796612857861289E-2</v>
      </c>
      <c r="AI233" s="6">
        <f t="shared" si="88"/>
        <v>0</v>
      </c>
      <c r="AL233" s="6">
        <f t="shared" si="89"/>
        <v>0</v>
      </c>
      <c r="AM233" s="6">
        <f t="shared" si="90"/>
        <v>4583.15818472306</v>
      </c>
      <c r="AN233" s="6">
        <f t="shared" si="91"/>
        <v>4360.1611686024171</v>
      </c>
      <c r="AO233" s="5">
        <f t="shared" si="92"/>
        <v>0</v>
      </c>
      <c r="AP233" s="6">
        <f>+AN233+SUM($D$16:$E$18)-SUM($AL$27:AL233)</f>
        <v>26661.722800181367</v>
      </c>
      <c r="AQ233" s="10">
        <f t="shared" si="100"/>
        <v>1.3502848532782608E-3</v>
      </c>
      <c r="AR233" s="10">
        <f>+AN233/SUM(AL$27:AL233)-1</f>
        <v>6.3859152353727966E-2</v>
      </c>
      <c r="AT233" s="1"/>
    </row>
    <row r="234" spans="1:46" x14ac:dyDescent="0.25">
      <c r="A234" s="1">
        <v>40490</v>
      </c>
      <c r="B234">
        <v>8.5649999999999995</v>
      </c>
      <c r="C234">
        <f>+$C$16</f>
        <v>60</v>
      </c>
      <c r="D234" s="7">
        <f>+$H$16</f>
        <v>0.66694736842105262</v>
      </c>
      <c r="E234" s="7">
        <f>+$J$16</f>
        <v>0.46199999999999997</v>
      </c>
      <c r="F234" s="6">
        <f>+C234-D234-E234</f>
        <v>58.871052631578941</v>
      </c>
      <c r="G234">
        <f t="shared" si="93"/>
        <v>1512.1089758849032</v>
      </c>
      <c r="H234">
        <f t="shared" si="94"/>
        <v>1450.6703024569099</v>
      </c>
      <c r="I234" s="5">
        <f t="shared" si="83"/>
        <v>276180</v>
      </c>
      <c r="J234" s="6">
        <f>+H234+SUM($D$16:$E$16)-SUM($F$27:F234)</f>
        <v>8082.2290392990153</v>
      </c>
      <c r="K234" s="10">
        <f t="shared" si="95"/>
        <v>9.6600337109098433E-4</v>
      </c>
      <c r="L234" s="10">
        <f>+H234/SUM(F$27:F234)-1</f>
        <v>0.12591108647157156</v>
      </c>
      <c r="M234">
        <v>6.2549999999999999</v>
      </c>
      <c r="N234">
        <f>+$C$17</f>
        <v>50</v>
      </c>
      <c r="O234" s="7">
        <f>+$H$17</f>
        <v>0.5557894736842105</v>
      </c>
      <c r="P234" s="7">
        <f>+$J$17</f>
        <v>0.38500000000000001</v>
      </c>
      <c r="Q234" s="6">
        <f>+N234-O234-P234</f>
        <v>49.059210526315795</v>
      </c>
      <c r="R234">
        <f t="shared" si="96"/>
        <v>1188.2852909998703</v>
      </c>
      <c r="S234">
        <f t="shared" si="97"/>
        <v>1109.2908393601203</v>
      </c>
      <c r="T234" s="5">
        <f t="shared" si="84"/>
        <v>230150</v>
      </c>
      <c r="U234" s="6">
        <f>+S234+SUM($D$17:$E$17)-SUM($Q$27:Q234)</f>
        <v>6635.7187867285411</v>
      </c>
      <c r="V234" s="10">
        <f t="shared" si="85"/>
        <v>-2.809028480476039E-4</v>
      </c>
      <c r="W234" s="10">
        <f>+S234/SUM(Q$27:Q234)-1</f>
        <v>3.3270972955179001E-2</v>
      </c>
      <c r="X234">
        <v>2.9409999999999998</v>
      </c>
      <c r="Y234">
        <f>+$C$18</f>
        <v>90</v>
      </c>
      <c r="Z234" s="7">
        <f>+$H$18</f>
        <v>1.0004210526315789</v>
      </c>
      <c r="AA234" s="7">
        <f>+$J$18</f>
        <v>0.69300000000000006</v>
      </c>
      <c r="AB234" s="6">
        <f>+Y234-Z234-AA234</f>
        <v>88.306578947368422</v>
      </c>
      <c r="AC234">
        <f t="shared" si="98"/>
        <v>2093.5841975852595</v>
      </c>
      <c r="AD234">
        <f t="shared" si="99"/>
        <v>2009.5581907629962</v>
      </c>
      <c r="AE234" s="5">
        <f t="shared" si="86"/>
        <v>414270</v>
      </c>
      <c r="AF234" s="6">
        <f>+AD234+SUM($D$18:$E$18)-SUM($AB$27:AB234)</f>
        <v>11956.896296026154</v>
      </c>
      <c r="AG234" s="10">
        <f t="shared" si="87"/>
        <v>6.0134613744589061E-4</v>
      </c>
      <c r="AH234" s="10">
        <f>+AD234/SUM(AB$27:AB234)-1</f>
        <v>3.978776434489828E-2</v>
      </c>
      <c r="AI234" s="6">
        <f t="shared" si="88"/>
        <v>200</v>
      </c>
      <c r="AL234" s="6">
        <f t="shared" si="89"/>
        <v>196.23684210526315</v>
      </c>
      <c r="AM234" s="6">
        <f t="shared" si="90"/>
        <v>4793.978464470033</v>
      </c>
      <c r="AN234" s="6">
        <f t="shared" si="91"/>
        <v>4569.5193325800265</v>
      </c>
      <c r="AO234" s="5">
        <f t="shared" si="92"/>
        <v>920600</v>
      </c>
      <c r="AP234" s="6">
        <f>+AN234+SUM($D$16:$E$18)-SUM($AL$27:AL234)</f>
        <v>26674.844122053713</v>
      </c>
      <c r="AQ234" s="10">
        <f t="shared" si="100"/>
        <v>4.9214081065529491E-4</v>
      </c>
      <c r="AR234" s="10">
        <f>+AN234/SUM(AL$27:AL234)-1</f>
        <v>6.3996486016000276E-2</v>
      </c>
      <c r="AT234" s="1"/>
    </row>
    <row r="235" spans="1:46" x14ac:dyDescent="0.25">
      <c r="A235" s="1">
        <v>40491</v>
      </c>
      <c r="B235">
        <v>8.5589999999999993</v>
      </c>
      <c r="G235">
        <f t="shared" si="93"/>
        <v>1511.0497051487316</v>
      </c>
      <c r="H235">
        <f t="shared" si="94"/>
        <v>1449.6540710716511</v>
      </c>
      <c r="I235" s="5">
        <f t="shared" si="83"/>
        <v>0</v>
      </c>
      <c r="J235" s="6">
        <f>+H235+SUM($D$16:$E$16)-SUM($F$27:F235)</f>
        <v>8081.2128079137556</v>
      </c>
      <c r="K235" s="10">
        <f t="shared" si="95"/>
        <v>-1.2573652396119517E-4</v>
      </c>
      <c r="L235" s="10">
        <f>+H235/SUM(F$27:F235)-1</f>
        <v>0.12512235716406073</v>
      </c>
      <c r="M235">
        <v>6.2869999999999999</v>
      </c>
      <c r="R235">
        <f t="shared" si="96"/>
        <v>1194.3644483638984</v>
      </c>
      <c r="S235">
        <f t="shared" si="97"/>
        <v>1114.9658684343847</v>
      </c>
      <c r="T235" s="5">
        <f t="shared" si="84"/>
        <v>0</v>
      </c>
      <c r="U235" s="6">
        <f>+S235+SUM($D$17:$E$17)-SUM($Q$27:Q235)</f>
        <v>6641.3938158028059</v>
      </c>
      <c r="V235" s="10">
        <f t="shared" si="85"/>
        <v>8.5522446876673541E-4</v>
      </c>
      <c r="W235" s="10">
        <f>+S235/SUM(Q$27:Q235)-1</f>
        <v>3.8557091441919988E-2</v>
      </c>
      <c r="X235">
        <v>2.9350000000000001</v>
      </c>
      <c r="AC235">
        <f t="shared" si="98"/>
        <v>2089.3130295521037</v>
      </c>
      <c r="AD235">
        <f t="shared" si="99"/>
        <v>2005.4584460691581</v>
      </c>
      <c r="AE235" s="5">
        <f t="shared" si="86"/>
        <v>0</v>
      </c>
      <c r="AF235" s="6">
        <f>+AD235+SUM($D$18:$E$18)-SUM($AB$27:AB235)</f>
        <v>11952.796551332316</v>
      </c>
      <c r="AG235" s="10">
        <f t="shared" si="87"/>
        <v>-3.4287699686752493E-4</v>
      </c>
      <c r="AH235" s="10">
        <f>+AD235/SUM(AB$27:AB235)-1</f>
        <v>3.7666470027975851E-2</v>
      </c>
      <c r="AI235" s="6">
        <f t="shared" si="88"/>
        <v>0</v>
      </c>
      <c r="AL235" s="6">
        <f t="shared" si="89"/>
        <v>0</v>
      </c>
      <c r="AM235" s="6">
        <f t="shared" si="90"/>
        <v>4794.7271830647333</v>
      </c>
      <c r="AN235" s="6">
        <f t="shared" si="91"/>
        <v>4570.0783855751943</v>
      </c>
      <c r="AO235" s="5">
        <f t="shared" si="92"/>
        <v>0</v>
      </c>
      <c r="AP235" s="6">
        <f>+AN235+SUM($D$16:$E$18)-SUM($AL$27:AL235)</f>
        <v>26675.403175048879</v>
      </c>
      <c r="AQ235" s="10">
        <f t="shared" si="100"/>
        <v>2.0958060433562409E-5</v>
      </c>
      <c r="AR235" s="10">
        <f>+AN235/SUM(AL$27:AL235)-1</f>
        <v>6.4126659537340869E-2</v>
      </c>
      <c r="AT235" s="1"/>
    </row>
    <row r="236" spans="1:46" x14ac:dyDescent="0.25">
      <c r="A236" s="1">
        <v>40492</v>
      </c>
      <c r="B236">
        <v>8.6379999999999999</v>
      </c>
      <c r="G236">
        <f t="shared" si="93"/>
        <v>1524.9967698416572</v>
      </c>
      <c r="H236">
        <f t="shared" si="94"/>
        <v>1463.0344509775584</v>
      </c>
      <c r="I236" s="5">
        <f t="shared" si="83"/>
        <v>0</v>
      </c>
      <c r="J236" s="6">
        <f>+H236+SUM($D$16:$E$16)-SUM($F$27:F236)</f>
        <v>8094.5931878196634</v>
      </c>
      <c r="K236" s="10">
        <f t="shared" si="95"/>
        <v>1.6557390856981602E-3</v>
      </c>
      <c r="L236" s="10">
        <f>+H236/SUM(F$27:F236)-1</f>
        <v>0.1355072930462855</v>
      </c>
      <c r="M236">
        <v>6.2279999999999998</v>
      </c>
      <c r="R236">
        <f t="shared" si="96"/>
        <v>1183.1560019739716</v>
      </c>
      <c r="S236">
        <f t="shared" si="97"/>
        <v>1104.5025335787097</v>
      </c>
      <c r="T236" s="5">
        <f t="shared" si="84"/>
        <v>0</v>
      </c>
      <c r="U236" s="6">
        <f>+S236+SUM($D$17:$E$17)-SUM($Q$27:Q236)</f>
        <v>6630.9304809471305</v>
      </c>
      <c r="V236" s="10">
        <f t="shared" si="85"/>
        <v>-1.5754727314586381E-3</v>
      </c>
      <c r="W236" s="10">
        <f>+S236/SUM(Q$27:Q236)-1</f>
        <v>2.88108104819913E-2</v>
      </c>
      <c r="X236">
        <v>2.9569999999999999</v>
      </c>
      <c r="AC236">
        <f t="shared" si="98"/>
        <v>2104.9739790070084</v>
      </c>
      <c r="AD236">
        <f t="shared" si="99"/>
        <v>2020.4908432798977</v>
      </c>
      <c r="AE236" s="5">
        <f t="shared" si="86"/>
        <v>0</v>
      </c>
      <c r="AF236" s="6">
        <f>+AD236+SUM($D$18:$E$18)-SUM($AB$27:AB236)</f>
        <v>11967.828948543056</v>
      </c>
      <c r="AG236" s="10">
        <f t="shared" si="87"/>
        <v>1.2576468733640489E-3</v>
      </c>
      <c r="AH236" s="10">
        <f>+AD236/SUM(AB$27:AB236)-1</f>
        <v>4.5444549190025274E-2</v>
      </c>
      <c r="AI236" s="6">
        <f t="shared" si="88"/>
        <v>0</v>
      </c>
      <c r="AL236" s="6">
        <f t="shared" si="89"/>
        <v>0</v>
      </c>
      <c r="AM236" s="6">
        <f t="shared" si="90"/>
        <v>4813.1267508226374</v>
      </c>
      <c r="AN236" s="6">
        <f t="shared" si="91"/>
        <v>4588.0278278361657</v>
      </c>
      <c r="AO236" s="5">
        <f t="shared" si="92"/>
        <v>0</v>
      </c>
      <c r="AP236" s="6">
        <f>+AN236+SUM($D$16:$E$18)-SUM($AL$27:AL236)</f>
        <v>26693.352617309851</v>
      </c>
      <c r="AQ236" s="10">
        <f t="shared" si="100"/>
        <v>6.7288363527939765E-4</v>
      </c>
      <c r="AR236" s="10">
        <f>+AN236/SUM(AL$27:AL236)-1</f>
        <v>6.8306123962724286E-2</v>
      </c>
      <c r="AT236" s="1"/>
    </row>
    <row r="237" spans="1:46" x14ac:dyDescent="0.25">
      <c r="A237" s="1">
        <v>40493</v>
      </c>
      <c r="B237">
        <v>8.5920000000000005</v>
      </c>
      <c r="G237">
        <f t="shared" si="93"/>
        <v>1516.8756941976753</v>
      </c>
      <c r="H237">
        <f t="shared" si="94"/>
        <v>1455.2433436905746</v>
      </c>
      <c r="I237" s="5">
        <f t="shared" si="83"/>
        <v>0</v>
      </c>
      <c r="J237" s="6">
        <f>+H237+SUM($D$16:$E$16)-SUM($F$27:F237)</f>
        <v>8086.8020805326787</v>
      </c>
      <c r="K237" s="10">
        <f t="shared" si="95"/>
        <v>-9.6250757835592005E-4</v>
      </c>
      <c r="L237" s="10">
        <f>+H237/SUM(F$27:F237)-1</f>
        <v>0.12946036835537011</v>
      </c>
      <c r="M237">
        <v>6.2060000000000004</v>
      </c>
      <c r="R237">
        <f t="shared" si="96"/>
        <v>1178.9765812862024</v>
      </c>
      <c r="S237">
        <f t="shared" si="97"/>
        <v>1100.6009510901531</v>
      </c>
      <c r="T237" s="5">
        <f t="shared" si="84"/>
        <v>0</v>
      </c>
      <c r="U237" s="6">
        <f>+S237+SUM($D$17:$E$17)-SUM($Q$27:Q237)</f>
        <v>6627.0288984585741</v>
      </c>
      <c r="V237" s="10">
        <f t="shared" si="85"/>
        <v>-5.8839140295119385E-4</v>
      </c>
      <c r="W237" s="10">
        <f>+S237/SUM(Q$27:Q237)-1</f>
        <v>2.5176604022356885E-2</v>
      </c>
      <c r="X237">
        <v>2.96</v>
      </c>
      <c r="AC237">
        <f t="shared" si="98"/>
        <v>2107.1095630235864</v>
      </c>
      <c r="AD237">
        <f t="shared" si="99"/>
        <v>2022.5407156268168</v>
      </c>
      <c r="AE237" s="5">
        <f t="shared" si="86"/>
        <v>0</v>
      </c>
      <c r="AF237" s="6">
        <f>+AD237+SUM($D$18:$E$18)-SUM($AB$27:AB237)</f>
        <v>11969.878820889975</v>
      </c>
      <c r="AG237" s="10">
        <f t="shared" si="87"/>
        <v>1.7128188878134942E-4</v>
      </c>
      <c r="AH237" s="10">
        <f>+AD237/SUM(AB$27:AB237)-1</f>
        <v>4.6505196348486599E-2</v>
      </c>
      <c r="AI237" s="6">
        <f t="shared" si="88"/>
        <v>0</v>
      </c>
      <c r="AL237" s="6">
        <f t="shared" si="89"/>
        <v>0</v>
      </c>
      <c r="AM237" s="6">
        <f t="shared" si="90"/>
        <v>4802.9618385074646</v>
      </c>
      <c r="AN237" s="6">
        <f t="shared" si="91"/>
        <v>4578.3850104075445</v>
      </c>
      <c r="AO237" s="5">
        <f t="shared" si="92"/>
        <v>0</v>
      </c>
      <c r="AP237" s="6">
        <f>+AN237+SUM($D$16:$E$18)-SUM($AL$27:AL237)</f>
        <v>26683.709799881231</v>
      </c>
      <c r="AQ237" s="10">
        <f t="shared" si="100"/>
        <v>-3.6124414819160844E-4</v>
      </c>
      <c r="AR237" s="10">
        <f>+AN237/SUM(AL$27:AL237)-1</f>
        <v>6.6060827879568462E-2</v>
      </c>
      <c r="AT237" s="1"/>
    </row>
    <row r="238" spans="1:46" x14ac:dyDescent="0.25">
      <c r="A238" s="1">
        <v>40494</v>
      </c>
      <c r="B238">
        <v>8.4540000000000006</v>
      </c>
      <c r="G238">
        <f t="shared" si="93"/>
        <v>1492.5124672657294</v>
      </c>
      <c r="H238">
        <f t="shared" si="94"/>
        <v>1431.8700218296226</v>
      </c>
      <c r="I238" s="5">
        <f t="shared" si="83"/>
        <v>0</v>
      </c>
      <c r="J238" s="6">
        <f>+H238+SUM($D$16:$E$16)-SUM($F$27:F238)</f>
        <v>8063.4287586717264</v>
      </c>
      <c r="K238" s="10">
        <f t="shared" si="95"/>
        <v>-2.8903046752212225E-3</v>
      </c>
      <c r="L238" s="10">
        <f>+H238/SUM(F$27:F238)-1</f>
        <v>0.11131959428262306</v>
      </c>
      <c r="M238">
        <v>6.1920000000000002</v>
      </c>
      <c r="R238">
        <f t="shared" si="96"/>
        <v>1176.3169499394401</v>
      </c>
      <c r="S238">
        <f t="shared" si="97"/>
        <v>1098.1181258701624</v>
      </c>
      <c r="T238" s="5">
        <f t="shared" si="84"/>
        <v>0</v>
      </c>
      <c r="U238" s="6">
        <f>+S238+SUM($D$17:$E$17)-SUM($Q$27:Q238)</f>
        <v>6624.5460732385836</v>
      </c>
      <c r="V238" s="10">
        <f t="shared" si="85"/>
        <v>-3.7465133441139109E-4</v>
      </c>
      <c r="W238" s="10">
        <f>+S238/SUM(Q$27:Q238)-1</f>
        <v>2.2863927184407551E-2</v>
      </c>
      <c r="X238">
        <v>2.9390000000000001</v>
      </c>
      <c r="AC238">
        <f t="shared" si="98"/>
        <v>2092.1604749075404</v>
      </c>
      <c r="AD238">
        <f t="shared" si="99"/>
        <v>2008.1916091983833</v>
      </c>
      <c r="AE238" s="5">
        <f t="shared" si="86"/>
        <v>0</v>
      </c>
      <c r="AF238" s="6">
        <f>+AD238+SUM($D$18:$E$18)-SUM($AB$27:AB238)</f>
        <v>11955.529714461542</v>
      </c>
      <c r="AG238" s="10">
        <f t="shared" si="87"/>
        <v>-1.19876789424056E-3</v>
      </c>
      <c r="AH238" s="10">
        <f>+AD238/SUM(AB$27:AB238)-1</f>
        <v>3.9080666239257322E-2</v>
      </c>
      <c r="AI238" s="6">
        <f t="shared" si="88"/>
        <v>0</v>
      </c>
      <c r="AL238" s="6">
        <f t="shared" si="89"/>
        <v>0</v>
      </c>
      <c r="AM238" s="6">
        <f t="shared" si="90"/>
        <v>4760.9898921127096</v>
      </c>
      <c r="AN238" s="6">
        <f t="shared" si="91"/>
        <v>4538.1797568981683</v>
      </c>
      <c r="AO238" s="5">
        <f t="shared" si="92"/>
        <v>0</v>
      </c>
      <c r="AP238" s="6">
        <f>+AN238+SUM($D$16:$E$18)-SUM($AL$27:AL238)</f>
        <v>26643.504546371852</v>
      </c>
      <c r="AQ238" s="10">
        <f t="shared" si="100"/>
        <v>-1.5067340265242368E-3</v>
      </c>
      <c r="AR238" s="10">
        <f>+AN238/SUM(AL$27:AL238)-1</f>
        <v>5.6699176174025645E-2</v>
      </c>
      <c r="AT238" s="1"/>
    </row>
    <row r="239" spans="1:46" x14ac:dyDescent="0.25">
      <c r="A239" s="1">
        <v>40497</v>
      </c>
      <c r="B239">
        <v>8.4719999999999995</v>
      </c>
      <c r="G239">
        <f t="shared" si="93"/>
        <v>1495.6902794742439</v>
      </c>
      <c r="H239">
        <f t="shared" si="94"/>
        <v>1434.9187159853986</v>
      </c>
      <c r="I239" s="5">
        <f t="shared" si="83"/>
        <v>0</v>
      </c>
      <c r="J239" s="6">
        <f>+H239+SUM($D$16:$E$16)-SUM($F$27:F239)</f>
        <v>8066.4774528275038</v>
      </c>
      <c r="K239" s="10">
        <f t="shared" si="95"/>
        <v>3.7808905454750352E-4</v>
      </c>
      <c r="L239" s="10">
        <f>+H239/SUM(F$27:F239)-1</f>
        <v>0.11368578220515513</v>
      </c>
      <c r="M239">
        <v>6.2309999999999999</v>
      </c>
      <c r="R239">
        <f t="shared" si="96"/>
        <v>1183.7259229768492</v>
      </c>
      <c r="S239">
        <f t="shared" si="97"/>
        <v>1105.034567554422</v>
      </c>
      <c r="T239" s="5">
        <f t="shared" si="84"/>
        <v>0</v>
      </c>
      <c r="U239" s="6">
        <f>+S239+SUM($D$17:$E$17)-SUM($Q$27:Q239)</f>
        <v>6631.4625149228432</v>
      </c>
      <c r="V239" s="10">
        <f t="shared" si="85"/>
        <v>1.0440627339283193E-3</v>
      </c>
      <c r="W239" s="10">
        <f>+S239/SUM(Q$27:Q239)-1</f>
        <v>2.9306384090123094E-2</v>
      </c>
      <c r="X239">
        <v>2.9590000000000001</v>
      </c>
      <c r="AC239">
        <f t="shared" si="98"/>
        <v>2106.3977016847266</v>
      </c>
      <c r="AD239">
        <f t="shared" si="99"/>
        <v>2021.8574248445104</v>
      </c>
      <c r="AE239" s="5">
        <f t="shared" si="86"/>
        <v>0</v>
      </c>
      <c r="AF239" s="6">
        <f>+AD239+SUM($D$18:$E$18)-SUM($AB$27:AB239)</f>
        <v>11969.195530107669</v>
      </c>
      <c r="AG239" s="10">
        <f t="shared" si="87"/>
        <v>1.1430539651955396E-3</v>
      </c>
      <c r="AH239" s="10">
        <f>+AD239/SUM(AB$27:AB239)-1</f>
        <v>4.615164729566601E-2</v>
      </c>
      <c r="AI239" s="6">
        <f t="shared" si="88"/>
        <v>0</v>
      </c>
      <c r="AL239" s="6">
        <f t="shared" si="89"/>
        <v>0</v>
      </c>
      <c r="AM239" s="6">
        <f t="shared" si="90"/>
        <v>4785.8139041358199</v>
      </c>
      <c r="AN239" s="6">
        <f t="shared" si="91"/>
        <v>4561.8107083843306</v>
      </c>
      <c r="AO239" s="5">
        <f t="shared" si="92"/>
        <v>0</v>
      </c>
      <c r="AP239" s="6">
        <f>+AN239+SUM($D$16:$E$18)-SUM($AL$27:AL239)</f>
        <v>26667.135497858017</v>
      </c>
      <c r="AQ239" s="10">
        <f t="shared" si="100"/>
        <v>8.8693105086967705E-4</v>
      </c>
      <c r="AR239" s="10">
        <f>+AN239/SUM(AL$27:AL239)-1</f>
        <v>6.2201560016287516E-2</v>
      </c>
      <c r="AT239" s="1"/>
    </row>
    <row r="240" spans="1:46" x14ac:dyDescent="0.25">
      <c r="A240" s="1">
        <v>40498</v>
      </c>
      <c r="B240">
        <v>8.3940000000000001</v>
      </c>
      <c r="G240">
        <f t="shared" si="93"/>
        <v>1481.9197599040137</v>
      </c>
      <c r="H240">
        <f t="shared" si="94"/>
        <v>1421.7077079770345</v>
      </c>
      <c r="I240" s="5">
        <f t="shared" si="83"/>
        <v>0</v>
      </c>
      <c r="J240" s="6">
        <f>+H240+SUM($D$16:$E$16)-SUM($F$27:F240)</f>
        <v>8053.2664448191399</v>
      </c>
      <c r="K240" s="10">
        <f t="shared" si="95"/>
        <v>-1.6377666813824909E-3</v>
      </c>
      <c r="L240" s="10">
        <f>+H240/SUM(F$27:F240)-1</f>
        <v>0.10343230120751556</v>
      </c>
      <c r="M240">
        <v>6.1109999999999998</v>
      </c>
      <c r="R240">
        <f t="shared" si="96"/>
        <v>1160.9290828617438</v>
      </c>
      <c r="S240">
        <f t="shared" si="97"/>
        <v>1083.7532085259304</v>
      </c>
      <c r="T240" s="5">
        <f t="shared" si="84"/>
        <v>0</v>
      </c>
      <c r="U240" s="6">
        <f>+S240+SUM($D$17:$E$17)-SUM($Q$27:Q240)</f>
        <v>6610.1811558943509</v>
      </c>
      <c r="V240" s="10">
        <f t="shared" si="85"/>
        <v>-3.209150165684016E-3</v>
      </c>
      <c r="W240" s="10">
        <f>+S240/SUM(Q$27:Q240)-1</f>
        <v>9.4834397648437818E-3</v>
      </c>
      <c r="X240">
        <v>2.93</v>
      </c>
      <c r="AC240">
        <f t="shared" si="98"/>
        <v>2085.7537228578067</v>
      </c>
      <c r="AD240">
        <f t="shared" si="99"/>
        <v>2002.0419921576263</v>
      </c>
      <c r="AE240" s="5">
        <f t="shared" si="86"/>
        <v>0</v>
      </c>
      <c r="AF240" s="6">
        <f>+AD240+SUM($D$18:$E$18)-SUM($AB$27:AB240)</f>
        <v>11949.380097420784</v>
      </c>
      <c r="AG240" s="10">
        <f t="shared" si="87"/>
        <v>-1.6555358826781941E-3</v>
      </c>
      <c r="AH240" s="10">
        <f>+AD240/SUM(AB$27:AB240)-1</f>
        <v>3.5898724763873568E-2</v>
      </c>
      <c r="AI240" s="6">
        <f t="shared" si="88"/>
        <v>0</v>
      </c>
      <c r="AL240" s="6">
        <f t="shared" si="89"/>
        <v>0</v>
      </c>
      <c r="AM240" s="6">
        <f t="shared" si="90"/>
        <v>4728.6025656235643</v>
      </c>
      <c r="AN240" s="6">
        <f t="shared" si="91"/>
        <v>4507.5029086605919</v>
      </c>
      <c r="AO240" s="5">
        <f t="shared" si="92"/>
        <v>0</v>
      </c>
      <c r="AP240" s="6">
        <f>+AN240+SUM($D$16:$E$18)-SUM($AL$27:AL240)</f>
        <v>26612.827698134279</v>
      </c>
      <c r="AQ240" s="10">
        <f t="shared" si="100"/>
        <v>-2.0365066854706182E-3</v>
      </c>
      <c r="AR240" s="10">
        <f>+AN240/SUM(AL$27:AL240)-1</f>
        <v>4.9556180083800472E-2</v>
      </c>
      <c r="AT240" s="1"/>
    </row>
    <row r="241" spans="1:46" x14ac:dyDescent="0.25">
      <c r="A241" s="1">
        <v>40499</v>
      </c>
      <c r="B241">
        <v>8.3529999999999998</v>
      </c>
      <c r="G241">
        <f t="shared" si="93"/>
        <v>1474.6814098735081</v>
      </c>
      <c r="H241">
        <f t="shared" si="94"/>
        <v>1414.7634601777661</v>
      </c>
      <c r="I241" s="5">
        <f t="shared" si="83"/>
        <v>0</v>
      </c>
      <c r="J241" s="6">
        <f>+H241+SUM($D$16:$E$16)-SUM($F$27:F241)</f>
        <v>8046.3221970198711</v>
      </c>
      <c r="K241" s="10">
        <f t="shared" si="95"/>
        <v>-8.622895873184877E-4</v>
      </c>
      <c r="L241" s="10">
        <f>+H241/SUM(F$27:F241)-1</f>
        <v>9.8042650939525577E-2</v>
      </c>
      <c r="M241">
        <v>6.1379999999999999</v>
      </c>
      <c r="R241">
        <f t="shared" si="96"/>
        <v>1166.0583718876426</v>
      </c>
      <c r="S241">
        <f t="shared" si="97"/>
        <v>1088.541514307341</v>
      </c>
      <c r="T241" s="5">
        <f t="shared" si="84"/>
        <v>0</v>
      </c>
      <c r="U241" s="6">
        <f>+S241+SUM($D$17:$E$17)-SUM($Q$27:Q241)</f>
        <v>6614.9694616757615</v>
      </c>
      <c r="V241" s="10">
        <f t="shared" si="85"/>
        <v>7.2438344252345743E-4</v>
      </c>
      <c r="W241" s="10">
        <f>+S241/SUM(Q$27:Q241)-1</f>
        <v>1.3943602238031705E-2</v>
      </c>
      <c r="X241">
        <v>2.9369999999999998</v>
      </c>
      <c r="AC241">
        <f t="shared" si="98"/>
        <v>2090.7367522298218</v>
      </c>
      <c r="AD241">
        <f t="shared" si="99"/>
        <v>2006.8250276337706</v>
      </c>
      <c r="AE241" s="5">
        <f t="shared" si="86"/>
        <v>0</v>
      </c>
      <c r="AF241" s="6">
        <f>+AD241+SUM($D$18:$E$18)-SUM($AB$27:AB241)</f>
        <v>11954.163132896929</v>
      </c>
      <c r="AG241" s="10">
        <f t="shared" si="87"/>
        <v>4.0027477887139007E-4</v>
      </c>
      <c r="AH241" s="10">
        <f>+AD241/SUM(AB$27:AB241)-1</f>
        <v>3.8373568133616587E-2</v>
      </c>
      <c r="AI241" s="6">
        <f t="shared" si="88"/>
        <v>0</v>
      </c>
      <c r="AL241" s="6">
        <f t="shared" si="89"/>
        <v>0</v>
      </c>
      <c r="AM241" s="6">
        <f t="shared" si="90"/>
        <v>4731.4765339909727</v>
      </c>
      <c r="AN241" s="6">
        <f t="shared" si="91"/>
        <v>4510.1300021188772</v>
      </c>
      <c r="AO241" s="5">
        <f t="shared" si="92"/>
        <v>0</v>
      </c>
      <c r="AP241" s="6">
        <f>+AN241+SUM($D$16:$E$18)-SUM($AL$27:AL241)</f>
        <v>26615.454791592561</v>
      </c>
      <c r="AQ241" s="10">
        <f t="shared" si="100"/>
        <v>9.8715307072172465E-5</v>
      </c>
      <c r="AR241" s="10">
        <f>+AN241/SUM(AL$27:AL241)-1</f>
        <v>5.0167889544820099E-2</v>
      </c>
      <c r="AT241" s="1"/>
    </row>
    <row r="242" spans="1:46" x14ac:dyDescent="0.25">
      <c r="A242" s="1">
        <v>40500</v>
      </c>
      <c r="B242">
        <v>8.44</v>
      </c>
      <c r="G242">
        <f t="shared" si="93"/>
        <v>1490.0408355479956</v>
      </c>
      <c r="H242">
        <f t="shared" si="94"/>
        <v>1429.4988152640183</v>
      </c>
      <c r="I242" s="5">
        <f t="shared" si="83"/>
        <v>0</v>
      </c>
      <c r="J242" s="6">
        <f>+H242+SUM($D$16:$E$16)-SUM($F$27:F242)</f>
        <v>8061.0575521061228</v>
      </c>
      <c r="K242" s="10">
        <f t="shared" si="95"/>
        <v>1.8313155657263547E-3</v>
      </c>
      <c r="L242" s="10">
        <f>+H242/SUM(F$27:F242)-1</f>
        <v>0.10947922589843095</v>
      </c>
      <c r="M242">
        <v>6.2229999999999999</v>
      </c>
      <c r="R242">
        <f t="shared" si="96"/>
        <v>1182.2061336358422</v>
      </c>
      <c r="S242">
        <f t="shared" si="97"/>
        <v>1103.6158102858558</v>
      </c>
      <c r="T242" s="5">
        <f t="shared" si="84"/>
        <v>0</v>
      </c>
      <c r="U242" s="6">
        <f>+S242+SUM($D$17:$E$17)-SUM($Q$27:Q242)</f>
        <v>6630.0437576542763</v>
      </c>
      <c r="V242" s="10">
        <f t="shared" si="85"/>
        <v>2.2788156567992157E-3</v>
      </c>
      <c r="W242" s="10">
        <f>+S242/SUM(Q$27:Q242)-1</f>
        <v>2.7984854468437792E-2</v>
      </c>
      <c r="X242">
        <v>2.9630000000000001</v>
      </c>
      <c r="AC242">
        <f t="shared" si="98"/>
        <v>2109.2451470401643</v>
      </c>
      <c r="AD242">
        <f t="shared" si="99"/>
        <v>2024.5905879737359</v>
      </c>
      <c r="AE242" s="5">
        <f t="shared" si="86"/>
        <v>0</v>
      </c>
      <c r="AF242" s="6">
        <f>+AD242+SUM($D$18:$E$18)-SUM($AB$27:AB242)</f>
        <v>11971.928693236894</v>
      </c>
      <c r="AG242" s="10">
        <f t="shared" si="87"/>
        <v>1.4861400285792747E-3</v>
      </c>
      <c r="AH242" s="10">
        <f>+AD242/SUM(AB$27:AB242)-1</f>
        <v>4.7565843506947925E-2</v>
      </c>
      <c r="AI242" s="6">
        <f t="shared" si="88"/>
        <v>0</v>
      </c>
      <c r="AL242" s="6">
        <f t="shared" si="89"/>
        <v>0</v>
      </c>
      <c r="AM242" s="6">
        <f t="shared" si="90"/>
        <v>4781.4921162240025</v>
      </c>
      <c r="AN242" s="6">
        <f t="shared" si="91"/>
        <v>4557.7052135236099</v>
      </c>
      <c r="AO242" s="5">
        <f t="shared" si="92"/>
        <v>0</v>
      </c>
      <c r="AP242" s="6">
        <f>+AN242+SUM($D$16:$E$18)-SUM($AL$27:AL242)</f>
        <v>26663.030002997293</v>
      </c>
      <c r="AQ242" s="10">
        <f t="shared" si="100"/>
        <v>1.7875032298813043E-3</v>
      </c>
      <c r="AR242" s="10">
        <f>+AN242/SUM(AL$27:AL242)-1</f>
        <v>6.1245609994581951E-2</v>
      </c>
      <c r="AT242" s="1"/>
    </row>
    <row r="243" spans="1:46" x14ac:dyDescent="0.25">
      <c r="A243" s="1">
        <v>40501</v>
      </c>
      <c r="B243">
        <v>8.4130000000000003</v>
      </c>
      <c r="G243">
        <f t="shared" si="93"/>
        <v>1485.2741172352237</v>
      </c>
      <c r="H243">
        <f t="shared" si="94"/>
        <v>1424.925774030354</v>
      </c>
      <c r="I243" s="5">
        <f t="shared" si="83"/>
        <v>0</v>
      </c>
      <c r="J243" s="6">
        <f>+H243+SUM($D$16:$E$16)-SUM($F$27:F243)</f>
        <v>8056.4845108724594</v>
      </c>
      <c r="K243" s="10">
        <f t="shared" si="95"/>
        <v>-5.6730040743457888E-4</v>
      </c>
      <c r="L243" s="10">
        <f>+H243/SUM(F$27:F243)-1</f>
        <v>0.10592994401463285</v>
      </c>
      <c r="M243">
        <v>6.2039999999999997</v>
      </c>
      <c r="R243">
        <f t="shared" si="96"/>
        <v>1178.5966339509505</v>
      </c>
      <c r="S243">
        <f t="shared" si="97"/>
        <v>1100.2462617730114</v>
      </c>
      <c r="T243" s="5">
        <f t="shared" si="84"/>
        <v>0</v>
      </c>
      <c r="U243" s="6">
        <f>+S243+SUM($D$17:$E$17)-SUM($Q$27:Q243)</f>
        <v>6626.6742091414326</v>
      </c>
      <c r="V243" s="10">
        <f t="shared" si="85"/>
        <v>-5.082241740793636E-4</v>
      </c>
      <c r="W243" s="10">
        <f>+S243/SUM(Q$27:Q243)-1</f>
        <v>2.4846221616935393E-2</v>
      </c>
      <c r="X243">
        <v>2.9529999999999998</v>
      </c>
      <c r="AC243">
        <f t="shared" si="98"/>
        <v>2102.1265336515708</v>
      </c>
      <c r="AD243">
        <f t="shared" si="99"/>
        <v>2017.7576801506721</v>
      </c>
      <c r="AE243" s="5">
        <f t="shared" si="86"/>
        <v>0</v>
      </c>
      <c r="AF243" s="6">
        <f>+AD243+SUM($D$18:$E$18)-SUM($AB$27:AB243)</f>
        <v>11965.095785413831</v>
      </c>
      <c r="AG243" s="10">
        <f t="shared" si="87"/>
        <v>-5.7074411301194505E-4</v>
      </c>
      <c r="AH243" s="10">
        <f>+AD243/SUM(AB$27:AB243)-1</f>
        <v>4.4030352978743359E-2</v>
      </c>
      <c r="AI243" s="6">
        <f t="shared" si="88"/>
        <v>0</v>
      </c>
      <c r="AL243" s="6">
        <f t="shared" si="89"/>
        <v>0</v>
      </c>
      <c r="AM243" s="6">
        <f t="shared" si="90"/>
        <v>4765.9972848377447</v>
      </c>
      <c r="AN243" s="6">
        <f t="shared" si="91"/>
        <v>4542.9297159540374</v>
      </c>
      <c r="AO243" s="5">
        <f t="shared" si="92"/>
        <v>0</v>
      </c>
      <c r="AP243" s="6">
        <f>+AN243+SUM($D$16:$E$18)-SUM($AL$27:AL243)</f>
        <v>26648.254505427722</v>
      </c>
      <c r="AQ243" s="10">
        <f t="shared" si="100"/>
        <v>-5.5415673192094062E-4</v>
      </c>
      <c r="AR243" s="10">
        <f>+AN243/SUM(AL$27:AL243)-1</f>
        <v>5.7805187414230019E-2</v>
      </c>
      <c r="AT243" s="1"/>
    </row>
    <row r="244" spans="1:46" x14ac:dyDescent="0.25">
      <c r="A244" s="1">
        <v>40504</v>
      </c>
      <c r="B244">
        <v>8.4559999999999995</v>
      </c>
      <c r="G244">
        <f t="shared" si="93"/>
        <v>1492.8655575111197</v>
      </c>
      <c r="H244">
        <f t="shared" si="94"/>
        <v>1432.2087656247083</v>
      </c>
      <c r="I244" s="5">
        <f t="shared" si="83"/>
        <v>0</v>
      </c>
      <c r="J244" s="6">
        <f>+H244+SUM($D$16:$E$16)-SUM($F$27:F244)</f>
        <v>8063.7675024668124</v>
      </c>
      <c r="K244" s="10">
        <f t="shared" si="95"/>
        <v>9.0399126126583518E-4</v>
      </c>
      <c r="L244" s="10">
        <f>+H244/SUM(F$27:F244)-1</f>
        <v>0.11158250405179304</v>
      </c>
      <c r="M244">
        <v>6.1550000000000002</v>
      </c>
      <c r="R244">
        <f t="shared" si="96"/>
        <v>1169.2879242372826</v>
      </c>
      <c r="S244">
        <f t="shared" si="97"/>
        <v>1091.5563735030441</v>
      </c>
      <c r="T244" s="5">
        <f t="shared" si="84"/>
        <v>0</v>
      </c>
      <c r="U244" s="6">
        <f>+S244+SUM($D$17:$E$17)-SUM($Q$27:Q244)</f>
        <v>6617.9843208714656</v>
      </c>
      <c r="V244" s="10">
        <f t="shared" si="85"/>
        <v>-1.3113498560076708E-3</v>
      </c>
      <c r="W244" s="10">
        <f>+S244/SUM(Q$27:Q244)-1</f>
        <v>1.6751852684113056E-2</v>
      </c>
      <c r="X244">
        <v>2.9550000000000001</v>
      </c>
      <c r="AC244">
        <f t="shared" si="98"/>
        <v>2103.5502563292898</v>
      </c>
      <c r="AD244">
        <f t="shared" si="99"/>
        <v>2019.124261715285</v>
      </c>
      <c r="AE244" s="5">
        <f t="shared" si="86"/>
        <v>0</v>
      </c>
      <c r="AF244" s="6">
        <f>+AD244+SUM($D$18:$E$18)-SUM($AB$27:AB244)</f>
        <v>11966.462366978443</v>
      </c>
      <c r="AG244" s="10">
        <f t="shared" si="87"/>
        <v>1.1421400957600802E-4</v>
      </c>
      <c r="AH244" s="10">
        <f>+AD244/SUM(AB$27:AB244)-1</f>
        <v>4.4737451084384317E-2</v>
      </c>
      <c r="AI244" s="6">
        <f t="shared" si="88"/>
        <v>0</v>
      </c>
      <c r="AL244" s="6">
        <f t="shared" si="89"/>
        <v>0</v>
      </c>
      <c r="AM244" s="6">
        <f t="shared" si="90"/>
        <v>4765.7037380776928</v>
      </c>
      <c r="AN244" s="6">
        <f t="shared" si="91"/>
        <v>4542.889400843037</v>
      </c>
      <c r="AO244" s="5">
        <f t="shared" si="92"/>
        <v>0</v>
      </c>
      <c r="AP244" s="6">
        <f>+AN244+SUM($D$16:$E$18)-SUM($AL$27:AL244)</f>
        <v>26648.214190316721</v>
      </c>
      <c r="AQ244" s="10">
        <f t="shared" si="100"/>
        <v>-1.5128612267378827E-6</v>
      </c>
      <c r="AR244" s="10">
        <f>+AN244/SUM(AL$27:AL244)-1</f>
        <v>5.779580018259467E-2</v>
      </c>
      <c r="AT244" s="1"/>
    </row>
    <row r="245" spans="1:46" x14ac:dyDescent="0.25">
      <c r="A245" s="1">
        <v>40505</v>
      </c>
      <c r="B245">
        <v>8.3859999999999992</v>
      </c>
      <c r="G245">
        <f t="shared" si="93"/>
        <v>1480.5073989224516</v>
      </c>
      <c r="H245">
        <f t="shared" si="94"/>
        <v>1420.3527327966892</v>
      </c>
      <c r="I245" s="5">
        <f t="shared" si="83"/>
        <v>0</v>
      </c>
      <c r="J245" s="6">
        <f>+H245+SUM($D$16:$E$16)-SUM($F$27:F245)</f>
        <v>8051.9114696387942</v>
      </c>
      <c r="K245" s="10">
        <f t="shared" si="95"/>
        <v>-1.4702845567399203E-3</v>
      </c>
      <c r="L245" s="10">
        <f>+H245/SUM(F$27:F245)-1</f>
        <v>0.1023806621308343</v>
      </c>
      <c r="M245">
        <v>6.0469999999999997</v>
      </c>
      <c r="R245">
        <f t="shared" si="96"/>
        <v>1148.7707681336876</v>
      </c>
      <c r="S245">
        <f t="shared" si="97"/>
        <v>1072.4031503774017</v>
      </c>
      <c r="T245" s="5">
        <f t="shared" si="84"/>
        <v>0</v>
      </c>
      <c r="U245" s="6">
        <f>+S245+SUM($D$17:$E$17)-SUM($Q$27:Q245)</f>
        <v>6598.8310977458232</v>
      </c>
      <c r="V245" s="10">
        <f t="shared" si="85"/>
        <v>-2.8941173319553259E-3</v>
      </c>
      <c r="W245" s="10">
        <f>+S245/SUM(Q$27:Q245)-1</f>
        <v>-1.0887972086381925E-3</v>
      </c>
      <c r="X245">
        <v>2.9460000000000002</v>
      </c>
      <c r="AC245">
        <f t="shared" si="98"/>
        <v>2097.1435042795561</v>
      </c>
      <c r="AD245">
        <f t="shared" si="99"/>
        <v>2012.9746446745278</v>
      </c>
      <c r="AE245" s="5">
        <f t="shared" si="86"/>
        <v>0</v>
      </c>
      <c r="AF245" s="6">
        <f>+AD245+SUM($D$18:$E$18)-SUM($AB$27:AB245)</f>
        <v>11960.312749937686</v>
      </c>
      <c r="AG245" s="10">
        <f t="shared" si="87"/>
        <v>-5.1390434801579232E-4</v>
      </c>
      <c r="AH245" s="10">
        <f>+AD245/SUM(AB$27:AB245)-1</f>
        <v>4.1555509609000341E-2</v>
      </c>
      <c r="AI245" s="6">
        <f t="shared" si="88"/>
        <v>0</v>
      </c>
      <c r="AL245" s="6">
        <f t="shared" si="89"/>
        <v>0</v>
      </c>
      <c r="AM245" s="6">
        <f t="shared" si="90"/>
        <v>4726.4216713356946</v>
      </c>
      <c r="AN245" s="6">
        <f t="shared" si="91"/>
        <v>4505.7305278486183</v>
      </c>
      <c r="AO245" s="5">
        <f t="shared" si="92"/>
        <v>0</v>
      </c>
      <c r="AP245" s="6">
        <f>+AN245+SUM($D$16:$E$18)-SUM($AL$27:AL245)</f>
        <v>26611.055317322302</v>
      </c>
      <c r="AQ245" s="10">
        <f t="shared" si="100"/>
        <v>-1.3944226329403175E-3</v>
      </c>
      <c r="AR245" s="10">
        <f>+AN245/SUM(AL$27:AL245)-1</f>
        <v>4.9143487452788737E-2</v>
      </c>
      <c r="AT245" s="1"/>
    </row>
    <row r="246" spans="1:46" x14ac:dyDescent="0.25">
      <c r="A246" s="1">
        <v>40506</v>
      </c>
      <c r="B246">
        <v>8.4600000000000009</v>
      </c>
      <c r="G246">
        <f t="shared" si="93"/>
        <v>1493.5717380019012</v>
      </c>
      <c r="H246">
        <f t="shared" si="94"/>
        <v>1432.8862532148812</v>
      </c>
      <c r="I246" s="5">
        <f t="shared" si="83"/>
        <v>0</v>
      </c>
      <c r="J246" s="6">
        <f>+H246+SUM($D$16:$E$16)-SUM($F$27:F246)</f>
        <v>8064.4449900569862</v>
      </c>
      <c r="K246" s="10">
        <f t="shared" si="95"/>
        <v>1.5565894465496832E-3</v>
      </c>
      <c r="L246" s="10">
        <f>+H246/SUM(F$27:F246)-1</f>
        <v>0.11210832359013367</v>
      </c>
      <c r="M246">
        <v>6.1040000000000001</v>
      </c>
      <c r="R246">
        <f t="shared" si="96"/>
        <v>1159.5992671883628</v>
      </c>
      <c r="S246">
        <f t="shared" si="97"/>
        <v>1082.5117959159352</v>
      </c>
      <c r="T246" s="5">
        <f t="shared" si="84"/>
        <v>0</v>
      </c>
      <c r="U246" s="6">
        <f>+S246+SUM($D$17:$E$17)-SUM($Q$27:Q246)</f>
        <v>6608.9397432843562</v>
      </c>
      <c r="V246" s="10">
        <f t="shared" si="85"/>
        <v>1.5318842668947674E-3</v>
      </c>
      <c r="W246" s="10">
        <f>+S246/SUM(Q$27:Q246)-1</f>
        <v>8.3271013458694476E-3</v>
      </c>
      <c r="X246">
        <v>2.9670000000000001</v>
      </c>
      <c r="AC246">
        <f t="shared" si="98"/>
        <v>2112.0925923956015</v>
      </c>
      <c r="AD246">
        <f t="shared" si="99"/>
        <v>2027.3237511029611</v>
      </c>
      <c r="AE246" s="5">
        <f t="shared" si="86"/>
        <v>0</v>
      </c>
      <c r="AF246" s="6">
        <f>+AD246+SUM($D$18:$E$18)-SUM($AB$27:AB246)</f>
        <v>11974.66185636612</v>
      </c>
      <c r="AG246" s="10">
        <f t="shared" si="87"/>
        <v>1.1997266901326853E-3</v>
      </c>
      <c r="AH246" s="10">
        <f>+AD246/SUM(AB$27:AB246)-1</f>
        <v>4.8980039718229396E-2</v>
      </c>
      <c r="AI246" s="6">
        <f t="shared" si="88"/>
        <v>0</v>
      </c>
      <c r="AL246" s="6">
        <f t="shared" si="89"/>
        <v>0</v>
      </c>
      <c r="AM246" s="6">
        <f t="shared" si="90"/>
        <v>4765.2635975858648</v>
      </c>
      <c r="AN246" s="6">
        <f t="shared" si="91"/>
        <v>4542.7218002337777</v>
      </c>
      <c r="AO246" s="5">
        <f t="shared" si="92"/>
        <v>0</v>
      </c>
      <c r="AP246" s="6">
        <f>+AN246+SUM($D$16:$E$18)-SUM($AL$27:AL246)</f>
        <v>26648.046589707461</v>
      </c>
      <c r="AQ246" s="10">
        <f t="shared" si="100"/>
        <v>1.3900716053556472E-3</v>
      </c>
      <c r="AR246" s="10">
        <f>+AN246/SUM(AL$27:AL246)-1</f>
        <v>5.7756774970897817E-2</v>
      </c>
      <c r="AT246" s="1"/>
    </row>
    <row r="247" spans="1:46" x14ac:dyDescent="0.25">
      <c r="A247" s="1">
        <v>40507</v>
      </c>
      <c r="B247">
        <v>8.4870000000000001</v>
      </c>
      <c r="G247">
        <f t="shared" si="93"/>
        <v>1498.3384563146731</v>
      </c>
      <c r="H247">
        <f t="shared" si="94"/>
        <v>1437.4592944485455</v>
      </c>
      <c r="I247" s="5">
        <f t="shared" si="83"/>
        <v>0</v>
      </c>
      <c r="J247" s="6">
        <f>+H247+SUM($D$16:$E$16)-SUM($F$27:F247)</f>
        <v>8069.0180312906496</v>
      </c>
      <c r="K247" s="10">
        <f t="shared" si="95"/>
        <v>5.6706211516122096E-4</v>
      </c>
      <c r="L247" s="10">
        <f>+H247/SUM(F$27:F247)-1</f>
        <v>0.11565760547393178</v>
      </c>
      <c r="M247">
        <v>6.1349999999999998</v>
      </c>
      <c r="R247">
        <f t="shared" si="96"/>
        <v>1165.4884508847651</v>
      </c>
      <c r="S247">
        <f t="shared" si="97"/>
        <v>1088.0094803316288</v>
      </c>
      <c r="T247" s="5">
        <f t="shared" si="84"/>
        <v>0</v>
      </c>
      <c r="U247" s="6">
        <f>+S247+SUM($D$17:$E$17)-SUM($Q$27:Q247)</f>
        <v>6614.4374277000497</v>
      </c>
      <c r="V247" s="10">
        <f t="shared" si="85"/>
        <v>8.3185573318012018E-4</v>
      </c>
      <c r="W247" s="10">
        <f>+S247/SUM(Q$27:Q247)-1</f>
        <v>1.3448028629899689E-2</v>
      </c>
      <c r="X247">
        <v>2.9710000000000001</v>
      </c>
      <c r="AC247">
        <f t="shared" si="98"/>
        <v>2114.9400377510392</v>
      </c>
      <c r="AD247">
        <f t="shared" si="99"/>
        <v>2030.0569142321867</v>
      </c>
      <c r="AE247" s="5">
        <f t="shared" si="86"/>
        <v>0</v>
      </c>
      <c r="AF247" s="6">
        <f>+AD247+SUM($D$18:$E$18)-SUM($AB$27:AB247)</f>
        <v>11977.395019495345</v>
      </c>
      <c r="AG247" s="10">
        <f t="shared" si="87"/>
        <v>2.282455372861758E-4</v>
      </c>
      <c r="AH247" s="10">
        <f>+AD247/SUM(AB$27:AB247)-1</f>
        <v>5.0394235929511311E-2</v>
      </c>
      <c r="AI247" s="6">
        <f t="shared" si="88"/>
        <v>0</v>
      </c>
      <c r="AL247" s="6">
        <f t="shared" si="89"/>
        <v>0</v>
      </c>
      <c r="AM247" s="6">
        <f t="shared" si="90"/>
        <v>4778.7669449504774</v>
      </c>
      <c r="AN247" s="6">
        <f t="shared" si="91"/>
        <v>4555.525689012361</v>
      </c>
      <c r="AO247" s="5">
        <f t="shared" si="92"/>
        <v>0</v>
      </c>
      <c r="AP247" s="6">
        <f>+AN247+SUM($D$16:$E$18)-SUM($AL$27:AL247)</f>
        <v>26660.850478486045</v>
      </c>
      <c r="AQ247" s="10">
        <f t="shared" si="100"/>
        <v>4.8048132666989041E-4</v>
      </c>
      <c r="AR247" s="10">
        <f>+AN247/SUM(AL$27:AL247)-1</f>
        <v>6.0738115386862468E-2</v>
      </c>
      <c r="AT247" s="1"/>
    </row>
    <row r="248" spans="1:46" x14ac:dyDescent="0.25">
      <c r="A248" s="1">
        <v>40508</v>
      </c>
      <c r="B248">
        <v>8.4529999999999994</v>
      </c>
      <c r="G248">
        <f t="shared" si="93"/>
        <v>1492.3359221430342</v>
      </c>
      <c r="H248">
        <f t="shared" si="94"/>
        <v>1431.7006499320789</v>
      </c>
      <c r="I248" s="5">
        <f t="shared" si="83"/>
        <v>0</v>
      </c>
      <c r="J248" s="6">
        <f>+H248+SUM($D$16:$E$16)-SUM($F$27:F248)</f>
        <v>8063.2593867741843</v>
      </c>
      <c r="K248" s="10">
        <f t="shared" si="95"/>
        <v>-7.1367352187512445E-4</v>
      </c>
      <c r="L248" s="10">
        <f>+H248/SUM(F$27:F248)-1</f>
        <v>0.11118813939803762</v>
      </c>
      <c r="M248">
        <v>6.0990000000000002</v>
      </c>
      <c r="R248">
        <f t="shared" si="96"/>
        <v>1158.6493988502336</v>
      </c>
      <c r="S248">
        <f t="shared" si="97"/>
        <v>1081.6250726230815</v>
      </c>
      <c r="T248" s="5">
        <f t="shared" si="84"/>
        <v>0</v>
      </c>
      <c r="U248" s="6">
        <f>+S248+SUM($D$17:$E$17)-SUM($Q$27:Q248)</f>
        <v>6608.053019991502</v>
      </c>
      <c r="V248" s="10">
        <f t="shared" si="85"/>
        <v>-9.6522308636726173E-4</v>
      </c>
      <c r="W248" s="10">
        <f>+S248/SUM(Q$27:Q248)-1</f>
        <v>7.5011453323161614E-3</v>
      </c>
      <c r="X248">
        <v>2.9820000000000002</v>
      </c>
      <c r="AC248">
        <f t="shared" si="98"/>
        <v>2122.7705124784916</v>
      </c>
      <c r="AD248">
        <f t="shared" si="99"/>
        <v>2037.5731128375567</v>
      </c>
      <c r="AE248" s="5">
        <f t="shared" si="86"/>
        <v>0</v>
      </c>
      <c r="AF248" s="6">
        <f>+AD248+SUM($D$18:$E$18)-SUM($AB$27:AB248)</f>
        <v>11984.911218100715</v>
      </c>
      <c r="AG248" s="10">
        <f t="shared" si="87"/>
        <v>6.2753199615905864E-4</v>
      </c>
      <c r="AH248" s="10">
        <f>+AD248/SUM(AB$27:AB248)-1</f>
        <v>5.4283275510536022E-2</v>
      </c>
      <c r="AI248" s="6">
        <f t="shared" si="88"/>
        <v>0</v>
      </c>
      <c r="AL248" s="6">
        <f t="shared" si="89"/>
        <v>0</v>
      </c>
      <c r="AM248" s="6">
        <f t="shared" si="90"/>
        <v>4773.7558334717596</v>
      </c>
      <c r="AN248" s="6">
        <f t="shared" si="91"/>
        <v>4550.898835392717</v>
      </c>
      <c r="AO248" s="5">
        <f t="shared" si="92"/>
        <v>0</v>
      </c>
      <c r="AP248" s="6">
        <f>+AN248+SUM($D$16:$E$18)-SUM($AL$27:AL248)</f>
        <v>26656.223624866401</v>
      </c>
      <c r="AQ248" s="10">
        <f t="shared" si="100"/>
        <v>-1.7354486209575359E-4</v>
      </c>
      <c r="AR248" s="10">
        <f>+AN248/SUM(AL$27:AL248)-1</f>
        <v>5.9660768813993847E-2</v>
      </c>
      <c r="AT248" s="1"/>
    </row>
    <row r="249" spans="1:46" x14ac:dyDescent="0.25">
      <c r="A249" s="1">
        <v>40511</v>
      </c>
      <c r="B249">
        <v>8.5259999999999998</v>
      </c>
      <c r="G249">
        <f t="shared" si="93"/>
        <v>1505.2237160997881</v>
      </c>
      <c r="H249">
        <f t="shared" si="94"/>
        <v>1444.0647984527275</v>
      </c>
      <c r="I249" s="5">
        <f t="shared" si="83"/>
        <v>0</v>
      </c>
      <c r="J249" s="6">
        <f>+H249+SUM($D$16:$E$16)-SUM($F$27:F249)</f>
        <v>8075.6235352948324</v>
      </c>
      <c r="K249" s="10">
        <f t="shared" si="95"/>
        <v>1.5333933745116379E-3</v>
      </c>
      <c r="L249" s="10">
        <f>+H249/SUM(F$27:F249)-1</f>
        <v>0.12078434597275156</v>
      </c>
      <c r="M249">
        <v>5.9820000000000002</v>
      </c>
      <c r="R249">
        <f t="shared" si="96"/>
        <v>1136.4224797380057</v>
      </c>
      <c r="S249">
        <f t="shared" si="97"/>
        <v>1060.8757475703021</v>
      </c>
      <c r="T249" s="5">
        <f t="shared" si="84"/>
        <v>0</v>
      </c>
      <c r="U249" s="6">
        <f>+S249+SUM($D$17:$E$17)-SUM($Q$27:Q249)</f>
        <v>6587.3036949387233</v>
      </c>
      <c r="V249" s="10">
        <f t="shared" si="85"/>
        <v>-3.1400058368183936E-3</v>
      </c>
      <c r="W249" s="10">
        <f>+S249/SUM(Q$27:Q249)-1</f>
        <v>-1.1826225384831246E-2</v>
      </c>
      <c r="X249">
        <v>2.9750000000000001</v>
      </c>
      <c r="AC249">
        <f t="shared" si="98"/>
        <v>2117.7874831064764</v>
      </c>
      <c r="AD249">
        <f t="shared" si="99"/>
        <v>2032.7900773614122</v>
      </c>
      <c r="AE249" s="5">
        <f t="shared" si="86"/>
        <v>0</v>
      </c>
      <c r="AF249" s="6">
        <f>+AD249+SUM($D$18:$E$18)-SUM($AB$27:AB249)</f>
        <v>11980.12818262457</v>
      </c>
      <c r="AG249" s="10">
        <f t="shared" si="87"/>
        <v>-3.9908810245670168E-4</v>
      </c>
      <c r="AH249" s="10">
        <f>+AD249/SUM(AB$27:AB249)-1</f>
        <v>5.1808432140793004E-2</v>
      </c>
      <c r="AI249" s="6">
        <f t="shared" si="88"/>
        <v>0</v>
      </c>
      <c r="AL249" s="6">
        <f t="shared" si="89"/>
        <v>0</v>
      </c>
      <c r="AM249" s="6">
        <f t="shared" si="90"/>
        <v>4759.4336789442705</v>
      </c>
      <c r="AN249" s="6">
        <f t="shared" si="91"/>
        <v>4537.730623384442</v>
      </c>
      <c r="AO249" s="5">
        <f t="shared" si="92"/>
        <v>0</v>
      </c>
      <c r="AP249" s="6">
        <f>+AN249+SUM($D$16:$E$18)-SUM($AL$27:AL249)</f>
        <v>26643.055412858128</v>
      </c>
      <c r="AQ249" s="10">
        <f t="shared" si="100"/>
        <v>-4.9400140821109773E-4</v>
      </c>
      <c r="AR249" s="10">
        <f>+AN249/SUM(AL$27:AL249)-1</f>
        <v>5.6594597016881076E-2</v>
      </c>
      <c r="AT249" s="1"/>
    </row>
    <row r="250" spans="1:46" x14ac:dyDescent="0.25">
      <c r="A250" s="1">
        <v>40512</v>
      </c>
      <c r="B250">
        <v>8.5289999999999999</v>
      </c>
      <c r="G250">
        <f t="shared" si="93"/>
        <v>1505.7533514678737</v>
      </c>
      <c r="H250">
        <f t="shared" si="94"/>
        <v>1444.5729141453567</v>
      </c>
      <c r="I250" s="5">
        <f t="shared" si="83"/>
        <v>0</v>
      </c>
      <c r="J250" s="6">
        <f>+H250+SUM($D$16:$E$16)-SUM($F$27:F250)</f>
        <v>8076.1316509874605</v>
      </c>
      <c r="K250" s="10">
        <f t="shared" si="95"/>
        <v>6.2919685446916063E-5</v>
      </c>
      <c r="L250" s="10">
        <f>+H250/SUM(F$27:F250)-1</f>
        <v>0.12117871062650676</v>
      </c>
      <c r="M250">
        <v>5.952</v>
      </c>
      <c r="R250">
        <f t="shared" si="96"/>
        <v>1130.7232697092293</v>
      </c>
      <c r="S250">
        <f t="shared" si="97"/>
        <v>1055.555407813179</v>
      </c>
      <c r="T250" s="5">
        <f t="shared" si="84"/>
        <v>0</v>
      </c>
      <c r="U250" s="6">
        <f>+S250+SUM($D$17:$E$17)-SUM($Q$27:Q250)</f>
        <v>6581.9833551816</v>
      </c>
      <c r="V250" s="10">
        <f t="shared" si="85"/>
        <v>-8.0766577700241982E-4</v>
      </c>
      <c r="W250" s="10">
        <f>+S250/SUM(Q$27:Q250)-1</f>
        <v>-1.6781961466151185E-2</v>
      </c>
      <c r="X250">
        <v>2.9729999999999999</v>
      </c>
      <c r="AC250">
        <f t="shared" si="98"/>
        <v>2116.3637604287578</v>
      </c>
      <c r="AD250">
        <f t="shared" si="99"/>
        <v>2031.4234957967992</v>
      </c>
      <c r="AE250" s="5">
        <f t="shared" si="86"/>
        <v>0</v>
      </c>
      <c r="AF250" s="6">
        <f>+AD250+SUM($D$18:$E$18)-SUM($AB$27:AB250)</f>
        <v>11978.761601059958</v>
      </c>
      <c r="AG250" s="10">
        <f t="shared" si="87"/>
        <v>-1.1407069638824652E-4</v>
      </c>
      <c r="AH250" s="10">
        <f>+AD250/SUM(AB$27:AB250)-1</f>
        <v>5.1101334035152046E-2</v>
      </c>
      <c r="AI250" s="6">
        <f t="shared" si="88"/>
        <v>0</v>
      </c>
      <c r="AL250" s="6">
        <f t="shared" si="89"/>
        <v>0</v>
      </c>
      <c r="AM250" s="6">
        <f t="shared" si="90"/>
        <v>4752.8403816058608</v>
      </c>
      <c r="AN250" s="6">
        <f t="shared" si="91"/>
        <v>4531.5518177553349</v>
      </c>
      <c r="AO250" s="5">
        <f t="shared" si="92"/>
        <v>0</v>
      </c>
      <c r="AP250" s="6">
        <f>+AN250+SUM($D$16:$E$18)-SUM($AL$27:AL250)</f>
        <v>26636.87660722902</v>
      </c>
      <c r="AQ250" s="10">
        <f t="shared" si="100"/>
        <v>-2.3191054979854187E-4</v>
      </c>
      <c r="AR250" s="10">
        <f>+AN250/SUM(AL$27:AL250)-1</f>
        <v>5.5155883883472923E-2</v>
      </c>
      <c r="AT250" s="1"/>
    </row>
    <row r="251" spans="1:46" x14ac:dyDescent="0.25">
      <c r="A251" s="1">
        <v>40513</v>
      </c>
      <c r="B251">
        <v>8.6539999999999999</v>
      </c>
      <c r="G251">
        <f t="shared" si="93"/>
        <v>1527.8214918047811</v>
      </c>
      <c r="H251">
        <f t="shared" si="94"/>
        <v>1465.7444013382478</v>
      </c>
      <c r="I251" s="5">
        <f t="shared" si="83"/>
        <v>0</v>
      </c>
      <c r="J251" s="6">
        <f>+H251+SUM($D$16:$E$16)-SUM($F$27:F251)</f>
        <v>8097.303138180353</v>
      </c>
      <c r="K251" s="10">
        <f t="shared" si="95"/>
        <v>2.6214886170539131E-3</v>
      </c>
      <c r="L251" s="10">
        <f>+H251/SUM(F$27:F251)-1</f>
        <v>0.13761057119964692</v>
      </c>
      <c r="M251">
        <v>6.08</v>
      </c>
      <c r="R251">
        <f t="shared" si="96"/>
        <v>1155.0398991653417</v>
      </c>
      <c r="S251">
        <f t="shared" si="97"/>
        <v>1078.2555241102366</v>
      </c>
      <c r="T251" s="5">
        <f t="shared" si="84"/>
        <v>0</v>
      </c>
      <c r="U251" s="6">
        <f>+S251+SUM($D$17:$E$17)-SUM($Q$27:Q251)</f>
        <v>6604.6834714786573</v>
      </c>
      <c r="V251" s="10">
        <f t="shared" si="85"/>
        <v>3.4488261473932802E-3</v>
      </c>
      <c r="W251" s="10">
        <f>+S251/SUM(Q$27:Q251)-1</f>
        <v>4.3625124808133187E-3</v>
      </c>
      <c r="X251">
        <v>3.0009999999999999</v>
      </c>
      <c r="AC251">
        <f t="shared" si="98"/>
        <v>2136.2958779168189</v>
      </c>
      <c r="AD251">
        <f t="shared" si="99"/>
        <v>2050.5556377013772</v>
      </c>
      <c r="AE251" s="5">
        <f t="shared" si="86"/>
        <v>0</v>
      </c>
      <c r="AF251" s="6">
        <f>+AD251+SUM($D$18:$E$18)-SUM($AB$27:AB251)</f>
        <v>11997.893742964536</v>
      </c>
      <c r="AG251" s="10">
        <f t="shared" si="87"/>
        <v>1.5971719399512363E-3</v>
      </c>
      <c r="AH251" s="10">
        <f>+AD251/SUM(AB$27:AB251)-1</f>
        <v>6.100070751412412E-2</v>
      </c>
      <c r="AI251" s="6">
        <f t="shared" si="88"/>
        <v>0</v>
      </c>
      <c r="AL251" s="6">
        <f t="shared" si="89"/>
        <v>0</v>
      </c>
      <c r="AM251" s="6">
        <f t="shared" si="90"/>
        <v>4819.1572688869419</v>
      </c>
      <c r="AN251" s="6">
        <f t="shared" si="91"/>
        <v>4594.5555631498619</v>
      </c>
      <c r="AO251" s="5">
        <f t="shared" si="92"/>
        <v>0</v>
      </c>
      <c r="AP251" s="6">
        <f>+AN251+SUM($D$16:$E$18)-SUM($AL$27:AL251)</f>
        <v>26699.880352623546</v>
      </c>
      <c r="AQ251" s="10">
        <f t="shared" si="100"/>
        <v>2.365282774085653E-3</v>
      </c>
      <c r="AR251" s="10">
        <f>+AN251/SUM(AL$27:AL251)-1</f>
        <v>6.9826084144508638E-2</v>
      </c>
      <c r="AT251" s="1"/>
    </row>
    <row r="252" spans="1:46" x14ac:dyDescent="0.25">
      <c r="A252" s="1">
        <v>40514</v>
      </c>
      <c r="B252">
        <v>8.7029999999999994</v>
      </c>
      <c r="G252">
        <f t="shared" si="93"/>
        <v>1536.4722028168485</v>
      </c>
      <c r="H252">
        <f t="shared" si="94"/>
        <v>1474.043624317861</v>
      </c>
      <c r="I252" s="5">
        <f t="shared" si="83"/>
        <v>0</v>
      </c>
      <c r="J252" s="6">
        <f>+H252+SUM($D$16:$E$16)-SUM($F$27:F252)</f>
        <v>8105.6023611599658</v>
      </c>
      <c r="K252" s="10">
        <f t="shared" si="95"/>
        <v>1.0249366780503699E-3</v>
      </c>
      <c r="L252" s="10">
        <f>+H252/SUM(F$27:F252)-1</f>
        <v>0.14405186054431773</v>
      </c>
      <c r="M252">
        <v>6.1890000000000001</v>
      </c>
      <c r="R252">
        <f t="shared" si="96"/>
        <v>1175.7470289365624</v>
      </c>
      <c r="S252">
        <f t="shared" si="97"/>
        <v>1097.5860918944497</v>
      </c>
      <c r="T252" s="5">
        <f t="shared" si="84"/>
        <v>0</v>
      </c>
      <c r="U252" s="6">
        <f>+S252+SUM($D$17:$E$17)-SUM($Q$27:Q252)</f>
        <v>6624.0140392628709</v>
      </c>
      <c r="V252" s="10">
        <f t="shared" si="85"/>
        <v>2.926797002110737E-3</v>
      </c>
      <c r="W252" s="10">
        <f>+S252/SUM(Q$27:Q252)-1</f>
        <v>2.2368353576275313E-2</v>
      </c>
      <c r="X252">
        <v>3.004</v>
      </c>
      <c r="AC252">
        <f t="shared" si="98"/>
        <v>2138.4314619333968</v>
      </c>
      <c r="AD252">
        <f t="shared" si="99"/>
        <v>2052.6055100482963</v>
      </c>
      <c r="AE252" s="5">
        <f t="shared" si="86"/>
        <v>0</v>
      </c>
      <c r="AF252" s="6">
        <f>+AD252+SUM($D$18:$E$18)-SUM($AB$27:AB252)</f>
        <v>11999.943615311453</v>
      </c>
      <c r="AG252" s="10">
        <f t="shared" si="87"/>
        <v>1.7085268388195018E-4</v>
      </c>
      <c r="AH252" s="10">
        <f>+AD252/SUM(AB$27:AB252)-1</f>
        <v>6.2061354672585445E-2</v>
      </c>
      <c r="AI252" s="6">
        <f t="shared" si="88"/>
        <v>0</v>
      </c>
      <c r="AL252" s="6">
        <f t="shared" si="89"/>
        <v>0</v>
      </c>
      <c r="AM252" s="6">
        <f t="shared" si="90"/>
        <v>4850.6506936868082</v>
      </c>
      <c r="AN252" s="6">
        <f t="shared" si="91"/>
        <v>4624.2352262606073</v>
      </c>
      <c r="AO252" s="5">
        <f t="shared" si="92"/>
        <v>0</v>
      </c>
      <c r="AP252" s="6">
        <f>+AN252+SUM($D$16:$E$18)-SUM($AL$27:AL252)</f>
        <v>26729.560015734292</v>
      </c>
      <c r="AQ252" s="10">
        <f t="shared" si="100"/>
        <v>1.1116028506035214E-3</v>
      </c>
      <c r="AR252" s="10">
        <f>+AN252/SUM(AL$27:AL252)-1</f>
        <v>7.6736889189323199E-2</v>
      </c>
      <c r="AT252" s="1"/>
    </row>
    <row r="253" spans="1:46" x14ac:dyDescent="0.25">
      <c r="A253" s="1">
        <v>40515</v>
      </c>
      <c r="B253">
        <v>8.6389999999999993</v>
      </c>
      <c r="G253">
        <f t="shared" si="93"/>
        <v>1525.1733149643519</v>
      </c>
      <c r="H253">
        <f t="shared" si="94"/>
        <v>1463.2038228751007</v>
      </c>
      <c r="I253" s="5">
        <f t="shared" si="83"/>
        <v>0</v>
      </c>
      <c r="J253" s="6">
        <f>+H253+SUM($D$16:$E$16)-SUM($F$27:F253)</f>
        <v>8094.7625597172055</v>
      </c>
      <c r="K253" s="10">
        <f t="shared" si="95"/>
        <v>-1.3373221334791463E-3</v>
      </c>
      <c r="L253" s="10">
        <f>+H253/SUM(F$27:F253)-1</f>
        <v>0.13563874793087005</v>
      </c>
      <c r="M253">
        <v>6.181</v>
      </c>
      <c r="R253">
        <f t="shared" si="96"/>
        <v>1174.2272395955554</v>
      </c>
      <c r="S253">
        <f t="shared" si="97"/>
        <v>1096.1673346258838</v>
      </c>
      <c r="T253" s="5">
        <f t="shared" si="84"/>
        <v>0</v>
      </c>
      <c r="U253" s="6">
        <f>+S253+SUM($D$17:$E$17)-SUM($Q$27:Q253)</f>
        <v>6622.595281994305</v>
      </c>
      <c r="V253" s="10">
        <f t="shared" si="85"/>
        <v>-2.1418391630156908E-4</v>
      </c>
      <c r="W253" s="10">
        <f>+S253/SUM(Q$27:Q253)-1</f>
        <v>2.104682395459001E-2</v>
      </c>
      <c r="X253">
        <v>2.9769999999999999</v>
      </c>
      <c r="AC253">
        <f t="shared" si="98"/>
        <v>2119.211205784195</v>
      </c>
      <c r="AD253">
        <f t="shared" si="99"/>
        <v>2034.1566589260244</v>
      </c>
      <c r="AE253" s="5">
        <f t="shared" si="86"/>
        <v>0</v>
      </c>
      <c r="AF253" s="6">
        <f>+AD253+SUM($D$18:$E$18)-SUM($AB$27:AB253)</f>
        <v>11981.494764189181</v>
      </c>
      <c r="AG253" s="10">
        <f t="shared" si="87"/>
        <v>-1.5374114840616127E-3</v>
      </c>
      <c r="AH253" s="10">
        <f>+AD253/SUM(AB$27:AB253)-1</f>
        <v>5.2515530246433739E-2</v>
      </c>
      <c r="AI253" s="6">
        <f t="shared" si="88"/>
        <v>0</v>
      </c>
      <c r="AL253" s="6">
        <f t="shared" si="89"/>
        <v>0</v>
      </c>
      <c r="AM253" s="6">
        <f t="shared" si="90"/>
        <v>4818.6117603441025</v>
      </c>
      <c r="AN253" s="6">
        <f t="shared" si="91"/>
        <v>4593.5278164270094</v>
      </c>
      <c r="AO253" s="5">
        <f t="shared" si="92"/>
        <v>0</v>
      </c>
      <c r="AP253" s="6">
        <f>+AN253+SUM($D$16:$E$18)-SUM($AL$27:AL253)</f>
        <v>26698.852605900694</v>
      </c>
      <c r="AQ253" s="10">
        <f t="shared" si="100"/>
        <v>-1.1488183799329699E-3</v>
      </c>
      <c r="AR253" s="10">
        <f>+AN253/SUM(AL$27:AL253)-1</f>
        <v>6.9586776939080552E-2</v>
      </c>
      <c r="AT253" s="1"/>
    </row>
    <row r="254" spans="1:46" x14ac:dyDescent="0.25">
      <c r="A254" s="1">
        <v>40518</v>
      </c>
      <c r="B254">
        <v>8.7219999999999995</v>
      </c>
      <c r="G254">
        <f t="shared" si="93"/>
        <v>1539.8265601480584</v>
      </c>
      <c r="H254">
        <f t="shared" si="94"/>
        <v>1477.2616903711805</v>
      </c>
      <c r="I254" s="5">
        <f t="shared" si="83"/>
        <v>0</v>
      </c>
      <c r="J254" s="6">
        <f>+H254+SUM($D$16:$E$16)-SUM($F$27:F254)</f>
        <v>8108.8204272132853</v>
      </c>
      <c r="K254" s="10">
        <f t="shared" si="95"/>
        <v>1.7366621185452846E-3</v>
      </c>
      <c r="L254" s="10">
        <f>+H254/SUM(F$27:F254)-1</f>
        <v>0.14654950335143502</v>
      </c>
      <c r="M254">
        <v>6.1790000000000003</v>
      </c>
      <c r="R254">
        <f t="shared" si="96"/>
        <v>1173.8472922603037</v>
      </c>
      <c r="S254">
        <f t="shared" si="97"/>
        <v>1095.8126453087423</v>
      </c>
      <c r="T254" s="5">
        <f t="shared" si="84"/>
        <v>0</v>
      </c>
      <c r="U254" s="6">
        <f>+S254+SUM($D$17:$E$17)-SUM($Q$27:Q254)</f>
        <v>6622.2405926771635</v>
      </c>
      <c r="V254" s="10">
        <f t="shared" si="85"/>
        <v>-5.3557450219843261E-5</v>
      </c>
      <c r="W254" s="10">
        <f>+S254/SUM(Q$27:Q254)-1</f>
        <v>2.071644154916874E-2</v>
      </c>
      <c r="X254">
        <v>2.9820000000000002</v>
      </c>
      <c r="AC254">
        <f t="shared" si="98"/>
        <v>2122.7705124784916</v>
      </c>
      <c r="AD254">
        <f t="shared" si="99"/>
        <v>2037.5731128375562</v>
      </c>
      <c r="AE254" s="5">
        <f t="shared" si="86"/>
        <v>0</v>
      </c>
      <c r="AF254" s="6">
        <f>+AD254+SUM($D$18:$E$18)-SUM($AB$27:AB254)</f>
        <v>11984.911218100713</v>
      </c>
      <c r="AG254" s="10">
        <f t="shared" si="87"/>
        <v>2.851442143716465E-4</v>
      </c>
      <c r="AH254" s="10">
        <f>+AD254/SUM(AB$27:AB254)-1</f>
        <v>5.42832755105358E-2</v>
      </c>
      <c r="AI254" s="6">
        <f t="shared" si="88"/>
        <v>0</v>
      </c>
      <c r="AL254" s="6">
        <f t="shared" si="89"/>
        <v>0</v>
      </c>
      <c r="AM254" s="6">
        <f t="shared" si="90"/>
        <v>4836.4443648868537</v>
      </c>
      <c r="AN254" s="6">
        <f t="shared" si="91"/>
        <v>4610.6474485174795</v>
      </c>
      <c r="AO254" s="5">
        <f t="shared" si="92"/>
        <v>0</v>
      </c>
      <c r="AP254" s="6">
        <f>+AN254+SUM($D$16:$E$18)-SUM($AL$27:AL254)</f>
        <v>26715.972237991165</v>
      </c>
      <c r="AQ254" s="10">
        <f t="shared" si="100"/>
        <v>6.4121227766489319E-4</v>
      </c>
      <c r="AR254" s="10">
        <f>+AN254/SUM(AL$27:AL254)-1</f>
        <v>7.3573022988260073E-2</v>
      </c>
    </row>
    <row r="255" spans="1:46" x14ac:dyDescent="0.25">
      <c r="A255" s="1">
        <v>40519</v>
      </c>
      <c r="B255">
        <v>8.7189999999999994</v>
      </c>
      <c r="G255">
        <f t="shared" si="93"/>
        <v>1539.2969247799726</v>
      </c>
      <c r="H255">
        <f t="shared" si="94"/>
        <v>1476.7535746785511</v>
      </c>
      <c r="I255" s="5">
        <f t="shared" si="83"/>
        <v>0</v>
      </c>
      <c r="J255" s="6">
        <f>+H255+SUM($D$16:$E$16)-SUM($F$27:F255)</f>
        <v>8108.3123115206554</v>
      </c>
      <c r="K255" s="10">
        <f t="shared" si="95"/>
        <v>-6.266209705729775E-5</v>
      </c>
      <c r="L255" s="10">
        <f>+H255/SUM(F$27:F255)-1</f>
        <v>0.14615513869767982</v>
      </c>
      <c r="M255">
        <v>6.2270000000000003</v>
      </c>
      <c r="R255">
        <f t="shared" si="96"/>
        <v>1182.9660283063458</v>
      </c>
      <c r="S255">
        <f t="shared" si="97"/>
        <v>1104.3251889201388</v>
      </c>
      <c r="T255" s="5">
        <f t="shared" si="84"/>
        <v>0</v>
      </c>
      <c r="U255" s="6">
        <f>+S255+SUM($D$17:$E$17)-SUM($Q$27:Q255)</f>
        <v>6630.7531362885593</v>
      </c>
      <c r="V255" s="10">
        <f t="shared" si="85"/>
        <v>1.2854476505745893E-3</v>
      </c>
      <c r="W255" s="10">
        <f>+S255/SUM(Q$27:Q255)-1</f>
        <v>2.8645619279280332E-2</v>
      </c>
      <c r="X255">
        <v>2.984</v>
      </c>
      <c r="AC255">
        <f t="shared" si="98"/>
        <v>2124.1942351562097</v>
      </c>
      <c r="AD255">
        <f t="shared" si="99"/>
        <v>2038.9396944021685</v>
      </c>
      <c r="AE255" s="5">
        <f t="shared" si="86"/>
        <v>0</v>
      </c>
      <c r="AF255" s="6">
        <f>+AD255+SUM($D$18:$E$18)-SUM($AB$27:AB255)</f>
        <v>11986.277799665326</v>
      </c>
      <c r="AG255" s="10">
        <f t="shared" si="87"/>
        <v>1.1402517213054963E-4</v>
      </c>
      <c r="AH255" s="10">
        <f>+AD255/SUM(AB$27:AB255)-1</f>
        <v>5.4990373616176536E-2</v>
      </c>
      <c r="AI255" s="6">
        <f t="shared" si="88"/>
        <v>0</v>
      </c>
      <c r="AL255" s="6">
        <f t="shared" si="89"/>
        <v>0</v>
      </c>
      <c r="AM255" s="6">
        <f t="shared" si="90"/>
        <v>4846.457188242528</v>
      </c>
      <c r="AN255" s="6">
        <f t="shared" si="91"/>
        <v>4620.0184580008581</v>
      </c>
      <c r="AO255" s="5">
        <f t="shared" si="92"/>
        <v>0</v>
      </c>
      <c r="AP255" s="6">
        <f>+AN255+SUM($D$16:$E$18)-SUM($AL$27:AL255)</f>
        <v>26725.343247474542</v>
      </c>
      <c r="AQ255" s="10">
        <f t="shared" si="100"/>
        <v>3.5076430683100845E-4</v>
      </c>
      <c r="AR255" s="10">
        <f>+AN255/SUM(AL$27:AL255)-1</f>
        <v>7.5755029548479236E-2</v>
      </c>
    </row>
    <row r="256" spans="1:46" x14ac:dyDescent="0.25">
      <c r="A256" s="1">
        <v>40521</v>
      </c>
      <c r="B256">
        <v>8.7240000000000002</v>
      </c>
      <c r="C256">
        <f>+$C$16</f>
        <v>60</v>
      </c>
      <c r="D256" s="7">
        <f>+$H$16</f>
        <v>0.66694736842105262</v>
      </c>
      <c r="E256" s="7">
        <f>+$J$16</f>
        <v>0.46199999999999997</v>
      </c>
      <c r="F256" s="6">
        <f>+C256-D256-E256</f>
        <v>58.871052631578941</v>
      </c>
      <c r="G256">
        <f t="shared" si="93"/>
        <v>1599.0507030250278</v>
      </c>
      <c r="H256">
        <f t="shared" si="94"/>
        <v>1536.4714867978457</v>
      </c>
      <c r="I256" s="5">
        <f t="shared" si="83"/>
        <v>274320</v>
      </c>
      <c r="J256" s="6">
        <f>+H256+SUM($D$16:$E$16)-SUM($F$27:F256)</f>
        <v>8109.1591710083712</v>
      </c>
      <c r="K256" s="10">
        <f t="shared" si="95"/>
        <v>1.0444337306947382E-4</v>
      </c>
      <c r="L256" s="10">
        <f>+H256/SUM(F$27:F256)-1</f>
        <v>0.14039741846902909</v>
      </c>
      <c r="M256">
        <v>6.2539999999999996</v>
      </c>
      <c r="N256">
        <f>+$C$17</f>
        <v>50</v>
      </c>
      <c r="O256" s="7">
        <f>+$H$17</f>
        <v>0.5557894736842105</v>
      </c>
      <c r="P256" s="7">
        <f>+$J$17</f>
        <v>0.38500000000000001</v>
      </c>
      <c r="Q256" s="6">
        <f>+N256-O256-P256</f>
        <v>49.059210526315795</v>
      </c>
      <c r="R256">
        <f t="shared" si="96"/>
        <v>1238.0953173322443</v>
      </c>
      <c r="S256">
        <f t="shared" si="97"/>
        <v>1158.172705227865</v>
      </c>
      <c r="T256" s="5">
        <f t="shared" si="84"/>
        <v>228600</v>
      </c>
      <c r="U256" s="6">
        <f>+S256+SUM($D$17:$E$17)-SUM($Q$27:Q256)</f>
        <v>6635.5414420699699</v>
      </c>
      <c r="V256" s="10">
        <f t="shared" si="85"/>
        <v>7.2213603537818472E-4</v>
      </c>
      <c r="W256" s="10">
        <f>+S256/SUM(Q$27:Q256)-1</f>
        <v>3.1659052474624749E-2</v>
      </c>
      <c r="X256">
        <v>3.02</v>
      </c>
      <c r="Y256">
        <f>+$C$18</f>
        <v>90</v>
      </c>
      <c r="Z256" s="7">
        <f>+$H$18</f>
        <v>1.0004210526315789</v>
      </c>
      <c r="AA256" s="7">
        <f>+$J$18</f>
        <v>0.69300000000000006</v>
      </c>
      <c r="AB256" s="6">
        <f>+Y256-Z256-AA256</f>
        <v>88.306578947368422</v>
      </c>
      <c r="AC256">
        <f t="shared" si="98"/>
        <v>2238.1278223025142</v>
      </c>
      <c r="AD256">
        <f t="shared" si="99"/>
        <v>2151.8447415125661</v>
      </c>
      <c r="AE256" s="5">
        <f t="shared" si="86"/>
        <v>411480</v>
      </c>
      <c r="AF256" s="6">
        <f>+AD256+SUM($D$18:$E$18)-SUM($AB$27:AB256)</f>
        <v>12010.876267828357</v>
      </c>
      <c r="AG256" s="10">
        <f t="shared" si="87"/>
        <v>2.0522190937137808E-3</v>
      </c>
      <c r="AH256" s="10">
        <f>+AD256/SUM(AB$27:AB256)-1</f>
        <v>6.4759183298772172E-2</v>
      </c>
      <c r="AI256" s="6">
        <f t="shared" si="88"/>
        <v>200</v>
      </c>
      <c r="AL256" s="6">
        <f t="shared" si="89"/>
        <v>196.23684210526315</v>
      </c>
      <c r="AM256" s="6">
        <f t="shared" si="90"/>
        <v>5075.2738426597862</v>
      </c>
      <c r="AN256" s="6">
        <f t="shared" si="91"/>
        <v>4846.4889335382768</v>
      </c>
      <c r="AO256" s="5">
        <f t="shared" si="92"/>
        <v>914400</v>
      </c>
      <c r="AP256" s="6">
        <f>+AN256+SUM($D$16:$E$18)-SUM($AL$27:AL256)</f>
        <v>26755.576880906698</v>
      </c>
      <c r="AQ256" s="10">
        <f t="shared" si="100"/>
        <v>1.1312720346450256E-3</v>
      </c>
      <c r="AR256" s="10">
        <f>+AN256/SUM(AL$27:AL256)-1</f>
        <v>7.9176986041919362E-2</v>
      </c>
    </row>
    <row r="257" spans="1:44" x14ac:dyDescent="0.25">
      <c r="A257" s="1">
        <v>40522</v>
      </c>
      <c r="B257">
        <v>8.6829999999999998</v>
      </c>
      <c r="G257">
        <f t="shared" si="93"/>
        <v>1591.5356779420354</v>
      </c>
      <c r="H257">
        <f t="shared" si="94"/>
        <v>1529.2505639460906</v>
      </c>
      <c r="I257" s="5">
        <f t="shared" si="83"/>
        <v>0</v>
      </c>
      <c r="J257" s="6">
        <f>+H257+SUM($D$16:$E$16)-SUM($F$27:F257)</f>
        <v>8101.9382481566163</v>
      </c>
      <c r="K257" s="10">
        <f t="shared" si="95"/>
        <v>-8.904650530934255E-4</v>
      </c>
      <c r="L257" s="10">
        <f>+H257/SUM(F$27:F257)-1</f>
        <v>0.13503791661698528</v>
      </c>
      <c r="M257">
        <v>6.2590000000000003</v>
      </c>
      <c r="R257">
        <f t="shared" si="96"/>
        <v>1239.0851600867472</v>
      </c>
      <c r="S257">
        <f t="shared" si="97"/>
        <v>1159.0986507868895</v>
      </c>
      <c r="T257" s="5">
        <f t="shared" si="84"/>
        <v>0</v>
      </c>
      <c r="U257" s="6">
        <f>+S257+SUM($D$17:$E$17)-SUM($Q$27:Q257)</f>
        <v>6636.4673876289944</v>
      </c>
      <c r="V257" s="10">
        <f t="shared" si="85"/>
        <v>1.3954333148369358E-4</v>
      </c>
      <c r="W257" s="10">
        <f>+S257/SUM(Q$27:Q257)-1</f>
        <v>3.2483851845007461E-2</v>
      </c>
      <c r="X257">
        <v>3.0230000000000001</v>
      </c>
      <c r="AC257">
        <f t="shared" si="98"/>
        <v>2240.3511280862581</v>
      </c>
      <c r="AD257">
        <f t="shared" si="99"/>
        <v>2153.9823356266511</v>
      </c>
      <c r="AE257" s="5">
        <f t="shared" si="86"/>
        <v>0</v>
      </c>
      <c r="AF257" s="6">
        <f>+AD257+SUM($D$18:$E$18)-SUM($AB$27:AB257)</f>
        <v>12013.013861942442</v>
      </c>
      <c r="AG257" s="10">
        <f t="shared" si="87"/>
        <v>1.7797153733156712E-4</v>
      </c>
      <c r="AH257" s="10">
        <f>+AD257/SUM(AB$27:AB257)-1</f>
        <v>6.5816891096750929E-2</v>
      </c>
      <c r="AI257" s="6">
        <f t="shared" si="88"/>
        <v>0</v>
      </c>
      <c r="AL257" s="6">
        <f t="shared" si="89"/>
        <v>0</v>
      </c>
      <c r="AM257" s="6">
        <f t="shared" si="90"/>
        <v>5070.9719661150411</v>
      </c>
      <c r="AN257" s="6">
        <f t="shared" si="91"/>
        <v>4842.3315503596314</v>
      </c>
      <c r="AO257" s="5">
        <f t="shared" si="92"/>
        <v>0</v>
      </c>
      <c r="AP257" s="6">
        <f>+AN257+SUM($D$16:$E$18)-SUM($AL$27:AL257)</f>
        <v>26751.419497728053</v>
      </c>
      <c r="AQ257" s="10">
        <f t="shared" si="100"/>
        <v>-1.5538379894219911E-4</v>
      </c>
      <c r="AR257" s="10">
        <f>+AN257/SUM(AL$27:AL257)-1</f>
        <v>7.8251253555973843E-2</v>
      </c>
    </row>
    <row r="258" spans="1:44" x14ac:dyDescent="0.25">
      <c r="A258" s="1">
        <v>40525</v>
      </c>
      <c r="B258">
        <v>8.64</v>
      </c>
      <c r="G258">
        <f t="shared" si="93"/>
        <v>1583.6540662696286</v>
      </c>
      <c r="H258">
        <f t="shared" si="94"/>
        <v>1521.6774009552255</v>
      </c>
      <c r="I258" s="5">
        <f t="shared" si="83"/>
        <v>0</v>
      </c>
      <c r="J258" s="6">
        <f>+H258+SUM($D$16:$E$16)-SUM($F$27:F258)</f>
        <v>8094.3650851657503</v>
      </c>
      <c r="K258" s="10">
        <f t="shared" si="95"/>
        <v>-9.3473472135996438E-4</v>
      </c>
      <c r="L258" s="10">
        <f>+H258/SUM(F$27:F258)-1</f>
        <v>0.12941697565020771</v>
      </c>
      <c r="M258">
        <v>6.29</v>
      </c>
      <c r="R258">
        <f t="shared" si="96"/>
        <v>1245.2221851646652</v>
      </c>
      <c r="S258">
        <f t="shared" si="97"/>
        <v>1164.8395132528415</v>
      </c>
      <c r="T258" s="5">
        <f t="shared" si="84"/>
        <v>0</v>
      </c>
      <c r="U258" s="6">
        <f>+S258+SUM($D$17:$E$17)-SUM($Q$27:Q258)</f>
        <v>6642.2082500949464</v>
      </c>
      <c r="V258" s="10">
        <f t="shared" si="85"/>
        <v>8.6504794352681991E-4</v>
      </c>
      <c r="W258" s="10">
        <f>+S258/SUM(Q$27:Q258)-1</f>
        <v>3.7597607941379785E-2</v>
      </c>
      <c r="X258">
        <v>3.0070000000000001</v>
      </c>
      <c r="AC258">
        <f t="shared" si="98"/>
        <v>2228.4934972396222</v>
      </c>
      <c r="AD258">
        <f t="shared" si="99"/>
        <v>2142.5818336848624</v>
      </c>
      <c r="AE258" s="5">
        <f t="shared" si="86"/>
        <v>0</v>
      </c>
      <c r="AF258" s="6">
        <f>+AD258+SUM($D$18:$E$18)-SUM($AB$27:AB258)</f>
        <v>12001.613360000652</v>
      </c>
      <c r="AG258" s="10">
        <f t="shared" si="87"/>
        <v>-9.4901263519775458E-4</v>
      </c>
      <c r="AH258" s="10">
        <f>+AD258/SUM(AB$27:AB258)-1</f>
        <v>6.0175782840863334E-2</v>
      </c>
      <c r="AI258" s="6">
        <f t="shared" si="88"/>
        <v>0</v>
      </c>
      <c r="AL258" s="6">
        <f t="shared" si="89"/>
        <v>0</v>
      </c>
      <c r="AM258" s="6">
        <f t="shared" si="90"/>
        <v>5057.3697486739165</v>
      </c>
      <c r="AN258" s="6">
        <f t="shared" si="91"/>
        <v>4829.0987478929292</v>
      </c>
      <c r="AO258" s="5">
        <f t="shared" si="92"/>
        <v>0</v>
      </c>
      <c r="AP258" s="6">
        <f>+AN258+SUM($D$16:$E$18)-SUM($AL$27:AL258)</f>
        <v>26738.186695261353</v>
      </c>
      <c r="AQ258" s="10">
        <f t="shared" si="100"/>
        <v>-4.9465795517222855E-4</v>
      </c>
      <c r="AR258" s="10">
        <f>+AN258/SUM(AL$27:AL258)-1</f>
        <v>7.530468005116675E-2</v>
      </c>
    </row>
    <row r="259" spans="1:44" x14ac:dyDescent="0.25">
      <c r="A259" s="1">
        <v>40526</v>
      </c>
      <c r="B259">
        <v>8.6839999999999993</v>
      </c>
      <c r="G259">
        <f t="shared" si="93"/>
        <v>1591.7189712367422</v>
      </c>
      <c r="H259">
        <f t="shared" si="94"/>
        <v>1529.4266840156454</v>
      </c>
      <c r="I259" s="5">
        <f t="shared" si="83"/>
        <v>0</v>
      </c>
      <c r="J259" s="6">
        <f>+H259+SUM($D$16:$E$16)-SUM($F$27:F259)</f>
        <v>8102.1143682261709</v>
      </c>
      <c r="K259" s="10">
        <f t="shared" si="95"/>
        <v>9.573676228940009E-4</v>
      </c>
      <c r="L259" s="10">
        <f>+H259/SUM(F$27:F259)-1</f>
        <v>0.13516863617435204</v>
      </c>
      <c r="M259">
        <v>6.3079999999999998</v>
      </c>
      <c r="R259">
        <f t="shared" si="96"/>
        <v>1248.7856190808757</v>
      </c>
      <c r="S259">
        <f t="shared" si="97"/>
        <v>1168.1729172653297</v>
      </c>
      <c r="T259" s="5">
        <f t="shared" si="84"/>
        <v>0</v>
      </c>
      <c r="U259" s="6">
        <f>+S259+SUM($D$17:$E$17)-SUM($Q$27:Q259)</f>
        <v>6645.5416541074346</v>
      </c>
      <c r="V259" s="10">
        <f t="shared" si="85"/>
        <v>5.0185177684558546E-4</v>
      </c>
      <c r="W259" s="10">
        <f>+S259/SUM(Q$27:Q259)-1</f>
        <v>4.0566885674757414E-2</v>
      </c>
      <c r="X259">
        <v>3.024</v>
      </c>
      <c r="AC259">
        <f t="shared" si="98"/>
        <v>2241.0922300141724</v>
      </c>
      <c r="AD259">
        <f t="shared" si="99"/>
        <v>2154.6948669980125</v>
      </c>
      <c r="AE259" s="5">
        <f t="shared" si="86"/>
        <v>0</v>
      </c>
      <c r="AF259" s="6">
        <f>+AD259+SUM($D$18:$E$18)-SUM($AB$27:AB259)</f>
        <v>12013.726393313802</v>
      </c>
      <c r="AG259" s="10">
        <f t="shared" si="87"/>
        <v>1.009283747926748E-3</v>
      </c>
      <c r="AH259" s="10">
        <f>+AD259/SUM(AB$27:AB259)-1</f>
        <v>6.6169460362743626E-2</v>
      </c>
      <c r="AI259" s="6">
        <f t="shared" si="88"/>
        <v>0</v>
      </c>
      <c r="AL259" s="6">
        <f t="shared" si="89"/>
        <v>0</v>
      </c>
      <c r="AM259" s="6">
        <f t="shared" si="90"/>
        <v>5081.5968203317898</v>
      </c>
      <c r="AN259" s="6">
        <f t="shared" si="91"/>
        <v>4852.2944682789876</v>
      </c>
      <c r="AO259" s="5">
        <f t="shared" si="92"/>
        <v>0</v>
      </c>
      <c r="AP259" s="6">
        <f>+AN259+SUM($D$16:$E$18)-SUM($AL$27:AL259)</f>
        <v>26761.382415647411</v>
      </c>
      <c r="AQ259" s="10">
        <f t="shared" si="100"/>
        <v>8.6751284409913865E-4</v>
      </c>
      <c r="AR259" s="10">
        <f>+AN259/SUM(AL$27:AL259)-1</f>
        <v>8.0469715597224045E-2</v>
      </c>
    </row>
    <row r="260" spans="1:44" x14ac:dyDescent="0.25">
      <c r="A260" s="1">
        <v>40527</v>
      </c>
      <c r="B260">
        <v>8.6560000000000006</v>
      </c>
      <c r="G260">
        <f t="shared" si="93"/>
        <v>1586.5867589849427</v>
      </c>
      <c r="H260">
        <f t="shared" si="94"/>
        <v>1524.4953220681055</v>
      </c>
      <c r="I260" s="5">
        <f t="shared" si="83"/>
        <v>0</v>
      </c>
      <c r="J260" s="6">
        <f>+H260+SUM($D$16:$E$16)-SUM($F$27:F260)</f>
        <v>8097.1830062786312</v>
      </c>
      <c r="K260" s="10">
        <f t="shared" si="95"/>
        <v>-6.0865123885178729E-4</v>
      </c>
      <c r="L260" s="10">
        <f>+H260/SUM(F$27:F260)-1</f>
        <v>0.1315084885680784</v>
      </c>
      <c r="M260">
        <v>6.2869999999999999</v>
      </c>
      <c r="R260">
        <f t="shared" si="96"/>
        <v>1244.6282795119635</v>
      </c>
      <c r="S260">
        <f t="shared" si="97"/>
        <v>1164.2839459174268</v>
      </c>
      <c r="T260" s="5">
        <f t="shared" si="84"/>
        <v>0</v>
      </c>
      <c r="U260" s="6">
        <f>+S260+SUM($D$17:$E$17)-SUM($Q$27:Q260)</f>
        <v>6641.6526827595317</v>
      </c>
      <c r="V260" s="10">
        <f t="shared" si="85"/>
        <v>-5.8520005596518487E-4</v>
      </c>
      <c r="W260" s="10">
        <f>+S260/SUM(Q$27:Q260)-1</f>
        <v>3.7102728319150291E-2</v>
      </c>
      <c r="X260">
        <v>3.024</v>
      </c>
      <c r="AC260">
        <f t="shared" si="98"/>
        <v>2241.0922300141724</v>
      </c>
      <c r="AD260">
        <f t="shared" si="99"/>
        <v>2154.6948669980125</v>
      </c>
      <c r="AE260" s="5">
        <f t="shared" si="86"/>
        <v>0</v>
      </c>
      <c r="AF260" s="6">
        <f>+AD260+SUM($D$18:$E$18)-SUM($AB$27:AB260)</f>
        <v>12013.726393313802</v>
      </c>
      <c r="AG260" s="10">
        <f t="shared" si="87"/>
        <v>0</v>
      </c>
      <c r="AH260" s="10">
        <f>+AD260/SUM(AB$27:AB260)-1</f>
        <v>6.6169460362743626E-2</v>
      </c>
      <c r="AI260" s="6">
        <f t="shared" si="88"/>
        <v>0</v>
      </c>
      <c r="AL260" s="6">
        <f t="shared" si="89"/>
        <v>0</v>
      </c>
      <c r="AM260" s="6">
        <f t="shared" si="90"/>
        <v>5072.3072685110783</v>
      </c>
      <c r="AN260" s="6">
        <f t="shared" si="91"/>
        <v>4843.474134983544</v>
      </c>
      <c r="AO260" s="5">
        <f t="shared" si="92"/>
        <v>0</v>
      </c>
      <c r="AP260" s="6">
        <f>+AN260+SUM($D$16:$E$18)-SUM($AL$27:AL260)</f>
        <v>26752.562082351968</v>
      </c>
      <c r="AQ260" s="10">
        <f t="shared" si="100"/>
        <v>-3.2959184090153304E-4</v>
      </c>
      <c r="AR260" s="10">
        <f>+AN260/SUM(AL$27:AL260)-1</f>
        <v>7.8505675065573932E-2</v>
      </c>
    </row>
    <row r="261" spans="1:44" x14ac:dyDescent="0.25">
      <c r="A261" s="1">
        <v>40528</v>
      </c>
      <c r="B261">
        <v>8.6739999999999995</v>
      </c>
      <c r="G261">
        <f t="shared" si="93"/>
        <v>1589.886038289671</v>
      </c>
      <c r="H261">
        <f t="shared" si="94"/>
        <v>1527.6654833200953</v>
      </c>
      <c r="I261" s="5">
        <f t="shared" si="83"/>
        <v>0</v>
      </c>
      <c r="J261" s="6">
        <f>+H261+SUM($D$16:$E$16)-SUM($F$27:F261)</f>
        <v>8100.3531675306212</v>
      </c>
      <c r="K261" s="10">
        <f t="shared" si="95"/>
        <v>3.9151409194193576E-4</v>
      </c>
      <c r="L261" s="10">
        <f>+H261/SUM(F$27:F261)-1</f>
        <v>0.13386144060068284</v>
      </c>
      <c r="M261">
        <v>6.2930000000000001</v>
      </c>
      <c r="R261">
        <f t="shared" si="96"/>
        <v>1245.816090817367</v>
      </c>
      <c r="S261">
        <f t="shared" si="97"/>
        <v>1165.3950805882562</v>
      </c>
      <c r="T261" s="5">
        <f t="shared" si="84"/>
        <v>0</v>
      </c>
      <c r="U261" s="6">
        <f>+S261+SUM($D$17:$E$17)-SUM($Q$27:Q261)</f>
        <v>6642.7638174303611</v>
      </c>
      <c r="V261" s="10">
        <f t="shared" si="85"/>
        <v>1.6729791874148248E-4</v>
      </c>
      <c r="W261" s="10">
        <f>+S261/SUM(Q$27:Q261)-1</f>
        <v>3.8092487563609501E-2</v>
      </c>
      <c r="X261">
        <v>3.056</v>
      </c>
      <c r="AC261">
        <f t="shared" si="98"/>
        <v>2264.8074917074441</v>
      </c>
      <c r="AD261">
        <f t="shared" si="99"/>
        <v>2177.4958708815893</v>
      </c>
      <c r="AE261" s="5">
        <f t="shared" si="86"/>
        <v>0</v>
      </c>
      <c r="AF261" s="6">
        <f>+AD261+SUM($D$18:$E$18)-SUM($AB$27:AB261)</f>
        <v>12036.52739719738</v>
      </c>
      <c r="AG261" s="10">
        <f t="shared" si="87"/>
        <v>1.8979126989497885E-3</v>
      </c>
      <c r="AH261" s="10">
        <f>+AD261/SUM(AB$27:AB261)-1</f>
        <v>7.7451676874518816E-2</v>
      </c>
      <c r="AI261" s="6">
        <f t="shared" si="88"/>
        <v>0</v>
      </c>
      <c r="AL261" s="6">
        <f t="shared" si="89"/>
        <v>0</v>
      </c>
      <c r="AM261" s="6">
        <f t="shared" si="90"/>
        <v>5100.5096208144823</v>
      </c>
      <c r="AN261" s="6">
        <f t="shared" si="91"/>
        <v>4870.5564347899408</v>
      </c>
      <c r="AO261" s="5">
        <f t="shared" si="92"/>
        <v>0</v>
      </c>
      <c r="AP261" s="6">
        <f>+AN261+SUM($D$16:$E$18)-SUM($AL$27:AL261)</f>
        <v>26779.644382158363</v>
      </c>
      <c r="AQ261" s="10">
        <f t="shared" si="100"/>
        <v>1.0123254633715995E-3</v>
      </c>
      <c r="AR261" s="10">
        <f>+AN261/SUM(AL$27:AL261)-1</f>
        <v>8.4536142705332606E-2</v>
      </c>
    </row>
    <row r="262" spans="1:44" x14ac:dyDescent="0.25">
      <c r="A262" s="1">
        <v>40529</v>
      </c>
      <c r="B262">
        <v>8.7249999999999996</v>
      </c>
      <c r="G262">
        <f t="shared" si="93"/>
        <v>1599.2339963197348</v>
      </c>
      <c r="H262">
        <f t="shared" si="94"/>
        <v>1536.6476068674006</v>
      </c>
      <c r="I262" s="5">
        <f t="shared" si="83"/>
        <v>0</v>
      </c>
      <c r="J262" s="6">
        <f>+H262+SUM($D$16:$E$16)-SUM($F$27:F262)</f>
        <v>8109.3352910779258</v>
      </c>
      <c r="K262" s="10">
        <f t="shared" si="95"/>
        <v>1.1088557944989308E-3</v>
      </c>
      <c r="L262" s="10">
        <f>+H262/SUM(F$27:F262)-1</f>
        <v>0.14052813802639585</v>
      </c>
      <c r="M262">
        <v>6.2720000000000002</v>
      </c>
      <c r="R262">
        <f t="shared" si="96"/>
        <v>1241.6587512484548</v>
      </c>
      <c r="S262">
        <f t="shared" si="97"/>
        <v>1161.5061092403532</v>
      </c>
      <c r="T262" s="5">
        <f t="shared" si="84"/>
        <v>0</v>
      </c>
      <c r="U262" s="6">
        <f>+S262+SUM($D$17:$E$17)-SUM($Q$27:Q262)</f>
        <v>6638.8748460824581</v>
      </c>
      <c r="V262" s="10">
        <f t="shared" si="85"/>
        <v>-5.8544477190325406E-4</v>
      </c>
      <c r="W262" s="10">
        <f>+S262/SUM(Q$27:Q262)-1</f>
        <v>3.4628330208002378E-2</v>
      </c>
      <c r="X262">
        <v>3.0579999999999998</v>
      </c>
      <c r="AC262">
        <f t="shared" si="98"/>
        <v>2266.2896955632732</v>
      </c>
      <c r="AD262">
        <f t="shared" si="99"/>
        <v>2178.9209336243125</v>
      </c>
      <c r="AE262" s="5">
        <f t="shared" si="86"/>
        <v>0</v>
      </c>
      <c r="AF262" s="6">
        <f>+AD262+SUM($D$18:$E$18)-SUM($AB$27:AB262)</f>
        <v>12037.952459940103</v>
      </c>
      <c r="AG262" s="10">
        <f t="shared" si="87"/>
        <v>1.1839484061271222E-4</v>
      </c>
      <c r="AH262" s="10">
        <f>+AD262/SUM(AB$27:AB262)-1</f>
        <v>7.8156815406504432E-2</v>
      </c>
      <c r="AI262" s="6">
        <f t="shared" si="88"/>
        <v>0</v>
      </c>
      <c r="AL262" s="6">
        <f t="shared" si="89"/>
        <v>0</v>
      </c>
      <c r="AM262" s="6">
        <f t="shared" si="90"/>
        <v>5107.1824431314626</v>
      </c>
      <c r="AN262" s="6">
        <f t="shared" si="91"/>
        <v>4877.074649732067</v>
      </c>
      <c r="AO262" s="5">
        <f t="shared" si="92"/>
        <v>0</v>
      </c>
      <c r="AP262" s="6">
        <f>+AN262+SUM($D$16:$E$18)-SUM($AL$27:AL262)</f>
        <v>26786.162597100487</v>
      </c>
      <c r="AQ262" s="10">
        <f t="shared" si="100"/>
        <v>2.4340184840032641E-4</v>
      </c>
      <c r="AR262" s="10">
        <f>+AN262/SUM(AL$27:AL262)-1</f>
        <v>8.5987566127954995E-2</v>
      </c>
    </row>
    <row r="263" spans="1:44" x14ac:dyDescent="0.25">
      <c r="A263" s="1">
        <v>40532</v>
      </c>
      <c r="B263">
        <v>8.7240000000000002</v>
      </c>
      <c r="G263">
        <f t="shared" si="93"/>
        <v>1599.0507030250278</v>
      </c>
      <c r="H263">
        <f t="shared" si="94"/>
        <v>1536.4714867978457</v>
      </c>
      <c r="I263" s="5">
        <f t="shared" si="83"/>
        <v>0</v>
      </c>
      <c r="J263" s="6">
        <f>+H263+SUM($D$16:$E$16)-SUM($F$27:F263)</f>
        <v>8109.1591710083712</v>
      </c>
      <c r="K263" s="10">
        <f t="shared" si="95"/>
        <v>-2.1718188141561789E-5</v>
      </c>
      <c r="L263" s="10">
        <f>+H263/SUM(F$27:F263)-1</f>
        <v>0.14039741846902909</v>
      </c>
      <c r="M263">
        <v>6.2960000000000003</v>
      </c>
      <c r="R263">
        <f t="shared" si="96"/>
        <v>1246.4099964700688</v>
      </c>
      <c r="S263">
        <f t="shared" si="97"/>
        <v>1165.9506479236709</v>
      </c>
      <c r="T263" s="5">
        <f t="shared" si="84"/>
        <v>0</v>
      </c>
      <c r="U263" s="6">
        <f>+S263+SUM($D$17:$E$17)-SUM($Q$27:Q263)</f>
        <v>6643.3193847657758</v>
      </c>
      <c r="V263" s="10">
        <f t="shared" si="85"/>
        <v>6.6947167801179042E-4</v>
      </c>
      <c r="W263" s="10">
        <f>+S263/SUM(Q$27:Q263)-1</f>
        <v>3.8587367185838994E-2</v>
      </c>
      <c r="X263">
        <v>3.0720000000000001</v>
      </c>
      <c r="AC263">
        <f t="shared" si="98"/>
        <v>2276.6651225540795</v>
      </c>
      <c r="AD263">
        <f t="shared" si="99"/>
        <v>2188.8963728233775</v>
      </c>
      <c r="AE263" s="5">
        <f t="shared" si="86"/>
        <v>0</v>
      </c>
      <c r="AF263" s="6">
        <f>+AD263+SUM($D$18:$E$18)-SUM($AB$27:AB263)</f>
        <v>12047.927899139167</v>
      </c>
      <c r="AG263" s="10">
        <f t="shared" si="87"/>
        <v>8.2866577453777346E-4</v>
      </c>
      <c r="AH263" s="10">
        <f>+AD263/SUM(AB$27:AB263)-1</f>
        <v>8.3092785130406188E-2</v>
      </c>
      <c r="AI263" s="6">
        <f t="shared" si="88"/>
        <v>0</v>
      </c>
      <c r="AL263" s="6">
        <f t="shared" si="89"/>
        <v>0</v>
      </c>
      <c r="AM263" s="6">
        <f t="shared" si="90"/>
        <v>5122.1258220491763</v>
      </c>
      <c r="AN263" s="6">
        <f t="shared" si="91"/>
        <v>4891.3185075448946</v>
      </c>
      <c r="AO263" s="5">
        <f t="shared" si="92"/>
        <v>0</v>
      </c>
      <c r="AP263" s="6">
        <f>+AN263+SUM($D$16:$E$18)-SUM($AL$27:AL263)</f>
        <v>26800.406454913315</v>
      </c>
      <c r="AQ263" s="10">
        <f t="shared" si="100"/>
        <v>5.317617916038575E-4</v>
      </c>
      <c r="AR263" s="10">
        <f>+AN263/SUM(AL$27:AL263)-1</f>
        <v>8.9159273265813743E-2</v>
      </c>
    </row>
    <row r="264" spans="1:44" x14ac:dyDescent="0.25">
      <c r="A264" s="1">
        <v>40533</v>
      </c>
      <c r="B264">
        <v>8.7940000000000005</v>
      </c>
      <c r="G264">
        <f t="shared" si="93"/>
        <v>1611.8812336545273</v>
      </c>
      <c r="H264">
        <f t="shared" si="94"/>
        <v>1548.7998916666961</v>
      </c>
      <c r="I264" s="5">
        <f t="shared" si="83"/>
        <v>0</v>
      </c>
      <c r="J264" s="6">
        <f>+H264+SUM($D$16:$E$16)-SUM($F$27:F264)</f>
        <v>8121.4875758772223</v>
      </c>
      <c r="K264" s="10">
        <f t="shared" si="95"/>
        <v>1.5203061882083091E-3</v>
      </c>
      <c r="L264" s="10">
        <f>+H264/SUM(F$27:F264)-1</f>
        <v>0.14954778748471376</v>
      </c>
      <c r="M264">
        <v>6.3579999999999997</v>
      </c>
      <c r="R264">
        <f t="shared" si="96"/>
        <v>1258.6840466259046</v>
      </c>
      <c r="S264">
        <f t="shared" si="97"/>
        <v>1177.4323728555746</v>
      </c>
      <c r="T264" s="5">
        <f t="shared" si="84"/>
        <v>0</v>
      </c>
      <c r="U264" s="6">
        <f>+S264+SUM($D$17:$E$17)-SUM($Q$27:Q264)</f>
        <v>6654.8011096976797</v>
      </c>
      <c r="V264" s="10">
        <f t="shared" si="85"/>
        <v>1.7283114459667459E-3</v>
      </c>
      <c r="W264" s="10">
        <f>+S264/SUM(Q$27:Q264)-1</f>
        <v>4.8814879378583642E-2</v>
      </c>
      <c r="X264">
        <v>3.073</v>
      </c>
      <c r="AC264">
        <f t="shared" si="98"/>
        <v>2277.4062244819943</v>
      </c>
      <c r="AD264">
        <f t="shared" si="99"/>
        <v>2189.6089041947394</v>
      </c>
      <c r="AE264" s="5">
        <f t="shared" si="86"/>
        <v>0</v>
      </c>
      <c r="AF264" s="6">
        <f>+AD264+SUM($D$18:$E$18)-SUM($AB$27:AB264)</f>
        <v>12048.64043051053</v>
      </c>
      <c r="AG264" s="10">
        <f t="shared" si="87"/>
        <v>5.914140400964385E-5</v>
      </c>
      <c r="AH264" s="10">
        <f>+AD264/SUM(AB$27:AB264)-1</f>
        <v>8.3445354396399107E-2</v>
      </c>
      <c r="AI264" s="6">
        <f t="shared" si="88"/>
        <v>0</v>
      </c>
      <c r="AL264" s="6">
        <f t="shared" si="89"/>
        <v>0</v>
      </c>
      <c r="AM264" s="6">
        <f t="shared" si="90"/>
        <v>5147.9715047624259</v>
      </c>
      <c r="AN264" s="6">
        <f t="shared" si="91"/>
        <v>4915.8411687170101</v>
      </c>
      <c r="AO264" s="5">
        <f t="shared" si="92"/>
        <v>0</v>
      </c>
      <c r="AP264" s="6">
        <f>+AN264+SUM($D$16:$E$18)-SUM($AL$27:AL264)</f>
        <v>26824.92911608543</v>
      </c>
      <c r="AQ264" s="10">
        <f t="shared" si="100"/>
        <v>9.1501079333888846E-4</v>
      </c>
      <c r="AR264" s="10">
        <f>+AN264/SUM(AL$27:AL264)-1</f>
        <v>9.461978126167736E-2</v>
      </c>
    </row>
    <row r="265" spans="1:44" x14ac:dyDescent="0.25">
      <c r="A265" s="1">
        <v>40534</v>
      </c>
      <c r="B265">
        <v>8.8369999999999997</v>
      </c>
      <c r="G265">
        <f t="shared" si="93"/>
        <v>1619.762845326934</v>
      </c>
      <c r="H265">
        <f t="shared" si="94"/>
        <v>1556.3730546575612</v>
      </c>
      <c r="I265" s="5">
        <f t="shared" si="83"/>
        <v>0</v>
      </c>
      <c r="J265" s="6">
        <f>+H265+SUM($D$16:$E$16)-SUM($F$27:F265)</f>
        <v>8129.0607388680864</v>
      </c>
      <c r="K265" s="10">
        <f t="shared" si="95"/>
        <v>9.3248471048057446E-4</v>
      </c>
      <c r="L265" s="10">
        <f>+H265/SUM(F$27:F265)-1</f>
        <v>0.15516872845149132</v>
      </c>
      <c r="M265">
        <v>6.3620000000000001</v>
      </c>
      <c r="R265">
        <f t="shared" si="96"/>
        <v>1259.4759208295068</v>
      </c>
      <c r="S265">
        <f t="shared" si="97"/>
        <v>1178.1731293027942</v>
      </c>
      <c r="T265" s="5">
        <f t="shared" si="84"/>
        <v>0</v>
      </c>
      <c r="U265" s="6">
        <f>+S265+SUM($D$17:$E$17)-SUM($Q$27:Q265)</f>
        <v>6655.5418661448994</v>
      </c>
      <c r="V265" s="10">
        <f t="shared" si="85"/>
        <v>1.1131158317256862E-4</v>
      </c>
      <c r="W265" s="10">
        <f>+S265/SUM(Q$27:Q265)-1</f>
        <v>4.9474718874889856E-2</v>
      </c>
      <c r="X265">
        <v>3.0840000000000001</v>
      </c>
      <c r="AC265">
        <f t="shared" si="98"/>
        <v>2285.5583456890563</v>
      </c>
      <c r="AD265">
        <f t="shared" si="99"/>
        <v>2197.4467492797189</v>
      </c>
      <c r="AE265" s="5">
        <f t="shared" si="86"/>
        <v>0</v>
      </c>
      <c r="AF265" s="6">
        <f>+AD265+SUM($D$18:$E$18)-SUM($AB$27:AB265)</f>
        <v>12056.478275595509</v>
      </c>
      <c r="AG265" s="10">
        <f t="shared" si="87"/>
        <v>6.5051697161888633E-4</v>
      </c>
      <c r="AH265" s="10">
        <f>+AD265/SUM(AB$27:AB265)-1</f>
        <v>8.7323616322321884E-2</v>
      </c>
      <c r="AI265" s="6">
        <f t="shared" si="88"/>
        <v>0</v>
      </c>
      <c r="AL265" s="6">
        <f t="shared" si="89"/>
        <v>0</v>
      </c>
      <c r="AM265" s="6">
        <f t="shared" si="90"/>
        <v>5164.7971118454971</v>
      </c>
      <c r="AN265" s="6">
        <f t="shared" si="91"/>
        <v>4931.9929332400743</v>
      </c>
      <c r="AO265" s="5">
        <f t="shared" si="92"/>
        <v>0</v>
      </c>
      <c r="AP265" s="6">
        <f>+AN265+SUM($D$16:$E$18)-SUM($AL$27:AL265)</f>
        <v>26841.080880608497</v>
      </c>
      <c r="AQ265" s="10">
        <f t="shared" si="100"/>
        <v>6.0211769631046685E-4</v>
      </c>
      <c r="AR265" s="10">
        <f>+AN265/SUM(AL$27:AL265)-1</f>
        <v>9.821632564593008E-2</v>
      </c>
    </row>
    <row r="266" spans="1:44" x14ac:dyDescent="0.25">
      <c r="A266" s="1">
        <v>40535</v>
      </c>
      <c r="B266">
        <v>8.8620000000000001</v>
      </c>
      <c r="G266">
        <f t="shared" si="93"/>
        <v>1624.3451776946126</v>
      </c>
      <c r="H266">
        <f t="shared" si="94"/>
        <v>1560.7760563964364</v>
      </c>
      <c r="I266" s="5">
        <f t="shared" si="83"/>
        <v>0</v>
      </c>
      <c r="J266" s="6">
        <f>+H266+SUM($D$16:$E$16)-SUM($F$27:F266)</f>
        <v>8133.4637406069623</v>
      </c>
      <c r="K266" s="10">
        <f t="shared" si="95"/>
        <v>5.4163720512301339E-4</v>
      </c>
      <c r="L266" s="10">
        <f>+H266/SUM(F$27:F266)-1</f>
        <v>0.15843671738566445</v>
      </c>
      <c r="M266">
        <v>6.367</v>
      </c>
      <c r="R266">
        <f t="shared" si="96"/>
        <v>1260.4657635840097</v>
      </c>
      <c r="S266">
        <f t="shared" si="97"/>
        <v>1179.0990748618187</v>
      </c>
      <c r="T266" s="5">
        <f t="shared" si="84"/>
        <v>0</v>
      </c>
      <c r="U266" s="6">
        <f>+S266+SUM($D$17:$E$17)-SUM($Q$27:Q266)</f>
        <v>6656.4678117039239</v>
      </c>
      <c r="V266" s="10">
        <f t="shared" si="85"/>
        <v>1.3912399285387345E-4</v>
      </c>
      <c r="W266" s="10">
        <f>+S266/SUM(Q$27:Q266)-1</f>
        <v>5.0299518245272568E-2</v>
      </c>
      <c r="X266">
        <v>3.0939999999999999</v>
      </c>
      <c r="AC266">
        <f t="shared" si="98"/>
        <v>2292.9693649682035</v>
      </c>
      <c r="AD266">
        <f t="shared" si="99"/>
        <v>2204.5720629933367</v>
      </c>
      <c r="AE266" s="5">
        <f t="shared" si="86"/>
        <v>0</v>
      </c>
      <c r="AF266" s="6">
        <f>+AD266+SUM($D$18:$E$18)-SUM($AB$27:AB266)</f>
        <v>12063.603589309127</v>
      </c>
      <c r="AG266" s="10">
        <f t="shared" si="87"/>
        <v>5.9099461308198542E-4</v>
      </c>
      <c r="AH266" s="10">
        <f>+AD266/SUM(AB$27:AB266)-1</f>
        <v>9.084930898225152E-2</v>
      </c>
      <c r="AI266" s="6">
        <f t="shared" si="88"/>
        <v>0</v>
      </c>
      <c r="AL266" s="6">
        <f t="shared" si="89"/>
        <v>0</v>
      </c>
      <c r="AM266" s="6">
        <f t="shared" si="90"/>
        <v>5177.7803062468265</v>
      </c>
      <c r="AN266" s="6">
        <f t="shared" si="91"/>
        <v>4944.447194251592</v>
      </c>
      <c r="AO266" s="5">
        <f t="shared" si="92"/>
        <v>0</v>
      </c>
      <c r="AP266" s="6">
        <f>+AN266+SUM($D$16:$E$18)-SUM($AL$27:AL266)</f>
        <v>26853.535141620014</v>
      </c>
      <c r="AQ266" s="10">
        <f t="shared" si="100"/>
        <v>4.6399998073520798E-4</v>
      </c>
      <c r="AR266" s="10">
        <f>+AN266/SUM(AL$27:AL266)-1</f>
        <v>0.10098953983172554</v>
      </c>
    </row>
    <row r="267" spans="1:44" x14ac:dyDescent="0.25">
      <c r="A267" s="1">
        <v>40536</v>
      </c>
      <c r="B267">
        <v>8.8209999999999997</v>
      </c>
      <c r="G267">
        <f t="shared" si="93"/>
        <v>1616.8301526116202</v>
      </c>
      <c r="H267">
        <f t="shared" si="94"/>
        <v>1553.5551335446812</v>
      </c>
      <c r="I267" s="5">
        <f t="shared" si="83"/>
        <v>0</v>
      </c>
      <c r="J267" s="6">
        <f>+H267+SUM($D$16:$E$16)-SUM($F$27:F267)</f>
        <v>8126.2428177552074</v>
      </c>
      <c r="K267" s="10">
        <f t="shared" si="95"/>
        <v>-8.8780414864386703E-4</v>
      </c>
      <c r="L267" s="10">
        <f>+H267/SUM(F$27:F267)-1</f>
        <v>0.15307721553362064</v>
      </c>
      <c r="M267">
        <v>6.3639999999999999</v>
      </c>
      <c r="R267">
        <f t="shared" si="96"/>
        <v>1259.8718579313079</v>
      </c>
      <c r="S267">
        <f t="shared" si="97"/>
        <v>1178.543507526404</v>
      </c>
      <c r="T267" s="5">
        <f t="shared" si="84"/>
        <v>0</v>
      </c>
      <c r="U267" s="6">
        <f>+S267+SUM($D$17:$E$17)-SUM($Q$27:Q267)</f>
        <v>6655.9122443685092</v>
      </c>
      <c r="V267" s="10">
        <f t="shared" si="85"/>
        <v>-8.3462784036592019E-5</v>
      </c>
      <c r="W267" s="10">
        <f>+S267/SUM(Q$27:Q267)-1</f>
        <v>4.9804638623042852E-2</v>
      </c>
      <c r="X267">
        <v>3.085</v>
      </c>
      <c r="AC267">
        <f t="shared" si="98"/>
        <v>2286.2994476169711</v>
      </c>
      <c r="AD267">
        <f t="shared" si="99"/>
        <v>2198.1592806510807</v>
      </c>
      <c r="AE267" s="5">
        <f t="shared" si="86"/>
        <v>0</v>
      </c>
      <c r="AF267" s="6">
        <f>+AD267+SUM($D$18:$E$18)-SUM($AB$27:AB267)</f>
        <v>12057.190806966872</v>
      </c>
      <c r="AG267" s="10">
        <f t="shared" si="87"/>
        <v>-5.3158099027206251E-4</v>
      </c>
      <c r="AH267" s="10">
        <f>+AD267/SUM(AB$27:AB267)-1</f>
        <v>8.7676185588314803E-2</v>
      </c>
      <c r="AI267" s="6">
        <f t="shared" si="88"/>
        <v>0</v>
      </c>
      <c r="AL267" s="6">
        <f t="shared" si="89"/>
        <v>0</v>
      </c>
      <c r="AM267" s="6">
        <f t="shared" si="90"/>
        <v>5163.0014581598989</v>
      </c>
      <c r="AN267" s="6">
        <f t="shared" si="91"/>
        <v>4930.2579217221664</v>
      </c>
      <c r="AO267" s="5">
        <f t="shared" si="92"/>
        <v>0</v>
      </c>
      <c r="AP267" s="6">
        <f>+AN267+SUM($D$16:$E$18)-SUM($AL$27:AL267)</f>
        <v>26839.345869090586</v>
      </c>
      <c r="AQ267" s="10">
        <f t="shared" si="100"/>
        <v>-5.2839495636591849E-4</v>
      </c>
      <c r="AR267" s="10">
        <f>+AN267/SUM(AL$27:AL267)-1</f>
        <v>9.7829987303612365E-2</v>
      </c>
    </row>
    <row r="268" spans="1:44" x14ac:dyDescent="0.25">
      <c r="A268" s="1">
        <v>40542</v>
      </c>
      <c r="B268">
        <v>8.8569999999999993</v>
      </c>
      <c r="G268">
        <f t="shared" si="93"/>
        <v>1623.4287112210768</v>
      </c>
      <c r="H268">
        <f t="shared" si="94"/>
        <v>1559.8954560486611</v>
      </c>
      <c r="I268" s="5">
        <f t="shared" si="83"/>
        <v>0</v>
      </c>
      <c r="J268" s="6">
        <f>+H268+SUM($D$16:$E$16)-SUM($F$27:F268)</f>
        <v>8132.5831402591875</v>
      </c>
      <c r="K268" s="10">
        <f t="shared" si="95"/>
        <v>7.8022803971933286E-4</v>
      </c>
      <c r="L268" s="10">
        <f>+H268/SUM(F$27:F268)-1</f>
        <v>0.15778311959882974</v>
      </c>
      <c r="M268">
        <v>6.2919999999999998</v>
      </c>
      <c r="R268">
        <f t="shared" si="96"/>
        <v>1245.6181222664659</v>
      </c>
      <c r="S268">
        <f t="shared" si="97"/>
        <v>1165.209891476451</v>
      </c>
      <c r="T268" s="5">
        <f t="shared" si="84"/>
        <v>0</v>
      </c>
      <c r="U268" s="6">
        <f>+S268+SUM($D$17:$E$17)-SUM($Q$27:Q268)</f>
        <v>6642.5786283185562</v>
      </c>
      <c r="V268" s="10">
        <f t="shared" si="85"/>
        <v>-2.0032740157045481E-3</v>
      </c>
      <c r="W268" s="10">
        <f>+S268/SUM(Q$27:Q268)-1</f>
        <v>3.7927527689532781E-2</v>
      </c>
      <c r="X268">
        <v>3.0449999999999999</v>
      </c>
      <c r="AC268">
        <f t="shared" si="98"/>
        <v>2256.6553705003812</v>
      </c>
      <c r="AD268">
        <f t="shared" si="99"/>
        <v>2169.6580257966098</v>
      </c>
      <c r="AE268" s="5">
        <f t="shared" si="86"/>
        <v>0</v>
      </c>
      <c r="AF268" s="6">
        <f>+AD268+SUM($D$18:$E$18)-SUM($AB$27:AB268)</f>
        <v>12028.689552112399</v>
      </c>
      <c r="AG268" s="10">
        <f t="shared" si="87"/>
        <v>-2.3638387507315395E-3</v>
      </c>
      <c r="AH268" s="10">
        <f>+AD268/SUM(AB$27:AB268)-1</f>
        <v>7.3573414948596039E-2</v>
      </c>
      <c r="AI268" s="6">
        <f t="shared" si="88"/>
        <v>0</v>
      </c>
      <c r="AL268" s="6">
        <f t="shared" si="89"/>
        <v>0</v>
      </c>
      <c r="AM268" s="6">
        <f t="shared" si="90"/>
        <v>5125.7022039879239</v>
      </c>
      <c r="AN268" s="6">
        <f t="shared" si="91"/>
        <v>4894.7633733217217</v>
      </c>
      <c r="AO268" s="5">
        <f t="shared" si="92"/>
        <v>0</v>
      </c>
      <c r="AP268" s="6">
        <f>+AN268+SUM($D$16:$E$18)-SUM($AL$27:AL268)</f>
        <v>26803.851320690144</v>
      </c>
      <c r="AQ268" s="10">
        <f t="shared" si="100"/>
        <v>-1.3224818732009425E-3</v>
      </c>
      <c r="AR268" s="10">
        <f>+AN268/SUM(AL$27:AL268)-1</f>
        <v>8.9926348135340284E-2</v>
      </c>
    </row>
    <row r="269" spans="1:44" x14ac:dyDescent="0.25">
      <c r="A269" s="1">
        <v>40543</v>
      </c>
      <c r="B269">
        <v>8.8079999999999998</v>
      </c>
      <c r="G269">
        <f t="shared" si="93"/>
        <v>1614.4473397804272</v>
      </c>
      <c r="H269">
        <f t="shared" si="94"/>
        <v>1551.265572640466</v>
      </c>
      <c r="I269" s="5">
        <f t="shared" si="83"/>
        <v>0</v>
      </c>
      <c r="J269" s="6">
        <f>+H269+SUM($D$16:$E$16)-SUM($F$27:F269)</f>
        <v>8123.9532568509921</v>
      </c>
      <c r="K269" s="10">
        <f t="shared" si="95"/>
        <v>-1.0611491157679342E-3</v>
      </c>
      <c r="L269" s="10">
        <f>+H269/SUM(F$27:F269)-1</f>
        <v>0.15137786128785047</v>
      </c>
      <c r="M269">
        <v>6.2569999999999997</v>
      </c>
      <c r="R269">
        <f t="shared" si="96"/>
        <v>1238.6892229849454</v>
      </c>
      <c r="S269">
        <f t="shared" si="97"/>
        <v>1158.7282725632795</v>
      </c>
      <c r="T269" s="5">
        <f t="shared" si="84"/>
        <v>0</v>
      </c>
      <c r="U269" s="6">
        <f>+S269+SUM($D$17:$E$17)-SUM($Q$27:Q269)</f>
        <v>6636.0970094053846</v>
      </c>
      <c r="V269" s="10">
        <f t="shared" si="85"/>
        <v>-9.757684892940377E-4</v>
      </c>
      <c r="W269" s="10">
        <f>+S269/SUM(Q$27:Q269)-1</f>
        <v>3.2153932096854243E-2</v>
      </c>
      <c r="X269">
        <v>3.0230000000000001</v>
      </c>
      <c r="AC269">
        <f t="shared" si="98"/>
        <v>2240.3511280862572</v>
      </c>
      <c r="AD269">
        <f t="shared" si="99"/>
        <v>2153.9823356266506</v>
      </c>
      <c r="AE269" s="5">
        <f t="shared" si="86"/>
        <v>0</v>
      </c>
      <c r="AF269" s="6">
        <f>+AD269+SUM($D$18:$E$18)-SUM($AB$27:AB269)</f>
        <v>12013.01386194244</v>
      </c>
      <c r="AG269" s="10">
        <f t="shared" si="87"/>
        <v>-1.3031918482929727E-3</v>
      </c>
      <c r="AH269" s="10">
        <f>+AD269/SUM(AB$27:AB269)-1</f>
        <v>6.5816891096750707E-2</v>
      </c>
      <c r="AI269" s="6">
        <f t="shared" si="88"/>
        <v>0</v>
      </c>
      <c r="AL269" s="6">
        <f t="shared" si="89"/>
        <v>0</v>
      </c>
      <c r="AM269" s="6">
        <f t="shared" si="90"/>
        <v>5093.4876908516298</v>
      </c>
      <c r="AN269" s="6">
        <f t="shared" si="91"/>
        <v>4863.9761808303956</v>
      </c>
      <c r="AO269" s="5">
        <f t="shared" si="92"/>
        <v>0</v>
      </c>
      <c r="AP269" s="6">
        <f>+AN269+SUM($D$16:$E$18)-SUM($AL$27:AL269)</f>
        <v>26773.064128198817</v>
      </c>
      <c r="AQ269" s="10">
        <f t="shared" si="100"/>
        <v>-1.1486107769730358E-3</v>
      </c>
      <c r="AR269" s="10">
        <f>+AN269/SUM(AL$27:AL269)-1</f>
        <v>8.3070904935715451E-2</v>
      </c>
    </row>
    <row r="270" spans="1:44" x14ac:dyDescent="0.25">
      <c r="A270" s="1">
        <v>40547</v>
      </c>
      <c r="B270">
        <v>8.9770000000000003</v>
      </c>
      <c r="G270">
        <f t="shared" si="93"/>
        <v>1645.4239065859329</v>
      </c>
      <c r="H270">
        <f t="shared" si="94"/>
        <v>1581.0298643952615</v>
      </c>
      <c r="I270" s="5">
        <f t="shared" si="83"/>
        <v>0</v>
      </c>
      <c r="J270" s="6">
        <f>+H270+SUM($D$16:$E$16)-SUM($F$27:F270)</f>
        <v>8153.7175486057868</v>
      </c>
      <c r="K270" s="10">
        <f t="shared" si="95"/>
        <v>3.6637694498911078E-3</v>
      </c>
      <c r="L270" s="10">
        <f>+H270/SUM(F$27:F270)-1</f>
        <v>0.17346946648286043</v>
      </c>
      <c r="M270">
        <v>6.3490000000000002</v>
      </c>
      <c r="R270">
        <f t="shared" si="96"/>
        <v>1256.9023296677992</v>
      </c>
      <c r="S270">
        <f t="shared" si="97"/>
        <v>1175.7656708493307</v>
      </c>
      <c r="T270" s="5">
        <f t="shared" si="84"/>
        <v>0</v>
      </c>
      <c r="U270" s="6">
        <f>+S270+SUM($D$17:$E$17)-SUM($Q$27:Q270)</f>
        <v>6653.1344076914356</v>
      </c>
      <c r="V270" s="10">
        <f t="shared" si="85"/>
        <v>2.5673823426486386E-3</v>
      </c>
      <c r="W270" s="10">
        <f>+S270/SUM(Q$27:Q270)-1</f>
        <v>4.7330240511895161E-2</v>
      </c>
      <c r="X270">
        <v>3.0569999999999999</v>
      </c>
      <c r="AC270">
        <f t="shared" si="98"/>
        <v>2265.548593635358</v>
      </c>
      <c r="AD270">
        <f t="shared" si="99"/>
        <v>2178.2084022529507</v>
      </c>
      <c r="AE270" s="5">
        <f t="shared" si="86"/>
        <v>0</v>
      </c>
      <c r="AF270" s="6">
        <f>+AD270+SUM($D$18:$E$18)-SUM($AB$27:AB270)</f>
        <v>12037.239928568741</v>
      </c>
      <c r="AG270" s="10">
        <f t="shared" si="87"/>
        <v>2.0166518497950481E-3</v>
      </c>
      <c r="AH270" s="10">
        <f>+AD270/SUM(AB$27:AB270)-1</f>
        <v>7.7804246140511513E-2</v>
      </c>
      <c r="AI270" s="6">
        <f t="shared" si="88"/>
        <v>0</v>
      </c>
      <c r="AL270" s="6">
        <f t="shared" si="89"/>
        <v>0</v>
      </c>
      <c r="AM270" s="6">
        <f t="shared" si="90"/>
        <v>5167.8748298890896</v>
      </c>
      <c r="AN270" s="6">
        <f t="shared" si="91"/>
        <v>4935.0039374975431</v>
      </c>
      <c r="AO270" s="5">
        <f t="shared" si="92"/>
        <v>0</v>
      </c>
      <c r="AP270" s="6">
        <f>+AN270+SUM($D$16:$E$18)-SUM($AL$27:AL270)</f>
        <v>26844.091884865964</v>
      </c>
      <c r="AQ270" s="10">
        <f t="shared" si="100"/>
        <v>2.6529558337828885E-3</v>
      </c>
      <c r="AR270" s="10">
        <f>+AN270/SUM(AL$27:AL270)-1</f>
        <v>9.8886791738826307E-2</v>
      </c>
    </row>
    <row r="271" spans="1:44" x14ac:dyDescent="0.25">
      <c r="A271" s="1">
        <v>40548</v>
      </c>
      <c r="B271">
        <v>9.0540000000000003</v>
      </c>
      <c r="G271">
        <f t="shared" si="93"/>
        <v>1659.5374902783822</v>
      </c>
      <c r="H271">
        <f t="shared" si="94"/>
        <v>1594.5911097509968</v>
      </c>
      <c r="I271" s="5">
        <f t="shared" si="83"/>
        <v>0</v>
      </c>
      <c r="J271" s="6">
        <f>+H271+SUM($D$16:$E$16)-SUM($F$27:F271)</f>
        <v>8167.2787939615218</v>
      </c>
      <c r="K271" s="10">
        <f t="shared" si="95"/>
        <v>1.6631978327545927E-3</v>
      </c>
      <c r="L271" s="10">
        <f>+H271/SUM(F$27:F271)-1</f>
        <v>0.18353487240011335</v>
      </c>
      <c r="M271">
        <v>6.343</v>
      </c>
      <c r="R271">
        <f t="shared" si="96"/>
        <v>1255.7145183623957</v>
      </c>
      <c r="S271">
        <f t="shared" si="97"/>
        <v>1174.6545361785013</v>
      </c>
      <c r="T271" s="5">
        <f t="shared" si="84"/>
        <v>0</v>
      </c>
      <c r="U271" s="6">
        <f>+S271+SUM($D$17:$E$17)-SUM($Q$27:Q271)</f>
        <v>6652.0232730206062</v>
      </c>
      <c r="V271" s="10">
        <f t="shared" si="85"/>
        <v>-1.6700920239109962E-4</v>
      </c>
      <c r="W271" s="10">
        <f>+S271/SUM(Q$27:Q271)-1</f>
        <v>4.6340481267435951E-2</v>
      </c>
      <c r="X271">
        <v>3.077</v>
      </c>
      <c r="AC271">
        <f t="shared" si="98"/>
        <v>2280.3706321936525</v>
      </c>
      <c r="AD271">
        <f t="shared" si="99"/>
        <v>2192.4590296801862</v>
      </c>
      <c r="AE271" s="5">
        <f t="shared" si="86"/>
        <v>0</v>
      </c>
      <c r="AF271" s="6">
        <f>+AD271+SUM($D$18:$E$18)-SUM($AB$27:AB271)</f>
        <v>12051.490555995977</v>
      </c>
      <c r="AG271" s="10">
        <f t="shared" si="87"/>
        <v>1.1838783235860184E-3</v>
      </c>
      <c r="AH271" s="10">
        <f>+AD271/SUM(AB$27:AB271)-1</f>
        <v>8.4855631460371006E-2</v>
      </c>
      <c r="AI271" s="6">
        <f t="shared" si="88"/>
        <v>0</v>
      </c>
      <c r="AL271" s="6">
        <f t="shared" si="89"/>
        <v>0</v>
      </c>
      <c r="AM271" s="6">
        <f t="shared" si="90"/>
        <v>5195.6226408344301</v>
      </c>
      <c r="AN271" s="6">
        <f t="shared" si="91"/>
        <v>4961.7046756096843</v>
      </c>
      <c r="AO271" s="5">
        <f t="shared" si="92"/>
        <v>0</v>
      </c>
      <c r="AP271" s="6">
        <f>+AN271+SUM($D$16:$E$18)-SUM($AL$27:AL271)</f>
        <v>26870.792622978104</v>
      </c>
      <c r="AQ271" s="10">
        <f t="shared" si="100"/>
        <v>9.946597644896471E-4</v>
      </c>
      <c r="AR271" s="10">
        <f>+AN271/SUM(AL$27:AL271)-1</f>
        <v>0.10483229630431756</v>
      </c>
    </row>
    <row r="272" spans="1:44" x14ac:dyDescent="0.25">
      <c r="A272" s="1">
        <v>40550</v>
      </c>
      <c r="B272">
        <v>9.0530000000000008</v>
      </c>
      <c r="G272">
        <f t="shared" si="93"/>
        <v>1659.3541969836751</v>
      </c>
      <c r="H272">
        <f t="shared" si="94"/>
        <v>1594.414989681442</v>
      </c>
      <c r="I272" s="5">
        <f t="shared" si="83"/>
        <v>0</v>
      </c>
      <c r="J272" s="6">
        <f>+H272+SUM($D$16:$E$16)-SUM($F$27:F272)</f>
        <v>8167.1026738919672</v>
      </c>
      <c r="K272" s="10">
        <f t="shared" si="95"/>
        <v>-2.1564106478799694E-5</v>
      </c>
      <c r="L272" s="10">
        <f>+H272/SUM(F$27:F272)-1</f>
        <v>0.18340415284274658</v>
      </c>
      <c r="M272">
        <v>6.3129999999999997</v>
      </c>
      <c r="R272">
        <f t="shared" si="96"/>
        <v>1249.7754618353781</v>
      </c>
      <c r="S272">
        <f t="shared" si="97"/>
        <v>1169.0988628243542</v>
      </c>
      <c r="T272" s="5">
        <f t="shared" si="84"/>
        <v>0</v>
      </c>
      <c r="U272" s="6">
        <f>+S272+SUM($D$17:$E$17)-SUM($Q$27:Q272)</f>
        <v>6646.4675996664591</v>
      </c>
      <c r="V272" s="10">
        <f t="shared" si="85"/>
        <v>-8.3518549561900635E-4</v>
      </c>
      <c r="W272" s="10">
        <f>+S272/SUM(Q$27:Q272)-1</f>
        <v>4.1391685045140125E-2</v>
      </c>
      <c r="X272">
        <v>3.097</v>
      </c>
      <c r="AC272">
        <f t="shared" si="98"/>
        <v>2295.1926707519469</v>
      </c>
      <c r="AD272">
        <f t="shared" si="99"/>
        <v>2206.7096571074217</v>
      </c>
      <c r="AE272" s="5">
        <f t="shared" si="86"/>
        <v>0</v>
      </c>
      <c r="AF272" s="6">
        <f>+AD272+SUM($D$18:$E$18)-SUM($AB$27:AB272)</f>
        <v>12065.741183423212</v>
      </c>
      <c r="AG272" s="10">
        <f t="shared" si="87"/>
        <v>1.1824784130245458E-3</v>
      </c>
      <c r="AH272" s="10">
        <f>+AD272/SUM(AB$27:AB272)-1</f>
        <v>9.1907016780230277E-2</v>
      </c>
      <c r="AI272" s="6">
        <f t="shared" si="88"/>
        <v>0</v>
      </c>
      <c r="AL272" s="6">
        <f t="shared" si="89"/>
        <v>0</v>
      </c>
      <c r="AM272" s="6">
        <f t="shared" si="90"/>
        <v>5204.3223295710004</v>
      </c>
      <c r="AN272" s="6">
        <f t="shared" si="91"/>
        <v>4970.2235096132181</v>
      </c>
      <c r="AO272" s="5">
        <f t="shared" si="92"/>
        <v>0</v>
      </c>
      <c r="AP272" s="6">
        <f>+AN272+SUM($D$16:$E$18)-SUM($AL$27:AL272)</f>
        <v>26879.311456981639</v>
      </c>
      <c r="AQ272" s="10">
        <f t="shared" si="100"/>
        <v>3.1702950199719027E-4</v>
      </c>
      <c r="AR272" s="10">
        <f>+AN272/SUM(AL$27:AL272)-1</f>
        <v>0.10672920141038444</v>
      </c>
    </row>
    <row r="273" spans="1:44" x14ac:dyDescent="0.25">
      <c r="A273" s="1">
        <v>40553</v>
      </c>
      <c r="B273">
        <v>8.99</v>
      </c>
      <c r="C273">
        <f>+$C$16</f>
        <v>60</v>
      </c>
      <c r="D273" s="7">
        <f>+$H$16</f>
        <v>0.66694736842105262</v>
      </c>
      <c r="E273" s="7">
        <f>+$J$16</f>
        <v>0.46199999999999997</v>
      </c>
      <c r="F273" s="6">
        <f>+C273-D273-E273</f>
        <v>58.871052631578941</v>
      </c>
      <c r="G273">
        <f t="shared" si="93"/>
        <v>1706.6777720487048</v>
      </c>
      <c r="H273">
        <f t="shared" si="94"/>
        <v>1642.1904779310557</v>
      </c>
      <c r="I273" s="5">
        <f t="shared" si="83"/>
        <v>272400</v>
      </c>
      <c r="J273" s="6">
        <f>+H273+SUM($D$16:$E$16)-SUM($F$27:F273)</f>
        <v>8156.007109510002</v>
      </c>
      <c r="K273" s="10">
        <f t="shared" si="95"/>
        <v>-1.3585680044693182E-3</v>
      </c>
      <c r="L273" s="10">
        <f>+H273/SUM(F$27:F273)-1</f>
        <v>0.16783523031921876</v>
      </c>
      <c r="M273">
        <v>6.2549999999999999</v>
      </c>
      <c r="N273">
        <f>+$C$17</f>
        <v>50</v>
      </c>
      <c r="O273" s="7">
        <f>+$H$17</f>
        <v>0.5557894736842105</v>
      </c>
      <c r="P273" s="7">
        <f>+$J$17</f>
        <v>0.38500000000000001</v>
      </c>
      <c r="Q273" s="6">
        <f>+N273-O273-P273</f>
        <v>49.059210526315795</v>
      </c>
      <c r="R273">
        <f t="shared" si="96"/>
        <v>1288.2932858831443</v>
      </c>
      <c r="S273">
        <f t="shared" si="97"/>
        <v>1207.4171048659857</v>
      </c>
      <c r="T273" s="5">
        <f t="shared" si="84"/>
        <v>227000</v>
      </c>
      <c r="U273" s="6">
        <f>+S273+SUM($D$17:$E$17)-SUM($Q$27:Q273)</f>
        <v>6635.7266311817748</v>
      </c>
      <c r="V273" s="10">
        <f t="shared" si="85"/>
        <v>-1.6160416527455368E-3</v>
      </c>
      <c r="W273" s="10">
        <f>+S273/SUM(Q$27:Q273)-1</f>
        <v>3.0491526545776138E-2</v>
      </c>
      <c r="X273">
        <v>3.0910000000000002</v>
      </c>
      <c r="Y273">
        <f>+$C$18</f>
        <v>90</v>
      </c>
      <c r="Z273" s="7">
        <f>+$H$18</f>
        <v>1.0004210526315789</v>
      </c>
      <c r="AA273" s="7">
        <f>+$J$18</f>
        <v>0.69300000000000006</v>
      </c>
      <c r="AB273" s="6">
        <f>+Y273-Z273-AA273</f>
        <v>88.306578947368422</v>
      </c>
      <c r="AC273">
        <f t="shared" si="98"/>
        <v>2379.0526381318273</v>
      </c>
      <c r="AD273">
        <f t="shared" si="99"/>
        <v>2290.7410478266197</v>
      </c>
      <c r="AE273" s="5">
        <f t="shared" si="86"/>
        <v>408600</v>
      </c>
      <c r="AF273" s="6">
        <f>+AD273+SUM($D$18:$E$18)-SUM($AB$27:AB273)</f>
        <v>12061.46599519504</v>
      </c>
      <c r="AG273" s="10">
        <f t="shared" si="87"/>
        <v>-3.5432454278438996E-4</v>
      </c>
      <c r="AH273" s="10">
        <f>+AD273/SUM(AB$27:AB273)-1</f>
        <v>8.6032400074442572E-2</v>
      </c>
      <c r="AI273" s="6">
        <f t="shared" si="88"/>
        <v>200</v>
      </c>
      <c r="AL273" s="6">
        <f t="shared" si="89"/>
        <v>196.23684210526315</v>
      </c>
      <c r="AM273" s="6">
        <f t="shared" si="90"/>
        <v>5374.0236960636757</v>
      </c>
      <c r="AN273" s="6">
        <f t="shared" si="91"/>
        <v>5140.3486306236609</v>
      </c>
      <c r="AO273" s="5">
        <f t="shared" si="92"/>
        <v>908000</v>
      </c>
      <c r="AP273" s="6">
        <f>+AN273+SUM($D$16:$E$18)-SUM($AL$27:AL273)</f>
        <v>26853.199735886818</v>
      </c>
      <c r="AQ273" s="10">
        <f t="shared" si="100"/>
        <v>-9.7144307943342056E-4</v>
      </c>
      <c r="AR273" s="10">
        <f>+AN273/SUM(AL$27:AL273)-1</f>
        <v>9.6689852629967099E-2</v>
      </c>
    </row>
    <row r="274" spans="1:44" x14ac:dyDescent="0.25">
      <c r="A274" s="1">
        <v>40554</v>
      </c>
      <c r="B274">
        <v>9.0380000000000003</v>
      </c>
      <c r="G274">
        <f t="shared" si="93"/>
        <v>1715.7901783955722</v>
      </c>
      <c r="H274">
        <f t="shared" si="94"/>
        <v>1650.9585694706209</v>
      </c>
      <c r="I274" s="5">
        <f t="shared" si="83"/>
        <v>0</v>
      </c>
      <c r="J274" s="6">
        <f>+H274+SUM($D$16:$E$16)-SUM($F$27:F274)</f>
        <v>8164.7752010495669</v>
      </c>
      <c r="K274" s="10">
        <f t="shared" si="95"/>
        <v>1.075047069213797E-3</v>
      </c>
      <c r="L274" s="10">
        <f>+H274/SUM(F$27:F274)-1</f>
        <v>0.1740706130839933</v>
      </c>
      <c r="M274">
        <v>6.3280000000000003</v>
      </c>
      <c r="R274">
        <f t="shared" si="96"/>
        <v>1303.3285232723483</v>
      </c>
      <c r="S274">
        <f t="shared" si="97"/>
        <v>1221.5084635638623</v>
      </c>
      <c r="T274" s="5">
        <f t="shared" si="84"/>
        <v>0</v>
      </c>
      <c r="U274" s="6">
        <f>+S274+SUM($D$17:$E$17)-SUM($Q$27:Q274)</f>
        <v>6649.8179898796516</v>
      </c>
      <c r="V274" s="10">
        <f t="shared" si="85"/>
        <v>2.1235592544848192E-3</v>
      </c>
      <c r="W274" s="10">
        <f>+S274/SUM(Q$27:Q274)-1</f>
        <v>4.2518046359979467E-2</v>
      </c>
      <c r="X274">
        <v>3.0950000000000002</v>
      </c>
      <c r="AC274">
        <f t="shared" si="98"/>
        <v>2382.1313215846021</v>
      </c>
      <c r="AD274">
        <f t="shared" si="99"/>
        <v>2293.7054490531827</v>
      </c>
      <c r="AE274" s="5">
        <f t="shared" si="86"/>
        <v>0</v>
      </c>
      <c r="AF274" s="6">
        <f>+AD274+SUM($D$18:$E$18)-SUM($AB$27:AB274)</f>
        <v>12064.430396421603</v>
      </c>
      <c r="AG274" s="10">
        <f t="shared" si="87"/>
        <v>2.4577453750196376E-4</v>
      </c>
      <c r="AH274" s="10">
        <f>+AD274/SUM(AB$27:AB274)-1</f>
        <v>8.7437812432998863E-2</v>
      </c>
      <c r="AI274" s="6">
        <f t="shared" si="88"/>
        <v>0</v>
      </c>
      <c r="AL274" s="6">
        <f t="shared" si="89"/>
        <v>0</v>
      </c>
      <c r="AM274" s="6">
        <f t="shared" si="90"/>
        <v>5401.2500232525226</v>
      </c>
      <c r="AN274" s="6">
        <f t="shared" si="91"/>
        <v>5166.1724820876661</v>
      </c>
      <c r="AO274" s="5">
        <f t="shared" si="92"/>
        <v>0</v>
      </c>
      <c r="AP274" s="6">
        <f>+AN274+SUM($D$16:$E$18)-SUM($AL$27:AL274)</f>
        <v>26879.023587350825</v>
      </c>
      <c r="AQ274" s="10">
        <f t="shared" si="100"/>
        <v>9.6166757473947762E-4</v>
      </c>
      <c r="AR274" s="10">
        <f>+AN274/SUM(AL$27:AL274)-1</f>
        <v>0.10219935361744437</v>
      </c>
    </row>
    <row r="275" spans="1:44" x14ac:dyDescent="0.25">
      <c r="A275" s="1">
        <v>40555</v>
      </c>
      <c r="B275">
        <v>9.0950000000000006</v>
      </c>
      <c r="G275">
        <f t="shared" si="93"/>
        <v>1726.6111609324773</v>
      </c>
      <c r="H275">
        <f t="shared" si="94"/>
        <v>1661.3706781738545</v>
      </c>
      <c r="I275" s="5">
        <f t="shared" si="83"/>
        <v>0</v>
      </c>
      <c r="J275" s="6">
        <f>+H275+SUM($D$16:$E$16)-SUM($F$27:F275)</f>
        <v>8175.1873097528014</v>
      </c>
      <c r="K275" s="10">
        <f t="shared" si="95"/>
        <v>1.2752474436645844E-3</v>
      </c>
      <c r="L275" s="10">
        <f>+H275/SUM(F$27:F275)-1</f>
        <v>0.1814751301171631</v>
      </c>
      <c r="M275">
        <v>6.4160000000000004</v>
      </c>
      <c r="R275">
        <f t="shared" si="96"/>
        <v>1321.4531930017995</v>
      </c>
      <c r="S275">
        <f t="shared" si="97"/>
        <v>1238.4953069256858</v>
      </c>
      <c r="T275" s="5">
        <f t="shared" si="84"/>
        <v>0</v>
      </c>
      <c r="U275" s="6">
        <f>+S275+SUM($D$17:$E$17)-SUM($Q$27:Q275)</f>
        <v>6666.8048332414755</v>
      </c>
      <c r="V275" s="10">
        <f t="shared" si="85"/>
        <v>2.554482451651463E-3</v>
      </c>
      <c r="W275" s="10">
        <f>+S275/SUM(Q$27:Q275)-1</f>
        <v>5.7015768875731343E-2</v>
      </c>
      <c r="X275">
        <v>3.093</v>
      </c>
      <c r="AC275">
        <f t="shared" si="98"/>
        <v>2380.5919798582145</v>
      </c>
      <c r="AD275">
        <f t="shared" si="99"/>
        <v>2292.223248439901</v>
      </c>
      <c r="AE275" s="5">
        <f t="shared" si="86"/>
        <v>0</v>
      </c>
      <c r="AF275" s="6">
        <f>+AD275+SUM($D$18:$E$18)-SUM($AB$27:AB275)</f>
        <v>12062.948195808322</v>
      </c>
      <c r="AG275" s="10">
        <f t="shared" si="87"/>
        <v>-1.2285707361048281E-4</v>
      </c>
      <c r="AH275" s="10">
        <f>+AD275/SUM(AB$27:AB275)-1</f>
        <v>8.6735106253720495E-2</v>
      </c>
      <c r="AI275" s="6">
        <f t="shared" si="88"/>
        <v>0</v>
      </c>
      <c r="AL275" s="6">
        <f t="shared" si="89"/>
        <v>0</v>
      </c>
      <c r="AM275" s="6">
        <f t="shared" si="90"/>
        <v>5428.6563337924908</v>
      </c>
      <c r="AN275" s="6">
        <f t="shared" si="91"/>
        <v>5192.089233539441</v>
      </c>
      <c r="AO275" s="5">
        <f t="shared" si="92"/>
        <v>0</v>
      </c>
      <c r="AP275" s="6">
        <f>+AN275+SUM($D$16:$E$18)-SUM($AL$27:AL275)</f>
        <v>26904.9403388026</v>
      </c>
      <c r="AQ275" s="10">
        <f t="shared" si="100"/>
        <v>9.641998849978517E-4</v>
      </c>
      <c r="AR275" s="10">
        <f>+AN275/SUM(AL$27:AL275)-1</f>
        <v>0.10772867475355685</v>
      </c>
    </row>
    <row r="276" spans="1:44" x14ac:dyDescent="0.25">
      <c r="A276" s="1">
        <v>40556</v>
      </c>
      <c r="B276">
        <v>8.9329999999999998</v>
      </c>
      <c r="G276">
        <f t="shared" si="93"/>
        <v>1695.8567895117997</v>
      </c>
      <c r="H276">
        <f t="shared" si="94"/>
        <v>1631.7783692278219</v>
      </c>
      <c r="I276" s="5">
        <f t="shared" si="83"/>
        <v>0</v>
      </c>
      <c r="J276" s="6">
        <f>+H276+SUM($D$16:$E$16)-SUM($F$27:F276)</f>
        <v>8145.5950008067693</v>
      </c>
      <c r="K276" s="10">
        <f t="shared" si="95"/>
        <v>-3.619771367284641E-3</v>
      </c>
      <c r="L276" s="10">
        <f>+H276/SUM(F$27:F276)-1</f>
        <v>0.16043071328604896</v>
      </c>
      <c r="M276">
        <v>6.4119999999999999</v>
      </c>
      <c r="R276">
        <f t="shared" si="96"/>
        <v>1320.6293443777333</v>
      </c>
      <c r="S276">
        <f t="shared" si="97"/>
        <v>1237.7231776819665</v>
      </c>
      <c r="T276" s="5">
        <f t="shared" si="84"/>
        <v>0</v>
      </c>
      <c r="U276" s="6">
        <f>+S276+SUM($D$17:$E$17)-SUM($Q$27:Q276)</f>
        <v>6666.0327039977556</v>
      </c>
      <c r="V276" s="10">
        <f t="shared" si="85"/>
        <v>-1.1581698625251491E-4</v>
      </c>
      <c r="W276" s="10">
        <f>+S276/SUM(Q$27:Q276)-1</f>
        <v>5.6356781488651642E-2</v>
      </c>
      <c r="X276">
        <v>3.0489999999999999</v>
      </c>
      <c r="AC276">
        <f t="shared" si="98"/>
        <v>2346.7264618776903</v>
      </c>
      <c r="AD276">
        <f t="shared" si="99"/>
        <v>2259.6148349477071</v>
      </c>
      <c r="AE276" s="5">
        <f t="shared" si="86"/>
        <v>0</v>
      </c>
      <c r="AF276" s="6">
        <f>+AD276+SUM($D$18:$E$18)-SUM($AB$27:AB276)</f>
        <v>12030.339782316129</v>
      </c>
      <c r="AG276" s="10">
        <f t="shared" si="87"/>
        <v>-2.7031877251635361E-3</v>
      </c>
      <c r="AH276" s="10">
        <f>+AD276/SUM(AB$27:AB276)-1</f>
        <v>7.1275570309600411E-2</v>
      </c>
      <c r="AI276" s="6">
        <f t="shared" si="88"/>
        <v>0</v>
      </c>
      <c r="AL276" s="6">
        <f t="shared" si="89"/>
        <v>0</v>
      </c>
      <c r="AM276" s="6">
        <f t="shared" si="90"/>
        <v>5363.2125957672233</v>
      </c>
      <c r="AN276" s="6">
        <f t="shared" si="91"/>
        <v>5129.1163818574951</v>
      </c>
      <c r="AO276" s="5">
        <f t="shared" si="92"/>
        <v>0</v>
      </c>
      <c r="AP276" s="6">
        <f>+AN276+SUM($D$16:$E$18)-SUM($AL$27:AL276)</f>
        <v>26841.967487120652</v>
      </c>
      <c r="AQ276" s="10">
        <f t="shared" si="100"/>
        <v>-2.3405683450309356E-3</v>
      </c>
      <c r="AR276" s="10">
        <f>+AN276/SUM(AL$27:AL276)-1</f>
        <v>9.4293460064162726E-2</v>
      </c>
    </row>
    <row r="277" spans="1:44" x14ac:dyDescent="0.25">
      <c r="A277" s="1">
        <v>40557</v>
      </c>
      <c r="B277">
        <v>8.891</v>
      </c>
      <c r="G277">
        <f t="shared" si="93"/>
        <v>1687.8834339582907</v>
      </c>
      <c r="H277">
        <f t="shared" si="94"/>
        <v>1624.1062891307024</v>
      </c>
      <c r="I277" s="5">
        <f t="shared" si="83"/>
        <v>0</v>
      </c>
      <c r="J277" s="6">
        <f>+H277+SUM($D$16:$E$16)-SUM($F$27:F277)</f>
        <v>8137.9229207096496</v>
      </c>
      <c r="K277" s="10">
        <f t="shared" si="95"/>
        <v>-9.418685923323622E-4</v>
      </c>
      <c r="L277" s="10">
        <f>+H277/SUM(F$27:F277)-1</f>
        <v>0.15497475336687128</v>
      </c>
      <c r="M277">
        <v>6.4050000000000002</v>
      </c>
      <c r="R277">
        <f t="shared" si="96"/>
        <v>1319.187609285618</v>
      </c>
      <c r="S277">
        <f t="shared" si="97"/>
        <v>1236.3719515054579</v>
      </c>
      <c r="T277" s="5">
        <f t="shared" si="84"/>
        <v>0</v>
      </c>
      <c r="U277" s="6">
        <f>+S277+SUM($D$17:$E$17)-SUM($Q$27:Q277)</f>
        <v>6664.6814778212474</v>
      </c>
      <c r="V277" s="10">
        <f t="shared" si="85"/>
        <v>-2.0270320241566608E-4</v>
      </c>
      <c r="W277" s="10">
        <f>+S277/SUM(Q$27:Q277)-1</f>
        <v>5.5203553561262275E-2</v>
      </c>
      <c r="X277">
        <v>3.0409999999999999</v>
      </c>
      <c r="AC277">
        <f t="shared" si="98"/>
        <v>2340.5690949721406</v>
      </c>
      <c r="AD277">
        <f t="shared" si="99"/>
        <v>2253.686032494581</v>
      </c>
      <c r="AE277" s="5">
        <f t="shared" si="86"/>
        <v>0</v>
      </c>
      <c r="AF277" s="6">
        <f>+AD277+SUM($D$18:$E$18)-SUM($AB$27:AB277)</f>
        <v>12024.410979863002</v>
      </c>
      <c r="AG277" s="10">
        <f t="shared" si="87"/>
        <v>-4.9282086461444052E-4</v>
      </c>
      <c r="AH277" s="10">
        <f>+AD277/SUM(AB$27:AB277)-1</f>
        <v>6.8464745592487608E-2</v>
      </c>
      <c r="AI277" s="6">
        <f t="shared" si="88"/>
        <v>0</v>
      </c>
      <c r="AL277" s="6">
        <f t="shared" si="89"/>
        <v>0</v>
      </c>
      <c r="AM277" s="6">
        <f t="shared" si="90"/>
        <v>5347.6401382160493</v>
      </c>
      <c r="AN277" s="6">
        <f t="shared" si="91"/>
        <v>5114.1642731307411</v>
      </c>
      <c r="AO277" s="5">
        <f t="shared" si="92"/>
        <v>0</v>
      </c>
      <c r="AP277" s="6">
        <f>+AN277+SUM($D$16:$E$18)-SUM($AL$27:AL277)</f>
        <v>26827.015378393899</v>
      </c>
      <c r="AQ277" s="10">
        <f t="shared" si="100"/>
        <v>-5.5704220392660542E-4</v>
      </c>
      <c r="AR277" s="10">
        <f>+AN277/SUM(AL$27:AL277)-1</f>
        <v>9.1103437928628628E-2</v>
      </c>
    </row>
    <row r="278" spans="1:44" x14ac:dyDescent="0.25">
      <c r="A278" s="1">
        <v>40560</v>
      </c>
      <c r="B278">
        <v>8.8979999999999997</v>
      </c>
      <c r="G278">
        <f t="shared" si="93"/>
        <v>1689.212326550542</v>
      </c>
      <c r="H278">
        <f t="shared" si="94"/>
        <v>1625.3849691468888</v>
      </c>
      <c r="I278" s="5">
        <f t="shared" si="83"/>
        <v>0</v>
      </c>
      <c r="J278" s="6">
        <f>+H278+SUM($D$16:$E$16)-SUM($F$27:F278)</f>
        <v>8139.2016007258362</v>
      </c>
      <c r="K278" s="10">
        <f t="shared" si="95"/>
        <v>1.5712609085216656E-4</v>
      </c>
      <c r="L278" s="10">
        <f>+H278/SUM(F$27:F278)-1</f>
        <v>0.15588408002006759</v>
      </c>
      <c r="M278">
        <v>6.3949999999999996</v>
      </c>
      <c r="R278">
        <f t="shared" si="96"/>
        <v>1317.1279877254531</v>
      </c>
      <c r="S278">
        <f t="shared" si="97"/>
        <v>1234.4416283961596</v>
      </c>
      <c r="T278" s="5">
        <f t="shared" si="84"/>
        <v>0</v>
      </c>
      <c r="U278" s="6">
        <f>+S278+SUM($D$17:$E$17)-SUM($Q$27:Q278)</f>
        <v>6662.7511547119493</v>
      </c>
      <c r="V278" s="10">
        <f t="shared" si="85"/>
        <v>-2.8963471333509627E-4</v>
      </c>
      <c r="W278" s="10">
        <f>+S278/SUM(Q$27:Q278)-1</f>
        <v>5.3556085093563022E-2</v>
      </c>
      <c r="X278">
        <v>3.0569999999999999</v>
      </c>
      <c r="AC278">
        <f t="shared" si="98"/>
        <v>2352.88382878324</v>
      </c>
      <c r="AD278">
        <f t="shared" si="99"/>
        <v>2265.5436374008332</v>
      </c>
      <c r="AE278" s="5">
        <f t="shared" si="86"/>
        <v>0</v>
      </c>
      <c r="AF278" s="6">
        <f>+AD278+SUM($D$18:$E$18)-SUM($AB$27:AB278)</f>
        <v>12036.268584769254</v>
      </c>
      <c r="AG278" s="10">
        <f t="shared" si="87"/>
        <v>9.8612771354122941E-4</v>
      </c>
      <c r="AH278" s="10">
        <f>+AD278/SUM(AB$27:AB278)-1</f>
        <v>7.4086395026712992E-2</v>
      </c>
      <c r="AI278" s="6">
        <f t="shared" si="88"/>
        <v>0</v>
      </c>
      <c r="AL278" s="6">
        <f t="shared" si="89"/>
        <v>0</v>
      </c>
      <c r="AM278" s="6">
        <f t="shared" si="90"/>
        <v>5359.2241430592348</v>
      </c>
      <c r="AN278" s="6">
        <f t="shared" si="91"/>
        <v>5125.3702349438818</v>
      </c>
      <c r="AO278" s="5">
        <f t="shared" si="92"/>
        <v>0</v>
      </c>
      <c r="AP278" s="6">
        <f>+AN278+SUM($D$16:$E$18)-SUM($AL$27:AL278)</f>
        <v>26838.221340207041</v>
      </c>
      <c r="AQ278" s="10">
        <f t="shared" si="100"/>
        <v>4.1771183469663242E-4</v>
      </c>
      <c r="AR278" s="10">
        <f>+AN278/SUM(AL$27:AL278)-1</f>
        <v>9.3494222191045306E-2</v>
      </c>
    </row>
    <row r="279" spans="1:44" x14ac:dyDescent="0.25">
      <c r="A279" s="1">
        <v>40561</v>
      </c>
      <c r="B279">
        <v>8.8680000000000003</v>
      </c>
      <c r="G279">
        <f t="shared" si="93"/>
        <v>1683.51707258375</v>
      </c>
      <c r="H279">
        <f t="shared" si="94"/>
        <v>1619.9049119346607</v>
      </c>
      <c r="I279" s="5">
        <f t="shared" si="83"/>
        <v>0</v>
      </c>
      <c r="J279" s="6">
        <f>+H279+SUM($D$16:$E$16)-SUM($F$27:F279)</f>
        <v>8133.7215435136068</v>
      </c>
      <c r="K279" s="10">
        <f t="shared" si="95"/>
        <v>-6.7329174052410679E-4</v>
      </c>
      <c r="L279" s="10">
        <f>+H279/SUM(F$27:F279)-1</f>
        <v>0.15198696579208359</v>
      </c>
      <c r="M279">
        <v>6.4569999999999999</v>
      </c>
      <c r="R279">
        <f t="shared" si="96"/>
        <v>1329.8976413984753</v>
      </c>
      <c r="S279">
        <f t="shared" si="97"/>
        <v>1246.409631673808</v>
      </c>
      <c r="T279" s="5">
        <f t="shared" si="84"/>
        <v>0</v>
      </c>
      <c r="U279" s="6">
        <f>+S279+SUM($D$17:$E$17)-SUM($Q$27:Q279)</f>
        <v>6674.7191579895971</v>
      </c>
      <c r="V279" s="10">
        <f t="shared" si="85"/>
        <v>1.7962554806183473E-3</v>
      </c>
      <c r="W279" s="10">
        <f>+S279/SUM(Q$27:Q279)-1</f>
        <v>6.3770389593297505E-2</v>
      </c>
      <c r="X279">
        <v>3.0529999999999999</v>
      </c>
      <c r="AC279">
        <f t="shared" si="98"/>
        <v>2349.8051453304652</v>
      </c>
      <c r="AD279">
        <f t="shared" si="99"/>
        <v>2262.5792361742701</v>
      </c>
      <c r="AE279" s="5">
        <f t="shared" si="86"/>
        <v>0</v>
      </c>
      <c r="AF279" s="6">
        <f>+AD279+SUM($D$18:$E$18)-SUM($AB$27:AB279)</f>
        <v>12033.30418354269</v>
      </c>
      <c r="AG279" s="10">
        <f t="shared" si="87"/>
        <v>-2.4628905592172234E-4</v>
      </c>
      <c r="AH279" s="10">
        <f>+AD279/SUM(AB$27:AB279)-1</f>
        <v>7.2680982668156702E-2</v>
      </c>
      <c r="AI279" s="6">
        <f t="shared" si="88"/>
        <v>0</v>
      </c>
      <c r="AL279" s="6">
        <f t="shared" si="89"/>
        <v>0</v>
      </c>
      <c r="AM279" s="6">
        <f t="shared" si="90"/>
        <v>5363.2198593126905</v>
      </c>
      <c r="AN279" s="6">
        <f t="shared" si="91"/>
        <v>5128.8937797827384</v>
      </c>
      <c r="AO279" s="5">
        <f t="shared" si="92"/>
        <v>0</v>
      </c>
      <c r="AP279" s="6">
        <f>+AN279+SUM($D$16:$E$18)-SUM($AL$27:AL279)</f>
        <v>26841.744885045897</v>
      </c>
      <c r="AQ279" s="10">
        <f t="shared" si="100"/>
        <v>1.3128831431075128E-4</v>
      </c>
      <c r="AR279" s="10">
        <f>+AN279/SUM(AL$27:AL279)-1</f>
        <v>9.4245968064280428E-2</v>
      </c>
    </row>
    <row r="280" spans="1:44" x14ac:dyDescent="0.25">
      <c r="A280" s="1">
        <v>40562</v>
      </c>
      <c r="B280">
        <v>8.82</v>
      </c>
      <c r="G280">
        <f t="shared" si="93"/>
        <v>1674.4046662368826</v>
      </c>
      <c r="H280">
        <f t="shared" si="94"/>
        <v>1611.1368203950956</v>
      </c>
      <c r="I280" s="5">
        <f t="shared" si="83"/>
        <v>0</v>
      </c>
      <c r="J280" s="6">
        <f>+H280+SUM($D$16:$E$16)-SUM($F$27:F280)</f>
        <v>8124.9534519740419</v>
      </c>
      <c r="K280" s="10">
        <f t="shared" si="95"/>
        <v>-1.0779925883444008E-3</v>
      </c>
      <c r="L280" s="10">
        <f>+H280/SUM(F$27:F280)-1</f>
        <v>0.14575158302730906</v>
      </c>
      <c r="M280">
        <v>6.3949999999999996</v>
      </c>
      <c r="R280">
        <f t="shared" si="96"/>
        <v>1317.1279877254528</v>
      </c>
      <c r="S280">
        <f t="shared" si="97"/>
        <v>1234.4416283961596</v>
      </c>
      <c r="T280" s="5">
        <f t="shared" si="84"/>
        <v>0</v>
      </c>
      <c r="U280" s="6">
        <f>+S280+SUM($D$17:$E$17)-SUM($Q$27:Q280)</f>
        <v>6662.7511547119493</v>
      </c>
      <c r="V280" s="10">
        <f t="shared" si="85"/>
        <v>-1.7930347321537532E-3</v>
      </c>
      <c r="W280" s="10">
        <f>+S280/SUM(Q$27:Q280)-1</f>
        <v>5.3556085093563022E-2</v>
      </c>
      <c r="X280">
        <v>3.0259999999999998</v>
      </c>
      <c r="AC280">
        <f t="shared" si="98"/>
        <v>2329.0240320242342</v>
      </c>
      <c r="AD280">
        <f t="shared" si="99"/>
        <v>2242.5695278949693</v>
      </c>
      <c r="AE280" s="5">
        <f t="shared" si="86"/>
        <v>0</v>
      </c>
      <c r="AF280" s="6">
        <f>+AD280+SUM($D$18:$E$18)-SUM($AB$27:AB280)</f>
        <v>12013.29447526339</v>
      </c>
      <c r="AG280" s="10">
        <f t="shared" si="87"/>
        <v>-1.6628606718565031E-3</v>
      </c>
      <c r="AH280" s="10">
        <f>+AD280/SUM(AB$27:AB280)-1</f>
        <v>6.3194449247901074E-2</v>
      </c>
      <c r="AI280" s="6">
        <f t="shared" si="88"/>
        <v>0</v>
      </c>
      <c r="AL280" s="6">
        <f t="shared" si="89"/>
        <v>0</v>
      </c>
      <c r="AM280" s="6">
        <f t="shared" si="90"/>
        <v>5320.5566859865703</v>
      </c>
      <c r="AN280" s="6">
        <f t="shared" si="91"/>
        <v>5088.1479766862249</v>
      </c>
      <c r="AO280" s="5">
        <f t="shared" si="92"/>
        <v>0</v>
      </c>
      <c r="AP280" s="6">
        <f>+AN280+SUM($D$16:$E$18)-SUM($AL$27:AL280)</f>
        <v>26800.999081949383</v>
      </c>
      <c r="AQ280" s="10">
        <f t="shared" si="100"/>
        <v>-1.518001280133352E-3</v>
      </c>
      <c r="AR280" s="10">
        <f>+AN280/SUM(AL$27:AL280)-1</f>
        <v>8.5552878936630439E-2</v>
      </c>
    </row>
    <row r="281" spans="1:44" x14ac:dyDescent="0.25">
      <c r="A281" s="1">
        <v>40563</v>
      </c>
      <c r="B281">
        <v>8.7409999999999997</v>
      </c>
      <c r="G281">
        <f t="shared" si="93"/>
        <v>1659.4071641243299</v>
      </c>
      <c r="H281">
        <f t="shared" si="94"/>
        <v>1596.7060030695611</v>
      </c>
      <c r="I281" s="5">
        <f t="shared" si="83"/>
        <v>0</v>
      </c>
      <c r="J281" s="6">
        <f>+H281+SUM($D$16:$E$16)-SUM($F$27:F281)</f>
        <v>8110.5226346485078</v>
      </c>
      <c r="K281" s="10">
        <f t="shared" si="95"/>
        <v>-1.7761107692287892E-3</v>
      </c>
      <c r="L281" s="10">
        <f>+H281/SUM(F$27:F281)-1</f>
        <v>0.13548918222695105</v>
      </c>
      <c r="M281">
        <v>6.3339999999999996</v>
      </c>
      <c r="R281">
        <f t="shared" si="96"/>
        <v>1304.5642962084469</v>
      </c>
      <c r="S281">
        <f t="shared" si="97"/>
        <v>1222.6666574294409</v>
      </c>
      <c r="T281" s="5">
        <f t="shared" si="84"/>
        <v>0</v>
      </c>
      <c r="U281" s="6">
        <f>+S281+SUM($D$17:$E$17)-SUM($Q$27:Q281)</f>
        <v>6650.9761837452306</v>
      </c>
      <c r="V281" s="10">
        <f t="shared" si="85"/>
        <v>-1.767283618027915E-3</v>
      </c>
      <c r="W281" s="10">
        <f>+S281/SUM(Q$27:Q281)-1</f>
        <v>4.3506527440598575E-2</v>
      </c>
      <c r="X281">
        <v>3.0249999999999999</v>
      </c>
      <c r="AC281">
        <f t="shared" si="98"/>
        <v>2328.2543611610408</v>
      </c>
      <c r="AD281">
        <f t="shared" si="99"/>
        <v>2241.8284275883289</v>
      </c>
      <c r="AE281" s="5">
        <f t="shared" si="86"/>
        <v>0</v>
      </c>
      <c r="AF281" s="6">
        <f>+AD281+SUM($D$18:$E$18)-SUM($AB$27:AB281)</f>
        <v>12012.553374956749</v>
      </c>
      <c r="AG281" s="10">
        <f t="shared" si="87"/>
        <v>-6.1690014189430542E-5</v>
      </c>
      <c r="AH281" s="10">
        <f>+AD281/SUM(AB$27:AB281)-1</f>
        <v>6.2843096158262224E-2</v>
      </c>
      <c r="AI281" s="6">
        <f t="shared" si="88"/>
        <v>0</v>
      </c>
      <c r="AL281" s="6">
        <f t="shared" si="89"/>
        <v>0</v>
      </c>
      <c r="AM281" s="6">
        <f t="shared" si="90"/>
        <v>5292.2258214938174</v>
      </c>
      <c r="AN281" s="6">
        <f t="shared" si="91"/>
        <v>5061.2010880873313</v>
      </c>
      <c r="AO281" s="5">
        <f t="shared" si="92"/>
        <v>0</v>
      </c>
      <c r="AP281" s="6">
        <f>+AN281+SUM($D$16:$E$18)-SUM($AL$27:AL281)</f>
        <v>26774.05219335049</v>
      </c>
      <c r="AQ281" s="10">
        <f t="shared" si="100"/>
        <v>-1.0054434357651409E-3</v>
      </c>
      <c r="AR281" s="10">
        <f>+AN281/SUM(AL$27:AL281)-1</f>
        <v>7.9803778747141729E-2</v>
      </c>
    </row>
    <row r="282" spans="1:44" x14ac:dyDescent="0.25">
      <c r="A282" s="1">
        <v>40564</v>
      </c>
      <c r="B282">
        <v>8.5909999999999993</v>
      </c>
      <c r="G282">
        <f t="shared" si="93"/>
        <v>1630.9308942903692</v>
      </c>
      <c r="H282">
        <f t="shared" si="94"/>
        <v>1569.3057170084201</v>
      </c>
      <c r="I282" s="5">
        <f t="shared" si="83"/>
        <v>0</v>
      </c>
      <c r="J282" s="6">
        <f>+H282+SUM($D$16:$E$16)-SUM($F$27:F282)</f>
        <v>8083.1223485873661</v>
      </c>
      <c r="K282" s="10">
        <f t="shared" si="95"/>
        <v>-3.3783625661910621E-3</v>
      </c>
      <c r="L282" s="10">
        <f>+H282/SUM(F$27:F282)-1</f>
        <v>0.11600361108703083</v>
      </c>
      <c r="M282">
        <v>6.3819999999999997</v>
      </c>
      <c r="R282">
        <f t="shared" si="96"/>
        <v>1314.4504796972383</v>
      </c>
      <c r="S282">
        <f t="shared" si="97"/>
        <v>1231.9322083540719</v>
      </c>
      <c r="T282" s="5">
        <f t="shared" si="84"/>
        <v>0</v>
      </c>
      <c r="U282" s="6">
        <f>+S282+SUM($D$17:$E$17)-SUM($Q$27:Q282)</f>
        <v>6660.2417346698612</v>
      </c>
      <c r="V282" s="10">
        <f t="shared" si="85"/>
        <v>1.3931114273533218E-3</v>
      </c>
      <c r="W282" s="10">
        <f>+S282/SUM(Q$27:Q282)-1</f>
        <v>5.1414376085554325E-2</v>
      </c>
      <c r="X282">
        <v>3.0089999999999999</v>
      </c>
      <c r="AC282">
        <f t="shared" si="98"/>
        <v>2315.939627349941</v>
      </c>
      <c r="AD282">
        <f t="shared" si="99"/>
        <v>2229.9708226820767</v>
      </c>
      <c r="AE282" s="5">
        <f t="shared" si="86"/>
        <v>0</v>
      </c>
      <c r="AF282" s="6">
        <f>+AD282+SUM($D$18:$E$18)-SUM($AB$27:AB282)</f>
        <v>12000.695770050497</v>
      </c>
      <c r="AG282" s="10">
        <f t="shared" si="87"/>
        <v>-9.8710112131306094E-4</v>
      </c>
      <c r="AH282" s="10">
        <f>+AD282/SUM(AB$27:AB282)-1</f>
        <v>5.722144672403684E-2</v>
      </c>
      <c r="AI282" s="6">
        <f t="shared" si="88"/>
        <v>0</v>
      </c>
      <c r="AL282" s="6">
        <f t="shared" si="89"/>
        <v>0</v>
      </c>
      <c r="AM282" s="6">
        <f t="shared" si="90"/>
        <v>5261.3210013375483</v>
      </c>
      <c r="AN282" s="6">
        <f t="shared" si="91"/>
        <v>5031.2087480445689</v>
      </c>
      <c r="AO282" s="5">
        <f t="shared" si="92"/>
        <v>0</v>
      </c>
      <c r="AP282" s="6">
        <f>+AN282+SUM($D$16:$E$18)-SUM($AL$27:AL282)</f>
        <v>26744.059853307728</v>
      </c>
      <c r="AQ282" s="10">
        <f t="shared" si="100"/>
        <v>-1.120201747056071E-3</v>
      </c>
      <c r="AR282" s="10">
        <f>+AN282/SUM(AL$27:AL282)-1</f>
        <v>7.3404933582133181E-2</v>
      </c>
    </row>
    <row r="283" spans="1:44" x14ac:dyDescent="0.25">
      <c r="A283" s="1">
        <v>40567</v>
      </c>
      <c r="B283">
        <v>8.5470000000000006</v>
      </c>
      <c r="G283">
        <f t="shared" si="93"/>
        <v>1622.5778551390742</v>
      </c>
      <c r="H283">
        <f t="shared" si="94"/>
        <v>1561.268299763819</v>
      </c>
      <c r="I283" s="5">
        <f t="shared" si="83"/>
        <v>0</v>
      </c>
      <c r="J283" s="6">
        <f>+H283+SUM($D$16:$E$16)-SUM($F$27:F283)</f>
        <v>8075.0849313427652</v>
      </c>
      <c r="K283" s="10">
        <f t="shared" si="95"/>
        <v>-9.9434561274525102E-4</v>
      </c>
      <c r="L283" s="10">
        <f>+H283/SUM(F$27:F283)-1</f>
        <v>0.11028784355265442</v>
      </c>
      <c r="M283">
        <v>6.4059999999999997</v>
      </c>
      <c r="R283">
        <f t="shared" si="96"/>
        <v>1319.3935714416341</v>
      </c>
      <c r="S283">
        <f t="shared" si="97"/>
        <v>1236.5649838163877</v>
      </c>
      <c r="T283" s="5">
        <f t="shared" si="84"/>
        <v>0</v>
      </c>
      <c r="U283" s="6">
        <f>+S283+SUM($D$17:$E$17)-SUM($Q$27:Q283)</f>
        <v>6664.8745101321774</v>
      </c>
      <c r="V283" s="10">
        <f t="shared" si="85"/>
        <v>6.9558668391866973E-4</v>
      </c>
      <c r="W283" s="10">
        <f>+S283/SUM(Q$27:Q283)-1</f>
        <v>5.5368300408032312E-2</v>
      </c>
      <c r="X283">
        <v>3.012</v>
      </c>
      <c r="AC283">
        <f t="shared" si="98"/>
        <v>2318.2486399395225</v>
      </c>
      <c r="AD283">
        <f t="shared" si="99"/>
        <v>2232.1941236019993</v>
      </c>
      <c r="AE283" s="5">
        <f t="shared" si="86"/>
        <v>0</v>
      </c>
      <c r="AF283" s="6">
        <f>+AD283+SUM($D$18:$E$18)-SUM($AB$27:AB283)</f>
        <v>12002.91907097042</v>
      </c>
      <c r="AG283" s="10">
        <f t="shared" si="87"/>
        <v>1.852643348789762E-4</v>
      </c>
      <c r="AH283" s="10">
        <f>+AD283/SUM(AB$27:AB283)-1</f>
        <v>5.827550599295428E-2</v>
      </c>
      <c r="AI283" s="6">
        <f t="shared" si="88"/>
        <v>0</v>
      </c>
      <c r="AL283" s="6">
        <f t="shared" si="89"/>
        <v>0</v>
      </c>
      <c r="AM283" s="6">
        <f t="shared" si="90"/>
        <v>5260.2200665202308</v>
      </c>
      <c r="AN283" s="6">
        <f t="shared" si="91"/>
        <v>5030.0274071822059</v>
      </c>
      <c r="AO283" s="5">
        <f t="shared" si="92"/>
        <v>0</v>
      </c>
      <c r="AP283" s="6">
        <f>+AN283+SUM($D$16:$E$18)-SUM($AL$27:AL283)</f>
        <v>26742.878512445364</v>
      </c>
      <c r="AQ283" s="10">
        <f t="shared" si="100"/>
        <v>-4.4172084150417845E-5</v>
      </c>
      <c r="AR283" s="10">
        <f>+AN283/SUM(AL$27:AL283)-1</f>
        <v>7.3152895319877453E-2</v>
      </c>
    </row>
    <row r="284" spans="1:44" x14ac:dyDescent="0.25">
      <c r="A284" s="1">
        <v>40568</v>
      </c>
      <c r="B284">
        <v>8.5419999999999998</v>
      </c>
      <c r="G284">
        <f t="shared" si="93"/>
        <v>1621.6286461446089</v>
      </c>
      <c r="H284">
        <f t="shared" si="94"/>
        <v>1560.3549568951141</v>
      </c>
      <c r="I284" s="5">
        <f t="shared" ref="I284:I347" si="101">+C284*(MAX($A:$A)-$A284)</f>
        <v>0</v>
      </c>
      <c r="J284" s="6">
        <f>+H284+SUM($D$16:$E$16)-SUM($F$27:F284)</f>
        <v>8074.1715884740615</v>
      </c>
      <c r="K284" s="10">
        <f t="shared" si="95"/>
        <v>-1.1310628636962416E-4</v>
      </c>
      <c r="L284" s="10">
        <f>+H284/SUM(F$27:F284)-1</f>
        <v>0.10963832451465705</v>
      </c>
      <c r="M284">
        <v>6.38</v>
      </c>
      <c r="R284">
        <f t="shared" si="96"/>
        <v>1314.0385553852054</v>
      </c>
      <c r="S284">
        <f t="shared" si="97"/>
        <v>1231.5461437322126</v>
      </c>
      <c r="T284" s="5">
        <f t="shared" ref="T284:T347" si="102">+N284*(MAX($A:$A)-$A284)</f>
        <v>0</v>
      </c>
      <c r="U284" s="6">
        <f>+S284+SUM($D$17:$E$17)-SUM($Q$27:Q284)</f>
        <v>6659.8556700480021</v>
      </c>
      <c r="V284" s="10">
        <f t="shared" ref="V284:V347" si="103">+U284/U283-1</f>
        <v>-7.5302844435332084E-4</v>
      </c>
      <c r="W284" s="10">
        <f>+S284/SUM(Q$27:Q284)-1</f>
        <v>5.1084882392014697E-2</v>
      </c>
      <c r="X284">
        <v>3.01</v>
      </c>
      <c r="AC284">
        <f t="shared" si="98"/>
        <v>2316.7092982131348</v>
      </c>
      <c r="AD284">
        <f t="shared" si="99"/>
        <v>2230.7119229887176</v>
      </c>
      <c r="AE284" s="5">
        <f t="shared" ref="AE284:AE347" si="104">+Y284*(MAX($A:$A)-$A284)</f>
        <v>0</v>
      </c>
      <c r="AF284" s="6">
        <f>+AD284+SUM($D$18:$E$18)-SUM($AB$27:AB284)</f>
        <v>12001.436870357138</v>
      </c>
      <c r="AG284" s="10">
        <f t="shared" ref="AG284:AG347" si="105">+AF284/AF283-1</f>
        <v>-1.2348667890849097E-4</v>
      </c>
      <c r="AH284" s="10">
        <f>+AD284/SUM(AB$27:AB284)-1</f>
        <v>5.7572799813675912E-2</v>
      </c>
      <c r="AI284" s="6">
        <f t="shared" ref="AI284:AI347" si="106">+C284+N284+Y284</f>
        <v>0</v>
      </c>
      <c r="AL284" s="6">
        <f t="shared" ref="AL284:AL347" si="107">+F284+Q284+AB284</f>
        <v>0</v>
      </c>
      <c r="AM284" s="6">
        <f t="shared" ref="AM284:AM347" si="108">+G284+R284+AC284</f>
        <v>5252.3764997429498</v>
      </c>
      <c r="AN284" s="6">
        <f t="shared" ref="AN284:AN347" si="109">+H284+S284+AD284</f>
        <v>5022.6130236160443</v>
      </c>
      <c r="AO284" s="5">
        <f t="shared" ref="AO284:AO347" si="110">+AI284*(MAX($A:$A)-$A284)</f>
        <v>0</v>
      </c>
      <c r="AP284" s="6">
        <f>+AN284+SUM($D$16:$E$18)-SUM($AL$27:AL284)</f>
        <v>26735.464128879205</v>
      </c>
      <c r="AQ284" s="10">
        <f t="shared" si="100"/>
        <v>-2.7724702719300609E-4</v>
      </c>
      <c r="AR284" s="10">
        <f>+AN284/SUM(AL$27:AL284)-1</f>
        <v>7.1571041674372893E-2</v>
      </c>
    </row>
    <row r="285" spans="1:44" x14ac:dyDescent="0.25">
      <c r="A285" s="1">
        <v>40569</v>
      </c>
      <c r="B285">
        <v>8.5719999999999992</v>
      </c>
      <c r="G285">
        <f t="shared" ref="G285:G348" si="111">+(B285/B284*G284)+F285</f>
        <v>1627.3239001114009</v>
      </c>
      <c r="H285">
        <f t="shared" ref="H285:H348" si="112">+($B285/$B284*H284)+F285</f>
        <v>1565.8350141073422</v>
      </c>
      <c r="I285" s="5">
        <f t="shared" si="101"/>
        <v>0</v>
      </c>
      <c r="J285" s="6">
        <f>+H285+SUM($D$16:$E$16)-SUM($F$27:F285)</f>
        <v>8079.6516456862892</v>
      </c>
      <c r="K285" s="10">
        <f t="shared" ref="K285:K348" si="113">+J285/J284-1</f>
        <v>6.7871448509349008E-4</v>
      </c>
      <c r="L285" s="10">
        <f>+H285/SUM(F$27:F285)-1</f>
        <v>0.11353543874264083</v>
      </c>
      <c r="M285">
        <v>6.4260000000000002</v>
      </c>
      <c r="R285">
        <f t="shared" ref="R285:R348" si="114">+($M285/$M284*R284)+N285</f>
        <v>1323.512814561964</v>
      </c>
      <c r="S285">
        <f t="shared" ref="S285:S348" si="115">+($M285/$M284*S284)+Q285</f>
        <v>1240.4256300349841</v>
      </c>
      <c r="T285" s="5">
        <f t="shared" si="102"/>
        <v>0</v>
      </c>
      <c r="U285" s="6">
        <f>+S285+SUM($D$17:$E$17)-SUM($Q$27:Q285)</f>
        <v>6668.7351563507737</v>
      </c>
      <c r="V285" s="10">
        <f t="shared" si="103"/>
        <v>1.3332850954572706E-3</v>
      </c>
      <c r="W285" s="10">
        <f>+S285/SUM(Q$27:Q285)-1</f>
        <v>5.8663237343430596E-2</v>
      </c>
      <c r="X285">
        <v>3.01</v>
      </c>
      <c r="AC285">
        <f t="shared" ref="AC285:AC348" si="116">+(X285/X284*AC284)+AB285</f>
        <v>2316.7092982131348</v>
      </c>
      <c r="AD285">
        <f t="shared" ref="AD285:AD348" si="117">+($X285/$X284*AD284)+AB285</f>
        <v>2230.7119229887176</v>
      </c>
      <c r="AE285" s="5">
        <f t="shared" si="104"/>
        <v>0</v>
      </c>
      <c r="AF285" s="6">
        <f>+AD285+SUM($D$18:$E$18)-SUM($AB$27:AB285)</f>
        <v>12001.436870357138</v>
      </c>
      <c r="AG285" s="10">
        <f t="shared" si="105"/>
        <v>0</v>
      </c>
      <c r="AH285" s="10">
        <f>+AD285/SUM(AB$27:AB285)-1</f>
        <v>5.7572799813675912E-2</v>
      </c>
      <c r="AI285" s="6">
        <f t="shared" si="106"/>
        <v>0</v>
      </c>
      <c r="AL285" s="6">
        <f t="shared" si="107"/>
        <v>0</v>
      </c>
      <c r="AM285" s="6">
        <f t="shared" si="108"/>
        <v>5267.5460128864997</v>
      </c>
      <c r="AN285" s="6">
        <f t="shared" si="109"/>
        <v>5036.9725671310443</v>
      </c>
      <c r="AO285" s="5">
        <f t="shared" si="110"/>
        <v>0</v>
      </c>
      <c r="AP285" s="6">
        <f>+AN285+SUM($D$16:$E$18)-SUM($AL$27:AL285)</f>
        <v>26749.823672394203</v>
      </c>
      <c r="AQ285" s="10">
        <f t="shared" ref="AQ285:AQ348" si="118">+AP285/AP284-1</f>
        <v>5.370972220932746E-4</v>
      </c>
      <c r="AR285" s="10">
        <f>+AN285/SUM(AL$27:AL285)-1</f>
        <v>7.4634640428644206E-2</v>
      </c>
    </row>
    <row r="286" spans="1:44" x14ac:dyDescent="0.25">
      <c r="A286" s="1">
        <v>40570</v>
      </c>
      <c r="B286">
        <v>8.5449999999999999</v>
      </c>
      <c r="G286">
        <f t="shared" si="111"/>
        <v>1622.1981715412883</v>
      </c>
      <c r="H286">
        <f t="shared" si="112"/>
        <v>1560.9029626163369</v>
      </c>
      <c r="I286" s="5">
        <f t="shared" si="101"/>
        <v>0</v>
      </c>
      <c r="J286" s="6">
        <f>+H286+SUM($D$16:$E$16)-SUM($F$27:F286)</f>
        <v>8074.7195941952841</v>
      </c>
      <c r="K286" s="10">
        <f t="shared" si="113"/>
        <v>-6.10428729763135E-4</v>
      </c>
      <c r="L286" s="10">
        <f>+H286/SUM(F$27:F286)-1</f>
        <v>0.11002803593745525</v>
      </c>
      <c r="M286">
        <v>6.44</v>
      </c>
      <c r="R286">
        <f t="shared" si="114"/>
        <v>1326.3962847461951</v>
      </c>
      <c r="S286">
        <f t="shared" si="115"/>
        <v>1243.1280823880018</v>
      </c>
      <c r="T286" s="5">
        <f t="shared" si="102"/>
        <v>0</v>
      </c>
      <c r="U286" s="6">
        <f>+S286+SUM($D$17:$E$17)-SUM($Q$27:Q286)</f>
        <v>6671.4376087037908</v>
      </c>
      <c r="V286" s="10">
        <f t="shared" si="103"/>
        <v>4.0524211708170554E-4</v>
      </c>
      <c r="W286" s="10">
        <f>+S286/SUM(Q$27:Q286)-1</f>
        <v>6.0969693198209551E-2</v>
      </c>
      <c r="X286">
        <v>2.9940000000000002</v>
      </c>
      <c r="AC286">
        <f t="shared" si="116"/>
        <v>2304.3945644020355</v>
      </c>
      <c r="AD286">
        <f t="shared" si="117"/>
        <v>2218.8543180824654</v>
      </c>
      <c r="AE286" s="5">
        <f t="shared" si="104"/>
        <v>0</v>
      </c>
      <c r="AF286" s="6">
        <f>+AD286+SUM($D$18:$E$18)-SUM($AB$27:AB286)</f>
        <v>11989.579265450886</v>
      </c>
      <c r="AG286" s="10">
        <f t="shared" si="105"/>
        <v>-9.8801543801307901E-4</v>
      </c>
      <c r="AH286" s="10">
        <f>+AD286/SUM(AB$27:AB286)-1</f>
        <v>5.1951150379450528E-2</v>
      </c>
      <c r="AI286" s="6">
        <f t="shared" si="106"/>
        <v>0</v>
      </c>
      <c r="AL286" s="6">
        <f t="shared" si="107"/>
        <v>0</v>
      </c>
      <c r="AM286" s="6">
        <f t="shared" si="108"/>
        <v>5252.9890206895188</v>
      </c>
      <c r="AN286" s="6">
        <f t="shared" si="109"/>
        <v>5022.8853630868043</v>
      </c>
      <c r="AO286" s="5">
        <f t="shared" si="110"/>
        <v>0</v>
      </c>
      <c r="AP286" s="6">
        <f>+AN286+SUM($D$16:$E$18)-SUM($AL$27:AL286)</f>
        <v>26735.736468349962</v>
      </c>
      <c r="AQ286" s="10">
        <f t="shared" si="118"/>
        <v>-5.2662792161795036E-4</v>
      </c>
      <c r="AR286" s="10">
        <f>+AN286/SUM(AL$27:AL286)-1</f>
        <v>7.1629145113558668E-2</v>
      </c>
    </row>
    <row r="287" spans="1:44" x14ac:dyDescent="0.25">
      <c r="A287" s="1">
        <v>40571</v>
      </c>
      <c r="B287">
        <v>8.4939999999999998</v>
      </c>
      <c r="G287">
        <f t="shared" si="111"/>
        <v>1612.5162397977417</v>
      </c>
      <c r="H287">
        <f t="shared" si="112"/>
        <v>1551.586865355549</v>
      </c>
      <c r="I287" s="5">
        <f t="shared" si="101"/>
        <v>0</v>
      </c>
      <c r="J287" s="6">
        <f>+H287+SUM($D$16:$E$16)-SUM($F$27:F287)</f>
        <v>8065.4034969344948</v>
      </c>
      <c r="K287" s="10">
        <f t="shared" si="113"/>
        <v>-1.1537363189040306E-3</v>
      </c>
      <c r="L287" s="10">
        <f>+H287/SUM(F$27:F287)-1</f>
        <v>0.10340294174988252</v>
      </c>
      <c r="M287">
        <v>6.3769999999999998</v>
      </c>
      <c r="R287">
        <f t="shared" si="114"/>
        <v>1313.420668917156</v>
      </c>
      <c r="S287">
        <f t="shared" si="115"/>
        <v>1230.9670467994233</v>
      </c>
      <c r="T287" s="5">
        <f t="shared" si="102"/>
        <v>0</v>
      </c>
      <c r="U287" s="6">
        <f>+S287+SUM($D$17:$E$17)-SUM($Q$27:Q287)</f>
        <v>6659.2765731152131</v>
      </c>
      <c r="V287" s="10">
        <f t="shared" si="103"/>
        <v>-1.8228508309381386E-3</v>
      </c>
      <c r="W287" s="10">
        <f>+S287/SUM(Q$27:Q287)-1</f>
        <v>5.0590641851705032E-2</v>
      </c>
      <c r="X287">
        <v>2.9769999999999999</v>
      </c>
      <c r="AC287">
        <f t="shared" si="116"/>
        <v>2291.3101597277418</v>
      </c>
      <c r="AD287">
        <f t="shared" si="117"/>
        <v>2206.2556128695719</v>
      </c>
      <c r="AE287" s="5">
        <f t="shared" si="104"/>
        <v>0</v>
      </c>
      <c r="AF287" s="6">
        <f>+AD287+SUM($D$18:$E$18)-SUM($AB$27:AB287)</f>
        <v>11976.980560237993</v>
      </c>
      <c r="AG287" s="10">
        <f t="shared" si="105"/>
        <v>-1.0508046140699223E-3</v>
      </c>
      <c r="AH287" s="10">
        <f>+AD287/SUM(AB$27:AB287)-1</f>
        <v>4.5978147855585627E-2</v>
      </c>
      <c r="AI287" s="6">
        <f t="shared" si="106"/>
        <v>0</v>
      </c>
      <c r="AL287" s="6">
        <f t="shared" si="107"/>
        <v>0</v>
      </c>
      <c r="AM287" s="6">
        <f t="shared" si="108"/>
        <v>5217.2470684426398</v>
      </c>
      <c r="AN287" s="6">
        <f t="shared" si="109"/>
        <v>4988.8095250245442</v>
      </c>
      <c r="AO287" s="5">
        <f t="shared" si="110"/>
        <v>0</v>
      </c>
      <c r="AP287" s="6">
        <f>+AN287+SUM($D$16:$E$18)-SUM($AL$27:AL287)</f>
        <v>26701.660630287704</v>
      </c>
      <c r="AQ287" s="10">
        <f t="shared" si="118"/>
        <v>-1.2745427118716623E-3</v>
      </c>
      <c r="AR287" s="10">
        <f>+AN287/SUM(AL$27:AL287)-1</f>
        <v>6.4359088448509461E-2</v>
      </c>
    </row>
    <row r="288" spans="1:44" x14ac:dyDescent="0.25">
      <c r="A288" s="1">
        <v>40574</v>
      </c>
      <c r="B288">
        <v>8.3930000000000007</v>
      </c>
      <c r="G288">
        <f t="shared" si="111"/>
        <v>1593.3422181095418</v>
      </c>
      <c r="H288">
        <f t="shared" si="112"/>
        <v>1533.1373394077141</v>
      </c>
      <c r="I288" s="5">
        <f t="shared" si="101"/>
        <v>0</v>
      </c>
      <c r="J288" s="6">
        <f>+H288+SUM($D$16:$E$16)-SUM($F$27:F288)</f>
        <v>8046.9539709866613</v>
      </c>
      <c r="K288" s="10">
        <f t="shared" si="113"/>
        <v>-2.287489516779373E-3</v>
      </c>
      <c r="L288" s="10">
        <f>+H288/SUM(F$27:F288)-1</f>
        <v>9.0282657182336301E-2</v>
      </c>
      <c r="M288">
        <v>6.3620000000000001</v>
      </c>
      <c r="R288">
        <f t="shared" si="114"/>
        <v>1310.3312365769089</v>
      </c>
      <c r="S288">
        <f t="shared" si="115"/>
        <v>1228.0715621354761</v>
      </c>
      <c r="T288" s="5">
        <f t="shared" si="102"/>
        <v>0</v>
      </c>
      <c r="U288" s="6">
        <f>+S288+SUM($D$17:$E$17)-SUM($Q$27:Q288)</f>
        <v>6656.381088451265</v>
      </c>
      <c r="V288" s="10">
        <f t="shared" si="103"/>
        <v>-4.3480468668888328E-4</v>
      </c>
      <c r="W288" s="10">
        <f>+S288/SUM(Q$27:Q288)-1</f>
        <v>4.8119439150156484E-2</v>
      </c>
      <c r="X288">
        <v>2.964</v>
      </c>
      <c r="AC288">
        <f t="shared" si="116"/>
        <v>2281.3044385062235</v>
      </c>
      <c r="AD288">
        <f t="shared" si="117"/>
        <v>2196.6213088832419</v>
      </c>
      <c r="AE288" s="5">
        <f t="shared" si="104"/>
        <v>0</v>
      </c>
      <c r="AF288" s="6">
        <f>+AD288+SUM($D$18:$E$18)-SUM($AB$27:AB288)</f>
        <v>11967.346256251662</v>
      </c>
      <c r="AG288" s="10">
        <f t="shared" si="105"/>
        <v>-8.0440173864149145E-4</v>
      </c>
      <c r="AH288" s="10">
        <f>+AD288/SUM(AB$27:AB288)-1</f>
        <v>4.1410557690277461E-2</v>
      </c>
      <c r="AI288" s="6">
        <f t="shared" si="106"/>
        <v>0</v>
      </c>
      <c r="AL288" s="6">
        <f t="shared" si="107"/>
        <v>0</v>
      </c>
      <c r="AM288" s="6">
        <f t="shared" si="108"/>
        <v>5184.9778931926739</v>
      </c>
      <c r="AN288" s="6">
        <f t="shared" si="109"/>
        <v>4957.8302104264321</v>
      </c>
      <c r="AO288" s="5">
        <f t="shared" si="110"/>
        <v>0</v>
      </c>
      <c r="AP288" s="6">
        <f>+AN288+SUM($D$16:$E$18)-SUM($AL$27:AL288)</f>
        <v>26670.681315689591</v>
      </c>
      <c r="AQ288" s="10">
        <f t="shared" si="118"/>
        <v>-1.1602017952011545E-3</v>
      </c>
      <c r="AR288" s="10">
        <f>+AN288/SUM(AL$27:AL288)-1</f>
        <v>5.7749672939456875E-2</v>
      </c>
    </row>
    <row r="289" spans="1:44" x14ac:dyDescent="0.25">
      <c r="A289" s="1">
        <v>40575</v>
      </c>
      <c r="B289">
        <v>8.4260000000000002</v>
      </c>
      <c r="G289">
        <f t="shared" si="111"/>
        <v>1599.6069974730128</v>
      </c>
      <c r="H289">
        <f t="shared" si="112"/>
        <v>1539.165402341165</v>
      </c>
      <c r="I289" s="5">
        <f t="shared" si="101"/>
        <v>0</v>
      </c>
      <c r="J289" s="6">
        <f>+H289+SUM($D$16:$E$16)-SUM($F$27:F289)</f>
        <v>8052.9820339201115</v>
      </c>
      <c r="K289" s="10">
        <f t="shared" si="113"/>
        <v>7.4911114878806195E-4</v>
      </c>
      <c r="L289" s="10">
        <f>+H289/SUM(F$27:F289)-1</f>
        <v>9.4569482833118501E-2</v>
      </c>
      <c r="M289">
        <v>6.4530000000000003</v>
      </c>
      <c r="R289">
        <f t="shared" si="114"/>
        <v>1329.0737927744094</v>
      </c>
      <c r="S289">
        <f t="shared" si="115"/>
        <v>1245.6375024300892</v>
      </c>
      <c r="T289" s="5">
        <f t="shared" si="102"/>
        <v>0</v>
      </c>
      <c r="U289" s="6">
        <f>+S289+SUM($D$17:$E$17)-SUM($Q$27:Q289)</f>
        <v>6673.947028745878</v>
      </c>
      <c r="V289" s="10">
        <f t="shared" si="103"/>
        <v>2.638962532522271E-3</v>
      </c>
      <c r="W289" s="10">
        <f>+S289/SUM(Q$27:Q289)-1</f>
        <v>6.3111402206218248E-2</v>
      </c>
      <c r="X289">
        <v>2.9849999999999999</v>
      </c>
      <c r="AC289">
        <f t="shared" si="116"/>
        <v>2297.4675266332915</v>
      </c>
      <c r="AD289">
        <f t="shared" si="117"/>
        <v>2212.184415322698</v>
      </c>
      <c r="AE289" s="5">
        <f t="shared" si="104"/>
        <v>0</v>
      </c>
      <c r="AF289" s="6">
        <f>+AD289+SUM($D$18:$E$18)-SUM($AB$27:AB289)</f>
        <v>11982.909362691118</v>
      </c>
      <c r="AG289" s="10">
        <f t="shared" si="105"/>
        <v>1.3004642889251627E-3</v>
      </c>
      <c r="AH289" s="10">
        <f>+AD289/SUM(AB$27:AB289)-1</f>
        <v>4.878897257269843E-2</v>
      </c>
      <c r="AI289" s="6">
        <f t="shared" si="106"/>
        <v>0</v>
      </c>
      <c r="AL289" s="6">
        <f t="shared" si="107"/>
        <v>0</v>
      </c>
      <c r="AM289" s="6">
        <f t="shared" si="108"/>
        <v>5226.1483168807135</v>
      </c>
      <c r="AN289" s="6">
        <f t="shared" si="109"/>
        <v>4996.9873200939528</v>
      </c>
      <c r="AO289" s="5">
        <f t="shared" si="110"/>
        <v>0</v>
      </c>
      <c r="AP289" s="6">
        <f>+AN289+SUM($D$16:$E$18)-SUM($AL$27:AL289)</f>
        <v>26709.838425357113</v>
      </c>
      <c r="AQ289" s="10">
        <f t="shared" si="118"/>
        <v>1.4681705804224787E-3</v>
      </c>
      <c r="AR289" s="10">
        <f>+AN289/SUM(AL$27:AL289)-1</f>
        <v>6.6103815414318312E-2</v>
      </c>
    </row>
    <row r="290" spans="1:44" x14ac:dyDescent="0.25">
      <c r="A290" s="1">
        <v>40576</v>
      </c>
      <c r="B290">
        <v>8.4459999999999997</v>
      </c>
      <c r="G290">
        <f t="shared" si="111"/>
        <v>1603.4038334508741</v>
      </c>
      <c r="H290">
        <f t="shared" si="112"/>
        <v>1542.8187738159836</v>
      </c>
      <c r="I290" s="5">
        <f t="shared" si="101"/>
        <v>0</v>
      </c>
      <c r="J290" s="6">
        <f>+H290+SUM($D$16:$E$16)-SUM($F$27:F290)</f>
        <v>8056.6354053949299</v>
      </c>
      <c r="K290" s="10">
        <f t="shared" si="113"/>
        <v>4.5366690990111813E-4</v>
      </c>
      <c r="L290" s="10">
        <f>+H290/SUM(F$27:F290)-1</f>
        <v>9.716755898510776E-2</v>
      </c>
      <c r="M290">
        <v>6.4610000000000003</v>
      </c>
      <c r="R290">
        <f t="shared" si="114"/>
        <v>1330.7214900225413</v>
      </c>
      <c r="S290">
        <f t="shared" si="115"/>
        <v>1247.1817609175278</v>
      </c>
      <c r="T290" s="5">
        <f t="shared" si="102"/>
        <v>0</v>
      </c>
      <c r="U290" s="6">
        <f>+S290+SUM($D$17:$E$17)-SUM($Q$27:Q290)</f>
        <v>6675.4912872333171</v>
      </c>
      <c r="V290" s="10">
        <f t="shared" si="103"/>
        <v>2.3138608694184271E-4</v>
      </c>
      <c r="W290" s="10">
        <f>+S290/SUM(Q$27:Q290)-1</f>
        <v>6.4429376980377429E-2</v>
      </c>
      <c r="X290">
        <v>2.9830000000000001</v>
      </c>
      <c r="AC290">
        <f t="shared" si="116"/>
        <v>2295.9281849069043</v>
      </c>
      <c r="AD290">
        <f t="shared" si="117"/>
        <v>2210.7022147094167</v>
      </c>
      <c r="AE290" s="5">
        <f t="shared" si="104"/>
        <v>0</v>
      </c>
      <c r="AF290" s="6">
        <f>+AD290+SUM($D$18:$E$18)-SUM($AB$27:AB290)</f>
        <v>11981.427162077838</v>
      </c>
      <c r="AG290" s="10">
        <f t="shared" si="105"/>
        <v>-1.2369288362434894E-4</v>
      </c>
      <c r="AH290" s="10">
        <f>+AD290/SUM(AB$27:AB290)-1</f>
        <v>4.8086266393420285E-2</v>
      </c>
      <c r="AI290" s="6">
        <f t="shared" si="106"/>
        <v>0</v>
      </c>
      <c r="AL290" s="6">
        <f t="shared" si="107"/>
        <v>0</v>
      </c>
      <c r="AM290" s="6">
        <f t="shared" si="108"/>
        <v>5230.0535083803197</v>
      </c>
      <c r="AN290" s="6">
        <f t="shared" si="109"/>
        <v>5000.7027494429276</v>
      </c>
      <c r="AO290" s="5">
        <f t="shared" si="110"/>
        <v>0</v>
      </c>
      <c r="AP290" s="6">
        <f>+AN290+SUM($D$16:$E$18)-SUM($AL$27:AL290)</f>
        <v>26713.553854706086</v>
      </c>
      <c r="AQ290" s="10">
        <f t="shared" si="118"/>
        <v>1.3910340039524627E-4</v>
      </c>
      <c r="AR290" s="10">
        <f>+AN290/SUM(AL$27:AL290)-1</f>
        <v>6.6896499716100788E-2</v>
      </c>
    </row>
    <row r="291" spans="1:44" x14ac:dyDescent="0.25">
      <c r="A291" s="1">
        <v>40577</v>
      </c>
      <c r="B291">
        <v>8.5299999999999994</v>
      </c>
      <c r="G291">
        <f t="shared" si="111"/>
        <v>1619.3505445578921</v>
      </c>
      <c r="H291">
        <f t="shared" si="112"/>
        <v>1558.1629340102227</v>
      </c>
      <c r="I291" s="5">
        <f t="shared" si="101"/>
        <v>0</v>
      </c>
      <c r="J291" s="6">
        <f>+H291+SUM($D$16:$E$16)-SUM($F$27:F291)</f>
        <v>8071.9795655891694</v>
      </c>
      <c r="K291" s="10">
        <f t="shared" si="113"/>
        <v>1.9045369961714353E-3</v>
      </c>
      <c r="L291" s="10">
        <f>+H291/SUM(F$27:F291)-1</f>
        <v>0.10807947882346314</v>
      </c>
      <c r="M291">
        <v>6.4450000000000003</v>
      </c>
      <c r="R291">
        <f t="shared" si="114"/>
        <v>1327.4260955262773</v>
      </c>
      <c r="S291">
        <f t="shared" si="115"/>
        <v>1244.0932439426508</v>
      </c>
      <c r="T291" s="5">
        <f t="shared" si="102"/>
        <v>0</v>
      </c>
      <c r="U291" s="6">
        <f>+S291+SUM($D$17:$E$17)-SUM($Q$27:Q291)</f>
        <v>6672.4027702584399</v>
      </c>
      <c r="V291" s="10">
        <f t="shared" si="103"/>
        <v>-4.6266511961212675E-4</v>
      </c>
      <c r="W291" s="10">
        <f>+S291/SUM(Q$27:Q291)-1</f>
        <v>6.1793427432059067E-2</v>
      </c>
      <c r="X291">
        <v>3.0139999999999998</v>
      </c>
      <c r="AC291">
        <f t="shared" si="116"/>
        <v>2319.7879816659101</v>
      </c>
      <c r="AD291">
        <f t="shared" si="117"/>
        <v>2233.6763242152806</v>
      </c>
      <c r="AE291" s="5">
        <f t="shared" si="104"/>
        <v>0</v>
      </c>
      <c r="AF291" s="6">
        <f>+AD291+SUM($D$18:$E$18)-SUM($AB$27:AB291)</f>
        <v>12004.401271583702</v>
      </c>
      <c r="AG291" s="10">
        <f t="shared" si="105"/>
        <v>1.9174768744225634E-3</v>
      </c>
      <c r="AH291" s="10">
        <f>+AD291/SUM(AB$27:AB291)-1</f>
        <v>5.8978212172232203E-2</v>
      </c>
      <c r="AI291" s="6">
        <f t="shared" si="106"/>
        <v>0</v>
      </c>
      <c r="AL291" s="6">
        <f t="shared" si="107"/>
        <v>0</v>
      </c>
      <c r="AM291" s="6">
        <f t="shared" si="108"/>
        <v>5266.5646217500798</v>
      </c>
      <c r="AN291" s="6">
        <f t="shared" si="109"/>
        <v>5035.9325021681543</v>
      </c>
      <c r="AO291" s="5">
        <f t="shared" si="110"/>
        <v>0</v>
      </c>
      <c r="AP291" s="6">
        <f>+AN291+SUM($D$16:$E$18)-SUM($AL$27:AL291)</f>
        <v>26748.783607431313</v>
      </c>
      <c r="AQ291" s="10">
        <f t="shared" si="118"/>
        <v>1.3187969267152155E-3</v>
      </c>
      <c r="AR291" s="10">
        <f>+AN291/SUM(AL$27:AL291)-1</f>
        <v>7.4412743282586513E-2</v>
      </c>
    </row>
    <row r="292" spans="1:44" x14ac:dyDescent="0.25">
      <c r="A292" s="1">
        <v>40578</v>
      </c>
      <c r="B292">
        <v>8.5489999999999995</v>
      </c>
      <c r="G292">
        <f t="shared" si="111"/>
        <v>1622.9575387368604</v>
      </c>
      <c r="H292">
        <f t="shared" si="112"/>
        <v>1561.6336369113005</v>
      </c>
      <c r="I292" s="5">
        <f t="shared" si="101"/>
        <v>0</v>
      </c>
      <c r="J292" s="6">
        <f>+H292+SUM($D$16:$E$16)-SUM($F$27:F292)</f>
        <v>8075.4502684902482</v>
      </c>
      <c r="K292" s="10">
        <f t="shared" si="113"/>
        <v>4.2996923776605911E-4</v>
      </c>
      <c r="L292" s="10">
        <f>+H292/SUM(F$27:F292)-1</f>
        <v>0.11054765116785314</v>
      </c>
      <c r="M292">
        <v>6.4610000000000003</v>
      </c>
      <c r="R292">
        <f t="shared" si="114"/>
        <v>1330.7214900225413</v>
      </c>
      <c r="S292">
        <f t="shared" si="115"/>
        <v>1247.181760917528</v>
      </c>
      <c r="T292" s="5">
        <f t="shared" si="102"/>
        <v>0</v>
      </c>
      <c r="U292" s="6">
        <f>+S292+SUM($D$17:$E$17)-SUM($Q$27:Q292)</f>
        <v>6675.4912872333171</v>
      </c>
      <c r="V292" s="10">
        <f t="shared" si="103"/>
        <v>4.6287927770838344E-4</v>
      </c>
      <c r="W292" s="10">
        <f>+S292/SUM(Q$27:Q292)-1</f>
        <v>6.4429376980377651E-2</v>
      </c>
      <c r="X292">
        <v>3.0329999999999999</v>
      </c>
      <c r="AC292">
        <f t="shared" si="116"/>
        <v>2334.4117280665914</v>
      </c>
      <c r="AD292">
        <f t="shared" si="117"/>
        <v>2247.7572300414554</v>
      </c>
      <c r="AE292" s="5">
        <f t="shared" si="104"/>
        <v>0</v>
      </c>
      <c r="AF292" s="6">
        <f>+AD292+SUM($D$18:$E$18)-SUM($AB$27:AB292)</f>
        <v>12018.482177409876</v>
      </c>
      <c r="AG292" s="10">
        <f t="shared" si="105"/>
        <v>1.1729786023986222E-3</v>
      </c>
      <c r="AH292" s="10">
        <f>+AD292/SUM(AB$27:AB292)-1</f>
        <v>6.5653920875375027E-2</v>
      </c>
      <c r="AI292" s="6">
        <f t="shared" si="106"/>
        <v>0</v>
      </c>
      <c r="AL292" s="6">
        <f t="shared" si="107"/>
        <v>0</v>
      </c>
      <c r="AM292" s="6">
        <f t="shared" si="108"/>
        <v>5288.0907568259936</v>
      </c>
      <c r="AN292" s="6">
        <f t="shared" si="109"/>
        <v>5056.5726278702841</v>
      </c>
      <c r="AO292" s="5">
        <f t="shared" si="110"/>
        <v>0</v>
      </c>
      <c r="AP292" s="6">
        <f>+AN292+SUM($D$16:$E$18)-SUM($AL$27:AL292)</f>
        <v>26769.423733133444</v>
      </c>
      <c r="AQ292" s="10">
        <f t="shared" si="118"/>
        <v>7.7162857216417358E-4</v>
      </c>
      <c r="AR292" s="10">
        <f>+AN292/SUM(AL$27:AL292)-1</f>
        <v>7.8816299936250056E-2</v>
      </c>
    </row>
    <row r="293" spans="1:44" x14ac:dyDescent="0.25">
      <c r="A293" s="1">
        <v>40581</v>
      </c>
      <c r="B293">
        <v>8.5429999999999993</v>
      </c>
      <c r="G293">
        <f t="shared" si="111"/>
        <v>1621.8184879435021</v>
      </c>
      <c r="H293">
        <f t="shared" si="112"/>
        <v>1560.5376254688549</v>
      </c>
      <c r="I293" s="5">
        <f t="shared" si="101"/>
        <v>0</v>
      </c>
      <c r="J293" s="6">
        <f>+H293+SUM($D$16:$E$16)-SUM($F$27:F293)</f>
        <v>8074.3542570478012</v>
      </c>
      <c r="K293" s="10">
        <f t="shared" si="113"/>
        <v>-1.357214032663423E-4</v>
      </c>
      <c r="L293" s="10">
        <f>+H293/SUM(F$27:F293)-1</f>
        <v>0.1097682283222563</v>
      </c>
      <c r="M293">
        <v>6.5129999999999999</v>
      </c>
      <c r="R293">
        <f t="shared" si="114"/>
        <v>1341.4315221353986</v>
      </c>
      <c r="S293">
        <f t="shared" si="115"/>
        <v>1257.2194410858781</v>
      </c>
      <c r="T293" s="5">
        <f t="shared" si="102"/>
        <v>0</v>
      </c>
      <c r="U293" s="6">
        <f>+S293+SUM($D$17:$E$17)-SUM($Q$27:Q293)</f>
        <v>6685.5289674016676</v>
      </c>
      <c r="V293" s="10">
        <f t="shared" si="103"/>
        <v>1.5036616387391621E-3</v>
      </c>
      <c r="W293" s="10">
        <f>+S293/SUM(Q$27:Q293)-1</f>
        <v>7.2996213012412658E-2</v>
      </c>
      <c r="X293">
        <v>3.0409999999999999</v>
      </c>
      <c r="AC293">
        <f t="shared" si="116"/>
        <v>2340.5690949721416</v>
      </c>
      <c r="AD293">
        <f t="shared" si="117"/>
        <v>2253.6860324945819</v>
      </c>
      <c r="AE293" s="5">
        <f t="shared" si="104"/>
        <v>0</v>
      </c>
      <c r="AF293" s="6">
        <f>+AD293+SUM($D$18:$E$18)-SUM($AB$27:AB293)</f>
        <v>12024.410979863002</v>
      </c>
      <c r="AG293" s="10">
        <f t="shared" si="105"/>
        <v>4.9330708866635042E-4</v>
      </c>
      <c r="AH293" s="10">
        <f>+AD293/SUM(AB$27:AB293)-1</f>
        <v>6.8464745592488052E-2</v>
      </c>
      <c r="AI293" s="6">
        <f t="shared" si="106"/>
        <v>0</v>
      </c>
      <c r="AL293" s="6">
        <f t="shared" si="107"/>
        <v>0</v>
      </c>
      <c r="AM293" s="6">
        <f t="shared" si="108"/>
        <v>5303.8191050510422</v>
      </c>
      <c r="AN293" s="6">
        <f t="shared" si="109"/>
        <v>5071.4430990493147</v>
      </c>
      <c r="AO293" s="5">
        <f t="shared" si="110"/>
        <v>0</v>
      </c>
      <c r="AP293" s="6">
        <f>+AN293+SUM($D$16:$E$18)-SUM($AL$27:AL293)</f>
        <v>26784.294204312471</v>
      </c>
      <c r="AQ293" s="10">
        <f t="shared" si="118"/>
        <v>5.5550210296906322E-4</v>
      </c>
      <c r="AR293" s="10">
        <f>+AN293/SUM(AL$27:AL293)-1</f>
        <v>8.1988904757003267E-2</v>
      </c>
    </row>
    <row r="294" spans="1:44" x14ac:dyDescent="0.25">
      <c r="A294" s="1">
        <v>40582</v>
      </c>
      <c r="B294">
        <v>8.4640000000000004</v>
      </c>
      <c r="C294">
        <f>+$C$16</f>
        <v>60</v>
      </c>
      <c r="D294" s="7">
        <f>+$H$16</f>
        <v>0.66694736842105262</v>
      </c>
      <c r="E294" s="7">
        <f>+$J$16</f>
        <v>0.46199999999999997</v>
      </c>
      <c r="F294" s="6">
        <f>+C294-D294-E294</f>
        <v>58.871052631578941</v>
      </c>
      <c r="G294">
        <f t="shared" si="111"/>
        <v>1665.6920384625287</v>
      </c>
      <c r="H294">
        <f t="shared" si="112"/>
        <v>1604.9778607748997</v>
      </c>
      <c r="I294" s="5">
        <f t="shared" si="101"/>
        <v>270660</v>
      </c>
      <c r="J294" s="6">
        <f>+H294+SUM($D$16:$E$16)-SUM($F$27:F294)</f>
        <v>8059.9234397222672</v>
      </c>
      <c r="K294" s="10">
        <f t="shared" si="113"/>
        <v>-1.7872410432001606E-3</v>
      </c>
      <c r="L294" s="10">
        <f>+H294/SUM(F$27:F294)-1</f>
        <v>9.5507332500135655E-2</v>
      </c>
      <c r="M294">
        <v>6.5339999999999998</v>
      </c>
      <c r="N294">
        <f>+$C$17</f>
        <v>50</v>
      </c>
      <c r="O294" s="7">
        <f>+$H$17</f>
        <v>0.5557894736842105</v>
      </c>
      <c r="P294" s="7">
        <f>+$J$17</f>
        <v>0.38500000000000001</v>
      </c>
      <c r="Q294" s="6">
        <f>+N294-O294-P294</f>
        <v>49.059210526315795</v>
      </c>
      <c r="R294">
        <f t="shared" si="114"/>
        <v>1395.756727411745</v>
      </c>
      <c r="S294">
        <f t="shared" si="115"/>
        <v>1310.3323301417201</v>
      </c>
      <c r="T294" s="5">
        <f t="shared" si="102"/>
        <v>225550</v>
      </c>
      <c r="U294" s="6">
        <f>+S294+SUM($D$17:$E$17)-SUM($Q$27:Q294)</f>
        <v>6689.5826459311938</v>
      </c>
      <c r="V294" s="10">
        <f t="shared" si="103"/>
        <v>6.0633624493910965E-4</v>
      </c>
      <c r="W294" s="10">
        <f>+S294/SUM(Q$27:Q294)-1</f>
        <v>7.3383304611811306E-2</v>
      </c>
      <c r="X294">
        <v>3.0249999999999999</v>
      </c>
      <c r="Y294">
        <f>+$C$18</f>
        <v>90</v>
      </c>
      <c r="Z294" s="7">
        <f>+$H$18</f>
        <v>1.0004210526315789</v>
      </c>
      <c r="AA294" s="7">
        <f>+$J$18</f>
        <v>0.69300000000000006</v>
      </c>
      <c r="AB294" s="6">
        <f>+Y294-Z294-AA294</f>
        <v>88.306578947368422</v>
      </c>
      <c r="AC294">
        <f t="shared" si="116"/>
        <v>2416.5609401084103</v>
      </c>
      <c r="AD294">
        <f t="shared" si="117"/>
        <v>2330.1350065356983</v>
      </c>
      <c r="AE294" s="5">
        <f t="shared" si="104"/>
        <v>405990</v>
      </c>
      <c r="AF294" s="6">
        <f>+AD294+SUM($D$18:$E$18)-SUM($AB$27:AB294)</f>
        <v>12012.553374956751</v>
      </c>
      <c r="AG294" s="10">
        <f t="shared" si="105"/>
        <v>-9.8612771354100737E-4</v>
      </c>
      <c r="AH294" s="10">
        <f>+AD294/SUM(AB$27:AB294)-1</f>
        <v>6.0317838960781689E-2</v>
      </c>
      <c r="AI294" s="6">
        <f t="shared" si="106"/>
        <v>200</v>
      </c>
      <c r="AL294" s="6">
        <f t="shared" si="107"/>
        <v>196.23684210526315</v>
      </c>
      <c r="AM294" s="6">
        <f t="shared" si="108"/>
        <v>5478.009705982684</v>
      </c>
      <c r="AN294" s="6">
        <f t="shared" si="109"/>
        <v>5245.4451974523181</v>
      </c>
      <c r="AO294" s="5">
        <f t="shared" si="110"/>
        <v>902200</v>
      </c>
      <c r="AP294" s="6">
        <f>+AN294+SUM($D$16:$E$18)-SUM($AL$27:AL294)</f>
        <v>26762.059460610213</v>
      </c>
      <c r="AQ294" s="10">
        <f t="shared" si="118"/>
        <v>-8.3014110928780749E-4</v>
      </c>
      <c r="AR294" s="10">
        <f>+AN294/SUM(AL$27:AL294)-1</f>
        <v>7.4141073452113071E-2</v>
      </c>
    </row>
    <row r="295" spans="1:44" x14ac:dyDescent="0.25">
      <c r="A295" s="1">
        <v>40583</v>
      </c>
      <c r="B295">
        <v>8.33</v>
      </c>
      <c r="G295">
        <f t="shared" si="111"/>
        <v>1639.3212051503856</v>
      </c>
      <c r="H295">
        <f t="shared" si="112"/>
        <v>1579.568239633142</v>
      </c>
      <c r="I295" s="5">
        <f t="shared" si="101"/>
        <v>0</v>
      </c>
      <c r="J295" s="6">
        <f>+H295+SUM($D$16:$E$16)-SUM($F$27:F295)</f>
        <v>8034.513818580509</v>
      </c>
      <c r="K295" s="10">
        <f t="shared" si="113"/>
        <v>-3.1525884000994653E-3</v>
      </c>
      <c r="L295" s="10">
        <f>+H295/SUM(F$27:F295)-1</f>
        <v>7.8163525487491503E-2</v>
      </c>
      <c r="M295">
        <v>6.5149999999999997</v>
      </c>
      <c r="R295">
        <f t="shared" si="114"/>
        <v>1391.69805312022</v>
      </c>
      <c r="S295">
        <f t="shared" si="115"/>
        <v>1306.5220585970778</v>
      </c>
      <c r="T295" s="5">
        <f t="shared" si="102"/>
        <v>0</v>
      </c>
      <c r="U295" s="6">
        <f>+S295+SUM($D$17:$E$17)-SUM($Q$27:Q295)</f>
        <v>6685.7723743865517</v>
      </c>
      <c r="V295" s="10">
        <f t="shared" si="103"/>
        <v>-5.6958284938146697E-4</v>
      </c>
      <c r="W295" s="10">
        <f>+S295/SUM(Q$27:Q295)-1</f>
        <v>7.0262049211195388E-2</v>
      </c>
      <c r="X295">
        <v>3.016</v>
      </c>
      <c r="AC295">
        <f t="shared" si="116"/>
        <v>2409.3711720221372</v>
      </c>
      <c r="AD295">
        <f t="shared" si="117"/>
        <v>2323.2023734584018</v>
      </c>
      <c r="AE295" s="5">
        <f t="shared" si="104"/>
        <v>0</v>
      </c>
      <c r="AF295" s="6">
        <f>+AD295+SUM($D$18:$E$18)-SUM($AB$27:AB295)</f>
        <v>12005.620741879455</v>
      </c>
      <c r="AG295" s="10">
        <f t="shared" si="105"/>
        <v>-5.7711569396634577E-4</v>
      </c>
      <c r="AH295" s="10">
        <f>+AD295/SUM(AB$27:AB295)-1</f>
        <v>5.7163174315939536E-2</v>
      </c>
      <c r="AI295" s="6">
        <f t="shared" si="106"/>
        <v>0</v>
      </c>
      <c r="AL295" s="6">
        <f t="shared" si="107"/>
        <v>0</v>
      </c>
      <c r="AM295" s="6">
        <f t="shared" si="108"/>
        <v>5440.3904302927431</v>
      </c>
      <c r="AN295" s="6">
        <f t="shared" si="109"/>
        <v>5209.2926716886213</v>
      </c>
      <c r="AO295" s="5">
        <f t="shared" si="110"/>
        <v>0</v>
      </c>
      <c r="AP295" s="6">
        <f>+AN295+SUM($D$16:$E$18)-SUM($AL$27:AL295)</f>
        <v>26725.906934846516</v>
      </c>
      <c r="AQ295" s="10">
        <f t="shared" si="118"/>
        <v>-1.350887281933888E-3</v>
      </c>
      <c r="AR295" s="10">
        <f>+AN295/SUM(AL$27:AL295)-1</f>
        <v>6.6737905299544709E-2</v>
      </c>
    </row>
    <row r="296" spans="1:44" x14ac:dyDescent="0.25">
      <c r="A296" s="1">
        <v>40584</v>
      </c>
      <c r="B296">
        <v>8.2509999999999994</v>
      </c>
      <c r="G296">
        <f t="shared" si="111"/>
        <v>1623.7742213320325</v>
      </c>
      <c r="H296">
        <f t="shared" si="112"/>
        <v>1564.5879406018071</v>
      </c>
      <c r="I296" s="5">
        <f t="shared" si="101"/>
        <v>0</v>
      </c>
      <c r="J296" s="6">
        <f>+H296+SUM($D$16:$E$16)-SUM($F$27:F296)</f>
        <v>8019.5335195491743</v>
      </c>
      <c r="K296" s="10">
        <f t="shared" si="113"/>
        <v>-1.8644935299869658E-3</v>
      </c>
      <c r="L296" s="10">
        <f>+H296/SUM(F$27:F296)-1</f>
        <v>6.7938445233768574E-2</v>
      </c>
      <c r="M296">
        <v>6.492</v>
      </c>
      <c r="R296">
        <f t="shared" si="114"/>
        <v>1386.7849210831112</v>
      </c>
      <c r="S296">
        <f t="shared" si="115"/>
        <v>1301.9096246219844</v>
      </c>
      <c r="T296" s="5">
        <f t="shared" si="102"/>
        <v>0</v>
      </c>
      <c r="U296" s="6">
        <f>+S296+SUM($D$17:$E$17)-SUM($Q$27:Q296)</f>
        <v>6681.1599404114577</v>
      </c>
      <c r="V296" s="10">
        <f t="shared" si="103"/>
        <v>-6.8988797655822331E-4</v>
      </c>
      <c r="W296" s="10">
        <f>+S296/SUM(Q$27:Q296)-1</f>
        <v>6.6483687410449743E-2</v>
      </c>
      <c r="X296">
        <v>3.0289999999999999</v>
      </c>
      <c r="AC296">
        <f t="shared" si="116"/>
        <v>2419.7563925911977</v>
      </c>
      <c r="AD296">
        <f t="shared" si="117"/>
        <v>2333.2161767922739</v>
      </c>
      <c r="AE296" s="5">
        <f t="shared" si="104"/>
        <v>0</v>
      </c>
      <c r="AF296" s="6">
        <f>+AD296+SUM($D$18:$E$18)-SUM($AB$27:AB296)</f>
        <v>12015.634545213326</v>
      </c>
      <c r="AG296" s="10">
        <f t="shared" si="105"/>
        <v>8.3409292606928531E-4</v>
      </c>
      <c r="AH296" s="10">
        <f>+AD296/SUM(AB$27:AB296)-1</f>
        <v>6.1719912136266819E-2</v>
      </c>
      <c r="AI296" s="6">
        <f t="shared" si="106"/>
        <v>0</v>
      </c>
      <c r="AL296" s="6">
        <f t="shared" si="107"/>
        <v>0</v>
      </c>
      <c r="AM296" s="6">
        <f t="shared" si="108"/>
        <v>5430.3155350063407</v>
      </c>
      <c r="AN296" s="6">
        <f t="shared" si="109"/>
        <v>5199.7137420160652</v>
      </c>
      <c r="AO296" s="5">
        <f t="shared" si="110"/>
        <v>0</v>
      </c>
      <c r="AP296" s="6">
        <f>+AN296+SUM($D$16:$E$18)-SUM($AL$27:AL296)</f>
        <v>26716.32800517396</v>
      </c>
      <c r="AQ296" s="10">
        <f t="shared" si="118"/>
        <v>-3.5841364320798874E-4</v>
      </c>
      <c r="AR296" s="10">
        <f>+AN296/SUM(AL$27:AL296)-1</f>
        <v>6.4776370784609849E-2</v>
      </c>
    </row>
    <row r="297" spans="1:44" x14ac:dyDescent="0.25">
      <c r="A297" s="1">
        <v>40585</v>
      </c>
      <c r="B297">
        <v>8.2850000000000001</v>
      </c>
      <c r="G297">
        <f t="shared" si="111"/>
        <v>1630.4653282918302</v>
      </c>
      <c r="H297">
        <f t="shared" si="112"/>
        <v>1571.0351579064325</v>
      </c>
      <c r="I297" s="5">
        <f t="shared" si="101"/>
        <v>0</v>
      </c>
      <c r="J297" s="6">
        <f>+H297+SUM($D$16:$E$16)-SUM($F$27:F297)</f>
        <v>8025.9807368537995</v>
      </c>
      <c r="K297" s="10">
        <f t="shared" si="113"/>
        <v>8.039391928356121E-4</v>
      </c>
      <c r="L297" s="10">
        <f>+H297/SUM(F$27:F297)-1</f>
        <v>7.2339112684738138E-2</v>
      </c>
      <c r="M297">
        <v>6.5179999999999998</v>
      </c>
      <c r="R297">
        <f t="shared" si="114"/>
        <v>1392.3388964294084</v>
      </c>
      <c r="S297">
        <f t="shared" si="115"/>
        <v>1307.1236804199159</v>
      </c>
      <c r="T297" s="5">
        <f t="shared" si="102"/>
        <v>0</v>
      </c>
      <c r="U297" s="6">
        <f>+S297+SUM($D$17:$E$17)-SUM($Q$27:Q297)</f>
        <v>6686.3739962093896</v>
      </c>
      <c r="V297" s="10">
        <f t="shared" si="103"/>
        <v>7.8041176149579172E-4</v>
      </c>
      <c r="W297" s="10">
        <f>+S297/SUM(Q$27:Q297)-1</f>
        <v>7.0754879011292626E-2</v>
      </c>
      <c r="X297">
        <v>3.0409999999999999</v>
      </c>
      <c r="AC297">
        <f t="shared" si="116"/>
        <v>2429.3427500395619</v>
      </c>
      <c r="AD297">
        <f t="shared" si="117"/>
        <v>2342.4596875620023</v>
      </c>
      <c r="AE297" s="5">
        <f t="shared" si="104"/>
        <v>0</v>
      </c>
      <c r="AF297" s="6">
        <f>+AD297+SUM($D$18:$E$18)-SUM($AB$27:AB297)</f>
        <v>12024.878055983056</v>
      </c>
      <c r="AG297" s="10">
        <f t="shared" si="105"/>
        <v>7.6929027218231028E-4</v>
      </c>
      <c r="AH297" s="10">
        <f>+AD297/SUM(AB$27:AB297)-1</f>
        <v>6.5926131662722653E-2</v>
      </c>
      <c r="AI297" s="6">
        <f t="shared" si="106"/>
        <v>0</v>
      </c>
      <c r="AL297" s="6">
        <f t="shared" si="107"/>
        <v>0</v>
      </c>
      <c r="AM297" s="6">
        <f t="shared" si="108"/>
        <v>5452.1469747608007</v>
      </c>
      <c r="AN297" s="6">
        <f t="shared" si="109"/>
        <v>5220.6185258883506</v>
      </c>
      <c r="AO297" s="5">
        <f t="shared" si="110"/>
        <v>0</v>
      </c>
      <c r="AP297" s="6">
        <f>+AN297+SUM($D$16:$E$18)-SUM($AL$27:AL297)</f>
        <v>26737.232789046244</v>
      </c>
      <c r="AQ297" s="10">
        <f t="shared" si="118"/>
        <v>7.8247219708615923E-4</v>
      </c>
      <c r="AR297" s="10">
        <f>+AN297/SUM(AL$27:AL297)-1</f>
        <v>6.9057167960751675E-2</v>
      </c>
    </row>
    <row r="298" spans="1:44" x14ac:dyDescent="0.25">
      <c r="A298" s="1">
        <v>40588</v>
      </c>
      <c r="B298">
        <v>8.4359999999999999</v>
      </c>
      <c r="G298">
        <f t="shared" si="111"/>
        <v>1660.1817150838722</v>
      </c>
      <c r="H298">
        <f t="shared" si="112"/>
        <v>1599.6683877005028</v>
      </c>
      <c r="I298" s="5">
        <f t="shared" si="101"/>
        <v>0</v>
      </c>
      <c r="J298" s="6">
        <f>+H298+SUM($D$16:$E$16)-SUM($F$27:F298)</f>
        <v>8054.6139666478712</v>
      </c>
      <c r="K298" s="10">
        <f t="shared" si="113"/>
        <v>3.5675677194928479E-3</v>
      </c>
      <c r="L298" s="10">
        <f>+H298/SUM(F$27:F298)-1</f>
        <v>9.1883253422866851E-2</v>
      </c>
      <c r="M298">
        <v>6.5220000000000002</v>
      </c>
      <c r="R298">
        <f t="shared" si="114"/>
        <v>1393.1933541749925</v>
      </c>
      <c r="S298">
        <f t="shared" si="115"/>
        <v>1307.925842850367</v>
      </c>
      <c r="T298" s="5">
        <f t="shared" si="102"/>
        <v>0</v>
      </c>
      <c r="U298" s="6">
        <f>+S298+SUM($D$17:$E$17)-SUM($Q$27:Q298)</f>
        <v>6687.1761586398407</v>
      </c>
      <c r="V298" s="10">
        <f t="shared" si="103"/>
        <v>1.1996972214034507E-4</v>
      </c>
      <c r="W298" s="10">
        <f>+S298/SUM(Q$27:Q298)-1</f>
        <v>7.141198541142213E-2</v>
      </c>
      <c r="X298">
        <v>3.0550000000000002</v>
      </c>
      <c r="AC298">
        <f t="shared" si="116"/>
        <v>2440.5268337293201</v>
      </c>
      <c r="AD298">
        <f t="shared" si="117"/>
        <v>2353.2437834600191</v>
      </c>
      <c r="AE298" s="5">
        <f t="shared" si="104"/>
        <v>0</v>
      </c>
      <c r="AF298" s="6">
        <f>+AD298+SUM($D$18:$E$18)-SUM($AB$27:AB298)</f>
        <v>12035.662151881072</v>
      </c>
      <c r="AG298" s="10">
        <f t="shared" si="105"/>
        <v>8.9681540617791988E-4</v>
      </c>
      <c r="AH298" s="10">
        <f>+AD298/SUM(AB$27:AB298)-1</f>
        <v>7.0833387776921608E-2</v>
      </c>
      <c r="AI298" s="6">
        <f t="shared" si="106"/>
        <v>0</v>
      </c>
      <c r="AL298" s="6">
        <f t="shared" si="107"/>
        <v>0</v>
      </c>
      <c r="AM298" s="6">
        <f t="shared" si="108"/>
        <v>5493.9019029881847</v>
      </c>
      <c r="AN298" s="6">
        <f t="shared" si="109"/>
        <v>5260.8380140108893</v>
      </c>
      <c r="AO298" s="5">
        <f t="shared" si="110"/>
        <v>0</v>
      </c>
      <c r="AP298" s="6">
        <f>+AN298+SUM($D$16:$E$18)-SUM($AL$27:AL298)</f>
        <v>26777.452277168784</v>
      </c>
      <c r="AQ298" s="10">
        <f t="shared" si="118"/>
        <v>1.5042502131714652E-3</v>
      </c>
      <c r="AR298" s="10">
        <f>+AN298/SUM(AL$27:AL298)-1</f>
        <v>7.7293152232710272E-2</v>
      </c>
    </row>
    <row r="299" spans="1:44" x14ac:dyDescent="0.25">
      <c r="A299" s="1">
        <v>40589</v>
      </c>
      <c r="B299">
        <v>8.3930000000000007</v>
      </c>
      <c r="G299">
        <f t="shared" si="111"/>
        <v>1651.7194327523637</v>
      </c>
      <c r="H299">
        <f t="shared" si="112"/>
        <v>1591.5145540505359</v>
      </c>
      <c r="I299" s="5">
        <f t="shared" si="101"/>
        <v>0</v>
      </c>
      <c r="J299" s="6">
        <f>+H299+SUM($D$16:$E$16)-SUM($F$27:F299)</f>
        <v>8046.4601329979041</v>
      </c>
      <c r="K299" s="10">
        <f t="shared" si="113"/>
        <v>-1.0123183660607493E-3</v>
      </c>
      <c r="L299" s="10">
        <f>+H299/SUM(F$27:F299)-1</f>
        <v>8.6317703411346924E-2</v>
      </c>
      <c r="M299">
        <v>6.5220000000000002</v>
      </c>
      <c r="R299">
        <f t="shared" si="114"/>
        <v>1393.1933541749925</v>
      </c>
      <c r="S299">
        <f t="shared" si="115"/>
        <v>1307.925842850367</v>
      </c>
      <c r="T299" s="5">
        <f t="shared" si="102"/>
        <v>0</v>
      </c>
      <c r="U299" s="6">
        <f>+S299+SUM($D$17:$E$17)-SUM($Q$27:Q299)</f>
        <v>6687.1761586398407</v>
      </c>
      <c r="V299" s="10">
        <f t="shared" si="103"/>
        <v>0</v>
      </c>
      <c r="W299" s="10">
        <f>+S299/SUM(Q$27:Q299)-1</f>
        <v>7.141198541142213E-2</v>
      </c>
      <c r="X299">
        <v>3.0510000000000002</v>
      </c>
      <c r="AC299">
        <f t="shared" si="116"/>
        <v>2437.3313812465321</v>
      </c>
      <c r="AD299">
        <f t="shared" si="117"/>
        <v>2350.162613203443</v>
      </c>
      <c r="AE299" s="5">
        <f t="shared" si="104"/>
        <v>0</v>
      </c>
      <c r="AF299" s="6">
        <f>+AD299+SUM($D$18:$E$18)-SUM($AB$27:AB299)</f>
        <v>12032.580981624496</v>
      </c>
      <c r="AG299" s="10">
        <f t="shared" si="105"/>
        <v>-2.5600338541353906E-4</v>
      </c>
      <c r="AH299" s="10">
        <f>+AD299/SUM(AB$27:AB299)-1</f>
        <v>6.9431314601436256E-2</v>
      </c>
      <c r="AI299" s="6">
        <f t="shared" si="106"/>
        <v>0</v>
      </c>
      <c r="AL299" s="6">
        <f t="shared" si="107"/>
        <v>0</v>
      </c>
      <c r="AM299" s="6">
        <f t="shared" si="108"/>
        <v>5482.2441681738883</v>
      </c>
      <c r="AN299" s="6">
        <f t="shared" si="109"/>
        <v>5249.6030101043452</v>
      </c>
      <c r="AO299" s="5">
        <f t="shared" si="110"/>
        <v>0</v>
      </c>
      <c r="AP299" s="6">
        <f>+AN299+SUM($D$16:$E$18)-SUM($AL$27:AL299)</f>
        <v>26766.217273262238</v>
      </c>
      <c r="AQ299" s="10">
        <f t="shared" si="118"/>
        <v>-4.1956956137034762E-4</v>
      </c>
      <c r="AR299" s="10">
        <f>+AN299/SUM(AL$27:AL299)-1</f>
        <v>7.4992493527463511E-2</v>
      </c>
    </row>
    <row r="300" spans="1:44" x14ac:dyDescent="0.25">
      <c r="A300" s="1">
        <v>40590</v>
      </c>
      <c r="B300">
        <v>8.42</v>
      </c>
      <c r="G300">
        <f t="shared" si="111"/>
        <v>1657.032958867497</v>
      </c>
      <c r="H300">
        <f t="shared" si="112"/>
        <v>1596.6344030865616</v>
      </c>
      <c r="I300" s="5">
        <f t="shared" si="101"/>
        <v>0</v>
      </c>
      <c r="J300" s="6">
        <f>+H300+SUM($D$16:$E$16)-SUM($F$27:F300)</f>
        <v>8051.5799820339298</v>
      </c>
      <c r="K300" s="10">
        <f t="shared" si="113"/>
        <v>6.3628588862685298E-4</v>
      </c>
      <c r="L300" s="10">
        <f>+H300/SUM(F$27:F300)-1</f>
        <v>8.9812351092998899E-2</v>
      </c>
      <c r="M300">
        <v>6.5650000000000004</v>
      </c>
      <c r="R300">
        <f t="shared" si="114"/>
        <v>1402.3787749400224</v>
      </c>
      <c r="S300">
        <f t="shared" si="115"/>
        <v>1316.5490889777154</v>
      </c>
      <c r="T300" s="5">
        <f t="shared" si="102"/>
        <v>0</v>
      </c>
      <c r="U300" s="6">
        <f>+S300+SUM($D$17:$E$17)-SUM($Q$27:Q300)</f>
        <v>6695.7994047671891</v>
      </c>
      <c r="V300" s="10">
        <f t="shared" si="103"/>
        <v>1.2895198096745109E-3</v>
      </c>
      <c r="W300" s="10">
        <f>+S300/SUM(Q$27:Q300)-1</f>
        <v>7.847587921281618E-2</v>
      </c>
      <c r="X300">
        <v>3.0569999999999999</v>
      </c>
      <c r="AC300">
        <f t="shared" si="116"/>
        <v>2442.124559970714</v>
      </c>
      <c r="AD300">
        <f t="shared" si="117"/>
        <v>2354.7843685883072</v>
      </c>
      <c r="AE300" s="5">
        <f t="shared" si="104"/>
        <v>0</v>
      </c>
      <c r="AF300" s="6">
        <f>+AD300+SUM($D$18:$E$18)-SUM($AB$27:AB300)</f>
        <v>12037.20273700936</v>
      </c>
      <c r="AG300" s="10">
        <f t="shared" si="105"/>
        <v>3.8410340989369907E-4</v>
      </c>
      <c r="AH300" s="10">
        <f>+AD300/SUM(AB$27:AB300)-1</f>
        <v>7.1534424364664284E-2</v>
      </c>
      <c r="AI300" s="6">
        <f t="shared" si="106"/>
        <v>0</v>
      </c>
      <c r="AL300" s="6">
        <f t="shared" si="107"/>
        <v>0</v>
      </c>
      <c r="AM300" s="6">
        <f t="shared" si="108"/>
        <v>5501.5362937782338</v>
      </c>
      <c r="AN300" s="6">
        <f t="shared" si="109"/>
        <v>5267.967860652584</v>
      </c>
      <c r="AO300" s="5">
        <f t="shared" si="110"/>
        <v>0</v>
      </c>
      <c r="AP300" s="6">
        <f>+AN300+SUM($D$16:$E$18)-SUM($AL$27:AL300)</f>
        <v>26784.58212381048</v>
      </c>
      <c r="AQ300" s="10">
        <f t="shared" si="118"/>
        <v>6.8612050633642951E-4</v>
      </c>
      <c r="AR300" s="10">
        <f>+AN300/SUM(AL$27:AL300)-1</f>
        <v>7.8753173420040401E-2</v>
      </c>
    </row>
    <row r="301" spans="1:44" x14ac:dyDescent="0.25">
      <c r="A301" s="1">
        <v>40591</v>
      </c>
      <c r="B301">
        <v>8.4109999999999996</v>
      </c>
      <c r="G301">
        <f t="shared" si="111"/>
        <v>1655.2617834957859</v>
      </c>
      <c r="H301">
        <f t="shared" si="112"/>
        <v>1594.9277867412197</v>
      </c>
      <c r="I301" s="5">
        <f t="shared" si="101"/>
        <v>0</v>
      </c>
      <c r="J301" s="6">
        <f>+H301+SUM($D$16:$E$16)-SUM($F$27:F301)</f>
        <v>8049.8733656885879</v>
      </c>
      <c r="K301" s="10">
        <f t="shared" si="113"/>
        <v>-2.1196042877924537E-4</v>
      </c>
      <c r="L301" s="10">
        <f>+H301/SUM(F$27:F301)-1</f>
        <v>8.8647468532448315E-2</v>
      </c>
      <c r="M301">
        <v>6.5609999999999999</v>
      </c>
      <c r="R301">
        <f t="shared" si="114"/>
        <v>1401.5243171944383</v>
      </c>
      <c r="S301">
        <f t="shared" si="115"/>
        <v>1315.7469265472644</v>
      </c>
      <c r="T301" s="5">
        <f t="shared" si="102"/>
        <v>0</v>
      </c>
      <c r="U301" s="6">
        <f>+S301+SUM($D$17:$E$17)-SUM($Q$27:Q301)</f>
        <v>6694.9972423367381</v>
      </c>
      <c r="V301" s="10">
        <f t="shared" si="103"/>
        <v>-1.1980084556895143E-4</v>
      </c>
      <c r="W301" s="10">
        <f>+S301/SUM(Q$27:Q301)-1</f>
        <v>7.7818772812686454E-2</v>
      </c>
      <c r="X301">
        <v>3.0619999999999998</v>
      </c>
      <c r="AC301">
        <f t="shared" si="116"/>
        <v>2446.1188755741991</v>
      </c>
      <c r="AD301">
        <f t="shared" si="117"/>
        <v>2358.6358314090271</v>
      </c>
      <c r="AE301" s="5">
        <f t="shared" si="104"/>
        <v>0</v>
      </c>
      <c r="AF301" s="6">
        <f>+AD301+SUM($D$18:$E$18)-SUM($AB$27:AB301)</f>
        <v>12041.05419983008</v>
      </c>
      <c r="AG301" s="10">
        <f t="shared" si="105"/>
        <v>3.1996327592609397E-4</v>
      </c>
      <c r="AH301" s="10">
        <f>+AD301/SUM(AB$27:AB301)-1</f>
        <v>7.3287015834020863E-2</v>
      </c>
      <c r="AI301" s="6">
        <f t="shared" si="106"/>
        <v>0</v>
      </c>
      <c r="AL301" s="6">
        <f t="shared" si="107"/>
        <v>0</v>
      </c>
      <c r="AM301" s="6">
        <f t="shared" si="108"/>
        <v>5502.9049762644227</v>
      </c>
      <c r="AN301" s="6">
        <f t="shared" si="109"/>
        <v>5269.3105446975114</v>
      </c>
      <c r="AO301" s="5">
        <f t="shared" si="110"/>
        <v>0</v>
      </c>
      <c r="AP301" s="6">
        <f>+AN301+SUM($D$16:$E$18)-SUM($AL$27:AL301)</f>
        <v>26785.924807855405</v>
      </c>
      <c r="AQ301" s="10">
        <f t="shared" si="118"/>
        <v>5.0128989831366155E-5</v>
      </c>
      <c r="AR301" s="10">
        <f>+AN301/SUM(AL$27:AL301)-1</f>
        <v>7.9028122833681325E-2</v>
      </c>
    </row>
    <row r="302" spans="1:44" x14ac:dyDescent="0.25">
      <c r="A302" s="1">
        <v>40592</v>
      </c>
      <c r="B302">
        <v>8.4410000000000007</v>
      </c>
      <c r="G302">
        <f t="shared" si="111"/>
        <v>1661.1657014014897</v>
      </c>
      <c r="H302">
        <f t="shared" si="112"/>
        <v>1600.6165078923598</v>
      </c>
      <c r="I302" s="5">
        <f t="shared" si="101"/>
        <v>0</v>
      </c>
      <c r="J302" s="6">
        <f>+H302+SUM($D$16:$E$16)-SUM($F$27:F302)</f>
        <v>8055.5620868397282</v>
      </c>
      <c r="K302" s="10">
        <f t="shared" si="113"/>
        <v>7.0668455175804112E-4</v>
      </c>
      <c r="L302" s="10">
        <f>+H302/SUM(F$27:F302)-1</f>
        <v>9.253041040095078E-2</v>
      </c>
      <c r="M302">
        <v>6.5629999999999997</v>
      </c>
      <c r="R302">
        <f t="shared" si="114"/>
        <v>1401.9515460672301</v>
      </c>
      <c r="S302">
        <f t="shared" si="115"/>
        <v>1316.1480077624897</v>
      </c>
      <c r="T302" s="5">
        <f t="shared" si="102"/>
        <v>0</v>
      </c>
      <c r="U302" s="6">
        <f>+S302+SUM($D$17:$E$17)-SUM($Q$27:Q302)</f>
        <v>6695.3983235519627</v>
      </c>
      <c r="V302" s="10">
        <f t="shared" si="103"/>
        <v>5.9907599765374187E-5</v>
      </c>
      <c r="W302" s="10">
        <f>+S302/SUM(Q$27:Q302)-1</f>
        <v>7.8147326012751206E-2</v>
      </c>
      <c r="X302">
        <v>3.06</v>
      </c>
      <c r="AC302">
        <f t="shared" si="116"/>
        <v>2444.5211493328052</v>
      </c>
      <c r="AD302">
        <f t="shared" si="117"/>
        <v>2357.095246280739</v>
      </c>
      <c r="AE302" s="5">
        <f t="shared" si="104"/>
        <v>0</v>
      </c>
      <c r="AF302" s="6">
        <f>+AD302+SUM($D$18:$E$18)-SUM($AB$27:AB302)</f>
        <v>12039.513614701793</v>
      </c>
      <c r="AG302" s="10">
        <f t="shared" si="105"/>
        <v>-1.2794437286967053E-4</v>
      </c>
      <c r="AH302" s="10">
        <f>+AD302/SUM(AB$27:AB302)-1</f>
        <v>7.2585979246278187E-2</v>
      </c>
      <c r="AI302" s="6">
        <f t="shared" si="106"/>
        <v>0</v>
      </c>
      <c r="AL302" s="6">
        <f t="shared" si="107"/>
        <v>0</v>
      </c>
      <c r="AM302" s="6">
        <f t="shared" si="108"/>
        <v>5507.6383968015252</v>
      </c>
      <c r="AN302" s="6">
        <f t="shared" si="109"/>
        <v>5273.8597619355887</v>
      </c>
      <c r="AO302" s="5">
        <f t="shared" si="110"/>
        <v>0</v>
      </c>
      <c r="AP302" s="6">
        <f>+AN302+SUM($D$16:$E$18)-SUM($AL$27:AL302)</f>
        <v>26790.474025093485</v>
      </c>
      <c r="AQ302" s="10">
        <f t="shared" si="118"/>
        <v>1.6983610872922661E-4</v>
      </c>
      <c r="AR302" s="10">
        <f>+AN302/SUM(AL$27:AL302)-1</f>
        <v>7.9959693158703216E-2</v>
      </c>
    </row>
    <row r="303" spans="1:44" x14ac:dyDescent="0.25">
      <c r="A303" s="1">
        <v>40595</v>
      </c>
      <c r="B303">
        <v>8.4149999999999991</v>
      </c>
      <c r="G303">
        <f t="shared" si="111"/>
        <v>1656.0489725498796</v>
      </c>
      <c r="H303">
        <f t="shared" si="112"/>
        <v>1595.6862828947051</v>
      </c>
      <c r="I303" s="5">
        <f t="shared" si="101"/>
        <v>0</v>
      </c>
      <c r="J303" s="6">
        <f>+H303+SUM($D$16:$E$16)-SUM($F$27:F303)</f>
        <v>8050.6318618420728</v>
      </c>
      <c r="K303" s="10">
        <f t="shared" si="113"/>
        <v>-6.1202743452370978E-4</v>
      </c>
      <c r="L303" s="10">
        <f>+H303/SUM(F$27:F303)-1</f>
        <v>8.9165194114915192E-2</v>
      </c>
      <c r="M303">
        <v>6.484</v>
      </c>
      <c r="R303">
        <f t="shared" si="114"/>
        <v>1385.0760055919427</v>
      </c>
      <c r="S303">
        <f t="shared" si="115"/>
        <v>1300.3052997610823</v>
      </c>
      <c r="T303" s="5">
        <f t="shared" si="102"/>
        <v>0</v>
      </c>
      <c r="U303" s="6">
        <f>+S303+SUM($D$17:$E$17)-SUM($Q$27:Q303)</f>
        <v>6679.5556155505556</v>
      </c>
      <c r="V303" s="10">
        <f t="shared" si="103"/>
        <v>-2.3662084368719638E-3</v>
      </c>
      <c r="W303" s="10">
        <f>+S303/SUM(Q$27:Q303)-1</f>
        <v>6.5169474610190292E-2</v>
      </c>
      <c r="X303">
        <v>3.0510000000000002</v>
      </c>
      <c r="AC303">
        <f t="shared" si="116"/>
        <v>2437.3313812465321</v>
      </c>
      <c r="AD303">
        <f t="shared" si="117"/>
        <v>2350.1626132034426</v>
      </c>
      <c r="AE303" s="5">
        <f t="shared" si="104"/>
        <v>0</v>
      </c>
      <c r="AF303" s="6">
        <f>+AD303+SUM($D$18:$E$18)-SUM($AB$27:AB303)</f>
        <v>12032.580981624496</v>
      </c>
      <c r="AG303" s="10">
        <f t="shared" si="105"/>
        <v>-5.758233512714872E-4</v>
      </c>
      <c r="AH303" s="10">
        <f>+AD303/SUM(AB$27:AB303)-1</f>
        <v>6.9431314601436034E-2</v>
      </c>
      <c r="AI303" s="6">
        <f t="shared" si="106"/>
        <v>0</v>
      </c>
      <c r="AL303" s="6">
        <f t="shared" si="107"/>
        <v>0</v>
      </c>
      <c r="AM303" s="6">
        <f t="shared" si="108"/>
        <v>5478.456359388354</v>
      </c>
      <c r="AN303" s="6">
        <f t="shared" si="109"/>
        <v>5246.1541958592297</v>
      </c>
      <c r="AO303" s="5">
        <f t="shared" si="110"/>
        <v>0</v>
      </c>
      <c r="AP303" s="6">
        <f>+AN303+SUM($D$16:$E$18)-SUM($AL$27:AL303)</f>
        <v>26762.768459017123</v>
      </c>
      <c r="AQ303" s="10">
        <f t="shared" si="118"/>
        <v>-1.0341573669212512E-3</v>
      </c>
      <c r="AR303" s="10">
        <f>+AN303/SUM(AL$27:AL303)-1</f>
        <v>7.4286259281191258E-2</v>
      </c>
    </row>
    <row r="304" spans="1:44" x14ac:dyDescent="0.25">
      <c r="A304" s="1">
        <v>40596</v>
      </c>
      <c r="B304">
        <v>8.2690000000000001</v>
      </c>
      <c r="G304">
        <f t="shared" si="111"/>
        <v>1627.3165720754553</v>
      </c>
      <c r="H304">
        <f t="shared" si="112"/>
        <v>1568.0011732924918</v>
      </c>
      <c r="I304" s="5">
        <f t="shared" si="101"/>
        <v>0</v>
      </c>
      <c r="J304" s="6">
        <f>+H304+SUM($D$16:$E$16)-SUM($F$27:F304)</f>
        <v>8022.94675223986</v>
      </c>
      <c r="K304" s="10">
        <f t="shared" si="113"/>
        <v>-3.4388741253258415E-3</v>
      </c>
      <c r="L304" s="10">
        <f>+H304/SUM(F$27:F304)-1</f>
        <v>7.026821035487063E-2</v>
      </c>
      <c r="M304">
        <v>6.4509999999999996</v>
      </c>
      <c r="R304">
        <f t="shared" si="114"/>
        <v>1378.0267291908731</v>
      </c>
      <c r="S304">
        <f t="shared" si="115"/>
        <v>1293.6874597098615</v>
      </c>
      <c r="T304" s="5">
        <f t="shared" si="102"/>
        <v>0</v>
      </c>
      <c r="U304" s="6">
        <f>+S304+SUM($D$17:$E$17)-SUM($Q$27:Q304)</f>
        <v>6672.9377754993347</v>
      </c>
      <c r="V304" s="10">
        <f t="shared" si="103"/>
        <v>-9.907605284120713E-4</v>
      </c>
      <c r="W304" s="10">
        <f>+S304/SUM(Q$27:Q304)-1</f>
        <v>5.9748346809120667E-2</v>
      </c>
      <c r="X304">
        <v>3.02</v>
      </c>
      <c r="AC304">
        <f t="shared" si="116"/>
        <v>2412.5666245049251</v>
      </c>
      <c r="AD304">
        <f t="shared" si="117"/>
        <v>2326.2835437149774</v>
      </c>
      <c r="AE304" s="5">
        <f t="shared" si="104"/>
        <v>0</v>
      </c>
      <c r="AF304" s="6">
        <f>+AD304+SUM($D$18:$E$18)-SUM($AB$27:AB304)</f>
        <v>12008.70191213603</v>
      </c>
      <c r="AG304" s="10">
        <f t="shared" si="105"/>
        <v>-1.9845342844510006E-3</v>
      </c>
      <c r="AH304" s="10">
        <f>+AD304/SUM(AB$27:AB304)-1</f>
        <v>5.8565247491424666E-2</v>
      </c>
      <c r="AI304" s="6">
        <f t="shared" si="106"/>
        <v>0</v>
      </c>
      <c r="AL304" s="6">
        <f t="shared" si="107"/>
        <v>0</v>
      </c>
      <c r="AM304" s="6">
        <f t="shared" si="108"/>
        <v>5417.9099257712533</v>
      </c>
      <c r="AN304" s="6">
        <f t="shared" si="109"/>
        <v>5187.9721767173305</v>
      </c>
      <c r="AO304" s="5">
        <f t="shared" si="110"/>
        <v>0</v>
      </c>
      <c r="AP304" s="6">
        <f>+AN304+SUM($D$16:$E$18)-SUM($AL$27:AL304)</f>
        <v>26704.586439875227</v>
      </c>
      <c r="AQ304" s="10">
        <f t="shared" si="118"/>
        <v>-2.1739910514486649E-3</v>
      </c>
      <c r="AR304" s="10">
        <f>+AN304/SUM(AL$27:AL304)-1</f>
        <v>6.2371980484217993E-2</v>
      </c>
    </row>
    <row r="305" spans="1:44" x14ac:dyDescent="0.25">
      <c r="A305" s="1">
        <v>40597</v>
      </c>
      <c r="B305">
        <v>8.1940000000000008</v>
      </c>
      <c r="G305">
        <f t="shared" si="111"/>
        <v>1612.5567773111961</v>
      </c>
      <c r="H305">
        <f t="shared" si="112"/>
        <v>1553.7793704146425</v>
      </c>
      <c r="I305" s="5">
        <f t="shared" si="101"/>
        <v>0</v>
      </c>
      <c r="J305" s="6">
        <f>+H305+SUM($D$16:$E$16)-SUM($F$27:F305)</f>
        <v>8008.7249493620102</v>
      </c>
      <c r="K305" s="10">
        <f t="shared" si="113"/>
        <v>-1.7726408160292362E-3</v>
      </c>
      <c r="L305" s="10">
        <f>+H305/SUM(F$27:F305)-1</f>
        <v>6.05608556836148E-2</v>
      </c>
      <c r="M305">
        <v>6.39</v>
      </c>
      <c r="R305">
        <f t="shared" si="114"/>
        <v>1364.9962485707144</v>
      </c>
      <c r="S305">
        <f t="shared" si="115"/>
        <v>1281.4544826454837</v>
      </c>
      <c r="T305" s="5">
        <f t="shared" si="102"/>
        <v>0</v>
      </c>
      <c r="U305" s="6">
        <f>+S305+SUM($D$17:$E$17)-SUM($Q$27:Q305)</f>
        <v>6660.7047984349574</v>
      </c>
      <c r="V305" s="10">
        <f t="shared" si="103"/>
        <v>-1.8332221093522172E-3</v>
      </c>
      <c r="W305" s="10">
        <f>+S305/SUM(Q$27:Q305)-1</f>
        <v>4.9727474207143185E-2</v>
      </c>
      <c r="X305">
        <v>2.9950000000000001</v>
      </c>
      <c r="AC305">
        <f t="shared" si="116"/>
        <v>2392.5950464875004</v>
      </c>
      <c r="AD305">
        <f t="shared" si="117"/>
        <v>2307.0262296113765</v>
      </c>
      <c r="AE305" s="5">
        <f t="shared" si="104"/>
        <v>0</v>
      </c>
      <c r="AF305" s="6">
        <f>+AD305+SUM($D$18:$E$18)-SUM($AB$27:AB305)</f>
        <v>11989.444598032429</v>
      </c>
      <c r="AG305" s="10">
        <f t="shared" si="105"/>
        <v>-1.6036133001302577E-3</v>
      </c>
      <c r="AH305" s="10">
        <f>+AD305/SUM(AB$27:AB305)-1</f>
        <v>4.9802290144641326E-2</v>
      </c>
      <c r="AI305" s="6">
        <f t="shared" si="106"/>
        <v>0</v>
      </c>
      <c r="AL305" s="6">
        <f t="shared" si="107"/>
        <v>0</v>
      </c>
      <c r="AM305" s="6">
        <f t="shared" si="108"/>
        <v>5370.1480723694112</v>
      </c>
      <c r="AN305" s="6">
        <f t="shared" si="109"/>
        <v>5142.2600826715025</v>
      </c>
      <c r="AO305" s="5">
        <f t="shared" si="110"/>
        <v>0</v>
      </c>
      <c r="AP305" s="6">
        <f>+AN305+SUM($D$16:$E$18)-SUM($AL$27:AL305)</f>
        <v>26658.874345829397</v>
      </c>
      <c r="AQ305" s="10">
        <f t="shared" si="118"/>
        <v>-1.7117694051824728E-3</v>
      </c>
      <c r="AR305" s="10">
        <f>+AN305/SUM(AL$27:AL305)-1</f>
        <v>5.3011242564016792E-2</v>
      </c>
    </row>
    <row r="306" spans="1:44" x14ac:dyDescent="0.25">
      <c r="A306" s="1">
        <v>40598</v>
      </c>
      <c r="B306">
        <v>8.1270000000000007</v>
      </c>
      <c r="G306">
        <f t="shared" si="111"/>
        <v>1599.3713606551246</v>
      </c>
      <c r="H306">
        <f t="shared" si="112"/>
        <v>1541.0745598437636</v>
      </c>
      <c r="I306" s="5">
        <f t="shared" si="101"/>
        <v>0</v>
      </c>
      <c r="J306" s="6">
        <f>+H306+SUM($D$16:$E$16)-SUM($F$27:F306)</f>
        <v>7996.020138791132</v>
      </c>
      <c r="K306" s="10">
        <f t="shared" si="113"/>
        <v>-1.5863711953162385E-3</v>
      </c>
      <c r="L306" s="10">
        <f>+H306/SUM(F$27:F306)-1</f>
        <v>5.1888952177292724E-2</v>
      </c>
      <c r="M306">
        <v>6.37</v>
      </c>
      <c r="R306">
        <f t="shared" si="114"/>
        <v>1360.7239598427936</v>
      </c>
      <c r="S306">
        <f t="shared" si="115"/>
        <v>1277.4436704932289</v>
      </c>
      <c r="T306" s="5">
        <f t="shared" si="102"/>
        <v>0</v>
      </c>
      <c r="U306" s="6">
        <f>+S306+SUM($D$17:$E$17)-SUM($Q$27:Q306)</f>
        <v>6656.6939862827021</v>
      </c>
      <c r="V306" s="10">
        <f t="shared" si="103"/>
        <v>-6.0216032291326993E-4</v>
      </c>
      <c r="W306" s="10">
        <f>+S306/SUM(Q$27:Q306)-1</f>
        <v>4.6441942206495002E-2</v>
      </c>
      <c r="X306">
        <v>2.9830000000000001</v>
      </c>
      <c r="AC306">
        <f t="shared" si="116"/>
        <v>2383.0086890391362</v>
      </c>
      <c r="AD306">
        <f t="shared" si="117"/>
        <v>2297.7827188416481</v>
      </c>
      <c r="AE306" s="5">
        <f t="shared" si="104"/>
        <v>0</v>
      </c>
      <c r="AF306" s="6">
        <f>+AD306+SUM($D$18:$E$18)-SUM($AB$27:AB306)</f>
        <v>11980.201087262702</v>
      </c>
      <c r="AG306" s="10">
        <f t="shared" si="105"/>
        <v>-7.709707229678342E-4</v>
      </c>
      <c r="AH306" s="10">
        <f>+AD306/SUM(AB$27:AB306)-1</f>
        <v>4.5596070618185269E-2</v>
      </c>
      <c r="AI306" s="6">
        <f t="shared" si="106"/>
        <v>0</v>
      </c>
      <c r="AL306" s="6">
        <f t="shared" si="107"/>
        <v>0</v>
      </c>
      <c r="AM306" s="6">
        <f t="shared" si="108"/>
        <v>5343.1040095370545</v>
      </c>
      <c r="AN306" s="6">
        <f t="shared" si="109"/>
        <v>5116.3009491786406</v>
      </c>
      <c r="AO306" s="5">
        <f t="shared" si="110"/>
        <v>0</v>
      </c>
      <c r="AP306" s="6">
        <f>+AN306+SUM($D$16:$E$18)-SUM($AL$27:AL306)</f>
        <v>26632.915212336535</v>
      </c>
      <c r="AQ306" s="10">
        <f t="shared" si="118"/>
        <v>-9.7375204804639459E-4</v>
      </c>
      <c r="AR306" s="10">
        <f>+AN306/SUM(AL$27:AL306)-1</f>
        <v>4.7695436094538746E-2</v>
      </c>
    </row>
    <row r="307" spans="1:44" x14ac:dyDescent="0.25">
      <c r="A307" s="1">
        <v>40599</v>
      </c>
      <c r="B307">
        <v>8.2279999999999998</v>
      </c>
      <c r="G307">
        <f t="shared" si="111"/>
        <v>1619.2478842709934</v>
      </c>
      <c r="H307">
        <f t="shared" si="112"/>
        <v>1560.2265877192674</v>
      </c>
      <c r="I307" s="5">
        <f t="shared" si="101"/>
        <v>0</v>
      </c>
      <c r="J307" s="6">
        <f>+H307+SUM($D$16:$E$16)-SUM($F$27:F307)</f>
        <v>8015.1721666666353</v>
      </c>
      <c r="K307" s="10">
        <f t="shared" si="113"/>
        <v>2.3951950524225829E-3</v>
      </c>
      <c r="L307" s="10">
        <f>+H307/SUM(F$27:F307)-1</f>
        <v>6.4961523134583921E-2</v>
      </c>
      <c r="M307">
        <v>6.44</v>
      </c>
      <c r="R307">
        <f t="shared" si="114"/>
        <v>1375.6769703905165</v>
      </c>
      <c r="S307">
        <f t="shared" si="115"/>
        <v>1291.4815130261215</v>
      </c>
      <c r="T307" s="5">
        <f t="shared" si="102"/>
        <v>0</v>
      </c>
      <c r="U307" s="6">
        <f>+S307+SUM($D$17:$E$17)-SUM($Q$27:Q307)</f>
        <v>6670.7318288155948</v>
      </c>
      <c r="V307" s="10">
        <f t="shared" si="103"/>
        <v>2.1088309845427311E-3</v>
      </c>
      <c r="W307" s="10">
        <f>+S307/SUM(Q$27:Q307)-1</f>
        <v>5.7941304208764199E-2</v>
      </c>
      <c r="X307">
        <v>3.0089999999999999</v>
      </c>
      <c r="AC307">
        <f t="shared" si="116"/>
        <v>2403.7791301772581</v>
      </c>
      <c r="AD307">
        <f t="shared" si="117"/>
        <v>2317.8103255093929</v>
      </c>
      <c r="AE307" s="5">
        <f t="shared" si="104"/>
        <v>0</v>
      </c>
      <c r="AF307" s="6">
        <f>+AD307+SUM($D$18:$E$18)-SUM($AB$27:AB307)</f>
        <v>12000.228693930445</v>
      </c>
      <c r="AG307" s="10">
        <f t="shared" si="105"/>
        <v>1.6717254177842644E-3</v>
      </c>
      <c r="AH307" s="10">
        <f>+AD307/SUM(AB$27:AB307)-1</f>
        <v>5.4709546258839836E-2</v>
      </c>
      <c r="AI307" s="6">
        <f t="shared" si="106"/>
        <v>0</v>
      </c>
      <c r="AL307" s="6">
        <f t="shared" si="107"/>
        <v>0</v>
      </c>
      <c r="AM307" s="6">
        <f t="shared" si="108"/>
        <v>5398.7039848387685</v>
      </c>
      <c r="AN307" s="6">
        <f t="shared" si="109"/>
        <v>5169.5184262547818</v>
      </c>
      <c r="AO307" s="5">
        <f t="shared" si="110"/>
        <v>0</v>
      </c>
      <c r="AP307" s="6">
        <f>+AN307+SUM($D$16:$E$18)-SUM($AL$27:AL307)</f>
        <v>26686.132689412676</v>
      </c>
      <c r="AQ307" s="10">
        <f t="shared" si="118"/>
        <v>1.9981844515275515E-3</v>
      </c>
      <c r="AR307" s="10">
        <f>+AN307/SUM(AL$27:AL307)-1</f>
        <v>5.8593096026386515E-2</v>
      </c>
    </row>
    <row r="308" spans="1:44" x14ac:dyDescent="0.25">
      <c r="A308" s="1">
        <v>40602</v>
      </c>
      <c r="B308">
        <v>8.2490000000000006</v>
      </c>
      <c r="G308">
        <f t="shared" si="111"/>
        <v>1623.3806268049859</v>
      </c>
      <c r="H308">
        <f t="shared" si="112"/>
        <v>1564.2086925250653</v>
      </c>
      <c r="I308" s="5">
        <f t="shared" si="101"/>
        <v>0</v>
      </c>
      <c r="J308" s="6">
        <f>+H308+SUM($D$16:$E$16)-SUM($F$27:F308)</f>
        <v>8019.1542714724337</v>
      </c>
      <c r="K308" s="10">
        <f t="shared" si="113"/>
        <v>4.9682086959523808E-4</v>
      </c>
      <c r="L308" s="10">
        <f>+H308/SUM(F$27:F308)-1</f>
        <v>6.7679582442535802E-2</v>
      </c>
      <c r="M308">
        <v>6.48</v>
      </c>
      <c r="R308">
        <f t="shared" si="114"/>
        <v>1384.2215478463581</v>
      </c>
      <c r="S308">
        <f t="shared" si="115"/>
        <v>1299.5031373306315</v>
      </c>
      <c r="T308" s="5">
        <f t="shared" si="102"/>
        <v>0</v>
      </c>
      <c r="U308" s="6">
        <f>+S308+SUM($D$17:$E$17)-SUM($Q$27:Q308)</f>
        <v>6678.7534531201054</v>
      </c>
      <c r="V308" s="10">
        <f t="shared" si="103"/>
        <v>1.2025103857209452E-3</v>
      </c>
      <c r="W308" s="10">
        <f>+S308/SUM(Q$27:Q308)-1</f>
        <v>6.4512368210060789E-2</v>
      </c>
      <c r="X308">
        <v>3.0190000000000001</v>
      </c>
      <c r="AC308">
        <f t="shared" si="116"/>
        <v>2411.7677613842279</v>
      </c>
      <c r="AD308">
        <f t="shared" si="117"/>
        <v>2325.5132511508332</v>
      </c>
      <c r="AE308" s="5">
        <f t="shared" si="104"/>
        <v>0</v>
      </c>
      <c r="AF308" s="6">
        <f>+AD308+SUM($D$18:$E$18)-SUM($AB$27:AB308)</f>
        <v>12007.931619571886</v>
      </c>
      <c r="AG308" s="10">
        <f t="shared" si="105"/>
        <v>6.4189823693405756E-4</v>
      </c>
      <c r="AH308" s="10">
        <f>+AD308/SUM(AB$27:AB308)-1</f>
        <v>5.8214729197553217E-2</v>
      </c>
      <c r="AI308" s="6">
        <f t="shared" si="106"/>
        <v>0</v>
      </c>
      <c r="AL308" s="6">
        <f t="shared" si="107"/>
        <v>0</v>
      </c>
      <c r="AM308" s="6">
        <f t="shared" si="108"/>
        <v>5419.3699360355722</v>
      </c>
      <c r="AN308" s="6">
        <f t="shared" si="109"/>
        <v>5189.2250810065307</v>
      </c>
      <c r="AO308" s="5">
        <f t="shared" si="110"/>
        <v>0</v>
      </c>
      <c r="AP308" s="6">
        <f>+AN308+SUM($D$16:$E$18)-SUM($AL$27:AL308)</f>
        <v>26705.839344164426</v>
      </c>
      <c r="AQ308" s="10">
        <f t="shared" si="118"/>
        <v>7.3846049486103738E-4</v>
      </c>
      <c r="AR308" s="10">
        <f>+AN308/SUM(AL$27:AL308)-1</f>
        <v>6.2628545162233928E-2</v>
      </c>
    </row>
    <row r="309" spans="1:44" x14ac:dyDescent="0.25">
      <c r="A309" s="1">
        <v>40603</v>
      </c>
      <c r="B309">
        <v>8.2669999999999995</v>
      </c>
      <c r="G309">
        <f t="shared" si="111"/>
        <v>1626.9229775484077</v>
      </c>
      <c r="H309">
        <f t="shared" si="112"/>
        <v>1567.6219252157489</v>
      </c>
      <c r="I309" s="5">
        <f t="shared" si="101"/>
        <v>0</v>
      </c>
      <c r="J309" s="6">
        <f>+H309+SUM($D$16:$E$16)-SUM($F$27:F309)</f>
        <v>8022.5675041631175</v>
      </c>
      <c r="K309" s="10">
        <f t="shared" si="113"/>
        <v>4.2563499530445803E-4</v>
      </c>
      <c r="L309" s="10">
        <f>+H309/SUM(F$27:F309)-1</f>
        <v>7.000934756363697E-2</v>
      </c>
      <c r="M309">
        <v>6.4379999999999997</v>
      </c>
      <c r="R309">
        <f t="shared" si="114"/>
        <v>1375.249741517724</v>
      </c>
      <c r="S309">
        <f t="shared" si="115"/>
        <v>1291.0804318108958</v>
      </c>
      <c r="T309" s="5">
        <f t="shared" si="102"/>
        <v>0</v>
      </c>
      <c r="U309" s="6">
        <f>+S309+SUM($D$17:$E$17)-SUM($Q$27:Q309)</f>
        <v>6670.3307476003692</v>
      </c>
      <c r="V309" s="10">
        <f t="shared" si="103"/>
        <v>-1.2611193958359523E-3</v>
      </c>
      <c r="W309" s="10">
        <f>+S309/SUM(Q$27:Q309)-1</f>
        <v>5.7612751008699226E-2</v>
      </c>
      <c r="X309">
        <v>3.0059999999999998</v>
      </c>
      <c r="AC309">
        <f t="shared" si="116"/>
        <v>2401.3825408151665</v>
      </c>
      <c r="AD309">
        <f t="shared" si="117"/>
        <v>2315.4994478169606</v>
      </c>
      <c r="AE309" s="5">
        <f t="shared" si="104"/>
        <v>0</v>
      </c>
      <c r="AF309" s="6">
        <f>+AD309+SUM($D$18:$E$18)-SUM($AB$27:AB309)</f>
        <v>11997.917816238014</v>
      </c>
      <c r="AG309" s="10">
        <f t="shared" si="105"/>
        <v>-8.3393240827167592E-4</v>
      </c>
      <c r="AH309" s="10">
        <f>+AD309/SUM(AB$27:AB309)-1</f>
        <v>5.3657991377225933E-2</v>
      </c>
      <c r="AI309" s="6">
        <f t="shared" si="106"/>
        <v>0</v>
      </c>
      <c r="AL309" s="6">
        <f t="shared" si="107"/>
        <v>0</v>
      </c>
      <c r="AM309" s="6">
        <f t="shared" si="108"/>
        <v>5403.5552598812983</v>
      </c>
      <c r="AN309" s="6">
        <f t="shared" si="109"/>
        <v>5174.2018048436057</v>
      </c>
      <c r="AO309" s="5">
        <f t="shared" si="110"/>
        <v>0</v>
      </c>
      <c r="AP309" s="6">
        <f>+AN309+SUM($D$16:$E$18)-SUM($AL$27:AL309)</f>
        <v>26690.816068001503</v>
      </c>
      <c r="AQ309" s="10">
        <f t="shared" si="118"/>
        <v>-5.6254648915221583E-4</v>
      </c>
      <c r="AR309" s="10">
        <f>+AN309/SUM(AL$27:AL309)-1</f>
        <v>5.9552139370738999E-2</v>
      </c>
    </row>
    <row r="310" spans="1:44" x14ac:dyDescent="0.25">
      <c r="A310" s="1">
        <v>40604</v>
      </c>
      <c r="B310">
        <v>8.2420000000000009</v>
      </c>
      <c r="G310">
        <f t="shared" si="111"/>
        <v>1622.0030459603217</v>
      </c>
      <c r="H310">
        <f t="shared" si="112"/>
        <v>1562.8813242564661</v>
      </c>
      <c r="I310" s="5">
        <f t="shared" si="101"/>
        <v>0</v>
      </c>
      <c r="J310" s="6">
        <f>+H310+SUM($D$16:$E$16)-SUM($F$27:F310)</f>
        <v>8017.8269032038343</v>
      </c>
      <c r="K310" s="10">
        <f t="shared" si="113"/>
        <v>-5.9090820448981507E-4</v>
      </c>
      <c r="L310" s="10">
        <f>+H310/SUM(F$27:F310)-1</f>
        <v>6.6773562673218434E-2</v>
      </c>
      <c r="M310">
        <v>6.4020000000000001</v>
      </c>
      <c r="R310">
        <f t="shared" si="114"/>
        <v>1367.5596218074666</v>
      </c>
      <c r="S310">
        <f t="shared" si="115"/>
        <v>1283.8609699368367</v>
      </c>
      <c r="T310" s="5">
        <f t="shared" si="102"/>
        <v>0</v>
      </c>
      <c r="U310" s="6">
        <f>+S310+SUM($D$17:$E$17)-SUM($Q$27:Q310)</f>
        <v>6663.1112857263106</v>
      </c>
      <c r="V310" s="10">
        <f t="shared" si="103"/>
        <v>-1.0823244224666961E-3</v>
      </c>
      <c r="W310" s="10">
        <f>+S310/SUM(Q$27:Q310)-1</f>
        <v>5.169879340753214E-2</v>
      </c>
      <c r="X310">
        <v>2.992</v>
      </c>
      <c r="AC310">
        <f t="shared" si="116"/>
        <v>2390.1984571254088</v>
      </c>
      <c r="AD310">
        <f t="shared" si="117"/>
        <v>2304.7153519189442</v>
      </c>
      <c r="AE310" s="5">
        <f t="shared" si="104"/>
        <v>0</v>
      </c>
      <c r="AF310" s="6">
        <f>+AD310+SUM($D$18:$E$18)-SUM($AB$27:AB310)</f>
        <v>11987.133720339998</v>
      </c>
      <c r="AG310" s="10">
        <f t="shared" si="105"/>
        <v>-8.9883061904461048E-4</v>
      </c>
      <c r="AH310" s="10">
        <f>+AD310/SUM(AB$27:AB310)-1</f>
        <v>4.8750735263027201E-2</v>
      </c>
      <c r="AI310" s="6">
        <f t="shared" si="106"/>
        <v>0</v>
      </c>
      <c r="AL310" s="6">
        <f t="shared" si="107"/>
        <v>0</v>
      </c>
      <c r="AM310" s="6">
        <f t="shared" si="108"/>
        <v>5379.7611248931971</v>
      </c>
      <c r="AN310" s="6">
        <f t="shared" si="109"/>
        <v>5151.4576461122469</v>
      </c>
      <c r="AO310" s="5">
        <f t="shared" si="110"/>
        <v>0</v>
      </c>
      <c r="AP310" s="6">
        <f>+AN310+SUM($D$16:$E$18)-SUM($AL$27:AL310)</f>
        <v>26668.071909270144</v>
      </c>
      <c r="AQ310" s="10">
        <f t="shared" si="118"/>
        <v>-8.5213425746943905E-4</v>
      </c>
      <c r="AR310" s="10">
        <f>+AN310/SUM(AL$27:AL310)-1</f>
        <v>5.4894682442901299E-2</v>
      </c>
    </row>
    <row r="311" spans="1:44" x14ac:dyDescent="0.25">
      <c r="A311" s="1">
        <v>40605</v>
      </c>
      <c r="B311">
        <v>8.3160000000000007</v>
      </c>
      <c r="G311">
        <f t="shared" si="111"/>
        <v>1636.5660434610575</v>
      </c>
      <c r="H311">
        <f t="shared" si="112"/>
        <v>1576.9135030959442</v>
      </c>
      <c r="I311" s="5">
        <f t="shared" si="101"/>
        <v>0</v>
      </c>
      <c r="J311" s="6">
        <f>+H311+SUM($D$16:$E$16)-SUM($F$27:F311)</f>
        <v>8031.8590820433119</v>
      </c>
      <c r="K311" s="10">
        <f t="shared" si="113"/>
        <v>1.7501224470024557E-3</v>
      </c>
      <c r="L311" s="10">
        <f>+H311/SUM(F$27:F311)-1</f>
        <v>7.6351485948857656E-2</v>
      </c>
      <c r="M311">
        <v>6.4429999999999996</v>
      </c>
      <c r="R311">
        <f t="shared" si="114"/>
        <v>1376.3178136997042</v>
      </c>
      <c r="S311">
        <f t="shared" si="115"/>
        <v>1292.0831348489592</v>
      </c>
      <c r="T311" s="5">
        <f t="shared" si="102"/>
        <v>0</v>
      </c>
      <c r="U311" s="6">
        <f>+S311+SUM($D$17:$E$17)-SUM($Q$27:Q311)</f>
        <v>6671.3334506384326</v>
      </c>
      <c r="V311" s="10">
        <f t="shared" si="103"/>
        <v>1.2339828286727084E-3</v>
      </c>
      <c r="W311" s="10">
        <f>+S311/SUM(Q$27:Q311)-1</f>
        <v>5.8434134008860994E-2</v>
      </c>
      <c r="X311">
        <v>3.0059999999999998</v>
      </c>
      <c r="AC311">
        <f t="shared" si="116"/>
        <v>2401.3825408151665</v>
      </c>
      <c r="AD311">
        <f t="shared" si="117"/>
        <v>2315.4994478169606</v>
      </c>
      <c r="AE311" s="5">
        <f t="shared" si="104"/>
        <v>0</v>
      </c>
      <c r="AF311" s="6">
        <f>+AD311+SUM($D$18:$E$18)-SUM($AB$27:AB311)</f>
        <v>11997.917816238014</v>
      </c>
      <c r="AG311" s="10">
        <f t="shared" si="105"/>
        <v>8.9963924234170989E-4</v>
      </c>
      <c r="AH311" s="10">
        <f>+AD311/SUM(AB$27:AB311)-1</f>
        <v>5.3657991377225933E-2</v>
      </c>
      <c r="AI311" s="6">
        <f t="shared" si="106"/>
        <v>0</v>
      </c>
      <c r="AL311" s="6">
        <f t="shared" si="107"/>
        <v>0</v>
      </c>
      <c r="AM311" s="6">
        <f t="shared" si="108"/>
        <v>5414.2663979759282</v>
      </c>
      <c r="AN311" s="6">
        <f t="shared" si="109"/>
        <v>5184.4960857618644</v>
      </c>
      <c r="AO311" s="5">
        <f t="shared" si="110"/>
        <v>0</v>
      </c>
      <c r="AP311" s="6">
        <f>+AN311+SUM($D$16:$E$18)-SUM($AL$27:AL311)</f>
        <v>26701.110348919759</v>
      </c>
      <c r="AQ311" s="10">
        <f t="shared" si="118"/>
        <v>1.2388762022998989E-3</v>
      </c>
      <c r="AR311" s="10">
        <f>+AN311/SUM(AL$27:AL311)-1</f>
        <v>6.1660160623411064E-2</v>
      </c>
    </row>
    <row r="312" spans="1:44" x14ac:dyDescent="0.25">
      <c r="A312" s="1">
        <v>40606</v>
      </c>
      <c r="B312">
        <v>8.3580000000000005</v>
      </c>
      <c r="G312">
        <f t="shared" si="111"/>
        <v>1644.8315285290425</v>
      </c>
      <c r="H312">
        <f t="shared" si="112"/>
        <v>1584.8777127075398</v>
      </c>
      <c r="I312" s="5">
        <f t="shared" si="101"/>
        <v>0</v>
      </c>
      <c r="J312" s="6">
        <f>+H312+SUM($D$16:$E$16)-SUM($F$27:F312)</f>
        <v>8039.8232916549068</v>
      </c>
      <c r="K312" s="10">
        <f t="shared" si="113"/>
        <v>9.9157735839772165E-4</v>
      </c>
      <c r="L312" s="10">
        <f>+H312/SUM(F$27:F312)-1</f>
        <v>8.1787604564760974E-2</v>
      </c>
      <c r="M312">
        <v>6.4109999999999996</v>
      </c>
      <c r="R312">
        <f t="shared" si="114"/>
        <v>1369.4821517350308</v>
      </c>
      <c r="S312">
        <f t="shared" si="115"/>
        <v>1285.6658354053511</v>
      </c>
      <c r="T312" s="5">
        <f t="shared" si="102"/>
        <v>0</v>
      </c>
      <c r="U312" s="6">
        <f>+S312+SUM($D$17:$E$17)-SUM($Q$27:Q312)</f>
        <v>6664.9161511948241</v>
      </c>
      <c r="V312" s="10">
        <f t="shared" si="103"/>
        <v>-9.6192155452734518E-4</v>
      </c>
      <c r="W312" s="10">
        <f>+S312/SUM(Q$27:Q312)-1</f>
        <v>5.3177282807823634E-2</v>
      </c>
      <c r="X312">
        <v>2.9889999999999999</v>
      </c>
      <c r="AC312">
        <f t="shared" si="116"/>
        <v>2387.8018677633177</v>
      </c>
      <c r="AD312">
        <f t="shared" si="117"/>
        <v>2302.4044742265123</v>
      </c>
      <c r="AE312" s="5">
        <f t="shared" si="104"/>
        <v>0</v>
      </c>
      <c r="AF312" s="6">
        <f>+AD312+SUM($D$18:$E$18)-SUM($AB$27:AB312)</f>
        <v>11984.822842647565</v>
      </c>
      <c r="AG312" s="10">
        <f t="shared" si="105"/>
        <v>-1.0914371802686063E-3</v>
      </c>
      <c r="AH312" s="10">
        <f>+AD312/SUM(AB$27:AB312)-1</f>
        <v>4.7699180381413298E-2</v>
      </c>
      <c r="AI312" s="6">
        <f t="shared" si="106"/>
        <v>0</v>
      </c>
      <c r="AL312" s="6">
        <f t="shared" si="107"/>
        <v>0</v>
      </c>
      <c r="AM312" s="6">
        <f t="shared" si="108"/>
        <v>5402.115548027391</v>
      </c>
      <c r="AN312" s="6">
        <f t="shared" si="109"/>
        <v>5172.948022339403</v>
      </c>
      <c r="AO312" s="5">
        <f t="shared" si="110"/>
        <v>0</v>
      </c>
      <c r="AP312" s="6">
        <f>+AN312+SUM($D$16:$E$18)-SUM($AL$27:AL312)</f>
        <v>26689.562285497297</v>
      </c>
      <c r="AQ312" s="10">
        <f t="shared" si="118"/>
        <v>-4.3249375293974435E-4</v>
      </c>
      <c r="AR312" s="10">
        <f>+AN312/SUM(AL$27:AL312)-1</f>
        <v>5.9295394855403361E-2</v>
      </c>
    </row>
    <row r="313" spans="1:44" x14ac:dyDescent="0.25">
      <c r="A313" s="1">
        <v>40609</v>
      </c>
      <c r="B313">
        <v>8.3030000000000008</v>
      </c>
      <c r="G313">
        <f t="shared" si="111"/>
        <v>1634.0076790352525</v>
      </c>
      <c r="H313">
        <f t="shared" si="112"/>
        <v>1574.4483905971169</v>
      </c>
      <c r="I313" s="5">
        <f t="shared" si="101"/>
        <v>0</v>
      </c>
      <c r="J313" s="6">
        <f>+H313+SUM($D$16:$E$16)-SUM($F$27:F313)</f>
        <v>8029.3939695444851</v>
      </c>
      <c r="K313" s="10">
        <f t="shared" si="113"/>
        <v>-1.2972078778457075E-3</v>
      </c>
      <c r="L313" s="10">
        <f>+H313/SUM(F$27:F313)-1</f>
        <v>7.4668877805839973E-2</v>
      </c>
      <c r="M313">
        <v>6.39</v>
      </c>
      <c r="R313">
        <f t="shared" si="114"/>
        <v>1364.996248570714</v>
      </c>
      <c r="S313">
        <f t="shared" si="115"/>
        <v>1281.4544826454835</v>
      </c>
      <c r="T313" s="5">
        <f t="shared" si="102"/>
        <v>0</v>
      </c>
      <c r="U313" s="6">
        <f>+S313+SUM($D$17:$E$17)-SUM($Q$27:Q313)</f>
        <v>6660.7047984349574</v>
      </c>
      <c r="V313" s="10">
        <f t="shared" si="103"/>
        <v>-6.3186882840404746E-4</v>
      </c>
      <c r="W313" s="10">
        <f>+S313/SUM(Q$27:Q313)-1</f>
        <v>4.9727474207142963E-2</v>
      </c>
      <c r="X313">
        <v>2.9729999999999999</v>
      </c>
      <c r="AC313">
        <f t="shared" si="116"/>
        <v>2375.0200578321655</v>
      </c>
      <c r="AD313">
        <f t="shared" si="117"/>
        <v>2290.0797932002079</v>
      </c>
      <c r="AE313" s="5">
        <f t="shared" si="104"/>
        <v>0</v>
      </c>
      <c r="AF313" s="6">
        <f>+AD313+SUM($D$18:$E$18)-SUM($AB$27:AB313)</f>
        <v>11972.498161621261</v>
      </c>
      <c r="AG313" s="10">
        <f t="shared" si="105"/>
        <v>-1.02835738067375E-3</v>
      </c>
      <c r="AH313" s="10">
        <f>+AD313/SUM(AB$27:AB313)-1</f>
        <v>4.2090887679472111E-2</v>
      </c>
      <c r="AI313" s="6">
        <f t="shared" si="106"/>
        <v>0</v>
      </c>
      <c r="AL313" s="6">
        <f t="shared" si="107"/>
        <v>0</v>
      </c>
      <c r="AM313" s="6">
        <f t="shared" si="108"/>
        <v>5374.0239854381325</v>
      </c>
      <c r="AN313" s="6">
        <f t="shared" si="109"/>
        <v>5145.9826664428083</v>
      </c>
      <c r="AO313" s="5">
        <f t="shared" si="110"/>
        <v>0</v>
      </c>
      <c r="AP313" s="6">
        <f>+AN313+SUM($D$16:$E$18)-SUM($AL$27:AL313)</f>
        <v>26662.596929600702</v>
      </c>
      <c r="AQ313" s="10">
        <f t="shared" si="118"/>
        <v>-1.0103333883166865E-3</v>
      </c>
      <c r="AR313" s="10">
        <f>+AN313/SUM(AL$27:AL313)-1</f>
        <v>5.377353822770381E-2</v>
      </c>
    </row>
    <row r="314" spans="1:44" x14ac:dyDescent="0.25">
      <c r="A314" s="1">
        <v>40610</v>
      </c>
      <c r="B314">
        <v>8.3889999999999993</v>
      </c>
      <c r="C314">
        <f>+$C$16</f>
        <v>60</v>
      </c>
      <c r="D314" s="7">
        <f>+$H$16</f>
        <v>0.66694736842105262</v>
      </c>
      <c r="E314" s="7">
        <f>+$J$16</f>
        <v>0.46199999999999997</v>
      </c>
      <c r="F314" s="6">
        <f>+C314-D314-E314</f>
        <v>58.871052631578941</v>
      </c>
      <c r="G314">
        <f t="shared" si="111"/>
        <v>1709.8032963298483</v>
      </c>
      <c r="H314">
        <f t="shared" si="112"/>
        <v>1649.6271105286296</v>
      </c>
      <c r="I314" s="5">
        <f t="shared" si="101"/>
        <v>268980</v>
      </c>
      <c r="J314" s="6">
        <f>+H314+SUM($D$16:$E$16)-SUM($F$27:F314)</f>
        <v>8045.7016368444174</v>
      </c>
      <c r="K314" s="10">
        <f t="shared" si="113"/>
        <v>2.0309960330489041E-3</v>
      </c>
      <c r="L314" s="10">
        <f>+H314/SUM(F$27:F314)-1</f>
        <v>8.2485422689683396E-2</v>
      </c>
      <c r="M314">
        <v>6.4089999999999998</v>
      </c>
      <c r="N314">
        <f>+$C$17</f>
        <v>50</v>
      </c>
      <c r="O314" s="7">
        <f>+$H$17</f>
        <v>0.5557894736842105</v>
      </c>
      <c r="P314" s="7">
        <f>+$J$17</f>
        <v>0.38500000000000001</v>
      </c>
      <c r="Q314" s="6">
        <f>+N314-O314-P314</f>
        <v>49.059210526315795</v>
      </c>
      <c r="R314">
        <f t="shared" si="114"/>
        <v>1419.0549228622388</v>
      </c>
      <c r="S314">
        <f t="shared" si="115"/>
        <v>1334.3239647164417</v>
      </c>
      <c r="T314" s="5">
        <f t="shared" si="102"/>
        <v>224150</v>
      </c>
      <c r="U314" s="6">
        <f>+S314+SUM($D$17:$E$17)-SUM($Q$27:Q314)</f>
        <v>6664.5150699795995</v>
      </c>
      <c r="V314" s="10">
        <f t="shared" si="103"/>
        <v>5.7205230676760088E-4</v>
      </c>
      <c r="W314" s="10">
        <f>+S314/SUM(Q$27:Q314)-1</f>
        <v>5.0806912951235406E-2</v>
      </c>
      <c r="X314">
        <v>3.004</v>
      </c>
      <c r="Y314">
        <f>+$C$18</f>
        <v>90</v>
      </c>
      <c r="Z314" s="7">
        <f>+$H$18</f>
        <v>1.0004210526315789</v>
      </c>
      <c r="AA314" s="7">
        <f>+$J$18</f>
        <v>0.69300000000000006</v>
      </c>
      <c r="AB314" s="6">
        <f>+Y314-Z314-AA314</f>
        <v>88.306578947368422</v>
      </c>
      <c r="AC314">
        <f t="shared" si="116"/>
        <v>2488.0913935211406</v>
      </c>
      <c r="AD314">
        <f t="shared" si="117"/>
        <v>2402.2654416360415</v>
      </c>
      <c r="AE314" s="5">
        <f t="shared" si="104"/>
        <v>403470</v>
      </c>
      <c r="AF314" s="6">
        <f>+AD314+SUM($D$18:$E$18)-SUM($AB$27:AB314)</f>
        <v>11996.377231109725</v>
      </c>
      <c r="AG314" s="10">
        <f t="shared" si="105"/>
        <v>1.994493477143422E-3</v>
      </c>
      <c r="AH314" s="10">
        <f>+AD314/SUM(AB$27:AB314)-1</f>
        <v>5.0911164672803544E-2</v>
      </c>
      <c r="AI314" s="6">
        <f t="shared" si="106"/>
        <v>200</v>
      </c>
      <c r="AL314" s="6">
        <f t="shared" si="107"/>
        <v>196.23684210526315</v>
      </c>
      <c r="AM314" s="6">
        <f t="shared" si="108"/>
        <v>5616.9496127132279</v>
      </c>
      <c r="AN314" s="6">
        <f t="shared" si="109"/>
        <v>5386.2165168811134</v>
      </c>
      <c r="AO314" s="5">
        <f t="shared" si="110"/>
        <v>896600</v>
      </c>
      <c r="AP314" s="6">
        <f>+AN314+SUM($D$16:$E$18)-SUM($AL$27:AL314)</f>
        <v>26706.593937933743</v>
      </c>
      <c r="AQ314" s="10">
        <f t="shared" si="118"/>
        <v>1.6501396487824671E-3</v>
      </c>
      <c r="AR314" s="10">
        <f>+AN314/SUM(AL$27:AL314)-1</f>
        <v>6.0357621687176399E-2</v>
      </c>
    </row>
    <row r="315" spans="1:44" x14ac:dyDescent="0.25">
      <c r="A315" s="1">
        <v>40611</v>
      </c>
      <c r="B315">
        <v>8.3740000000000006</v>
      </c>
      <c r="G315">
        <f t="shared" si="111"/>
        <v>1706.746072650632</v>
      </c>
      <c r="H315">
        <f t="shared" si="112"/>
        <v>1646.6774852266951</v>
      </c>
      <c r="I315" s="5">
        <f t="shared" si="101"/>
        <v>0</v>
      </c>
      <c r="J315" s="6">
        <f>+H315+SUM($D$16:$E$16)-SUM($F$27:F315)</f>
        <v>8042.7520115424841</v>
      </c>
      <c r="K315" s="10">
        <f t="shared" si="113"/>
        <v>-3.6660883476291595E-4</v>
      </c>
      <c r="L315" s="10">
        <f>+H315/SUM(F$27:F315)-1</f>
        <v>8.0549878364931438E-2</v>
      </c>
      <c r="M315">
        <v>6.3920000000000003</v>
      </c>
      <c r="R315">
        <f t="shared" si="114"/>
        <v>1415.2908514488111</v>
      </c>
      <c r="S315">
        <f t="shared" si="115"/>
        <v>1330.7846438551248</v>
      </c>
      <c r="T315" s="5">
        <f t="shared" si="102"/>
        <v>0</v>
      </c>
      <c r="U315" s="6">
        <f>+S315+SUM($D$17:$E$17)-SUM($Q$27:Q315)</f>
        <v>6660.9757491182827</v>
      </c>
      <c r="V315" s="10">
        <f t="shared" si="103"/>
        <v>-5.3106952631254423E-4</v>
      </c>
      <c r="W315" s="10">
        <f>+S315/SUM(Q$27:Q315)-1</f>
        <v>4.8019626709985497E-2</v>
      </c>
      <c r="X315">
        <v>3.0089999999999999</v>
      </c>
      <c r="AC315">
        <f t="shared" si="116"/>
        <v>2492.2326907806628</v>
      </c>
      <c r="AD315">
        <f t="shared" si="117"/>
        <v>2406.2638861127989</v>
      </c>
      <c r="AE315" s="5">
        <f t="shared" si="104"/>
        <v>0</v>
      </c>
      <c r="AF315" s="6">
        <f>+AD315+SUM($D$18:$E$18)-SUM($AB$27:AB315)</f>
        <v>12000.375675586483</v>
      </c>
      <c r="AG315" s="10">
        <f t="shared" si="105"/>
        <v>3.3330433010969607E-4</v>
      </c>
      <c r="AH315" s="10">
        <f>+AD315/SUM(AB$27:AB315)-1</f>
        <v>5.2660351032112418E-2</v>
      </c>
      <c r="AI315" s="6">
        <f t="shared" si="106"/>
        <v>0</v>
      </c>
      <c r="AL315" s="6">
        <f t="shared" si="107"/>
        <v>0</v>
      </c>
      <c r="AM315" s="6">
        <f t="shared" si="108"/>
        <v>5614.269614880106</v>
      </c>
      <c r="AN315" s="6">
        <f t="shared" si="109"/>
        <v>5383.7260151946193</v>
      </c>
      <c r="AO315" s="5">
        <f t="shared" si="110"/>
        <v>0</v>
      </c>
      <c r="AP315" s="6">
        <f>+AN315+SUM($D$16:$E$18)-SUM($AL$27:AL315)</f>
        <v>26704.103436247249</v>
      </c>
      <c r="AQ315" s="10">
        <f t="shared" si="118"/>
        <v>-9.3254186298796782E-5</v>
      </c>
      <c r="AR315" s="10">
        <f>+AN315/SUM(AL$27:AL315)-1</f>
        <v>5.9867329023147287E-2</v>
      </c>
    </row>
    <row r="316" spans="1:44" x14ac:dyDescent="0.25">
      <c r="A316" s="1">
        <v>40612</v>
      </c>
      <c r="B316">
        <v>8.3109999999999999</v>
      </c>
      <c r="G316">
        <f t="shared" si="111"/>
        <v>1693.9057331979222</v>
      </c>
      <c r="H316">
        <f t="shared" si="112"/>
        <v>1634.2890589585695</v>
      </c>
      <c r="I316" s="5">
        <f t="shared" si="101"/>
        <v>0</v>
      </c>
      <c r="J316" s="6">
        <f>+H316+SUM($D$16:$E$16)-SUM($F$27:F316)</f>
        <v>8030.3635852743582</v>
      </c>
      <c r="K316" s="10">
        <f t="shared" si="113"/>
        <v>-1.5403218015856979E-3</v>
      </c>
      <c r="L316" s="10">
        <f>+H316/SUM(F$27:F316)-1</f>
        <v>7.2420592200972633E-2</v>
      </c>
      <c r="M316">
        <v>6.3250000000000002</v>
      </c>
      <c r="R316">
        <f t="shared" si="114"/>
        <v>1400.4559817605962</v>
      </c>
      <c r="S316">
        <f t="shared" si="115"/>
        <v>1316.8355557546408</v>
      </c>
      <c r="T316" s="5">
        <f t="shared" si="102"/>
        <v>0</v>
      </c>
      <c r="U316" s="6">
        <f>+S316+SUM($D$17:$E$17)-SUM($Q$27:Q316)</f>
        <v>6647.0266610177987</v>
      </c>
      <c r="V316" s="10">
        <f t="shared" si="103"/>
        <v>-2.094150861055244E-3</v>
      </c>
      <c r="W316" s="10">
        <f>+S316/SUM(Q$27:Q316)-1</f>
        <v>3.7034439759176863E-2</v>
      </c>
      <c r="X316">
        <v>3.0019999999999998</v>
      </c>
      <c r="AC316">
        <f t="shared" si="116"/>
        <v>2486.4348746173309</v>
      </c>
      <c r="AD316">
        <f t="shared" si="117"/>
        <v>2400.6660638453377</v>
      </c>
      <c r="AE316" s="5">
        <f t="shared" si="104"/>
        <v>0</v>
      </c>
      <c r="AF316" s="6">
        <f>+AD316+SUM($D$18:$E$18)-SUM($AB$27:AB316)</f>
        <v>11994.777853319021</v>
      </c>
      <c r="AG316" s="10">
        <f t="shared" si="105"/>
        <v>-4.6647058548765497E-4</v>
      </c>
      <c r="AH316" s="10">
        <f>+AD316/SUM(AB$27:AB316)-1</f>
        <v>5.0211490129079772E-2</v>
      </c>
      <c r="AI316" s="6">
        <f t="shared" si="106"/>
        <v>0</v>
      </c>
      <c r="AL316" s="6">
        <f t="shared" si="107"/>
        <v>0</v>
      </c>
      <c r="AM316" s="6">
        <f t="shared" si="108"/>
        <v>5580.7965895758498</v>
      </c>
      <c r="AN316" s="6">
        <f t="shared" si="109"/>
        <v>5351.7906785585483</v>
      </c>
      <c r="AO316" s="5">
        <f t="shared" si="110"/>
        <v>0</v>
      </c>
      <c r="AP316" s="6">
        <f>+AN316+SUM($D$16:$E$18)-SUM($AL$27:AL316)</f>
        <v>26672.168099611179</v>
      </c>
      <c r="AQ316" s="10">
        <f t="shared" si="118"/>
        <v>-1.1958962304168264E-3</v>
      </c>
      <c r="AR316" s="10">
        <f>+AN316/SUM(AL$27:AL316)-1</f>
        <v>5.3580378341333335E-2</v>
      </c>
    </row>
    <row r="317" spans="1:44" x14ac:dyDescent="0.25">
      <c r="A317" s="1">
        <v>40613</v>
      </c>
      <c r="B317">
        <v>8.2379999999999995</v>
      </c>
      <c r="G317">
        <f t="shared" si="111"/>
        <v>1679.027244625735</v>
      </c>
      <c r="H317">
        <f t="shared" si="112"/>
        <v>1619.9342158224877</v>
      </c>
      <c r="I317" s="5">
        <f t="shared" si="101"/>
        <v>0</v>
      </c>
      <c r="J317" s="6">
        <f>+H317+SUM($D$16:$E$16)-SUM($F$27:F317)</f>
        <v>8016.0087421382768</v>
      </c>
      <c r="K317" s="10">
        <f t="shared" si="113"/>
        <v>-1.7875707598600243E-3</v>
      </c>
      <c r="L317" s="10">
        <f>+H317/SUM(F$27:F317)-1</f>
        <v>6.3000943153845634E-2</v>
      </c>
      <c r="M317">
        <v>6.2789999999999999</v>
      </c>
      <c r="R317">
        <f t="shared" si="114"/>
        <v>1390.2708473477917</v>
      </c>
      <c r="S317">
        <f t="shared" si="115"/>
        <v>1307.258569894607</v>
      </c>
      <c r="T317" s="5">
        <f t="shared" si="102"/>
        <v>0</v>
      </c>
      <c r="U317" s="6">
        <f>+S317+SUM($D$17:$E$17)-SUM($Q$27:Q317)</f>
        <v>6637.4496751577644</v>
      </c>
      <c r="V317" s="10">
        <f t="shared" si="103"/>
        <v>-1.4407924547977791E-3</v>
      </c>
      <c r="W317" s="10">
        <f>+S317/SUM(Q$27:Q317)-1</f>
        <v>2.9492371106382809E-2</v>
      </c>
      <c r="X317">
        <v>2.9910000000000001</v>
      </c>
      <c r="AC317">
        <f t="shared" si="116"/>
        <v>2477.3240206463815</v>
      </c>
      <c r="AD317">
        <f t="shared" si="117"/>
        <v>2391.8694859964712</v>
      </c>
      <c r="AE317" s="5">
        <f t="shared" si="104"/>
        <v>0</v>
      </c>
      <c r="AF317" s="6">
        <f>+AD317+SUM($D$18:$E$18)-SUM($AB$27:AB317)</f>
        <v>11985.981275470154</v>
      </c>
      <c r="AG317" s="10">
        <f t="shared" si="105"/>
        <v>-7.3336730003992212E-4</v>
      </c>
      <c r="AH317" s="10">
        <f>+AD317/SUM(AB$27:AB317)-1</f>
        <v>4.6363280138600249E-2</v>
      </c>
      <c r="AI317" s="6">
        <f t="shared" si="106"/>
        <v>0</v>
      </c>
      <c r="AL317" s="6">
        <f t="shared" si="107"/>
        <v>0</v>
      </c>
      <c r="AM317" s="6">
        <f t="shared" si="108"/>
        <v>5546.622112619908</v>
      </c>
      <c r="AN317" s="6">
        <f t="shared" si="109"/>
        <v>5319.0622717135666</v>
      </c>
      <c r="AO317" s="5">
        <f t="shared" si="110"/>
        <v>0</v>
      </c>
      <c r="AP317" s="6">
        <f>+AN317+SUM($D$16:$E$18)-SUM($AL$27:AL317)</f>
        <v>26639.439692766198</v>
      </c>
      <c r="AQ317" s="10">
        <f t="shared" si="118"/>
        <v>-1.2270621091901024E-3</v>
      </c>
      <c r="AR317" s="10">
        <f>+AN317/SUM(AL$27:AL317)-1</f>
        <v>4.7137299877073824E-2</v>
      </c>
    </row>
    <row r="318" spans="1:44" x14ac:dyDescent="0.25">
      <c r="A318" s="1">
        <v>40616</v>
      </c>
      <c r="B318">
        <v>8.2240000000000002</v>
      </c>
      <c r="G318">
        <f t="shared" si="111"/>
        <v>1676.1738358584662</v>
      </c>
      <c r="H318">
        <f t="shared" si="112"/>
        <v>1617.1812322073488</v>
      </c>
      <c r="I318" s="5">
        <f t="shared" si="101"/>
        <v>0</v>
      </c>
      <c r="J318" s="6">
        <f>+H318+SUM($D$16:$E$16)-SUM($F$27:F318)</f>
        <v>8013.255758523138</v>
      </c>
      <c r="K318" s="10">
        <f t="shared" si="113"/>
        <v>-3.4343570518668987E-4</v>
      </c>
      <c r="L318" s="10">
        <f>+H318/SUM(F$27:F318)-1</f>
        <v>6.1194435117410517E-2</v>
      </c>
      <c r="M318">
        <v>6.218</v>
      </c>
      <c r="R318">
        <f t="shared" si="114"/>
        <v>1376.7644734525511</v>
      </c>
      <c r="S318">
        <f t="shared" si="115"/>
        <v>1294.5586538628231</v>
      </c>
      <c r="T318" s="5">
        <f t="shared" si="102"/>
        <v>0</v>
      </c>
      <c r="U318" s="6">
        <f>+S318+SUM($D$17:$E$17)-SUM($Q$27:Q318)</f>
        <v>6624.7497591259807</v>
      </c>
      <c r="V318" s="10">
        <f t="shared" si="103"/>
        <v>-1.9133728545341899E-3</v>
      </c>
      <c r="W318" s="10">
        <f>+S318/SUM(Q$27:Q318)-1</f>
        <v>1.9490932240721071E-2</v>
      </c>
      <c r="X318">
        <v>2.9359999999999999</v>
      </c>
      <c r="AC318">
        <f t="shared" si="116"/>
        <v>2431.7697507916337</v>
      </c>
      <c r="AD318">
        <f t="shared" si="117"/>
        <v>2347.886596752136</v>
      </c>
      <c r="AE318" s="5">
        <f t="shared" si="104"/>
        <v>0</v>
      </c>
      <c r="AF318" s="6">
        <f>+AD318+SUM($D$18:$E$18)-SUM($AB$27:AB318)</f>
        <v>11941.99838622582</v>
      </c>
      <c r="AG318" s="10">
        <f t="shared" si="105"/>
        <v>-3.6695276117565401E-3</v>
      </c>
      <c r="AH318" s="10">
        <f>+AD318/SUM(AB$27:AB318)-1</f>
        <v>2.7122230186201968E-2</v>
      </c>
      <c r="AI318" s="6">
        <f t="shared" si="106"/>
        <v>0</v>
      </c>
      <c r="AL318" s="6">
        <f t="shared" si="107"/>
        <v>0</v>
      </c>
      <c r="AM318" s="6">
        <f t="shared" si="108"/>
        <v>5484.708060102651</v>
      </c>
      <c r="AN318" s="6">
        <f t="shared" si="109"/>
        <v>5259.6264828223084</v>
      </c>
      <c r="AO318" s="5">
        <f t="shared" si="110"/>
        <v>0</v>
      </c>
      <c r="AP318" s="6">
        <f>+AN318+SUM($D$16:$E$18)-SUM($AL$27:AL318)</f>
        <v>26580.003903874938</v>
      </c>
      <c r="AQ318" s="10">
        <f t="shared" si="118"/>
        <v>-2.2311200827320743E-3</v>
      </c>
      <c r="AR318" s="10">
        <f>+AN318/SUM(AL$27:AL318)-1</f>
        <v>3.5436472115265127E-2</v>
      </c>
    </row>
    <row r="319" spans="1:44" x14ac:dyDescent="0.25">
      <c r="A319" s="1">
        <v>40617</v>
      </c>
      <c r="B319">
        <v>8.0679999999999996</v>
      </c>
      <c r="G319">
        <f t="shared" si="111"/>
        <v>1644.3787095946138</v>
      </c>
      <c r="H319">
        <f t="shared" si="112"/>
        <v>1586.5051290672288</v>
      </c>
      <c r="I319" s="5">
        <f t="shared" si="101"/>
        <v>0</v>
      </c>
      <c r="J319" s="6">
        <f>+H319+SUM($D$16:$E$16)-SUM($F$27:F319)</f>
        <v>7982.5796553830178</v>
      </c>
      <c r="K319" s="10">
        <f t="shared" si="113"/>
        <v>-3.8281697308228946E-3</v>
      </c>
      <c r="L319" s="10">
        <f>+H319/SUM(F$27:F319)-1</f>
        <v>4.1064774139988769E-2</v>
      </c>
      <c r="M319">
        <v>6.09</v>
      </c>
      <c r="R319">
        <f t="shared" si="114"/>
        <v>1348.4232298690956</v>
      </c>
      <c r="S319">
        <f t="shared" si="115"/>
        <v>1267.9096497305552</v>
      </c>
      <c r="T319" s="5">
        <f t="shared" si="102"/>
        <v>0</v>
      </c>
      <c r="U319" s="6">
        <f>+S319+SUM($D$17:$E$17)-SUM($Q$27:Q319)</f>
        <v>6598.1007549937131</v>
      </c>
      <c r="V319" s="10">
        <f t="shared" si="103"/>
        <v>-4.022643133887005E-3</v>
      </c>
      <c r="W319" s="10">
        <f>+S319/SUM(Q$27:Q319)-1</f>
        <v>-1.4956935757493017E-3</v>
      </c>
      <c r="X319">
        <v>2.8740000000000001</v>
      </c>
      <c r="AC319">
        <f t="shared" si="116"/>
        <v>2380.4176647735544</v>
      </c>
      <c r="AD319">
        <f t="shared" si="117"/>
        <v>2298.3058852403406</v>
      </c>
      <c r="AE319" s="5">
        <f t="shared" si="104"/>
        <v>0</v>
      </c>
      <c r="AF319" s="6">
        <f>+AD319+SUM($D$18:$E$18)-SUM($AB$27:AB319)</f>
        <v>11892.417674714025</v>
      </c>
      <c r="AG319" s="10">
        <f t="shared" si="105"/>
        <v>-4.1517935196661027E-3</v>
      </c>
      <c r="AH319" s="10">
        <f>+AD319/SUM(AB$27:AB319)-1</f>
        <v>5.4323193307714845E-3</v>
      </c>
      <c r="AI319" s="6">
        <f t="shared" si="106"/>
        <v>0</v>
      </c>
      <c r="AL319" s="6">
        <f t="shared" si="107"/>
        <v>0</v>
      </c>
      <c r="AM319" s="6">
        <f t="shared" si="108"/>
        <v>5373.2196042372634</v>
      </c>
      <c r="AN319" s="6">
        <f t="shared" si="109"/>
        <v>5152.7206640381246</v>
      </c>
      <c r="AO319" s="5">
        <f t="shared" si="110"/>
        <v>0</v>
      </c>
      <c r="AP319" s="6">
        <f>+AN319+SUM($D$16:$E$18)-SUM($AL$27:AL319)</f>
        <v>26473.098085090758</v>
      </c>
      <c r="AQ319" s="10">
        <f t="shared" si="118"/>
        <v>-4.0220392431392638E-3</v>
      </c>
      <c r="AR319" s="10">
        <f>+AN319/SUM(AL$27:AL319)-1</f>
        <v>1.4390455974763183E-2</v>
      </c>
    </row>
    <row r="320" spans="1:44" x14ac:dyDescent="0.25">
      <c r="A320" s="1">
        <v>40618</v>
      </c>
      <c r="B320">
        <v>8.1129999999999995</v>
      </c>
      <c r="G320">
        <f t="shared" si="111"/>
        <v>1653.5503806322636</v>
      </c>
      <c r="H320">
        <f t="shared" si="112"/>
        <v>1595.3540049730327</v>
      </c>
      <c r="I320" s="5">
        <f t="shared" si="101"/>
        <v>0</v>
      </c>
      <c r="J320" s="6">
        <f>+H320+SUM($D$16:$E$16)-SUM($F$27:F320)</f>
        <v>7991.4285312888214</v>
      </c>
      <c r="K320" s="10">
        <f t="shared" si="113"/>
        <v>1.1085233455623289E-3</v>
      </c>
      <c r="L320" s="10">
        <f>+H320/SUM(F$27:F320)-1</f>
        <v>4.6871407114245089E-2</v>
      </c>
      <c r="M320">
        <v>5.9930000000000003</v>
      </c>
      <c r="R320">
        <f t="shared" si="114"/>
        <v>1326.9458812160083</v>
      </c>
      <c r="S320">
        <f t="shared" si="115"/>
        <v>1247.714701286571</v>
      </c>
      <c r="T320" s="5">
        <f t="shared" si="102"/>
        <v>0</v>
      </c>
      <c r="U320" s="6">
        <f>+S320+SUM($D$17:$E$17)-SUM($Q$27:Q320)</f>
        <v>6577.9058065497284</v>
      </c>
      <c r="V320" s="10">
        <f t="shared" si="103"/>
        <v>-3.0607214399841487E-3</v>
      </c>
      <c r="W320" s="10">
        <f>+S320/SUM(Q$27:Q320)-1</f>
        <v>-1.7399620952293193E-2</v>
      </c>
      <c r="X320">
        <v>2.855</v>
      </c>
      <c r="AC320">
        <f t="shared" si="116"/>
        <v>2364.6807351873686</v>
      </c>
      <c r="AD320">
        <f t="shared" si="117"/>
        <v>2283.1117962286612</v>
      </c>
      <c r="AE320" s="5">
        <f t="shared" si="104"/>
        <v>0</v>
      </c>
      <c r="AF320" s="6">
        <f>+AD320+SUM($D$18:$E$18)-SUM($AB$27:AB320)</f>
        <v>11877.223585702344</v>
      </c>
      <c r="AG320" s="10">
        <f t="shared" si="105"/>
        <v>-1.2776282693119922E-3</v>
      </c>
      <c r="AH320" s="10">
        <f>+AD320/SUM(AB$27:AB320)-1</f>
        <v>-1.2145888346025702E-3</v>
      </c>
      <c r="AI320" s="6">
        <f t="shared" si="106"/>
        <v>0</v>
      </c>
      <c r="AL320" s="6">
        <f t="shared" si="107"/>
        <v>0</v>
      </c>
      <c r="AM320" s="6">
        <f t="shared" si="108"/>
        <v>5345.1769970356399</v>
      </c>
      <c r="AN320" s="6">
        <f t="shared" si="109"/>
        <v>5126.1805024882651</v>
      </c>
      <c r="AO320" s="5">
        <f t="shared" si="110"/>
        <v>0</v>
      </c>
      <c r="AP320" s="6">
        <f>+AN320+SUM($D$16:$E$18)-SUM($AL$27:AL320)</f>
        <v>26446.557923540895</v>
      </c>
      <c r="AQ320" s="10">
        <f t="shared" si="118"/>
        <v>-1.0025332684734378E-3</v>
      </c>
      <c r="AR320" s="10">
        <f>+AN320/SUM(AL$27:AL320)-1</f>
        <v>9.1656265435657858E-3</v>
      </c>
    </row>
    <row r="321" spans="1:44" x14ac:dyDescent="0.25">
      <c r="A321" s="1">
        <v>40620</v>
      </c>
      <c r="B321">
        <v>8.0180000000000007</v>
      </c>
      <c r="G321">
        <f t="shared" si="111"/>
        <v>1634.1879639972256</v>
      </c>
      <c r="H321">
        <f t="shared" si="112"/>
        <v>1576.6730447274469</v>
      </c>
      <c r="I321" s="5">
        <f t="shared" si="101"/>
        <v>0</v>
      </c>
      <c r="J321" s="6">
        <f>+H321+SUM($D$16:$E$16)-SUM($F$27:F321)</f>
        <v>7972.7475710432363</v>
      </c>
      <c r="K321" s="10">
        <f t="shared" si="113"/>
        <v>-2.3376246402558865E-3</v>
      </c>
      <c r="L321" s="10">
        <f>+H321/SUM(F$27:F321)-1</f>
        <v>3.4612959724148684E-2</v>
      </c>
      <c r="M321">
        <v>6.1189999999999998</v>
      </c>
      <c r="R321">
        <f t="shared" si="114"/>
        <v>1354.8442928684722</v>
      </c>
      <c r="S321">
        <f t="shared" si="115"/>
        <v>1273.947314729272</v>
      </c>
      <c r="T321" s="5">
        <f t="shared" si="102"/>
        <v>0</v>
      </c>
      <c r="U321" s="6">
        <f>+S321+SUM($D$17:$E$17)-SUM($Q$27:Q321)</f>
        <v>6604.1384199924296</v>
      </c>
      <c r="V321" s="10">
        <f t="shared" si="103"/>
        <v>3.9879886112965668E-3</v>
      </c>
      <c r="W321" s="10">
        <f>+S321/SUM(Q$27:Q321)-1</f>
        <v>3.2590888357946213E-3</v>
      </c>
      <c r="X321">
        <v>2.8620000000000001</v>
      </c>
      <c r="AC321">
        <f t="shared" si="116"/>
        <v>2370.4785513507004</v>
      </c>
      <c r="AD321">
        <f t="shared" si="117"/>
        <v>2288.7096184961224</v>
      </c>
      <c r="AE321" s="5">
        <f t="shared" si="104"/>
        <v>0</v>
      </c>
      <c r="AF321" s="6">
        <f>+AD321+SUM($D$18:$E$18)-SUM($AB$27:AB321)</f>
        <v>11882.821407969806</v>
      </c>
      <c r="AG321" s="10">
        <f t="shared" si="105"/>
        <v>4.7130730739142201E-4</v>
      </c>
      <c r="AH321" s="10">
        <f>+AD321/SUM(AB$27:AB321)-1</f>
        <v>1.2342720684301867E-3</v>
      </c>
      <c r="AI321" s="6">
        <f t="shared" si="106"/>
        <v>0</v>
      </c>
      <c r="AL321" s="6">
        <f t="shared" si="107"/>
        <v>0</v>
      </c>
      <c r="AM321" s="6">
        <f t="shared" si="108"/>
        <v>5359.5108082163979</v>
      </c>
      <c r="AN321" s="6">
        <f t="shared" si="109"/>
        <v>5139.3299779528406</v>
      </c>
      <c r="AO321" s="5">
        <f t="shared" si="110"/>
        <v>0</v>
      </c>
      <c r="AP321" s="6">
        <f>+AN321+SUM($D$16:$E$18)-SUM($AL$27:AL321)</f>
        <v>26459.707399005471</v>
      </c>
      <c r="AQ321" s="10">
        <f t="shared" si="118"/>
        <v>4.9720933448482718E-4</v>
      </c>
      <c r="AR321" s="10">
        <f>+AN321/SUM(AL$27:AL321)-1</f>
        <v>1.1754298292343757E-2</v>
      </c>
    </row>
    <row r="322" spans="1:44" x14ac:dyDescent="0.25">
      <c r="A322" s="1">
        <v>40623</v>
      </c>
      <c r="B322">
        <v>8.0690000000000008</v>
      </c>
      <c r="G322">
        <f t="shared" si="111"/>
        <v>1644.5825245065619</v>
      </c>
      <c r="H322">
        <f t="shared" si="112"/>
        <v>1586.7017707540247</v>
      </c>
      <c r="I322" s="5">
        <f t="shared" si="101"/>
        <v>0</v>
      </c>
      <c r="J322" s="6">
        <f>+H322+SUM($D$16:$E$16)-SUM($F$27:F322)</f>
        <v>7982.7762970698141</v>
      </c>
      <c r="K322" s="10">
        <f t="shared" si="113"/>
        <v>1.2578757745951297E-3</v>
      </c>
      <c r="L322" s="10">
        <f>+H322/SUM(F$27:F322)-1</f>
        <v>4.1193810428305611E-2</v>
      </c>
      <c r="M322">
        <v>6.2220000000000004</v>
      </c>
      <c r="R322">
        <f t="shared" si="114"/>
        <v>1377.6501373145343</v>
      </c>
      <c r="S322">
        <f t="shared" si="115"/>
        <v>1295.3914352419565</v>
      </c>
      <c r="T322" s="5">
        <f t="shared" si="102"/>
        <v>0</v>
      </c>
      <c r="U322" s="6">
        <f>+S322+SUM($D$17:$E$17)-SUM($Q$27:Q322)</f>
        <v>6625.5825405051137</v>
      </c>
      <c r="V322" s="10">
        <f t="shared" si="103"/>
        <v>3.247073145494328E-3</v>
      </c>
      <c r="W322" s="10">
        <f>+S322/SUM(Q$27:Q322)-1</f>
        <v>2.0146764297485742E-2</v>
      </c>
      <c r="X322">
        <v>2.8860000000000001</v>
      </c>
      <c r="AC322">
        <f t="shared" si="116"/>
        <v>2390.3567781964084</v>
      </c>
      <c r="AD322">
        <f t="shared" si="117"/>
        <v>2307.9021519845592</v>
      </c>
      <c r="AE322" s="5">
        <f t="shared" si="104"/>
        <v>0</v>
      </c>
      <c r="AF322" s="6">
        <f>+AD322+SUM($D$18:$E$18)-SUM($AB$27:AB322)</f>
        <v>11902.013941458243</v>
      </c>
      <c r="AG322" s="10">
        <f t="shared" si="105"/>
        <v>1.6151495364193913E-3</v>
      </c>
      <c r="AH322" s="10">
        <f>+AD322/SUM(AB$27:AB322)-1</f>
        <v>9.6303665931127824E-3</v>
      </c>
      <c r="AI322" s="6">
        <f t="shared" si="106"/>
        <v>0</v>
      </c>
      <c r="AL322" s="6">
        <f t="shared" si="107"/>
        <v>0</v>
      </c>
      <c r="AM322" s="6">
        <f t="shared" si="108"/>
        <v>5412.5894400175048</v>
      </c>
      <c r="AN322" s="6">
        <f t="shared" si="109"/>
        <v>5189.9953579805406</v>
      </c>
      <c r="AO322" s="5">
        <f t="shared" si="110"/>
        <v>0</v>
      </c>
      <c r="AP322" s="6">
        <f>+AN322+SUM($D$16:$E$18)-SUM($AL$27:AL322)</f>
        <v>26510.372779033172</v>
      </c>
      <c r="AQ322" s="10">
        <f t="shared" si="118"/>
        <v>1.9148125587211684E-3</v>
      </c>
      <c r="AR322" s="10">
        <f>+AN322/SUM(AL$27:AL322)-1</f>
        <v>2.1728539338850439E-2</v>
      </c>
    </row>
    <row r="323" spans="1:44" x14ac:dyDescent="0.25">
      <c r="A323" s="1">
        <v>40624</v>
      </c>
      <c r="B323">
        <v>8.1229999999999993</v>
      </c>
      <c r="G323">
        <f t="shared" si="111"/>
        <v>1655.5885297517409</v>
      </c>
      <c r="H323">
        <f t="shared" si="112"/>
        <v>1597.3204218409887</v>
      </c>
      <c r="I323" s="5">
        <f t="shared" si="101"/>
        <v>0</v>
      </c>
      <c r="J323" s="6">
        <f>+H323+SUM($D$16:$E$16)-SUM($F$27:F323)</f>
        <v>7993.394948156777</v>
      </c>
      <c r="K323" s="10">
        <f t="shared" si="113"/>
        <v>1.3301952468416367E-3</v>
      </c>
      <c r="L323" s="10">
        <f>+H323/SUM(F$27:F323)-1</f>
        <v>4.816176999741284E-2</v>
      </c>
      <c r="M323">
        <v>6.2039999999999997</v>
      </c>
      <c r="R323">
        <f t="shared" si="114"/>
        <v>1373.6646499356107</v>
      </c>
      <c r="S323">
        <f t="shared" si="115"/>
        <v>1291.6439190358562</v>
      </c>
      <c r="T323" s="5">
        <f t="shared" si="102"/>
        <v>0</v>
      </c>
      <c r="U323" s="6">
        <f>+S323+SUM($D$17:$E$17)-SUM($Q$27:Q323)</f>
        <v>6621.8350242990136</v>
      </c>
      <c r="V323" s="10">
        <f t="shared" si="103"/>
        <v>-5.6561308884006678E-4</v>
      </c>
      <c r="W323" s="10">
        <f>+S323/SUM(Q$27:Q323)-1</f>
        <v>1.719552004204461E-2</v>
      </c>
      <c r="X323">
        <v>2.8879999999999999</v>
      </c>
      <c r="AC323">
        <f t="shared" si="116"/>
        <v>2392.0132971002172</v>
      </c>
      <c r="AD323">
        <f t="shared" si="117"/>
        <v>2309.501529775262</v>
      </c>
      <c r="AE323" s="5">
        <f t="shared" si="104"/>
        <v>0</v>
      </c>
      <c r="AF323" s="6">
        <f>+AD323+SUM($D$18:$E$18)-SUM($AB$27:AB323)</f>
        <v>11903.613319248945</v>
      </c>
      <c r="AG323" s="10">
        <f t="shared" si="105"/>
        <v>1.343787529211049E-4</v>
      </c>
      <c r="AH323" s="10">
        <f>+AD323/SUM(AB$27:AB323)-1</f>
        <v>1.0330041136836332E-2</v>
      </c>
      <c r="AI323" s="6">
        <f t="shared" si="106"/>
        <v>0</v>
      </c>
      <c r="AL323" s="6">
        <f t="shared" si="107"/>
        <v>0</v>
      </c>
      <c r="AM323" s="6">
        <f t="shared" si="108"/>
        <v>5421.2664767875685</v>
      </c>
      <c r="AN323" s="6">
        <f t="shared" si="109"/>
        <v>5198.4658706521077</v>
      </c>
      <c r="AO323" s="5">
        <f t="shared" si="110"/>
        <v>0</v>
      </c>
      <c r="AP323" s="6">
        <f>+AN323+SUM($D$16:$E$18)-SUM($AL$27:AL323)</f>
        <v>26518.843291704739</v>
      </c>
      <c r="AQ323" s="10">
        <f t="shared" si="118"/>
        <v>3.1951692049636549E-4</v>
      </c>
      <c r="AR323" s="10">
        <f>+AN323/SUM(AL$27:AL323)-1</f>
        <v>2.339608698435347E-2</v>
      </c>
    </row>
    <row r="324" spans="1:44" x14ac:dyDescent="0.25">
      <c r="A324" s="1">
        <v>40625</v>
      </c>
      <c r="B324">
        <v>8.1910000000000007</v>
      </c>
      <c r="G324">
        <f t="shared" si="111"/>
        <v>1669.4479437641896</v>
      </c>
      <c r="H324">
        <f t="shared" si="112"/>
        <v>1610.6920565430926</v>
      </c>
      <c r="I324" s="5">
        <f t="shared" si="101"/>
        <v>0</v>
      </c>
      <c r="J324" s="6">
        <f>+H324+SUM($D$16:$E$16)-SUM($F$27:F324)</f>
        <v>8006.7665828588806</v>
      </c>
      <c r="K324" s="10">
        <f t="shared" si="113"/>
        <v>1.6728354833996928E-3</v>
      </c>
      <c r="L324" s="10">
        <f>+H324/SUM(F$27:F324)-1</f>
        <v>5.6936237602955853E-2</v>
      </c>
      <c r="M324">
        <v>6.2350000000000003</v>
      </c>
      <c r="R324">
        <f t="shared" si="114"/>
        <v>1380.5285448659788</v>
      </c>
      <c r="S324">
        <f t="shared" si="115"/>
        <v>1298.0979747241399</v>
      </c>
      <c r="T324" s="5">
        <f t="shared" si="102"/>
        <v>0</v>
      </c>
      <c r="U324" s="6">
        <f>+S324+SUM($D$17:$E$17)-SUM($Q$27:Q324)</f>
        <v>6628.2890799872976</v>
      </c>
      <c r="V324" s="10">
        <f t="shared" si="103"/>
        <v>9.7466271276780425E-4</v>
      </c>
      <c r="W324" s="10">
        <f>+S324/SUM(Q$27:Q324)-1</f>
        <v>2.2278218481970979E-2</v>
      </c>
      <c r="X324">
        <v>2.9049999999999998</v>
      </c>
      <c r="AC324">
        <f t="shared" si="116"/>
        <v>2406.0937077825938</v>
      </c>
      <c r="AD324">
        <f t="shared" si="117"/>
        <v>2323.0962409962385</v>
      </c>
      <c r="AE324" s="5">
        <f t="shared" si="104"/>
        <v>0</v>
      </c>
      <c r="AF324" s="6">
        <f>+AD324+SUM($D$18:$E$18)-SUM($AB$27:AB324)</f>
        <v>11917.208030469921</v>
      </c>
      <c r="AG324" s="10">
        <f t="shared" si="105"/>
        <v>1.1420659304341996E-3</v>
      </c>
      <c r="AH324" s="10">
        <f>+AD324/SUM(AB$27:AB324)-1</f>
        <v>1.6277274758486726E-2</v>
      </c>
      <c r="AI324" s="6">
        <f t="shared" si="106"/>
        <v>0</v>
      </c>
      <c r="AL324" s="6">
        <f t="shared" si="107"/>
        <v>0</v>
      </c>
      <c r="AM324" s="6">
        <f t="shared" si="108"/>
        <v>5456.070196412762</v>
      </c>
      <c r="AN324" s="6">
        <f t="shared" si="109"/>
        <v>5231.8862722634713</v>
      </c>
      <c r="AO324" s="5">
        <f t="shared" si="110"/>
        <v>0</v>
      </c>
      <c r="AP324" s="6">
        <f>+AN324+SUM($D$16:$E$18)-SUM($AL$27:AL324)</f>
        <v>26552.263693316105</v>
      </c>
      <c r="AQ324" s="10">
        <f t="shared" si="118"/>
        <v>1.2602511068731115E-3</v>
      </c>
      <c r="AR324" s="10">
        <f>+AN324/SUM(AL$27:AL324)-1</f>
        <v>2.997539501205515E-2</v>
      </c>
    </row>
    <row r="325" spans="1:44" x14ac:dyDescent="0.25">
      <c r="A325" s="1">
        <v>40626</v>
      </c>
      <c r="B325">
        <v>8.2249999999999996</v>
      </c>
      <c r="G325">
        <f t="shared" si="111"/>
        <v>1676.3776507704135</v>
      </c>
      <c r="H325">
        <f t="shared" si="112"/>
        <v>1617.3778738941439</v>
      </c>
      <c r="I325" s="5">
        <f t="shared" si="101"/>
        <v>0</v>
      </c>
      <c r="J325" s="6">
        <f>+H325+SUM($D$16:$E$16)-SUM($F$27:F325)</f>
        <v>8013.4524002099324</v>
      </c>
      <c r="K325" s="10">
        <f t="shared" si="113"/>
        <v>8.3502088912701389E-4</v>
      </c>
      <c r="L325" s="10">
        <f>+H325/SUM(F$27:F325)-1</f>
        <v>6.1323471405726915E-2</v>
      </c>
      <c r="M325">
        <v>6.3129999999999997</v>
      </c>
      <c r="R325">
        <f t="shared" si="114"/>
        <v>1397.7989901746469</v>
      </c>
      <c r="S325">
        <f t="shared" si="115"/>
        <v>1314.3372116172404</v>
      </c>
      <c r="T325" s="5">
        <f t="shared" si="102"/>
        <v>0</v>
      </c>
      <c r="U325" s="6">
        <f>+S325+SUM($D$17:$E$17)-SUM($Q$27:Q325)</f>
        <v>6644.5283168803981</v>
      </c>
      <c r="V325" s="10">
        <f t="shared" si="103"/>
        <v>2.4499892351002028E-3</v>
      </c>
      <c r="W325" s="10">
        <f>+S325/SUM(Q$27:Q325)-1</f>
        <v>3.5066943588882404E-2</v>
      </c>
      <c r="X325">
        <v>2.9119999999999999</v>
      </c>
      <c r="AC325">
        <f t="shared" si="116"/>
        <v>2411.8915239459257</v>
      </c>
      <c r="AD325">
        <f t="shared" si="117"/>
        <v>2328.6940632636997</v>
      </c>
      <c r="AE325" s="5">
        <f t="shared" si="104"/>
        <v>0</v>
      </c>
      <c r="AF325" s="6">
        <f>+AD325+SUM($D$18:$E$18)-SUM($AB$27:AB325)</f>
        <v>11922.805852737383</v>
      </c>
      <c r="AG325" s="10">
        <f t="shared" si="105"/>
        <v>4.6972598390082609E-4</v>
      </c>
      <c r="AH325" s="10">
        <f>+AD325/SUM(AB$27:AB325)-1</f>
        <v>1.8726135661519372E-2</v>
      </c>
      <c r="AI325" s="6">
        <f t="shared" si="106"/>
        <v>0</v>
      </c>
      <c r="AL325" s="6">
        <f t="shared" si="107"/>
        <v>0</v>
      </c>
      <c r="AM325" s="6">
        <f t="shared" si="108"/>
        <v>5486.0681648909858</v>
      </c>
      <c r="AN325" s="6">
        <f t="shared" si="109"/>
        <v>5260.4091487750838</v>
      </c>
      <c r="AO325" s="5">
        <f t="shared" si="110"/>
        <v>0</v>
      </c>
      <c r="AP325" s="6">
        <f>+AN325+SUM($D$16:$E$18)-SUM($AL$27:AL325)</f>
        <v>26580.786569827716</v>
      </c>
      <c r="AQ325" s="10">
        <f t="shared" si="118"/>
        <v>1.0742163772194946E-3</v>
      </c>
      <c r="AR325" s="10">
        <f>+AN325/SUM(AL$27:AL325)-1</f>
        <v>3.5590551663619463E-2</v>
      </c>
    </row>
    <row r="326" spans="1:44" x14ac:dyDescent="0.25">
      <c r="A326" s="1">
        <v>40627</v>
      </c>
      <c r="B326">
        <v>8.3119999999999994</v>
      </c>
      <c r="G326">
        <f t="shared" si="111"/>
        <v>1694.1095481098696</v>
      </c>
      <c r="H326">
        <f t="shared" si="112"/>
        <v>1634.4857006453647</v>
      </c>
      <c r="I326" s="5">
        <f t="shared" si="101"/>
        <v>0</v>
      </c>
      <c r="J326" s="6">
        <f>+H326+SUM($D$16:$E$16)-SUM($F$27:F326)</f>
        <v>8030.5602269611527</v>
      </c>
      <c r="K326" s="10">
        <f t="shared" si="113"/>
        <v>2.1348884222200937E-3</v>
      </c>
      <c r="L326" s="10">
        <f>+H326/SUM(F$27:F326)-1</f>
        <v>7.2549628489289031E-2</v>
      </c>
      <c r="M326">
        <v>6.3220000000000001</v>
      </c>
      <c r="R326">
        <f t="shared" si="114"/>
        <v>1399.7917338641087</v>
      </c>
      <c r="S326">
        <f t="shared" si="115"/>
        <v>1316.2109697202904</v>
      </c>
      <c r="T326" s="5">
        <f t="shared" si="102"/>
        <v>0</v>
      </c>
      <c r="U326" s="6">
        <f>+S326+SUM($D$17:$E$17)-SUM($Q$27:Q326)</f>
        <v>6646.4020749834481</v>
      </c>
      <c r="V326" s="10">
        <f t="shared" si="103"/>
        <v>2.8200016821200435E-4</v>
      </c>
      <c r="W326" s="10">
        <f>+S326/SUM(Q$27:Q326)-1</f>
        <v>3.654256571660297E-2</v>
      </c>
      <c r="X326">
        <v>2.927</v>
      </c>
      <c r="AC326">
        <f t="shared" si="116"/>
        <v>2424.3154157244935</v>
      </c>
      <c r="AD326">
        <f t="shared" si="117"/>
        <v>2340.6893966939733</v>
      </c>
      <c r="AE326" s="5">
        <f t="shared" si="104"/>
        <v>0</v>
      </c>
      <c r="AF326" s="6">
        <f>+AD326+SUM($D$18:$E$18)-SUM($AB$27:AB326)</f>
        <v>11934.801186167657</v>
      </c>
      <c r="AG326" s="10">
        <f t="shared" si="105"/>
        <v>1.0060830964147005E-3</v>
      </c>
      <c r="AH326" s="10">
        <f>+AD326/SUM(AB$27:AB326)-1</f>
        <v>2.3973694739446438E-2</v>
      </c>
      <c r="AI326" s="6">
        <f t="shared" si="106"/>
        <v>0</v>
      </c>
      <c r="AL326" s="6">
        <f t="shared" si="107"/>
        <v>0</v>
      </c>
      <c r="AM326" s="6">
        <f t="shared" si="108"/>
        <v>5518.2166976984718</v>
      </c>
      <c r="AN326" s="6">
        <f t="shared" si="109"/>
        <v>5291.3860670596287</v>
      </c>
      <c r="AO326" s="5">
        <f t="shared" si="110"/>
        <v>0</v>
      </c>
      <c r="AP326" s="6">
        <f>+AN326+SUM($D$16:$E$18)-SUM($AL$27:AL326)</f>
        <v>26611.763488112261</v>
      </c>
      <c r="AQ326" s="10">
        <f t="shared" si="118"/>
        <v>1.1653875705734951E-3</v>
      </c>
      <c r="AR326" s="10">
        <f>+AN326/SUM(AL$27:AL326)-1</f>
        <v>4.1688823297604705E-2</v>
      </c>
    </row>
    <row r="327" spans="1:44" x14ac:dyDescent="0.25">
      <c r="A327" s="1">
        <v>40630</v>
      </c>
      <c r="B327">
        <v>8.2970000000000006</v>
      </c>
      <c r="G327">
        <f t="shared" si="111"/>
        <v>1691.0523244306532</v>
      </c>
      <c r="H327">
        <f t="shared" si="112"/>
        <v>1631.5360753434302</v>
      </c>
      <c r="I327" s="5">
        <f t="shared" si="101"/>
        <v>0</v>
      </c>
      <c r="J327" s="6">
        <f>+H327+SUM($D$16:$E$16)-SUM($F$27:F327)</f>
        <v>8027.6106016592194</v>
      </c>
      <c r="K327" s="10">
        <f t="shared" si="113"/>
        <v>-3.6730006606888743E-4</v>
      </c>
      <c r="L327" s="10">
        <f>+H327/SUM(F$27:F327)-1</f>
        <v>7.0614084164537072E-2</v>
      </c>
      <c r="M327">
        <v>6.3280000000000003</v>
      </c>
      <c r="R327">
        <f t="shared" si="114"/>
        <v>1401.1202296570832</v>
      </c>
      <c r="S327">
        <f t="shared" si="115"/>
        <v>1317.4601417889905</v>
      </c>
      <c r="T327" s="5">
        <f t="shared" si="102"/>
        <v>0</v>
      </c>
      <c r="U327" s="6">
        <f>+S327+SUM($D$17:$E$17)-SUM($Q$27:Q327)</f>
        <v>6647.6512470521484</v>
      </c>
      <c r="V327" s="10">
        <f t="shared" si="103"/>
        <v>1.8794711102443351E-4</v>
      </c>
      <c r="W327" s="10">
        <f>+S327/SUM(Q$27:Q327)-1</f>
        <v>3.7526313801750089E-2</v>
      </c>
      <c r="X327">
        <v>2.93</v>
      </c>
      <c r="AC327">
        <f t="shared" si="116"/>
        <v>2426.8001940802069</v>
      </c>
      <c r="AD327">
        <f t="shared" si="117"/>
        <v>2343.0884633800279</v>
      </c>
      <c r="AE327" s="5">
        <f t="shared" si="104"/>
        <v>0</v>
      </c>
      <c r="AF327" s="6">
        <f>+AD327+SUM($D$18:$E$18)-SUM($AB$27:AB327)</f>
        <v>11937.20025285371</v>
      </c>
      <c r="AG327" s="10">
        <f t="shared" si="105"/>
        <v>2.0101438211095335E-4</v>
      </c>
      <c r="AH327" s="10">
        <f>+AD327/SUM(AB$27:AB327)-1</f>
        <v>2.5023206555031763E-2</v>
      </c>
      <c r="AI327" s="6">
        <f t="shared" si="106"/>
        <v>0</v>
      </c>
      <c r="AL327" s="6">
        <f t="shared" si="107"/>
        <v>0</v>
      </c>
      <c r="AM327" s="6">
        <f t="shared" si="108"/>
        <v>5518.9727481679438</v>
      </c>
      <c r="AN327" s="6">
        <f t="shared" si="109"/>
        <v>5292.0846805124484</v>
      </c>
      <c r="AO327" s="5">
        <f t="shared" si="110"/>
        <v>0</v>
      </c>
      <c r="AP327" s="6">
        <f>+AN327+SUM($D$16:$E$18)-SUM($AL$27:AL327)</f>
        <v>26612.462101565081</v>
      </c>
      <c r="AQ327" s="10">
        <f t="shared" si="118"/>
        <v>2.6252054026176808E-5</v>
      </c>
      <c r="AR327" s="10">
        <f>+AN327/SUM(AL$27:AL327)-1</f>
        <v>4.1826355848884056E-2</v>
      </c>
    </row>
    <row r="328" spans="1:44" x14ac:dyDescent="0.25">
      <c r="A328" s="1">
        <v>40631</v>
      </c>
      <c r="B328">
        <v>8.3510000000000009</v>
      </c>
      <c r="G328">
        <f t="shared" si="111"/>
        <v>1702.0583296758327</v>
      </c>
      <c r="H328">
        <f t="shared" si="112"/>
        <v>1642.1547264303947</v>
      </c>
      <c r="I328" s="5">
        <f t="shared" si="101"/>
        <v>0</v>
      </c>
      <c r="J328" s="6">
        <f>+H328+SUM($D$16:$E$16)-SUM($F$27:F328)</f>
        <v>8038.2292527461841</v>
      </c>
      <c r="K328" s="10">
        <f t="shared" si="113"/>
        <v>1.3227660899208793E-3</v>
      </c>
      <c r="L328" s="10">
        <f>+H328/SUM(F$27:F328)-1</f>
        <v>7.7582043733644523E-2</v>
      </c>
      <c r="M328">
        <v>6.335</v>
      </c>
      <c r="R328">
        <f t="shared" si="114"/>
        <v>1402.6701414155534</v>
      </c>
      <c r="S328">
        <f t="shared" si="115"/>
        <v>1318.9175092024739</v>
      </c>
      <c r="T328" s="5">
        <f t="shared" si="102"/>
        <v>0</v>
      </c>
      <c r="U328" s="6">
        <f>+S328+SUM($D$17:$E$17)-SUM($Q$27:Q328)</f>
        <v>6649.1086144656319</v>
      </c>
      <c r="V328" s="10">
        <f t="shared" si="103"/>
        <v>2.1923042580329621E-4</v>
      </c>
      <c r="W328" s="10">
        <f>+S328/SUM(Q$27:Q328)-1</f>
        <v>3.8674019901088208E-2</v>
      </c>
      <c r="X328">
        <v>2.9470000000000001</v>
      </c>
      <c r="AC328">
        <f t="shared" si="116"/>
        <v>2440.8806047625835</v>
      </c>
      <c r="AD328">
        <f t="shared" si="117"/>
        <v>2356.6831746010039</v>
      </c>
      <c r="AE328" s="5">
        <f t="shared" si="104"/>
        <v>0</v>
      </c>
      <c r="AF328" s="6">
        <f>+AD328+SUM($D$18:$E$18)-SUM($AB$27:AB328)</f>
        <v>11950.794964074687</v>
      </c>
      <c r="AG328" s="10">
        <f t="shared" si="105"/>
        <v>1.1388525728825982E-3</v>
      </c>
      <c r="AH328" s="10">
        <f>+AD328/SUM(AB$27:AB328)-1</f>
        <v>3.0970440176681935E-2</v>
      </c>
      <c r="AI328" s="6">
        <f t="shared" si="106"/>
        <v>0</v>
      </c>
      <c r="AL328" s="6">
        <f t="shared" si="107"/>
        <v>0</v>
      </c>
      <c r="AM328" s="6">
        <f t="shared" si="108"/>
        <v>5545.6090758539704</v>
      </c>
      <c r="AN328" s="6">
        <f t="shared" si="109"/>
        <v>5317.7554102338727</v>
      </c>
      <c r="AO328" s="5">
        <f t="shared" si="110"/>
        <v>0</v>
      </c>
      <c r="AP328" s="6">
        <f>+AN328+SUM($D$16:$E$18)-SUM($AL$27:AL328)</f>
        <v>26638.132831286504</v>
      </c>
      <c r="AQ328" s="10">
        <f t="shared" si="118"/>
        <v>9.6461310582429682E-4</v>
      </c>
      <c r="AR328" s="10">
        <f>+AN328/SUM(AL$27:AL328)-1</f>
        <v>4.6880024565890244E-2</v>
      </c>
    </row>
    <row r="329" spans="1:44" x14ac:dyDescent="0.25">
      <c r="A329" s="1">
        <v>40632</v>
      </c>
      <c r="B329">
        <v>8.4450000000000003</v>
      </c>
      <c r="G329">
        <f t="shared" si="111"/>
        <v>1721.2169313989232</v>
      </c>
      <c r="H329">
        <f t="shared" si="112"/>
        <v>1660.6390449891849</v>
      </c>
      <c r="I329" s="5">
        <f t="shared" si="101"/>
        <v>0</v>
      </c>
      <c r="J329" s="6">
        <f>+H329+SUM($D$16:$E$16)-SUM($F$27:F329)</f>
        <v>8056.7135713049729</v>
      </c>
      <c r="K329" s="10">
        <f t="shared" si="113"/>
        <v>2.2995510550378739E-3</v>
      </c>
      <c r="L329" s="10">
        <f>+H329/SUM(F$27:F329)-1</f>
        <v>8.9711454835424309E-2</v>
      </c>
      <c r="M329">
        <v>6.3769999999999998</v>
      </c>
      <c r="R329">
        <f t="shared" si="114"/>
        <v>1411.9696119663747</v>
      </c>
      <c r="S329">
        <f t="shared" si="115"/>
        <v>1327.661713683374</v>
      </c>
      <c r="T329" s="5">
        <f t="shared" si="102"/>
        <v>0</v>
      </c>
      <c r="U329" s="6">
        <f>+S329+SUM($D$17:$E$17)-SUM($Q$27:Q329)</f>
        <v>6657.8528189465314</v>
      </c>
      <c r="V329" s="10">
        <f t="shared" si="103"/>
        <v>1.3150942461483961E-3</v>
      </c>
      <c r="W329" s="10">
        <f>+S329/SUM(Q$27:Q329)-1</f>
        <v>4.5560256497117368E-2</v>
      </c>
      <c r="X329">
        <v>2.9689999999999999</v>
      </c>
      <c r="AC329">
        <f t="shared" si="116"/>
        <v>2459.1023127044823</v>
      </c>
      <c r="AD329">
        <f t="shared" si="117"/>
        <v>2374.2763302987378</v>
      </c>
      <c r="AE329" s="5">
        <f t="shared" si="104"/>
        <v>0</v>
      </c>
      <c r="AF329" s="6">
        <f>+AD329+SUM($D$18:$E$18)-SUM($AB$27:AB329)</f>
        <v>11968.38811977242</v>
      </c>
      <c r="AG329" s="10">
        <f t="shared" si="105"/>
        <v>1.472132669886772E-3</v>
      </c>
      <c r="AH329" s="10">
        <f>+AD329/SUM(AB$27:AB329)-1</f>
        <v>3.8666860157641203E-2</v>
      </c>
      <c r="AI329" s="6">
        <f t="shared" si="106"/>
        <v>0</v>
      </c>
      <c r="AL329" s="6">
        <f t="shared" si="107"/>
        <v>0</v>
      </c>
      <c r="AM329" s="6">
        <f t="shared" si="108"/>
        <v>5592.2888560697802</v>
      </c>
      <c r="AN329" s="6">
        <f t="shared" si="109"/>
        <v>5362.5770889712967</v>
      </c>
      <c r="AO329" s="5">
        <f t="shared" si="110"/>
        <v>0</v>
      </c>
      <c r="AP329" s="6">
        <f>+AN329+SUM($D$16:$E$18)-SUM($AL$27:AL329)</f>
        <v>26682.954510023927</v>
      </c>
      <c r="AQ329" s="10">
        <f t="shared" si="118"/>
        <v>1.6826133806486787E-3</v>
      </c>
      <c r="AR329" s="10">
        <f>+AN329/SUM(AL$27:AL329)-1</f>
        <v>5.5703845241699579E-2</v>
      </c>
    </row>
    <row r="330" spans="1:44" x14ac:dyDescent="0.25">
      <c r="A330" s="1">
        <v>40633</v>
      </c>
      <c r="B330">
        <v>8.468</v>
      </c>
      <c r="G330">
        <f t="shared" si="111"/>
        <v>1725.9046743737217</v>
      </c>
      <c r="H330">
        <f t="shared" si="112"/>
        <v>1665.1618037854844</v>
      </c>
      <c r="I330" s="5">
        <f t="shared" si="101"/>
        <v>0</v>
      </c>
      <c r="J330" s="6">
        <f>+H330+SUM($D$16:$E$16)-SUM($F$27:F330)</f>
        <v>8061.2363301012729</v>
      </c>
      <c r="K330" s="10">
        <f t="shared" si="113"/>
        <v>5.6136522122463006E-4</v>
      </c>
      <c r="L330" s="10">
        <f>+H330/SUM(F$27:F330)-1</f>
        <v>9.2679289466710557E-2</v>
      </c>
      <c r="M330">
        <v>6.3339999999999996</v>
      </c>
      <c r="R330">
        <f t="shared" si="114"/>
        <v>1402.4487254500575</v>
      </c>
      <c r="S330">
        <f t="shared" si="115"/>
        <v>1318.7093138576904</v>
      </c>
      <c r="T330" s="5">
        <f t="shared" si="102"/>
        <v>0</v>
      </c>
      <c r="U330" s="6">
        <f>+S330+SUM($D$17:$E$17)-SUM($Q$27:Q330)</f>
        <v>6648.9004191208478</v>
      </c>
      <c r="V330" s="10">
        <f t="shared" si="103"/>
        <v>-1.344637688626471E-3</v>
      </c>
      <c r="W330" s="10">
        <f>+S330/SUM(Q$27:Q330)-1</f>
        <v>3.8510061886896985E-2</v>
      </c>
      <c r="X330">
        <v>2.9470000000000001</v>
      </c>
      <c r="AC330">
        <f t="shared" si="116"/>
        <v>2440.8806047625835</v>
      </c>
      <c r="AD330">
        <f t="shared" si="117"/>
        <v>2356.6831746010039</v>
      </c>
      <c r="AE330" s="5">
        <f t="shared" si="104"/>
        <v>0</v>
      </c>
      <c r="AF330" s="6">
        <f>+AD330+SUM($D$18:$E$18)-SUM($AB$27:AB330)</f>
        <v>11950.794964074687</v>
      </c>
      <c r="AG330" s="10">
        <f t="shared" si="105"/>
        <v>-1.4699686809679369E-3</v>
      </c>
      <c r="AH330" s="10">
        <f>+AD330/SUM(AB$27:AB330)-1</f>
        <v>3.0970440176681935E-2</v>
      </c>
      <c r="AI330" s="6">
        <f t="shared" si="106"/>
        <v>0</v>
      </c>
      <c r="AL330" s="6">
        <f t="shared" si="107"/>
        <v>0</v>
      </c>
      <c r="AM330" s="6">
        <f t="shared" si="108"/>
        <v>5569.2340045863621</v>
      </c>
      <c r="AN330" s="6">
        <f t="shared" si="109"/>
        <v>5340.5542922441782</v>
      </c>
      <c r="AO330" s="5">
        <f t="shared" si="110"/>
        <v>0</v>
      </c>
      <c r="AP330" s="6">
        <f>+AN330+SUM($D$16:$E$18)-SUM($AL$27:AL330)</f>
        <v>26660.93171329681</v>
      </c>
      <c r="AQ330" s="10">
        <f t="shared" si="118"/>
        <v>-8.2535075787215639E-4</v>
      </c>
      <c r="AR330" s="10">
        <f>+AN330/SUM(AL$27:AL330)-1</f>
        <v>5.1368326926147567E-2</v>
      </c>
    </row>
    <row r="331" spans="1:44" x14ac:dyDescent="0.25">
      <c r="A331" s="1">
        <v>40634</v>
      </c>
      <c r="B331">
        <v>8.5860000000000003</v>
      </c>
      <c r="G331">
        <f t="shared" si="111"/>
        <v>1749.9548339835587</v>
      </c>
      <c r="H331">
        <f t="shared" si="112"/>
        <v>1688.3655228273699</v>
      </c>
      <c r="I331" s="5">
        <f t="shared" si="101"/>
        <v>0</v>
      </c>
      <c r="J331" s="6">
        <f>+H331+SUM($D$16:$E$16)-SUM($F$27:F331)</f>
        <v>8084.4400491431579</v>
      </c>
      <c r="K331" s="10">
        <f t="shared" si="113"/>
        <v>2.8784318052108571E-3</v>
      </c>
      <c r="L331" s="10">
        <f>+H331/SUM(F$27:F331)-1</f>
        <v>0.10790557148809365</v>
      </c>
      <c r="M331">
        <v>6.4219999999999997</v>
      </c>
      <c r="R331">
        <f t="shared" si="114"/>
        <v>1421.9333304136833</v>
      </c>
      <c r="S331">
        <f t="shared" si="115"/>
        <v>1337.0305041986246</v>
      </c>
      <c r="T331" s="5">
        <f t="shared" si="102"/>
        <v>0</v>
      </c>
      <c r="U331" s="6">
        <f>+S331+SUM($D$17:$E$17)-SUM($Q$27:Q331)</f>
        <v>6667.2216094617825</v>
      </c>
      <c r="V331" s="10">
        <f t="shared" si="103"/>
        <v>2.7555218436190465E-3</v>
      </c>
      <c r="W331" s="10">
        <f>+S331/SUM(Q$27:Q331)-1</f>
        <v>5.2938367135720421E-2</v>
      </c>
      <c r="X331">
        <v>2.9660000000000002</v>
      </c>
      <c r="AC331">
        <f t="shared" si="116"/>
        <v>2456.6175343487689</v>
      </c>
      <c r="AD331">
        <f t="shared" si="117"/>
        <v>2371.8772636126832</v>
      </c>
      <c r="AE331" s="5">
        <f t="shared" si="104"/>
        <v>0</v>
      </c>
      <c r="AF331" s="6">
        <f>+AD331+SUM($D$18:$E$18)-SUM($AB$27:AB331)</f>
        <v>11965.989053086367</v>
      </c>
      <c r="AG331" s="10">
        <f t="shared" si="105"/>
        <v>1.2713873058114444E-3</v>
      </c>
      <c r="AH331" s="10">
        <f>+AD331/SUM(AB$27:AB331)-1</f>
        <v>3.7617348342055879E-2</v>
      </c>
      <c r="AI331" s="6">
        <f t="shared" si="106"/>
        <v>0</v>
      </c>
      <c r="AL331" s="6">
        <f t="shared" si="107"/>
        <v>0</v>
      </c>
      <c r="AM331" s="6">
        <f t="shared" si="108"/>
        <v>5628.5056987460102</v>
      </c>
      <c r="AN331" s="6">
        <f t="shared" si="109"/>
        <v>5397.2732906386773</v>
      </c>
      <c r="AO331" s="5">
        <f t="shared" si="110"/>
        <v>0</v>
      </c>
      <c r="AP331" s="6">
        <f>+AN331+SUM($D$16:$E$18)-SUM($AL$27:AL331)</f>
        <v>26717.650711691309</v>
      </c>
      <c r="AQ331" s="10">
        <f t="shared" si="118"/>
        <v>2.1274199643297464E-3</v>
      </c>
      <c r="AR331" s="10">
        <f>+AN331/SUM(AL$27:AL331)-1</f>
        <v>6.2534313672795383E-2</v>
      </c>
    </row>
    <row r="332" spans="1:44" x14ac:dyDescent="0.25">
      <c r="A332" s="1">
        <v>40637</v>
      </c>
      <c r="B332">
        <v>8.5950000000000006</v>
      </c>
      <c r="G332">
        <f t="shared" si="111"/>
        <v>1751.7891681910885</v>
      </c>
      <c r="H332">
        <f t="shared" si="112"/>
        <v>1690.1352980085305</v>
      </c>
      <c r="I332" s="5">
        <f t="shared" si="101"/>
        <v>0</v>
      </c>
      <c r="J332" s="6">
        <f>+H332+SUM($D$16:$E$16)-SUM($F$27:F332)</f>
        <v>8086.209824324319</v>
      </c>
      <c r="K332" s="10">
        <f t="shared" si="113"/>
        <v>2.1891128765916257E-4</v>
      </c>
      <c r="L332" s="10">
        <f>+H332/SUM(F$27:F332)-1</f>
        <v>0.10906689808294479</v>
      </c>
      <c r="M332">
        <v>6.4249999999999998</v>
      </c>
      <c r="R332">
        <f t="shared" si="114"/>
        <v>1422.5975783101703</v>
      </c>
      <c r="S332">
        <f t="shared" si="115"/>
        <v>1337.6550902329745</v>
      </c>
      <c r="T332" s="5">
        <f t="shared" si="102"/>
        <v>0</v>
      </c>
      <c r="U332" s="6">
        <f>+S332+SUM($D$17:$E$17)-SUM($Q$27:Q332)</f>
        <v>6667.8461954961322</v>
      </c>
      <c r="V332" s="10">
        <f t="shared" si="103"/>
        <v>9.3680107087434905E-5</v>
      </c>
      <c r="W332" s="10">
        <f>+S332/SUM(Q$27:Q332)-1</f>
        <v>5.3430241178293869E-2</v>
      </c>
      <c r="X332">
        <v>2.9649999999999999</v>
      </c>
      <c r="AC332">
        <f t="shared" si="116"/>
        <v>2455.7892748968638</v>
      </c>
      <c r="AD332">
        <f t="shared" si="117"/>
        <v>2371.0775747173316</v>
      </c>
      <c r="AE332" s="5">
        <f t="shared" si="104"/>
        <v>0</v>
      </c>
      <c r="AF332" s="6">
        <f>+AD332+SUM($D$18:$E$18)-SUM($AB$27:AB332)</f>
        <v>11965.189364191016</v>
      </c>
      <c r="AG332" s="10">
        <f t="shared" si="105"/>
        <v>-6.6830154348607174E-5</v>
      </c>
      <c r="AH332" s="10">
        <f>+AD332/SUM(AB$27:AB332)-1</f>
        <v>3.7267511070194104E-2</v>
      </c>
      <c r="AI332" s="6">
        <f t="shared" si="106"/>
        <v>0</v>
      </c>
      <c r="AL332" s="6">
        <f t="shared" si="107"/>
        <v>0</v>
      </c>
      <c r="AM332" s="6">
        <f t="shared" si="108"/>
        <v>5630.1760213981233</v>
      </c>
      <c r="AN332" s="6">
        <f t="shared" si="109"/>
        <v>5398.8679629588369</v>
      </c>
      <c r="AO332" s="5">
        <f t="shared" si="110"/>
        <v>0</v>
      </c>
      <c r="AP332" s="6">
        <f>+AN332+SUM($D$16:$E$18)-SUM($AL$27:AL332)</f>
        <v>26719.245384011469</v>
      </c>
      <c r="AQ332" s="10">
        <f t="shared" si="118"/>
        <v>5.9686098054401171E-5</v>
      </c>
      <c r="AR332" s="10">
        <f>+AN332/SUM(AL$27:AL332)-1</f>
        <v>6.2848248870809531E-2</v>
      </c>
    </row>
    <row r="333" spans="1:44" x14ac:dyDescent="0.25">
      <c r="A333" s="1">
        <v>40638</v>
      </c>
      <c r="B333">
        <v>8.6170000000000009</v>
      </c>
      <c r="G333">
        <f t="shared" si="111"/>
        <v>1756.2730962539395</v>
      </c>
      <c r="H333">
        <f t="shared" si="112"/>
        <v>1694.4614151180347</v>
      </c>
      <c r="I333" s="5">
        <f t="shared" si="101"/>
        <v>0</v>
      </c>
      <c r="J333" s="6">
        <f>+H333+SUM($D$16:$E$16)-SUM($F$27:F333)</f>
        <v>8090.5359414338227</v>
      </c>
      <c r="K333" s="10">
        <f t="shared" si="113"/>
        <v>5.3499936354484134E-4</v>
      </c>
      <c r="L333" s="10">
        <f>+H333/SUM(F$27:F333)-1</f>
        <v>0.11190569642591464</v>
      </c>
      <c r="M333">
        <v>6.4219999999999997</v>
      </c>
      <c r="R333">
        <f t="shared" si="114"/>
        <v>1421.9333304136831</v>
      </c>
      <c r="S333">
        <f t="shared" si="115"/>
        <v>1337.0305041986244</v>
      </c>
      <c r="T333" s="5">
        <f t="shared" si="102"/>
        <v>0</v>
      </c>
      <c r="U333" s="6">
        <f>+S333+SUM($D$17:$E$17)-SUM($Q$27:Q333)</f>
        <v>6667.2216094617825</v>
      </c>
      <c r="V333" s="10">
        <f t="shared" si="103"/>
        <v>-9.367133194693178E-5</v>
      </c>
      <c r="W333" s="10">
        <f>+S333/SUM(Q$27:Q333)-1</f>
        <v>5.2938367135720199E-2</v>
      </c>
      <c r="X333">
        <v>2.964</v>
      </c>
      <c r="AC333">
        <f t="shared" si="116"/>
        <v>2454.9610154449597</v>
      </c>
      <c r="AD333">
        <f t="shared" si="117"/>
        <v>2370.2778858219804</v>
      </c>
      <c r="AE333" s="5">
        <f t="shared" si="104"/>
        <v>0</v>
      </c>
      <c r="AF333" s="6">
        <f>+AD333+SUM($D$18:$E$18)-SUM($AB$27:AB333)</f>
        <v>11964.389675295664</v>
      </c>
      <c r="AG333" s="10">
        <f t="shared" si="105"/>
        <v>-6.683462091661152E-5</v>
      </c>
      <c r="AH333" s="10">
        <f>+AD333/SUM(AB$27:AB333)-1</f>
        <v>3.6917673798332329E-2</v>
      </c>
      <c r="AI333" s="6">
        <f t="shared" si="106"/>
        <v>0</v>
      </c>
      <c r="AL333" s="6">
        <f t="shared" si="107"/>
        <v>0</v>
      </c>
      <c r="AM333" s="6">
        <f t="shared" si="108"/>
        <v>5633.1674421125826</v>
      </c>
      <c r="AN333" s="6">
        <f t="shared" si="109"/>
        <v>5401.7698051386396</v>
      </c>
      <c r="AO333" s="5">
        <f t="shared" si="110"/>
        <v>0</v>
      </c>
      <c r="AP333" s="6">
        <f>+AN333+SUM($D$16:$E$18)-SUM($AL$27:AL333)</f>
        <v>26722.147226191271</v>
      </c>
      <c r="AQ333" s="10">
        <f t="shared" si="118"/>
        <v>1.086049451657356E-4</v>
      </c>
      <c r="AR333" s="10">
        <f>+AN333/SUM(AL$27:AL333)-1</f>
        <v>6.341952008923224E-2</v>
      </c>
    </row>
    <row r="334" spans="1:44" x14ac:dyDescent="0.25">
      <c r="A334" s="1">
        <v>40639</v>
      </c>
      <c r="B334">
        <v>8.5990000000000002</v>
      </c>
      <c r="G334">
        <f t="shared" si="111"/>
        <v>1752.6044278388795</v>
      </c>
      <c r="H334">
        <f t="shared" si="112"/>
        <v>1690.9218647557129</v>
      </c>
      <c r="I334" s="5">
        <f t="shared" si="101"/>
        <v>0</v>
      </c>
      <c r="J334" s="6">
        <f>+H334+SUM($D$16:$E$16)-SUM($F$27:F334)</f>
        <v>8086.9963910715023</v>
      </c>
      <c r="K334" s="10">
        <f t="shared" si="113"/>
        <v>-4.374926936784318E-4</v>
      </c>
      <c r="L334" s="10">
        <f>+H334/SUM(F$27:F334)-1</f>
        <v>0.10958304323621193</v>
      </c>
      <c r="M334">
        <v>6.4489999999999998</v>
      </c>
      <c r="R334">
        <f t="shared" si="114"/>
        <v>1427.9115614820685</v>
      </c>
      <c r="S334">
        <f t="shared" si="115"/>
        <v>1342.6517785077747</v>
      </c>
      <c r="T334" s="5">
        <f t="shared" si="102"/>
        <v>0</v>
      </c>
      <c r="U334" s="6">
        <f>+S334+SUM($D$17:$E$17)-SUM($Q$27:Q334)</f>
        <v>6672.8428837709325</v>
      </c>
      <c r="V334" s="10">
        <f t="shared" si="103"/>
        <v>8.4312096378691415E-4</v>
      </c>
      <c r="W334" s="10">
        <f>+S334/SUM(Q$27:Q334)-1</f>
        <v>5.7365233518881897E-2</v>
      </c>
      <c r="X334">
        <v>2.9489999999999998</v>
      </c>
      <c r="AC334">
        <f t="shared" si="116"/>
        <v>2442.5371236663918</v>
      </c>
      <c r="AD334">
        <f t="shared" si="117"/>
        <v>2358.2825523917072</v>
      </c>
      <c r="AE334" s="5">
        <f t="shared" si="104"/>
        <v>0</v>
      </c>
      <c r="AF334" s="6">
        <f>+AD334+SUM($D$18:$E$18)-SUM($AB$27:AB334)</f>
        <v>11952.394341865391</v>
      </c>
      <c r="AG334" s="10">
        <f t="shared" si="105"/>
        <v>-1.0025863212264063E-3</v>
      </c>
      <c r="AH334" s="10">
        <f>+AD334/SUM(AB$27:AB334)-1</f>
        <v>3.1670114720405707E-2</v>
      </c>
      <c r="AI334" s="6">
        <f t="shared" si="106"/>
        <v>0</v>
      </c>
      <c r="AL334" s="6">
        <f t="shared" si="107"/>
        <v>0</v>
      </c>
      <c r="AM334" s="6">
        <f t="shared" si="108"/>
        <v>5623.0531129873398</v>
      </c>
      <c r="AN334" s="6">
        <f t="shared" si="109"/>
        <v>5391.8561956551948</v>
      </c>
      <c r="AO334" s="5">
        <f t="shared" si="110"/>
        <v>0</v>
      </c>
      <c r="AP334" s="6">
        <f>+AN334+SUM($D$16:$E$18)-SUM($AL$27:AL334)</f>
        <v>26712.233616707825</v>
      </c>
      <c r="AQ334" s="10">
        <f t="shared" si="118"/>
        <v>-3.7098850625782998E-4</v>
      </c>
      <c r="AR334" s="10">
        <f>+AN334/SUM(AL$27:AL334)-1</f>
        <v>6.1467877161166751E-2</v>
      </c>
    </row>
    <row r="335" spans="1:44" x14ac:dyDescent="0.25">
      <c r="A335" s="1">
        <v>40640</v>
      </c>
      <c r="B335">
        <v>8.6219999999999999</v>
      </c>
      <c r="G335">
        <f t="shared" si="111"/>
        <v>1757.292170813678</v>
      </c>
      <c r="H335">
        <f t="shared" si="112"/>
        <v>1695.4446235520124</v>
      </c>
      <c r="I335" s="5">
        <f t="shared" si="101"/>
        <v>0</v>
      </c>
      <c r="J335" s="6">
        <f>+H335+SUM($D$16:$E$16)-SUM($F$27:F335)</f>
        <v>8091.5191498678005</v>
      </c>
      <c r="K335" s="10">
        <f t="shared" si="113"/>
        <v>5.5926311544940432E-4</v>
      </c>
      <c r="L335" s="10">
        <f>+H335/SUM(F$27:F335)-1</f>
        <v>0.1125508778674984</v>
      </c>
      <c r="M335">
        <v>6.4269999999999996</v>
      </c>
      <c r="R335">
        <f t="shared" si="114"/>
        <v>1423.0404102411619</v>
      </c>
      <c r="S335">
        <f t="shared" si="115"/>
        <v>1338.071480922541</v>
      </c>
      <c r="T335" s="5">
        <f t="shared" si="102"/>
        <v>0</v>
      </c>
      <c r="U335" s="6">
        <f>+S335+SUM($D$17:$E$17)-SUM($Q$27:Q335)</f>
        <v>6668.2625861856986</v>
      </c>
      <c r="V335" s="10">
        <f t="shared" si="103"/>
        <v>-6.8640872638758843E-4</v>
      </c>
      <c r="W335" s="10">
        <f>+S335/SUM(Q$27:Q335)-1</f>
        <v>5.3758157206675872E-2</v>
      </c>
      <c r="X335">
        <v>2.956</v>
      </c>
      <c r="AC335">
        <f t="shared" si="116"/>
        <v>2448.3349398297232</v>
      </c>
      <c r="AD335">
        <f t="shared" si="117"/>
        <v>2363.880374659168</v>
      </c>
      <c r="AE335" s="5">
        <f t="shared" si="104"/>
        <v>0</v>
      </c>
      <c r="AF335" s="6">
        <f>+AD335+SUM($D$18:$E$18)-SUM($AB$27:AB335)</f>
        <v>11957.992164132851</v>
      </c>
      <c r="AG335" s="10">
        <f t="shared" si="105"/>
        <v>4.6834317102906198E-4</v>
      </c>
      <c r="AH335" s="10">
        <f>+AD335/SUM(AB$27:AB335)-1</f>
        <v>3.411897562343813E-2</v>
      </c>
      <c r="AI335" s="6">
        <f t="shared" si="106"/>
        <v>0</v>
      </c>
      <c r="AL335" s="6">
        <f t="shared" si="107"/>
        <v>0</v>
      </c>
      <c r="AM335" s="6">
        <f t="shared" si="108"/>
        <v>5628.6675208845627</v>
      </c>
      <c r="AN335" s="6">
        <f t="shared" si="109"/>
        <v>5397.3964791337221</v>
      </c>
      <c r="AO335" s="5">
        <f t="shared" si="110"/>
        <v>0</v>
      </c>
      <c r="AP335" s="6">
        <f>+AN335+SUM($D$16:$E$18)-SUM($AL$27:AL335)</f>
        <v>26717.773900186352</v>
      </c>
      <c r="AQ335" s="10">
        <f t="shared" si="118"/>
        <v>2.0740622285742027E-4</v>
      </c>
      <c r="AR335" s="10">
        <f>+AN335/SUM(AL$27:AL335)-1</f>
        <v>6.255856517832159E-2</v>
      </c>
    </row>
    <row r="336" spans="1:44" x14ac:dyDescent="0.25">
      <c r="A336" s="1">
        <v>40641</v>
      </c>
      <c r="B336">
        <v>8.5630000000000006</v>
      </c>
      <c r="C336">
        <f>+$C$16</f>
        <v>60</v>
      </c>
      <c r="D336" s="7">
        <f>+$H$16</f>
        <v>0.66694736842105262</v>
      </c>
      <c r="E336" s="7">
        <f>+$J$16</f>
        <v>0.46199999999999997</v>
      </c>
      <c r="F336" s="6">
        <f>+C336-D336-E336</f>
        <v>58.871052631578941</v>
      </c>
      <c r="G336">
        <f t="shared" si="111"/>
        <v>1804.1381436403387</v>
      </c>
      <c r="H336">
        <f t="shared" si="112"/>
        <v>1742.7138166626489</v>
      </c>
      <c r="I336" s="5">
        <f t="shared" si="101"/>
        <v>267120</v>
      </c>
      <c r="J336" s="6">
        <f>+H336+SUM($D$16:$E$16)-SUM($F$27:F336)</f>
        <v>8079.917290346858</v>
      </c>
      <c r="K336" s="10">
        <f t="shared" si="113"/>
        <v>-1.4338295820670588E-3</v>
      </c>
      <c r="L336" s="10">
        <f>+H336/SUM(F$27:F336)-1</f>
        <v>0.10103464828741537</v>
      </c>
      <c r="M336">
        <v>6.4580000000000002</v>
      </c>
      <c r="N336">
        <f>+$C$17</f>
        <v>50</v>
      </c>
      <c r="O336" s="7">
        <f>+$H$17</f>
        <v>0.5557894736842105</v>
      </c>
      <c r="P336" s="7">
        <f>+$J$17</f>
        <v>0.38500000000000001</v>
      </c>
      <c r="Q336" s="6">
        <f>+N336-O336-P336</f>
        <v>49.059210526315795</v>
      </c>
      <c r="R336">
        <f t="shared" si="114"/>
        <v>1479.90430517153</v>
      </c>
      <c r="S336">
        <f t="shared" si="115"/>
        <v>1393.5847471371405</v>
      </c>
      <c r="T336" s="5">
        <f t="shared" si="102"/>
        <v>222600</v>
      </c>
      <c r="U336" s="6">
        <f>+S336+SUM($D$17:$E$17)-SUM($Q$27:Q336)</f>
        <v>6674.7166418739826</v>
      </c>
      <c r="V336" s="10">
        <f t="shared" si="103"/>
        <v>9.6787665525566169E-4</v>
      </c>
      <c r="W336" s="10">
        <f>+S336/SUM(Q$27:Q336)-1</f>
        <v>5.665209551721917E-2</v>
      </c>
      <c r="X336">
        <v>2.9409999999999998</v>
      </c>
      <c r="Y336">
        <f>+$C$18</f>
        <v>90</v>
      </c>
      <c r="Z336" s="7">
        <f>+$H$18</f>
        <v>1.0004210526315789</v>
      </c>
      <c r="AA336" s="7">
        <f>+$J$18</f>
        <v>0.69300000000000006</v>
      </c>
      <c r="AB336" s="6">
        <f>+Y336-Z336-AA336</f>
        <v>88.306578947368422</v>
      </c>
      <c r="AC336">
        <f t="shared" si="116"/>
        <v>2524.2176269985239</v>
      </c>
      <c r="AD336">
        <f t="shared" si="117"/>
        <v>2440.1916201762633</v>
      </c>
      <c r="AE336" s="5">
        <f t="shared" si="104"/>
        <v>400680</v>
      </c>
      <c r="AF336" s="6">
        <f>+AD336+SUM($D$18:$E$18)-SUM($AB$27:AB336)</f>
        <v>11945.996830702579</v>
      </c>
      <c r="AG336" s="10">
        <f t="shared" si="105"/>
        <v>-1.0031227036801926E-3</v>
      </c>
      <c r="AH336" s="10">
        <f>+AD336/SUM(AB$27:AB336)-1</f>
        <v>2.7797563618277898E-2</v>
      </c>
      <c r="AI336" s="6">
        <f t="shared" si="106"/>
        <v>200</v>
      </c>
      <c r="AL336" s="6">
        <f t="shared" si="107"/>
        <v>196.23684210526315</v>
      </c>
      <c r="AM336" s="6">
        <f t="shared" si="108"/>
        <v>5808.2600758103927</v>
      </c>
      <c r="AN336" s="6">
        <f t="shared" si="109"/>
        <v>5576.4901839760532</v>
      </c>
      <c r="AO336" s="5">
        <f t="shared" si="110"/>
        <v>890400</v>
      </c>
      <c r="AP336" s="6">
        <f>+AN336+SUM($D$16:$E$18)-SUM($AL$27:AL336)</f>
        <v>26700.630762923422</v>
      </c>
      <c r="AQ336" s="10">
        <f t="shared" si="118"/>
        <v>-6.416379346189105E-4</v>
      </c>
      <c r="AR336" s="10">
        <f>+AN336/SUM(AL$27:AL336)-1</f>
        <v>5.6982330068119813E-2</v>
      </c>
    </row>
    <row r="337" spans="1:44" x14ac:dyDescent="0.25">
      <c r="A337" s="1">
        <v>40644</v>
      </c>
      <c r="B337">
        <v>8.5169999999999995</v>
      </c>
      <c r="G337">
        <f t="shared" si="111"/>
        <v>1794.446405393526</v>
      </c>
      <c r="H337">
        <f t="shared" si="112"/>
        <v>1733.3520467728342</v>
      </c>
      <c r="I337" s="5">
        <f t="shared" si="101"/>
        <v>0</v>
      </c>
      <c r="J337" s="6">
        <f>+H337+SUM($D$16:$E$16)-SUM($F$27:F337)</f>
        <v>8070.5555204570437</v>
      </c>
      <c r="K337" s="10">
        <f t="shared" si="113"/>
        <v>-1.1586467476589757E-3</v>
      </c>
      <c r="L337" s="10">
        <f>+H337/SUM(F$27:F337)-1</f>
        <v>9.5119946217904427E-2</v>
      </c>
      <c r="M337">
        <v>6.4420000000000002</v>
      </c>
      <c r="R337">
        <f t="shared" si="114"/>
        <v>1476.237772362186</v>
      </c>
      <c r="S337">
        <f t="shared" si="115"/>
        <v>1390.1320751095477</v>
      </c>
      <c r="T337" s="5">
        <f t="shared" si="102"/>
        <v>0</v>
      </c>
      <c r="U337" s="6">
        <f>+S337+SUM($D$17:$E$17)-SUM($Q$27:Q337)</f>
        <v>6671.26396984639</v>
      </c>
      <c r="V337" s="10">
        <f t="shared" si="103"/>
        <v>-5.1727619505703704E-4</v>
      </c>
      <c r="W337" s="10">
        <f>+S337/SUM(Q$27:Q337)-1</f>
        <v>5.4034190046752251E-2</v>
      </c>
      <c r="X337">
        <v>2.9449999999999998</v>
      </c>
      <c r="AC337">
        <f t="shared" si="116"/>
        <v>2527.6507689597593</v>
      </c>
      <c r="AD337">
        <f t="shared" si="117"/>
        <v>2443.5104799112869</v>
      </c>
      <c r="AE337" s="5">
        <f t="shared" si="104"/>
        <v>0</v>
      </c>
      <c r="AF337" s="6">
        <f>+AD337+SUM($D$18:$E$18)-SUM($AB$27:AB337)</f>
        <v>11949.315690437603</v>
      </c>
      <c r="AG337" s="10">
        <f t="shared" si="105"/>
        <v>2.7782191658487498E-4</v>
      </c>
      <c r="AH337" s="10">
        <f>+AD337/SUM(AB$27:AB337)-1</f>
        <v>2.9195452178112369E-2</v>
      </c>
      <c r="AI337" s="6">
        <f t="shared" si="106"/>
        <v>0</v>
      </c>
      <c r="AL337" s="6">
        <f t="shared" si="107"/>
        <v>0</v>
      </c>
      <c r="AM337" s="6">
        <f t="shared" si="108"/>
        <v>5798.3349467154712</v>
      </c>
      <c r="AN337" s="6">
        <f t="shared" si="109"/>
        <v>5566.9946017936691</v>
      </c>
      <c r="AO337" s="5">
        <f t="shared" si="110"/>
        <v>0</v>
      </c>
      <c r="AP337" s="6">
        <f>+AN337+SUM($D$16:$E$18)-SUM($AL$27:AL337)</f>
        <v>26691.135180741036</v>
      </c>
      <c r="AQ337" s="10">
        <f t="shared" si="118"/>
        <v>-3.5563138064786948E-4</v>
      </c>
      <c r="AR337" s="10">
        <f>+AN337/SUM(AL$27:AL337)-1</f>
        <v>5.5182512934158101E-2</v>
      </c>
    </row>
    <row r="338" spans="1:44" x14ac:dyDescent="0.25">
      <c r="A338" s="1">
        <v>40645</v>
      </c>
      <c r="B338">
        <v>8.3480000000000008</v>
      </c>
      <c r="G338">
        <f t="shared" si="111"/>
        <v>1758.8398018345845</v>
      </c>
      <c r="H338">
        <f t="shared" si="112"/>
        <v>1698.9577182646028</v>
      </c>
      <c r="I338" s="5">
        <f t="shared" si="101"/>
        <v>0</v>
      </c>
      <c r="J338" s="6">
        <f>+H338+SUM($D$16:$E$16)-SUM($F$27:F338)</f>
        <v>8036.1611919488123</v>
      </c>
      <c r="K338" s="10">
        <f t="shared" si="113"/>
        <v>-4.2617052098891106E-3</v>
      </c>
      <c r="L338" s="10">
        <f>+H338/SUM(F$27:F338)-1</f>
        <v>7.3389845136440979E-2</v>
      </c>
      <c r="M338">
        <v>6.3579999999999997</v>
      </c>
      <c r="R338">
        <f t="shared" si="114"/>
        <v>1456.9884751131292</v>
      </c>
      <c r="S338">
        <f t="shared" si="115"/>
        <v>1372.0055469646854</v>
      </c>
      <c r="T338" s="5">
        <f t="shared" si="102"/>
        <v>0</v>
      </c>
      <c r="U338" s="6">
        <f>+S338+SUM($D$17:$E$17)-SUM($Q$27:Q338)</f>
        <v>6653.1374417015268</v>
      </c>
      <c r="V338" s="10">
        <f t="shared" si="103"/>
        <v>-2.7171055180538195E-3</v>
      </c>
      <c r="W338" s="10">
        <f>+S338/SUM(Q$27:Q338)-1</f>
        <v>4.0290186326800592E-2</v>
      </c>
      <c r="X338">
        <v>2.9289999999999998</v>
      </c>
      <c r="AC338">
        <f t="shared" si="116"/>
        <v>2513.9182011148168</v>
      </c>
      <c r="AD338">
        <f t="shared" si="117"/>
        <v>2430.2350409711917</v>
      </c>
      <c r="AE338" s="5">
        <f t="shared" si="104"/>
        <v>0</v>
      </c>
      <c r="AF338" s="6">
        <f>+AD338+SUM($D$18:$E$18)-SUM($AB$27:AB338)</f>
        <v>11936.040251497507</v>
      </c>
      <c r="AG338" s="10">
        <f t="shared" si="105"/>
        <v>-1.1109790120216179E-3</v>
      </c>
      <c r="AH338" s="10">
        <f>+AD338/SUM(AB$27:AB338)-1</f>
        <v>2.3603897938774487E-2</v>
      </c>
      <c r="AI338" s="6">
        <f t="shared" si="106"/>
        <v>0</v>
      </c>
      <c r="AL338" s="6">
        <f t="shared" si="107"/>
        <v>0</v>
      </c>
      <c r="AM338" s="6">
        <f t="shared" si="108"/>
        <v>5729.7464780625305</v>
      </c>
      <c r="AN338" s="6">
        <f t="shared" si="109"/>
        <v>5501.1983062004801</v>
      </c>
      <c r="AO338" s="5">
        <f t="shared" si="110"/>
        <v>0</v>
      </c>
      <c r="AP338" s="6">
        <f>+AN338+SUM($D$16:$E$18)-SUM($AL$27:AL338)</f>
        <v>26625.338885147848</v>
      </c>
      <c r="AQ338" s="10">
        <f t="shared" si="118"/>
        <v>-2.4650991854652249E-3</v>
      </c>
      <c r="AR338" s="10">
        <f>+AN338/SUM(AL$27:AL338)-1</f>
        <v>4.2711313392593819E-2</v>
      </c>
    </row>
    <row r="339" spans="1:44" x14ac:dyDescent="0.25">
      <c r="A339" s="1">
        <v>40646</v>
      </c>
      <c r="B339">
        <v>8.3919999999999995</v>
      </c>
      <c r="G339">
        <f t="shared" si="111"/>
        <v>1768.1101601576222</v>
      </c>
      <c r="H339">
        <f t="shared" si="112"/>
        <v>1707.9124546809467</v>
      </c>
      <c r="I339" s="5">
        <f t="shared" si="101"/>
        <v>0</v>
      </c>
      <c r="J339" s="6">
        <f>+H339+SUM($D$16:$E$16)-SUM($F$27:F339)</f>
        <v>8045.1159283651568</v>
      </c>
      <c r="K339" s="10">
        <f t="shared" si="113"/>
        <v>1.114305226395329E-3</v>
      </c>
      <c r="L339" s="10">
        <f>+H339/SUM(F$27:F339)-1</f>
        <v>7.9047386246407614E-2</v>
      </c>
      <c r="M339">
        <v>6.399</v>
      </c>
      <c r="R339">
        <f t="shared" si="114"/>
        <v>1466.3839654370738</v>
      </c>
      <c r="S339">
        <f t="shared" si="115"/>
        <v>1380.8530190353922</v>
      </c>
      <c r="T339" s="5">
        <f t="shared" si="102"/>
        <v>0</v>
      </c>
      <c r="U339" s="6">
        <f>+S339+SUM($D$17:$E$17)-SUM($Q$27:Q339)</f>
        <v>6661.984913772234</v>
      </c>
      <c r="V339" s="10">
        <f t="shared" si="103"/>
        <v>1.3298195247331002E-3</v>
      </c>
      <c r="W339" s="10">
        <f>+S339/SUM(Q$27:Q339)-1</f>
        <v>4.6998569094872433E-2</v>
      </c>
      <c r="X339">
        <v>2.9380000000000002</v>
      </c>
      <c r="AC339">
        <f t="shared" si="116"/>
        <v>2521.6427705275978</v>
      </c>
      <c r="AD339">
        <f t="shared" si="117"/>
        <v>2437.7024753749956</v>
      </c>
      <c r="AE339" s="5">
        <f t="shared" si="104"/>
        <v>0</v>
      </c>
      <c r="AF339" s="6">
        <f>+AD339+SUM($D$18:$E$18)-SUM($AB$27:AB339)</f>
        <v>11943.507685901312</v>
      </c>
      <c r="AG339" s="10">
        <f t="shared" si="105"/>
        <v>6.2562074578020876E-4</v>
      </c>
      <c r="AH339" s="10">
        <f>+AD339/SUM(AB$27:AB339)-1</f>
        <v>2.6749147198402268E-2</v>
      </c>
      <c r="AI339" s="6">
        <f t="shared" si="106"/>
        <v>0</v>
      </c>
      <c r="AL339" s="6">
        <f t="shared" si="107"/>
        <v>0</v>
      </c>
      <c r="AM339" s="6">
        <f t="shared" si="108"/>
        <v>5756.1368961222943</v>
      </c>
      <c r="AN339" s="6">
        <f t="shared" si="109"/>
        <v>5526.467949091335</v>
      </c>
      <c r="AO339" s="5">
        <f t="shared" si="110"/>
        <v>0</v>
      </c>
      <c r="AP339" s="6">
        <f>+AN339+SUM($D$16:$E$18)-SUM($AL$27:AL339)</f>
        <v>26650.608528038701</v>
      </c>
      <c r="AQ339" s="10">
        <f t="shared" si="118"/>
        <v>9.4908248867198175E-4</v>
      </c>
      <c r="AR339" s="10">
        <f>+AN339/SUM(AL$27:AL339)-1</f>
        <v>4.7500986671229706E-2</v>
      </c>
    </row>
    <row r="340" spans="1:44" x14ac:dyDescent="0.25">
      <c r="A340" s="1">
        <v>40647</v>
      </c>
      <c r="B340">
        <v>8.3989999999999991</v>
      </c>
      <c r="G340">
        <f t="shared" si="111"/>
        <v>1769.5849898908327</v>
      </c>
      <c r="H340">
        <f t="shared" si="112"/>
        <v>1709.3370718380922</v>
      </c>
      <c r="I340" s="5">
        <f t="shared" si="101"/>
        <v>0</v>
      </c>
      <c r="J340" s="6">
        <f>+H340+SUM($D$16:$E$16)-SUM($F$27:F340)</f>
        <v>8046.5405455223017</v>
      </c>
      <c r="K340" s="10">
        <f t="shared" si="113"/>
        <v>1.7707851196058222E-4</v>
      </c>
      <c r="L340" s="10">
        <f>+H340/SUM(F$27:F340)-1</f>
        <v>7.9947449604811149E-2</v>
      </c>
      <c r="M340">
        <v>6.36</v>
      </c>
      <c r="R340">
        <f t="shared" si="114"/>
        <v>1457.4467917142977</v>
      </c>
      <c r="S340">
        <f t="shared" si="115"/>
        <v>1372.4371309681349</v>
      </c>
      <c r="T340" s="5">
        <f t="shared" si="102"/>
        <v>0</v>
      </c>
      <c r="U340" s="6">
        <f>+S340+SUM($D$17:$E$17)-SUM($Q$27:Q340)</f>
        <v>6653.5690257049764</v>
      </c>
      <c r="V340" s="10">
        <f t="shared" si="103"/>
        <v>-1.2632703580368609E-3</v>
      </c>
      <c r="W340" s="10">
        <f>+S340/SUM(Q$27:Q340)-1</f>
        <v>4.0617424510609235E-2</v>
      </c>
      <c r="X340">
        <v>2.95</v>
      </c>
      <c r="AC340">
        <f t="shared" si="116"/>
        <v>2531.9421964113048</v>
      </c>
      <c r="AD340">
        <f t="shared" si="117"/>
        <v>2447.6590545800673</v>
      </c>
      <c r="AE340" s="5">
        <f t="shared" si="104"/>
        <v>0</v>
      </c>
      <c r="AF340" s="6">
        <f>+AD340+SUM($D$18:$E$18)-SUM($AB$27:AB340)</f>
        <v>11953.464265106384</v>
      </c>
      <c r="AG340" s="10">
        <f t="shared" si="105"/>
        <v>8.3363945223768887E-4</v>
      </c>
      <c r="AH340" s="10">
        <f>+AD340/SUM(AB$27:AB340)-1</f>
        <v>3.0942812877905679E-2</v>
      </c>
      <c r="AI340" s="6">
        <f t="shared" si="106"/>
        <v>0</v>
      </c>
      <c r="AL340" s="6">
        <f t="shared" si="107"/>
        <v>0</v>
      </c>
      <c r="AM340" s="6">
        <f t="shared" si="108"/>
        <v>5758.9739780164346</v>
      </c>
      <c r="AN340" s="6">
        <f t="shared" si="109"/>
        <v>5529.4332573862939</v>
      </c>
      <c r="AO340" s="5">
        <f t="shared" si="110"/>
        <v>0</v>
      </c>
      <c r="AP340" s="6">
        <f>+AN340+SUM($D$16:$E$18)-SUM($AL$27:AL340)</f>
        <v>26653.57383633366</v>
      </c>
      <c r="AQ340" s="10">
        <f t="shared" si="118"/>
        <v>1.112660632809348E-4</v>
      </c>
      <c r="AR340" s="10">
        <f>+AN340/SUM(AL$27:AL340)-1</f>
        <v>4.8063038852363515E-2</v>
      </c>
    </row>
    <row r="341" spans="1:44" x14ac:dyDescent="0.25">
      <c r="A341" s="1">
        <v>40648</v>
      </c>
      <c r="B341">
        <v>8.4139999999999997</v>
      </c>
      <c r="G341">
        <f t="shared" si="111"/>
        <v>1772.7453393191413</v>
      </c>
      <c r="H341">
        <f t="shared" si="112"/>
        <v>1712.3898228891189</v>
      </c>
      <c r="I341" s="5">
        <f t="shared" si="101"/>
        <v>0</v>
      </c>
      <c r="J341" s="6">
        <f>+H341+SUM($D$16:$E$16)-SUM($F$27:F341)</f>
        <v>8049.5932965733291</v>
      </c>
      <c r="K341" s="10">
        <f t="shared" si="113"/>
        <v>3.7938677295623613E-4</v>
      </c>
      <c r="L341" s="10">
        <f>+H341/SUM(F$27:F341)-1</f>
        <v>8.1876156801391042E-2</v>
      </c>
      <c r="M341">
        <v>6.3769999999999998</v>
      </c>
      <c r="R341">
        <f t="shared" si="114"/>
        <v>1461.3424828242255</v>
      </c>
      <c r="S341">
        <f t="shared" si="115"/>
        <v>1376.105594997452</v>
      </c>
      <c r="T341" s="5">
        <f t="shared" si="102"/>
        <v>0</v>
      </c>
      <c r="U341" s="6">
        <f>+S341+SUM($D$17:$E$17)-SUM($Q$27:Q341)</f>
        <v>6657.2374897342943</v>
      </c>
      <c r="V341" s="10">
        <f t="shared" si="103"/>
        <v>5.5135281758489363E-4</v>
      </c>
      <c r="W341" s="10">
        <f>+S341/SUM(Q$27:Q341)-1</f>
        <v>4.3398949072980253E-2</v>
      </c>
      <c r="X341">
        <v>2.9740000000000002</v>
      </c>
      <c r="AC341">
        <f t="shared" si="116"/>
        <v>2552.5410481787189</v>
      </c>
      <c r="AD341">
        <f t="shared" si="117"/>
        <v>2467.5722129902106</v>
      </c>
      <c r="AE341" s="5">
        <f t="shared" si="104"/>
        <v>0</v>
      </c>
      <c r="AF341" s="6">
        <f>+AD341+SUM($D$18:$E$18)-SUM($AB$27:AB341)</f>
        <v>11973.377423516526</v>
      </c>
      <c r="AG341" s="10">
        <f t="shared" si="105"/>
        <v>1.6658901527208947E-3</v>
      </c>
      <c r="AH341" s="10">
        <f>+AD341/SUM(AB$27:AB341)-1</f>
        <v>3.9330144236912501E-2</v>
      </c>
      <c r="AI341" s="6">
        <f t="shared" si="106"/>
        <v>0</v>
      </c>
      <c r="AL341" s="6">
        <f t="shared" si="107"/>
        <v>0</v>
      </c>
      <c r="AM341" s="6">
        <f t="shared" si="108"/>
        <v>5786.6288703220853</v>
      </c>
      <c r="AN341" s="6">
        <f t="shared" si="109"/>
        <v>5556.0676308767815</v>
      </c>
      <c r="AO341" s="5">
        <f t="shared" si="110"/>
        <v>0</v>
      </c>
      <c r="AP341" s="6">
        <f>+AN341+SUM($D$16:$E$18)-SUM($AL$27:AL341)</f>
        <v>26680.208209824148</v>
      </c>
      <c r="AQ341" s="10">
        <f t="shared" si="118"/>
        <v>9.9927963334422998E-4</v>
      </c>
      <c r="AR341" s="10">
        <f>+AN341/SUM(AL$27:AL341)-1</f>
        <v>5.3111386688207585E-2</v>
      </c>
    </row>
    <row r="342" spans="1:44" x14ac:dyDescent="0.25">
      <c r="A342" s="1">
        <v>40651</v>
      </c>
      <c r="B342">
        <v>8.4139999999999997</v>
      </c>
      <c r="G342">
        <f t="shared" si="111"/>
        <v>1772.7453393191413</v>
      </c>
      <c r="H342">
        <f t="shared" si="112"/>
        <v>1712.3898228891189</v>
      </c>
      <c r="I342" s="5">
        <f t="shared" si="101"/>
        <v>0</v>
      </c>
      <c r="J342" s="6">
        <f>+H342+SUM($D$16:$E$16)-SUM($F$27:F342)</f>
        <v>8049.5932965733291</v>
      </c>
      <c r="K342" s="10">
        <f t="shared" si="113"/>
        <v>0</v>
      </c>
      <c r="L342" s="10">
        <f>+H342/SUM(F$27:F342)-1</f>
        <v>8.1876156801391042E-2</v>
      </c>
      <c r="M342">
        <v>6.26</v>
      </c>
      <c r="R342">
        <f t="shared" si="114"/>
        <v>1434.5309616558964</v>
      </c>
      <c r="S342">
        <f t="shared" si="115"/>
        <v>1350.8579307956797</v>
      </c>
      <c r="T342" s="5">
        <f t="shared" si="102"/>
        <v>0</v>
      </c>
      <c r="U342" s="6">
        <f>+S342+SUM($D$17:$E$17)-SUM($Q$27:Q342)</f>
        <v>6631.9898255325215</v>
      </c>
      <c r="V342" s="10">
        <f t="shared" si="103"/>
        <v>-3.7925136726315589E-3</v>
      </c>
      <c r="W342" s="10">
        <f>+S342/SUM(Q$27:Q342)-1</f>
        <v>2.4255515320190879E-2</v>
      </c>
      <c r="X342">
        <v>2.9740000000000002</v>
      </c>
      <c r="AC342">
        <f t="shared" si="116"/>
        <v>2552.5410481787189</v>
      </c>
      <c r="AD342">
        <f t="shared" si="117"/>
        <v>2467.5722129902106</v>
      </c>
      <c r="AE342" s="5">
        <f t="shared" si="104"/>
        <v>0</v>
      </c>
      <c r="AF342" s="6">
        <f>+AD342+SUM($D$18:$E$18)-SUM($AB$27:AB342)</f>
        <v>11973.377423516526</v>
      </c>
      <c r="AG342" s="10">
        <f t="shared" si="105"/>
        <v>0</v>
      </c>
      <c r="AH342" s="10">
        <f>+AD342/SUM(AB$27:AB342)-1</f>
        <v>3.9330144236912501E-2</v>
      </c>
      <c r="AI342" s="6">
        <f t="shared" si="106"/>
        <v>0</v>
      </c>
      <c r="AL342" s="6">
        <f t="shared" si="107"/>
        <v>0</v>
      </c>
      <c r="AM342" s="6">
        <f t="shared" si="108"/>
        <v>5759.8173491537564</v>
      </c>
      <c r="AN342" s="6">
        <f t="shared" si="109"/>
        <v>5530.8199666750097</v>
      </c>
      <c r="AO342" s="5">
        <f t="shared" si="110"/>
        <v>0</v>
      </c>
      <c r="AP342" s="6">
        <f>+AN342+SUM($D$16:$E$18)-SUM($AL$27:AL342)</f>
        <v>26654.960545622376</v>
      </c>
      <c r="AQ342" s="10">
        <f t="shared" si="118"/>
        <v>-9.463068654942397E-4</v>
      </c>
      <c r="AR342" s="10">
        <f>+AN342/SUM(AL$27:AL342)-1</f>
        <v>4.8325879306978958E-2</v>
      </c>
    </row>
    <row r="343" spans="1:44" x14ac:dyDescent="0.25">
      <c r="A343" s="1">
        <v>40652</v>
      </c>
      <c r="B343">
        <v>8.3740000000000006</v>
      </c>
      <c r="G343">
        <f t="shared" si="111"/>
        <v>1764.3177408436522</v>
      </c>
      <c r="H343">
        <f t="shared" si="112"/>
        <v>1704.2491534197152</v>
      </c>
      <c r="I343" s="5">
        <f t="shared" si="101"/>
        <v>0</v>
      </c>
      <c r="J343" s="6">
        <f>+H343+SUM($D$16:$E$16)-SUM($F$27:F343)</f>
        <v>8041.452627103924</v>
      </c>
      <c r="K343" s="10">
        <f t="shared" si="113"/>
        <v>-1.0113143819167059E-3</v>
      </c>
      <c r="L343" s="10">
        <f>+H343/SUM(F$27:F343)-1</f>
        <v>7.6732937610512142E-2</v>
      </c>
      <c r="M343">
        <v>6.2910000000000004</v>
      </c>
      <c r="R343">
        <f t="shared" si="114"/>
        <v>1441.6348689740007</v>
      </c>
      <c r="S343">
        <f t="shared" si="115"/>
        <v>1357.5474828491408</v>
      </c>
      <c r="T343" s="5">
        <f t="shared" si="102"/>
        <v>0</v>
      </c>
      <c r="U343" s="6">
        <f>+S343+SUM($D$17:$E$17)-SUM($Q$27:Q343)</f>
        <v>6638.6793775859824</v>
      </c>
      <c r="V343" s="10">
        <f t="shared" si="103"/>
        <v>1.0086794807353527E-3</v>
      </c>
      <c r="W343" s="10">
        <f>+S343/SUM(Q$27:Q343)-1</f>
        <v>2.9327707169220618E-2</v>
      </c>
      <c r="X343">
        <v>2.97</v>
      </c>
      <c r="AC343">
        <f t="shared" si="116"/>
        <v>2549.1079062174831</v>
      </c>
      <c r="AD343">
        <f t="shared" si="117"/>
        <v>2464.2533532551865</v>
      </c>
      <c r="AE343" s="5">
        <f t="shared" si="104"/>
        <v>0</v>
      </c>
      <c r="AF343" s="6">
        <f>+AD343+SUM($D$18:$E$18)-SUM($AB$27:AB343)</f>
        <v>11970.058563781502</v>
      </c>
      <c r="AG343" s="10">
        <f t="shared" si="105"/>
        <v>-2.7718659636544185E-4</v>
      </c>
      <c r="AH343" s="10">
        <f>+AD343/SUM(AB$27:AB343)-1</f>
        <v>3.7932255677078031E-2</v>
      </c>
      <c r="AI343" s="6">
        <f t="shared" si="106"/>
        <v>0</v>
      </c>
      <c r="AL343" s="6">
        <f t="shared" si="107"/>
        <v>0</v>
      </c>
      <c r="AM343" s="6">
        <f t="shared" si="108"/>
        <v>5755.0605160351361</v>
      </c>
      <c r="AN343" s="6">
        <f t="shared" si="109"/>
        <v>5526.0499895240428</v>
      </c>
      <c r="AO343" s="5">
        <f t="shared" si="110"/>
        <v>0</v>
      </c>
      <c r="AP343" s="6">
        <f>+AN343+SUM($D$16:$E$18)-SUM($AL$27:AL343)</f>
        <v>26650.190568471411</v>
      </c>
      <c r="AQ343" s="10">
        <f t="shared" si="118"/>
        <v>-1.7895269973489114E-4</v>
      </c>
      <c r="AR343" s="10">
        <f>+AN343/SUM(AL$27:AL343)-1</f>
        <v>4.7421765537015048E-2</v>
      </c>
    </row>
    <row r="344" spans="1:44" x14ac:dyDescent="0.25">
      <c r="A344" s="1">
        <v>40653</v>
      </c>
      <c r="B344">
        <v>8.4570000000000007</v>
      </c>
      <c r="G344">
        <f t="shared" si="111"/>
        <v>1781.8050076802924</v>
      </c>
      <c r="H344">
        <f t="shared" si="112"/>
        <v>1721.1410425687286</v>
      </c>
      <c r="I344" s="5">
        <f t="shared" si="101"/>
        <v>0</v>
      </c>
      <c r="J344" s="6">
        <f>+H344+SUM($D$16:$E$16)-SUM($F$27:F344)</f>
        <v>8058.3445162529379</v>
      </c>
      <c r="K344" s="10">
        <f t="shared" si="113"/>
        <v>2.1006017111981912E-3</v>
      </c>
      <c r="L344" s="10">
        <f>+H344/SUM(F$27:F344)-1</f>
        <v>8.7405117431586188E-2</v>
      </c>
      <c r="M344">
        <v>6.4089999999999998</v>
      </c>
      <c r="R344">
        <f t="shared" si="114"/>
        <v>1468.6755484429136</v>
      </c>
      <c r="S344">
        <f t="shared" si="115"/>
        <v>1383.0109390526375</v>
      </c>
      <c r="T344" s="5">
        <f t="shared" si="102"/>
        <v>0</v>
      </c>
      <c r="U344" s="6">
        <f>+S344+SUM($D$17:$E$17)-SUM($Q$27:Q344)</f>
        <v>6664.1428337894795</v>
      </c>
      <c r="V344" s="10">
        <f t="shared" si="103"/>
        <v>3.8356207244272245E-3</v>
      </c>
      <c r="W344" s="10">
        <f>+S344/SUM(Q$27:Q344)-1</f>
        <v>4.8634760013914091E-2</v>
      </c>
      <c r="X344">
        <v>2.9729999999999999</v>
      </c>
      <c r="AC344">
        <f t="shared" si="116"/>
        <v>2551.6827626884096</v>
      </c>
      <c r="AD344">
        <f t="shared" si="117"/>
        <v>2466.7424980564542</v>
      </c>
      <c r="AE344" s="5">
        <f t="shared" si="104"/>
        <v>0</v>
      </c>
      <c r="AF344" s="6">
        <f>+AD344+SUM($D$18:$E$18)-SUM($AB$27:AB344)</f>
        <v>11972.54770858277</v>
      </c>
      <c r="AG344" s="10">
        <f t="shared" si="105"/>
        <v>2.0794758755804388E-4</v>
      </c>
      <c r="AH344" s="10">
        <f>+AD344/SUM(AB$27:AB344)-1</f>
        <v>3.8980672096953661E-2</v>
      </c>
      <c r="AI344" s="6">
        <f t="shared" si="106"/>
        <v>0</v>
      </c>
      <c r="AL344" s="6">
        <f t="shared" si="107"/>
        <v>0</v>
      </c>
      <c r="AM344" s="6">
        <f t="shared" si="108"/>
        <v>5802.1633188116157</v>
      </c>
      <c r="AN344" s="6">
        <f t="shared" si="109"/>
        <v>5570.8944796778196</v>
      </c>
      <c r="AO344" s="5">
        <f t="shared" si="110"/>
        <v>0</v>
      </c>
      <c r="AP344" s="6">
        <f>+AN344+SUM($D$16:$E$18)-SUM($AL$27:AL344)</f>
        <v>26695.035058625188</v>
      </c>
      <c r="AQ344" s="10">
        <f t="shared" si="118"/>
        <v>1.6827080481305323E-3</v>
      </c>
      <c r="AR344" s="10">
        <f>+AN344/SUM(AL$27:AL344)-1</f>
        <v>5.5921705845286107E-2</v>
      </c>
    </row>
    <row r="345" spans="1:44" x14ac:dyDescent="0.25">
      <c r="A345" s="1">
        <v>40654</v>
      </c>
      <c r="B345">
        <v>8.4930000000000003</v>
      </c>
      <c r="G345">
        <f t="shared" si="111"/>
        <v>1789.3898463082326</v>
      </c>
      <c r="H345">
        <f t="shared" si="112"/>
        <v>1728.467645091192</v>
      </c>
      <c r="I345" s="5">
        <f t="shared" si="101"/>
        <v>0</v>
      </c>
      <c r="J345" s="6">
        <f>+H345+SUM($D$16:$E$16)-SUM($F$27:F345)</f>
        <v>8065.6711187754017</v>
      </c>
      <c r="K345" s="10">
        <f t="shared" si="113"/>
        <v>9.0919450113946532E-4</v>
      </c>
      <c r="L345" s="10">
        <f>+H345/SUM(F$27:F345)-1</f>
        <v>9.2034014703377132E-2</v>
      </c>
      <c r="M345">
        <v>6.4189999999999996</v>
      </c>
      <c r="R345">
        <f t="shared" si="114"/>
        <v>1470.9671314487537</v>
      </c>
      <c r="S345">
        <f t="shared" si="115"/>
        <v>1385.168859069883</v>
      </c>
      <c r="T345" s="5">
        <f t="shared" si="102"/>
        <v>0</v>
      </c>
      <c r="U345" s="6">
        <f>+S345+SUM($D$17:$E$17)-SUM($Q$27:Q345)</f>
        <v>6666.300753806725</v>
      </c>
      <c r="V345" s="10">
        <f t="shared" si="103"/>
        <v>3.2381058915853522E-4</v>
      </c>
      <c r="W345" s="10">
        <f>+S345/SUM(Q$27:Q345)-1</f>
        <v>5.0270950932955971E-2</v>
      </c>
      <c r="X345">
        <v>2.9689999999999999</v>
      </c>
      <c r="AC345">
        <f t="shared" si="116"/>
        <v>2548.2496207271738</v>
      </c>
      <c r="AD345">
        <f t="shared" si="117"/>
        <v>2463.4236383214302</v>
      </c>
      <c r="AE345" s="5">
        <f t="shared" si="104"/>
        <v>0</v>
      </c>
      <c r="AF345" s="6">
        <f>+AD345+SUM($D$18:$E$18)-SUM($AB$27:AB345)</f>
        <v>11969.228848847746</v>
      </c>
      <c r="AG345" s="10">
        <f t="shared" si="105"/>
        <v>-2.7720580579893017E-4</v>
      </c>
      <c r="AH345" s="10">
        <f>+AD345/SUM(AB$27:AB345)-1</f>
        <v>3.7582783537119191E-2</v>
      </c>
      <c r="AI345" s="6">
        <f t="shared" si="106"/>
        <v>0</v>
      </c>
      <c r="AL345" s="6">
        <f t="shared" si="107"/>
        <v>0</v>
      </c>
      <c r="AM345" s="6">
        <f t="shared" si="108"/>
        <v>5808.6065984841607</v>
      </c>
      <c r="AN345" s="6">
        <f t="shared" si="109"/>
        <v>5577.0601424825054</v>
      </c>
      <c r="AO345" s="5">
        <f t="shared" si="110"/>
        <v>0</v>
      </c>
      <c r="AP345" s="6">
        <f>+AN345+SUM($D$16:$E$18)-SUM($AL$27:AL345)</f>
        <v>26701.200721429876</v>
      </c>
      <c r="AQ345" s="10">
        <f t="shared" si="118"/>
        <v>2.3096664945931877E-4</v>
      </c>
      <c r="AR345" s="10">
        <f>+AN345/SUM(AL$27:AL345)-1</f>
        <v>5.7090361473236095E-2</v>
      </c>
    </row>
    <row r="346" spans="1:44" x14ac:dyDescent="0.25">
      <c r="A346" s="1">
        <v>40659</v>
      </c>
      <c r="B346">
        <v>8.4499999999999993</v>
      </c>
      <c r="G346">
        <f t="shared" si="111"/>
        <v>1780.3301779470817</v>
      </c>
      <c r="H346">
        <f t="shared" si="112"/>
        <v>1719.7164254115826</v>
      </c>
      <c r="I346" s="5">
        <f t="shared" si="101"/>
        <v>0</v>
      </c>
      <c r="J346" s="6">
        <f>+H346+SUM($D$16:$E$16)-SUM($F$27:F346)</f>
        <v>8056.919899095793</v>
      </c>
      <c r="K346" s="10">
        <f t="shared" si="113"/>
        <v>-1.0849958485460443E-3</v>
      </c>
      <c r="L346" s="10">
        <f>+H346/SUM(F$27:F346)-1</f>
        <v>8.6505054073182208E-2</v>
      </c>
      <c r="M346">
        <v>6.4569999999999999</v>
      </c>
      <c r="R346">
        <f t="shared" si="114"/>
        <v>1479.675146870946</v>
      </c>
      <c r="S346">
        <f t="shared" si="115"/>
        <v>1393.3689551354159</v>
      </c>
      <c r="T346" s="5">
        <f t="shared" si="102"/>
        <v>0</v>
      </c>
      <c r="U346" s="6">
        <f>+S346+SUM($D$17:$E$17)-SUM($Q$27:Q346)</f>
        <v>6674.5008498722582</v>
      </c>
      <c r="V346" s="10">
        <f t="shared" si="103"/>
        <v>1.2300819252493156E-3</v>
      </c>
      <c r="W346" s="10">
        <f>+S346/SUM(Q$27:Q346)-1</f>
        <v>5.6488476425315071E-2</v>
      </c>
      <c r="X346">
        <v>2.9740000000000002</v>
      </c>
      <c r="AC346">
        <f t="shared" si="116"/>
        <v>2552.5410481787185</v>
      </c>
      <c r="AD346">
        <f t="shared" si="117"/>
        <v>2467.5722129902101</v>
      </c>
      <c r="AE346" s="5">
        <f t="shared" si="104"/>
        <v>0</v>
      </c>
      <c r="AF346" s="6">
        <f>+AD346+SUM($D$18:$E$18)-SUM($AB$27:AB346)</f>
        <v>11973.377423516526</v>
      </c>
      <c r="AG346" s="10">
        <f t="shared" si="105"/>
        <v>3.4660333770619722E-4</v>
      </c>
      <c r="AH346" s="10">
        <f>+AD346/SUM(AB$27:AB346)-1</f>
        <v>3.9330144236912279E-2</v>
      </c>
      <c r="AI346" s="6">
        <f t="shared" si="106"/>
        <v>0</v>
      </c>
      <c r="AL346" s="6">
        <f t="shared" si="107"/>
        <v>0</v>
      </c>
      <c r="AM346" s="6">
        <f t="shared" si="108"/>
        <v>5812.546372996746</v>
      </c>
      <c r="AN346" s="6">
        <f t="shared" si="109"/>
        <v>5580.6575935372093</v>
      </c>
      <c r="AO346" s="5">
        <f t="shared" si="110"/>
        <v>0</v>
      </c>
      <c r="AP346" s="6">
        <f>+AN346+SUM($D$16:$E$18)-SUM($AL$27:AL346)</f>
        <v>26704.798172484578</v>
      </c>
      <c r="AQ346" s="10">
        <f t="shared" si="118"/>
        <v>1.3472993563978797E-4</v>
      </c>
      <c r="AR346" s="10">
        <f>+AN346/SUM(AL$27:AL346)-1</f>
        <v>5.7772231623215653E-2</v>
      </c>
    </row>
    <row r="347" spans="1:44" x14ac:dyDescent="0.25">
      <c r="A347" s="1">
        <v>40660</v>
      </c>
      <c r="B347">
        <v>8.4350000000000005</v>
      </c>
      <c r="G347">
        <f t="shared" si="111"/>
        <v>1777.1698285187736</v>
      </c>
      <c r="H347">
        <f t="shared" si="112"/>
        <v>1716.6636743605563</v>
      </c>
      <c r="I347" s="5">
        <f t="shared" si="101"/>
        <v>0</v>
      </c>
      <c r="J347" s="6">
        <f>+H347+SUM($D$16:$E$16)-SUM($F$27:F347)</f>
        <v>8053.8671480447656</v>
      </c>
      <c r="K347" s="10">
        <f t="shared" si="113"/>
        <v>-3.7889802669754946E-4</v>
      </c>
      <c r="L347" s="10">
        <f>+H347/SUM(F$27:F347)-1</f>
        <v>8.4576346876602759E-2</v>
      </c>
      <c r="M347">
        <v>6.4779999999999998</v>
      </c>
      <c r="R347">
        <f t="shared" si="114"/>
        <v>1484.4874711832103</v>
      </c>
      <c r="S347">
        <f t="shared" si="115"/>
        <v>1397.9005871716315</v>
      </c>
      <c r="T347" s="5">
        <f t="shared" si="102"/>
        <v>0</v>
      </c>
      <c r="U347" s="6">
        <f>+S347+SUM($D$17:$E$17)-SUM($Q$27:Q347)</f>
        <v>6679.0324819084735</v>
      </c>
      <c r="V347" s="10">
        <f t="shared" si="103"/>
        <v>6.7894695620607237E-4</v>
      </c>
      <c r="W347" s="10">
        <f>+S347/SUM(Q$27:Q347)-1</f>
        <v>5.992447735530293E-2</v>
      </c>
      <c r="X347">
        <v>2.9860000000000002</v>
      </c>
      <c r="AC347">
        <f t="shared" si="116"/>
        <v>2562.8404740624251</v>
      </c>
      <c r="AD347">
        <f t="shared" si="117"/>
        <v>2477.5287921952813</v>
      </c>
      <c r="AE347" s="5">
        <f t="shared" si="104"/>
        <v>0</v>
      </c>
      <c r="AF347" s="6">
        <f>+AD347+SUM($D$18:$E$18)-SUM($AB$27:AB347)</f>
        <v>11983.334002721596</v>
      </c>
      <c r="AG347" s="10">
        <f t="shared" si="105"/>
        <v>8.3155978909643657E-4</v>
      </c>
      <c r="AH347" s="10">
        <f>+AD347/SUM(AB$27:AB347)-1</f>
        <v>4.3523809916415468E-2</v>
      </c>
      <c r="AI347" s="6">
        <f t="shared" si="106"/>
        <v>0</v>
      </c>
      <c r="AL347" s="6">
        <f t="shared" si="107"/>
        <v>0</v>
      </c>
      <c r="AM347" s="6">
        <f t="shared" si="108"/>
        <v>5824.4977737644094</v>
      </c>
      <c r="AN347" s="6">
        <f t="shared" si="109"/>
        <v>5592.0930537274689</v>
      </c>
      <c r="AO347" s="5">
        <f t="shared" si="110"/>
        <v>0</v>
      </c>
      <c r="AP347" s="6">
        <f>+AN347+SUM($D$16:$E$18)-SUM($AL$27:AL347)</f>
        <v>26716.233632674837</v>
      </c>
      <c r="AQ347" s="10">
        <f t="shared" si="118"/>
        <v>4.2821743554832814E-4</v>
      </c>
      <c r="AR347" s="10">
        <f>+AN347/SUM(AL$27:AL347)-1</f>
        <v>5.9939738237328122E-2</v>
      </c>
    </row>
    <row r="348" spans="1:44" x14ac:dyDescent="0.25">
      <c r="A348" s="1">
        <v>40661</v>
      </c>
      <c r="B348">
        <v>8.3309999999999995</v>
      </c>
      <c r="G348">
        <f t="shared" si="111"/>
        <v>1755.2580724825016</v>
      </c>
      <c r="H348">
        <f t="shared" si="112"/>
        <v>1695.497933740106</v>
      </c>
      <c r="I348" s="5">
        <f t="shared" ref="I348:I411" si="119">+C348*(MAX($A:$A)-$A348)</f>
        <v>0</v>
      </c>
      <c r="J348" s="6">
        <f>+H348+SUM($D$16:$E$16)-SUM($F$27:F348)</f>
        <v>8032.7014074243152</v>
      </c>
      <c r="K348" s="10">
        <f t="shared" si="113"/>
        <v>-2.6280220708121416E-3</v>
      </c>
      <c r="L348" s="10">
        <f>+H348/SUM(F$27:F348)-1</f>
        <v>7.1203976980317218E-2</v>
      </c>
      <c r="M348">
        <v>6.5049999999999999</v>
      </c>
      <c r="R348">
        <f t="shared" si="114"/>
        <v>1490.6747452989787</v>
      </c>
      <c r="S348">
        <f t="shared" si="115"/>
        <v>1403.7269712181944</v>
      </c>
      <c r="T348" s="5">
        <f t="shared" ref="T348:T411" si="120">+N348*(MAX($A:$A)-$A348)</f>
        <v>0</v>
      </c>
      <c r="U348" s="6">
        <f>+S348+SUM($D$17:$E$17)-SUM($Q$27:Q348)</f>
        <v>6684.858865955036</v>
      </c>
      <c r="V348" s="10">
        <f t="shared" ref="V348:V411" si="121">+U348/U347-1</f>
        <v>8.7233952856857755E-4</v>
      </c>
      <c r="W348" s="10">
        <f>+S348/SUM(Q$27:Q348)-1</f>
        <v>6.4342192836715828E-2</v>
      </c>
      <c r="X348">
        <v>2.98</v>
      </c>
      <c r="AC348">
        <f t="shared" si="116"/>
        <v>2557.6907611205716</v>
      </c>
      <c r="AD348">
        <f t="shared" si="117"/>
        <v>2472.5505025927455</v>
      </c>
      <c r="AE348" s="5">
        <f t="shared" ref="AE348:AE411" si="122">+Y348*(MAX($A:$A)-$A348)</f>
        <v>0</v>
      </c>
      <c r="AF348" s="6">
        <f>+AD348+SUM($D$18:$E$18)-SUM($AB$27:AB348)</f>
        <v>11978.355713119061</v>
      </c>
      <c r="AG348" s="10">
        <f t="shared" ref="AG348:AG411" si="123">+AF348/AF347-1</f>
        <v>-4.1543443597624741E-4</v>
      </c>
      <c r="AH348" s="10">
        <f>+AD348/SUM(AB$27:AB348)-1</f>
        <v>4.1426977076663762E-2</v>
      </c>
      <c r="AI348" s="6">
        <f t="shared" ref="AI348:AI411" si="124">+C348+N348+Y348</f>
        <v>0</v>
      </c>
      <c r="AL348" s="6">
        <f t="shared" ref="AL348:AL411" si="125">+F348+Q348+AB348</f>
        <v>0</v>
      </c>
      <c r="AM348" s="6">
        <f t="shared" ref="AM348:AM411" si="126">+G348+R348+AC348</f>
        <v>5803.623578902052</v>
      </c>
      <c r="AN348" s="6">
        <f t="shared" ref="AN348:AN411" si="127">+H348+S348+AD348</f>
        <v>5571.7754075510456</v>
      </c>
      <c r="AO348" s="5">
        <f t="shared" ref="AO348:AO411" si="128">+AI348*(MAX($A:$A)-$A348)</f>
        <v>0</v>
      </c>
      <c r="AP348" s="6">
        <f>+AN348+SUM($D$16:$E$18)-SUM($AL$27:AL348)</f>
        <v>26695.915986498414</v>
      </c>
      <c r="AQ348" s="10">
        <f t="shared" si="118"/>
        <v>-7.6049814714806985E-4</v>
      </c>
      <c r="AR348" s="10">
        <f>+AN348/SUM(AL$27:AL348)-1</f>
        <v>5.6088679186105495E-2</v>
      </c>
    </row>
    <row r="349" spans="1:44" x14ac:dyDescent="0.25">
      <c r="A349" s="1">
        <v>40662</v>
      </c>
      <c r="B349">
        <v>8.3450000000000006</v>
      </c>
      <c r="G349">
        <f t="shared" ref="G349:G412" si="129">+(B349/B348*G348)+F349</f>
        <v>1758.2077319489231</v>
      </c>
      <c r="H349">
        <f t="shared" ref="H349:H412" si="130">+($B349/$B348*H348)+F349</f>
        <v>1698.3471680543976</v>
      </c>
      <c r="I349" s="5">
        <f t="shared" si="119"/>
        <v>0</v>
      </c>
      <c r="J349" s="6">
        <f>+H349+SUM($D$16:$E$16)-SUM($F$27:F349)</f>
        <v>8035.5506417386068</v>
      </c>
      <c r="K349" s="10">
        <f t="shared" ref="K349:K412" si="131">+J349/J348-1</f>
        <v>3.5470437276030609E-4</v>
      </c>
      <c r="L349" s="10">
        <f>+H349/SUM(F$27:F349)-1</f>
        <v>7.3004103697124956E-2</v>
      </c>
      <c r="M349">
        <v>6.5209999999999999</v>
      </c>
      <c r="R349">
        <f t="shared" ref="R349:R412" si="132">+($M349/$M348*R348)+N349</f>
        <v>1494.3412781083227</v>
      </c>
      <c r="S349">
        <f t="shared" ref="S349:S412" si="133">+($M349/$M348*S348)+Q349</f>
        <v>1407.179643245787</v>
      </c>
      <c r="T349" s="5">
        <f t="shared" si="120"/>
        <v>0</v>
      </c>
      <c r="U349" s="6">
        <f>+S349+SUM($D$17:$E$17)-SUM($Q$27:Q349)</f>
        <v>6688.3115379826286</v>
      </c>
      <c r="V349" s="10">
        <f t="shared" si="121"/>
        <v>5.164913870023824E-4</v>
      </c>
      <c r="W349" s="10">
        <f>+S349/SUM(Q$27:Q349)-1</f>
        <v>6.6960098307182747E-2</v>
      </c>
      <c r="X349">
        <v>2.9830000000000001</v>
      </c>
      <c r="AC349">
        <f t="shared" ref="AC349:AC412" si="134">+(X349/X348*AC348)+AB349</f>
        <v>2560.2656175914985</v>
      </c>
      <c r="AD349">
        <f t="shared" ref="AD349:AD412" si="135">+($X349/$X348*AD348)+AB349</f>
        <v>2475.0396473940136</v>
      </c>
      <c r="AE349" s="5">
        <f t="shared" si="122"/>
        <v>0</v>
      </c>
      <c r="AF349" s="6">
        <f>+AD349+SUM($D$18:$E$18)-SUM($AB$27:AB349)</f>
        <v>11980.844857920329</v>
      </c>
      <c r="AG349" s="10">
        <f t="shared" si="123"/>
        <v>2.078035467374395E-4</v>
      </c>
      <c r="AH349" s="10">
        <f>+AD349/SUM(AB$27:AB349)-1</f>
        <v>4.2475393496539837E-2</v>
      </c>
      <c r="AI349" s="6">
        <f t="shared" si="124"/>
        <v>0</v>
      </c>
      <c r="AL349" s="6">
        <f t="shared" si="125"/>
        <v>0</v>
      </c>
      <c r="AM349" s="6">
        <f t="shared" si="126"/>
        <v>5812.8146276487441</v>
      </c>
      <c r="AN349" s="6">
        <f t="shared" si="127"/>
        <v>5580.5664586941984</v>
      </c>
      <c r="AO349" s="5">
        <f t="shared" si="128"/>
        <v>0</v>
      </c>
      <c r="AP349" s="6">
        <f>+AN349+SUM($D$16:$E$18)-SUM($AL$27:AL349)</f>
        <v>26704.707037641569</v>
      </c>
      <c r="AQ349" s="10">
        <f t="shared" ref="AQ349:AQ412" si="136">+AP349/AP348-1</f>
        <v>3.2930322179614002E-4</v>
      </c>
      <c r="AR349" s="10">
        <f>+AN349/SUM(AL$27:AL349)-1</f>
        <v>5.7754957690053565E-2</v>
      </c>
    </row>
    <row r="350" spans="1:44" x14ac:dyDescent="0.25">
      <c r="A350" s="1">
        <v>40666</v>
      </c>
      <c r="B350">
        <v>8.2379999999999995</v>
      </c>
      <c r="G350">
        <f t="shared" si="129"/>
        <v>1735.6639060269895</v>
      </c>
      <c r="H350">
        <f t="shared" si="130"/>
        <v>1676.5708772237417</v>
      </c>
      <c r="I350" s="5">
        <f t="shared" si="119"/>
        <v>0</v>
      </c>
      <c r="J350" s="6">
        <f>+H350+SUM($D$16:$E$16)-SUM($F$27:F350)</f>
        <v>8013.774350907951</v>
      </c>
      <c r="K350" s="10">
        <f t="shared" si="131"/>
        <v>-2.7099936023730065E-3</v>
      </c>
      <c r="L350" s="10">
        <f>+H350/SUM(F$27:F350)-1</f>
        <v>5.9245992361523614E-2</v>
      </c>
      <c r="M350">
        <v>6.5119999999999996</v>
      </c>
      <c r="R350">
        <f t="shared" si="132"/>
        <v>1492.2788534030667</v>
      </c>
      <c r="S350">
        <f t="shared" si="133"/>
        <v>1405.2375152302661</v>
      </c>
      <c r="T350" s="5">
        <f t="shared" si="120"/>
        <v>0</v>
      </c>
      <c r="U350" s="6">
        <f>+S350+SUM($D$17:$E$17)-SUM($Q$27:Q350)</f>
        <v>6686.3694099671084</v>
      </c>
      <c r="V350" s="10">
        <f t="shared" si="121"/>
        <v>-2.9037642826457155E-4</v>
      </c>
      <c r="W350" s="10">
        <f>+S350/SUM(Q$27:Q350)-1</f>
        <v>6.5487526480044966E-2</v>
      </c>
      <c r="X350">
        <v>2.9969999999999999</v>
      </c>
      <c r="AC350">
        <f t="shared" si="134"/>
        <v>2572.2816144558228</v>
      </c>
      <c r="AD350">
        <f t="shared" si="135"/>
        <v>2486.6556564665966</v>
      </c>
      <c r="AE350" s="5">
        <f t="shared" si="122"/>
        <v>0</v>
      </c>
      <c r="AF350" s="6">
        <f>+AD350+SUM($D$18:$E$18)-SUM($AB$27:AB350)</f>
        <v>11992.460866992913</v>
      </c>
      <c r="AG350" s="10">
        <f t="shared" si="123"/>
        <v>9.695484091762907E-4</v>
      </c>
      <c r="AH350" s="10">
        <f>+AD350/SUM(AB$27:AB350)-1</f>
        <v>4.7368003455960261E-2</v>
      </c>
      <c r="AI350" s="6">
        <f t="shared" si="124"/>
        <v>0</v>
      </c>
      <c r="AL350" s="6">
        <f t="shared" si="125"/>
        <v>0</v>
      </c>
      <c r="AM350" s="6">
        <f t="shared" si="126"/>
        <v>5800.2243738858788</v>
      </c>
      <c r="AN350" s="6">
        <f t="shared" si="127"/>
        <v>5568.4640489206049</v>
      </c>
      <c r="AO350" s="5">
        <f t="shared" si="128"/>
        <v>0</v>
      </c>
      <c r="AP350" s="6">
        <f>+AN350+SUM($D$16:$E$18)-SUM($AL$27:AL350)</f>
        <v>26692.604627867975</v>
      </c>
      <c r="AQ350" s="10">
        <f t="shared" si="136"/>
        <v>-4.5319387913655973E-4</v>
      </c>
      <c r="AR350" s="10">
        <f>+AN350/SUM(AL$27:AL350)-1</f>
        <v>5.5461035731993125E-2</v>
      </c>
    </row>
    <row r="351" spans="1:44" x14ac:dyDescent="0.25">
      <c r="A351" s="1">
        <v>40667</v>
      </c>
      <c r="B351">
        <v>8.1219999999999999</v>
      </c>
      <c r="G351">
        <f t="shared" si="129"/>
        <v>1711.223870448071</v>
      </c>
      <c r="H351">
        <f t="shared" si="130"/>
        <v>1652.9629357624704</v>
      </c>
      <c r="I351" s="5">
        <f t="shared" si="119"/>
        <v>0</v>
      </c>
      <c r="J351" s="6">
        <f>+H351+SUM($D$16:$E$16)-SUM($F$27:F351)</f>
        <v>7990.1664094466805</v>
      </c>
      <c r="K351" s="10">
        <f t="shared" si="131"/>
        <v>-2.9459204149659968E-3</v>
      </c>
      <c r="L351" s="10">
        <f>+H351/SUM(F$27:F351)-1</f>
        <v>4.4330656707974647E-2</v>
      </c>
      <c r="M351">
        <v>6.4359999999999999</v>
      </c>
      <c r="R351">
        <f t="shared" si="132"/>
        <v>1474.862822558682</v>
      </c>
      <c r="S351">
        <f t="shared" si="133"/>
        <v>1388.8373230992004</v>
      </c>
      <c r="T351" s="5">
        <f t="shared" si="120"/>
        <v>0</v>
      </c>
      <c r="U351" s="6">
        <f>+S351+SUM($D$17:$E$17)-SUM($Q$27:Q351)</f>
        <v>6669.9692178360419</v>
      </c>
      <c r="V351" s="10">
        <f t="shared" si="121"/>
        <v>-2.4527798459085259E-3</v>
      </c>
      <c r="W351" s="10">
        <f>+S351/SUM(Q$27:Q351)-1</f>
        <v>5.3052475495326989E-2</v>
      </c>
      <c r="X351">
        <v>2.9830000000000001</v>
      </c>
      <c r="AC351">
        <f t="shared" si="134"/>
        <v>2560.2656175914981</v>
      </c>
      <c r="AD351">
        <f t="shared" si="135"/>
        <v>2475.0396473940136</v>
      </c>
      <c r="AE351" s="5">
        <f t="shared" si="122"/>
        <v>0</v>
      </c>
      <c r="AF351" s="6">
        <f>+AD351+SUM($D$18:$E$18)-SUM($AB$27:AB351)</f>
        <v>11980.844857920329</v>
      </c>
      <c r="AG351" s="10">
        <f t="shared" si="123"/>
        <v>-9.6860929557462949E-4</v>
      </c>
      <c r="AH351" s="10">
        <f>+AD351/SUM(AB$27:AB351)-1</f>
        <v>4.2475393496539837E-2</v>
      </c>
      <c r="AI351" s="6">
        <f t="shared" si="124"/>
        <v>0</v>
      </c>
      <c r="AL351" s="6">
        <f t="shared" si="125"/>
        <v>0</v>
      </c>
      <c r="AM351" s="6">
        <f t="shared" si="126"/>
        <v>5746.3523105982513</v>
      </c>
      <c r="AN351" s="6">
        <f t="shared" si="127"/>
        <v>5516.8399062556846</v>
      </c>
      <c r="AO351" s="5">
        <f t="shared" si="128"/>
        <v>0</v>
      </c>
      <c r="AP351" s="6">
        <f>+AN351+SUM($D$16:$E$18)-SUM($AL$27:AL351)</f>
        <v>26640.980485203054</v>
      </c>
      <c r="AQ351" s="10">
        <f t="shared" si="136"/>
        <v>-1.9340241757832555E-3</v>
      </c>
      <c r="AR351" s="10">
        <f>+AN351/SUM(AL$27:AL351)-1</f>
        <v>4.5676062603459577E-2</v>
      </c>
    </row>
    <row r="352" spans="1:44" x14ac:dyDescent="0.25">
      <c r="A352" s="1">
        <v>40668</v>
      </c>
      <c r="B352">
        <v>8.2029999999999994</v>
      </c>
      <c r="G352">
        <f t="shared" si="129"/>
        <v>1728.2897573609364</v>
      </c>
      <c r="H352">
        <f t="shared" si="130"/>
        <v>1669.4477914380132</v>
      </c>
      <c r="I352" s="5">
        <f t="shared" si="119"/>
        <v>0</v>
      </c>
      <c r="J352" s="6">
        <f>+H352+SUM($D$16:$E$16)-SUM($F$27:F352)</f>
        <v>8006.6512651222229</v>
      </c>
      <c r="K352" s="10">
        <f t="shared" si="131"/>
        <v>2.0631429723481087E-3</v>
      </c>
      <c r="L352" s="10">
        <f>+H352/SUM(F$27:F352)-1</f>
        <v>5.4745675569504382E-2</v>
      </c>
      <c r="M352">
        <v>6.4029999999999996</v>
      </c>
      <c r="R352">
        <f t="shared" si="132"/>
        <v>1467.3005986394096</v>
      </c>
      <c r="S352">
        <f t="shared" si="133"/>
        <v>1381.7161870422901</v>
      </c>
      <c r="T352" s="5">
        <f t="shared" si="120"/>
        <v>0</v>
      </c>
      <c r="U352" s="6">
        <f>+S352+SUM($D$17:$E$17)-SUM($Q$27:Q352)</f>
        <v>6662.8480817791315</v>
      </c>
      <c r="V352" s="10">
        <f t="shared" si="121"/>
        <v>-1.0676415174253329E-3</v>
      </c>
      <c r="W352" s="10">
        <f>+S352/SUM(Q$27:Q352)-1</f>
        <v>4.765304546248883E-2</v>
      </c>
      <c r="X352">
        <v>3.0089999999999999</v>
      </c>
      <c r="AC352">
        <f t="shared" si="134"/>
        <v>2582.5810403395299</v>
      </c>
      <c r="AD352">
        <f t="shared" si="135"/>
        <v>2496.6122356716687</v>
      </c>
      <c r="AE352" s="5">
        <f t="shared" si="122"/>
        <v>0</v>
      </c>
      <c r="AF352" s="6">
        <f>+AD352+SUM($D$18:$E$18)-SUM($AB$27:AB352)</f>
        <v>12002.417446197986</v>
      </c>
      <c r="AG352" s="10">
        <f t="shared" si="123"/>
        <v>1.8005899027560002E-3</v>
      </c>
      <c r="AH352" s="10">
        <f>+AD352/SUM(AB$27:AB352)-1</f>
        <v>5.1561669135463672E-2</v>
      </c>
      <c r="AI352" s="6">
        <f t="shared" si="124"/>
        <v>0</v>
      </c>
      <c r="AL352" s="6">
        <f t="shared" si="125"/>
        <v>0</v>
      </c>
      <c r="AM352" s="6">
        <f t="shared" si="126"/>
        <v>5778.1713963398761</v>
      </c>
      <c r="AN352" s="6">
        <f t="shared" si="127"/>
        <v>5547.7762141519725</v>
      </c>
      <c r="AO352" s="5">
        <f t="shared" si="128"/>
        <v>0</v>
      </c>
      <c r="AP352" s="6">
        <f>+AN352+SUM($D$16:$E$18)-SUM($AL$27:AL352)</f>
        <v>26671.916793099339</v>
      </c>
      <c r="AQ352" s="10">
        <f t="shared" si="136"/>
        <v>1.1612300798564679E-3</v>
      </c>
      <c r="AR352" s="10">
        <f>+AN352/SUM(AL$27:AL352)-1</f>
        <v>5.1539810180364354E-2</v>
      </c>
    </row>
    <row r="353" spans="1:44" x14ac:dyDescent="0.25">
      <c r="A353" s="1">
        <v>40669</v>
      </c>
      <c r="B353">
        <v>8.2590000000000003</v>
      </c>
      <c r="G353">
        <f t="shared" si="129"/>
        <v>1740.0883952266213</v>
      </c>
      <c r="H353">
        <f t="shared" si="130"/>
        <v>1680.8447286951787</v>
      </c>
      <c r="I353" s="5">
        <f t="shared" si="119"/>
        <v>0</v>
      </c>
      <c r="J353" s="6">
        <f>+H353+SUM($D$16:$E$16)-SUM($F$27:F353)</f>
        <v>8018.0482023793875</v>
      </c>
      <c r="K353" s="10">
        <f t="shared" si="131"/>
        <v>1.4234337027778654E-3</v>
      </c>
      <c r="L353" s="10">
        <f>+H353/SUM(F$27:F353)-1</f>
        <v>6.1946182436735109E-2</v>
      </c>
      <c r="M353">
        <v>6.4690000000000003</v>
      </c>
      <c r="R353">
        <f t="shared" si="132"/>
        <v>1482.4250464779543</v>
      </c>
      <c r="S353">
        <f t="shared" si="133"/>
        <v>1395.9584591561106</v>
      </c>
      <c r="T353" s="5">
        <f t="shared" si="120"/>
        <v>0</v>
      </c>
      <c r="U353" s="6">
        <f>+S353+SUM($D$17:$E$17)-SUM($Q$27:Q353)</f>
        <v>6677.0903538929524</v>
      </c>
      <c r="V353" s="10">
        <f t="shared" si="121"/>
        <v>2.1375651881916369E-3</v>
      </c>
      <c r="W353" s="10">
        <f>+S353/SUM(Q$27:Q353)-1</f>
        <v>5.8451905528165149E-2</v>
      </c>
      <c r="X353">
        <v>3.0390000000000001</v>
      </c>
      <c r="AC353">
        <f t="shared" si="134"/>
        <v>2608.3296050487975</v>
      </c>
      <c r="AD353">
        <f t="shared" si="135"/>
        <v>2521.5036836843478</v>
      </c>
      <c r="AE353" s="5">
        <f t="shared" si="122"/>
        <v>0</v>
      </c>
      <c r="AF353" s="6">
        <f>+AD353+SUM($D$18:$E$18)-SUM($AB$27:AB353)</f>
        <v>12027.308894210664</v>
      </c>
      <c r="AG353" s="10">
        <f t="shared" si="123"/>
        <v>2.0738695453859091E-3</v>
      </c>
      <c r="AH353" s="10">
        <f>+AD353/SUM(AB$27:AB353)-1</f>
        <v>6.2045833334222422E-2</v>
      </c>
      <c r="AI353" s="6">
        <f t="shared" si="124"/>
        <v>0</v>
      </c>
      <c r="AL353" s="6">
        <f t="shared" si="125"/>
        <v>0</v>
      </c>
      <c r="AM353" s="6">
        <f t="shared" si="126"/>
        <v>5830.8430467533726</v>
      </c>
      <c r="AN353" s="6">
        <f t="shared" si="127"/>
        <v>5598.3068715356367</v>
      </c>
      <c r="AO353" s="5">
        <f t="shared" si="128"/>
        <v>0</v>
      </c>
      <c r="AP353" s="6">
        <f>+AN353+SUM($D$16:$E$18)-SUM($AL$27:AL353)</f>
        <v>26722.447450483003</v>
      </c>
      <c r="AQ353" s="10">
        <f t="shared" si="136"/>
        <v>1.8945266579692976E-3</v>
      </c>
      <c r="AR353" s="10">
        <f>+AN353/SUM(AL$27:AL353)-1</f>
        <v>6.1117521288819754E-2</v>
      </c>
    </row>
    <row r="354" spans="1:44" x14ac:dyDescent="0.25">
      <c r="A354" s="1">
        <v>40672</v>
      </c>
      <c r="B354">
        <v>8.3810000000000002</v>
      </c>
      <c r="C354">
        <f>+$C$16</f>
        <v>60</v>
      </c>
      <c r="D354" s="7">
        <f>+$H$16</f>
        <v>0.66694736842105262</v>
      </c>
      <c r="E354" s="7">
        <f>+$J$16</f>
        <v>0.46199999999999997</v>
      </c>
      <c r="F354" s="6">
        <f>+C354-D354-E354</f>
        <v>58.871052631578941</v>
      </c>
      <c r="G354">
        <f t="shared" si="129"/>
        <v>1824.6636232084422</v>
      </c>
      <c r="H354">
        <f t="shared" si="130"/>
        <v>1764.5448232084398</v>
      </c>
      <c r="I354" s="5">
        <f t="shared" si="119"/>
        <v>265260</v>
      </c>
      <c r="J354" s="6">
        <f>+H354+SUM($D$16:$E$16)-SUM($F$27:F354)</f>
        <v>8042.8772442610707</v>
      </c>
      <c r="K354" s="10">
        <f t="shared" si="131"/>
        <v>3.0966441277211487E-3</v>
      </c>
      <c r="L354" s="10">
        <f>+H354/SUM(F$27:F354)-1</f>
        <v>7.4849041204711364E-2</v>
      </c>
      <c r="M354">
        <v>6.4249999999999998</v>
      </c>
      <c r="N354">
        <f>+$C$17</f>
        <v>50</v>
      </c>
      <c r="O354" s="7">
        <f>+$H$17</f>
        <v>0.5557894736842105</v>
      </c>
      <c r="P354" s="7">
        <f>+$J$17</f>
        <v>0.38500000000000001</v>
      </c>
      <c r="Q354" s="6">
        <f>+N354-O354-P354</f>
        <v>49.059210526315795</v>
      </c>
      <c r="R354">
        <f t="shared" si="132"/>
        <v>1522.3420812522577</v>
      </c>
      <c r="S354">
        <f t="shared" si="133"/>
        <v>1435.5228216065461</v>
      </c>
      <c r="T354" s="5">
        <f t="shared" si="120"/>
        <v>221050</v>
      </c>
      <c r="U354" s="6">
        <f>+S354+SUM($D$17:$E$17)-SUM($Q$27:Q354)</f>
        <v>6667.5955058170721</v>
      </c>
      <c r="V354" s="10">
        <f t="shared" si="121"/>
        <v>-1.4220038329036955E-3</v>
      </c>
      <c r="W354" s="10">
        <f>+S354/SUM(Q$27:Q354)-1</f>
        <v>4.9414544937324001E-2</v>
      </c>
      <c r="X354">
        <v>3.0750000000000002</v>
      </c>
      <c r="Y354">
        <f>+$C$18</f>
        <v>90</v>
      </c>
      <c r="Z354" s="7">
        <f>+$H$18</f>
        <v>1.0004210526315789</v>
      </c>
      <c r="AA354" s="7">
        <f>+$J$18</f>
        <v>0.69300000000000006</v>
      </c>
      <c r="AB354" s="6">
        <f>+Y354-Z354-AA354</f>
        <v>88.306578947368422</v>
      </c>
      <c r="AC354">
        <f t="shared" si="134"/>
        <v>2727.5344616472867</v>
      </c>
      <c r="AD354">
        <f t="shared" si="135"/>
        <v>2639.6800002469304</v>
      </c>
      <c r="AE354" s="5">
        <f t="shared" si="122"/>
        <v>397890</v>
      </c>
      <c r="AF354" s="6">
        <f>+AD354+SUM($D$18:$E$18)-SUM($AB$27:AB354)</f>
        <v>12057.178631825876</v>
      </c>
      <c r="AG354" s="10">
        <f t="shared" si="123"/>
        <v>2.4834930139352451E-3</v>
      </c>
      <c r="AH354" s="10">
        <f>+AD354/SUM(AB$27:AB354)-1</f>
        <v>7.195067344855266E-2</v>
      </c>
      <c r="AI354" s="6">
        <f t="shared" si="124"/>
        <v>200</v>
      </c>
      <c r="AL354" s="6">
        <f t="shared" si="125"/>
        <v>196.23684210526315</v>
      </c>
      <c r="AM354" s="6">
        <f t="shared" si="126"/>
        <v>6074.5401661079868</v>
      </c>
      <c r="AN354" s="6">
        <f t="shared" si="127"/>
        <v>5839.747645061916</v>
      </c>
      <c r="AO354" s="5">
        <f t="shared" si="128"/>
        <v>884200</v>
      </c>
      <c r="AP354" s="6">
        <f>+AN354+SUM($D$16:$E$18)-SUM($AL$27:AL354)</f>
        <v>26767.651381904019</v>
      </c>
      <c r="AQ354" s="10">
        <f t="shared" si="136"/>
        <v>1.6916089555336633E-3</v>
      </c>
      <c r="AR354" s="10">
        <f>+AN354/SUM(AL$27:AL354)-1</f>
        <v>6.7186570598056772E-2</v>
      </c>
    </row>
    <row r="355" spans="1:44" x14ac:dyDescent="0.25">
      <c r="A355" s="1">
        <v>40673</v>
      </c>
      <c r="B355">
        <v>8.3680000000000003</v>
      </c>
      <c r="G355">
        <f t="shared" si="129"/>
        <v>1821.8333371922497</v>
      </c>
      <c r="H355">
        <f t="shared" si="130"/>
        <v>1761.8077891192249</v>
      </c>
      <c r="I355" s="5">
        <f t="shared" si="119"/>
        <v>0</v>
      </c>
      <c r="J355" s="6">
        <f>+H355+SUM($D$16:$E$16)-SUM($F$27:F355)</f>
        <v>8040.140210171855</v>
      </c>
      <c r="K355" s="10">
        <f t="shared" si="131"/>
        <v>-3.4030534174434024E-4</v>
      </c>
      <c r="L355" s="10">
        <f>+H355/SUM(F$27:F355)-1</f>
        <v>7.3181813244365346E-2</v>
      </c>
      <c r="M355">
        <v>6.4880000000000004</v>
      </c>
      <c r="R355">
        <f t="shared" si="132"/>
        <v>1537.2693265625912</v>
      </c>
      <c r="S355">
        <f t="shared" si="133"/>
        <v>1449.5987652269682</v>
      </c>
      <c r="T355" s="5">
        <f t="shared" si="120"/>
        <v>0</v>
      </c>
      <c r="U355" s="6">
        <f>+S355+SUM($D$17:$E$17)-SUM($Q$27:Q355)</f>
        <v>6681.6714494374946</v>
      </c>
      <c r="V355" s="10">
        <f t="shared" si="121"/>
        <v>2.1110974125744253E-3</v>
      </c>
      <c r="W355" s="10">
        <f>+S355/SUM(Q$27:Q355)-1</f>
        <v>5.9704524132818459E-2</v>
      </c>
      <c r="X355">
        <v>3.0790000000000002</v>
      </c>
      <c r="AC355">
        <f t="shared" si="134"/>
        <v>2731.0824739551203</v>
      </c>
      <c r="AD355">
        <f t="shared" si="135"/>
        <v>2643.1137303285523</v>
      </c>
      <c r="AE355" s="5">
        <f t="shared" si="122"/>
        <v>0</v>
      </c>
      <c r="AF355" s="6">
        <f>+AD355+SUM($D$18:$E$18)-SUM($AB$27:AB355)</f>
        <v>12060.612361907499</v>
      </c>
      <c r="AG355" s="10">
        <f t="shared" si="123"/>
        <v>2.8478719495450555E-4</v>
      </c>
      <c r="AH355" s="10">
        <f>+AD355/SUM(AB$27:AB355)-1</f>
        <v>7.3345080828648213E-2</v>
      </c>
      <c r="AI355" s="6">
        <f t="shared" si="124"/>
        <v>0</v>
      </c>
      <c r="AL355" s="6">
        <f t="shared" si="125"/>
        <v>0</v>
      </c>
      <c r="AM355" s="6">
        <f t="shared" si="126"/>
        <v>6090.1851377099611</v>
      </c>
      <c r="AN355" s="6">
        <f t="shared" si="127"/>
        <v>5854.5202846747452</v>
      </c>
      <c r="AO355" s="5">
        <f t="shared" si="128"/>
        <v>0</v>
      </c>
      <c r="AP355" s="6">
        <f>+AN355+SUM($D$16:$E$18)-SUM($AL$27:AL355)</f>
        <v>26782.42402151685</v>
      </c>
      <c r="AQ355" s="10">
        <f t="shared" si="136"/>
        <v>5.5188404100392496E-4</v>
      </c>
      <c r="AR355" s="10">
        <f>+AN355/SUM(AL$27:AL355)-1</f>
        <v>6.98862013981012E-2</v>
      </c>
    </row>
    <row r="356" spans="1:44" x14ac:dyDescent="0.25">
      <c r="A356" s="1">
        <v>40674</v>
      </c>
      <c r="B356">
        <v>8.3940000000000001</v>
      </c>
      <c r="G356">
        <f t="shared" si="129"/>
        <v>1827.4939092246348</v>
      </c>
      <c r="H356">
        <f t="shared" si="130"/>
        <v>1767.2818572976546</v>
      </c>
      <c r="I356" s="5">
        <f t="shared" si="119"/>
        <v>0</v>
      </c>
      <c r="J356" s="6">
        <f>+H356+SUM($D$16:$E$16)-SUM($F$27:F356)</f>
        <v>8045.6142783502846</v>
      </c>
      <c r="K356" s="10">
        <f t="shared" si="131"/>
        <v>6.8084237778642809E-4</v>
      </c>
      <c r="L356" s="10">
        <f>+H356/SUM(F$27:F356)-1</f>
        <v>7.6516269165057604E-2</v>
      </c>
      <c r="M356">
        <v>6.4939999999999998</v>
      </c>
      <c r="R356">
        <f t="shared" si="132"/>
        <v>1538.690968973099</v>
      </c>
      <c r="S356">
        <f t="shared" si="133"/>
        <v>1450.9393312860559</v>
      </c>
      <c r="T356" s="5">
        <f t="shared" si="120"/>
        <v>0</v>
      </c>
      <c r="U356" s="6">
        <f>+S356+SUM($D$17:$E$17)-SUM($Q$27:Q356)</f>
        <v>6683.0120154965816</v>
      </c>
      <c r="V356" s="10">
        <f t="shared" si="121"/>
        <v>2.006333399107163E-4</v>
      </c>
      <c r="W356" s="10">
        <f>+S356/SUM(Q$27:Q356)-1</f>
        <v>6.0684522151436715E-2</v>
      </c>
      <c r="X356">
        <v>3.0920000000000001</v>
      </c>
      <c r="AC356">
        <f t="shared" si="134"/>
        <v>2742.6135139555804</v>
      </c>
      <c r="AD356">
        <f t="shared" si="135"/>
        <v>2654.273353093824</v>
      </c>
      <c r="AE356" s="5">
        <f t="shared" si="122"/>
        <v>0</v>
      </c>
      <c r="AF356" s="6">
        <f>+AD356+SUM($D$18:$E$18)-SUM($AB$27:AB356)</f>
        <v>12071.77198467277</v>
      </c>
      <c r="AG356" s="10">
        <f t="shared" si="123"/>
        <v>9.2529487147086087E-4</v>
      </c>
      <c r="AH356" s="10">
        <f>+AD356/SUM(AB$27:AB356)-1</f>
        <v>7.7876904813959369E-2</v>
      </c>
      <c r="AI356" s="6">
        <f t="shared" si="124"/>
        <v>0</v>
      </c>
      <c r="AL356" s="6">
        <f t="shared" si="125"/>
        <v>0</v>
      </c>
      <c r="AM356" s="6">
        <f t="shared" si="126"/>
        <v>6108.7983921533141</v>
      </c>
      <c r="AN356" s="6">
        <f t="shared" si="127"/>
        <v>5872.4945416775345</v>
      </c>
      <c r="AO356" s="5">
        <f t="shared" si="128"/>
        <v>0</v>
      </c>
      <c r="AP356" s="6">
        <f>+AN356+SUM($D$16:$E$18)-SUM($AL$27:AL356)</f>
        <v>26800.398278519639</v>
      </c>
      <c r="AQ356" s="10">
        <f t="shared" si="136"/>
        <v>6.7112136632396791E-4</v>
      </c>
      <c r="AR356" s="10">
        <f>+AN356/SUM(AL$27:AL356)-1</f>
        <v>7.3170912802724031E-2</v>
      </c>
    </row>
    <row r="357" spans="1:44" x14ac:dyDescent="0.25">
      <c r="A357" s="1">
        <v>40675</v>
      </c>
      <c r="B357">
        <v>8.3260000000000005</v>
      </c>
      <c r="G357">
        <f t="shared" si="129"/>
        <v>1812.6893362168585</v>
      </c>
      <c r="H357">
        <f t="shared" si="130"/>
        <v>1752.9650636002232</v>
      </c>
      <c r="I357" s="5">
        <f t="shared" si="119"/>
        <v>0</v>
      </c>
      <c r="J357" s="6">
        <f>+H357+SUM($D$16:$E$16)-SUM($F$27:F357)</f>
        <v>8031.2974846528532</v>
      </c>
      <c r="K357" s="10">
        <f t="shared" si="131"/>
        <v>-1.7794531532484559E-3</v>
      </c>
      <c r="L357" s="10">
        <f>+H357/SUM(F$27:F357)-1</f>
        <v>6.7795384449400808E-2</v>
      </c>
      <c r="M357">
        <v>6.4619999999999997</v>
      </c>
      <c r="R357">
        <f t="shared" si="132"/>
        <v>1531.1088761170565</v>
      </c>
      <c r="S357">
        <f t="shared" si="133"/>
        <v>1443.7896456375875</v>
      </c>
      <c r="T357" s="5">
        <f t="shared" si="120"/>
        <v>0</v>
      </c>
      <c r="U357" s="6">
        <f>+S357+SUM($D$17:$E$17)-SUM($Q$27:Q357)</f>
        <v>6675.8623298481134</v>
      </c>
      <c r="V357" s="10">
        <f t="shared" si="121"/>
        <v>-1.0698298359915759E-3</v>
      </c>
      <c r="W357" s="10">
        <f>+S357/SUM(Q$27:Q357)-1</f>
        <v>5.5457866052138094E-2</v>
      </c>
      <c r="X357">
        <v>3.117</v>
      </c>
      <c r="AC357">
        <f t="shared" si="134"/>
        <v>2764.788590879542</v>
      </c>
      <c r="AD357">
        <f t="shared" si="135"/>
        <v>2675.7341661039613</v>
      </c>
      <c r="AE357" s="5">
        <f t="shared" si="122"/>
        <v>0</v>
      </c>
      <c r="AF357" s="6">
        <f>+AD357+SUM($D$18:$E$18)-SUM($AB$27:AB357)</f>
        <v>12093.232797682907</v>
      </c>
      <c r="AG357" s="10">
        <f t="shared" si="123"/>
        <v>1.7777682545185858E-3</v>
      </c>
      <c r="AH357" s="10">
        <f>+AD357/SUM(AB$27:AB357)-1</f>
        <v>8.6591950939557183E-2</v>
      </c>
      <c r="AI357" s="6">
        <f t="shared" si="124"/>
        <v>0</v>
      </c>
      <c r="AL357" s="6">
        <f t="shared" si="125"/>
        <v>0</v>
      </c>
      <c r="AM357" s="6">
        <f t="shared" si="126"/>
        <v>6108.5868032134567</v>
      </c>
      <c r="AN357" s="6">
        <f t="shared" si="127"/>
        <v>5872.4888753417727</v>
      </c>
      <c r="AO357" s="5">
        <f t="shared" si="128"/>
        <v>0</v>
      </c>
      <c r="AP357" s="6">
        <f>+AN357+SUM($D$16:$E$18)-SUM($AL$27:AL357)</f>
        <v>26800.392612183878</v>
      </c>
      <c r="AQ357" s="10">
        <f t="shared" si="136"/>
        <v>-2.1142729678125249E-7</v>
      </c>
      <c r="AR357" s="10">
        <f>+AN357/SUM(AL$27:AL357)-1</f>
        <v>7.316987730636404E-2</v>
      </c>
    </row>
    <row r="358" spans="1:44" x14ac:dyDescent="0.25">
      <c r="A358" s="1">
        <v>40676</v>
      </c>
      <c r="B358">
        <v>8.3040000000000003</v>
      </c>
      <c r="G358">
        <f t="shared" si="129"/>
        <v>1807.899621420225</v>
      </c>
      <c r="H358">
        <f t="shared" si="130"/>
        <v>1748.3331597569365</v>
      </c>
      <c r="I358" s="5">
        <f t="shared" si="119"/>
        <v>0</v>
      </c>
      <c r="J358" s="6">
        <f>+H358+SUM($D$16:$E$16)-SUM($F$27:F358)</f>
        <v>8026.6655808095666</v>
      </c>
      <c r="K358" s="10">
        <f t="shared" si="131"/>
        <v>-5.7673169897365373E-4</v>
      </c>
      <c r="L358" s="10">
        <f>+H358/SUM(F$27:F358)-1</f>
        <v>6.4973921747276453E-2</v>
      </c>
      <c r="M358">
        <v>6.4450000000000003</v>
      </c>
      <c r="R358">
        <f t="shared" si="132"/>
        <v>1527.0808892872842</v>
      </c>
      <c r="S358">
        <f t="shared" si="133"/>
        <v>1439.9913751368388</v>
      </c>
      <c r="T358" s="5">
        <f t="shared" si="120"/>
        <v>0</v>
      </c>
      <c r="U358" s="6">
        <f>+S358+SUM($D$17:$E$17)-SUM($Q$27:Q358)</f>
        <v>6672.0640593473645</v>
      </c>
      <c r="V358" s="10">
        <f t="shared" si="121"/>
        <v>-5.6895578624605037E-4</v>
      </c>
      <c r="W358" s="10">
        <f>+S358/SUM(Q$27:Q358)-1</f>
        <v>5.2681204999385667E-2</v>
      </c>
      <c r="X358">
        <v>3.11</v>
      </c>
      <c r="AC358">
        <f t="shared" si="134"/>
        <v>2758.5795693408327</v>
      </c>
      <c r="AD358">
        <f t="shared" si="135"/>
        <v>2669.7251384611227</v>
      </c>
      <c r="AE358" s="5">
        <f t="shared" si="122"/>
        <v>0</v>
      </c>
      <c r="AF358" s="6">
        <f>+AD358+SUM($D$18:$E$18)-SUM($AB$27:AB358)</f>
        <v>12087.223770040069</v>
      </c>
      <c r="AG358" s="10">
        <f t="shared" si="123"/>
        <v>-4.9689175288092358E-4</v>
      </c>
      <c r="AH358" s="10">
        <f>+AD358/SUM(AB$27:AB358)-1</f>
        <v>8.4151738024389688E-2</v>
      </c>
      <c r="AI358" s="6">
        <f t="shared" si="124"/>
        <v>0</v>
      </c>
      <c r="AL358" s="6">
        <f t="shared" si="125"/>
        <v>0</v>
      </c>
      <c r="AM358" s="6">
        <f t="shared" si="126"/>
        <v>6093.5600800483417</v>
      </c>
      <c r="AN358" s="6">
        <f t="shared" si="127"/>
        <v>5858.049673354898</v>
      </c>
      <c r="AO358" s="5">
        <f t="shared" si="128"/>
        <v>0</v>
      </c>
      <c r="AP358" s="6">
        <f>+AN358+SUM($D$16:$E$18)-SUM($AL$27:AL358)</f>
        <v>26785.953410197002</v>
      </c>
      <c r="AQ358" s="10">
        <f t="shared" si="136"/>
        <v>-5.3876830074162108E-4</v>
      </c>
      <c r="AR358" s="10">
        <f>+AN358/SUM(AL$27:AL358)-1</f>
        <v>7.0531180673029992E-2</v>
      </c>
    </row>
    <row r="359" spans="1:44" x14ac:dyDescent="0.25">
      <c r="A359" s="1">
        <v>40679</v>
      </c>
      <c r="B359">
        <v>8.2390000000000008</v>
      </c>
      <c r="G359">
        <f t="shared" si="129"/>
        <v>1793.7481913392623</v>
      </c>
      <c r="H359">
        <f t="shared" si="130"/>
        <v>1734.6479893108624</v>
      </c>
      <c r="I359" s="5">
        <f t="shared" si="119"/>
        <v>0</v>
      </c>
      <c r="J359" s="6">
        <f>+H359+SUM($D$16:$E$16)-SUM($F$27:F359)</f>
        <v>8012.9804103634933</v>
      </c>
      <c r="K359" s="10">
        <f t="shared" si="131"/>
        <v>-1.7049633260904917E-3</v>
      </c>
      <c r="L359" s="10">
        <f>+H359/SUM(F$27:F359)-1</f>
        <v>5.6637781945545695E-2</v>
      </c>
      <c r="M359">
        <v>6.4379999999999997</v>
      </c>
      <c r="R359">
        <f t="shared" si="132"/>
        <v>1525.4223064750247</v>
      </c>
      <c r="S359">
        <f t="shared" si="133"/>
        <v>1438.4273814012361</v>
      </c>
      <c r="T359" s="5">
        <f t="shared" si="120"/>
        <v>0</v>
      </c>
      <c r="U359" s="6">
        <f>+S359+SUM($D$17:$E$17)-SUM($Q$27:Q359)</f>
        <v>6670.5000656117618</v>
      </c>
      <c r="V359" s="10">
        <f t="shared" si="121"/>
        <v>-2.3440928050022514E-4</v>
      </c>
      <c r="W359" s="10">
        <f>+S359/SUM(Q$27:Q359)-1</f>
        <v>5.1537873977663962E-2</v>
      </c>
      <c r="X359">
        <v>3.101</v>
      </c>
      <c r="AC359">
        <f t="shared" si="134"/>
        <v>2750.5965416482063</v>
      </c>
      <c r="AD359">
        <f t="shared" si="135"/>
        <v>2661.9992457774733</v>
      </c>
      <c r="AE359" s="5">
        <f t="shared" si="122"/>
        <v>0</v>
      </c>
      <c r="AF359" s="6">
        <f>+AD359+SUM($D$18:$E$18)-SUM($AB$27:AB359)</f>
        <v>12079.49787735642</v>
      </c>
      <c r="AG359" s="10">
        <f t="shared" si="123"/>
        <v>-6.3917842762195587E-4</v>
      </c>
      <c r="AH359" s="10">
        <f>+AD359/SUM(AB$27:AB359)-1</f>
        <v>8.1014321419174529E-2</v>
      </c>
      <c r="AI359" s="6">
        <f t="shared" si="124"/>
        <v>0</v>
      </c>
      <c r="AL359" s="6">
        <f t="shared" si="125"/>
        <v>0</v>
      </c>
      <c r="AM359" s="6">
        <f t="shared" si="126"/>
        <v>6069.7670394624929</v>
      </c>
      <c r="AN359" s="6">
        <f t="shared" si="127"/>
        <v>5835.0746164895718</v>
      </c>
      <c r="AO359" s="5">
        <f t="shared" si="128"/>
        <v>0</v>
      </c>
      <c r="AP359" s="6">
        <f>+AN359+SUM($D$16:$E$18)-SUM($AL$27:AL359)</f>
        <v>26762.978353331677</v>
      </c>
      <c r="AQ359" s="10">
        <f t="shared" si="136"/>
        <v>-8.5772779910009422E-4</v>
      </c>
      <c r="AR359" s="10">
        <f>+AN359/SUM(AL$27:AL359)-1</f>
        <v>6.6332596481444961E-2</v>
      </c>
    </row>
    <row r="360" spans="1:44" x14ac:dyDescent="0.25">
      <c r="A360" s="1">
        <v>40680</v>
      </c>
      <c r="B360">
        <v>8.2490000000000006</v>
      </c>
      <c r="G360">
        <f t="shared" si="129"/>
        <v>1795.9253344286415</v>
      </c>
      <c r="H360">
        <f t="shared" si="130"/>
        <v>1736.7534001487202</v>
      </c>
      <c r="I360" s="5">
        <f t="shared" si="119"/>
        <v>0</v>
      </c>
      <c r="J360" s="6">
        <f>+H360+SUM($D$16:$E$16)-SUM($F$27:F360)</f>
        <v>8015.0858212013509</v>
      </c>
      <c r="K360" s="10">
        <f t="shared" si="131"/>
        <v>2.6275002933173752E-4</v>
      </c>
      <c r="L360" s="10">
        <f>+H360/SUM(F$27:F360)-1</f>
        <v>5.7920264991965897E-2</v>
      </c>
      <c r="M360">
        <v>6.3710000000000004</v>
      </c>
      <c r="R360">
        <f t="shared" si="132"/>
        <v>1509.5472995576863</v>
      </c>
      <c r="S360">
        <f t="shared" si="133"/>
        <v>1423.4577270747557</v>
      </c>
      <c r="T360" s="5">
        <f t="shared" si="120"/>
        <v>0</v>
      </c>
      <c r="U360" s="6">
        <f>+S360+SUM($D$17:$E$17)-SUM($Q$27:Q360)</f>
        <v>6655.5304112852818</v>
      </c>
      <c r="V360" s="10">
        <f t="shared" si="121"/>
        <v>-2.2441577361872467E-3</v>
      </c>
      <c r="W360" s="10">
        <f>+S360/SUM(Q$27:Q360)-1</f>
        <v>4.0594562769757481E-2</v>
      </c>
      <c r="X360">
        <v>3.101</v>
      </c>
      <c r="AC360">
        <f t="shared" si="134"/>
        <v>2750.5965416482063</v>
      </c>
      <c r="AD360">
        <f t="shared" si="135"/>
        <v>2661.9992457774733</v>
      </c>
      <c r="AE360" s="5">
        <f t="shared" si="122"/>
        <v>0</v>
      </c>
      <c r="AF360" s="6">
        <f>+AD360+SUM($D$18:$E$18)-SUM($AB$27:AB360)</f>
        <v>12079.49787735642</v>
      </c>
      <c r="AG360" s="10">
        <f t="shared" si="123"/>
        <v>0</v>
      </c>
      <c r="AH360" s="10">
        <f>+AD360/SUM(AB$27:AB360)-1</f>
        <v>8.1014321419174529E-2</v>
      </c>
      <c r="AI360" s="6">
        <f t="shared" si="124"/>
        <v>0</v>
      </c>
      <c r="AL360" s="6">
        <f t="shared" si="125"/>
        <v>0</v>
      </c>
      <c r="AM360" s="6">
        <f t="shared" si="126"/>
        <v>6056.0691756345341</v>
      </c>
      <c r="AN360" s="6">
        <f t="shared" si="127"/>
        <v>5822.2103730009494</v>
      </c>
      <c r="AO360" s="5">
        <f t="shared" si="128"/>
        <v>0</v>
      </c>
      <c r="AP360" s="6">
        <f>+AN360+SUM($D$16:$E$18)-SUM($AL$27:AL360)</f>
        <v>26750.114109843053</v>
      </c>
      <c r="AQ360" s="10">
        <f t="shared" si="136"/>
        <v>-4.8067308947408183E-4</v>
      </c>
      <c r="AR360" s="10">
        <f>+AN360/SUM(AL$27:AL360)-1</f>
        <v>6.3981716147845313E-2</v>
      </c>
    </row>
    <row r="361" spans="1:44" x14ac:dyDescent="0.25">
      <c r="A361" s="1">
        <v>40681</v>
      </c>
      <c r="B361">
        <v>8.266</v>
      </c>
      <c r="G361">
        <f t="shared" si="129"/>
        <v>1799.6264776805854</v>
      </c>
      <c r="H361">
        <f t="shared" si="130"/>
        <v>1740.3325985730778</v>
      </c>
      <c r="I361" s="5">
        <f t="shared" si="119"/>
        <v>0</v>
      </c>
      <c r="J361" s="6">
        <f>+H361+SUM($D$16:$E$16)-SUM($F$27:F361)</f>
        <v>8018.6650196257078</v>
      </c>
      <c r="K361" s="10">
        <f t="shared" si="131"/>
        <v>4.4655771681068046E-4</v>
      </c>
      <c r="L361" s="10">
        <f>+H361/SUM(F$27:F361)-1</f>
        <v>6.0100486170880041E-2</v>
      </c>
      <c r="M361">
        <v>6.4089999999999998</v>
      </c>
      <c r="R361">
        <f t="shared" si="132"/>
        <v>1518.5510348242365</v>
      </c>
      <c r="S361">
        <f t="shared" si="133"/>
        <v>1431.9479787823118</v>
      </c>
      <c r="T361" s="5">
        <f t="shared" si="120"/>
        <v>0</v>
      </c>
      <c r="U361" s="6">
        <f>+S361+SUM($D$17:$E$17)-SUM($Q$27:Q361)</f>
        <v>6664.020662992838</v>
      </c>
      <c r="V361" s="10">
        <f t="shared" si="121"/>
        <v>1.275668681967046E-3</v>
      </c>
      <c r="W361" s="10">
        <f>+S361/SUM(Q$27:Q361)-1</f>
        <v>4.6801216887674579E-2</v>
      </c>
      <c r="X361">
        <v>3.1030000000000002</v>
      </c>
      <c r="AC361">
        <f t="shared" si="134"/>
        <v>2752.3705478021234</v>
      </c>
      <c r="AD361">
        <f t="shared" si="135"/>
        <v>2663.7161108182845</v>
      </c>
      <c r="AE361" s="5">
        <f t="shared" si="122"/>
        <v>0</v>
      </c>
      <c r="AF361" s="6">
        <f>+AD361+SUM($D$18:$E$18)-SUM($AB$27:AB361)</f>
        <v>12081.214742397231</v>
      </c>
      <c r="AG361" s="10">
        <f t="shared" si="123"/>
        <v>1.4213049733058369E-4</v>
      </c>
      <c r="AH361" s="10">
        <f>+AD361/SUM(AB$27:AB361)-1</f>
        <v>8.1711525109222416E-2</v>
      </c>
      <c r="AI361" s="6">
        <f t="shared" si="124"/>
        <v>0</v>
      </c>
      <c r="AL361" s="6">
        <f t="shared" si="125"/>
        <v>0</v>
      </c>
      <c r="AM361" s="6">
        <f t="shared" si="126"/>
        <v>6070.5480603069445</v>
      </c>
      <c r="AN361" s="6">
        <f t="shared" si="127"/>
        <v>5835.9966881736746</v>
      </c>
      <c r="AO361" s="5">
        <f t="shared" si="128"/>
        <v>0</v>
      </c>
      <c r="AP361" s="6">
        <f>+AN361+SUM($D$16:$E$18)-SUM($AL$27:AL361)</f>
        <v>26763.900425015781</v>
      </c>
      <c r="AQ361" s="10">
        <f t="shared" si="136"/>
        <v>5.1537406966262189E-4</v>
      </c>
      <c r="AR361" s="10">
        <f>+AN361/SUM(AL$27:AL361)-1</f>
        <v>6.6501100769337462E-2</v>
      </c>
    </row>
    <row r="362" spans="1:44" x14ac:dyDescent="0.25">
      <c r="A362" s="1">
        <v>40682</v>
      </c>
      <c r="B362">
        <v>8.2560000000000002</v>
      </c>
      <c r="G362">
        <f t="shared" si="129"/>
        <v>1797.4493345912065</v>
      </c>
      <c r="H362">
        <f t="shared" si="130"/>
        <v>1738.2271877352202</v>
      </c>
      <c r="I362" s="5">
        <f t="shared" si="119"/>
        <v>0</v>
      </c>
      <c r="J362" s="6">
        <f>+H362+SUM($D$16:$E$16)-SUM($F$27:F362)</f>
        <v>8016.5596087878503</v>
      </c>
      <c r="K362" s="10">
        <f t="shared" si="131"/>
        <v>-2.6256376001543291E-4</v>
      </c>
      <c r="L362" s="10">
        <f>+H362/SUM(F$27:F362)-1</f>
        <v>5.8818003124459839E-2</v>
      </c>
      <c r="M362">
        <v>6.45</v>
      </c>
      <c r="R362">
        <f t="shared" si="132"/>
        <v>1528.2655912960408</v>
      </c>
      <c r="S362">
        <f t="shared" si="133"/>
        <v>1441.1085135194119</v>
      </c>
      <c r="T362" s="5">
        <f t="shared" si="120"/>
        <v>0</v>
      </c>
      <c r="U362" s="6">
        <f>+S362+SUM($D$17:$E$17)-SUM($Q$27:Q362)</f>
        <v>6673.1811977299376</v>
      </c>
      <c r="V362" s="10">
        <f t="shared" si="121"/>
        <v>1.3746258003026757E-3</v>
      </c>
      <c r="W362" s="10">
        <f>+S362/SUM(Q$27:Q362)-1</f>
        <v>5.3497870014901139E-2</v>
      </c>
      <c r="X362">
        <v>3.1110000000000002</v>
      </c>
      <c r="AC362">
        <f t="shared" si="134"/>
        <v>2759.4665724177908</v>
      </c>
      <c r="AD362">
        <f t="shared" si="135"/>
        <v>2670.5835709815283</v>
      </c>
      <c r="AE362" s="5">
        <f t="shared" si="122"/>
        <v>0</v>
      </c>
      <c r="AF362" s="6">
        <f>+AD362+SUM($D$18:$E$18)-SUM($AB$27:AB362)</f>
        <v>12088.082202560476</v>
      </c>
      <c r="AG362" s="10">
        <f t="shared" si="123"/>
        <v>5.6844119649190894E-4</v>
      </c>
      <c r="AH362" s="10">
        <f>+AD362/SUM(AB$27:AB362)-1</f>
        <v>8.4500339869413743E-2</v>
      </c>
      <c r="AI362" s="6">
        <f t="shared" si="124"/>
        <v>0</v>
      </c>
      <c r="AL362" s="6">
        <f t="shared" si="125"/>
        <v>0</v>
      </c>
      <c r="AM362" s="6">
        <f t="shared" si="126"/>
        <v>6085.1814983050381</v>
      </c>
      <c r="AN362" s="6">
        <f t="shared" si="127"/>
        <v>5849.9192722361604</v>
      </c>
      <c r="AO362" s="5">
        <f t="shared" si="128"/>
        <v>0</v>
      </c>
      <c r="AP362" s="6">
        <f>+AN362+SUM($D$16:$E$18)-SUM($AL$27:AL362)</f>
        <v>26777.823009078267</v>
      </c>
      <c r="AQ362" s="10">
        <f t="shared" si="136"/>
        <v>5.2020011438513869E-4</v>
      </c>
      <c r="AR362" s="10">
        <f>+AN362/SUM(AL$27:AL362)-1</f>
        <v>6.9045387893126309E-2</v>
      </c>
    </row>
    <row r="363" spans="1:44" x14ac:dyDescent="0.25">
      <c r="A363" s="1">
        <v>40683</v>
      </c>
      <c r="B363">
        <v>8.3079999999999998</v>
      </c>
      <c r="G363">
        <f t="shared" si="129"/>
        <v>1808.7704786559766</v>
      </c>
      <c r="H363">
        <f t="shared" si="130"/>
        <v>1749.1753240920796</v>
      </c>
      <c r="I363" s="5">
        <f t="shared" si="119"/>
        <v>0</v>
      </c>
      <c r="J363" s="6">
        <f>+H363+SUM($D$16:$E$16)-SUM($F$27:F363)</f>
        <v>8027.5077451447096</v>
      </c>
      <c r="K363" s="10">
        <f t="shared" si="131"/>
        <v>1.3656901328167326E-3</v>
      </c>
      <c r="L363" s="10">
        <f>+H363/SUM(F$27:F363)-1</f>
        <v>6.5486914965844578E-2</v>
      </c>
      <c r="M363">
        <v>6.42</v>
      </c>
      <c r="R363">
        <f t="shared" si="132"/>
        <v>1521.1573792435011</v>
      </c>
      <c r="S363">
        <f t="shared" si="133"/>
        <v>1434.4056832239728</v>
      </c>
      <c r="T363" s="5">
        <f t="shared" si="120"/>
        <v>0</v>
      </c>
      <c r="U363" s="6">
        <f>+S363+SUM($D$17:$E$17)-SUM($Q$27:Q363)</f>
        <v>6666.478367434499</v>
      </c>
      <c r="V363" s="10">
        <f t="shared" si="121"/>
        <v>-1.0044430230246038E-3</v>
      </c>
      <c r="W363" s="10">
        <f>+S363/SUM(Q$27:Q363)-1</f>
        <v>4.8597879921808529E-2</v>
      </c>
      <c r="X363">
        <v>3.117</v>
      </c>
      <c r="AC363">
        <f t="shared" si="134"/>
        <v>2764.7885908795411</v>
      </c>
      <c r="AD363">
        <f t="shared" si="135"/>
        <v>2675.7341661039609</v>
      </c>
      <c r="AE363" s="5">
        <f t="shared" si="122"/>
        <v>0</v>
      </c>
      <c r="AF363" s="6">
        <f>+AD363+SUM($D$18:$E$18)-SUM($AB$27:AB363)</f>
        <v>12093.232797682907</v>
      </c>
      <c r="AG363" s="10">
        <f t="shared" si="123"/>
        <v>4.260886910034678E-4</v>
      </c>
      <c r="AH363" s="10">
        <f>+AD363/SUM(AB$27:AB363)-1</f>
        <v>8.6591950939556961E-2</v>
      </c>
      <c r="AI363" s="6">
        <f t="shared" si="124"/>
        <v>0</v>
      </c>
      <c r="AL363" s="6">
        <f t="shared" si="125"/>
        <v>0</v>
      </c>
      <c r="AM363" s="6">
        <f t="shared" si="126"/>
        <v>6094.7164487790187</v>
      </c>
      <c r="AN363" s="6">
        <f t="shared" si="127"/>
        <v>5859.3151734200128</v>
      </c>
      <c r="AO363" s="5">
        <f t="shared" si="128"/>
        <v>0</v>
      </c>
      <c r="AP363" s="6">
        <f>+AN363+SUM($D$16:$E$18)-SUM($AL$27:AL363)</f>
        <v>26787.21891026212</v>
      </c>
      <c r="AQ363" s="10">
        <f t="shared" si="136"/>
        <v>3.5088368388525026E-4</v>
      </c>
      <c r="AR363" s="10">
        <f>+AN363/SUM(AL$27:AL363)-1</f>
        <v>7.0762444891394605E-2</v>
      </c>
    </row>
    <row r="364" spans="1:44" x14ac:dyDescent="0.25">
      <c r="A364" s="1">
        <v>40686</v>
      </c>
      <c r="B364">
        <v>8.1999999999999993</v>
      </c>
      <c r="G364">
        <f t="shared" si="129"/>
        <v>1785.2573332906845</v>
      </c>
      <c r="H364">
        <f t="shared" si="130"/>
        <v>1726.4368870432174</v>
      </c>
      <c r="I364" s="5">
        <f t="shared" si="119"/>
        <v>0</v>
      </c>
      <c r="J364" s="6">
        <f>+H364+SUM($D$16:$E$16)-SUM($F$27:F364)</f>
        <v>8004.7693080958479</v>
      </c>
      <c r="K364" s="10">
        <f t="shared" si="131"/>
        <v>-2.8325649467749736E-3</v>
      </c>
      <c r="L364" s="10">
        <f>+H364/SUM(F$27:F364)-1</f>
        <v>5.1636098064506974E-2</v>
      </c>
      <c r="M364">
        <v>6.3150000000000004</v>
      </c>
      <c r="R364">
        <f t="shared" si="132"/>
        <v>1496.278637059612</v>
      </c>
      <c r="S364">
        <f t="shared" si="133"/>
        <v>1410.9457771899358</v>
      </c>
      <c r="T364" s="5">
        <f t="shared" si="120"/>
        <v>0</v>
      </c>
      <c r="U364" s="6">
        <f>+S364+SUM($D$17:$E$17)-SUM($Q$27:Q364)</f>
        <v>6643.018461400462</v>
      </c>
      <c r="V364" s="10">
        <f t="shared" si="121"/>
        <v>-3.5190853012645462E-3</v>
      </c>
      <c r="W364" s="10">
        <f>+S364/SUM(Q$27:Q364)-1</f>
        <v>3.1447914595984505E-2</v>
      </c>
      <c r="X364">
        <v>3.105</v>
      </c>
      <c r="AC364">
        <f t="shared" si="134"/>
        <v>2754.1445539560395</v>
      </c>
      <c r="AD364">
        <f t="shared" si="135"/>
        <v>2665.4329758590948</v>
      </c>
      <c r="AE364" s="5">
        <f t="shared" si="122"/>
        <v>0</v>
      </c>
      <c r="AF364" s="6">
        <f>+AD364+SUM($D$18:$E$18)-SUM($AB$27:AB364)</f>
        <v>12082.93160743804</v>
      </c>
      <c r="AG364" s="10">
        <f t="shared" si="123"/>
        <v>-8.5181443351034503E-4</v>
      </c>
      <c r="AH364" s="10">
        <f>+AD364/SUM(AB$27:AB364)-1</f>
        <v>8.2408728799269859E-2</v>
      </c>
      <c r="AI364" s="6">
        <f t="shared" si="124"/>
        <v>0</v>
      </c>
      <c r="AL364" s="6">
        <f t="shared" si="125"/>
        <v>0</v>
      </c>
      <c r="AM364" s="6">
        <f t="shared" si="126"/>
        <v>6035.6805243063354</v>
      </c>
      <c r="AN364" s="6">
        <f t="shared" si="127"/>
        <v>5802.815640092248</v>
      </c>
      <c r="AO364" s="5">
        <f t="shared" si="128"/>
        <v>0</v>
      </c>
      <c r="AP364" s="6">
        <f>+AN364+SUM($D$16:$E$18)-SUM($AL$27:AL364)</f>
        <v>26730.719376934354</v>
      </c>
      <c r="AQ364" s="10">
        <f t="shared" si="136"/>
        <v>-2.1091974316945761E-3</v>
      </c>
      <c r="AR364" s="10">
        <f>+AN364/SUM(AL$27:AL364)-1</f>
        <v>6.0437419414748561E-2</v>
      </c>
    </row>
    <row r="365" spans="1:44" x14ac:dyDescent="0.25">
      <c r="A365" s="1">
        <v>40687</v>
      </c>
      <c r="B365">
        <v>8.2270000000000003</v>
      </c>
      <c r="G365">
        <f t="shared" si="129"/>
        <v>1791.1356196320078</v>
      </c>
      <c r="H365">
        <f t="shared" si="130"/>
        <v>1732.1214963054331</v>
      </c>
      <c r="I365" s="5">
        <f t="shared" si="119"/>
        <v>0</v>
      </c>
      <c r="J365" s="6">
        <f>+H365+SUM($D$16:$E$16)-SUM($F$27:F365)</f>
        <v>8010.4539173580642</v>
      </c>
      <c r="K365" s="10">
        <f t="shared" si="131"/>
        <v>7.1015279059527536E-4</v>
      </c>
      <c r="L365" s="10">
        <f>+H365/SUM(F$27:F365)-1</f>
        <v>5.5098802289841542E-2</v>
      </c>
      <c r="M365">
        <v>6.33</v>
      </c>
      <c r="R365">
        <f t="shared" si="132"/>
        <v>1499.8327430858819</v>
      </c>
      <c r="S365">
        <f t="shared" si="133"/>
        <v>1414.2971923376554</v>
      </c>
      <c r="T365" s="5">
        <f t="shared" si="120"/>
        <v>0</v>
      </c>
      <c r="U365" s="6">
        <f>+S365+SUM($D$17:$E$17)-SUM($Q$27:Q365)</f>
        <v>6646.3698765481813</v>
      </c>
      <c r="V365" s="10">
        <f t="shared" si="121"/>
        <v>5.0450185667738623E-4</v>
      </c>
      <c r="W365" s="10">
        <f>+S365/SUM(Q$27:Q365)-1</f>
        <v>3.3897909642530921E-2</v>
      </c>
      <c r="X365">
        <v>3.0939999999999999</v>
      </c>
      <c r="AC365">
        <f t="shared" si="134"/>
        <v>2744.3875201094961</v>
      </c>
      <c r="AD365">
        <f t="shared" si="135"/>
        <v>2655.9902181346338</v>
      </c>
      <c r="AE365" s="5">
        <f t="shared" si="122"/>
        <v>0</v>
      </c>
      <c r="AF365" s="6">
        <f>+AD365+SUM($D$18:$E$18)-SUM($AB$27:AB365)</f>
        <v>12073.48884971358</v>
      </c>
      <c r="AG365" s="10">
        <f t="shared" si="123"/>
        <v>-7.8149558660478569E-4</v>
      </c>
      <c r="AH365" s="10">
        <f>+AD365/SUM(AB$27:AB365)-1</f>
        <v>7.857410850400659E-2</v>
      </c>
      <c r="AI365" s="6">
        <f t="shared" si="124"/>
        <v>0</v>
      </c>
      <c r="AL365" s="6">
        <f t="shared" si="125"/>
        <v>0</v>
      </c>
      <c r="AM365" s="6">
        <f t="shared" si="126"/>
        <v>6035.3558828273854</v>
      </c>
      <c r="AN365" s="6">
        <f t="shared" si="127"/>
        <v>5802.4089067777222</v>
      </c>
      <c r="AO365" s="5">
        <f t="shared" si="128"/>
        <v>0</v>
      </c>
      <c r="AP365" s="6">
        <f>+AN365+SUM($D$16:$E$18)-SUM($AL$27:AL365)</f>
        <v>26730.312643619829</v>
      </c>
      <c r="AQ365" s="10">
        <f t="shared" si="136"/>
        <v>-1.521595093600947E-5</v>
      </c>
      <c r="AR365" s="10">
        <f>+AN365/SUM(AL$27:AL365)-1</f>
        <v>6.036309080374358E-2</v>
      </c>
    </row>
    <row r="366" spans="1:44" x14ac:dyDescent="0.25">
      <c r="A366" s="1">
        <v>40688</v>
      </c>
      <c r="B366">
        <v>8.1999999999999993</v>
      </c>
      <c r="G366">
        <f t="shared" si="129"/>
        <v>1785.2573332906845</v>
      </c>
      <c r="H366">
        <f t="shared" si="130"/>
        <v>1726.4368870432174</v>
      </c>
      <c r="I366" s="5">
        <f t="shared" si="119"/>
        <v>0</v>
      </c>
      <c r="J366" s="6">
        <f>+H366+SUM($D$16:$E$16)-SUM($F$27:F366)</f>
        <v>8004.7693080958479</v>
      </c>
      <c r="K366" s="10">
        <f t="shared" si="131"/>
        <v>-7.0964883149737812E-4</v>
      </c>
      <c r="L366" s="10">
        <f>+H366/SUM(F$27:F366)-1</f>
        <v>5.1636098064506974E-2</v>
      </c>
      <c r="M366">
        <v>6.3540000000000001</v>
      </c>
      <c r="R366">
        <f t="shared" si="132"/>
        <v>1505.5193127279138</v>
      </c>
      <c r="S366">
        <f t="shared" si="133"/>
        <v>1419.6594565740068</v>
      </c>
      <c r="T366" s="5">
        <f t="shared" si="120"/>
        <v>0</v>
      </c>
      <c r="U366" s="6">
        <f>+S366+SUM($D$17:$E$17)-SUM($Q$27:Q366)</f>
        <v>6651.7321407845329</v>
      </c>
      <c r="V366" s="10">
        <f t="shared" si="121"/>
        <v>8.0679594063415294E-4</v>
      </c>
      <c r="W366" s="10">
        <f>+S366/SUM(Q$27:Q366)-1</f>
        <v>3.7817901717004831E-2</v>
      </c>
      <c r="X366">
        <v>3.0979999999999999</v>
      </c>
      <c r="AC366">
        <f t="shared" si="134"/>
        <v>2747.9355324173298</v>
      </c>
      <c r="AD366">
        <f t="shared" si="135"/>
        <v>2659.4239482162557</v>
      </c>
      <c r="AE366" s="5">
        <f t="shared" si="122"/>
        <v>0</v>
      </c>
      <c r="AF366" s="6">
        <f>+AD366+SUM($D$18:$E$18)-SUM($AB$27:AB366)</f>
        <v>12076.922579795202</v>
      </c>
      <c r="AG366" s="10">
        <f t="shared" si="123"/>
        <v>2.844024725880967E-4</v>
      </c>
      <c r="AH366" s="10">
        <f>+AD366/SUM(AB$27:AB366)-1</f>
        <v>7.9968515884102365E-2</v>
      </c>
      <c r="AI366" s="6">
        <f t="shared" si="124"/>
        <v>0</v>
      </c>
      <c r="AL366" s="6">
        <f t="shared" si="125"/>
        <v>0</v>
      </c>
      <c r="AM366" s="6">
        <f t="shared" si="126"/>
        <v>6038.7121784359279</v>
      </c>
      <c r="AN366" s="6">
        <f t="shared" si="127"/>
        <v>5805.5202918334799</v>
      </c>
      <c r="AO366" s="5">
        <f t="shared" si="128"/>
        <v>0</v>
      </c>
      <c r="AP366" s="6">
        <f>+AN366+SUM($D$16:$E$18)-SUM($AL$27:AL366)</f>
        <v>26733.424028675585</v>
      </c>
      <c r="AQ366" s="10">
        <f t="shared" si="136"/>
        <v>1.1639912698502286E-4</v>
      </c>
      <c r="AR366" s="10">
        <f>+AN366/SUM(AL$27:AL366)-1</f>
        <v>6.0931681871248422E-2</v>
      </c>
    </row>
    <row r="367" spans="1:44" x14ac:dyDescent="0.25">
      <c r="A367" s="1">
        <v>40689</v>
      </c>
      <c r="B367">
        <v>8.2889999999999997</v>
      </c>
      <c r="G367">
        <f t="shared" si="129"/>
        <v>1804.6339067861568</v>
      </c>
      <c r="H367">
        <f t="shared" si="130"/>
        <v>1745.1750435001502</v>
      </c>
      <c r="I367" s="5">
        <f t="shared" si="119"/>
        <v>0</v>
      </c>
      <c r="J367" s="6">
        <f>+H367+SUM($D$16:$E$16)-SUM($F$27:F367)</f>
        <v>8023.5074645527811</v>
      </c>
      <c r="K367" s="10">
        <f t="shared" si="131"/>
        <v>2.3408740134436279E-3</v>
      </c>
      <c r="L367" s="10">
        <f>+H367/SUM(F$27:F367)-1</f>
        <v>6.3050197177646261E-2</v>
      </c>
      <c r="M367">
        <v>6.3390000000000004</v>
      </c>
      <c r="R367">
        <f t="shared" si="132"/>
        <v>1501.9652067016439</v>
      </c>
      <c r="S367">
        <f t="shared" si="133"/>
        <v>1416.3080414262872</v>
      </c>
      <c r="T367" s="5">
        <f t="shared" si="120"/>
        <v>0</v>
      </c>
      <c r="U367" s="6">
        <f>+S367+SUM($D$17:$E$17)-SUM($Q$27:Q367)</f>
        <v>6648.3807256368136</v>
      </c>
      <c r="V367" s="10">
        <f t="shared" si="121"/>
        <v>-5.0384096605005091E-4</v>
      </c>
      <c r="W367" s="10">
        <f>+S367/SUM(Q$27:Q367)-1</f>
        <v>3.5367906670458638E-2</v>
      </c>
      <c r="X367">
        <v>3.0990000000000002</v>
      </c>
      <c r="AC367">
        <f t="shared" si="134"/>
        <v>2748.8225354942888</v>
      </c>
      <c r="AD367">
        <f t="shared" si="135"/>
        <v>2660.2823807366617</v>
      </c>
      <c r="AE367" s="5">
        <f t="shared" si="122"/>
        <v>0</v>
      </c>
      <c r="AF367" s="6">
        <f>+AD367+SUM($D$18:$E$18)-SUM($AB$27:AB367)</f>
        <v>12077.781012315609</v>
      </c>
      <c r="AG367" s="10">
        <f t="shared" si="123"/>
        <v>7.1080402704870593E-5</v>
      </c>
      <c r="AH367" s="10">
        <f>+AD367/SUM(AB$27:AB367)-1</f>
        <v>8.0317117729126419E-2</v>
      </c>
      <c r="AI367" s="6">
        <f t="shared" si="124"/>
        <v>0</v>
      </c>
      <c r="AL367" s="6">
        <f t="shared" si="125"/>
        <v>0</v>
      </c>
      <c r="AM367" s="6">
        <f t="shared" si="126"/>
        <v>6055.4216489820892</v>
      </c>
      <c r="AN367" s="6">
        <f t="shared" si="127"/>
        <v>5821.7654656630984</v>
      </c>
      <c r="AO367" s="5">
        <f t="shared" si="128"/>
        <v>0</v>
      </c>
      <c r="AP367" s="6">
        <f>+AN367+SUM($D$16:$E$18)-SUM($AL$27:AL367)</f>
        <v>26749.669202505203</v>
      </c>
      <c r="AQ367" s="10">
        <f t="shared" si="136"/>
        <v>6.0767276994488917E-4</v>
      </c>
      <c r="AR367" s="10">
        <f>+AN367/SUM(AL$27:AL367)-1</f>
        <v>6.390041141261138E-2</v>
      </c>
    </row>
    <row r="368" spans="1:44" x14ac:dyDescent="0.25">
      <c r="A368" s="1">
        <v>40690</v>
      </c>
      <c r="B368">
        <v>8.298</v>
      </c>
      <c r="G368">
        <f t="shared" si="129"/>
        <v>1806.5933355665977</v>
      </c>
      <c r="H368">
        <f t="shared" si="130"/>
        <v>1747.069913254222</v>
      </c>
      <c r="I368" s="5">
        <f t="shared" si="119"/>
        <v>0</v>
      </c>
      <c r="J368" s="6">
        <f>+H368+SUM($D$16:$E$16)-SUM($F$27:F368)</f>
        <v>8025.402334306852</v>
      </c>
      <c r="K368" s="10">
        <f t="shared" si="131"/>
        <v>2.3616476490384564E-4</v>
      </c>
      <c r="L368" s="10">
        <f>+H368/SUM(F$27:F368)-1</f>
        <v>6.4204431919424376E-2</v>
      </c>
      <c r="M368">
        <v>6.3810000000000002</v>
      </c>
      <c r="R368">
        <f t="shared" si="132"/>
        <v>1511.9167035751996</v>
      </c>
      <c r="S368">
        <f t="shared" si="133"/>
        <v>1425.6920038399021</v>
      </c>
      <c r="T368" s="5">
        <f t="shared" si="120"/>
        <v>0</v>
      </c>
      <c r="U368" s="6">
        <f>+S368+SUM($D$17:$E$17)-SUM($Q$27:Q368)</f>
        <v>6657.764688050428</v>
      </c>
      <c r="V368" s="10">
        <f t="shared" si="121"/>
        <v>1.4114658592623286E-3</v>
      </c>
      <c r="W368" s="10">
        <f>+S368/SUM(Q$27:Q368)-1</f>
        <v>4.2227892800788425E-2</v>
      </c>
      <c r="X368">
        <v>3.0880000000000001</v>
      </c>
      <c r="AC368">
        <f t="shared" si="134"/>
        <v>2739.0655016477454</v>
      </c>
      <c r="AD368">
        <f t="shared" si="135"/>
        <v>2650.8396230122012</v>
      </c>
      <c r="AE368" s="5">
        <f t="shared" si="122"/>
        <v>0</v>
      </c>
      <c r="AF368" s="6">
        <f>+AD368+SUM($D$18:$E$18)-SUM($AB$27:AB368)</f>
        <v>12068.338254591148</v>
      </c>
      <c r="AG368" s="10">
        <f t="shared" si="123"/>
        <v>-7.8182885704181082E-4</v>
      </c>
      <c r="AH368" s="10">
        <f>+AD368/SUM(AB$27:AB368)-1</f>
        <v>7.6482497433863372E-2</v>
      </c>
      <c r="AI368" s="6">
        <f t="shared" si="124"/>
        <v>0</v>
      </c>
      <c r="AL368" s="6">
        <f t="shared" si="125"/>
        <v>0</v>
      </c>
      <c r="AM368" s="6">
        <f t="shared" si="126"/>
        <v>6057.5755407895431</v>
      </c>
      <c r="AN368" s="6">
        <f t="shared" si="127"/>
        <v>5823.601540106325</v>
      </c>
      <c r="AO368" s="5">
        <f t="shared" si="128"/>
        <v>0</v>
      </c>
      <c r="AP368" s="6">
        <f>+AN368+SUM($D$16:$E$18)-SUM($AL$27:AL368)</f>
        <v>26751.505276948432</v>
      </c>
      <c r="AQ368" s="10">
        <f t="shared" si="136"/>
        <v>6.8639145752724673E-5</v>
      </c>
      <c r="AR368" s="10">
        <f>+AN368/SUM(AL$27:AL368)-1</f>
        <v>6.4235945430093588E-2</v>
      </c>
    </row>
    <row r="369" spans="1:44" x14ac:dyDescent="0.25">
      <c r="A369" s="1">
        <v>40693</v>
      </c>
      <c r="B369">
        <v>8.2940000000000005</v>
      </c>
      <c r="G369">
        <f t="shared" si="129"/>
        <v>1805.7224783308463</v>
      </c>
      <c r="H369">
        <f t="shared" si="130"/>
        <v>1746.2277489190792</v>
      </c>
      <c r="I369" s="5">
        <f t="shared" si="119"/>
        <v>0</v>
      </c>
      <c r="J369" s="6">
        <f>+H369+SUM($D$16:$E$16)-SUM($F$27:F369)</f>
        <v>8024.560169971709</v>
      </c>
      <c r="K369" s="10">
        <f t="shared" si="131"/>
        <v>-1.0493733523397886E-4</v>
      </c>
      <c r="L369" s="10">
        <f>+H369/SUM(F$27:F369)-1</f>
        <v>6.3691438700856473E-2</v>
      </c>
      <c r="M369">
        <v>6.3760000000000003</v>
      </c>
      <c r="R369">
        <f t="shared" si="132"/>
        <v>1510.7320015664429</v>
      </c>
      <c r="S369">
        <f t="shared" si="133"/>
        <v>1424.574865457329</v>
      </c>
      <c r="T369" s="5">
        <f t="shared" si="120"/>
        <v>0</v>
      </c>
      <c r="U369" s="6">
        <f>+S369+SUM($D$17:$E$17)-SUM($Q$27:Q369)</f>
        <v>6656.6475496678549</v>
      </c>
      <c r="V369" s="10">
        <f t="shared" si="121"/>
        <v>-1.6779481326190115E-4</v>
      </c>
      <c r="W369" s="10">
        <f>+S369/SUM(Q$27:Q369)-1</f>
        <v>4.1411227785272953E-2</v>
      </c>
      <c r="X369">
        <v>3.0870000000000002</v>
      </c>
      <c r="AC369">
        <f t="shared" si="134"/>
        <v>2738.1784985707868</v>
      </c>
      <c r="AD369">
        <f t="shared" si="135"/>
        <v>2649.9811904917956</v>
      </c>
      <c r="AE369" s="5">
        <f t="shared" si="122"/>
        <v>0</v>
      </c>
      <c r="AF369" s="6">
        <f>+AD369+SUM($D$18:$E$18)-SUM($AB$27:AB369)</f>
        <v>12067.479822070742</v>
      </c>
      <c r="AG369" s="10">
        <f t="shared" si="123"/>
        <v>-7.1130962879695225E-5</v>
      </c>
      <c r="AH369" s="10">
        <f>+AD369/SUM(AB$27:AB369)-1</f>
        <v>7.6133895588839318E-2</v>
      </c>
      <c r="AI369" s="6">
        <f t="shared" si="124"/>
        <v>0</v>
      </c>
      <c r="AL369" s="6">
        <f t="shared" si="125"/>
        <v>0</v>
      </c>
      <c r="AM369" s="6">
        <f t="shared" si="126"/>
        <v>6054.6329784680765</v>
      </c>
      <c r="AN369" s="6">
        <f t="shared" si="127"/>
        <v>5820.7838048682042</v>
      </c>
      <c r="AO369" s="5">
        <f t="shared" si="128"/>
        <v>0</v>
      </c>
      <c r="AP369" s="6">
        <f>+AN369+SUM($D$16:$E$18)-SUM($AL$27:AL369)</f>
        <v>26748.687541710307</v>
      </c>
      <c r="AQ369" s="10">
        <f t="shared" si="136"/>
        <v>-1.0532996962053787E-4</v>
      </c>
      <c r="AR369" s="10">
        <f>+AN369/SUM(AL$27:AL369)-1</f>
        <v>6.3721017493410193E-2</v>
      </c>
    </row>
    <row r="370" spans="1:44" x14ac:dyDescent="0.25">
      <c r="A370" s="1">
        <v>40694</v>
      </c>
      <c r="B370">
        <v>8.3680000000000003</v>
      </c>
      <c r="G370">
        <f t="shared" si="129"/>
        <v>1821.8333371922499</v>
      </c>
      <c r="H370">
        <f t="shared" si="130"/>
        <v>1761.8077891192252</v>
      </c>
      <c r="I370" s="5">
        <f t="shared" si="119"/>
        <v>0</v>
      </c>
      <c r="J370" s="6">
        <f>+H370+SUM($D$16:$E$16)-SUM($F$27:F370)</f>
        <v>8040.1402101718568</v>
      </c>
      <c r="K370" s="10">
        <f t="shared" si="131"/>
        <v>1.9415444423296346E-3</v>
      </c>
      <c r="L370" s="10">
        <f>+H370/SUM(F$27:F370)-1</f>
        <v>7.3181813244365346E-2</v>
      </c>
      <c r="M370">
        <v>6.4480000000000004</v>
      </c>
      <c r="R370">
        <f t="shared" si="132"/>
        <v>1527.7917104925384</v>
      </c>
      <c r="S370">
        <f t="shared" si="133"/>
        <v>1440.6616581663829</v>
      </c>
      <c r="T370" s="5">
        <f t="shared" si="120"/>
        <v>0</v>
      </c>
      <c r="U370" s="6">
        <f>+S370+SUM($D$17:$E$17)-SUM($Q$27:Q370)</f>
        <v>6672.7343423769089</v>
      </c>
      <c r="V370" s="10">
        <f t="shared" si="121"/>
        <v>2.416650812443466E-3</v>
      </c>
      <c r="W370" s="10">
        <f>+S370/SUM(Q$27:Q370)-1</f>
        <v>5.3171204008695128E-2</v>
      </c>
      <c r="X370">
        <v>3.0979999999999999</v>
      </c>
      <c r="AC370">
        <f t="shared" si="134"/>
        <v>2747.9355324173293</v>
      </c>
      <c r="AD370">
        <f t="shared" si="135"/>
        <v>2659.4239482162557</v>
      </c>
      <c r="AE370" s="5">
        <f t="shared" si="122"/>
        <v>0</v>
      </c>
      <c r="AF370" s="6">
        <f>+AD370+SUM($D$18:$E$18)-SUM($AB$27:AB370)</f>
        <v>12076.922579795202</v>
      </c>
      <c r="AG370" s="10">
        <f t="shared" si="123"/>
        <v>7.8249625138715473E-4</v>
      </c>
      <c r="AH370" s="10">
        <f>+AD370/SUM(AB$27:AB370)-1</f>
        <v>7.9968515884102365E-2</v>
      </c>
      <c r="AI370" s="6">
        <f t="shared" si="124"/>
        <v>0</v>
      </c>
      <c r="AL370" s="6">
        <f t="shared" si="125"/>
        <v>0</v>
      </c>
      <c r="AM370" s="6">
        <f t="shared" si="126"/>
        <v>6097.5605801021175</v>
      </c>
      <c r="AN370" s="6">
        <f t="shared" si="127"/>
        <v>5861.8933955018638</v>
      </c>
      <c r="AO370" s="5">
        <f t="shared" si="128"/>
        <v>0</v>
      </c>
      <c r="AP370" s="6">
        <f>+AN370+SUM($D$16:$E$18)-SUM($AL$27:AL370)</f>
        <v>26789.797132343971</v>
      </c>
      <c r="AQ370" s="10">
        <f t="shared" si="136"/>
        <v>1.5368825318835544E-3</v>
      </c>
      <c r="AR370" s="10">
        <f>+AN370/SUM(AL$27:AL370)-1</f>
        <v>7.1233602918933325E-2</v>
      </c>
    </row>
    <row r="371" spans="1:44" x14ac:dyDescent="0.25">
      <c r="A371" s="1">
        <v>40695</v>
      </c>
      <c r="B371">
        <v>8.327</v>
      </c>
      <c r="G371">
        <f t="shared" si="129"/>
        <v>1812.9070505257964</v>
      </c>
      <c r="H371">
        <f t="shared" si="130"/>
        <v>1753.1756046840089</v>
      </c>
      <c r="I371" s="5">
        <f t="shared" si="119"/>
        <v>0</v>
      </c>
      <c r="J371" s="6">
        <f>+H371+SUM($D$16:$E$16)-SUM($F$27:F371)</f>
        <v>8031.5080257366399</v>
      </c>
      <c r="K371" s="10">
        <f t="shared" si="131"/>
        <v>-1.0736360572787262E-3</v>
      </c>
      <c r="L371" s="10">
        <f>+H371/SUM(F$27:F371)-1</f>
        <v>6.7923632754042673E-2</v>
      </c>
      <c r="M371">
        <v>6.399</v>
      </c>
      <c r="R371">
        <f t="shared" si="132"/>
        <v>1516.1816308067234</v>
      </c>
      <c r="S371">
        <f t="shared" si="133"/>
        <v>1429.7137020171656</v>
      </c>
      <c r="T371" s="5">
        <f t="shared" si="120"/>
        <v>0</v>
      </c>
      <c r="U371" s="6">
        <f>+S371+SUM($D$17:$E$17)-SUM($Q$27:Q371)</f>
        <v>6661.7863862276918</v>
      </c>
      <c r="V371" s="10">
        <f t="shared" si="121"/>
        <v>-1.6407001369272978E-3</v>
      </c>
      <c r="W371" s="10">
        <f>+S371/SUM(Q$27:Q371)-1</f>
        <v>4.5167886856643857E-2</v>
      </c>
      <c r="X371">
        <v>3.0680000000000001</v>
      </c>
      <c r="AC371">
        <f t="shared" si="134"/>
        <v>2721.3254401085755</v>
      </c>
      <c r="AD371">
        <f t="shared" si="135"/>
        <v>2633.6709726040908</v>
      </c>
      <c r="AE371" s="5">
        <f t="shared" si="122"/>
        <v>0</v>
      </c>
      <c r="AF371" s="6">
        <f>+AD371+SUM($D$18:$E$18)-SUM($AB$27:AB371)</f>
        <v>12051.169604183036</v>
      </c>
      <c r="AG371" s="10">
        <f t="shared" si="123"/>
        <v>-2.1324120811414549E-3</v>
      </c>
      <c r="AH371" s="10">
        <f>+AD371/SUM(AB$27:AB371)-1</f>
        <v>6.9510460533384943E-2</v>
      </c>
      <c r="AI371" s="6">
        <f t="shared" si="124"/>
        <v>0</v>
      </c>
      <c r="AL371" s="6">
        <f t="shared" si="125"/>
        <v>0</v>
      </c>
      <c r="AM371" s="6">
        <f t="shared" si="126"/>
        <v>6050.4141214410956</v>
      </c>
      <c r="AN371" s="6">
        <f t="shared" si="127"/>
        <v>5816.5602793052658</v>
      </c>
      <c r="AO371" s="5">
        <f t="shared" si="128"/>
        <v>0</v>
      </c>
      <c r="AP371" s="6">
        <f>+AN371+SUM($D$16:$E$18)-SUM($AL$27:AL371)</f>
        <v>26744.464016147373</v>
      </c>
      <c r="AQ371" s="10">
        <f t="shared" si="136"/>
        <v>-1.692178405556688E-3</v>
      </c>
      <c r="AR371" s="10">
        <f>+AN371/SUM(AL$27:AL371)-1</f>
        <v>6.2949187949515872E-2</v>
      </c>
    </row>
    <row r="372" spans="1:44" x14ac:dyDescent="0.25">
      <c r="A372" s="1">
        <v>40697</v>
      </c>
      <c r="B372">
        <v>8.1959999999999997</v>
      </c>
      <c r="G372">
        <f t="shared" si="129"/>
        <v>1784.3864760549332</v>
      </c>
      <c r="H372">
        <f t="shared" si="130"/>
        <v>1725.5947227080746</v>
      </c>
      <c r="I372" s="5">
        <f t="shared" si="119"/>
        <v>0</v>
      </c>
      <c r="J372" s="6">
        <f>+H372+SUM($D$16:$E$16)-SUM($F$27:F372)</f>
        <v>8003.9271437607049</v>
      </c>
      <c r="K372" s="10">
        <f t="shared" si="131"/>
        <v>-3.4340850918100907E-3</v>
      </c>
      <c r="L372" s="10">
        <f>+H372/SUM(F$27:F372)-1</f>
        <v>5.1123104845939071E-2</v>
      </c>
      <c r="M372">
        <v>6.32</v>
      </c>
      <c r="R372">
        <f t="shared" si="132"/>
        <v>1497.4633390683689</v>
      </c>
      <c r="S372">
        <f t="shared" si="133"/>
        <v>1412.0629155725094</v>
      </c>
      <c r="T372" s="5">
        <f t="shared" si="120"/>
        <v>0</v>
      </c>
      <c r="U372" s="6">
        <f>+S372+SUM($D$17:$E$17)-SUM($Q$27:Q372)</f>
        <v>6644.1355997830351</v>
      </c>
      <c r="V372" s="10">
        <f t="shared" si="121"/>
        <v>-2.6495575542840877E-3</v>
      </c>
      <c r="W372" s="10">
        <f>+S372/SUM(Q$27:Q372)-1</f>
        <v>3.2264579611500199E-2</v>
      </c>
      <c r="X372">
        <v>3.0089999999999999</v>
      </c>
      <c r="AC372">
        <f t="shared" si="134"/>
        <v>2668.992258568026</v>
      </c>
      <c r="AD372">
        <f t="shared" si="135"/>
        <v>2583.0234539001658</v>
      </c>
      <c r="AE372" s="5">
        <f t="shared" si="122"/>
        <v>0</v>
      </c>
      <c r="AF372" s="6">
        <f>+AD372+SUM($D$18:$E$18)-SUM($AB$27:AB372)</f>
        <v>12000.522085479111</v>
      </c>
      <c r="AG372" s="10">
        <f t="shared" si="123"/>
        <v>-4.202705659900885E-3</v>
      </c>
      <c r="AH372" s="10">
        <f>+AD372/SUM(AB$27:AB372)-1</f>
        <v>4.894295167697349E-2</v>
      </c>
      <c r="AI372" s="6">
        <f t="shared" si="124"/>
        <v>0</v>
      </c>
      <c r="AL372" s="6">
        <f t="shared" si="125"/>
        <v>0</v>
      </c>
      <c r="AM372" s="6">
        <f t="shared" si="126"/>
        <v>5950.8420736913286</v>
      </c>
      <c r="AN372" s="6">
        <f t="shared" si="127"/>
        <v>5720.6810921807501</v>
      </c>
      <c r="AO372" s="5">
        <f t="shared" si="128"/>
        <v>0</v>
      </c>
      <c r="AP372" s="6">
        <f>+AN372+SUM($D$16:$E$18)-SUM($AL$27:AL372)</f>
        <v>26648.584829022853</v>
      </c>
      <c r="AQ372" s="10">
        <f t="shared" si="136"/>
        <v>-3.5850106050594466E-3</v>
      </c>
      <c r="AR372" s="10">
        <f>+AN372/SUM(AL$27:AL372)-1</f>
        <v>4.5427714913662376E-2</v>
      </c>
    </row>
    <row r="373" spans="1:44" x14ac:dyDescent="0.25">
      <c r="A373" s="1">
        <v>40701</v>
      </c>
      <c r="B373">
        <v>8.1140000000000008</v>
      </c>
      <c r="G373">
        <f t="shared" si="129"/>
        <v>1766.5339027220266</v>
      </c>
      <c r="H373">
        <f t="shared" si="130"/>
        <v>1708.3303538376426</v>
      </c>
      <c r="I373" s="5">
        <f t="shared" si="119"/>
        <v>0</v>
      </c>
      <c r="J373" s="6">
        <f>+H373+SUM($D$16:$E$16)-SUM($F$27:F373)</f>
        <v>7986.6627748902729</v>
      </c>
      <c r="K373" s="10">
        <f t="shared" si="131"/>
        <v>-2.1569872589219941E-3</v>
      </c>
      <c r="L373" s="10">
        <f>+H373/SUM(F$27:F373)-1</f>
        <v>4.060674386529417E-2</v>
      </c>
      <c r="M373">
        <v>6.2919999999999998</v>
      </c>
      <c r="R373">
        <f t="shared" si="132"/>
        <v>1490.8290078193318</v>
      </c>
      <c r="S373">
        <f t="shared" si="133"/>
        <v>1405.8069406300995</v>
      </c>
      <c r="T373" s="5">
        <f t="shared" si="120"/>
        <v>0</v>
      </c>
      <c r="U373" s="6">
        <f>+S373+SUM($D$17:$E$17)-SUM($Q$27:Q373)</f>
        <v>6637.8796248406252</v>
      </c>
      <c r="V373" s="10">
        <f t="shared" si="121"/>
        <v>-9.4157845643816351E-4</v>
      </c>
      <c r="W373" s="10">
        <f>+S373/SUM(Q$27:Q373)-1</f>
        <v>2.7691255524613823E-2</v>
      </c>
      <c r="X373">
        <v>2.9820000000000002</v>
      </c>
      <c r="AC373">
        <f t="shared" si="134"/>
        <v>2645.0431754901479</v>
      </c>
      <c r="AD373">
        <f t="shared" si="135"/>
        <v>2559.8457758492173</v>
      </c>
      <c r="AE373" s="5">
        <f t="shared" si="122"/>
        <v>0</v>
      </c>
      <c r="AF373" s="6">
        <f>+AD373+SUM($D$18:$E$18)-SUM($AB$27:AB373)</f>
        <v>11977.344407428163</v>
      </c>
      <c r="AG373" s="10">
        <f t="shared" si="123"/>
        <v>-1.931389141726858E-3</v>
      </c>
      <c r="AH373" s="10">
        <f>+AD373/SUM(AB$27:AB373)-1</f>
        <v>3.9530701861327788E-2</v>
      </c>
      <c r="AI373" s="6">
        <f t="shared" si="124"/>
        <v>0</v>
      </c>
      <c r="AL373" s="6">
        <f t="shared" si="125"/>
        <v>0</v>
      </c>
      <c r="AM373" s="6">
        <f t="shared" si="126"/>
        <v>5902.4060860315058</v>
      </c>
      <c r="AN373" s="6">
        <f t="shared" si="127"/>
        <v>5673.9830703169591</v>
      </c>
      <c r="AO373" s="5">
        <f t="shared" si="128"/>
        <v>0</v>
      </c>
      <c r="AP373" s="6">
        <f>+AN373+SUM($D$16:$E$18)-SUM($AL$27:AL373)</f>
        <v>26601.886807159062</v>
      </c>
      <c r="AQ373" s="10">
        <f t="shared" si="136"/>
        <v>-1.752364043471899E-3</v>
      </c>
      <c r="AR373" s="10">
        <f>+AN373/SUM(AL$27:AL373)-1</f>
        <v>3.6893869817004266E-2</v>
      </c>
    </row>
    <row r="374" spans="1:44" x14ac:dyDescent="0.25">
      <c r="A374" s="1">
        <v>40702</v>
      </c>
      <c r="B374">
        <v>8.1069999999999993</v>
      </c>
      <c r="C374">
        <f>+$C$16</f>
        <v>60</v>
      </c>
      <c r="D374" s="7">
        <f>+$H$16</f>
        <v>0.66694736842105262</v>
      </c>
      <c r="E374" s="7">
        <f>+$J$16</f>
        <v>0.46199999999999997</v>
      </c>
      <c r="F374" s="6">
        <f>+C374-D374-E374</f>
        <v>58.871052631578941</v>
      </c>
      <c r="G374">
        <f t="shared" si="129"/>
        <v>1823.8809551910401</v>
      </c>
      <c r="H374">
        <f t="shared" si="130"/>
        <v>1765.7276188827209</v>
      </c>
      <c r="I374" s="5">
        <f t="shared" si="119"/>
        <v>263460</v>
      </c>
      <c r="J374" s="6">
        <f>+H374+SUM($D$16:$E$16)-SUM($F$27:F374)</f>
        <v>7985.1889873037717</v>
      </c>
      <c r="K374" s="10">
        <f t="shared" si="131"/>
        <v>-1.8453108989835432E-4</v>
      </c>
      <c r="L374" s="10">
        <f>+H374/SUM(F$27:F374)-1</f>
        <v>3.833431719410263E-2</v>
      </c>
      <c r="M374">
        <v>6.2270000000000003</v>
      </c>
      <c r="N374">
        <f>+$C$17</f>
        <v>50</v>
      </c>
      <c r="O374" s="7">
        <f>+$H$17</f>
        <v>0.5557894736842105</v>
      </c>
      <c r="P374" s="7">
        <f>+$J$17</f>
        <v>0.38500000000000001</v>
      </c>
      <c r="Q374" s="6">
        <f>+N374-O374-P374</f>
        <v>49.059210526315795</v>
      </c>
      <c r="R374">
        <f t="shared" si="132"/>
        <v>1525.4278817054958</v>
      </c>
      <c r="S374">
        <f t="shared" si="133"/>
        <v>1440.3433521829641</v>
      </c>
      <c r="T374" s="5">
        <f t="shared" si="120"/>
        <v>219550</v>
      </c>
      <c r="U374" s="6">
        <f>+S374+SUM($D$17:$E$17)-SUM($Q$27:Q374)</f>
        <v>6623.3568258671739</v>
      </c>
      <c r="V374" s="10">
        <f t="shared" si="121"/>
        <v>-2.1878671796191629E-3</v>
      </c>
      <c r="W374" s="10">
        <f>+S374/SUM(Q$27:Q374)-1</f>
        <v>1.6483449513032822E-2</v>
      </c>
      <c r="X374">
        <v>2.9830000000000001</v>
      </c>
      <c r="Y374">
        <f>+$C$18</f>
        <v>90</v>
      </c>
      <c r="Z374" s="7">
        <f>+$H$18</f>
        <v>1.0004210526315789</v>
      </c>
      <c r="AA374" s="7">
        <f>+$J$18</f>
        <v>0.69300000000000006</v>
      </c>
      <c r="AB374" s="6">
        <f>+Y374-Z374-AA374</f>
        <v>88.306578947368422</v>
      </c>
      <c r="AC374">
        <f t="shared" si="134"/>
        <v>2734.2367575144749</v>
      </c>
      <c r="AD374">
        <f t="shared" si="135"/>
        <v>2649.0107873169914</v>
      </c>
      <c r="AE374" s="5">
        <f t="shared" si="122"/>
        <v>395190</v>
      </c>
      <c r="AF374" s="6">
        <f>+AD374+SUM($D$18:$E$18)-SUM($AB$27:AB374)</f>
        <v>11978.20283994857</v>
      </c>
      <c r="AG374" s="10">
        <f t="shared" si="123"/>
        <v>7.167135645480549E-5</v>
      </c>
      <c r="AH374" s="10">
        <f>+AD374/SUM(AB$27:AB374)-1</f>
        <v>3.8498719611518517E-2</v>
      </c>
      <c r="AI374" s="6">
        <f t="shared" si="124"/>
        <v>200</v>
      </c>
      <c r="AL374" s="6">
        <f t="shared" si="125"/>
        <v>196.23684210526315</v>
      </c>
      <c r="AM374" s="6">
        <f t="shared" si="126"/>
        <v>6083.5455944110108</v>
      </c>
      <c r="AN374" s="6">
        <f t="shared" si="127"/>
        <v>5855.0817583826756</v>
      </c>
      <c r="AO374" s="5">
        <f t="shared" si="128"/>
        <v>878200</v>
      </c>
      <c r="AP374" s="6">
        <f>+AN374+SUM($D$16:$E$18)-SUM($AL$27:AL374)</f>
        <v>26586.748653119517</v>
      </c>
      <c r="AQ374" s="10">
        <f t="shared" si="136"/>
        <v>-5.6906317019100872E-4</v>
      </c>
      <c r="AR374" s="10">
        <f>+AN374/SUM(AL$27:AL374)-1</f>
        <v>3.2945956007087274E-2</v>
      </c>
    </row>
    <row r="375" spans="1:44" x14ac:dyDescent="0.25">
      <c r="A375" s="1">
        <v>40703</v>
      </c>
      <c r="B375">
        <v>8.1359999999999992</v>
      </c>
      <c r="G375">
        <f t="shared" si="129"/>
        <v>1830.4052610625758</v>
      </c>
      <c r="H375">
        <f t="shared" si="130"/>
        <v>1772.0439012248448</v>
      </c>
      <c r="I375" s="5">
        <f t="shared" si="119"/>
        <v>0</v>
      </c>
      <c r="J375" s="6">
        <f>+H375+SUM($D$16:$E$16)-SUM($F$27:F375)</f>
        <v>7991.5052696458961</v>
      </c>
      <c r="K375" s="10">
        <f t="shared" si="131"/>
        <v>7.9099973114815647E-4</v>
      </c>
      <c r="L375" s="10">
        <f>+H375/SUM(F$27:F375)-1</f>
        <v>4.2048600553992621E-2</v>
      </c>
      <c r="M375">
        <v>6.2759999999999998</v>
      </c>
      <c r="R375">
        <f t="shared" si="132"/>
        <v>1537.4314092795394</v>
      </c>
      <c r="S375">
        <f t="shared" si="133"/>
        <v>1451.6773531877761</v>
      </c>
      <c r="T375" s="5">
        <f t="shared" si="120"/>
        <v>0</v>
      </c>
      <c r="U375" s="6">
        <f>+S375+SUM($D$17:$E$17)-SUM($Q$27:Q375)</f>
        <v>6634.6908268719862</v>
      </c>
      <c r="V375" s="10">
        <f t="shared" si="121"/>
        <v>1.7112170313016151E-3</v>
      </c>
      <c r="W375" s="10">
        <f>+S375/SUM(Q$27:Q375)-1</f>
        <v>2.4482114845639114E-2</v>
      </c>
      <c r="X375">
        <v>3.0089999999999999</v>
      </c>
      <c r="AC375">
        <f t="shared" si="134"/>
        <v>2758.068522749264</v>
      </c>
      <c r="AD375">
        <f t="shared" si="135"/>
        <v>2672.0997180814038</v>
      </c>
      <c r="AE375" s="5">
        <f t="shared" si="122"/>
        <v>0</v>
      </c>
      <c r="AF375" s="6">
        <f>+AD375+SUM($D$18:$E$18)-SUM($AB$27:AB375)</f>
        <v>12001.291770712984</v>
      </c>
      <c r="AG375" s="10">
        <f t="shared" si="123"/>
        <v>1.9275788758068568E-3</v>
      </c>
      <c r="AH375" s="10">
        <f>+AD375/SUM(AB$27:AB375)-1</f>
        <v>4.7550334331565303E-2</v>
      </c>
      <c r="AI375" s="6">
        <f t="shared" si="124"/>
        <v>0</v>
      </c>
      <c r="AL375" s="6">
        <f t="shared" si="125"/>
        <v>0</v>
      </c>
      <c r="AM375" s="6">
        <f t="shared" si="126"/>
        <v>6125.9051930913793</v>
      </c>
      <c r="AN375" s="6">
        <f t="shared" si="127"/>
        <v>5895.8209724940243</v>
      </c>
      <c r="AO375" s="5">
        <f t="shared" si="128"/>
        <v>0</v>
      </c>
      <c r="AP375" s="6">
        <f>+AN375+SUM($D$16:$E$18)-SUM($AL$27:AL375)</f>
        <v>26627.487867230866</v>
      </c>
      <c r="AQ375" s="10">
        <f t="shared" si="136"/>
        <v>1.5323127563613426E-3</v>
      </c>
      <c r="AR375" s="10">
        <f>+AN375/SUM(AL$27:AL375)-1</f>
        <v>4.0133115504386696E-2</v>
      </c>
    </row>
    <row r="376" spans="1:44" x14ac:dyDescent="0.25">
      <c r="A376" s="1">
        <v>40704</v>
      </c>
      <c r="B376">
        <v>8.1310000000000002</v>
      </c>
      <c r="G376">
        <f t="shared" si="129"/>
        <v>1829.2803807398975</v>
      </c>
      <c r="H376">
        <f t="shared" si="130"/>
        <v>1770.954887027927</v>
      </c>
      <c r="I376" s="5">
        <f t="shared" si="119"/>
        <v>0</v>
      </c>
      <c r="J376" s="6">
        <f>+H376+SUM($D$16:$E$16)-SUM($F$27:F376)</f>
        <v>7990.4162554489785</v>
      </c>
      <c r="K376" s="10">
        <f t="shared" si="131"/>
        <v>-1.3627147329231537E-4</v>
      </c>
      <c r="L376" s="10">
        <f>+H376/SUM(F$27:F376)-1</f>
        <v>4.1408206871253128E-2</v>
      </c>
      <c r="M376">
        <v>6.1890000000000001</v>
      </c>
      <c r="R376">
        <f t="shared" si="132"/>
        <v>1516.1190235868498</v>
      </c>
      <c r="S376">
        <f t="shared" si="133"/>
        <v>1431.5537187506607</v>
      </c>
      <c r="T376" s="5">
        <f t="shared" si="120"/>
        <v>0</v>
      </c>
      <c r="U376" s="6">
        <f>+S376+SUM($D$17:$E$17)-SUM($Q$27:Q376)</f>
        <v>6614.5671924348708</v>
      </c>
      <c r="V376" s="10">
        <f t="shared" si="121"/>
        <v>-3.0330930200409556E-3</v>
      </c>
      <c r="W376" s="10">
        <f>+S376/SUM(Q$27:Q376)-1</f>
        <v>1.0280402928562804E-2</v>
      </c>
      <c r="X376">
        <v>2.996</v>
      </c>
      <c r="AC376">
        <f t="shared" si="134"/>
        <v>2746.1526401318697</v>
      </c>
      <c r="AD376">
        <f t="shared" si="135"/>
        <v>2660.5552526991978</v>
      </c>
      <c r="AE376" s="5">
        <f t="shared" si="122"/>
        <v>0</v>
      </c>
      <c r="AF376" s="6">
        <f>+AD376+SUM($D$18:$E$18)-SUM($AB$27:AB376)</f>
        <v>11989.747305330777</v>
      </c>
      <c r="AG376" s="10">
        <f t="shared" si="123"/>
        <v>-9.6193523187060315E-4</v>
      </c>
      <c r="AH376" s="10">
        <f>+AD376/SUM(AB$27:AB376)-1</f>
        <v>4.302452697154191E-2</v>
      </c>
      <c r="AI376" s="6">
        <f t="shared" si="124"/>
        <v>0</v>
      </c>
      <c r="AL376" s="6">
        <f t="shared" si="125"/>
        <v>0</v>
      </c>
      <c r="AM376" s="6">
        <f t="shared" si="126"/>
        <v>6091.5520444586173</v>
      </c>
      <c r="AN376" s="6">
        <f t="shared" si="127"/>
        <v>5863.0638584777853</v>
      </c>
      <c r="AO376" s="5">
        <f t="shared" si="128"/>
        <v>0</v>
      </c>
      <c r="AP376" s="6">
        <f>+AN376+SUM($D$16:$E$18)-SUM($AL$27:AL376)</f>
        <v>26594.730753214626</v>
      </c>
      <c r="AQ376" s="10">
        <f t="shared" si="136"/>
        <v>-1.2301991903844733E-3</v>
      </c>
      <c r="AR376" s="10">
        <f>+AN376/SUM(AL$27:AL376)-1</f>
        <v>3.4354147788847156E-2</v>
      </c>
    </row>
    <row r="377" spans="1:44" x14ac:dyDescent="0.25">
      <c r="A377" s="1">
        <v>40708</v>
      </c>
      <c r="B377">
        <v>8.1029999999999998</v>
      </c>
      <c r="G377">
        <f t="shared" si="129"/>
        <v>1822.9810509328975</v>
      </c>
      <c r="H377">
        <f t="shared" si="130"/>
        <v>1764.8564075251866</v>
      </c>
      <c r="I377" s="5">
        <f t="shared" si="119"/>
        <v>0</v>
      </c>
      <c r="J377" s="6">
        <f>+H377+SUM($D$16:$E$16)-SUM($F$27:F377)</f>
        <v>7984.3177759462387</v>
      </c>
      <c r="K377" s="10">
        <f t="shared" si="131"/>
        <v>-7.6322425613073452E-4</v>
      </c>
      <c r="L377" s="10">
        <f>+H377/SUM(F$27:F377)-1</f>
        <v>3.7822002247910769E-2</v>
      </c>
      <c r="M377">
        <v>6.2530000000000001</v>
      </c>
      <c r="R377">
        <f t="shared" si="132"/>
        <v>1531.7971004182536</v>
      </c>
      <c r="S377">
        <f t="shared" si="133"/>
        <v>1446.3573118998031</v>
      </c>
      <c r="T377" s="5">
        <f t="shared" si="120"/>
        <v>0</v>
      </c>
      <c r="U377" s="6">
        <f>+S377+SUM($D$17:$E$17)-SUM($Q$27:Q377)</f>
        <v>6629.370785584013</v>
      </c>
      <c r="V377" s="10">
        <f t="shared" si="121"/>
        <v>2.2380289924446295E-3</v>
      </c>
      <c r="W377" s="10">
        <f>+S377/SUM(Q$27:Q377)-1</f>
        <v>2.072763928135446E-2</v>
      </c>
      <c r="X377">
        <v>3.01</v>
      </c>
      <c r="AC377">
        <f t="shared" si="134"/>
        <v>2758.9851291044479</v>
      </c>
      <c r="AD377">
        <f t="shared" si="135"/>
        <v>2672.9877538800347</v>
      </c>
      <c r="AE377" s="5">
        <f t="shared" si="122"/>
        <v>0</v>
      </c>
      <c r="AF377" s="6">
        <f>+AD377+SUM($D$18:$E$18)-SUM($AB$27:AB377)</f>
        <v>12002.179806511615</v>
      </c>
      <c r="AG377" s="10">
        <f t="shared" si="123"/>
        <v>1.0369277070010341E-3</v>
      </c>
      <c r="AH377" s="10">
        <f>+AD377/SUM(AB$27:AB377)-1</f>
        <v>4.7898473359259341E-2</v>
      </c>
      <c r="AI377" s="6">
        <f t="shared" si="124"/>
        <v>0</v>
      </c>
      <c r="AL377" s="6">
        <f t="shared" si="125"/>
        <v>0</v>
      </c>
      <c r="AM377" s="6">
        <f t="shared" si="126"/>
        <v>6113.7632804555988</v>
      </c>
      <c r="AN377" s="6">
        <f t="shared" si="127"/>
        <v>5884.2014733050246</v>
      </c>
      <c r="AO377" s="5">
        <f t="shared" si="128"/>
        <v>0</v>
      </c>
      <c r="AP377" s="6">
        <f>+AN377+SUM($D$16:$E$18)-SUM($AL$27:AL377)</f>
        <v>26615.868368041865</v>
      </c>
      <c r="AQ377" s="10">
        <f t="shared" si="136"/>
        <v>7.9480461838032923E-4</v>
      </c>
      <c r="AR377" s="10">
        <f>+AN377/SUM(AL$27:AL377)-1</f>
        <v>3.8083218475891467E-2</v>
      </c>
    </row>
    <row r="378" spans="1:44" x14ac:dyDescent="0.25">
      <c r="A378" s="1">
        <v>40709</v>
      </c>
      <c r="B378">
        <v>8.1539999999999999</v>
      </c>
      <c r="G378">
        <f t="shared" si="129"/>
        <v>1834.4548302242192</v>
      </c>
      <c r="H378">
        <f t="shared" si="130"/>
        <v>1775.9643523337495</v>
      </c>
      <c r="I378" s="5">
        <f t="shared" si="119"/>
        <v>0</v>
      </c>
      <c r="J378" s="6">
        <f>+H378+SUM($D$16:$E$16)-SUM($F$27:F378)</f>
        <v>7995.4257207548008</v>
      </c>
      <c r="K378" s="10">
        <f t="shared" si="131"/>
        <v>1.3912202795869355E-3</v>
      </c>
      <c r="L378" s="10">
        <f>+H378/SUM(F$27:F378)-1</f>
        <v>4.4354017811855551E-2</v>
      </c>
      <c r="M378">
        <v>6.1740000000000004</v>
      </c>
      <c r="R378">
        <f t="shared" si="132"/>
        <v>1512.4444743294896</v>
      </c>
      <c r="S378">
        <f t="shared" si="133"/>
        <v>1428.0841266063305</v>
      </c>
      <c r="T378" s="5">
        <f t="shared" si="120"/>
        <v>0</v>
      </c>
      <c r="U378" s="6">
        <f>+S378+SUM($D$17:$E$17)-SUM($Q$27:Q378)</f>
        <v>6611.0976002905409</v>
      </c>
      <c r="V378" s="10">
        <f t="shared" si="121"/>
        <v>-2.7563981385998471E-3</v>
      </c>
      <c r="W378" s="10">
        <f>+S378/SUM(Q$27:Q378)-1</f>
        <v>7.8318319083772181E-3</v>
      </c>
      <c r="X378">
        <v>3.0049999999999999</v>
      </c>
      <c r="AC378">
        <f t="shared" si="134"/>
        <v>2754.4020973285269</v>
      </c>
      <c r="AD378">
        <f t="shared" si="135"/>
        <v>2668.5475748868785</v>
      </c>
      <c r="AE378" s="5">
        <f t="shared" si="122"/>
        <v>0</v>
      </c>
      <c r="AF378" s="6">
        <f>+AD378+SUM($D$18:$E$18)-SUM($AB$27:AB378)</f>
        <v>11997.739627518456</v>
      </c>
      <c r="AG378" s="10">
        <f t="shared" si="123"/>
        <v>-3.6994771489329281E-4</v>
      </c>
      <c r="AH378" s="10">
        <f>+AD378/SUM(AB$27:AB378)-1</f>
        <v>4.6157778220788703E-2</v>
      </c>
      <c r="AI378" s="6">
        <f t="shared" si="124"/>
        <v>0</v>
      </c>
      <c r="AL378" s="6">
        <f t="shared" si="125"/>
        <v>0</v>
      </c>
      <c r="AM378" s="6">
        <f t="shared" si="126"/>
        <v>6101.301401882236</v>
      </c>
      <c r="AN378" s="6">
        <f t="shared" si="127"/>
        <v>5872.5960538269583</v>
      </c>
      <c r="AO378" s="5">
        <f t="shared" si="128"/>
        <v>0</v>
      </c>
      <c r="AP378" s="6">
        <f>+AN378+SUM($D$16:$E$18)-SUM($AL$27:AL378)</f>
        <v>26604.262948563799</v>
      </c>
      <c r="AQ378" s="10">
        <f t="shared" si="136"/>
        <v>-4.3603384708656989E-4</v>
      </c>
      <c r="AR378" s="10">
        <f>+AN378/SUM(AL$27:AL378)-1</f>
        <v>3.6035805371800844E-2</v>
      </c>
    </row>
    <row r="379" spans="1:44" x14ac:dyDescent="0.25">
      <c r="A379" s="1">
        <v>40710</v>
      </c>
      <c r="B379">
        <v>8.0980000000000008</v>
      </c>
      <c r="G379">
        <f t="shared" si="129"/>
        <v>1821.8561706102194</v>
      </c>
      <c r="H379">
        <f t="shared" si="130"/>
        <v>1763.7673933282688</v>
      </c>
      <c r="I379" s="5">
        <f t="shared" si="119"/>
        <v>0</v>
      </c>
      <c r="J379" s="6">
        <f>+H379+SUM($D$16:$E$16)-SUM($F$27:F379)</f>
        <v>7983.2287617493212</v>
      </c>
      <c r="K379" s="10">
        <f t="shared" si="131"/>
        <v>-1.5254921290580592E-3</v>
      </c>
      <c r="L379" s="10">
        <f>+H379/SUM(F$27:F379)-1</f>
        <v>3.7181608565171276E-2</v>
      </c>
      <c r="M379">
        <v>6.1390000000000002</v>
      </c>
      <c r="R379">
        <f t="shared" si="132"/>
        <v>1503.8705260623155</v>
      </c>
      <c r="S379">
        <f t="shared" si="133"/>
        <v>1419.9884116028932</v>
      </c>
      <c r="T379" s="5">
        <f t="shared" si="120"/>
        <v>0</v>
      </c>
      <c r="U379" s="6">
        <f>+S379+SUM($D$17:$E$17)-SUM($Q$27:Q379)</f>
        <v>6603.0018852871035</v>
      </c>
      <c r="V379" s="10">
        <f t="shared" si="121"/>
        <v>-1.2245644358784835E-3</v>
      </c>
      <c r="W379" s="10">
        <f>+S379/SUM(Q$27:Q379)-1</f>
        <v>2.1184995279441843E-3</v>
      </c>
      <c r="X379">
        <v>3.0230000000000001</v>
      </c>
      <c r="AC379">
        <f t="shared" si="134"/>
        <v>2770.9010117218431</v>
      </c>
      <c r="AD379">
        <f t="shared" si="135"/>
        <v>2684.5322192622411</v>
      </c>
      <c r="AE379" s="5">
        <f t="shared" si="122"/>
        <v>0</v>
      </c>
      <c r="AF379" s="6">
        <f>+AD379+SUM($D$18:$E$18)-SUM($AB$27:AB379)</f>
        <v>12013.72427189382</v>
      </c>
      <c r="AG379" s="10">
        <f t="shared" si="123"/>
        <v>1.3323046566788843E-3</v>
      </c>
      <c r="AH379" s="10">
        <f>+AD379/SUM(AB$27:AB379)-1</f>
        <v>5.2424280719282734E-2</v>
      </c>
      <c r="AI379" s="6">
        <f t="shared" si="124"/>
        <v>0</v>
      </c>
      <c r="AL379" s="6">
        <f t="shared" si="125"/>
        <v>0</v>
      </c>
      <c r="AM379" s="6">
        <f t="shared" si="126"/>
        <v>6096.6277083943778</v>
      </c>
      <c r="AN379" s="6">
        <f t="shared" si="127"/>
        <v>5868.2880241934035</v>
      </c>
      <c r="AO379" s="5">
        <f t="shared" si="128"/>
        <v>0</v>
      </c>
      <c r="AP379" s="6">
        <f>+AN379+SUM($D$16:$E$18)-SUM($AL$27:AL379)</f>
        <v>26599.954918930245</v>
      </c>
      <c r="AQ379" s="10">
        <f t="shared" si="136"/>
        <v>-1.6193005015330275E-4</v>
      </c>
      <c r="AR379" s="10">
        <f>+AN379/SUM(AL$27:AL379)-1</f>
        <v>3.5275788352061133E-2</v>
      </c>
    </row>
    <row r="380" spans="1:44" x14ac:dyDescent="0.25">
      <c r="A380" s="1">
        <v>40711</v>
      </c>
      <c r="B380">
        <v>7.9909999999999997</v>
      </c>
      <c r="G380">
        <f t="shared" si="129"/>
        <v>1797.7837317048977</v>
      </c>
      <c r="H380">
        <f t="shared" si="130"/>
        <v>1740.4624895142249</v>
      </c>
      <c r="I380" s="5">
        <f t="shared" si="119"/>
        <v>0</v>
      </c>
      <c r="J380" s="6">
        <f>+H380+SUM($D$16:$E$16)-SUM($F$27:F380)</f>
        <v>7959.9238579352759</v>
      </c>
      <c r="K380" s="10">
        <f t="shared" si="131"/>
        <v>-2.9192328705032189E-3</v>
      </c>
      <c r="L380" s="10">
        <f>+H380/SUM(F$27:F380)-1</f>
        <v>2.3477183754542219E-2</v>
      </c>
      <c r="M380">
        <v>6.1719999999999997</v>
      </c>
      <c r="R380">
        <f t="shared" si="132"/>
        <v>1511.9545344285082</v>
      </c>
      <c r="S380">
        <f t="shared" si="133"/>
        <v>1427.6215143204197</v>
      </c>
      <c r="T380" s="5">
        <f t="shared" si="120"/>
        <v>0</v>
      </c>
      <c r="U380" s="6">
        <f>+S380+SUM($D$17:$E$17)-SUM($Q$27:Q380)</f>
        <v>6610.63498800463</v>
      </c>
      <c r="V380" s="10">
        <f t="shared" si="121"/>
        <v>1.1560049277790085E-3</v>
      </c>
      <c r="W380" s="10">
        <f>+S380/SUM(Q$27:Q380)-1</f>
        <v>7.5053557723523401E-3</v>
      </c>
      <c r="X380">
        <v>3.0089999999999999</v>
      </c>
      <c r="AC380">
        <f t="shared" si="134"/>
        <v>2758.068522749264</v>
      </c>
      <c r="AD380">
        <f t="shared" si="135"/>
        <v>2672.0997180814034</v>
      </c>
      <c r="AE380" s="5">
        <f t="shared" si="122"/>
        <v>0</v>
      </c>
      <c r="AF380" s="6">
        <f>+AD380+SUM($D$18:$E$18)-SUM($AB$27:AB380)</f>
        <v>12001.291770712982</v>
      </c>
      <c r="AG380" s="10">
        <f t="shared" si="123"/>
        <v>-1.0348582087841285E-3</v>
      </c>
      <c r="AH380" s="10">
        <f>+AD380/SUM(AB$27:AB380)-1</f>
        <v>4.7550334331565081E-2</v>
      </c>
      <c r="AI380" s="6">
        <f t="shared" si="124"/>
        <v>0</v>
      </c>
      <c r="AL380" s="6">
        <f t="shared" si="125"/>
        <v>0</v>
      </c>
      <c r="AM380" s="6">
        <f t="shared" si="126"/>
        <v>6067.8067888826699</v>
      </c>
      <c r="AN380" s="6">
        <f t="shared" si="127"/>
        <v>5840.1837219160479</v>
      </c>
      <c r="AO380" s="5">
        <f t="shared" si="128"/>
        <v>0</v>
      </c>
      <c r="AP380" s="6">
        <f>+AN380+SUM($D$16:$E$18)-SUM($AL$27:AL380)</f>
        <v>26571.85061665289</v>
      </c>
      <c r="AQ380" s="10">
        <f t="shared" si="136"/>
        <v>-1.0565545078181637E-3</v>
      </c>
      <c r="AR380" s="10">
        <f>+AN380/SUM(AL$27:AL380)-1</f>
        <v>3.0317663669646056E-2</v>
      </c>
    </row>
    <row r="381" spans="1:44" x14ac:dyDescent="0.25">
      <c r="A381" s="1">
        <v>40714</v>
      </c>
      <c r="B381">
        <v>7.9539999999999997</v>
      </c>
      <c r="G381">
        <f t="shared" si="129"/>
        <v>1789.4596173170762</v>
      </c>
      <c r="H381">
        <f t="shared" si="130"/>
        <v>1732.4037844570323</v>
      </c>
      <c r="I381" s="5">
        <f t="shared" si="119"/>
        <v>0</v>
      </c>
      <c r="J381" s="6">
        <f>+H381+SUM($D$16:$E$16)-SUM($F$27:F381)</f>
        <v>7951.8651528780838</v>
      </c>
      <c r="K381" s="10">
        <f t="shared" si="131"/>
        <v>-1.0124098171062634E-3</v>
      </c>
      <c r="L381" s="10">
        <f>+H381/SUM(F$27:F381)-1</f>
        <v>1.8738270502268506E-2</v>
      </c>
      <c r="M381">
        <v>6.1369999999999996</v>
      </c>
      <c r="R381">
        <f t="shared" si="132"/>
        <v>1503.3805861613341</v>
      </c>
      <c r="S381">
        <f t="shared" si="133"/>
        <v>1419.5257993169826</v>
      </c>
      <c r="T381" s="5">
        <f t="shared" si="120"/>
        <v>0</v>
      </c>
      <c r="U381" s="6">
        <f>+S381+SUM($D$17:$E$17)-SUM($Q$27:Q381)</f>
        <v>6602.5392730011927</v>
      </c>
      <c r="V381" s="10">
        <f t="shared" si="121"/>
        <v>-1.2246501309068902E-3</v>
      </c>
      <c r="W381" s="10">
        <f>+S381/SUM(Q$27:Q381)-1</f>
        <v>1.7920233919195283E-3</v>
      </c>
      <c r="X381">
        <v>3.0190000000000001</v>
      </c>
      <c r="AC381">
        <f t="shared" si="134"/>
        <v>2767.234586301106</v>
      </c>
      <c r="AD381">
        <f t="shared" si="135"/>
        <v>2680.9800760677158</v>
      </c>
      <c r="AE381" s="5">
        <f t="shared" si="122"/>
        <v>0</v>
      </c>
      <c r="AF381" s="6">
        <f>+AD381+SUM($D$18:$E$18)-SUM($AB$27:AB381)</f>
        <v>12010.172128699294</v>
      </c>
      <c r="AG381" s="10">
        <f t="shared" si="123"/>
        <v>7.3995017836181454E-4</v>
      </c>
      <c r="AH381" s="10">
        <f>+AD381/SUM(AB$27:AB381)-1</f>
        <v>5.1031724608506135E-2</v>
      </c>
      <c r="AI381" s="6">
        <f t="shared" si="124"/>
        <v>0</v>
      </c>
      <c r="AL381" s="6">
        <f t="shared" si="125"/>
        <v>0</v>
      </c>
      <c r="AM381" s="6">
        <f t="shared" si="126"/>
        <v>6060.0747897795163</v>
      </c>
      <c r="AN381" s="6">
        <f t="shared" si="127"/>
        <v>5832.9096598417309</v>
      </c>
      <c r="AO381" s="5">
        <f t="shared" si="128"/>
        <v>0</v>
      </c>
      <c r="AP381" s="6">
        <f>+AN381+SUM($D$16:$E$18)-SUM($AL$27:AL381)</f>
        <v>26564.576554578573</v>
      </c>
      <c r="AQ381" s="10">
        <f t="shared" si="136"/>
        <v>-2.7375067620460936E-4</v>
      </c>
      <c r="AR381" s="10">
        <f>+AN381/SUM(AL$27:AL381)-1</f>
        <v>2.9034383040361433E-2</v>
      </c>
    </row>
    <row r="382" spans="1:44" x14ac:dyDescent="0.25">
      <c r="A382" s="1">
        <v>40715</v>
      </c>
      <c r="B382">
        <v>8.0210000000000008</v>
      </c>
      <c r="G382">
        <f t="shared" si="129"/>
        <v>1804.5330136409693</v>
      </c>
      <c r="H382">
        <f t="shared" si="130"/>
        <v>1746.9965746957328</v>
      </c>
      <c r="I382" s="5">
        <f t="shared" si="119"/>
        <v>0</v>
      </c>
      <c r="J382" s="6">
        <f>+H382+SUM($D$16:$E$16)-SUM($F$27:F382)</f>
        <v>7966.4579431167849</v>
      </c>
      <c r="K382" s="10">
        <f t="shared" si="131"/>
        <v>1.8351405561021217E-3</v>
      </c>
      <c r="L382" s="10">
        <f>+H382/SUM(F$27:F382)-1</f>
        <v>2.7319545850980287E-2</v>
      </c>
      <c r="M382">
        <v>6.234</v>
      </c>
      <c r="R382">
        <f t="shared" si="132"/>
        <v>1527.1426713589306</v>
      </c>
      <c r="S382">
        <f t="shared" si="133"/>
        <v>1441.9624951836515</v>
      </c>
      <c r="T382" s="5">
        <f t="shared" si="120"/>
        <v>0</v>
      </c>
      <c r="U382" s="6">
        <f>+S382+SUM($D$17:$E$17)-SUM($Q$27:Q382)</f>
        <v>6624.9759688678614</v>
      </c>
      <c r="V382" s="10">
        <f t="shared" si="121"/>
        <v>3.3981919590264642E-3</v>
      </c>
      <c r="W382" s="10">
        <f>+S382/SUM(Q$27:Q382)-1</f>
        <v>1.7626115989119562E-2</v>
      </c>
      <c r="X382">
        <v>3.024</v>
      </c>
      <c r="AC382">
        <f t="shared" si="134"/>
        <v>2771.817618077027</v>
      </c>
      <c r="AD382">
        <f t="shared" si="135"/>
        <v>2685.420255060872</v>
      </c>
      <c r="AE382" s="5">
        <f t="shared" si="122"/>
        <v>0</v>
      </c>
      <c r="AF382" s="6">
        <f>+AD382+SUM($D$18:$E$18)-SUM($AB$27:AB382)</f>
        <v>12014.61230769245</v>
      </c>
      <c r="AG382" s="10">
        <f t="shared" si="123"/>
        <v>3.6970152846893534E-4</v>
      </c>
      <c r="AH382" s="10">
        <f>+AD382/SUM(AB$27:AB382)-1</f>
        <v>5.2772419746976773E-2</v>
      </c>
      <c r="AI382" s="6">
        <f t="shared" si="124"/>
        <v>0</v>
      </c>
      <c r="AL382" s="6">
        <f t="shared" si="125"/>
        <v>0</v>
      </c>
      <c r="AM382" s="6">
        <f t="shared" si="126"/>
        <v>6103.4933030769271</v>
      </c>
      <c r="AN382" s="6">
        <f t="shared" si="127"/>
        <v>5874.379324940257</v>
      </c>
      <c r="AO382" s="5">
        <f t="shared" si="128"/>
        <v>0</v>
      </c>
      <c r="AP382" s="6">
        <f>+AN382+SUM($D$16:$E$18)-SUM($AL$27:AL382)</f>
        <v>26606.0462196771</v>
      </c>
      <c r="AQ382" s="10">
        <f t="shared" si="136"/>
        <v>1.5610888814028279E-3</v>
      </c>
      <c r="AR382" s="10">
        <f>+AN382/SUM(AL$27:AL382)-1</f>
        <v>3.6350407756696512E-2</v>
      </c>
    </row>
    <row r="383" spans="1:44" x14ac:dyDescent="0.25">
      <c r="A383" s="1">
        <v>40716</v>
      </c>
      <c r="B383">
        <v>8.0069999999999997</v>
      </c>
      <c r="G383">
        <f t="shared" si="129"/>
        <v>1801.3833487374691</v>
      </c>
      <c r="H383">
        <f t="shared" si="130"/>
        <v>1743.9473349443624</v>
      </c>
      <c r="I383" s="5">
        <f t="shared" si="119"/>
        <v>0</v>
      </c>
      <c r="J383" s="6">
        <f>+H383+SUM($D$16:$E$16)-SUM($F$27:F383)</f>
        <v>7963.4087033654132</v>
      </c>
      <c r="K383" s="10">
        <f t="shared" si="131"/>
        <v>-3.8275978774304775E-4</v>
      </c>
      <c r="L383" s="10">
        <f>+H383/SUM(F$27:F383)-1</f>
        <v>2.5526443539309218E-2</v>
      </c>
      <c r="M383">
        <v>6.2149999999999999</v>
      </c>
      <c r="R383">
        <f t="shared" si="132"/>
        <v>1522.4882422996075</v>
      </c>
      <c r="S383">
        <f t="shared" si="133"/>
        <v>1437.5676784674999</v>
      </c>
      <c r="T383" s="5">
        <f t="shared" si="120"/>
        <v>0</v>
      </c>
      <c r="U383" s="6">
        <f>+S383+SUM($D$17:$E$17)-SUM($Q$27:Q383)</f>
        <v>6620.5811521517098</v>
      </c>
      <c r="V383" s="10">
        <f t="shared" si="121"/>
        <v>-6.6337096720103794E-4</v>
      </c>
      <c r="W383" s="10">
        <f>+S383/SUM(Q$27:Q383)-1</f>
        <v>1.4524592696884442E-2</v>
      </c>
      <c r="X383">
        <v>3.0059999999999998</v>
      </c>
      <c r="AC383">
        <f t="shared" si="134"/>
        <v>2755.3187036837112</v>
      </c>
      <c r="AD383">
        <f t="shared" si="135"/>
        <v>2669.4356106855093</v>
      </c>
      <c r="AE383" s="5">
        <f t="shared" si="122"/>
        <v>0</v>
      </c>
      <c r="AF383" s="6">
        <f>+AD383+SUM($D$18:$E$18)-SUM($AB$27:AB383)</f>
        <v>11998.627663317087</v>
      </c>
      <c r="AG383" s="10">
        <f t="shared" si="123"/>
        <v>-1.3304336391386506E-3</v>
      </c>
      <c r="AH383" s="10">
        <f>+AD383/SUM(AB$27:AB383)-1</f>
        <v>4.6505917248482742E-2</v>
      </c>
      <c r="AI383" s="6">
        <f t="shared" si="124"/>
        <v>0</v>
      </c>
      <c r="AL383" s="6">
        <f t="shared" si="125"/>
        <v>0</v>
      </c>
      <c r="AM383" s="6">
        <f t="shared" si="126"/>
        <v>6079.1902947207873</v>
      </c>
      <c r="AN383" s="6">
        <f t="shared" si="127"/>
        <v>5850.9506240973715</v>
      </c>
      <c r="AO383" s="5">
        <f t="shared" si="128"/>
        <v>0</v>
      </c>
      <c r="AP383" s="6">
        <f>+AN383+SUM($D$16:$E$18)-SUM($AL$27:AL383)</f>
        <v>26582.617518834213</v>
      </c>
      <c r="AQ383" s="10">
        <f t="shared" si="136"/>
        <v>-8.8057807046726388E-4</v>
      </c>
      <c r="AR383" s="10">
        <f>+AN383/SUM(AL$27:AL383)-1</f>
        <v>3.2217146636045024E-2</v>
      </c>
    </row>
    <row r="384" spans="1:44" x14ac:dyDescent="0.25">
      <c r="A384" s="1">
        <v>40718</v>
      </c>
      <c r="B384">
        <v>8.1440000000000001</v>
      </c>
      <c r="G384">
        <f t="shared" si="129"/>
        <v>1832.2050695788621</v>
      </c>
      <c r="H384">
        <f t="shared" si="130"/>
        <v>1773.7863239399135</v>
      </c>
      <c r="I384" s="5">
        <f t="shared" si="119"/>
        <v>0</v>
      </c>
      <c r="J384" s="6">
        <f>+H384+SUM($D$16:$E$16)-SUM($F$27:F384)</f>
        <v>7993.2476923609656</v>
      </c>
      <c r="K384" s="10">
        <f t="shared" si="131"/>
        <v>3.7470121284799429E-3</v>
      </c>
      <c r="L384" s="10">
        <f>+H384/SUM(F$27:F384)-1</f>
        <v>4.3073230446376121E-2</v>
      </c>
      <c r="M384">
        <v>6.0979999999999999</v>
      </c>
      <c r="R384">
        <f t="shared" si="132"/>
        <v>1493.8267580921972</v>
      </c>
      <c r="S384">
        <f t="shared" si="133"/>
        <v>1410.504859741724</v>
      </c>
      <c r="T384" s="5">
        <f t="shared" si="120"/>
        <v>0</v>
      </c>
      <c r="U384" s="6">
        <f>+S384+SUM($D$17:$E$17)-SUM($Q$27:Q384)</f>
        <v>6593.5183334259345</v>
      </c>
      <c r="V384" s="10">
        <f t="shared" si="121"/>
        <v>-4.0876802358928988E-3</v>
      </c>
      <c r="W384" s="10">
        <f>+S384/SUM(Q$27:Q384)-1</f>
        <v>-4.5742612605629285E-3</v>
      </c>
      <c r="X384">
        <v>3.0110000000000001</v>
      </c>
      <c r="AC384">
        <f t="shared" si="134"/>
        <v>2759.9017354596326</v>
      </c>
      <c r="AD384">
        <f t="shared" si="135"/>
        <v>2673.875789678666</v>
      </c>
      <c r="AE384" s="5">
        <f t="shared" si="122"/>
        <v>0</v>
      </c>
      <c r="AF384" s="6">
        <f>+AD384+SUM($D$18:$E$18)-SUM($AB$27:AB384)</f>
        <v>12003.067842310245</v>
      </c>
      <c r="AG384" s="10">
        <f t="shared" si="123"/>
        <v>3.7005723635652465E-4</v>
      </c>
      <c r="AH384" s="10">
        <f>+AD384/SUM(AB$27:AB384)-1</f>
        <v>4.824661238695338E-2</v>
      </c>
      <c r="AI384" s="6">
        <f t="shared" si="124"/>
        <v>0</v>
      </c>
      <c r="AL384" s="6">
        <f t="shared" si="125"/>
        <v>0</v>
      </c>
      <c r="AM384" s="6">
        <f t="shared" si="126"/>
        <v>6085.9335631306922</v>
      </c>
      <c r="AN384" s="6">
        <f t="shared" si="127"/>
        <v>5858.166973360303</v>
      </c>
      <c r="AO384" s="5">
        <f t="shared" si="128"/>
        <v>0</v>
      </c>
      <c r="AP384" s="6">
        <f>+AN384+SUM($D$16:$E$18)-SUM($AL$27:AL384)</f>
        <v>26589.833868097146</v>
      </c>
      <c r="AQ384" s="10">
        <f t="shared" si="136"/>
        <v>2.7146872416983214E-4</v>
      </c>
      <c r="AR384" s="10">
        <f>+AN384/SUM(AL$27:AL384)-1</f>
        <v>3.3490245645739991E-2</v>
      </c>
    </row>
    <row r="385" spans="1:44" x14ac:dyDescent="0.25">
      <c r="A385" s="1">
        <v>40721</v>
      </c>
      <c r="B385">
        <v>8.0630000000000006</v>
      </c>
      <c r="G385">
        <f t="shared" si="129"/>
        <v>1813.9820083514694</v>
      </c>
      <c r="H385">
        <f t="shared" si="130"/>
        <v>1756.1442939498434</v>
      </c>
      <c r="I385" s="5">
        <f t="shared" si="119"/>
        <v>0</v>
      </c>
      <c r="J385" s="6">
        <f>+H385+SUM($D$16:$E$16)-SUM($F$27:F385)</f>
        <v>7975.6056623708946</v>
      </c>
      <c r="K385" s="10">
        <f t="shared" si="131"/>
        <v>-2.2071166400775555E-3</v>
      </c>
      <c r="L385" s="10">
        <f>+H385/SUM(F$27:F385)-1</f>
        <v>3.2698852785993715E-2</v>
      </c>
      <c r="M385">
        <v>6.1120000000000001</v>
      </c>
      <c r="R385">
        <f t="shared" si="132"/>
        <v>1497.2563373990668</v>
      </c>
      <c r="S385">
        <f t="shared" si="133"/>
        <v>1413.7431457430989</v>
      </c>
      <c r="T385" s="5">
        <f t="shared" si="120"/>
        <v>0</v>
      </c>
      <c r="U385" s="6">
        <f>+S385+SUM($D$17:$E$17)-SUM($Q$27:Q385)</f>
        <v>6596.7566194273095</v>
      </c>
      <c r="V385" s="10">
        <f t="shared" si="121"/>
        <v>4.9113172021653106E-4</v>
      </c>
      <c r="W385" s="10">
        <f>+S385/SUM(Q$27:Q385)-1</f>
        <v>-2.2889283083896705E-3</v>
      </c>
      <c r="X385">
        <v>3.0009999999999999</v>
      </c>
      <c r="AC385">
        <f t="shared" si="134"/>
        <v>2750.7356719077902</v>
      </c>
      <c r="AD385">
        <f t="shared" si="135"/>
        <v>2664.9954316923531</v>
      </c>
      <c r="AE385" s="5">
        <f t="shared" si="122"/>
        <v>0</v>
      </c>
      <c r="AF385" s="6">
        <f>+AD385+SUM($D$18:$E$18)-SUM($AB$27:AB385)</f>
        <v>11994.187484323933</v>
      </c>
      <c r="AG385" s="10">
        <f t="shared" si="123"/>
        <v>-7.3984068931187696E-4</v>
      </c>
      <c r="AH385" s="10">
        <f>+AD385/SUM(AB$27:AB385)-1</f>
        <v>4.4765222110012104E-2</v>
      </c>
      <c r="AI385" s="6">
        <f t="shared" si="124"/>
        <v>0</v>
      </c>
      <c r="AL385" s="6">
        <f t="shared" si="125"/>
        <v>0</v>
      </c>
      <c r="AM385" s="6">
        <f t="shared" si="126"/>
        <v>6061.9740176583264</v>
      </c>
      <c r="AN385" s="6">
        <f t="shared" si="127"/>
        <v>5834.8828713852954</v>
      </c>
      <c r="AO385" s="5">
        <f t="shared" si="128"/>
        <v>0</v>
      </c>
      <c r="AP385" s="6">
        <f>+AN385+SUM($D$16:$E$18)-SUM($AL$27:AL385)</f>
        <v>26566.549766122138</v>
      </c>
      <c r="AQ385" s="10">
        <f t="shared" si="136"/>
        <v>-8.7567685042755361E-4</v>
      </c>
      <c r="AR385" s="10">
        <f>+AN385/SUM(AL$27:AL385)-1</f>
        <v>2.9382494470462817E-2</v>
      </c>
    </row>
    <row r="386" spans="1:44" x14ac:dyDescent="0.25">
      <c r="A386" s="1">
        <v>40722</v>
      </c>
      <c r="B386">
        <v>8.0790000000000006</v>
      </c>
      <c r="G386">
        <f t="shared" si="129"/>
        <v>1817.5816253840408</v>
      </c>
      <c r="H386">
        <f t="shared" si="130"/>
        <v>1759.6291393799806</v>
      </c>
      <c r="I386" s="5">
        <f t="shared" si="119"/>
        <v>0</v>
      </c>
      <c r="J386" s="6">
        <f>+H386+SUM($D$16:$E$16)-SUM($F$27:F386)</f>
        <v>7979.0905078010319</v>
      </c>
      <c r="K386" s="10">
        <f t="shared" si="131"/>
        <v>4.3693803049693614E-4</v>
      </c>
      <c r="L386" s="10">
        <f>+H386/SUM(F$27:F386)-1</f>
        <v>3.4748112570760492E-2</v>
      </c>
      <c r="M386">
        <v>6.15</v>
      </c>
      <c r="R386">
        <f t="shared" si="132"/>
        <v>1506.5651955177129</v>
      </c>
      <c r="S386">
        <f t="shared" si="133"/>
        <v>1422.5327791754025</v>
      </c>
      <c r="T386" s="5">
        <f t="shared" si="120"/>
        <v>0</v>
      </c>
      <c r="U386" s="6">
        <f>+S386+SUM($D$17:$E$17)-SUM($Q$27:Q386)</f>
        <v>6605.5462528596127</v>
      </c>
      <c r="V386" s="10">
        <f t="shared" si="121"/>
        <v>1.3324174195570304E-3</v>
      </c>
      <c r="W386" s="10">
        <f>+S386/SUM(Q$27:Q386)-1</f>
        <v>3.9141182760806803E-3</v>
      </c>
      <c r="X386">
        <v>3.004</v>
      </c>
      <c r="AC386">
        <f t="shared" si="134"/>
        <v>2753.4854909733431</v>
      </c>
      <c r="AD386">
        <f t="shared" si="135"/>
        <v>2667.6595390882467</v>
      </c>
      <c r="AE386" s="5">
        <f t="shared" si="122"/>
        <v>0</v>
      </c>
      <c r="AF386" s="6">
        <f>+AD386+SUM($D$18:$E$18)-SUM($AB$27:AB386)</f>
        <v>11996.851591719826</v>
      </c>
      <c r="AG386" s="10">
        <f t="shared" si="123"/>
        <v>2.2211653764570016E-4</v>
      </c>
      <c r="AH386" s="10">
        <f>+AD386/SUM(AB$27:AB386)-1</f>
        <v>4.5809639193094442E-2</v>
      </c>
      <c r="AI386" s="6">
        <f t="shared" si="124"/>
        <v>0</v>
      </c>
      <c r="AL386" s="6">
        <f t="shared" si="125"/>
        <v>0</v>
      </c>
      <c r="AM386" s="6">
        <f t="shared" si="126"/>
        <v>6077.632311875097</v>
      </c>
      <c r="AN386" s="6">
        <f t="shared" si="127"/>
        <v>5849.8214576436294</v>
      </c>
      <c r="AO386" s="5">
        <f t="shared" si="128"/>
        <v>0</v>
      </c>
      <c r="AP386" s="6">
        <f>+AN386+SUM($D$16:$E$18)-SUM($AL$27:AL386)</f>
        <v>26581.488352380471</v>
      </c>
      <c r="AQ386" s="10">
        <f t="shared" si="136"/>
        <v>5.6230810511137541E-4</v>
      </c>
      <c r="AR386" s="10">
        <f>+AN386/SUM(AL$27:AL386)-1</f>
        <v>3.2017940549745605E-2</v>
      </c>
    </row>
    <row r="387" spans="1:44" x14ac:dyDescent="0.25">
      <c r="A387" s="1">
        <v>40723</v>
      </c>
      <c r="B387">
        <v>8.1449999999999996</v>
      </c>
      <c r="G387">
        <f t="shared" si="129"/>
        <v>1832.4300456433978</v>
      </c>
      <c r="H387">
        <f t="shared" si="130"/>
        <v>1774.0041267792972</v>
      </c>
      <c r="I387" s="5">
        <f t="shared" si="119"/>
        <v>0</v>
      </c>
      <c r="J387" s="6">
        <f>+H387+SUM($D$16:$E$16)-SUM($F$27:F387)</f>
        <v>7993.4654952003484</v>
      </c>
      <c r="K387" s="10">
        <f t="shared" si="131"/>
        <v>1.8015821960237766E-3</v>
      </c>
      <c r="L387" s="10">
        <f>+H387/SUM(F$27:F387)-1</f>
        <v>4.3201309182924197E-2</v>
      </c>
      <c r="M387">
        <v>6.2510000000000003</v>
      </c>
      <c r="R387">
        <f t="shared" si="132"/>
        <v>1531.307160517272</v>
      </c>
      <c r="S387">
        <f t="shared" si="133"/>
        <v>1445.8946996138927</v>
      </c>
      <c r="T387" s="5">
        <f t="shared" si="120"/>
        <v>0</v>
      </c>
      <c r="U387" s="6">
        <f>+S387+SUM($D$17:$E$17)-SUM($Q$27:Q387)</f>
        <v>6628.9081732981031</v>
      </c>
      <c r="V387" s="10">
        <f t="shared" si="121"/>
        <v>3.5367128688830185E-3</v>
      </c>
      <c r="W387" s="10">
        <f>+S387/SUM(Q$27:Q387)-1</f>
        <v>2.0401163145330026E-2</v>
      </c>
      <c r="X387">
        <v>3.0190000000000001</v>
      </c>
      <c r="AC387">
        <f t="shared" si="134"/>
        <v>2767.2345863011064</v>
      </c>
      <c r="AD387">
        <f t="shared" si="135"/>
        <v>2680.9800760677158</v>
      </c>
      <c r="AE387" s="5">
        <f t="shared" si="122"/>
        <v>0</v>
      </c>
      <c r="AF387" s="6">
        <f>+AD387+SUM($D$18:$E$18)-SUM($AB$27:AB387)</f>
        <v>12010.172128699294</v>
      </c>
      <c r="AG387" s="10">
        <f t="shared" si="123"/>
        <v>1.1103360642272797E-3</v>
      </c>
      <c r="AH387" s="10">
        <f>+AD387/SUM(AB$27:AB387)-1</f>
        <v>5.1031724608506135E-2</v>
      </c>
      <c r="AI387" s="6">
        <f t="shared" si="124"/>
        <v>0</v>
      </c>
      <c r="AL387" s="6">
        <f t="shared" si="125"/>
        <v>0</v>
      </c>
      <c r="AM387" s="6">
        <f t="shared" si="126"/>
        <v>6130.9717924617762</v>
      </c>
      <c r="AN387" s="6">
        <f t="shared" si="127"/>
        <v>5900.878902460905</v>
      </c>
      <c r="AO387" s="5">
        <f t="shared" si="128"/>
        <v>0</v>
      </c>
      <c r="AP387" s="6">
        <f>+AN387+SUM($D$16:$E$18)-SUM($AL$27:AL387)</f>
        <v>26632.545797197748</v>
      </c>
      <c r="AQ387" s="10">
        <f t="shared" si="136"/>
        <v>1.9207895412185483E-3</v>
      </c>
      <c r="AR387" s="10">
        <f>+AN387/SUM(AL$27:AL387)-1</f>
        <v>4.1025428971671163E-2</v>
      </c>
    </row>
    <row r="388" spans="1:44" x14ac:dyDescent="0.25">
      <c r="A388" s="1">
        <v>40724</v>
      </c>
      <c r="B388">
        <v>8.1820000000000004</v>
      </c>
      <c r="G388">
        <f t="shared" si="129"/>
        <v>1840.7541600312193</v>
      </c>
      <c r="H388">
        <f t="shared" si="130"/>
        <v>1782.06283183649</v>
      </c>
      <c r="I388" s="5">
        <f t="shared" si="119"/>
        <v>0</v>
      </c>
      <c r="J388" s="6">
        <f>+H388+SUM($D$16:$E$16)-SUM($F$27:F388)</f>
        <v>8001.5242002575424</v>
      </c>
      <c r="K388" s="10">
        <f t="shared" si="131"/>
        <v>1.0081616117605385E-3</v>
      </c>
      <c r="L388" s="10">
        <f>+H388/SUM(F$27:F388)-1</f>
        <v>4.794022243519791E-2</v>
      </c>
      <c r="M388">
        <v>6.3310000000000004</v>
      </c>
      <c r="R388">
        <f t="shared" si="132"/>
        <v>1550.9047565565268</v>
      </c>
      <c r="S388">
        <f t="shared" si="133"/>
        <v>1464.3991910503207</v>
      </c>
      <c r="T388" s="5">
        <f t="shared" si="120"/>
        <v>0</v>
      </c>
      <c r="U388" s="6">
        <f>+S388+SUM($D$17:$E$17)-SUM($Q$27:Q388)</f>
        <v>6647.4126647345311</v>
      </c>
      <c r="V388" s="10">
        <f t="shared" si="121"/>
        <v>2.7914840502643035E-3</v>
      </c>
      <c r="W388" s="10">
        <f>+S388/SUM(Q$27:Q388)-1</f>
        <v>3.3460208586319595E-2</v>
      </c>
      <c r="X388">
        <v>3.0249999999999999</v>
      </c>
      <c r="AC388">
        <f t="shared" si="134"/>
        <v>2772.7342244322112</v>
      </c>
      <c r="AD388">
        <f t="shared" si="135"/>
        <v>2686.3082908595029</v>
      </c>
      <c r="AE388" s="5">
        <f t="shared" si="122"/>
        <v>0</v>
      </c>
      <c r="AF388" s="6">
        <f>+AD388+SUM($D$18:$E$18)-SUM($AB$27:AB388)</f>
        <v>12015.500343491081</v>
      </c>
      <c r="AG388" s="10">
        <f t="shared" si="123"/>
        <v>4.4364183416290004E-4</v>
      </c>
      <c r="AH388" s="10">
        <f>+AD388/SUM(AB$27:AB388)-1</f>
        <v>5.3120558774670812E-2</v>
      </c>
      <c r="AI388" s="6">
        <f t="shared" si="124"/>
        <v>0</v>
      </c>
      <c r="AL388" s="6">
        <f t="shared" si="125"/>
        <v>0</v>
      </c>
      <c r="AM388" s="6">
        <f t="shared" si="126"/>
        <v>6164.3931410199566</v>
      </c>
      <c r="AN388" s="6">
        <f t="shared" si="127"/>
        <v>5932.7703137463141</v>
      </c>
      <c r="AO388" s="5">
        <f t="shared" si="128"/>
        <v>0</v>
      </c>
      <c r="AP388" s="6">
        <f>+AN388+SUM($D$16:$E$18)-SUM($AL$27:AL388)</f>
        <v>26664.437208483156</v>
      </c>
      <c r="AQ388" s="10">
        <f t="shared" si="136"/>
        <v>1.1974601124600248E-3</v>
      </c>
      <c r="AR388" s="10">
        <f>+AN388/SUM(AL$27:AL388)-1</f>
        <v>4.6651670530375E-2</v>
      </c>
    </row>
    <row r="389" spans="1:44" x14ac:dyDescent="0.25">
      <c r="A389" s="1">
        <v>40725</v>
      </c>
      <c r="B389">
        <v>8.2569999999999997</v>
      </c>
      <c r="G389">
        <f t="shared" si="129"/>
        <v>1857.6273648713975</v>
      </c>
      <c r="H389">
        <f t="shared" si="130"/>
        <v>1798.3980447902586</v>
      </c>
      <c r="I389" s="5">
        <f t="shared" si="119"/>
        <v>0</v>
      </c>
      <c r="J389" s="6">
        <f>+H389+SUM($D$16:$E$16)-SUM($F$27:F389)</f>
        <v>8017.8594132113094</v>
      </c>
      <c r="K389" s="10">
        <f t="shared" si="131"/>
        <v>2.0415126599555578E-3</v>
      </c>
      <c r="L389" s="10">
        <f>+H389/SUM(F$27:F389)-1</f>
        <v>5.7546127676292747E-2</v>
      </c>
      <c r="M389">
        <v>6.3780000000000001</v>
      </c>
      <c r="R389">
        <f t="shared" si="132"/>
        <v>1562.4183442295889</v>
      </c>
      <c r="S389">
        <f t="shared" si="133"/>
        <v>1475.270579769222</v>
      </c>
      <c r="T389" s="5">
        <f t="shared" si="120"/>
        <v>0</v>
      </c>
      <c r="U389" s="6">
        <f>+S389+SUM($D$17:$E$17)-SUM($Q$27:Q389)</f>
        <v>6658.2840534534316</v>
      </c>
      <c r="V389" s="10">
        <f t="shared" si="121"/>
        <v>1.6354315983080348E-3</v>
      </c>
      <c r="W389" s="10">
        <f>+S389/SUM(Q$27:Q389)-1</f>
        <v>4.1132397782901009E-2</v>
      </c>
      <c r="X389">
        <v>3.0449999999999999</v>
      </c>
      <c r="AC389">
        <f t="shared" si="134"/>
        <v>2791.0663515358951</v>
      </c>
      <c r="AD389">
        <f t="shared" si="135"/>
        <v>2704.0690068321278</v>
      </c>
      <c r="AE389" s="5">
        <f t="shared" si="122"/>
        <v>0</v>
      </c>
      <c r="AF389" s="6">
        <f>+AD389+SUM($D$18:$E$18)-SUM($AB$27:AB389)</f>
        <v>12033.261059463706</v>
      </c>
      <c r="AG389" s="10">
        <f t="shared" si="123"/>
        <v>1.4781503445460142E-3</v>
      </c>
      <c r="AH389" s="10">
        <f>+AD389/SUM(AB$27:AB389)-1</f>
        <v>6.008333932855292E-2</v>
      </c>
      <c r="AI389" s="6">
        <f t="shared" si="124"/>
        <v>0</v>
      </c>
      <c r="AL389" s="6">
        <f t="shared" si="125"/>
        <v>0</v>
      </c>
      <c r="AM389" s="6">
        <f t="shared" si="126"/>
        <v>6211.1120606368822</v>
      </c>
      <c r="AN389" s="6">
        <f t="shared" si="127"/>
        <v>5977.7376313916084</v>
      </c>
      <c r="AO389" s="5">
        <f t="shared" si="128"/>
        <v>0</v>
      </c>
      <c r="AP389" s="6">
        <f>+AN389+SUM($D$16:$E$18)-SUM($AL$27:AL389)</f>
        <v>26709.404526128452</v>
      </c>
      <c r="AQ389" s="10">
        <f t="shared" si="136"/>
        <v>1.6864154039220036E-3</v>
      </c>
      <c r="AR389" s="10">
        <f>+AN389/SUM(AL$27:AL389)-1</f>
        <v>5.4584746588227206E-2</v>
      </c>
    </row>
    <row r="390" spans="1:44" x14ac:dyDescent="0.25">
      <c r="A390" s="1">
        <v>40728</v>
      </c>
      <c r="B390">
        <v>8.3239999999999998</v>
      </c>
      <c r="G390">
        <f t="shared" si="129"/>
        <v>1872.7007611952904</v>
      </c>
      <c r="H390">
        <f t="shared" si="130"/>
        <v>1812.9908350289588</v>
      </c>
      <c r="I390" s="5">
        <f t="shared" si="119"/>
        <v>0</v>
      </c>
      <c r="J390" s="6">
        <f>+H390+SUM($D$16:$E$16)-SUM($F$27:F390)</f>
        <v>8032.4522034500105</v>
      </c>
      <c r="K390" s="10">
        <f t="shared" si="131"/>
        <v>1.8200356836708398E-3</v>
      </c>
      <c r="L390" s="10">
        <f>+H390/SUM(F$27:F390)-1</f>
        <v>6.6127403025004305E-2</v>
      </c>
      <c r="M390">
        <v>6.3920000000000003</v>
      </c>
      <c r="R390">
        <f t="shared" si="132"/>
        <v>1565.8479235364587</v>
      </c>
      <c r="S390">
        <f t="shared" si="133"/>
        <v>1478.5088657705971</v>
      </c>
      <c r="T390" s="5">
        <f t="shared" si="120"/>
        <v>0</v>
      </c>
      <c r="U390" s="6">
        <f>+S390+SUM($D$17:$E$17)-SUM($Q$27:Q390)</f>
        <v>6661.5223394548075</v>
      </c>
      <c r="V390" s="10">
        <f t="shared" si="121"/>
        <v>4.8635443837752312E-4</v>
      </c>
      <c r="W390" s="10">
        <f>+S390/SUM(Q$27:Q390)-1</f>
        <v>4.3417730735074267E-2</v>
      </c>
      <c r="X390">
        <v>3.0470000000000002</v>
      </c>
      <c r="AC390">
        <f t="shared" si="134"/>
        <v>2792.8995642462637</v>
      </c>
      <c r="AD390">
        <f t="shared" si="135"/>
        <v>2705.8450784293905</v>
      </c>
      <c r="AE390" s="5">
        <f t="shared" si="122"/>
        <v>0</v>
      </c>
      <c r="AF390" s="6">
        <f>+AD390+SUM($D$18:$E$18)-SUM($AB$27:AB390)</f>
        <v>12035.03713106097</v>
      </c>
      <c r="AG390" s="10">
        <f t="shared" si="123"/>
        <v>1.4759686409915318E-4</v>
      </c>
      <c r="AH390" s="10">
        <f>+AD390/SUM(AB$27:AB390)-1</f>
        <v>6.077961738394122E-2</v>
      </c>
      <c r="AI390" s="6">
        <f t="shared" si="124"/>
        <v>0</v>
      </c>
      <c r="AL390" s="6">
        <f t="shared" si="125"/>
        <v>0</v>
      </c>
      <c r="AM390" s="6">
        <f t="shared" si="126"/>
        <v>6231.448248978013</v>
      </c>
      <c r="AN390" s="6">
        <f t="shared" si="127"/>
        <v>5997.3447792289462</v>
      </c>
      <c r="AO390" s="5">
        <f t="shared" si="128"/>
        <v>0</v>
      </c>
      <c r="AP390" s="6">
        <f>+AN390+SUM($D$16:$E$18)-SUM($AL$27:AL390)</f>
        <v>26729.011673965786</v>
      </c>
      <c r="AQ390" s="10">
        <f t="shared" si="136"/>
        <v>7.3409153761372359E-4</v>
      </c>
      <c r="AR390" s="10">
        <f>+AN390/SUM(AL$27:AL390)-1</f>
        <v>5.8043814267071392E-2</v>
      </c>
    </row>
    <row r="391" spans="1:44" x14ac:dyDescent="0.25">
      <c r="A391" s="1">
        <v>40729</v>
      </c>
      <c r="B391">
        <v>8.3290000000000006</v>
      </c>
      <c r="G391">
        <f t="shared" si="129"/>
        <v>1873.8256415179692</v>
      </c>
      <c r="H391">
        <f t="shared" si="130"/>
        <v>1814.0798492258768</v>
      </c>
      <c r="I391" s="5">
        <f t="shared" si="119"/>
        <v>0</v>
      </c>
      <c r="J391" s="6">
        <f>+H391+SUM($D$16:$E$16)-SUM($F$27:F391)</f>
        <v>8033.5412176469281</v>
      </c>
      <c r="K391" s="10">
        <f t="shared" si="131"/>
        <v>1.355768038620031E-4</v>
      </c>
      <c r="L391" s="10">
        <f>+H391/SUM(F$27:F391)-1</f>
        <v>6.676779670774402E-2</v>
      </c>
      <c r="M391">
        <v>6.3769999999999998</v>
      </c>
      <c r="R391">
        <f t="shared" si="132"/>
        <v>1562.1733742790982</v>
      </c>
      <c r="S391">
        <f t="shared" si="133"/>
        <v>1475.0392736262668</v>
      </c>
      <c r="T391" s="5">
        <f t="shared" si="120"/>
        <v>0</v>
      </c>
      <c r="U391" s="6">
        <f>+S391+SUM($D$17:$E$17)-SUM($Q$27:Q391)</f>
        <v>6658.0527473104767</v>
      </c>
      <c r="V391" s="10">
        <f t="shared" si="121"/>
        <v>-5.2084072791902525E-4</v>
      </c>
      <c r="W391" s="10">
        <f>+S391/SUM(Q$27:Q391)-1</f>
        <v>4.0969159714888681E-2</v>
      </c>
      <c r="X391">
        <v>3.052</v>
      </c>
      <c r="AC391">
        <f t="shared" si="134"/>
        <v>2797.4825960221847</v>
      </c>
      <c r="AD391">
        <f t="shared" si="135"/>
        <v>2710.2852574225462</v>
      </c>
      <c r="AE391" s="5">
        <f t="shared" si="122"/>
        <v>0</v>
      </c>
      <c r="AF391" s="6">
        <f>+AD391+SUM($D$18:$E$18)-SUM($AB$27:AB391)</f>
        <v>12039.477310054126</v>
      </c>
      <c r="AG391" s="10">
        <f t="shared" si="123"/>
        <v>3.6893770619927935E-4</v>
      </c>
      <c r="AH391" s="10">
        <f>+AD391/SUM(AB$27:AB391)-1</f>
        <v>6.2520312522411414E-2</v>
      </c>
      <c r="AI391" s="6">
        <f t="shared" si="124"/>
        <v>0</v>
      </c>
      <c r="AL391" s="6">
        <f t="shared" si="125"/>
        <v>0</v>
      </c>
      <c r="AM391" s="6">
        <f t="shared" si="126"/>
        <v>6233.4816118192521</v>
      </c>
      <c r="AN391" s="6">
        <f t="shared" si="127"/>
        <v>5999.4043802746901</v>
      </c>
      <c r="AO391" s="5">
        <f t="shared" si="128"/>
        <v>0</v>
      </c>
      <c r="AP391" s="6">
        <f>+AN391+SUM($D$16:$E$18)-SUM($AL$27:AL391)</f>
        <v>26731.071275011531</v>
      </c>
      <c r="AQ391" s="10">
        <f t="shared" si="136"/>
        <v>7.7054889678240812E-5</v>
      </c>
      <c r="AR391" s="10">
        <f>+AN391/SUM(AL$27:AL391)-1</f>
        <v>5.8407166421487133E-2</v>
      </c>
    </row>
    <row r="392" spans="1:44" x14ac:dyDescent="0.25">
      <c r="A392" s="1">
        <v>40730</v>
      </c>
      <c r="B392">
        <v>8.3810000000000002</v>
      </c>
      <c r="G392">
        <f t="shared" si="129"/>
        <v>1885.5243968738264</v>
      </c>
      <c r="H392">
        <f t="shared" si="130"/>
        <v>1825.4055968738232</v>
      </c>
      <c r="I392" s="5">
        <f t="shared" si="119"/>
        <v>0</v>
      </c>
      <c r="J392" s="6">
        <f>+H392+SUM($D$16:$E$16)-SUM($F$27:F392)</f>
        <v>8044.8669652948747</v>
      </c>
      <c r="K392" s="10">
        <f t="shared" si="131"/>
        <v>1.4098076229531742E-3</v>
      </c>
      <c r="L392" s="10">
        <f>+H392/SUM(F$27:F392)-1</f>
        <v>7.3427891008236656E-2</v>
      </c>
      <c r="M392">
        <v>6.343</v>
      </c>
      <c r="R392">
        <f t="shared" si="132"/>
        <v>1553.8443959624149</v>
      </c>
      <c r="S392">
        <f t="shared" si="133"/>
        <v>1467.1748647657848</v>
      </c>
      <c r="T392" s="5">
        <f t="shared" si="120"/>
        <v>0</v>
      </c>
      <c r="U392" s="6">
        <f>+S392+SUM($D$17:$E$17)-SUM($Q$27:Q392)</f>
        <v>6650.1883384499952</v>
      </c>
      <c r="V392" s="10">
        <f t="shared" si="121"/>
        <v>-1.1811875271877659E-3</v>
      </c>
      <c r="W392" s="10">
        <f>+S392/SUM(Q$27:Q392)-1</f>
        <v>3.5419065402467975E-2</v>
      </c>
      <c r="X392">
        <v>3.0779999999999998</v>
      </c>
      <c r="AC392">
        <f t="shared" si="134"/>
        <v>2821.3143612569738</v>
      </c>
      <c r="AD392">
        <f t="shared" si="135"/>
        <v>2733.3741881869582</v>
      </c>
      <c r="AE392" s="5">
        <f t="shared" si="122"/>
        <v>0</v>
      </c>
      <c r="AF392" s="6">
        <f>+AD392+SUM($D$18:$E$18)-SUM($AB$27:AB392)</f>
        <v>12062.566240818536</v>
      </c>
      <c r="AG392" s="10">
        <f t="shared" si="123"/>
        <v>1.917768535111497E-3</v>
      </c>
      <c r="AH392" s="10">
        <f>+AD392/SUM(AB$27:AB392)-1</f>
        <v>7.15719272424582E-2</v>
      </c>
      <c r="AI392" s="6">
        <f t="shared" si="124"/>
        <v>0</v>
      </c>
      <c r="AL392" s="6">
        <f t="shared" si="125"/>
        <v>0</v>
      </c>
      <c r="AM392" s="6">
        <f t="shared" si="126"/>
        <v>6260.6831540932153</v>
      </c>
      <c r="AN392" s="6">
        <f t="shared" si="127"/>
        <v>6025.9546498265663</v>
      </c>
      <c r="AO392" s="5">
        <f t="shared" si="128"/>
        <v>0</v>
      </c>
      <c r="AP392" s="6">
        <f>+AN392+SUM($D$16:$E$18)-SUM($AL$27:AL392)</f>
        <v>26757.621544563408</v>
      </c>
      <c r="AQ392" s="10">
        <f t="shared" si="136"/>
        <v>9.9323627095704303E-4</v>
      </c>
      <c r="AR392" s="10">
        <f>+AN392/SUM(AL$27:AL392)-1</f>
        <v>6.3091130659090666E-2</v>
      </c>
    </row>
    <row r="393" spans="1:44" x14ac:dyDescent="0.25">
      <c r="A393" s="1">
        <v>40731</v>
      </c>
      <c r="B393">
        <v>8.391</v>
      </c>
      <c r="G393">
        <f t="shared" si="129"/>
        <v>1887.7741575191835</v>
      </c>
      <c r="H393">
        <f t="shared" si="130"/>
        <v>1827.583625267659</v>
      </c>
      <c r="I393" s="5">
        <f t="shared" si="119"/>
        <v>0</v>
      </c>
      <c r="J393" s="6">
        <f>+H393+SUM($D$16:$E$16)-SUM($F$27:F393)</f>
        <v>8047.0449936887117</v>
      </c>
      <c r="K393" s="10">
        <f t="shared" si="131"/>
        <v>2.7073516606712644E-4</v>
      </c>
      <c r="L393" s="10">
        <f>+H393/SUM(F$27:F393)-1</f>
        <v>7.4708678373716086E-2</v>
      </c>
      <c r="M393">
        <v>6.3769999999999998</v>
      </c>
      <c r="R393">
        <f t="shared" si="132"/>
        <v>1562.1733742790982</v>
      </c>
      <c r="S393">
        <f t="shared" si="133"/>
        <v>1475.0392736262668</v>
      </c>
      <c r="T393" s="5">
        <f t="shared" si="120"/>
        <v>0</v>
      </c>
      <c r="U393" s="6">
        <f>+S393+SUM($D$17:$E$17)-SUM($Q$27:Q393)</f>
        <v>6658.0527473104767</v>
      </c>
      <c r="V393" s="10">
        <f t="shared" si="121"/>
        <v>1.1825843811086312E-3</v>
      </c>
      <c r="W393" s="10">
        <f>+S393/SUM(Q$27:Q393)-1</f>
        <v>4.0969159714888681E-2</v>
      </c>
      <c r="X393">
        <v>3.0739999999999998</v>
      </c>
      <c r="AC393">
        <f t="shared" si="134"/>
        <v>2817.6479358362371</v>
      </c>
      <c r="AD393">
        <f t="shared" si="135"/>
        <v>2729.8220449924333</v>
      </c>
      <c r="AE393" s="5">
        <f t="shared" si="122"/>
        <v>0</v>
      </c>
      <c r="AF393" s="6">
        <f>+AD393+SUM($D$18:$E$18)-SUM($AB$27:AB393)</f>
        <v>12059.014097624013</v>
      </c>
      <c r="AG393" s="10">
        <f t="shared" si="123"/>
        <v>-2.9447657518377746E-4</v>
      </c>
      <c r="AH393" s="10">
        <f>+AD393/SUM(AB$27:AB393)-1</f>
        <v>7.0179371131681823E-2</v>
      </c>
      <c r="AI393" s="6">
        <f t="shared" si="124"/>
        <v>0</v>
      </c>
      <c r="AL393" s="6">
        <f t="shared" si="125"/>
        <v>0</v>
      </c>
      <c r="AM393" s="6">
        <f t="shared" si="126"/>
        <v>6267.5954676345191</v>
      </c>
      <c r="AN393" s="6">
        <f t="shared" si="127"/>
        <v>6032.4449438863594</v>
      </c>
      <c r="AO393" s="5">
        <f t="shared" si="128"/>
        <v>0</v>
      </c>
      <c r="AP393" s="6">
        <f>+AN393+SUM($D$16:$E$18)-SUM($AL$27:AL393)</f>
        <v>26764.111838623201</v>
      </c>
      <c r="AQ393" s="10">
        <f t="shared" si="136"/>
        <v>2.4255870608613783E-4</v>
      </c>
      <c r="AR393" s="10">
        <f>+AN393/SUM(AL$27:AL393)-1</f>
        <v>6.4236139948288251E-2</v>
      </c>
    </row>
    <row r="394" spans="1:44" x14ac:dyDescent="0.25">
      <c r="A394" s="1">
        <v>40732</v>
      </c>
      <c r="B394">
        <v>8.4309999999999992</v>
      </c>
      <c r="C394">
        <f>+$C$16</f>
        <v>60</v>
      </c>
      <c r="D394" s="7">
        <f>+$H$16</f>
        <v>0.66694736842105262</v>
      </c>
      <c r="E394" s="7">
        <f>+$J$16</f>
        <v>0.46199999999999997</v>
      </c>
      <c r="F394" s="6">
        <f>+C394-D394-E394</f>
        <v>58.871052631578941</v>
      </c>
      <c r="G394">
        <f t="shared" si="129"/>
        <v>1955.6442527321908</v>
      </c>
      <c r="H394">
        <f t="shared" si="130"/>
        <v>1895.1667914745813</v>
      </c>
      <c r="I394" s="5">
        <f t="shared" si="119"/>
        <v>261660</v>
      </c>
      <c r="J394" s="6">
        <f>+H394+SUM($D$16:$E$16)-SUM($F$27:F394)</f>
        <v>8055.757107264054</v>
      </c>
      <c r="K394" s="10">
        <f t="shared" si="131"/>
        <v>1.0826475535026248E-3</v>
      </c>
      <c r="L394" s="10">
        <f>+H394/SUM(F$27:F394)-1</f>
        <v>7.7160600218572739E-2</v>
      </c>
      <c r="M394">
        <v>6.2939999999999996</v>
      </c>
      <c r="N394">
        <f>+$C$17</f>
        <v>50</v>
      </c>
      <c r="O394" s="7">
        <f>+$H$17</f>
        <v>0.5557894736842105</v>
      </c>
      <c r="P394" s="7">
        <f>+$J$17</f>
        <v>0.38500000000000001</v>
      </c>
      <c r="Q394" s="6">
        <f>+N394-O394-P394</f>
        <v>49.059210526315795</v>
      </c>
      <c r="R394">
        <f t="shared" si="132"/>
        <v>1591.8408683883713</v>
      </c>
      <c r="S394">
        <f t="shared" si="133"/>
        <v>1504.9000742872886</v>
      </c>
      <c r="T394" s="5">
        <f t="shared" si="120"/>
        <v>218050</v>
      </c>
      <c r="U394" s="6">
        <f>+S394+SUM($D$17:$E$17)-SUM($Q$27:Q394)</f>
        <v>6638.8543374451829</v>
      </c>
      <c r="V394" s="10">
        <f t="shared" si="121"/>
        <v>-2.8834871987232225E-3</v>
      </c>
      <c r="W394" s="10">
        <f>+S394/SUM(Q$27:Q394)-1</f>
        <v>2.6502813976919892E-2</v>
      </c>
      <c r="X394">
        <v>3.085</v>
      </c>
      <c r="Y394">
        <f>+$C$18</f>
        <v>90</v>
      </c>
      <c r="Z394" s="7">
        <f>+$H$18</f>
        <v>1.0004210526315789</v>
      </c>
      <c r="AA394" s="7">
        <f>+$J$18</f>
        <v>0.69300000000000006</v>
      </c>
      <c r="AB394" s="6">
        <f>+Y394-Z394-AA394</f>
        <v>88.306578947368422</v>
      </c>
      <c r="AC394">
        <f t="shared" si="134"/>
        <v>2916.0371846906319</v>
      </c>
      <c r="AD394">
        <f t="shared" si="135"/>
        <v>2827.8970177247456</v>
      </c>
      <c r="AE394" s="5">
        <f t="shared" si="122"/>
        <v>392490</v>
      </c>
      <c r="AF394" s="6">
        <f>+AD394+SUM($D$18:$E$18)-SUM($AB$27:AB394)</f>
        <v>12068.782491408956</v>
      </c>
      <c r="AG394" s="10">
        <f t="shared" si="123"/>
        <v>8.1004912224691417E-4</v>
      </c>
      <c r="AH394" s="10">
        <f>+AD394/SUM(AB$27:AB394)-1</f>
        <v>7.1532511956764688E-2</v>
      </c>
      <c r="AI394" s="6">
        <f t="shared" si="124"/>
        <v>200</v>
      </c>
      <c r="AL394" s="6">
        <f t="shared" si="125"/>
        <v>196.23684210526315</v>
      </c>
      <c r="AM394" s="6">
        <f t="shared" si="126"/>
        <v>6463.5223058111942</v>
      </c>
      <c r="AN394" s="6">
        <f t="shared" si="127"/>
        <v>6227.9638834866155</v>
      </c>
      <c r="AO394" s="5">
        <f t="shared" si="128"/>
        <v>872200</v>
      </c>
      <c r="AP394" s="6">
        <f>+AN394+SUM($D$16:$E$18)-SUM($AL$27:AL394)</f>
        <v>26763.393936118195</v>
      </c>
      <c r="AQ394" s="10">
        <f t="shared" si="136"/>
        <v>-2.6823326301106398E-5</v>
      </c>
      <c r="AR394" s="10">
        <f>+AN394/SUM(AL$27:AL394)-1</f>
        <v>6.1964293951555005E-2</v>
      </c>
    </row>
    <row r="395" spans="1:44" x14ac:dyDescent="0.25">
      <c r="A395" s="1">
        <v>40735</v>
      </c>
      <c r="B395">
        <v>8.4329999999999998</v>
      </c>
      <c r="G395">
        <f t="shared" si="129"/>
        <v>1956.1081702396591</v>
      </c>
      <c r="H395">
        <f t="shared" si="130"/>
        <v>1895.6163625317454</v>
      </c>
      <c r="I395" s="5">
        <f t="shared" si="119"/>
        <v>0</v>
      </c>
      <c r="J395" s="6">
        <f>+H395+SUM($D$16:$E$16)-SUM($F$27:F395)</f>
        <v>8056.2066783212185</v>
      </c>
      <c r="K395" s="10">
        <f t="shared" si="131"/>
        <v>5.580742457578225E-5</v>
      </c>
      <c r="L395" s="10">
        <f>+H395/SUM(F$27:F395)-1</f>
        <v>7.7416124023630184E-2</v>
      </c>
      <c r="M395">
        <v>6.1710000000000003</v>
      </c>
      <c r="R395">
        <f t="shared" si="132"/>
        <v>1560.7324434103339</v>
      </c>
      <c r="S395">
        <f t="shared" si="133"/>
        <v>1475.4906829403972</v>
      </c>
      <c r="T395" s="5">
        <f t="shared" si="120"/>
        <v>0</v>
      </c>
      <c r="U395" s="6">
        <f>+S395+SUM($D$17:$E$17)-SUM($Q$27:Q395)</f>
        <v>6609.4449460982914</v>
      </c>
      <c r="V395" s="10">
        <f t="shared" si="121"/>
        <v>-4.4298895339537347E-3</v>
      </c>
      <c r="W395" s="10">
        <f>+S395/SUM(Q$27:Q395)-1</f>
        <v>6.4424634654551838E-3</v>
      </c>
      <c r="X395">
        <v>3.0960000000000001</v>
      </c>
      <c r="AC395">
        <f t="shared" si="134"/>
        <v>2926.4347240849906</v>
      </c>
      <c r="AD395">
        <f t="shared" si="135"/>
        <v>2837.980280997022</v>
      </c>
      <c r="AE395" s="5">
        <f t="shared" si="122"/>
        <v>0</v>
      </c>
      <c r="AF395" s="6">
        <f>+AD395+SUM($D$18:$E$18)-SUM($AB$27:AB395)</f>
        <v>12078.865754681232</v>
      </c>
      <c r="AG395" s="10">
        <f t="shared" si="123"/>
        <v>8.3548305551572888E-4</v>
      </c>
      <c r="AH395" s="10">
        <f>+AD395/SUM(AB$27:AB395)-1</f>
        <v>7.5353211351099958E-2</v>
      </c>
      <c r="AI395" s="6">
        <f t="shared" si="124"/>
        <v>0</v>
      </c>
      <c r="AL395" s="6">
        <f t="shared" si="125"/>
        <v>0</v>
      </c>
      <c r="AM395" s="6">
        <f t="shared" si="126"/>
        <v>6443.2753377349836</v>
      </c>
      <c r="AN395" s="6">
        <f t="shared" si="127"/>
        <v>6209.0873264691645</v>
      </c>
      <c r="AO395" s="5">
        <f t="shared" si="128"/>
        <v>0</v>
      </c>
      <c r="AP395" s="6">
        <f>+AN395+SUM($D$16:$E$18)-SUM($AL$27:AL395)</f>
        <v>26744.517379100744</v>
      </c>
      <c r="AQ395" s="10">
        <f t="shared" si="136"/>
        <v>-7.0531252734640226E-4</v>
      </c>
      <c r="AR395" s="10">
        <f>+AN395/SUM(AL$27:AL395)-1</f>
        <v>5.8745548640840362E-2</v>
      </c>
    </row>
    <row r="396" spans="1:44" x14ac:dyDescent="0.25">
      <c r="A396" s="1">
        <v>40736</v>
      </c>
      <c r="B396">
        <v>8.2870000000000008</v>
      </c>
      <c r="G396">
        <f t="shared" si="129"/>
        <v>1922.2421921944808</v>
      </c>
      <c r="H396">
        <f t="shared" si="130"/>
        <v>1862.7976753587782</v>
      </c>
      <c r="I396" s="5">
        <f t="shared" si="119"/>
        <v>0</v>
      </c>
      <c r="J396" s="6">
        <f>+H396+SUM($D$16:$E$16)-SUM($F$27:F396)</f>
        <v>8023.3879911482518</v>
      </c>
      <c r="K396" s="10">
        <f t="shared" si="131"/>
        <v>-4.0737146505042121E-3</v>
      </c>
      <c r="L396" s="10">
        <f>+H396/SUM(F$27:F396)-1</f>
        <v>5.8762886254455582E-2</v>
      </c>
      <c r="M396">
        <v>6.1289999999999996</v>
      </c>
      <c r="R396">
        <f t="shared" si="132"/>
        <v>1550.1100543934429</v>
      </c>
      <c r="S396">
        <f t="shared" si="133"/>
        <v>1465.4484517487754</v>
      </c>
      <c r="T396" s="5">
        <f t="shared" si="120"/>
        <v>0</v>
      </c>
      <c r="U396" s="6">
        <f>+S396+SUM($D$17:$E$17)-SUM($Q$27:Q396)</f>
        <v>6599.4027149066696</v>
      </c>
      <c r="V396" s="10">
        <f t="shared" si="121"/>
        <v>-1.5193758739983076E-3</v>
      </c>
      <c r="W396" s="10">
        <f>+S396/SUM(Q$27:Q396)-1</f>
        <v>-4.0741231894780849E-4</v>
      </c>
      <c r="X396">
        <v>3.09</v>
      </c>
      <c r="AC396">
        <f t="shared" si="134"/>
        <v>2920.7633389607945</v>
      </c>
      <c r="AD396">
        <f t="shared" si="135"/>
        <v>2832.4803192121435</v>
      </c>
      <c r="AE396" s="5">
        <f t="shared" si="122"/>
        <v>0</v>
      </c>
      <c r="AF396" s="6">
        <f>+AD396+SUM($D$18:$E$18)-SUM($AB$27:AB396)</f>
        <v>12073.365792896353</v>
      </c>
      <c r="AG396" s="10">
        <f t="shared" si="123"/>
        <v>-4.553376034291956E-4</v>
      </c>
      <c r="AH396" s="10">
        <f>+AD396/SUM(AB$27:AB396)-1</f>
        <v>7.3269193499644114E-2</v>
      </c>
      <c r="AI396" s="6">
        <f t="shared" si="124"/>
        <v>0</v>
      </c>
      <c r="AL396" s="6">
        <f t="shared" si="125"/>
        <v>0</v>
      </c>
      <c r="AM396" s="6">
        <f t="shared" si="126"/>
        <v>6393.1155855487177</v>
      </c>
      <c r="AN396" s="6">
        <f t="shared" si="127"/>
        <v>6160.7264463196971</v>
      </c>
      <c r="AO396" s="5">
        <f t="shared" si="128"/>
        <v>0</v>
      </c>
      <c r="AP396" s="6">
        <f>+AN396+SUM($D$16:$E$18)-SUM($AL$27:AL396)</f>
        <v>26696.156498951277</v>
      </c>
      <c r="AQ396" s="10">
        <f t="shared" si="136"/>
        <v>-1.8082539858153002E-3</v>
      </c>
      <c r="AR396" s="10">
        <f>+AN396/SUM(AL$27:AL396)-1</f>
        <v>5.0499269615526865E-2</v>
      </c>
    </row>
    <row r="397" spans="1:44" x14ac:dyDescent="0.25">
      <c r="A397" s="1">
        <v>40737</v>
      </c>
      <c r="B397">
        <v>8.3019999999999996</v>
      </c>
      <c r="G397">
        <f t="shared" si="129"/>
        <v>1925.721573500492</v>
      </c>
      <c r="H397">
        <f t="shared" si="130"/>
        <v>1866.1694582875073</v>
      </c>
      <c r="I397" s="5">
        <f t="shared" si="119"/>
        <v>0</v>
      </c>
      <c r="J397" s="6">
        <f>+H397+SUM($D$16:$E$16)-SUM($F$27:F397)</f>
        <v>8026.7597740769806</v>
      </c>
      <c r="K397" s="10">
        <f t="shared" si="131"/>
        <v>4.2024428239639811E-4</v>
      </c>
      <c r="L397" s="10">
        <f>+H397/SUM(F$27:F397)-1</f>
        <v>6.0679314792384309E-2</v>
      </c>
      <c r="M397">
        <v>6.173</v>
      </c>
      <c r="R397">
        <f t="shared" si="132"/>
        <v>1561.2382714587573</v>
      </c>
      <c r="S397">
        <f t="shared" si="133"/>
        <v>1475.9688844257123</v>
      </c>
      <c r="T397" s="5">
        <f t="shared" si="120"/>
        <v>0</v>
      </c>
      <c r="U397" s="6">
        <f>+S397+SUM($D$17:$E$17)-SUM($Q$27:Q397)</f>
        <v>6609.9231475836068</v>
      </c>
      <c r="V397" s="10">
        <f t="shared" si="121"/>
        <v>1.5941492179547545E-3</v>
      </c>
      <c r="W397" s="10">
        <f>+S397/SUM(Q$27:Q397)-1</f>
        <v>6.7686480266169191E-3</v>
      </c>
      <c r="X397">
        <v>3.0750000000000002</v>
      </c>
      <c r="AC397">
        <f t="shared" si="134"/>
        <v>2906.5848761503057</v>
      </c>
      <c r="AD397">
        <f t="shared" si="135"/>
        <v>2818.730414749949</v>
      </c>
      <c r="AE397" s="5">
        <f t="shared" si="122"/>
        <v>0</v>
      </c>
      <c r="AF397" s="6">
        <f>+AD397+SUM($D$18:$E$18)-SUM($AB$27:AB397)</f>
        <v>12059.615888434158</v>
      </c>
      <c r="AG397" s="10">
        <f t="shared" si="123"/>
        <v>-1.138862575528421E-3</v>
      </c>
      <c r="AH397" s="10">
        <f>+AD397/SUM(AB$27:AB397)-1</f>
        <v>6.8059148871005171E-2</v>
      </c>
      <c r="AI397" s="6">
        <f t="shared" si="124"/>
        <v>0</v>
      </c>
      <c r="AL397" s="6">
        <f t="shared" si="125"/>
        <v>0</v>
      </c>
      <c r="AM397" s="6">
        <f t="shared" si="126"/>
        <v>6393.5447211095552</v>
      </c>
      <c r="AN397" s="6">
        <f t="shared" si="127"/>
        <v>6160.8687574631685</v>
      </c>
      <c r="AO397" s="5">
        <f t="shared" si="128"/>
        <v>0</v>
      </c>
      <c r="AP397" s="6">
        <f>+AN397+SUM($D$16:$E$18)-SUM($AL$27:AL397)</f>
        <v>26696.298810094748</v>
      </c>
      <c r="AQ397" s="10">
        <f t="shared" si="136"/>
        <v>5.3307727454487974E-6</v>
      </c>
      <c r="AR397" s="10">
        <f>+AN397/SUM(AL$27:AL397)-1</f>
        <v>5.0523535869446468E-2</v>
      </c>
    </row>
    <row r="398" spans="1:44" x14ac:dyDescent="0.25">
      <c r="A398" s="1">
        <v>40738</v>
      </c>
      <c r="B398">
        <v>8.2889999999999997</v>
      </c>
      <c r="G398">
        <f t="shared" si="129"/>
        <v>1922.7061097019487</v>
      </c>
      <c r="H398">
        <f t="shared" si="130"/>
        <v>1863.2472464159416</v>
      </c>
      <c r="I398" s="5">
        <f t="shared" si="119"/>
        <v>0</v>
      </c>
      <c r="J398" s="6">
        <f>+H398+SUM($D$16:$E$16)-SUM($F$27:F398)</f>
        <v>8023.8375622054145</v>
      </c>
      <c r="K398" s="10">
        <f t="shared" si="131"/>
        <v>-3.6405871781586274E-4</v>
      </c>
      <c r="L398" s="10">
        <f>+H398/SUM(F$27:F398)-1</f>
        <v>5.9018410059512583E-2</v>
      </c>
      <c r="M398">
        <v>6.117</v>
      </c>
      <c r="R398">
        <f t="shared" si="132"/>
        <v>1547.0750861029028</v>
      </c>
      <c r="S398">
        <f t="shared" si="133"/>
        <v>1462.5792428368836</v>
      </c>
      <c r="T398" s="5">
        <f t="shared" si="120"/>
        <v>0</v>
      </c>
      <c r="U398" s="6">
        <f>+S398+SUM($D$17:$E$17)-SUM($Q$27:Q398)</f>
        <v>6596.5335059947784</v>
      </c>
      <c r="V398" s="10">
        <f t="shared" si="121"/>
        <v>-2.0256879376462367E-3</v>
      </c>
      <c r="W398" s="10">
        <f>+S398/SUM(Q$27:Q398)-1</f>
        <v>-2.3645196859198858E-3</v>
      </c>
      <c r="X398">
        <v>3.0640000000000001</v>
      </c>
      <c r="AC398">
        <f t="shared" si="134"/>
        <v>2896.1873367559465</v>
      </c>
      <c r="AD398">
        <f t="shared" si="135"/>
        <v>2808.6471514776727</v>
      </c>
      <c r="AE398" s="5">
        <f t="shared" si="122"/>
        <v>0</v>
      </c>
      <c r="AF398" s="6">
        <f>+AD398+SUM($D$18:$E$18)-SUM($AB$27:AB398)</f>
        <v>12049.532625161883</v>
      </c>
      <c r="AG398" s="10">
        <f t="shared" si="123"/>
        <v>-8.3611811234773903E-4</v>
      </c>
      <c r="AH398" s="10">
        <f>+AD398/SUM(AB$27:AB398)-1</f>
        <v>6.4238449476669901E-2</v>
      </c>
      <c r="AI398" s="6">
        <f t="shared" si="124"/>
        <v>0</v>
      </c>
      <c r="AL398" s="6">
        <f t="shared" si="125"/>
        <v>0</v>
      </c>
      <c r="AM398" s="6">
        <f t="shared" si="126"/>
        <v>6365.9685325607979</v>
      </c>
      <c r="AN398" s="6">
        <f t="shared" si="127"/>
        <v>6134.4736407304972</v>
      </c>
      <c r="AO398" s="5">
        <f t="shared" si="128"/>
        <v>0</v>
      </c>
      <c r="AP398" s="6">
        <f>+AN398+SUM($D$16:$E$18)-SUM($AL$27:AL398)</f>
        <v>26669.903693362074</v>
      </c>
      <c r="AQ398" s="10">
        <f t="shared" si="136"/>
        <v>-9.887182084841184E-4</v>
      </c>
      <c r="AR398" s="10">
        <f>+AN398/SUM(AL$27:AL398)-1</f>
        <v>4.6022759688148396E-2</v>
      </c>
    </row>
    <row r="399" spans="1:44" x14ac:dyDescent="0.25">
      <c r="A399" s="1">
        <v>40739</v>
      </c>
      <c r="B399">
        <v>8.3019999999999996</v>
      </c>
      <c r="G399">
        <f t="shared" si="129"/>
        <v>1925.7215735004918</v>
      </c>
      <c r="H399">
        <f t="shared" si="130"/>
        <v>1866.169458287507</v>
      </c>
      <c r="I399" s="5">
        <f t="shared" si="119"/>
        <v>0</v>
      </c>
      <c r="J399" s="6">
        <f>+H399+SUM($D$16:$E$16)-SUM($F$27:F399)</f>
        <v>8026.7597740769788</v>
      </c>
      <c r="K399" s="10">
        <f t="shared" si="131"/>
        <v>3.641913048351153E-4</v>
      </c>
      <c r="L399" s="10">
        <f>+H399/SUM(F$27:F399)-1</f>
        <v>6.0679314792384087E-2</v>
      </c>
      <c r="M399">
        <v>6.0949999999999998</v>
      </c>
      <c r="R399">
        <f t="shared" si="132"/>
        <v>1541.5109775702456</v>
      </c>
      <c r="S399">
        <f t="shared" si="133"/>
        <v>1457.3190264984153</v>
      </c>
      <c r="T399" s="5">
        <f t="shared" si="120"/>
        <v>0</v>
      </c>
      <c r="U399" s="6">
        <f>+S399+SUM($D$17:$E$17)-SUM($Q$27:Q399)</f>
        <v>6591.2732896563093</v>
      </c>
      <c r="V399" s="10">
        <f t="shared" si="121"/>
        <v>-7.9742130221704954E-4</v>
      </c>
      <c r="W399" s="10">
        <f>+S399/SUM(Q$27:Q399)-1</f>
        <v>-5.9525498587021941E-3</v>
      </c>
      <c r="X399">
        <v>3.0680000000000001</v>
      </c>
      <c r="AC399">
        <f t="shared" si="134"/>
        <v>2899.968260172077</v>
      </c>
      <c r="AD399">
        <f t="shared" si="135"/>
        <v>2812.3137926675913</v>
      </c>
      <c r="AE399" s="5">
        <f t="shared" si="122"/>
        <v>0</v>
      </c>
      <c r="AF399" s="6">
        <f>+AD399+SUM($D$18:$E$18)-SUM($AB$27:AB399)</f>
        <v>12053.199266351801</v>
      </c>
      <c r="AG399" s="10">
        <f t="shared" si="123"/>
        <v>3.042973784943559E-4</v>
      </c>
      <c r="AH399" s="10">
        <f>+AD399/SUM(AB$27:AB399)-1</f>
        <v>6.5627794710973797E-2</v>
      </c>
      <c r="AI399" s="6">
        <f t="shared" si="124"/>
        <v>0</v>
      </c>
      <c r="AL399" s="6">
        <f t="shared" si="125"/>
        <v>0</v>
      </c>
      <c r="AM399" s="6">
        <f t="shared" si="126"/>
        <v>6367.2008112428139</v>
      </c>
      <c r="AN399" s="6">
        <f t="shared" si="127"/>
        <v>6135.8022774535129</v>
      </c>
      <c r="AO399" s="5">
        <f t="shared" si="128"/>
        <v>0</v>
      </c>
      <c r="AP399" s="6">
        <f>+AN399+SUM($D$16:$E$18)-SUM($AL$27:AL399)</f>
        <v>26671.232330085091</v>
      </c>
      <c r="AQ399" s="10">
        <f t="shared" si="136"/>
        <v>4.9817829801401814E-5</v>
      </c>
      <c r="AR399" s="10">
        <f>+AN399/SUM(AL$27:AL399)-1</f>
        <v>4.6249312825878963E-2</v>
      </c>
    </row>
    <row r="400" spans="1:44" x14ac:dyDescent="0.25">
      <c r="A400" s="1">
        <v>40742</v>
      </c>
      <c r="B400">
        <v>8.27</v>
      </c>
      <c r="G400">
        <f t="shared" si="129"/>
        <v>1918.2988933810004</v>
      </c>
      <c r="H400">
        <f t="shared" si="130"/>
        <v>1858.9763213728841</v>
      </c>
      <c r="I400" s="5">
        <f t="shared" si="119"/>
        <v>0</v>
      </c>
      <c r="J400" s="6">
        <f>+H400+SUM($D$16:$E$16)-SUM($F$27:F400)</f>
        <v>8019.5666371623565</v>
      </c>
      <c r="K400" s="10">
        <f t="shared" si="131"/>
        <v>-8.9614453616182477E-4</v>
      </c>
      <c r="L400" s="10">
        <f>+H400/SUM(F$27:F400)-1</f>
        <v>5.6590933911469188E-2</v>
      </c>
      <c r="M400">
        <v>5.9870000000000001</v>
      </c>
      <c r="R400">
        <f t="shared" si="132"/>
        <v>1514.1962629553832</v>
      </c>
      <c r="S400">
        <f t="shared" si="133"/>
        <v>1431.4961462913884</v>
      </c>
      <c r="T400" s="5">
        <f t="shared" si="120"/>
        <v>0</v>
      </c>
      <c r="U400" s="6">
        <f>+S400+SUM($D$17:$E$17)-SUM($Q$27:Q400)</f>
        <v>6565.4504094492831</v>
      </c>
      <c r="V400" s="10">
        <f t="shared" si="121"/>
        <v>-3.9177377529695523E-3</v>
      </c>
      <c r="W400" s="10">
        <f>+S400/SUM(Q$27:Q400)-1</f>
        <v>-2.3566516161452E-2</v>
      </c>
      <c r="X400">
        <v>3.0590000000000002</v>
      </c>
      <c r="AC400">
        <f t="shared" si="134"/>
        <v>2891.4611824857834</v>
      </c>
      <c r="AD400">
        <f t="shared" si="135"/>
        <v>2804.0638499902743</v>
      </c>
      <c r="AE400" s="5">
        <f t="shared" si="122"/>
        <v>0</v>
      </c>
      <c r="AF400" s="6">
        <f>+AD400+SUM($D$18:$E$18)-SUM($AB$27:AB400)</f>
        <v>12044.949323674484</v>
      </c>
      <c r="AG400" s="10">
        <f t="shared" si="123"/>
        <v>-6.8446082197848312E-4</v>
      </c>
      <c r="AH400" s="10">
        <f>+AD400/SUM(AB$27:AB400)-1</f>
        <v>6.2501767933790253E-2</v>
      </c>
      <c r="AI400" s="6">
        <f t="shared" si="124"/>
        <v>0</v>
      </c>
      <c r="AL400" s="6">
        <f t="shared" si="125"/>
        <v>0</v>
      </c>
      <c r="AM400" s="6">
        <f t="shared" si="126"/>
        <v>6323.9563388221668</v>
      </c>
      <c r="AN400" s="6">
        <f t="shared" si="127"/>
        <v>6094.536317654547</v>
      </c>
      <c r="AO400" s="5">
        <f t="shared" si="128"/>
        <v>0</v>
      </c>
      <c r="AP400" s="6">
        <f>+AN400+SUM($D$16:$E$18)-SUM($AL$27:AL400)</f>
        <v>26629.966370286125</v>
      </c>
      <c r="AQ400" s="10">
        <f t="shared" si="136"/>
        <v>-1.5472085911987232E-3</v>
      </c>
      <c r="AR400" s="10">
        <f>+AN400/SUM(AL$27:AL400)-1</f>
        <v>3.9212827598606115E-2</v>
      </c>
    </row>
    <row r="401" spans="1:44" x14ac:dyDescent="0.25">
      <c r="A401" s="1">
        <v>40743</v>
      </c>
      <c r="B401">
        <v>8.2289999999999992</v>
      </c>
      <c r="G401">
        <f t="shared" si="129"/>
        <v>1908.7885844779023</v>
      </c>
      <c r="H401">
        <f t="shared" si="130"/>
        <v>1849.7601147010232</v>
      </c>
      <c r="I401" s="5">
        <f t="shared" si="119"/>
        <v>0</v>
      </c>
      <c r="J401" s="6">
        <f>+H401+SUM($D$16:$E$16)-SUM($F$27:F401)</f>
        <v>8010.3504304904955</v>
      </c>
      <c r="K401" s="10">
        <f t="shared" si="131"/>
        <v>-1.1492150497451892E-3</v>
      </c>
      <c r="L401" s="10">
        <f>+H401/SUM(F$27:F401)-1</f>
        <v>5.1352695907796786E-2</v>
      </c>
      <c r="M401">
        <v>6.0469999999999997</v>
      </c>
      <c r="R401">
        <f t="shared" si="132"/>
        <v>1529.3711044080846</v>
      </c>
      <c r="S401">
        <f t="shared" si="133"/>
        <v>1445.8421908508478</v>
      </c>
      <c r="T401" s="5">
        <f t="shared" si="120"/>
        <v>0</v>
      </c>
      <c r="U401" s="6">
        <f>+S401+SUM($D$17:$E$17)-SUM($Q$27:Q401)</f>
        <v>6579.7964540087423</v>
      </c>
      <c r="V401" s="10">
        <f t="shared" si="121"/>
        <v>2.185081550355239E-3</v>
      </c>
      <c r="W401" s="10">
        <f>+S401/SUM(Q$27:Q401)-1</f>
        <v>-1.3780979326590947E-2</v>
      </c>
      <c r="X401">
        <v>3.0579999999999998</v>
      </c>
      <c r="AC401">
        <f t="shared" si="134"/>
        <v>2890.5159516317503</v>
      </c>
      <c r="AD401">
        <f t="shared" si="135"/>
        <v>2803.1471896927942</v>
      </c>
      <c r="AE401" s="5">
        <f t="shared" si="122"/>
        <v>0</v>
      </c>
      <c r="AF401" s="6">
        <f>+AD401+SUM($D$18:$E$18)-SUM($AB$27:AB401)</f>
        <v>12044.032663377004</v>
      </c>
      <c r="AG401" s="10">
        <f t="shared" si="123"/>
        <v>-7.610329216400924E-5</v>
      </c>
      <c r="AH401" s="10">
        <f>+AD401/SUM(AB$27:AB401)-1</f>
        <v>6.2154431625214057E-2</v>
      </c>
      <c r="AI401" s="6">
        <f t="shared" si="124"/>
        <v>0</v>
      </c>
      <c r="AL401" s="6">
        <f t="shared" si="125"/>
        <v>0</v>
      </c>
      <c r="AM401" s="6">
        <f t="shared" si="126"/>
        <v>6328.6756405177366</v>
      </c>
      <c r="AN401" s="6">
        <f t="shared" si="127"/>
        <v>6098.749495244665</v>
      </c>
      <c r="AO401" s="5">
        <f t="shared" si="128"/>
        <v>0</v>
      </c>
      <c r="AP401" s="6">
        <f>+AN401+SUM($D$16:$E$18)-SUM($AL$27:AL401)</f>
        <v>26634.179547876243</v>
      </c>
      <c r="AQ401" s="10">
        <f t="shared" si="136"/>
        <v>1.5821190051590328E-4</v>
      </c>
      <c r="AR401" s="10">
        <f>+AN401/SUM(AL$27:AL401)-1</f>
        <v>3.9931239626756376E-2</v>
      </c>
    </row>
    <row r="402" spans="1:44" x14ac:dyDescent="0.25">
      <c r="A402" s="1">
        <v>40744</v>
      </c>
      <c r="B402">
        <v>8.2789999999999999</v>
      </c>
      <c r="G402">
        <f t="shared" si="129"/>
        <v>1920.3865221646074</v>
      </c>
      <c r="H402">
        <f t="shared" si="130"/>
        <v>1860.9993911301219</v>
      </c>
      <c r="I402" s="5">
        <f t="shared" si="119"/>
        <v>0</v>
      </c>
      <c r="J402" s="6">
        <f>+H402+SUM($D$16:$E$16)-SUM($F$27:F402)</f>
        <v>8021.5897069195953</v>
      </c>
      <c r="K402" s="10">
        <f t="shared" si="131"/>
        <v>1.403094224981638E-3</v>
      </c>
      <c r="L402" s="10">
        <f>+H402/SUM(F$27:F402)-1</f>
        <v>5.7740791034226469E-2</v>
      </c>
      <c r="M402">
        <v>6.1289999999999996</v>
      </c>
      <c r="R402">
        <f t="shared" si="132"/>
        <v>1550.1100543934433</v>
      </c>
      <c r="S402">
        <f t="shared" si="133"/>
        <v>1465.4484517487756</v>
      </c>
      <c r="T402" s="5">
        <f t="shared" si="120"/>
        <v>0</v>
      </c>
      <c r="U402" s="6">
        <f>+S402+SUM($D$17:$E$17)-SUM($Q$27:Q402)</f>
        <v>6599.4027149066696</v>
      </c>
      <c r="V402" s="10">
        <f t="shared" si="121"/>
        <v>2.9797670847373503E-3</v>
      </c>
      <c r="W402" s="10">
        <f>+S402/SUM(Q$27:Q402)-1</f>
        <v>-4.0741231894758645E-4</v>
      </c>
      <c r="X402">
        <v>3.0659999999999998</v>
      </c>
      <c r="AC402">
        <f t="shared" si="134"/>
        <v>2898.0777984640113</v>
      </c>
      <c r="AD402">
        <f t="shared" si="135"/>
        <v>2810.4804720726315</v>
      </c>
      <c r="AE402" s="5">
        <f t="shared" si="122"/>
        <v>0</v>
      </c>
      <c r="AF402" s="6">
        <f>+AD402+SUM($D$18:$E$18)-SUM($AB$27:AB402)</f>
        <v>12051.365945756841</v>
      </c>
      <c r="AG402" s="10">
        <f t="shared" si="123"/>
        <v>6.0887267452680582E-4</v>
      </c>
      <c r="AH402" s="10">
        <f>+AD402/SUM(AB$27:AB402)-1</f>
        <v>6.4933122093821627E-2</v>
      </c>
      <c r="AI402" s="6">
        <f t="shared" si="124"/>
        <v>0</v>
      </c>
      <c r="AL402" s="6">
        <f t="shared" si="125"/>
        <v>0</v>
      </c>
      <c r="AM402" s="6">
        <f t="shared" si="126"/>
        <v>6368.5743750220627</v>
      </c>
      <c r="AN402" s="6">
        <f t="shared" si="127"/>
        <v>6136.9283149515286</v>
      </c>
      <c r="AO402" s="5">
        <f t="shared" si="128"/>
        <v>0</v>
      </c>
      <c r="AP402" s="6">
        <f>+AN402+SUM($D$16:$E$18)-SUM($AL$27:AL402)</f>
        <v>26672.358367583107</v>
      </c>
      <c r="AQ402" s="10">
        <f t="shared" si="136"/>
        <v>1.4334520662908634E-3</v>
      </c>
      <c r="AR402" s="10">
        <f>+AN402/SUM(AL$27:AL402)-1</f>
        <v>4.6441319658114155E-2</v>
      </c>
    </row>
    <row r="403" spans="1:44" x14ac:dyDescent="0.25">
      <c r="A403" s="1">
        <v>40745</v>
      </c>
      <c r="B403">
        <v>8.2230000000000008</v>
      </c>
      <c r="G403">
        <f t="shared" si="129"/>
        <v>1907.3968319554979</v>
      </c>
      <c r="H403">
        <f t="shared" si="130"/>
        <v>1848.4114015295318</v>
      </c>
      <c r="I403" s="5">
        <f t="shared" si="119"/>
        <v>0</v>
      </c>
      <c r="J403" s="6">
        <f>+H403+SUM($D$16:$E$16)-SUM($F$27:F403)</f>
        <v>8009.0017173190035</v>
      </c>
      <c r="K403" s="10">
        <f t="shared" si="131"/>
        <v>-1.569263707134394E-3</v>
      </c>
      <c r="L403" s="10">
        <f>+H403/SUM(F$27:F403)-1</f>
        <v>5.0586124492625339E-2</v>
      </c>
      <c r="M403">
        <v>6.2009999999999996</v>
      </c>
      <c r="R403">
        <f t="shared" si="132"/>
        <v>1568.3198641366851</v>
      </c>
      <c r="S403">
        <f t="shared" si="133"/>
        <v>1482.663705220127</v>
      </c>
      <c r="T403" s="5">
        <f t="shared" si="120"/>
        <v>0</v>
      </c>
      <c r="U403" s="6">
        <f>+S403+SUM($D$17:$E$17)-SUM($Q$27:Q403)</f>
        <v>6616.617968378021</v>
      </c>
      <c r="V403" s="10">
        <f t="shared" si="121"/>
        <v>2.6086078111986488E-3</v>
      </c>
      <c r="W403" s="10">
        <f>+S403/SUM(Q$27:Q403)-1</f>
        <v>1.1335231882885655E-2</v>
      </c>
      <c r="X403">
        <v>3.0670000000000002</v>
      </c>
      <c r="AC403">
        <f t="shared" si="134"/>
        <v>2899.0230293180443</v>
      </c>
      <c r="AD403">
        <f t="shared" si="135"/>
        <v>2811.3971323701116</v>
      </c>
      <c r="AE403" s="5">
        <f t="shared" si="122"/>
        <v>0</v>
      </c>
      <c r="AF403" s="6">
        <f>+AD403+SUM($D$18:$E$18)-SUM($AB$27:AB403)</f>
        <v>12052.282606054321</v>
      </c>
      <c r="AG403" s="10">
        <f t="shared" si="123"/>
        <v>7.6062771772633653E-5</v>
      </c>
      <c r="AH403" s="10">
        <f>+AD403/SUM(AB$27:AB403)-1</f>
        <v>6.5280458402397823E-2</v>
      </c>
      <c r="AI403" s="6">
        <f t="shared" si="124"/>
        <v>0</v>
      </c>
      <c r="AL403" s="6">
        <f t="shared" si="125"/>
        <v>0</v>
      </c>
      <c r="AM403" s="6">
        <f t="shared" si="126"/>
        <v>6374.739725410227</v>
      </c>
      <c r="AN403" s="6">
        <f t="shared" si="127"/>
        <v>6142.4722391197702</v>
      </c>
      <c r="AO403" s="5">
        <f t="shared" si="128"/>
        <v>0</v>
      </c>
      <c r="AP403" s="6">
        <f>+AN403+SUM($D$16:$E$18)-SUM($AL$27:AL403)</f>
        <v>26677.90229175135</v>
      </c>
      <c r="AQ403" s="10">
        <f t="shared" si="136"/>
        <v>2.0785279246182675E-4</v>
      </c>
      <c r="AR403" s="10">
        <f>+AN403/SUM(AL$27:AL403)-1</f>
        <v>4.7386644586965732E-2</v>
      </c>
    </row>
    <row r="404" spans="1:44" x14ac:dyDescent="0.25">
      <c r="A404" s="1">
        <v>40746</v>
      </c>
      <c r="B404">
        <v>8.3010000000000002</v>
      </c>
      <c r="G404">
        <f t="shared" si="129"/>
        <v>1925.4896147467575</v>
      </c>
      <c r="H404">
        <f t="shared" si="130"/>
        <v>1865.9446727589252</v>
      </c>
      <c r="I404" s="5">
        <f t="shared" si="119"/>
        <v>0</v>
      </c>
      <c r="J404" s="6">
        <f>+H404+SUM($D$16:$E$16)-SUM($F$27:F404)</f>
        <v>8026.5349885483984</v>
      </c>
      <c r="K404" s="10">
        <f t="shared" si="131"/>
        <v>2.189195588693682E-3</v>
      </c>
      <c r="L404" s="10">
        <f>+H404/SUM(F$27:F404)-1</f>
        <v>6.0551552889855698E-2</v>
      </c>
      <c r="M404">
        <v>6.2309999999999999</v>
      </c>
      <c r="R404">
        <f t="shared" si="132"/>
        <v>1575.9072848630358</v>
      </c>
      <c r="S404">
        <f t="shared" si="133"/>
        <v>1489.8367274998568</v>
      </c>
      <c r="T404" s="5">
        <f t="shared" si="120"/>
        <v>0</v>
      </c>
      <c r="U404" s="6">
        <f>+S404+SUM($D$17:$E$17)-SUM($Q$27:Q404)</f>
        <v>6623.7909906577506</v>
      </c>
      <c r="V404" s="10">
        <f t="shared" si="121"/>
        <v>1.0840919506023283E-3</v>
      </c>
      <c r="W404" s="10">
        <f>+S404/SUM(Q$27:Q404)-1</f>
        <v>1.6228000300316348E-2</v>
      </c>
      <c r="X404">
        <v>3.0739999999999998</v>
      </c>
      <c r="AC404">
        <f t="shared" si="134"/>
        <v>2905.6396452962722</v>
      </c>
      <c r="AD404">
        <f t="shared" si="135"/>
        <v>2817.8137544524689</v>
      </c>
      <c r="AE404" s="5">
        <f t="shared" si="122"/>
        <v>0</v>
      </c>
      <c r="AF404" s="6">
        <f>+AD404+SUM($D$18:$E$18)-SUM($AB$27:AB404)</f>
        <v>12058.699228136678</v>
      </c>
      <c r="AG404" s="10">
        <f t="shared" si="123"/>
        <v>5.3239890667122758E-4</v>
      </c>
      <c r="AH404" s="10">
        <f>+AD404/SUM(AB$27:AB404)-1</f>
        <v>6.7711812562429197E-2</v>
      </c>
      <c r="AI404" s="6">
        <f t="shared" si="124"/>
        <v>0</v>
      </c>
      <c r="AL404" s="6">
        <f t="shared" si="125"/>
        <v>0</v>
      </c>
      <c r="AM404" s="6">
        <f t="shared" si="126"/>
        <v>6407.0365449060655</v>
      </c>
      <c r="AN404" s="6">
        <f t="shared" si="127"/>
        <v>6173.5951547112509</v>
      </c>
      <c r="AO404" s="5">
        <f t="shared" si="128"/>
        <v>0</v>
      </c>
      <c r="AP404" s="6">
        <f>+AN404+SUM($D$16:$E$18)-SUM($AL$27:AL404)</f>
        <v>26709.025207342827</v>
      </c>
      <c r="AQ404" s="10">
        <f t="shared" si="136"/>
        <v>1.1666177966735969E-3</v>
      </c>
      <c r="AR404" s="10">
        <f>+AN404/SUM(AL$27:AL404)-1</f>
        <v>5.269358369261079E-2</v>
      </c>
    </row>
    <row r="405" spans="1:44" x14ac:dyDescent="0.25">
      <c r="A405" s="1">
        <v>40749</v>
      </c>
      <c r="B405">
        <v>8.2789999999999999</v>
      </c>
      <c r="G405">
        <f t="shared" si="129"/>
        <v>1920.3865221646074</v>
      </c>
      <c r="H405">
        <f t="shared" si="130"/>
        <v>1860.9993911301219</v>
      </c>
      <c r="I405" s="5">
        <f t="shared" si="119"/>
        <v>0</v>
      </c>
      <c r="J405" s="6">
        <f>+H405+SUM($D$16:$E$16)-SUM($F$27:F405)</f>
        <v>8021.5897069195953</v>
      </c>
      <c r="K405" s="10">
        <f t="shared" si="131"/>
        <v>-6.1611662265959044E-4</v>
      </c>
      <c r="L405" s="10">
        <f>+H405/SUM(F$27:F405)-1</f>
        <v>5.7740791034226469E-2</v>
      </c>
      <c r="M405">
        <v>6.2030000000000003</v>
      </c>
      <c r="R405">
        <f t="shared" si="132"/>
        <v>1568.8256921851087</v>
      </c>
      <c r="S405">
        <f t="shared" si="133"/>
        <v>1483.1419067054426</v>
      </c>
      <c r="T405" s="5">
        <f t="shared" si="120"/>
        <v>0</v>
      </c>
      <c r="U405" s="6">
        <f>+S405+SUM($D$17:$E$17)-SUM($Q$27:Q405)</f>
        <v>6617.0961698633373</v>
      </c>
      <c r="V405" s="10">
        <f t="shared" si="121"/>
        <v>-1.0107234367533469E-3</v>
      </c>
      <c r="W405" s="10">
        <f>+S405/SUM(Q$27:Q405)-1</f>
        <v>1.1661416444047834E-2</v>
      </c>
      <c r="X405">
        <v>3.0649999999999999</v>
      </c>
      <c r="AC405">
        <f t="shared" si="134"/>
        <v>2897.1325676099787</v>
      </c>
      <c r="AD405">
        <f t="shared" si="135"/>
        <v>2809.5638117751523</v>
      </c>
      <c r="AE405" s="5">
        <f t="shared" si="122"/>
        <v>0</v>
      </c>
      <c r="AF405" s="6">
        <f>+AD405+SUM($D$18:$E$18)-SUM($AB$27:AB405)</f>
        <v>12050.449285459361</v>
      </c>
      <c r="AG405" s="10">
        <f t="shared" si="123"/>
        <v>-6.8414864001808962E-4</v>
      </c>
      <c r="AH405" s="10">
        <f>+AD405/SUM(AB$27:AB405)-1</f>
        <v>6.4585785785245875E-2</v>
      </c>
      <c r="AI405" s="6">
        <f t="shared" si="124"/>
        <v>0</v>
      </c>
      <c r="AL405" s="6">
        <f t="shared" si="125"/>
        <v>0</v>
      </c>
      <c r="AM405" s="6">
        <f t="shared" si="126"/>
        <v>6386.344781959695</v>
      </c>
      <c r="AN405" s="6">
        <f t="shared" si="127"/>
        <v>6153.705109610717</v>
      </c>
      <c r="AO405" s="5">
        <f t="shared" si="128"/>
        <v>0</v>
      </c>
      <c r="AP405" s="6">
        <f>+AN405+SUM($D$16:$E$18)-SUM($AL$27:AL405)</f>
        <v>26689.135162242295</v>
      </c>
      <c r="AQ405" s="10">
        <f t="shared" si="136"/>
        <v>-7.4469378594410607E-4</v>
      </c>
      <c r="AR405" s="10">
        <f>+AN405/SUM(AL$27:AL405)-1</f>
        <v>4.9302022967947723E-2</v>
      </c>
    </row>
    <row r="406" spans="1:44" x14ac:dyDescent="0.25">
      <c r="A406" s="1">
        <v>40750</v>
      </c>
      <c r="B406">
        <v>8.2560000000000002</v>
      </c>
      <c r="G406">
        <f t="shared" si="129"/>
        <v>1915.051470828723</v>
      </c>
      <c r="H406">
        <f t="shared" si="130"/>
        <v>1855.8293239727366</v>
      </c>
      <c r="I406" s="5">
        <f t="shared" si="119"/>
        <v>0</v>
      </c>
      <c r="J406" s="6">
        <f>+H406+SUM($D$16:$E$16)-SUM($F$27:F406)</f>
        <v>8016.41963976221</v>
      </c>
      <c r="K406" s="10">
        <f t="shared" si="131"/>
        <v>-6.4451902257300908E-4</v>
      </c>
      <c r="L406" s="10">
        <f>+H406/SUM(F$27:F406)-1</f>
        <v>5.480226727606885E-2</v>
      </c>
      <c r="M406">
        <v>6.1840000000000002</v>
      </c>
      <c r="R406">
        <f t="shared" si="132"/>
        <v>1564.0203257250864</v>
      </c>
      <c r="S406">
        <f t="shared" si="133"/>
        <v>1478.598992594947</v>
      </c>
      <c r="T406" s="5">
        <f t="shared" si="120"/>
        <v>0</v>
      </c>
      <c r="U406" s="6">
        <f>+S406+SUM($D$17:$E$17)-SUM($Q$27:Q406)</f>
        <v>6612.5532557528413</v>
      </c>
      <c r="V406" s="10">
        <f t="shared" si="121"/>
        <v>-6.8654195040807053E-4</v>
      </c>
      <c r="W406" s="10">
        <f>+S406/SUM(Q$27:Q406)-1</f>
        <v>8.5626631130084618E-3</v>
      </c>
      <c r="X406">
        <v>3.0390000000000001</v>
      </c>
      <c r="AC406">
        <f t="shared" si="134"/>
        <v>2872.5565654051306</v>
      </c>
      <c r="AD406">
        <f t="shared" si="135"/>
        <v>2785.7306440406815</v>
      </c>
      <c r="AE406" s="5">
        <f t="shared" si="122"/>
        <v>0</v>
      </c>
      <c r="AF406" s="6">
        <f>+AD406+SUM($D$18:$E$18)-SUM($AB$27:AB406)</f>
        <v>12026.616117724891</v>
      </c>
      <c r="AG406" s="10">
        <f t="shared" si="123"/>
        <v>-1.9777825017054385E-3</v>
      </c>
      <c r="AH406" s="10">
        <f>+AD406/SUM(AB$27:AB406)-1</f>
        <v>5.5555041762271662E-2</v>
      </c>
      <c r="AI406" s="6">
        <f t="shared" si="124"/>
        <v>0</v>
      </c>
      <c r="AL406" s="6">
        <f t="shared" si="125"/>
        <v>0</v>
      </c>
      <c r="AM406" s="6">
        <f t="shared" si="126"/>
        <v>6351.6283619589403</v>
      </c>
      <c r="AN406" s="6">
        <f t="shared" si="127"/>
        <v>6120.1589606083653</v>
      </c>
      <c r="AO406" s="5">
        <f t="shared" si="128"/>
        <v>0</v>
      </c>
      <c r="AP406" s="6">
        <f>+AN406+SUM($D$16:$E$18)-SUM($AL$27:AL406)</f>
        <v>26655.589013239944</v>
      </c>
      <c r="AQ406" s="10">
        <f t="shared" si="136"/>
        <v>-1.2569215449816928E-3</v>
      </c>
      <c r="AR406" s="10">
        <f>+AN406/SUM(AL$27:AL406)-1</f>
        <v>4.3581885037389911E-2</v>
      </c>
    </row>
    <row r="407" spans="1:44" x14ac:dyDescent="0.25">
      <c r="A407" s="1">
        <v>40751</v>
      </c>
      <c r="B407">
        <v>8.26</v>
      </c>
      <c r="G407">
        <f t="shared" si="129"/>
        <v>1915.9793058436592</v>
      </c>
      <c r="H407">
        <f t="shared" si="130"/>
        <v>1856.7284660870641</v>
      </c>
      <c r="I407" s="5">
        <f t="shared" si="119"/>
        <v>0</v>
      </c>
      <c r="J407" s="6">
        <f>+H407+SUM($D$16:$E$16)-SUM($F$27:F407)</f>
        <v>8017.3187818765373</v>
      </c>
      <c r="K407" s="10">
        <f t="shared" si="131"/>
        <v>1.1216255569590494E-4</v>
      </c>
      <c r="L407" s="10">
        <f>+H407/SUM(F$27:F407)-1</f>
        <v>5.5313314886183074E-2</v>
      </c>
      <c r="M407">
        <v>6.1050000000000004</v>
      </c>
      <c r="R407">
        <f t="shared" si="132"/>
        <v>1544.040117812363</v>
      </c>
      <c r="S407">
        <f t="shared" si="133"/>
        <v>1459.7100339249923</v>
      </c>
      <c r="T407" s="5">
        <f t="shared" si="120"/>
        <v>0</v>
      </c>
      <c r="U407" s="6">
        <f>+S407+SUM($D$17:$E$17)-SUM($Q$27:Q407)</f>
        <v>6593.6642970828862</v>
      </c>
      <c r="V407" s="10">
        <f t="shared" si="121"/>
        <v>-2.8565302900996903E-3</v>
      </c>
      <c r="W407" s="10">
        <f>+S407/SUM(Q$27:Q407)-1</f>
        <v>-4.3216270528917411E-3</v>
      </c>
      <c r="X407">
        <v>3.0249999999999999</v>
      </c>
      <c r="AC407">
        <f t="shared" si="134"/>
        <v>2859.323333448674</v>
      </c>
      <c r="AD407">
        <f t="shared" si="135"/>
        <v>2772.8973998759661</v>
      </c>
      <c r="AE407" s="5">
        <f t="shared" si="122"/>
        <v>0</v>
      </c>
      <c r="AF407" s="6">
        <f>+AD407+SUM($D$18:$E$18)-SUM($AB$27:AB407)</f>
        <v>12013.782873560176</v>
      </c>
      <c r="AG407" s="10">
        <f t="shared" si="123"/>
        <v>-1.0670702414622424E-3</v>
      </c>
      <c r="AH407" s="10">
        <f>+AD407/SUM(AB$27:AB407)-1</f>
        <v>5.069233344220847E-2</v>
      </c>
      <c r="AI407" s="6">
        <f t="shared" si="124"/>
        <v>0</v>
      </c>
      <c r="AL407" s="6">
        <f t="shared" si="125"/>
        <v>0</v>
      </c>
      <c r="AM407" s="6">
        <f t="shared" si="126"/>
        <v>6319.3427571046959</v>
      </c>
      <c r="AN407" s="6">
        <f t="shared" si="127"/>
        <v>6089.3358998880231</v>
      </c>
      <c r="AO407" s="5">
        <f t="shared" si="128"/>
        <v>0</v>
      </c>
      <c r="AP407" s="6">
        <f>+AN407+SUM($D$16:$E$18)-SUM($AL$27:AL407)</f>
        <v>26624.7659525196</v>
      </c>
      <c r="AQ407" s="10">
        <f t="shared" si="136"/>
        <v>-1.1563451366628508E-3</v>
      </c>
      <c r="AR407" s="10">
        <f>+AN407/SUM(AL$27:AL407)-1</f>
        <v>3.8326075831094597E-2</v>
      </c>
    </row>
    <row r="408" spans="1:44" x14ac:dyDescent="0.25">
      <c r="A408" s="1">
        <v>40752</v>
      </c>
      <c r="B408">
        <v>8.2789999999999999</v>
      </c>
      <c r="G408">
        <f t="shared" si="129"/>
        <v>1920.386522164607</v>
      </c>
      <c r="H408">
        <f t="shared" si="130"/>
        <v>1860.9993911301215</v>
      </c>
      <c r="I408" s="5">
        <f t="shared" si="119"/>
        <v>0</v>
      </c>
      <c r="J408" s="6">
        <f>+H408+SUM($D$16:$E$16)-SUM($F$27:F408)</f>
        <v>8021.5897069195935</v>
      </c>
      <c r="K408" s="10">
        <f t="shared" si="131"/>
        <v>5.3271238917318442E-4</v>
      </c>
      <c r="L408" s="10">
        <f>+H408/SUM(F$27:F408)-1</f>
        <v>5.7740791034226246E-2</v>
      </c>
      <c r="M408">
        <v>6.093</v>
      </c>
      <c r="R408">
        <f t="shared" si="132"/>
        <v>1541.0051495218227</v>
      </c>
      <c r="S408">
        <f t="shared" si="133"/>
        <v>1456.8408250131004</v>
      </c>
      <c r="T408" s="5">
        <f t="shared" si="120"/>
        <v>0</v>
      </c>
      <c r="U408" s="6">
        <f>+S408+SUM($D$17:$E$17)-SUM($Q$27:Q408)</f>
        <v>6590.7950881709949</v>
      </c>
      <c r="V408" s="10">
        <f t="shared" si="121"/>
        <v>-4.3514634391694784E-4</v>
      </c>
      <c r="W408" s="10">
        <f>+S408/SUM(Q$27:Q408)-1</f>
        <v>-6.2787344198639294E-3</v>
      </c>
      <c r="X408">
        <v>3.0329999999999999</v>
      </c>
      <c r="AC408">
        <f t="shared" si="134"/>
        <v>2866.8851802809354</v>
      </c>
      <c r="AD408">
        <f t="shared" si="135"/>
        <v>2780.2306822558035</v>
      </c>
      <c r="AE408" s="5">
        <f t="shared" si="122"/>
        <v>0</v>
      </c>
      <c r="AF408" s="6">
        <f>+AD408+SUM($D$18:$E$18)-SUM($AB$27:AB408)</f>
        <v>12021.116155940013</v>
      </c>
      <c r="AG408" s="10">
        <f t="shared" si="123"/>
        <v>6.1040576952464676E-4</v>
      </c>
      <c r="AH408" s="10">
        <f>+AD408/SUM(AB$27:AB408)-1</f>
        <v>5.347102391081604E-2</v>
      </c>
      <c r="AI408" s="6">
        <f t="shared" si="124"/>
        <v>0</v>
      </c>
      <c r="AL408" s="6">
        <f t="shared" si="125"/>
        <v>0</v>
      </c>
      <c r="AM408" s="6">
        <f t="shared" si="126"/>
        <v>6328.2768519673646</v>
      </c>
      <c r="AN408" s="6">
        <f t="shared" si="127"/>
        <v>6098.0708983990253</v>
      </c>
      <c r="AO408" s="5">
        <f t="shared" si="128"/>
        <v>0</v>
      </c>
      <c r="AP408" s="6">
        <f>+AN408+SUM($D$16:$E$18)-SUM($AL$27:AL408)</f>
        <v>26633.500951030604</v>
      </c>
      <c r="AQ408" s="10">
        <f t="shared" si="136"/>
        <v>3.2807794542044633E-4</v>
      </c>
      <c r="AR408" s="10">
        <f>+AN408/SUM(AL$27:AL408)-1</f>
        <v>3.9815528355217289E-2</v>
      </c>
    </row>
    <row r="409" spans="1:44" x14ac:dyDescent="0.25">
      <c r="A409" s="1">
        <v>40753</v>
      </c>
      <c r="B409">
        <v>8.1929999999999996</v>
      </c>
      <c r="G409">
        <f t="shared" si="129"/>
        <v>1900.4380693434744</v>
      </c>
      <c r="H409">
        <f t="shared" si="130"/>
        <v>1841.6678356720722</v>
      </c>
      <c r="I409" s="5">
        <f t="shared" si="119"/>
        <v>0</v>
      </c>
      <c r="J409" s="6">
        <f>+H409+SUM($D$16:$E$16)-SUM($F$27:F409)</f>
        <v>8002.2581514615458</v>
      </c>
      <c r="K409" s="10">
        <f t="shared" si="131"/>
        <v>-2.4099406930987444E-3</v>
      </c>
      <c r="L409" s="10">
        <f>+H409/SUM(F$27:F409)-1</f>
        <v>4.6753267416767219E-2</v>
      </c>
      <c r="M409">
        <v>6.0469999999999997</v>
      </c>
      <c r="R409">
        <f t="shared" si="132"/>
        <v>1529.3711044080849</v>
      </c>
      <c r="S409">
        <f t="shared" si="133"/>
        <v>1445.8421908508481</v>
      </c>
      <c r="T409" s="5">
        <f t="shared" si="120"/>
        <v>0</v>
      </c>
      <c r="U409" s="6">
        <f>+S409+SUM($D$17:$E$17)-SUM($Q$27:Q409)</f>
        <v>6579.7964540087423</v>
      </c>
      <c r="V409" s="10">
        <f t="shared" si="121"/>
        <v>-1.6687871516432029E-3</v>
      </c>
      <c r="W409" s="10">
        <f>+S409/SUM(Q$27:Q409)-1</f>
        <v>-1.3780979326590836E-2</v>
      </c>
      <c r="X409">
        <v>3.01</v>
      </c>
      <c r="AC409">
        <f t="shared" si="134"/>
        <v>2845.1448706381848</v>
      </c>
      <c r="AD409">
        <f t="shared" si="135"/>
        <v>2759.1474954137711</v>
      </c>
      <c r="AE409" s="5">
        <f t="shared" si="122"/>
        <v>0</v>
      </c>
      <c r="AF409" s="6">
        <f>+AD409+SUM($D$18:$E$18)-SUM($AB$27:AB409)</f>
        <v>12000.03296909798</v>
      </c>
      <c r="AG409" s="10">
        <f t="shared" si="123"/>
        <v>-1.7538460296481206E-3</v>
      </c>
      <c r="AH409" s="10">
        <f>+AD409/SUM(AB$27:AB409)-1</f>
        <v>4.5482288813569305E-2</v>
      </c>
      <c r="AI409" s="6">
        <f t="shared" si="124"/>
        <v>0</v>
      </c>
      <c r="AL409" s="6">
        <f t="shared" si="125"/>
        <v>0</v>
      </c>
      <c r="AM409" s="6">
        <f t="shared" si="126"/>
        <v>6274.954044389744</v>
      </c>
      <c r="AN409" s="6">
        <f t="shared" si="127"/>
        <v>6046.6575219366914</v>
      </c>
      <c r="AO409" s="5">
        <f t="shared" si="128"/>
        <v>0</v>
      </c>
      <c r="AP409" s="6">
        <f>+AN409+SUM($D$16:$E$18)-SUM($AL$27:AL409)</f>
        <v>26582.087574568272</v>
      </c>
      <c r="AQ409" s="10">
        <f t="shared" si="136"/>
        <v>-1.9304024865849367E-3</v>
      </c>
      <c r="AR409" s="10">
        <f>+AN409/SUM(AL$27:AL409)-1</f>
        <v>3.1048751434873179E-2</v>
      </c>
    </row>
    <row r="410" spans="1:44" x14ac:dyDescent="0.25">
      <c r="A410" s="1">
        <v>40757</v>
      </c>
      <c r="B410">
        <v>8.1999999999999993</v>
      </c>
      <c r="G410">
        <f t="shared" si="129"/>
        <v>1902.061780619613</v>
      </c>
      <c r="H410">
        <f t="shared" si="130"/>
        <v>1843.241334372146</v>
      </c>
      <c r="I410" s="5">
        <f t="shared" si="119"/>
        <v>0</v>
      </c>
      <c r="J410" s="6">
        <f>+H410+SUM($D$16:$E$16)-SUM($F$27:F410)</f>
        <v>8003.8316501616182</v>
      </c>
      <c r="K410" s="10">
        <f t="shared" si="131"/>
        <v>1.9663183445106647E-4</v>
      </c>
      <c r="L410" s="10">
        <f>+H410/SUM(F$27:F410)-1</f>
        <v>4.7647600734467499E-2</v>
      </c>
      <c r="M410">
        <v>5.8449999999999998</v>
      </c>
      <c r="R410">
        <f t="shared" si="132"/>
        <v>1478.2824715173238</v>
      </c>
      <c r="S410">
        <f t="shared" si="133"/>
        <v>1397.5438408340015</v>
      </c>
      <c r="T410" s="5">
        <f t="shared" si="120"/>
        <v>0</v>
      </c>
      <c r="U410" s="6">
        <f>+S410+SUM($D$17:$E$17)-SUM($Q$27:Q410)</f>
        <v>6531.4981039918957</v>
      </c>
      <c r="V410" s="10">
        <f t="shared" si="121"/>
        <v>-7.3404018428899764E-3</v>
      </c>
      <c r="W410" s="10">
        <f>+S410/SUM(Q$27:Q410)-1</f>
        <v>-4.6725620003956192E-2</v>
      </c>
      <c r="X410">
        <v>2.9729999999999999</v>
      </c>
      <c r="AC410">
        <f t="shared" si="134"/>
        <v>2810.171329038978</v>
      </c>
      <c r="AD410">
        <f t="shared" si="135"/>
        <v>2725.231064407024</v>
      </c>
      <c r="AE410" s="5">
        <f t="shared" si="122"/>
        <v>0</v>
      </c>
      <c r="AF410" s="6">
        <f>+AD410+SUM($D$18:$E$18)-SUM($AB$27:AB410)</f>
        <v>11966.116538091233</v>
      </c>
      <c r="AG410" s="10">
        <f t="shared" si="123"/>
        <v>-2.8263614853464292E-3</v>
      </c>
      <c r="AH410" s="10">
        <f>+AD410/SUM(AB$27:AB410)-1</f>
        <v>3.2630845396259822E-2</v>
      </c>
      <c r="AI410" s="6">
        <f t="shared" si="124"/>
        <v>0</v>
      </c>
      <c r="AL410" s="6">
        <f t="shared" si="125"/>
        <v>0</v>
      </c>
      <c r="AM410" s="6">
        <f t="shared" si="126"/>
        <v>6190.515581175915</v>
      </c>
      <c r="AN410" s="6">
        <f t="shared" si="127"/>
        <v>5966.0162396131709</v>
      </c>
      <c r="AO410" s="5">
        <f t="shared" si="128"/>
        <v>0</v>
      </c>
      <c r="AP410" s="6">
        <f>+AN410+SUM($D$16:$E$18)-SUM($AL$27:AL410)</f>
        <v>26501.446292244749</v>
      </c>
      <c r="AQ410" s="10">
        <f t="shared" si="136"/>
        <v>-3.0336700267541428E-3</v>
      </c>
      <c r="AR410" s="10">
        <f>+AN410/SUM(AL$27:AL410)-1</f>
        <v>1.7298163915713927E-2</v>
      </c>
    </row>
    <row r="411" spans="1:44" x14ac:dyDescent="0.25">
      <c r="A411" s="1">
        <v>40758</v>
      </c>
      <c r="B411">
        <v>8.0069999999999997</v>
      </c>
      <c r="G411">
        <f t="shared" si="129"/>
        <v>1857.293741148932</v>
      </c>
      <c r="H411">
        <f t="shared" si="130"/>
        <v>1799.857727355826</v>
      </c>
      <c r="I411" s="5">
        <f t="shared" si="119"/>
        <v>0</v>
      </c>
      <c r="J411" s="6">
        <f>+H411+SUM($D$16:$E$16)-SUM($F$27:F411)</f>
        <v>7960.4480431452985</v>
      </c>
      <c r="K411" s="10">
        <f t="shared" si="131"/>
        <v>-5.4203547641389349E-3</v>
      </c>
      <c r="L411" s="10">
        <f>+H411/SUM(F$27:F411)-1</f>
        <v>2.2989553546448827E-2</v>
      </c>
      <c r="M411">
        <v>5.7350000000000003</v>
      </c>
      <c r="R411">
        <f t="shared" si="132"/>
        <v>1450.4619288540382</v>
      </c>
      <c r="S411">
        <f t="shared" si="133"/>
        <v>1371.2427591416595</v>
      </c>
      <c r="T411" s="5">
        <f t="shared" si="120"/>
        <v>0</v>
      </c>
      <c r="U411" s="6">
        <f>+S411+SUM($D$17:$E$17)-SUM($Q$27:Q411)</f>
        <v>6505.1970222995542</v>
      </c>
      <c r="V411" s="10">
        <f t="shared" si="121"/>
        <v>-4.0268069091633496E-3</v>
      </c>
      <c r="W411" s="10">
        <f>+S411/SUM(Q$27:Q411)-1</f>
        <v>-6.4665770867867955E-2</v>
      </c>
      <c r="X411">
        <v>2.956</v>
      </c>
      <c r="AC411">
        <f t="shared" si="134"/>
        <v>2794.1024045204235</v>
      </c>
      <c r="AD411">
        <f t="shared" si="135"/>
        <v>2709.6478393498701</v>
      </c>
      <c r="AE411" s="5">
        <f t="shared" si="122"/>
        <v>0</v>
      </c>
      <c r="AF411" s="6">
        <f>+AD411+SUM($D$18:$E$18)-SUM($AB$27:AB411)</f>
        <v>11950.533313034079</v>
      </c>
      <c r="AG411" s="10">
        <f t="shared" si="123"/>
        <v>-1.3022792321593091E-3</v>
      </c>
      <c r="AH411" s="10">
        <f>+AD411/SUM(AB$27:AB411)-1</f>
        <v>2.6726128150468931E-2</v>
      </c>
      <c r="AI411" s="6">
        <f t="shared" si="124"/>
        <v>0</v>
      </c>
      <c r="AL411" s="6">
        <f t="shared" si="125"/>
        <v>0</v>
      </c>
      <c r="AM411" s="6">
        <f t="shared" si="126"/>
        <v>6101.858074523394</v>
      </c>
      <c r="AN411" s="6">
        <f t="shared" si="127"/>
        <v>5880.7483258473558</v>
      </c>
      <c r="AO411" s="5">
        <f t="shared" si="128"/>
        <v>0</v>
      </c>
      <c r="AP411" s="6">
        <f>+AN411+SUM($D$16:$E$18)-SUM($AL$27:AL411)</f>
        <v>26416.178378478933</v>
      </c>
      <c r="AQ411" s="10">
        <f t="shared" si="136"/>
        <v>-3.2174815225374243E-3</v>
      </c>
      <c r="AR411" s="10">
        <f>+AN411/SUM(AL$27:AL411)-1</f>
        <v>2.7586640834922349E-3</v>
      </c>
    </row>
    <row r="412" spans="1:44" x14ac:dyDescent="0.25">
      <c r="A412" s="1">
        <v>40759</v>
      </c>
      <c r="B412">
        <v>7.8760000000000003</v>
      </c>
      <c r="G412">
        <f t="shared" si="129"/>
        <v>1826.9071444097651</v>
      </c>
      <c r="H412">
        <f t="shared" si="130"/>
        <v>1770.4108231115881</v>
      </c>
      <c r="I412" s="5">
        <f t="shared" ref="I412:I475" si="137">+C412*(MAX($A:$A)-$A412)</f>
        <v>0</v>
      </c>
      <c r="J412" s="6">
        <f>+H412+SUM($D$16:$E$16)-SUM($F$27:F412)</f>
        <v>7931.0011389010606</v>
      </c>
      <c r="K412" s="10">
        <f t="shared" si="131"/>
        <v>-3.69915161616996E-3</v>
      </c>
      <c r="L412" s="10">
        <f>+H412/SUM(F$27:F412)-1</f>
        <v>6.2527443152031736E-3</v>
      </c>
      <c r="M412">
        <v>5.5350000000000001</v>
      </c>
      <c r="R412">
        <f t="shared" si="132"/>
        <v>1399.8791240117005</v>
      </c>
      <c r="S412">
        <f t="shared" si="133"/>
        <v>1323.4226106101282</v>
      </c>
      <c r="T412" s="5">
        <f t="shared" ref="T412:T475" si="138">+N412*(MAX($A:$A)-$A412)</f>
        <v>0</v>
      </c>
      <c r="U412" s="6">
        <f>+S412+SUM($D$17:$E$17)-SUM($Q$27:Q412)</f>
        <v>6457.376873768023</v>
      </c>
      <c r="V412" s="10">
        <f t="shared" ref="V412:V475" si="139">+U412/U411-1</f>
        <v>-7.3510684407567251E-3</v>
      </c>
      <c r="W412" s="10">
        <f>+S412/SUM(Q$27:Q412)-1</f>
        <v>-9.7284226984071354E-2</v>
      </c>
      <c r="X412">
        <v>2.8940000000000001</v>
      </c>
      <c r="AC412">
        <f t="shared" si="134"/>
        <v>2735.4980915704014</v>
      </c>
      <c r="AD412">
        <f t="shared" si="135"/>
        <v>2652.8149009061312</v>
      </c>
      <c r="AE412" s="5">
        <f t="shared" ref="AE412:AE475" si="140">+Y412*(MAX($A:$A)-$A412)</f>
        <v>0</v>
      </c>
      <c r="AF412" s="6">
        <f>+AD412+SUM($D$18:$E$18)-SUM($AB$27:AB412)</f>
        <v>11893.70037459034</v>
      </c>
      <c r="AG412" s="10">
        <f t="shared" ref="AG412:AG475" si="141">+AF412/AF411-1</f>
        <v>-4.7556821904970459E-3</v>
      </c>
      <c r="AH412" s="10">
        <f>+AD412/SUM(AB$27:AB412)-1</f>
        <v>5.1912770187609869E-3</v>
      </c>
      <c r="AI412" s="6">
        <f t="shared" ref="AI412:AI475" si="142">+C412+N412+Y412</f>
        <v>0</v>
      </c>
      <c r="AL412" s="6">
        <f t="shared" ref="AL412:AL475" si="143">+F412+Q412+AB412</f>
        <v>0</v>
      </c>
      <c r="AM412" s="6">
        <f t="shared" ref="AM412:AM475" si="144">+G412+R412+AC412</f>
        <v>5962.2843599918669</v>
      </c>
      <c r="AN412" s="6">
        <f t="shared" ref="AN412:AN475" si="145">+H412+S412+AD412</f>
        <v>5746.6483346278474</v>
      </c>
      <c r="AO412" s="5">
        <f t="shared" ref="AO412:AO475" si="146">+AI412*(MAX($A:$A)-$A412)</f>
        <v>0</v>
      </c>
      <c r="AP412" s="6">
        <f>+AN412+SUM($D$16:$E$18)-SUM($AL$27:AL412)</f>
        <v>26282.078387259426</v>
      </c>
      <c r="AQ412" s="10">
        <f t="shared" si="136"/>
        <v>-5.0764341949158798E-3</v>
      </c>
      <c r="AR412" s="10">
        <f>+AN412/SUM(AL$27:AL412)-1</f>
        <v>-2.0107461211796074E-2</v>
      </c>
    </row>
    <row r="413" spans="1:44" x14ac:dyDescent="0.25">
      <c r="A413" s="1">
        <v>40760</v>
      </c>
      <c r="B413">
        <v>7.641</v>
      </c>
      <c r="G413">
        <f t="shared" ref="G413:G476" si="147">+(B413/B412*G412)+F413</f>
        <v>1772.3968372822517</v>
      </c>
      <c r="H413">
        <f t="shared" ref="H413:H476" si="148">+($B413/$B412*H412)+F413</f>
        <v>1717.5862238948253</v>
      </c>
      <c r="I413" s="5">
        <f t="shared" si="137"/>
        <v>0</v>
      </c>
      <c r="J413" s="6">
        <f>+H413+SUM($D$16:$E$16)-SUM($F$27:F413)</f>
        <v>7878.1765396842975</v>
      </c>
      <c r="K413" s="10">
        <f t="shared" ref="K413:K476" si="149">+J413/J412-1</f>
        <v>-6.6605209470543825E-3</v>
      </c>
      <c r="L413" s="10">
        <f>+H413/SUM(F$27:F413)-1</f>
        <v>-2.3771302779016401E-2</v>
      </c>
      <c r="M413">
        <v>5.4409999999999998</v>
      </c>
      <c r="R413">
        <f t="shared" ref="R413:R476" si="150">+($M413/$M412*R412)+N413</f>
        <v>1376.1052057358017</v>
      </c>
      <c r="S413">
        <f t="shared" ref="S413:S476" si="151">+($M413/$M412*S412)+Q413</f>
        <v>1300.9471408003085</v>
      </c>
      <c r="T413" s="5">
        <f t="shared" si="138"/>
        <v>0</v>
      </c>
      <c r="U413" s="6">
        <f>+S413+SUM($D$17:$E$17)-SUM($Q$27:Q413)</f>
        <v>6434.9014039582025</v>
      </c>
      <c r="V413" s="10">
        <f t="shared" si="139"/>
        <v>-3.4805882092964202E-3</v>
      </c>
      <c r="W413" s="10">
        <f>+S413/SUM(Q$27:Q413)-1</f>
        <v>-0.1126149013586869</v>
      </c>
      <c r="X413">
        <v>2.879</v>
      </c>
      <c r="AC413">
        <f t="shared" ref="AC413:AC476" si="152">+(X413/X412*AC412)+AB413</f>
        <v>2721.3196287599121</v>
      </c>
      <c r="AD413">
        <f t="shared" ref="AD413:AD476" si="153">+($X413/$X412*AD412)+AB413</f>
        <v>2639.0649964439363</v>
      </c>
      <c r="AE413" s="5">
        <f t="shared" si="140"/>
        <v>0</v>
      </c>
      <c r="AF413" s="6">
        <f>+AD413+SUM($D$18:$E$18)-SUM($AB$27:AB413)</f>
        <v>11879.950470128146</v>
      </c>
      <c r="AG413" s="10">
        <f t="shared" si="141"/>
        <v>-1.1560661551194285E-3</v>
      </c>
      <c r="AH413" s="10">
        <f>+AD413/SUM(AB$27:AB413)-1</f>
        <v>-1.8767609878178604E-5</v>
      </c>
      <c r="AI413" s="6">
        <f t="shared" si="142"/>
        <v>0</v>
      </c>
      <c r="AL413" s="6">
        <f t="shared" si="143"/>
        <v>0</v>
      </c>
      <c r="AM413" s="6">
        <f t="shared" si="144"/>
        <v>5869.8216717779651</v>
      </c>
      <c r="AN413" s="6">
        <f t="shared" si="145"/>
        <v>5657.5983611390702</v>
      </c>
      <c r="AO413" s="5">
        <f t="shared" si="146"/>
        <v>0</v>
      </c>
      <c r="AP413" s="6">
        <f>+AN413+SUM($D$16:$E$18)-SUM($AL$27:AL413)</f>
        <v>26193.028413770648</v>
      </c>
      <c r="AQ413" s="10">
        <f t="shared" ref="AQ413:AQ476" si="154">+AP413/AP412-1</f>
        <v>-3.3882393993599491E-3</v>
      </c>
      <c r="AR413" s="10">
        <f>+AN413/SUM(AL$27:AL413)-1</f>
        <v>-3.5291860799141039E-2</v>
      </c>
    </row>
    <row r="414" spans="1:44" x14ac:dyDescent="0.25">
      <c r="A414" s="1">
        <v>40763</v>
      </c>
      <c r="B414">
        <v>7.3049999999999997</v>
      </c>
      <c r="C414">
        <f>+$C$16</f>
        <v>60</v>
      </c>
      <c r="D414" s="7">
        <f>+$H$16</f>
        <v>0.66694736842105262</v>
      </c>
      <c r="E414" s="7">
        <f>+$J$16</f>
        <v>0.46199999999999997</v>
      </c>
      <c r="F414" s="6">
        <f>+C414-D414-E414</f>
        <v>58.871052631578941</v>
      </c>
      <c r="G414">
        <f t="shared" si="147"/>
        <v>1753.3297486591734</v>
      </c>
      <c r="H414">
        <f t="shared" si="148"/>
        <v>1700.9293389228626</v>
      </c>
      <c r="I414" s="5">
        <f t="shared" si="137"/>
        <v>259800</v>
      </c>
      <c r="J414" s="6">
        <f>+H414+SUM($D$16:$E$16)-SUM($F$27:F414)</f>
        <v>7802.6486020807561</v>
      </c>
      <c r="K414" s="10">
        <f t="shared" si="149"/>
        <v>-9.5869821173831804E-3</v>
      </c>
      <c r="L414" s="10">
        <f>+H414/SUM(F$27:F414)-1</f>
        <v>-6.453975755309016E-2</v>
      </c>
      <c r="M414">
        <v>5.2359999999999998</v>
      </c>
      <c r="N414">
        <f>+$C$17</f>
        <v>50</v>
      </c>
      <c r="O414" s="7">
        <f>+$H$17</f>
        <v>0.5557894736842105</v>
      </c>
      <c r="P414" s="7">
        <f>+$J$17</f>
        <v>0.38500000000000001</v>
      </c>
      <c r="Q414" s="6">
        <f>+N414-O414-P414</f>
        <v>49.059210526315795</v>
      </c>
      <c r="R414">
        <f t="shared" si="150"/>
        <v>1374.2578307724054</v>
      </c>
      <c r="S414">
        <f t="shared" si="151"/>
        <v>1300.9906990818047</v>
      </c>
      <c r="T414" s="5">
        <f t="shared" si="138"/>
        <v>216500</v>
      </c>
      <c r="U414" s="6">
        <f>+S414+SUM($D$17:$E$17)-SUM($Q$27:Q414)</f>
        <v>6385.8857517133829</v>
      </c>
      <c r="V414" s="10">
        <f t="shared" si="139"/>
        <v>-7.6171566847426098E-3</v>
      </c>
      <c r="W414" s="10">
        <f>+S414/SUM(Q$27:Q414)-1</f>
        <v>-0.14131974729441077</v>
      </c>
      <c r="X414">
        <v>2.7789999999999999</v>
      </c>
      <c r="Y414">
        <f>+$C$18</f>
        <v>90</v>
      </c>
      <c r="Z414" s="7">
        <f>+$H$18</f>
        <v>1.0004210526315789</v>
      </c>
      <c r="AA414" s="7">
        <f>+$J$18</f>
        <v>0.69300000000000006</v>
      </c>
      <c r="AB414" s="6">
        <f>+Y414-Z414-AA414</f>
        <v>88.306578947368422</v>
      </c>
      <c r="AC414">
        <f t="shared" si="152"/>
        <v>2715.1031223040186</v>
      </c>
      <c r="AD414">
        <f t="shared" si="153"/>
        <v>2635.7055456433391</v>
      </c>
      <c r="AE414" s="5">
        <f t="shared" si="140"/>
        <v>389700</v>
      </c>
      <c r="AF414" s="6">
        <f>+AD414+SUM($D$18:$E$18)-SUM($AB$27:AB414)</f>
        <v>11788.284440380181</v>
      </c>
      <c r="AG414" s="10">
        <f t="shared" si="141"/>
        <v>-7.7160279395488418E-3</v>
      </c>
      <c r="AH414" s="10">
        <f>+AD414/SUM(AB$27:AB414)-1</f>
        <v>-3.3627209030110627E-2</v>
      </c>
      <c r="AI414" s="6">
        <f t="shared" si="142"/>
        <v>200</v>
      </c>
      <c r="AL414" s="6">
        <f t="shared" si="143"/>
        <v>196.23684210526315</v>
      </c>
      <c r="AM414" s="6">
        <f t="shared" si="144"/>
        <v>5842.690701735597</v>
      </c>
      <c r="AN414" s="6">
        <f t="shared" si="145"/>
        <v>5637.6255836480068</v>
      </c>
      <c r="AO414" s="5">
        <f t="shared" si="146"/>
        <v>866000</v>
      </c>
      <c r="AP414" s="6">
        <f>+AN414+SUM($D$16:$E$18)-SUM($AL$27:AL414)</f>
        <v>25976.81879417432</v>
      </c>
      <c r="AQ414" s="10">
        <f t="shared" si="154"/>
        <v>-8.2544719984596338E-3</v>
      </c>
      <c r="AR414" s="10">
        <f>+AN414/SUM(AL$27:AL414)-1</f>
        <v>-6.9822586418800459E-2</v>
      </c>
    </row>
    <row r="415" spans="1:44" x14ac:dyDescent="0.25">
      <c r="A415" s="1">
        <v>40764</v>
      </c>
      <c r="B415">
        <v>7.1529999999999996</v>
      </c>
      <c r="G415">
        <f t="shared" si="147"/>
        <v>1716.8470488924117</v>
      </c>
      <c r="H415">
        <f t="shared" si="148"/>
        <v>1665.5369693792247</v>
      </c>
      <c r="I415" s="5">
        <f t="shared" si="137"/>
        <v>0</v>
      </c>
      <c r="J415" s="6">
        <f>+H415+SUM($D$16:$E$16)-SUM($F$27:F415)</f>
        <v>7767.2562325371191</v>
      </c>
      <c r="K415" s="10">
        <f t="shared" si="149"/>
        <v>-4.5359430301908921E-3</v>
      </c>
      <c r="L415" s="10">
        <f>+H415/SUM(F$27:F415)-1</f>
        <v>-8.4004501817557031E-2</v>
      </c>
      <c r="M415">
        <v>5.3090000000000002</v>
      </c>
      <c r="R415">
        <f t="shared" si="150"/>
        <v>1393.4176515604852</v>
      </c>
      <c r="S415">
        <f t="shared" si="151"/>
        <v>1319.1290338856572</v>
      </c>
      <c r="T415" s="5">
        <f t="shared" si="138"/>
        <v>0</v>
      </c>
      <c r="U415" s="6">
        <f>+S415+SUM($D$17:$E$17)-SUM($Q$27:Q415)</f>
        <v>6404.0240865172354</v>
      </c>
      <c r="V415" s="10">
        <f t="shared" si="139"/>
        <v>2.8403788462683099E-3</v>
      </c>
      <c r="W415" s="10">
        <f>+S415/SUM(Q$27:Q415)-1</f>
        <v>-0.1293480783777744</v>
      </c>
      <c r="X415">
        <v>2.8180000000000001</v>
      </c>
      <c r="AC415">
        <f t="shared" si="152"/>
        <v>2753.206404696914</v>
      </c>
      <c r="AD415">
        <f t="shared" si="153"/>
        <v>2672.694576330669</v>
      </c>
      <c r="AE415" s="5">
        <f t="shared" si="140"/>
        <v>0</v>
      </c>
      <c r="AF415" s="6">
        <f>+AD415+SUM($D$18:$E$18)-SUM($AB$27:AB415)</f>
        <v>11825.27347106751</v>
      </c>
      <c r="AG415" s="10">
        <f t="shared" si="141"/>
        <v>3.1377789426785263E-3</v>
      </c>
      <c r="AH415" s="10">
        <f>+AD415/SUM(AB$27:AB415)-1</f>
        <v>-2.0065302283861719E-2</v>
      </c>
      <c r="AI415" s="6">
        <f t="shared" si="142"/>
        <v>0</v>
      </c>
      <c r="AL415" s="6">
        <f t="shared" si="143"/>
        <v>0</v>
      </c>
      <c r="AM415" s="6">
        <f t="shared" si="144"/>
        <v>5863.4711051498107</v>
      </c>
      <c r="AN415" s="6">
        <f t="shared" si="145"/>
        <v>5657.3605795955509</v>
      </c>
      <c r="AO415" s="5">
        <f t="shared" si="146"/>
        <v>0</v>
      </c>
      <c r="AP415" s="6">
        <f>+AN415+SUM($D$16:$E$18)-SUM($AL$27:AL415)</f>
        <v>25996.553790121867</v>
      </c>
      <c r="AQ415" s="10">
        <f t="shared" si="154"/>
        <v>7.5971565663657259E-4</v>
      </c>
      <c r="AR415" s="10">
        <f>+AN415/SUM(AL$27:AL415)-1</f>
        <v>-6.6566419932546639E-2</v>
      </c>
    </row>
    <row r="416" spans="1:44" x14ac:dyDescent="0.25">
      <c r="A416" s="1">
        <v>40765</v>
      </c>
      <c r="B416">
        <v>7.25</v>
      </c>
      <c r="G416">
        <f t="shared" si="147"/>
        <v>1740.1287717698849</v>
      </c>
      <c r="H416">
        <f t="shared" si="148"/>
        <v>1688.1228894169412</v>
      </c>
      <c r="I416" s="5">
        <f t="shared" si="137"/>
        <v>0</v>
      </c>
      <c r="J416" s="6">
        <f>+H416+SUM($D$16:$E$16)-SUM($F$27:F416)</f>
        <v>7789.8421525748354</v>
      </c>
      <c r="K416" s="10">
        <f t="shared" si="149"/>
        <v>2.9078376406721507E-3</v>
      </c>
      <c r="L416" s="10">
        <f>+H416/SUM(F$27:F416)-1</f>
        <v>-7.1582921596153648E-2</v>
      </c>
      <c r="M416">
        <v>5.1029999999999998</v>
      </c>
      <c r="R416">
        <f t="shared" si="150"/>
        <v>1339.3502120763148</v>
      </c>
      <c r="S416">
        <f t="shared" si="151"/>
        <v>1267.944143891224</v>
      </c>
      <c r="T416" s="5">
        <f t="shared" si="138"/>
        <v>0</v>
      </c>
      <c r="U416" s="6">
        <f>+S416+SUM($D$17:$E$17)-SUM($Q$27:Q416)</f>
        <v>6352.839196522802</v>
      </c>
      <c r="V416" s="10">
        <f t="shared" si="139"/>
        <v>-7.9926135977839152E-3</v>
      </c>
      <c r="W416" s="10">
        <f>+S416/SUM(Q$27:Q416)-1</f>
        <v>-0.16313114408773466</v>
      </c>
      <c r="X416">
        <v>2.7549999999999999</v>
      </c>
      <c r="AC416">
        <f t="shared" si="152"/>
        <v>2691.6549485237747</v>
      </c>
      <c r="AD416">
        <f t="shared" si="153"/>
        <v>2612.9430652203664</v>
      </c>
      <c r="AE416" s="5">
        <f t="shared" si="140"/>
        <v>0</v>
      </c>
      <c r="AF416" s="6">
        <f>+AD416+SUM($D$18:$E$18)-SUM($AB$27:AB416)</f>
        <v>11765.521959957208</v>
      </c>
      <c r="AG416" s="10">
        <f t="shared" si="141"/>
        <v>-5.0528650569049427E-3</v>
      </c>
      <c r="AH416" s="10">
        <f>+AD416/SUM(AB$27:AB416)-1</f>
        <v>-4.1972997797033118E-2</v>
      </c>
      <c r="AI416" s="6">
        <f t="shared" si="142"/>
        <v>0</v>
      </c>
      <c r="AL416" s="6">
        <f t="shared" si="143"/>
        <v>0</v>
      </c>
      <c r="AM416" s="6">
        <f t="shared" si="144"/>
        <v>5771.133932369974</v>
      </c>
      <c r="AN416" s="6">
        <f t="shared" si="145"/>
        <v>5569.0100985285317</v>
      </c>
      <c r="AO416" s="5">
        <f t="shared" si="146"/>
        <v>0</v>
      </c>
      <c r="AP416" s="6">
        <f>+AN416+SUM($D$16:$E$18)-SUM($AL$27:AL416)</f>
        <v>25908.203309054847</v>
      </c>
      <c r="AQ416" s="10">
        <f t="shared" si="154"/>
        <v>-3.3985458911323096E-3</v>
      </c>
      <c r="AR416" s="10">
        <f>+AN416/SUM(AL$27:AL416)-1</f>
        <v>-8.1143766503050219E-2</v>
      </c>
    </row>
    <row r="417" spans="1:44" x14ac:dyDescent="0.25">
      <c r="A417" s="1">
        <v>40766</v>
      </c>
      <c r="B417">
        <v>7.2709999999999999</v>
      </c>
      <c r="G417">
        <f t="shared" si="147"/>
        <v>1745.1691447639771</v>
      </c>
      <c r="H417">
        <f t="shared" si="148"/>
        <v>1693.0126246828386</v>
      </c>
      <c r="I417" s="5">
        <f t="shared" si="137"/>
        <v>0</v>
      </c>
      <c r="J417" s="6">
        <f>+H417+SUM($D$16:$E$16)-SUM($F$27:F417)</f>
        <v>7794.7318878407323</v>
      </c>
      <c r="K417" s="10">
        <f t="shared" si="149"/>
        <v>6.2770659149746777E-4</v>
      </c>
      <c r="L417" s="10">
        <f>+H417/SUM(F$27:F417)-1</f>
        <v>-6.8893713506983922E-2</v>
      </c>
      <c r="M417">
        <v>5.2530000000000001</v>
      </c>
      <c r="R417">
        <f t="shared" si="150"/>
        <v>1378.7197068463418</v>
      </c>
      <c r="S417">
        <f t="shared" si="151"/>
        <v>1305.2146948580441</v>
      </c>
      <c r="T417" s="5">
        <f t="shared" si="138"/>
        <v>0</v>
      </c>
      <c r="U417" s="6">
        <f>+S417+SUM($D$17:$E$17)-SUM($Q$27:Q417)</f>
        <v>6390.1097474896224</v>
      </c>
      <c r="V417" s="10">
        <f t="shared" si="139"/>
        <v>5.866754975825561E-3</v>
      </c>
      <c r="W417" s="10">
        <f>+S417/SUM(Q$27:Q417)-1</f>
        <v>-0.13853182439601608</v>
      </c>
      <c r="X417">
        <v>2.8119999999999998</v>
      </c>
      <c r="AC417">
        <f t="shared" si="152"/>
        <v>2747.3443612518531</v>
      </c>
      <c r="AD417">
        <f t="shared" si="153"/>
        <v>2667.0039562249258</v>
      </c>
      <c r="AE417" s="5">
        <f t="shared" si="140"/>
        <v>0</v>
      </c>
      <c r="AF417" s="6">
        <f>+AD417+SUM($D$18:$E$18)-SUM($AB$27:AB417)</f>
        <v>11819.582850961768</v>
      </c>
      <c r="AG417" s="10">
        <f t="shared" si="141"/>
        <v>4.5948570057963156E-3</v>
      </c>
      <c r="AH417" s="10">
        <f>+AD417/SUM(AB$27:AB417)-1</f>
        <v>-2.2151749475592397E-2</v>
      </c>
      <c r="AI417" s="6">
        <f t="shared" si="142"/>
        <v>0</v>
      </c>
      <c r="AL417" s="6">
        <f t="shared" si="143"/>
        <v>0</v>
      </c>
      <c r="AM417" s="6">
        <f t="shared" si="144"/>
        <v>5871.233212862172</v>
      </c>
      <c r="AN417" s="6">
        <f t="shared" si="145"/>
        <v>5665.2312757658083</v>
      </c>
      <c r="AO417" s="5">
        <f t="shared" si="146"/>
        <v>0</v>
      </c>
      <c r="AP417" s="6">
        <f>+AN417+SUM($D$16:$E$18)-SUM($AL$27:AL417)</f>
        <v>26004.424486292122</v>
      </c>
      <c r="AQ417" s="10">
        <f t="shared" si="154"/>
        <v>3.7139270558235182E-3</v>
      </c>
      <c r="AR417" s="10">
        <f>+AN417/SUM(AL$27:AL417)-1</f>
        <v>-6.5267798075151817E-2</v>
      </c>
    </row>
    <row r="418" spans="1:44" x14ac:dyDescent="0.25">
      <c r="A418" s="1">
        <v>40767</v>
      </c>
      <c r="B418">
        <v>7.2960000000000003</v>
      </c>
      <c r="G418">
        <f t="shared" si="147"/>
        <v>1751.1695888045629</v>
      </c>
      <c r="H418">
        <f t="shared" si="148"/>
        <v>1698.8337380946211</v>
      </c>
      <c r="I418" s="5">
        <f t="shared" si="137"/>
        <v>0</v>
      </c>
      <c r="J418" s="6">
        <f>+H418+SUM($D$16:$E$16)-SUM($F$27:F418)</f>
        <v>7800.5530012525151</v>
      </c>
      <c r="K418" s="10">
        <f t="shared" si="149"/>
        <v>7.4680097988522043E-4</v>
      </c>
      <c r="L418" s="10">
        <f>+H418/SUM(F$27:F418)-1</f>
        <v>-6.5692275305591408E-2</v>
      </c>
      <c r="M418">
        <v>5.431</v>
      </c>
      <c r="R418">
        <f t="shared" si="150"/>
        <v>1425.4381739734404</v>
      </c>
      <c r="S418">
        <f t="shared" si="151"/>
        <v>1349.4424153386708</v>
      </c>
      <c r="T418" s="5">
        <f t="shared" si="138"/>
        <v>0</v>
      </c>
      <c r="U418" s="6">
        <f>+S418+SUM($D$17:$E$17)-SUM($Q$27:Q418)</f>
        <v>6434.3374679702492</v>
      </c>
      <c r="V418" s="10">
        <f t="shared" si="139"/>
        <v>6.9212771342466173E-3</v>
      </c>
      <c r="W418" s="10">
        <f>+S418/SUM(Q$27:Q418)-1</f>
        <v>-0.10934063169517672</v>
      </c>
      <c r="X418">
        <v>2.859</v>
      </c>
      <c r="AC418">
        <f t="shared" si="152"/>
        <v>2793.2637015714968</v>
      </c>
      <c r="AD418">
        <f t="shared" si="153"/>
        <v>2711.5804803865803</v>
      </c>
      <c r="AE418" s="5">
        <f t="shared" si="140"/>
        <v>0</v>
      </c>
      <c r="AF418" s="6">
        <f>+AD418+SUM($D$18:$E$18)-SUM($AB$27:AB418)</f>
        <v>11864.159375123421</v>
      </c>
      <c r="AG418" s="10">
        <f t="shared" si="141"/>
        <v>3.7714126398316061E-3</v>
      </c>
      <c r="AH418" s="10">
        <f>+AD418/SUM(AB$27:AB418)-1</f>
        <v>-5.8079131403692141E-3</v>
      </c>
      <c r="AI418" s="6">
        <f t="shared" si="142"/>
        <v>0</v>
      </c>
      <c r="AL418" s="6">
        <f t="shared" si="143"/>
        <v>0</v>
      </c>
      <c r="AM418" s="6">
        <f t="shared" si="144"/>
        <v>5969.8714643495005</v>
      </c>
      <c r="AN418" s="6">
        <f t="shared" si="145"/>
        <v>5759.8566338198725</v>
      </c>
      <c r="AO418" s="5">
        <f t="shared" si="146"/>
        <v>0</v>
      </c>
      <c r="AP418" s="6">
        <f>+AN418+SUM($D$16:$E$18)-SUM($AL$27:AL418)</f>
        <v>26099.049844346187</v>
      </c>
      <c r="AQ418" s="10">
        <f t="shared" si="154"/>
        <v>3.6388176213608681E-3</v>
      </c>
      <c r="AR418" s="10">
        <f>+AN418/SUM(AL$27:AL418)-1</f>
        <v>-4.9655131091870253E-2</v>
      </c>
    </row>
    <row r="419" spans="1:44" x14ac:dyDescent="0.25">
      <c r="A419" s="1">
        <v>40771</v>
      </c>
      <c r="B419">
        <v>7.407</v>
      </c>
      <c r="G419">
        <f t="shared" si="147"/>
        <v>1777.8115603447638</v>
      </c>
      <c r="H419">
        <f t="shared" si="148"/>
        <v>1724.6794816429356</v>
      </c>
      <c r="I419" s="5">
        <f t="shared" si="137"/>
        <v>0</v>
      </c>
      <c r="J419" s="6">
        <f>+H419+SUM($D$16:$E$16)-SUM($F$27:F419)</f>
        <v>7826.3987448008293</v>
      </c>
      <c r="K419" s="10">
        <f t="shared" si="149"/>
        <v>3.3133219586052309E-3</v>
      </c>
      <c r="L419" s="10">
        <f>+H419/SUM(F$27:F419)-1</f>
        <v>-5.1477889691408429E-2</v>
      </c>
      <c r="M419">
        <v>5.4509999999999996</v>
      </c>
      <c r="R419">
        <f t="shared" si="150"/>
        <v>1430.6874399427772</v>
      </c>
      <c r="S419">
        <f t="shared" si="151"/>
        <v>1354.4118221342467</v>
      </c>
      <c r="T419" s="5">
        <f t="shared" si="138"/>
        <v>0</v>
      </c>
      <c r="U419" s="6">
        <f>+S419+SUM($D$17:$E$17)-SUM($Q$27:Q419)</f>
        <v>6439.3068747658253</v>
      </c>
      <c r="V419" s="10">
        <f t="shared" si="139"/>
        <v>7.7232610510624689E-4</v>
      </c>
      <c r="W419" s="10">
        <f>+S419/SUM(Q$27:Q419)-1</f>
        <v>-0.10606072240294773</v>
      </c>
      <c r="X419">
        <v>2.8690000000000002</v>
      </c>
      <c r="AC419">
        <f t="shared" si="152"/>
        <v>2803.033773979932</v>
      </c>
      <c r="AD419">
        <f t="shared" si="153"/>
        <v>2721.0648472294856</v>
      </c>
      <c r="AE419" s="5">
        <f t="shared" si="140"/>
        <v>0</v>
      </c>
      <c r="AF419" s="6">
        <f>+AD419+SUM($D$18:$E$18)-SUM($AB$27:AB419)</f>
        <v>11873.643741966327</v>
      </c>
      <c r="AG419" s="10">
        <f t="shared" si="141"/>
        <v>7.9941330380250974E-4</v>
      </c>
      <c r="AH419" s="10">
        <f>+AD419/SUM(AB$27:AB419)-1</f>
        <v>-2.3305011541514542E-3</v>
      </c>
      <c r="AI419" s="6">
        <f t="shared" si="142"/>
        <v>0</v>
      </c>
      <c r="AL419" s="6">
        <f t="shared" si="143"/>
        <v>0</v>
      </c>
      <c r="AM419" s="6">
        <f t="shared" si="144"/>
        <v>6011.5327742674726</v>
      </c>
      <c r="AN419" s="6">
        <f t="shared" si="145"/>
        <v>5800.1561510066676</v>
      </c>
      <c r="AO419" s="5">
        <f t="shared" si="146"/>
        <v>0</v>
      </c>
      <c r="AP419" s="6">
        <f>+AN419+SUM($D$16:$E$18)-SUM($AL$27:AL419)</f>
        <v>26139.349361532983</v>
      </c>
      <c r="AQ419" s="10">
        <f t="shared" si="154"/>
        <v>1.5440990161381674E-3</v>
      </c>
      <c r="AR419" s="10">
        <f>+AN419/SUM(AL$27:AL419)-1</f>
        <v>-4.3005930979306606E-2</v>
      </c>
    </row>
    <row r="420" spans="1:44" x14ac:dyDescent="0.25">
      <c r="A420" s="1">
        <v>40772</v>
      </c>
      <c r="B420">
        <v>7.42</v>
      </c>
      <c r="G420">
        <f t="shared" si="147"/>
        <v>1780.9317912458687</v>
      </c>
      <c r="H420">
        <f t="shared" si="148"/>
        <v>1727.7064606170627</v>
      </c>
      <c r="I420" s="5">
        <f t="shared" si="137"/>
        <v>0</v>
      </c>
      <c r="J420" s="6">
        <f>+H420+SUM($D$16:$E$16)-SUM($F$27:F420)</f>
        <v>7829.4257237749562</v>
      </c>
      <c r="K420" s="10">
        <f t="shared" si="149"/>
        <v>3.867652381164266E-4</v>
      </c>
      <c r="L420" s="10">
        <f>+H420/SUM(F$27:F420)-1</f>
        <v>-4.9813141826684171E-2</v>
      </c>
      <c r="M420">
        <v>5.4619999999999997</v>
      </c>
      <c r="R420">
        <f t="shared" si="150"/>
        <v>1433.5745362259127</v>
      </c>
      <c r="S420">
        <f t="shared" si="151"/>
        <v>1357.1449958718138</v>
      </c>
      <c r="T420" s="5">
        <f t="shared" si="138"/>
        <v>0</v>
      </c>
      <c r="U420" s="6">
        <f>+S420+SUM($D$17:$E$17)-SUM($Q$27:Q420)</f>
        <v>6442.0400485033924</v>
      </c>
      <c r="V420" s="10">
        <f t="shared" si="139"/>
        <v>4.2445154280157382E-4</v>
      </c>
      <c r="W420" s="10">
        <f>+S420/SUM(Q$27:Q420)-1</f>
        <v>-0.10425677229222152</v>
      </c>
      <c r="X420">
        <v>2.8809999999999998</v>
      </c>
      <c r="AC420">
        <f t="shared" si="152"/>
        <v>2814.7578608700537</v>
      </c>
      <c r="AD420">
        <f t="shared" si="153"/>
        <v>2732.4460874409715</v>
      </c>
      <c r="AE420" s="5">
        <f t="shared" si="140"/>
        <v>0</v>
      </c>
      <c r="AF420" s="6">
        <f>+AD420+SUM($D$18:$E$18)-SUM($AB$27:AB420)</f>
        <v>11885.024982177812</v>
      </c>
      <c r="AG420" s="10">
        <f t="shared" si="141"/>
        <v>9.5852970316601116E-4</v>
      </c>
      <c r="AH420" s="10">
        <f>+AD420/SUM(AB$27:AB420)-1</f>
        <v>1.8423932293096801E-3</v>
      </c>
      <c r="AI420" s="6">
        <f t="shared" si="142"/>
        <v>0</v>
      </c>
      <c r="AL420" s="6">
        <f t="shared" si="143"/>
        <v>0</v>
      </c>
      <c r="AM420" s="6">
        <f t="shared" si="144"/>
        <v>6029.2641883418346</v>
      </c>
      <c r="AN420" s="6">
        <f t="shared" si="145"/>
        <v>5817.297543929848</v>
      </c>
      <c r="AO420" s="5">
        <f t="shared" si="146"/>
        <v>0</v>
      </c>
      <c r="AP420" s="6">
        <f>+AN420+SUM($D$16:$E$18)-SUM($AL$27:AL420)</f>
        <v>26156.490754456161</v>
      </c>
      <c r="AQ420" s="10">
        <f t="shared" si="154"/>
        <v>6.557696860045592E-4</v>
      </c>
      <c r="AR420" s="10">
        <f>+AN420/SUM(AL$27:AL420)-1</f>
        <v>-4.0177694818907761E-2</v>
      </c>
    </row>
    <row r="421" spans="1:44" x14ac:dyDescent="0.25">
      <c r="A421" s="1">
        <v>40773</v>
      </c>
      <c r="B421">
        <v>7.29</v>
      </c>
      <c r="G421">
        <f t="shared" si="147"/>
        <v>1749.7294822348224</v>
      </c>
      <c r="H421">
        <f t="shared" si="148"/>
        <v>1697.4366708757934</v>
      </c>
      <c r="I421" s="5">
        <f t="shared" si="137"/>
        <v>0</v>
      </c>
      <c r="J421" s="6">
        <f>+H421+SUM($D$16:$E$16)-SUM($F$27:F421)</f>
        <v>7799.1559340336871</v>
      </c>
      <c r="K421" s="10">
        <f t="shared" si="149"/>
        <v>-3.8661570859981342E-3</v>
      </c>
      <c r="L421" s="10">
        <f>+H421/SUM(F$27:F421)-1</f>
        <v>-6.6460620473925536E-2</v>
      </c>
      <c r="M421">
        <v>5.1959999999999997</v>
      </c>
      <c r="R421">
        <f t="shared" si="150"/>
        <v>1363.7592988337317</v>
      </c>
      <c r="S421">
        <f t="shared" si="151"/>
        <v>1291.0518854906525</v>
      </c>
      <c r="T421" s="5">
        <f t="shared" si="138"/>
        <v>0</v>
      </c>
      <c r="U421" s="6">
        <f>+S421+SUM($D$17:$E$17)-SUM($Q$27:Q421)</f>
        <v>6375.9469381222307</v>
      </c>
      <c r="V421" s="10">
        <f t="shared" si="139"/>
        <v>-1.0259655308494486E-2</v>
      </c>
      <c r="W421" s="10">
        <f>+S421/SUM(Q$27:Q421)-1</f>
        <v>-0.14787956587886919</v>
      </c>
      <c r="X421">
        <v>2.8279999999999998</v>
      </c>
      <c r="AC421">
        <f t="shared" si="152"/>
        <v>2762.9764771053497</v>
      </c>
      <c r="AD421">
        <f t="shared" si="153"/>
        <v>2682.1789431735742</v>
      </c>
      <c r="AE421" s="5">
        <f t="shared" si="140"/>
        <v>0</v>
      </c>
      <c r="AF421" s="6">
        <f>+AD421+SUM($D$18:$E$18)-SUM($AB$27:AB421)</f>
        <v>11834.757837910416</v>
      </c>
      <c r="AG421" s="10">
        <f t="shared" si="141"/>
        <v>-4.2294521334851343E-3</v>
      </c>
      <c r="AH421" s="10">
        <f>+AD421/SUM(AB$27:AB421)-1</f>
        <v>-1.658789029764407E-2</v>
      </c>
      <c r="AI421" s="6">
        <f t="shared" si="142"/>
        <v>0</v>
      </c>
      <c r="AL421" s="6">
        <f t="shared" si="143"/>
        <v>0</v>
      </c>
      <c r="AM421" s="6">
        <f t="shared" si="144"/>
        <v>5876.4652581739037</v>
      </c>
      <c r="AN421" s="6">
        <f t="shared" si="145"/>
        <v>5670.6674995400199</v>
      </c>
      <c r="AO421" s="5">
        <f t="shared" si="146"/>
        <v>0</v>
      </c>
      <c r="AP421" s="6">
        <f>+AN421+SUM($D$16:$E$18)-SUM($AL$27:AL421)</f>
        <v>26009.860710066336</v>
      </c>
      <c r="AQ421" s="10">
        <f t="shared" si="154"/>
        <v>-5.6058760239021677E-3</v>
      </c>
      <c r="AR421" s="10">
        <f>+AN421/SUM(AL$27:AL421)-1</f>
        <v>-6.4370850859534756E-2</v>
      </c>
    </row>
    <row r="422" spans="1:44" x14ac:dyDescent="0.25">
      <c r="A422" s="1">
        <v>40774</v>
      </c>
      <c r="B422">
        <v>7.0510000000000002</v>
      </c>
      <c r="G422">
        <f t="shared" si="147"/>
        <v>1692.365237206822</v>
      </c>
      <c r="H422">
        <f t="shared" si="148"/>
        <v>1641.7868266591522</v>
      </c>
      <c r="I422" s="5">
        <f t="shared" si="137"/>
        <v>0</v>
      </c>
      <c r="J422" s="6">
        <f>+H422+SUM($D$16:$E$16)-SUM($F$27:F422)</f>
        <v>7743.5060898170459</v>
      </c>
      <c r="K422" s="10">
        <f t="shared" si="149"/>
        <v>-7.1353675560964502E-3</v>
      </c>
      <c r="L422" s="10">
        <f>+H422/SUM(F$27:F422)-1</f>
        <v>-9.706636967923854E-2</v>
      </c>
      <c r="M422">
        <v>5.1139999999999999</v>
      </c>
      <c r="R422">
        <f t="shared" si="150"/>
        <v>1342.2373083594503</v>
      </c>
      <c r="S422">
        <f t="shared" si="151"/>
        <v>1270.6773176287907</v>
      </c>
      <c r="T422" s="5">
        <f t="shared" si="138"/>
        <v>0</v>
      </c>
      <c r="U422" s="6">
        <f>+S422+SUM($D$17:$E$17)-SUM($Q$27:Q422)</f>
        <v>6355.5723702603691</v>
      </c>
      <c r="V422" s="10">
        <f t="shared" si="139"/>
        <v>-3.1955359822775087E-3</v>
      </c>
      <c r="W422" s="10">
        <f>+S422/SUM(Q$27:Q422)-1</f>
        <v>-0.16132719397700868</v>
      </c>
      <c r="X422">
        <v>2.7949999999999999</v>
      </c>
      <c r="AC422">
        <f t="shared" si="152"/>
        <v>2730.7352381575151</v>
      </c>
      <c r="AD422">
        <f t="shared" si="153"/>
        <v>2650.8805325919875</v>
      </c>
      <c r="AE422" s="5">
        <f t="shared" si="140"/>
        <v>0</v>
      </c>
      <c r="AF422" s="6">
        <f>+AD422+SUM($D$18:$E$18)-SUM($AB$27:AB422)</f>
        <v>11803.459427328829</v>
      </c>
      <c r="AG422" s="10">
        <f t="shared" si="141"/>
        <v>-2.6446177446342034E-3</v>
      </c>
      <c r="AH422" s="10">
        <f>+AD422/SUM(AB$27:AB422)-1</f>
        <v>-2.80633498521623E-2</v>
      </c>
      <c r="AI422" s="6">
        <f t="shared" si="142"/>
        <v>0</v>
      </c>
      <c r="AL422" s="6">
        <f t="shared" si="143"/>
        <v>0</v>
      </c>
      <c r="AM422" s="6">
        <f t="shared" si="144"/>
        <v>5765.3377837237877</v>
      </c>
      <c r="AN422" s="6">
        <f t="shared" si="145"/>
        <v>5563.3446768799304</v>
      </c>
      <c r="AO422" s="5">
        <f t="shared" si="146"/>
        <v>0</v>
      </c>
      <c r="AP422" s="6">
        <f>+AN422+SUM($D$16:$E$18)-SUM($AL$27:AL422)</f>
        <v>25902.537887406244</v>
      </c>
      <c r="AQ422" s="10">
        <f t="shared" si="154"/>
        <v>-4.1262359632151524E-3</v>
      </c>
      <c r="AR422" s="10">
        <f>+AN422/SUM(AL$27:AL422)-1</f>
        <v>-8.207853011545263E-2</v>
      </c>
    </row>
    <row r="423" spans="1:44" x14ac:dyDescent="0.25">
      <c r="A423" s="1">
        <v>40777</v>
      </c>
      <c r="B423">
        <v>7.0490000000000004</v>
      </c>
      <c r="G423">
        <f t="shared" si="147"/>
        <v>1691.8852016835751</v>
      </c>
      <c r="H423">
        <f t="shared" si="148"/>
        <v>1641.3211375862097</v>
      </c>
      <c r="I423" s="5">
        <f t="shared" si="137"/>
        <v>0</v>
      </c>
      <c r="J423" s="6">
        <f>+H423+SUM($D$16:$E$16)-SUM($F$27:F423)</f>
        <v>7743.0404007441039</v>
      </c>
      <c r="K423" s="10">
        <f t="shared" si="149"/>
        <v>-6.0139304798201287E-5</v>
      </c>
      <c r="L423" s="10">
        <f>+H423/SUM(F$27:F423)-1</f>
        <v>-9.7322484735349879E-2</v>
      </c>
      <c r="M423">
        <v>5.1580000000000004</v>
      </c>
      <c r="R423">
        <f t="shared" si="150"/>
        <v>1353.7856934919917</v>
      </c>
      <c r="S423">
        <f t="shared" si="151"/>
        <v>1281.6100125790581</v>
      </c>
      <c r="T423" s="5">
        <f t="shared" si="138"/>
        <v>0</v>
      </c>
      <c r="U423" s="6">
        <f>+S423+SUM($D$17:$E$17)-SUM($Q$27:Q423)</f>
        <v>6366.5050652106365</v>
      </c>
      <c r="V423" s="10">
        <f t="shared" si="139"/>
        <v>1.7201747243764665E-3</v>
      </c>
      <c r="W423" s="10">
        <f>+S423/SUM(Q$27:Q423)-1</f>
        <v>-0.15411139353410452</v>
      </c>
      <c r="X423">
        <v>2.8180000000000001</v>
      </c>
      <c r="AC423">
        <f t="shared" si="152"/>
        <v>2753.2064046969153</v>
      </c>
      <c r="AD423">
        <f t="shared" si="153"/>
        <v>2672.6945763306699</v>
      </c>
      <c r="AE423" s="5">
        <f t="shared" si="140"/>
        <v>0</v>
      </c>
      <c r="AF423" s="6">
        <f>+AD423+SUM($D$18:$E$18)-SUM($AB$27:AB423)</f>
        <v>11825.273471067512</v>
      </c>
      <c r="AG423" s="10">
        <f t="shared" si="141"/>
        <v>1.8481059618993267E-3</v>
      </c>
      <c r="AH423" s="10">
        <f>+AD423/SUM(AB$27:AB423)-1</f>
        <v>-2.0065302283861386E-2</v>
      </c>
      <c r="AI423" s="6">
        <f t="shared" si="142"/>
        <v>0</v>
      </c>
      <c r="AL423" s="6">
        <f t="shared" si="143"/>
        <v>0</v>
      </c>
      <c r="AM423" s="6">
        <f t="shared" si="144"/>
        <v>5798.8772998724817</v>
      </c>
      <c r="AN423" s="6">
        <f t="shared" si="145"/>
        <v>5595.6257264959377</v>
      </c>
      <c r="AO423" s="5">
        <f t="shared" si="146"/>
        <v>0</v>
      </c>
      <c r="AP423" s="6">
        <f>+AN423+SUM($D$16:$E$18)-SUM($AL$27:AL423)</f>
        <v>25934.818937022254</v>
      </c>
      <c r="AQ423" s="10">
        <f t="shared" si="154"/>
        <v>1.2462504545434072E-3</v>
      </c>
      <c r="AR423" s="10">
        <f>+AN423/SUM(AL$27:AL423)-1</f>
        <v>-7.6752333333850453E-2</v>
      </c>
    </row>
    <row r="424" spans="1:44" x14ac:dyDescent="0.25">
      <c r="A424" s="1">
        <v>40778</v>
      </c>
      <c r="B424">
        <v>7.181</v>
      </c>
      <c r="G424">
        <f t="shared" si="147"/>
        <v>1723.5675462178683</v>
      </c>
      <c r="H424">
        <f t="shared" si="148"/>
        <v>1672.0566164004217</v>
      </c>
      <c r="I424" s="5">
        <f t="shared" si="137"/>
        <v>0</v>
      </c>
      <c r="J424" s="6">
        <f>+H424+SUM($D$16:$E$16)-SUM($F$27:F424)</f>
        <v>7773.775879558315</v>
      </c>
      <c r="K424" s="10">
        <f t="shared" si="149"/>
        <v>3.9694328356154607E-3</v>
      </c>
      <c r="L424" s="10">
        <f>+H424/SUM(F$27:F424)-1</f>
        <v>-8.0418891031997064E-2</v>
      </c>
      <c r="M424">
        <v>5.194</v>
      </c>
      <c r="R424">
        <f t="shared" si="150"/>
        <v>1363.2343722367982</v>
      </c>
      <c r="S424">
        <f t="shared" si="151"/>
        <v>1290.5549448110949</v>
      </c>
      <c r="T424" s="5">
        <f t="shared" si="138"/>
        <v>0</v>
      </c>
      <c r="U424" s="6">
        <f>+S424+SUM($D$17:$E$17)-SUM($Q$27:Q424)</f>
        <v>6375.4499974426735</v>
      </c>
      <c r="V424" s="10">
        <f t="shared" si="139"/>
        <v>1.4049988400881563E-3</v>
      </c>
      <c r="W424" s="10">
        <f>+S424/SUM(Q$27:Q424)-1</f>
        <v>-0.14820755680809206</v>
      </c>
      <c r="X424">
        <v>2.8639999999999999</v>
      </c>
      <c r="AC424">
        <f t="shared" si="152"/>
        <v>2798.1487377757148</v>
      </c>
      <c r="AD424">
        <f t="shared" si="153"/>
        <v>2716.3226638080332</v>
      </c>
      <c r="AE424" s="5">
        <f t="shared" si="140"/>
        <v>0</v>
      </c>
      <c r="AF424" s="6">
        <f>+AD424+SUM($D$18:$E$18)-SUM($AB$27:AB424)</f>
        <v>11868.901558544876</v>
      </c>
      <c r="AG424" s="10">
        <f t="shared" si="141"/>
        <v>3.6893935336130834E-3</v>
      </c>
      <c r="AH424" s="10">
        <f>+AD424/SUM(AB$27:AB424)-1</f>
        <v>-4.0692071472602231E-3</v>
      </c>
      <c r="AI424" s="6">
        <f t="shared" si="142"/>
        <v>0</v>
      </c>
      <c r="AL424" s="6">
        <f t="shared" si="143"/>
        <v>0</v>
      </c>
      <c r="AM424" s="6">
        <f t="shared" si="144"/>
        <v>5884.9506562303814</v>
      </c>
      <c r="AN424" s="6">
        <f t="shared" si="145"/>
        <v>5678.9342250195496</v>
      </c>
      <c r="AO424" s="5">
        <f t="shared" si="146"/>
        <v>0</v>
      </c>
      <c r="AP424" s="6">
        <f>+AN424+SUM($D$16:$E$18)-SUM($AL$27:AL424)</f>
        <v>26018.127435545863</v>
      </c>
      <c r="AQ424" s="10">
        <f t="shared" si="154"/>
        <v>3.2122259548412746E-3</v>
      </c>
      <c r="AR424" s="10">
        <f>+AN424/SUM(AL$27:AL424)-1</f>
        <v>-6.3006886330276513E-2</v>
      </c>
    </row>
    <row r="425" spans="1:44" x14ac:dyDescent="0.25">
      <c r="A425" s="1">
        <v>40779</v>
      </c>
      <c r="B425">
        <v>7.1210000000000004</v>
      </c>
      <c r="G425">
        <f t="shared" si="147"/>
        <v>1709.1664805204623</v>
      </c>
      <c r="H425">
        <f t="shared" si="148"/>
        <v>1658.0859442121437</v>
      </c>
      <c r="I425" s="5">
        <f t="shared" si="137"/>
        <v>0</v>
      </c>
      <c r="J425" s="6">
        <f>+H425+SUM($D$16:$E$16)-SUM($F$27:F425)</f>
        <v>7759.8052073700374</v>
      </c>
      <c r="K425" s="10">
        <f t="shared" si="149"/>
        <v>-1.7971539705710082E-3</v>
      </c>
      <c r="L425" s="10">
        <f>+H425/SUM(F$27:F425)-1</f>
        <v>-8.8102342715339121E-2</v>
      </c>
      <c r="M425">
        <v>5.2770000000000001</v>
      </c>
      <c r="R425">
        <f t="shared" si="150"/>
        <v>1385.0188260095465</v>
      </c>
      <c r="S425">
        <f t="shared" si="151"/>
        <v>1311.1779830127355</v>
      </c>
      <c r="T425" s="5">
        <f t="shared" si="138"/>
        <v>0</v>
      </c>
      <c r="U425" s="6">
        <f>+S425+SUM($D$17:$E$17)-SUM($Q$27:Q425)</f>
        <v>6396.0730356443137</v>
      </c>
      <c r="V425" s="10">
        <f t="shared" si="139"/>
        <v>3.2347580500062811E-3</v>
      </c>
      <c r="W425" s="10">
        <f>+S425/SUM(Q$27:Q425)-1</f>
        <v>-0.13459593324534114</v>
      </c>
      <c r="X425">
        <v>2.8809999999999998</v>
      </c>
      <c r="AC425">
        <f t="shared" si="152"/>
        <v>2814.7578608700537</v>
      </c>
      <c r="AD425">
        <f t="shared" si="153"/>
        <v>2732.446087440972</v>
      </c>
      <c r="AE425" s="5">
        <f t="shared" si="140"/>
        <v>0</v>
      </c>
      <c r="AF425" s="6">
        <f>+AD425+SUM($D$18:$E$18)-SUM($AB$27:AB425)</f>
        <v>11885.024982177814</v>
      </c>
      <c r="AG425" s="10">
        <f t="shared" si="141"/>
        <v>1.3584596311131403E-3</v>
      </c>
      <c r="AH425" s="10">
        <f>+AD425/SUM(AB$27:AB425)-1</f>
        <v>1.8423932293096801E-3</v>
      </c>
      <c r="AI425" s="6">
        <f t="shared" si="142"/>
        <v>0</v>
      </c>
      <c r="AL425" s="6">
        <f t="shared" si="143"/>
        <v>0</v>
      </c>
      <c r="AM425" s="6">
        <f t="shared" si="144"/>
        <v>5908.9431674000625</v>
      </c>
      <c r="AN425" s="6">
        <f t="shared" si="145"/>
        <v>5701.7100146658504</v>
      </c>
      <c r="AO425" s="5">
        <f t="shared" si="146"/>
        <v>0</v>
      </c>
      <c r="AP425" s="6">
        <f>+AN425+SUM($D$16:$E$18)-SUM($AL$27:AL425)</f>
        <v>26040.903225192164</v>
      </c>
      <c r="AQ425" s="10">
        <f t="shared" si="154"/>
        <v>8.7538158550115597E-4</v>
      </c>
      <c r="AR425" s="10">
        <f>+AN425/SUM(AL$27:AL425)-1</f>
        <v>-5.9249005500638829E-2</v>
      </c>
    </row>
    <row r="426" spans="1:44" x14ac:dyDescent="0.25">
      <c r="A426" s="1">
        <v>40780</v>
      </c>
      <c r="B426">
        <v>7.1189999999999998</v>
      </c>
      <c r="G426">
        <f t="shared" si="147"/>
        <v>1708.6864449972152</v>
      </c>
      <c r="H426">
        <f t="shared" si="148"/>
        <v>1657.6202551392009</v>
      </c>
      <c r="I426" s="5">
        <f t="shared" si="137"/>
        <v>0</v>
      </c>
      <c r="J426" s="6">
        <f>+H426+SUM($D$16:$E$16)-SUM($F$27:F426)</f>
        <v>7759.3395182970953</v>
      </c>
      <c r="K426" s="10">
        <f t="shared" si="149"/>
        <v>-6.0012984926416379E-5</v>
      </c>
      <c r="L426" s="10">
        <f>+H426/SUM(F$27:F426)-1</f>
        <v>-8.8358457771450571E-2</v>
      </c>
      <c r="M426">
        <v>5.2220000000000004</v>
      </c>
      <c r="R426">
        <f t="shared" si="150"/>
        <v>1370.5833445938702</v>
      </c>
      <c r="S426">
        <f t="shared" si="151"/>
        <v>1297.5121143249014</v>
      </c>
      <c r="T426" s="5">
        <f t="shared" si="138"/>
        <v>0</v>
      </c>
      <c r="U426" s="6">
        <f>+S426+SUM($D$17:$E$17)-SUM($Q$27:Q426)</f>
        <v>6382.4071669564801</v>
      </c>
      <c r="V426" s="10">
        <f t="shared" si="139"/>
        <v>-2.1366029768071781E-3</v>
      </c>
      <c r="W426" s="10">
        <f>+S426/SUM(Q$27:Q426)-1</f>
        <v>-0.14361568379897127</v>
      </c>
      <c r="X426">
        <v>2.8439999999999999</v>
      </c>
      <c r="AC426">
        <f t="shared" si="152"/>
        <v>2778.6085929588453</v>
      </c>
      <c r="AD426">
        <f t="shared" si="153"/>
        <v>2697.3539301222231</v>
      </c>
      <c r="AE426" s="5">
        <f t="shared" si="140"/>
        <v>0</v>
      </c>
      <c r="AF426" s="6">
        <f>+AD426+SUM($D$18:$E$18)-SUM($AB$27:AB426)</f>
        <v>11849.932824859065</v>
      </c>
      <c r="AG426" s="10">
        <f t="shared" si="141"/>
        <v>-2.9526363950747037E-3</v>
      </c>
      <c r="AH426" s="10">
        <f>+AD426/SUM(AB$27:AB426)-1</f>
        <v>-1.1024031119695521E-2</v>
      </c>
      <c r="AI426" s="6">
        <f t="shared" si="142"/>
        <v>0</v>
      </c>
      <c r="AL426" s="6">
        <f t="shared" si="143"/>
        <v>0</v>
      </c>
      <c r="AM426" s="6">
        <f t="shared" si="144"/>
        <v>5857.8783825499304</v>
      </c>
      <c r="AN426" s="6">
        <f t="shared" si="145"/>
        <v>5652.4862995863259</v>
      </c>
      <c r="AO426" s="5">
        <f t="shared" si="146"/>
        <v>0</v>
      </c>
      <c r="AP426" s="6">
        <f>+AN426+SUM($D$16:$E$18)-SUM($AL$27:AL426)</f>
        <v>25991.679510112641</v>
      </c>
      <c r="AQ426" s="10">
        <f t="shared" si="154"/>
        <v>-1.8902460737960647E-3</v>
      </c>
      <c r="AR426" s="10">
        <f>+AN426/SUM(AL$27:AL426)-1</f>
        <v>-6.7370649497773938E-2</v>
      </c>
    </row>
    <row r="427" spans="1:44" x14ac:dyDescent="0.25">
      <c r="A427" s="1">
        <v>40781</v>
      </c>
      <c r="B427">
        <v>7.1280000000000001</v>
      </c>
      <c r="G427">
        <f t="shared" si="147"/>
        <v>1710.846604851826</v>
      </c>
      <c r="H427">
        <f t="shared" si="148"/>
        <v>1659.7158559674426</v>
      </c>
      <c r="I427" s="5">
        <f t="shared" si="137"/>
        <v>0</v>
      </c>
      <c r="J427" s="6">
        <f>+H427+SUM($D$16:$E$16)-SUM($F$27:F427)</f>
        <v>7761.4351191253363</v>
      </c>
      <c r="K427" s="10">
        <f t="shared" si="149"/>
        <v>2.7007464015449401E-4</v>
      </c>
      <c r="L427" s="10">
        <f>+H427/SUM(F$27:F427)-1</f>
        <v>-8.7205940018949324E-2</v>
      </c>
      <c r="M427">
        <v>5.1950000000000003</v>
      </c>
      <c r="R427">
        <f t="shared" si="150"/>
        <v>1363.4968355352653</v>
      </c>
      <c r="S427">
        <f t="shared" si="151"/>
        <v>1290.8034151508739</v>
      </c>
      <c r="T427" s="5">
        <f t="shared" si="138"/>
        <v>0</v>
      </c>
      <c r="U427" s="6">
        <f>+S427+SUM($D$17:$E$17)-SUM($Q$27:Q427)</f>
        <v>6375.6984677824521</v>
      </c>
      <c r="V427" s="10">
        <f t="shared" si="139"/>
        <v>-1.0511236589167972E-3</v>
      </c>
      <c r="W427" s="10">
        <f>+S427/SUM(Q$27:Q427)-1</f>
        <v>-0.14804356134348051</v>
      </c>
      <c r="X427">
        <v>2.851</v>
      </c>
      <c r="AC427">
        <f t="shared" si="152"/>
        <v>2785.4476436447494</v>
      </c>
      <c r="AD427">
        <f t="shared" si="153"/>
        <v>2703.9929869122566</v>
      </c>
      <c r="AE427" s="5">
        <f t="shared" si="140"/>
        <v>0</v>
      </c>
      <c r="AF427" s="6">
        <f>+AD427+SUM($D$18:$E$18)-SUM($AB$27:AB427)</f>
        <v>11856.571881649099</v>
      </c>
      <c r="AG427" s="10">
        <f t="shared" si="141"/>
        <v>5.6026113296669955E-4</v>
      </c>
      <c r="AH427" s="10">
        <f>+AD427/SUM(AB$27:AB427)-1</f>
        <v>-8.5898427293432666E-3</v>
      </c>
      <c r="AI427" s="6">
        <f t="shared" si="142"/>
        <v>0</v>
      </c>
      <c r="AL427" s="6">
        <f t="shared" si="143"/>
        <v>0</v>
      </c>
      <c r="AM427" s="6">
        <f t="shared" si="144"/>
        <v>5859.7910840318409</v>
      </c>
      <c r="AN427" s="6">
        <f t="shared" si="145"/>
        <v>5654.5122580305724</v>
      </c>
      <c r="AO427" s="5">
        <f t="shared" si="146"/>
        <v>0</v>
      </c>
      <c r="AP427" s="6">
        <f>+AN427+SUM($D$16:$E$18)-SUM($AL$27:AL427)</f>
        <v>25993.705468556887</v>
      </c>
      <c r="AQ427" s="10">
        <f t="shared" si="154"/>
        <v>7.7946422948782512E-5</v>
      </c>
      <c r="AR427" s="10">
        <f>+AN427/SUM(AL$27:AL427)-1</f>
        <v>-6.7036377425652272E-2</v>
      </c>
    </row>
    <row r="428" spans="1:44" x14ac:dyDescent="0.25">
      <c r="A428" s="1">
        <v>40784</v>
      </c>
      <c r="B428">
        <v>7.2320000000000002</v>
      </c>
      <c r="G428">
        <f t="shared" si="147"/>
        <v>1735.8084520606631</v>
      </c>
      <c r="H428">
        <f t="shared" si="148"/>
        <v>1683.9316877604581</v>
      </c>
      <c r="I428" s="5">
        <f t="shared" si="137"/>
        <v>0</v>
      </c>
      <c r="J428" s="6">
        <f>+H428+SUM($D$16:$E$16)-SUM($F$27:F428)</f>
        <v>7785.6509509183516</v>
      </c>
      <c r="K428" s="10">
        <f t="shared" si="149"/>
        <v>3.1200198702097115E-3</v>
      </c>
      <c r="L428" s="10">
        <f>+H428/SUM(F$27:F428)-1</f>
        <v>-7.3887957101156143E-2</v>
      </c>
      <c r="M428">
        <v>5.2720000000000002</v>
      </c>
      <c r="R428">
        <f t="shared" si="150"/>
        <v>1383.7065095172125</v>
      </c>
      <c r="S428">
        <f t="shared" si="151"/>
        <v>1309.9356313138417</v>
      </c>
      <c r="T428" s="5">
        <f t="shared" si="138"/>
        <v>0</v>
      </c>
      <c r="U428" s="6">
        <f>+S428+SUM($D$17:$E$17)-SUM($Q$27:Q428)</f>
        <v>6394.8306839454199</v>
      </c>
      <c r="V428" s="10">
        <f t="shared" si="139"/>
        <v>3.0008031684130021E-3</v>
      </c>
      <c r="W428" s="10">
        <f>+S428/SUM(Q$27:Q428)-1</f>
        <v>-0.13541591056839819</v>
      </c>
      <c r="X428">
        <v>2.871</v>
      </c>
      <c r="AC428">
        <f t="shared" si="152"/>
        <v>2804.9877884616189</v>
      </c>
      <c r="AD428">
        <f t="shared" si="153"/>
        <v>2722.9617205980671</v>
      </c>
      <c r="AE428" s="5">
        <f t="shared" si="140"/>
        <v>0</v>
      </c>
      <c r="AF428" s="6">
        <f>+AD428+SUM($D$18:$E$18)-SUM($AB$27:AB428)</f>
        <v>11875.540615334909</v>
      </c>
      <c r="AG428" s="10">
        <f t="shared" si="141"/>
        <v>1.59984976055072E-3</v>
      </c>
      <c r="AH428" s="10">
        <f>+AD428/SUM(AB$27:AB428)-1</f>
        <v>-1.6350187569077468E-3</v>
      </c>
      <c r="AI428" s="6">
        <f t="shared" si="142"/>
        <v>0</v>
      </c>
      <c r="AL428" s="6">
        <f t="shared" si="143"/>
        <v>0</v>
      </c>
      <c r="AM428" s="6">
        <f t="shared" si="144"/>
        <v>5924.5027500394945</v>
      </c>
      <c r="AN428" s="6">
        <f t="shared" si="145"/>
        <v>5716.8290396723669</v>
      </c>
      <c r="AO428" s="5">
        <f t="shared" si="146"/>
        <v>0</v>
      </c>
      <c r="AP428" s="6">
        <f>+AN428+SUM($D$16:$E$18)-SUM($AL$27:AL428)</f>
        <v>26056.022250198683</v>
      </c>
      <c r="AQ428" s="10">
        <f t="shared" si="154"/>
        <v>2.3973796932175162E-3</v>
      </c>
      <c r="AR428" s="10">
        <f>+AN428/SUM(AL$27:AL428)-1</f>
        <v>-5.6754448994931539E-2</v>
      </c>
    </row>
    <row r="429" spans="1:44" x14ac:dyDescent="0.25">
      <c r="A429" s="1">
        <v>40785</v>
      </c>
      <c r="B429">
        <v>7.359</v>
      </c>
      <c r="G429">
        <f t="shared" si="147"/>
        <v>1766.290707786839</v>
      </c>
      <c r="H429">
        <f t="shared" si="148"/>
        <v>1713.5029438923134</v>
      </c>
      <c r="I429" s="5">
        <f t="shared" si="137"/>
        <v>0</v>
      </c>
      <c r="J429" s="6">
        <f>+H429+SUM($D$16:$E$16)-SUM($F$27:F429)</f>
        <v>7815.2222070502075</v>
      </c>
      <c r="K429" s="10">
        <f t="shared" si="149"/>
        <v>3.7981738865866532E-3</v>
      </c>
      <c r="L429" s="10">
        <f>+H429/SUM(F$27:F429)-1</f>
        <v>-5.7624651038082009E-2</v>
      </c>
      <c r="M429">
        <v>5.3150000000000004</v>
      </c>
      <c r="R429">
        <f t="shared" si="150"/>
        <v>1394.992431351287</v>
      </c>
      <c r="S429">
        <f t="shared" si="151"/>
        <v>1320.6198559243303</v>
      </c>
      <c r="T429" s="5">
        <f t="shared" si="138"/>
        <v>0</v>
      </c>
      <c r="U429" s="6">
        <f>+S429+SUM($D$17:$E$17)-SUM($Q$27:Q429)</f>
        <v>6405.5149085559087</v>
      </c>
      <c r="V429" s="10">
        <f t="shared" si="139"/>
        <v>1.6707595773117756E-3</v>
      </c>
      <c r="W429" s="10">
        <f>+S429/SUM(Q$27:Q429)-1</f>
        <v>-0.12836410559010547</v>
      </c>
      <c r="X429">
        <v>2.8879999999999999</v>
      </c>
      <c r="AC429">
        <f t="shared" si="152"/>
        <v>2821.5969115559578</v>
      </c>
      <c r="AD429">
        <f t="shared" si="153"/>
        <v>2739.0851442310059</v>
      </c>
      <c r="AE429" s="5">
        <f t="shared" si="140"/>
        <v>0</v>
      </c>
      <c r="AF429" s="6">
        <f>+AD429+SUM($D$18:$E$18)-SUM($AB$27:AB429)</f>
        <v>11891.664038967847</v>
      </c>
      <c r="AG429" s="10">
        <f t="shared" si="141"/>
        <v>1.3577001801601263E-3</v>
      </c>
      <c r="AH429" s="10">
        <f>+AD429/SUM(AB$27:AB429)-1</f>
        <v>4.2765816196621564E-3</v>
      </c>
      <c r="AI429" s="6">
        <f t="shared" si="142"/>
        <v>0</v>
      </c>
      <c r="AL429" s="6">
        <f t="shared" si="143"/>
        <v>0</v>
      </c>
      <c r="AM429" s="6">
        <f t="shared" si="144"/>
        <v>5982.8800506940843</v>
      </c>
      <c r="AN429" s="6">
        <f t="shared" si="145"/>
        <v>5773.20794404765</v>
      </c>
      <c r="AO429" s="5">
        <f t="shared" si="146"/>
        <v>0</v>
      </c>
      <c r="AP429" s="6">
        <f>+AN429+SUM($D$16:$E$18)-SUM($AL$27:AL429)</f>
        <v>26112.401154573967</v>
      </c>
      <c r="AQ429" s="10">
        <f t="shared" si="154"/>
        <v>2.1637571473462902E-3</v>
      </c>
      <c r="AR429" s="10">
        <f>+AN429/SUM(AL$27:AL429)-1</f>
        <v>-4.7452237864690439E-2</v>
      </c>
    </row>
    <row r="430" spans="1:44" x14ac:dyDescent="0.25">
      <c r="A430" s="1">
        <v>40786</v>
      </c>
      <c r="B430">
        <v>7.5129999999999999</v>
      </c>
      <c r="G430">
        <f t="shared" si="147"/>
        <v>1803.2534430768476</v>
      </c>
      <c r="H430">
        <f t="shared" si="148"/>
        <v>1749.361002508894</v>
      </c>
      <c r="I430" s="5">
        <f t="shared" si="137"/>
        <v>0</v>
      </c>
      <c r="J430" s="6">
        <f>+H430+SUM($D$16:$E$16)-SUM($F$27:F430)</f>
        <v>7851.0802656667884</v>
      </c>
      <c r="K430" s="10">
        <f t="shared" si="149"/>
        <v>4.588232767614997E-3</v>
      </c>
      <c r="L430" s="10">
        <f>+H430/SUM(F$27:F430)-1</f>
        <v>-3.7903791717503688E-2</v>
      </c>
      <c r="M430">
        <v>5.4550000000000001</v>
      </c>
      <c r="R430">
        <f t="shared" si="150"/>
        <v>1431.7372931366453</v>
      </c>
      <c r="S430">
        <f t="shared" si="151"/>
        <v>1355.4057034933624</v>
      </c>
      <c r="T430" s="5">
        <f t="shared" si="138"/>
        <v>0</v>
      </c>
      <c r="U430" s="6">
        <f>+S430+SUM($D$17:$E$17)-SUM($Q$27:Q430)</f>
        <v>6440.3007561249406</v>
      </c>
      <c r="V430" s="10">
        <f t="shared" si="139"/>
        <v>5.4306091025668746E-3</v>
      </c>
      <c r="W430" s="10">
        <f>+S430/SUM(Q$27:Q430)-1</f>
        <v>-0.10540474054450155</v>
      </c>
      <c r="X430">
        <v>2.919</v>
      </c>
      <c r="AC430">
        <f t="shared" si="152"/>
        <v>2851.8841360221058</v>
      </c>
      <c r="AD430">
        <f t="shared" si="153"/>
        <v>2768.486681444012</v>
      </c>
      <c r="AE430" s="5">
        <f t="shared" si="140"/>
        <v>0</v>
      </c>
      <c r="AF430" s="6">
        <f>+AD430+SUM($D$18:$E$18)-SUM($AB$27:AB430)</f>
        <v>11921.065576180854</v>
      </c>
      <c r="AG430" s="10">
        <f t="shared" si="141"/>
        <v>2.4724493659307178E-3</v>
      </c>
      <c r="AH430" s="10">
        <f>+AD430/SUM(AB$27:AB430)-1</f>
        <v>1.5056558776937123E-2</v>
      </c>
      <c r="AI430" s="6">
        <f t="shared" si="142"/>
        <v>0</v>
      </c>
      <c r="AL430" s="6">
        <f t="shared" si="143"/>
        <v>0</v>
      </c>
      <c r="AM430" s="6">
        <f t="shared" si="144"/>
        <v>6086.8748722355986</v>
      </c>
      <c r="AN430" s="6">
        <f t="shared" si="145"/>
        <v>5873.2533874462679</v>
      </c>
      <c r="AO430" s="5">
        <f t="shared" si="146"/>
        <v>0</v>
      </c>
      <c r="AP430" s="6">
        <f>+AN430+SUM($D$16:$E$18)-SUM($AL$27:AL430)</f>
        <v>26212.446597972583</v>
      </c>
      <c r="AQ430" s="10">
        <f t="shared" si="154"/>
        <v>3.831338328726952E-3</v>
      </c>
      <c r="AR430" s="10">
        <f>+AN430/SUM(AL$27:AL430)-1</f>
        <v>-3.0945286418494256E-2</v>
      </c>
    </row>
    <row r="431" spans="1:44" x14ac:dyDescent="0.25">
      <c r="A431" s="1">
        <v>40787</v>
      </c>
      <c r="B431">
        <v>7.617</v>
      </c>
      <c r="G431">
        <f t="shared" si="147"/>
        <v>1828.2152902856847</v>
      </c>
      <c r="H431">
        <f t="shared" si="148"/>
        <v>1773.5768343019095</v>
      </c>
      <c r="I431" s="5">
        <f t="shared" si="137"/>
        <v>0</v>
      </c>
      <c r="J431" s="6">
        <f>+H431+SUM($D$16:$E$16)-SUM($F$27:F431)</f>
        <v>7875.2960974598036</v>
      </c>
      <c r="K431" s="10">
        <f t="shared" si="149"/>
        <v>3.0843948824357259E-3</v>
      </c>
      <c r="L431" s="10">
        <f>+H431/SUM(F$27:F431)-1</f>
        <v>-2.4585808799710507E-2</v>
      </c>
      <c r="M431">
        <v>5.468</v>
      </c>
      <c r="R431">
        <f t="shared" si="150"/>
        <v>1435.1493160167142</v>
      </c>
      <c r="S431">
        <f t="shared" si="151"/>
        <v>1358.6358179104866</v>
      </c>
      <c r="T431" s="5">
        <f t="shared" si="138"/>
        <v>0</v>
      </c>
      <c r="U431" s="6">
        <f>+S431+SUM($D$17:$E$17)-SUM($Q$27:Q431)</f>
        <v>6443.5308705420648</v>
      </c>
      <c r="V431" s="10">
        <f t="shared" si="139"/>
        <v>5.015471387810333E-4</v>
      </c>
      <c r="W431" s="10">
        <f>+S431/SUM(Q$27:Q431)-1</f>
        <v>-0.10327279950455281</v>
      </c>
      <c r="X431">
        <v>2.9380000000000002</v>
      </c>
      <c r="AC431">
        <f t="shared" si="152"/>
        <v>2870.4472735981317</v>
      </c>
      <c r="AD431">
        <f t="shared" si="153"/>
        <v>2786.5069784455318</v>
      </c>
      <c r="AE431" s="5">
        <f t="shared" si="140"/>
        <v>0</v>
      </c>
      <c r="AF431" s="6">
        <f>+AD431+SUM($D$18:$E$18)-SUM($AB$27:AB431)</f>
        <v>11939.085873182374</v>
      </c>
      <c r="AG431" s="10">
        <f t="shared" si="141"/>
        <v>1.5116347516388462E-3</v>
      </c>
      <c r="AH431" s="10">
        <f>+AD431/SUM(AB$27:AB431)-1</f>
        <v>2.1663641550750734E-2</v>
      </c>
      <c r="AI431" s="6">
        <f t="shared" si="142"/>
        <v>0</v>
      </c>
      <c r="AL431" s="6">
        <f t="shared" si="143"/>
        <v>0</v>
      </c>
      <c r="AM431" s="6">
        <f t="shared" si="144"/>
        <v>6133.8118799005306</v>
      </c>
      <c r="AN431" s="6">
        <f t="shared" si="145"/>
        <v>5918.7196306579281</v>
      </c>
      <c r="AO431" s="5">
        <f t="shared" si="146"/>
        <v>0</v>
      </c>
      <c r="AP431" s="6">
        <f>+AN431+SUM($D$16:$E$18)-SUM($AL$27:AL431)</f>
        <v>26257.912841184243</v>
      </c>
      <c r="AQ431" s="10">
        <f t="shared" si="154"/>
        <v>1.7345287873729021E-3</v>
      </c>
      <c r="AR431" s="10">
        <f>+AN431/SUM(AL$27:AL431)-1</f>
        <v>-2.344360474624152E-2</v>
      </c>
    </row>
    <row r="432" spans="1:44" x14ac:dyDescent="0.25">
      <c r="A432" s="1">
        <v>40788</v>
      </c>
      <c r="B432">
        <v>7.5220000000000002</v>
      </c>
      <c r="G432">
        <f t="shared" si="147"/>
        <v>1805.4136029314586</v>
      </c>
      <c r="H432">
        <f t="shared" si="148"/>
        <v>1751.4566033371359</v>
      </c>
      <c r="I432" s="5">
        <f t="shared" si="137"/>
        <v>0</v>
      </c>
      <c r="J432" s="6">
        <f>+H432+SUM($D$16:$E$16)-SUM($F$27:F432)</f>
        <v>7853.1758664950294</v>
      </c>
      <c r="K432" s="10">
        <f t="shared" si="149"/>
        <v>-2.8088126073011477E-3</v>
      </c>
      <c r="L432" s="10">
        <f>+H432/SUM(F$27:F432)-1</f>
        <v>-3.6751273965002218E-2</v>
      </c>
      <c r="M432">
        <v>5.319</v>
      </c>
      <c r="R432">
        <f t="shared" si="150"/>
        <v>1396.0422845451542</v>
      </c>
      <c r="S432">
        <f t="shared" si="151"/>
        <v>1321.6137372834451</v>
      </c>
      <c r="T432" s="5">
        <f t="shared" si="138"/>
        <v>0</v>
      </c>
      <c r="U432" s="6">
        <f>+S432+SUM($D$17:$E$17)-SUM($Q$27:Q432)</f>
        <v>6406.508789915024</v>
      </c>
      <c r="V432" s="10">
        <f t="shared" si="139"/>
        <v>-5.7456201220816849E-3</v>
      </c>
      <c r="W432" s="10">
        <f>+S432/SUM(Q$27:Q432)-1</f>
        <v>-0.12770812373165996</v>
      </c>
      <c r="X432">
        <v>2.9049999999999998</v>
      </c>
      <c r="AC432">
        <f t="shared" si="152"/>
        <v>2838.2060346502967</v>
      </c>
      <c r="AD432">
        <f t="shared" si="153"/>
        <v>2755.2085678639446</v>
      </c>
      <c r="AE432" s="5">
        <f t="shared" si="140"/>
        <v>0</v>
      </c>
      <c r="AF432" s="6">
        <f>+AD432+SUM($D$18:$E$18)-SUM($AB$27:AB432)</f>
        <v>11907.787462600787</v>
      </c>
      <c r="AG432" s="10">
        <f t="shared" si="141"/>
        <v>-2.6215081216468539E-3</v>
      </c>
      <c r="AH432" s="10">
        <f>+AD432/SUM(AB$27:AB432)-1</f>
        <v>1.0188181996232171E-2</v>
      </c>
      <c r="AI432" s="6">
        <f t="shared" si="142"/>
        <v>0</v>
      </c>
      <c r="AL432" s="6">
        <f t="shared" si="143"/>
        <v>0</v>
      </c>
      <c r="AM432" s="6">
        <f t="shared" si="144"/>
        <v>6039.6619221269093</v>
      </c>
      <c r="AN432" s="6">
        <f t="shared" si="145"/>
        <v>5828.2789084845263</v>
      </c>
      <c r="AO432" s="5">
        <f t="shared" si="146"/>
        <v>0</v>
      </c>
      <c r="AP432" s="6">
        <f>+AN432+SUM($D$16:$E$18)-SUM($AL$27:AL432)</f>
        <v>26167.472119010843</v>
      </c>
      <c r="AQ432" s="10">
        <f t="shared" si="154"/>
        <v>-3.4443225826977786E-3</v>
      </c>
      <c r="AR432" s="10">
        <f>+AN432/SUM(AL$27:AL432)-1</f>
        <v>-3.8365829676836216E-2</v>
      </c>
    </row>
    <row r="433" spans="1:44" x14ac:dyDescent="0.25">
      <c r="A433" s="1">
        <v>40791</v>
      </c>
      <c r="B433">
        <v>7.3410000000000002</v>
      </c>
      <c r="G433">
        <f t="shared" si="147"/>
        <v>1761.9703880776174</v>
      </c>
      <c r="H433">
        <f t="shared" si="148"/>
        <v>1709.3117422358303</v>
      </c>
      <c r="I433" s="5">
        <f t="shared" si="137"/>
        <v>0</v>
      </c>
      <c r="J433" s="6">
        <f>+H433+SUM($D$16:$E$16)-SUM($F$27:F433)</f>
        <v>7811.0310053937237</v>
      </c>
      <c r="K433" s="10">
        <f t="shared" si="149"/>
        <v>-5.3666009545403348E-3</v>
      </c>
      <c r="L433" s="10">
        <f>+H433/SUM(F$27:F433)-1</f>
        <v>-5.9929686543084504E-2</v>
      </c>
      <c r="M433">
        <v>5.0990000000000002</v>
      </c>
      <c r="R433">
        <f t="shared" si="150"/>
        <v>1338.3003588824481</v>
      </c>
      <c r="S433">
        <f t="shared" si="151"/>
        <v>1266.9502625321088</v>
      </c>
      <c r="T433" s="5">
        <f t="shared" si="138"/>
        <v>0</v>
      </c>
      <c r="U433" s="6">
        <f>+S433+SUM($D$17:$E$17)-SUM($Q$27:Q433)</f>
        <v>6351.8453151636877</v>
      </c>
      <c r="V433" s="10">
        <f t="shared" si="139"/>
        <v>-8.5324904006042201E-3</v>
      </c>
      <c r="W433" s="10">
        <f>+S433/SUM(Q$27:Q433)-1</f>
        <v>-0.16378712594618039</v>
      </c>
      <c r="X433">
        <v>2.88</v>
      </c>
      <c r="AC433">
        <f t="shared" si="152"/>
        <v>2813.78085362921</v>
      </c>
      <c r="AD433">
        <f t="shared" si="153"/>
        <v>2731.4976507566817</v>
      </c>
      <c r="AE433" s="5">
        <f t="shared" si="140"/>
        <v>0</v>
      </c>
      <c r="AF433" s="6">
        <f>+AD433+SUM($D$18:$E$18)-SUM($AB$27:AB433)</f>
        <v>11884.076545493524</v>
      </c>
      <c r="AG433" s="10">
        <f t="shared" si="141"/>
        <v>-1.9912109769957276E-3</v>
      </c>
      <c r="AH433" s="10">
        <f>+AD433/SUM(AB$27:AB433)-1</f>
        <v>1.4946520306879929E-3</v>
      </c>
      <c r="AI433" s="6">
        <f t="shared" si="142"/>
        <v>0</v>
      </c>
      <c r="AL433" s="6">
        <f t="shared" si="143"/>
        <v>0</v>
      </c>
      <c r="AM433" s="6">
        <f t="shared" si="144"/>
        <v>5914.051600589275</v>
      </c>
      <c r="AN433" s="6">
        <f t="shared" si="145"/>
        <v>5707.7596555246209</v>
      </c>
      <c r="AO433" s="5">
        <f t="shared" si="146"/>
        <v>0</v>
      </c>
      <c r="AP433" s="6">
        <f>+AN433+SUM($D$16:$E$18)-SUM($AL$27:AL433)</f>
        <v>26046.952866050935</v>
      </c>
      <c r="AQ433" s="10">
        <f t="shared" si="154"/>
        <v>-4.605689552730996E-3</v>
      </c>
      <c r="AR433" s="10">
        <f>+AN433/SUM(AL$27:AL433)-1</f>
        <v>-5.8250847818186791E-2</v>
      </c>
    </row>
    <row r="434" spans="1:44" x14ac:dyDescent="0.25">
      <c r="A434" s="1">
        <v>40792</v>
      </c>
      <c r="B434">
        <v>7.3730000000000002</v>
      </c>
      <c r="G434">
        <f t="shared" si="147"/>
        <v>1769.6509564495673</v>
      </c>
      <c r="H434">
        <f t="shared" si="148"/>
        <v>1716.762767402912</v>
      </c>
      <c r="I434" s="5">
        <f t="shared" si="137"/>
        <v>0</v>
      </c>
      <c r="J434" s="6">
        <f>+H434+SUM($D$16:$E$16)-SUM($F$27:F434)</f>
        <v>7818.4820305608055</v>
      </c>
      <c r="K434" s="10">
        <f t="shared" si="149"/>
        <v>9.5391058644334059E-4</v>
      </c>
      <c r="L434" s="10">
        <f>+H434/SUM(F$27:F434)-1</f>
        <v>-5.5831845645301859E-2</v>
      </c>
      <c r="M434">
        <v>5.0940000000000003</v>
      </c>
      <c r="R434">
        <f t="shared" si="150"/>
        <v>1336.9880423901138</v>
      </c>
      <c r="S434">
        <f t="shared" si="151"/>
        <v>1265.7079108332148</v>
      </c>
      <c r="T434" s="5">
        <f t="shared" si="138"/>
        <v>0</v>
      </c>
      <c r="U434" s="6">
        <f>+S434+SUM($D$17:$E$17)-SUM($Q$27:Q434)</f>
        <v>6350.602963464793</v>
      </c>
      <c r="V434" s="10">
        <f t="shared" si="139"/>
        <v>-1.9558909848271799E-4</v>
      </c>
      <c r="W434" s="10">
        <f>+S434/SUM(Q$27:Q434)-1</f>
        <v>-0.16460710326923778</v>
      </c>
      <c r="X434">
        <v>2.88</v>
      </c>
      <c r="AC434">
        <f t="shared" si="152"/>
        <v>2813.78085362921</v>
      </c>
      <c r="AD434">
        <f t="shared" si="153"/>
        <v>2731.4976507566817</v>
      </c>
      <c r="AE434" s="5">
        <f t="shared" si="140"/>
        <v>0</v>
      </c>
      <c r="AF434" s="6">
        <f>+AD434+SUM($D$18:$E$18)-SUM($AB$27:AB434)</f>
        <v>11884.076545493524</v>
      </c>
      <c r="AG434" s="10">
        <f t="shared" si="141"/>
        <v>0</v>
      </c>
      <c r="AH434" s="10">
        <f>+AD434/SUM(AB$27:AB434)-1</f>
        <v>1.4946520306879929E-3</v>
      </c>
      <c r="AI434" s="6">
        <f t="shared" si="142"/>
        <v>0</v>
      </c>
      <c r="AL434" s="6">
        <f t="shared" si="143"/>
        <v>0</v>
      </c>
      <c r="AM434" s="6">
        <f t="shared" si="144"/>
        <v>5920.4198524688909</v>
      </c>
      <c r="AN434" s="6">
        <f t="shared" si="145"/>
        <v>5713.9683289928089</v>
      </c>
      <c r="AO434" s="5">
        <f t="shared" si="146"/>
        <v>0</v>
      </c>
      <c r="AP434" s="6">
        <f>+AN434+SUM($D$16:$E$18)-SUM($AL$27:AL434)</f>
        <v>26053.161539519122</v>
      </c>
      <c r="AQ434" s="10">
        <f t="shared" si="154"/>
        <v>2.3836467551952012E-4</v>
      </c>
      <c r="AR434" s="10">
        <f>+AN434/SUM(AL$27:AL434)-1</f>
        <v>-5.7226450624240477E-2</v>
      </c>
    </row>
    <row r="435" spans="1:44" x14ac:dyDescent="0.25">
      <c r="A435" s="1">
        <v>40793</v>
      </c>
      <c r="B435">
        <v>7.5270000000000001</v>
      </c>
      <c r="G435">
        <f t="shared" si="147"/>
        <v>1806.6136917395759</v>
      </c>
      <c r="H435">
        <f t="shared" si="148"/>
        <v>1752.6208260194926</v>
      </c>
      <c r="I435" s="5">
        <f t="shared" si="137"/>
        <v>0</v>
      </c>
      <c r="J435" s="6">
        <f>+H435+SUM($D$16:$E$16)-SUM($F$27:F435)</f>
        <v>7854.3400891773863</v>
      </c>
      <c r="K435" s="10">
        <f t="shared" si="149"/>
        <v>4.5863197582880488E-3</v>
      </c>
      <c r="L435" s="10">
        <f>+H435/SUM(F$27:F435)-1</f>
        <v>-3.6110986324723648E-2</v>
      </c>
      <c r="M435">
        <v>5.2549999999999999</v>
      </c>
      <c r="R435">
        <f t="shared" si="150"/>
        <v>1379.2446334432759</v>
      </c>
      <c r="S435">
        <f t="shared" si="151"/>
        <v>1305.7116355376018</v>
      </c>
      <c r="T435" s="5">
        <f t="shared" si="138"/>
        <v>0</v>
      </c>
      <c r="U435" s="6">
        <f>+S435+SUM($D$17:$E$17)-SUM($Q$27:Q435)</f>
        <v>6390.6066881691804</v>
      </c>
      <c r="V435" s="10">
        <f t="shared" si="139"/>
        <v>6.2992010261906373E-3</v>
      </c>
      <c r="W435" s="10">
        <f>+S435/SUM(Q$27:Q435)-1</f>
        <v>-0.13820383346679321</v>
      </c>
      <c r="X435">
        <v>2.9249999999999998</v>
      </c>
      <c r="AC435">
        <f t="shared" si="152"/>
        <v>2857.7461794671663</v>
      </c>
      <c r="AD435">
        <f t="shared" si="153"/>
        <v>2774.1773015497547</v>
      </c>
      <c r="AE435" s="5">
        <f t="shared" si="140"/>
        <v>0</v>
      </c>
      <c r="AF435" s="6">
        <f>+AD435+SUM($D$18:$E$18)-SUM($AB$27:AB435)</f>
        <v>11926.756196286597</v>
      </c>
      <c r="AG435" s="10">
        <f t="shared" si="141"/>
        <v>3.5913308560147073E-3</v>
      </c>
      <c r="AH435" s="10">
        <f>+AD435/SUM(AB$27:AB435)-1</f>
        <v>1.7143005968667469E-2</v>
      </c>
      <c r="AI435" s="6">
        <f t="shared" si="142"/>
        <v>0</v>
      </c>
      <c r="AL435" s="6">
        <f t="shared" si="143"/>
        <v>0</v>
      </c>
      <c r="AM435" s="6">
        <f t="shared" si="144"/>
        <v>6043.6045046500185</v>
      </c>
      <c r="AN435" s="6">
        <f t="shared" si="145"/>
        <v>5832.5097631068493</v>
      </c>
      <c r="AO435" s="5">
        <f t="shared" si="146"/>
        <v>0</v>
      </c>
      <c r="AP435" s="6">
        <f>+AN435+SUM($D$16:$E$18)-SUM($AL$27:AL435)</f>
        <v>26171.702973633164</v>
      </c>
      <c r="AQ435" s="10">
        <f t="shared" si="154"/>
        <v>4.5499826934336518E-3</v>
      </c>
      <c r="AR435" s="10">
        <f>+AN435/SUM(AL$27:AL435)-1</f>
        <v>-3.7667761784345166E-2</v>
      </c>
    </row>
    <row r="436" spans="1:44" x14ac:dyDescent="0.25">
      <c r="A436" s="1">
        <v>40794</v>
      </c>
      <c r="B436">
        <v>7.569</v>
      </c>
      <c r="C436">
        <f>+$C$16</f>
        <v>60</v>
      </c>
      <c r="D436" s="7">
        <f>+$H$16</f>
        <v>0.66694736842105262</v>
      </c>
      <c r="E436" s="7">
        <f>+$J$16</f>
        <v>0.46199999999999997</v>
      </c>
      <c r="F436" s="6">
        <f>+C436-D436-E436</f>
        <v>58.871052631578941</v>
      </c>
      <c r="G436">
        <f t="shared" si="147"/>
        <v>1875.5654903593393</v>
      </c>
      <c r="H436">
        <f t="shared" si="148"/>
        <v>1821.2713491828665</v>
      </c>
      <c r="I436" s="5">
        <f t="shared" si="137"/>
        <v>257940</v>
      </c>
      <c r="J436" s="6">
        <f>+H436+SUM($D$16:$E$16)-SUM($F$27:F436)</f>
        <v>7864.1195597091819</v>
      </c>
      <c r="K436" s="10">
        <f t="shared" si="149"/>
        <v>1.2451040342995601E-3</v>
      </c>
      <c r="L436" s="10">
        <f>+H436/SUM(F$27:F436)-1</f>
        <v>-2.9768738257701877E-2</v>
      </c>
      <c r="M436">
        <v>5.2779999999999996</v>
      </c>
      <c r="N436">
        <f>+$C$17</f>
        <v>50</v>
      </c>
      <c r="O436" s="7">
        <f>+$H$17</f>
        <v>0.5557894736842105</v>
      </c>
      <c r="P436" s="7">
        <f>+$J$17</f>
        <v>0.38500000000000001</v>
      </c>
      <c r="Q436" s="6">
        <f>+N436-O436-P436</f>
        <v>49.059210526315795</v>
      </c>
      <c r="R436">
        <f t="shared" si="150"/>
        <v>1435.2812893080134</v>
      </c>
      <c r="S436">
        <f t="shared" si="151"/>
        <v>1360.4856638788299</v>
      </c>
      <c r="T436" s="5">
        <f t="shared" si="138"/>
        <v>214950</v>
      </c>
      <c r="U436" s="6">
        <f>+S436+SUM($D$17:$E$17)-SUM($Q$27:Q436)</f>
        <v>6396.3215059840923</v>
      </c>
      <c r="V436" s="10">
        <f t="shared" si="139"/>
        <v>8.9425278283705723E-4</v>
      </c>
      <c r="W436" s="10">
        <f>+S436/SUM(Q$27:Q436)-1</f>
        <v>-0.13021554866085505</v>
      </c>
      <c r="X436">
        <v>2.9260000000000002</v>
      </c>
      <c r="Y436">
        <f>+$C$18</f>
        <v>90</v>
      </c>
      <c r="Z436" s="7">
        <f>+$H$18</f>
        <v>1.0004210526315789</v>
      </c>
      <c r="AA436" s="7">
        <f>+$J$18</f>
        <v>0.69300000000000006</v>
      </c>
      <c r="AB436" s="6">
        <f>+Y436-Z436-AA436</f>
        <v>88.306578947368422</v>
      </c>
      <c r="AC436">
        <f t="shared" si="152"/>
        <v>2947.0297656553785</v>
      </c>
      <c r="AD436">
        <f t="shared" si="153"/>
        <v>2863.432317181414</v>
      </c>
      <c r="AE436" s="5">
        <f t="shared" si="140"/>
        <v>386910</v>
      </c>
      <c r="AF436" s="6">
        <f>+AD436+SUM($D$18:$E$18)-SUM($AB$27:AB436)</f>
        <v>11927.704632970886</v>
      </c>
      <c r="AG436" s="10">
        <f t="shared" si="141"/>
        <v>7.9521763393319844E-5</v>
      </c>
      <c r="AH436" s="10">
        <f>+AD436/SUM(AB$27:AB436)-1</f>
        <v>1.6942204048493448E-2</v>
      </c>
      <c r="AI436" s="6">
        <f t="shared" si="142"/>
        <v>200</v>
      </c>
      <c r="AL436" s="6">
        <f t="shared" si="143"/>
        <v>196.23684210526315</v>
      </c>
      <c r="AM436" s="6">
        <f t="shared" si="144"/>
        <v>6257.8765453227315</v>
      </c>
      <c r="AN436" s="6">
        <f t="shared" si="145"/>
        <v>6045.1893302431108</v>
      </c>
      <c r="AO436" s="5">
        <f t="shared" si="146"/>
        <v>859800</v>
      </c>
      <c r="AP436" s="6">
        <f>+AN436+SUM($D$16:$E$18)-SUM($AL$27:AL436)</f>
        <v>26188.145698664164</v>
      </c>
      <c r="AQ436" s="10">
        <f t="shared" si="154"/>
        <v>6.2826347401112592E-4</v>
      </c>
      <c r="AR436" s="10">
        <f>+AN436/SUM(AL$27:AL436)-1</f>
        <v>-3.3858530291625555E-2</v>
      </c>
    </row>
    <row r="437" spans="1:44" x14ac:dyDescent="0.25">
      <c r="A437" s="1">
        <v>40795</v>
      </c>
      <c r="B437">
        <v>7.5620000000000003</v>
      </c>
      <c r="G437">
        <f t="shared" si="147"/>
        <v>1873.8309206100309</v>
      </c>
      <c r="H437">
        <f t="shared" si="148"/>
        <v>1819.5869920096231</v>
      </c>
      <c r="I437" s="5">
        <f t="shared" si="137"/>
        <v>0</v>
      </c>
      <c r="J437" s="6">
        <f>+H437+SUM($D$16:$E$16)-SUM($F$27:F437)</f>
        <v>7862.4352025359376</v>
      </c>
      <c r="K437" s="10">
        <f t="shared" si="149"/>
        <v>-2.1418254903882161E-4</v>
      </c>
      <c r="L437" s="10">
        <f>+H437/SUM(F$27:F437)-1</f>
        <v>-3.066603232986409E-2</v>
      </c>
      <c r="M437">
        <v>5.1239999999999997</v>
      </c>
      <c r="R437">
        <f t="shared" si="150"/>
        <v>1393.4030554024746</v>
      </c>
      <c r="S437">
        <f t="shared" si="151"/>
        <v>1320.7897957019941</v>
      </c>
      <c r="T437" s="5">
        <f t="shared" si="138"/>
        <v>0</v>
      </c>
      <c r="U437" s="6">
        <f>+S437+SUM($D$17:$E$17)-SUM($Q$27:Q437)</f>
        <v>6356.6256378072567</v>
      </c>
      <c r="V437" s="10">
        <f t="shared" si="139"/>
        <v>-6.2060464189765963E-3</v>
      </c>
      <c r="W437" s="10">
        <f>+S437/SUM(Q$27:Q437)-1</f>
        <v>-0.15559387482724918</v>
      </c>
      <c r="X437">
        <v>2.91</v>
      </c>
      <c r="AC437">
        <f t="shared" si="152"/>
        <v>2930.9147703544604</v>
      </c>
      <c r="AD437">
        <f t="shared" si="153"/>
        <v>2847.7744507853436</v>
      </c>
      <c r="AE437" s="5">
        <f t="shared" si="140"/>
        <v>0</v>
      </c>
      <c r="AF437" s="6">
        <f>+AD437+SUM($D$18:$E$18)-SUM($AB$27:AB437)</f>
        <v>11912.046766574817</v>
      </c>
      <c r="AG437" s="10">
        <f t="shared" si="141"/>
        <v>-1.3127308965036333E-3</v>
      </c>
      <c r="AH437" s="10">
        <f>+AD437/SUM(AB$27:AB437)-1</f>
        <v>1.1381344422801254E-2</v>
      </c>
      <c r="AI437" s="6">
        <f t="shared" si="142"/>
        <v>0</v>
      </c>
      <c r="AL437" s="6">
        <f t="shared" si="143"/>
        <v>0</v>
      </c>
      <c r="AM437" s="6">
        <f t="shared" si="144"/>
        <v>6198.1487463669655</v>
      </c>
      <c r="AN437" s="6">
        <f t="shared" si="145"/>
        <v>5988.151238496961</v>
      </c>
      <c r="AO437" s="5">
        <f t="shared" si="146"/>
        <v>0</v>
      </c>
      <c r="AP437" s="6">
        <f>+AN437+SUM($D$16:$E$18)-SUM($AL$27:AL437)</f>
        <v>26131.107606918013</v>
      </c>
      <c r="AQ437" s="10">
        <f t="shared" si="154"/>
        <v>-2.1780118532432891E-3</v>
      </c>
      <c r="AR437" s="10">
        <f>+AN437/SUM(AL$27:AL437)-1</f>
        <v>-4.2974351613101036E-2</v>
      </c>
    </row>
    <row r="438" spans="1:44" x14ac:dyDescent="0.25">
      <c r="A438" s="1">
        <v>40798</v>
      </c>
      <c r="B438">
        <v>7.4550000000000001</v>
      </c>
      <c r="G438">
        <f t="shared" si="147"/>
        <v>1847.3167830134596</v>
      </c>
      <c r="H438">
        <f t="shared" si="148"/>
        <v>1793.8403895043296</v>
      </c>
      <c r="I438" s="5">
        <f t="shared" si="137"/>
        <v>0</v>
      </c>
      <c r="J438" s="6">
        <f>+H438+SUM($D$16:$E$16)-SUM($F$27:F438)</f>
        <v>7836.6886000306449</v>
      </c>
      <c r="K438" s="10">
        <f t="shared" si="149"/>
        <v>-3.2746346191810938E-3</v>
      </c>
      <c r="L438" s="10">
        <f>+H438/SUM(F$27:F438)-1</f>
        <v>-4.4381813147201354E-2</v>
      </c>
      <c r="M438">
        <v>4.9969999999999999</v>
      </c>
      <c r="R438">
        <f t="shared" si="150"/>
        <v>1358.8671092595953</v>
      </c>
      <c r="S438">
        <f t="shared" si="151"/>
        <v>1288.053592724993</v>
      </c>
      <c r="T438" s="5">
        <f t="shared" si="138"/>
        <v>0</v>
      </c>
      <c r="U438" s="6">
        <f>+S438+SUM($D$17:$E$17)-SUM($Q$27:Q438)</f>
        <v>6323.8894348302556</v>
      </c>
      <c r="V438" s="10">
        <f t="shared" si="139"/>
        <v>-5.1499340754466161E-3</v>
      </c>
      <c r="W438" s="10">
        <f>+S438/SUM(Q$27:Q438)-1</f>
        <v>-0.1765227541982366</v>
      </c>
      <c r="X438">
        <v>2.9009999999999998</v>
      </c>
      <c r="AC438">
        <f t="shared" si="152"/>
        <v>2921.8500854976937</v>
      </c>
      <c r="AD438">
        <f t="shared" si="153"/>
        <v>2838.9669009375534</v>
      </c>
      <c r="AE438" s="5">
        <f t="shared" si="140"/>
        <v>0</v>
      </c>
      <c r="AF438" s="6">
        <f>+AD438+SUM($D$18:$E$18)-SUM($AB$27:AB438)</f>
        <v>11903.239216727026</v>
      </c>
      <c r="AG438" s="10">
        <f t="shared" si="141"/>
        <v>-7.39381738535827E-4</v>
      </c>
      <c r="AH438" s="10">
        <f>+AD438/SUM(AB$27:AB438)-1</f>
        <v>8.2533608833490479E-3</v>
      </c>
      <c r="AI438" s="6">
        <f t="shared" si="142"/>
        <v>0</v>
      </c>
      <c r="AL438" s="6">
        <f t="shared" si="143"/>
        <v>0</v>
      </c>
      <c r="AM438" s="6">
        <f t="shared" si="144"/>
        <v>6128.0339777707486</v>
      </c>
      <c r="AN438" s="6">
        <f t="shared" si="145"/>
        <v>5920.8608831668753</v>
      </c>
      <c r="AO438" s="5">
        <f t="shared" si="146"/>
        <v>0</v>
      </c>
      <c r="AP438" s="6">
        <f>+AN438+SUM($D$16:$E$18)-SUM($AL$27:AL438)</f>
        <v>26063.817251587927</v>
      </c>
      <c r="AQ438" s="10">
        <f t="shared" si="154"/>
        <v>-2.5751053626319464E-3</v>
      </c>
      <c r="AR438" s="10">
        <f>+AN438/SUM(AL$27:AL438)-1</f>
        <v>-5.3728688531973545E-2</v>
      </c>
    </row>
    <row r="439" spans="1:44" x14ac:dyDescent="0.25">
      <c r="A439" s="1">
        <v>40799</v>
      </c>
      <c r="B439">
        <v>7.3890000000000002</v>
      </c>
      <c r="G439">
        <f t="shared" si="147"/>
        <v>1830.962268234266</v>
      </c>
      <c r="H439">
        <f t="shared" si="148"/>
        <v>1777.9593075851767</v>
      </c>
      <c r="I439" s="5">
        <f t="shared" si="137"/>
        <v>0</v>
      </c>
      <c r="J439" s="6">
        <f>+H439+SUM($D$16:$E$16)-SUM($F$27:F439)</f>
        <v>7820.8075181114918</v>
      </c>
      <c r="K439" s="10">
        <f t="shared" si="149"/>
        <v>-2.0265041434835984E-3</v>
      </c>
      <c r="L439" s="10">
        <f>+H439/SUM(F$27:F439)-1</f>
        <v>-5.2842014399016812E-2</v>
      </c>
      <c r="M439">
        <v>5.048</v>
      </c>
      <c r="R439">
        <f t="shared" si="150"/>
        <v>1372.7358750335077</v>
      </c>
      <c r="S439">
        <f t="shared" si="151"/>
        <v>1301.1996269913477</v>
      </c>
      <c r="T439" s="5">
        <f t="shared" si="138"/>
        <v>0</v>
      </c>
      <c r="U439" s="6">
        <f>+S439+SUM($D$17:$E$17)-SUM($Q$27:Q439)</f>
        <v>6337.0354690966105</v>
      </c>
      <c r="V439" s="10">
        <f t="shared" si="139"/>
        <v>2.0787893909008925E-3</v>
      </c>
      <c r="W439" s="10">
        <f>+S439/SUM(Q$27:Q439)-1</f>
        <v>-0.16811824358469041</v>
      </c>
      <c r="X439">
        <v>2.9089999999999998</v>
      </c>
      <c r="AC439">
        <f t="shared" si="152"/>
        <v>2929.9075831481528</v>
      </c>
      <c r="AD439">
        <f t="shared" si="153"/>
        <v>2846.7958341355888</v>
      </c>
      <c r="AE439" s="5">
        <f t="shared" si="140"/>
        <v>0</v>
      </c>
      <c r="AF439" s="6">
        <f>+AD439+SUM($D$18:$E$18)-SUM($AB$27:AB439)</f>
        <v>11911.06814992506</v>
      </c>
      <c r="AG439" s="10">
        <f t="shared" si="141"/>
        <v>6.577145141326568E-4</v>
      </c>
      <c r="AH439" s="10">
        <f>+AD439/SUM(AB$27:AB439)-1</f>
        <v>1.1033790696195256E-2</v>
      </c>
      <c r="AI439" s="6">
        <f t="shared" si="142"/>
        <v>0</v>
      </c>
      <c r="AL439" s="6">
        <f t="shared" si="143"/>
        <v>0</v>
      </c>
      <c r="AM439" s="6">
        <f t="shared" si="144"/>
        <v>6133.6057264159263</v>
      </c>
      <c r="AN439" s="6">
        <f t="shared" si="145"/>
        <v>5925.954768712113</v>
      </c>
      <c r="AO439" s="5">
        <f t="shared" si="146"/>
        <v>0</v>
      </c>
      <c r="AP439" s="6">
        <f>+AN439+SUM($D$16:$E$18)-SUM($AL$27:AL439)</f>
        <v>26068.911137133164</v>
      </c>
      <c r="AQ439" s="10">
        <f t="shared" si="154"/>
        <v>1.9543896797880045E-4</v>
      </c>
      <c r="AR439" s="10">
        <f>+AN439/SUM(AL$27:AL439)-1</f>
        <v>-5.2914584324751934E-2</v>
      </c>
    </row>
    <row r="440" spans="1:44" x14ac:dyDescent="0.25">
      <c r="A440" s="1">
        <v>40800</v>
      </c>
      <c r="B440">
        <v>7.3070000000000004</v>
      </c>
      <c r="G440">
        <f t="shared" si="147"/>
        <v>1810.6430225995102</v>
      </c>
      <c r="H440">
        <f t="shared" si="148"/>
        <v>1758.2282664128957</v>
      </c>
      <c r="I440" s="5">
        <f t="shared" si="137"/>
        <v>0</v>
      </c>
      <c r="J440" s="6">
        <f>+H440+SUM($D$16:$E$16)-SUM($F$27:F440)</f>
        <v>7801.0764769392108</v>
      </c>
      <c r="K440" s="10">
        <f t="shared" si="149"/>
        <v>-2.5228905233363186E-3</v>
      </c>
      <c r="L440" s="10">
        <f>+H440/SUM(F$27:F440)-1</f>
        <v>-6.3353173530060314E-2</v>
      </c>
      <c r="M440">
        <v>5.133</v>
      </c>
      <c r="R440">
        <f t="shared" si="150"/>
        <v>1395.8504846566946</v>
      </c>
      <c r="S440">
        <f t="shared" si="151"/>
        <v>1323.1096841019389</v>
      </c>
      <c r="T440" s="5">
        <f t="shared" si="138"/>
        <v>0</v>
      </c>
      <c r="U440" s="6">
        <f>+S440+SUM($D$17:$E$17)-SUM($Q$27:Q440)</f>
        <v>6358.9455262072015</v>
      </c>
      <c r="V440" s="10">
        <f t="shared" si="139"/>
        <v>3.4574616502367483E-3</v>
      </c>
      <c r="W440" s="10">
        <f>+S440/SUM(Q$27:Q440)-1</f>
        <v>-0.15411072589544694</v>
      </c>
      <c r="X440">
        <v>2.9340000000000002</v>
      </c>
      <c r="AC440">
        <f t="shared" si="152"/>
        <v>2955.0872633058375</v>
      </c>
      <c r="AD440">
        <f t="shared" si="153"/>
        <v>2871.2612503794494</v>
      </c>
      <c r="AE440" s="5">
        <f t="shared" si="140"/>
        <v>0</v>
      </c>
      <c r="AF440" s="6">
        <f>+AD440+SUM($D$18:$E$18)-SUM($AB$27:AB440)</f>
        <v>11935.533566168922</v>
      </c>
      <c r="AG440" s="10">
        <f t="shared" si="141"/>
        <v>2.0540069065104749E-3</v>
      </c>
      <c r="AH440" s="10">
        <f>+AD440/SUM(AB$27:AB440)-1</f>
        <v>1.9722633861339656E-2</v>
      </c>
      <c r="AI440" s="6">
        <f t="shared" si="142"/>
        <v>0</v>
      </c>
      <c r="AL440" s="6">
        <f t="shared" si="143"/>
        <v>0</v>
      </c>
      <c r="AM440" s="6">
        <f t="shared" si="144"/>
        <v>6161.5807705620427</v>
      </c>
      <c r="AN440" s="6">
        <f t="shared" si="145"/>
        <v>5952.599200894284</v>
      </c>
      <c r="AO440" s="5">
        <f t="shared" si="146"/>
        <v>0</v>
      </c>
      <c r="AP440" s="6">
        <f>+AN440+SUM($D$16:$E$18)-SUM($AL$27:AL440)</f>
        <v>26095.555569315336</v>
      </c>
      <c r="AQ440" s="10">
        <f t="shared" si="154"/>
        <v>1.0220769115369954E-3</v>
      </c>
      <c r="AR440" s="10">
        <f>+AN440/SUM(AL$27:AL440)-1</f>
        <v>-4.8656274210419626E-2</v>
      </c>
    </row>
    <row r="441" spans="1:44" x14ac:dyDescent="0.25">
      <c r="A441" s="1">
        <v>40801</v>
      </c>
      <c r="B441">
        <v>7.3079999999999998</v>
      </c>
      <c r="G441">
        <f t="shared" si="147"/>
        <v>1810.8908182779828</v>
      </c>
      <c r="H441">
        <f t="shared" si="148"/>
        <v>1758.468888866216</v>
      </c>
      <c r="I441" s="5">
        <f t="shared" si="137"/>
        <v>0</v>
      </c>
      <c r="J441" s="6">
        <f>+H441+SUM($D$16:$E$16)-SUM($F$27:F441)</f>
        <v>7801.3170993925314</v>
      </c>
      <c r="K441" s="10">
        <f t="shared" si="149"/>
        <v>3.0844775593674711E-5</v>
      </c>
      <c r="L441" s="10">
        <f>+H441/SUM(F$27:F441)-1</f>
        <v>-6.3224988662608617E-2</v>
      </c>
      <c r="M441">
        <v>5.2510000000000003</v>
      </c>
      <c r="R441">
        <f t="shared" si="150"/>
        <v>1427.9390015453541</v>
      </c>
      <c r="S441">
        <f t="shared" si="151"/>
        <v>1353.5259986789949</v>
      </c>
      <c r="T441" s="5">
        <f t="shared" si="138"/>
        <v>0</v>
      </c>
      <c r="U441" s="6">
        <f>+S441+SUM($D$17:$E$17)-SUM($Q$27:Q441)</f>
        <v>6389.3618407842578</v>
      </c>
      <c r="V441" s="10">
        <f t="shared" si="139"/>
        <v>4.7832324481631439E-3</v>
      </c>
      <c r="W441" s="10">
        <f>+S441/SUM(Q$27:Q441)-1</f>
        <v>-0.13466499545626187</v>
      </c>
      <c r="X441">
        <v>2.9409999999999998</v>
      </c>
      <c r="AC441">
        <f t="shared" si="152"/>
        <v>2962.1375737499889</v>
      </c>
      <c r="AD441">
        <f t="shared" si="153"/>
        <v>2878.1115669277301</v>
      </c>
      <c r="AE441" s="5">
        <f t="shared" si="140"/>
        <v>0</v>
      </c>
      <c r="AF441" s="6">
        <f>+AD441+SUM($D$18:$E$18)-SUM($AB$27:AB441)</f>
        <v>11942.383882717202</v>
      </c>
      <c r="AG441" s="10">
        <f t="shared" si="141"/>
        <v>5.7394305083247055E-4</v>
      </c>
      <c r="AH441" s="10">
        <f>+AD441/SUM(AB$27:AB441)-1</f>
        <v>2.2155509947580088E-2</v>
      </c>
      <c r="AI441" s="6">
        <f t="shared" si="142"/>
        <v>0</v>
      </c>
      <c r="AL441" s="6">
        <f t="shared" si="143"/>
        <v>0</v>
      </c>
      <c r="AM441" s="6">
        <f t="shared" si="144"/>
        <v>6200.9673935733263</v>
      </c>
      <c r="AN441" s="6">
        <f t="shared" si="145"/>
        <v>5990.1064544729416</v>
      </c>
      <c r="AO441" s="5">
        <f t="shared" si="146"/>
        <v>0</v>
      </c>
      <c r="AP441" s="6">
        <f>+AN441+SUM($D$16:$E$18)-SUM($AL$27:AL441)</f>
        <v>26133.062822893993</v>
      </c>
      <c r="AQ441" s="10">
        <f t="shared" si="154"/>
        <v>1.4373042750146503E-3</v>
      </c>
      <c r="AR441" s="10">
        <f>+AN441/SUM(AL$27:AL441)-1</f>
        <v>-4.266186921868198E-2</v>
      </c>
    </row>
    <row r="442" spans="1:44" x14ac:dyDescent="0.25">
      <c r="A442" s="1">
        <v>40802</v>
      </c>
      <c r="B442">
        <v>7.431</v>
      </c>
      <c r="G442">
        <f t="shared" si="147"/>
        <v>1841.3696867301164</v>
      </c>
      <c r="H442">
        <f t="shared" si="148"/>
        <v>1788.0654506246376</v>
      </c>
      <c r="I442" s="5">
        <f t="shared" si="137"/>
        <v>0</v>
      </c>
      <c r="J442" s="6">
        <f>+H442+SUM($D$16:$E$16)-SUM($F$27:F442)</f>
        <v>7830.9136611509521</v>
      </c>
      <c r="K442" s="10">
        <f t="shared" si="149"/>
        <v>3.7937903794122985E-3</v>
      </c>
      <c r="L442" s="10">
        <f>+H442/SUM(F$27:F442)-1</f>
        <v>-4.7458249966043309E-2</v>
      </c>
      <c r="M442">
        <v>5.274</v>
      </c>
      <c r="R442">
        <f t="shared" si="150"/>
        <v>1434.1935429728048</v>
      </c>
      <c r="S442">
        <f t="shared" si="151"/>
        <v>1359.4546023677433</v>
      </c>
      <c r="T442" s="5">
        <f t="shared" si="138"/>
        <v>0</v>
      </c>
      <c r="U442" s="6">
        <f>+S442+SUM($D$17:$E$17)-SUM($Q$27:Q442)</f>
        <v>6395.2904444730057</v>
      </c>
      <c r="V442" s="10">
        <f t="shared" si="139"/>
        <v>9.2788667107646106E-4</v>
      </c>
      <c r="W442" s="10">
        <f>+S442/SUM(Q$27:Q442)-1</f>
        <v>-0.13087472596387828</v>
      </c>
      <c r="X442">
        <v>2.964</v>
      </c>
      <c r="AC442">
        <f t="shared" si="152"/>
        <v>2985.3028794950587</v>
      </c>
      <c r="AD442">
        <f t="shared" si="153"/>
        <v>2900.6197498720821</v>
      </c>
      <c r="AE442" s="5">
        <f t="shared" si="140"/>
        <v>0</v>
      </c>
      <c r="AF442" s="6">
        <f>+AD442+SUM($D$18:$E$18)-SUM($AB$27:AB442)</f>
        <v>11964.892065661556</v>
      </c>
      <c r="AG442" s="10">
        <f t="shared" si="141"/>
        <v>1.8847311529590627E-3</v>
      </c>
      <c r="AH442" s="10">
        <f>+AD442/SUM(AB$27:AB442)-1</f>
        <v>3.0149245659513157E-2</v>
      </c>
      <c r="AI442" s="6">
        <f t="shared" si="142"/>
        <v>0</v>
      </c>
      <c r="AL442" s="6">
        <f t="shared" si="143"/>
        <v>0</v>
      </c>
      <c r="AM442" s="6">
        <f t="shared" si="144"/>
        <v>6260.8661091979802</v>
      </c>
      <c r="AN442" s="6">
        <f t="shared" si="145"/>
        <v>6048.1398028644635</v>
      </c>
      <c r="AO442" s="5">
        <f t="shared" si="146"/>
        <v>0</v>
      </c>
      <c r="AP442" s="6">
        <f>+AN442+SUM($D$16:$E$18)-SUM($AL$27:AL442)</f>
        <v>26191.096171285513</v>
      </c>
      <c r="AQ442" s="10">
        <f t="shared" si="154"/>
        <v>2.2206868282075298E-3</v>
      </c>
      <c r="AR442" s="10">
        <f>+AN442/SUM(AL$27:AL442)-1</f>
        <v>-3.3386986093585813E-2</v>
      </c>
    </row>
    <row r="443" spans="1:44" x14ac:dyDescent="0.25">
      <c r="A443" s="1">
        <v>40805</v>
      </c>
      <c r="B443">
        <v>7.3179999999999996</v>
      </c>
      <c r="G443">
        <f t="shared" si="147"/>
        <v>1813.3687750627091</v>
      </c>
      <c r="H443">
        <f t="shared" si="148"/>
        <v>1760.875113399421</v>
      </c>
      <c r="I443" s="5">
        <f t="shared" si="137"/>
        <v>0</v>
      </c>
      <c r="J443" s="6">
        <f>+H443+SUM($D$16:$E$16)-SUM($F$27:F443)</f>
        <v>7803.7233239257357</v>
      </c>
      <c r="K443" s="10">
        <f t="shared" si="149"/>
        <v>-3.4721794163186104E-3</v>
      </c>
      <c r="L443" s="10">
        <f>+H443/SUM(F$27:F443)-1</f>
        <v>-6.19431399880912E-2</v>
      </c>
      <c r="M443">
        <v>5.1550000000000002</v>
      </c>
      <c r="R443">
        <f t="shared" si="150"/>
        <v>1401.833089500343</v>
      </c>
      <c r="S443">
        <f t="shared" si="151"/>
        <v>1328.7805224129156</v>
      </c>
      <c r="T443" s="5">
        <f t="shared" si="138"/>
        <v>0</v>
      </c>
      <c r="U443" s="6">
        <f>+S443+SUM($D$17:$E$17)-SUM($Q$27:Q443)</f>
        <v>6364.6163645181778</v>
      </c>
      <c r="V443" s="10">
        <f t="shared" si="139"/>
        <v>-4.7963544769631383E-3</v>
      </c>
      <c r="W443" s="10">
        <f>+S443/SUM(Q$27:Q443)-1</f>
        <v>-0.15048525072881913</v>
      </c>
      <c r="X443">
        <v>2.96</v>
      </c>
      <c r="AC443">
        <f t="shared" si="152"/>
        <v>2981.274130669829</v>
      </c>
      <c r="AD443">
        <f t="shared" si="153"/>
        <v>2896.7052832730647</v>
      </c>
      <c r="AE443" s="5">
        <f t="shared" si="140"/>
        <v>0</v>
      </c>
      <c r="AF443" s="6">
        <f>+AD443+SUM($D$18:$E$18)-SUM($AB$27:AB443)</f>
        <v>11960.977599062537</v>
      </c>
      <c r="AG443" s="10">
        <f t="shared" si="141"/>
        <v>-3.2716271718435941E-4</v>
      </c>
      <c r="AH443" s="10">
        <f>+AD443/SUM(AB$27:AB443)-1</f>
        <v>2.8759030753090054E-2</v>
      </c>
      <c r="AI443" s="6">
        <f t="shared" si="142"/>
        <v>0</v>
      </c>
      <c r="AL443" s="6">
        <f t="shared" si="143"/>
        <v>0</v>
      </c>
      <c r="AM443" s="6">
        <f t="shared" si="144"/>
        <v>6196.4759952328814</v>
      </c>
      <c r="AN443" s="6">
        <f t="shared" si="145"/>
        <v>5986.3609190854013</v>
      </c>
      <c r="AO443" s="5">
        <f t="shared" si="146"/>
        <v>0</v>
      </c>
      <c r="AP443" s="6">
        <f>+AN443+SUM($D$16:$E$18)-SUM($AL$27:AL443)</f>
        <v>26129.317287506452</v>
      </c>
      <c r="AQ443" s="10">
        <f t="shared" si="154"/>
        <v>-2.3587742710361459E-3</v>
      </c>
      <c r="AR443" s="10">
        <f>+AN443/SUM(AL$27:AL443)-1</f>
        <v>-4.3260480257389822E-2</v>
      </c>
    </row>
    <row r="444" spans="1:44" x14ac:dyDescent="0.25">
      <c r="A444" s="1">
        <v>40806</v>
      </c>
      <c r="B444">
        <v>7.2859999999999996</v>
      </c>
      <c r="G444">
        <f t="shared" si="147"/>
        <v>1805.439313351585</v>
      </c>
      <c r="H444">
        <f t="shared" si="148"/>
        <v>1753.1751948931651</v>
      </c>
      <c r="I444" s="5">
        <f t="shared" si="137"/>
        <v>0</v>
      </c>
      <c r="J444" s="6">
        <f>+H444+SUM($D$16:$E$16)-SUM($F$27:F444)</f>
        <v>7796.0234054194798</v>
      </c>
      <c r="K444" s="10">
        <f t="shared" si="149"/>
        <v>-9.8669803972273318E-4</v>
      </c>
      <c r="L444" s="10">
        <f>+H444/SUM(F$27:F444)-1</f>
        <v>-6.6045055746547066E-2</v>
      </c>
      <c r="M444">
        <v>5.2539999999999996</v>
      </c>
      <c r="R444">
        <f t="shared" si="150"/>
        <v>1428.7548112967609</v>
      </c>
      <c r="S444">
        <f t="shared" si="151"/>
        <v>1354.2992948123101</v>
      </c>
      <c r="T444" s="5">
        <f t="shared" si="138"/>
        <v>0</v>
      </c>
      <c r="U444" s="6">
        <f>+S444+SUM($D$17:$E$17)-SUM($Q$27:Q444)</f>
        <v>6390.1351369175727</v>
      </c>
      <c r="V444" s="10">
        <f t="shared" si="139"/>
        <v>4.0094753458603805E-3</v>
      </c>
      <c r="W444" s="10">
        <f>+S444/SUM(Q$27:Q444)-1</f>
        <v>-0.13417061247899431</v>
      </c>
      <c r="X444">
        <v>2.9750000000000001</v>
      </c>
      <c r="AC444">
        <f t="shared" si="152"/>
        <v>2996.3819387644394</v>
      </c>
      <c r="AD444">
        <f t="shared" si="153"/>
        <v>2911.3845330193808</v>
      </c>
      <c r="AE444" s="5">
        <f t="shared" si="140"/>
        <v>0</v>
      </c>
      <c r="AF444" s="6">
        <f>+AD444+SUM($D$18:$E$18)-SUM($AB$27:AB444)</f>
        <v>11975.656848808852</v>
      </c>
      <c r="AG444" s="10">
        <f t="shared" si="141"/>
        <v>1.2272617037143441E-3</v>
      </c>
      <c r="AH444" s="10">
        <f>+AD444/SUM(AB$27:AB444)-1</f>
        <v>3.3972336652176693E-2</v>
      </c>
      <c r="AI444" s="6">
        <f t="shared" si="142"/>
        <v>0</v>
      </c>
      <c r="AL444" s="6">
        <f t="shared" si="143"/>
        <v>0</v>
      </c>
      <c r="AM444" s="6">
        <f t="shared" si="144"/>
        <v>6230.5760634127855</v>
      </c>
      <c r="AN444" s="6">
        <f t="shared" si="145"/>
        <v>6018.859022724856</v>
      </c>
      <c r="AO444" s="5">
        <f t="shared" si="146"/>
        <v>0</v>
      </c>
      <c r="AP444" s="6">
        <f>+AN444+SUM($D$16:$E$18)-SUM($AL$27:AL444)</f>
        <v>26161.815391145909</v>
      </c>
      <c r="AQ444" s="10">
        <f t="shared" si="154"/>
        <v>1.243741016340838E-3</v>
      </c>
      <c r="AR444" s="10">
        <f>+AN444/SUM(AL$27:AL444)-1</f>
        <v>-3.8066637037975748E-2</v>
      </c>
    </row>
    <row r="445" spans="1:44" x14ac:dyDescent="0.25">
      <c r="A445" s="1">
        <v>40807</v>
      </c>
      <c r="B445">
        <v>7.2080000000000002</v>
      </c>
      <c r="G445">
        <f t="shared" si="147"/>
        <v>1786.11125043072</v>
      </c>
      <c r="H445">
        <f t="shared" si="148"/>
        <v>1734.4066435341661</v>
      </c>
      <c r="I445" s="5">
        <f t="shared" si="137"/>
        <v>0</v>
      </c>
      <c r="J445" s="6">
        <f>+H445+SUM($D$16:$E$16)-SUM($F$27:F445)</f>
        <v>7777.2548540604812</v>
      </c>
      <c r="K445" s="10">
        <f t="shared" si="149"/>
        <v>-2.4074518998944416E-3</v>
      </c>
      <c r="L445" s="10">
        <f>+H445/SUM(F$27:F445)-1</f>
        <v>-7.6043475407783667E-2</v>
      </c>
      <c r="M445">
        <v>5.1829999999999998</v>
      </c>
      <c r="R445">
        <f t="shared" si="150"/>
        <v>1409.4473138468047</v>
      </c>
      <c r="S445">
        <f t="shared" si="151"/>
        <v>1335.9979529905222</v>
      </c>
      <c r="T445" s="5">
        <f t="shared" si="138"/>
        <v>0</v>
      </c>
      <c r="U445" s="6">
        <f>+S445+SUM($D$17:$E$17)-SUM($Q$27:Q445)</f>
        <v>6371.8337950957848</v>
      </c>
      <c r="V445" s="10">
        <f t="shared" si="139"/>
        <v>-2.8639991846269863E-3</v>
      </c>
      <c r="W445" s="10">
        <f>+S445/SUM(Q$27:Q445)-1</f>
        <v>-0.14587100960765653</v>
      </c>
      <c r="X445">
        <v>2.9340000000000002</v>
      </c>
      <c r="AC445">
        <f t="shared" si="152"/>
        <v>2955.087263305837</v>
      </c>
      <c r="AD445">
        <f t="shared" si="153"/>
        <v>2871.2612503794498</v>
      </c>
      <c r="AE445" s="5">
        <f t="shared" si="140"/>
        <v>0</v>
      </c>
      <c r="AF445" s="6">
        <f>+AD445+SUM($D$18:$E$18)-SUM($AB$27:AB445)</f>
        <v>11935.533566168922</v>
      </c>
      <c r="AG445" s="10">
        <f t="shared" si="141"/>
        <v>-3.3504035015766709E-3</v>
      </c>
      <c r="AH445" s="10">
        <f>+AD445/SUM(AB$27:AB445)-1</f>
        <v>1.9722633861339878E-2</v>
      </c>
      <c r="AI445" s="6">
        <f t="shared" si="142"/>
        <v>0</v>
      </c>
      <c r="AL445" s="6">
        <f t="shared" si="143"/>
        <v>0</v>
      </c>
      <c r="AM445" s="6">
        <f t="shared" si="144"/>
        <v>6150.645827583362</v>
      </c>
      <c r="AN445" s="6">
        <f t="shared" si="145"/>
        <v>5941.6658469041377</v>
      </c>
      <c r="AO445" s="5">
        <f t="shared" si="146"/>
        <v>0</v>
      </c>
      <c r="AP445" s="6">
        <f>+AN445+SUM($D$16:$E$18)-SUM($AL$27:AL445)</f>
        <v>26084.622215325187</v>
      </c>
      <c r="AQ445" s="10">
        <f t="shared" si="154"/>
        <v>-2.9506047140308578E-3</v>
      </c>
      <c r="AR445" s="10">
        <f>+AN445/SUM(AL$27:AL445)-1</f>
        <v>-5.0403641598904203E-2</v>
      </c>
    </row>
    <row r="446" spans="1:44" x14ac:dyDescent="0.25">
      <c r="A446" s="1">
        <v>40808</v>
      </c>
      <c r="B446">
        <v>6.8890000000000002</v>
      </c>
      <c r="G446">
        <f t="shared" si="147"/>
        <v>1707.0644289979509</v>
      </c>
      <c r="H446">
        <f t="shared" si="148"/>
        <v>1657.6480809249265</v>
      </c>
      <c r="I446" s="5">
        <f t="shared" si="137"/>
        <v>0</v>
      </c>
      <c r="J446" s="6">
        <f>+H446+SUM($D$16:$E$16)-SUM($F$27:F446)</f>
        <v>7700.4962914512407</v>
      </c>
      <c r="K446" s="10">
        <f t="shared" si="149"/>
        <v>-9.8696216145167659E-3</v>
      </c>
      <c r="L446" s="10">
        <f>+H446/SUM(F$27:F446)-1</f>
        <v>-0.11693444812489195</v>
      </c>
      <c r="M446">
        <v>4.95</v>
      </c>
      <c r="R446">
        <f t="shared" si="150"/>
        <v>1346.0860898208921</v>
      </c>
      <c r="S446">
        <f t="shared" si="151"/>
        <v>1275.9386199697251</v>
      </c>
      <c r="T446" s="5">
        <f t="shared" si="138"/>
        <v>0</v>
      </c>
      <c r="U446" s="6">
        <f>+S446+SUM($D$17:$E$17)-SUM($Q$27:Q446)</f>
        <v>6311.7744620749882</v>
      </c>
      <c r="V446" s="10">
        <f t="shared" si="139"/>
        <v>-9.4257532371642139E-3</v>
      </c>
      <c r="W446" s="10">
        <f>+S446/SUM(Q$27:Q446)-1</f>
        <v>-0.18426808750875934</v>
      </c>
      <c r="X446">
        <v>2.8959999999999999</v>
      </c>
      <c r="AC446">
        <f t="shared" si="152"/>
        <v>2916.8141494661568</v>
      </c>
      <c r="AD446">
        <f t="shared" si="153"/>
        <v>2834.0738176887821</v>
      </c>
      <c r="AE446" s="5">
        <f t="shared" si="140"/>
        <v>0</v>
      </c>
      <c r="AF446" s="6">
        <f>+AD446+SUM($D$18:$E$18)-SUM($AB$27:AB446)</f>
        <v>11898.346133478255</v>
      </c>
      <c r="AG446" s="10">
        <f t="shared" si="141"/>
        <v>-3.1156908473765066E-3</v>
      </c>
      <c r="AH446" s="10">
        <f>+AD446/SUM(AB$27:AB446)-1</f>
        <v>6.5155922503206121E-3</v>
      </c>
      <c r="AI446" s="6">
        <f t="shared" si="142"/>
        <v>0</v>
      </c>
      <c r="AL446" s="6">
        <f t="shared" si="143"/>
        <v>0</v>
      </c>
      <c r="AM446" s="6">
        <f t="shared" si="144"/>
        <v>5969.9646682849998</v>
      </c>
      <c r="AN446" s="6">
        <f t="shared" si="145"/>
        <v>5767.6605185834342</v>
      </c>
      <c r="AO446" s="5">
        <f t="shared" si="146"/>
        <v>0</v>
      </c>
      <c r="AP446" s="6">
        <f>+AN446+SUM($D$16:$E$18)-SUM($AL$27:AL446)</f>
        <v>25910.616887004486</v>
      </c>
      <c r="AQ446" s="10">
        <f t="shared" si="154"/>
        <v>-6.6708011672282908E-3</v>
      </c>
      <c r="AR446" s="10">
        <f>+AN446/SUM(AL$27:AL446)-1</f>
        <v>-7.8213153337404528E-2</v>
      </c>
    </row>
    <row r="447" spans="1:44" x14ac:dyDescent="0.25">
      <c r="A447" s="1">
        <v>40809</v>
      </c>
      <c r="B447">
        <v>6.726</v>
      </c>
      <c r="G447">
        <f t="shared" si="147"/>
        <v>1666.6737334069121</v>
      </c>
      <c r="H447">
        <f t="shared" si="148"/>
        <v>1618.4266210336848</v>
      </c>
      <c r="I447" s="5">
        <f t="shared" si="137"/>
        <v>0</v>
      </c>
      <c r="J447" s="6">
        <f>+H447+SUM($D$16:$E$16)-SUM($F$27:F447)</f>
        <v>7661.2748315599993</v>
      </c>
      <c r="K447" s="10">
        <f t="shared" si="149"/>
        <v>-5.0933678047196951E-3</v>
      </c>
      <c r="L447" s="10">
        <f>+H447/SUM(F$27:F447)-1</f>
        <v>-0.13782858151952737</v>
      </c>
      <c r="M447">
        <v>4.9790000000000001</v>
      </c>
      <c r="R447">
        <f t="shared" si="150"/>
        <v>1353.9722507511558</v>
      </c>
      <c r="S447">
        <f t="shared" si="151"/>
        <v>1283.4138159251031</v>
      </c>
      <c r="T447" s="5">
        <f t="shared" si="138"/>
        <v>0</v>
      </c>
      <c r="U447" s="6">
        <f>+S447+SUM($D$17:$E$17)-SUM($Q$27:Q447)</f>
        <v>6319.2496580303659</v>
      </c>
      <c r="V447" s="10">
        <f t="shared" si="139"/>
        <v>1.1843255807528763E-3</v>
      </c>
      <c r="W447" s="10">
        <f>+S447/SUM(Q$27:Q447)-1</f>
        <v>-0.17948905206184107</v>
      </c>
      <c r="X447">
        <v>2.9020000000000001</v>
      </c>
      <c r="AC447">
        <f t="shared" si="152"/>
        <v>2922.8572727040009</v>
      </c>
      <c r="AD447">
        <f t="shared" si="153"/>
        <v>2839.9455175873086</v>
      </c>
      <c r="AE447" s="5">
        <f t="shared" si="140"/>
        <v>0</v>
      </c>
      <c r="AF447" s="6">
        <f>+AD447+SUM($D$18:$E$18)-SUM($AB$27:AB447)</f>
        <v>11904.217833376781</v>
      </c>
      <c r="AG447" s="10">
        <f t="shared" si="141"/>
        <v>4.9348874479315796E-4</v>
      </c>
      <c r="AH447" s="10">
        <f>+AD447/SUM(AB$27:AB447)-1</f>
        <v>8.600914609955268E-3</v>
      </c>
      <c r="AI447" s="6">
        <f t="shared" si="142"/>
        <v>0</v>
      </c>
      <c r="AL447" s="6">
        <f t="shared" si="143"/>
        <v>0</v>
      </c>
      <c r="AM447" s="6">
        <f t="shared" si="144"/>
        <v>5943.5032568620691</v>
      </c>
      <c r="AN447" s="6">
        <f t="shared" si="145"/>
        <v>5741.785954546096</v>
      </c>
      <c r="AO447" s="5">
        <f t="shared" si="146"/>
        <v>0</v>
      </c>
      <c r="AP447" s="6">
        <f>+AN447+SUM($D$16:$E$18)-SUM($AL$27:AL447)</f>
        <v>25884.742322967148</v>
      </c>
      <c r="AQ447" s="10">
        <f t="shared" si="154"/>
        <v>-9.9860856845579438E-4</v>
      </c>
      <c r="AR447" s="10">
        <f>+AN447/SUM(AL$27:AL447)-1</f>
        <v>-8.2348423212581845E-2</v>
      </c>
    </row>
    <row r="448" spans="1:44" x14ac:dyDescent="0.25">
      <c r="A448" s="1">
        <v>40812</v>
      </c>
      <c r="B448">
        <v>6.673</v>
      </c>
      <c r="G448">
        <f t="shared" si="147"/>
        <v>1653.5405624478626</v>
      </c>
      <c r="H448">
        <f t="shared" si="148"/>
        <v>1605.6736310076983</v>
      </c>
      <c r="I448" s="5">
        <f t="shared" si="137"/>
        <v>0</v>
      </c>
      <c r="J448" s="6">
        <f>+H448+SUM($D$16:$E$16)-SUM($F$27:F448)</f>
        <v>7648.5218415340123</v>
      </c>
      <c r="K448" s="10">
        <f t="shared" si="149"/>
        <v>-1.6646041691981139E-3</v>
      </c>
      <c r="L448" s="10">
        <f>+H448/SUM(F$27:F448)-1</f>
        <v>-0.1446223794944701</v>
      </c>
      <c r="M448">
        <v>5.0540000000000003</v>
      </c>
      <c r="R448">
        <f t="shared" si="150"/>
        <v>1374.3674945363209</v>
      </c>
      <c r="S448">
        <f t="shared" si="151"/>
        <v>1302.7462192579778</v>
      </c>
      <c r="T448" s="5">
        <f t="shared" si="138"/>
        <v>0</v>
      </c>
      <c r="U448" s="6">
        <f>+S448+SUM($D$17:$E$17)-SUM($Q$27:Q448)</f>
        <v>6338.5820613632404</v>
      </c>
      <c r="V448" s="10">
        <f t="shared" si="139"/>
        <v>3.0592877919148886E-3</v>
      </c>
      <c r="W448" s="10">
        <f>+S448/SUM(Q$27:Q448)-1</f>
        <v>-0.16712947763015551</v>
      </c>
      <c r="X448">
        <v>2.9449999999999998</v>
      </c>
      <c r="AC448">
        <f t="shared" si="152"/>
        <v>2966.1663225752177</v>
      </c>
      <c r="AD448">
        <f t="shared" si="153"/>
        <v>2882.0260335267481</v>
      </c>
      <c r="AE448" s="5">
        <f t="shared" si="140"/>
        <v>0</v>
      </c>
      <c r="AF448" s="6">
        <f>+AD448+SUM($D$18:$E$18)-SUM($AB$27:AB448)</f>
        <v>11946.298349316221</v>
      </c>
      <c r="AG448" s="10">
        <f t="shared" si="141"/>
        <v>3.5349248920375498E-3</v>
      </c>
      <c r="AH448" s="10">
        <f>+AD448/SUM(AB$27:AB448)-1</f>
        <v>2.3545724854003414E-2</v>
      </c>
      <c r="AI448" s="6">
        <f t="shared" si="142"/>
        <v>0</v>
      </c>
      <c r="AL448" s="6">
        <f t="shared" si="143"/>
        <v>0</v>
      </c>
      <c r="AM448" s="6">
        <f t="shared" si="144"/>
        <v>5994.0743795594008</v>
      </c>
      <c r="AN448" s="6">
        <f t="shared" si="145"/>
        <v>5790.4458837924249</v>
      </c>
      <c r="AO448" s="5">
        <f t="shared" si="146"/>
        <v>0</v>
      </c>
      <c r="AP448" s="6">
        <f>+AN448+SUM($D$16:$E$18)-SUM($AL$27:AL448)</f>
        <v>25933.402252213476</v>
      </c>
      <c r="AQ448" s="10">
        <f t="shared" si="154"/>
        <v>1.8798691769534859E-3</v>
      </c>
      <c r="AR448" s="10">
        <f>+AN448/SUM(AL$27:AL448)-1</f>
        <v>-7.4571598866856492E-2</v>
      </c>
    </row>
    <row r="449" spans="1:44" x14ac:dyDescent="0.25">
      <c r="A449" s="1">
        <v>40813</v>
      </c>
      <c r="B449">
        <v>6.9009999999999998</v>
      </c>
      <c r="G449">
        <f t="shared" si="147"/>
        <v>1710.0379771396224</v>
      </c>
      <c r="H449">
        <f t="shared" si="148"/>
        <v>1660.5355503647725</v>
      </c>
      <c r="I449" s="5">
        <f t="shared" si="137"/>
        <v>0</v>
      </c>
      <c r="J449" s="6">
        <f>+H449+SUM($D$16:$E$16)-SUM($F$27:F449)</f>
        <v>7703.3837608910881</v>
      </c>
      <c r="K449" s="10">
        <f t="shared" si="149"/>
        <v>7.172878693914031E-3</v>
      </c>
      <c r="L449" s="10">
        <f>+H449/SUM(F$27:F449)-1</f>
        <v>-0.11539622971547103</v>
      </c>
      <c r="M449">
        <v>5.266</v>
      </c>
      <c r="R449">
        <f t="shared" si="150"/>
        <v>1432.0180503023873</v>
      </c>
      <c r="S449">
        <f t="shared" si="151"/>
        <v>1357.3924793455701</v>
      </c>
      <c r="T449" s="5">
        <f t="shared" si="138"/>
        <v>0</v>
      </c>
      <c r="U449" s="6">
        <f>+S449+SUM($D$17:$E$17)-SUM($Q$27:Q449)</f>
        <v>6393.2283214508325</v>
      </c>
      <c r="V449" s="10">
        <f t="shared" si="139"/>
        <v>8.6212120563504691E-3</v>
      </c>
      <c r="W449" s="10">
        <f>+S449/SUM(Q$27:Q449)-1</f>
        <v>-0.13219308056992463</v>
      </c>
      <c r="X449">
        <v>2.97</v>
      </c>
      <c r="AC449">
        <f t="shared" si="152"/>
        <v>2991.3460027329024</v>
      </c>
      <c r="AD449">
        <f t="shared" si="153"/>
        <v>2906.4914497706091</v>
      </c>
      <c r="AE449" s="5">
        <f t="shared" si="140"/>
        <v>0</v>
      </c>
      <c r="AF449" s="6">
        <f>+AD449+SUM($D$18:$E$18)-SUM($AB$27:AB449)</f>
        <v>11970.763765560081</v>
      </c>
      <c r="AG449" s="10">
        <f t="shared" si="141"/>
        <v>2.0479495429026606E-3</v>
      </c>
      <c r="AH449" s="10">
        <f>+AD449/SUM(AB$27:AB449)-1</f>
        <v>3.2234568019147813E-2</v>
      </c>
      <c r="AI449" s="6">
        <f t="shared" si="142"/>
        <v>0</v>
      </c>
      <c r="AL449" s="6">
        <f t="shared" si="143"/>
        <v>0</v>
      </c>
      <c r="AM449" s="6">
        <f t="shared" si="144"/>
        <v>6133.4020301749115</v>
      </c>
      <c r="AN449" s="6">
        <f t="shared" si="145"/>
        <v>5924.4194794809518</v>
      </c>
      <c r="AO449" s="5">
        <f t="shared" si="146"/>
        <v>0</v>
      </c>
      <c r="AP449" s="6">
        <f>+AN449+SUM($D$16:$E$18)-SUM($AL$27:AL449)</f>
        <v>26067.375847902003</v>
      </c>
      <c r="AQ449" s="10">
        <f t="shared" si="154"/>
        <v>5.1660632255488004E-3</v>
      </c>
      <c r="AR449" s="10">
        <f>+AN449/SUM(AL$27:AL449)-1</f>
        <v>-5.3159954074678661E-2</v>
      </c>
    </row>
    <row r="450" spans="1:44" x14ac:dyDescent="0.25">
      <c r="A450" s="1">
        <v>40814</v>
      </c>
      <c r="B450">
        <v>6.8959999999999999</v>
      </c>
      <c r="G450">
        <f t="shared" si="147"/>
        <v>1708.7989987472592</v>
      </c>
      <c r="H450">
        <f t="shared" si="148"/>
        <v>1659.3324380981701</v>
      </c>
      <c r="I450" s="5">
        <f t="shared" si="137"/>
        <v>0</v>
      </c>
      <c r="J450" s="6">
        <f>+H450+SUM($D$16:$E$16)-SUM($F$27:F450)</f>
        <v>7702.180648624485</v>
      </c>
      <c r="K450" s="10">
        <f t="shared" si="149"/>
        <v>-1.561797132204612E-4</v>
      </c>
      <c r="L450" s="10">
        <f>+H450/SUM(F$27:F450)-1</f>
        <v>-0.11603715405272974</v>
      </c>
      <c r="M450">
        <v>5.2140000000000004</v>
      </c>
      <c r="R450">
        <f t="shared" si="150"/>
        <v>1417.8773479446731</v>
      </c>
      <c r="S450">
        <f t="shared" si="151"/>
        <v>1343.9886797014437</v>
      </c>
      <c r="T450" s="5">
        <f t="shared" si="138"/>
        <v>0</v>
      </c>
      <c r="U450" s="6">
        <f>+S450+SUM($D$17:$E$17)-SUM($Q$27:Q450)</f>
        <v>6379.8245218067068</v>
      </c>
      <c r="V450" s="10">
        <f t="shared" si="139"/>
        <v>-2.0965620137720631E-3</v>
      </c>
      <c r="W450" s="10">
        <f>+S450/SUM(Q$27:Q450)-1</f>
        <v>-0.14076238550922648</v>
      </c>
      <c r="X450">
        <v>2.95</v>
      </c>
      <c r="AC450">
        <f t="shared" si="152"/>
        <v>2971.2022586067551</v>
      </c>
      <c r="AD450">
        <f t="shared" si="153"/>
        <v>2886.9191167755207</v>
      </c>
      <c r="AE450" s="5">
        <f t="shared" si="140"/>
        <v>0</v>
      </c>
      <c r="AF450" s="6">
        <f>+AD450+SUM($D$18:$E$18)-SUM($AB$27:AB450)</f>
        <v>11951.191432564992</v>
      </c>
      <c r="AG450" s="10">
        <f t="shared" si="141"/>
        <v>-1.6350112138541206E-3</v>
      </c>
      <c r="AH450" s="10">
        <f>+AD450/SUM(AB$27:AB450)-1</f>
        <v>2.5283493487032294E-2</v>
      </c>
      <c r="AI450" s="6">
        <f t="shared" si="142"/>
        <v>0</v>
      </c>
      <c r="AL450" s="6">
        <f t="shared" si="143"/>
        <v>0</v>
      </c>
      <c r="AM450" s="6">
        <f t="shared" si="144"/>
        <v>6097.878605298687</v>
      </c>
      <c r="AN450" s="6">
        <f t="shared" si="145"/>
        <v>5890.2402345751343</v>
      </c>
      <c r="AO450" s="5">
        <f t="shared" si="146"/>
        <v>0</v>
      </c>
      <c r="AP450" s="6">
        <f>+AN450+SUM($D$16:$E$18)-SUM($AL$27:AL450)</f>
        <v>26033.196602996184</v>
      </c>
      <c r="AQ450" s="10">
        <f t="shared" si="154"/>
        <v>-1.3111885563490411E-3</v>
      </c>
      <c r="AR450" s="10">
        <f>+AN450/SUM(AL$27:AL450)-1</f>
        <v>-5.862247709966073E-2</v>
      </c>
    </row>
    <row r="451" spans="1:44" x14ac:dyDescent="0.25">
      <c r="A451" s="1">
        <v>40815</v>
      </c>
      <c r="B451">
        <v>6.8949999999999996</v>
      </c>
      <c r="G451">
        <f t="shared" si="147"/>
        <v>1708.5512030687864</v>
      </c>
      <c r="H451">
        <f t="shared" si="148"/>
        <v>1659.0918156448495</v>
      </c>
      <c r="I451" s="5">
        <f t="shared" si="137"/>
        <v>0</v>
      </c>
      <c r="J451" s="6">
        <f>+H451+SUM($D$16:$E$16)-SUM($F$27:F451)</f>
        <v>7701.9400261711644</v>
      </c>
      <c r="K451" s="10">
        <f t="shared" si="149"/>
        <v>-3.1240821826705734E-5</v>
      </c>
      <c r="L451" s="10">
        <f>+H451/SUM(F$27:F451)-1</f>
        <v>-0.11616533892018155</v>
      </c>
      <c r="M451">
        <v>5.2530000000000001</v>
      </c>
      <c r="R451">
        <f t="shared" si="150"/>
        <v>1428.4828747129588</v>
      </c>
      <c r="S451">
        <f t="shared" si="151"/>
        <v>1354.0415294345385</v>
      </c>
      <c r="T451" s="5">
        <f t="shared" si="138"/>
        <v>0</v>
      </c>
      <c r="U451" s="6">
        <f>+S451+SUM($D$17:$E$17)-SUM($Q$27:Q451)</f>
        <v>6389.8773715398011</v>
      </c>
      <c r="V451" s="10">
        <f t="shared" si="139"/>
        <v>1.5757251157508811E-3</v>
      </c>
      <c r="W451" s="10">
        <f>+S451/SUM(Q$27:Q451)-1</f>
        <v>-0.13433540680475009</v>
      </c>
      <c r="X451">
        <v>2.9609999999999999</v>
      </c>
      <c r="AC451">
        <f t="shared" si="152"/>
        <v>2982.2813178761357</v>
      </c>
      <c r="AD451">
        <f t="shared" si="153"/>
        <v>2897.6838999228189</v>
      </c>
      <c r="AE451" s="5">
        <f t="shared" si="140"/>
        <v>0</v>
      </c>
      <c r="AF451" s="6">
        <f>+AD451+SUM($D$18:$E$18)-SUM($AB$27:AB451)</f>
        <v>11961.956215712291</v>
      </c>
      <c r="AG451" s="10">
        <f t="shared" si="141"/>
        <v>9.0072886942182961E-4</v>
      </c>
      <c r="AH451" s="10">
        <f>+AD451/SUM(AB$27:AB451)-1</f>
        <v>2.910658447969583E-2</v>
      </c>
      <c r="AI451" s="6">
        <f t="shared" si="142"/>
        <v>0</v>
      </c>
      <c r="AL451" s="6">
        <f t="shared" si="143"/>
        <v>0</v>
      </c>
      <c r="AM451" s="6">
        <f t="shared" si="144"/>
        <v>6119.3153956578808</v>
      </c>
      <c r="AN451" s="6">
        <f t="shared" si="145"/>
        <v>5910.8172450022066</v>
      </c>
      <c r="AO451" s="5">
        <f t="shared" si="146"/>
        <v>0</v>
      </c>
      <c r="AP451" s="6">
        <f>+AN451+SUM($D$16:$E$18)-SUM($AL$27:AL451)</f>
        <v>26053.773613423258</v>
      </c>
      <c r="AQ451" s="10">
        <f t="shared" si="154"/>
        <v>7.9041428299686523E-4</v>
      </c>
      <c r="AR451" s="10">
        <f>+AN451/SUM(AL$27:AL451)-1</f>
        <v>-5.5333861638643178E-2</v>
      </c>
    </row>
    <row r="452" spans="1:44" x14ac:dyDescent="0.25">
      <c r="A452" s="1">
        <v>40816</v>
      </c>
      <c r="B452">
        <v>6.8940000000000001</v>
      </c>
      <c r="G452">
        <f t="shared" si="147"/>
        <v>1708.3034073903139</v>
      </c>
      <c r="H452">
        <f t="shared" si="148"/>
        <v>1658.8511931915291</v>
      </c>
      <c r="I452" s="5">
        <f t="shared" si="137"/>
        <v>0</v>
      </c>
      <c r="J452" s="6">
        <f>+H452+SUM($D$16:$E$16)-SUM($F$27:F452)</f>
        <v>7701.6994037178438</v>
      </c>
      <c r="K452" s="10">
        <f t="shared" si="149"/>
        <v>-3.1241797846082164E-5</v>
      </c>
      <c r="L452" s="10">
        <f>+H452/SUM(F$27:F452)-1</f>
        <v>-0.11629352378763314</v>
      </c>
      <c r="M452">
        <v>5.1740000000000004</v>
      </c>
      <c r="R452">
        <f t="shared" si="150"/>
        <v>1406.999884592585</v>
      </c>
      <c r="S452">
        <f t="shared" si="151"/>
        <v>1333.6780645905772</v>
      </c>
      <c r="T452" s="5">
        <f t="shared" si="138"/>
        <v>0</v>
      </c>
      <c r="U452" s="6">
        <f>+S452+SUM($D$17:$E$17)-SUM($Q$27:Q452)</f>
        <v>6369.51390669584</v>
      </c>
      <c r="V452" s="10">
        <f t="shared" si="139"/>
        <v>-3.1868318685831509E-3</v>
      </c>
      <c r="W452" s="10">
        <f>+S452/SUM(Q$27:Q452)-1</f>
        <v>-0.14735415853945888</v>
      </c>
      <c r="X452">
        <v>2.97</v>
      </c>
      <c r="AC452">
        <f t="shared" si="152"/>
        <v>2991.3460027329024</v>
      </c>
      <c r="AD452">
        <f t="shared" si="153"/>
        <v>2906.4914497706091</v>
      </c>
      <c r="AE452" s="5">
        <f t="shared" si="140"/>
        <v>0</v>
      </c>
      <c r="AF452" s="6">
        <f>+AD452+SUM($D$18:$E$18)-SUM($AB$27:AB452)</f>
        <v>11970.763765560081</v>
      </c>
      <c r="AG452" s="10">
        <f t="shared" si="141"/>
        <v>7.3629678030595613E-4</v>
      </c>
      <c r="AH452" s="10">
        <f>+AD452/SUM(AB$27:AB452)-1</f>
        <v>3.2234568019147813E-2</v>
      </c>
      <c r="AI452" s="6">
        <f t="shared" si="142"/>
        <v>0</v>
      </c>
      <c r="AL452" s="6">
        <f t="shared" si="143"/>
        <v>0</v>
      </c>
      <c r="AM452" s="6">
        <f t="shared" si="144"/>
        <v>6106.6492947158013</v>
      </c>
      <c r="AN452" s="6">
        <f t="shared" si="145"/>
        <v>5899.020707552716</v>
      </c>
      <c r="AO452" s="5">
        <f t="shared" si="146"/>
        <v>0</v>
      </c>
      <c r="AP452" s="6">
        <f>+AN452+SUM($D$16:$E$18)-SUM($AL$27:AL452)</f>
        <v>26041.977075973766</v>
      </c>
      <c r="AQ452" s="10">
        <f t="shared" si="154"/>
        <v>-4.5277653918873728E-4</v>
      </c>
      <c r="AR452" s="10">
        <f>+AN452/SUM(AL$27:AL452)-1</f>
        <v>-5.7219182909211574E-2</v>
      </c>
    </row>
    <row r="453" spans="1:44" x14ac:dyDescent="0.25">
      <c r="A453" s="1">
        <v>40819</v>
      </c>
      <c r="B453">
        <v>6.7539999999999996</v>
      </c>
      <c r="G453">
        <f t="shared" si="147"/>
        <v>1673.6120124041454</v>
      </c>
      <c r="H453">
        <f t="shared" si="148"/>
        <v>1625.1640497266587</v>
      </c>
      <c r="I453" s="5">
        <f t="shared" si="137"/>
        <v>0</v>
      </c>
      <c r="J453" s="6">
        <f>+H453+SUM($D$16:$E$16)-SUM($F$27:F453)</f>
        <v>7668.0122602529727</v>
      </c>
      <c r="K453" s="10">
        <f t="shared" si="149"/>
        <v>-4.3739883497152521E-3</v>
      </c>
      <c r="L453" s="10">
        <f>+H453/SUM(F$27:F453)-1</f>
        <v>-0.13423940523087841</v>
      </c>
      <c r="M453">
        <v>5.109</v>
      </c>
      <c r="R453">
        <f t="shared" si="150"/>
        <v>1389.3240066454418</v>
      </c>
      <c r="S453">
        <f t="shared" si="151"/>
        <v>1316.9233150354189</v>
      </c>
      <c r="T453" s="5">
        <f t="shared" si="138"/>
        <v>0</v>
      </c>
      <c r="U453" s="6">
        <f>+S453+SUM($D$17:$E$17)-SUM($Q$27:Q453)</f>
        <v>6352.759157140682</v>
      </c>
      <c r="V453" s="10">
        <f t="shared" si="139"/>
        <v>-2.6304596866559837E-3</v>
      </c>
      <c r="W453" s="10">
        <f>+S453/SUM(Q$27:Q453)-1</f>
        <v>-0.15806578971358642</v>
      </c>
      <c r="X453">
        <v>2.9529999999999998</v>
      </c>
      <c r="AC453">
        <f t="shared" si="152"/>
        <v>2974.2238202256767</v>
      </c>
      <c r="AD453">
        <f t="shared" si="153"/>
        <v>2889.8549667247839</v>
      </c>
      <c r="AE453" s="5">
        <f t="shared" si="140"/>
        <v>0</v>
      </c>
      <c r="AF453" s="6">
        <f>+AD453+SUM($D$18:$E$18)-SUM($AB$27:AB453)</f>
        <v>11954.127282514257</v>
      </c>
      <c r="AG453" s="10">
        <f t="shared" si="141"/>
        <v>-1.3897595317758915E-3</v>
      </c>
      <c r="AH453" s="10">
        <f>+AD453/SUM(AB$27:AB453)-1</f>
        <v>2.6326154666849622E-2</v>
      </c>
      <c r="AI453" s="6">
        <f t="shared" si="142"/>
        <v>0</v>
      </c>
      <c r="AL453" s="6">
        <f t="shared" si="143"/>
        <v>0</v>
      </c>
      <c r="AM453" s="6">
        <f t="shared" si="144"/>
        <v>6037.1598392752639</v>
      </c>
      <c r="AN453" s="6">
        <f t="shared" si="145"/>
        <v>5831.9423314868618</v>
      </c>
      <c r="AO453" s="5">
        <f t="shared" si="146"/>
        <v>0</v>
      </c>
      <c r="AP453" s="6">
        <f>+AN453+SUM($D$16:$E$18)-SUM($AL$27:AL453)</f>
        <v>25974.898699907913</v>
      </c>
      <c r="AQ453" s="10">
        <f t="shared" si="154"/>
        <v>-2.5757789383716867E-3</v>
      </c>
      <c r="AR453" s="10">
        <f>+AN453/SUM(AL$27:AL453)-1</f>
        <v>-6.7939641326236755E-2</v>
      </c>
    </row>
    <row r="454" spans="1:44" x14ac:dyDescent="0.25">
      <c r="A454" s="1">
        <v>40820</v>
      </c>
      <c r="B454">
        <v>6.5940000000000003</v>
      </c>
      <c r="G454">
        <f t="shared" si="147"/>
        <v>1633.9647038485246</v>
      </c>
      <c r="H454">
        <f t="shared" si="148"/>
        <v>1586.6644571953789</v>
      </c>
      <c r="I454" s="5">
        <f t="shared" si="137"/>
        <v>0</v>
      </c>
      <c r="J454" s="6">
        <f>+H454+SUM($D$16:$E$16)-SUM($F$27:F454)</f>
        <v>7629.5126677216931</v>
      </c>
      <c r="K454" s="10">
        <f t="shared" si="149"/>
        <v>-5.0208047698152569E-3</v>
      </c>
      <c r="L454" s="10">
        <f>+H454/SUM(F$27:F454)-1</f>
        <v>-0.1547489840231584</v>
      </c>
      <c r="M454">
        <v>4.99</v>
      </c>
      <c r="R454">
        <f t="shared" si="150"/>
        <v>1356.96355317298</v>
      </c>
      <c r="S454">
        <f t="shared" si="151"/>
        <v>1286.2492350805912</v>
      </c>
      <c r="T454" s="5">
        <f t="shared" si="138"/>
        <v>0</v>
      </c>
      <c r="U454" s="6">
        <f>+S454+SUM($D$17:$E$17)-SUM($Q$27:Q454)</f>
        <v>6322.0850771858541</v>
      </c>
      <c r="V454" s="10">
        <f t="shared" si="139"/>
        <v>-4.8284657415903487E-3</v>
      </c>
      <c r="W454" s="10">
        <f>+S454/SUM(Q$27:Q454)-1</f>
        <v>-0.17767631447852728</v>
      </c>
      <c r="X454">
        <v>2.9420000000000002</v>
      </c>
      <c r="AC454">
        <f t="shared" si="152"/>
        <v>2963.1447609562961</v>
      </c>
      <c r="AD454">
        <f t="shared" si="153"/>
        <v>2879.0901835774857</v>
      </c>
      <c r="AE454" s="5">
        <f t="shared" si="140"/>
        <v>0</v>
      </c>
      <c r="AF454" s="6">
        <f>+AD454+SUM($D$18:$E$18)-SUM($AB$27:AB454)</f>
        <v>11943.362499366958</v>
      </c>
      <c r="AG454" s="10">
        <f t="shared" si="141"/>
        <v>-9.0050765671911837E-4</v>
      </c>
      <c r="AH454" s="10">
        <f>+AD454/SUM(AB$27:AB454)-1</f>
        <v>2.2503063674186308E-2</v>
      </c>
      <c r="AI454" s="6">
        <f t="shared" si="142"/>
        <v>0</v>
      </c>
      <c r="AL454" s="6">
        <f t="shared" si="143"/>
        <v>0</v>
      </c>
      <c r="AM454" s="6">
        <f t="shared" si="144"/>
        <v>5954.0730179778002</v>
      </c>
      <c r="AN454" s="6">
        <f t="shared" si="145"/>
        <v>5752.0038758534556</v>
      </c>
      <c r="AO454" s="5">
        <f t="shared" si="146"/>
        <v>0</v>
      </c>
      <c r="AP454" s="6">
        <f>+AN454+SUM($D$16:$E$18)-SUM($AL$27:AL454)</f>
        <v>25894.960244274509</v>
      </c>
      <c r="AQ454" s="10">
        <f t="shared" si="154"/>
        <v>-3.0775271371390467E-3</v>
      </c>
      <c r="AR454" s="10">
        <f>+AN454/SUM(AL$27:AL454)-1</f>
        <v>-8.071539619391277E-2</v>
      </c>
    </row>
    <row r="455" spans="1:44" x14ac:dyDescent="0.25">
      <c r="A455" s="1">
        <v>40821</v>
      </c>
      <c r="B455">
        <v>6.6280000000000001</v>
      </c>
      <c r="G455">
        <f t="shared" si="147"/>
        <v>1642.389756916594</v>
      </c>
      <c r="H455">
        <f t="shared" si="148"/>
        <v>1594.845620608276</v>
      </c>
      <c r="I455" s="5">
        <f t="shared" si="137"/>
        <v>0</v>
      </c>
      <c r="J455" s="6">
        <f>+H455+SUM($D$16:$E$16)-SUM($F$27:F455)</f>
        <v>7637.6938311345903</v>
      </c>
      <c r="K455" s="10">
        <f t="shared" si="149"/>
        <v>1.0723048468757046E-3</v>
      </c>
      <c r="L455" s="10">
        <f>+H455/SUM(F$27:F455)-1</f>
        <v>-0.15039069852979881</v>
      </c>
      <c r="M455">
        <v>5.1459999999999999</v>
      </c>
      <c r="R455">
        <f t="shared" si="150"/>
        <v>1399.3856602461233</v>
      </c>
      <c r="S455">
        <f t="shared" si="151"/>
        <v>1326.4606340129703</v>
      </c>
      <c r="T455" s="5">
        <f t="shared" si="138"/>
        <v>0</v>
      </c>
      <c r="U455" s="6">
        <f>+S455+SUM($D$17:$E$17)-SUM($Q$27:Q455)</f>
        <v>6362.2964761182329</v>
      </c>
      <c r="V455" s="10">
        <f t="shared" si="139"/>
        <v>6.3604646950239374E-3</v>
      </c>
      <c r="W455" s="10">
        <f>+S455/SUM(Q$27:Q455)-1</f>
        <v>-0.15196839966062159</v>
      </c>
      <c r="X455">
        <v>2.9609999999999999</v>
      </c>
      <c r="AC455">
        <f t="shared" si="152"/>
        <v>2982.2813178761362</v>
      </c>
      <c r="AD455">
        <f t="shared" si="153"/>
        <v>2897.6838999228194</v>
      </c>
      <c r="AE455" s="5">
        <f t="shared" si="140"/>
        <v>0</v>
      </c>
      <c r="AF455" s="6">
        <f>+AD455+SUM($D$18:$E$18)-SUM($AB$27:AB455)</f>
        <v>11961.956215712293</v>
      </c>
      <c r="AG455" s="10">
        <f t="shared" si="141"/>
        <v>1.5568242483070538E-3</v>
      </c>
      <c r="AH455" s="10">
        <f>+AD455/SUM(AB$27:AB455)-1</f>
        <v>2.910658447969583E-2</v>
      </c>
      <c r="AI455" s="6">
        <f t="shared" si="142"/>
        <v>0</v>
      </c>
      <c r="AL455" s="6">
        <f t="shared" si="143"/>
        <v>0</v>
      </c>
      <c r="AM455" s="6">
        <f t="shared" si="144"/>
        <v>6024.0567350388537</v>
      </c>
      <c r="AN455" s="6">
        <f t="shared" si="145"/>
        <v>5818.9901545440662</v>
      </c>
      <c r="AO455" s="5">
        <f t="shared" si="146"/>
        <v>0</v>
      </c>
      <c r="AP455" s="6">
        <f>+AN455+SUM($D$16:$E$18)-SUM($AL$27:AL455)</f>
        <v>25961.946522965118</v>
      </c>
      <c r="AQ455" s="10">
        <f t="shared" si="154"/>
        <v>2.5868461684710464E-3</v>
      </c>
      <c r="AR455" s="10">
        <f>+AN455/SUM(AL$27:AL455)-1</f>
        <v>-7.0009656768901474E-2</v>
      </c>
    </row>
    <row r="456" spans="1:44" x14ac:dyDescent="0.25">
      <c r="A456" s="1">
        <v>40822</v>
      </c>
      <c r="B456">
        <v>6.7930000000000001</v>
      </c>
      <c r="G456">
        <f t="shared" si="147"/>
        <v>1683.2760438645778</v>
      </c>
      <c r="H456">
        <f t="shared" si="148"/>
        <v>1634.5483254061585</v>
      </c>
      <c r="I456" s="5">
        <f t="shared" si="137"/>
        <v>0</v>
      </c>
      <c r="J456" s="6">
        <f>+H456+SUM($D$16:$E$16)-SUM($F$27:F456)</f>
        <v>7677.3965359324729</v>
      </c>
      <c r="K456" s="10">
        <f t="shared" si="149"/>
        <v>5.1982582276388634E-3</v>
      </c>
      <c r="L456" s="10">
        <f>+H456/SUM(F$27:F456)-1</f>
        <v>-0.12924019540025999</v>
      </c>
      <c r="M456">
        <v>5.298</v>
      </c>
      <c r="R456">
        <f t="shared" si="150"/>
        <v>1440.7200209840578</v>
      </c>
      <c r="S456">
        <f t="shared" si="151"/>
        <v>1365.6409714342631</v>
      </c>
      <c r="T456" s="5">
        <f t="shared" si="138"/>
        <v>0</v>
      </c>
      <c r="U456" s="6">
        <f>+S456+SUM($D$17:$E$17)-SUM($Q$27:Q456)</f>
        <v>6401.4768135395252</v>
      </c>
      <c r="V456" s="10">
        <f t="shared" si="139"/>
        <v>6.15820679975565E-3</v>
      </c>
      <c r="W456" s="10">
        <f>+S456/SUM(Q$27:Q456)-1</f>
        <v>-0.12691966214573891</v>
      </c>
      <c r="X456">
        <v>2.9830000000000001</v>
      </c>
      <c r="AC456">
        <f t="shared" si="152"/>
        <v>3004.4394364148989</v>
      </c>
      <c r="AD456">
        <f t="shared" si="153"/>
        <v>2919.2134662174167</v>
      </c>
      <c r="AE456" s="5">
        <f t="shared" si="140"/>
        <v>0</v>
      </c>
      <c r="AF456" s="6">
        <f>+AD456+SUM($D$18:$E$18)-SUM($AB$27:AB456)</f>
        <v>11983.48578200689</v>
      </c>
      <c r="AG456" s="10">
        <f t="shared" si="141"/>
        <v>1.7998365740812261E-3</v>
      </c>
      <c r="AH456" s="10">
        <f>+AD456/SUM(AB$27:AB456)-1</f>
        <v>3.6752766465023123E-2</v>
      </c>
      <c r="AI456" s="6">
        <f t="shared" si="142"/>
        <v>0</v>
      </c>
      <c r="AL456" s="6">
        <f t="shared" si="143"/>
        <v>0</v>
      </c>
      <c r="AM456" s="6">
        <f t="shared" si="144"/>
        <v>6128.4355012635351</v>
      </c>
      <c r="AN456" s="6">
        <f t="shared" si="145"/>
        <v>5919.4027630578385</v>
      </c>
      <c r="AO456" s="5">
        <f t="shared" si="146"/>
        <v>0</v>
      </c>
      <c r="AP456" s="6">
        <f>+AN456+SUM($D$16:$E$18)-SUM($AL$27:AL456)</f>
        <v>26062.35913147889</v>
      </c>
      <c r="AQ456" s="10">
        <f t="shared" si="154"/>
        <v>3.8676841285745223E-3</v>
      </c>
      <c r="AR456" s="10">
        <f>+AN456/SUM(AL$27:AL456)-1</f>
        <v>-5.3961725121598358E-2</v>
      </c>
    </row>
    <row r="457" spans="1:44" x14ac:dyDescent="0.25">
      <c r="A457" s="1">
        <v>40823</v>
      </c>
      <c r="B457">
        <v>6.8890000000000002</v>
      </c>
      <c r="G457">
        <f t="shared" si="147"/>
        <v>1707.0644289979502</v>
      </c>
      <c r="H457">
        <f t="shared" si="148"/>
        <v>1657.6480809249265</v>
      </c>
      <c r="I457" s="5">
        <f t="shared" si="137"/>
        <v>0</v>
      </c>
      <c r="J457" s="6">
        <f>+H457+SUM($D$16:$E$16)-SUM($F$27:F457)</f>
        <v>7700.4962914512407</v>
      </c>
      <c r="K457" s="10">
        <f t="shared" si="149"/>
        <v>3.0088006280064583E-3</v>
      </c>
      <c r="L457" s="10">
        <f>+H457/SUM(F$27:F457)-1</f>
        <v>-0.11693444812489195</v>
      </c>
      <c r="M457">
        <v>5.3220000000000001</v>
      </c>
      <c r="R457">
        <f t="shared" si="150"/>
        <v>1447.2464989953107</v>
      </c>
      <c r="S457">
        <f t="shared" si="151"/>
        <v>1371.8273405007831</v>
      </c>
      <c r="T457" s="5">
        <f t="shared" si="138"/>
        <v>0</v>
      </c>
      <c r="U457" s="6">
        <f>+S457+SUM($D$17:$E$17)-SUM($Q$27:Q457)</f>
        <v>6407.6631826060457</v>
      </c>
      <c r="V457" s="10">
        <f t="shared" si="139"/>
        <v>9.6639716845281498E-4</v>
      </c>
      <c r="W457" s="10">
        <f>+S457/SUM(Q$27:Q457)-1</f>
        <v>-0.12296459832759954</v>
      </c>
      <c r="X457">
        <v>2.9780000000000002</v>
      </c>
      <c r="AC457">
        <f t="shared" si="152"/>
        <v>2999.4035003833619</v>
      </c>
      <c r="AD457">
        <f t="shared" si="153"/>
        <v>2914.3203829686449</v>
      </c>
      <c r="AE457" s="5">
        <f t="shared" si="140"/>
        <v>0</v>
      </c>
      <c r="AF457" s="6">
        <f>+AD457+SUM($D$18:$E$18)-SUM($AB$27:AB457)</f>
        <v>11978.592698758117</v>
      </c>
      <c r="AG457" s="10">
        <f t="shared" si="141"/>
        <v>-4.0831885961933878E-4</v>
      </c>
      <c r="AH457" s="10">
        <f>+AD457/SUM(AB$27:AB457)-1</f>
        <v>3.5014997831994243E-2</v>
      </c>
      <c r="AI457" s="6">
        <f t="shared" si="142"/>
        <v>0</v>
      </c>
      <c r="AL457" s="6">
        <f t="shared" si="143"/>
        <v>0</v>
      </c>
      <c r="AM457" s="6">
        <f t="shared" si="144"/>
        <v>6153.7144283766229</v>
      </c>
      <c r="AN457" s="6">
        <f t="shared" si="145"/>
        <v>5943.7958043943545</v>
      </c>
      <c r="AO457" s="5">
        <f t="shared" si="146"/>
        <v>0</v>
      </c>
      <c r="AP457" s="6">
        <f>+AN457+SUM($D$16:$E$18)-SUM($AL$27:AL457)</f>
        <v>26086.752172815406</v>
      </c>
      <c r="AQ457" s="10">
        <f t="shared" si="154"/>
        <v>9.3594909092686862E-4</v>
      </c>
      <c r="AR457" s="10">
        <f>+AN457/SUM(AL$27:AL457)-1</f>
        <v>-5.0063232035597593E-2</v>
      </c>
    </row>
    <row r="458" spans="1:44" x14ac:dyDescent="0.25">
      <c r="A458" s="1">
        <v>40826</v>
      </c>
      <c r="B458">
        <v>6.92</v>
      </c>
      <c r="C458">
        <f>+$C$16</f>
        <v>60</v>
      </c>
      <c r="D458" s="7">
        <f>+$H$16</f>
        <v>0.66694736842105262</v>
      </c>
      <c r="E458" s="7">
        <f>+$J$16</f>
        <v>0.46199999999999997</v>
      </c>
      <c r="F458" s="6">
        <f>+C458-D458-E458</f>
        <v>58.871052631578941</v>
      </c>
      <c r="G458">
        <f t="shared" si="147"/>
        <v>1773.617147662181</v>
      </c>
      <c r="H458">
        <f t="shared" si="148"/>
        <v>1723.978429609441</v>
      </c>
      <c r="I458" s="5">
        <f t="shared" si="137"/>
        <v>256020</v>
      </c>
      <c r="J458" s="6">
        <f>+H458+SUM($D$16:$E$16)-SUM($F$27:F458)</f>
        <v>7707.955587504176</v>
      </c>
      <c r="K458" s="10">
        <f t="shared" si="149"/>
        <v>9.6867731255412259E-4</v>
      </c>
      <c r="L458" s="10">
        <f>+H458/SUM(F$27:F458)-1</f>
        <v>-0.10952578031839877</v>
      </c>
      <c r="M458">
        <v>5.423</v>
      </c>
      <c r="N458">
        <f>+$C$17</f>
        <v>50</v>
      </c>
      <c r="O458" s="7">
        <f>+$H$17</f>
        <v>0.5557894736842105</v>
      </c>
      <c r="P458" s="7">
        <f>+$J$17</f>
        <v>0.38500000000000001</v>
      </c>
      <c r="Q458" s="6">
        <f>+N458-O458-P458</f>
        <v>49.059210526315795</v>
      </c>
      <c r="R458">
        <f t="shared" si="150"/>
        <v>1524.7120939593331</v>
      </c>
      <c r="S458">
        <f t="shared" si="151"/>
        <v>1446.9208541820367</v>
      </c>
      <c r="T458" s="5">
        <f t="shared" si="138"/>
        <v>213350</v>
      </c>
      <c r="U458" s="6">
        <f>+S458+SUM($D$17:$E$17)-SUM($Q$27:Q458)</f>
        <v>6433.6974857609839</v>
      </c>
      <c r="V458" s="10">
        <f t="shared" si="139"/>
        <v>4.062994950422727E-3</v>
      </c>
      <c r="W458" s="10">
        <f>+S458/SUM(Q$27:Q458)-1</f>
        <v>-0.10308709723302956</v>
      </c>
      <c r="X458">
        <v>2.9950000000000001</v>
      </c>
      <c r="Y458">
        <f>+$C$18</f>
        <v>90</v>
      </c>
      <c r="Z458" s="7">
        <f>+$H$18</f>
        <v>1.0004210526315789</v>
      </c>
      <c r="AA458" s="7">
        <f>+$J$18</f>
        <v>0.69300000000000006</v>
      </c>
      <c r="AB458" s="6">
        <f>+Y458-Z458-AA458</f>
        <v>88.306578947368422</v>
      </c>
      <c r="AC458">
        <f t="shared" si="152"/>
        <v>3104.8322618379561</v>
      </c>
      <c r="AD458">
        <f t="shared" si="153"/>
        <v>3019.2634449618386</v>
      </c>
      <c r="AE458" s="5">
        <f t="shared" si="140"/>
        <v>384030</v>
      </c>
      <c r="AF458" s="6">
        <f>+AD458+SUM($D$18:$E$18)-SUM($AB$27:AB458)</f>
        <v>11995.229181803943</v>
      </c>
      <c r="AG458" s="10">
        <f t="shared" si="141"/>
        <v>1.3888512168505063E-3</v>
      </c>
      <c r="AH458" s="10">
        <f>+AD458/SUM(AB$27:AB458)-1</f>
        <v>3.9679002161166155E-2</v>
      </c>
      <c r="AI458" s="6">
        <f t="shared" si="142"/>
        <v>200</v>
      </c>
      <c r="AL458" s="6">
        <f t="shared" si="143"/>
        <v>196.23684210526315</v>
      </c>
      <c r="AM458" s="6">
        <f t="shared" si="144"/>
        <v>6403.1615034594706</v>
      </c>
      <c r="AN458" s="6">
        <f t="shared" si="145"/>
        <v>6190.1627287533156</v>
      </c>
      <c r="AO458" s="5">
        <f t="shared" si="146"/>
        <v>853400</v>
      </c>
      <c r="AP458" s="6">
        <f>+AN458+SUM($D$16:$E$18)-SUM($AL$27:AL458)</f>
        <v>26136.882255069104</v>
      </c>
      <c r="AQ458" s="10">
        <f t="shared" si="154"/>
        <v>1.9216682062068724E-3</v>
      </c>
      <c r="AR458" s="10">
        <f>+AN458/SUM(AL$27:AL458)-1</f>
        <v>-4.0772711801983941E-2</v>
      </c>
    </row>
    <row r="459" spans="1:44" x14ac:dyDescent="0.25">
      <c r="A459" s="1">
        <v>40827</v>
      </c>
      <c r="B459">
        <v>7.0190000000000001</v>
      </c>
      <c r="G459">
        <f t="shared" si="147"/>
        <v>1798.991150208215</v>
      </c>
      <c r="H459">
        <f t="shared" si="148"/>
        <v>1748.6422828654142</v>
      </c>
      <c r="I459" s="5">
        <f t="shared" si="137"/>
        <v>0</v>
      </c>
      <c r="J459" s="6">
        <f>+H459+SUM($D$16:$E$16)-SUM($F$27:F459)</f>
        <v>7732.6194407601497</v>
      </c>
      <c r="K459" s="10">
        <f t="shared" si="149"/>
        <v>3.1997918223551913E-3</v>
      </c>
      <c r="L459" s="10">
        <f>+H459/SUM(F$27:F459)-1</f>
        <v>-9.6786337002144673E-2</v>
      </c>
      <c r="M459">
        <v>5.415</v>
      </c>
      <c r="R459">
        <f t="shared" si="150"/>
        <v>1522.4628413774274</v>
      </c>
      <c r="S459">
        <f t="shared" si="151"/>
        <v>1444.7863590993413</v>
      </c>
      <c r="T459" s="5">
        <f t="shared" si="138"/>
        <v>0</v>
      </c>
      <c r="U459" s="6">
        <f>+S459+SUM($D$17:$E$17)-SUM($Q$27:Q459)</f>
        <v>6431.5629906782879</v>
      </c>
      <c r="V459" s="10">
        <f t="shared" si="139"/>
        <v>-3.3176802102063974E-4</v>
      </c>
      <c r="W459" s="10">
        <f>+S459/SUM(Q$27:Q459)-1</f>
        <v>-0.10441022155944224</v>
      </c>
      <c r="X459">
        <v>2.9889999999999999</v>
      </c>
      <c r="AC459">
        <f t="shared" si="152"/>
        <v>3098.6122305955423</v>
      </c>
      <c r="AD459">
        <f t="shared" si="153"/>
        <v>3013.2148370587429</v>
      </c>
      <c r="AE459" s="5">
        <f t="shared" si="140"/>
        <v>0</v>
      </c>
      <c r="AF459" s="6">
        <f>+AD459+SUM($D$18:$E$18)-SUM($AB$27:AB459)</f>
        <v>11989.180573900847</v>
      </c>
      <c r="AG459" s="10">
        <f t="shared" si="141"/>
        <v>-5.0425113279795042E-4</v>
      </c>
      <c r="AH459" s="10">
        <f>+AD459/SUM(AB$27:AB459)-1</f>
        <v>3.7596172774532866E-2</v>
      </c>
      <c r="AI459" s="6">
        <f t="shared" si="142"/>
        <v>0</v>
      </c>
      <c r="AL459" s="6">
        <f t="shared" si="143"/>
        <v>0</v>
      </c>
      <c r="AM459" s="6">
        <f t="shared" si="144"/>
        <v>6420.0662221811845</v>
      </c>
      <c r="AN459" s="6">
        <f t="shared" si="145"/>
        <v>6206.643479023498</v>
      </c>
      <c r="AO459" s="5">
        <f t="shared" si="146"/>
        <v>0</v>
      </c>
      <c r="AP459" s="6">
        <f>+AN459+SUM($D$16:$E$18)-SUM($AL$27:AL459)</f>
        <v>26153.363005339288</v>
      </c>
      <c r="AQ459" s="10">
        <f t="shared" si="154"/>
        <v>6.3055532443967444E-4</v>
      </c>
      <c r="AR459" s="10">
        <f>+AN459/SUM(AL$27:AL459)-1</f>
        <v>-3.8218855614051472E-2</v>
      </c>
    </row>
    <row r="460" spans="1:44" x14ac:dyDescent="0.25">
      <c r="A460" s="1">
        <v>40828</v>
      </c>
      <c r="B460">
        <v>7.0510000000000002</v>
      </c>
      <c r="G460">
        <f t="shared" si="147"/>
        <v>1807.1928480008726</v>
      </c>
      <c r="H460">
        <f t="shared" si="148"/>
        <v>1756.6144374532037</v>
      </c>
      <c r="I460" s="5">
        <f t="shared" si="137"/>
        <v>0</v>
      </c>
      <c r="J460" s="6">
        <f>+H460+SUM($D$16:$E$16)-SUM($F$27:F460)</f>
        <v>7740.5915953479389</v>
      </c>
      <c r="K460" s="10">
        <f t="shared" si="149"/>
        <v>1.030977232083341E-3</v>
      </c>
      <c r="L460" s="10">
        <f>+H460/SUM(F$27:F460)-1</f>
        <v>-9.2668537142345353E-2</v>
      </c>
      <c r="M460">
        <v>5.5019999999999998</v>
      </c>
      <c r="R460">
        <f t="shared" si="150"/>
        <v>1546.9234632056518</v>
      </c>
      <c r="S460">
        <f t="shared" si="151"/>
        <v>1467.9989931236521</v>
      </c>
      <c r="T460" s="5">
        <f t="shared" si="138"/>
        <v>0</v>
      </c>
      <c r="U460" s="6">
        <f>+S460+SUM($D$17:$E$17)-SUM($Q$27:Q460)</f>
        <v>6454.7756247025991</v>
      </c>
      <c r="V460" s="10">
        <f t="shared" si="139"/>
        <v>3.6091746373245748E-3</v>
      </c>
      <c r="W460" s="10">
        <f>+S460/SUM(Q$27:Q460)-1</f>
        <v>-9.0021244509704723E-2</v>
      </c>
      <c r="X460">
        <v>2.9809999999999999</v>
      </c>
      <c r="AC460">
        <f t="shared" si="152"/>
        <v>3090.318855605658</v>
      </c>
      <c r="AD460">
        <f t="shared" si="153"/>
        <v>3005.1500265212821</v>
      </c>
      <c r="AE460" s="5">
        <f t="shared" si="140"/>
        <v>0</v>
      </c>
      <c r="AF460" s="6">
        <f>+AD460+SUM($D$18:$E$18)-SUM($AB$27:AB460)</f>
        <v>11981.115763363387</v>
      </c>
      <c r="AG460" s="10">
        <f t="shared" si="141"/>
        <v>-6.7267404037740786E-4</v>
      </c>
      <c r="AH460" s="10">
        <f>+AD460/SUM(AB$27:AB460)-1</f>
        <v>3.4819066925688258E-2</v>
      </c>
      <c r="AI460" s="6">
        <f t="shared" si="142"/>
        <v>0</v>
      </c>
      <c r="AL460" s="6">
        <f t="shared" si="143"/>
        <v>0</v>
      </c>
      <c r="AM460" s="6">
        <f t="shared" si="144"/>
        <v>6444.4351668121817</v>
      </c>
      <c r="AN460" s="6">
        <f t="shared" si="145"/>
        <v>6229.7634570981372</v>
      </c>
      <c r="AO460" s="5">
        <f t="shared" si="146"/>
        <v>0</v>
      </c>
      <c r="AP460" s="6">
        <f>+AN460+SUM($D$16:$E$18)-SUM($AL$27:AL460)</f>
        <v>26176.482983413927</v>
      </c>
      <c r="AQ460" s="10">
        <f t="shared" si="154"/>
        <v>8.84015492383039E-4</v>
      </c>
      <c r="AR460" s="10">
        <f>+AN460/SUM(AL$27:AL460)-1</f>
        <v>-3.4636185037602796E-2</v>
      </c>
    </row>
    <row r="461" spans="1:44" x14ac:dyDescent="0.25">
      <c r="A461" s="1">
        <v>40829</v>
      </c>
      <c r="B461">
        <v>7.14</v>
      </c>
      <c r="G461">
        <f t="shared" si="147"/>
        <v>1830.003819986701</v>
      </c>
      <c r="H461">
        <f t="shared" si="148"/>
        <v>1778.7869924004926</v>
      </c>
      <c r="I461" s="5">
        <f t="shared" si="137"/>
        <v>0</v>
      </c>
      <c r="J461" s="6">
        <f>+H461+SUM($D$16:$E$16)-SUM($F$27:F461)</f>
        <v>7762.7641502952274</v>
      </c>
      <c r="K461" s="10">
        <f t="shared" si="149"/>
        <v>2.8644522416882978E-3</v>
      </c>
      <c r="L461" s="10">
        <f>+H461/SUM(F$27:F461)-1</f>
        <v>-8.1215906282278483E-2</v>
      </c>
      <c r="M461">
        <v>5.4409999999999998</v>
      </c>
      <c r="R461">
        <f t="shared" si="150"/>
        <v>1529.7729122686208</v>
      </c>
      <c r="S461">
        <f t="shared" si="151"/>
        <v>1451.723468118101</v>
      </c>
      <c r="T461" s="5">
        <f t="shared" si="138"/>
        <v>0</v>
      </c>
      <c r="U461" s="6">
        <f>+S461+SUM($D$17:$E$17)-SUM($Q$27:Q461)</f>
        <v>6438.5000996970475</v>
      </c>
      <c r="V461" s="10">
        <f t="shared" si="139"/>
        <v>-2.5214702960804081E-3</v>
      </c>
      <c r="W461" s="10">
        <f>+S461/SUM(Q$27:Q461)-1</f>
        <v>-0.10011006749860107</v>
      </c>
      <c r="X461">
        <v>2.99</v>
      </c>
      <c r="AC461">
        <f t="shared" si="152"/>
        <v>3099.6489024692787</v>
      </c>
      <c r="AD461">
        <f t="shared" si="153"/>
        <v>3014.2229383759259</v>
      </c>
      <c r="AE461" s="5">
        <f t="shared" si="140"/>
        <v>0</v>
      </c>
      <c r="AF461" s="6">
        <f>+AD461+SUM($D$18:$E$18)-SUM($AB$27:AB461)</f>
        <v>11990.188675218031</v>
      </c>
      <c r="AG461" s="10">
        <f t="shared" si="141"/>
        <v>7.5726768974115899E-4</v>
      </c>
      <c r="AH461" s="10">
        <f>+AD461/SUM(AB$27:AB461)-1</f>
        <v>3.7943311005638414E-2</v>
      </c>
      <c r="AI461" s="6">
        <f t="shared" si="142"/>
        <v>0</v>
      </c>
      <c r="AL461" s="6">
        <f t="shared" si="143"/>
        <v>0</v>
      </c>
      <c r="AM461" s="6">
        <f t="shared" si="144"/>
        <v>6459.425634724601</v>
      </c>
      <c r="AN461" s="6">
        <f t="shared" si="145"/>
        <v>6244.7333988945193</v>
      </c>
      <c r="AO461" s="5">
        <f t="shared" si="146"/>
        <v>0</v>
      </c>
      <c r="AP461" s="6">
        <f>+AN461+SUM($D$16:$E$18)-SUM($AL$27:AL461)</f>
        <v>26191.452925210306</v>
      </c>
      <c r="AQ461" s="10">
        <f t="shared" si="154"/>
        <v>5.7188514613915054E-4</v>
      </c>
      <c r="AR461" s="10">
        <f>+AN461/SUM(AL$27:AL461)-1</f>
        <v>-3.231644365065578E-2</v>
      </c>
    </row>
    <row r="462" spans="1:44" x14ac:dyDescent="0.25">
      <c r="A462" s="1">
        <v>40830</v>
      </c>
      <c r="B462">
        <v>7.0949999999999998</v>
      </c>
      <c r="G462">
        <f t="shared" si="147"/>
        <v>1818.4701824657766</v>
      </c>
      <c r="H462">
        <f t="shared" si="148"/>
        <v>1767.576150011414</v>
      </c>
      <c r="I462" s="5">
        <f t="shared" si="137"/>
        <v>0</v>
      </c>
      <c r="J462" s="6">
        <f>+H462+SUM($D$16:$E$16)-SUM($F$27:F462)</f>
        <v>7751.5533079061488</v>
      </c>
      <c r="K462" s="10">
        <f t="shared" si="149"/>
        <v>-1.4441817594899042E-3</v>
      </c>
      <c r="L462" s="10">
        <f>+H462/SUM(F$27:F462)-1</f>
        <v>-8.7006562335121274E-2</v>
      </c>
      <c r="M462">
        <v>5.4969999999999999</v>
      </c>
      <c r="R462">
        <f t="shared" si="150"/>
        <v>1545.5176803419606</v>
      </c>
      <c r="S462">
        <f t="shared" si="151"/>
        <v>1466.6649336969676</v>
      </c>
      <c r="T462" s="5">
        <f t="shared" si="138"/>
        <v>0</v>
      </c>
      <c r="U462" s="6">
        <f>+S462+SUM($D$17:$E$17)-SUM($Q$27:Q462)</f>
        <v>6453.4415652759144</v>
      </c>
      <c r="V462" s="10">
        <f t="shared" si="139"/>
        <v>2.320643837462999E-3</v>
      </c>
      <c r="W462" s="10">
        <f>+S462/SUM(Q$27:Q462)-1</f>
        <v>-9.0848197213712623E-2</v>
      </c>
      <c r="X462">
        <v>2.9830000000000001</v>
      </c>
      <c r="AC462">
        <f t="shared" si="152"/>
        <v>3092.3921993531299</v>
      </c>
      <c r="AD462">
        <f t="shared" si="153"/>
        <v>3007.1662291556477</v>
      </c>
      <c r="AE462" s="5">
        <f t="shared" si="140"/>
        <v>0</v>
      </c>
      <c r="AF462" s="6">
        <f>+AD462+SUM($D$18:$E$18)-SUM($AB$27:AB462)</f>
        <v>11983.131965997753</v>
      </c>
      <c r="AG462" s="10">
        <f t="shared" si="141"/>
        <v>-5.8854029835775368E-4</v>
      </c>
      <c r="AH462" s="10">
        <f>+AD462/SUM(AB$27:AB462)-1</f>
        <v>3.5513343387899576E-2</v>
      </c>
      <c r="AI462" s="6">
        <f t="shared" si="142"/>
        <v>0</v>
      </c>
      <c r="AL462" s="6">
        <f t="shared" si="143"/>
        <v>0</v>
      </c>
      <c r="AM462" s="6">
        <f t="shared" si="144"/>
        <v>6456.3800621608671</v>
      </c>
      <c r="AN462" s="6">
        <f t="shared" si="145"/>
        <v>6241.4073128640293</v>
      </c>
      <c r="AO462" s="5">
        <f t="shared" si="146"/>
        <v>0</v>
      </c>
      <c r="AP462" s="6">
        <f>+AN462+SUM($D$16:$E$18)-SUM($AL$27:AL462)</f>
        <v>26188.126839179818</v>
      </c>
      <c r="AQ462" s="10">
        <f t="shared" si="154"/>
        <v>-1.2699127612292305E-4</v>
      </c>
      <c r="AR462" s="10">
        <f>+AN462/SUM(AL$27:AL462)-1</f>
        <v>-3.2831853765566077E-2</v>
      </c>
    </row>
    <row r="463" spans="1:44" x14ac:dyDescent="0.25">
      <c r="A463" s="1">
        <v>40833</v>
      </c>
      <c r="B463">
        <v>7.19</v>
      </c>
      <c r="G463">
        <f t="shared" si="147"/>
        <v>1842.8189727877284</v>
      </c>
      <c r="H463">
        <f t="shared" si="148"/>
        <v>1791.2434839439136</v>
      </c>
      <c r="I463" s="5">
        <f t="shared" si="137"/>
        <v>0</v>
      </c>
      <c r="J463" s="6">
        <f>+H463+SUM($D$16:$E$16)-SUM($F$27:F463)</f>
        <v>7775.2206418386495</v>
      </c>
      <c r="K463" s="10">
        <f t="shared" si="149"/>
        <v>3.0532375889567032E-3</v>
      </c>
      <c r="L463" s="10">
        <f>+H463/SUM(F$27:F463)-1</f>
        <v>-7.4781844001342024E-2</v>
      </c>
      <c r="M463">
        <v>5.4370000000000003</v>
      </c>
      <c r="R463">
        <f t="shared" si="150"/>
        <v>1528.6482859776679</v>
      </c>
      <c r="S463">
        <f t="shared" si="151"/>
        <v>1450.6562205767534</v>
      </c>
      <c r="T463" s="5">
        <f t="shared" si="138"/>
        <v>0</v>
      </c>
      <c r="U463" s="6">
        <f>+S463+SUM($D$17:$E$17)-SUM($Q$27:Q463)</f>
        <v>6437.4328521556999</v>
      </c>
      <c r="V463" s="10">
        <f t="shared" si="139"/>
        <v>-2.4806474124369204E-3</v>
      </c>
      <c r="W463" s="10">
        <f>+S463/SUM(Q$27:Q463)-1</f>
        <v>-0.10077162966180742</v>
      </c>
      <c r="X463">
        <v>2.9769999999999999</v>
      </c>
      <c r="AC463">
        <f t="shared" si="152"/>
        <v>3086.1721681107165</v>
      </c>
      <c r="AD463">
        <f t="shared" si="153"/>
        <v>3001.117621252552</v>
      </c>
      <c r="AE463" s="5">
        <f t="shared" si="140"/>
        <v>0</v>
      </c>
      <c r="AF463" s="6">
        <f>+AD463+SUM($D$18:$E$18)-SUM($AB$27:AB463)</f>
        <v>11977.083358094656</v>
      </c>
      <c r="AG463" s="10">
        <f t="shared" si="141"/>
        <v>-5.0476018458778249E-4</v>
      </c>
      <c r="AH463" s="10">
        <f>+AD463/SUM(AB$27:AB463)-1</f>
        <v>3.3430514001266065E-2</v>
      </c>
      <c r="AI463" s="6">
        <f t="shared" si="142"/>
        <v>0</v>
      </c>
      <c r="AL463" s="6">
        <f t="shared" si="143"/>
        <v>0</v>
      </c>
      <c r="AM463" s="6">
        <f t="shared" si="144"/>
        <v>6457.6394268761123</v>
      </c>
      <c r="AN463" s="6">
        <f t="shared" si="145"/>
        <v>6243.0173257732185</v>
      </c>
      <c r="AO463" s="5">
        <f t="shared" si="146"/>
        <v>0</v>
      </c>
      <c r="AP463" s="6">
        <f>+AN463+SUM($D$16:$E$18)-SUM($AL$27:AL463)</f>
        <v>26189.736852089005</v>
      </c>
      <c r="AQ463" s="10">
        <f t="shared" si="154"/>
        <v>6.147873496531453E-5</v>
      </c>
      <c r="AR463" s="10">
        <f>+AN463/SUM(AL$27:AL463)-1</f>
        <v>-3.2582366250533346E-2</v>
      </c>
    </row>
    <row r="464" spans="1:44" x14ac:dyDescent="0.25">
      <c r="A464" s="1">
        <v>40834</v>
      </c>
      <c r="B464">
        <v>7.1040000000000001</v>
      </c>
      <c r="G464">
        <f t="shared" si="147"/>
        <v>1820.7769099699613</v>
      </c>
      <c r="H464">
        <f t="shared" si="148"/>
        <v>1769.8183184892296</v>
      </c>
      <c r="I464" s="5">
        <f t="shared" si="137"/>
        <v>0</v>
      </c>
      <c r="J464" s="6">
        <f>+H464+SUM($D$16:$E$16)-SUM($F$27:F464)</f>
        <v>7753.7954763839653</v>
      </c>
      <c r="K464" s="10">
        <f t="shared" si="149"/>
        <v>-2.7555700913997061E-3</v>
      </c>
      <c r="L464" s="10">
        <f>+H464/SUM(F$27:F464)-1</f>
        <v>-8.584843112455276E-2</v>
      </c>
      <c r="M464">
        <v>5.4219999999999997</v>
      </c>
      <c r="R464">
        <f t="shared" si="150"/>
        <v>1524.4309373865945</v>
      </c>
      <c r="S464">
        <f t="shared" si="151"/>
        <v>1446.6540422966996</v>
      </c>
      <c r="T464" s="5">
        <f t="shared" si="138"/>
        <v>0</v>
      </c>
      <c r="U464" s="6">
        <f>+S464+SUM($D$17:$E$17)-SUM($Q$27:Q464)</f>
        <v>6433.4306738756459</v>
      </c>
      <c r="V464" s="10">
        <f t="shared" si="139"/>
        <v>-6.2170408173090053E-4</v>
      </c>
      <c r="W464" s="10">
        <f>+S464/SUM(Q$27:Q464)-1</f>
        <v>-0.10325248777383123</v>
      </c>
      <c r="X464">
        <v>2.9889999999999999</v>
      </c>
      <c r="AC464">
        <f t="shared" si="152"/>
        <v>3098.6122305955428</v>
      </c>
      <c r="AD464">
        <f t="shared" si="153"/>
        <v>3013.2148370587429</v>
      </c>
      <c r="AE464" s="5">
        <f t="shared" si="140"/>
        <v>0</v>
      </c>
      <c r="AF464" s="6">
        <f>+AD464+SUM($D$18:$E$18)-SUM($AB$27:AB464)</f>
        <v>11989.180573900847</v>
      </c>
      <c r="AG464" s="10">
        <f t="shared" si="141"/>
        <v>1.0100301922015831E-3</v>
      </c>
      <c r="AH464" s="10">
        <f>+AD464/SUM(AB$27:AB464)-1</f>
        <v>3.7596172774532866E-2</v>
      </c>
      <c r="AI464" s="6">
        <f t="shared" si="142"/>
        <v>0</v>
      </c>
      <c r="AL464" s="6">
        <f t="shared" si="143"/>
        <v>0</v>
      </c>
      <c r="AM464" s="6">
        <f t="shared" si="144"/>
        <v>6443.8200779520985</v>
      </c>
      <c r="AN464" s="6">
        <f t="shared" si="145"/>
        <v>6229.6871978446725</v>
      </c>
      <c r="AO464" s="5">
        <f t="shared" si="146"/>
        <v>0</v>
      </c>
      <c r="AP464" s="6">
        <f>+AN464+SUM($D$16:$E$18)-SUM($AL$27:AL464)</f>
        <v>26176.406724160461</v>
      </c>
      <c r="AQ464" s="10">
        <f t="shared" si="154"/>
        <v>-5.0898288913048262E-4</v>
      </c>
      <c r="AR464" s="10">
        <f>+AN464/SUM(AL$27:AL464)-1</f>
        <v>-3.4648002167475878E-2</v>
      </c>
    </row>
    <row r="465" spans="1:44" x14ac:dyDescent="0.25">
      <c r="A465" s="1">
        <v>40835</v>
      </c>
      <c r="B465">
        <v>7.1059999999999999</v>
      </c>
      <c r="G465">
        <f t="shared" si="147"/>
        <v>1821.2895160820021</v>
      </c>
      <c r="H465">
        <f t="shared" si="148"/>
        <v>1770.3165781509663</v>
      </c>
      <c r="I465" s="5">
        <f t="shared" si="137"/>
        <v>0</v>
      </c>
      <c r="J465" s="6">
        <f>+H465+SUM($D$16:$E$16)-SUM($F$27:F465)</f>
        <v>7754.2937360457026</v>
      </c>
      <c r="K465" s="10">
        <f t="shared" si="149"/>
        <v>6.4260098587176628E-5</v>
      </c>
      <c r="L465" s="10">
        <f>+H465/SUM(F$27:F465)-1</f>
        <v>-8.5591068633315448E-2</v>
      </c>
      <c r="M465">
        <v>5.4539999999999997</v>
      </c>
      <c r="R465">
        <f t="shared" si="150"/>
        <v>1533.4279477142172</v>
      </c>
      <c r="S465">
        <f t="shared" si="151"/>
        <v>1455.1920226274804</v>
      </c>
      <c r="T465" s="5">
        <f t="shared" si="138"/>
        <v>0</v>
      </c>
      <c r="U465" s="6">
        <f>+S465+SUM($D$17:$E$17)-SUM($Q$27:Q465)</f>
        <v>6441.9686542064273</v>
      </c>
      <c r="V465" s="10">
        <f t="shared" si="139"/>
        <v>1.327127121374172E-3</v>
      </c>
      <c r="W465" s="10">
        <f>+S465/SUM(Q$27:Q465)-1</f>
        <v>-9.7959990468180824E-2</v>
      </c>
      <c r="X465">
        <v>2.976</v>
      </c>
      <c r="AC465">
        <f t="shared" si="152"/>
        <v>3085.1354962369805</v>
      </c>
      <c r="AD465">
        <f t="shared" si="153"/>
        <v>3000.1095199353695</v>
      </c>
      <c r="AE465" s="5">
        <f t="shared" si="140"/>
        <v>0</v>
      </c>
      <c r="AF465" s="6">
        <f>+AD465+SUM($D$18:$E$18)-SUM($AB$27:AB465)</f>
        <v>11976.075256777474</v>
      </c>
      <c r="AG465" s="10">
        <f t="shared" si="141"/>
        <v>-1.0930953156133016E-3</v>
      </c>
      <c r="AH465" s="10">
        <f>+AD465/SUM(AB$27:AB465)-1</f>
        <v>3.3083375770160517E-2</v>
      </c>
      <c r="AI465" s="6">
        <f t="shared" si="142"/>
        <v>0</v>
      </c>
      <c r="AL465" s="6">
        <f t="shared" si="143"/>
        <v>0</v>
      </c>
      <c r="AM465" s="6">
        <f t="shared" si="144"/>
        <v>6439.8529600332004</v>
      </c>
      <c r="AN465" s="6">
        <f t="shared" si="145"/>
        <v>6225.6181207138161</v>
      </c>
      <c r="AO465" s="5">
        <f t="shared" si="146"/>
        <v>0</v>
      </c>
      <c r="AP465" s="6">
        <f>+AN465+SUM($D$16:$E$18)-SUM($AL$27:AL465)</f>
        <v>26172.337647029603</v>
      </c>
      <c r="AQ465" s="10">
        <f t="shared" si="154"/>
        <v>-1.5544826964741798E-4</v>
      </c>
      <c r="AR465" s="10">
        <f>+AN465/SUM(AL$27:AL465)-1</f>
        <v>-3.5278546143899914E-2</v>
      </c>
    </row>
    <row r="466" spans="1:44" x14ac:dyDescent="0.25">
      <c r="A466" s="1">
        <v>40836</v>
      </c>
      <c r="B466">
        <v>6.9720000000000004</v>
      </c>
      <c r="G466">
        <f t="shared" si="147"/>
        <v>1786.944906575249</v>
      </c>
      <c r="H466">
        <f t="shared" si="148"/>
        <v>1736.9331808145987</v>
      </c>
      <c r="I466" s="5">
        <f t="shared" si="137"/>
        <v>0</v>
      </c>
      <c r="J466" s="6">
        <f>+H466+SUM($D$16:$E$16)-SUM($F$27:F466)</f>
        <v>7720.9103387093337</v>
      </c>
      <c r="K466" s="10">
        <f t="shared" si="149"/>
        <v>-4.3051499559768613E-3</v>
      </c>
      <c r="L466" s="10">
        <f>+H466/SUM(F$27:F466)-1</f>
        <v>-0.10283435554622489</v>
      </c>
      <c r="M466">
        <v>5.3719999999999999</v>
      </c>
      <c r="R466">
        <f t="shared" si="150"/>
        <v>1510.3731087496838</v>
      </c>
      <c r="S466">
        <f t="shared" si="151"/>
        <v>1433.3134480298543</v>
      </c>
      <c r="T466" s="5">
        <f t="shared" si="138"/>
        <v>0</v>
      </c>
      <c r="U466" s="6">
        <f>+S466+SUM($D$17:$E$17)-SUM($Q$27:Q466)</f>
        <v>6420.0900796088008</v>
      </c>
      <c r="V466" s="10">
        <f t="shared" si="139"/>
        <v>-3.3962559850924112E-3</v>
      </c>
      <c r="W466" s="10">
        <f>+S466/SUM(Q$27:Q466)-1</f>
        <v>-0.11152201481391033</v>
      </c>
      <c r="X466">
        <v>2.9860000000000002</v>
      </c>
      <c r="AC466">
        <f t="shared" si="152"/>
        <v>3095.5022149743363</v>
      </c>
      <c r="AD466">
        <f t="shared" si="153"/>
        <v>3010.1905331071953</v>
      </c>
      <c r="AE466" s="5">
        <f t="shared" si="140"/>
        <v>0</v>
      </c>
      <c r="AF466" s="6">
        <f>+AD466+SUM($D$18:$E$18)-SUM($AB$27:AB466)</f>
        <v>11986.156269949301</v>
      </c>
      <c r="AG466" s="10">
        <f t="shared" si="141"/>
        <v>8.4176267731117527E-4</v>
      </c>
      <c r="AH466" s="10">
        <f>+AD466/SUM(AB$27:AB466)-1</f>
        <v>3.6554758081216221E-2</v>
      </c>
      <c r="AI466" s="6">
        <f t="shared" si="142"/>
        <v>0</v>
      </c>
      <c r="AL466" s="6">
        <f t="shared" si="143"/>
        <v>0</v>
      </c>
      <c r="AM466" s="6">
        <f t="shared" si="144"/>
        <v>6392.8202302992686</v>
      </c>
      <c r="AN466" s="6">
        <f t="shared" si="145"/>
        <v>6180.4371619516478</v>
      </c>
      <c r="AO466" s="5">
        <f t="shared" si="146"/>
        <v>0</v>
      </c>
      <c r="AP466" s="6">
        <f>+AN466+SUM($D$16:$E$18)-SUM($AL$27:AL466)</f>
        <v>26127.156688267434</v>
      </c>
      <c r="AQ466" s="10">
        <f t="shared" si="154"/>
        <v>-1.7262867142971983E-3</v>
      </c>
      <c r="AR466" s="10">
        <f>+AN466/SUM(AL$27:AL466)-1</f>
        <v>-4.2279785117846802E-2</v>
      </c>
    </row>
    <row r="467" spans="1:44" x14ac:dyDescent="0.25">
      <c r="A467" s="1">
        <v>40837</v>
      </c>
      <c r="B467">
        <v>6.97</v>
      </c>
      <c r="G467">
        <f t="shared" si="147"/>
        <v>1786.4323004632079</v>
      </c>
      <c r="H467">
        <f t="shared" si="148"/>
        <v>1736.4349211528618</v>
      </c>
      <c r="I467" s="5">
        <f t="shared" si="137"/>
        <v>0</v>
      </c>
      <c r="J467" s="6">
        <f>+H467+SUM($D$16:$E$16)-SUM($F$27:F467)</f>
        <v>7720.4120790475981</v>
      </c>
      <c r="K467" s="10">
        <f t="shared" si="149"/>
        <v>-6.4533797166088647E-5</v>
      </c>
      <c r="L467" s="10">
        <f>+H467/SUM(F$27:F467)-1</f>
        <v>-0.10309171803746242</v>
      </c>
      <c r="M467">
        <v>5.4880000000000004</v>
      </c>
      <c r="R467">
        <f t="shared" si="150"/>
        <v>1542.9872711873165</v>
      </c>
      <c r="S467">
        <f t="shared" si="151"/>
        <v>1464.2636267289354</v>
      </c>
      <c r="T467" s="5">
        <f t="shared" si="138"/>
        <v>0</v>
      </c>
      <c r="U467" s="6">
        <f>+S467+SUM($D$17:$E$17)-SUM($Q$27:Q467)</f>
        <v>6451.0402583078821</v>
      </c>
      <c r="V467" s="10">
        <f t="shared" si="139"/>
        <v>4.8208324673486569E-3</v>
      </c>
      <c r="W467" s="10">
        <f>+S467/SUM(Q$27:Q467)-1</f>
        <v>-9.2336712080926864E-2</v>
      </c>
      <c r="X467">
        <v>3.0019999999999998</v>
      </c>
      <c r="AC467">
        <f t="shared" si="152"/>
        <v>3112.088964954105</v>
      </c>
      <c r="AD467">
        <f t="shared" si="153"/>
        <v>3026.3201541821163</v>
      </c>
      <c r="AE467" s="5">
        <f t="shared" si="140"/>
        <v>0</v>
      </c>
      <c r="AF467" s="6">
        <f>+AD467+SUM($D$18:$E$18)-SUM($AB$27:AB467)</f>
        <v>12002.285891024221</v>
      </c>
      <c r="AG467" s="10">
        <f t="shared" si="141"/>
        <v>1.3456875341564256E-3</v>
      </c>
      <c r="AH467" s="10">
        <f>+AD467/SUM(AB$27:AB467)-1</f>
        <v>4.2108969778904992E-2</v>
      </c>
      <c r="AI467" s="6">
        <f t="shared" si="142"/>
        <v>0</v>
      </c>
      <c r="AL467" s="6">
        <f t="shared" si="143"/>
        <v>0</v>
      </c>
      <c r="AM467" s="6">
        <f t="shared" si="144"/>
        <v>6441.5085366046296</v>
      </c>
      <c r="AN467" s="6">
        <f t="shared" si="145"/>
        <v>6227.0187020639132</v>
      </c>
      <c r="AO467" s="5">
        <f t="shared" si="146"/>
        <v>0</v>
      </c>
      <c r="AP467" s="6">
        <f>+AN467+SUM($D$16:$E$18)-SUM($AL$27:AL467)</f>
        <v>26173.738228379701</v>
      </c>
      <c r="AQ467" s="10">
        <f t="shared" si="154"/>
        <v>1.7828782774969021E-3</v>
      </c>
      <c r="AR467" s="10">
        <f>+AN467/SUM(AL$27:AL467)-1</f>
        <v>-3.5061512132158357E-2</v>
      </c>
    </row>
    <row r="468" spans="1:44" x14ac:dyDescent="0.25">
      <c r="A468" s="1">
        <v>40840</v>
      </c>
      <c r="B468">
        <v>7.1959999999999997</v>
      </c>
      <c r="G468">
        <f t="shared" si="147"/>
        <v>1844.3567911238515</v>
      </c>
      <c r="H468">
        <f t="shared" si="148"/>
        <v>1792.7382629291239</v>
      </c>
      <c r="I468" s="5">
        <f t="shared" si="137"/>
        <v>0</v>
      </c>
      <c r="J468" s="6">
        <f>+H468+SUM($D$16:$E$16)-SUM($F$27:F468)</f>
        <v>7776.7154208238599</v>
      </c>
      <c r="K468" s="10">
        <f t="shared" si="149"/>
        <v>7.292789711194736E-3</v>
      </c>
      <c r="L468" s="10">
        <f>+H468/SUM(F$27:F468)-1</f>
        <v>-7.4009756527629755E-2</v>
      </c>
      <c r="M468">
        <v>5.5490000000000004</v>
      </c>
      <c r="R468">
        <f t="shared" si="150"/>
        <v>1560.1378221243476</v>
      </c>
      <c r="S468">
        <f t="shared" si="151"/>
        <v>1480.5391517344867</v>
      </c>
      <c r="T468" s="5">
        <f t="shared" si="138"/>
        <v>0</v>
      </c>
      <c r="U468" s="6">
        <f>+S468+SUM($D$17:$E$17)-SUM($Q$27:Q468)</f>
        <v>6467.3157833134337</v>
      </c>
      <c r="V468" s="10">
        <f t="shared" si="139"/>
        <v>2.5229303110596568E-3</v>
      </c>
      <c r="W468" s="10">
        <f>+S468/SUM(Q$27:Q468)-1</f>
        <v>-8.2247889092030402E-2</v>
      </c>
      <c r="X468">
        <v>3.0110000000000001</v>
      </c>
      <c r="AC468">
        <f t="shared" si="152"/>
        <v>3121.4190118177253</v>
      </c>
      <c r="AD468">
        <f t="shared" si="153"/>
        <v>3035.3930660367596</v>
      </c>
      <c r="AE468" s="5">
        <f t="shared" si="140"/>
        <v>0</v>
      </c>
      <c r="AF468" s="6">
        <f>+AD468+SUM($D$18:$E$18)-SUM($AB$27:AB468)</f>
        <v>12011.358802878864</v>
      </c>
      <c r="AG468" s="10">
        <f t="shared" si="141"/>
        <v>7.5593198970769215E-4</v>
      </c>
      <c r="AH468" s="10">
        <f>+AD468/SUM(AB$27:AB468)-1</f>
        <v>4.5233213858855148E-2</v>
      </c>
      <c r="AI468" s="6">
        <f t="shared" si="142"/>
        <v>0</v>
      </c>
      <c r="AL468" s="6">
        <f t="shared" si="143"/>
        <v>0</v>
      </c>
      <c r="AM468" s="6">
        <f t="shared" si="144"/>
        <v>6525.9136250659249</v>
      </c>
      <c r="AN468" s="6">
        <f t="shared" si="145"/>
        <v>6308.6704807003698</v>
      </c>
      <c r="AO468" s="5">
        <f t="shared" si="146"/>
        <v>0</v>
      </c>
      <c r="AP468" s="6">
        <f>+AN468+SUM($D$16:$E$18)-SUM($AL$27:AL468)</f>
        <v>26255.390007016158</v>
      </c>
      <c r="AQ468" s="10">
        <f t="shared" si="154"/>
        <v>3.1196070627741435E-3</v>
      </c>
      <c r="AR468" s="10">
        <f>+AN468/SUM(AL$27:AL468)-1</f>
        <v>-2.2408756844452538E-2</v>
      </c>
    </row>
    <row r="469" spans="1:44" x14ac:dyDescent="0.25">
      <c r="A469" s="1">
        <v>40841</v>
      </c>
      <c r="B469">
        <v>7.2210000000000001</v>
      </c>
      <c r="G469">
        <f t="shared" si="147"/>
        <v>1850.7643675243651</v>
      </c>
      <c r="H469">
        <f t="shared" si="148"/>
        <v>1798.9665087008343</v>
      </c>
      <c r="I469" s="5">
        <f t="shared" si="137"/>
        <v>0</v>
      </c>
      <c r="J469" s="6">
        <f>+H469+SUM($D$16:$E$16)-SUM($F$27:F469)</f>
        <v>7782.94366659557</v>
      </c>
      <c r="K469" s="10">
        <f t="shared" si="149"/>
        <v>8.0088384808751911E-4</v>
      </c>
      <c r="L469" s="10">
        <f>+H469/SUM(F$27:F469)-1</f>
        <v>-7.0792725387161526E-2</v>
      </c>
      <c r="M469">
        <v>5.51</v>
      </c>
      <c r="R469">
        <f t="shared" si="150"/>
        <v>1549.1727157875571</v>
      </c>
      <c r="S469">
        <f t="shared" si="151"/>
        <v>1470.1334882063472</v>
      </c>
      <c r="T469" s="5">
        <f t="shared" si="138"/>
        <v>0</v>
      </c>
      <c r="U469" s="6">
        <f>+S469+SUM($D$17:$E$17)-SUM($Q$27:Q469)</f>
        <v>6456.9101197852942</v>
      </c>
      <c r="V469" s="10">
        <f t="shared" si="139"/>
        <v>-1.6089617202530437E-3</v>
      </c>
      <c r="W469" s="10">
        <f>+S469/SUM(Q$27:Q469)-1</f>
        <v>-8.8698120183292151E-2</v>
      </c>
      <c r="X469">
        <v>2.9729999999999999</v>
      </c>
      <c r="AC469">
        <f t="shared" si="152"/>
        <v>3082.0254806157745</v>
      </c>
      <c r="AD469">
        <f t="shared" si="153"/>
        <v>2997.0852159838214</v>
      </c>
      <c r="AE469" s="5">
        <f t="shared" si="140"/>
        <v>0</v>
      </c>
      <c r="AF469" s="6">
        <f>+AD469+SUM($D$18:$E$18)-SUM($AB$27:AB469)</f>
        <v>11973.050952825926</v>
      </c>
      <c r="AG469" s="10">
        <f t="shared" si="141"/>
        <v>-3.1893019500637276E-3</v>
      </c>
      <c r="AH469" s="10">
        <f>+AD469/SUM(AB$27:AB469)-1</f>
        <v>3.204196107684365E-2</v>
      </c>
      <c r="AI469" s="6">
        <f t="shared" si="142"/>
        <v>0</v>
      </c>
      <c r="AL469" s="6">
        <f t="shared" si="143"/>
        <v>0</v>
      </c>
      <c r="AM469" s="6">
        <f t="shared" si="144"/>
        <v>6481.9625639276965</v>
      </c>
      <c r="AN469" s="6">
        <f t="shared" si="145"/>
        <v>6266.1852128910032</v>
      </c>
      <c r="AO469" s="5">
        <f t="shared" si="146"/>
        <v>0</v>
      </c>
      <c r="AP469" s="6">
        <f>+AN469+SUM($D$16:$E$18)-SUM($AL$27:AL469)</f>
        <v>26212.904739206791</v>
      </c>
      <c r="AQ469" s="10">
        <f t="shared" si="154"/>
        <v>-1.6181541313236014E-3</v>
      </c>
      <c r="AR469" s="10">
        <f>+AN469/SUM(AL$27:AL469)-1</f>
        <v>-2.8992271691299365E-2</v>
      </c>
    </row>
    <row r="470" spans="1:44" x14ac:dyDescent="0.25">
      <c r="A470" s="1">
        <v>40842</v>
      </c>
      <c r="B470">
        <v>7.3019999999999996</v>
      </c>
      <c r="G470">
        <f t="shared" si="147"/>
        <v>1871.5249150620291</v>
      </c>
      <c r="H470">
        <f t="shared" si="148"/>
        <v>1819.1460250011758</v>
      </c>
      <c r="I470" s="5">
        <f t="shared" si="137"/>
        <v>0</v>
      </c>
      <c r="J470" s="6">
        <f>+H470+SUM($D$16:$E$16)-SUM($F$27:F470)</f>
        <v>7803.1231828959108</v>
      </c>
      <c r="K470" s="10">
        <f t="shared" si="149"/>
        <v>2.5927871464561658E-3</v>
      </c>
      <c r="L470" s="10">
        <f>+H470/SUM(F$27:F470)-1</f>
        <v>-6.036954449204468E-2</v>
      </c>
      <c r="M470">
        <v>5.5149999999999997</v>
      </c>
      <c r="R470">
        <f t="shared" si="150"/>
        <v>1550.5784986512481</v>
      </c>
      <c r="S470">
        <f t="shared" si="151"/>
        <v>1471.4675476330317</v>
      </c>
      <c r="T470" s="5">
        <f t="shared" si="138"/>
        <v>0</v>
      </c>
      <c r="U470" s="6">
        <f>+S470+SUM($D$17:$E$17)-SUM($Q$27:Q470)</f>
        <v>6458.2441792119789</v>
      </c>
      <c r="V470" s="10">
        <f t="shared" si="139"/>
        <v>2.0660957051221729E-4</v>
      </c>
      <c r="W470" s="10">
        <f>+S470/SUM(Q$27:Q470)-1</f>
        <v>-8.7871167479284251E-2</v>
      </c>
      <c r="X470">
        <v>3.0009999999999999</v>
      </c>
      <c r="AC470">
        <f t="shared" si="152"/>
        <v>3111.05229308037</v>
      </c>
      <c r="AD470">
        <f t="shared" si="153"/>
        <v>3025.3120528649338</v>
      </c>
      <c r="AE470" s="5">
        <f t="shared" si="140"/>
        <v>0</v>
      </c>
      <c r="AF470" s="6">
        <f>+AD470+SUM($D$18:$E$18)-SUM($AB$27:AB470)</f>
        <v>12001.277789707039</v>
      </c>
      <c r="AG470" s="10">
        <f t="shared" si="141"/>
        <v>2.357530840913169E-3</v>
      </c>
      <c r="AH470" s="10">
        <f>+AD470/SUM(AB$27:AB470)-1</f>
        <v>4.1761831547799444E-2</v>
      </c>
      <c r="AI470" s="6">
        <f t="shared" si="142"/>
        <v>0</v>
      </c>
      <c r="AL470" s="6">
        <f t="shared" si="143"/>
        <v>0</v>
      </c>
      <c r="AM470" s="6">
        <f t="shared" si="144"/>
        <v>6533.1557067936474</v>
      </c>
      <c r="AN470" s="6">
        <f t="shared" si="145"/>
        <v>6315.9256254991415</v>
      </c>
      <c r="AO470" s="5">
        <f t="shared" si="146"/>
        <v>0</v>
      </c>
      <c r="AP470" s="6">
        <f>+AN470+SUM($D$16:$E$18)-SUM($AL$27:AL470)</f>
        <v>26262.64515181493</v>
      </c>
      <c r="AQ470" s="10">
        <f t="shared" si="154"/>
        <v>1.8975543955546126E-3</v>
      </c>
      <c r="AR470" s="10">
        <f>+AN470/SUM(AL$27:AL470)-1</f>
        <v>-2.128449999115789E-2</v>
      </c>
    </row>
    <row r="471" spans="1:44" x14ac:dyDescent="0.25">
      <c r="A471" s="1">
        <v>40843</v>
      </c>
      <c r="B471">
        <v>7.4009999999999998</v>
      </c>
      <c r="G471">
        <f t="shared" si="147"/>
        <v>1896.8989176080634</v>
      </c>
      <c r="H471">
        <f t="shared" si="148"/>
        <v>1843.8098782571492</v>
      </c>
      <c r="I471" s="5">
        <f t="shared" si="137"/>
        <v>0</v>
      </c>
      <c r="J471" s="6">
        <f>+H471+SUM($D$16:$E$16)-SUM($F$27:F471)</f>
        <v>7827.7870361518844</v>
      </c>
      <c r="K471" s="10">
        <f t="shared" si="149"/>
        <v>3.1607668721718163E-3</v>
      </c>
      <c r="L471" s="10">
        <f>+H471/SUM(F$27:F471)-1</f>
        <v>-4.7630101175790474E-2</v>
      </c>
      <c r="M471">
        <v>5.7220000000000004</v>
      </c>
      <c r="R471">
        <f t="shared" si="150"/>
        <v>1608.7779092080584</v>
      </c>
      <c r="S471">
        <f t="shared" si="151"/>
        <v>1526.6976078977711</v>
      </c>
      <c r="T471" s="5">
        <f t="shared" si="138"/>
        <v>0</v>
      </c>
      <c r="U471" s="6">
        <f>+S471+SUM($D$17:$E$17)-SUM($Q$27:Q471)</f>
        <v>6513.4742394767181</v>
      </c>
      <c r="V471" s="10">
        <f t="shared" si="139"/>
        <v>8.551869321156369E-3</v>
      </c>
      <c r="W471" s="10">
        <f>+S471/SUM(Q$27:Q471)-1</f>
        <v>-5.3635325533357148E-2</v>
      </c>
      <c r="X471">
        <v>3.0059999999999998</v>
      </c>
      <c r="AC471">
        <f t="shared" si="152"/>
        <v>3116.2356524490478</v>
      </c>
      <c r="AD471">
        <f t="shared" si="153"/>
        <v>3030.3525594508469</v>
      </c>
      <c r="AE471" s="5">
        <f t="shared" si="140"/>
        <v>0</v>
      </c>
      <c r="AF471" s="6">
        <f>+AD471+SUM($D$18:$E$18)-SUM($AB$27:AB471)</f>
        <v>12006.318296292951</v>
      </c>
      <c r="AG471" s="10">
        <f t="shared" si="141"/>
        <v>4.1999749311982804E-4</v>
      </c>
      <c r="AH471" s="10">
        <f>+AD471/SUM(AB$27:AB471)-1</f>
        <v>4.3497522703327407E-2</v>
      </c>
      <c r="AI471" s="6">
        <f t="shared" si="142"/>
        <v>0</v>
      </c>
      <c r="AL471" s="6">
        <f t="shared" si="143"/>
        <v>0</v>
      </c>
      <c r="AM471" s="6">
        <f t="shared" si="144"/>
        <v>6621.9124792651692</v>
      </c>
      <c r="AN471" s="6">
        <f t="shared" si="145"/>
        <v>6400.8600456057666</v>
      </c>
      <c r="AO471" s="5">
        <f t="shared" si="146"/>
        <v>0</v>
      </c>
      <c r="AP471" s="6">
        <f>+AN471+SUM($D$16:$E$18)-SUM($AL$27:AL471)</f>
        <v>26347.579571921557</v>
      </c>
      <c r="AQ471" s="10">
        <f t="shared" si="154"/>
        <v>3.234039054925697E-3</v>
      </c>
      <c r="AR471" s="10">
        <f>+AN471/SUM(AL$27:AL471)-1</f>
        <v>-8.1230667553054969E-3</v>
      </c>
    </row>
    <row r="472" spans="1:44" x14ac:dyDescent="0.25">
      <c r="A472" s="1">
        <v>40844</v>
      </c>
      <c r="B472">
        <v>7.492</v>
      </c>
      <c r="G472">
        <f t="shared" si="147"/>
        <v>1920.2224957059329</v>
      </c>
      <c r="H472">
        <f t="shared" si="148"/>
        <v>1866.4806928661751</v>
      </c>
      <c r="I472" s="5">
        <f t="shared" si="137"/>
        <v>0</v>
      </c>
      <c r="J472" s="6">
        <f>+H472+SUM($D$16:$E$16)-SUM($F$27:F472)</f>
        <v>7850.4578507609103</v>
      </c>
      <c r="K472" s="10">
        <f t="shared" si="149"/>
        <v>2.8961971633008066E-3</v>
      </c>
      <c r="L472" s="10">
        <f>+H472/SUM(F$27:F472)-1</f>
        <v>-3.592010782448618E-2</v>
      </c>
      <c r="M472">
        <v>5.7039999999999997</v>
      </c>
      <c r="R472">
        <f t="shared" si="150"/>
        <v>1603.7170908987705</v>
      </c>
      <c r="S472">
        <f t="shared" si="151"/>
        <v>1521.8949939617066</v>
      </c>
      <c r="T472" s="5">
        <f t="shared" si="138"/>
        <v>0</v>
      </c>
      <c r="U472" s="6">
        <f>+S472+SUM($D$17:$E$17)-SUM($Q$27:Q472)</f>
        <v>6508.6716255406536</v>
      </c>
      <c r="V472" s="10">
        <f t="shared" si="139"/>
        <v>-7.3733521612118214E-4</v>
      </c>
      <c r="W472" s="10">
        <f>+S472/SUM(Q$27:Q472)-1</f>
        <v>-5.6612355267785741E-2</v>
      </c>
      <c r="X472">
        <v>3.004</v>
      </c>
      <c r="AC472">
        <f t="shared" si="152"/>
        <v>3114.1623087015769</v>
      </c>
      <c r="AD472">
        <f t="shared" si="153"/>
        <v>3028.3363568164818</v>
      </c>
      <c r="AE472" s="5">
        <f t="shared" si="140"/>
        <v>0</v>
      </c>
      <c r="AF472" s="6">
        <f>+AD472+SUM($D$18:$E$18)-SUM($AB$27:AB472)</f>
        <v>12004.302093658587</v>
      </c>
      <c r="AG472" s="10">
        <f t="shared" si="141"/>
        <v>-1.6792846771240821E-4</v>
      </c>
      <c r="AH472" s="10">
        <f>+AD472/SUM(AB$27:AB472)-1</f>
        <v>4.2803246241116311E-2</v>
      </c>
      <c r="AI472" s="6">
        <f t="shared" si="142"/>
        <v>0</v>
      </c>
      <c r="AL472" s="6">
        <f t="shared" si="143"/>
        <v>0</v>
      </c>
      <c r="AM472" s="6">
        <f t="shared" si="144"/>
        <v>6638.1018953062803</v>
      </c>
      <c r="AN472" s="6">
        <f t="shared" si="145"/>
        <v>6416.7120436443638</v>
      </c>
      <c r="AO472" s="5">
        <f t="shared" si="146"/>
        <v>0</v>
      </c>
      <c r="AP472" s="6">
        <f>+AN472+SUM($D$16:$E$18)-SUM($AL$27:AL472)</f>
        <v>26363.431569960154</v>
      </c>
      <c r="AQ472" s="10">
        <f t="shared" si="154"/>
        <v>6.0164911905191687E-4</v>
      </c>
      <c r="AR472" s="10">
        <f>+AN472/SUM(AL$27:AL472)-1</f>
        <v>-5.6666419798381273E-3</v>
      </c>
    </row>
    <row r="473" spans="1:44" x14ac:dyDescent="0.25">
      <c r="A473" s="1">
        <v>40849</v>
      </c>
      <c r="B473">
        <v>7.4390000000000001</v>
      </c>
      <c r="G473">
        <f t="shared" si="147"/>
        <v>1906.638433736844</v>
      </c>
      <c r="H473">
        <f t="shared" si="148"/>
        <v>1853.2768118301492</v>
      </c>
      <c r="I473" s="5">
        <f t="shared" si="137"/>
        <v>0</v>
      </c>
      <c r="J473" s="6">
        <f>+H473+SUM($D$16:$E$16)-SUM($F$27:F473)</f>
        <v>7837.2539697248858</v>
      </c>
      <c r="K473" s="10">
        <f t="shared" si="149"/>
        <v>-1.6819249637451961E-3</v>
      </c>
      <c r="L473" s="10">
        <f>+H473/SUM(F$27:F473)-1</f>
        <v>-4.2740213842278663E-2</v>
      </c>
      <c r="M473">
        <v>5.4279999999999999</v>
      </c>
      <c r="R473">
        <f t="shared" si="150"/>
        <v>1526.1178768230236</v>
      </c>
      <c r="S473">
        <f t="shared" si="151"/>
        <v>1448.2549136087209</v>
      </c>
      <c r="T473" s="5">
        <f t="shared" si="138"/>
        <v>0</v>
      </c>
      <c r="U473" s="6">
        <f>+S473+SUM($D$17:$E$17)-SUM($Q$27:Q473)</f>
        <v>6435.0315451876677</v>
      </c>
      <c r="V473" s="10">
        <f t="shared" si="139"/>
        <v>-1.1314148967665694E-2</v>
      </c>
      <c r="W473" s="10">
        <f>+S473/SUM(Q$27:Q473)-1</f>
        <v>-0.10226014452902177</v>
      </c>
      <c r="X473">
        <v>2.9750000000000001</v>
      </c>
      <c r="AC473">
        <f t="shared" si="152"/>
        <v>3084.098824363246</v>
      </c>
      <c r="AD473">
        <f t="shared" si="153"/>
        <v>2999.1014186181869</v>
      </c>
      <c r="AE473" s="5">
        <f t="shared" si="140"/>
        <v>0</v>
      </c>
      <c r="AF473" s="6">
        <f>+AD473+SUM($D$18:$E$18)-SUM($AB$27:AB473)</f>
        <v>11975.067155460292</v>
      </c>
      <c r="AG473" s="10">
        <f t="shared" si="141"/>
        <v>-2.4353717500776861E-3</v>
      </c>
      <c r="AH473" s="10">
        <f>+AD473/SUM(AB$27:AB473)-1</f>
        <v>3.2736237539054969E-2</v>
      </c>
      <c r="AI473" s="6">
        <f t="shared" si="142"/>
        <v>0</v>
      </c>
      <c r="AL473" s="6">
        <f t="shared" si="143"/>
        <v>0</v>
      </c>
      <c r="AM473" s="6">
        <f t="shared" si="144"/>
        <v>6516.8551349231129</v>
      </c>
      <c r="AN473" s="6">
        <f t="shared" si="145"/>
        <v>6300.6331440570575</v>
      </c>
      <c r="AO473" s="5">
        <f t="shared" si="146"/>
        <v>0</v>
      </c>
      <c r="AP473" s="6">
        <f>+AN473+SUM($D$16:$E$18)-SUM($AL$27:AL473)</f>
        <v>26247.352670372846</v>
      </c>
      <c r="AQ473" s="10">
        <f t="shared" si="154"/>
        <v>-4.4030269458386062E-3</v>
      </c>
      <c r="AR473" s="10">
        <f>+AN473/SUM(AL$27:AL473)-1</f>
        <v>-2.3654222104499301E-2</v>
      </c>
    </row>
    <row r="474" spans="1:44" x14ac:dyDescent="0.25">
      <c r="A474" s="1">
        <v>40850</v>
      </c>
      <c r="B474">
        <v>7.452</v>
      </c>
      <c r="G474">
        <f t="shared" si="147"/>
        <v>1909.9703734651112</v>
      </c>
      <c r="H474">
        <f t="shared" si="148"/>
        <v>1856.5154996314386</v>
      </c>
      <c r="I474" s="5">
        <f t="shared" si="137"/>
        <v>0</v>
      </c>
      <c r="J474" s="6">
        <f>+H474+SUM($D$16:$E$16)-SUM($F$27:F474)</f>
        <v>7840.4926575261734</v>
      </c>
      <c r="K474" s="10">
        <f t="shared" si="149"/>
        <v>4.1324267578901619E-4</v>
      </c>
      <c r="L474" s="10">
        <f>+H474/SUM(F$27:F474)-1</f>
        <v>-4.1067357649235192E-2</v>
      </c>
      <c r="M474">
        <v>5.53</v>
      </c>
      <c r="R474">
        <f t="shared" si="150"/>
        <v>1554.7958472423215</v>
      </c>
      <c r="S474">
        <f t="shared" si="151"/>
        <v>1475.4697259130853</v>
      </c>
      <c r="T474" s="5">
        <f t="shared" si="138"/>
        <v>0</v>
      </c>
      <c r="U474" s="6">
        <f>+S474+SUM($D$17:$E$17)-SUM($Q$27:Q474)</f>
        <v>6462.2463574920321</v>
      </c>
      <c r="V474" s="10">
        <f t="shared" si="139"/>
        <v>4.2291653293784481E-3</v>
      </c>
      <c r="W474" s="10">
        <f>+S474/SUM(Q$27:Q474)-1</f>
        <v>-8.5390309367260553E-2</v>
      </c>
      <c r="X474">
        <v>3.0179999999999998</v>
      </c>
      <c r="AC474">
        <f t="shared" si="152"/>
        <v>3128.6757149338741</v>
      </c>
      <c r="AD474">
        <f t="shared" si="153"/>
        <v>3042.4497752570378</v>
      </c>
      <c r="AE474" s="5">
        <f t="shared" si="140"/>
        <v>0</v>
      </c>
      <c r="AF474" s="6">
        <f>+AD474+SUM($D$18:$E$18)-SUM($AB$27:AB474)</f>
        <v>12018.415512099144</v>
      </c>
      <c r="AG474" s="10">
        <f t="shared" si="141"/>
        <v>3.6198842207817439E-3</v>
      </c>
      <c r="AH474" s="10">
        <f>+AD474/SUM(AB$27:AB474)-1</f>
        <v>4.7663181476594207E-2</v>
      </c>
      <c r="AI474" s="6">
        <f t="shared" si="142"/>
        <v>0</v>
      </c>
      <c r="AL474" s="6">
        <f t="shared" si="143"/>
        <v>0</v>
      </c>
      <c r="AM474" s="6">
        <f t="shared" si="144"/>
        <v>6593.4419356413073</v>
      </c>
      <c r="AN474" s="6">
        <f t="shared" si="145"/>
        <v>6374.4350008015617</v>
      </c>
      <c r="AO474" s="5">
        <f t="shared" si="146"/>
        <v>0</v>
      </c>
      <c r="AP474" s="6">
        <f>+AN474+SUM($D$16:$E$18)-SUM($AL$27:AL474)</f>
        <v>26321.154527117349</v>
      </c>
      <c r="AQ474" s="10">
        <f t="shared" si="154"/>
        <v>2.811782874690083E-3</v>
      </c>
      <c r="AR474" s="10">
        <f>+AN474/SUM(AL$27:AL474)-1</f>
        <v>-1.2217890296907785E-2</v>
      </c>
    </row>
    <row r="475" spans="1:44" x14ac:dyDescent="0.25">
      <c r="A475" s="1">
        <v>40851</v>
      </c>
      <c r="B475">
        <v>7.55</v>
      </c>
      <c r="G475">
        <f t="shared" si="147"/>
        <v>1935.0880729551247</v>
      </c>
      <c r="H475">
        <f t="shared" si="148"/>
        <v>1880.9302230565436</v>
      </c>
      <c r="I475" s="5">
        <f t="shared" si="137"/>
        <v>0</v>
      </c>
      <c r="J475" s="6">
        <f>+H475+SUM($D$16:$E$16)-SUM($F$27:F475)</f>
        <v>7864.9073809512802</v>
      </c>
      <c r="K475" s="10">
        <f t="shared" si="149"/>
        <v>3.1139272098763549E-3</v>
      </c>
      <c r="L475" s="10">
        <f>+H475/SUM(F$27:F475)-1</f>
        <v>-2.8456595578599697E-2</v>
      </c>
      <c r="M475">
        <v>5.47</v>
      </c>
      <c r="R475">
        <f t="shared" si="150"/>
        <v>1537.9264528780286</v>
      </c>
      <c r="S475">
        <f t="shared" si="151"/>
        <v>1459.4610127928709</v>
      </c>
      <c r="T475" s="5">
        <f t="shared" si="138"/>
        <v>0</v>
      </c>
      <c r="U475" s="6">
        <f>+S475+SUM($D$17:$E$17)-SUM($Q$27:Q475)</f>
        <v>6446.2376443718176</v>
      </c>
      <c r="V475" s="10">
        <f t="shared" si="139"/>
        <v>-2.4772675374182818E-3</v>
      </c>
      <c r="W475" s="10">
        <f>+S475/SUM(Q$27:Q475)-1</f>
        <v>-9.5313741815355457E-2</v>
      </c>
      <c r="X475">
        <v>3.0009999999999999</v>
      </c>
      <c r="AC475">
        <f t="shared" si="152"/>
        <v>3111.05229308037</v>
      </c>
      <c r="AD475">
        <f t="shared" si="153"/>
        <v>3025.3120528649338</v>
      </c>
      <c r="AE475" s="5">
        <f t="shared" si="140"/>
        <v>0</v>
      </c>
      <c r="AF475" s="6">
        <f>+AD475+SUM($D$18:$E$18)-SUM($AB$27:AB475)</f>
        <v>12001.277789707039</v>
      </c>
      <c r="AG475" s="10">
        <f t="shared" si="141"/>
        <v>-1.4259552247009033E-3</v>
      </c>
      <c r="AH475" s="10">
        <f>+AD475/SUM(AB$27:AB475)-1</f>
        <v>4.1761831547799444E-2</v>
      </c>
      <c r="AI475" s="6">
        <f t="shared" si="142"/>
        <v>0</v>
      </c>
      <c r="AL475" s="6">
        <f t="shared" si="143"/>
        <v>0</v>
      </c>
      <c r="AM475" s="6">
        <f t="shared" si="144"/>
        <v>6584.0668189135231</v>
      </c>
      <c r="AN475" s="6">
        <f t="shared" si="145"/>
        <v>6365.7032887143487</v>
      </c>
      <c r="AO475" s="5">
        <f t="shared" si="146"/>
        <v>0</v>
      </c>
      <c r="AP475" s="6">
        <f>+AN475+SUM($D$16:$E$18)-SUM($AL$27:AL475)</f>
        <v>26312.422815030139</v>
      </c>
      <c r="AQ475" s="10">
        <f t="shared" si="154"/>
        <v>-3.3173742733105804E-4</v>
      </c>
      <c r="AR475" s="10">
        <f>+AN475/SUM(AL$27:AL475)-1</f>
        <v>-1.3570955938920437E-2</v>
      </c>
    </row>
    <row r="476" spans="1:44" x14ac:dyDescent="0.25">
      <c r="A476" s="1">
        <v>40854</v>
      </c>
      <c r="B476">
        <v>7.556</v>
      </c>
      <c r="G476">
        <f t="shared" si="147"/>
        <v>1936.6258912912479</v>
      </c>
      <c r="H476">
        <f t="shared" si="148"/>
        <v>1882.4250020417539</v>
      </c>
      <c r="I476" s="5">
        <f t="shared" ref="I476:I539" si="155">+C476*(MAX($A:$A)-$A476)</f>
        <v>0</v>
      </c>
      <c r="J476" s="6">
        <f>+H476+SUM($D$16:$E$16)-SUM($F$27:F476)</f>
        <v>7866.4021599364887</v>
      </c>
      <c r="K476" s="10">
        <f t="shared" si="149"/>
        <v>1.9005678170214146E-4</v>
      </c>
      <c r="L476" s="10">
        <f>+H476/SUM(F$27:F476)-1</f>
        <v>-2.7684508104887429E-2</v>
      </c>
      <c r="M476">
        <v>5.4550000000000001</v>
      </c>
      <c r="R476">
        <f t="shared" si="150"/>
        <v>1533.7091042869556</v>
      </c>
      <c r="S476">
        <f t="shared" si="151"/>
        <v>1455.4588345128175</v>
      </c>
      <c r="T476" s="5">
        <f t="shared" ref="T476:T539" si="156">+N476*(MAX($A:$A)-$A476)</f>
        <v>0</v>
      </c>
      <c r="U476" s="6">
        <f>+S476+SUM($D$17:$E$17)-SUM($Q$27:Q476)</f>
        <v>6442.2354660917645</v>
      </c>
      <c r="V476" s="10">
        <f t="shared" ref="V476:V539" si="157">+U476/U475-1</f>
        <v>-6.2085490806373933E-4</v>
      </c>
      <c r="W476" s="10">
        <f>+S476/SUM(Q$27:Q476)-1</f>
        <v>-9.7794599927379045E-2</v>
      </c>
      <c r="X476">
        <v>3.0110000000000001</v>
      </c>
      <c r="AC476">
        <f t="shared" si="152"/>
        <v>3121.4190118177257</v>
      </c>
      <c r="AD476">
        <f t="shared" si="153"/>
        <v>3035.3930660367596</v>
      </c>
      <c r="AE476" s="5">
        <f t="shared" ref="AE476:AE539" si="158">+Y476*(MAX($A:$A)-$A476)</f>
        <v>0</v>
      </c>
      <c r="AF476" s="6">
        <f>+AD476+SUM($D$18:$E$18)-SUM($AB$27:AB476)</f>
        <v>12011.358802878864</v>
      </c>
      <c r="AG476" s="10">
        <f t="shared" ref="AG476:AG539" si="159">+AF476/AF475-1</f>
        <v>8.3999498623965607E-4</v>
      </c>
      <c r="AH476" s="10">
        <f>+AD476/SUM(AB$27:AB476)-1</f>
        <v>4.5233213858855148E-2</v>
      </c>
      <c r="AI476" s="6">
        <f t="shared" ref="AI476:AI539" si="160">+C476+N476+Y476</f>
        <v>0</v>
      </c>
      <c r="AL476" s="6">
        <f t="shared" ref="AL476:AL539" si="161">+F476+Q476+AB476</f>
        <v>0</v>
      </c>
      <c r="AM476" s="6">
        <f t="shared" ref="AM476:AM539" si="162">+G476+R476+AC476</f>
        <v>6591.754007395929</v>
      </c>
      <c r="AN476" s="6">
        <f t="shared" ref="AN476:AN539" si="163">+H476+S476+AD476</f>
        <v>6373.2769025913312</v>
      </c>
      <c r="AO476" s="5">
        <f t="shared" ref="AO476:AO539" si="164">+AI476*(MAX($A:$A)-$A476)</f>
        <v>0</v>
      </c>
      <c r="AP476" s="6">
        <f>+AN476+SUM($D$16:$E$18)-SUM($AL$27:AL476)</f>
        <v>26319.996428907118</v>
      </c>
      <c r="AQ476" s="10">
        <f t="shared" si="154"/>
        <v>2.8783415081989894E-4</v>
      </c>
      <c r="AR476" s="10">
        <f>+AN476/SUM(AL$27:AL476)-1</f>
        <v>-1.2397349134153912E-2</v>
      </c>
    </row>
    <row r="477" spans="1:44" x14ac:dyDescent="0.25">
      <c r="A477" s="1">
        <v>40855</v>
      </c>
      <c r="B477">
        <v>7.5369999999999999</v>
      </c>
      <c r="C477">
        <f>+$C$16</f>
        <v>60</v>
      </c>
      <c r="D477" s="7">
        <f>+$H$16</f>
        <v>0.66694736842105262</v>
      </c>
      <c r="E477" s="7">
        <f>+$J$16</f>
        <v>0.46199999999999997</v>
      </c>
      <c r="F477" s="6">
        <f>+C477-D477-E477</f>
        <v>58.871052631578941</v>
      </c>
      <c r="G477">
        <f t="shared" ref="G477:G540" si="165">+(B477/B476*G476)+F477</f>
        <v>1990.6271858584366</v>
      </c>
      <c r="H477">
        <f t="shared" ref="H477:H540" si="166">+($B477/$B476*H476)+F477</f>
        <v>1936.5625878868332</v>
      </c>
      <c r="I477" s="5">
        <f t="shared" si="155"/>
        <v>254280</v>
      </c>
      <c r="J477" s="6">
        <f>+H477+SUM($D$16:$E$16)-SUM($F$27:F477)</f>
        <v>7861.6686931499908</v>
      </c>
      <c r="K477" s="10">
        <f t="shared" ref="K477:K540" si="167">+J477/J476-1</f>
        <v>-6.017321121217778E-4</v>
      </c>
      <c r="L477" s="10">
        <f>+H477/SUM(F$27:F477)-1</f>
        <v>-2.9240305463817617E-2</v>
      </c>
      <c r="M477">
        <v>5.4969999999999999</v>
      </c>
      <c r="N477">
        <f>+$C$17</f>
        <v>50</v>
      </c>
      <c r="O477" s="7">
        <f>+$H$17</f>
        <v>0.5557894736842105</v>
      </c>
      <c r="P477" s="7">
        <f>+$J$17</f>
        <v>0.38500000000000001</v>
      </c>
      <c r="Q477" s="6">
        <f>+N477-O477-P477</f>
        <v>49.059210526315795</v>
      </c>
      <c r="R477">
        <f t="shared" ref="R477:R540" si="168">+($M477/$M476*R476)+N477</f>
        <v>1595.5176803419604</v>
      </c>
      <c r="S477">
        <f t="shared" ref="S477:S540" si="169">+($M477/$M476*S476)+Q477</f>
        <v>1515.7241442232832</v>
      </c>
      <c r="T477" s="5">
        <f t="shared" si="156"/>
        <v>211900</v>
      </c>
      <c r="U477" s="6">
        <f>+S477+SUM($D$17:$E$17)-SUM($Q$27:Q477)</f>
        <v>6453.4415652759144</v>
      </c>
      <c r="V477" s="10">
        <f t="shared" si="157"/>
        <v>1.7394737033646912E-3</v>
      </c>
      <c r="W477" s="10">
        <f>+S477/SUM(Q$27:Q477)-1</f>
        <v>-8.8166979898744446E-2</v>
      </c>
      <c r="X477">
        <v>3.0219999999999998</v>
      </c>
      <c r="Y477">
        <f>+$C$18</f>
        <v>90</v>
      </c>
      <c r="Z477" s="7">
        <f>+$H$18</f>
        <v>1.0004210526315789</v>
      </c>
      <c r="AA477" s="7">
        <f>+$J$18</f>
        <v>0.69300000000000006</v>
      </c>
      <c r="AB477" s="6">
        <f>+Y477-Z477-AA477</f>
        <v>88.306578947368422</v>
      </c>
      <c r="AC477">
        <f t="shared" ref="AC477:AC540" si="170">+(X477/X476*AC476)+AB477</f>
        <v>3221.1289813761846</v>
      </c>
      <c r="AD477">
        <f t="shared" ref="AD477:AD540" si="171">+($X477/$X476*AD476)+AB477</f>
        <v>3134.788759473136</v>
      </c>
      <c r="AE477" s="5">
        <f t="shared" si="158"/>
        <v>381420</v>
      </c>
      <c r="AF477" s="6">
        <f>+AD477+SUM($D$18:$E$18)-SUM($AB$27:AB477)</f>
        <v>12022.447917367872</v>
      </c>
      <c r="AG477" s="10">
        <f t="shared" si="159"/>
        <v>9.2321898554481585E-4</v>
      </c>
      <c r="AH477" s="10">
        <f>+AD477/SUM(AB$27:AB477)-1</f>
        <v>4.7604175087104128E-2</v>
      </c>
      <c r="AI477" s="6">
        <f t="shared" si="160"/>
        <v>200</v>
      </c>
      <c r="AL477" s="6">
        <f t="shared" si="161"/>
        <v>196.23684210526315</v>
      </c>
      <c r="AM477" s="6">
        <f t="shared" si="162"/>
        <v>6807.2738475765818</v>
      </c>
      <c r="AN477" s="6">
        <f t="shared" si="163"/>
        <v>6587.0754915832531</v>
      </c>
      <c r="AO477" s="5">
        <f t="shared" si="164"/>
        <v>847600</v>
      </c>
      <c r="AP477" s="6">
        <f>+AN477+SUM($D$16:$E$18)-SUM($AL$27:AL477)</f>
        <v>26337.558175793776</v>
      </c>
      <c r="AQ477" s="10">
        <f t="shared" ref="AQ477:AQ540" si="172">+AP477/AP476-1</f>
        <v>6.6723971388427117E-4</v>
      </c>
      <c r="AR477" s="10">
        <f>+AN477/SUM(AL$27:AL477)-1</f>
        <v>-9.3904295967397466E-3</v>
      </c>
    </row>
    <row r="478" spans="1:44" x14ac:dyDescent="0.25">
      <c r="A478" s="1">
        <v>40856</v>
      </c>
      <c r="B478">
        <v>7.5650000000000004</v>
      </c>
      <c r="G478">
        <f t="shared" si="165"/>
        <v>1998.0223777390306</v>
      </c>
      <c r="H478">
        <f t="shared" si="166"/>
        <v>1943.7569294631674</v>
      </c>
      <c r="I478" s="5">
        <f t="shared" si="155"/>
        <v>0</v>
      </c>
      <c r="J478" s="6">
        <f>+H478+SUM($D$16:$E$16)-SUM($F$27:F478)</f>
        <v>7868.8630347263233</v>
      </c>
      <c r="K478" s="10">
        <f t="shared" si="167"/>
        <v>9.151163521556871E-4</v>
      </c>
      <c r="L478" s="10">
        <f>+H478/SUM(F$27:F478)-1</f>
        <v>-2.5633927402651024E-2</v>
      </c>
      <c r="M478">
        <v>5.3920000000000003</v>
      </c>
      <c r="R478">
        <f t="shared" si="168"/>
        <v>1565.0411738045937</v>
      </c>
      <c r="S478">
        <f t="shared" si="169"/>
        <v>1486.771800191367</v>
      </c>
      <c r="T478" s="5">
        <f t="shared" si="156"/>
        <v>0</v>
      </c>
      <c r="U478" s="6">
        <f>+S478+SUM($D$17:$E$17)-SUM($Q$27:Q478)</f>
        <v>6424.4892212439981</v>
      </c>
      <c r="V478" s="10">
        <f t="shared" si="157"/>
        <v>-4.4863417045101217E-3</v>
      </c>
      <c r="W478" s="10">
        <f>+S478/SUM(Q$27:Q478)-1</f>
        <v>-0.10558420149427494</v>
      </c>
      <c r="X478">
        <v>3.0070000000000001</v>
      </c>
      <c r="AC478">
        <f t="shared" si="170"/>
        <v>3205.1405847115116</v>
      </c>
      <c r="AD478">
        <f t="shared" si="171"/>
        <v>3119.2289211567577</v>
      </c>
      <c r="AE478" s="5">
        <f t="shared" si="158"/>
        <v>0</v>
      </c>
      <c r="AF478" s="6">
        <f>+AD478+SUM($D$18:$E$18)-SUM($AB$27:AB478)</f>
        <v>12006.888079051494</v>
      </c>
      <c r="AG478" s="10">
        <f t="shared" si="159"/>
        <v>-1.2942321250483113E-3</v>
      </c>
      <c r="AH478" s="10">
        <f>+AD478/SUM(AB$27:AB478)-1</f>
        <v>4.2404286726314799E-2</v>
      </c>
      <c r="AI478" s="6">
        <f t="shared" si="160"/>
        <v>0</v>
      </c>
      <c r="AL478" s="6">
        <f t="shared" si="161"/>
        <v>0</v>
      </c>
      <c r="AM478" s="6">
        <f t="shared" si="162"/>
        <v>6768.2041362551354</v>
      </c>
      <c r="AN478" s="6">
        <f t="shared" si="163"/>
        <v>6549.7576508112925</v>
      </c>
      <c r="AO478" s="5">
        <f t="shared" si="164"/>
        <v>0</v>
      </c>
      <c r="AP478" s="6">
        <f>+AN478+SUM($D$16:$E$18)-SUM($AL$27:AL478)</f>
        <v>26300.240335021816</v>
      </c>
      <c r="AQ478" s="10">
        <f t="shared" si="172"/>
        <v>-1.4169058696663628E-3</v>
      </c>
      <c r="AR478" s="10">
        <f>+AN478/SUM(AL$27:AL478)-1</f>
        <v>-1.5002542326087553E-2</v>
      </c>
    </row>
    <row r="479" spans="1:44" x14ac:dyDescent="0.25">
      <c r="A479" s="1">
        <v>40857</v>
      </c>
      <c r="B479">
        <v>7.38</v>
      </c>
      <c r="G479">
        <f t="shared" si="165"/>
        <v>1949.1612885279637</v>
      </c>
      <c r="H479">
        <f t="shared" si="166"/>
        <v>1896.2228869052444</v>
      </c>
      <c r="I479" s="5">
        <f t="shared" si="155"/>
        <v>0</v>
      </c>
      <c r="J479" s="6">
        <f>+H479+SUM($D$16:$E$16)-SUM($F$27:F479)</f>
        <v>7821.3289921684018</v>
      </c>
      <c r="K479" s="10">
        <f t="shared" si="167"/>
        <v>-6.0407764562869781E-3</v>
      </c>
      <c r="L479" s="10">
        <f>+H479/SUM(F$27:F479)-1</f>
        <v>-4.9461782449645053E-2</v>
      </c>
      <c r="M479">
        <v>5.3840000000000003</v>
      </c>
      <c r="R479">
        <f t="shared" si="168"/>
        <v>1562.7191542588896</v>
      </c>
      <c r="S479">
        <f t="shared" si="169"/>
        <v>1484.5659073127447</v>
      </c>
      <c r="T479" s="5">
        <f t="shared" si="156"/>
        <v>0</v>
      </c>
      <c r="U479" s="6">
        <f>+S479+SUM($D$17:$E$17)-SUM($Q$27:Q479)</f>
        <v>6422.2833283653754</v>
      </c>
      <c r="V479" s="10">
        <f t="shared" si="157"/>
        <v>-3.4335692732245793E-4</v>
      </c>
      <c r="W479" s="10">
        <f>+S479/SUM(Q$27:Q479)-1</f>
        <v>-0.10691122790155361</v>
      </c>
      <c r="X479">
        <v>3.016</v>
      </c>
      <c r="AC479">
        <f t="shared" si="170"/>
        <v>3214.7336227103156</v>
      </c>
      <c r="AD479">
        <f t="shared" si="171"/>
        <v>3128.5648241465851</v>
      </c>
      <c r="AE479" s="5">
        <f t="shared" si="158"/>
        <v>0</v>
      </c>
      <c r="AF479" s="6">
        <f>+AD479+SUM($D$18:$E$18)-SUM($AB$27:AB479)</f>
        <v>12016.223982041322</v>
      </c>
      <c r="AG479" s="10">
        <f t="shared" si="159"/>
        <v>7.7754559952269986E-4</v>
      </c>
      <c r="AH479" s="10">
        <f>+AD479/SUM(AB$27:AB479)-1</f>
        <v>4.552421974278853E-2</v>
      </c>
      <c r="AI479" s="6">
        <f t="shared" si="160"/>
        <v>0</v>
      </c>
      <c r="AL479" s="6">
        <f t="shared" si="161"/>
        <v>0</v>
      </c>
      <c r="AM479" s="6">
        <f t="shared" si="162"/>
        <v>6726.6140654971696</v>
      </c>
      <c r="AN479" s="6">
        <f t="shared" si="163"/>
        <v>6509.3536183645738</v>
      </c>
      <c r="AO479" s="5">
        <f t="shared" si="164"/>
        <v>0</v>
      </c>
      <c r="AP479" s="6">
        <f>+AN479+SUM($D$16:$E$18)-SUM($AL$27:AL479)</f>
        <v>26259.836302575102</v>
      </c>
      <c r="AQ479" s="10">
        <f t="shared" si="172"/>
        <v>-1.5362609592928234E-3</v>
      </c>
      <c r="AR479" s="10">
        <f>+AN479/SUM(AL$27:AL479)-1</f>
        <v>-2.1078777717005059E-2</v>
      </c>
    </row>
    <row r="480" spans="1:44" x14ac:dyDescent="0.25">
      <c r="A480" s="1">
        <v>40858</v>
      </c>
      <c r="B480">
        <v>7.4260000000000002</v>
      </c>
      <c r="G480">
        <f t="shared" si="165"/>
        <v>1961.3105323317966</v>
      </c>
      <c r="H480">
        <f t="shared" si="166"/>
        <v>1908.0421623520792</v>
      </c>
      <c r="I480" s="5">
        <f t="shared" si="155"/>
        <v>0</v>
      </c>
      <c r="J480" s="6">
        <f>+H480+SUM($D$16:$E$16)-SUM($F$27:F480)</f>
        <v>7833.1482676152364</v>
      </c>
      <c r="K480" s="10">
        <f t="shared" si="167"/>
        <v>1.5111594792482919E-3</v>
      </c>
      <c r="L480" s="10">
        <f>+H480/SUM(F$27:F480)-1</f>
        <v>-4.353701849201419E-2</v>
      </c>
      <c r="M480">
        <v>5.5119999999999996</v>
      </c>
      <c r="R480">
        <f t="shared" si="168"/>
        <v>1599.8714669901558</v>
      </c>
      <c r="S480">
        <f t="shared" si="169"/>
        <v>1519.8601933706998</v>
      </c>
      <c r="T480" s="5">
        <f t="shared" si="156"/>
        <v>0</v>
      </c>
      <c r="U480" s="6">
        <f>+S480+SUM($D$17:$E$17)-SUM($Q$27:Q480)</f>
        <v>6457.5776144233305</v>
      </c>
      <c r="V480" s="10">
        <f t="shared" si="157"/>
        <v>5.4955977887289897E-3</v>
      </c>
      <c r="W480" s="10">
        <f>+S480/SUM(Q$27:Q480)-1</f>
        <v>-8.5678805385097312E-2</v>
      </c>
      <c r="X480">
        <v>3.0369999999999999</v>
      </c>
      <c r="AC480">
        <f t="shared" si="170"/>
        <v>3237.1173780408585</v>
      </c>
      <c r="AD480">
        <f t="shared" si="171"/>
        <v>3150.3485977895157</v>
      </c>
      <c r="AE480" s="5">
        <f t="shared" si="158"/>
        <v>0</v>
      </c>
      <c r="AF480" s="6">
        <f>+AD480+SUM($D$18:$E$18)-SUM($AB$27:AB480)</f>
        <v>12038.007755684252</v>
      </c>
      <c r="AG480" s="10">
        <f t="shared" si="159"/>
        <v>1.8128634815302025E-3</v>
      </c>
      <c r="AH480" s="10">
        <f>+AD480/SUM(AB$27:AB480)-1</f>
        <v>5.2804063447894123E-2</v>
      </c>
      <c r="AI480" s="6">
        <f t="shared" si="160"/>
        <v>0</v>
      </c>
      <c r="AL480" s="6">
        <f t="shared" si="161"/>
        <v>0</v>
      </c>
      <c r="AM480" s="6">
        <f t="shared" si="162"/>
        <v>6798.2993773628114</v>
      </c>
      <c r="AN480" s="6">
        <f t="shared" si="163"/>
        <v>6578.2509535122954</v>
      </c>
      <c r="AO480" s="5">
        <f t="shared" si="164"/>
        <v>0</v>
      </c>
      <c r="AP480" s="6">
        <f>+AN480+SUM($D$16:$E$18)-SUM($AL$27:AL480)</f>
        <v>26328.73363772282</v>
      </c>
      <c r="AQ480" s="10">
        <f t="shared" si="172"/>
        <v>2.6236772519774298E-3</v>
      </c>
      <c r="AR480" s="10">
        <f>+AN480/SUM(AL$27:AL480)-1</f>
        <v>-1.0717524128850187E-2</v>
      </c>
    </row>
    <row r="481" spans="1:44" x14ac:dyDescent="0.25">
      <c r="A481" s="1">
        <v>40861</v>
      </c>
      <c r="B481">
        <v>7.5220000000000002</v>
      </c>
      <c r="G481">
        <f t="shared" si="165"/>
        <v>1986.6654759224045</v>
      </c>
      <c r="H481">
        <f t="shared" si="166"/>
        <v>1932.7084763280827</v>
      </c>
      <c r="I481" s="5">
        <f t="shared" si="155"/>
        <v>0</v>
      </c>
      <c r="J481" s="6">
        <f>+H481+SUM($D$16:$E$16)-SUM($F$27:F481)</f>
        <v>7857.8145815912403</v>
      </c>
      <c r="K481" s="10">
        <f t="shared" si="167"/>
        <v>3.1489655414773665E-3</v>
      </c>
      <c r="L481" s="10">
        <f>+H481/SUM(F$27:F481)-1</f>
        <v>-3.1172293710871157E-2</v>
      </c>
      <c r="M481">
        <v>5.4640000000000004</v>
      </c>
      <c r="R481">
        <f t="shared" si="168"/>
        <v>1585.9393497159313</v>
      </c>
      <c r="S481">
        <f t="shared" si="169"/>
        <v>1506.6248360989669</v>
      </c>
      <c r="T481" s="5">
        <f t="shared" si="156"/>
        <v>0</v>
      </c>
      <c r="U481" s="6">
        <f>+S481+SUM($D$17:$E$17)-SUM($Q$27:Q481)</f>
        <v>6444.3422571515976</v>
      </c>
      <c r="V481" s="10">
        <f t="shared" si="157"/>
        <v>-2.0495854733779684E-3</v>
      </c>
      <c r="W481" s="10">
        <f>+S481/SUM(Q$27:Q481)-1</f>
        <v>-9.3640963828768298E-2</v>
      </c>
      <c r="X481">
        <v>3.032</v>
      </c>
      <c r="AC481">
        <f t="shared" si="170"/>
        <v>3231.7879124859674</v>
      </c>
      <c r="AD481">
        <f t="shared" si="171"/>
        <v>3145.1619850173893</v>
      </c>
      <c r="AE481" s="5">
        <f t="shared" si="158"/>
        <v>0</v>
      </c>
      <c r="AF481" s="6">
        <f>+AD481+SUM($D$18:$E$18)-SUM($AB$27:AB481)</f>
        <v>12032.821142912124</v>
      </c>
      <c r="AG481" s="10">
        <f t="shared" si="159"/>
        <v>-4.3085308444656967E-4</v>
      </c>
      <c r="AH481" s="10">
        <f>+AD481/SUM(AB$27:AB481)-1</f>
        <v>5.1070767327630939E-2</v>
      </c>
      <c r="AI481" s="6">
        <f t="shared" si="160"/>
        <v>0</v>
      </c>
      <c r="AL481" s="6">
        <f t="shared" si="161"/>
        <v>0</v>
      </c>
      <c r="AM481" s="6">
        <f t="shared" si="162"/>
        <v>6804.3927381243029</v>
      </c>
      <c r="AN481" s="6">
        <f t="shared" si="163"/>
        <v>6584.4952974444386</v>
      </c>
      <c r="AO481" s="5">
        <f t="shared" si="164"/>
        <v>0</v>
      </c>
      <c r="AP481" s="6">
        <f>+AN481+SUM($D$16:$E$18)-SUM($AL$27:AL481)</f>
        <v>26334.977981654964</v>
      </c>
      <c r="AQ481" s="10">
        <f t="shared" si="172"/>
        <v>2.3716841144216794E-4</v>
      </c>
      <c r="AR481" s="10">
        <f>+AN481/SUM(AL$27:AL481)-1</f>
        <v>-9.7784568799663685E-3</v>
      </c>
    </row>
    <row r="482" spans="1:44" x14ac:dyDescent="0.25">
      <c r="A482" s="1">
        <v>40862</v>
      </c>
      <c r="B482">
        <v>7.5149999999999997</v>
      </c>
      <c r="G482">
        <f t="shared" si="165"/>
        <v>1984.8166779522558</v>
      </c>
      <c r="H482">
        <f t="shared" si="166"/>
        <v>1930.9098909339989</v>
      </c>
      <c r="I482" s="5">
        <f t="shared" si="155"/>
        <v>0</v>
      </c>
      <c r="J482" s="6">
        <f>+H482+SUM($D$16:$E$16)-SUM($F$27:F482)</f>
        <v>7856.0159961971558</v>
      </c>
      <c r="K482" s="10">
        <f t="shared" si="167"/>
        <v>-2.2889129991665591E-4</v>
      </c>
      <c r="L482" s="10">
        <f>+H482/SUM(F$27:F482)-1</f>
        <v>-3.2073888226162972E-2</v>
      </c>
      <c r="M482">
        <v>5.423</v>
      </c>
      <c r="R482">
        <f t="shared" si="168"/>
        <v>1574.0389995441974</v>
      </c>
      <c r="S482">
        <f t="shared" si="169"/>
        <v>1495.3196350960279</v>
      </c>
      <c r="T482" s="5">
        <f t="shared" si="156"/>
        <v>0</v>
      </c>
      <c r="U482" s="6">
        <f>+S482+SUM($D$17:$E$17)-SUM($Q$27:Q482)</f>
        <v>6433.0370561486588</v>
      </c>
      <c r="V482" s="10">
        <f t="shared" si="157"/>
        <v>-1.754283145094071E-3</v>
      </c>
      <c r="W482" s="10">
        <f>+S482/SUM(Q$27:Q482)-1</f>
        <v>-0.10044197416607081</v>
      </c>
      <c r="X482">
        <v>3.05</v>
      </c>
      <c r="AC482">
        <f t="shared" si="170"/>
        <v>3250.9739884835753</v>
      </c>
      <c r="AD482">
        <f t="shared" si="171"/>
        <v>3163.8337909970437</v>
      </c>
      <c r="AE482" s="5">
        <f t="shared" si="158"/>
        <v>0</v>
      </c>
      <c r="AF482" s="6">
        <f>+AD482+SUM($D$18:$E$18)-SUM($AB$27:AB482)</f>
        <v>12051.492948891779</v>
      </c>
      <c r="AG482" s="10">
        <f t="shared" si="159"/>
        <v>1.551739675832664E-3</v>
      </c>
      <c r="AH482" s="10">
        <f>+AD482/SUM(AB$27:AB482)-1</f>
        <v>5.7310633360578622E-2</v>
      </c>
      <c r="AI482" s="6">
        <f t="shared" si="160"/>
        <v>0</v>
      </c>
      <c r="AL482" s="6">
        <f t="shared" si="161"/>
        <v>0</v>
      </c>
      <c r="AM482" s="6">
        <f t="shared" si="162"/>
        <v>6809.8296659800289</v>
      </c>
      <c r="AN482" s="6">
        <f t="shared" si="163"/>
        <v>6590.0633170270703</v>
      </c>
      <c r="AO482" s="5">
        <f t="shared" si="164"/>
        <v>0</v>
      </c>
      <c r="AP482" s="6">
        <f>+AN482+SUM($D$16:$E$18)-SUM($AL$27:AL482)</f>
        <v>26340.546001237599</v>
      </c>
      <c r="AQ482" s="10">
        <f t="shared" si="172"/>
        <v>2.1143057672246002E-4</v>
      </c>
      <c r="AR482" s="10">
        <f>+AN482/SUM(AL$27:AL482)-1</f>
        <v>-8.941099923332807E-3</v>
      </c>
    </row>
    <row r="483" spans="1:44" x14ac:dyDescent="0.25">
      <c r="A483" s="1">
        <v>40863</v>
      </c>
      <c r="B483">
        <v>7.4420000000000002</v>
      </c>
      <c r="G483">
        <f t="shared" si="165"/>
        <v>1965.5363562635646</v>
      </c>
      <c r="H483">
        <f t="shared" si="166"/>
        <v>1912.1532146814134</v>
      </c>
      <c r="I483" s="5">
        <f t="shared" si="155"/>
        <v>0</v>
      </c>
      <c r="J483" s="6">
        <f>+H483+SUM($D$16:$E$16)-SUM($F$27:F483)</f>
        <v>7837.2593199445701</v>
      </c>
      <c r="K483" s="10">
        <f t="shared" si="167"/>
        <v>-2.3875557613000087E-3</v>
      </c>
      <c r="L483" s="10">
        <f>+H483/SUM(F$27:F483)-1</f>
        <v>-4.1476231028490185E-2</v>
      </c>
      <c r="M483">
        <v>5.4320000000000004</v>
      </c>
      <c r="R483">
        <f t="shared" si="168"/>
        <v>1576.6512715331146</v>
      </c>
      <c r="S483">
        <f t="shared" si="169"/>
        <v>1497.8012645844778</v>
      </c>
      <c r="T483" s="5">
        <f t="shared" si="156"/>
        <v>0</v>
      </c>
      <c r="U483" s="6">
        <f>+S483+SUM($D$17:$E$17)-SUM($Q$27:Q483)</f>
        <v>6435.5186856371083</v>
      </c>
      <c r="V483" s="10">
        <f t="shared" si="157"/>
        <v>3.8576328206874066E-4</v>
      </c>
      <c r="W483" s="10">
        <f>+S483/SUM(Q$27:Q483)-1</f>
        <v>-9.894906945788251E-2</v>
      </c>
      <c r="X483">
        <v>3.03</v>
      </c>
      <c r="AC483">
        <f t="shared" si="170"/>
        <v>3229.6561262640107</v>
      </c>
      <c r="AD483">
        <f t="shared" si="171"/>
        <v>3143.0873399085385</v>
      </c>
      <c r="AE483" s="5">
        <f t="shared" si="158"/>
        <v>0</v>
      </c>
      <c r="AF483" s="6">
        <f>+AD483+SUM($D$18:$E$18)-SUM($AB$27:AB483)</f>
        <v>12030.746497803275</v>
      </c>
      <c r="AG483" s="10">
        <f t="shared" si="159"/>
        <v>-1.721483900499754E-3</v>
      </c>
      <c r="AH483" s="10">
        <f>+AD483/SUM(AB$27:AB483)-1</f>
        <v>5.0377448879525666E-2</v>
      </c>
      <c r="AI483" s="6">
        <f t="shared" si="160"/>
        <v>0</v>
      </c>
      <c r="AL483" s="6">
        <f t="shared" si="161"/>
        <v>0</v>
      </c>
      <c r="AM483" s="6">
        <f t="shared" si="162"/>
        <v>6771.8437540606901</v>
      </c>
      <c r="AN483" s="6">
        <f t="shared" si="163"/>
        <v>6553.0418191744302</v>
      </c>
      <c r="AO483" s="5">
        <f t="shared" si="164"/>
        <v>0</v>
      </c>
      <c r="AP483" s="6">
        <f>+AN483+SUM($D$16:$E$18)-SUM($AL$27:AL483)</f>
        <v>26303.524503384957</v>
      </c>
      <c r="AQ483" s="10">
        <f t="shared" si="172"/>
        <v>-1.4054947020043507E-3</v>
      </c>
      <c r="AR483" s="10">
        <f>+AN483/SUM(AL$27:AL483)-1</f>
        <v>-1.4508646572881645E-2</v>
      </c>
    </row>
    <row r="484" spans="1:44" x14ac:dyDescent="0.25">
      <c r="A484" s="1">
        <v>40864</v>
      </c>
      <c r="B484">
        <v>7.3860000000000001</v>
      </c>
      <c r="G484">
        <f t="shared" si="165"/>
        <v>1950.7459725023768</v>
      </c>
      <c r="H484">
        <f t="shared" si="166"/>
        <v>1897.764531528745</v>
      </c>
      <c r="I484" s="5">
        <f t="shared" si="155"/>
        <v>0</v>
      </c>
      <c r="J484" s="6">
        <f>+H484+SUM($D$16:$E$16)-SUM($F$27:F484)</f>
        <v>7822.8706367919012</v>
      </c>
      <c r="K484" s="10">
        <f t="shared" si="167"/>
        <v>-1.8359330175603539E-3</v>
      </c>
      <c r="L484" s="10">
        <f>+H484/SUM(F$27:F484)-1</f>
        <v>-4.8688987150823482E-2</v>
      </c>
      <c r="M484">
        <v>5.3559999999999999</v>
      </c>
      <c r="R484">
        <f t="shared" si="168"/>
        <v>1554.5920858489251</v>
      </c>
      <c r="S484">
        <f t="shared" si="169"/>
        <v>1476.8452822375668</v>
      </c>
      <c r="T484" s="5">
        <f t="shared" si="156"/>
        <v>0</v>
      </c>
      <c r="U484" s="6">
        <f>+S484+SUM($D$17:$E$17)-SUM($Q$27:Q484)</f>
        <v>6414.5627032901975</v>
      </c>
      <c r="V484" s="10">
        <f t="shared" si="157"/>
        <v>-3.2563004429900788E-3</v>
      </c>
      <c r="W484" s="10">
        <f>+S484/SUM(Q$27:Q484)-1</f>
        <v>-0.11155582032702849</v>
      </c>
      <c r="X484">
        <v>3.0139999999999998</v>
      </c>
      <c r="AC484">
        <f t="shared" si="170"/>
        <v>3212.6018364883589</v>
      </c>
      <c r="AD484">
        <f t="shared" si="171"/>
        <v>3126.4901790377344</v>
      </c>
      <c r="AE484" s="5">
        <f t="shared" si="158"/>
        <v>0</v>
      </c>
      <c r="AF484" s="6">
        <f>+AD484+SUM($D$18:$E$18)-SUM($AB$27:AB484)</f>
        <v>12014.149336932469</v>
      </c>
      <c r="AG484" s="10">
        <f t="shared" si="159"/>
        <v>-1.3795620141971998E-3</v>
      </c>
      <c r="AH484" s="10">
        <f>+AD484/SUM(AB$27:AB484)-1</f>
        <v>4.4830901294683256E-2</v>
      </c>
      <c r="AI484" s="6">
        <f t="shared" si="160"/>
        <v>0</v>
      </c>
      <c r="AL484" s="6">
        <f t="shared" si="161"/>
        <v>0</v>
      </c>
      <c r="AM484" s="6">
        <f t="shared" si="162"/>
        <v>6717.9398948396611</v>
      </c>
      <c r="AN484" s="6">
        <f t="shared" si="163"/>
        <v>6501.0999928040465</v>
      </c>
      <c r="AO484" s="5">
        <f t="shared" si="164"/>
        <v>0</v>
      </c>
      <c r="AP484" s="6">
        <f>+AN484+SUM($D$16:$E$18)-SUM($AL$27:AL484)</f>
        <v>26251.582677014572</v>
      </c>
      <c r="AQ484" s="10">
        <f t="shared" si="172"/>
        <v>-1.974709752820436E-3</v>
      </c>
      <c r="AR484" s="10">
        <f>+AN484/SUM(AL$27:AL484)-1</f>
        <v>-2.2320014511881703E-2</v>
      </c>
    </row>
    <row r="485" spans="1:44" x14ac:dyDescent="0.25">
      <c r="A485" s="1">
        <v>40865</v>
      </c>
      <c r="B485">
        <v>7.2519999999999998</v>
      </c>
      <c r="G485">
        <f t="shared" si="165"/>
        <v>1915.3546970738203</v>
      </c>
      <c r="H485">
        <f t="shared" si="166"/>
        <v>1863.3344682705738</v>
      </c>
      <c r="I485" s="5">
        <f t="shared" si="155"/>
        <v>0</v>
      </c>
      <c r="J485" s="6">
        <f>+H485+SUM($D$16:$E$16)-SUM($F$27:F485)</f>
        <v>7788.4405735337305</v>
      </c>
      <c r="K485" s="10">
        <f t="shared" si="167"/>
        <v>-4.4012057538369564E-3</v>
      </c>
      <c r="L485" s="10">
        <f>+H485/SUM(F$27:F485)-1</f>
        <v>-6.594808215783543E-2</v>
      </c>
      <c r="M485">
        <v>5.3150000000000004</v>
      </c>
      <c r="R485">
        <f t="shared" si="168"/>
        <v>1542.6917356771914</v>
      </c>
      <c r="S485">
        <f t="shared" si="169"/>
        <v>1465.5400812346281</v>
      </c>
      <c r="T485" s="5">
        <f t="shared" si="156"/>
        <v>0</v>
      </c>
      <c r="U485" s="6">
        <f>+S485+SUM($D$17:$E$17)-SUM($Q$27:Q485)</f>
        <v>6403.2575022872588</v>
      </c>
      <c r="V485" s="10">
        <f t="shared" si="157"/>
        <v>-1.762427389966903E-3</v>
      </c>
      <c r="W485" s="10">
        <f>+S485/SUM(Q$27:Q485)-1</f>
        <v>-0.11835683066433089</v>
      </c>
      <c r="X485">
        <v>3.0059999999999998</v>
      </c>
      <c r="AC485">
        <f t="shared" si="170"/>
        <v>3204.0746916005332</v>
      </c>
      <c r="AD485">
        <f t="shared" si="171"/>
        <v>3118.1915986023323</v>
      </c>
      <c r="AE485" s="5">
        <f t="shared" si="158"/>
        <v>0</v>
      </c>
      <c r="AF485" s="6">
        <f>+AD485+SUM($D$18:$E$18)-SUM($AB$27:AB485)</f>
        <v>12005.850756497068</v>
      </c>
      <c r="AG485" s="10">
        <f t="shared" si="159"/>
        <v>-6.9073391737284329E-4</v>
      </c>
      <c r="AH485" s="10">
        <f>+AD485/SUM(AB$27:AB485)-1</f>
        <v>4.2057627502261941E-2</v>
      </c>
      <c r="AI485" s="6">
        <f t="shared" si="160"/>
        <v>0</v>
      </c>
      <c r="AL485" s="6">
        <f t="shared" si="161"/>
        <v>0</v>
      </c>
      <c r="AM485" s="6">
        <f t="shared" si="162"/>
        <v>6662.1211243515445</v>
      </c>
      <c r="AN485" s="6">
        <f t="shared" si="163"/>
        <v>6447.066148107534</v>
      </c>
      <c r="AO485" s="5">
        <f t="shared" si="164"/>
        <v>0</v>
      </c>
      <c r="AP485" s="6">
        <f>+AN485+SUM($D$16:$E$18)-SUM($AL$27:AL485)</f>
        <v>26197.548832318062</v>
      </c>
      <c r="AQ485" s="10">
        <f t="shared" si="172"/>
        <v>-2.0583080784619678E-3</v>
      </c>
      <c r="AR485" s="10">
        <f>+AN485/SUM(AL$27:AL485)-1</f>
        <v>-3.0445994508686458E-2</v>
      </c>
    </row>
    <row r="486" spans="1:44" x14ac:dyDescent="0.25">
      <c r="A486" s="1">
        <v>40868</v>
      </c>
      <c r="B486">
        <v>7.085</v>
      </c>
      <c r="G486">
        <f t="shared" si="165"/>
        <v>1871.2476597859925</v>
      </c>
      <c r="H486">
        <f t="shared" si="166"/>
        <v>1820.4253595831517</v>
      </c>
      <c r="I486" s="5">
        <f t="shared" si="155"/>
        <v>0</v>
      </c>
      <c r="J486" s="6">
        <f>+H486+SUM($D$16:$E$16)-SUM($F$27:F486)</f>
        <v>7745.5314648463091</v>
      </c>
      <c r="K486" s="10">
        <f t="shared" si="167"/>
        <v>-5.5093324886156259E-3</v>
      </c>
      <c r="L486" s="10">
        <f>+H486/SUM(F$27:F486)-1</f>
        <v>-8.7457551308365078E-2</v>
      </c>
      <c r="M486">
        <v>5.149</v>
      </c>
      <c r="R486">
        <f t="shared" si="168"/>
        <v>1494.5098301038304</v>
      </c>
      <c r="S486">
        <f t="shared" si="169"/>
        <v>1419.7678040032172</v>
      </c>
      <c r="T486" s="5">
        <f t="shared" si="156"/>
        <v>0</v>
      </c>
      <c r="U486" s="6">
        <f>+S486+SUM($D$17:$E$17)-SUM($Q$27:Q486)</f>
        <v>6357.4852250558479</v>
      </c>
      <c r="V486" s="10">
        <f t="shared" si="157"/>
        <v>-7.1482799520495854E-3</v>
      </c>
      <c r="W486" s="10">
        <f>+S486/SUM(Q$27:Q486)-1</f>
        <v>-0.14589262861536034</v>
      </c>
      <c r="X486">
        <v>2.9649999999999999</v>
      </c>
      <c r="AC486">
        <f t="shared" si="170"/>
        <v>3160.3730740504261</v>
      </c>
      <c r="AD486">
        <f t="shared" si="171"/>
        <v>3075.6613738708966</v>
      </c>
      <c r="AE486" s="5">
        <f t="shared" si="158"/>
        <v>0</v>
      </c>
      <c r="AF486" s="6">
        <f>+AD486+SUM($D$18:$E$18)-SUM($AB$27:AB486)</f>
        <v>11963.320531765632</v>
      </c>
      <c r="AG486" s="10">
        <f t="shared" si="159"/>
        <v>-3.5424582225811463E-3</v>
      </c>
      <c r="AH486" s="10">
        <f>+AD486/SUM(AB$27:AB486)-1</f>
        <v>2.7844599316103391E-2</v>
      </c>
      <c r="AI486" s="6">
        <f t="shared" si="160"/>
        <v>0</v>
      </c>
      <c r="AL486" s="6">
        <f t="shared" si="161"/>
        <v>0</v>
      </c>
      <c r="AM486" s="6">
        <f t="shared" si="162"/>
        <v>6526.130563940249</v>
      </c>
      <c r="AN486" s="6">
        <f t="shared" si="163"/>
        <v>6315.8545374572659</v>
      </c>
      <c r="AO486" s="5">
        <f t="shared" si="164"/>
        <v>0</v>
      </c>
      <c r="AP486" s="6">
        <f>+AN486+SUM($D$16:$E$18)-SUM($AL$27:AL486)</f>
        <v>26066.337221667789</v>
      </c>
      <c r="AQ486" s="10">
        <f t="shared" si="172"/>
        <v>-5.0085453219350651E-3</v>
      </c>
      <c r="AR486" s="10">
        <f>+AN486/SUM(AL$27:AL486)-1</f>
        <v>-5.0178496045106602E-2</v>
      </c>
    </row>
    <row r="487" spans="1:44" x14ac:dyDescent="0.25">
      <c r="A487" s="1">
        <v>40869</v>
      </c>
      <c r="B487">
        <v>7.0670000000000002</v>
      </c>
      <c r="G487">
        <f t="shared" si="165"/>
        <v>1866.4936078627536</v>
      </c>
      <c r="H487">
        <f t="shared" si="166"/>
        <v>1815.8004257126511</v>
      </c>
      <c r="I487" s="5">
        <f t="shared" si="155"/>
        <v>0</v>
      </c>
      <c r="J487" s="6">
        <f>+H487+SUM($D$16:$E$16)-SUM($F$27:F487)</f>
        <v>7740.9065309758071</v>
      </c>
      <c r="K487" s="10">
        <f t="shared" si="167"/>
        <v>-5.9710994545603135E-4</v>
      </c>
      <c r="L487" s="10">
        <f>+H487/SUM(F$27:F487)-1</f>
        <v>-8.9775937204829348E-2</v>
      </c>
      <c r="M487">
        <v>5.1100000000000003</v>
      </c>
      <c r="R487">
        <f t="shared" si="168"/>
        <v>1483.1899848185228</v>
      </c>
      <c r="S487">
        <f t="shared" si="169"/>
        <v>1409.0140762199339</v>
      </c>
      <c r="T487" s="5">
        <f t="shared" si="156"/>
        <v>0</v>
      </c>
      <c r="U487" s="6">
        <f>+S487+SUM($D$17:$E$17)-SUM($Q$27:Q487)</f>
        <v>6346.7314972725644</v>
      </c>
      <c r="V487" s="10">
        <f t="shared" si="157"/>
        <v>-1.691506531686704E-3</v>
      </c>
      <c r="W487" s="10">
        <f>+S487/SUM(Q$27:Q487)-1</f>
        <v>-0.15236188235084314</v>
      </c>
      <c r="X487">
        <v>2.9580000000000002</v>
      </c>
      <c r="AC487">
        <f t="shared" si="170"/>
        <v>3152.9118222735788</v>
      </c>
      <c r="AD487">
        <f t="shared" si="171"/>
        <v>3068.4001159899199</v>
      </c>
      <c r="AE487" s="5">
        <f t="shared" si="158"/>
        <v>0</v>
      </c>
      <c r="AF487" s="6">
        <f>+AD487+SUM($D$18:$E$18)-SUM($AB$27:AB487)</f>
        <v>11956.059273884655</v>
      </c>
      <c r="AG487" s="10">
        <f t="shared" si="159"/>
        <v>-6.0696007113547612E-4</v>
      </c>
      <c r="AH487" s="10">
        <f>+AD487/SUM(AB$27:AB487)-1</f>
        <v>2.5417984747734934E-2</v>
      </c>
      <c r="AI487" s="6">
        <f t="shared" si="160"/>
        <v>0</v>
      </c>
      <c r="AL487" s="6">
        <f t="shared" si="161"/>
        <v>0</v>
      </c>
      <c r="AM487" s="6">
        <f t="shared" si="162"/>
        <v>6502.5954149548552</v>
      </c>
      <c r="AN487" s="6">
        <f t="shared" si="163"/>
        <v>6293.2146179225047</v>
      </c>
      <c r="AO487" s="5">
        <f t="shared" si="164"/>
        <v>0</v>
      </c>
      <c r="AP487" s="6">
        <f>+AN487+SUM($D$16:$E$18)-SUM($AL$27:AL487)</f>
        <v>26043.69730213303</v>
      </c>
      <c r="AQ487" s="10">
        <f t="shared" si="172"/>
        <v>-8.6855008980468718E-4</v>
      </c>
      <c r="AR487" s="10">
        <f>+AN487/SUM(AL$27:AL487)-1</f>
        <v>-5.3583242353684835E-2</v>
      </c>
    </row>
    <row r="488" spans="1:44" x14ac:dyDescent="0.25">
      <c r="A488" s="1">
        <v>40870</v>
      </c>
      <c r="B488">
        <v>6.9630000000000001</v>
      </c>
      <c r="G488">
        <f t="shared" si="165"/>
        <v>1839.0257523062619</v>
      </c>
      <c r="H488">
        <f t="shared" si="166"/>
        <v>1789.078585571981</v>
      </c>
      <c r="I488" s="5">
        <f t="shared" si="155"/>
        <v>0</v>
      </c>
      <c r="J488" s="6">
        <f>+H488+SUM($D$16:$E$16)-SUM($F$27:F488)</f>
        <v>7714.1846908351372</v>
      </c>
      <c r="K488" s="10">
        <f t="shared" si="167"/>
        <v>-3.4520298150791939E-3</v>
      </c>
      <c r="L488" s="10">
        <f>+H488/SUM(F$27:F488)-1</f>
        <v>-0.10317105571773411</v>
      </c>
      <c r="M488">
        <v>5.0350000000000001</v>
      </c>
      <c r="R488">
        <f t="shared" si="168"/>
        <v>1461.4210515775465</v>
      </c>
      <c r="S488">
        <f t="shared" si="169"/>
        <v>1388.3338304828508</v>
      </c>
      <c r="T488" s="5">
        <f t="shared" si="156"/>
        <v>0</v>
      </c>
      <c r="U488" s="6">
        <f>+S488+SUM($D$17:$E$17)-SUM($Q$27:Q488)</f>
        <v>6326.0512515354812</v>
      </c>
      <c r="V488" s="10">
        <f t="shared" si="157"/>
        <v>-3.2584087960819685E-3</v>
      </c>
      <c r="W488" s="10">
        <f>+S488/SUM(Q$27:Q488)-1</f>
        <v>-0.16480275491907925</v>
      </c>
      <c r="X488">
        <v>2.9449999999999998</v>
      </c>
      <c r="AC488">
        <f t="shared" si="170"/>
        <v>3139.0552118308615</v>
      </c>
      <c r="AD488">
        <f t="shared" si="171"/>
        <v>3054.9149227823914</v>
      </c>
      <c r="AE488" s="5">
        <f t="shared" si="158"/>
        <v>0</v>
      </c>
      <c r="AF488" s="6">
        <f>+AD488+SUM($D$18:$E$18)-SUM($AB$27:AB488)</f>
        <v>11942.574080677126</v>
      </c>
      <c r="AG488" s="10">
        <f t="shared" si="159"/>
        <v>-1.1278961486067551E-3</v>
      </c>
      <c r="AH488" s="10">
        <f>+AD488/SUM(AB$27:AB488)-1</f>
        <v>2.0911414835050435E-2</v>
      </c>
      <c r="AI488" s="6">
        <f t="shared" si="160"/>
        <v>0</v>
      </c>
      <c r="AL488" s="6">
        <f t="shared" si="161"/>
        <v>0</v>
      </c>
      <c r="AM488" s="6">
        <f t="shared" si="162"/>
        <v>6439.5020157146701</v>
      </c>
      <c r="AN488" s="6">
        <f t="shared" si="163"/>
        <v>6232.3273388372236</v>
      </c>
      <c r="AO488" s="5">
        <f t="shared" si="164"/>
        <v>0</v>
      </c>
      <c r="AP488" s="6">
        <f>+AN488+SUM($D$16:$E$18)-SUM($AL$27:AL488)</f>
        <v>25982.81002304775</v>
      </c>
      <c r="AQ488" s="10">
        <f t="shared" si="172"/>
        <v>-2.3378892166855403E-3</v>
      </c>
      <c r="AR488" s="10">
        <f>+AN488/SUM(AL$27:AL488)-1</f>
        <v>-6.2739888797886501E-2</v>
      </c>
    </row>
    <row r="489" spans="1:44" x14ac:dyDescent="0.25">
      <c r="A489" s="1">
        <v>40871</v>
      </c>
      <c r="B489">
        <v>6.9969999999999999</v>
      </c>
      <c r="G489">
        <f t="shared" si="165"/>
        <v>1848.0056281612685</v>
      </c>
      <c r="H489">
        <f t="shared" si="166"/>
        <v>1797.8145717718153</v>
      </c>
      <c r="I489" s="5">
        <f t="shared" si="155"/>
        <v>0</v>
      </c>
      <c r="J489" s="6">
        <f>+H489+SUM($D$16:$E$16)-SUM($F$27:F489)</f>
        <v>7722.920677034971</v>
      </c>
      <c r="K489" s="10">
        <f t="shared" si="167"/>
        <v>1.1324574857809466E-3</v>
      </c>
      <c r="L489" s="10">
        <f>+H489/SUM(F$27:F489)-1</f>
        <v>-9.8791882357746053E-2</v>
      </c>
      <c r="M489">
        <v>5.0209999999999999</v>
      </c>
      <c r="R489">
        <f t="shared" si="168"/>
        <v>1457.357517372564</v>
      </c>
      <c r="S489">
        <f t="shared" si="169"/>
        <v>1384.4735179452618</v>
      </c>
      <c r="T489" s="5">
        <f t="shared" si="156"/>
        <v>0</v>
      </c>
      <c r="U489" s="6">
        <f>+S489+SUM($D$17:$E$17)-SUM($Q$27:Q489)</f>
        <v>6322.1909389978928</v>
      </c>
      <c r="V489" s="10">
        <f t="shared" si="157"/>
        <v>-6.1022467003435388E-4</v>
      </c>
      <c r="W489" s="10">
        <f>+S489/SUM(Q$27:Q489)-1</f>
        <v>-0.16712505113181675</v>
      </c>
      <c r="X489">
        <v>2.9380000000000002</v>
      </c>
      <c r="AC489">
        <f t="shared" si="170"/>
        <v>3131.5939600540141</v>
      </c>
      <c r="AD489">
        <f t="shared" si="171"/>
        <v>3047.6536649014147</v>
      </c>
      <c r="AE489" s="5">
        <f t="shared" si="158"/>
        <v>0</v>
      </c>
      <c r="AF489" s="6">
        <f>+AD489+SUM($D$18:$E$18)-SUM($AB$27:AB489)</f>
        <v>11935.31282279615</v>
      </c>
      <c r="AG489" s="10">
        <f t="shared" si="159"/>
        <v>-6.0801447258551633E-4</v>
      </c>
      <c r="AH489" s="10">
        <f>+AD489/SUM(AB$27:AB489)-1</f>
        <v>1.8484800266681978E-2</v>
      </c>
      <c r="AI489" s="6">
        <f t="shared" si="160"/>
        <v>0</v>
      </c>
      <c r="AL489" s="6">
        <f t="shared" si="161"/>
        <v>0</v>
      </c>
      <c r="AM489" s="6">
        <f t="shared" si="162"/>
        <v>6436.9571055878469</v>
      </c>
      <c r="AN489" s="6">
        <f t="shared" si="163"/>
        <v>6229.9417546184923</v>
      </c>
      <c r="AO489" s="5">
        <f t="shared" si="164"/>
        <v>0</v>
      </c>
      <c r="AP489" s="6">
        <f>+AN489+SUM($D$16:$E$18)-SUM($AL$27:AL489)</f>
        <v>25980.424438829017</v>
      </c>
      <c r="AQ489" s="10">
        <f t="shared" si="172"/>
        <v>-9.1813942241669722E-5</v>
      </c>
      <c r="AR489" s="10">
        <f>+AN489/SUM(AL$27:AL489)-1</f>
        <v>-6.3098649307174348E-2</v>
      </c>
    </row>
    <row r="490" spans="1:44" x14ac:dyDescent="0.25">
      <c r="A490" s="1">
        <v>40872</v>
      </c>
      <c r="B490">
        <v>6.9359999999999999</v>
      </c>
      <c r="G490">
        <f t="shared" si="165"/>
        <v>1831.8946744214034</v>
      </c>
      <c r="H490">
        <f t="shared" si="166"/>
        <v>1782.14118476623</v>
      </c>
      <c r="I490" s="5">
        <f t="shared" si="155"/>
        <v>0</v>
      </c>
      <c r="J490" s="6">
        <f>+H490+SUM($D$16:$E$16)-SUM($F$27:F490)</f>
        <v>7707.247290029386</v>
      </c>
      <c r="K490" s="10">
        <f t="shared" si="167"/>
        <v>-2.0294636784490283E-3</v>
      </c>
      <c r="L490" s="10">
        <f>+H490/SUM(F$27:F490)-1</f>
        <v>-0.10664863456243046</v>
      </c>
      <c r="M490">
        <v>5.0549999999999997</v>
      </c>
      <c r="R490">
        <f t="shared" si="168"/>
        <v>1467.2261004418065</v>
      </c>
      <c r="S490">
        <f t="shared" si="169"/>
        <v>1393.8485626794061</v>
      </c>
      <c r="T490" s="5">
        <f t="shared" si="156"/>
        <v>0</v>
      </c>
      <c r="U490" s="6">
        <f>+S490+SUM($D$17:$E$17)-SUM($Q$27:Q490)</f>
        <v>6331.5659837320372</v>
      </c>
      <c r="V490" s="10">
        <f t="shared" si="157"/>
        <v>1.4828790880572207E-3</v>
      </c>
      <c r="W490" s="10">
        <f>+S490/SUM(Q$27:Q490)-1</f>
        <v>-0.16148518890088304</v>
      </c>
      <c r="X490">
        <v>2.948</v>
      </c>
      <c r="AC490">
        <f t="shared" si="170"/>
        <v>3142.252891163796</v>
      </c>
      <c r="AD490">
        <f t="shared" si="171"/>
        <v>3058.026890445667</v>
      </c>
      <c r="AE490" s="5">
        <f t="shared" si="158"/>
        <v>0</v>
      </c>
      <c r="AF490" s="6">
        <f>+AD490+SUM($D$18:$E$18)-SUM($AB$27:AB490)</f>
        <v>11945.686048340403</v>
      </c>
      <c r="AG490" s="10">
        <f t="shared" si="159"/>
        <v>8.6912054156140783E-4</v>
      </c>
      <c r="AH490" s="10">
        <f>+AD490/SUM(AB$27:AB490)-1</f>
        <v>2.1951392507208345E-2</v>
      </c>
      <c r="AI490" s="6">
        <f t="shared" si="160"/>
        <v>0</v>
      </c>
      <c r="AL490" s="6">
        <f t="shared" si="161"/>
        <v>0</v>
      </c>
      <c r="AM490" s="6">
        <f t="shared" si="162"/>
        <v>6441.373666027006</v>
      </c>
      <c r="AN490" s="6">
        <f t="shared" si="163"/>
        <v>6234.0166378913036</v>
      </c>
      <c r="AO490" s="5">
        <f t="shared" si="164"/>
        <v>0</v>
      </c>
      <c r="AP490" s="6">
        <f>+AN490+SUM($D$16:$E$18)-SUM($AL$27:AL490)</f>
        <v>25984.49932210183</v>
      </c>
      <c r="AQ490" s="10">
        <f t="shared" si="172"/>
        <v>1.5684436882112962E-4</v>
      </c>
      <c r="AR490" s="10">
        <f>+AN490/SUM(AL$27:AL490)-1</f>
        <v>-6.2485840425071659E-2</v>
      </c>
    </row>
    <row r="491" spans="1:44" x14ac:dyDescent="0.25">
      <c r="A491" s="1">
        <v>40875</v>
      </c>
      <c r="B491">
        <v>7.0869999999999997</v>
      </c>
      <c r="G491">
        <f t="shared" si="165"/>
        <v>1871.7758877774631</v>
      </c>
      <c r="H491">
        <f t="shared" si="166"/>
        <v>1820.9392411243182</v>
      </c>
      <c r="I491" s="5">
        <f t="shared" si="155"/>
        <v>0</v>
      </c>
      <c r="J491" s="6">
        <f>+H491+SUM($D$16:$E$16)-SUM($F$27:F491)</f>
        <v>7746.0453463874755</v>
      </c>
      <c r="K491" s="10">
        <f t="shared" si="167"/>
        <v>5.0339706120863248E-3</v>
      </c>
      <c r="L491" s="10">
        <f>+H491/SUM(F$27:F491)-1</f>
        <v>-8.7199952875424702E-2</v>
      </c>
      <c r="M491">
        <v>5.2510000000000003</v>
      </c>
      <c r="R491">
        <f t="shared" si="168"/>
        <v>1524.1155793115583</v>
      </c>
      <c r="S491">
        <f t="shared" si="169"/>
        <v>1447.8929382056504</v>
      </c>
      <c r="T491" s="5">
        <f t="shared" si="156"/>
        <v>0</v>
      </c>
      <c r="U491" s="6">
        <f>+S491+SUM($D$17:$E$17)-SUM($Q$27:Q491)</f>
        <v>6385.6103592582813</v>
      </c>
      <c r="V491" s="10">
        <f t="shared" si="157"/>
        <v>8.5357043842080316E-3</v>
      </c>
      <c r="W491" s="10">
        <f>+S491/SUM(Q$27:Q491)-1</f>
        <v>-0.1289730419225591</v>
      </c>
      <c r="X491">
        <v>2.9929999999999999</v>
      </c>
      <c r="AC491">
        <f t="shared" si="170"/>
        <v>3190.218081157816</v>
      </c>
      <c r="AD491">
        <f t="shared" si="171"/>
        <v>3104.7064053948038</v>
      </c>
      <c r="AE491" s="5">
        <f t="shared" si="158"/>
        <v>0</v>
      </c>
      <c r="AF491" s="6">
        <f>+AD491+SUM($D$18:$E$18)-SUM($AB$27:AB491)</f>
        <v>11992.365563289539</v>
      </c>
      <c r="AG491" s="10">
        <f t="shared" si="159"/>
        <v>3.907646221425809E-3</v>
      </c>
      <c r="AH491" s="10">
        <f>+AD491/SUM(AB$27:AB491)-1</f>
        <v>3.7551057589577441E-2</v>
      </c>
      <c r="AI491" s="6">
        <f t="shared" si="160"/>
        <v>0</v>
      </c>
      <c r="AL491" s="6">
        <f t="shared" si="161"/>
        <v>0</v>
      </c>
      <c r="AM491" s="6">
        <f t="shared" si="162"/>
        <v>6586.1095482468372</v>
      </c>
      <c r="AN491" s="6">
        <f t="shared" si="163"/>
        <v>6373.5385847247726</v>
      </c>
      <c r="AO491" s="5">
        <f t="shared" si="164"/>
        <v>0</v>
      </c>
      <c r="AP491" s="6">
        <f>+AN491+SUM($D$16:$E$18)-SUM($AL$27:AL491)</f>
        <v>26124.021268935299</v>
      </c>
      <c r="AQ491" s="10">
        <f t="shared" si="172"/>
        <v>5.3694298706303822E-3</v>
      </c>
      <c r="AR491" s="10">
        <f>+AN491/SUM(AL$27:AL491)-1</f>
        <v>-4.1503573561555207E-2</v>
      </c>
    </row>
    <row r="492" spans="1:44" x14ac:dyDescent="0.25">
      <c r="A492" s="1">
        <v>40876</v>
      </c>
      <c r="B492">
        <v>7.1479999999999997</v>
      </c>
      <c r="G492">
        <f t="shared" si="165"/>
        <v>1887.8868415173283</v>
      </c>
      <c r="H492">
        <f t="shared" si="166"/>
        <v>1836.6126281299034</v>
      </c>
      <c r="I492" s="5">
        <f t="shared" si="155"/>
        <v>0</v>
      </c>
      <c r="J492" s="6">
        <f>+H492+SUM($D$16:$E$16)-SUM($F$27:F492)</f>
        <v>7761.7187333930606</v>
      </c>
      <c r="K492" s="10">
        <f t="shared" si="167"/>
        <v>2.0234050156826555E-3</v>
      </c>
      <c r="L492" s="10">
        <f>+H492/SUM(F$27:F492)-1</f>
        <v>-7.9343200670740188E-2</v>
      </c>
      <c r="M492">
        <v>5.28</v>
      </c>
      <c r="R492">
        <f t="shared" si="168"/>
        <v>1532.5329001647358</v>
      </c>
      <c r="S492">
        <f t="shared" si="169"/>
        <v>1455.8892998906556</v>
      </c>
      <c r="T492" s="5">
        <f t="shared" si="156"/>
        <v>0</v>
      </c>
      <c r="U492" s="6">
        <f>+S492+SUM($D$17:$E$17)-SUM($Q$27:Q492)</f>
        <v>6393.6067209432867</v>
      </c>
      <c r="V492" s="10">
        <f t="shared" si="157"/>
        <v>1.2522470421971743E-3</v>
      </c>
      <c r="W492" s="10">
        <f>+S492/SUM(Q$27:Q492)-1</f>
        <v>-0.12416257119617458</v>
      </c>
      <c r="X492">
        <v>3.0169999999999999</v>
      </c>
      <c r="AC492">
        <f t="shared" si="170"/>
        <v>3215.7995158212934</v>
      </c>
      <c r="AD492">
        <f t="shared" si="171"/>
        <v>3129.6021467010105</v>
      </c>
      <c r="AE492" s="5">
        <f t="shared" si="158"/>
        <v>0</v>
      </c>
      <c r="AF492" s="6">
        <f>+AD492+SUM($D$18:$E$18)-SUM($AB$27:AB492)</f>
        <v>12017.261304595746</v>
      </c>
      <c r="AG492" s="10">
        <f t="shared" si="159"/>
        <v>2.0759658446718454E-3</v>
      </c>
      <c r="AH492" s="10">
        <f>+AD492/SUM(AB$27:AB492)-1</f>
        <v>4.5870878966841167E-2</v>
      </c>
      <c r="AI492" s="6">
        <f t="shared" si="160"/>
        <v>0</v>
      </c>
      <c r="AL492" s="6">
        <f t="shared" si="161"/>
        <v>0</v>
      </c>
      <c r="AM492" s="6">
        <f t="shared" si="162"/>
        <v>6636.2192575033578</v>
      </c>
      <c r="AN492" s="6">
        <f t="shared" si="163"/>
        <v>6422.1040747215693</v>
      </c>
      <c r="AO492" s="5">
        <f t="shared" si="164"/>
        <v>0</v>
      </c>
      <c r="AP492" s="6">
        <f>+AN492+SUM($D$16:$E$18)-SUM($AL$27:AL492)</f>
        <v>26172.586758932091</v>
      </c>
      <c r="AQ492" s="10">
        <f t="shared" si="172"/>
        <v>1.8590357700611904E-3</v>
      </c>
      <c r="AR492" s="10">
        <f>+AN492/SUM(AL$27:AL492)-1</f>
        <v>-3.419996223303412E-2</v>
      </c>
    </row>
    <row r="493" spans="1:44" x14ac:dyDescent="0.25">
      <c r="A493" s="1">
        <v>40877</v>
      </c>
      <c r="B493">
        <v>7.2229999999999999</v>
      </c>
      <c r="G493">
        <f t="shared" si="165"/>
        <v>1907.6953911974908</v>
      </c>
      <c r="H493">
        <f t="shared" si="166"/>
        <v>1855.8831859236561</v>
      </c>
      <c r="I493" s="5">
        <f t="shared" si="155"/>
        <v>0</v>
      </c>
      <c r="J493" s="6">
        <f>+H493+SUM($D$16:$E$16)-SUM($F$27:F493)</f>
        <v>7780.9892911868128</v>
      </c>
      <c r="K493" s="10">
        <f t="shared" si="167"/>
        <v>2.4827694040039372E-3</v>
      </c>
      <c r="L493" s="10">
        <f>+H493/SUM(F$27:F493)-1</f>
        <v>-6.9683259435472267E-2</v>
      </c>
      <c r="M493">
        <v>5.4790000000000001</v>
      </c>
      <c r="R493">
        <f t="shared" si="168"/>
        <v>1590.2931363641262</v>
      </c>
      <c r="S493">
        <f t="shared" si="169"/>
        <v>1510.7608852463829</v>
      </c>
      <c r="T493" s="5">
        <f t="shared" si="156"/>
        <v>0</v>
      </c>
      <c r="U493" s="6">
        <f>+S493+SUM($D$17:$E$17)-SUM($Q$27:Q493)</f>
        <v>6448.4783062990136</v>
      </c>
      <c r="V493" s="10">
        <f t="shared" si="157"/>
        <v>8.582258457653591E-3</v>
      </c>
      <c r="W493" s="10">
        <f>+S493/SUM(Q$27:Q493)-1</f>
        <v>-9.1152789315121385E-2</v>
      </c>
      <c r="X493">
        <v>3.0760000000000001</v>
      </c>
      <c r="AC493">
        <f t="shared" si="170"/>
        <v>3278.6872093690085</v>
      </c>
      <c r="AD493">
        <f t="shared" si="171"/>
        <v>3190.8041774121011</v>
      </c>
      <c r="AE493" s="5">
        <f t="shared" si="158"/>
        <v>0</v>
      </c>
      <c r="AF493" s="6">
        <f>+AD493+SUM($D$18:$E$18)-SUM($AB$27:AB493)</f>
        <v>12078.463335306837</v>
      </c>
      <c r="AG493" s="10">
        <f t="shared" si="159"/>
        <v>5.0928434657309118E-3</v>
      </c>
      <c r="AH493" s="10">
        <f>+AD493/SUM(AB$27:AB493)-1</f>
        <v>6.6323773185947621E-2</v>
      </c>
      <c r="AI493" s="6">
        <f t="shared" si="160"/>
        <v>0</v>
      </c>
      <c r="AL493" s="6">
        <f t="shared" si="161"/>
        <v>0</v>
      </c>
      <c r="AM493" s="6">
        <f t="shared" si="162"/>
        <v>6776.6757369306251</v>
      </c>
      <c r="AN493" s="6">
        <f t="shared" si="163"/>
        <v>6557.44824858214</v>
      </c>
      <c r="AO493" s="5">
        <f t="shared" si="164"/>
        <v>0</v>
      </c>
      <c r="AP493" s="6">
        <f>+AN493+SUM($D$16:$E$18)-SUM($AL$27:AL493)</f>
        <v>26307.930932792668</v>
      </c>
      <c r="AQ493" s="10">
        <f t="shared" si="172"/>
        <v>5.1712188446326746E-3</v>
      </c>
      <c r="AR493" s="10">
        <f>+AN493/SUM(AL$27:AL493)-1</f>
        <v>-1.3845977510084095E-2</v>
      </c>
    </row>
    <row r="494" spans="1:44" x14ac:dyDescent="0.25">
      <c r="A494" s="1">
        <v>40878</v>
      </c>
      <c r="B494">
        <v>7.45</v>
      </c>
      <c r="G494">
        <f t="shared" si="165"/>
        <v>1967.6492682294488</v>
      </c>
      <c r="H494">
        <f t="shared" si="166"/>
        <v>1914.2087408460804</v>
      </c>
      <c r="I494" s="5">
        <f t="shared" si="155"/>
        <v>0</v>
      </c>
      <c r="J494" s="6">
        <f>+H494+SUM($D$16:$E$16)-SUM($F$27:F494)</f>
        <v>7839.3148461092378</v>
      </c>
      <c r="K494" s="10">
        <f t="shared" si="167"/>
        <v>7.4959047930431844E-3</v>
      </c>
      <c r="L494" s="10">
        <f>+H494/SUM(F$27:F494)-1</f>
        <v>-4.0445837296728238E-2</v>
      </c>
      <c r="M494">
        <v>5.45</v>
      </c>
      <c r="R494">
        <f t="shared" si="168"/>
        <v>1581.8758155109488</v>
      </c>
      <c r="S494">
        <f t="shared" si="169"/>
        <v>1502.7645235613775</v>
      </c>
      <c r="T494" s="5">
        <f t="shared" si="156"/>
        <v>0</v>
      </c>
      <c r="U494" s="6">
        <f>+S494+SUM($D$17:$E$17)-SUM($Q$27:Q494)</f>
        <v>6440.4819446140082</v>
      </c>
      <c r="V494" s="10">
        <f t="shared" si="157"/>
        <v>-1.2400385494348853E-3</v>
      </c>
      <c r="W494" s="10">
        <f>+S494/SUM(Q$27:Q494)-1</f>
        <v>-9.5963260041506016E-2</v>
      </c>
      <c r="X494">
        <v>3.07</v>
      </c>
      <c r="AC494">
        <f t="shared" si="170"/>
        <v>3272.2918507031391</v>
      </c>
      <c r="AD494">
        <f t="shared" si="171"/>
        <v>3184.5802420855493</v>
      </c>
      <c r="AE494" s="5">
        <f t="shared" si="158"/>
        <v>0</v>
      </c>
      <c r="AF494" s="6">
        <f>+AD494+SUM($D$18:$E$18)-SUM($AB$27:AB494)</f>
        <v>12072.239399980284</v>
      </c>
      <c r="AG494" s="10">
        <f t="shared" si="159"/>
        <v>-5.152919832408509E-4</v>
      </c>
      <c r="AH494" s="10">
        <f>+AD494/SUM(AB$27:AB494)-1</f>
        <v>6.4243817841631579E-2</v>
      </c>
      <c r="AI494" s="6">
        <f t="shared" si="160"/>
        <v>0</v>
      </c>
      <c r="AL494" s="6">
        <f t="shared" si="161"/>
        <v>0</v>
      </c>
      <c r="AM494" s="6">
        <f t="shared" si="162"/>
        <v>6821.8169344435364</v>
      </c>
      <c r="AN494" s="6">
        <f t="shared" si="163"/>
        <v>6601.5535064930073</v>
      </c>
      <c r="AO494" s="5">
        <f t="shared" si="164"/>
        <v>0</v>
      </c>
      <c r="AP494" s="6">
        <f>+AN494+SUM($D$16:$E$18)-SUM($AL$27:AL494)</f>
        <v>26352.036190703533</v>
      </c>
      <c r="AQ494" s="10">
        <f t="shared" si="172"/>
        <v>1.6765004448102694E-3</v>
      </c>
      <c r="AR494" s="10">
        <f>+AN494/SUM(AL$27:AL494)-1</f>
        <v>-7.2131264599578637E-3</v>
      </c>
    </row>
    <row r="495" spans="1:44" x14ac:dyDescent="0.25">
      <c r="A495" s="1">
        <v>40879</v>
      </c>
      <c r="B495">
        <v>7.4880000000000004</v>
      </c>
      <c r="G495">
        <f t="shared" si="165"/>
        <v>1977.6856000673977</v>
      </c>
      <c r="H495">
        <f t="shared" si="166"/>
        <v>1923.9724901282484</v>
      </c>
      <c r="I495" s="5">
        <f t="shared" si="155"/>
        <v>0</v>
      </c>
      <c r="J495" s="6">
        <f>+H495+SUM($D$16:$E$16)-SUM($F$27:F495)</f>
        <v>7849.0785953914046</v>
      </c>
      <c r="K495" s="10">
        <f t="shared" si="167"/>
        <v>1.2454850294745246E-3</v>
      </c>
      <c r="L495" s="10">
        <f>+H495/SUM(F$27:F495)-1</f>
        <v>-3.5551467070859211E-2</v>
      </c>
      <c r="M495">
        <v>5.5010000000000003</v>
      </c>
      <c r="R495">
        <f t="shared" si="168"/>
        <v>1596.6786901148128</v>
      </c>
      <c r="S495">
        <f t="shared" si="169"/>
        <v>1516.8270906625939</v>
      </c>
      <c r="T495" s="5">
        <f t="shared" si="156"/>
        <v>0</v>
      </c>
      <c r="U495" s="6">
        <f>+S495+SUM($D$17:$E$17)-SUM($Q$27:Q495)</f>
        <v>6454.5445117152249</v>
      </c>
      <c r="V495" s="10">
        <f t="shared" si="157"/>
        <v>2.1834650298144798E-3</v>
      </c>
      <c r="W495" s="10">
        <f>+S495/SUM(Q$27:Q495)-1</f>
        <v>-8.7503466695105447E-2</v>
      </c>
      <c r="X495">
        <v>3.0630000000000002</v>
      </c>
      <c r="AC495">
        <f t="shared" si="170"/>
        <v>3264.8305989262917</v>
      </c>
      <c r="AD495">
        <f t="shared" si="171"/>
        <v>3177.3189842045726</v>
      </c>
      <c r="AE495" s="5">
        <f t="shared" si="158"/>
        <v>0</v>
      </c>
      <c r="AF495" s="6">
        <f>+AD495+SUM($D$18:$E$18)-SUM($AB$27:AB495)</f>
        <v>12064.978142099308</v>
      </c>
      <c r="AG495" s="10">
        <f t="shared" si="159"/>
        <v>-6.0148392028980258E-4</v>
      </c>
      <c r="AH495" s="10">
        <f>+AD495/SUM(AB$27:AB495)-1</f>
        <v>6.1817203273263122E-2</v>
      </c>
      <c r="AI495" s="6">
        <f t="shared" si="160"/>
        <v>0</v>
      </c>
      <c r="AL495" s="6">
        <f t="shared" si="161"/>
        <v>0</v>
      </c>
      <c r="AM495" s="6">
        <f t="shared" si="162"/>
        <v>6839.1948891085021</v>
      </c>
      <c r="AN495" s="6">
        <f t="shared" si="163"/>
        <v>6618.118564995415</v>
      </c>
      <c r="AO495" s="5">
        <f t="shared" si="164"/>
        <v>0</v>
      </c>
      <c r="AP495" s="6">
        <f>+AN495+SUM($D$16:$E$18)-SUM($AL$27:AL495)</f>
        <v>26368.601249205938</v>
      </c>
      <c r="AQ495" s="10">
        <f t="shared" si="172"/>
        <v>6.2860639620132552E-4</v>
      </c>
      <c r="AR495" s="10">
        <f>+AN495/SUM(AL$27:AL495)-1</f>
        <v>-4.7219593998956144E-3</v>
      </c>
    </row>
    <row r="496" spans="1:44" x14ac:dyDescent="0.25">
      <c r="A496" s="1">
        <v>40882</v>
      </c>
      <c r="B496">
        <v>7.5069999999999997</v>
      </c>
      <c r="G496">
        <f t="shared" si="165"/>
        <v>1982.703765986372</v>
      </c>
      <c r="H496">
        <f t="shared" si="166"/>
        <v>1928.8543647693323</v>
      </c>
      <c r="I496" s="5">
        <f t="shared" si="155"/>
        <v>0</v>
      </c>
      <c r="J496" s="6">
        <f>+H496+SUM($D$16:$E$16)-SUM($F$27:F496)</f>
        <v>7853.9604700324899</v>
      </c>
      <c r="K496" s="10">
        <f t="shared" si="167"/>
        <v>6.2196786307522345E-4</v>
      </c>
      <c r="L496" s="10">
        <f>+H496/SUM(F$27:F496)-1</f>
        <v>-3.3104281957924697E-2</v>
      </c>
      <c r="M496">
        <v>5.5469999999999997</v>
      </c>
      <c r="R496">
        <f t="shared" si="168"/>
        <v>1610.0303025026114</v>
      </c>
      <c r="S496">
        <f t="shared" si="169"/>
        <v>1529.5109747146716</v>
      </c>
      <c r="T496" s="5">
        <f t="shared" si="156"/>
        <v>0</v>
      </c>
      <c r="U496" s="6">
        <f>+S496+SUM($D$17:$E$17)-SUM($Q$27:Q496)</f>
        <v>6467.2283957673026</v>
      </c>
      <c r="V496" s="10">
        <f t="shared" si="157"/>
        <v>1.9651090838488372E-3</v>
      </c>
      <c r="W496" s="10">
        <f>+S496/SUM(Q$27:Q496)-1</f>
        <v>-7.9873064853253961E-2</v>
      </c>
      <c r="X496">
        <v>3.069</v>
      </c>
      <c r="AC496">
        <f t="shared" si="170"/>
        <v>3271.2259575921612</v>
      </c>
      <c r="AD496">
        <f t="shared" si="171"/>
        <v>3183.5429195311244</v>
      </c>
      <c r="AE496" s="5">
        <f t="shared" si="158"/>
        <v>0</v>
      </c>
      <c r="AF496" s="6">
        <f>+AD496+SUM($D$18:$E$18)-SUM($AB$27:AB496)</f>
        <v>12071.20207742586</v>
      </c>
      <c r="AG496" s="10">
        <f t="shared" si="159"/>
        <v>5.1586793222901939E-4</v>
      </c>
      <c r="AH496" s="10">
        <f>+AD496/SUM(AB$27:AB496)-1</f>
        <v>6.3897158617579164E-2</v>
      </c>
      <c r="AI496" s="6">
        <f t="shared" si="160"/>
        <v>0</v>
      </c>
      <c r="AL496" s="6">
        <f t="shared" si="161"/>
        <v>0</v>
      </c>
      <c r="AM496" s="6">
        <f t="shared" si="162"/>
        <v>6863.960026081144</v>
      </c>
      <c r="AN496" s="6">
        <f t="shared" si="163"/>
        <v>6641.9082590151284</v>
      </c>
      <c r="AO496" s="5">
        <f t="shared" si="164"/>
        <v>0</v>
      </c>
      <c r="AP496" s="6">
        <f>+AN496+SUM($D$16:$E$18)-SUM($AL$27:AL496)</f>
        <v>26392.390943225655</v>
      </c>
      <c r="AQ496" s="10">
        <f t="shared" si="172"/>
        <v>9.0219779937839029E-4</v>
      </c>
      <c r="AR496" s="10">
        <f>+AN496/SUM(AL$27:AL496)-1</f>
        <v>-1.1443021219419425E-3</v>
      </c>
    </row>
    <row r="497" spans="1:44" x14ac:dyDescent="0.25">
      <c r="A497" s="1">
        <v>40883</v>
      </c>
      <c r="B497">
        <v>7.4630000000000001</v>
      </c>
      <c r="G497">
        <f t="shared" si="165"/>
        <v>1971.0827501740102</v>
      </c>
      <c r="H497">
        <f t="shared" si="166"/>
        <v>1917.5489708636642</v>
      </c>
      <c r="I497" s="5">
        <f t="shared" si="155"/>
        <v>0</v>
      </c>
      <c r="J497" s="6">
        <f>+H497+SUM($D$16:$E$16)-SUM($F$27:F497)</f>
        <v>7842.6550761268199</v>
      </c>
      <c r="K497" s="10">
        <f t="shared" si="167"/>
        <v>-1.439451337806763E-3</v>
      </c>
      <c r="L497" s="10">
        <f>+H497/SUM(F$27:F497)-1</f>
        <v>-3.8771447482615184E-2</v>
      </c>
      <c r="M497">
        <v>5.5289999999999999</v>
      </c>
      <c r="R497">
        <f t="shared" si="168"/>
        <v>1604.8057585247773</v>
      </c>
      <c r="S497">
        <f t="shared" si="169"/>
        <v>1524.5477157377718</v>
      </c>
      <c r="T497" s="5">
        <f t="shared" si="156"/>
        <v>0</v>
      </c>
      <c r="U497" s="6">
        <f>+S497+SUM($D$17:$E$17)-SUM($Q$27:Q497)</f>
        <v>6462.2651367904027</v>
      </c>
      <c r="V497" s="10">
        <f t="shared" si="157"/>
        <v>-7.6744761019231778E-4</v>
      </c>
      <c r="W497" s="10">
        <f>+S497/SUM(Q$27:Q497)-1</f>
        <v>-8.2858874269630567E-2</v>
      </c>
      <c r="X497">
        <v>3.081</v>
      </c>
      <c r="AC497">
        <f t="shared" si="170"/>
        <v>3284.0166749238997</v>
      </c>
      <c r="AD497">
        <f t="shared" si="171"/>
        <v>3195.9907901842275</v>
      </c>
      <c r="AE497" s="5">
        <f t="shared" si="158"/>
        <v>0</v>
      </c>
      <c r="AF497" s="6">
        <f>+AD497+SUM($D$18:$E$18)-SUM($AB$27:AB497)</f>
        <v>12083.649948078963</v>
      </c>
      <c r="AG497" s="10">
        <f t="shared" si="159"/>
        <v>1.0312038994344519E-3</v>
      </c>
      <c r="AH497" s="10">
        <f>+AD497/SUM(AB$27:AB497)-1</f>
        <v>6.8057069306210805E-2</v>
      </c>
      <c r="AI497" s="6">
        <f t="shared" si="160"/>
        <v>0</v>
      </c>
      <c r="AL497" s="6">
        <f t="shared" si="161"/>
        <v>0</v>
      </c>
      <c r="AM497" s="6">
        <f t="shared" si="162"/>
        <v>6859.9051836226872</v>
      </c>
      <c r="AN497" s="6">
        <f t="shared" si="163"/>
        <v>6638.087476785664</v>
      </c>
      <c r="AO497" s="5">
        <f t="shared" si="164"/>
        <v>0</v>
      </c>
      <c r="AP497" s="6">
        <f>+AN497+SUM($D$16:$E$18)-SUM($AL$27:AL497)</f>
        <v>26388.570160996191</v>
      </c>
      <c r="AQ497" s="10">
        <f t="shared" si="172"/>
        <v>-1.447683249949927E-4</v>
      </c>
      <c r="AR497" s="10">
        <f>+AN497/SUM(AL$27:AL497)-1</f>
        <v>-1.7188975471454926E-3</v>
      </c>
    </row>
    <row r="498" spans="1:44" x14ac:dyDescent="0.25">
      <c r="A498" s="1">
        <v>40884</v>
      </c>
      <c r="B498">
        <v>7.4930000000000003</v>
      </c>
      <c r="G498">
        <f t="shared" si="165"/>
        <v>1979.0061700460751</v>
      </c>
      <c r="H498">
        <f t="shared" si="166"/>
        <v>1925.2571939811651</v>
      </c>
      <c r="I498" s="5">
        <f t="shared" si="155"/>
        <v>0</v>
      </c>
      <c r="J498" s="6">
        <f>+H498+SUM($D$16:$E$16)-SUM($F$27:F498)</f>
        <v>7850.3632992443208</v>
      </c>
      <c r="K498" s="10">
        <f t="shared" si="167"/>
        <v>9.8285887147642192E-4</v>
      </c>
      <c r="L498" s="10">
        <f>+H498/SUM(F$27:F498)-1</f>
        <v>-3.4907470988508105E-2</v>
      </c>
      <c r="M498">
        <v>5.51</v>
      </c>
      <c r="R498">
        <f t="shared" si="168"/>
        <v>1599.29096210373</v>
      </c>
      <c r="S498">
        <f t="shared" si="169"/>
        <v>1519.3087201510441</v>
      </c>
      <c r="T498" s="5">
        <f t="shared" si="156"/>
        <v>0</v>
      </c>
      <c r="U498" s="6">
        <f>+S498+SUM($D$17:$E$17)-SUM($Q$27:Q498)</f>
        <v>6457.0261412036753</v>
      </c>
      <c r="V498" s="10">
        <f t="shared" si="157"/>
        <v>-8.1070576273656325E-4</v>
      </c>
      <c r="W498" s="10">
        <f>+S498/SUM(Q$27:Q498)-1</f>
        <v>-8.6010561986917033E-2</v>
      </c>
      <c r="X498">
        <v>3.09</v>
      </c>
      <c r="AC498">
        <f t="shared" si="170"/>
        <v>3293.6097129227037</v>
      </c>
      <c r="AD498">
        <f t="shared" si="171"/>
        <v>3205.326693174055</v>
      </c>
      <c r="AE498" s="5">
        <f t="shared" si="158"/>
        <v>0</v>
      </c>
      <c r="AF498" s="6">
        <f>+AD498+SUM($D$18:$E$18)-SUM($AB$27:AB498)</f>
        <v>12092.98585106879</v>
      </c>
      <c r="AG498" s="10">
        <f t="shared" si="159"/>
        <v>7.7260621003927277E-4</v>
      </c>
      <c r="AH498" s="10">
        <f>+AD498/SUM(AB$27:AB498)-1</f>
        <v>7.1177002322684757E-2</v>
      </c>
      <c r="AI498" s="6">
        <f t="shared" si="160"/>
        <v>0</v>
      </c>
      <c r="AL498" s="6">
        <f t="shared" si="161"/>
        <v>0</v>
      </c>
      <c r="AM498" s="6">
        <f t="shared" si="162"/>
        <v>6871.906845072509</v>
      </c>
      <c r="AN498" s="6">
        <f t="shared" si="163"/>
        <v>6649.8926073062648</v>
      </c>
      <c r="AO498" s="5">
        <f t="shared" si="164"/>
        <v>0</v>
      </c>
      <c r="AP498" s="6">
        <f>+AN498+SUM($D$16:$E$18)-SUM($AL$27:AL498)</f>
        <v>26400.375291516786</v>
      </c>
      <c r="AQ498" s="10">
        <f t="shared" si="172"/>
        <v>4.4735771770021415E-4</v>
      </c>
      <c r="AR498" s="10">
        <f>+AN498/SUM(AL$27:AL498)-1</f>
        <v>5.643891112172561E-5</v>
      </c>
    </row>
    <row r="499" spans="1:44" x14ac:dyDescent="0.25">
      <c r="A499" s="1">
        <v>40886</v>
      </c>
      <c r="B499">
        <v>7.3220000000000001</v>
      </c>
      <c r="C499">
        <f>+$C$16</f>
        <v>60</v>
      </c>
      <c r="D499" s="7">
        <f>+$H$16</f>
        <v>0.66694736842105262</v>
      </c>
      <c r="E499" s="7">
        <f>+$J$16</f>
        <v>0.46199999999999997</v>
      </c>
      <c r="F499" s="6">
        <f>+C499-D499-E499</f>
        <v>58.871052631578941</v>
      </c>
      <c r="G499">
        <f t="shared" si="165"/>
        <v>1992.7137294068841</v>
      </c>
      <c r="H499">
        <f t="shared" si="166"/>
        <v>1940.1913748429884</v>
      </c>
      <c r="I499" s="5">
        <f t="shared" si="155"/>
        <v>252420</v>
      </c>
      <c r="J499" s="6">
        <f>+H499+SUM($D$16:$E$16)-SUM($F$27:F499)</f>
        <v>7806.4264274745665</v>
      </c>
      <c r="K499" s="10">
        <f t="shared" si="167"/>
        <v>-5.596794708084829E-3</v>
      </c>
      <c r="L499" s="10">
        <f>+H499/SUM(F$27:F499)-1</f>
        <v>-5.5300180612664951E-2</v>
      </c>
      <c r="M499">
        <v>5.492</v>
      </c>
      <c r="N499">
        <f>+$C$17</f>
        <v>50</v>
      </c>
      <c r="O499" s="7">
        <f>+$H$17</f>
        <v>0.5557894736842105</v>
      </c>
      <c r="P499" s="7">
        <f>+$J$17</f>
        <v>0.38500000000000001</v>
      </c>
      <c r="Q499" s="6">
        <f>+N499-O499-P499</f>
        <v>49.059210526315795</v>
      </c>
      <c r="R499">
        <f t="shared" si="168"/>
        <v>1644.0664181258956</v>
      </c>
      <c r="S499">
        <f t="shared" si="169"/>
        <v>1563.4046717004601</v>
      </c>
      <c r="T499" s="5">
        <f t="shared" si="156"/>
        <v>210350</v>
      </c>
      <c r="U499" s="6">
        <f>+S499+SUM($D$17:$E$17)-SUM($Q$27:Q499)</f>
        <v>6452.0628822267754</v>
      </c>
      <c r="V499" s="10">
        <f t="shared" si="157"/>
        <v>-7.6866019563215371E-4</v>
      </c>
      <c r="W499" s="10">
        <f>+S499/SUM(Q$27:Q499)-1</f>
        <v>-8.6445103300330284E-2</v>
      </c>
      <c r="X499">
        <v>3.089</v>
      </c>
      <c r="Y499">
        <f>+$C$18</f>
        <v>90</v>
      </c>
      <c r="Z499" s="7">
        <f>+$H$18</f>
        <v>1.0004210526315789</v>
      </c>
      <c r="AA499" s="7">
        <f>+$J$18</f>
        <v>0.69300000000000006</v>
      </c>
      <c r="AB499" s="6">
        <f>+Y499-Z499-AA499</f>
        <v>88.306578947368422</v>
      </c>
      <c r="AC499">
        <f t="shared" si="170"/>
        <v>3380.8503987590943</v>
      </c>
      <c r="AD499">
        <f t="shared" si="171"/>
        <v>3292.5959495669986</v>
      </c>
      <c r="AE499" s="5">
        <f t="shared" si="158"/>
        <v>378630</v>
      </c>
      <c r="AF499" s="6">
        <f>+AD499+SUM($D$18:$E$18)-SUM($AB$27:AB499)</f>
        <v>12091.948528514367</v>
      </c>
      <c r="AG499" s="10">
        <f t="shared" si="159"/>
        <v>-8.5778861167784548E-5</v>
      </c>
      <c r="AH499" s="10">
        <f>+AD499/SUM(AB$27:AB499)-1</f>
        <v>6.879999543795412E-2</v>
      </c>
      <c r="AI499" s="6">
        <f t="shared" si="160"/>
        <v>200</v>
      </c>
      <c r="AL499" s="6">
        <f t="shared" si="161"/>
        <v>196.23684210526315</v>
      </c>
      <c r="AM499" s="6">
        <f t="shared" si="162"/>
        <v>7017.6305462918735</v>
      </c>
      <c r="AN499" s="6">
        <f t="shared" si="163"/>
        <v>6796.1919961104468</v>
      </c>
      <c r="AO499" s="5">
        <f t="shared" si="164"/>
        <v>841400</v>
      </c>
      <c r="AP499" s="6">
        <f>+AN499+SUM($D$16:$E$18)-SUM($AL$27:AL499)</f>
        <v>26350.437838215705</v>
      </c>
      <c r="AQ499" s="10">
        <f t="shared" si="172"/>
        <v>-1.8915433113986246E-3</v>
      </c>
      <c r="AR499" s="10">
        <f>+AN499/SUM(AL$27:AL499)-1</f>
        <v>-7.2398395620351108E-3</v>
      </c>
    </row>
    <row r="500" spans="1:44" x14ac:dyDescent="0.25">
      <c r="A500" s="1">
        <v>40889</v>
      </c>
      <c r="B500">
        <v>7.3250000000000002</v>
      </c>
      <c r="G500">
        <f t="shared" si="165"/>
        <v>1993.5301922842702</v>
      </c>
      <c r="H500">
        <f t="shared" si="166"/>
        <v>1940.9863180449181</v>
      </c>
      <c r="I500" s="5">
        <f t="shared" si="155"/>
        <v>0</v>
      </c>
      <c r="J500" s="6">
        <f>+H500+SUM($D$16:$E$16)-SUM($F$27:F500)</f>
        <v>7807.2213706764951</v>
      </c>
      <c r="K500" s="10">
        <f t="shared" si="167"/>
        <v>1.0183189572265938E-4</v>
      </c>
      <c r="L500" s="10">
        <f>+H500/SUM(F$27:F500)-1</f>
        <v>-5.4913114311358924E-2</v>
      </c>
      <c r="M500">
        <v>5.3789999999999996</v>
      </c>
      <c r="R500">
        <f t="shared" si="168"/>
        <v>1610.2391229241064</v>
      </c>
      <c r="S500">
        <f t="shared" si="169"/>
        <v>1531.2370227743581</v>
      </c>
      <c r="T500" s="5">
        <f t="shared" si="156"/>
        <v>0</v>
      </c>
      <c r="U500" s="6">
        <f>+S500+SUM($D$17:$E$17)-SUM($Q$27:Q500)</f>
        <v>6419.8952333006728</v>
      </c>
      <c r="V500" s="10">
        <f t="shared" si="157"/>
        <v>-4.9856378515332755E-3</v>
      </c>
      <c r="W500" s="10">
        <f>+S500/SUM(Q$27:Q500)-1</f>
        <v>-0.10524184461989738</v>
      </c>
      <c r="X500">
        <v>3.0910000000000002</v>
      </c>
      <c r="AC500">
        <f t="shared" si="170"/>
        <v>3383.0393598460219</v>
      </c>
      <c r="AD500">
        <f t="shared" si="171"/>
        <v>3294.7277695408202</v>
      </c>
      <c r="AE500" s="5">
        <f t="shared" si="158"/>
        <v>0</v>
      </c>
      <c r="AF500" s="6">
        <f>+AD500+SUM($D$18:$E$18)-SUM($AB$27:AB500)</f>
        <v>12094.080348488187</v>
      </c>
      <c r="AG500" s="10">
        <f t="shared" si="159"/>
        <v>1.7630078136643412E-4</v>
      </c>
      <c r="AH500" s="10">
        <f>+AD500/SUM(AB$27:AB500)-1</f>
        <v>6.9491999319752695E-2</v>
      </c>
      <c r="AI500" s="6">
        <f t="shared" si="160"/>
        <v>0</v>
      </c>
      <c r="AL500" s="6">
        <f t="shared" si="161"/>
        <v>0</v>
      </c>
      <c r="AM500" s="6">
        <f t="shared" si="162"/>
        <v>6986.8086750543989</v>
      </c>
      <c r="AN500" s="6">
        <f t="shared" si="163"/>
        <v>6766.9511103600962</v>
      </c>
      <c r="AO500" s="5">
        <f t="shared" si="164"/>
        <v>0</v>
      </c>
      <c r="AP500" s="6">
        <f>+AN500+SUM($D$16:$E$18)-SUM($AL$27:AL500)</f>
        <v>26321.196952465358</v>
      </c>
      <c r="AQ500" s="10">
        <f t="shared" si="172"/>
        <v>-1.1096925952379655E-3</v>
      </c>
      <c r="AR500" s="10">
        <f>+AN500/SUM(AL$27:AL500)-1</f>
        <v>-1.1511229547115032E-2</v>
      </c>
    </row>
    <row r="501" spans="1:44" x14ac:dyDescent="0.25">
      <c r="A501" s="1">
        <v>40890</v>
      </c>
      <c r="B501">
        <v>7.33</v>
      </c>
      <c r="G501">
        <f t="shared" si="165"/>
        <v>1994.8909637465802</v>
      </c>
      <c r="H501">
        <f t="shared" si="166"/>
        <v>1942.3112233814675</v>
      </c>
      <c r="I501" s="5">
        <f t="shared" si="155"/>
        <v>0</v>
      </c>
      <c r="J501" s="6">
        <f>+H501+SUM($D$16:$E$16)-SUM($F$27:F501)</f>
        <v>7808.5462760130458</v>
      </c>
      <c r="K501" s="10">
        <f t="shared" si="167"/>
        <v>1.6970254507286953E-4</v>
      </c>
      <c r="L501" s="10">
        <f>+H501/SUM(F$27:F501)-1</f>
        <v>-5.4268003809182397E-2</v>
      </c>
      <c r="M501">
        <v>5.3949999999999996</v>
      </c>
      <c r="R501">
        <f t="shared" si="168"/>
        <v>1615.0288284394037</v>
      </c>
      <c r="S501">
        <f t="shared" si="169"/>
        <v>1535.7917341267264</v>
      </c>
      <c r="T501" s="5">
        <f t="shared" si="156"/>
        <v>0</v>
      </c>
      <c r="U501" s="6">
        <f>+S501+SUM($D$17:$E$17)-SUM($Q$27:Q501)</f>
        <v>6424.4499446530417</v>
      </c>
      <c r="V501" s="10">
        <f t="shared" si="157"/>
        <v>7.0946817461181588E-4</v>
      </c>
      <c r="W501" s="10">
        <f>+S501/SUM(Q$27:Q501)-1</f>
        <v>-0.10258035912332164</v>
      </c>
      <c r="X501">
        <v>3.113</v>
      </c>
      <c r="AC501">
        <f t="shared" si="170"/>
        <v>3407.1179318022214</v>
      </c>
      <c r="AD501">
        <f t="shared" si="171"/>
        <v>3318.1777892528544</v>
      </c>
      <c r="AE501" s="5">
        <f t="shared" si="158"/>
        <v>0</v>
      </c>
      <c r="AF501" s="6">
        <f>+AD501+SUM($D$18:$E$18)-SUM($AB$27:AB501)</f>
        <v>12117.530368200223</v>
      </c>
      <c r="AG501" s="10">
        <f t="shared" si="159"/>
        <v>1.9389667536786614E-3</v>
      </c>
      <c r="AH501" s="10">
        <f>+AD501/SUM(AB$27:AB501)-1</f>
        <v>7.7104042019537467E-2</v>
      </c>
      <c r="AI501" s="6">
        <f t="shared" si="160"/>
        <v>0</v>
      </c>
      <c r="AL501" s="6">
        <f t="shared" si="161"/>
        <v>0</v>
      </c>
      <c r="AM501" s="6">
        <f t="shared" si="162"/>
        <v>7017.0377239882055</v>
      </c>
      <c r="AN501" s="6">
        <f t="shared" si="163"/>
        <v>6796.2807467610482</v>
      </c>
      <c r="AO501" s="5">
        <f t="shared" si="164"/>
        <v>0</v>
      </c>
      <c r="AP501" s="6">
        <f>+AN501+SUM($D$16:$E$18)-SUM($AL$27:AL501)</f>
        <v>26350.526588866309</v>
      </c>
      <c r="AQ501" s="10">
        <f t="shared" si="172"/>
        <v>1.1142972127717865E-3</v>
      </c>
      <c r="AR501" s="10">
        <f>+AN501/SUM(AL$27:AL501)-1</f>
        <v>-7.2268752269809555E-3</v>
      </c>
    </row>
    <row r="502" spans="1:44" x14ac:dyDescent="0.25">
      <c r="A502" s="1">
        <v>40891</v>
      </c>
      <c r="B502">
        <v>7.3</v>
      </c>
      <c r="G502">
        <f t="shared" si="165"/>
        <v>1986.7263349727198</v>
      </c>
      <c r="H502">
        <f t="shared" si="166"/>
        <v>1934.3617913621708</v>
      </c>
      <c r="I502" s="5">
        <f t="shared" si="155"/>
        <v>0</v>
      </c>
      <c r="J502" s="6">
        <f>+H502+SUM($D$16:$E$16)-SUM($F$27:F502)</f>
        <v>7800.5968439937487</v>
      </c>
      <c r="K502" s="10">
        <f t="shared" si="167"/>
        <v>-1.0180425060317688E-3</v>
      </c>
      <c r="L502" s="10">
        <f>+H502/SUM(F$27:F502)-1</f>
        <v>-5.8138666822241669E-2</v>
      </c>
      <c r="M502">
        <v>5.2869999999999999</v>
      </c>
      <c r="R502">
        <f t="shared" si="168"/>
        <v>1582.6983162111453</v>
      </c>
      <c r="S502">
        <f t="shared" si="169"/>
        <v>1505.0474324982397</v>
      </c>
      <c r="T502" s="5">
        <f t="shared" si="156"/>
        <v>0</v>
      </c>
      <c r="U502" s="6">
        <f>+S502+SUM($D$17:$E$17)-SUM($Q$27:Q502)</f>
        <v>6393.7056430245548</v>
      </c>
      <c r="V502" s="10">
        <f t="shared" si="157"/>
        <v>-4.7855150080319264E-3</v>
      </c>
      <c r="W502" s="10">
        <f>+S502/SUM(Q$27:Q502)-1</f>
        <v>-0.12054538622520872</v>
      </c>
      <c r="X502">
        <v>3.1110000000000002</v>
      </c>
      <c r="AC502">
        <f t="shared" si="170"/>
        <v>3404.9289707152943</v>
      </c>
      <c r="AD502">
        <f t="shared" si="171"/>
        <v>3316.0459692790332</v>
      </c>
      <c r="AE502" s="5">
        <f t="shared" si="158"/>
        <v>0</v>
      </c>
      <c r="AF502" s="6">
        <f>+AD502+SUM($D$18:$E$18)-SUM($AB$27:AB502)</f>
        <v>12115.398548226402</v>
      </c>
      <c r="AG502" s="10">
        <f t="shared" si="159"/>
        <v>-1.7592858520210086E-4</v>
      </c>
      <c r="AH502" s="10">
        <f>+AD502/SUM(AB$27:AB502)-1</f>
        <v>7.6412038137738891E-2</v>
      </c>
      <c r="AI502" s="6">
        <f t="shared" si="160"/>
        <v>0</v>
      </c>
      <c r="AL502" s="6">
        <f t="shared" si="161"/>
        <v>0</v>
      </c>
      <c r="AM502" s="6">
        <f t="shared" si="162"/>
        <v>6974.3536218991594</v>
      </c>
      <c r="AN502" s="6">
        <f t="shared" si="163"/>
        <v>6755.4551931394435</v>
      </c>
      <c r="AO502" s="5">
        <f t="shared" si="164"/>
        <v>0</v>
      </c>
      <c r="AP502" s="6">
        <f>+AN502+SUM($D$16:$E$18)-SUM($AL$27:AL502)</f>
        <v>26309.701035244707</v>
      </c>
      <c r="AQ502" s="10">
        <f t="shared" si="172"/>
        <v>-1.5493259113407154E-3</v>
      </c>
      <c r="AR502" s="10">
        <f>+AN502/SUM(AL$27:AL502)-1</f>
        <v>-1.3190506505577626E-2</v>
      </c>
    </row>
    <row r="503" spans="1:44" x14ac:dyDescent="0.25">
      <c r="A503" s="1">
        <v>40892</v>
      </c>
      <c r="B503">
        <v>7.2229999999999999</v>
      </c>
      <c r="G503">
        <f t="shared" si="165"/>
        <v>1965.7704544531446</v>
      </c>
      <c r="H503">
        <f t="shared" si="166"/>
        <v>1913.9582491793096</v>
      </c>
      <c r="I503" s="5">
        <f t="shared" si="155"/>
        <v>0</v>
      </c>
      <c r="J503" s="6">
        <f>+H503+SUM($D$16:$E$16)-SUM($F$27:F503)</f>
        <v>7780.1933018108875</v>
      </c>
      <c r="K503" s="10">
        <f t="shared" si="167"/>
        <v>-2.6156385967531781E-3</v>
      </c>
      <c r="L503" s="10">
        <f>+H503/SUM(F$27:F503)-1</f>
        <v>-6.8073368555760516E-2</v>
      </c>
      <c r="M503">
        <v>5.3289999999999997</v>
      </c>
      <c r="R503">
        <f t="shared" si="168"/>
        <v>1595.2712931888016</v>
      </c>
      <c r="S503">
        <f t="shared" si="169"/>
        <v>1517.0035497982069</v>
      </c>
      <c r="T503" s="5">
        <f t="shared" si="156"/>
        <v>0</v>
      </c>
      <c r="U503" s="6">
        <f>+S503+SUM($D$17:$E$17)-SUM($Q$27:Q503)</f>
        <v>6405.6617603245222</v>
      </c>
      <c r="V503" s="10">
        <f t="shared" si="157"/>
        <v>1.8699824432817369E-3</v>
      </c>
      <c r="W503" s="10">
        <f>+S503/SUM(Q$27:Q503)-1</f>
        <v>-0.11355898679669696</v>
      </c>
      <c r="X503">
        <v>3.1280000000000001</v>
      </c>
      <c r="AC503">
        <f t="shared" si="170"/>
        <v>3423.5351399541755</v>
      </c>
      <c r="AD503">
        <f t="shared" si="171"/>
        <v>3334.1664390565143</v>
      </c>
      <c r="AE503" s="5">
        <f t="shared" si="158"/>
        <v>0</v>
      </c>
      <c r="AF503" s="6">
        <f>+AD503+SUM($D$18:$E$18)-SUM($AB$27:AB503)</f>
        <v>12133.519018003883</v>
      </c>
      <c r="AG503" s="10">
        <f t="shared" si="159"/>
        <v>1.4956561028802717E-3</v>
      </c>
      <c r="AH503" s="10">
        <f>+AD503/SUM(AB$27:AB503)-1</f>
        <v>8.2294071133027114E-2</v>
      </c>
      <c r="AI503" s="6">
        <f t="shared" si="160"/>
        <v>0</v>
      </c>
      <c r="AL503" s="6">
        <f t="shared" si="161"/>
        <v>0</v>
      </c>
      <c r="AM503" s="6">
        <f t="shared" si="162"/>
        <v>6984.5768875961221</v>
      </c>
      <c r="AN503" s="6">
        <f t="shared" si="163"/>
        <v>6765.1282380340308</v>
      </c>
      <c r="AO503" s="5">
        <f t="shared" si="164"/>
        <v>0</v>
      </c>
      <c r="AP503" s="6">
        <f>+AN503+SUM($D$16:$E$18)-SUM($AL$27:AL503)</f>
        <v>26319.374080139289</v>
      </c>
      <c r="AQ503" s="10">
        <f t="shared" si="172"/>
        <v>3.6766076823235849E-4</v>
      </c>
      <c r="AR503" s="10">
        <f>+AN503/SUM(AL$27:AL503)-1</f>
        <v>-1.177750734266847E-2</v>
      </c>
    </row>
    <row r="504" spans="1:44" x14ac:dyDescent="0.25">
      <c r="A504" s="1">
        <v>40893</v>
      </c>
      <c r="B504">
        <v>7.2590000000000003</v>
      </c>
      <c r="G504">
        <f t="shared" si="165"/>
        <v>1975.568008981777</v>
      </c>
      <c r="H504">
        <f t="shared" si="166"/>
        <v>1923.4975676024656</v>
      </c>
      <c r="I504" s="5">
        <f t="shared" si="155"/>
        <v>0</v>
      </c>
      <c r="J504" s="6">
        <f>+H504+SUM($D$16:$E$16)-SUM($F$27:F504)</f>
        <v>7789.7326202340437</v>
      </c>
      <c r="K504" s="10">
        <f t="shared" si="167"/>
        <v>1.2261030096689662E-3</v>
      </c>
      <c r="L504" s="10">
        <f>+H504/SUM(F$27:F504)-1</f>
        <v>-6.3428572940089412E-2</v>
      </c>
      <c r="M504">
        <v>5.306</v>
      </c>
      <c r="R504">
        <f t="shared" si="168"/>
        <v>1588.3860915105613</v>
      </c>
      <c r="S504">
        <f t="shared" si="169"/>
        <v>1510.4561522291774</v>
      </c>
      <c r="T504" s="5">
        <f t="shared" si="156"/>
        <v>0</v>
      </c>
      <c r="U504" s="6">
        <f>+S504+SUM($D$17:$E$17)-SUM($Q$27:Q504)</f>
        <v>6399.114362755492</v>
      </c>
      <c r="V504" s="10">
        <f t="shared" si="157"/>
        <v>-1.022126645771948E-3</v>
      </c>
      <c r="W504" s="10">
        <f>+S504/SUM(Q$27:Q504)-1</f>
        <v>-0.11738487219802474</v>
      </c>
      <c r="X504">
        <v>3.117</v>
      </c>
      <c r="AC504">
        <f t="shared" si="170"/>
        <v>3411.4958539760755</v>
      </c>
      <c r="AD504">
        <f t="shared" si="171"/>
        <v>3322.4414292004967</v>
      </c>
      <c r="AE504" s="5">
        <f t="shared" si="158"/>
        <v>0</v>
      </c>
      <c r="AF504" s="6">
        <f>+AD504+SUM($D$18:$E$18)-SUM($AB$27:AB504)</f>
        <v>12121.794008147865</v>
      </c>
      <c r="AG504" s="10">
        <f t="shared" si="159"/>
        <v>-9.6633217771535662E-4</v>
      </c>
      <c r="AH504" s="10">
        <f>+AD504/SUM(AB$27:AB504)-1</f>
        <v>7.8488049783134617E-2</v>
      </c>
      <c r="AI504" s="6">
        <f t="shared" si="160"/>
        <v>0</v>
      </c>
      <c r="AL504" s="6">
        <f t="shared" si="161"/>
        <v>0</v>
      </c>
      <c r="AM504" s="6">
        <f t="shared" si="162"/>
        <v>6975.449954468414</v>
      </c>
      <c r="AN504" s="6">
        <f t="shared" si="163"/>
        <v>6756.3951490321397</v>
      </c>
      <c r="AO504" s="5">
        <f t="shared" si="164"/>
        <v>0</v>
      </c>
      <c r="AP504" s="6">
        <f>+AN504+SUM($D$16:$E$18)-SUM($AL$27:AL504)</f>
        <v>26310.640991137403</v>
      </c>
      <c r="AQ504" s="10">
        <f t="shared" si="172"/>
        <v>-3.3181218425992753E-4</v>
      </c>
      <c r="AR504" s="10">
        <f>+AN504/SUM(AL$27:AL504)-1</f>
        <v>-1.3053201561371908E-2</v>
      </c>
    </row>
    <row r="505" spans="1:44" x14ac:dyDescent="0.25">
      <c r="A505" s="1">
        <v>40896</v>
      </c>
      <c r="B505">
        <v>7.1509999999999998</v>
      </c>
      <c r="G505">
        <f t="shared" si="165"/>
        <v>1946.175345395879</v>
      </c>
      <c r="H505">
        <f t="shared" si="166"/>
        <v>1894.8796123329976</v>
      </c>
      <c r="I505" s="5">
        <f t="shared" si="155"/>
        <v>0</v>
      </c>
      <c r="J505" s="6">
        <f>+H505+SUM($D$16:$E$16)-SUM($F$27:F505)</f>
        <v>7761.1146649645752</v>
      </c>
      <c r="K505" s="10">
        <f t="shared" si="167"/>
        <v>-3.6738045661711682E-3</v>
      </c>
      <c r="L505" s="10">
        <f>+H505/SUM(F$27:F505)-1</f>
        <v>-7.7362959787102947E-2</v>
      </c>
      <c r="M505">
        <v>5.3040000000000003</v>
      </c>
      <c r="R505">
        <f t="shared" si="168"/>
        <v>1587.7873783211492</v>
      </c>
      <c r="S505">
        <f t="shared" si="169"/>
        <v>1509.8868133101314</v>
      </c>
      <c r="T505" s="5">
        <f t="shared" si="156"/>
        <v>0</v>
      </c>
      <c r="U505" s="6">
        <f>+S505+SUM($D$17:$E$17)-SUM($Q$27:Q505)</f>
        <v>6398.5450238364465</v>
      </c>
      <c r="V505" s="10">
        <f t="shared" si="157"/>
        <v>-8.8971518052427534E-5</v>
      </c>
      <c r="W505" s="10">
        <f>+S505/SUM(Q$27:Q505)-1</f>
        <v>-0.11771755788509675</v>
      </c>
      <c r="X505">
        <v>3.1179999999999999</v>
      </c>
      <c r="AC505">
        <f t="shared" si="170"/>
        <v>3412.5903345195393</v>
      </c>
      <c r="AD505">
        <f t="shared" si="171"/>
        <v>3323.5073391874075</v>
      </c>
      <c r="AE505" s="5">
        <f t="shared" si="158"/>
        <v>0</v>
      </c>
      <c r="AF505" s="6">
        <f>+AD505+SUM($D$18:$E$18)-SUM($AB$27:AB505)</f>
        <v>12122.859918134774</v>
      </c>
      <c r="AG505" s="10">
        <f t="shared" si="159"/>
        <v>8.793335262047286E-5</v>
      </c>
      <c r="AH505" s="10">
        <f>+AD505/SUM(AB$27:AB505)-1</f>
        <v>7.8834051724034016E-2</v>
      </c>
      <c r="AI505" s="6">
        <f t="shared" si="160"/>
        <v>0</v>
      </c>
      <c r="AL505" s="6">
        <f t="shared" si="161"/>
        <v>0</v>
      </c>
      <c r="AM505" s="6">
        <f t="shared" si="162"/>
        <v>6946.5530582365673</v>
      </c>
      <c r="AN505" s="6">
        <f t="shared" si="163"/>
        <v>6728.2737648305365</v>
      </c>
      <c r="AO505" s="5">
        <f t="shared" si="164"/>
        <v>0</v>
      </c>
      <c r="AP505" s="6">
        <f>+AN505+SUM($D$16:$E$18)-SUM($AL$27:AL505)</f>
        <v>26282.519606935795</v>
      </c>
      <c r="AQ505" s="10">
        <f t="shared" si="172"/>
        <v>-1.0688217064372951E-3</v>
      </c>
      <c r="AR505" s="10">
        <f>+AN505/SUM(AL$27:AL505)-1</f>
        <v>-1.7161059301073589E-2</v>
      </c>
    </row>
    <row r="506" spans="1:44" x14ac:dyDescent="0.25">
      <c r="A506" s="1">
        <v>40897</v>
      </c>
      <c r="B506">
        <v>7.1920000000000002</v>
      </c>
      <c r="G506">
        <f t="shared" si="165"/>
        <v>1957.3336713868218</v>
      </c>
      <c r="H506">
        <f t="shared" si="166"/>
        <v>1905.7438360927031</v>
      </c>
      <c r="I506" s="5">
        <f t="shared" si="155"/>
        <v>0</v>
      </c>
      <c r="J506" s="6">
        <f>+H506+SUM($D$16:$E$16)-SUM($F$27:F506)</f>
        <v>7771.9788887242803</v>
      </c>
      <c r="K506" s="10">
        <f t="shared" si="167"/>
        <v>1.3998277604052589E-3</v>
      </c>
      <c r="L506" s="10">
        <f>+H506/SUM(F$27:F506)-1</f>
        <v>-7.2073053669255094E-2</v>
      </c>
      <c r="M506">
        <v>5.4009999999999998</v>
      </c>
      <c r="R506">
        <f t="shared" si="168"/>
        <v>1616.8249680076406</v>
      </c>
      <c r="S506">
        <f t="shared" si="169"/>
        <v>1537.4997508838649</v>
      </c>
      <c r="T506" s="5">
        <f t="shared" si="156"/>
        <v>0</v>
      </c>
      <c r="U506" s="6">
        <f>+S506+SUM($D$17:$E$17)-SUM($Q$27:Q506)</f>
        <v>6426.1579614101802</v>
      </c>
      <c r="V506" s="10">
        <f t="shared" si="157"/>
        <v>4.3155025823633508E-3</v>
      </c>
      <c r="W506" s="10">
        <f>+S506/SUM(Q$27:Q506)-1</f>
        <v>-0.1015823020621055</v>
      </c>
      <c r="X506">
        <v>3.1459999999999999</v>
      </c>
      <c r="AC506">
        <f t="shared" si="170"/>
        <v>3443.2357897365205</v>
      </c>
      <c r="AD506">
        <f t="shared" si="171"/>
        <v>3353.3528188209057</v>
      </c>
      <c r="AE506" s="5">
        <f t="shared" si="158"/>
        <v>0</v>
      </c>
      <c r="AF506" s="6">
        <f>+AD506+SUM($D$18:$E$18)-SUM($AB$27:AB506)</f>
        <v>12152.705397768274</v>
      </c>
      <c r="AG506" s="10">
        <f t="shared" si="159"/>
        <v>2.4619173887221457E-3</v>
      </c>
      <c r="AH506" s="10">
        <f>+AD506/SUM(AB$27:AB506)-1</f>
        <v>8.8522106069214512E-2</v>
      </c>
      <c r="AI506" s="6">
        <f t="shared" si="160"/>
        <v>0</v>
      </c>
      <c r="AL506" s="6">
        <f t="shared" si="161"/>
        <v>0</v>
      </c>
      <c r="AM506" s="6">
        <f t="shared" si="162"/>
        <v>7017.3944291309836</v>
      </c>
      <c r="AN506" s="6">
        <f t="shared" si="163"/>
        <v>6796.5964057974734</v>
      </c>
      <c r="AO506" s="5">
        <f t="shared" si="164"/>
        <v>0</v>
      </c>
      <c r="AP506" s="6">
        <f>+AN506+SUM($D$16:$E$18)-SUM($AL$27:AL506)</f>
        <v>26350.842247902732</v>
      </c>
      <c r="AQ506" s="10">
        <f t="shared" si="172"/>
        <v>2.5995468466770699E-3</v>
      </c>
      <c r="AR506" s="10">
        <f>+AN506/SUM(AL$27:AL506)-1</f>
        <v>-7.1807650352994079E-3</v>
      </c>
    </row>
    <row r="507" spans="1:44" x14ac:dyDescent="0.25">
      <c r="A507" s="1">
        <v>40898</v>
      </c>
      <c r="B507">
        <v>7.3410000000000002</v>
      </c>
      <c r="G507">
        <f t="shared" si="165"/>
        <v>1997.8846609636623</v>
      </c>
      <c r="H507">
        <f t="shared" si="166"/>
        <v>1945.2260151218763</v>
      </c>
      <c r="I507" s="5">
        <f t="shared" si="155"/>
        <v>0</v>
      </c>
      <c r="J507" s="6">
        <f>+H507+SUM($D$16:$E$16)-SUM($F$27:F507)</f>
        <v>7811.4610677534538</v>
      </c>
      <c r="K507" s="10">
        <f t="shared" si="167"/>
        <v>5.0800677143443274E-3</v>
      </c>
      <c r="L507" s="10">
        <f>+H507/SUM(F$27:F507)-1</f>
        <v>-5.2848760704393927E-2</v>
      </c>
      <c r="M507">
        <v>5.37</v>
      </c>
      <c r="R507">
        <f t="shared" si="168"/>
        <v>1607.5449135717515</v>
      </c>
      <c r="S507">
        <f t="shared" si="169"/>
        <v>1528.6749976386511</v>
      </c>
      <c r="T507" s="5">
        <f t="shared" si="156"/>
        <v>0</v>
      </c>
      <c r="U507" s="6">
        <f>+S507+SUM($D$17:$E$17)-SUM($Q$27:Q507)</f>
        <v>6417.333208164966</v>
      </c>
      <c r="V507" s="10">
        <f t="shared" si="157"/>
        <v>-1.373254952369396E-3</v>
      </c>
      <c r="W507" s="10">
        <f>+S507/SUM(Q$27:Q507)-1</f>
        <v>-0.10673893021172121</v>
      </c>
      <c r="X507">
        <v>3.165</v>
      </c>
      <c r="AC507">
        <f t="shared" si="170"/>
        <v>3464.0309200623292</v>
      </c>
      <c r="AD507">
        <f t="shared" si="171"/>
        <v>3373.6051085722079</v>
      </c>
      <c r="AE507" s="5">
        <f t="shared" si="158"/>
        <v>0</v>
      </c>
      <c r="AF507" s="6">
        <f>+AD507+SUM($D$18:$E$18)-SUM($AB$27:AB507)</f>
        <v>12172.957687519576</v>
      </c>
      <c r="AG507" s="10">
        <f t="shared" si="159"/>
        <v>1.6664840534208469E-3</v>
      </c>
      <c r="AH507" s="10">
        <f>+AD507/SUM(AB$27:AB507)-1</f>
        <v>9.509614294630131E-2</v>
      </c>
      <c r="AI507" s="6">
        <f t="shared" si="160"/>
        <v>0</v>
      </c>
      <c r="AL507" s="6">
        <f t="shared" si="161"/>
        <v>0</v>
      </c>
      <c r="AM507" s="6">
        <f t="shared" si="162"/>
        <v>7069.4604945977426</v>
      </c>
      <c r="AN507" s="6">
        <f t="shared" si="163"/>
        <v>6847.5061213327353</v>
      </c>
      <c r="AO507" s="5">
        <f t="shared" si="164"/>
        <v>0</v>
      </c>
      <c r="AP507" s="6">
        <f>+AN507+SUM($D$16:$E$18)-SUM($AL$27:AL507)</f>
        <v>26401.751963437997</v>
      </c>
      <c r="AQ507" s="10">
        <f t="shared" si="172"/>
        <v>1.9319957615138161E-3</v>
      </c>
      <c r="AR507" s="10">
        <f>+AN507/SUM(AL$27:AL507)-1</f>
        <v>2.5591971280114478E-4</v>
      </c>
    </row>
    <row r="508" spans="1:44" x14ac:dyDescent="0.25">
      <c r="A508" s="1">
        <v>40899</v>
      </c>
      <c r="B508">
        <v>7.36</v>
      </c>
      <c r="G508">
        <f t="shared" si="165"/>
        <v>2003.0555925204408</v>
      </c>
      <c r="H508">
        <f t="shared" si="166"/>
        <v>1950.2606554007643</v>
      </c>
      <c r="I508" s="5">
        <f t="shared" si="155"/>
        <v>0</v>
      </c>
      <c r="J508" s="6">
        <f>+H508+SUM($D$16:$E$16)-SUM($F$27:F508)</f>
        <v>7816.4957080323429</v>
      </c>
      <c r="K508" s="10">
        <f t="shared" si="167"/>
        <v>6.4451966606760003E-4</v>
      </c>
      <c r="L508" s="10">
        <f>+H508/SUM(F$27:F508)-1</f>
        <v>-5.0397340796123014E-2</v>
      </c>
      <c r="M508">
        <v>5.423</v>
      </c>
      <c r="R508">
        <f t="shared" si="168"/>
        <v>1623.410813091175</v>
      </c>
      <c r="S508">
        <f t="shared" si="169"/>
        <v>1543.7624789933716</v>
      </c>
      <c r="T508" s="5">
        <f t="shared" si="156"/>
        <v>0</v>
      </c>
      <c r="U508" s="6">
        <f>+S508+SUM($D$17:$E$17)-SUM($Q$27:Q508)</f>
        <v>6432.4206895196867</v>
      </c>
      <c r="V508" s="10">
        <f t="shared" si="157"/>
        <v>2.3510515763034423E-3</v>
      </c>
      <c r="W508" s="10">
        <f>+S508/SUM(Q$27:Q508)-1</f>
        <v>-9.7922759504313617E-2</v>
      </c>
      <c r="X508">
        <v>3.1739999999999999</v>
      </c>
      <c r="AC508">
        <f t="shared" si="170"/>
        <v>3473.8812449535012</v>
      </c>
      <c r="AD508">
        <f t="shared" si="171"/>
        <v>3383.1982984544034</v>
      </c>
      <c r="AE508" s="5">
        <f t="shared" si="158"/>
        <v>0</v>
      </c>
      <c r="AF508" s="6">
        <f>+AD508+SUM($D$18:$E$18)-SUM($AB$27:AB508)</f>
        <v>12182.550877401771</v>
      </c>
      <c r="AG508" s="10">
        <f t="shared" si="159"/>
        <v>7.8807387066093249E-4</v>
      </c>
      <c r="AH508" s="10">
        <f>+AD508/SUM(AB$27:AB508)-1</f>
        <v>9.8210160414394787E-2</v>
      </c>
      <c r="AI508" s="6">
        <f t="shared" si="160"/>
        <v>0</v>
      </c>
      <c r="AL508" s="6">
        <f t="shared" si="161"/>
        <v>0</v>
      </c>
      <c r="AM508" s="6">
        <f t="shared" si="162"/>
        <v>7100.347650565117</v>
      </c>
      <c r="AN508" s="6">
        <f t="shared" si="163"/>
        <v>6877.2214328485388</v>
      </c>
      <c r="AO508" s="5">
        <f t="shared" si="164"/>
        <v>0</v>
      </c>
      <c r="AP508" s="6">
        <f>+AN508+SUM($D$16:$E$18)-SUM($AL$27:AL508)</f>
        <v>26431.467274953804</v>
      </c>
      <c r="AQ508" s="10">
        <f t="shared" si="172"/>
        <v>1.1255052905942975E-3</v>
      </c>
      <c r="AR508" s="10">
        <f>+AN508/SUM(AL$27:AL508)-1</f>
        <v>4.5966118893578933E-3</v>
      </c>
    </row>
    <row r="509" spans="1:44" x14ac:dyDescent="0.25">
      <c r="A509" s="1">
        <v>40900</v>
      </c>
      <c r="B509">
        <v>7.4390000000000001</v>
      </c>
      <c r="G509">
        <f t="shared" si="165"/>
        <v>2024.5557816249402</v>
      </c>
      <c r="H509">
        <f t="shared" si="166"/>
        <v>1971.1941597182454</v>
      </c>
      <c r="I509" s="5">
        <f t="shared" si="155"/>
        <v>0</v>
      </c>
      <c r="J509" s="6">
        <f>+H509+SUM($D$16:$E$16)-SUM($F$27:F509)</f>
        <v>7837.4292123498226</v>
      </c>
      <c r="K509" s="10">
        <f t="shared" si="167"/>
        <v>2.6781188270810219E-3</v>
      </c>
      <c r="L509" s="10">
        <f>+H509/SUM(F$27:F509)-1</f>
        <v>-4.0204594861733556E-2</v>
      </c>
      <c r="M509">
        <v>5.4669999999999996</v>
      </c>
      <c r="R509">
        <f t="shared" si="168"/>
        <v>1636.5825032582432</v>
      </c>
      <c r="S509">
        <f t="shared" si="169"/>
        <v>1556.2879352123846</v>
      </c>
      <c r="T509" s="5">
        <f t="shared" si="156"/>
        <v>0</v>
      </c>
      <c r="U509" s="6">
        <f>+S509+SUM($D$17:$E$17)-SUM($Q$27:Q509)</f>
        <v>6444.9461457386997</v>
      </c>
      <c r="V509" s="10">
        <f t="shared" si="157"/>
        <v>1.9472383451879516E-3</v>
      </c>
      <c r="W509" s="10">
        <f>+S509/SUM(Q$27:Q509)-1</f>
        <v>-9.0603674388730071E-2</v>
      </c>
      <c r="X509">
        <v>3.2010000000000001</v>
      </c>
      <c r="AC509">
        <f t="shared" si="170"/>
        <v>3503.4322196270186</v>
      </c>
      <c r="AD509">
        <f t="shared" si="171"/>
        <v>3411.9778681009907</v>
      </c>
      <c r="AE509" s="5">
        <f t="shared" si="158"/>
        <v>0</v>
      </c>
      <c r="AF509" s="6">
        <f>+AD509+SUM($D$18:$E$18)-SUM($AB$27:AB509)</f>
        <v>12211.330447048358</v>
      </c>
      <c r="AG509" s="10">
        <f t="shared" si="159"/>
        <v>2.3623598978743665E-3</v>
      </c>
      <c r="AH509" s="10">
        <f>+AD509/SUM(AB$27:AB509)-1</f>
        <v>0.10755221281867611</v>
      </c>
      <c r="AI509" s="6">
        <f t="shared" si="160"/>
        <v>0</v>
      </c>
      <c r="AL509" s="6">
        <f t="shared" si="161"/>
        <v>0</v>
      </c>
      <c r="AM509" s="6">
        <f t="shared" si="162"/>
        <v>7164.5705045102022</v>
      </c>
      <c r="AN509" s="6">
        <f t="shared" si="163"/>
        <v>6939.4599630316206</v>
      </c>
      <c r="AO509" s="5">
        <f t="shared" si="164"/>
        <v>0</v>
      </c>
      <c r="AP509" s="6">
        <f>+AN509+SUM($D$16:$E$18)-SUM($AL$27:AL509)</f>
        <v>26493.705805136884</v>
      </c>
      <c r="AQ509" s="10">
        <f t="shared" si="172"/>
        <v>2.3547134003436554E-3</v>
      </c>
      <c r="AR509" s="10">
        <f>+AN509/SUM(AL$27:AL509)-1</f>
        <v>1.3688163929874264E-2</v>
      </c>
    </row>
    <row r="510" spans="1:44" x14ac:dyDescent="0.25">
      <c r="A510" s="1">
        <v>40906</v>
      </c>
      <c r="B510">
        <v>7.399</v>
      </c>
      <c r="G510">
        <f t="shared" si="165"/>
        <v>2013.6696099264595</v>
      </c>
      <c r="H510">
        <f t="shared" si="166"/>
        <v>1960.59491702585</v>
      </c>
      <c r="I510" s="5">
        <f t="shared" si="155"/>
        <v>0</v>
      </c>
      <c r="J510" s="6">
        <f>+H510+SUM($D$16:$E$16)-SUM($F$27:F510)</f>
        <v>7826.8299696574277</v>
      </c>
      <c r="K510" s="10">
        <f t="shared" si="167"/>
        <v>-1.3523876777978838E-3</v>
      </c>
      <c r="L510" s="10">
        <f>+H510/SUM(F$27:F510)-1</f>
        <v>-4.5365478879145882E-2</v>
      </c>
      <c r="M510">
        <v>5.4880000000000004</v>
      </c>
      <c r="R510">
        <f t="shared" si="168"/>
        <v>1642.8689917470715</v>
      </c>
      <c r="S510">
        <f t="shared" si="169"/>
        <v>1562.2659938623685</v>
      </c>
      <c r="T510" s="5">
        <f t="shared" si="156"/>
        <v>0</v>
      </c>
      <c r="U510" s="6">
        <f>+S510+SUM($D$17:$E$17)-SUM($Q$27:Q510)</f>
        <v>6450.9242043886834</v>
      </c>
      <c r="V510" s="10">
        <f t="shared" si="157"/>
        <v>9.2755757997076138E-4</v>
      </c>
      <c r="W510" s="10">
        <f>+S510/SUM(Q$27:Q510)-1</f>
        <v>-8.711047467447397E-2</v>
      </c>
      <c r="X510">
        <v>3.2309999999999999</v>
      </c>
      <c r="AC510">
        <f t="shared" si="170"/>
        <v>3536.2666359309264</v>
      </c>
      <c r="AD510">
        <f t="shared" si="171"/>
        <v>3443.9551677083095</v>
      </c>
      <c r="AE510" s="5">
        <f t="shared" si="158"/>
        <v>0</v>
      </c>
      <c r="AF510" s="6">
        <f>+AD510+SUM($D$18:$E$18)-SUM($AB$27:AB510)</f>
        <v>12243.307746655677</v>
      </c>
      <c r="AG510" s="10">
        <f t="shared" si="159"/>
        <v>2.6186581180471791E-3</v>
      </c>
      <c r="AH510" s="10">
        <f>+AD510/SUM(AB$27:AB510)-1</f>
        <v>0.11793227104565496</v>
      </c>
      <c r="AI510" s="6">
        <f t="shared" si="160"/>
        <v>0</v>
      </c>
      <c r="AL510" s="6">
        <f t="shared" si="161"/>
        <v>0</v>
      </c>
      <c r="AM510" s="6">
        <f t="shared" si="162"/>
        <v>7192.8052376044579</v>
      </c>
      <c r="AN510" s="6">
        <f t="shared" si="163"/>
        <v>6966.8160785965283</v>
      </c>
      <c r="AO510" s="5">
        <f t="shared" si="164"/>
        <v>0</v>
      </c>
      <c r="AP510" s="6">
        <f>+AN510+SUM($D$16:$E$18)-SUM($AL$27:AL510)</f>
        <v>26521.061920701792</v>
      </c>
      <c r="AQ510" s="10">
        <f t="shared" si="172"/>
        <v>1.0325514960463078E-3</v>
      </c>
      <c r="AR510" s="10">
        <f>+AN510/SUM(AL$27:AL510)-1</f>
        <v>1.7684234331169613E-2</v>
      </c>
    </row>
    <row r="511" spans="1:44" x14ac:dyDescent="0.25">
      <c r="A511" s="1">
        <v>40907</v>
      </c>
      <c r="B511">
        <v>7.3780000000000001</v>
      </c>
      <c r="G511">
        <f t="shared" si="165"/>
        <v>2007.9543697847571</v>
      </c>
      <c r="H511">
        <f t="shared" si="166"/>
        <v>1955.0303146123424</v>
      </c>
      <c r="I511" s="5">
        <f t="shared" si="155"/>
        <v>0</v>
      </c>
      <c r="J511" s="6">
        <f>+H511+SUM($D$16:$E$16)-SUM($F$27:F511)</f>
        <v>7821.2653672439201</v>
      </c>
      <c r="K511" s="10">
        <f t="shared" si="167"/>
        <v>-7.1096503119139065E-4</v>
      </c>
      <c r="L511" s="10">
        <f>+H511/SUM(F$27:F511)-1</f>
        <v>-4.8074942988287406E-2</v>
      </c>
      <c r="M511">
        <v>5.5220000000000002</v>
      </c>
      <c r="R511">
        <f t="shared" si="168"/>
        <v>1653.0471159670788</v>
      </c>
      <c r="S511">
        <f t="shared" si="169"/>
        <v>1571.9447554861515</v>
      </c>
      <c r="T511" s="5">
        <f t="shared" si="156"/>
        <v>0</v>
      </c>
      <c r="U511" s="6">
        <f>+S511+SUM($D$17:$E$17)-SUM($Q$27:Q511)</f>
        <v>6460.6029660124668</v>
      </c>
      <c r="V511" s="10">
        <f t="shared" si="157"/>
        <v>1.5003682134722141E-3</v>
      </c>
      <c r="W511" s="10">
        <f>+S511/SUM(Q$27:Q511)-1</f>
        <v>-8.1454817994250139E-2</v>
      </c>
      <c r="X511">
        <v>3.226</v>
      </c>
      <c r="AC511">
        <f t="shared" si="170"/>
        <v>3530.7942332136085</v>
      </c>
      <c r="AD511">
        <f t="shared" si="171"/>
        <v>3438.6256177737564</v>
      </c>
      <c r="AE511" s="5">
        <f t="shared" si="158"/>
        <v>0</v>
      </c>
      <c r="AF511" s="6">
        <f>+AD511+SUM($D$18:$E$18)-SUM($AB$27:AB511)</f>
        <v>12237.978196721124</v>
      </c>
      <c r="AG511" s="10">
        <f t="shared" si="159"/>
        <v>-4.353031096525628E-4</v>
      </c>
      <c r="AH511" s="10">
        <f>+AD511/SUM(AB$27:AB511)-1</f>
        <v>0.11620226134115841</v>
      </c>
      <c r="AI511" s="6">
        <f t="shared" si="160"/>
        <v>0</v>
      </c>
      <c r="AL511" s="6">
        <f t="shared" si="161"/>
        <v>0</v>
      </c>
      <c r="AM511" s="6">
        <f t="shared" si="162"/>
        <v>7191.7957189654444</v>
      </c>
      <c r="AN511" s="6">
        <f t="shared" si="163"/>
        <v>6965.600687872251</v>
      </c>
      <c r="AO511" s="5">
        <f t="shared" si="164"/>
        <v>0</v>
      </c>
      <c r="AP511" s="6">
        <f>+AN511+SUM($D$16:$E$18)-SUM($AL$27:AL511)</f>
        <v>26519.846529977516</v>
      </c>
      <c r="AQ511" s="10">
        <f t="shared" si="172"/>
        <v>-4.5827377799234625E-5</v>
      </c>
      <c r="AR511" s="10">
        <f>+AN511/SUM(AL$27:AL511)-1</f>
        <v>1.7506694983970617E-2</v>
      </c>
    </row>
    <row r="512" spans="1:44" x14ac:dyDescent="0.25">
      <c r="A512" s="1">
        <v>40911</v>
      </c>
      <c r="B512">
        <v>7.52</v>
      </c>
      <c r="G512">
        <f t="shared" si="165"/>
        <v>2046.6002793143632</v>
      </c>
      <c r="H512">
        <f t="shared" si="166"/>
        <v>1992.657626170346</v>
      </c>
      <c r="I512" s="5">
        <f t="shared" si="155"/>
        <v>0</v>
      </c>
      <c r="J512" s="6">
        <f>+H512+SUM($D$16:$E$16)-SUM($F$27:F512)</f>
        <v>7858.8926788019244</v>
      </c>
      <c r="K512" s="10">
        <f t="shared" si="167"/>
        <v>4.8108982103574061E-3</v>
      </c>
      <c r="L512" s="10">
        <f>+H512/SUM(F$27:F512)-1</f>
        <v>-2.9753804726473598E-2</v>
      </c>
      <c r="M512">
        <v>5.6630000000000003</v>
      </c>
      <c r="R512">
        <f t="shared" si="168"/>
        <v>1695.2563958206388</v>
      </c>
      <c r="S512">
        <f t="shared" si="169"/>
        <v>1612.0831492788982</v>
      </c>
      <c r="T512" s="5">
        <f t="shared" si="156"/>
        <v>0</v>
      </c>
      <c r="U512" s="6">
        <f>+S512+SUM($D$17:$E$17)-SUM($Q$27:Q512)</f>
        <v>6500.7413598052135</v>
      </c>
      <c r="V512" s="10">
        <f t="shared" si="157"/>
        <v>6.2127937599485428E-3</v>
      </c>
      <c r="W512" s="10">
        <f>+S512/SUM(Q$27:Q512)-1</f>
        <v>-5.8000477055675237E-2</v>
      </c>
      <c r="X512">
        <v>3.2440000000000002</v>
      </c>
      <c r="AC512">
        <f t="shared" si="170"/>
        <v>3550.4948829959535</v>
      </c>
      <c r="AD512">
        <f t="shared" si="171"/>
        <v>3457.8119975381483</v>
      </c>
      <c r="AE512" s="5">
        <f t="shared" si="158"/>
        <v>0</v>
      </c>
      <c r="AF512" s="6">
        <f>+AD512+SUM($D$18:$E$18)-SUM($AB$27:AB512)</f>
        <v>12257.164576485517</v>
      </c>
      <c r="AG512" s="10">
        <f t="shared" si="159"/>
        <v>1.5677736514951857E-3</v>
      </c>
      <c r="AH512" s="10">
        <f>+AD512/SUM(AB$27:AB512)-1</f>
        <v>0.12243029627734603</v>
      </c>
      <c r="AI512" s="6">
        <f t="shared" si="160"/>
        <v>0</v>
      </c>
      <c r="AL512" s="6">
        <f t="shared" si="161"/>
        <v>0</v>
      </c>
      <c r="AM512" s="6">
        <f t="shared" si="162"/>
        <v>7292.3515581309548</v>
      </c>
      <c r="AN512" s="6">
        <f t="shared" si="163"/>
        <v>7062.552772987392</v>
      </c>
      <c r="AO512" s="5">
        <f t="shared" si="164"/>
        <v>0</v>
      </c>
      <c r="AP512" s="6">
        <f>+AN512+SUM($D$16:$E$18)-SUM($AL$27:AL512)</f>
        <v>26616.798615092655</v>
      </c>
      <c r="AQ512" s="10">
        <f t="shared" si="172"/>
        <v>3.6558313037575729E-3</v>
      </c>
      <c r="AR512" s="10">
        <f>+AN512/SUM(AL$27:AL512)-1</f>
        <v>3.166906232568012E-2</v>
      </c>
    </row>
    <row r="513" spans="1:44" x14ac:dyDescent="0.25">
      <c r="A513" s="1">
        <v>40912</v>
      </c>
      <c r="B513">
        <v>7.5780000000000003</v>
      </c>
      <c r="G513">
        <f t="shared" si="165"/>
        <v>2062.3852282771604</v>
      </c>
      <c r="H513">
        <f t="shared" si="166"/>
        <v>2008.0265280743197</v>
      </c>
      <c r="I513" s="5">
        <f t="shared" si="155"/>
        <v>0</v>
      </c>
      <c r="J513" s="6">
        <f>+H513+SUM($D$16:$E$16)-SUM($F$27:F513)</f>
        <v>7874.2615807058964</v>
      </c>
      <c r="K513" s="10">
        <f t="shared" si="167"/>
        <v>1.9556065379831011E-3</v>
      </c>
      <c r="L513" s="10">
        <f>+H513/SUM(F$27:F513)-1</f>
        <v>-2.2270522901225553E-2</v>
      </c>
      <c r="M513">
        <v>5.6189999999999998</v>
      </c>
      <c r="R513">
        <f t="shared" si="168"/>
        <v>1682.0847056535704</v>
      </c>
      <c r="S513">
        <f t="shared" si="169"/>
        <v>1599.557693059885</v>
      </c>
      <c r="T513" s="5">
        <f t="shared" si="156"/>
        <v>0</v>
      </c>
      <c r="U513" s="6">
        <f>+S513+SUM($D$17:$E$17)-SUM($Q$27:Q513)</f>
        <v>6488.2159035862005</v>
      </c>
      <c r="V513" s="10">
        <f t="shared" si="157"/>
        <v>-1.9267735056279767E-3</v>
      </c>
      <c r="W513" s="10">
        <f>+S513/SUM(Q$27:Q513)-1</f>
        <v>-6.5319562171259005E-2</v>
      </c>
      <c r="X513">
        <v>3.2570000000000001</v>
      </c>
      <c r="AC513">
        <f t="shared" si="170"/>
        <v>3564.7231300609801</v>
      </c>
      <c r="AD513">
        <f t="shared" si="171"/>
        <v>3471.6688273679865</v>
      </c>
      <c r="AE513" s="5">
        <f t="shared" si="158"/>
        <v>0</v>
      </c>
      <c r="AF513" s="6">
        <f>+AD513+SUM($D$18:$E$18)-SUM($AB$27:AB513)</f>
        <v>12271.021406315354</v>
      </c>
      <c r="AG513" s="10">
        <f t="shared" si="159"/>
        <v>1.1305085889457001E-3</v>
      </c>
      <c r="AH513" s="10">
        <f>+AD513/SUM(AB$27:AB513)-1</f>
        <v>0.12692832150903688</v>
      </c>
      <c r="AI513" s="6">
        <f t="shared" si="160"/>
        <v>0</v>
      </c>
      <c r="AL513" s="6">
        <f t="shared" si="161"/>
        <v>0</v>
      </c>
      <c r="AM513" s="6">
        <f t="shared" si="162"/>
        <v>7309.1930639917109</v>
      </c>
      <c r="AN513" s="6">
        <f t="shared" si="163"/>
        <v>7079.2530485021907</v>
      </c>
      <c r="AO513" s="5">
        <f t="shared" si="164"/>
        <v>0</v>
      </c>
      <c r="AP513" s="6">
        <f>+AN513+SUM($D$16:$E$18)-SUM($AL$27:AL513)</f>
        <v>26633.498890607454</v>
      </c>
      <c r="AQ513" s="10">
        <f t="shared" si="172"/>
        <v>6.2743366534423473E-4</v>
      </c>
      <c r="AR513" s="10">
        <f>+AN513/SUM(AL$27:AL513)-1</f>
        <v>3.4108570834109342E-2</v>
      </c>
    </row>
    <row r="514" spans="1:44" x14ac:dyDescent="0.25">
      <c r="A514" s="1">
        <v>40913</v>
      </c>
      <c r="B514">
        <v>7.6070000000000002</v>
      </c>
      <c r="G514">
        <f t="shared" si="165"/>
        <v>2070.2777027585589</v>
      </c>
      <c r="H514">
        <f t="shared" si="166"/>
        <v>2015.7109790263064</v>
      </c>
      <c r="I514" s="5">
        <f t="shared" si="155"/>
        <v>0</v>
      </c>
      <c r="J514" s="6">
        <f>+H514+SUM($D$16:$E$16)-SUM($F$27:F514)</f>
        <v>7881.9460316578834</v>
      </c>
      <c r="K514" s="10">
        <f t="shared" si="167"/>
        <v>9.7589480273496676E-4</v>
      </c>
      <c r="L514" s="10">
        <f>+H514/SUM(F$27:F514)-1</f>
        <v>-1.8528881988601476E-2</v>
      </c>
      <c r="M514">
        <v>5.5679999999999996</v>
      </c>
      <c r="R514">
        <f t="shared" si="168"/>
        <v>1666.8175193235593</v>
      </c>
      <c r="S514">
        <f t="shared" si="169"/>
        <v>1585.0395506242105</v>
      </c>
      <c r="T514" s="5">
        <f t="shared" si="156"/>
        <v>0</v>
      </c>
      <c r="U514" s="6">
        <f>+S514+SUM($D$17:$E$17)-SUM($Q$27:Q514)</f>
        <v>6473.6977611505254</v>
      </c>
      <c r="V514" s="10">
        <f t="shared" si="157"/>
        <v>-2.2376170354705405E-3</v>
      </c>
      <c r="W514" s="10">
        <f>+S514/SUM(Q$27:Q514)-1</f>
        <v>-7.3803047191594695E-2</v>
      </c>
      <c r="X514">
        <v>3.2639999999999998</v>
      </c>
      <c r="AC514">
        <f t="shared" si="170"/>
        <v>3572.3844938652251</v>
      </c>
      <c r="AD514">
        <f t="shared" si="171"/>
        <v>3479.1301972763608</v>
      </c>
      <c r="AE514" s="5">
        <f t="shared" si="158"/>
        <v>0</v>
      </c>
      <c r="AF514" s="6">
        <f>+AD514+SUM($D$18:$E$18)-SUM($AB$27:AB514)</f>
        <v>12278.482776223729</v>
      </c>
      <c r="AG514" s="10">
        <f t="shared" si="159"/>
        <v>6.0804799057190273E-4</v>
      </c>
      <c r="AH514" s="10">
        <f>+AD514/SUM(AB$27:AB514)-1</f>
        <v>0.129350335095332</v>
      </c>
      <c r="AI514" s="6">
        <f t="shared" si="160"/>
        <v>0</v>
      </c>
      <c r="AL514" s="6">
        <f t="shared" si="161"/>
        <v>0</v>
      </c>
      <c r="AM514" s="6">
        <f t="shared" si="162"/>
        <v>7309.4797159473437</v>
      </c>
      <c r="AN514" s="6">
        <f t="shared" si="163"/>
        <v>7079.8807269268782</v>
      </c>
      <c r="AO514" s="5">
        <f t="shared" si="164"/>
        <v>0</v>
      </c>
      <c r="AP514" s="6">
        <f>+AN514+SUM($D$16:$E$18)-SUM($AL$27:AL514)</f>
        <v>26634.126569032142</v>
      </c>
      <c r="AQ514" s="10">
        <f t="shared" si="172"/>
        <v>2.3567253677914124E-5</v>
      </c>
      <c r="AR514" s="10">
        <f>+AN514/SUM(AL$27:AL514)-1</f>
        <v>3.4200259552431778E-2</v>
      </c>
    </row>
    <row r="515" spans="1:44" x14ac:dyDescent="0.25">
      <c r="A515" s="1">
        <v>40917</v>
      </c>
      <c r="B515">
        <v>7.625</v>
      </c>
      <c r="C515">
        <f>+$C$16</f>
        <v>60</v>
      </c>
      <c r="D515" s="7">
        <f>+$H$16</f>
        <v>0.66694736842105262</v>
      </c>
      <c r="E515" s="7">
        <f>+$J$16</f>
        <v>0.46199999999999997</v>
      </c>
      <c r="F515" s="6">
        <f>+C515-D515-E515</f>
        <v>58.871052631578941</v>
      </c>
      <c r="G515">
        <f t="shared" si="165"/>
        <v>2134.0475326544542</v>
      </c>
      <c r="H515">
        <f t="shared" si="166"/>
        <v>2079.3516908694633</v>
      </c>
      <c r="I515" s="5">
        <f t="shared" si="155"/>
        <v>250560</v>
      </c>
      <c r="J515" s="6">
        <f>+H515+SUM($D$16:$E$16)-SUM($F$27:F515)</f>
        <v>7886.7156908694624</v>
      </c>
      <c r="K515" s="10">
        <f t="shared" si="167"/>
        <v>6.0513725828892362E-4</v>
      </c>
      <c r="L515" s="10">
        <f>+H515/SUM(F$27:F515)-1</f>
        <v>-1.5754871700822126E-2</v>
      </c>
      <c r="M515">
        <v>5.5389999999999997</v>
      </c>
      <c r="N515">
        <f>+$C$17</f>
        <v>50</v>
      </c>
      <c r="O515" s="7">
        <f>+$H$17</f>
        <v>0.5557894736842105</v>
      </c>
      <c r="P515" s="7">
        <f>+$J$17</f>
        <v>0.38500000000000001</v>
      </c>
      <c r="Q515" s="6">
        <f>+N515-O515-P515</f>
        <v>49.059210526315795</v>
      </c>
      <c r="R515">
        <f t="shared" si="168"/>
        <v>1708.1361780770824</v>
      </c>
      <c r="S515">
        <f t="shared" si="169"/>
        <v>1625.8433468243586</v>
      </c>
      <c r="T515" s="5">
        <f t="shared" si="156"/>
        <v>208800</v>
      </c>
      <c r="U515" s="6">
        <f>+S515+SUM($D$17:$E$17)-SUM($Q$27:Q515)</f>
        <v>6465.4423468243576</v>
      </c>
      <c r="V515" s="10">
        <f t="shared" si="157"/>
        <v>-1.2752239339484106E-3</v>
      </c>
      <c r="W515" s="10">
        <f>+S515/SUM(Q$27:Q515)-1</f>
        <v>-7.6435796830177982E-2</v>
      </c>
      <c r="X515">
        <v>3.2669999999999999</v>
      </c>
      <c r="Y515">
        <f>+$C$18</f>
        <v>90</v>
      </c>
      <c r="Z515" s="7">
        <f>+$H$18</f>
        <v>1.0004210526315789</v>
      </c>
      <c r="AA515" s="7">
        <f>+$J$18</f>
        <v>0.69300000000000006</v>
      </c>
      <c r="AB515" s="6">
        <f>+Y515-Z515-AA515</f>
        <v>88.306578947368422</v>
      </c>
      <c r="AC515">
        <f t="shared" si="170"/>
        <v>3663.9745144429844</v>
      </c>
      <c r="AD515">
        <f t="shared" si="171"/>
        <v>3570.6345061844613</v>
      </c>
      <c r="AE515" s="5">
        <f t="shared" si="158"/>
        <v>375840</v>
      </c>
      <c r="AF515" s="6">
        <f>+AD515+SUM($D$18:$E$18)-SUM($AB$27:AB515)</f>
        <v>12281.680506184461</v>
      </c>
      <c r="AG515" s="10">
        <f t="shared" si="159"/>
        <v>2.6043363980798873E-4</v>
      </c>
      <c r="AH515" s="10">
        <f>+AD515/SUM(AB$27:AB515)-1</f>
        <v>0.12675491855813004</v>
      </c>
      <c r="AI515" s="6">
        <f t="shared" si="160"/>
        <v>200</v>
      </c>
      <c r="AL515" s="6">
        <f t="shared" si="161"/>
        <v>196.23684210526315</v>
      </c>
      <c r="AM515" s="6">
        <f t="shared" si="162"/>
        <v>7506.1582251745212</v>
      </c>
      <c r="AN515" s="6">
        <f t="shared" si="163"/>
        <v>7275.8295438782834</v>
      </c>
      <c r="AO515" s="5">
        <f t="shared" si="164"/>
        <v>835200</v>
      </c>
      <c r="AP515" s="6">
        <f>+AN515+SUM($D$16:$E$18)-SUM($AL$27:AL515)</f>
        <v>26633.838543878279</v>
      </c>
      <c r="AQ515" s="10">
        <f t="shared" si="172"/>
        <v>-1.0814139262849132E-5</v>
      </c>
      <c r="AR515" s="10">
        <f>+AN515/SUM(AL$27:AL515)-1</f>
        <v>3.320631109558092E-2</v>
      </c>
    </row>
    <row r="516" spans="1:44" x14ac:dyDescent="0.25">
      <c r="A516" s="1">
        <v>40918</v>
      </c>
      <c r="B516">
        <v>7.7530000000000001</v>
      </c>
      <c r="G516">
        <f t="shared" si="165"/>
        <v>2169.871543694424</v>
      </c>
      <c r="H516">
        <f t="shared" si="166"/>
        <v>2114.2575290899604</v>
      </c>
      <c r="I516" s="5">
        <f t="shared" si="155"/>
        <v>0</v>
      </c>
      <c r="J516" s="6">
        <f>+H516+SUM($D$16:$E$16)-SUM($F$27:F516)</f>
        <v>7921.621529089959</v>
      </c>
      <c r="K516" s="10">
        <f t="shared" si="167"/>
        <v>4.4259029472695222E-3</v>
      </c>
      <c r="L516" s="10">
        <f>+H516/SUM(F$27:F516)-1</f>
        <v>7.6753832177378634E-4</v>
      </c>
      <c r="M516">
        <v>5.6369999999999996</v>
      </c>
      <c r="R516">
        <f t="shared" si="168"/>
        <v>1738.3577605742034</v>
      </c>
      <c r="S516">
        <f t="shared" si="169"/>
        <v>1654.6089449447391</v>
      </c>
      <c r="T516" s="5">
        <f t="shared" si="156"/>
        <v>0</v>
      </c>
      <c r="U516" s="6">
        <f>+S516+SUM($D$17:$E$17)-SUM($Q$27:Q516)</f>
        <v>6494.2079449447383</v>
      </c>
      <c r="V516" s="10">
        <f t="shared" si="157"/>
        <v>4.4491307133083247E-3</v>
      </c>
      <c r="W516" s="10">
        <f>+S516/SUM(Q$27:Q516)-1</f>
        <v>-6.0095429993087701E-2</v>
      </c>
      <c r="X516">
        <v>3.282</v>
      </c>
      <c r="AC516">
        <f t="shared" si="170"/>
        <v>3680.7971706158173</v>
      </c>
      <c r="AD516">
        <f t="shared" si="171"/>
        <v>3587.0286040089995</v>
      </c>
      <c r="AE516" s="5">
        <f t="shared" si="158"/>
        <v>0</v>
      </c>
      <c r="AF516" s="6">
        <f>+AD516+SUM($D$18:$E$18)-SUM($AB$27:AB516)</f>
        <v>12298.074604008998</v>
      </c>
      <c r="AG516" s="10">
        <f t="shared" si="159"/>
        <v>1.3348415810263692E-3</v>
      </c>
      <c r="AH516" s="10">
        <f>+AD516/SUM(AB$27:AB516)-1</f>
        <v>0.13192826529163826</v>
      </c>
      <c r="AI516" s="6">
        <f t="shared" si="160"/>
        <v>0</v>
      </c>
      <c r="AL516" s="6">
        <f t="shared" si="161"/>
        <v>0</v>
      </c>
      <c r="AM516" s="6">
        <f t="shared" si="162"/>
        <v>7589.0264748844447</v>
      </c>
      <c r="AN516" s="6">
        <f t="shared" si="163"/>
        <v>7355.895078043699</v>
      </c>
      <c r="AO516" s="5">
        <f t="shared" si="164"/>
        <v>0</v>
      </c>
      <c r="AP516" s="6">
        <f>+AN516+SUM($D$16:$E$18)-SUM($AL$27:AL516)</f>
        <v>26713.904078043699</v>
      </c>
      <c r="AQ516" s="10">
        <f t="shared" si="172"/>
        <v>3.0061582761911065E-3</v>
      </c>
      <c r="AR516" s="10">
        <f>+AN516/SUM(AL$27:AL516)-1</f>
        <v>4.4576040787853266E-2</v>
      </c>
    </row>
    <row r="517" spans="1:44" x14ac:dyDescent="0.25">
      <c r="A517" s="1">
        <v>40919</v>
      </c>
      <c r="B517">
        <v>7.8079999999999998</v>
      </c>
      <c r="G517">
        <f t="shared" si="165"/>
        <v>2185.264673438161</v>
      </c>
      <c r="H517">
        <f t="shared" si="166"/>
        <v>2129.25613145033</v>
      </c>
      <c r="I517" s="5">
        <f t="shared" si="155"/>
        <v>0</v>
      </c>
      <c r="J517" s="6">
        <f>+H517+SUM($D$16:$E$16)-SUM($F$27:F517)</f>
        <v>7936.6201314503278</v>
      </c>
      <c r="K517" s="10">
        <f t="shared" si="167"/>
        <v>1.8933752774341617E-3</v>
      </c>
      <c r="L517" s="10">
        <f>+H517/SUM(F$27:F517)-1</f>
        <v>7.8670113783578799E-3</v>
      </c>
      <c r="M517">
        <v>5.6189999999999998</v>
      </c>
      <c r="R517">
        <f t="shared" si="168"/>
        <v>1732.8068576665689</v>
      </c>
      <c r="S517">
        <f t="shared" si="169"/>
        <v>1649.325467738955</v>
      </c>
      <c r="T517" s="5">
        <f t="shared" si="156"/>
        <v>0</v>
      </c>
      <c r="U517" s="6">
        <f>+S517+SUM($D$17:$E$17)-SUM($Q$27:Q517)</f>
        <v>6488.9244677389552</v>
      </c>
      <c r="V517" s="10">
        <f t="shared" si="157"/>
        <v>-8.1356760525286287E-4</v>
      </c>
      <c r="W517" s="10">
        <f>+S517/SUM(Q$27:Q517)-1</f>
        <v>-6.3096721861124694E-2</v>
      </c>
      <c r="X517">
        <v>3.2829999999999999</v>
      </c>
      <c r="AC517">
        <f t="shared" si="170"/>
        <v>3681.9186810273395</v>
      </c>
      <c r="AD517">
        <f t="shared" si="171"/>
        <v>3588.1215438639688</v>
      </c>
      <c r="AE517" s="5">
        <f t="shared" si="158"/>
        <v>0</v>
      </c>
      <c r="AF517" s="6">
        <f>+AD517+SUM($D$18:$E$18)-SUM($AB$27:AB517)</f>
        <v>12299.167543863967</v>
      </c>
      <c r="AG517" s="10">
        <f t="shared" si="159"/>
        <v>8.8870810282193347E-5</v>
      </c>
      <c r="AH517" s="10">
        <f>+AD517/SUM(AB$27:AB517)-1</f>
        <v>0.13227315507387227</v>
      </c>
      <c r="AI517" s="6">
        <f t="shared" si="160"/>
        <v>0</v>
      </c>
      <c r="AL517" s="6">
        <f t="shared" si="161"/>
        <v>0</v>
      </c>
      <c r="AM517" s="6">
        <f t="shared" si="162"/>
        <v>7599.9902121320692</v>
      </c>
      <c r="AN517" s="6">
        <f t="shared" si="163"/>
        <v>7366.7031430532534</v>
      </c>
      <c r="AO517" s="5">
        <f t="shared" si="164"/>
        <v>0</v>
      </c>
      <c r="AP517" s="6">
        <f>+AN517+SUM($D$16:$E$18)-SUM($AL$27:AL517)</f>
        <v>26724.71214305325</v>
      </c>
      <c r="AQ517" s="10">
        <f t="shared" si="172"/>
        <v>4.0458575347046555E-4</v>
      </c>
      <c r="AR517" s="10">
        <f>+AN517/SUM(AL$27:AL517)-1</f>
        <v>4.6110843233575727E-2</v>
      </c>
    </row>
    <row r="518" spans="1:44" x14ac:dyDescent="0.25">
      <c r="A518" s="1">
        <v>40920</v>
      </c>
      <c r="B518">
        <v>7.7789999999999999</v>
      </c>
      <c r="G518">
        <f t="shared" si="165"/>
        <v>2177.1482959369182</v>
      </c>
      <c r="H518">
        <f t="shared" si="166"/>
        <v>2121.3477774784988</v>
      </c>
      <c r="I518" s="5">
        <f t="shared" si="155"/>
        <v>0</v>
      </c>
      <c r="J518" s="6">
        <f>+H518+SUM($D$16:$E$16)-SUM($F$27:F518)</f>
        <v>7928.7117774784974</v>
      </c>
      <c r="K518" s="10">
        <f t="shared" si="167"/>
        <v>-9.9643851423503182E-4</v>
      </c>
      <c r="L518" s="10">
        <f>+H518/SUM(F$27:F518)-1</f>
        <v>4.1236528576136244E-3</v>
      </c>
      <c r="M518">
        <v>5.6219999999999999</v>
      </c>
      <c r="R518">
        <f t="shared" si="168"/>
        <v>1733.7320081511746</v>
      </c>
      <c r="S518">
        <f t="shared" si="169"/>
        <v>1650.2060472732521</v>
      </c>
      <c r="T518" s="5">
        <f t="shared" si="156"/>
        <v>0</v>
      </c>
      <c r="U518" s="6">
        <f>+S518+SUM($D$17:$E$17)-SUM($Q$27:Q518)</f>
        <v>6489.8050472732511</v>
      </c>
      <c r="V518" s="10">
        <f t="shared" si="157"/>
        <v>1.3570500607218428E-4</v>
      </c>
      <c r="W518" s="10">
        <f>+S518/SUM(Q$27:Q518)-1</f>
        <v>-6.2596506549785325E-2</v>
      </c>
      <c r="X518">
        <v>3.2559999999999998</v>
      </c>
      <c r="AC518">
        <f t="shared" si="170"/>
        <v>3651.6378999162403</v>
      </c>
      <c r="AD518">
        <f t="shared" si="171"/>
        <v>3558.6121677797996</v>
      </c>
      <c r="AE518" s="5">
        <f t="shared" si="158"/>
        <v>0</v>
      </c>
      <c r="AF518" s="6">
        <f>+AD518+SUM($D$18:$E$18)-SUM($AB$27:AB518)</f>
        <v>12269.658167779799</v>
      </c>
      <c r="AG518" s="10">
        <f t="shared" si="159"/>
        <v>-2.3992986500042113E-3</v>
      </c>
      <c r="AH518" s="10">
        <f>+AD518/SUM(AB$27:AB518)-1</f>
        <v>0.12296113095355699</v>
      </c>
      <c r="AI518" s="6">
        <f t="shared" si="160"/>
        <v>0</v>
      </c>
      <c r="AL518" s="6">
        <f t="shared" si="161"/>
        <v>0</v>
      </c>
      <c r="AM518" s="6">
        <f t="shared" si="162"/>
        <v>7562.5182040043328</v>
      </c>
      <c r="AN518" s="6">
        <f t="shared" si="163"/>
        <v>7330.1659925315507</v>
      </c>
      <c r="AO518" s="5">
        <f t="shared" si="164"/>
        <v>0</v>
      </c>
      <c r="AP518" s="6">
        <f>+AN518+SUM($D$16:$E$18)-SUM($AL$27:AL518)</f>
        <v>26688.174992531545</v>
      </c>
      <c r="AQ518" s="10">
        <f t="shared" si="172"/>
        <v>-1.3671672243324995E-3</v>
      </c>
      <c r="AR518" s="10">
        <f>+AN518/SUM(AL$27:AL518)-1</f>
        <v>4.092237444375435E-2</v>
      </c>
    </row>
    <row r="519" spans="1:44" x14ac:dyDescent="0.25">
      <c r="A519" s="1">
        <v>40921</v>
      </c>
      <c r="B519">
        <v>7.85</v>
      </c>
      <c r="G519">
        <f t="shared" si="165"/>
        <v>2197.0194270606517</v>
      </c>
      <c r="H519">
        <f t="shared" si="166"/>
        <v>2140.709609616431</v>
      </c>
      <c r="I519" s="5">
        <f t="shared" si="155"/>
        <v>0</v>
      </c>
      <c r="J519" s="6">
        <f>+H519+SUM($D$16:$E$16)-SUM($F$27:F519)</f>
        <v>7948.0736096164301</v>
      </c>
      <c r="K519" s="10">
        <f t="shared" si="167"/>
        <v>2.4419896549814357E-3</v>
      </c>
      <c r="L519" s="10">
        <f>+H519/SUM(F$27:F519)-1</f>
        <v>1.3288427167022387E-2</v>
      </c>
      <c r="M519">
        <v>5.5960000000000001</v>
      </c>
      <c r="R519">
        <f t="shared" si="168"/>
        <v>1725.7140372845915</v>
      </c>
      <c r="S519">
        <f t="shared" si="169"/>
        <v>1642.5743579760085</v>
      </c>
      <c r="T519" s="5">
        <f t="shared" si="156"/>
        <v>0</v>
      </c>
      <c r="U519" s="6">
        <f>+S519+SUM($D$17:$E$17)-SUM($Q$27:Q519)</f>
        <v>6482.1733579760084</v>
      </c>
      <c r="V519" s="10">
        <f t="shared" si="157"/>
        <v>-1.175950470260978E-3</v>
      </c>
      <c r="W519" s="10">
        <f>+S519/SUM(Q$27:Q519)-1</f>
        <v>-6.6931705914727524E-2</v>
      </c>
      <c r="X519">
        <v>3.2650000000000001</v>
      </c>
      <c r="AC519">
        <f t="shared" si="170"/>
        <v>3661.7314936199405</v>
      </c>
      <c r="AD519">
        <f t="shared" si="171"/>
        <v>3568.4486264745233</v>
      </c>
      <c r="AE519" s="5">
        <f t="shared" si="158"/>
        <v>0</v>
      </c>
      <c r="AF519" s="6">
        <f>+AD519+SUM($D$18:$E$18)-SUM($AB$27:AB519)</f>
        <v>12279.494626474521</v>
      </c>
      <c r="AG519" s="10">
        <f t="shared" si="159"/>
        <v>8.0168970970628806E-4</v>
      </c>
      <c r="AH519" s="10">
        <f>+AD519/SUM(AB$27:AB519)-1</f>
        <v>0.12606513899366223</v>
      </c>
      <c r="AI519" s="6">
        <f t="shared" si="160"/>
        <v>0</v>
      </c>
      <c r="AL519" s="6">
        <f t="shared" si="161"/>
        <v>0</v>
      </c>
      <c r="AM519" s="6">
        <f t="shared" si="162"/>
        <v>7584.4649579651832</v>
      </c>
      <c r="AN519" s="6">
        <f t="shared" si="163"/>
        <v>7351.7325940669634</v>
      </c>
      <c r="AO519" s="5">
        <f t="shared" si="164"/>
        <v>0</v>
      </c>
      <c r="AP519" s="6">
        <f>+AN519+SUM($D$16:$E$18)-SUM($AL$27:AL519)</f>
        <v>26709.74159406696</v>
      </c>
      <c r="AQ519" s="10">
        <f t="shared" si="172"/>
        <v>8.0809577805340815E-4</v>
      </c>
      <c r="AR519" s="10">
        <f>+AN519/SUM(AL$27:AL519)-1</f>
        <v>4.3984946028326366E-2</v>
      </c>
    </row>
    <row r="520" spans="1:44" x14ac:dyDescent="0.25">
      <c r="A520" s="1">
        <v>40924</v>
      </c>
      <c r="B520">
        <v>7.8330000000000002</v>
      </c>
      <c r="G520">
        <f t="shared" si="165"/>
        <v>2192.2615505944059</v>
      </c>
      <c r="H520">
        <f t="shared" si="166"/>
        <v>2136.0736779777712</v>
      </c>
      <c r="I520" s="5">
        <f t="shared" si="155"/>
        <v>0</v>
      </c>
      <c r="J520" s="6">
        <f>+H520+SUM($D$16:$E$16)-SUM($F$27:F520)</f>
        <v>7943.4376779777695</v>
      </c>
      <c r="K520" s="10">
        <f t="shared" si="167"/>
        <v>-5.8327739102104204E-4</v>
      </c>
      <c r="L520" s="10">
        <f>+H520/SUM(F$27:F520)-1</f>
        <v>1.1094044585896468E-2</v>
      </c>
      <c r="M520">
        <v>5.6360000000000001</v>
      </c>
      <c r="R520">
        <f t="shared" si="168"/>
        <v>1738.0493770793348</v>
      </c>
      <c r="S520">
        <f t="shared" si="169"/>
        <v>1654.3154184333066</v>
      </c>
      <c r="T520" s="5">
        <f t="shared" si="156"/>
        <v>0</v>
      </c>
      <c r="U520" s="6">
        <f>+S520+SUM($D$17:$E$17)-SUM($Q$27:Q520)</f>
        <v>6493.9144184333063</v>
      </c>
      <c r="V520" s="10">
        <f t="shared" si="157"/>
        <v>1.8112845505513508E-3</v>
      </c>
      <c r="W520" s="10">
        <f>+S520/SUM(Q$27:Q520)-1</f>
        <v>-6.0262168430200935E-2</v>
      </c>
      <c r="X520">
        <v>3.2690000000000001</v>
      </c>
      <c r="AC520">
        <f t="shared" si="170"/>
        <v>3666.2175352660297</v>
      </c>
      <c r="AD520">
        <f t="shared" si="171"/>
        <v>3572.8203858944007</v>
      </c>
      <c r="AE520" s="5">
        <f t="shared" si="158"/>
        <v>0</v>
      </c>
      <c r="AF520" s="6">
        <f>+AD520+SUM($D$18:$E$18)-SUM($AB$27:AB520)</f>
        <v>12283.866385894398</v>
      </c>
      <c r="AG520" s="10">
        <f t="shared" si="159"/>
        <v>3.5602111917953927E-4</v>
      </c>
      <c r="AH520" s="10">
        <f>+AD520/SUM(AB$27:AB520)-1</f>
        <v>0.12744469812259807</v>
      </c>
      <c r="AI520" s="6">
        <f t="shared" si="160"/>
        <v>0</v>
      </c>
      <c r="AL520" s="6">
        <f t="shared" si="161"/>
        <v>0</v>
      </c>
      <c r="AM520" s="6">
        <f t="shared" si="162"/>
        <v>7596.5284629397702</v>
      </c>
      <c r="AN520" s="6">
        <f t="shared" si="163"/>
        <v>7363.2094823054786</v>
      </c>
      <c r="AO520" s="5">
        <f t="shared" si="164"/>
        <v>0</v>
      </c>
      <c r="AP520" s="6">
        <f>+AN520+SUM($D$16:$E$18)-SUM($AL$27:AL520)</f>
        <v>26721.218482305478</v>
      </c>
      <c r="AQ520" s="10">
        <f t="shared" si="172"/>
        <v>4.296892277335651E-4</v>
      </c>
      <c r="AR520" s="10">
        <f>+AN520/SUM(AL$27:AL520)-1</f>
        <v>4.561472491309293E-2</v>
      </c>
    </row>
    <row r="521" spans="1:44" x14ac:dyDescent="0.25">
      <c r="A521" s="1">
        <v>40925</v>
      </c>
      <c r="B521">
        <v>7.9580000000000002</v>
      </c>
      <c r="G521">
        <f t="shared" si="165"/>
        <v>2227.2459363756261</v>
      </c>
      <c r="H521">
        <f t="shared" si="166"/>
        <v>2170.1614106149755</v>
      </c>
      <c r="I521" s="5">
        <f t="shared" si="155"/>
        <v>0</v>
      </c>
      <c r="J521" s="6">
        <f>+H521+SUM($D$16:$E$16)-SUM($F$27:F521)</f>
        <v>7977.5254106149741</v>
      </c>
      <c r="K521" s="10">
        <f t="shared" si="167"/>
        <v>4.2913073683084058E-3</v>
      </c>
      <c r="L521" s="10">
        <f>+H521/SUM(F$27:F521)-1</f>
        <v>2.7229210623587852E-2</v>
      </c>
      <c r="M521">
        <v>5.6890000000000001</v>
      </c>
      <c r="R521">
        <f t="shared" si="168"/>
        <v>1754.3937023073697</v>
      </c>
      <c r="S521">
        <f t="shared" si="169"/>
        <v>1669.8723235392267</v>
      </c>
      <c r="T521" s="5">
        <f t="shared" si="156"/>
        <v>0</v>
      </c>
      <c r="U521" s="6">
        <f>+S521+SUM($D$17:$E$17)-SUM($Q$27:Q521)</f>
        <v>6509.4713235392255</v>
      </c>
      <c r="V521" s="10">
        <f t="shared" si="157"/>
        <v>2.3956128928586118E-3</v>
      </c>
      <c r="W521" s="10">
        <f>+S521/SUM(Q$27:Q521)-1</f>
        <v>-5.142503126320308E-2</v>
      </c>
      <c r="X521">
        <v>3.2730000000000001</v>
      </c>
      <c r="AC521">
        <f t="shared" si="170"/>
        <v>3670.7035769121189</v>
      </c>
      <c r="AD521">
        <f t="shared" si="171"/>
        <v>3577.1921453142777</v>
      </c>
      <c r="AE521" s="5">
        <f t="shared" si="158"/>
        <v>0</v>
      </c>
      <c r="AF521" s="6">
        <f>+AD521+SUM($D$18:$E$18)-SUM($AB$27:AB521)</f>
        <v>12288.238145314277</v>
      </c>
      <c r="AG521" s="10">
        <f t="shared" si="159"/>
        <v>3.5589441325245552E-4</v>
      </c>
      <c r="AH521" s="10">
        <f>+AD521/SUM(AB$27:AB521)-1</f>
        <v>0.12882425725153368</v>
      </c>
      <c r="AI521" s="6">
        <f t="shared" si="160"/>
        <v>0</v>
      </c>
      <c r="AL521" s="6">
        <f t="shared" si="161"/>
        <v>0</v>
      </c>
      <c r="AM521" s="6">
        <f t="shared" si="162"/>
        <v>7652.3432155951141</v>
      </c>
      <c r="AN521" s="6">
        <f t="shared" si="163"/>
        <v>7417.2258794684803</v>
      </c>
      <c r="AO521" s="5">
        <f t="shared" si="164"/>
        <v>0</v>
      </c>
      <c r="AP521" s="6">
        <f>+AN521+SUM($D$16:$E$18)-SUM($AL$27:AL521)</f>
        <v>26775.23487946848</v>
      </c>
      <c r="AQ521" s="10">
        <f t="shared" si="172"/>
        <v>2.0214795668382912E-3</v>
      </c>
      <c r="AR521" s="10">
        <f>+AN521/SUM(AL$27:AL521)-1</f>
        <v>5.3285339255400466E-2</v>
      </c>
    </row>
    <row r="522" spans="1:44" x14ac:dyDescent="0.25">
      <c r="A522" s="1">
        <v>40926</v>
      </c>
      <c r="B522">
        <v>7.9790000000000001</v>
      </c>
      <c r="G522">
        <f t="shared" si="165"/>
        <v>2233.1233131868712</v>
      </c>
      <c r="H522">
        <f t="shared" si="166"/>
        <v>2175.8881496980262</v>
      </c>
      <c r="I522" s="5">
        <f t="shared" si="155"/>
        <v>0</v>
      </c>
      <c r="J522" s="6">
        <f>+H522+SUM($D$16:$E$16)-SUM($F$27:F522)</f>
        <v>7983.2521496980253</v>
      </c>
      <c r="K522" s="10">
        <f t="shared" si="167"/>
        <v>7.1785908389965236E-4</v>
      </c>
      <c r="L522" s="10">
        <f>+H522/SUM(F$27:F522)-1</f>
        <v>2.9939918517920106E-2</v>
      </c>
      <c r="M522">
        <v>5.6980000000000004</v>
      </c>
      <c r="R522">
        <f t="shared" si="168"/>
        <v>1757.1691537611871</v>
      </c>
      <c r="S522">
        <f t="shared" si="169"/>
        <v>1672.5140621421187</v>
      </c>
      <c r="T522" s="5">
        <f t="shared" si="156"/>
        <v>0</v>
      </c>
      <c r="U522" s="6">
        <f>+S522+SUM($D$17:$E$17)-SUM($Q$27:Q522)</f>
        <v>6512.1130621421189</v>
      </c>
      <c r="V522" s="10">
        <f t="shared" si="157"/>
        <v>4.0582997782645513E-4</v>
      </c>
      <c r="W522" s="10">
        <f>+S522/SUM(Q$27:Q522)-1</f>
        <v>-4.992438532918464E-2</v>
      </c>
      <c r="X522">
        <v>3.2610000000000001</v>
      </c>
      <c r="AC522">
        <f t="shared" si="170"/>
        <v>3657.2454519738526</v>
      </c>
      <c r="AD522">
        <f t="shared" si="171"/>
        <v>3564.0768670546472</v>
      </c>
      <c r="AE522" s="5">
        <f t="shared" si="158"/>
        <v>0</v>
      </c>
      <c r="AF522" s="6">
        <f>+AD522+SUM($D$18:$E$18)-SUM($AB$27:AB522)</f>
        <v>12275.122867054646</v>
      </c>
      <c r="AG522" s="10">
        <f t="shared" si="159"/>
        <v>-1.0673033924420983E-3</v>
      </c>
      <c r="AH522" s="10">
        <f>+AD522/SUM(AB$27:AB522)-1</f>
        <v>0.12468557986472706</v>
      </c>
      <c r="AI522" s="6">
        <f t="shared" si="160"/>
        <v>0</v>
      </c>
      <c r="AL522" s="6">
        <f t="shared" si="161"/>
        <v>0</v>
      </c>
      <c r="AM522" s="6">
        <f t="shared" si="162"/>
        <v>7647.5379189219111</v>
      </c>
      <c r="AN522" s="6">
        <f t="shared" si="163"/>
        <v>7412.4790788947921</v>
      </c>
      <c r="AO522" s="5">
        <f t="shared" si="164"/>
        <v>0</v>
      </c>
      <c r="AP522" s="6">
        <f>+AN522+SUM($D$16:$E$18)-SUM($AL$27:AL522)</f>
        <v>26770.488078894792</v>
      </c>
      <c r="AQ522" s="10">
        <f t="shared" si="172"/>
        <v>-1.7728324681576257E-4</v>
      </c>
      <c r="AR522" s="10">
        <f>+AN522/SUM(AL$27:AL522)-1</f>
        <v>5.261126844592523E-2</v>
      </c>
    </row>
    <row r="523" spans="1:44" x14ac:dyDescent="0.25">
      <c r="A523" s="1">
        <v>40927</v>
      </c>
      <c r="B523">
        <v>8.016</v>
      </c>
      <c r="G523">
        <f t="shared" si="165"/>
        <v>2243.4786913781122</v>
      </c>
      <c r="H523">
        <f t="shared" si="166"/>
        <v>2185.9781185586385</v>
      </c>
      <c r="I523" s="5">
        <f t="shared" si="155"/>
        <v>0</v>
      </c>
      <c r="J523" s="6">
        <f>+H523+SUM($D$16:$E$16)-SUM($F$27:F523)</f>
        <v>7993.3421185586367</v>
      </c>
      <c r="K523" s="10">
        <f t="shared" si="167"/>
        <v>1.2638920419159039E-3</v>
      </c>
      <c r="L523" s="10">
        <f>+H523/SUM(F$27:F523)-1</f>
        <v>3.4715927665076807E-2</v>
      </c>
      <c r="M523">
        <v>5.7649999999999997</v>
      </c>
      <c r="R523">
        <f t="shared" si="168"/>
        <v>1777.830847917382</v>
      </c>
      <c r="S523">
        <f t="shared" si="169"/>
        <v>1692.1803384080931</v>
      </c>
      <c r="T523" s="5">
        <f t="shared" si="156"/>
        <v>0</v>
      </c>
      <c r="U523" s="6">
        <f>+S523+SUM($D$17:$E$17)-SUM($Q$27:Q523)</f>
        <v>6531.7793384080915</v>
      </c>
      <c r="V523" s="10">
        <f t="shared" si="157"/>
        <v>3.0199531363024334E-3</v>
      </c>
      <c r="W523" s="10">
        <f>+S523/SUM(Q$27:Q523)-1</f>
        <v>-3.8752910042602617E-2</v>
      </c>
      <c r="X523">
        <v>3.2440000000000002</v>
      </c>
      <c r="AC523">
        <f t="shared" si="170"/>
        <v>3638.1797749779753</v>
      </c>
      <c r="AD523">
        <f t="shared" si="171"/>
        <v>3545.4968895201705</v>
      </c>
      <c r="AE523" s="5">
        <f t="shared" si="158"/>
        <v>0</v>
      </c>
      <c r="AF523" s="6">
        <f>+AD523+SUM($D$18:$E$18)-SUM($AB$27:AB523)</f>
        <v>12256.542889520169</v>
      </c>
      <c r="AG523" s="10">
        <f t="shared" si="159"/>
        <v>-1.5136286402757104E-3</v>
      </c>
      <c r="AH523" s="10">
        <f>+AD523/SUM(AB$27:AB523)-1</f>
        <v>0.11882245356675081</v>
      </c>
      <c r="AI523" s="6">
        <f t="shared" si="160"/>
        <v>0</v>
      </c>
      <c r="AL523" s="6">
        <f t="shared" si="161"/>
        <v>0</v>
      </c>
      <c r="AM523" s="6">
        <f t="shared" si="162"/>
        <v>7659.4893142734691</v>
      </c>
      <c r="AN523" s="6">
        <f t="shared" si="163"/>
        <v>7423.6553464869021</v>
      </c>
      <c r="AO523" s="5">
        <f t="shared" si="164"/>
        <v>0</v>
      </c>
      <c r="AP523" s="6">
        <f>+AN523+SUM($D$16:$E$18)-SUM($AL$27:AL523)</f>
        <v>26781.664346486898</v>
      </c>
      <c r="AQ523" s="10">
        <f t="shared" si="172"/>
        <v>4.1748464051782896E-4</v>
      </c>
      <c r="AR523" s="10">
        <f>+AN523/SUM(AL$27:AL523)-1</f>
        <v>5.419835760751468E-2</v>
      </c>
    </row>
    <row r="524" spans="1:44" x14ac:dyDescent="0.25">
      <c r="A524" s="1">
        <v>40928</v>
      </c>
      <c r="B524">
        <v>8.0269999999999992</v>
      </c>
      <c r="G524">
        <f t="shared" si="165"/>
        <v>2246.5573173268594</v>
      </c>
      <c r="H524">
        <f t="shared" si="166"/>
        <v>2188.9778390307124</v>
      </c>
      <c r="I524" s="5">
        <f t="shared" si="155"/>
        <v>0</v>
      </c>
      <c r="J524" s="6">
        <f>+H524+SUM($D$16:$E$16)-SUM($F$27:F524)</f>
        <v>7996.3418390307115</v>
      </c>
      <c r="K524" s="10">
        <f t="shared" si="167"/>
        <v>3.7527737804565753E-4</v>
      </c>
      <c r="L524" s="10">
        <f>+H524/SUM(F$27:F524)-1</f>
        <v>3.613582227639367E-2</v>
      </c>
      <c r="M524">
        <v>5.7480000000000002</v>
      </c>
      <c r="R524">
        <f t="shared" si="168"/>
        <v>1772.5883285046161</v>
      </c>
      <c r="S524">
        <f t="shared" si="169"/>
        <v>1687.1903877137415</v>
      </c>
      <c r="T524" s="5">
        <f t="shared" si="156"/>
        <v>0</v>
      </c>
      <c r="U524" s="6">
        <f>+S524+SUM($D$17:$E$17)-SUM($Q$27:Q524)</f>
        <v>6526.7893877137403</v>
      </c>
      <c r="V524" s="10">
        <f t="shared" si="157"/>
        <v>-7.6394967371440359E-4</v>
      </c>
      <c r="W524" s="10">
        <f>+S524/SUM(Q$27:Q524)-1</f>
        <v>-4.1587463473526265E-2</v>
      </c>
      <c r="X524">
        <v>3.2389999999999999</v>
      </c>
      <c r="AC524">
        <f t="shared" si="170"/>
        <v>3632.5722229203639</v>
      </c>
      <c r="AD524">
        <f t="shared" si="171"/>
        <v>3540.0321902453238</v>
      </c>
      <c r="AE524" s="5">
        <f t="shared" si="158"/>
        <v>0</v>
      </c>
      <c r="AF524" s="6">
        <f>+AD524+SUM($D$18:$E$18)-SUM($AB$27:AB524)</f>
        <v>12251.078190245322</v>
      </c>
      <c r="AG524" s="10">
        <f t="shared" si="159"/>
        <v>-4.4585976030153684E-4</v>
      </c>
      <c r="AH524" s="10">
        <f>+AD524/SUM(AB$27:AB524)-1</f>
        <v>0.11709800465558118</v>
      </c>
      <c r="AI524" s="6">
        <f t="shared" si="160"/>
        <v>0</v>
      </c>
      <c r="AL524" s="6">
        <f t="shared" si="161"/>
        <v>0</v>
      </c>
      <c r="AM524" s="6">
        <f t="shared" si="162"/>
        <v>7651.717868751839</v>
      </c>
      <c r="AN524" s="6">
        <f t="shared" si="163"/>
        <v>7416.2004169897773</v>
      </c>
      <c r="AO524" s="5">
        <f t="shared" si="164"/>
        <v>0</v>
      </c>
      <c r="AP524" s="6">
        <f>+AN524+SUM($D$16:$E$18)-SUM($AL$27:AL524)</f>
        <v>26774.209416989775</v>
      </c>
      <c r="AQ524" s="10">
        <f t="shared" si="172"/>
        <v>-2.7835945521059724E-4</v>
      </c>
      <c r="AR524" s="10">
        <f>+AN524/SUM(AL$27:AL524)-1</f>
        <v>5.3139718154961324E-2</v>
      </c>
    </row>
    <row r="525" spans="1:44" x14ac:dyDescent="0.25">
      <c r="A525" s="1">
        <v>40931</v>
      </c>
      <c r="B525">
        <v>7.99</v>
      </c>
      <c r="G525">
        <f t="shared" si="165"/>
        <v>2236.2019391356184</v>
      </c>
      <c r="H525">
        <f t="shared" si="166"/>
        <v>2178.8878701701001</v>
      </c>
      <c r="I525" s="5">
        <f t="shared" si="155"/>
        <v>0</v>
      </c>
      <c r="J525" s="6">
        <f>+H525+SUM($D$16:$E$16)-SUM($F$27:F525)</f>
        <v>7986.2518701700983</v>
      </c>
      <c r="K525" s="10">
        <f t="shared" si="167"/>
        <v>-1.2618231015791848E-3</v>
      </c>
      <c r="L525" s="10">
        <f>+H525/SUM(F$27:F525)-1</f>
        <v>3.1359813129236969E-2</v>
      </c>
      <c r="M525">
        <v>5.7809999999999997</v>
      </c>
      <c r="R525">
        <f t="shared" si="168"/>
        <v>1782.7649838352793</v>
      </c>
      <c r="S525">
        <f t="shared" si="169"/>
        <v>1696.8767625910125</v>
      </c>
      <c r="T525" s="5">
        <f t="shared" si="156"/>
        <v>0</v>
      </c>
      <c r="U525" s="6">
        <f>+S525+SUM($D$17:$E$17)-SUM($Q$27:Q525)</f>
        <v>6536.4757625910124</v>
      </c>
      <c r="V525" s="10">
        <f t="shared" si="157"/>
        <v>1.4840949051468932E-3</v>
      </c>
      <c r="W525" s="10">
        <f>+S525/SUM(Q$27:Q525)-1</f>
        <v>-3.6085095048791871E-2</v>
      </c>
      <c r="X525">
        <v>3.2120000000000002</v>
      </c>
      <c r="AC525">
        <f t="shared" si="170"/>
        <v>3602.2914418092651</v>
      </c>
      <c r="AD525">
        <f t="shared" si="171"/>
        <v>3510.5228141611551</v>
      </c>
      <c r="AE525" s="5">
        <f t="shared" si="158"/>
        <v>0</v>
      </c>
      <c r="AF525" s="6">
        <f>+AD525+SUM($D$18:$E$18)-SUM($AB$27:AB525)</f>
        <v>12221.568814161154</v>
      </c>
      <c r="AG525" s="10">
        <f t="shared" si="159"/>
        <v>-2.4087166554584982E-3</v>
      </c>
      <c r="AH525" s="10">
        <f>+AD525/SUM(AB$27:AB525)-1</f>
        <v>0.10778598053526611</v>
      </c>
      <c r="AI525" s="6">
        <f t="shared" si="160"/>
        <v>0</v>
      </c>
      <c r="AL525" s="6">
        <f t="shared" si="161"/>
        <v>0</v>
      </c>
      <c r="AM525" s="6">
        <f t="shared" si="162"/>
        <v>7621.258364780163</v>
      </c>
      <c r="AN525" s="6">
        <f t="shared" si="163"/>
        <v>7386.2874469222679</v>
      </c>
      <c r="AO525" s="5">
        <f t="shared" si="164"/>
        <v>0</v>
      </c>
      <c r="AP525" s="6">
        <f>+AN525+SUM($D$16:$E$18)-SUM($AL$27:AL525)</f>
        <v>26744.296446922264</v>
      </c>
      <c r="AQ525" s="10">
        <f t="shared" si="172"/>
        <v>-1.1172307499967005E-3</v>
      </c>
      <c r="AR525" s="10">
        <f>+AN525/SUM(AL$27:AL525)-1</f>
        <v>4.8891918055882888E-2</v>
      </c>
    </row>
    <row r="526" spans="1:44" x14ac:dyDescent="0.25">
      <c r="A526" s="1">
        <v>40932</v>
      </c>
      <c r="B526">
        <v>8.0129999999999999</v>
      </c>
      <c r="G526">
        <f t="shared" si="165"/>
        <v>2242.6390661193627</v>
      </c>
      <c r="H526">
        <f t="shared" si="166"/>
        <v>2185.1600129753456</v>
      </c>
      <c r="I526" s="5">
        <f t="shared" si="155"/>
        <v>0</v>
      </c>
      <c r="J526" s="6">
        <f>+H526+SUM($D$16:$E$16)-SUM($F$27:F526)</f>
        <v>7992.5240129753447</v>
      </c>
      <c r="K526" s="10">
        <f t="shared" si="167"/>
        <v>7.8536751748004008E-4</v>
      </c>
      <c r="L526" s="10">
        <f>+H526/SUM(F$27:F526)-1</f>
        <v>3.4328683680172167E-2</v>
      </c>
      <c r="M526">
        <v>5.7530000000000001</v>
      </c>
      <c r="R526">
        <f t="shared" si="168"/>
        <v>1774.130245978959</v>
      </c>
      <c r="S526">
        <f t="shared" si="169"/>
        <v>1688.658020270904</v>
      </c>
      <c r="T526" s="5">
        <f t="shared" si="156"/>
        <v>0</v>
      </c>
      <c r="U526" s="6">
        <f>+S526+SUM($D$17:$E$17)-SUM($Q$27:Q526)</f>
        <v>6528.2570202709039</v>
      </c>
      <c r="V526" s="10">
        <f t="shared" si="157"/>
        <v>-1.257365990270376E-3</v>
      </c>
      <c r="W526" s="10">
        <f>+S526/SUM(Q$27:Q526)-1</f>
        <v>-4.0753771287960427E-2</v>
      </c>
      <c r="X526">
        <v>3.2149999999999999</v>
      </c>
      <c r="AC526">
        <f t="shared" si="170"/>
        <v>3605.6559730438312</v>
      </c>
      <c r="AD526">
        <f t="shared" si="171"/>
        <v>3513.8016337260624</v>
      </c>
      <c r="AE526" s="5">
        <f t="shared" si="158"/>
        <v>0</v>
      </c>
      <c r="AF526" s="6">
        <f>+AD526+SUM($D$18:$E$18)-SUM($AB$27:AB526)</f>
        <v>12224.847633726062</v>
      </c>
      <c r="AG526" s="10">
        <f t="shared" si="159"/>
        <v>2.6828139781120974E-4</v>
      </c>
      <c r="AH526" s="10">
        <f>+AD526/SUM(AB$27:AB526)-1</f>
        <v>0.10882064988196771</v>
      </c>
      <c r="AI526" s="6">
        <f t="shared" si="160"/>
        <v>0</v>
      </c>
      <c r="AL526" s="6">
        <f t="shared" si="161"/>
        <v>0</v>
      </c>
      <c r="AM526" s="6">
        <f t="shared" si="162"/>
        <v>7622.4252851421534</v>
      </c>
      <c r="AN526" s="6">
        <f t="shared" si="163"/>
        <v>7387.6196669723122</v>
      </c>
      <c r="AO526" s="5">
        <f t="shared" si="164"/>
        <v>0</v>
      </c>
      <c r="AP526" s="6">
        <f>+AN526+SUM($D$16:$E$18)-SUM($AL$27:AL526)</f>
        <v>26745.628666972312</v>
      </c>
      <c r="AQ526" s="10">
        <f t="shared" si="172"/>
        <v>4.981323971975371E-5</v>
      </c>
      <c r="AR526" s="10">
        <f>+AN526/SUM(AL$27:AL526)-1</f>
        <v>4.9081100355326868E-2</v>
      </c>
    </row>
    <row r="527" spans="1:44" x14ac:dyDescent="0.25">
      <c r="A527" s="1">
        <v>40933</v>
      </c>
      <c r="B527">
        <v>8.0299999999999994</v>
      </c>
      <c r="G527">
        <f t="shared" si="165"/>
        <v>2247.3969425856085</v>
      </c>
      <c r="H527">
        <f t="shared" si="166"/>
        <v>2189.7959446140053</v>
      </c>
      <c r="I527" s="5">
        <f t="shared" si="155"/>
        <v>0</v>
      </c>
      <c r="J527" s="6">
        <f>+H527+SUM($D$16:$E$16)-SUM($F$27:F527)</f>
        <v>7997.1599446140035</v>
      </c>
      <c r="K527" s="10">
        <f t="shared" si="167"/>
        <v>5.8003349519286651E-4</v>
      </c>
      <c r="L527" s="10">
        <f>+H527/SUM(F$27:F527)-1</f>
        <v>3.6523066261298087E-2</v>
      </c>
      <c r="M527">
        <v>5.7320000000000002</v>
      </c>
      <c r="R527">
        <f t="shared" si="168"/>
        <v>1767.6541925867189</v>
      </c>
      <c r="S527">
        <f t="shared" si="169"/>
        <v>1682.4939635308226</v>
      </c>
      <c r="T527" s="5">
        <f t="shared" si="156"/>
        <v>0</v>
      </c>
      <c r="U527" s="6">
        <f>+S527+SUM($D$17:$E$17)-SUM($Q$27:Q527)</f>
        <v>6522.0929635308212</v>
      </c>
      <c r="V527" s="10">
        <f t="shared" si="157"/>
        <v>-9.4421171239778001E-4</v>
      </c>
      <c r="W527" s="10">
        <f>+S527/SUM(Q$27:Q527)-1</f>
        <v>-4.4255278467336789E-2</v>
      </c>
      <c r="X527">
        <v>3.2250000000000001</v>
      </c>
      <c r="AC527">
        <f t="shared" si="170"/>
        <v>3616.8710771590531</v>
      </c>
      <c r="AD527">
        <f t="shared" si="171"/>
        <v>3524.7310322757544</v>
      </c>
      <c r="AE527" s="5">
        <f t="shared" si="158"/>
        <v>0</v>
      </c>
      <c r="AF527" s="6">
        <f>+AD527+SUM($D$18:$E$18)-SUM($AB$27:AB527)</f>
        <v>12235.777032275753</v>
      </c>
      <c r="AG527" s="10">
        <f t="shared" si="159"/>
        <v>8.9403147402333794E-4</v>
      </c>
      <c r="AH527" s="10">
        <f>+AD527/SUM(AB$27:AB527)-1</f>
        <v>0.11226954770430653</v>
      </c>
      <c r="AI527" s="6">
        <f t="shared" si="160"/>
        <v>0</v>
      </c>
      <c r="AL527" s="6">
        <f t="shared" si="161"/>
        <v>0</v>
      </c>
      <c r="AM527" s="6">
        <f t="shared" si="162"/>
        <v>7631.9222123313803</v>
      </c>
      <c r="AN527" s="6">
        <f t="shared" si="163"/>
        <v>7397.0209404205816</v>
      </c>
      <c r="AO527" s="5">
        <f t="shared" si="164"/>
        <v>0</v>
      </c>
      <c r="AP527" s="6">
        <f>+AN527+SUM($D$16:$E$18)-SUM($AL$27:AL527)</f>
        <v>26755.02994042058</v>
      </c>
      <c r="AQ527" s="10">
        <f t="shared" si="172"/>
        <v>3.5150691596474992E-4</v>
      </c>
      <c r="AR527" s="10">
        <f>+AN527/SUM(AL$27:AL527)-1</f>
        <v>5.0416130952251725E-2</v>
      </c>
    </row>
    <row r="528" spans="1:44" x14ac:dyDescent="0.25">
      <c r="A528" s="1">
        <v>40934</v>
      </c>
      <c r="B528">
        <v>8.0410000000000004</v>
      </c>
      <c r="G528">
        <f t="shared" si="165"/>
        <v>2250.4755685343562</v>
      </c>
      <c r="H528">
        <f t="shared" si="166"/>
        <v>2192.7956650860792</v>
      </c>
      <c r="I528" s="5">
        <f t="shared" si="155"/>
        <v>0</v>
      </c>
      <c r="J528" s="6">
        <f>+H528+SUM($D$16:$E$16)-SUM($F$27:F528)</f>
        <v>8000.1596650860783</v>
      </c>
      <c r="K528" s="10">
        <f t="shared" si="167"/>
        <v>3.7509822147496763E-4</v>
      </c>
      <c r="L528" s="10">
        <f>+H528/SUM(F$27:F528)-1</f>
        <v>3.794296087261495E-2</v>
      </c>
      <c r="M528">
        <v>5.7990000000000004</v>
      </c>
      <c r="R528">
        <f t="shared" si="168"/>
        <v>1788.315886742914</v>
      </c>
      <c r="S528">
        <f t="shared" si="169"/>
        <v>1702.160239796797</v>
      </c>
      <c r="T528" s="5">
        <f t="shared" si="156"/>
        <v>0</v>
      </c>
      <c r="U528" s="6">
        <f>+S528+SUM($D$17:$E$17)-SUM($Q$27:Q528)</f>
        <v>6541.7592397967956</v>
      </c>
      <c r="V528" s="10">
        <f t="shared" si="157"/>
        <v>3.0153320990580212E-3</v>
      </c>
      <c r="W528" s="10">
        <f>+S528/SUM(Q$27:Q528)-1</f>
        <v>-3.3083803180754656E-2</v>
      </c>
      <c r="X528">
        <v>3.2010000000000001</v>
      </c>
      <c r="AC528">
        <f t="shared" si="170"/>
        <v>3589.9548272825205</v>
      </c>
      <c r="AD528">
        <f t="shared" si="171"/>
        <v>3498.500475756493</v>
      </c>
      <c r="AE528" s="5">
        <f t="shared" si="158"/>
        <v>0</v>
      </c>
      <c r="AF528" s="6">
        <f>+AD528+SUM($D$18:$E$18)-SUM($AB$27:AB528)</f>
        <v>12209.546475756491</v>
      </c>
      <c r="AG528" s="10">
        <f t="shared" si="159"/>
        <v>-2.1437589496825504E-3</v>
      </c>
      <c r="AH528" s="10">
        <f>+AD528/SUM(AB$27:AB528)-1</f>
        <v>0.10399219293069306</v>
      </c>
      <c r="AI528" s="6">
        <f t="shared" si="160"/>
        <v>0</v>
      </c>
      <c r="AL528" s="6">
        <f t="shared" si="161"/>
        <v>0</v>
      </c>
      <c r="AM528" s="6">
        <f t="shared" si="162"/>
        <v>7628.7462825597904</v>
      </c>
      <c r="AN528" s="6">
        <f t="shared" si="163"/>
        <v>7393.4563806393689</v>
      </c>
      <c r="AO528" s="5">
        <f t="shared" si="164"/>
        <v>0</v>
      </c>
      <c r="AP528" s="6">
        <f>+AN528+SUM($D$16:$E$18)-SUM($AL$27:AL528)</f>
        <v>26751.465380639369</v>
      </c>
      <c r="AQ528" s="10">
        <f t="shared" si="172"/>
        <v>-1.3322951942673633E-4</v>
      </c>
      <c r="AR528" s="10">
        <f>+AN528/SUM(AL$27:AL528)-1</f>
        <v>4.9909944593704569E-2</v>
      </c>
    </row>
    <row r="529" spans="1:44" x14ac:dyDescent="0.25">
      <c r="A529" s="1">
        <v>40935</v>
      </c>
      <c r="B529">
        <v>8.06</v>
      </c>
      <c r="G529">
        <f t="shared" si="165"/>
        <v>2255.793195173102</v>
      </c>
      <c r="H529">
        <f t="shared" si="166"/>
        <v>2197.9770004469347</v>
      </c>
      <c r="I529" s="5">
        <f t="shared" si="155"/>
        <v>0</v>
      </c>
      <c r="J529" s="6">
        <f>+H529+SUM($D$16:$E$16)-SUM($F$27:F529)</f>
        <v>8005.3410004469342</v>
      </c>
      <c r="K529" s="10">
        <f t="shared" si="167"/>
        <v>6.4765399414068447E-4</v>
      </c>
      <c r="L529" s="10">
        <f>+H529/SUM(F$27:F529)-1</f>
        <v>4.0395506110344259E-2</v>
      </c>
      <c r="M529">
        <v>5.7469999999999999</v>
      </c>
      <c r="R529">
        <f t="shared" si="168"/>
        <v>1772.2799450097475</v>
      </c>
      <c r="S529">
        <f t="shared" si="169"/>
        <v>1686.8968612023093</v>
      </c>
      <c r="T529" s="5">
        <f t="shared" si="156"/>
        <v>0</v>
      </c>
      <c r="U529" s="6">
        <f>+S529+SUM($D$17:$E$17)-SUM($Q$27:Q529)</f>
        <v>6526.4958612023083</v>
      </c>
      <c r="V529" s="10">
        <f t="shared" si="157"/>
        <v>-2.3332223084017167E-3</v>
      </c>
      <c r="W529" s="10">
        <f>+S529/SUM(Q$27:Q529)-1</f>
        <v>-4.1754201910639388E-2</v>
      </c>
      <c r="X529">
        <v>3.1890000000000001</v>
      </c>
      <c r="AC529">
        <f t="shared" si="170"/>
        <v>3576.4967023442541</v>
      </c>
      <c r="AD529">
        <f t="shared" si="171"/>
        <v>3485.385197496862</v>
      </c>
      <c r="AE529" s="5">
        <f t="shared" si="158"/>
        <v>0</v>
      </c>
      <c r="AF529" s="6">
        <f>+AD529+SUM($D$18:$E$18)-SUM($AB$27:AB529)</f>
        <v>12196.43119749686</v>
      </c>
      <c r="AG529" s="10">
        <f t="shared" si="159"/>
        <v>-1.0741822626805231E-3</v>
      </c>
      <c r="AH529" s="10">
        <f>+AD529/SUM(AB$27:AB529)-1</f>
        <v>9.985351554388644E-2</v>
      </c>
      <c r="AI529" s="6">
        <f t="shared" si="160"/>
        <v>0</v>
      </c>
      <c r="AL529" s="6">
        <f t="shared" si="161"/>
        <v>0</v>
      </c>
      <c r="AM529" s="6">
        <f t="shared" si="162"/>
        <v>7604.5698425271039</v>
      </c>
      <c r="AN529" s="6">
        <f t="shared" si="163"/>
        <v>7370.2590591461058</v>
      </c>
      <c r="AO529" s="5">
        <f t="shared" si="164"/>
        <v>0</v>
      </c>
      <c r="AP529" s="6">
        <f>+AN529+SUM($D$16:$E$18)-SUM($AL$27:AL529)</f>
        <v>26728.268059146103</v>
      </c>
      <c r="AQ529" s="10">
        <f t="shared" si="172"/>
        <v>-8.6714208598281939E-4</v>
      </c>
      <c r="AR529" s="10">
        <f>+AN529/SUM(AL$27:AL529)-1</f>
        <v>4.6615802142618845E-2</v>
      </c>
    </row>
    <row r="530" spans="1:44" x14ac:dyDescent="0.25">
      <c r="A530" s="1">
        <v>40938</v>
      </c>
      <c r="B530">
        <v>7.9930000000000003</v>
      </c>
      <c r="G530">
        <f t="shared" si="165"/>
        <v>2237.0415643943679</v>
      </c>
      <c r="H530">
        <f t="shared" si="166"/>
        <v>2179.705975753393</v>
      </c>
      <c r="I530" s="5">
        <f t="shared" si="155"/>
        <v>0</v>
      </c>
      <c r="J530" s="6">
        <f>+H530+SUM($D$16:$E$16)-SUM($F$27:F530)</f>
        <v>7987.0699757533921</v>
      </c>
      <c r="K530" s="10">
        <f t="shared" si="167"/>
        <v>-2.2823543297558757E-3</v>
      </c>
      <c r="L530" s="10">
        <f>+H530/SUM(F$27:F530)-1</f>
        <v>3.1747057114141608E-2</v>
      </c>
      <c r="M530">
        <v>5.6829999999999998</v>
      </c>
      <c r="R530">
        <f t="shared" si="168"/>
        <v>1752.5434013381582</v>
      </c>
      <c r="S530">
        <f t="shared" si="169"/>
        <v>1668.1111644706323</v>
      </c>
      <c r="T530" s="5">
        <f t="shared" si="156"/>
        <v>0</v>
      </c>
      <c r="U530" s="6">
        <f>+S530+SUM($D$17:$E$17)-SUM($Q$27:Q530)</f>
        <v>6507.7101644706318</v>
      </c>
      <c r="V530" s="10">
        <f t="shared" si="157"/>
        <v>-2.8783741124162043E-3</v>
      </c>
      <c r="W530" s="10">
        <f>+S530/SUM(Q$27:Q530)-1</f>
        <v>-5.242546188588193E-2</v>
      </c>
      <c r="X530">
        <v>3.1859999999999999</v>
      </c>
      <c r="AC530">
        <f t="shared" si="170"/>
        <v>3573.1321711096875</v>
      </c>
      <c r="AD530">
        <f t="shared" si="171"/>
        <v>3482.1063779319543</v>
      </c>
      <c r="AE530" s="5">
        <f t="shared" si="158"/>
        <v>0</v>
      </c>
      <c r="AF530" s="6">
        <f>+AD530+SUM($D$18:$E$18)-SUM($AB$27:AB530)</f>
        <v>12193.152377931952</v>
      </c>
      <c r="AG530" s="10">
        <f t="shared" si="159"/>
        <v>-2.6883434275271068E-4</v>
      </c>
      <c r="AH530" s="10">
        <f>+AD530/SUM(AB$27:AB530)-1</f>
        <v>9.8818846197184618E-2</v>
      </c>
      <c r="AI530" s="6">
        <f t="shared" si="160"/>
        <v>0</v>
      </c>
      <c r="AL530" s="6">
        <f t="shared" si="161"/>
        <v>0</v>
      </c>
      <c r="AM530" s="6">
        <f t="shared" si="162"/>
        <v>7562.7171368422132</v>
      </c>
      <c r="AN530" s="6">
        <f t="shared" si="163"/>
        <v>7329.9235181559798</v>
      </c>
      <c r="AO530" s="5">
        <f t="shared" si="164"/>
        <v>0</v>
      </c>
      <c r="AP530" s="6">
        <f>+AN530+SUM($D$16:$E$18)-SUM($AL$27:AL530)</f>
        <v>26687.932518155976</v>
      </c>
      <c r="AQ530" s="10">
        <f t="shared" si="172"/>
        <v>-1.509096694962464E-3</v>
      </c>
      <c r="AR530" s="10">
        <f>+AN530/SUM(AL$27:AL530)-1</f>
        <v>4.088794179884303E-2</v>
      </c>
    </row>
    <row r="531" spans="1:44" x14ac:dyDescent="0.25">
      <c r="A531" s="1">
        <v>40939</v>
      </c>
      <c r="B531">
        <v>8.0969999999999995</v>
      </c>
      <c r="G531">
        <f t="shared" si="165"/>
        <v>2266.1485733643435</v>
      </c>
      <c r="H531">
        <f t="shared" si="166"/>
        <v>2208.066969307547</v>
      </c>
      <c r="I531" s="5">
        <f t="shared" si="155"/>
        <v>0</v>
      </c>
      <c r="J531" s="6">
        <f>+H531+SUM($D$16:$E$16)-SUM($F$27:F531)</f>
        <v>8015.4309693075456</v>
      </c>
      <c r="K531" s="10">
        <f t="shared" si="167"/>
        <v>3.5508632878202828E-3</v>
      </c>
      <c r="L531" s="10">
        <f>+H531/SUM(F$27:F531)-1</f>
        <v>4.517151525750096E-2</v>
      </c>
      <c r="M531">
        <v>5.7080000000000002</v>
      </c>
      <c r="R531">
        <f t="shared" si="168"/>
        <v>1760.2529887098731</v>
      </c>
      <c r="S531">
        <f t="shared" si="169"/>
        <v>1675.4493272564439</v>
      </c>
      <c r="T531" s="5">
        <f t="shared" si="156"/>
        <v>0</v>
      </c>
      <c r="U531" s="6">
        <f>+S531+SUM($D$17:$E$17)-SUM($Q$27:Q531)</f>
        <v>6515.0483272564425</v>
      </c>
      <c r="V531" s="10">
        <f t="shared" si="157"/>
        <v>1.12761057274402E-3</v>
      </c>
      <c r="W531" s="10">
        <f>+S531/SUM(Q$27:Q531)-1</f>
        <v>-4.8257000958052632E-2</v>
      </c>
      <c r="X531">
        <v>3.1930000000000001</v>
      </c>
      <c r="AC531">
        <f t="shared" si="170"/>
        <v>3580.9827439903434</v>
      </c>
      <c r="AD531">
        <f t="shared" si="171"/>
        <v>3489.7569569167395</v>
      </c>
      <c r="AE531" s="5">
        <f t="shared" si="158"/>
        <v>0</v>
      </c>
      <c r="AF531" s="6">
        <f>+AD531+SUM($D$18:$E$18)-SUM($AB$27:AB531)</f>
        <v>12200.802956916737</v>
      </c>
      <c r="AG531" s="10">
        <f t="shared" si="159"/>
        <v>6.2744881287901677E-4</v>
      </c>
      <c r="AH531" s="10">
        <f>+AD531/SUM(AB$27:AB531)-1</f>
        <v>0.10123307467282205</v>
      </c>
      <c r="AI531" s="6">
        <f t="shared" si="160"/>
        <v>0</v>
      </c>
      <c r="AL531" s="6">
        <f t="shared" si="161"/>
        <v>0</v>
      </c>
      <c r="AM531" s="6">
        <f t="shared" si="162"/>
        <v>7607.3843060645595</v>
      </c>
      <c r="AN531" s="6">
        <f t="shared" si="163"/>
        <v>7373.273253480731</v>
      </c>
      <c r="AO531" s="5">
        <f t="shared" si="164"/>
        <v>0</v>
      </c>
      <c r="AP531" s="6">
        <f>+AN531+SUM($D$16:$E$18)-SUM($AL$27:AL531)</f>
        <v>26731.282253480727</v>
      </c>
      <c r="AQ531" s="10">
        <f t="shared" si="172"/>
        <v>1.6243197293481781E-3</v>
      </c>
      <c r="AR531" s="10">
        <f>+AN531/SUM(AL$27:AL531)-1</f>
        <v>4.7043833694295767E-2</v>
      </c>
    </row>
    <row r="532" spans="1:44" x14ac:dyDescent="0.25">
      <c r="A532" s="1">
        <v>40940</v>
      </c>
      <c r="B532">
        <v>8.1129999999999995</v>
      </c>
      <c r="G532">
        <f t="shared" si="165"/>
        <v>2270.6265747443399</v>
      </c>
      <c r="H532">
        <f t="shared" si="166"/>
        <v>2212.4301990851091</v>
      </c>
      <c r="I532" s="5">
        <f t="shared" si="155"/>
        <v>0</v>
      </c>
      <c r="J532" s="6">
        <f>+H532+SUM($D$16:$E$16)-SUM($F$27:F532)</f>
        <v>8019.7941990851077</v>
      </c>
      <c r="K532" s="10">
        <f t="shared" si="167"/>
        <v>5.4435373397510034E-4</v>
      </c>
      <c r="L532" s="10">
        <f>+H532/SUM(F$27:F532)-1</f>
        <v>4.7236816510325408E-2</v>
      </c>
      <c r="M532">
        <v>5.8140000000000001</v>
      </c>
      <c r="R532">
        <f t="shared" si="168"/>
        <v>1792.9416391659429</v>
      </c>
      <c r="S532">
        <f t="shared" si="169"/>
        <v>1706.5631374682839</v>
      </c>
      <c r="T532" s="5">
        <f t="shared" si="156"/>
        <v>0</v>
      </c>
      <c r="U532" s="6">
        <f>+S532+SUM($D$17:$E$17)-SUM($Q$27:Q532)</f>
        <v>6546.1621374682827</v>
      </c>
      <c r="V532" s="10">
        <f t="shared" si="157"/>
        <v>4.7756837169836697E-3</v>
      </c>
      <c r="W532" s="10">
        <f>+S532/SUM(Q$27:Q532)-1</f>
        <v>-3.0582726624057144E-2</v>
      </c>
      <c r="X532">
        <v>3.2010000000000001</v>
      </c>
      <c r="AC532">
        <f t="shared" si="170"/>
        <v>3589.9548272825205</v>
      </c>
      <c r="AD532">
        <f t="shared" si="171"/>
        <v>3498.500475756493</v>
      </c>
      <c r="AE532" s="5">
        <f t="shared" si="158"/>
        <v>0</v>
      </c>
      <c r="AF532" s="6">
        <f>+AD532+SUM($D$18:$E$18)-SUM($AB$27:AB532)</f>
        <v>12209.546475756491</v>
      </c>
      <c r="AG532" s="10">
        <f t="shared" si="159"/>
        <v>7.1663470598037904E-4</v>
      </c>
      <c r="AH532" s="10">
        <f>+AD532/SUM(AB$27:AB532)-1</f>
        <v>0.10399219293069306</v>
      </c>
      <c r="AI532" s="6">
        <f t="shared" si="160"/>
        <v>0</v>
      </c>
      <c r="AL532" s="6">
        <f t="shared" si="161"/>
        <v>0</v>
      </c>
      <c r="AM532" s="6">
        <f t="shared" si="162"/>
        <v>7653.5230411928032</v>
      </c>
      <c r="AN532" s="6">
        <f t="shared" si="163"/>
        <v>7417.4938123098855</v>
      </c>
      <c r="AO532" s="5">
        <f t="shared" si="164"/>
        <v>0</v>
      </c>
      <c r="AP532" s="6">
        <f>+AN532+SUM($D$16:$E$18)-SUM($AL$27:AL532)</f>
        <v>26775.502812309882</v>
      </c>
      <c r="AQ532" s="10">
        <f t="shared" si="172"/>
        <v>1.6542625381690268E-3</v>
      </c>
      <c r="AR532" s="10">
        <f>+AN532/SUM(AL$27:AL532)-1</f>
        <v>5.332338713722895E-2</v>
      </c>
    </row>
    <row r="533" spans="1:44" x14ac:dyDescent="0.25">
      <c r="A533" s="1">
        <v>40941</v>
      </c>
      <c r="B533">
        <v>8.23</v>
      </c>
      <c r="G533">
        <f t="shared" si="165"/>
        <v>2303.3719598355624</v>
      </c>
      <c r="H533">
        <f t="shared" si="166"/>
        <v>2244.3363168335322</v>
      </c>
      <c r="I533" s="5">
        <f t="shared" si="155"/>
        <v>0</v>
      </c>
      <c r="J533" s="6">
        <f>+H533+SUM($D$16:$E$16)-SUM($F$27:F533)</f>
        <v>8051.7003168335314</v>
      </c>
      <c r="K533" s="10">
        <f t="shared" si="167"/>
        <v>3.9784210113600338E-3</v>
      </c>
      <c r="L533" s="10">
        <f>+H533/SUM(F$27:F533)-1</f>
        <v>6.2339331921604568E-2</v>
      </c>
      <c r="M533">
        <v>5.82</v>
      </c>
      <c r="R533">
        <f t="shared" si="168"/>
        <v>1794.7919401351542</v>
      </c>
      <c r="S533">
        <f t="shared" si="169"/>
        <v>1708.3242965368786</v>
      </c>
      <c r="T533" s="5">
        <f t="shared" si="156"/>
        <v>0</v>
      </c>
      <c r="U533" s="6">
        <f>+S533+SUM($D$17:$E$17)-SUM($Q$27:Q533)</f>
        <v>6547.9232965368783</v>
      </c>
      <c r="V533" s="10">
        <f t="shared" si="157"/>
        <v>2.6903688475954368E-4</v>
      </c>
      <c r="W533" s="10">
        <f>+S533/SUM(Q$27:Q533)-1</f>
        <v>-2.9582296001378183E-2</v>
      </c>
      <c r="X533">
        <v>3.2</v>
      </c>
      <c r="AC533">
        <f t="shared" si="170"/>
        <v>3588.8333168709983</v>
      </c>
      <c r="AD533">
        <f t="shared" si="171"/>
        <v>3497.4075359015237</v>
      </c>
      <c r="AE533" s="5">
        <f t="shared" si="158"/>
        <v>0</v>
      </c>
      <c r="AF533" s="6">
        <f>+AD533+SUM($D$18:$E$18)-SUM($AB$27:AB533)</f>
        <v>12208.453535901523</v>
      </c>
      <c r="AG533" s="10">
        <f t="shared" si="159"/>
        <v>-8.9515188556710257E-5</v>
      </c>
      <c r="AH533" s="10">
        <f>+AD533/SUM(AB$27:AB533)-1</f>
        <v>0.10364730314845927</v>
      </c>
      <c r="AI533" s="6">
        <f t="shared" si="160"/>
        <v>0</v>
      </c>
      <c r="AL533" s="6">
        <f t="shared" si="161"/>
        <v>0</v>
      </c>
      <c r="AM533" s="6">
        <f t="shared" si="162"/>
        <v>7686.9972168417153</v>
      </c>
      <c r="AN533" s="6">
        <f t="shared" si="163"/>
        <v>7450.0681492719341</v>
      </c>
      <c r="AO533" s="5">
        <f t="shared" si="164"/>
        <v>0</v>
      </c>
      <c r="AP533" s="6">
        <f>+AN533+SUM($D$16:$E$18)-SUM($AL$27:AL533)</f>
        <v>26808.077149271929</v>
      </c>
      <c r="AQ533" s="10">
        <f t="shared" si="172"/>
        <v>1.2165723717827426E-3</v>
      </c>
      <c r="AR533" s="10">
        <f>+AN533/SUM(AL$27:AL533)-1</f>
        <v>5.7949115423739039E-2</v>
      </c>
    </row>
    <row r="534" spans="1:44" x14ac:dyDescent="0.25">
      <c r="A534" s="1">
        <v>40942</v>
      </c>
      <c r="B534">
        <v>8.2889999999999997</v>
      </c>
      <c r="G534">
        <f t="shared" si="165"/>
        <v>2319.8845899242983</v>
      </c>
      <c r="H534">
        <f t="shared" si="166"/>
        <v>2260.4257266382924</v>
      </c>
      <c r="I534" s="5">
        <f t="shared" si="155"/>
        <v>0</v>
      </c>
      <c r="J534" s="6">
        <f>+H534+SUM($D$16:$E$16)-SUM($F$27:F534)</f>
        <v>8067.7897266382906</v>
      </c>
      <c r="K534" s="10">
        <f t="shared" si="167"/>
        <v>1.998262375851434E-3</v>
      </c>
      <c r="L534" s="10">
        <f>+H534/SUM(F$27:F534)-1</f>
        <v>6.9955130291394774E-2</v>
      </c>
      <c r="M534">
        <v>5.907</v>
      </c>
      <c r="R534">
        <f t="shared" si="168"/>
        <v>1821.6213041887208</v>
      </c>
      <c r="S534">
        <f t="shared" si="169"/>
        <v>1733.8611030315019</v>
      </c>
      <c r="T534" s="5">
        <f t="shared" si="156"/>
        <v>0</v>
      </c>
      <c r="U534" s="6">
        <f>+S534+SUM($D$17:$E$17)-SUM($Q$27:Q534)</f>
        <v>6573.4601030315016</v>
      </c>
      <c r="V534" s="10">
        <f t="shared" si="157"/>
        <v>3.8999855890384794E-3</v>
      </c>
      <c r="W534" s="10">
        <f>+S534/SUM(Q$27:Q534)-1</f>
        <v>-1.5076051972532922E-2</v>
      </c>
      <c r="X534">
        <v>3.2269999999999999</v>
      </c>
      <c r="AC534">
        <f t="shared" si="170"/>
        <v>3619.1140979820971</v>
      </c>
      <c r="AD534">
        <f t="shared" si="171"/>
        <v>3526.9169119856924</v>
      </c>
      <c r="AE534" s="5">
        <f t="shared" si="158"/>
        <v>0</v>
      </c>
      <c r="AF534" s="6">
        <f>+AD534+SUM($D$18:$E$18)-SUM($AB$27:AB534)</f>
        <v>12237.962911985691</v>
      </c>
      <c r="AG534" s="10">
        <f t="shared" si="159"/>
        <v>2.4171264605619136E-3</v>
      </c>
      <c r="AH534" s="10">
        <f>+AD534/SUM(AB$27:AB534)-1</f>
        <v>0.11295932726877433</v>
      </c>
      <c r="AI534" s="6">
        <f t="shared" si="160"/>
        <v>0</v>
      </c>
      <c r="AL534" s="6">
        <f t="shared" si="161"/>
        <v>0</v>
      </c>
      <c r="AM534" s="6">
        <f t="shared" si="162"/>
        <v>7760.6199920951167</v>
      </c>
      <c r="AN534" s="6">
        <f t="shared" si="163"/>
        <v>7521.2037416554867</v>
      </c>
      <c r="AO534" s="5">
        <f t="shared" si="164"/>
        <v>0</v>
      </c>
      <c r="AP534" s="6">
        <f>+AN534+SUM($D$16:$E$18)-SUM($AL$27:AL534)</f>
        <v>26879.212741655487</v>
      </c>
      <c r="AQ534" s="10">
        <f t="shared" si="172"/>
        <v>2.6535134164029639E-3</v>
      </c>
      <c r="AR534" s="10">
        <f>+AN534/SUM(AL$27:AL534)-1</f>
        <v>6.8050746110792204E-2</v>
      </c>
    </row>
    <row r="535" spans="1:44" x14ac:dyDescent="0.25">
      <c r="A535" s="1">
        <v>40945</v>
      </c>
      <c r="B535">
        <v>8.3049999999999997</v>
      </c>
      <c r="G535">
        <f t="shared" si="165"/>
        <v>2324.3625913042943</v>
      </c>
      <c r="H535">
        <f t="shared" si="166"/>
        <v>2264.7889564158545</v>
      </c>
      <c r="I535" s="5">
        <f t="shared" si="155"/>
        <v>0</v>
      </c>
      <c r="J535" s="6">
        <f>+H535+SUM($D$16:$E$16)-SUM($F$27:F535)</f>
        <v>8072.1529564158527</v>
      </c>
      <c r="K535" s="10">
        <f t="shared" si="167"/>
        <v>5.4082095907337369E-4</v>
      </c>
      <c r="L535" s="10">
        <f>+H535/SUM(F$27:F535)-1</f>
        <v>7.2020431544219221E-2</v>
      </c>
      <c r="M535">
        <v>5.8929999999999998</v>
      </c>
      <c r="R535">
        <f t="shared" si="168"/>
        <v>1817.3039352605606</v>
      </c>
      <c r="S535">
        <f t="shared" si="169"/>
        <v>1729.7517318714474</v>
      </c>
      <c r="T535" s="5">
        <f t="shared" si="156"/>
        <v>0</v>
      </c>
      <c r="U535" s="6">
        <f>+S535+SUM($D$17:$E$17)-SUM($Q$27:Q535)</f>
        <v>6569.3507318714464</v>
      </c>
      <c r="V535" s="10">
        <f t="shared" si="157"/>
        <v>-6.2514582817041475E-4</v>
      </c>
      <c r="W535" s="10">
        <f>+S535/SUM(Q$27:Q535)-1</f>
        <v>-1.7410390092117312E-2</v>
      </c>
      <c r="X535">
        <v>3.2330000000000001</v>
      </c>
      <c r="AC535">
        <f t="shared" si="170"/>
        <v>3625.8431604512302</v>
      </c>
      <c r="AD535">
        <f t="shared" si="171"/>
        <v>3533.4745511155079</v>
      </c>
      <c r="AE535" s="5">
        <f t="shared" si="158"/>
        <v>0</v>
      </c>
      <c r="AF535" s="6">
        <f>+AD535+SUM($D$18:$E$18)-SUM($AB$27:AB535)</f>
        <v>12244.520551115507</v>
      </c>
      <c r="AG535" s="10">
        <f t="shared" si="159"/>
        <v>5.3584401072126475E-4</v>
      </c>
      <c r="AH535" s="10">
        <f>+AD535/SUM(AB$27:AB535)-1</f>
        <v>0.11502866596217753</v>
      </c>
      <c r="AI535" s="6">
        <f t="shared" si="160"/>
        <v>0</v>
      </c>
      <c r="AL535" s="6">
        <f t="shared" si="161"/>
        <v>0</v>
      </c>
      <c r="AM535" s="6">
        <f t="shared" si="162"/>
        <v>7767.5096870160851</v>
      </c>
      <c r="AN535" s="6">
        <f t="shared" si="163"/>
        <v>7528.01523940281</v>
      </c>
      <c r="AO535" s="5">
        <f t="shared" si="164"/>
        <v>0</v>
      </c>
      <c r="AP535" s="6">
        <f>+AN535+SUM($D$16:$E$18)-SUM($AL$27:AL535)</f>
        <v>26886.02423940281</v>
      </c>
      <c r="AQ535" s="10">
        <f t="shared" si="172"/>
        <v>2.5341135593470732E-4</v>
      </c>
      <c r="AR535" s="10">
        <f>+AN535/SUM(AL$27:AL535)-1</f>
        <v>6.9018014848756248E-2</v>
      </c>
    </row>
    <row r="536" spans="1:44" x14ac:dyDescent="0.25">
      <c r="A536" s="1">
        <v>40946</v>
      </c>
      <c r="B536">
        <v>8.218</v>
      </c>
      <c r="G536">
        <f t="shared" si="165"/>
        <v>2300.0134588005649</v>
      </c>
      <c r="H536">
        <f t="shared" si="166"/>
        <v>2241.0638945003602</v>
      </c>
      <c r="I536" s="5">
        <f t="shared" si="155"/>
        <v>0</v>
      </c>
      <c r="J536" s="6">
        <f>+H536+SUM($D$16:$E$16)-SUM($F$27:F536)</f>
        <v>8048.427894500358</v>
      </c>
      <c r="K536" s="10">
        <f t="shared" si="167"/>
        <v>-2.9391244248707649E-3</v>
      </c>
      <c r="L536" s="10">
        <f>+H536/SUM(F$27:F536)-1</f>
        <v>6.0790355981986011E-2</v>
      </c>
      <c r="M536">
        <v>5.8949999999999996</v>
      </c>
      <c r="R536">
        <f t="shared" si="168"/>
        <v>1817.9207022502976</v>
      </c>
      <c r="S536">
        <f t="shared" si="169"/>
        <v>1730.3387848943121</v>
      </c>
      <c r="T536" s="5">
        <f t="shared" si="156"/>
        <v>0</v>
      </c>
      <c r="U536" s="6">
        <f>+S536+SUM($D$17:$E$17)-SUM($Q$27:Q536)</f>
        <v>6569.9377848943122</v>
      </c>
      <c r="V536" s="10">
        <f t="shared" si="157"/>
        <v>8.936241142021295E-5</v>
      </c>
      <c r="W536" s="10">
        <f>+S536/SUM(Q$27:Q536)-1</f>
        <v>-1.7076913217891065E-2</v>
      </c>
      <c r="X536">
        <v>3.214</v>
      </c>
      <c r="AC536">
        <f t="shared" si="170"/>
        <v>3604.5344626323085</v>
      </c>
      <c r="AD536">
        <f t="shared" si="171"/>
        <v>3512.7086938710927</v>
      </c>
      <c r="AE536" s="5">
        <f t="shared" si="158"/>
        <v>0</v>
      </c>
      <c r="AF536" s="6">
        <f>+AD536+SUM($D$18:$E$18)-SUM($AB$27:AB536)</f>
        <v>12223.754693871091</v>
      </c>
      <c r="AG536" s="10">
        <f t="shared" si="159"/>
        <v>-1.6959306130222007E-3</v>
      </c>
      <c r="AH536" s="10">
        <f>+AD536/SUM(AB$27:AB536)-1</f>
        <v>0.1084757600997337</v>
      </c>
      <c r="AI536" s="6">
        <f t="shared" si="160"/>
        <v>0</v>
      </c>
      <c r="AL536" s="6">
        <f t="shared" si="161"/>
        <v>0</v>
      </c>
      <c r="AM536" s="6">
        <f t="shared" si="162"/>
        <v>7722.4686236831712</v>
      </c>
      <c r="AN536" s="6">
        <f t="shared" si="163"/>
        <v>7484.111373265765</v>
      </c>
      <c r="AO536" s="5">
        <f t="shared" si="164"/>
        <v>0</v>
      </c>
      <c r="AP536" s="6">
        <f>+AN536+SUM($D$16:$E$18)-SUM($AL$27:AL536)</f>
        <v>26842.120373265767</v>
      </c>
      <c r="AQ536" s="10">
        <f t="shared" si="172"/>
        <v>-1.6329623802354698E-3</v>
      </c>
      <c r="AR536" s="10">
        <f>+AN536/SUM(AL$27:AL536)-1</f>
        <v>6.2783433444570269E-2</v>
      </c>
    </row>
    <row r="537" spans="1:44" x14ac:dyDescent="0.25">
      <c r="A537" s="1">
        <v>40947</v>
      </c>
      <c r="B537">
        <v>8.2959999999999994</v>
      </c>
      <c r="C537">
        <f>+$C$16</f>
        <v>60</v>
      </c>
      <c r="D537" s="7">
        <f>+$H$16</f>
        <v>0.66694736842105262</v>
      </c>
      <c r="E537" s="7">
        <f>+$J$16</f>
        <v>0.46199999999999997</v>
      </c>
      <c r="F537" s="6">
        <f>+C537-D537-E537</f>
        <v>58.871052631578941</v>
      </c>
      <c r="G537">
        <f t="shared" si="165"/>
        <v>2380.7147681596252</v>
      </c>
      <c r="H537">
        <f t="shared" si="166"/>
        <v>2321.2056922975544</v>
      </c>
      <c r="I537" s="5">
        <f t="shared" si="155"/>
        <v>248760</v>
      </c>
      <c r="J537" s="6">
        <f>+H537+SUM($D$16:$E$16)-SUM($F$27:F537)</f>
        <v>8069.6986396659731</v>
      </c>
      <c r="K537" s="10">
        <f t="shared" si="167"/>
        <v>2.6428447200415039E-3</v>
      </c>
      <c r="L537" s="10">
        <f>+H537/SUM(F$27:F537)-1</f>
        <v>6.893767141329743E-2</v>
      </c>
      <c r="M537">
        <v>5.891</v>
      </c>
      <c r="N537">
        <f>+$C$17</f>
        <v>50</v>
      </c>
      <c r="O537" s="7">
        <f>+$H$17</f>
        <v>0.5557894736842105</v>
      </c>
      <c r="P537" s="7">
        <f>+$J$17</f>
        <v>0.38500000000000001</v>
      </c>
      <c r="Q537" s="6">
        <f>+N537-O537-P537</f>
        <v>49.059210526315795</v>
      </c>
      <c r="R537">
        <f t="shared" si="168"/>
        <v>1866.6871682708236</v>
      </c>
      <c r="S537">
        <f t="shared" si="169"/>
        <v>1778.2238893748984</v>
      </c>
      <c r="T537" s="5">
        <f t="shared" si="156"/>
        <v>207300</v>
      </c>
      <c r="U537" s="6">
        <f>+S537+SUM($D$17:$E$17)-SUM($Q$27:Q537)</f>
        <v>6568.7636788485815</v>
      </c>
      <c r="V537" s="10">
        <f t="shared" si="157"/>
        <v>-1.7870885298643113E-4</v>
      </c>
      <c r="W537" s="10">
        <f>+S537/SUM(Q$27:Q537)-1</f>
        <v>-1.726278421028804E-2</v>
      </c>
      <c r="X537">
        <v>3.2090000000000001</v>
      </c>
      <c r="Y537">
        <f>+$C$18</f>
        <v>90</v>
      </c>
      <c r="Z537" s="7">
        <f>+$H$18</f>
        <v>1.0004210526315789</v>
      </c>
      <c r="AA537" s="7">
        <f>+$J$18</f>
        <v>0.69300000000000006</v>
      </c>
      <c r="AB537" s="6">
        <f>+Y537-Z537-AA537</f>
        <v>88.306578947368422</v>
      </c>
      <c r="AC537">
        <f t="shared" si="170"/>
        <v>3687.2334895220665</v>
      </c>
      <c r="AD537">
        <f t="shared" si="171"/>
        <v>3595.5505735436154</v>
      </c>
      <c r="AE537" s="5">
        <f t="shared" si="158"/>
        <v>373140</v>
      </c>
      <c r="AF537" s="6">
        <f>+AD537+SUM($D$18:$E$18)-SUM($AB$27:AB537)</f>
        <v>12218.289994596247</v>
      </c>
      <c r="AG537" s="10">
        <f t="shared" si="159"/>
        <v>-4.4705570519865123E-4</v>
      </c>
      <c r="AH537" s="10">
        <f>+AD537/SUM(AB$27:AB537)-1</f>
        <v>0.10385720957749389</v>
      </c>
      <c r="AI537" s="6">
        <f t="shared" si="160"/>
        <v>200</v>
      </c>
      <c r="AL537" s="6">
        <f t="shared" si="161"/>
        <v>196.23684210526315</v>
      </c>
      <c r="AM537" s="6">
        <f t="shared" si="162"/>
        <v>7934.6354259525151</v>
      </c>
      <c r="AN537" s="6">
        <f t="shared" si="163"/>
        <v>7694.9801552160679</v>
      </c>
      <c r="AO537" s="5">
        <f t="shared" si="164"/>
        <v>829200</v>
      </c>
      <c r="AP537" s="6">
        <f>+AN537+SUM($D$16:$E$18)-SUM($AL$27:AL537)</f>
        <v>26856.752313110799</v>
      </c>
      <c r="AQ537" s="10">
        <f t="shared" si="172"/>
        <v>5.4511117756583793E-4</v>
      </c>
      <c r="AR537" s="10">
        <f>+AN537/SUM(AL$27:AL537)-1</f>
        <v>6.3102781934252228E-2</v>
      </c>
    </row>
    <row r="538" spans="1:44" x14ac:dyDescent="0.25">
      <c r="A538" s="1">
        <v>40948</v>
      </c>
      <c r="B538">
        <v>8.2710000000000008</v>
      </c>
      <c r="G538">
        <f t="shared" si="165"/>
        <v>2373.5404830578909</v>
      </c>
      <c r="H538">
        <f t="shared" si="166"/>
        <v>2314.2107378246233</v>
      </c>
      <c r="I538" s="5">
        <f t="shared" si="155"/>
        <v>0</v>
      </c>
      <c r="J538" s="6">
        <f>+H538+SUM($D$16:$E$16)-SUM($F$27:F538)</f>
        <v>8062.7036851930434</v>
      </c>
      <c r="K538" s="10">
        <f t="shared" si="167"/>
        <v>-8.6681731069193635E-4</v>
      </c>
      <c r="L538" s="10">
        <f>+H538/SUM(F$27:F538)-1</f>
        <v>6.571642722509452E-2</v>
      </c>
      <c r="M538">
        <v>5.9059999999999997</v>
      </c>
      <c r="R538">
        <f t="shared" si="168"/>
        <v>1871.4402335439627</v>
      </c>
      <c r="S538">
        <f t="shared" si="169"/>
        <v>1782.7517044047106</v>
      </c>
      <c r="T538" s="5">
        <f t="shared" si="156"/>
        <v>0</v>
      </c>
      <c r="U538" s="6">
        <f>+S538+SUM($D$17:$E$17)-SUM($Q$27:Q538)</f>
        <v>6573.2914938783942</v>
      </c>
      <c r="V538" s="10">
        <f t="shared" si="157"/>
        <v>6.8929485839053228E-4</v>
      </c>
      <c r="W538" s="10">
        <f>+S538/SUM(Q$27:Q538)-1</f>
        <v>-1.4760482693254251E-2</v>
      </c>
      <c r="X538">
        <v>3.2010000000000001</v>
      </c>
      <c r="AC538">
        <f t="shared" si="170"/>
        <v>3678.0412589467546</v>
      </c>
      <c r="AD538">
        <f t="shared" si="171"/>
        <v>3586.5869074207271</v>
      </c>
      <c r="AE538" s="5">
        <f t="shared" si="158"/>
        <v>0</v>
      </c>
      <c r="AF538" s="6">
        <f>+AD538+SUM($D$18:$E$18)-SUM($AB$27:AB538)</f>
        <v>12209.326328473358</v>
      </c>
      <c r="AG538" s="10">
        <f t="shared" si="159"/>
        <v>-7.3362689270373149E-4</v>
      </c>
      <c r="AH538" s="10">
        <f>+AD538/SUM(AB$27:AB538)-1</f>
        <v>0.10110530628156988</v>
      </c>
      <c r="AI538" s="6">
        <f t="shared" si="160"/>
        <v>0</v>
      </c>
      <c r="AL538" s="6">
        <f t="shared" si="161"/>
        <v>0</v>
      </c>
      <c r="AM538" s="6">
        <f t="shared" si="162"/>
        <v>7923.0219755486087</v>
      </c>
      <c r="AN538" s="6">
        <f t="shared" si="163"/>
        <v>7683.5493496500603</v>
      </c>
      <c r="AO538" s="5">
        <f t="shared" si="164"/>
        <v>0</v>
      </c>
      <c r="AP538" s="6">
        <f>+AN538+SUM($D$16:$E$18)-SUM($AL$27:AL538)</f>
        <v>26845.321507544792</v>
      </c>
      <c r="AQ538" s="10">
        <f t="shared" si="172"/>
        <v>-4.256212900480838E-4</v>
      </c>
      <c r="AR538" s="10">
        <f>+AN538/SUM(AL$27:AL538)-1</f>
        <v>6.1523554834006289E-2</v>
      </c>
    </row>
    <row r="539" spans="1:44" x14ac:dyDescent="0.25">
      <c r="A539" s="1">
        <v>40949</v>
      </c>
      <c r="B539">
        <v>8.1929999999999996</v>
      </c>
      <c r="G539">
        <f t="shared" si="165"/>
        <v>2351.1567135404784</v>
      </c>
      <c r="H539">
        <f t="shared" si="166"/>
        <v>2292.386479869077</v>
      </c>
      <c r="I539" s="5">
        <f t="shared" si="155"/>
        <v>0</v>
      </c>
      <c r="J539" s="6">
        <f>+H539+SUM($D$16:$E$16)-SUM($F$27:F539)</f>
        <v>8040.8794272374971</v>
      </c>
      <c r="K539" s="10">
        <f t="shared" si="167"/>
        <v>-2.7068163246065646E-3</v>
      </c>
      <c r="L539" s="10">
        <f>+H539/SUM(F$27:F539)-1</f>
        <v>5.5666145357901042E-2</v>
      </c>
      <c r="M539">
        <v>5.8490000000000002</v>
      </c>
      <c r="R539">
        <f t="shared" si="168"/>
        <v>1853.3785855060344</v>
      </c>
      <c r="S539">
        <f t="shared" si="169"/>
        <v>1765.5460072914245</v>
      </c>
      <c r="T539" s="5">
        <f t="shared" si="156"/>
        <v>0</v>
      </c>
      <c r="U539" s="6">
        <f>+S539+SUM($D$17:$E$17)-SUM($Q$27:Q539)</f>
        <v>6556.0857967651082</v>
      </c>
      <c r="V539" s="10">
        <f t="shared" si="157"/>
        <v>-2.6175162214104875E-3</v>
      </c>
      <c r="W539" s="10">
        <f>+S539/SUM(Q$27:Q539)-1</f>
        <v>-2.4269228457982406E-2</v>
      </c>
      <c r="X539">
        <v>3.2080000000000002</v>
      </c>
      <c r="AC539">
        <f t="shared" si="170"/>
        <v>3686.0844607001522</v>
      </c>
      <c r="AD539">
        <f t="shared" si="171"/>
        <v>3594.4301152782541</v>
      </c>
      <c r="AE539" s="5">
        <f t="shared" si="158"/>
        <v>0</v>
      </c>
      <c r="AF539" s="6">
        <f>+AD539+SUM($D$18:$E$18)-SUM($AB$27:AB539)</f>
        <v>12217.169536330885</v>
      </c>
      <c r="AG539" s="10">
        <f t="shared" si="159"/>
        <v>6.4239480922334558E-4</v>
      </c>
      <c r="AH539" s="10">
        <f>+AD539/SUM(AB$27:AB539)-1</f>
        <v>0.10351322166550325</v>
      </c>
      <c r="AI539" s="6">
        <f t="shared" si="160"/>
        <v>0</v>
      </c>
      <c r="AL539" s="6">
        <f t="shared" si="161"/>
        <v>0</v>
      </c>
      <c r="AM539" s="6">
        <f t="shared" si="162"/>
        <v>7890.6197597466653</v>
      </c>
      <c r="AN539" s="6">
        <f t="shared" si="163"/>
        <v>7652.3626024387559</v>
      </c>
      <c r="AO539" s="5">
        <f t="shared" si="164"/>
        <v>0</v>
      </c>
      <c r="AP539" s="6">
        <f>+AN539+SUM($D$16:$E$18)-SUM($AL$27:AL539)</f>
        <v>26814.134760333491</v>
      </c>
      <c r="AQ539" s="10">
        <f t="shared" si="172"/>
        <v>-1.1617200115311421E-3</v>
      </c>
      <c r="AR539" s="10">
        <f>+AN539/SUM(AL$27:AL539)-1</f>
        <v>5.7214938430708129E-2</v>
      </c>
    </row>
    <row r="540" spans="1:44" x14ac:dyDescent="0.25">
      <c r="A540" s="1">
        <v>40952</v>
      </c>
      <c r="B540">
        <v>8.2530000000000001</v>
      </c>
      <c r="G540">
        <f t="shared" si="165"/>
        <v>2368.3749977846414</v>
      </c>
      <c r="H540">
        <f t="shared" si="166"/>
        <v>2309.1743706041125</v>
      </c>
      <c r="I540" s="5">
        <f t="shared" ref="I540:I603" si="173">+C540*(MAX($A:$A)-$A540)</f>
        <v>0</v>
      </c>
      <c r="J540" s="6">
        <f>+H540+SUM($D$16:$E$16)-SUM($F$27:F540)</f>
        <v>8057.6673179725321</v>
      </c>
      <c r="K540" s="10">
        <f t="shared" si="167"/>
        <v>2.0878177426921773E-3</v>
      </c>
      <c r="L540" s="10">
        <f>+H540/SUM(F$27:F540)-1</f>
        <v>6.3397131409588248E-2</v>
      </c>
      <c r="M540">
        <v>5.8890000000000002</v>
      </c>
      <c r="R540">
        <f t="shared" si="168"/>
        <v>1866.0534262344054</v>
      </c>
      <c r="S540">
        <f t="shared" si="169"/>
        <v>1777.6201807042571</v>
      </c>
      <c r="T540" s="5">
        <f t="shared" ref="T540:T603" si="174">+N540*(MAX($A:$A)-$A540)</f>
        <v>0</v>
      </c>
      <c r="U540" s="6">
        <f>+S540+SUM($D$17:$E$17)-SUM($Q$27:Q540)</f>
        <v>6568.1599701779396</v>
      </c>
      <c r="V540" s="10">
        <f t="shared" ref="V540:V603" si="175">+U540/U539-1</f>
        <v>1.8416741005415904E-3</v>
      </c>
      <c r="W540" s="10">
        <f>+S540/SUM(Q$27:Q540)-1</f>
        <v>-1.7596424412559042E-2</v>
      </c>
      <c r="X540">
        <v>3.2210000000000001</v>
      </c>
      <c r="AC540">
        <f t="shared" si="170"/>
        <v>3701.0218353850341</v>
      </c>
      <c r="AD540">
        <f t="shared" si="171"/>
        <v>3608.9960727279476</v>
      </c>
      <c r="AE540" s="5">
        <f t="shared" ref="AE540:AE603" si="176">+Y540*(MAX($A:$A)-$A540)</f>
        <v>0</v>
      </c>
      <c r="AF540" s="6">
        <f>+AD540+SUM($D$18:$E$18)-SUM($AB$27:AB540)</f>
        <v>12231.735493780578</v>
      </c>
      <c r="AG540" s="10">
        <f t="shared" ref="AG540:AG603" si="177">+AF540/AF539-1</f>
        <v>1.1922530342545201E-3</v>
      </c>
      <c r="AH540" s="10">
        <f>+AD540/SUM(AB$27:AB540)-1</f>
        <v>0.10798506452137957</v>
      </c>
      <c r="AI540" s="6">
        <f t="shared" ref="AI540:AI603" si="178">+C540+N540+Y540</f>
        <v>0</v>
      </c>
      <c r="AL540" s="6">
        <f t="shared" ref="AL540:AL603" si="179">+F540+Q540+AB540</f>
        <v>0</v>
      </c>
      <c r="AM540" s="6">
        <f t="shared" ref="AM540:AM603" si="180">+G540+R540+AC540</f>
        <v>7935.4502594040805</v>
      </c>
      <c r="AN540" s="6">
        <f t="shared" ref="AN540:AN603" si="181">+H540+S540+AD540</f>
        <v>7695.7906240363172</v>
      </c>
      <c r="AO540" s="5">
        <f t="shared" ref="AO540:AO603" si="182">+AI540*(MAX($A:$A)-$A540)</f>
        <v>0</v>
      </c>
      <c r="AP540" s="6">
        <f>+AN540+SUM($D$16:$E$18)-SUM($AL$27:AL540)</f>
        <v>26857.56278193105</v>
      </c>
      <c r="AQ540" s="10">
        <f t="shared" si="172"/>
        <v>1.6195943663936951E-3</v>
      </c>
      <c r="AR540" s="10">
        <f>+AN540/SUM(AL$27:AL540)-1</f>
        <v>6.3214752548873543E-2</v>
      </c>
    </row>
    <row r="541" spans="1:44" x14ac:dyDescent="0.25">
      <c r="A541" s="1">
        <v>40953</v>
      </c>
      <c r="B541">
        <v>8.2609999999999992</v>
      </c>
      <c r="G541">
        <f t="shared" ref="G541:G604" si="183">+(B541/B540*G540)+F541</f>
        <v>2370.6707690171961</v>
      </c>
      <c r="H541">
        <f t="shared" ref="H541:H604" si="184">+($B541/$B540*H540)+F541</f>
        <v>2311.4127560354505</v>
      </c>
      <c r="I541" s="5">
        <f t="shared" si="173"/>
        <v>0</v>
      </c>
      <c r="J541" s="6">
        <f>+H541+SUM($D$16:$E$16)-SUM($F$27:F541)</f>
        <v>8059.9057034038697</v>
      </c>
      <c r="K541" s="10">
        <f t="shared" ref="K541:K604" si="185">+J541/J540-1</f>
        <v>2.7779571220887256E-4</v>
      </c>
      <c r="L541" s="10">
        <f>+H541/SUM(F$27:F541)-1</f>
        <v>6.4427929549813356E-2</v>
      </c>
      <c r="M541">
        <v>5.8760000000000003</v>
      </c>
      <c r="R541">
        <f t="shared" ref="R541:R604" si="186">+($M541/$M540*R540)+N541</f>
        <v>1861.9341029976847</v>
      </c>
      <c r="S541">
        <f t="shared" ref="S541:S604" si="187">+($M541/$M540*S540)+Q541</f>
        <v>1773.6960743450866</v>
      </c>
      <c r="T541" s="5">
        <f t="shared" si="174"/>
        <v>0</v>
      </c>
      <c r="U541" s="6">
        <f>+S541+SUM($D$17:$E$17)-SUM($Q$27:Q541)</f>
        <v>6564.2358638187707</v>
      </c>
      <c r="V541" s="10">
        <f t="shared" si="175"/>
        <v>-5.9744378592874181E-4</v>
      </c>
      <c r="W541" s="10">
        <f>+S541/SUM(Q$27:Q541)-1</f>
        <v>-1.9765085727321607E-2</v>
      </c>
      <c r="X541">
        <v>3.2360000000000002</v>
      </c>
      <c r="AC541">
        <f t="shared" ref="AC541:AC604" si="188">+(X541/X540*AC540)+AB541</f>
        <v>3718.2572677137446</v>
      </c>
      <c r="AD541">
        <f t="shared" ref="AD541:AD604" si="189">+($X541/$X540*AD540)+AB541</f>
        <v>3625.8029467083638</v>
      </c>
      <c r="AE541" s="5">
        <f t="shared" si="176"/>
        <v>0</v>
      </c>
      <c r="AF541" s="6">
        <f>+AD541+SUM($D$18:$E$18)-SUM($AB$27:AB541)</f>
        <v>12248.542367760994</v>
      </c>
      <c r="AG541" s="10">
        <f t="shared" si="177"/>
        <v>1.3740383765625808E-3</v>
      </c>
      <c r="AH541" s="10">
        <f>+AD541/SUM(AB$27:AB541)-1</f>
        <v>0.11314488320123717</v>
      </c>
      <c r="AI541" s="6">
        <f t="shared" si="178"/>
        <v>0</v>
      </c>
      <c r="AL541" s="6">
        <f t="shared" si="179"/>
        <v>0</v>
      </c>
      <c r="AM541" s="6">
        <f t="shared" si="180"/>
        <v>7950.8621397286261</v>
      </c>
      <c r="AN541" s="6">
        <f t="shared" si="181"/>
        <v>7710.9117770889006</v>
      </c>
      <c r="AO541" s="5">
        <f t="shared" si="182"/>
        <v>0</v>
      </c>
      <c r="AP541" s="6">
        <f>+AN541+SUM($D$16:$E$18)-SUM($AL$27:AL541)</f>
        <v>26872.683934983634</v>
      </c>
      <c r="AQ541" s="10">
        <f t="shared" ref="AQ541:AQ604" si="190">+AP541/AP540-1</f>
        <v>5.6301285322724048E-4</v>
      </c>
      <c r="AR541" s="10">
        <f>+AN541/SUM(AL$27:AL541)-1</f>
        <v>6.5303820948271252E-2</v>
      </c>
    </row>
    <row r="542" spans="1:44" x14ac:dyDescent="0.25">
      <c r="A542" s="1">
        <v>40954</v>
      </c>
      <c r="B542">
        <v>8.3800000000000008</v>
      </c>
      <c r="G542">
        <f t="shared" si="183"/>
        <v>2404.8203661014536</v>
      </c>
      <c r="H542">
        <f t="shared" si="184"/>
        <v>2344.7087393266047</v>
      </c>
      <c r="I542" s="5">
        <f t="shared" si="173"/>
        <v>0</v>
      </c>
      <c r="J542" s="6">
        <f>+H542+SUM($D$16:$E$16)-SUM($F$27:F542)</f>
        <v>8093.2016866950244</v>
      </c>
      <c r="K542" s="10">
        <f t="shared" si="185"/>
        <v>4.131063627344167E-3</v>
      </c>
      <c r="L542" s="10">
        <f>+H542/SUM(F$27:F542)-1</f>
        <v>7.9761051885660184E-2</v>
      </c>
      <c r="M542">
        <v>5.9029999999999996</v>
      </c>
      <c r="R542">
        <f t="shared" si="186"/>
        <v>1870.489620489335</v>
      </c>
      <c r="S542">
        <f t="shared" si="187"/>
        <v>1781.8461413987484</v>
      </c>
      <c r="T542" s="5">
        <f t="shared" si="174"/>
        <v>0</v>
      </c>
      <c r="U542" s="6">
        <f>+S542+SUM($D$17:$E$17)-SUM($Q$27:Q542)</f>
        <v>6572.3859308724313</v>
      </c>
      <c r="V542" s="10">
        <f t="shared" si="175"/>
        <v>1.2415865643375934E-3</v>
      </c>
      <c r="W542" s="10">
        <f>+S542/SUM(Q$27:Q542)-1</f>
        <v>-1.526094299666092E-2</v>
      </c>
      <c r="X542">
        <v>3.2509999999999999</v>
      </c>
      <c r="AC542">
        <f t="shared" si="188"/>
        <v>3735.4927000424545</v>
      </c>
      <c r="AD542">
        <f t="shared" si="189"/>
        <v>3642.6098206887791</v>
      </c>
      <c r="AE542" s="5">
        <f t="shared" si="176"/>
        <v>0</v>
      </c>
      <c r="AF542" s="6">
        <f>+AD542+SUM($D$18:$E$18)-SUM($AB$27:AB542)</f>
        <v>12265.349241741411</v>
      </c>
      <c r="AG542" s="10">
        <f t="shared" si="177"/>
        <v>1.3721529857015913E-3</v>
      </c>
      <c r="AH542" s="10">
        <f>+AD542/SUM(AB$27:AB542)-1</f>
        <v>0.11830470188109432</v>
      </c>
      <c r="AI542" s="6">
        <f t="shared" si="178"/>
        <v>0</v>
      </c>
      <c r="AL542" s="6">
        <f t="shared" si="179"/>
        <v>0</v>
      </c>
      <c r="AM542" s="6">
        <f t="shared" si="180"/>
        <v>8010.8026866332439</v>
      </c>
      <c r="AN542" s="6">
        <f t="shared" si="181"/>
        <v>7769.1647014141317</v>
      </c>
      <c r="AO542" s="5">
        <f t="shared" si="182"/>
        <v>0</v>
      </c>
      <c r="AP542" s="6">
        <f>+AN542+SUM($D$16:$E$18)-SUM($AL$27:AL542)</f>
        <v>26930.936859308869</v>
      </c>
      <c r="AQ542" s="10">
        <f t="shared" si="190"/>
        <v>2.1677374863700027E-3</v>
      </c>
      <c r="AR542" s="10">
        <f>+AN542/SUM(AL$27:AL542)-1</f>
        <v>7.335177489445277E-2</v>
      </c>
    </row>
    <row r="543" spans="1:44" x14ac:dyDescent="0.25">
      <c r="A543" s="1">
        <v>40955</v>
      </c>
      <c r="B543">
        <v>8.3230000000000004</v>
      </c>
      <c r="G543">
        <f t="shared" si="183"/>
        <v>2388.4629960694983</v>
      </c>
      <c r="H543">
        <f t="shared" si="184"/>
        <v>2328.7602431283208</v>
      </c>
      <c r="I543" s="5">
        <f t="shared" si="173"/>
        <v>0</v>
      </c>
      <c r="J543" s="6">
        <f>+H543+SUM($D$16:$E$16)-SUM($F$27:F543)</f>
        <v>8077.2531904967409</v>
      </c>
      <c r="K543" s="10">
        <f t="shared" si="185"/>
        <v>-1.9706040718721063E-3</v>
      </c>
      <c r="L543" s="10">
        <f>+H543/SUM(F$27:F543)-1</f>
        <v>7.2416615136557061E-2</v>
      </c>
      <c r="M543">
        <v>5.8979999999999997</v>
      </c>
      <c r="R543">
        <f t="shared" si="186"/>
        <v>1868.9052653982885</v>
      </c>
      <c r="S543">
        <f t="shared" si="187"/>
        <v>1780.3368697221442</v>
      </c>
      <c r="T543" s="5">
        <f t="shared" si="174"/>
        <v>0</v>
      </c>
      <c r="U543" s="6">
        <f>+S543+SUM($D$17:$E$17)-SUM($Q$27:Q543)</f>
        <v>6570.8766591958283</v>
      </c>
      <c r="V543" s="10">
        <f t="shared" si="175"/>
        <v>-2.2963832198497069E-4</v>
      </c>
      <c r="W543" s="10">
        <f>+S543/SUM(Q$27:Q543)-1</f>
        <v>-1.6095043502338924E-2</v>
      </c>
      <c r="X543">
        <v>3.266</v>
      </c>
      <c r="AC543">
        <f t="shared" si="188"/>
        <v>3752.728132371165</v>
      </c>
      <c r="AD543">
        <f t="shared" si="189"/>
        <v>3659.4166946691953</v>
      </c>
      <c r="AE543" s="5">
        <f t="shared" si="176"/>
        <v>0</v>
      </c>
      <c r="AF543" s="6">
        <f>+AD543+SUM($D$18:$E$18)-SUM($AB$27:AB543)</f>
        <v>12282.156115721826</v>
      </c>
      <c r="AG543" s="10">
        <f t="shared" si="177"/>
        <v>1.3702727618400967E-3</v>
      </c>
      <c r="AH543" s="10">
        <f>+AD543/SUM(AB$27:AB543)-1</f>
        <v>0.12346452056095192</v>
      </c>
      <c r="AI543" s="6">
        <f t="shared" si="178"/>
        <v>0</v>
      </c>
      <c r="AL543" s="6">
        <f t="shared" si="179"/>
        <v>0</v>
      </c>
      <c r="AM543" s="6">
        <f t="shared" si="180"/>
        <v>8010.0963938389523</v>
      </c>
      <c r="AN543" s="6">
        <f t="shared" si="181"/>
        <v>7768.513807519661</v>
      </c>
      <c r="AO543" s="5">
        <f t="shared" si="182"/>
        <v>0</v>
      </c>
      <c r="AP543" s="6">
        <f>+AN543+SUM($D$16:$E$18)-SUM($AL$27:AL543)</f>
        <v>26930.285965414394</v>
      </c>
      <c r="AQ543" s="10">
        <f t="shared" si="190"/>
        <v>-2.4169003027152414E-5</v>
      </c>
      <c r="AR543" s="10">
        <f>+AN543/SUM(AL$27:AL543)-1</f>
        <v>7.3261850411738161E-2</v>
      </c>
    </row>
    <row r="544" spans="1:44" x14ac:dyDescent="0.25">
      <c r="A544" s="1">
        <v>40956</v>
      </c>
      <c r="B544">
        <v>8.3480000000000008</v>
      </c>
      <c r="G544">
        <f t="shared" si="183"/>
        <v>2395.6372811712331</v>
      </c>
      <c r="H544">
        <f t="shared" si="184"/>
        <v>2335.7551976012523</v>
      </c>
      <c r="I544" s="5">
        <f t="shared" si="173"/>
        <v>0</v>
      </c>
      <c r="J544" s="6">
        <f>+H544+SUM($D$16:$E$16)-SUM($F$27:F544)</f>
        <v>8084.2481449696725</v>
      </c>
      <c r="K544" s="10">
        <f t="shared" si="185"/>
        <v>8.660065876306966E-4</v>
      </c>
      <c r="L544" s="10">
        <f>+H544/SUM(F$27:F544)-1</f>
        <v>7.5637859324760193E-2</v>
      </c>
      <c r="M544">
        <v>5.9409999999999998</v>
      </c>
      <c r="R544">
        <f t="shared" si="186"/>
        <v>1882.5307191812874</v>
      </c>
      <c r="S544">
        <f t="shared" si="187"/>
        <v>1793.3166061409393</v>
      </c>
      <c r="T544" s="5">
        <f t="shared" si="174"/>
        <v>0</v>
      </c>
      <c r="U544" s="6">
        <f>+S544+SUM($D$17:$E$17)-SUM($Q$27:Q544)</f>
        <v>6583.8563956146227</v>
      </c>
      <c r="V544" s="10">
        <f t="shared" si="175"/>
        <v>1.9753431835658475E-3</v>
      </c>
      <c r="W544" s="10">
        <f>+S544/SUM(Q$27:Q544)-1</f>
        <v>-8.9217791535087798E-3</v>
      </c>
      <c r="X544">
        <v>3.2469999999999999</v>
      </c>
      <c r="AC544">
        <f t="shared" si="188"/>
        <v>3730.8965847547984</v>
      </c>
      <c r="AD544">
        <f t="shared" si="189"/>
        <v>3638.1279876273352</v>
      </c>
      <c r="AE544" s="5">
        <f t="shared" si="176"/>
        <v>0</v>
      </c>
      <c r="AF544" s="6">
        <f>+AD544+SUM($D$18:$E$18)-SUM($AB$27:AB544)</f>
        <v>12260.867408679966</v>
      </c>
      <c r="AG544" s="10">
        <f t="shared" si="177"/>
        <v>-1.7333037327712519E-3</v>
      </c>
      <c r="AH544" s="10">
        <f>+AD544/SUM(AB$27:AB544)-1</f>
        <v>0.11692875023313243</v>
      </c>
      <c r="AI544" s="6">
        <f t="shared" si="178"/>
        <v>0</v>
      </c>
      <c r="AL544" s="6">
        <f t="shared" si="179"/>
        <v>0</v>
      </c>
      <c r="AM544" s="6">
        <f t="shared" si="180"/>
        <v>8009.0645851073186</v>
      </c>
      <c r="AN544" s="6">
        <f t="shared" si="181"/>
        <v>7767.1997913695268</v>
      </c>
      <c r="AO544" s="5">
        <f t="shared" si="182"/>
        <v>0</v>
      </c>
      <c r="AP544" s="6">
        <f>+AN544+SUM($D$16:$E$18)-SUM($AL$27:AL544)</f>
        <v>26928.971949264258</v>
      </c>
      <c r="AQ544" s="10">
        <f t="shared" si="190"/>
        <v>-4.8793249051382048E-5</v>
      </c>
      <c r="AR544" s="10">
        <f>+AN544/SUM(AL$27:AL544)-1</f>
        <v>7.3080312032621331E-2</v>
      </c>
    </row>
    <row r="545" spans="1:44" x14ac:dyDescent="0.25">
      <c r="A545" s="1">
        <v>40959</v>
      </c>
      <c r="B545">
        <v>8.3149999999999995</v>
      </c>
      <c r="G545">
        <f t="shared" si="183"/>
        <v>2386.1672248369432</v>
      </c>
      <c r="H545">
        <f t="shared" si="184"/>
        <v>2326.5218576969828</v>
      </c>
      <c r="I545" s="5">
        <f t="shared" si="173"/>
        <v>0</v>
      </c>
      <c r="J545" s="6">
        <f>+H545+SUM($D$16:$E$16)-SUM($F$27:F545)</f>
        <v>8075.0148050654016</v>
      </c>
      <c r="K545" s="10">
        <f t="shared" si="185"/>
        <v>-1.1421395952592173E-3</v>
      </c>
      <c r="L545" s="10">
        <f>+H545/SUM(F$27:F545)-1</f>
        <v>7.1385816996332174E-2</v>
      </c>
      <c r="M545">
        <v>5.9909999999999997</v>
      </c>
      <c r="R545">
        <f t="shared" si="186"/>
        <v>1898.3742700917508</v>
      </c>
      <c r="S545">
        <f t="shared" si="187"/>
        <v>1808.4093229069797</v>
      </c>
      <c r="T545" s="5">
        <f t="shared" si="174"/>
        <v>0</v>
      </c>
      <c r="U545" s="6">
        <f>+S545+SUM($D$17:$E$17)-SUM($Q$27:Q545)</f>
        <v>6598.9491123806638</v>
      </c>
      <c r="V545" s="10">
        <f t="shared" si="175"/>
        <v>2.2923824365450596E-3</v>
      </c>
      <c r="W545" s="10">
        <f>+S545/SUM(Q$27:Q545)-1</f>
        <v>-5.8077409672974145E-4</v>
      </c>
      <c r="X545">
        <v>3.2349999999999999</v>
      </c>
      <c r="AC545">
        <f t="shared" si="188"/>
        <v>3717.1082388918303</v>
      </c>
      <c r="AD545">
        <f t="shared" si="189"/>
        <v>3624.6824884430025</v>
      </c>
      <c r="AE545" s="5">
        <f t="shared" si="176"/>
        <v>0</v>
      </c>
      <c r="AF545" s="6">
        <f>+AD545+SUM($D$18:$E$18)-SUM($AB$27:AB545)</f>
        <v>12247.421909495633</v>
      </c>
      <c r="AG545" s="10">
        <f t="shared" si="177"/>
        <v>-1.0966189206820243E-3</v>
      </c>
      <c r="AH545" s="10">
        <f>+AD545/SUM(AB$27:AB545)-1</f>
        <v>0.11280089528924653</v>
      </c>
      <c r="AI545" s="6">
        <f t="shared" si="178"/>
        <v>0</v>
      </c>
      <c r="AL545" s="6">
        <f t="shared" si="179"/>
        <v>0</v>
      </c>
      <c r="AM545" s="6">
        <f t="shared" si="180"/>
        <v>8001.6497338205245</v>
      </c>
      <c r="AN545" s="6">
        <f t="shared" si="181"/>
        <v>7759.6136690469648</v>
      </c>
      <c r="AO545" s="5">
        <f t="shared" si="182"/>
        <v>0</v>
      </c>
      <c r="AP545" s="6">
        <f>+AN545+SUM($D$16:$E$18)-SUM($AL$27:AL545)</f>
        <v>26921.3858269417</v>
      </c>
      <c r="AQ545" s="10">
        <f t="shared" si="190"/>
        <v>-2.8170857531628624E-4</v>
      </c>
      <c r="AR545" s="10">
        <f>+AN545/SUM(AL$27:AL545)-1</f>
        <v>7.2032248544148025E-2</v>
      </c>
    </row>
    <row r="546" spans="1:44" x14ac:dyDescent="0.25">
      <c r="A546" s="1">
        <v>40960</v>
      </c>
      <c r="B546">
        <v>8.3040000000000003</v>
      </c>
      <c r="G546">
        <f t="shared" si="183"/>
        <v>2383.0105393921804</v>
      </c>
      <c r="H546">
        <f t="shared" si="184"/>
        <v>2323.4440777288933</v>
      </c>
      <c r="I546" s="5">
        <f t="shared" si="173"/>
        <v>0</v>
      </c>
      <c r="J546" s="6">
        <f>+H546+SUM($D$16:$E$16)-SUM($F$27:F546)</f>
        <v>8071.9370250973125</v>
      </c>
      <c r="K546" s="10">
        <f t="shared" si="185"/>
        <v>-3.8114852323967163E-4</v>
      </c>
      <c r="L546" s="10">
        <f>+H546/SUM(F$27:F546)-1</f>
        <v>6.9968469553522983E-2</v>
      </c>
      <c r="M546">
        <v>5.97</v>
      </c>
      <c r="R546">
        <f t="shared" si="186"/>
        <v>1891.7199787093562</v>
      </c>
      <c r="S546">
        <f t="shared" si="187"/>
        <v>1802.0703818652428</v>
      </c>
      <c r="T546" s="5">
        <f t="shared" si="174"/>
        <v>0</v>
      </c>
      <c r="U546" s="6">
        <f>+S546+SUM($D$17:$E$17)-SUM($Q$27:Q546)</f>
        <v>6592.6101713389271</v>
      </c>
      <c r="V546" s="10">
        <f t="shared" si="175"/>
        <v>-9.60598564071935E-4</v>
      </c>
      <c r="W546" s="10">
        <f>+S546/SUM(Q$27:Q546)-1</f>
        <v>-4.0839962205769798E-3</v>
      </c>
      <c r="X546">
        <v>3.2269999999999999</v>
      </c>
      <c r="AC546">
        <f t="shared" si="188"/>
        <v>3707.9160083165184</v>
      </c>
      <c r="AD546">
        <f t="shared" si="189"/>
        <v>3615.7188223201142</v>
      </c>
      <c r="AE546" s="5">
        <f t="shared" si="176"/>
        <v>0</v>
      </c>
      <c r="AF546" s="6">
        <f>+AD546+SUM($D$18:$E$18)-SUM($AB$27:AB546)</f>
        <v>12238.458243372745</v>
      </c>
      <c r="AG546" s="10">
        <f t="shared" si="177"/>
        <v>-7.3188187596762155E-4</v>
      </c>
      <c r="AH546" s="10">
        <f>+AD546/SUM(AB$27:AB546)-1</f>
        <v>0.11004899199332274</v>
      </c>
      <c r="AI546" s="6">
        <f t="shared" si="178"/>
        <v>0</v>
      </c>
      <c r="AL546" s="6">
        <f t="shared" si="179"/>
        <v>0</v>
      </c>
      <c r="AM546" s="6">
        <f t="shared" si="180"/>
        <v>7982.6465264180551</v>
      </c>
      <c r="AN546" s="6">
        <f t="shared" si="181"/>
        <v>7741.2332819142503</v>
      </c>
      <c r="AO546" s="5">
        <f t="shared" si="182"/>
        <v>0</v>
      </c>
      <c r="AP546" s="6">
        <f>+AN546+SUM($D$16:$E$18)-SUM($AL$27:AL546)</f>
        <v>26903.005439808981</v>
      </c>
      <c r="AQ546" s="10">
        <f t="shared" si="190"/>
        <v>-6.8274297804993278E-4</v>
      </c>
      <c r="AR546" s="10">
        <f>+AN546/SUM(AL$27:AL546)-1</f>
        <v>6.9492899475057657E-2</v>
      </c>
    </row>
    <row r="547" spans="1:44" x14ac:dyDescent="0.25">
      <c r="A547" s="1">
        <v>40961</v>
      </c>
      <c r="B547">
        <v>8.3179999999999996</v>
      </c>
      <c r="G547">
        <f t="shared" si="183"/>
        <v>2387.0281390491518</v>
      </c>
      <c r="H547">
        <f t="shared" si="184"/>
        <v>2327.3612522337348</v>
      </c>
      <c r="I547" s="5">
        <f t="shared" si="173"/>
        <v>0</v>
      </c>
      <c r="J547" s="6">
        <f>+H547+SUM($D$16:$E$16)-SUM($F$27:F547)</f>
        <v>8075.8541996021549</v>
      </c>
      <c r="K547" s="10">
        <f t="shared" si="185"/>
        <v>4.8528308541850862E-4</v>
      </c>
      <c r="L547" s="10">
        <f>+H547/SUM(F$27:F547)-1</f>
        <v>7.1772366298916479E-2</v>
      </c>
      <c r="M547">
        <v>5.9359999999999999</v>
      </c>
      <c r="R547">
        <f t="shared" si="186"/>
        <v>1880.9463640902411</v>
      </c>
      <c r="S547">
        <f t="shared" si="187"/>
        <v>1791.8073344643353</v>
      </c>
      <c r="T547" s="5">
        <f t="shared" si="174"/>
        <v>0</v>
      </c>
      <c r="U547" s="6">
        <f>+S547+SUM($D$17:$E$17)-SUM($Q$27:Q547)</f>
        <v>6582.3471239380178</v>
      </c>
      <c r="V547" s="10">
        <f t="shared" si="175"/>
        <v>-1.5567502300571912E-3</v>
      </c>
      <c r="W547" s="10">
        <f>+S547/SUM(Q$27:Q547)-1</f>
        <v>-9.7558796591866725E-3</v>
      </c>
      <c r="X547">
        <v>3.2210000000000001</v>
      </c>
      <c r="AC547">
        <f t="shared" si="188"/>
        <v>3701.0218353850346</v>
      </c>
      <c r="AD547">
        <f t="shared" si="189"/>
        <v>3608.9960727279481</v>
      </c>
      <c r="AE547" s="5">
        <f t="shared" si="176"/>
        <v>0</v>
      </c>
      <c r="AF547" s="6">
        <f>+AD547+SUM($D$18:$E$18)-SUM($AB$27:AB547)</f>
        <v>12231.735493780579</v>
      </c>
      <c r="AG547" s="10">
        <f t="shared" si="177"/>
        <v>-5.4931343952624445E-4</v>
      </c>
      <c r="AH547" s="10">
        <f>+AD547/SUM(AB$27:AB547)-1</f>
        <v>0.10798506452137979</v>
      </c>
      <c r="AI547" s="6">
        <f t="shared" si="178"/>
        <v>0</v>
      </c>
      <c r="AL547" s="6">
        <f t="shared" si="179"/>
        <v>0</v>
      </c>
      <c r="AM547" s="6">
        <f t="shared" si="180"/>
        <v>7968.9963385244282</v>
      </c>
      <c r="AN547" s="6">
        <f t="shared" si="181"/>
        <v>7728.1646594260183</v>
      </c>
      <c r="AO547" s="5">
        <f t="shared" si="182"/>
        <v>0</v>
      </c>
      <c r="AP547" s="6">
        <f>+AN547+SUM($D$16:$E$18)-SUM($AL$27:AL547)</f>
        <v>26889.936817320751</v>
      </c>
      <c r="AQ547" s="10">
        <f t="shared" si="190"/>
        <v>-4.8576812421452509E-4</v>
      </c>
      <c r="AR547" s="10">
        <f>+AN547/SUM(AL$27:AL547)-1</f>
        <v>6.7687399182263297E-2</v>
      </c>
    </row>
    <row r="548" spans="1:44" x14ac:dyDescent="0.25">
      <c r="A548" s="1">
        <v>40962</v>
      </c>
      <c r="B548">
        <v>8.2360000000000007</v>
      </c>
      <c r="G548">
        <f t="shared" si="183"/>
        <v>2363.4964839154627</v>
      </c>
      <c r="H548">
        <f t="shared" si="184"/>
        <v>2304.4178015625203</v>
      </c>
      <c r="I548" s="5">
        <f t="shared" si="173"/>
        <v>0</v>
      </c>
      <c r="J548" s="6">
        <f>+H548+SUM($D$16:$E$16)-SUM($F$27:F548)</f>
        <v>8052.9107489309399</v>
      </c>
      <c r="K548" s="10">
        <f t="shared" si="185"/>
        <v>-2.84099367127566E-3</v>
      </c>
      <c r="L548" s="10">
        <f>+H548/SUM(F$27:F548)-1</f>
        <v>6.1206685361610669E-2</v>
      </c>
      <c r="M548">
        <v>5.9290000000000003</v>
      </c>
      <c r="R548">
        <f t="shared" si="186"/>
        <v>1878.7282669627764</v>
      </c>
      <c r="S548">
        <f t="shared" si="187"/>
        <v>1789.6943541170897</v>
      </c>
      <c r="T548" s="5">
        <f t="shared" si="174"/>
        <v>0</v>
      </c>
      <c r="U548" s="6">
        <f>+S548+SUM($D$17:$E$17)-SUM($Q$27:Q548)</f>
        <v>6580.2341435907729</v>
      </c>
      <c r="V548" s="10">
        <f t="shared" si="175"/>
        <v>-3.2100712822646926E-4</v>
      </c>
      <c r="W548" s="10">
        <f>+S548/SUM(Q$27:Q548)-1</f>
        <v>-1.0923620367135678E-2</v>
      </c>
      <c r="X548">
        <v>3.2130000000000001</v>
      </c>
      <c r="AC548">
        <f t="shared" si="188"/>
        <v>3691.8296048097222</v>
      </c>
      <c r="AD548">
        <f t="shared" si="189"/>
        <v>3600.0324066050594</v>
      </c>
      <c r="AE548" s="5">
        <f t="shared" si="176"/>
        <v>0</v>
      </c>
      <c r="AF548" s="6">
        <f>+AD548+SUM($D$18:$E$18)-SUM($AB$27:AB548)</f>
        <v>12222.771827657691</v>
      </c>
      <c r="AG548" s="10">
        <f t="shared" si="177"/>
        <v>-7.3282046750000607E-4</v>
      </c>
      <c r="AH548" s="10">
        <f>+AD548/SUM(AB$27:AB548)-1</f>
        <v>0.10523316122545578</v>
      </c>
      <c r="AI548" s="6">
        <f t="shared" si="178"/>
        <v>0</v>
      </c>
      <c r="AL548" s="6">
        <f t="shared" si="179"/>
        <v>0</v>
      </c>
      <c r="AM548" s="6">
        <f t="shared" si="180"/>
        <v>7934.054355687962</v>
      </c>
      <c r="AN548" s="6">
        <f t="shared" si="181"/>
        <v>7694.1445622846695</v>
      </c>
      <c r="AO548" s="5">
        <f t="shared" si="182"/>
        <v>0</v>
      </c>
      <c r="AP548" s="6">
        <f>+AN548+SUM($D$16:$E$18)-SUM($AL$27:AL548)</f>
        <v>26855.916720179401</v>
      </c>
      <c r="AQ548" s="10">
        <f t="shared" si="190"/>
        <v>-1.2651609177243284E-3</v>
      </c>
      <c r="AR548" s="10">
        <f>+AN548/SUM(AL$27:AL548)-1</f>
        <v>6.2987340288917837E-2</v>
      </c>
    </row>
    <row r="549" spans="1:44" x14ac:dyDescent="0.25">
      <c r="A549" s="1">
        <v>40963</v>
      </c>
      <c r="B549">
        <v>8.1950000000000003</v>
      </c>
      <c r="G549">
        <f t="shared" si="183"/>
        <v>2351.7306563486177</v>
      </c>
      <c r="H549">
        <f t="shared" si="184"/>
        <v>2292.9460762269127</v>
      </c>
      <c r="I549" s="5">
        <f t="shared" si="173"/>
        <v>0</v>
      </c>
      <c r="J549" s="6">
        <f>+H549+SUM($D$16:$E$16)-SUM($F$27:F549)</f>
        <v>8041.4390235953315</v>
      </c>
      <c r="K549" s="10">
        <f t="shared" si="185"/>
        <v>-1.424543956001445E-3</v>
      </c>
      <c r="L549" s="10">
        <f>+H549/SUM(F$27:F549)-1</f>
        <v>5.5923844892957764E-2</v>
      </c>
      <c r="M549">
        <v>5.9429999999999996</v>
      </c>
      <c r="R549">
        <f t="shared" si="186"/>
        <v>1883.164461217706</v>
      </c>
      <c r="S549">
        <f t="shared" si="187"/>
        <v>1793.920314811581</v>
      </c>
      <c r="T549" s="5">
        <f t="shared" si="174"/>
        <v>0</v>
      </c>
      <c r="U549" s="6">
        <f>+S549+SUM($D$17:$E$17)-SUM($Q$27:Q549)</f>
        <v>6584.4601042852646</v>
      </c>
      <c r="V549" s="10">
        <f t="shared" si="175"/>
        <v>6.4222041378392269E-4</v>
      </c>
      <c r="W549" s="10">
        <f>+S549/SUM(Q$27:Q549)-1</f>
        <v>-8.5881389512375561E-3</v>
      </c>
      <c r="X549">
        <v>3.1920000000000002</v>
      </c>
      <c r="AC549">
        <f t="shared" si="188"/>
        <v>3667.699999549528</v>
      </c>
      <c r="AD549">
        <f t="shared" si="189"/>
        <v>3576.5027830324775</v>
      </c>
      <c r="AE549" s="5">
        <f t="shared" si="176"/>
        <v>0</v>
      </c>
      <c r="AF549" s="6">
        <f>+AD549+SUM($D$18:$E$18)-SUM($AB$27:AB549)</f>
        <v>12199.242204085109</v>
      </c>
      <c r="AG549" s="10">
        <f t="shared" si="177"/>
        <v>-1.9250644538204575E-3</v>
      </c>
      <c r="AH549" s="10">
        <f>+AD549/SUM(AB$27:AB549)-1</f>
        <v>9.8009415073655459E-2</v>
      </c>
      <c r="AI549" s="6">
        <f t="shared" si="178"/>
        <v>0</v>
      </c>
      <c r="AL549" s="6">
        <f t="shared" si="179"/>
        <v>0</v>
      </c>
      <c r="AM549" s="6">
        <f t="shared" si="180"/>
        <v>7902.5951171158522</v>
      </c>
      <c r="AN549" s="6">
        <f t="shared" si="181"/>
        <v>7663.369174070971</v>
      </c>
      <c r="AO549" s="5">
        <f t="shared" si="182"/>
        <v>0</v>
      </c>
      <c r="AP549" s="6">
        <f>+AN549+SUM($D$16:$E$18)-SUM($AL$27:AL549)</f>
        <v>26825.141331965704</v>
      </c>
      <c r="AQ549" s="10">
        <f t="shared" si="190"/>
        <v>-1.1459444313279832E-3</v>
      </c>
      <c r="AR549" s="10">
        <f>+AN549/SUM(AL$27:AL549)-1</f>
        <v>5.8735555337541046E-2</v>
      </c>
    </row>
    <row r="550" spans="1:44" x14ac:dyDescent="0.25">
      <c r="A550" s="1">
        <v>40966</v>
      </c>
      <c r="B550">
        <v>8.1639999999999997</v>
      </c>
      <c r="G550">
        <f t="shared" si="183"/>
        <v>2342.8345428224666</v>
      </c>
      <c r="H550">
        <f t="shared" si="184"/>
        <v>2284.2723326804776</v>
      </c>
      <c r="I550" s="5">
        <f t="shared" si="173"/>
        <v>0</v>
      </c>
      <c r="J550" s="6">
        <f>+H550+SUM($D$16:$E$16)-SUM($F$27:F550)</f>
        <v>8032.7652800488968</v>
      </c>
      <c r="K550" s="10">
        <f t="shared" si="185"/>
        <v>-1.0786307675758611E-3</v>
      </c>
      <c r="L550" s="10">
        <f>+H550/SUM(F$27:F550)-1</f>
        <v>5.19295020995858E-2</v>
      </c>
      <c r="M550">
        <v>5.9260000000000002</v>
      </c>
      <c r="R550">
        <f t="shared" si="186"/>
        <v>1877.7776539081485</v>
      </c>
      <c r="S550">
        <f t="shared" si="187"/>
        <v>1788.7887911111272</v>
      </c>
      <c r="T550" s="5">
        <f t="shared" si="174"/>
        <v>0</v>
      </c>
      <c r="U550" s="6">
        <f>+S550+SUM($D$17:$E$17)-SUM($Q$27:Q550)</f>
        <v>6579.32858058481</v>
      </c>
      <c r="V550" s="10">
        <f t="shared" si="175"/>
        <v>-7.7933856674372581E-4</v>
      </c>
      <c r="W550" s="10">
        <f>+S550/SUM(Q$27:Q550)-1</f>
        <v>-1.1424080670542458E-2</v>
      </c>
      <c r="X550">
        <v>3.2040000000000002</v>
      </c>
      <c r="AC550">
        <f t="shared" si="188"/>
        <v>3681.4883454124956</v>
      </c>
      <c r="AD550">
        <f t="shared" si="189"/>
        <v>3589.9482822168097</v>
      </c>
      <c r="AE550" s="5">
        <f t="shared" si="176"/>
        <v>0</v>
      </c>
      <c r="AF550" s="6">
        <f>+AD550+SUM($D$18:$E$18)-SUM($AB$27:AB550)</f>
        <v>12212.687703269441</v>
      </c>
      <c r="AG550" s="10">
        <f t="shared" si="177"/>
        <v>1.1021585570150094E-3</v>
      </c>
      <c r="AH550" s="10">
        <f>+AD550/SUM(AB$27:AB550)-1</f>
        <v>0.10213727001754114</v>
      </c>
      <c r="AI550" s="6">
        <f t="shared" si="178"/>
        <v>0</v>
      </c>
      <c r="AL550" s="6">
        <f t="shared" si="179"/>
        <v>0</v>
      </c>
      <c r="AM550" s="6">
        <f t="shared" si="180"/>
        <v>7902.1005421431109</v>
      </c>
      <c r="AN550" s="6">
        <f t="shared" si="181"/>
        <v>7663.0094060084139</v>
      </c>
      <c r="AO550" s="5">
        <f t="shared" si="182"/>
        <v>0</v>
      </c>
      <c r="AP550" s="6">
        <f>+AN550+SUM($D$16:$E$18)-SUM($AL$27:AL550)</f>
        <v>26824.781563903151</v>
      </c>
      <c r="AQ550" s="10">
        <f t="shared" si="190"/>
        <v>-1.3411599890655879E-5</v>
      </c>
      <c r="AR550" s="10">
        <f>+AN550/SUM(AL$27:AL550)-1</f>
        <v>5.868585145001437E-2</v>
      </c>
    </row>
    <row r="551" spans="1:44" x14ac:dyDescent="0.25">
      <c r="A551" s="1">
        <v>40967</v>
      </c>
      <c r="B551">
        <v>8.2360000000000007</v>
      </c>
      <c r="G551">
        <f t="shared" si="183"/>
        <v>2363.4964839154622</v>
      </c>
      <c r="H551">
        <f t="shared" si="184"/>
        <v>2304.4178015625203</v>
      </c>
      <c r="I551" s="5">
        <f t="shared" si="173"/>
        <v>0</v>
      </c>
      <c r="J551" s="6">
        <f>+H551+SUM($D$16:$E$16)-SUM($F$27:F551)</f>
        <v>8052.9107489309399</v>
      </c>
      <c r="K551" s="10">
        <f t="shared" si="185"/>
        <v>2.5079120551523282E-3</v>
      </c>
      <c r="L551" s="10">
        <f>+H551/SUM(F$27:F551)-1</f>
        <v>6.1206685361610669E-2</v>
      </c>
      <c r="M551">
        <v>5.9370000000000003</v>
      </c>
      <c r="R551">
        <f t="shared" si="186"/>
        <v>1881.2632351084508</v>
      </c>
      <c r="S551">
        <f t="shared" si="187"/>
        <v>1792.1091887996563</v>
      </c>
      <c r="T551" s="5">
        <f t="shared" si="174"/>
        <v>0</v>
      </c>
      <c r="U551" s="6">
        <f>+S551+SUM($D$17:$E$17)-SUM($Q$27:Q551)</f>
        <v>6582.6489782733388</v>
      </c>
      <c r="V551" s="10">
        <f t="shared" si="175"/>
        <v>5.046712058625058E-4</v>
      </c>
      <c r="W551" s="10">
        <f>+S551/SUM(Q$27:Q551)-1</f>
        <v>-9.5890595580510052E-3</v>
      </c>
      <c r="X551">
        <v>3.206</v>
      </c>
      <c r="AC551">
        <f t="shared" si="188"/>
        <v>3683.7864030563233</v>
      </c>
      <c r="AD551">
        <f t="shared" si="189"/>
        <v>3592.1891987475315</v>
      </c>
      <c r="AE551" s="5">
        <f t="shared" si="176"/>
        <v>0</v>
      </c>
      <c r="AF551" s="6">
        <f>+AD551+SUM($D$18:$E$18)-SUM($AB$27:AB551)</f>
        <v>12214.928619800163</v>
      </c>
      <c r="AG551" s="10">
        <f t="shared" si="177"/>
        <v>1.8349085681790278E-4</v>
      </c>
      <c r="AH551" s="10">
        <f>+AD551/SUM(AB$27:AB551)-1</f>
        <v>0.10282524584152219</v>
      </c>
      <c r="AI551" s="6">
        <f t="shared" si="178"/>
        <v>0</v>
      </c>
      <c r="AL551" s="6">
        <f t="shared" si="179"/>
        <v>0</v>
      </c>
      <c r="AM551" s="6">
        <f t="shared" si="180"/>
        <v>7928.5461220802363</v>
      </c>
      <c r="AN551" s="6">
        <f t="shared" si="181"/>
        <v>7688.7161891097076</v>
      </c>
      <c r="AO551" s="5">
        <f t="shared" si="182"/>
        <v>0</v>
      </c>
      <c r="AP551" s="6">
        <f>+AN551+SUM($D$16:$E$18)-SUM($AL$27:AL551)</f>
        <v>26850.488347004441</v>
      </c>
      <c r="AQ551" s="10">
        <f t="shared" si="190"/>
        <v>9.5832217832048094E-4</v>
      </c>
      <c r="AR551" s="10">
        <f>+AN551/SUM(AL$27:AL551)-1</f>
        <v>6.2237381418683624E-2</v>
      </c>
    </row>
    <row r="552" spans="1:44" x14ac:dyDescent="0.25">
      <c r="A552" s="1">
        <v>40968</v>
      </c>
      <c r="B552">
        <v>8.3290000000000006</v>
      </c>
      <c r="G552">
        <f t="shared" si="183"/>
        <v>2390.1848244939151</v>
      </c>
      <c r="H552">
        <f t="shared" si="184"/>
        <v>2330.4390322018248</v>
      </c>
      <c r="I552" s="5">
        <f t="shared" si="173"/>
        <v>0</v>
      </c>
      <c r="J552" s="6">
        <f>+H552+SUM($D$16:$E$16)-SUM($F$27:F552)</f>
        <v>8078.931979570244</v>
      </c>
      <c r="K552" s="10">
        <f t="shared" si="185"/>
        <v>3.2312826319054189E-3</v>
      </c>
      <c r="L552" s="10">
        <f>+H552/SUM(F$27:F552)-1</f>
        <v>7.3189713741725893E-2</v>
      </c>
      <c r="M552">
        <v>5.9189999999999996</v>
      </c>
      <c r="R552">
        <f t="shared" si="186"/>
        <v>1875.5595567806838</v>
      </c>
      <c r="S552">
        <f t="shared" si="187"/>
        <v>1786.6758107638816</v>
      </c>
      <c r="T552" s="5">
        <f t="shared" si="174"/>
        <v>0</v>
      </c>
      <c r="U552" s="6">
        <f>+S552+SUM($D$17:$E$17)-SUM($Q$27:Q552)</f>
        <v>6577.215600237565</v>
      </c>
      <c r="V552" s="10">
        <f t="shared" si="175"/>
        <v>-8.2540904941263982E-4</v>
      </c>
      <c r="W552" s="10">
        <f>+S552/SUM(Q$27:Q552)-1</f>
        <v>-1.2591821378491463E-2</v>
      </c>
      <c r="X552">
        <v>3.214</v>
      </c>
      <c r="AC552">
        <f t="shared" si="188"/>
        <v>3692.9786336316351</v>
      </c>
      <c r="AD552">
        <f t="shared" si="189"/>
        <v>3601.1528648704198</v>
      </c>
      <c r="AE552" s="5">
        <f t="shared" si="176"/>
        <v>0</v>
      </c>
      <c r="AF552" s="6">
        <f>+AD552+SUM($D$18:$E$18)-SUM($AB$27:AB552)</f>
        <v>12223.89228592305</v>
      </c>
      <c r="AG552" s="10">
        <f t="shared" si="177"/>
        <v>7.3382877640049138E-4</v>
      </c>
      <c r="AH552" s="10">
        <f>+AD552/SUM(AB$27:AB552)-1</f>
        <v>0.10557714913744598</v>
      </c>
      <c r="AI552" s="6">
        <f t="shared" si="178"/>
        <v>0</v>
      </c>
      <c r="AL552" s="6">
        <f t="shared" si="179"/>
        <v>0</v>
      </c>
      <c r="AM552" s="6">
        <f t="shared" si="180"/>
        <v>7958.7230149062343</v>
      </c>
      <c r="AN552" s="6">
        <f t="shared" si="181"/>
        <v>7718.2677078361257</v>
      </c>
      <c r="AO552" s="5">
        <f t="shared" si="182"/>
        <v>0</v>
      </c>
      <c r="AP552" s="6">
        <f>+AN552+SUM($D$16:$E$18)-SUM($AL$27:AL552)</f>
        <v>26880.039865730858</v>
      </c>
      <c r="AQ552" s="10">
        <f t="shared" si="190"/>
        <v>1.100595204992505E-3</v>
      </c>
      <c r="AR552" s="10">
        <f>+AN552/SUM(AL$27:AL552)-1</f>
        <v>6.6320082235935551E-2</v>
      </c>
    </row>
    <row r="553" spans="1:44" x14ac:dyDescent="0.25">
      <c r="A553" s="1">
        <v>40969</v>
      </c>
      <c r="B553">
        <v>8.3360000000000003</v>
      </c>
      <c r="G553">
        <f t="shared" si="183"/>
        <v>2392.1936243224009</v>
      </c>
      <c r="H553">
        <f t="shared" si="184"/>
        <v>2332.3976194542456</v>
      </c>
      <c r="I553" s="5">
        <f t="shared" si="173"/>
        <v>0</v>
      </c>
      <c r="J553" s="6">
        <f>+H553+SUM($D$16:$E$16)-SUM($F$27:F553)</f>
        <v>8080.8905668226644</v>
      </c>
      <c r="K553" s="10">
        <f t="shared" si="185"/>
        <v>2.4243145719915482E-4</v>
      </c>
      <c r="L553" s="10">
        <f>+H553/SUM(F$27:F553)-1</f>
        <v>7.4091662114422752E-2</v>
      </c>
      <c r="M553">
        <v>5.9690000000000003</v>
      </c>
      <c r="R553">
        <f t="shared" si="186"/>
        <v>1891.4031076911476</v>
      </c>
      <c r="S553">
        <f t="shared" si="187"/>
        <v>1801.7685275299223</v>
      </c>
      <c r="T553" s="5">
        <f t="shared" si="174"/>
        <v>0</v>
      </c>
      <c r="U553" s="6">
        <f>+S553+SUM($D$17:$E$17)-SUM($Q$27:Q553)</f>
        <v>6592.3083170036061</v>
      </c>
      <c r="V553" s="10">
        <f t="shared" si="175"/>
        <v>2.2946969786874494E-3</v>
      </c>
      <c r="W553" s="10">
        <f>+S553/SUM(Q$27:Q553)-1</f>
        <v>-4.250816321712314E-3</v>
      </c>
      <c r="X553">
        <v>3.2330000000000001</v>
      </c>
      <c r="AC553">
        <f t="shared" si="188"/>
        <v>3714.8101812480018</v>
      </c>
      <c r="AD553">
        <f t="shared" si="189"/>
        <v>3622.4415719122803</v>
      </c>
      <c r="AE553" s="5">
        <f t="shared" si="176"/>
        <v>0</v>
      </c>
      <c r="AF553" s="6">
        <f>+AD553+SUM($D$18:$E$18)-SUM($AB$27:AB553)</f>
        <v>12245.180992964912</v>
      </c>
      <c r="AG553" s="10">
        <f t="shared" si="177"/>
        <v>1.7415653331940284E-3</v>
      </c>
      <c r="AH553" s="10">
        <f>+AD553/SUM(AB$27:AB553)-1</f>
        <v>0.11211291946526547</v>
      </c>
      <c r="AI553" s="6">
        <f t="shared" si="178"/>
        <v>0</v>
      </c>
      <c r="AL553" s="6">
        <f t="shared" si="179"/>
        <v>0</v>
      </c>
      <c r="AM553" s="6">
        <f t="shared" si="180"/>
        <v>7998.4069132615505</v>
      </c>
      <c r="AN553" s="6">
        <f t="shared" si="181"/>
        <v>7756.6077188964482</v>
      </c>
      <c r="AO553" s="5">
        <f t="shared" si="182"/>
        <v>0</v>
      </c>
      <c r="AP553" s="6">
        <f>+AN553+SUM($D$16:$E$18)-SUM($AL$27:AL553)</f>
        <v>26918.379876791183</v>
      </c>
      <c r="AQ553" s="10">
        <f t="shared" si="190"/>
        <v>1.4263375817833435E-3</v>
      </c>
      <c r="AR553" s="10">
        <f>+AN553/SUM(AL$27:AL553)-1</f>
        <v>7.1616960407868246E-2</v>
      </c>
    </row>
    <row r="554" spans="1:44" x14ac:dyDescent="0.25">
      <c r="A554" s="1">
        <v>40970</v>
      </c>
      <c r="B554">
        <v>8.4280000000000008</v>
      </c>
      <c r="G554">
        <f t="shared" si="183"/>
        <v>2418.5949934967848</v>
      </c>
      <c r="H554">
        <f t="shared" si="184"/>
        <v>2358.1390519146335</v>
      </c>
      <c r="I554" s="5">
        <f t="shared" si="173"/>
        <v>0</v>
      </c>
      <c r="J554" s="6">
        <f>+H554+SUM($D$16:$E$16)-SUM($F$27:F554)</f>
        <v>8106.6319992830531</v>
      </c>
      <c r="K554" s="10">
        <f t="shared" si="185"/>
        <v>3.1854697508308938E-3</v>
      </c>
      <c r="L554" s="10">
        <f>+H554/SUM(F$27:F554)-1</f>
        <v>8.594584072701017E-2</v>
      </c>
      <c r="M554">
        <v>5.9649999999999999</v>
      </c>
      <c r="R554">
        <f t="shared" si="186"/>
        <v>1890.1356236183103</v>
      </c>
      <c r="S554">
        <f t="shared" si="187"/>
        <v>1800.5611101886388</v>
      </c>
      <c r="T554" s="5">
        <f t="shared" si="174"/>
        <v>0</v>
      </c>
      <c r="U554" s="6">
        <f>+S554+SUM($D$17:$E$17)-SUM($Q$27:Q554)</f>
        <v>6591.1008996623223</v>
      </c>
      <c r="V554" s="10">
        <f t="shared" si="175"/>
        <v>-1.8315547198688442E-4</v>
      </c>
      <c r="W554" s="10">
        <f>+S554/SUM(Q$27:Q554)-1</f>
        <v>-4.9180967262547615E-3</v>
      </c>
      <c r="X554">
        <v>3.25</v>
      </c>
      <c r="AC554">
        <f t="shared" si="188"/>
        <v>3734.3436712205394</v>
      </c>
      <c r="AD554">
        <f t="shared" si="189"/>
        <v>3641.4893624234178</v>
      </c>
      <c r="AE554" s="5">
        <f t="shared" si="176"/>
        <v>0</v>
      </c>
      <c r="AF554" s="6">
        <f>+AD554+SUM($D$18:$E$18)-SUM($AB$27:AB554)</f>
        <v>12264.228783476048</v>
      </c>
      <c r="AG554" s="10">
        <f t="shared" si="177"/>
        <v>1.555533603143866E-3</v>
      </c>
      <c r="AH554" s="10">
        <f>+AD554/SUM(AB$27:AB554)-1</f>
        <v>0.1179607139691039</v>
      </c>
      <c r="AI554" s="6">
        <f t="shared" si="178"/>
        <v>0</v>
      </c>
      <c r="AL554" s="6">
        <f t="shared" si="179"/>
        <v>0</v>
      </c>
      <c r="AM554" s="6">
        <f t="shared" si="180"/>
        <v>8043.0742883356343</v>
      </c>
      <c r="AN554" s="6">
        <f t="shared" si="181"/>
        <v>7800.1895245266896</v>
      </c>
      <c r="AO554" s="5">
        <f t="shared" si="182"/>
        <v>0</v>
      </c>
      <c r="AP554" s="6">
        <f>+AN554+SUM($D$16:$E$18)-SUM($AL$27:AL554)</f>
        <v>26961.961682421428</v>
      </c>
      <c r="AQ554" s="10">
        <f t="shared" si="190"/>
        <v>1.6190352402234431E-3</v>
      </c>
      <c r="AR554" s="10">
        <f>+AN554/SUM(AL$27:AL554)-1</f>
        <v>7.7638020614998249E-2</v>
      </c>
    </row>
    <row r="555" spans="1:44" x14ac:dyDescent="0.25">
      <c r="A555" s="1">
        <v>40973</v>
      </c>
      <c r="B555">
        <v>8.31</v>
      </c>
      <c r="G555">
        <f t="shared" si="183"/>
        <v>2384.7323678165972</v>
      </c>
      <c r="H555">
        <f t="shared" si="184"/>
        <v>2325.1228668023973</v>
      </c>
      <c r="I555" s="5">
        <f t="shared" si="173"/>
        <v>0</v>
      </c>
      <c r="J555" s="6">
        <f>+H555+SUM($D$16:$E$16)-SUM($F$27:F555)</f>
        <v>8073.6158141708174</v>
      </c>
      <c r="K555" s="10">
        <f t="shared" si="185"/>
        <v>-4.0727376196619813E-3</v>
      </c>
      <c r="L555" s="10">
        <f>+H555/SUM(F$27:F555)-1</f>
        <v>7.0741568158691814E-2</v>
      </c>
      <c r="M555">
        <v>5.9349999999999996</v>
      </c>
      <c r="R555">
        <f t="shared" si="186"/>
        <v>1880.6294930720321</v>
      </c>
      <c r="S555">
        <f t="shared" si="187"/>
        <v>1791.5054801290146</v>
      </c>
      <c r="T555" s="5">
        <f t="shared" si="174"/>
        <v>0</v>
      </c>
      <c r="U555" s="6">
        <f>+S555+SUM($D$17:$E$17)-SUM($Q$27:Q555)</f>
        <v>6582.0452696026987</v>
      </c>
      <c r="V555" s="10">
        <f t="shared" si="175"/>
        <v>-1.3739176804420383E-3</v>
      </c>
      <c r="W555" s="10">
        <f>+S555/SUM(Q$27:Q555)-1</f>
        <v>-9.9226997603222289E-3</v>
      </c>
      <c r="X555">
        <v>3.2509999999999999</v>
      </c>
      <c r="AC555">
        <f t="shared" si="188"/>
        <v>3735.4927000424536</v>
      </c>
      <c r="AD555">
        <f t="shared" si="189"/>
        <v>3642.6098206887791</v>
      </c>
      <c r="AE555" s="5">
        <f t="shared" si="176"/>
        <v>0</v>
      </c>
      <c r="AF555" s="6">
        <f>+AD555+SUM($D$18:$E$18)-SUM($AB$27:AB555)</f>
        <v>12265.349241741411</v>
      </c>
      <c r="AG555" s="10">
        <f t="shared" si="177"/>
        <v>9.1359863318318801E-5</v>
      </c>
      <c r="AH555" s="10">
        <f>+AD555/SUM(AB$27:AB555)-1</f>
        <v>0.11830470188109432</v>
      </c>
      <c r="AI555" s="6">
        <f t="shared" si="178"/>
        <v>0</v>
      </c>
      <c r="AL555" s="6">
        <f t="shared" si="179"/>
        <v>0</v>
      </c>
      <c r="AM555" s="6">
        <f t="shared" si="180"/>
        <v>8000.8545609310822</v>
      </c>
      <c r="AN555" s="6">
        <f t="shared" si="181"/>
        <v>7759.2381676201912</v>
      </c>
      <c r="AO555" s="5">
        <f t="shared" si="182"/>
        <v>0</v>
      </c>
      <c r="AP555" s="6">
        <f>+AN555+SUM($D$16:$E$18)-SUM($AL$27:AL555)</f>
        <v>26921.010325514926</v>
      </c>
      <c r="AQ555" s="10">
        <f t="shared" si="190"/>
        <v>-1.5188567281883003E-3</v>
      </c>
      <c r="AR555" s="10">
        <f>+AN555/SUM(AL$27:AL555)-1</f>
        <v>7.1980371007965838E-2</v>
      </c>
    </row>
    <row r="556" spans="1:44" x14ac:dyDescent="0.25">
      <c r="A556" s="1">
        <v>40974</v>
      </c>
      <c r="B556">
        <v>8.2040000000000006</v>
      </c>
      <c r="G556">
        <f t="shared" si="183"/>
        <v>2354.3133989852422</v>
      </c>
      <c r="H556">
        <f t="shared" si="184"/>
        <v>2295.4642598371679</v>
      </c>
      <c r="I556" s="5">
        <f t="shared" si="173"/>
        <v>0</v>
      </c>
      <c r="J556" s="6">
        <f>+H556+SUM($D$16:$E$16)-SUM($F$27:F556)</f>
        <v>8043.957207205588</v>
      </c>
      <c r="K556" s="10">
        <f t="shared" si="185"/>
        <v>-3.6735222046573313E-3</v>
      </c>
      <c r="L556" s="10">
        <f>+H556/SUM(F$27:F556)-1</f>
        <v>5.70834928007109E-2</v>
      </c>
      <c r="M556">
        <v>5.7880000000000003</v>
      </c>
      <c r="R556">
        <f t="shared" si="186"/>
        <v>1834.0494533952692</v>
      </c>
      <c r="S556">
        <f t="shared" si="187"/>
        <v>1747.1328928368555</v>
      </c>
      <c r="T556" s="5">
        <f t="shared" si="174"/>
        <v>0</v>
      </c>
      <c r="U556" s="6">
        <f>+S556+SUM($D$17:$E$17)-SUM($Q$27:Q556)</f>
        <v>6537.6726823105382</v>
      </c>
      <c r="V556" s="10">
        <f t="shared" si="175"/>
        <v>-6.741458843664061E-3</v>
      </c>
      <c r="W556" s="10">
        <f>+S556/SUM(Q$27:Q556)-1</f>
        <v>-3.4445254627252564E-2</v>
      </c>
      <c r="X556">
        <v>3.2360000000000002</v>
      </c>
      <c r="AC556">
        <f t="shared" si="188"/>
        <v>3718.2572677137437</v>
      </c>
      <c r="AD556">
        <f t="shared" si="189"/>
        <v>3625.8029467083634</v>
      </c>
      <c r="AE556" s="5">
        <f t="shared" si="176"/>
        <v>0</v>
      </c>
      <c r="AF556" s="6">
        <f>+AD556+SUM($D$18:$E$18)-SUM($AB$27:AB556)</f>
        <v>12248.542367760994</v>
      </c>
      <c r="AG556" s="10">
        <f t="shared" si="177"/>
        <v>-1.3702727618403188E-3</v>
      </c>
      <c r="AH556" s="10">
        <f>+AD556/SUM(AB$27:AB556)-1</f>
        <v>0.11314488320123695</v>
      </c>
      <c r="AI556" s="6">
        <f t="shared" si="178"/>
        <v>0</v>
      </c>
      <c r="AL556" s="6">
        <f t="shared" si="179"/>
        <v>0</v>
      </c>
      <c r="AM556" s="6">
        <f t="shared" si="180"/>
        <v>7906.6201200942542</v>
      </c>
      <c r="AN556" s="6">
        <f t="shared" si="181"/>
        <v>7668.4000993823865</v>
      </c>
      <c r="AO556" s="5">
        <f t="shared" si="182"/>
        <v>0</v>
      </c>
      <c r="AP556" s="6">
        <f>+AN556+SUM($D$16:$E$18)-SUM($AL$27:AL556)</f>
        <v>26830.172257277121</v>
      </c>
      <c r="AQ556" s="10">
        <f t="shared" si="190"/>
        <v>-3.3742443964560609E-3</v>
      </c>
      <c r="AR556" s="10">
        <f>+AN556/SUM(AL$27:AL556)-1</f>
        <v>5.943060465363903E-2</v>
      </c>
    </row>
    <row r="557" spans="1:44" x14ac:dyDescent="0.25">
      <c r="A557" s="1">
        <v>40975</v>
      </c>
      <c r="B557">
        <v>8.173</v>
      </c>
      <c r="G557">
        <f t="shared" si="183"/>
        <v>2345.4172854590911</v>
      </c>
      <c r="H557">
        <f t="shared" si="184"/>
        <v>2286.7905162907327</v>
      </c>
      <c r="I557" s="5">
        <f t="shared" si="173"/>
        <v>0</v>
      </c>
      <c r="J557" s="6">
        <f>+H557+SUM($D$16:$E$16)-SUM($F$27:F557)</f>
        <v>8035.2834636591533</v>
      </c>
      <c r="K557" s="10">
        <f t="shared" si="185"/>
        <v>-1.0782930991558581E-3</v>
      </c>
      <c r="L557" s="10">
        <f>+H557/SUM(F$27:F557)-1</f>
        <v>5.3089150007338937E-2</v>
      </c>
      <c r="M557">
        <v>5.827</v>
      </c>
      <c r="R557">
        <f t="shared" si="186"/>
        <v>1846.4074231054308</v>
      </c>
      <c r="S557">
        <f t="shared" si="187"/>
        <v>1758.9052119143671</v>
      </c>
      <c r="T557" s="5">
        <f t="shared" si="174"/>
        <v>0</v>
      </c>
      <c r="U557" s="6">
        <f>+S557+SUM($D$17:$E$17)-SUM($Q$27:Q557)</f>
        <v>6549.4450013880505</v>
      </c>
      <c r="V557" s="10">
        <f t="shared" si="175"/>
        <v>1.8006895801567779E-3</v>
      </c>
      <c r="W557" s="10">
        <f>+S557/SUM(Q$27:Q557)-1</f>
        <v>-2.7939270682964978E-2</v>
      </c>
      <c r="X557">
        <v>3.2410000000000001</v>
      </c>
      <c r="AC557">
        <f t="shared" si="188"/>
        <v>3724.0024118233132</v>
      </c>
      <c r="AD557">
        <f t="shared" si="189"/>
        <v>3631.4052380351682</v>
      </c>
      <c r="AE557" s="5">
        <f t="shared" si="176"/>
        <v>0</v>
      </c>
      <c r="AF557" s="6">
        <f>+AD557+SUM($D$18:$E$18)-SUM($AB$27:AB557)</f>
        <v>12254.144659087799</v>
      </c>
      <c r="AG557" s="10">
        <f t="shared" si="177"/>
        <v>4.5738432856712308E-4</v>
      </c>
      <c r="AH557" s="10">
        <f>+AD557/SUM(AB$27:AB557)-1</f>
        <v>0.11486482276118926</v>
      </c>
      <c r="AI557" s="6">
        <f t="shared" si="178"/>
        <v>0</v>
      </c>
      <c r="AL557" s="6">
        <f t="shared" si="179"/>
        <v>0</v>
      </c>
      <c r="AM557" s="6">
        <f t="shared" si="180"/>
        <v>7915.8271203878348</v>
      </c>
      <c r="AN557" s="6">
        <f t="shared" si="181"/>
        <v>7677.1009662402685</v>
      </c>
      <c r="AO557" s="5">
        <f t="shared" si="182"/>
        <v>0</v>
      </c>
      <c r="AP557" s="6">
        <f>+AN557+SUM($D$16:$E$18)-SUM($AL$27:AL557)</f>
        <v>26838.873124135</v>
      </c>
      <c r="AQ557" s="10">
        <f t="shared" si="190"/>
        <v>3.2429411091539073E-4</v>
      </c>
      <c r="AR557" s="10">
        <f>+AN557/SUM(AL$27:AL557)-1</f>
        <v>6.0632676078811398E-2</v>
      </c>
    </row>
    <row r="558" spans="1:44" x14ac:dyDescent="0.25">
      <c r="A558" s="1">
        <v>40976</v>
      </c>
      <c r="B558">
        <v>8.1969999999999992</v>
      </c>
      <c r="C558">
        <f>+$C$16</f>
        <v>60</v>
      </c>
      <c r="D558" s="7">
        <f>+$H$16</f>
        <v>0.66694736842105262</v>
      </c>
      <c r="E558" s="7">
        <f>+$J$16</f>
        <v>0.46199999999999997</v>
      </c>
      <c r="F558" s="6">
        <f>+C558-D558-E558</f>
        <v>58.871052631578941</v>
      </c>
      <c r="G558">
        <f t="shared" si="183"/>
        <v>2411.175651788335</v>
      </c>
      <c r="H558">
        <f t="shared" si="184"/>
        <v>2352.3767252163257</v>
      </c>
      <c r="I558" s="5">
        <f t="shared" si="173"/>
        <v>247020</v>
      </c>
      <c r="J558" s="6">
        <f>+H558+SUM($D$16:$E$16)-SUM($F$27:F558)</f>
        <v>8041.9986199531659</v>
      </c>
      <c r="K558" s="10">
        <f t="shared" si="185"/>
        <v>8.3570869956028915E-4</v>
      </c>
      <c r="L558" s="10">
        <f>+H558/SUM(F$27:F558)-1</f>
        <v>5.4698626957141894E-2</v>
      </c>
      <c r="M558">
        <v>5.9219999999999997</v>
      </c>
      <c r="N558">
        <f>+$C$17</f>
        <v>50</v>
      </c>
      <c r="O558" s="7">
        <f>+$H$17</f>
        <v>0.5557894736842105</v>
      </c>
      <c r="P558" s="7">
        <f>+$J$17</f>
        <v>0.38500000000000001</v>
      </c>
      <c r="Q558" s="6">
        <f>+N558-O558-P558</f>
        <v>49.059210526315795</v>
      </c>
      <c r="R558">
        <f t="shared" si="186"/>
        <v>1926.5101698353117</v>
      </c>
      <c r="S558">
        <f t="shared" si="187"/>
        <v>1836.6405842961601</v>
      </c>
      <c r="T558" s="5">
        <f t="shared" si="174"/>
        <v>205850</v>
      </c>
      <c r="U558" s="6">
        <f>+S558+SUM($D$17:$E$17)-SUM($Q$27:Q558)</f>
        <v>6578.121163243527</v>
      </c>
      <c r="V558" s="10">
        <f t="shared" si="175"/>
        <v>4.378410972135649E-3</v>
      </c>
      <c r="W558" s="10">
        <f>+S558/SUM(Q$27:Q558)-1</f>
        <v>-1.1772186240636917E-2</v>
      </c>
      <c r="X558">
        <v>3.2410000000000001</v>
      </c>
      <c r="Y558">
        <f>+$C$18</f>
        <v>90</v>
      </c>
      <c r="Z558" s="7">
        <f>+$H$18</f>
        <v>1.0004210526315789</v>
      </c>
      <c r="AA558" s="7">
        <f>+$J$18</f>
        <v>0.69300000000000006</v>
      </c>
      <c r="AB558" s="6">
        <f>+Y558-Z558-AA558</f>
        <v>88.306578947368422</v>
      </c>
      <c r="AC558">
        <f t="shared" si="188"/>
        <v>3812.3089907706817</v>
      </c>
      <c r="AD558">
        <f t="shared" si="189"/>
        <v>3719.7118169825367</v>
      </c>
      <c r="AE558" s="5">
        <f t="shared" si="176"/>
        <v>370530</v>
      </c>
      <c r="AF558" s="6">
        <f>+AD558+SUM($D$18:$E$18)-SUM($AB$27:AB558)</f>
        <v>12254.144659087799</v>
      </c>
      <c r="AG558" s="10">
        <f t="shared" si="177"/>
        <v>0</v>
      </c>
      <c r="AH558" s="10">
        <f>+AD558/SUM(AB$27:AB558)-1</f>
        <v>0.11183295430340023</v>
      </c>
      <c r="AI558" s="6">
        <f t="shared" si="178"/>
        <v>200</v>
      </c>
      <c r="AL558" s="6">
        <f t="shared" si="179"/>
        <v>196.23684210526315</v>
      </c>
      <c r="AM558" s="6">
        <f t="shared" si="180"/>
        <v>8149.9948123943286</v>
      </c>
      <c r="AN558" s="6">
        <f t="shared" si="181"/>
        <v>7908.7291264950218</v>
      </c>
      <c r="AO558" s="5">
        <f t="shared" si="182"/>
        <v>823400</v>
      </c>
      <c r="AP558" s="6">
        <f>+AN558+SUM($D$16:$E$18)-SUM($AL$27:AL558)</f>
        <v>26874.26444228449</v>
      </c>
      <c r="AQ558" s="10">
        <f t="shared" si="190"/>
        <v>1.3186588716225245E-3</v>
      </c>
      <c r="AR558" s="10">
        <f>+AN558/SUM(AL$27:AL558)-1</f>
        <v>6.3792682113581689E-2</v>
      </c>
    </row>
    <row r="559" spans="1:44" x14ac:dyDescent="0.25">
      <c r="A559" s="1">
        <v>40977</v>
      </c>
      <c r="B559">
        <v>8.3379999999999992</v>
      </c>
      <c r="G559">
        <f t="shared" si="183"/>
        <v>2452.651285178863</v>
      </c>
      <c r="H559">
        <f t="shared" si="184"/>
        <v>2392.8409338604033</v>
      </c>
      <c r="I559" s="5">
        <f t="shared" si="173"/>
        <v>0</v>
      </c>
      <c r="J559" s="6">
        <f>+H559+SUM($D$16:$E$16)-SUM($F$27:F559)</f>
        <v>8082.462828597244</v>
      </c>
      <c r="K559" s="10">
        <f t="shared" si="185"/>
        <v>5.0316109907904139E-3</v>
      </c>
      <c r="L559" s="10">
        <f>+H559/SUM(F$27:F559)-1</f>
        <v>7.284093589955476E-2</v>
      </c>
      <c r="M559">
        <v>5.94</v>
      </c>
      <c r="R559">
        <f t="shared" si="186"/>
        <v>1932.3658238469693</v>
      </c>
      <c r="S559">
        <f t="shared" si="187"/>
        <v>1842.2230784733522</v>
      </c>
      <c r="T559" s="5">
        <f t="shared" si="174"/>
        <v>0</v>
      </c>
      <c r="U559" s="6">
        <f>+S559+SUM($D$17:$E$17)-SUM($Q$27:Q559)</f>
        <v>6583.7036574207204</v>
      </c>
      <c r="V559" s="10">
        <f t="shared" si="175"/>
        <v>8.4864569056386507E-4</v>
      </c>
      <c r="W559" s="10">
        <f>+S559/SUM(Q$27:Q559)-1</f>
        <v>-8.7684542839214785E-3</v>
      </c>
      <c r="X559">
        <v>3.2759999999999998</v>
      </c>
      <c r="AC559">
        <f t="shared" si="188"/>
        <v>3853.4786342995226</v>
      </c>
      <c r="AD559">
        <f t="shared" si="189"/>
        <v>3759.8814910320239</v>
      </c>
      <c r="AE559" s="5">
        <f t="shared" si="176"/>
        <v>0</v>
      </c>
      <c r="AF559" s="6">
        <f>+AD559+SUM($D$18:$E$18)-SUM($AB$27:AB559)</f>
        <v>12294.314333137285</v>
      </c>
      <c r="AG559" s="10">
        <f t="shared" si="177"/>
        <v>3.2780479720952993E-3</v>
      </c>
      <c r="AH559" s="10">
        <f>+AD559/SUM(AB$27:AB559)-1</f>
        <v>0.12383978966304809</v>
      </c>
      <c r="AI559" s="6">
        <f t="shared" si="178"/>
        <v>0</v>
      </c>
      <c r="AL559" s="6">
        <f t="shared" si="179"/>
        <v>0</v>
      </c>
      <c r="AM559" s="6">
        <f t="shared" si="180"/>
        <v>8238.4957433253549</v>
      </c>
      <c r="AN559" s="6">
        <f t="shared" si="181"/>
        <v>7994.9455033657796</v>
      </c>
      <c r="AO559" s="5">
        <f t="shared" si="182"/>
        <v>0</v>
      </c>
      <c r="AP559" s="6">
        <f>+AN559+SUM($D$16:$E$18)-SUM($AL$27:AL559)</f>
        <v>26960.480819155251</v>
      </c>
      <c r="AQ559" s="10">
        <f t="shared" si="190"/>
        <v>3.2081390378486674E-3</v>
      </c>
      <c r="AR559" s="10">
        <f>+AN559/SUM(AL$27:AL559)-1</f>
        <v>7.5389532799262637E-2</v>
      </c>
    </row>
    <row r="560" spans="1:44" x14ac:dyDescent="0.25">
      <c r="A560" s="1">
        <v>40980</v>
      </c>
      <c r="B560">
        <v>8.2520000000000007</v>
      </c>
      <c r="G560">
        <f t="shared" si="183"/>
        <v>2427.3540903449243</v>
      </c>
      <c r="H560">
        <f t="shared" si="184"/>
        <v>2368.160636389548</v>
      </c>
      <c r="I560" s="5">
        <f t="shared" si="173"/>
        <v>0</v>
      </c>
      <c r="J560" s="6">
        <f>+H560+SUM($D$16:$E$16)-SUM($F$27:F560)</f>
        <v>8057.7825311263887</v>
      </c>
      <c r="K560" s="10">
        <f t="shared" si="185"/>
        <v>-3.0535615188395093E-3</v>
      </c>
      <c r="L560" s="10">
        <f>+H560/SUM(F$27:F560)-1</f>
        <v>6.1775414133260487E-2</v>
      </c>
      <c r="M560">
        <v>5.9370000000000003</v>
      </c>
      <c r="R560">
        <f t="shared" si="186"/>
        <v>1931.3898815116929</v>
      </c>
      <c r="S560">
        <f t="shared" si="187"/>
        <v>1841.2926627771535</v>
      </c>
      <c r="T560" s="5">
        <f t="shared" si="174"/>
        <v>0</v>
      </c>
      <c r="U560" s="6">
        <f>+S560+SUM($D$17:$E$17)-SUM($Q$27:Q560)</f>
        <v>6582.7732417245215</v>
      </c>
      <c r="V560" s="10">
        <f t="shared" si="175"/>
        <v>-1.4132101695529808E-4</v>
      </c>
      <c r="W560" s="10">
        <f>+S560/SUM(Q$27:Q560)-1</f>
        <v>-9.2690762767073664E-3</v>
      </c>
      <c r="X560">
        <v>3.2770000000000001</v>
      </c>
      <c r="AC560">
        <f t="shared" si="188"/>
        <v>3854.6549098289179</v>
      </c>
      <c r="AD560">
        <f t="shared" si="189"/>
        <v>3761.0291960048662</v>
      </c>
      <c r="AE560" s="5">
        <f t="shared" si="176"/>
        <v>0</v>
      </c>
      <c r="AF560" s="6">
        <f>+AD560+SUM($D$18:$E$18)-SUM($AB$27:AB560)</f>
        <v>12295.462038110129</v>
      </c>
      <c r="AG560" s="10">
        <f t="shared" si="177"/>
        <v>9.3352499516807796E-5</v>
      </c>
      <c r="AH560" s="10">
        <f>+AD560/SUM(AB$27:AB560)-1</f>
        <v>0.12418284210189512</v>
      </c>
      <c r="AI560" s="6">
        <f t="shared" si="178"/>
        <v>0</v>
      </c>
      <c r="AL560" s="6">
        <f t="shared" si="179"/>
        <v>0</v>
      </c>
      <c r="AM560" s="6">
        <f t="shared" si="180"/>
        <v>8213.3988816855344</v>
      </c>
      <c r="AN560" s="6">
        <f t="shared" si="181"/>
        <v>7970.4824951715682</v>
      </c>
      <c r="AO560" s="5">
        <f t="shared" si="182"/>
        <v>0</v>
      </c>
      <c r="AP560" s="6">
        <f>+AN560+SUM($D$16:$E$18)-SUM($AL$27:AL560)</f>
        <v>26936.017810961042</v>
      </c>
      <c r="AQ560" s="10">
        <f t="shared" si="190"/>
        <v>-9.0736542713387713E-4</v>
      </c>
      <c r="AR560" s="10">
        <f>+AN560/SUM(AL$27:AL560)-1</f>
        <v>7.2099045960826835E-2</v>
      </c>
    </row>
    <row r="561" spans="1:44" x14ac:dyDescent="0.25">
      <c r="A561" s="1">
        <v>40981</v>
      </c>
      <c r="B561">
        <v>8.3859999999999992</v>
      </c>
      <c r="G561">
        <f t="shared" si="183"/>
        <v>2466.7706497373401</v>
      </c>
      <c r="H561">
        <f t="shared" si="184"/>
        <v>2406.6159836115785</v>
      </c>
      <c r="I561" s="5">
        <f t="shared" si="173"/>
        <v>0</v>
      </c>
      <c r="J561" s="6">
        <f>+H561+SUM($D$16:$E$16)-SUM($F$27:F561)</f>
        <v>8096.2378783484191</v>
      </c>
      <c r="K561" s="10">
        <f t="shared" si="185"/>
        <v>4.7724478879247467E-3</v>
      </c>
      <c r="L561" s="10">
        <f>+H561/SUM(F$27:F561)-1</f>
        <v>7.9017041071439698E-2</v>
      </c>
      <c r="M561">
        <v>6.016</v>
      </c>
      <c r="R561">
        <f t="shared" si="186"/>
        <v>1957.089696340634</v>
      </c>
      <c r="S561">
        <f t="shared" si="187"/>
        <v>1865.7936094437182</v>
      </c>
      <c r="T561" s="5">
        <f t="shared" si="174"/>
        <v>0</v>
      </c>
      <c r="U561" s="6">
        <f>+S561+SUM($D$17:$E$17)-SUM($Q$27:Q561)</f>
        <v>6607.2741883910849</v>
      </c>
      <c r="V561" s="10">
        <f t="shared" si="175"/>
        <v>3.7219794404075301E-3</v>
      </c>
      <c r="W561" s="10">
        <f>+S561/SUM(Q$27:Q561)-1</f>
        <v>3.9139695333212376E-3</v>
      </c>
      <c r="X561">
        <v>3.31</v>
      </c>
      <c r="AC561">
        <f t="shared" si="188"/>
        <v>3893.4720022989682</v>
      </c>
      <c r="AD561">
        <f t="shared" si="189"/>
        <v>3798.9034601086687</v>
      </c>
      <c r="AE561" s="5">
        <f t="shared" si="176"/>
        <v>0</v>
      </c>
      <c r="AF561" s="6">
        <f>+AD561+SUM($D$18:$E$18)-SUM($AB$27:AB561)</f>
        <v>12333.336302213929</v>
      </c>
      <c r="AG561" s="10">
        <f t="shared" si="177"/>
        <v>3.0803449261531668E-3</v>
      </c>
      <c r="AH561" s="10">
        <f>+AD561/SUM(AB$27:AB561)-1</f>
        <v>0.13550357258384893</v>
      </c>
      <c r="AI561" s="6">
        <f t="shared" si="178"/>
        <v>0</v>
      </c>
      <c r="AL561" s="6">
        <f t="shared" si="179"/>
        <v>0</v>
      </c>
      <c r="AM561" s="6">
        <f t="shared" si="180"/>
        <v>8317.3323483769418</v>
      </c>
      <c r="AN561" s="6">
        <f t="shared" si="181"/>
        <v>8071.3130531639654</v>
      </c>
      <c r="AO561" s="5">
        <f t="shared" si="182"/>
        <v>0</v>
      </c>
      <c r="AP561" s="6">
        <f>+AN561+SUM($D$16:$E$18)-SUM($AL$27:AL561)</f>
        <v>27036.848368953433</v>
      </c>
      <c r="AQ561" s="10">
        <f t="shared" si="190"/>
        <v>3.7433357335900919E-3</v>
      </c>
      <c r="AR561" s="10">
        <f>+AN561/SUM(AL$27:AL561)-1</f>
        <v>8.5661630797169375E-2</v>
      </c>
    </row>
    <row r="562" spans="1:44" x14ac:dyDescent="0.25">
      <c r="A562" s="1">
        <v>40982</v>
      </c>
      <c r="B562">
        <v>8.4350000000000005</v>
      </c>
      <c r="G562">
        <f t="shared" si="183"/>
        <v>2481.1841677241196</v>
      </c>
      <c r="H562">
        <f t="shared" si="184"/>
        <v>2420.6780135659037</v>
      </c>
      <c r="I562" s="5">
        <f t="shared" si="173"/>
        <v>0</v>
      </c>
      <c r="J562" s="6">
        <f>+H562+SUM($D$16:$E$16)-SUM($F$27:F562)</f>
        <v>8110.2999083027435</v>
      </c>
      <c r="K562" s="10">
        <f t="shared" si="185"/>
        <v>1.7368597817426501E-3</v>
      </c>
      <c r="L562" s="10">
        <f>+H562/SUM(F$27:F562)-1</f>
        <v>8.532181510107284E-2</v>
      </c>
      <c r="M562">
        <v>6.032</v>
      </c>
      <c r="R562">
        <f t="shared" si="186"/>
        <v>1962.2947221287739</v>
      </c>
      <c r="S562">
        <f t="shared" si="187"/>
        <v>1870.7558264901111</v>
      </c>
      <c r="T562" s="5">
        <f t="shared" si="174"/>
        <v>0</v>
      </c>
      <c r="U562" s="6">
        <f>+S562+SUM($D$17:$E$17)-SUM($Q$27:Q562)</f>
        <v>6612.2364054374784</v>
      </c>
      <c r="V562" s="10">
        <f t="shared" si="175"/>
        <v>7.5102332745813349E-4</v>
      </c>
      <c r="W562" s="10">
        <f>+S562/SUM(Q$27:Q562)-1</f>
        <v>6.5839534948459733E-3</v>
      </c>
      <c r="X562">
        <v>3.3119999999999998</v>
      </c>
      <c r="AC562">
        <f t="shared" si="188"/>
        <v>3895.8245533577583</v>
      </c>
      <c r="AD562">
        <f t="shared" si="189"/>
        <v>3801.1988700543529</v>
      </c>
      <c r="AE562" s="5">
        <f t="shared" si="176"/>
        <v>0</v>
      </c>
      <c r="AF562" s="6">
        <f>+AD562+SUM($D$18:$E$18)-SUM($AB$27:AB562)</f>
        <v>12335.631712159615</v>
      </c>
      <c r="AG562" s="10">
        <f t="shared" si="177"/>
        <v>1.8611427511894263E-4</v>
      </c>
      <c r="AH562" s="10">
        <f>+AD562/SUM(AB$27:AB562)-1</f>
        <v>0.13618967746154276</v>
      </c>
      <c r="AI562" s="6">
        <f t="shared" si="178"/>
        <v>0</v>
      </c>
      <c r="AL562" s="6">
        <f t="shared" si="179"/>
        <v>0</v>
      </c>
      <c r="AM562" s="6">
        <f t="shared" si="180"/>
        <v>8339.3034432106506</v>
      </c>
      <c r="AN562" s="6">
        <f t="shared" si="181"/>
        <v>8092.632710110367</v>
      </c>
      <c r="AO562" s="5">
        <f t="shared" si="182"/>
        <v>0</v>
      </c>
      <c r="AP562" s="6">
        <f>+AN562+SUM($D$16:$E$18)-SUM($AL$27:AL562)</f>
        <v>27058.168025899839</v>
      </c>
      <c r="AQ562" s="10">
        <f t="shared" si="190"/>
        <v>7.8854075946543922E-4</v>
      </c>
      <c r="AR562" s="10">
        <f>+AN562/SUM(AL$27:AL562)-1</f>
        <v>8.852930962166905E-2</v>
      </c>
    </row>
    <row r="563" spans="1:44" x14ac:dyDescent="0.25">
      <c r="A563" s="1">
        <v>40983</v>
      </c>
      <c r="B563">
        <v>8.3979999999999997</v>
      </c>
      <c r="G563">
        <f t="shared" si="183"/>
        <v>2470.3004908769594</v>
      </c>
      <c r="H563">
        <f t="shared" si="184"/>
        <v>2410.0597460493727</v>
      </c>
      <c r="I563" s="5">
        <f t="shared" si="173"/>
        <v>0</v>
      </c>
      <c r="J563" s="6">
        <f>+H563+SUM($D$16:$E$16)-SUM($F$27:F563)</f>
        <v>8099.6816407862143</v>
      </c>
      <c r="K563" s="10">
        <f t="shared" si="185"/>
        <v>-1.3092324126828814E-3</v>
      </c>
      <c r="L563" s="10">
        <f>+H563/SUM(F$27:F563)-1</f>
        <v>8.0561067364411265E-2</v>
      </c>
      <c r="M563">
        <v>6.0519999999999996</v>
      </c>
      <c r="R563">
        <f t="shared" si="186"/>
        <v>1968.8010043639486</v>
      </c>
      <c r="S563">
        <f t="shared" si="187"/>
        <v>1876.9585977981019</v>
      </c>
      <c r="T563" s="5">
        <f t="shared" si="174"/>
        <v>0</v>
      </c>
      <c r="U563" s="6">
        <f>+S563+SUM($D$17:$E$17)-SUM($Q$27:Q563)</f>
        <v>6618.4391767454699</v>
      </c>
      <c r="V563" s="10">
        <f t="shared" si="175"/>
        <v>9.3807464338246938E-4</v>
      </c>
      <c r="W563" s="10">
        <f>+S563/SUM(Q$27:Q563)-1</f>
        <v>9.9214334467518928E-3</v>
      </c>
      <c r="X563">
        <v>3.31</v>
      </c>
      <c r="AC563">
        <f t="shared" si="188"/>
        <v>3893.4720022989677</v>
      </c>
      <c r="AD563">
        <f t="shared" si="189"/>
        <v>3798.9034601086682</v>
      </c>
      <c r="AE563" s="5">
        <f t="shared" si="176"/>
        <v>0</v>
      </c>
      <c r="AF563" s="6">
        <f>+AD563+SUM($D$18:$E$18)-SUM($AB$27:AB563)</f>
        <v>12333.336302213929</v>
      </c>
      <c r="AG563" s="10">
        <f t="shared" si="177"/>
        <v>-1.8607964304118152E-4</v>
      </c>
      <c r="AH563" s="10">
        <f>+AD563/SUM(AB$27:AB563)-1</f>
        <v>0.13550357258384871</v>
      </c>
      <c r="AI563" s="6">
        <f t="shared" si="178"/>
        <v>0</v>
      </c>
      <c r="AL563" s="6">
        <f t="shared" si="179"/>
        <v>0</v>
      </c>
      <c r="AM563" s="6">
        <f t="shared" si="180"/>
        <v>8332.5734975398755</v>
      </c>
      <c r="AN563" s="6">
        <f t="shared" si="181"/>
        <v>8085.921803956142</v>
      </c>
      <c r="AO563" s="5">
        <f t="shared" si="182"/>
        <v>0</v>
      </c>
      <c r="AP563" s="6">
        <f>+AN563+SUM($D$16:$E$18)-SUM($AL$27:AL563)</f>
        <v>27051.45711974561</v>
      </c>
      <c r="AQ563" s="10">
        <f t="shared" si="190"/>
        <v>-2.4801775744043297E-4</v>
      </c>
      <c r="AR563" s="10">
        <f>+AN563/SUM(AL$27:AL563)-1</f>
        <v>8.7626634521405622E-2</v>
      </c>
    </row>
    <row r="564" spans="1:44" x14ac:dyDescent="0.25">
      <c r="A564" s="1">
        <v>40984</v>
      </c>
      <c r="B564">
        <v>8.3190000000000008</v>
      </c>
      <c r="G564">
        <f t="shared" si="183"/>
        <v>2447.0623700411325</v>
      </c>
      <c r="H564">
        <f t="shared" si="184"/>
        <v>2387.3883100005637</v>
      </c>
      <c r="I564" s="5">
        <f t="shared" si="173"/>
        <v>0</v>
      </c>
      <c r="J564" s="6">
        <f>+H564+SUM($D$16:$E$16)-SUM($F$27:F564)</f>
        <v>8077.0102047374048</v>
      </c>
      <c r="K564" s="10">
        <f t="shared" si="185"/>
        <v>-2.7990527349428529E-3</v>
      </c>
      <c r="L564" s="10">
        <f>+H564/SUM(F$27:F564)-1</f>
        <v>7.0396227602350425E-2</v>
      </c>
      <c r="M564">
        <v>6.0679999999999996</v>
      </c>
      <c r="R564">
        <f t="shared" si="186"/>
        <v>1974.0060301520887</v>
      </c>
      <c r="S564">
        <f t="shared" si="187"/>
        <v>1881.920814844495</v>
      </c>
      <c r="T564" s="5">
        <f t="shared" si="174"/>
        <v>0</v>
      </c>
      <c r="U564" s="6">
        <f>+S564+SUM($D$17:$E$17)-SUM($Q$27:Q564)</f>
        <v>6623.4013937918635</v>
      </c>
      <c r="V564" s="10">
        <f t="shared" si="175"/>
        <v>7.4975638725049976E-4</v>
      </c>
      <c r="W564" s="10">
        <f>+S564/SUM(Q$27:Q564)-1</f>
        <v>1.259141740827685E-2</v>
      </c>
      <c r="X564">
        <v>3.294</v>
      </c>
      <c r="AC564">
        <f t="shared" si="188"/>
        <v>3874.6515938286402</v>
      </c>
      <c r="AD564">
        <f t="shared" si="189"/>
        <v>3780.5401805431879</v>
      </c>
      <c r="AE564" s="5">
        <f t="shared" si="176"/>
        <v>0</v>
      </c>
      <c r="AF564" s="6">
        <f>+AD564+SUM($D$18:$E$18)-SUM($AB$27:AB564)</f>
        <v>12314.97302264845</v>
      </c>
      <c r="AG564" s="10">
        <f t="shared" si="177"/>
        <v>-1.4889142009516521E-3</v>
      </c>
      <c r="AH564" s="10">
        <f>+AD564/SUM(AB$27:AB564)-1</f>
        <v>0.1300147335622952</v>
      </c>
      <c r="AI564" s="6">
        <f t="shared" si="178"/>
        <v>0</v>
      </c>
      <c r="AL564" s="6">
        <f t="shared" si="179"/>
        <v>0</v>
      </c>
      <c r="AM564" s="6">
        <f t="shared" si="180"/>
        <v>8295.7199940218616</v>
      </c>
      <c r="AN564" s="6">
        <f t="shared" si="181"/>
        <v>8049.8493053882466</v>
      </c>
      <c r="AO564" s="5">
        <f t="shared" si="182"/>
        <v>0</v>
      </c>
      <c r="AP564" s="6">
        <f>+AN564+SUM($D$16:$E$18)-SUM($AL$27:AL564)</f>
        <v>27015.38462117772</v>
      </c>
      <c r="AQ564" s="10">
        <f t="shared" si="190"/>
        <v>-1.3334770991526579E-3</v>
      </c>
      <c r="AR564" s="10">
        <f>+AN564/SUM(AL$27:AL564)-1</f>
        <v>8.2774570506022327E-2</v>
      </c>
    </row>
    <row r="565" spans="1:44" x14ac:dyDescent="0.25">
      <c r="A565" s="1">
        <v>40988</v>
      </c>
      <c r="B565">
        <v>8.1959999999999997</v>
      </c>
      <c r="G565">
        <f t="shared" si="183"/>
        <v>2410.8814983600337</v>
      </c>
      <c r="H565">
        <f t="shared" si="184"/>
        <v>2352.089745013177</v>
      </c>
      <c r="I565" s="5">
        <f t="shared" si="173"/>
        <v>0</v>
      </c>
      <c r="J565" s="6">
        <f>+H565+SUM($D$16:$E$16)-SUM($F$27:F565)</f>
        <v>8041.7116397500185</v>
      </c>
      <c r="K565" s="10">
        <f t="shared" si="185"/>
        <v>-4.3702513792396314E-3</v>
      </c>
      <c r="L565" s="10">
        <f>+H565/SUM(F$27:F565)-1</f>
        <v>5.4569958099394578E-2</v>
      </c>
      <c r="M565">
        <v>6.0090000000000003</v>
      </c>
      <c r="R565">
        <f t="shared" si="186"/>
        <v>1954.8124975583228</v>
      </c>
      <c r="S565">
        <f t="shared" si="187"/>
        <v>1863.6226394859216</v>
      </c>
      <c r="T565" s="5">
        <f t="shared" si="174"/>
        <v>0</v>
      </c>
      <c r="U565" s="6">
        <f>+S565+SUM($D$17:$E$17)-SUM($Q$27:Q565)</f>
        <v>6605.1032184332898</v>
      </c>
      <c r="V565" s="10">
        <f t="shared" si="175"/>
        <v>-2.7626553594841674E-3</v>
      </c>
      <c r="W565" s="10">
        <f>+S565/SUM(Q$27:Q565)-1</f>
        <v>2.7458515501541658E-3</v>
      </c>
      <c r="X565">
        <v>3.2810000000000001</v>
      </c>
      <c r="AC565">
        <f t="shared" si="188"/>
        <v>3859.3600119464991</v>
      </c>
      <c r="AD565">
        <f t="shared" si="189"/>
        <v>3765.6200158962356</v>
      </c>
      <c r="AE565" s="5">
        <f t="shared" si="176"/>
        <v>0</v>
      </c>
      <c r="AF565" s="6">
        <f>+AD565+SUM($D$18:$E$18)-SUM($AB$27:AB565)</f>
        <v>12300.052858001496</v>
      </c>
      <c r="AG565" s="10">
        <f t="shared" si="177"/>
        <v>-1.2115466773263694E-3</v>
      </c>
      <c r="AH565" s="10">
        <f>+AD565/SUM(AB$27:AB565)-1</f>
        <v>0.12555505185728322</v>
      </c>
      <c r="AI565" s="6">
        <f t="shared" si="178"/>
        <v>0</v>
      </c>
      <c r="AL565" s="6">
        <f t="shared" si="179"/>
        <v>0</v>
      </c>
      <c r="AM565" s="6">
        <f t="shared" si="180"/>
        <v>8225.0540078648555</v>
      </c>
      <c r="AN565" s="6">
        <f t="shared" si="181"/>
        <v>7981.3324003953339</v>
      </c>
      <c r="AO565" s="5">
        <f t="shared" si="182"/>
        <v>0</v>
      </c>
      <c r="AP565" s="6">
        <f>+AN565+SUM($D$16:$E$18)-SUM($AL$27:AL565)</f>
        <v>26946.867716184803</v>
      </c>
      <c r="AQ565" s="10">
        <f t="shared" si="190"/>
        <v>-2.5362180088750463E-3</v>
      </c>
      <c r="AR565" s="10">
        <f>+AN565/SUM(AL$27:AL565)-1</f>
        <v>7.3558452345096725E-2</v>
      </c>
    </row>
    <row r="566" spans="1:44" x14ac:dyDescent="0.25">
      <c r="A566" s="1">
        <v>40989</v>
      </c>
      <c r="B566">
        <v>8.1950000000000003</v>
      </c>
      <c r="G566">
        <f t="shared" si="183"/>
        <v>2410.5873449317323</v>
      </c>
      <c r="H566">
        <f t="shared" si="184"/>
        <v>2351.8027648100278</v>
      </c>
      <c r="I566" s="5">
        <f t="shared" si="173"/>
        <v>0</v>
      </c>
      <c r="J566" s="6">
        <f>+H566+SUM($D$16:$E$16)-SUM($F$27:F566)</f>
        <v>8041.4246595468694</v>
      </c>
      <c r="K566" s="10">
        <f t="shared" si="185"/>
        <v>-3.5686457809602778E-5</v>
      </c>
      <c r="L566" s="10">
        <f>+H566/SUM(F$27:F566)-1</f>
        <v>5.444128924164704E-2</v>
      </c>
      <c r="M566">
        <v>6.0030000000000001</v>
      </c>
      <c r="R566">
        <f t="shared" si="186"/>
        <v>1952.8606128877702</v>
      </c>
      <c r="S566">
        <f t="shared" si="187"/>
        <v>1861.7618080935242</v>
      </c>
      <c r="T566" s="5">
        <f t="shared" si="174"/>
        <v>0</v>
      </c>
      <c r="U566" s="6">
        <f>+S566+SUM($D$17:$E$17)-SUM($Q$27:Q566)</f>
        <v>6603.242387040892</v>
      </c>
      <c r="V566" s="10">
        <f t="shared" si="175"/>
        <v>-2.8172631537459747E-4</v>
      </c>
      <c r="W566" s="10">
        <f>+S566/SUM(Q$27:Q566)-1</f>
        <v>1.74460756458239E-3</v>
      </c>
      <c r="X566">
        <v>3.2869999999999999</v>
      </c>
      <c r="AC566">
        <f t="shared" si="188"/>
        <v>3866.4176651228718</v>
      </c>
      <c r="AD566">
        <f t="shared" si="189"/>
        <v>3772.5062457332906</v>
      </c>
      <c r="AE566" s="5">
        <f t="shared" si="176"/>
        <v>0</v>
      </c>
      <c r="AF566" s="6">
        <f>+AD566+SUM($D$18:$E$18)-SUM($AB$27:AB566)</f>
        <v>12306.939087838551</v>
      </c>
      <c r="AG566" s="10">
        <f t="shared" si="177"/>
        <v>5.598536783990582E-4</v>
      </c>
      <c r="AH566" s="10">
        <f>+AD566/SUM(AB$27:AB566)-1</f>
        <v>0.12761336649036581</v>
      </c>
      <c r="AI566" s="6">
        <f t="shared" si="178"/>
        <v>0</v>
      </c>
      <c r="AL566" s="6">
        <f t="shared" si="179"/>
        <v>0</v>
      </c>
      <c r="AM566" s="6">
        <f t="shared" si="180"/>
        <v>8229.8656229423741</v>
      </c>
      <c r="AN566" s="6">
        <f t="shared" si="181"/>
        <v>7986.0708186368429</v>
      </c>
      <c r="AO566" s="5">
        <f t="shared" si="182"/>
        <v>0</v>
      </c>
      <c r="AP566" s="6">
        <f>+AN566+SUM($D$16:$E$18)-SUM($AL$27:AL566)</f>
        <v>26951.606134426314</v>
      </c>
      <c r="AQ566" s="10">
        <f t="shared" si="190"/>
        <v>1.7584300674267084E-4</v>
      </c>
      <c r="AR566" s="10">
        <f>+AN566/SUM(AL$27:AL566)-1</f>
        <v>7.4195810708177268E-2</v>
      </c>
    </row>
    <row r="567" spans="1:44" x14ac:dyDescent="0.25">
      <c r="A567" s="1">
        <v>40990</v>
      </c>
      <c r="B567">
        <v>8.141</v>
      </c>
      <c r="G567">
        <f t="shared" si="183"/>
        <v>2394.7030598034453</v>
      </c>
      <c r="H567">
        <f t="shared" si="184"/>
        <v>2336.3058338399555</v>
      </c>
      <c r="I567" s="5">
        <f t="shared" si="173"/>
        <v>0</v>
      </c>
      <c r="J567" s="6">
        <f>+H567+SUM($D$16:$E$16)-SUM($F$27:F567)</f>
        <v>8025.9277285767957</v>
      </c>
      <c r="K567" s="10">
        <f t="shared" si="185"/>
        <v>-1.9271374944332953E-3</v>
      </c>
      <c r="L567" s="10">
        <f>+H567/SUM(F$27:F567)-1</f>
        <v>4.7493170923276207E-2</v>
      </c>
      <c r="M567">
        <v>5.9470000000000001</v>
      </c>
      <c r="R567">
        <f t="shared" si="186"/>
        <v>1934.6430226292803</v>
      </c>
      <c r="S567">
        <f t="shared" si="187"/>
        <v>1844.3940484311493</v>
      </c>
      <c r="T567" s="5">
        <f t="shared" si="174"/>
        <v>0</v>
      </c>
      <c r="U567" s="6">
        <f>+S567+SUM($D$17:$E$17)-SUM($Q$27:Q567)</f>
        <v>6585.8746273785173</v>
      </c>
      <c r="V567" s="10">
        <f t="shared" si="175"/>
        <v>-2.6301866029421195E-3</v>
      </c>
      <c r="W567" s="10">
        <f>+S567/SUM(Q$27:Q567)-1</f>
        <v>-7.6003363007542957E-3</v>
      </c>
      <c r="X567">
        <v>3.2839999999999998</v>
      </c>
      <c r="AC567">
        <f t="shared" si="188"/>
        <v>3862.888838534685</v>
      </c>
      <c r="AD567">
        <f t="shared" si="189"/>
        <v>3769.0631308147626</v>
      </c>
      <c r="AE567" s="5">
        <f t="shared" si="176"/>
        <v>0</v>
      </c>
      <c r="AF567" s="6">
        <f>+AD567+SUM($D$18:$E$18)-SUM($AB$27:AB567)</f>
        <v>12303.495972920024</v>
      </c>
      <c r="AG567" s="10">
        <f t="shared" si="177"/>
        <v>-2.7977020881897463E-4</v>
      </c>
      <c r="AH567" s="10">
        <f>+AD567/SUM(AB$27:AB567)-1</f>
        <v>0.12658420917382429</v>
      </c>
      <c r="AI567" s="6">
        <f t="shared" si="178"/>
        <v>0</v>
      </c>
      <c r="AL567" s="6">
        <f t="shared" si="179"/>
        <v>0</v>
      </c>
      <c r="AM567" s="6">
        <f t="shared" si="180"/>
        <v>8192.2349209674103</v>
      </c>
      <c r="AN567" s="6">
        <f t="shared" si="181"/>
        <v>7949.763013085867</v>
      </c>
      <c r="AO567" s="5">
        <f t="shared" si="182"/>
        <v>0</v>
      </c>
      <c r="AP567" s="6">
        <f>+AN567+SUM($D$16:$E$18)-SUM($AL$27:AL567)</f>
        <v>26915.298328875338</v>
      </c>
      <c r="AQ567" s="10">
        <f t="shared" si="190"/>
        <v>-1.3471481205937774E-3</v>
      </c>
      <c r="AR567" s="10">
        <f>+AN567/SUM(AL$27:AL567)-1</f>
        <v>6.9312095862092082E-2</v>
      </c>
    </row>
    <row r="568" spans="1:44" x14ac:dyDescent="0.25">
      <c r="A568" s="1">
        <v>40991</v>
      </c>
      <c r="B568">
        <v>8.1080000000000005</v>
      </c>
      <c r="G568">
        <f t="shared" si="183"/>
        <v>2384.9959966694919</v>
      </c>
      <c r="H568">
        <f t="shared" si="184"/>
        <v>2326.8354871360225</v>
      </c>
      <c r="I568" s="5">
        <f t="shared" si="173"/>
        <v>0</v>
      </c>
      <c r="J568" s="6">
        <f>+H568+SUM($D$16:$E$16)-SUM($F$27:F568)</f>
        <v>8016.4573818728632</v>
      </c>
      <c r="K568" s="10">
        <f t="shared" si="185"/>
        <v>-1.1799690981783018E-3</v>
      </c>
      <c r="L568" s="10">
        <f>+H568/SUM(F$27:F568)-1</f>
        <v>4.3247098617605229E-2</v>
      </c>
      <c r="M568">
        <v>5.9550000000000001</v>
      </c>
      <c r="R568">
        <f t="shared" si="186"/>
        <v>1937.2455355233501</v>
      </c>
      <c r="S568">
        <f t="shared" si="187"/>
        <v>1846.8751569543456</v>
      </c>
      <c r="T568" s="5">
        <f t="shared" si="174"/>
        <v>0</v>
      </c>
      <c r="U568" s="6">
        <f>+S568+SUM($D$17:$E$17)-SUM($Q$27:Q568)</f>
        <v>6588.3557359017132</v>
      </c>
      <c r="V568" s="10">
        <f t="shared" si="175"/>
        <v>3.7673181825859103E-4</v>
      </c>
      <c r="W568" s="10">
        <f>+S568/SUM(Q$27:Q568)-1</f>
        <v>-6.2653443199919279E-3</v>
      </c>
      <c r="X568">
        <v>3.2730000000000001</v>
      </c>
      <c r="AC568">
        <f t="shared" si="188"/>
        <v>3849.9498077113353</v>
      </c>
      <c r="AD568">
        <f t="shared" si="189"/>
        <v>3756.4383761134959</v>
      </c>
      <c r="AE568" s="5">
        <f t="shared" si="176"/>
        <v>0</v>
      </c>
      <c r="AF568" s="6">
        <f>+AD568+SUM($D$18:$E$18)-SUM($AB$27:AB568)</f>
        <v>12290.871218218757</v>
      </c>
      <c r="AG568" s="10">
        <f t="shared" si="177"/>
        <v>-1.0261111743404827E-3</v>
      </c>
      <c r="AH568" s="10">
        <f>+AD568/SUM(AB$27:AB568)-1</f>
        <v>0.12281063234650658</v>
      </c>
      <c r="AI568" s="6">
        <f t="shared" si="178"/>
        <v>0</v>
      </c>
      <c r="AL568" s="6">
        <f t="shared" si="179"/>
        <v>0</v>
      </c>
      <c r="AM568" s="6">
        <f t="shared" si="180"/>
        <v>8172.1913399041769</v>
      </c>
      <c r="AN568" s="6">
        <f t="shared" si="181"/>
        <v>7930.149020203864</v>
      </c>
      <c r="AO568" s="5">
        <f t="shared" si="182"/>
        <v>0</v>
      </c>
      <c r="AP568" s="6">
        <f>+AN568+SUM($D$16:$E$18)-SUM($AL$27:AL568)</f>
        <v>26895.684335993334</v>
      </c>
      <c r="AQ568" s="10">
        <f t="shared" si="190"/>
        <v>-7.2873027979636351E-4</v>
      </c>
      <c r="AR568" s="10">
        <f>+AN568/SUM(AL$27:AL568)-1</f>
        <v>6.6673843652264475E-2</v>
      </c>
    </row>
    <row r="569" spans="1:44" x14ac:dyDescent="0.25">
      <c r="A569" s="1">
        <v>40994</v>
      </c>
      <c r="B569">
        <v>8.0980000000000008</v>
      </c>
      <c r="G569">
        <f t="shared" si="183"/>
        <v>2382.0544623864757</v>
      </c>
      <c r="H569">
        <f t="shared" si="184"/>
        <v>2323.9656851045274</v>
      </c>
      <c r="I569" s="5">
        <f t="shared" si="173"/>
        <v>0</v>
      </c>
      <c r="J569" s="6">
        <f>+H569+SUM($D$16:$E$16)-SUM($F$27:F569)</f>
        <v>8013.5875798413681</v>
      </c>
      <c r="K569" s="10">
        <f t="shared" si="185"/>
        <v>-3.5798880911963593E-4</v>
      </c>
      <c r="L569" s="10">
        <f>+H569/SUM(F$27:F569)-1</f>
        <v>4.1960410040128959E-2</v>
      </c>
      <c r="M569">
        <v>6.0069999999999997</v>
      </c>
      <c r="R569">
        <f t="shared" si="186"/>
        <v>1954.161869334805</v>
      </c>
      <c r="S569">
        <f t="shared" si="187"/>
        <v>1863.0023623551224</v>
      </c>
      <c r="T569" s="5">
        <f t="shared" si="174"/>
        <v>0</v>
      </c>
      <c r="U569" s="6">
        <f>+S569+SUM($D$17:$E$17)-SUM($Q$27:Q569)</f>
        <v>6604.48294130249</v>
      </c>
      <c r="V569" s="10">
        <f t="shared" si="175"/>
        <v>2.4478346414864571E-3</v>
      </c>
      <c r="W569" s="10">
        <f>+S569/SUM(Q$27:Q569)-1</f>
        <v>2.4121035549635739E-3</v>
      </c>
      <c r="X569">
        <v>3.2879999999999998</v>
      </c>
      <c r="AC569">
        <f t="shared" si="188"/>
        <v>3867.5939406522666</v>
      </c>
      <c r="AD569">
        <f t="shared" si="189"/>
        <v>3773.6539507061325</v>
      </c>
      <c r="AE569" s="5">
        <f t="shared" si="176"/>
        <v>0</v>
      </c>
      <c r="AF569" s="6">
        <f>+AD569+SUM($D$18:$E$18)-SUM($AB$27:AB569)</f>
        <v>12308.086792811393</v>
      </c>
      <c r="AG569" s="10">
        <f t="shared" si="177"/>
        <v>1.4006797636214596E-3</v>
      </c>
      <c r="AH569" s="10">
        <f>+AD569/SUM(AB$27:AB569)-1</f>
        <v>0.12795641892921261</v>
      </c>
      <c r="AI569" s="6">
        <f t="shared" si="178"/>
        <v>0</v>
      </c>
      <c r="AL569" s="6">
        <f t="shared" si="179"/>
        <v>0</v>
      </c>
      <c r="AM569" s="6">
        <f t="shared" si="180"/>
        <v>8203.8102723735465</v>
      </c>
      <c r="AN569" s="6">
        <f t="shared" si="181"/>
        <v>7960.6219981657823</v>
      </c>
      <c r="AO569" s="5">
        <f t="shared" si="182"/>
        <v>0</v>
      </c>
      <c r="AP569" s="6">
        <f>+AN569+SUM($D$16:$E$18)-SUM($AL$27:AL569)</f>
        <v>26926.157313955257</v>
      </c>
      <c r="AQ569" s="10">
        <f t="shared" si="190"/>
        <v>1.1330062318266609E-3</v>
      </c>
      <c r="AR569" s="10">
        <f>+AN569/SUM(AL$27:AL569)-1</f>
        <v>7.077272356578912E-2</v>
      </c>
    </row>
    <row r="570" spans="1:44" x14ac:dyDescent="0.25">
      <c r="A570" s="1">
        <v>40995</v>
      </c>
      <c r="B570">
        <v>8.1820000000000004</v>
      </c>
      <c r="G570">
        <f t="shared" si="183"/>
        <v>2406.7633503638112</v>
      </c>
      <c r="H570">
        <f t="shared" si="184"/>
        <v>2348.072022169084</v>
      </c>
      <c r="I570" s="5">
        <f t="shared" si="173"/>
        <v>0</v>
      </c>
      <c r="J570" s="6">
        <f>+H570+SUM($D$16:$E$16)-SUM($F$27:F570)</f>
        <v>8037.6939169059251</v>
      </c>
      <c r="K570" s="10">
        <f t="shared" si="185"/>
        <v>3.0081828924160003E-3</v>
      </c>
      <c r="L570" s="10">
        <f>+H570/SUM(F$27:F570)-1</f>
        <v>5.2768594090927934E-2</v>
      </c>
      <c r="M570">
        <v>5.9790000000000001</v>
      </c>
      <c r="R570">
        <f t="shared" si="186"/>
        <v>1945.0530742055601</v>
      </c>
      <c r="S570">
        <f t="shared" si="187"/>
        <v>1854.318482523935</v>
      </c>
      <c r="T570" s="5">
        <f t="shared" si="174"/>
        <v>0</v>
      </c>
      <c r="U570" s="6">
        <f>+S570+SUM($D$17:$E$17)-SUM($Q$27:Q570)</f>
        <v>6595.7990614713026</v>
      </c>
      <c r="V570" s="10">
        <f t="shared" si="175"/>
        <v>-1.3148462806802375E-3</v>
      </c>
      <c r="W570" s="10">
        <f>+S570/SUM(Q$27:Q570)-1</f>
        <v>-2.2603683777047134E-3</v>
      </c>
      <c r="X570">
        <v>3.2890000000000001</v>
      </c>
      <c r="AC570">
        <f t="shared" si="188"/>
        <v>3868.7702161816619</v>
      </c>
      <c r="AD570">
        <f t="shared" si="189"/>
        <v>3774.8016556789748</v>
      </c>
      <c r="AE570" s="5">
        <f t="shared" si="176"/>
        <v>0</v>
      </c>
      <c r="AF570" s="6">
        <f>+AD570+SUM($D$18:$E$18)-SUM($AB$27:AB570)</f>
        <v>12309.234497784237</v>
      </c>
      <c r="AG570" s="10">
        <f t="shared" si="177"/>
        <v>9.3248040265114795E-5</v>
      </c>
      <c r="AH570" s="10">
        <f>+AD570/SUM(AB$27:AB570)-1</f>
        <v>0.12829947136805964</v>
      </c>
      <c r="AI570" s="6">
        <f t="shared" si="178"/>
        <v>0</v>
      </c>
      <c r="AL570" s="6">
        <f t="shared" si="179"/>
        <v>0</v>
      </c>
      <c r="AM570" s="6">
        <f t="shared" si="180"/>
        <v>8220.586640751033</v>
      </c>
      <c r="AN570" s="6">
        <f t="shared" si="181"/>
        <v>7977.1921603719948</v>
      </c>
      <c r="AO570" s="5">
        <f t="shared" si="182"/>
        <v>0</v>
      </c>
      <c r="AP570" s="6">
        <f>+AN570+SUM($D$16:$E$18)-SUM($AL$27:AL570)</f>
        <v>26942.727476161468</v>
      </c>
      <c r="AQ570" s="10">
        <f t="shared" si="190"/>
        <v>6.1539275779320946E-4</v>
      </c>
      <c r="AR570" s="10">
        <f>+AN570/SUM(AL$27:AL570)-1</f>
        <v>7.3001554142038128E-2</v>
      </c>
    </row>
    <row r="571" spans="1:44" x14ac:dyDescent="0.25">
      <c r="A571" s="1">
        <v>40996</v>
      </c>
      <c r="B571">
        <v>8.1210000000000004</v>
      </c>
      <c r="G571">
        <f t="shared" si="183"/>
        <v>2388.819991237413</v>
      </c>
      <c r="H571">
        <f t="shared" si="184"/>
        <v>2330.5662297769654</v>
      </c>
      <c r="I571" s="5">
        <f t="shared" si="173"/>
        <v>0</v>
      </c>
      <c r="J571" s="6">
        <f>+H571+SUM($D$16:$E$16)-SUM($F$27:F571)</f>
        <v>8020.1881245138056</v>
      </c>
      <c r="K571" s="10">
        <f t="shared" si="185"/>
        <v>-2.1779620589058579E-3</v>
      </c>
      <c r="L571" s="10">
        <f>+H571/SUM(F$27:F571)-1</f>
        <v>4.491979376832389E-2</v>
      </c>
      <c r="M571">
        <v>5.9320000000000004</v>
      </c>
      <c r="R571">
        <f t="shared" si="186"/>
        <v>1929.7633109528988</v>
      </c>
      <c r="S571">
        <f t="shared" si="187"/>
        <v>1839.7419699501561</v>
      </c>
      <c r="T571" s="5">
        <f t="shared" si="174"/>
        <v>0</v>
      </c>
      <c r="U571" s="6">
        <f>+S571+SUM($D$17:$E$17)-SUM($Q$27:Q571)</f>
        <v>6581.2225488975228</v>
      </c>
      <c r="V571" s="10">
        <f t="shared" si="175"/>
        <v>-2.2099691694562607E-3</v>
      </c>
      <c r="W571" s="10">
        <f>+S571/SUM(Q$27:Q571)-1</f>
        <v>-1.0103446264683735E-2</v>
      </c>
      <c r="X571">
        <v>3.282</v>
      </c>
      <c r="AC571">
        <f t="shared" si="188"/>
        <v>3860.5362874758935</v>
      </c>
      <c r="AD571">
        <f t="shared" si="189"/>
        <v>3766.767720869077</v>
      </c>
      <c r="AE571" s="5">
        <f t="shared" si="176"/>
        <v>0</v>
      </c>
      <c r="AF571" s="6">
        <f>+AD571+SUM($D$18:$E$18)-SUM($AB$27:AB571)</f>
        <v>12301.200562974338</v>
      </c>
      <c r="AG571" s="10">
        <f t="shared" si="177"/>
        <v>-6.526754211518826E-4</v>
      </c>
      <c r="AH571" s="10">
        <f>+AD571/SUM(AB$27:AB571)-1</f>
        <v>0.12589810429613002</v>
      </c>
      <c r="AI571" s="6">
        <f t="shared" si="178"/>
        <v>0</v>
      </c>
      <c r="AL571" s="6">
        <f t="shared" si="179"/>
        <v>0</v>
      </c>
      <c r="AM571" s="6">
        <f t="shared" si="180"/>
        <v>8179.1195896662048</v>
      </c>
      <c r="AN571" s="6">
        <f t="shared" si="181"/>
        <v>7937.0759205961986</v>
      </c>
      <c r="AO571" s="5">
        <f t="shared" si="182"/>
        <v>0</v>
      </c>
      <c r="AP571" s="6">
        <f>+AN571+SUM($D$16:$E$18)-SUM($AL$27:AL571)</f>
        <v>26902.611236385666</v>
      </c>
      <c r="AQ571" s="10">
        <f t="shared" si="190"/>
        <v>-1.4889450153587891E-3</v>
      </c>
      <c r="AR571" s="10">
        <f>+AN571/SUM(AL$27:AL571)-1</f>
        <v>6.7605571851477864E-2</v>
      </c>
    </row>
    <row r="572" spans="1:44" x14ac:dyDescent="0.25">
      <c r="A572" s="1">
        <v>40997</v>
      </c>
      <c r="B572">
        <v>8.0449999999999999</v>
      </c>
      <c r="G572">
        <f t="shared" si="183"/>
        <v>2366.46433068649</v>
      </c>
      <c r="H572">
        <f t="shared" si="184"/>
        <v>2308.7557343376043</v>
      </c>
      <c r="I572" s="5">
        <f t="shared" si="173"/>
        <v>0</v>
      </c>
      <c r="J572" s="6">
        <f>+H572+SUM($D$16:$E$16)-SUM($F$27:F572)</f>
        <v>7998.3776290744454</v>
      </c>
      <c r="K572" s="10">
        <f t="shared" si="185"/>
        <v>-2.7194493571411904E-3</v>
      </c>
      <c r="L572" s="10">
        <f>+H572/SUM(F$27:F572)-1</f>
        <v>3.5140960579505442E-2</v>
      </c>
      <c r="M572">
        <v>5.8570000000000002</v>
      </c>
      <c r="R572">
        <f t="shared" si="186"/>
        <v>1905.3647525709926</v>
      </c>
      <c r="S572">
        <f t="shared" si="187"/>
        <v>1816.4815775451896</v>
      </c>
      <c r="T572" s="5">
        <f t="shared" si="174"/>
        <v>0</v>
      </c>
      <c r="U572" s="6">
        <f>+S572+SUM($D$17:$E$17)-SUM($Q$27:Q572)</f>
        <v>6557.9621564925574</v>
      </c>
      <c r="V572" s="10">
        <f t="shared" si="175"/>
        <v>-3.5343573678209284E-3</v>
      </c>
      <c r="W572" s="10">
        <f>+S572/SUM(Q$27:Q572)-1</f>
        <v>-2.2618996084331155E-2</v>
      </c>
      <c r="X572">
        <v>3.28</v>
      </c>
      <c r="AC572">
        <f t="shared" si="188"/>
        <v>3858.1837364171024</v>
      </c>
      <c r="AD572">
        <f t="shared" si="189"/>
        <v>3764.4723109233919</v>
      </c>
      <c r="AE572" s="5">
        <f t="shared" si="176"/>
        <v>0</v>
      </c>
      <c r="AF572" s="6">
        <f>+AD572+SUM($D$18:$E$18)-SUM($AB$27:AB572)</f>
        <v>12298.905153028654</v>
      </c>
      <c r="AG572" s="10">
        <f t="shared" si="177"/>
        <v>-1.8660048130525464E-4</v>
      </c>
      <c r="AH572" s="10">
        <f>+AD572/SUM(AB$27:AB572)-1</f>
        <v>0.12521199941843575</v>
      </c>
      <c r="AI572" s="6">
        <f t="shared" si="178"/>
        <v>0</v>
      </c>
      <c r="AL572" s="6">
        <f t="shared" si="179"/>
        <v>0</v>
      </c>
      <c r="AM572" s="6">
        <f t="shared" si="180"/>
        <v>8130.0128196745845</v>
      </c>
      <c r="AN572" s="6">
        <f t="shared" si="181"/>
        <v>7889.7096228061855</v>
      </c>
      <c r="AO572" s="5">
        <f t="shared" si="182"/>
        <v>0</v>
      </c>
      <c r="AP572" s="6">
        <f>+AN572+SUM($D$16:$E$18)-SUM($AL$27:AL572)</f>
        <v>26855.244938595657</v>
      </c>
      <c r="AQ572" s="10">
        <f t="shared" si="190"/>
        <v>-1.7606580035601782E-3</v>
      </c>
      <c r="AR572" s="10">
        <f>+AN572/SUM(AL$27:AL572)-1</f>
        <v>6.1234393857908076E-2</v>
      </c>
    </row>
    <row r="573" spans="1:44" x14ac:dyDescent="0.25">
      <c r="A573" s="1">
        <v>40998</v>
      </c>
      <c r="B573">
        <v>8.0779999999999994</v>
      </c>
      <c r="G573">
        <f t="shared" si="183"/>
        <v>2376.1713938204434</v>
      </c>
      <c r="H573">
        <f t="shared" si="184"/>
        <v>2318.2260810415373</v>
      </c>
      <c r="I573" s="5">
        <f t="shared" si="173"/>
        <v>0</v>
      </c>
      <c r="J573" s="6">
        <f>+H573+SUM($D$16:$E$16)-SUM($F$27:F573)</f>
        <v>8007.847975778378</v>
      </c>
      <c r="K573" s="10">
        <f t="shared" si="185"/>
        <v>1.1840334556731946E-3</v>
      </c>
      <c r="L573" s="10">
        <f>+H573/SUM(F$27:F573)-1</f>
        <v>3.9387032885176643E-2</v>
      </c>
      <c r="M573">
        <v>5.9039999999999999</v>
      </c>
      <c r="R573">
        <f t="shared" si="186"/>
        <v>1920.6545158236536</v>
      </c>
      <c r="S573">
        <f t="shared" si="187"/>
        <v>1831.0580901189685</v>
      </c>
      <c r="T573" s="5">
        <f t="shared" si="174"/>
        <v>0</v>
      </c>
      <c r="U573" s="6">
        <f>+S573+SUM($D$17:$E$17)-SUM($Q$27:Q573)</f>
        <v>6572.5386690663354</v>
      </c>
      <c r="V573" s="10">
        <f t="shared" si="175"/>
        <v>2.2227198367326118E-3</v>
      </c>
      <c r="W573" s="10">
        <f>+S573/SUM(Q$27:Q573)-1</f>
        <v>-1.4775918197352134E-2</v>
      </c>
      <c r="X573">
        <v>3.2890000000000001</v>
      </c>
      <c r="AC573">
        <f t="shared" si="188"/>
        <v>3868.7702161816624</v>
      </c>
      <c r="AD573">
        <f t="shared" si="189"/>
        <v>3774.8016556789748</v>
      </c>
      <c r="AE573" s="5">
        <f t="shared" si="176"/>
        <v>0</v>
      </c>
      <c r="AF573" s="6">
        <f>+AD573+SUM($D$18:$E$18)-SUM($AB$27:AB573)</f>
        <v>12309.234497784237</v>
      </c>
      <c r="AG573" s="10">
        <f t="shared" si="177"/>
        <v>8.3985888394622066E-4</v>
      </c>
      <c r="AH573" s="10">
        <f>+AD573/SUM(AB$27:AB573)-1</f>
        <v>0.12829947136805964</v>
      </c>
      <c r="AI573" s="6">
        <f t="shared" si="178"/>
        <v>0</v>
      </c>
      <c r="AL573" s="6">
        <f t="shared" si="179"/>
        <v>0</v>
      </c>
      <c r="AM573" s="6">
        <f t="shared" si="180"/>
        <v>8165.5961258257594</v>
      </c>
      <c r="AN573" s="6">
        <f t="shared" si="181"/>
        <v>7924.0858268394804</v>
      </c>
      <c r="AO573" s="5">
        <f t="shared" si="182"/>
        <v>0</v>
      </c>
      <c r="AP573" s="6">
        <f>+AN573+SUM($D$16:$E$18)-SUM($AL$27:AL573)</f>
        <v>26889.621142628952</v>
      </c>
      <c r="AQ573" s="10">
        <f t="shared" si="190"/>
        <v>1.2800555017054016E-3</v>
      </c>
      <c r="AR573" s="10">
        <f>+AN573/SUM(AL$27:AL573)-1</f>
        <v>6.5858291541665226E-2</v>
      </c>
    </row>
    <row r="574" spans="1:44" x14ac:dyDescent="0.25">
      <c r="A574" s="1">
        <v>41001</v>
      </c>
      <c r="B574">
        <v>8.1329999999999991</v>
      </c>
      <c r="G574">
        <f t="shared" si="183"/>
        <v>2392.3498323770323</v>
      </c>
      <c r="H574">
        <f t="shared" si="184"/>
        <v>2334.0099922147588</v>
      </c>
      <c r="I574" s="5">
        <f t="shared" si="173"/>
        <v>0</v>
      </c>
      <c r="J574" s="6">
        <f>+H574+SUM($D$16:$E$16)-SUM($F$27:F574)</f>
        <v>8023.631886951599</v>
      </c>
      <c r="K574" s="10">
        <f t="shared" si="185"/>
        <v>1.9710552973737361E-3</v>
      </c>
      <c r="L574" s="10">
        <f>+H574/SUM(F$27:F574)-1</f>
        <v>4.6463820061295014E-2</v>
      </c>
      <c r="M574">
        <v>5.9790000000000001</v>
      </c>
      <c r="R574">
        <f t="shared" si="186"/>
        <v>1945.0530742055598</v>
      </c>
      <c r="S574">
        <f t="shared" si="187"/>
        <v>1854.318482523935</v>
      </c>
      <c r="T574" s="5">
        <f t="shared" si="174"/>
        <v>0</v>
      </c>
      <c r="U574" s="6">
        <f>+S574+SUM($D$17:$E$17)-SUM($Q$27:Q574)</f>
        <v>6595.7990614713026</v>
      </c>
      <c r="V574" s="10">
        <f t="shared" si="175"/>
        <v>3.5390270907711407E-3</v>
      </c>
      <c r="W574" s="10">
        <f>+S574/SUM(Q$27:Q574)-1</f>
        <v>-2.2603683777047134E-3</v>
      </c>
      <c r="X574">
        <v>3.3170000000000002</v>
      </c>
      <c r="AC574">
        <f t="shared" si="188"/>
        <v>3901.7059310047348</v>
      </c>
      <c r="AD574">
        <f t="shared" si="189"/>
        <v>3806.9373949185647</v>
      </c>
      <c r="AE574" s="5">
        <f t="shared" si="176"/>
        <v>0</v>
      </c>
      <c r="AF574" s="6">
        <f>+AD574+SUM($D$18:$E$18)-SUM($AB$27:AB574)</f>
        <v>12341.370237023826</v>
      </c>
      <c r="AG574" s="10">
        <f t="shared" si="177"/>
        <v>2.6107016846070863E-3</v>
      </c>
      <c r="AH574" s="10">
        <f>+AD574/SUM(AB$27:AB574)-1</f>
        <v>0.1379049396557781</v>
      </c>
      <c r="AI574" s="6">
        <f t="shared" si="178"/>
        <v>0</v>
      </c>
      <c r="AL574" s="6">
        <f t="shared" si="179"/>
        <v>0</v>
      </c>
      <c r="AM574" s="6">
        <f t="shared" si="180"/>
        <v>8239.1088375873278</v>
      </c>
      <c r="AN574" s="6">
        <f t="shared" si="181"/>
        <v>7995.265869657258</v>
      </c>
      <c r="AO574" s="5">
        <f t="shared" si="182"/>
        <v>0</v>
      </c>
      <c r="AP574" s="6">
        <f>+AN574+SUM($D$16:$E$18)-SUM($AL$27:AL574)</f>
        <v>26960.801185446733</v>
      </c>
      <c r="AQ574" s="10">
        <f t="shared" si="190"/>
        <v>2.647119587153135E-3</v>
      </c>
      <c r="AR574" s="10">
        <f>+AN574/SUM(AL$27:AL574)-1</f>
        <v>7.5432624844902429E-2</v>
      </c>
    </row>
    <row r="575" spans="1:44" x14ac:dyDescent="0.25">
      <c r="A575" s="1">
        <v>41002</v>
      </c>
      <c r="B575">
        <v>8.1630000000000003</v>
      </c>
      <c r="G575">
        <f t="shared" si="183"/>
        <v>2401.1744352260812</v>
      </c>
      <c r="H575">
        <f t="shared" si="184"/>
        <v>2342.6193983092439</v>
      </c>
      <c r="I575" s="5">
        <f t="shared" si="173"/>
        <v>0</v>
      </c>
      <c r="J575" s="6">
        <f>+H575+SUM($D$16:$E$16)-SUM($F$27:F575)</f>
        <v>8032.2412930460841</v>
      </c>
      <c r="K575" s="10">
        <f t="shared" si="185"/>
        <v>1.073006116903974E-3</v>
      </c>
      <c r="L575" s="10">
        <f>+H575/SUM(F$27:F575)-1</f>
        <v>5.0323885793723377E-2</v>
      </c>
      <c r="M575">
        <v>5.9260000000000002</v>
      </c>
      <c r="R575">
        <f t="shared" si="186"/>
        <v>1927.811426282346</v>
      </c>
      <c r="S575">
        <f t="shared" si="187"/>
        <v>1837.8811385577585</v>
      </c>
      <c r="T575" s="5">
        <f t="shared" si="174"/>
        <v>0</v>
      </c>
      <c r="U575" s="6">
        <f>+S575+SUM($D$17:$E$17)-SUM($Q$27:Q575)</f>
        <v>6579.3617175051268</v>
      </c>
      <c r="V575" s="10">
        <f t="shared" si="175"/>
        <v>-2.492092893216391E-3</v>
      </c>
      <c r="W575" s="10">
        <f>+S575/SUM(Q$27:Q575)-1</f>
        <v>-1.1104690250255622E-2</v>
      </c>
      <c r="X575">
        <v>3.302</v>
      </c>
      <c r="AC575">
        <f t="shared" si="188"/>
        <v>3884.0617980638031</v>
      </c>
      <c r="AD575">
        <f t="shared" si="189"/>
        <v>3789.7218203259272</v>
      </c>
      <c r="AE575" s="5">
        <f t="shared" si="176"/>
        <v>0</v>
      </c>
      <c r="AF575" s="6">
        <f>+AD575+SUM($D$18:$E$18)-SUM($AB$27:AB575)</f>
        <v>12324.154662431189</v>
      </c>
      <c r="AG575" s="10">
        <f t="shared" si="177"/>
        <v>-1.3949483940600693E-3</v>
      </c>
      <c r="AH575" s="10">
        <f>+AD575/SUM(AB$27:AB575)-1</f>
        <v>0.13275915307307162</v>
      </c>
      <c r="AI575" s="6">
        <f t="shared" si="178"/>
        <v>0</v>
      </c>
      <c r="AL575" s="6">
        <f t="shared" si="179"/>
        <v>0</v>
      </c>
      <c r="AM575" s="6">
        <f t="shared" si="180"/>
        <v>8213.0476595722303</v>
      </c>
      <c r="AN575" s="6">
        <f t="shared" si="181"/>
        <v>7970.2223571929298</v>
      </c>
      <c r="AO575" s="5">
        <f t="shared" si="182"/>
        <v>0</v>
      </c>
      <c r="AP575" s="6">
        <f>+AN575+SUM($D$16:$E$18)-SUM($AL$27:AL575)</f>
        <v>26935.7576729824</v>
      </c>
      <c r="AQ575" s="10">
        <f t="shared" si="190"/>
        <v>-9.2888606284635689E-4</v>
      </c>
      <c r="AR575" s="10">
        <f>+AN575/SUM(AL$27:AL575)-1</f>
        <v>7.2064055145793393E-2</v>
      </c>
    </row>
    <row r="576" spans="1:44" x14ac:dyDescent="0.25">
      <c r="A576" s="1">
        <v>41003</v>
      </c>
      <c r="B576">
        <v>8.16</v>
      </c>
      <c r="G576">
        <f t="shared" si="183"/>
        <v>2400.2919749411762</v>
      </c>
      <c r="H576">
        <f t="shared" si="184"/>
        <v>2341.7584576997956</v>
      </c>
      <c r="I576" s="5">
        <f t="shared" si="173"/>
        <v>0</v>
      </c>
      <c r="J576" s="6">
        <f>+H576+SUM($D$16:$E$16)-SUM($F$27:F576)</f>
        <v>8031.3803524366367</v>
      </c>
      <c r="K576" s="10">
        <f t="shared" si="185"/>
        <v>-1.0718560088485152E-4</v>
      </c>
      <c r="L576" s="10">
        <f>+H576/SUM(F$27:F576)-1</f>
        <v>4.9937879220480763E-2</v>
      </c>
      <c r="M576">
        <v>5.79</v>
      </c>
      <c r="R576">
        <f t="shared" si="186"/>
        <v>1883.5687070831561</v>
      </c>
      <c r="S576">
        <f t="shared" si="187"/>
        <v>1795.7022936634189</v>
      </c>
      <c r="T576" s="5">
        <f t="shared" si="174"/>
        <v>0</v>
      </c>
      <c r="U576" s="6">
        <f>+S576+SUM($D$17:$E$17)-SUM($Q$27:Q576)</f>
        <v>6537.182872610786</v>
      </c>
      <c r="V576" s="10">
        <f t="shared" si="175"/>
        <v>-6.410780666173066E-3</v>
      </c>
      <c r="W576" s="10">
        <f>+S576/SUM(Q$27:Q576)-1</f>
        <v>-3.379955392321643E-2</v>
      </c>
      <c r="X576">
        <v>3.3090000000000002</v>
      </c>
      <c r="AC576">
        <f t="shared" si="188"/>
        <v>3892.2957267695715</v>
      </c>
      <c r="AD576">
        <f t="shared" si="189"/>
        <v>3797.755755135825</v>
      </c>
      <c r="AE576" s="5">
        <f t="shared" si="176"/>
        <v>0</v>
      </c>
      <c r="AF576" s="6">
        <f>+AD576+SUM($D$18:$E$18)-SUM($AB$27:AB576)</f>
        <v>12332.188597241087</v>
      </c>
      <c r="AG576" s="10">
        <f t="shared" si="177"/>
        <v>6.5188526352955023E-4</v>
      </c>
      <c r="AH576" s="10">
        <f>+AD576/SUM(AB$27:AB576)-1</f>
        <v>0.13516052014500146</v>
      </c>
      <c r="AI576" s="6">
        <f t="shared" si="178"/>
        <v>0</v>
      </c>
      <c r="AL576" s="6">
        <f t="shared" si="179"/>
        <v>0</v>
      </c>
      <c r="AM576" s="6">
        <f t="shared" si="180"/>
        <v>8176.1564087939041</v>
      </c>
      <c r="AN576" s="6">
        <f t="shared" si="181"/>
        <v>7935.2165064990395</v>
      </c>
      <c r="AO576" s="5">
        <f t="shared" si="182"/>
        <v>0</v>
      </c>
      <c r="AP576" s="6">
        <f>+AN576+SUM($D$16:$E$18)-SUM($AL$27:AL576)</f>
        <v>26900.751822288512</v>
      </c>
      <c r="AQ576" s="10">
        <f t="shared" si="190"/>
        <v>-1.2996051983716894E-3</v>
      </c>
      <c r="AR576" s="10">
        <f>+AN576/SUM(AL$27:AL576)-1</f>
        <v>6.7355464523493724E-2</v>
      </c>
    </row>
    <row r="577" spans="1:44" x14ac:dyDescent="0.25">
      <c r="A577" s="1">
        <v>41004</v>
      </c>
      <c r="B577">
        <v>8.1869999999999994</v>
      </c>
      <c r="G577">
        <f t="shared" si="183"/>
        <v>2408.2341175053198</v>
      </c>
      <c r="H577">
        <f t="shared" si="184"/>
        <v>2349.5069231848315</v>
      </c>
      <c r="I577" s="5">
        <f t="shared" si="173"/>
        <v>0</v>
      </c>
      <c r="J577" s="6">
        <f>+H577+SUM($D$16:$E$16)-SUM($F$27:F577)</f>
        <v>8039.1288179216726</v>
      </c>
      <c r="K577" s="10">
        <f t="shared" si="185"/>
        <v>9.6477381782644756E-4</v>
      </c>
      <c r="L577" s="10">
        <f>+H577/SUM(F$27:F577)-1</f>
        <v>5.3411938379666068E-2</v>
      </c>
      <c r="M577">
        <v>5.7939999999999996</v>
      </c>
      <c r="R577">
        <f t="shared" si="186"/>
        <v>1884.8699635301912</v>
      </c>
      <c r="S577">
        <f t="shared" si="187"/>
        <v>1796.9428479250171</v>
      </c>
      <c r="T577" s="5">
        <f t="shared" si="174"/>
        <v>0</v>
      </c>
      <c r="U577" s="6">
        <f>+S577+SUM($D$17:$E$17)-SUM($Q$27:Q577)</f>
        <v>6538.423426872384</v>
      </c>
      <c r="V577" s="10">
        <f t="shared" si="175"/>
        <v>1.8976893958333463E-4</v>
      </c>
      <c r="W577" s="10">
        <f>+S577/SUM(Q$27:Q577)-1</f>
        <v>-3.3132057932835357E-2</v>
      </c>
      <c r="X577">
        <v>3.3109999999999999</v>
      </c>
      <c r="AC577">
        <f t="shared" si="188"/>
        <v>3894.6482778283626</v>
      </c>
      <c r="AD577">
        <f t="shared" si="189"/>
        <v>3800.0511650815101</v>
      </c>
      <c r="AE577" s="5">
        <f t="shared" si="176"/>
        <v>0</v>
      </c>
      <c r="AF577" s="6">
        <f>+AD577+SUM($D$18:$E$18)-SUM($AB$27:AB577)</f>
        <v>12334.484007186771</v>
      </c>
      <c r="AG577" s="10">
        <f t="shared" si="177"/>
        <v>1.8613159599234486E-4</v>
      </c>
      <c r="AH577" s="10">
        <f>+AD577/SUM(AB$27:AB577)-1</f>
        <v>0.13584662502269573</v>
      </c>
      <c r="AI577" s="6">
        <f t="shared" si="178"/>
        <v>0</v>
      </c>
      <c r="AL577" s="6">
        <f t="shared" si="179"/>
        <v>0</v>
      </c>
      <c r="AM577" s="6">
        <f t="shared" si="180"/>
        <v>8187.7523588638733</v>
      </c>
      <c r="AN577" s="6">
        <f t="shared" si="181"/>
        <v>7946.5009361913581</v>
      </c>
      <c r="AO577" s="5">
        <f t="shared" si="182"/>
        <v>0</v>
      </c>
      <c r="AP577" s="6">
        <f>+AN577+SUM($D$16:$E$18)-SUM($AL$27:AL577)</f>
        <v>26912.036251980826</v>
      </c>
      <c r="AQ577" s="10">
        <f t="shared" si="190"/>
        <v>4.1948380353318271E-4</v>
      </c>
      <c r="AR577" s="10">
        <f>+AN577/SUM(AL$27:AL577)-1</f>
        <v>6.8873318218634072E-2</v>
      </c>
    </row>
    <row r="578" spans="1:44" x14ac:dyDescent="0.25">
      <c r="A578" s="1">
        <v>41009</v>
      </c>
      <c r="B578">
        <v>8.0350000000000001</v>
      </c>
      <c r="C578">
        <f>+$C$16</f>
        <v>60</v>
      </c>
      <c r="D578" s="7">
        <f>+$H$16</f>
        <v>0.66694736842105262</v>
      </c>
      <c r="E578" s="7">
        <f>+$J$16</f>
        <v>0.46199999999999997</v>
      </c>
      <c r="F578" s="6">
        <f>+C578-D578-E578</f>
        <v>58.871052631578941</v>
      </c>
      <c r="G578">
        <f t="shared" si="183"/>
        <v>2422.3938490350538</v>
      </c>
      <c r="H578">
        <f t="shared" si="184"/>
        <v>2364.7569849376891</v>
      </c>
      <c r="I578" s="5">
        <f t="shared" si="173"/>
        <v>245040</v>
      </c>
      <c r="J578" s="6">
        <f>+H578+SUM($D$16:$E$16)-SUM($F$27:F578)</f>
        <v>7995.5078270429503</v>
      </c>
      <c r="K578" s="10">
        <f t="shared" si="185"/>
        <v>-5.426084326634717E-3</v>
      </c>
      <c r="L578" s="10">
        <f>+H578/SUM(F$27:F578)-1</f>
        <v>3.2983664876561569E-2</v>
      </c>
      <c r="M578">
        <v>5.6580000000000004</v>
      </c>
      <c r="N578">
        <f>+$C$17</f>
        <v>50</v>
      </c>
      <c r="O578" s="7">
        <f>+$H$17</f>
        <v>0.5557894736842105</v>
      </c>
      <c r="P578" s="7">
        <f>+$J$17</f>
        <v>0.38500000000000001</v>
      </c>
      <c r="Q578" s="6">
        <f>+N578-O578-P578</f>
        <v>49.059210526315795</v>
      </c>
      <c r="R578">
        <f t="shared" si="186"/>
        <v>1890.6272443310015</v>
      </c>
      <c r="S578">
        <f t="shared" si="187"/>
        <v>1803.8232135569938</v>
      </c>
      <c r="T578" s="5">
        <f t="shared" si="174"/>
        <v>204200</v>
      </c>
      <c r="U578" s="6">
        <f>+S578+SUM($D$17:$E$17)-SUM($Q$27:Q578)</f>
        <v>6496.244581978046</v>
      </c>
      <c r="V578" s="10">
        <f t="shared" si="175"/>
        <v>-6.4509197616334779E-3</v>
      </c>
      <c r="W578" s="10">
        <f>+S578/SUM(Q$27:Q578)-1</f>
        <v>-5.4391161813378885E-2</v>
      </c>
      <c r="X578">
        <v>3.2589999999999999</v>
      </c>
      <c r="Y578">
        <f>+$C$18</f>
        <v>90</v>
      </c>
      <c r="Z578" s="7">
        <f>+$H$18</f>
        <v>1.0004210526315789</v>
      </c>
      <c r="AA578" s="7">
        <f>+$J$18</f>
        <v>0.69300000000000006</v>
      </c>
      <c r="AB578" s="6">
        <f>+Y578-Z578-AA578</f>
        <v>88.306578947368422</v>
      </c>
      <c r="AC578">
        <f t="shared" si="188"/>
        <v>3921.7885292471674</v>
      </c>
      <c r="AD578">
        <f t="shared" si="189"/>
        <v>3828.6770854410688</v>
      </c>
      <c r="AE578" s="5">
        <f t="shared" si="176"/>
        <v>367560</v>
      </c>
      <c r="AF578" s="6">
        <f>+AD578+SUM($D$18:$E$18)-SUM($AB$27:AB578)</f>
        <v>12274.803348598962</v>
      </c>
      <c r="AG578" s="10">
        <f t="shared" si="177"/>
        <v>-4.8385208941886804E-3</v>
      </c>
      <c r="AH578" s="10">
        <f>+AD578/SUM(AB$27:AB578)-1</f>
        <v>0.11497316991102746</v>
      </c>
      <c r="AI578" s="6">
        <f t="shared" si="178"/>
        <v>200</v>
      </c>
      <c r="AL578" s="6">
        <f t="shared" si="179"/>
        <v>196.23684210526315</v>
      </c>
      <c r="AM578" s="6">
        <f t="shared" si="180"/>
        <v>8234.809622613222</v>
      </c>
      <c r="AN578" s="6">
        <f t="shared" si="181"/>
        <v>7997.2572839357517</v>
      </c>
      <c r="AO578" s="5">
        <f t="shared" si="182"/>
        <v>816800</v>
      </c>
      <c r="AP578" s="6">
        <f>+AN578+SUM($D$16:$E$18)-SUM($AL$27:AL578)</f>
        <v>26766.555757619961</v>
      </c>
      <c r="AQ578" s="10">
        <f t="shared" si="190"/>
        <v>-5.4057780317592341E-3</v>
      </c>
      <c r="AR578" s="10">
        <f>+AN578/SUM(AL$27:AL578)-1</f>
        <v>4.8036967027976107E-2</v>
      </c>
    </row>
    <row r="579" spans="1:44" x14ac:dyDescent="0.25">
      <c r="A579" s="1">
        <v>41010</v>
      </c>
      <c r="B579">
        <v>8.01</v>
      </c>
      <c r="G579">
        <f t="shared" si="183"/>
        <v>2414.8568426597112</v>
      </c>
      <c r="H579">
        <f t="shared" si="184"/>
        <v>2357.3993091911498</v>
      </c>
      <c r="I579" s="5">
        <f t="shared" si="173"/>
        <v>0</v>
      </c>
      <c r="J579" s="6">
        <f>+H579+SUM($D$16:$E$16)-SUM($F$27:F579)</f>
        <v>7988.1501512964123</v>
      </c>
      <c r="K579" s="10">
        <f t="shared" si="185"/>
        <v>-9.2022619522080795E-4</v>
      </c>
      <c r="L579" s="10">
        <f>+H579/SUM(F$27:F579)-1</f>
        <v>2.976965222915462E-2</v>
      </c>
      <c r="M579">
        <v>5.6970000000000001</v>
      </c>
      <c r="R579">
        <f t="shared" si="186"/>
        <v>1903.6591394403879</v>
      </c>
      <c r="S579">
        <f t="shared" si="187"/>
        <v>1816.2567775952975</v>
      </c>
      <c r="T579" s="5">
        <f t="shared" si="174"/>
        <v>0</v>
      </c>
      <c r="U579" s="6">
        <f>+S579+SUM($D$17:$E$17)-SUM($Q$27:Q579)</f>
        <v>6508.6781460163493</v>
      </c>
      <c r="V579" s="10">
        <f t="shared" si="175"/>
        <v>1.9139618099965894E-3</v>
      </c>
      <c r="W579" s="10">
        <f>+S579/SUM(Q$27:Q579)-1</f>
        <v>-4.7873179365645058E-2</v>
      </c>
      <c r="X579">
        <v>3.2610000000000001</v>
      </c>
      <c r="AC579">
        <f t="shared" si="188"/>
        <v>3924.195272744711</v>
      </c>
      <c r="AD579">
        <f t="shared" si="189"/>
        <v>3831.0266878255061</v>
      </c>
      <c r="AE579" s="5">
        <f t="shared" si="176"/>
        <v>0</v>
      </c>
      <c r="AF579" s="6">
        <f>+AD579+SUM($D$18:$E$18)-SUM($AB$27:AB579)</f>
        <v>12277.1529509834</v>
      </c>
      <c r="AG579" s="10">
        <f t="shared" si="177"/>
        <v>1.9141670279432255E-4</v>
      </c>
      <c r="AH579" s="10">
        <f>+AD579/SUM(AB$27:AB579)-1</f>
        <v>0.11565741242094507</v>
      </c>
      <c r="AI579" s="6">
        <f t="shared" si="178"/>
        <v>0</v>
      </c>
      <c r="AL579" s="6">
        <f t="shared" si="179"/>
        <v>0</v>
      </c>
      <c r="AM579" s="6">
        <f t="shared" si="180"/>
        <v>8242.7112548448094</v>
      </c>
      <c r="AN579" s="6">
        <f t="shared" si="181"/>
        <v>8004.6827746119534</v>
      </c>
      <c r="AO579" s="5">
        <f t="shared" si="182"/>
        <v>0</v>
      </c>
      <c r="AP579" s="6">
        <f>+AN579+SUM($D$16:$E$18)-SUM($AL$27:AL579)</f>
        <v>26773.981248296161</v>
      </c>
      <c r="AQ579" s="10">
        <f t="shared" si="190"/>
        <v>2.7741674137837791E-4</v>
      </c>
      <c r="AR579" s="10">
        <f>+AN579/SUM(AL$27:AL579)-1</f>
        <v>4.9010074238446055E-2</v>
      </c>
    </row>
    <row r="580" spans="1:44" x14ac:dyDescent="0.25">
      <c r="A580" s="1">
        <v>41011</v>
      </c>
      <c r="B580">
        <v>8.0429999999999993</v>
      </c>
      <c r="G580">
        <f t="shared" si="183"/>
        <v>2424.8056910751634</v>
      </c>
      <c r="H580">
        <f t="shared" si="184"/>
        <v>2367.1114411765816</v>
      </c>
      <c r="I580" s="5">
        <f t="shared" si="173"/>
        <v>0</v>
      </c>
      <c r="J580" s="6">
        <f>+H580+SUM($D$16:$E$16)-SUM($F$27:F580)</f>
        <v>7997.8622832818428</v>
      </c>
      <c r="K580" s="10">
        <f t="shared" si="185"/>
        <v>1.2158174047158798E-3</v>
      </c>
      <c r="L580" s="10">
        <f>+H580/SUM(F$27:F580)-1</f>
        <v>3.4012148923731722E-2</v>
      </c>
      <c r="M580">
        <v>5.7590000000000003</v>
      </c>
      <c r="R580">
        <f t="shared" si="186"/>
        <v>1924.3765111527459</v>
      </c>
      <c r="S580">
        <f t="shared" si="187"/>
        <v>1836.0229563228572</v>
      </c>
      <c r="T580" s="5">
        <f t="shared" si="174"/>
        <v>0</v>
      </c>
      <c r="U580" s="6">
        <f>+S580+SUM($D$17:$E$17)-SUM($Q$27:Q580)</f>
        <v>6528.4443247439085</v>
      </c>
      <c r="V580" s="10">
        <f t="shared" si="175"/>
        <v>3.0368960154616431E-3</v>
      </c>
      <c r="W580" s="10">
        <f>+S580/SUM(Q$27:Q580)-1</f>
        <v>-3.7511258551298998E-2</v>
      </c>
      <c r="X580">
        <v>3.2669999999999999</v>
      </c>
      <c r="AC580">
        <f t="shared" si="188"/>
        <v>3931.4155032373415</v>
      </c>
      <c r="AD580">
        <f t="shared" si="189"/>
        <v>3838.0754949788188</v>
      </c>
      <c r="AE580" s="5">
        <f t="shared" si="176"/>
        <v>0</v>
      </c>
      <c r="AF580" s="6">
        <f>+AD580+SUM($D$18:$E$18)-SUM($AB$27:AB580)</f>
        <v>12284.201758136713</v>
      </c>
      <c r="AG580" s="10">
        <f t="shared" si="177"/>
        <v>5.7414020835744317E-4</v>
      </c>
      <c r="AH580" s="10">
        <f>+AD580/SUM(AB$27:AB580)-1</f>
        <v>0.11771013995069834</v>
      </c>
      <c r="AI580" s="6">
        <f t="shared" si="178"/>
        <v>0</v>
      </c>
      <c r="AL580" s="6">
        <f t="shared" si="179"/>
        <v>0</v>
      </c>
      <c r="AM580" s="6">
        <f t="shared" si="180"/>
        <v>8280.5977054652503</v>
      </c>
      <c r="AN580" s="6">
        <f t="shared" si="181"/>
        <v>8041.2098924782576</v>
      </c>
      <c r="AO580" s="5">
        <f t="shared" si="182"/>
        <v>0</v>
      </c>
      <c r="AP580" s="6">
        <f>+AN580+SUM($D$16:$E$18)-SUM($AL$27:AL580)</f>
        <v>26810.508366162463</v>
      </c>
      <c r="AQ580" s="10">
        <f t="shared" si="190"/>
        <v>1.3642766657508965E-3</v>
      </c>
      <c r="AR580" s="10">
        <f>+AN580/SUM(AL$27:AL580)-1</f>
        <v>5.3796936591839595E-2</v>
      </c>
    </row>
    <row r="581" spans="1:44" x14ac:dyDescent="0.25">
      <c r="A581" s="1">
        <v>41012</v>
      </c>
      <c r="B581">
        <v>8.11</v>
      </c>
      <c r="G581">
        <f t="shared" si="183"/>
        <v>2445.004868161081</v>
      </c>
      <c r="H581">
        <f t="shared" si="184"/>
        <v>2386.8300121773068</v>
      </c>
      <c r="I581" s="5">
        <f t="shared" si="173"/>
        <v>0</v>
      </c>
      <c r="J581" s="6">
        <f>+H581+SUM($D$16:$E$16)-SUM($F$27:F581)</f>
        <v>8017.580854282568</v>
      </c>
      <c r="K581" s="10">
        <f t="shared" si="185"/>
        <v>2.4654801873675858E-3</v>
      </c>
      <c r="L581" s="10">
        <f>+H581/SUM(F$27:F581)-1</f>
        <v>4.2625702818782196E-2</v>
      </c>
      <c r="M581">
        <v>5.6710000000000003</v>
      </c>
      <c r="R581">
        <f t="shared" si="186"/>
        <v>1894.9712093674634</v>
      </c>
      <c r="S581">
        <f t="shared" si="187"/>
        <v>1807.9677349030949</v>
      </c>
      <c r="T581" s="5">
        <f t="shared" si="174"/>
        <v>0</v>
      </c>
      <c r="U581" s="6">
        <f>+S581+SUM($D$17:$E$17)-SUM($Q$27:Q581)</f>
        <v>6500.3891033241471</v>
      </c>
      <c r="V581" s="10">
        <f t="shared" si="175"/>
        <v>-4.2973823508652975E-3</v>
      </c>
      <c r="W581" s="10">
        <f>+S581/SUM(Q$27:Q581)-1</f>
        <v>-5.2218500997467721E-2</v>
      </c>
      <c r="X581">
        <v>3.2629999999999999</v>
      </c>
      <c r="AC581">
        <f t="shared" si="188"/>
        <v>3926.6020162422542</v>
      </c>
      <c r="AD581">
        <f t="shared" si="189"/>
        <v>3833.3762902099434</v>
      </c>
      <c r="AE581" s="5">
        <f t="shared" si="176"/>
        <v>0</v>
      </c>
      <c r="AF581" s="6">
        <f>+AD581+SUM($D$18:$E$18)-SUM($AB$27:AB581)</f>
        <v>12279.502553367838</v>
      </c>
      <c r="AG581" s="10">
        <f t="shared" si="177"/>
        <v>-3.8254050701846953E-4</v>
      </c>
      <c r="AH581" s="10">
        <f>+AD581/SUM(AB$27:AB581)-1</f>
        <v>0.1163416549308629</v>
      </c>
      <c r="AI581" s="6">
        <f t="shared" si="178"/>
        <v>0</v>
      </c>
      <c r="AL581" s="6">
        <f t="shared" si="179"/>
        <v>0</v>
      </c>
      <c r="AM581" s="6">
        <f t="shared" si="180"/>
        <v>8266.5780937707987</v>
      </c>
      <c r="AN581" s="6">
        <f t="shared" si="181"/>
        <v>8028.174037290345</v>
      </c>
      <c r="AO581" s="5">
        <f t="shared" si="182"/>
        <v>0</v>
      </c>
      <c r="AP581" s="6">
        <f>+AN581+SUM($D$16:$E$18)-SUM($AL$27:AL581)</f>
        <v>26797.472510974552</v>
      </c>
      <c r="AQ581" s="10">
        <f t="shared" si="190"/>
        <v>-4.8622185785796024E-4</v>
      </c>
      <c r="AR581" s="10">
        <f>+AN581/SUM(AL$27:AL581)-1</f>
        <v>5.2088593637662273E-2</v>
      </c>
    </row>
    <row r="582" spans="1:44" x14ac:dyDescent="0.25">
      <c r="A582" s="1">
        <v>41015</v>
      </c>
      <c r="B582">
        <v>8.077</v>
      </c>
      <c r="G582">
        <f t="shared" si="183"/>
        <v>2435.0560197456293</v>
      </c>
      <c r="H582">
        <f t="shared" si="184"/>
        <v>2377.117880191875</v>
      </c>
      <c r="I582" s="5">
        <f t="shared" si="173"/>
        <v>0</v>
      </c>
      <c r="J582" s="6">
        <f>+H582+SUM($D$16:$E$16)-SUM($F$27:F582)</f>
        <v>8007.8687222971375</v>
      </c>
      <c r="K582" s="10">
        <f t="shared" si="185"/>
        <v>-1.2113544174915392E-3</v>
      </c>
      <c r="L582" s="10">
        <f>+H582/SUM(F$27:F582)-1</f>
        <v>3.8383206124205094E-2</v>
      </c>
      <c r="M582">
        <v>5.6909999999999998</v>
      </c>
      <c r="R582">
        <f t="shared" si="186"/>
        <v>1901.6542325004818</v>
      </c>
      <c r="S582">
        <f t="shared" si="187"/>
        <v>1814.3439215894043</v>
      </c>
      <c r="T582" s="5">
        <f t="shared" si="174"/>
        <v>0</v>
      </c>
      <c r="U582" s="6">
        <f>+S582+SUM($D$17:$E$17)-SUM($Q$27:Q582)</f>
        <v>6506.7652900104567</v>
      </c>
      <c r="V582" s="10">
        <f t="shared" si="175"/>
        <v>9.8089307962334615E-4</v>
      </c>
      <c r="W582" s="10">
        <f>+S582/SUM(Q$27:Q582)-1</f>
        <v>-4.8875945896065809E-2</v>
      </c>
      <c r="X582">
        <v>3.28</v>
      </c>
      <c r="AC582">
        <f t="shared" si="188"/>
        <v>3947.0593359713744</v>
      </c>
      <c r="AD582">
        <f t="shared" si="189"/>
        <v>3853.3479104776629</v>
      </c>
      <c r="AE582" s="5">
        <f t="shared" si="176"/>
        <v>0</v>
      </c>
      <c r="AF582" s="6">
        <f>+AD582+SUM($D$18:$E$18)-SUM($AB$27:AB582)</f>
        <v>12299.474173635557</v>
      </c>
      <c r="AG582" s="10">
        <f t="shared" si="177"/>
        <v>1.6264193261021909E-3</v>
      </c>
      <c r="AH582" s="10">
        <f>+AD582/SUM(AB$27:AB582)-1</f>
        <v>0.12215771626516392</v>
      </c>
      <c r="AI582" s="6">
        <f t="shared" si="178"/>
        <v>0</v>
      </c>
      <c r="AL582" s="6">
        <f t="shared" si="179"/>
        <v>0</v>
      </c>
      <c r="AM582" s="6">
        <f t="shared" si="180"/>
        <v>8283.7695882174849</v>
      </c>
      <c r="AN582" s="6">
        <f t="shared" si="181"/>
        <v>8044.8097122589425</v>
      </c>
      <c r="AO582" s="5">
        <f t="shared" si="182"/>
        <v>0</v>
      </c>
      <c r="AP582" s="6">
        <f>+AN582+SUM($D$16:$E$18)-SUM($AL$27:AL582)</f>
        <v>26814.108185943147</v>
      </c>
      <c r="AQ582" s="10">
        <f t="shared" si="190"/>
        <v>6.2079268713799429E-4</v>
      </c>
      <c r="AR582" s="10">
        <f>+AN582/SUM(AL$27:AL582)-1</f>
        <v>5.4268691353609677E-2</v>
      </c>
    </row>
    <row r="583" spans="1:44" x14ac:dyDescent="0.25">
      <c r="A583" s="1">
        <v>41016</v>
      </c>
      <c r="B583">
        <v>8.032</v>
      </c>
      <c r="G583">
        <f t="shared" si="183"/>
        <v>2421.489408270013</v>
      </c>
      <c r="H583">
        <f t="shared" si="184"/>
        <v>2363.8740638481045</v>
      </c>
      <c r="I583" s="5">
        <f t="shared" si="173"/>
        <v>0</v>
      </c>
      <c r="J583" s="6">
        <f>+H583+SUM($D$16:$E$16)-SUM($F$27:F583)</f>
        <v>7994.6249059533666</v>
      </c>
      <c r="K583" s="10">
        <f t="shared" si="185"/>
        <v>-1.6538503318486164E-3</v>
      </c>
      <c r="L583" s="10">
        <f>+H583/SUM(F$27:F583)-1</f>
        <v>3.2597983358872762E-2</v>
      </c>
      <c r="M583">
        <v>5.7990000000000004</v>
      </c>
      <c r="R583">
        <f t="shared" si="186"/>
        <v>1937.742557418783</v>
      </c>
      <c r="S583">
        <f t="shared" si="187"/>
        <v>1848.7753296954763</v>
      </c>
      <c r="T583" s="5">
        <f t="shared" si="174"/>
        <v>0</v>
      </c>
      <c r="U583" s="6">
        <f>+S583+SUM($D$17:$E$17)-SUM($Q$27:Q583)</f>
        <v>6541.1966981165278</v>
      </c>
      <c r="V583" s="10">
        <f t="shared" si="175"/>
        <v>5.2916321046545534E-3</v>
      </c>
      <c r="W583" s="10">
        <f>+S583/SUM(Q$27:Q583)-1</f>
        <v>-3.0826148348495064E-2</v>
      </c>
      <c r="X583">
        <v>3.3029999999999999</v>
      </c>
      <c r="AC583">
        <f t="shared" si="188"/>
        <v>3974.736886193125</v>
      </c>
      <c r="AD583">
        <f t="shared" si="189"/>
        <v>3880.3683378986957</v>
      </c>
      <c r="AE583" s="5">
        <f t="shared" si="176"/>
        <v>0</v>
      </c>
      <c r="AF583" s="6">
        <f>+AD583+SUM($D$18:$E$18)-SUM($AB$27:AB583)</f>
        <v>12326.494601056589</v>
      </c>
      <c r="AG583" s="10">
        <f t="shared" si="177"/>
        <v>2.1968766338769097E-3</v>
      </c>
      <c r="AH583" s="10">
        <f>+AD583/SUM(AB$27:AB583)-1</f>
        <v>0.13002650512921865</v>
      </c>
      <c r="AI583" s="6">
        <f t="shared" si="178"/>
        <v>0</v>
      </c>
      <c r="AL583" s="6">
        <f t="shared" si="179"/>
        <v>0</v>
      </c>
      <c r="AM583" s="6">
        <f t="shared" si="180"/>
        <v>8333.9688518819203</v>
      </c>
      <c r="AN583" s="6">
        <f t="shared" si="181"/>
        <v>8093.0177314422763</v>
      </c>
      <c r="AO583" s="5">
        <f t="shared" si="182"/>
        <v>0</v>
      </c>
      <c r="AP583" s="6">
        <f>+AN583+SUM($D$16:$E$18)-SUM($AL$27:AL583)</f>
        <v>26862.316205126484</v>
      </c>
      <c r="AQ583" s="10">
        <f t="shared" si="190"/>
        <v>1.7978602476367289E-3</v>
      </c>
      <c r="AR583" s="10">
        <f>+AN583/SUM(AL$27:AL583)-1</f>
        <v>6.0586330566345215E-2</v>
      </c>
    </row>
    <row r="584" spans="1:44" x14ac:dyDescent="0.25">
      <c r="A584" s="1">
        <v>41017</v>
      </c>
      <c r="B584">
        <v>8.0679999999999996</v>
      </c>
      <c r="G584">
        <f t="shared" si="183"/>
        <v>2432.342697450506</v>
      </c>
      <c r="H584">
        <f t="shared" si="184"/>
        <v>2374.4691169231205</v>
      </c>
      <c r="I584" s="5">
        <f t="shared" si="173"/>
        <v>0</v>
      </c>
      <c r="J584" s="6">
        <f>+H584+SUM($D$16:$E$16)-SUM($F$27:F584)</f>
        <v>8005.2199590283826</v>
      </c>
      <c r="K584" s="10">
        <f t="shared" si="185"/>
        <v>1.3252720671268481E-3</v>
      </c>
      <c r="L584" s="10">
        <f>+H584/SUM(F$27:F584)-1</f>
        <v>3.722616157113845E-2</v>
      </c>
      <c r="M584">
        <v>5.7489999999999997</v>
      </c>
      <c r="R584">
        <f t="shared" si="186"/>
        <v>1921.0349995862359</v>
      </c>
      <c r="S584">
        <f t="shared" si="187"/>
        <v>1832.8348629797019</v>
      </c>
      <c r="T584" s="5">
        <f t="shared" si="174"/>
        <v>0</v>
      </c>
      <c r="U584" s="6">
        <f>+S584+SUM($D$17:$E$17)-SUM($Q$27:Q584)</f>
        <v>6525.2562314007537</v>
      </c>
      <c r="V584" s="10">
        <f t="shared" si="175"/>
        <v>-2.4369343182056857E-3</v>
      </c>
      <c r="W584" s="10">
        <f>+S584/SUM(Q$27:Q584)-1</f>
        <v>-3.9182536102000176E-2</v>
      </c>
      <c r="X584">
        <v>3.3010000000000002</v>
      </c>
      <c r="AC584">
        <f t="shared" si="188"/>
        <v>3972.3301426955818</v>
      </c>
      <c r="AD584">
        <f t="shared" si="189"/>
        <v>3878.0187355142584</v>
      </c>
      <c r="AE584" s="5">
        <f t="shared" si="176"/>
        <v>0</v>
      </c>
      <c r="AF584" s="6">
        <f>+AD584+SUM($D$18:$E$18)-SUM($AB$27:AB584)</f>
        <v>12324.144998672153</v>
      </c>
      <c r="AG584" s="10">
        <f t="shared" si="177"/>
        <v>-1.9061399533937262E-4</v>
      </c>
      <c r="AH584" s="10">
        <f>+AD584/SUM(AB$27:AB584)-1</f>
        <v>0.12934226261930082</v>
      </c>
      <c r="AI584" s="6">
        <f t="shared" si="178"/>
        <v>0</v>
      </c>
      <c r="AL584" s="6">
        <f t="shared" si="179"/>
        <v>0</v>
      </c>
      <c r="AM584" s="6">
        <f t="shared" si="180"/>
        <v>8325.7078397323239</v>
      </c>
      <c r="AN584" s="6">
        <f t="shared" si="181"/>
        <v>8085.3227154170818</v>
      </c>
      <c r="AO584" s="5">
        <f t="shared" si="182"/>
        <v>0</v>
      </c>
      <c r="AP584" s="6">
        <f>+AN584+SUM($D$16:$E$18)-SUM($AL$27:AL584)</f>
        <v>26854.62118910129</v>
      </c>
      <c r="AQ584" s="10">
        <f t="shared" si="190"/>
        <v>-2.8646137460497378E-4</v>
      </c>
      <c r="AR584" s="10">
        <f>+AN584/SUM(AL$27:AL584)-1</f>
        <v>5.9577902180218745E-2</v>
      </c>
    </row>
    <row r="585" spans="1:44" x14ac:dyDescent="0.25">
      <c r="A585" s="1">
        <v>41018</v>
      </c>
      <c r="B585">
        <v>8.06</v>
      </c>
      <c r="G585">
        <f t="shared" si="183"/>
        <v>2429.9308554103968</v>
      </c>
      <c r="H585">
        <f t="shared" si="184"/>
        <v>2372.1146606842285</v>
      </c>
      <c r="I585" s="5">
        <f t="shared" si="173"/>
        <v>0</v>
      </c>
      <c r="J585" s="6">
        <f>+H585+SUM($D$16:$E$16)-SUM($F$27:F585)</f>
        <v>8002.8655027894902</v>
      </c>
      <c r="K585" s="10">
        <f t="shared" si="185"/>
        <v>-2.9411512125121497E-4</v>
      </c>
      <c r="L585" s="10">
        <f>+H585/SUM(F$27:F585)-1</f>
        <v>3.6197677523968519E-2</v>
      </c>
      <c r="M585">
        <v>5.718</v>
      </c>
      <c r="R585">
        <f t="shared" si="186"/>
        <v>1910.676313730057</v>
      </c>
      <c r="S585">
        <f t="shared" si="187"/>
        <v>1822.9517736159221</v>
      </c>
      <c r="T585" s="5">
        <f t="shared" si="174"/>
        <v>0</v>
      </c>
      <c r="U585" s="6">
        <f>+S585+SUM($D$17:$E$17)-SUM($Q$27:Q585)</f>
        <v>6515.3731420369731</v>
      </c>
      <c r="V585" s="10">
        <f t="shared" si="175"/>
        <v>-1.5145902342074136E-3</v>
      </c>
      <c r="W585" s="10">
        <f>+S585/SUM(Q$27:Q585)-1</f>
        <v>-4.4363496509173261E-2</v>
      </c>
      <c r="X585">
        <v>3.294</v>
      </c>
      <c r="AC585">
        <f t="shared" si="188"/>
        <v>3963.9065404541793</v>
      </c>
      <c r="AD585">
        <f t="shared" si="189"/>
        <v>3869.7951271687266</v>
      </c>
      <c r="AE585" s="5">
        <f t="shared" si="176"/>
        <v>0</v>
      </c>
      <c r="AF585" s="6">
        <f>+AD585+SUM($D$18:$E$18)-SUM($AB$27:AB585)</f>
        <v>12315.921390326621</v>
      </c>
      <c r="AG585" s="10">
        <f t="shared" si="177"/>
        <v>-6.6727617586592736E-4</v>
      </c>
      <c r="AH585" s="10">
        <f>+AD585/SUM(AB$27:AB585)-1</f>
        <v>0.12694741383458852</v>
      </c>
      <c r="AI585" s="6">
        <f t="shared" si="178"/>
        <v>0</v>
      </c>
      <c r="AL585" s="6">
        <f t="shared" si="179"/>
        <v>0</v>
      </c>
      <c r="AM585" s="6">
        <f t="shared" si="180"/>
        <v>8304.5137095946338</v>
      </c>
      <c r="AN585" s="6">
        <f t="shared" si="181"/>
        <v>8064.861561468877</v>
      </c>
      <c r="AO585" s="5">
        <f t="shared" si="182"/>
        <v>0</v>
      </c>
      <c r="AP585" s="6">
        <f>+AN585+SUM($D$16:$E$18)-SUM($AL$27:AL585)</f>
        <v>26834.160035153083</v>
      </c>
      <c r="AQ585" s="10">
        <f t="shared" si="190"/>
        <v>-7.6192301519084626E-4</v>
      </c>
      <c r="AR585" s="10">
        <f>+AN585/SUM(AL$27:AL585)-1</f>
        <v>5.689647716606494E-2</v>
      </c>
    </row>
    <row r="586" spans="1:44" x14ac:dyDescent="0.25">
      <c r="A586" s="1">
        <v>41019</v>
      </c>
      <c r="B586">
        <v>8.0109999999999992</v>
      </c>
      <c r="G586">
        <f t="shared" si="183"/>
        <v>2415.1583229147254</v>
      </c>
      <c r="H586">
        <f t="shared" si="184"/>
        <v>2357.6936162210113</v>
      </c>
      <c r="I586" s="5">
        <f t="shared" si="173"/>
        <v>0</v>
      </c>
      <c r="J586" s="6">
        <f>+H586+SUM($D$16:$E$16)-SUM($F$27:F586)</f>
        <v>7988.444458326273</v>
      </c>
      <c r="K586" s="10">
        <f t="shared" si="185"/>
        <v>-1.80198510873264E-3</v>
      </c>
      <c r="L586" s="10">
        <f>+H586/SUM(F$27:F586)-1</f>
        <v>2.9898212735050889E-2</v>
      </c>
      <c r="M586">
        <v>5.7469999999999999</v>
      </c>
      <c r="R586">
        <f t="shared" si="186"/>
        <v>1920.3666972729343</v>
      </c>
      <c r="S586">
        <f t="shared" si="187"/>
        <v>1832.197244311071</v>
      </c>
      <c r="T586" s="5">
        <f t="shared" si="174"/>
        <v>0</v>
      </c>
      <c r="U586" s="6">
        <f>+S586+SUM($D$17:$E$17)-SUM($Q$27:Q586)</f>
        <v>6524.6186127321234</v>
      </c>
      <c r="V586" s="10">
        <f t="shared" si="175"/>
        <v>1.4190239750810907E-3</v>
      </c>
      <c r="W586" s="10">
        <f>+S586/SUM(Q$27:Q586)-1</f>
        <v>-3.9516791612140389E-2</v>
      </c>
      <c r="X586">
        <v>3.3010000000000002</v>
      </c>
      <c r="AC586">
        <f t="shared" si="188"/>
        <v>3972.3301426955818</v>
      </c>
      <c r="AD586">
        <f t="shared" si="189"/>
        <v>3878.0187355142584</v>
      </c>
      <c r="AE586" s="5">
        <f t="shared" si="176"/>
        <v>0</v>
      </c>
      <c r="AF586" s="6">
        <f>+AD586+SUM($D$18:$E$18)-SUM($AB$27:AB586)</f>
        <v>12324.144998672153</v>
      </c>
      <c r="AG586" s="10">
        <f t="shared" si="177"/>
        <v>6.6772173066897977E-4</v>
      </c>
      <c r="AH586" s="10">
        <f>+AD586/SUM(AB$27:AB586)-1</f>
        <v>0.12934226261930082</v>
      </c>
      <c r="AI586" s="6">
        <f t="shared" si="178"/>
        <v>0</v>
      </c>
      <c r="AL586" s="6">
        <f t="shared" si="179"/>
        <v>0</v>
      </c>
      <c r="AM586" s="6">
        <f t="shared" si="180"/>
        <v>8307.8551628832411</v>
      </c>
      <c r="AN586" s="6">
        <f t="shared" si="181"/>
        <v>8067.9095960463401</v>
      </c>
      <c r="AO586" s="5">
        <f t="shared" si="182"/>
        <v>0</v>
      </c>
      <c r="AP586" s="6">
        <f>+AN586+SUM($D$16:$E$18)-SUM($AL$27:AL586)</f>
        <v>26837.208069730546</v>
      </c>
      <c r="AQ586" s="10">
        <f t="shared" si="190"/>
        <v>1.1358785121173831E-4</v>
      </c>
      <c r="AR586" s="10">
        <f>+AN586/SUM(AL$27:AL586)-1</f>
        <v>5.7295920725343397E-2</v>
      </c>
    </row>
    <row r="587" spans="1:44" x14ac:dyDescent="0.25">
      <c r="A587" s="1">
        <v>41022</v>
      </c>
      <c r="B587">
        <v>7.9530000000000003</v>
      </c>
      <c r="G587">
        <f t="shared" si="183"/>
        <v>2397.6724681239311</v>
      </c>
      <c r="H587">
        <f t="shared" si="184"/>
        <v>2340.6238084890406</v>
      </c>
      <c r="I587" s="5">
        <f t="shared" si="173"/>
        <v>0</v>
      </c>
      <c r="J587" s="6">
        <f>+H587+SUM($D$16:$E$16)-SUM($F$27:F587)</f>
        <v>7971.3746505943027</v>
      </c>
      <c r="K587" s="10">
        <f t="shared" si="185"/>
        <v>-2.1368124696891089E-3</v>
      </c>
      <c r="L587" s="10">
        <f>+H587/SUM(F$27:F587)-1</f>
        <v>2.2441703393067058E-2</v>
      </c>
      <c r="M587">
        <v>5.62</v>
      </c>
      <c r="R587">
        <f t="shared" si="186"/>
        <v>1877.9295003782654</v>
      </c>
      <c r="S587">
        <f t="shared" si="187"/>
        <v>1791.7084588530049</v>
      </c>
      <c r="T587" s="5">
        <f t="shared" si="174"/>
        <v>0</v>
      </c>
      <c r="U587" s="6">
        <f>+S587+SUM($D$17:$E$17)-SUM($Q$27:Q587)</f>
        <v>6484.1298272740569</v>
      </c>
      <c r="V587" s="10">
        <f t="shared" si="175"/>
        <v>-6.2055405627934324E-3</v>
      </c>
      <c r="W587" s="10">
        <f>+S587/SUM(Q$27:Q587)-1</f>
        <v>-6.074201650604294E-2</v>
      </c>
      <c r="X587">
        <v>3.2839999999999998</v>
      </c>
      <c r="AC587">
        <f t="shared" si="188"/>
        <v>3951.8728229664612</v>
      </c>
      <c r="AD587">
        <f t="shared" si="189"/>
        <v>3858.0471152465384</v>
      </c>
      <c r="AE587" s="5">
        <f t="shared" si="176"/>
        <v>0</v>
      </c>
      <c r="AF587" s="6">
        <f>+AD587+SUM($D$18:$E$18)-SUM($AB$27:AB587)</f>
        <v>12304.173378404432</v>
      </c>
      <c r="AG587" s="10">
        <f t="shared" si="177"/>
        <v>-1.6205278556745695E-3</v>
      </c>
      <c r="AH587" s="10">
        <f>+AD587/SUM(AB$27:AB587)-1</f>
        <v>0.12352620128499958</v>
      </c>
      <c r="AI587" s="6">
        <f t="shared" si="178"/>
        <v>0</v>
      </c>
      <c r="AL587" s="6">
        <f t="shared" si="179"/>
        <v>0</v>
      </c>
      <c r="AM587" s="6">
        <f t="shared" si="180"/>
        <v>8227.4747914686577</v>
      </c>
      <c r="AN587" s="6">
        <f t="shared" si="181"/>
        <v>7990.3793825885841</v>
      </c>
      <c r="AO587" s="5">
        <f t="shared" si="182"/>
        <v>0</v>
      </c>
      <c r="AP587" s="6">
        <f>+AN587+SUM($D$16:$E$18)-SUM($AL$27:AL587)</f>
        <v>26759.677856272789</v>
      </c>
      <c r="AQ587" s="10">
        <f t="shared" si="190"/>
        <v>-2.8889075665513575E-3</v>
      </c>
      <c r="AR587" s="10">
        <f>+AN587/SUM(AL$27:AL587)-1</f>
        <v>4.7135621152574192E-2</v>
      </c>
    </row>
    <row r="588" spans="1:44" x14ac:dyDescent="0.25">
      <c r="A588" s="1">
        <v>41023</v>
      </c>
      <c r="B588">
        <v>7.9329999999999998</v>
      </c>
      <c r="G588">
        <f t="shared" si="183"/>
        <v>2391.6428630236569</v>
      </c>
      <c r="H588">
        <f t="shared" si="184"/>
        <v>2334.737667891809</v>
      </c>
      <c r="I588" s="5">
        <f t="shared" si="173"/>
        <v>0</v>
      </c>
      <c r="J588" s="6">
        <f>+H588+SUM($D$16:$E$16)-SUM($F$27:F588)</f>
        <v>7965.4885099970697</v>
      </c>
      <c r="K588" s="10">
        <f t="shared" si="185"/>
        <v>-7.3840972921701553E-4</v>
      </c>
      <c r="L588" s="10">
        <f>+H588/SUM(F$27:F588)-1</f>
        <v>1.9870493275141454E-2</v>
      </c>
      <c r="M588">
        <v>5.6829999999999998</v>
      </c>
      <c r="R588">
        <f t="shared" si="186"/>
        <v>1898.9810232472744</v>
      </c>
      <c r="S588">
        <f t="shared" si="187"/>
        <v>1811.7934469148802</v>
      </c>
      <c r="T588" s="5">
        <f t="shared" si="174"/>
        <v>0</v>
      </c>
      <c r="U588" s="6">
        <f>+S588+SUM($D$17:$E$17)-SUM($Q$27:Q588)</f>
        <v>6504.2148153359321</v>
      </c>
      <c r="V588" s="10">
        <f t="shared" si="175"/>
        <v>3.0975610601429171E-3</v>
      </c>
      <c r="W588" s="10">
        <f>+S588/SUM(Q$27:Q588)-1</f>
        <v>-5.0212967936626773E-2</v>
      </c>
      <c r="X588">
        <v>3.2869999999999999</v>
      </c>
      <c r="AC588">
        <f t="shared" si="188"/>
        <v>3955.4829382127764</v>
      </c>
      <c r="AD588">
        <f t="shared" si="189"/>
        <v>3861.5715188231948</v>
      </c>
      <c r="AE588" s="5">
        <f t="shared" si="176"/>
        <v>0</v>
      </c>
      <c r="AF588" s="6">
        <f>+AD588+SUM($D$18:$E$18)-SUM($AB$27:AB588)</f>
        <v>12307.697781981089</v>
      </c>
      <c r="AG588" s="10">
        <f t="shared" si="177"/>
        <v>2.8643968743513604E-4</v>
      </c>
      <c r="AH588" s="10">
        <f>+AD588/SUM(AB$27:AB588)-1</f>
        <v>0.12455256504987622</v>
      </c>
      <c r="AI588" s="6">
        <f t="shared" si="178"/>
        <v>0</v>
      </c>
      <c r="AL588" s="6">
        <f t="shared" si="179"/>
        <v>0</v>
      </c>
      <c r="AM588" s="6">
        <f t="shared" si="180"/>
        <v>8246.1068244837079</v>
      </c>
      <c r="AN588" s="6">
        <f t="shared" si="181"/>
        <v>8008.1026336298837</v>
      </c>
      <c r="AO588" s="5">
        <f t="shared" si="182"/>
        <v>0</v>
      </c>
      <c r="AP588" s="6">
        <f>+AN588+SUM($D$16:$E$18)-SUM($AL$27:AL588)</f>
        <v>26777.40110731409</v>
      </c>
      <c r="AQ588" s="10">
        <f t="shared" si="190"/>
        <v>6.6231182365106278E-4</v>
      </c>
      <c r="AR588" s="10">
        <f>+AN588/SUM(AL$27:AL588)-1</f>
        <v>4.9458245223267916E-2</v>
      </c>
    </row>
    <row r="589" spans="1:44" x14ac:dyDescent="0.25">
      <c r="A589" s="1">
        <v>41025</v>
      </c>
      <c r="B589">
        <v>7.9589999999999996</v>
      </c>
      <c r="G589">
        <f t="shared" si="183"/>
        <v>2399.4813496540132</v>
      </c>
      <c r="H589">
        <f t="shared" si="184"/>
        <v>2342.3896506682099</v>
      </c>
      <c r="I589" s="5">
        <f t="shared" si="173"/>
        <v>0</v>
      </c>
      <c r="J589" s="6">
        <f>+H589+SUM($D$16:$E$16)-SUM($F$27:F589)</f>
        <v>7973.140492773472</v>
      </c>
      <c r="K589" s="10">
        <f t="shared" si="185"/>
        <v>9.6064199537782002E-4</v>
      </c>
      <c r="L589" s="10">
        <f>+H589/SUM(F$27:F589)-1</f>
        <v>2.3213066428444673E-2</v>
      </c>
      <c r="M589">
        <v>5.7510000000000003</v>
      </c>
      <c r="R589">
        <f t="shared" si="186"/>
        <v>1921.7033018995385</v>
      </c>
      <c r="S589">
        <f t="shared" si="187"/>
        <v>1833.4724816483333</v>
      </c>
      <c r="T589" s="5">
        <f t="shared" si="174"/>
        <v>0</v>
      </c>
      <c r="U589" s="6">
        <f>+S589+SUM($D$17:$E$17)-SUM($Q$27:Q589)</f>
        <v>6525.8938500693857</v>
      </c>
      <c r="V589" s="10">
        <f t="shared" si="175"/>
        <v>3.3330748366948715E-3</v>
      </c>
      <c r="W589" s="10">
        <f>+S589/SUM(Q$27:Q589)-1</f>
        <v>-3.8848280591859852E-2</v>
      </c>
      <c r="X589">
        <v>3.3069999999999999</v>
      </c>
      <c r="AC589">
        <f t="shared" si="188"/>
        <v>3979.5503731882118</v>
      </c>
      <c r="AD589">
        <f t="shared" si="189"/>
        <v>3885.0675426675707</v>
      </c>
      <c r="AE589" s="5">
        <f t="shared" si="176"/>
        <v>0</v>
      </c>
      <c r="AF589" s="6">
        <f>+AD589+SUM($D$18:$E$18)-SUM($AB$27:AB589)</f>
        <v>12331.193805825464</v>
      </c>
      <c r="AG589" s="10">
        <f t="shared" si="177"/>
        <v>1.9090510882362466E-3</v>
      </c>
      <c r="AH589" s="10">
        <f>+AD589/SUM(AB$27:AB589)-1</f>
        <v>0.13139499014905409</v>
      </c>
      <c r="AI589" s="6">
        <f t="shared" si="178"/>
        <v>0</v>
      </c>
      <c r="AL589" s="6">
        <f t="shared" si="179"/>
        <v>0</v>
      </c>
      <c r="AM589" s="6">
        <f t="shared" si="180"/>
        <v>8300.7350247417635</v>
      </c>
      <c r="AN589" s="6">
        <f t="shared" si="181"/>
        <v>8060.9296749841142</v>
      </c>
      <c r="AO589" s="5">
        <f t="shared" si="182"/>
        <v>0</v>
      </c>
      <c r="AP589" s="6">
        <f>+AN589+SUM($D$16:$E$18)-SUM($AL$27:AL589)</f>
        <v>26830.228148668324</v>
      </c>
      <c r="AQ589" s="10">
        <f t="shared" si="190"/>
        <v>1.9728218262302644E-3</v>
      </c>
      <c r="AR589" s="10">
        <f>+AN589/SUM(AL$27:AL589)-1</f>
        <v>5.6381205212208352E-2</v>
      </c>
    </row>
    <row r="590" spans="1:44" x14ac:dyDescent="0.25">
      <c r="A590" s="1">
        <v>41026</v>
      </c>
      <c r="B590">
        <v>7.9630000000000001</v>
      </c>
      <c r="G590">
        <f t="shared" si="183"/>
        <v>2400.6872706740678</v>
      </c>
      <c r="H590">
        <f t="shared" si="184"/>
        <v>2343.5668787876562</v>
      </c>
      <c r="I590" s="5">
        <f t="shared" si="173"/>
        <v>0</v>
      </c>
      <c r="J590" s="6">
        <f>+H590+SUM($D$16:$E$16)-SUM($F$27:F590)</f>
        <v>7974.3177208929183</v>
      </c>
      <c r="K590" s="10">
        <f t="shared" si="185"/>
        <v>1.476492381531358E-4</v>
      </c>
      <c r="L590" s="10">
        <f>+H590/SUM(F$27:F590)-1</f>
        <v>2.3727308452029749E-2</v>
      </c>
      <c r="M590">
        <v>5.79</v>
      </c>
      <c r="R590">
        <f t="shared" si="186"/>
        <v>1934.7351970089251</v>
      </c>
      <c r="S590">
        <f t="shared" si="187"/>
        <v>1845.9060456866371</v>
      </c>
      <c r="T590" s="5">
        <f t="shared" si="174"/>
        <v>0</v>
      </c>
      <c r="U590" s="6">
        <f>+S590+SUM($D$17:$E$17)-SUM($Q$27:Q590)</f>
        <v>6538.327414107689</v>
      </c>
      <c r="V590" s="10">
        <f t="shared" si="175"/>
        <v>1.9052660561083012E-3</v>
      </c>
      <c r="W590" s="10">
        <f>+S590/SUM(Q$27:Q590)-1</f>
        <v>-3.2330298144125913E-2</v>
      </c>
      <c r="X590">
        <v>3.306</v>
      </c>
      <c r="AC590">
        <f t="shared" si="188"/>
        <v>3978.3470014394402</v>
      </c>
      <c r="AD590">
        <f t="shared" si="189"/>
        <v>3883.8927414753521</v>
      </c>
      <c r="AE590" s="5">
        <f t="shared" si="176"/>
        <v>0</v>
      </c>
      <c r="AF590" s="6">
        <f>+AD590+SUM($D$18:$E$18)-SUM($AB$27:AB590)</f>
        <v>12330.019004633246</v>
      </c>
      <c r="AG590" s="10">
        <f t="shared" si="177"/>
        <v>-9.5270677820558092E-5</v>
      </c>
      <c r="AH590" s="10">
        <f>+AD590/SUM(AB$27:AB590)-1</f>
        <v>0.13105286889409529</v>
      </c>
      <c r="AI590" s="6">
        <f t="shared" si="178"/>
        <v>0</v>
      </c>
      <c r="AL590" s="6">
        <f t="shared" si="179"/>
        <v>0</v>
      </c>
      <c r="AM590" s="6">
        <f t="shared" si="180"/>
        <v>8313.7694691224333</v>
      </c>
      <c r="AN590" s="6">
        <f t="shared" si="181"/>
        <v>8073.3656659496446</v>
      </c>
      <c r="AO590" s="5">
        <f t="shared" si="182"/>
        <v>0</v>
      </c>
      <c r="AP590" s="6">
        <f>+AN590+SUM($D$16:$E$18)-SUM($AL$27:AL590)</f>
        <v>26842.664139633856</v>
      </c>
      <c r="AQ590" s="10">
        <f t="shared" si="190"/>
        <v>4.635067169993512E-4</v>
      </c>
      <c r="AR590" s="10">
        <f>+AN590/SUM(AL$27:AL590)-1</f>
        <v>5.8010936230076471E-2</v>
      </c>
    </row>
    <row r="591" spans="1:44" x14ac:dyDescent="0.25">
      <c r="A591" s="1">
        <v>41029</v>
      </c>
      <c r="B591">
        <v>8.0280000000000005</v>
      </c>
      <c r="G591">
        <f t="shared" si="183"/>
        <v>2420.2834872499584</v>
      </c>
      <c r="H591">
        <f t="shared" si="184"/>
        <v>2362.6968357286582</v>
      </c>
      <c r="I591" s="5">
        <f t="shared" si="173"/>
        <v>0</v>
      </c>
      <c r="J591" s="6">
        <f>+H591+SUM($D$16:$E$16)-SUM($F$27:F591)</f>
        <v>7993.4476778339204</v>
      </c>
      <c r="K591" s="10">
        <f t="shared" si="185"/>
        <v>2.3989459174520444E-3</v>
      </c>
      <c r="L591" s="10">
        <f>+H591/SUM(F$27:F591)-1</f>
        <v>3.2083741335287685E-2</v>
      </c>
      <c r="M591">
        <v>5.75</v>
      </c>
      <c r="R591">
        <f t="shared" si="186"/>
        <v>1921.3691507428875</v>
      </c>
      <c r="S591">
        <f t="shared" si="187"/>
        <v>1833.1536723140177</v>
      </c>
      <c r="T591" s="5">
        <f t="shared" si="174"/>
        <v>0</v>
      </c>
      <c r="U591" s="6">
        <f>+S591+SUM($D$17:$E$17)-SUM($Q$27:Q591)</f>
        <v>6525.5750407350697</v>
      </c>
      <c r="V591" s="10">
        <f t="shared" si="175"/>
        <v>-1.9504029952833735E-3</v>
      </c>
      <c r="W591" s="10">
        <f>+S591/SUM(Q$27:Q591)-1</f>
        <v>-3.9015408346929958E-2</v>
      </c>
      <c r="X591">
        <v>3.306</v>
      </c>
      <c r="AC591">
        <f t="shared" si="188"/>
        <v>3978.3470014394402</v>
      </c>
      <c r="AD591">
        <f t="shared" si="189"/>
        <v>3883.8927414753521</v>
      </c>
      <c r="AE591" s="5">
        <f t="shared" si="176"/>
        <v>0</v>
      </c>
      <c r="AF591" s="6">
        <f>+AD591+SUM($D$18:$E$18)-SUM($AB$27:AB591)</f>
        <v>12330.019004633246</v>
      </c>
      <c r="AG591" s="10">
        <f t="shared" si="177"/>
        <v>0</v>
      </c>
      <c r="AH591" s="10">
        <f>+AD591/SUM(AB$27:AB591)-1</f>
        <v>0.13105286889409529</v>
      </c>
      <c r="AI591" s="6">
        <f t="shared" si="178"/>
        <v>0</v>
      </c>
      <c r="AL591" s="6">
        <f t="shared" si="179"/>
        <v>0</v>
      </c>
      <c r="AM591" s="6">
        <f t="shared" si="180"/>
        <v>8319.9996394322861</v>
      </c>
      <c r="AN591" s="6">
        <f t="shared" si="181"/>
        <v>8079.7432495180274</v>
      </c>
      <c r="AO591" s="5">
        <f t="shared" si="182"/>
        <v>0</v>
      </c>
      <c r="AP591" s="6">
        <f>+AN591+SUM($D$16:$E$18)-SUM($AL$27:AL591)</f>
        <v>26849.041723202234</v>
      </c>
      <c r="AQ591" s="10">
        <f t="shared" si="190"/>
        <v>2.375913037246935E-4</v>
      </c>
      <c r="AR591" s="10">
        <f>+AN591/SUM(AL$27:AL591)-1</f>
        <v>5.8846715685790807E-2</v>
      </c>
    </row>
    <row r="592" spans="1:44" x14ac:dyDescent="0.25">
      <c r="A592" s="1">
        <v>41031</v>
      </c>
      <c r="B592">
        <v>8.1059999999999999</v>
      </c>
      <c r="G592">
        <f t="shared" si="183"/>
        <v>2443.7989471410265</v>
      </c>
      <c r="H592">
        <f t="shared" si="184"/>
        <v>2385.6527840578601</v>
      </c>
      <c r="I592" s="5">
        <f t="shared" si="173"/>
        <v>0</v>
      </c>
      <c r="J592" s="6">
        <f>+H592+SUM($D$16:$E$16)-SUM($F$27:F592)</f>
        <v>8016.4036261631218</v>
      </c>
      <c r="K592" s="10">
        <f t="shared" si="185"/>
        <v>2.8718456984286878E-3</v>
      </c>
      <c r="L592" s="10">
        <f>+H592/SUM(F$27:F592)-1</f>
        <v>4.2111460795196898E-2</v>
      </c>
      <c r="M592">
        <v>5.7489999999999997</v>
      </c>
      <c r="R592">
        <f t="shared" si="186"/>
        <v>1921.0349995862364</v>
      </c>
      <c r="S592">
        <f t="shared" si="187"/>
        <v>1832.8348629797022</v>
      </c>
      <c r="T592" s="5">
        <f t="shared" si="174"/>
        <v>0</v>
      </c>
      <c r="U592" s="6">
        <f>+S592+SUM($D$17:$E$17)-SUM($Q$27:Q592)</f>
        <v>6525.2562314007537</v>
      </c>
      <c r="V592" s="10">
        <f t="shared" si="175"/>
        <v>-4.8855362527633339E-5</v>
      </c>
      <c r="W592" s="10">
        <f>+S592/SUM(Q$27:Q592)-1</f>
        <v>-3.9182536102000065E-2</v>
      </c>
      <c r="X592">
        <v>3.3250000000000002</v>
      </c>
      <c r="AC592">
        <f t="shared" si="188"/>
        <v>4001.211064666104</v>
      </c>
      <c r="AD592">
        <f t="shared" si="189"/>
        <v>3906.2139641275094</v>
      </c>
      <c r="AE592" s="5">
        <f t="shared" si="176"/>
        <v>0</v>
      </c>
      <c r="AF592" s="6">
        <f>+AD592+SUM($D$18:$E$18)-SUM($AB$27:AB592)</f>
        <v>12352.340227285404</v>
      </c>
      <c r="AG592" s="10">
        <f t="shared" si="177"/>
        <v>1.8103153485626855E-3</v>
      </c>
      <c r="AH592" s="10">
        <f>+AD592/SUM(AB$27:AB592)-1</f>
        <v>0.13755317273831413</v>
      </c>
      <c r="AI592" s="6">
        <f t="shared" si="178"/>
        <v>0</v>
      </c>
      <c r="AL592" s="6">
        <f t="shared" si="179"/>
        <v>0</v>
      </c>
      <c r="AM592" s="6">
        <f t="shared" si="180"/>
        <v>8366.0450113933657</v>
      </c>
      <c r="AN592" s="6">
        <f t="shared" si="181"/>
        <v>8124.7016111650719</v>
      </c>
      <c r="AO592" s="5">
        <f t="shared" si="182"/>
        <v>0</v>
      </c>
      <c r="AP592" s="6">
        <f>+AN592+SUM($D$16:$E$18)-SUM($AL$27:AL592)</f>
        <v>26894.000084849282</v>
      </c>
      <c r="AQ592" s="10">
        <f t="shared" si="190"/>
        <v>1.6744866394318159E-3</v>
      </c>
      <c r="AR592" s="10">
        <f>+AN592/SUM(AL$27:AL592)-1</f>
        <v>6.4738488741255873E-2</v>
      </c>
    </row>
    <row r="593" spans="1:44" x14ac:dyDescent="0.25">
      <c r="A593" s="1">
        <v>41032</v>
      </c>
      <c r="B593">
        <v>8.0609999999999999</v>
      </c>
      <c r="G593">
        <f t="shared" si="183"/>
        <v>2430.2323356654101</v>
      </c>
      <c r="H593">
        <f t="shared" si="184"/>
        <v>2372.4089677140896</v>
      </c>
      <c r="I593" s="5">
        <f t="shared" si="173"/>
        <v>0</v>
      </c>
      <c r="J593" s="6">
        <f>+H593+SUM($D$16:$E$16)-SUM($F$27:F593)</f>
        <v>8003.1598098193508</v>
      </c>
      <c r="K593" s="10">
        <f t="shared" si="185"/>
        <v>-1.6520895106313382E-3</v>
      </c>
      <c r="L593" s="10">
        <f>+H593/SUM(F$27:F593)-1</f>
        <v>3.6326238029864566E-2</v>
      </c>
      <c r="M593">
        <v>5.7549999999999999</v>
      </c>
      <c r="R593">
        <f t="shared" si="186"/>
        <v>1923.0399065261422</v>
      </c>
      <c r="S593">
        <f t="shared" si="187"/>
        <v>1834.7477189855954</v>
      </c>
      <c r="T593" s="5">
        <f t="shared" si="174"/>
        <v>0</v>
      </c>
      <c r="U593" s="6">
        <f>+S593+SUM($D$17:$E$17)-SUM($Q$27:Q593)</f>
        <v>6527.169087406648</v>
      </c>
      <c r="V593" s="10">
        <f t="shared" si="175"/>
        <v>2.9314649694356376E-4</v>
      </c>
      <c r="W593" s="10">
        <f>+S593/SUM(Q$27:Q593)-1</f>
        <v>-3.8179769571579314E-2</v>
      </c>
      <c r="X593">
        <v>3.323</v>
      </c>
      <c r="AC593">
        <f t="shared" si="188"/>
        <v>3998.8043211685599</v>
      </c>
      <c r="AD593">
        <f t="shared" si="189"/>
        <v>3903.8643617430712</v>
      </c>
      <c r="AE593" s="5">
        <f t="shared" si="176"/>
        <v>0</v>
      </c>
      <c r="AF593" s="6">
        <f>+AD593+SUM($D$18:$E$18)-SUM($AB$27:AB593)</f>
        <v>12349.990624900965</v>
      </c>
      <c r="AG593" s="10">
        <f t="shared" si="177"/>
        <v>-1.9021516094963609E-4</v>
      </c>
      <c r="AH593" s="10">
        <f>+AD593/SUM(AB$27:AB593)-1</f>
        <v>0.1368689302283963</v>
      </c>
      <c r="AI593" s="6">
        <f t="shared" si="178"/>
        <v>0</v>
      </c>
      <c r="AL593" s="6">
        <f t="shared" si="179"/>
        <v>0</v>
      </c>
      <c r="AM593" s="6">
        <f t="shared" si="180"/>
        <v>8352.0765633601113</v>
      </c>
      <c r="AN593" s="6">
        <f t="shared" si="181"/>
        <v>8111.0210484427571</v>
      </c>
      <c r="AO593" s="5">
        <f t="shared" si="182"/>
        <v>0</v>
      </c>
      <c r="AP593" s="6">
        <f>+AN593+SUM($D$16:$E$18)-SUM($AL$27:AL593)</f>
        <v>26880.319522126967</v>
      </c>
      <c r="AQ593" s="10">
        <f t="shared" si="190"/>
        <v>-5.0868456455543942E-4</v>
      </c>
      <c r="AR593" s="10">
        <f>+AN593/SUM(AL$27:AL593)-1</f>
        <v>6.2945657154915402E-2</v>
      </c>
    </row>
    <row r="594" spans="1:44" x14ac:dyDescent="0.25">
      <c r="A594" s="1">
        <v>41033</v>
      </c>
      <c r="B594">
        <v>8.0020000000000007</v>
      </c>
      <c r="G594">
        <f t="shared" si="183"/>
        <v>2412.4450006196021</v>
      </c>
      <c r="H594">
        <f t="shared" si="184"/>
        <v>2355.0448529522573</v>
      </c>
      <c r="I594" s="5">
        <f t="shared" si="173"/>
        <v>0</v>
      </c>
      <c r="J594" s="6">
        <f>+H594+SUM($D$16:$E$16)-SUM($F$27:F594)</f>
        <v>7985.7956950575199</v>
      </c>
      <c r="K594" s="10">
        <f t="shared" si="185"/>
        <v>-2.1696573821412546E-3</v>
      </c>
      <c r="L594" s="10">
        <f>+H594/SUM(F$27:F594)-1</f>
        <v>2.8741168181984467E-2</v>
      </c>
      <c r="M594">
        <v>5.6680000000000001</v>
      </c>
      <c r="R594">
        <f t="shared" si="186"/>
        <v>1893.9687558975106</v>
      </c>
      <c r="S594">
        <f t="shared" si="187"/>
        <v>1807.0113069001486</v>
      </c>
      <c r="T594" s="5">
        <f t="shared" si="174"/>
        <v>0</v>
      </c>
      <c r="U594" s="6">
        <f>+S594+SUM($D$17:$E$17)-SUM($Q$27:Q594)</f>
        <v>6499.4326753212008</v>
      </c>
      <c r="V594" s="10">
        <f t="shared" si="175"/>
        <v>-4.2493785152526442E-3</v>
      </c>
      <c r="W594" s="10">
        <f>+S594/SUM(Q$27:Q594)-1</f>
        <v>-5.271988426267793E-2</v>
      </c>
      <c r="X594">
        <v>3.3069999999999999</v>
      </c>
      <c r="AC594">
        <f t="shared" si="188"/>
        <v>3979.5503731882118</v>
      </c>
      <c r="AD594">
        <f t="shared" si="189"/>
        <v>3885.0675426675707</v>
      </c>
      <c r="AE594" s="5">
        <f t="shared" si="176"/>
        <v>0</v>
      </c>
      <c r="AF594" s="6">
        <f>+AD594+SUM($D$18:$E$18)-SUM($AB$27:AB594)</f>
        <v>12331.193805825464</v>
      </c>
      <c r="AG594" s="10">
        <f t="shared" si="177"/>
        <v>-1.5220107971257724E-3</v>
      </c>
      <c r="AH594" s="10">
        <f>+AD594/SUM(AB$27:AB594)-1</f>
        <v>0.13139499014905409</v>
      </c>
      <c r="AI594" s="6">
        <f t="shared" si="178"/>
        <v>0</v>
      </c>
      <c r="AL594" s="6">
        <f t="shared" si="179"/>
        <v>0</v>
      </c>
      <c r="AM594" s="6">
        <f t="shared" si="180"/>
        <v>8285.964129705324</v>
      </c>
      <c r="AN594" s="6">
        <f t="shared" si="181"/>
        <v>8047.1237025199762</v>
      </c>
      <c r="AO594" s="5">
        <f t="shared" si="182"/>
        <v>0</v>
      </c>
      <c r="AP594" s="6">
        <f>+AN594+SUM($D$16:$E$18)-SUM($AL$27:AL594)</f>
        <v>26816.422176204182</v>
      </c>
      <c r="AQ594" s="10">
        <f t="shared" si="190"/>
        <v>-2.3771051482549543E-3</v>
      </c>
      <c r="AR594" s="10">
        <f>+AN594/SUM(AL$27:AL594)-1</f>
        <v>5.4571938735656245E-2</v>
      </c>
    </row>
    <row r="595" spans="1:44" x14ac:dyDescent="0.25">
      <c r="A595" s="1">
        <v>41037</v>
      </c>
      <c r="B595">
        <v>7.9039999999999999</v>
      </c>
      <c r="C595">
        <f>+$C$16</f>
        <v>60</v>
      </c>
      <c r="D595" s="7">
        <f>+$H$16</f>
        <v>0.66694736842105262</v>
      </c>
      <c r="E595" s="7">
        <f>+$J$16</f>
        <v>0.46199999999999997</v>
      </c>
      <c r="F595" s="6">
        <f>+C595-D595-E595</f>
        <v>58.871052631578941</v>
      </c>
      <c r="G595">
        <f t="shared" si="183"/>
        <v>2441.7709882598383</v>
      </c>
      <c r="H595">
        <f t="shared" si="184"/>
        <v>2385.0738166574024</v>
      </c>
      <c r="I595" s="5">
        <f t="shared" si="173"/>
        <v>243360</v>
      </c>
      <c r="J595" s="6">
        <f>+H595+SUM($D$16:$E$16)-SUM($F$27:F595)</f>
        <v>7956.9536061310855</v>
      </c>
      <c r="K595" s="10">
        <f t="shared" si="185"/>
        <v>-3.6116737802702747E-3</v>
      </c>
      <c r="L595" s="10">
        <f>+H595/SUM(F$27:F595)-1</f>
        <v>1.5737527391241235E-2</v>
      </c>
      <c r="M595">
        <v>5.6150000000000002</v>
      </c>
      <c r="N595">
        <f>+$C$17</f>
        <v>50</v>
      </c>
      <c r="O595" s="7">
        <f>+$H$17</f>
        <v>0.5557894736842105</v>
      </c>
      <c r="P595" s="7">
        <f>+$J$17</f>
        <v>0.38500000000000001</v>
      </c>
      <c r="Q595" s="6">
        <f>+N595-O595-P595</f>
        <v>49.059210526315795</v>
      </c>
      <c r="R595">
        <f t="shared" si="186"/>
        <v>1926.258744595011</v>
      </c>
      <c r="S595">
        <f t="shared" si="187"/>
        <v>1839.1736227077438</v>
      </c>
      <c r="T595" s="5">
        <f t="shared" si="174"/>
        <v>202800</v>
      </c>
      <c r="U595" s="6">
        <f>+S595+SUM($D$17:$E$17)-SUM($Q$27:Q595)</f>
        <v>6482.5357806024795</v>
      </c>
      <c r="V595" s="10">
        <f t="shared" si="175"/>
        <v>-2.5997491723978028E-3</v>
      </c>
      <c r="W595" s="10">
        <f>+S595/SUM(Q$27:Q595)-1</f>
        <v>-6.0033705200719933E-2</v>
      </c>
      <c r="X595">
        <v>3.3239999999999998</v>
      </c>
      <c r="Y595">
        <f>+$C$18</f>
        <v>90</v>
      </c>
      <c r="Z595" s="7">
        <f>+$H$18</f>
        <v>1.0004210526315789</v>
      </c>
      <c r="AA595" s="7">
        <f>+$J$18</f>
        <v>0.69300000000000006</v>
      </c>
      <c r="AB595" s="6">
        <f>+Y595-Z595-AA595</f>
        <v>88.306578947368422</v>
      </c>
      <c r="AC595">
        <f t="shared" si="188"/>
        <v>4088.3142718647005</v>
      </c>
      <c r="AD595">
        <f t="shared" si="189"/>
        <v>3993.3457418826588</v>
      </c>
      <c r="AE595" s="5">
        <f t="shared" si="176"/>
        <v>365040</v>
      </c>
      <c r="AF595" s="6">
        <f>+AD595+SUM($D$18:$E$18)-SUM($AB$27:AB595)</f>
        <v>12351.165426093183</v>
      </c>
      <c r="AG595" s="10">
        <f t="shared" si="177"/>
        <v>1.6196015229510419E-3</v>
      </c>
      <c r="AH595" s="10">
        <f>+AD595/SUM(AB$27:AB595)-1</f>
        <v>0.13377095544512874</v>
      </c>
      <c r="AI595" s="6">
        <f t="shared" si="178"/>
        <v>200</v>
      </c>
      <c r="AL595" s="6">
        <f t="shared" si="179"/>
        <v>196.23684210526315</v>
      </c>
      <c r="AM595" s="6">
        <f t="shared" si="180"/>
        <v>8456.3440047195509</v>
      </c>
      <c r="AN595" s="6">
        <f t="shared" si="181"/>
        <v>8217.5931812478048</v>
      </c>
      <c r="AO595" s="5">
        <f t="shared" si="182"/>
        <v>811200</v>
      </c>
      <c r="AP595" s="6">
        <f>+AN595+SUM($D$16:$E$18)-SUM($AL$27:AL595)</f>
        <v>26790.654812826753</v>
      </c>
      <c r="AQ595" s="10">
        <f t="shared" si="190"/>
        <v>-9.6087998645444372E-4</v>
      </c>
      <c r="AR595" s="10">
        <f>+AN595/SUM(AL$27:AL595)-1</f>
        <v>4.9911573905181639E-2</v>
      </c>
    </row>
    <row r="596" spans="1:44" x14ac:dyDescent="0.25">
      <c r="A596" s="1">
        <v>41038</v>
      </c>
      <c r="B596">
        <v>7.827</v>
      </c>
      <c r="G596">
        <f t="shared" si="183"/>
        <v>2417.983492549311</v>
      </c>
      <c r="H596">
        <f t="shared" si="184"/>
        <v>2361.8386592835891</v>
      </c>
      <c r="I596" s="5">
        <f t="shared" si="173"/>
        <v>0</v>
      </c>
      <c r="J596" s="6">
        <f>+H596+SUM($D$16:$E$16)-SUM($F$27:F596)</f>
        <v>7933.7184487572713</v>
      </c>
      <c r="K596" s="10">
        <f t="shared" si="185"/>
        <v>-2.9201071822149149E-3</v>
      </c>
      <c r="L596" s="10">
        <f>+H596/SUM(F$27:F596)-1</f>
        <v>5.8423110945400314E-3</v>
      </c>
      <c r="M596">
        <v>5.6059999999999999</v>
      </c>
      <c r="R596">
        <f t="shared" si="186"/>
        <v>1923.1712417096405</v>
      </c>
      <c r="S596">
        <f t="shared" si="187"/>
        <v>1836.2257041673395</v>
      </c>
      <c r="T596" s="5">
        <f t="shared" si="174"/>
        <v>0</v>
      </c>
      <c r="U596" s="6">
        <f>+S596+SUM($D$17:$E$17)-SUM($Q$27:Q596)</f>
        <v>6479.5878620620761</v>
      </c>
      <c r="V596" s="10">
        <f t="shared" si="175"/>
        <v>-4.5474774689624464E-4</v>
      </c>
      <c r="W596" s="10">
        <f>+S596/SUM(Q$27:Q596)-1</f>
        <v>-6.1540329715981557E-2</v>
      </c>
      <c r="X596">
        <v>3.319</v>
      </c>
      <c r="AC596">
        <f t="shared" si="188"/>
        <v>4082.1645813233881</v>
      </c>
      <c r="AD596">
        <f t="shared" si="189"/>
        <v>3987.3389041241112</v>
      </c>
      <c r="AE596" s="5">
        <f t="shared" si="176"/>
        <v>0</v>
      </c>
      <c r="AF596" s="6">
        <f>+AD596+SUM($D$18:$E$18)-SUM($AB$27:AB596)</f>
        <v>12345.158588334636</v>
      </c>
      <c r="AG596" s="10">
        <f t="shared" si="177"/>
        <v>-4.8633773019157722E-4</v>
      </c>
      <c r="AH596" s="10">
        <f>+AD596/SUM(AB$27:AB596)-1</f>
        <v>0.13206552380336434</v>
      </c>
      <c r="AI596" s="6">
        <f t="shared" si="178"/>
        <v>0</v>
      </c>
      <c r="AL596" s="6">
        <f t="shared" si="179"/>
        <v>0</v>
      </c>
      <c r="AM596" s="6">
        <f t="shared" si="180"/>
        <v>8423.3193155823392</v>
      </c>
      <c r="AN596" s="6">
        <f t="shared" si="181"/>
        <v>8185.4032675750404</v>
      </c>
      <c r="AO596" s="5">
        <f t="shared" si="182"/>
        <v>0</v>
      </c>
      <c r="AP596" s="6">
        <f>+AN596+SUM($D$16:$E$18)-SUM($AL$27:AL596)</f>
        <v>26758.464899153987</v>
      </c>
      <c r="AQ596" s="10">
        <f t="shared" si="190"/>
        <v>-1.2015351583476441E-3</v>
      </c>
      <c r="AR596" s="10">
        <f>+AN596/SUM(AL$27:AL596)-1</f>
        <v>4.5798865696996538E-2</v>
      </c>
    </row>
    <row r="597" spans="1:44" x14ac:dyDescent="0.25">
      <c r="A597" s="1">
        <v>41039</v>
      </c>
      <c r="B597">
        <v>7.8280000000000003</v>
      </c>
      <c r="G597">
        <f t="shared" si="183"/>
        <v>2418.2924210650326</v>
      </c>
      <c r="H597">
        <f t="shared" si="184"/>
        <v>2362.1404145741585</v>
      </c>
      <c r="I597" s="5">
        <f t="shared" si="173"/>
        <v>0</v>
      </c>
      <c r="J597" s="6">
        <f>+H597+SUM($D$16:$E$16)-SUM($F$27:F597)</f>
        <v>7934.0202040478407</v>
      </c>
      <c r="K597" s="10">
        <f t="shared" si="185"/>
        <v>3.8034534817210641E-5</v>
      </c>
      <c r="L597" s="10">
        <f>+H597/SUM(F$27:F597)-1</f>
        <v>5.9708203970947338E-3</v>
      </c>
      <c r="M597">
        <v>5.63</v>
      </c>
      <c r="R597">
        <f t="shared" si="186"/>
        <v>1931.404582737295</v>
      </c>
      <c r="S597">
        <f t="shared" si="187"/>
        <v>1844.0868202750839</v>
      </c>
      <c r="T597" s="5">
        <f t="shared" si="174"/>
        <v>0</v>
      </c>
      <c r="U597" s="6">
        <f>+S597+SUM($D$17:$E$17)-SUM($Q$27:Q597)</f>
        <v>6487.4489781698203</v>
      </c>
      <c r="V597" s="10">
        <f t="shared" si="175"/>
        <v>1.2132123639794212E-3</v>
      </c>
      <c r="W597" s="10">
        <f>+S597/SUM(Q$27:Q597)-1</f>
        <v>-5.7522664341950858E-2</v>
      </c>
      <c r="X597">
        <v>3.3260000000000001</v>
      </c>
      <c r="AC597">
        <f t="shared" si="188"/>
        <v>4090.7741480812265</v>
      </c>
      <c r="AD597">
        <f t="shared" si="189"/>
        <v>3995.7484769860785</v>
      </c>
      <c r="AE597" s="5">
        <f t="shared" si="176"/>
        <v>0</v>
      </c>
      <c r="AF597" s="6">
        <f>+AD597+SUM($D$18:$E$18)-SUM($AB$27:AB597)</f>
        <v>12353.568161196603</v>
      </c>
      <c r="AG597" s="10">
        <f t="shared" si="177"/>
        <v>6.8120411753258558E-4</v>
      </c>
      <c r="AH597" s="10">
        <f>+AD597/SUM(AB$27:AB597)-1</f>
        <v>0.13445312810183485</v>
      </c>
      <c r="AI597" s="6">
        <f t="shared" si="178"/>
        <v>0</v>
      </c>
      <c r="AL597" s="6">
        <f t="shared" si="179"/>
        <v>0</v>
      </c>
      <c r="AM597" s="6">
        <f t="shared" si="180"/>
        <v>8440.4711518835538</v>
      </c>
      <c r="AN597" s="6">
        <f t="shared" si="181"/>
        <v>8201.9757118353209</v>
      </c>
      <c r="AO597" s="5">
        <f t="shared" si="182"/>
        <v>0</v>
      </c>
      <c r="AP597" s="6">
        <f>+AN597+SUM($D$16:$E$18)-SUM($AL$27:AL597)</f>
        <v>26775.037343414268</v>
      </c>
      <c r="AQ597" s="10">
        <f t="shared" si="190"/>
        <v>6.1933464130836668E-4</v>
      </c>
      <c r="AR597" s="10">
        <f>+AN597/SUM(AL$27:AL597)-1</f>
        <v>4.7916225446134719E-2</v>
      </c>
    </row>
    <row r="598" spans="1:44" x14ac:dyDescent="0.25">
      <c r="A598" s="1">
        <v>41040</v>
      </c>
      <c r="B598">
        <v>7.7709999999999999</v>
      </c>
      <c r="G598">
        <f t="shared" si="183"/>
        <v>2400.6834956689281</v>
      </c>
      <c r="H598">
        <f t="shared" si="184"/>
        <v>2344.9403630117254</v>
      </c>
      <c r="I598" s="5">
        <f t="shared" si="173"/>
        <v>0</v>
      </c>
      <c r="J598" s="6">
        <f>+H598+SUM($D$16:$E$16)-SUM($F$27:F598)</f>
        <v>7916.8201524854076</v>
      </c>
      <c r="K598" s="10">
        <f t="shared" si="185"/>
        <v>-2.1678860300428093E-3</v>
      </c>
      <c r="L598" s="10">
        <f>+H598/SUM(F$27:F598)-1</f>
        <v>-1.3542098485150866E-3</v>
      </c>
      <c r="M598">
        <v>5.6520000000000001</v>
      </c>
      <c r="R598">
        <f t="shared" si="186"/>
        <v>1938.951812012645</v>
      </c>
      <c r="S598">
        <f t="shared" si="187"/>
        <v>1851.29284337385</v>
      </c>
      <c r="T598" s="5">
        <f t="shared" si="174"/>
        <v>0</v>
      </c>
      <c r="U598" s="6">
        <f>+S598+SUM($D$17:$E$17)-SUM($Q$27:Q598)</f>
        <v>6494.6550012685866</v>
      </c>
      <c r="V598" s="10">
        <f t="shared" si="175"/>
        <v>1.1107637413434457E-3</v>
      </c>
      <c r="W598" s="10">
        <f>+S598/SUM(Q$27:Q598)-1</f>
        <v>-5.3839804415755865E-2</v>
      </c>
      <c r="X598">
        <v>3.335</v>
      </c>
      <c r="AC598">
        <f t="shared" si="188"/>
        <v>4101.8435910555891</v>
      </c>
      <c r="AD598">
        <f t="shared" si="189"/>
        <v>4006.5607849514645</v>
      </c>
      <c r="AE598" s="5">
        <f t="shared" si="176"/>
        <v>0</v>
      </c>
      <c r="AF598" s="6">
        <f>+AD598+SUM($D$18:$E$18)-SUM($AB$27:AB598)</f>
        <v>12364.380469161988</v>
      </c>
      <c r="AG598" s="10">
        <f t="shared" si="177"/>
        <v>8.75237649908156E-4</v>
      </c>
      <c r="AH598" s="10">
        <f>+AD598/SUM(AB$27:AB598)-1</f>
        <v>0.13752290505701104</v>
      </c>
      <c r="AI598" s="6">
        <f t="shared" si="178"/>
        <v>0</v>
      </c>
      <c r="AL598" s="6">
        <f t="shared" si="179"/>
        <v>0</v>
      </c>
      <c r="AM598" s="6">
        <f t="shared" si="180"/>
        <v>8441.4788987371612</v>
      </c>
      <c r="AN598" s="6">
        <f t="shared" si="181"/>
        <v>8202.7939913370392</v>
      </c>
      <c r="AO598" s="5">
        <f t="shared" si="182"/>
        <v>0</v>
      </c>
      <c r="AP598" s="6">
        <f>+AN598+SUM($D$16:$E$18)-SUM($AL$27:AL598)</f>
        <v>26775.85562291598</v>
      </c>
      <c r="AQ598" s="10">
        <f t="shared" si="190"/>
        <v>3.0561283303365272E-5</v>
      </c>
      <c r="AR598" s="10">
        <f>+AN598/SUM(AL$27:AL598)-1</f>
        <v>4.8020772008685819E-2</v>
      </c>
    </row>
    <row r="599" spans="1:44" x14ac:dyDescent="0.25">
      <c r="A599" s="1">
        <v>41043</v>
      </c>
      <c r="B599">
        <v>7.6920000000000002</v>
      </c>
      <c r="G599">
        <f t="shared" si="183"/>
        <v>2376.2781429269585</v>
      </c>
      <c r="H599">
        <f t="shared" si="184"/>
        <v>2321.1016950567741</v>
      </c>
      <c r="I599" s="5">
        <f t="shared" si="173"/>
        <v>0</v>
      </c>
      <c r="J599" s="6">
        <f>+H599+SUM($D$16:$E$16)-SUM($F$27:F599)</f>
        <v>7892.9814845304563</v>
      </c>
      <c r="K599" s="10">
        <f t="shared" si="185"/>
        <v>-3.0111417836702348E-3</v>
      </c>
      <c r="L599" s="10">
        <f>+H599/SUM(F$27:F599)-1</f>
        <v>-1.1506444750325251E-2</v>
      </c>
      <c r="M599">
        <v>5.5419999999999998</v>
      </c>
      <c r="R599">
        <f t="shared" si="186"/>
        <v>1901.215665635895</v>
      </c>
      <c r="S599">
        <f t="shared" si="187"/>
        <v>1815.2627278800205</v>
      </c>
      <c r="T599" s="5">
        <f t="shared" si="174"/>
        <v>0</v>
      </c>
      <c r="U599" s="6">
        <f>+S599+SUM($D$17:$E$17)-SUM($Q$27:Q599)</f>
        <v>6458.6248857747569</v>
      </c>
      <c r="V599" s="10">
        <f t="shared" si="175"/>
        <v>-5.547656570948245E-3</v>
      </c>
      <c r="W599" s="10">
        <f>+S599/SUM(Q$27:Q599)-1</f>
        <v>-7.2254104046730272E-2</v>
      </c>
      <c r="X599">
        <v>3.331</v>
      </c>
      <c r="AC599">
        <f t="shared" si="188"/>
        <v>4096.9238386225388</v>
      </c>
      <c r="AD599">
        <f t="shared" si="189"/>
        <v>4001.755314744626</v>
      </c>
      <c r="AE599" s="5">
        <f t="shared" si="176"/>
        <v>0</v>
      </c>
      <c r="AF599" s="6">
        <f>+AD599+SUM($D$18:$E$18)-SUM($AB$27:AB599)</f>
        <v>12359.574998955151</v>
      </c>
      <c r="AG599" s="10">
        <f t="shared" si="177"/>
        <v>-3.8865434615364958E-4</v>
      </c>
      <c r="AH599" s="10">
        <f>+AD599/SUM(AB$27:AB599)-1</f>
        <v>0.13615855974359947</v>
      </c>
      <c r="AI599" s="6">
        <f t="shared" si="178"/>
        <v>0</v>
      </c>
      <c r="AL599" s="6">
        <f t="shared" si="179"/>
        <v>0</v>
      </c>
      <c r="AM599" s="6">
        <f t="shared" si="180"/>
        <v>8374.4176471853934</v>
      </c>
      <c r="AN599" s="6">
        <f t="shared" si="181"/>
        <v>8138.1197376814207</v>
      </c>
      <c r="AO599" s="5">
        <f t="shared" si="182"/>
        <v>0</v>
      </c>
      <c r="AP599" s="6">
        <f>+AN599+SUM($D$16:$E$18)-SUM($AL$27:AL599)</f>
        <v>26711.181369260368</v>
      </c>
      <c r="AQ599" s="10">
        <f t="shared" si="190"/>
        <v>-2.4153944720355369E-3</v>
      </c>
      <c r="AR599" s="10">
        <f>+AN599/SUM(AL$27:AL599)-1</f>
        <v>3.9757738545108667E-2</v>
      </c>
    </row>
    <row r="600" spans="1:44" x14ac:dyDescent="0.25">
      <c r="A600" s="1">
        <v>41044</v>
      </c>
      <c r="B600">
        <v>7.6909999999999998</v>
      </c>
      <c r="G600">
        <f t="shared" si="183"/>
        <v>2375.9692144112373</v>
      </c>
      <c r="H600">
        <f t="shared" si="184"/>
        <v>2320.7999397662052</v>
      </c>
      <c r="I600" s="5">
        <f t="shared" si="173"/>
        <v>0</v>
      </c>
      <c r="J600" s="6">
        <f>+H600+SUM($D$16:$E$16)-SUM($F$27:F600)</f>
        <v>7892.6797292398887</v>
      </c>
      <c r="K600" s="10">
        <f t="shared" si="185"/>
        <v>-3.8230837251962413E-5</v>
      </c>
      <c r="L600" s="10">
        <f>+H600/SUM(F$27:F600)-1</f>
        <v>-1.1634954052879842E-2</v>
      </c>
      <c r="M600">
        <v>5.508</v>
      </c>
      <c r="R600">
        <f t="shared" si="186"/>
        <v>1889.5517658467179</v>
      </c>
      <c r="S600">
        <f t="shared" si="187"/>
        <v>1804.1261467273823</v>
      </c>
      <c r="T600" s="5">
        <f t="shared" si="174"/>
        <v>0</v>
      </c>
      <c r="U600" s="6">
        <f>+S600+SUM($D$17:$E$17)-SUM($Q$27:Q600)</f>
        <v>6447.4883046221175</v>
      </c>
      <c r="V600" s="10">
        <f t="shared" si="175"/>
        <v>-1.7242960149563835E-3</v>
      </c>
      <c r="W600" s="10">
        <f>+S600/SUM(Q$27:Q600)-1</f>
        <v>-7.7945796659940503E-2</v>
      </c>
      <c r="X600">
        <v>3.331</v>
      </c>
      <c r="AC600">
        <f t="shared" si="188"/>
        <v>4096.9238386225388</v>
      </c>
      <c r="AD600">
        <f t="shared" si="189"/>
        <v>4001.755314744626</v>
      </c>
      <c r="AE600" s="5">
        <f t="shared" si="176"/>
        <v>0</v>
      </c>
      <c r="AF600" s="6">
        <f>+AD600+SUM($D$18:$E$18)-SUM($AB$27:AB600)</f>
        <v>12359.574998955151</v>
      </c>
      <c r="AG600" s="10">
        <f t="shared" si="177"/>
        <v>0</v>
      </c>
      <c r="AH600" s="10">
        <f>+AD600/SUM(AB$27:AB600)-1</f>
        <v>0.13615855974359947</v>
      </c>
      <c r="AI600" s="6">
        <f t="shared" si="178"/>
        <v>0</v>
      </c>
      <c r="AL600" s="6">
        <f t="shared" si="179"/>
        <v>0</v>
      </c>
      <c r="AM600" s="6">
        <f t="shared" si="180"/>
        <v>8362.4448188804945</v>
      </c>
      <c r="AN600" s="6">
        <f t="shared" si="181"/>
        <v>8126.6814012382138</v>
      </c>
      <c r="AO600" s="5">
        <f t="shared" si="182"/>
        <v>0</v>
      </c>
      <c r="AP600" s="6">
        <f>+AN600+SUM($D$16:$E$18)-SUM($AL$27:AL600)</f>
        <v>26699.743032817161</v>
      </c>
      <c r="AQ600" s="10">
        <f t="shared" si="190"/>
        <v>-4.2822278375043155E-4</v>
      </c>
      <c r="AR600" s="10">
        <f>+AN600/SUM(AL$27:AL600)-1</f>
        <v>3.8296332321526405E-2</v>
      </c>
    </row>
    <row r="601" spans="1:44" x14ac:dyDescent="0.25">
      <c r="A601" s="1">
        <v>41045</v>
      </c>
      <c r="B601">
        <v>7.548</v>
      </c>
      <c r="G601">
        <f t="shared" si="183"/>
        <v>2331.7924366631155</v>
      </c>
      <c r="H601">
        <f t="shared" si="184"/>
        <v>2277.6489332148376</v>
      </c>
      <c r="I601" s="5">
        <f t="shared" si="173"/>
        <v>0</v>
      </c>
      <c r="J601" s="6">
        <f>+H601+SUM($D$16:$E$16)-SUM($F$27:F601)</f>
        <v>7849.5287226885202</v>
      </c>
      <c r="K601" s="10">
        <f t="shared" si="185"/>
        <v>-5.467218743401836E-3</v>
      </c>
      <c r="L601" s="10">
        <f>+H601/SUM(F$27:F601)-1</f>
        <v>-3.0011784318181967E-2</v>
      </c>
      <c r="M601">
        <v>5.49</v>
      </c>
      <c r="R601">
        <f t="shared" si="186"/>
        <v>1883.376760075977</v>
      </c>
      <c r="S601">
        <f t="shared" si="187"/>
        <v>1798.2303096465739</v>
      </c>
      <c r="T601" s="5">
        <f t="shared" si="174"/>
        <v>0</v>
      </c>
      <c r="U601" s="6">
        <f>+S601+SUM($D$17:$E$17)-SUM($Q$27:Q601)</f>
        <v>6441.5924675413089</v>
      </c>
      <c r="V601" s="10">
        <f t="shared" si="175"/>
        <v>-9.1443936029822481E-4</v>
      </c>
      <c r="W601" s="10">
        <f>+S601/SUM(Q$27:Q601)-1</f>
        <v>-8.0959045690463638E-2</v>
      </c>
      <c r="X601">
        <v>3.327</v>
      </c>
      <c r="AC601">
        <f t="shared" si="188"/>
        <v>4092.0040861894886</v>
      </c>
      <c r="AD601">
        <f t="shared" si="189"/>
        <v>3996.9498445377881</v>
      </c>
      <c r="AE601" s="5">
        <f t="shared" si="176"/>
        <v>0</v>
      </c>
      <c r="AF601" s="6">
        <f>+AD601+SUM($D$18:$E$18)-SUM($AB$27:AB601)</f>
        <v>12354.769528748313</v>
      </c>
      <c r="AG601" s="10">
        <f t="shared" si="177"/>
        <v>-3.8880545708441794E-4</v>
      </c>
      <c r="AH601" s="10">
        <f>+AD601/SUM(AB$27:AB601)-1</f>
        <v>0.13479421443018769</v>
      </c>
      <c r="AI601" s="6">
        <f t="shared" si="178"/>
        <v>0</v>
      </c>
      <c r="AL601" s="6">
        <f t="shared" si="179"/>
        <v>0</v>
      </c>
      <c r="AM601" s="6">
        <f t="shared" si="180"/>
        <v>8307.1732829285811</v>
      </c>
      <c r="AN601" s="6">
        <f t="shared" si="181"/>
        <v>8072.8290873991991</v>
      </c>
      <c r="AO601" s="5">
        <f t="shared" si="182"/>
        <v>0</v>
      </c>
      <c r="AP601" s="6">
        <f>+AN601+SUM($D$16:$E$18)-SUM($AL$27:AL601)</f>
        <v>26645.890718978146</v>
      </c>
      <c r="AQ601" s="10">
        <f t="shared" si="190"/>
        <v>-2.0169600049267933E-3</v>
      </c>
      <c r="AR601" s="10">
        <f>+AN601/SUM(AL$27:AL601)-1</f>
        <v>3.1415951858037472E-2</v>
      </c>
    </row>
    <row r="602" spans="1:44" x14ac:dyDescent="0.25">
      <c r="A602" s="1">
        <v>41047</v>
      </c>
      <c r="B602">
        <v>7.4240000000000004</v>
      </c>
      <c r="G602">
        <f t="shared" si="183"/>
        <v>2293.4853007136953</v>
      </c>
      <c r="H602">
        <f t="shared" si="184"/>
        <v>2240.2312771842812</v>
      </c>
      <c r="I602" s="5">
        <f t="shared" si="173"/>
        <v>0</v>
      </c>
      <c r="J602" s="6">
        <f>+H602+SUM($D$16:$E$16)-SUM($F$27:F602)</f>
        <v>7812.1110666579634</v>
      </c>
      <c r="K602" s="10">
        <f t="shared" si="185"/>
        <v>-4.7668665664479803E-3</v>
      </c>
      <c r="L602" s="10">
        <f>+H602/SUM(F$27:F602)-1</f>
        <v>-4.5946937834947299E-2</v>
      </c>
      <c r="M602">
        <v>5.3920000000000003</v>
      </c>
      <c r="R602">
        <f t="shared" si="186"/>
        <v>1849.7572842130544</v>
      </c>
      <c r="S602">
        <f t="shared" si="187"/>
        <v>1766.130752206617</v>
      </c>
      <c r="T602" s="5">
        <f t="shared" si="174"/>
        <v>0</v>
      </c>
      <c r="U602" s="6">
        <f>+S602+SUM($D$17:$E$17)-SUM($Q$27:Q602)</f>
        <v>6409.4929101013522</v>
      </c>
      <c r="V602" s="10">
        <f t="shared" si="175"/>
        <v>-4.9831711027520376E-3</v>
      </c>
      <c r="W602" s="10">
        <f>+S602/SUM(Q$27:Q602)-1</f>
        <v>-9.7364512634422473E-2</v>
      </c>
      <c r="X602">
        <v>3.2930000000000001</v>
      </c>
      <c r="AC602">
        <f t="shared" si="188"/>
        <v>4050.186190508562</v>
      </c>
      <c r="AD602">
        <f t="shared" si="189"/>
        <v>3956.1033477796623</v>
      </c>
      <c r="AE602" s="5">
        <f t="shared" si="176"/>
        <v>0</v>
      </c>
      <c r="AF602" s="6">
        <f>+AD602+SUM($D$18:$E$18)-SUM($AB$27:AB602)</f>
        <v>12313.923031990187</v>
      </c>
      <c r="AG602" s="10">
        <f t="shared" si="177"/>
        <v>-3.306131827314096E-3</v>
      </c>
      <c r="AH602" s="10">
        <f>+AD602/SUM(AB$27:AB602)-1</f>
        <v>0.12319727926618818</v>
      </c>
      <c r="AI602" s="6">
        <f t="shared" si="178"/>
        <v>0</v>
      </c>
      <c r="AL602" s="6">
        <f t="shared" si="179"/>
        <v>0</v>
      </c>
      <c r="AM602" s="6">
        <f t="shared" si="180"/>
        <v>8193.4287754353118</v>
      </c>
      <c r="AN602" s="6">
        <f t="shared" si="181"/>
        <v>7962.4653771705598</v>
      </c>
      <c r="AO602" s="5">
        <f t="shared" si="182"/>
        <v>0</v>
      </c>
      <c r="AP602" s="6">
        <f>+AN602+SUM($D$16:$E$18)-SUM($AL$27:AL602)</f>
        <v>26535.527008749508</v>
      </c>
      <c r="AQ602" s="10">
        <f t="shared" si="190"/>
        <v>-4.1418660532910323E-3</v>
      </c>
      <c r="AR602" s="10">
        <f>+AN602/SUM(AL$27:AL602)-1</f>
        <v>1.731545623206987E-2</v>
      </c>
    </row>
    <row r="603" spans="1:44" x14ac:dyDescent="0.25">
      <c r="A603" s="1">
        <v>41050</v>
      </c>
      <c r="B603">
        <v>7.4539999999999997</v>
      </c>
      <c r="G603">
        <f t="shared" si="183"/>
        <v>2302.7531561853289</v>
      </c>
      <c r="H603">
        <f t="shared" si="184"/>
        <v>2249.283935901351</v>
      </c>
      <c r="I603" s="5">
        <f t="shared" si="173"/>
        <v>0</v>
      </c>
      <c r="J603" s="6">
        <f>+H603+SUM($D$16:$E$16)-SUM($F$27:F603)</f>
        <v>7821.1637253750332</v>
      </c>
      <c r="K603" s="10">
        <f t="shared" si="185"/>
        <v>1.1587980047680357E-3</v>
      </c>
      <c r="L603" s="10">
        <f>+H603/SUM(F$27:F603)-1</f>
        <v>-4.2091658758310668E-2</v>
      </c>
      <c r="M603">
        <v>5.4249999999999998</v>
      </c>
      <c r="R603">
        <f t="shared" si="186"/>
        <v>1861.0781281260793</v>
      </c>
      <c r="S603">
        <f t="shared" si="187"/>
        <v>1776.9397868547658</v>
      </c>
      <c r="T603" s="5">
        <f t="shared" si="174"/>
        <v>0</v>
      </c>
      <c r="U603" s="6">
        <f>+S603+SUM($D$17:$E$17)-SUM($Q$27:Q603)</f>
        <v>6420.3019447495017</v>
      </c>
      <c r="V603" s="10">
        <f t="shared" si="175"/>
        <v>1.6864102667333292E-3</v>
      </c>
      <c r="W603" s="10">
        <f>+S603/SUM(Q$27:Q603)-1</f>
        <v>-9.1840222745130151E-2</v>
      </c>
      <c r="X603">
        <v>3.2959999999999998</v>
      </c>
      <c r="AC603">
        <f t="shared" si="188"/>
        <v>4053.8760048333497</v>
      </c>
      <c r="AD603">
        <f t="shared" si="189"/>
        <v>3959.7074504347911</v>
      </c>
      <c r="AE603" s="5">
        <f t="shared" si="176"/>
        <v>0</v>
      </c>
      <c r="AF603" s="6">
        <f>+AD603+SUM($D$18:$E$18)-SUM($AB$27:AB603)</f>
        <v>12317.527134645316</v>
      </c>
      <c r="AG603" s="10">
        <f t="shared" si="177"/>
        <v>2.9268516993052884E-4</v>
      </c>
      <c r="AH603" s="10">
        <f>+AD603/SUM(AB$27:AB603)-1</f>
        <v>0.12422053825124713</v>
      </c>
      <c r="AI603" s="6">
        <f t="shared" si="178"/>
        <v>0</v>
      </c>
      <c r="AL603" s="6">
        <f t="shared" si="179"/>
        <v>0</v>
      </c>
      <c r="AM603" s="6">
        <f t="shared" si="180"/>
        <v>8217.7072891447569</v>
      </c>
      <c r="AN603" s="6">
        <f t="shared" si="181"/>
        <v>7985.9311731909074</v>
      </c>
      <c r="AO603" s="5">
        <f t="shared" si="182"/>
        <v>0</v>
      </c>
      <c r="AP603" s="6">
        <f>+AN603+SUM($D$16:$E$18)-SUM($AL$27:AL603)</f>
        <v>26558.992804769856</v>
      </c>
      <c r="AQ603" s="10">
        <f t="shared" si="190"/>
        <v>8.8431618533935108E-4</v>
      </c>
      <c r="AR603" s="10">
        <f>+AN603/SUM(AL$27:AL603)-1</f>
        <v>2.0313537335534759E-2</v>
      </c>
    </row>
    <row r="604" spans="1:44" x14ac:dyDescent="0.25">
      <c r="A604" s="1">
        <v>41051</v>
      </c>
      <c r="B604">
        <v>7.5090000000000003</v>
      </c>
      <c r="G604">
        <f t="shared" si="183"/>
        <v>2319.7442245499915</v>
      </c>
      <c r="H604">
        <f t="shared" si="184"/>
        <v>2265.8804768826467</v>
      </c>
      <c r="I604" s="5">
        <f t="shared" ref="I604:I667" si="191">+C604*(MAX($A:$A)-$A604)</f>
        <v>0</v>
      </c>
      <c r="J604" s="6">
        <f>+H604+SUM($D$16:$E$16)-SUM($F$27:F604)</f>
        <v>7837.7602663563293</v>
      </c>
      <c r="K604" s="10">
        <f t="shared" si="185"/>
        <v>2.1220040347000868E-3</v>
      </c>
      <c r="L604" s="10">
        <f>+H604/SUM(F$27:F604)-1</f>
        <v>-3.5023647117809698E-2</v>
      </c>
      <c r="M604">
        <v>5.5190000000000001</v>
      </c>
      <c r="R604">
        <f t="shared" si="186"/>
        <v>1893.3253804843932</v>
      </c>
      <c r="S604">
        <f t="shared" si="187"/>
        <v>1807.7291582767657</v>
      </c>
      <c r="T604" s="5">
        <f t="shared" ref="T604:T667" si="192">+N604*(MAX($A:$A)-$A604)</f>
        <v>0</v>
      </c>
      <c r="U604" s="6">
        <f>+S604+SUM($D$17:$E$17)-SUM($Q$27:Q604)</f>
        <v>6451.0913161715007</v>
      </c>
      <c r="V604" s="10">
        <f t="shared" ref="V604:V667" si="193">+U604/U603-1</f>
        <v>4.7956266990181184E-3</v>
      </c>
      <c r="W604" s="10">
        <f>+S604/SUM(Q$27:Q604)-1</f>
        <v>-7.610436669684284E-2</v>
      </c>
      <c r="X604">
        <v>3.3090000000000002</v>
      </c>
      <c r="AC604">
        <f t="shared" si="188"/>
        <v>4069.8652002407634</v>
      </c>
      <c r="AD604">
        <f t="shared" si="189"/>
        <v>3975.3252286070165</v>
      </c>
      <c r="AE604" s="5">
        <f t="shared" ref="AE604:AE667" si="194">+Y604*(MAX($A:$A)-$A604)</f>
        <v>0</v>
      </c>
      <c r="AF604" s="6">
        <f>+AD604+SUM($D$18:$E$18)-SUM($AB$27:AB604)</f>
        <v>12333.144912817541</v>
      </c>
      <c r="AG604" s="10">
        <f t="shared" ref="AG604:AG667" si="195">+AF604/AF603-1</f>
        <v>1.2679312983445712E-3</v>
      </c>
      <c r="AH604" s="10">
        <f>+AD604/SUM(AB$27:AB604)-1</f>
        <v>0.12865466051983532</v>
      </c>
      <c r="AI604" s="6">
        <f t="shared" ref="AI604:AI667" si="196">+C604+N604+Y604</f>
        <v>0</v>
      </c>
      <c r="AL604" s="6">
        <f t="shared" ref="AL604:AL667" si="197">+F604+Q604+AB604</f>
        <v>0</v>
      </c>
      <c r="AM604" s="6">
        <f t="shared" ref="AM604:AM667" si="198">+G604+R604+AC604</f>
        <v>8282.9348052751484</v>
      </c>
      <c r="AN604" s="6">
        <f t="shared" ref="AN604:AN667" si="199">+H604+S604+AD604</f>
        <v>8048.9348637664289</v>
      </c>
      <c r="AO604" s="5">
        <f t="shared" ref="AO604:AO667" si="200">+AI604*(MAX($A:$A)-$A604)</f>
        <v>0</v>
      </c>
      <c r="AP604" s="6">
        <f>+AN604+SUM($D$16:$E$18)-SUM($AL$27:AL604)</f>
        <v>26621.996495345375</v>
      </c>
      <c r="AQ604" s="10">
        <f t="shared" si="190"/>
        <v>2.3722168622375417E-3</v>
      </c>
      <c r="AR604" s="10">
        <f>+AN604/SUM(AL$27:AL604)-1</f>
        <v>2.8363133181302569E-2</v>
      </c>
    </row>
    <row r="605" spans="1:44" x14ac:dyDescent="0.25">
      <c r="A605" s="1">
        <v>41052</v>
      </c>
      <c r="B605">
        <v>7.4359999999999999</v>
      </c>
      <c r="G605">
        <f t="shared" ref="G605:G668" si="201">+(B605/B604*G604)+F605</f>
        <v>2297.1924429023488</v>
      </c>
      <c r="H605">
        <f t="shared" ref="H605:H668" si="202">+($B605/$B604*H604)+F605</f>
        <v>2243.8523406711092</v>
      </c>
      <c r="I605" s="5">
        <f t="shared" si="191"/>
        <v>0</v>
      </c>
      <c r="J605" s="6">
        <f>+H605+SUM($D$16:$E$16)-SUM($F$27:F605)</f>
        <v>7815.7321301447928</v>
      </c>
      <c r="K605" s="10">
        <f t="shared" ref="K605:K668" si="203">+J605/J604-1</f>
        <v>-2.810514160032751E-3</v>
      </c>
      <c r="L605" s="10">
        <f>+H605/SUM(F$27:F605)-1</f>
        <v>-4.4404826204292647E-2</v>
      </c>
      <c r="M605">
        <v>5.3929999999999998</v>
      </c>
      <c r="R605">
        <f t="shared" ref="R605:R668" si="204">+($M605/$M604*R604)+N605</f>
        <v>1850.1003400892066</v>
      </c>
      <c r="S605">
        <f t="shared" ref="S605:S668" si="205">+($M605/$M604*S604)+Q605</f>
        <v>1766.4582987111064</v>
      </c>
      <c r="T605" s="5">
        <f t="shared" si="192"/>
        <v>0</v>
      </c>
      <c r="U605" s="6">
        <f>+S605+SUM($D$17:$E$17)-SUM($Q$27:Q605)</f>
        <v>6409.8204566058421</v>
      </c>
      <c r="V605" s="10">
        <f t="shared" si="193"/>
        <v>-6.3975004449559059E-3</v>
      </c>
      <c r="W605" s="10">
        <f>+S605/SUM(Q$27:Q605)-1</f>
        <v>-9.7197109910504453E-2</v>
      </c>
      <c r="X605">
        <v>3.3119999999999998</v>
      </c>
      <c r="AC605">
        <f t="shared" ref="AC605:AC668" si="206">+(X605/X604*AC604)+AB605</f>
        <v>4073.5550145655507</v>
      </c>
      <c r="AD605">
        <f t="shared" ref="AD605:AD668" si="207">+($X605/$X604*AD604)+AB605</f>
        <v>3978.9293312621448</v>
      </c>
      <c r="AE605" s="5">
        <f t="shared" si="194"/>
        <v>0</v>
      </c>
      <c r="AF605" s="6">
        <f>+AD605+SUM($D$18:$E$18)-SUM($AB$27:AB605)</f>
        <v>12336.749015472669</v>
      </c>
      <c r="AG605" s="10">
        <f t="shared" si="195"/>
        <v>2.9222900408654162E-4</v>
      </c>
      <c r="AH605" s="10">
        <f>+AD605/SUM(AB$27:AB605)-1</f>
        <v>0.12967791950489405</v>
      </c>
      <c r="AI605" s="6">
        <f t="shared" si="196"/>
        <v>0</v>
      </c>
      <c r="AL605" s="6">
        <f t="shared" si="197"/>
        <v>0</v>
      </c>
      <c r="AM605" s="6">
        <f t="shared" si="198"/>
        <v>8220.8477975571059</v>
      </c>
      <c r="AN605" s="6">
        <f t="shared" si="199"/>
        <v>7989.2399706443603</v>
      </c>
      <c r="AO605" s="5">
        <f t="shared" si="200"/>
        <v>0</v>
      </c>
      <c r="AP605" s="6">
        <f>+AN605+SUM($D$16:$E$18)-SUM($AL$27:AL605)</f>
        <v>26562.301602223306</v>
      </c>
      <c r="AQ605" s="10">
        <f t="shared" ref="AQ605:AQ668" si="208">+AP605/AP604-1</f>
        <v>-2.2423146638347324E-3</v>
      </c>
      <c r="AR605" s="10">
        <f>+AN605/SUM(AL$27:AL605)-1</f>
        <v>2.0736282130204842E-2</v>
      </c>
    </row>
    <row r="606" spans="1:44" x14ac:dyDescent="0.25">
      <c r="A606" s="1">
        <v>41053</v>
      </c>
      <c r="B606">
        <v>7.4660000000000002</v>
      </c>
      <c r="G606">
        <f t="shared" si="201"/>
        <v>2306.4602983739828</v>
      </c>
      <c r="H606">
        <f t="shared" si="202"/>
        <v>2252.9049993881795</v>
      </c>
      <c r="I606" s="5">
        <f t="shared" si="191"/>
        <v>0</v>
      </c>
      <c r="J606" s="6">
        <f>+H606+SUM($D$16:$E$16)-SUM($F$27:F606)</f>
        <v>7824.7847888618626</v>
      </c>
      <c r="K606" s="10">
        <f t="shared" si="203"/>
        <v>1.1582611284941535E-3</v>
      </c>
      <c r="L606" s="10">
        <f>+H606/SUM(F$27:F606)-1</f>
        <v>-4.0549547127655794E-2</v>
      </c>
      <c r="M606">
        <v>5.4470000000000001</v>
      </c>
      <c r="R606">
        <f t="shared" si="204"/>
        <v>1868.6253574014293</v>
      </c>
      <c r="S606">
        <f t="shared" si="205"/>
        <v>1784.1458099535316</v>
      </c>
      <c r="T606" s="5">
        <f t="shared" si="192"/>
        <v>0</v>
      </c>
      <c r="U606" s="6">
        <f>+S606+SUM($D$17:$E$17)-SUM($Q$27:Q606)</f>
        <v>6427.507967848268</v>
      </c>
      <c r="V606" s="10">
        <f t="shared" si="193"/>
        <v>2.7594394198977579E-3</v>
      </c>
      <c r="W606" s="10">
        <f>+S606/SUM(Q$27:Q606)-1</f>
        <v>-8.8157362818935381E-2</v>
      </c>
      <c r="X606">
        <v>3.3340000000000001</v>
      </c>
      <c r="AC606">
        <f t="shared" si="206"/>
        <v>4100.613652947327</v>
      </c>
      <c r="AD606">
        <f t="shared" si="207"/>
        <v>4005.3594173997562</v>
      </c>
      <c r="AE606" s="5">
        <f t="shared" si="194"/>
        <v>0</v>
      </c>
      <c r="AF606" s="6">
        <f>+AD606+SUM($D$18:$E$18)-SUM($AB$27:AB606)</f>
        <v>12363.17910161028</v>
      </c>
      <c r="AG606" s="10">
        <f t="shared" si="195"/>
        <v>2.1423866291243598E-3</v>
      </c>
      <c r="AH606" s="10">
        <f>+AD606/SUM(AB$27:AB606)-1</f>
        <v>0.13718181872865864</v>
      </c>
      <c r="AI606" s="6">
        <f t="shared" si="196"/>
        <v>0</v>
      </c>
      <c r="AL606" s="6">
        <f t="shared" si="197"/>
        <v>0</v>
      </c>
      <c r="AM606" s="6">
        <f t="shared" si="198"/>
        <v>8275.6993087227384</v>
      </c>
      <c r="AN606" s="6">
        <f t="shared" si="199"/>
        <v>8042.4102267414673</v>
      </c>
      <c r="AO606" s="5">
        <f t="shared" si="200"/>
        <v>0</v>
      </c>
      <c r="AP606" s="6">
        <f>+AN606+SUM($D$16:$E$18)-SUM($AL$27:AL606)</f>
        <v>26615.471858320416</v>
      </c>
      <c r="AQ606" s="10">
        <f t="shared" si="208"/>
        <v>2.0017187099727884E-3</v>
      </c>
      <c r="AR606" s="10">
        <f>+AN606/SUM(AL$27:AL606)-1</f>
        <v>2.752952025146449E-2</v>
      </c>
    </row>
    <row r="607" spans="1:44" x14ac:dyDescent="0.25">
      <c r="A607" s="1">
        <v>41054</v>
      </c>
      <c r="B607">
        <v>7.5110000000000001</v>
      </c>
      <c r="G607">
        <f t="shared" si="201"/>
        <v>2320.3620815814338</v>
      </c>
      <c r="H607">
        <f t="shared" si="202"/>
        <v>2266.4839874637846</v>
      </c>
      <c r="I607" s="5">
        <f t="shared" si="191"/>
        <v>0</v>
      </c>
      <c r="J607" s="6">
        <f>+H607+SUM($D$16:$E$16)-SUM($F$27:F607)</f>
        <v>7838.3637769374664</v>
      </c>
      <c r="K607" s="10">
        <f t="shared" si="203"/>
        <v>1.7353816676124456E-3</v>
      </c>
      <c r="L607" s="10">
        <f>+H607/SUM(F$27:F607)-1</f>
        <v>-3.4766628512700626E-2</v>
      </c>
      <c r="M607">
        <v>5.4539999999999997</v>
      </c>
      <c r="R607">
        <f t="shared" si="204"/>
        <v>1871.026748534495</v>
      </c>
      <c r="S607">
        <f t="shared" si="205"/>
        <v>1786.4386354849569</v>
      </c>
      <c r="T607" s="5">
        <f t="shared" si="192"/>
        <v>0</v>
      </c>
      <c r="U607" s="6">
        <f>+S607+SUM($D$17:$E$17)-SUM($Q$27:Q607)</f>
        <v>6429.8007933796935</v>
      </c>
      <c r="V607" s="10">
        <f t="shared" si="193"/>
        <v>3.5672076065784708E-4</v>
      </c>
      <c r="W607" s="10">
        <f>+S607/SUM(Q$27:Q607)-1</f>
        <v>-8.6985543751509797E-2</v>
      </c>
      <c r="X607">
        <v>3.3540000000000001</v>
      </c>
      <c r="AC607">
        <f t="shared" si="206"/>
        <v>4125.2124151125781</v>
      </c>
      <c r="AD607">
        <f t="shared" si="207"/>
        <v>4029.386768433948</v>
      </c>
      <c r="AE607" s="5">
        <f t="shared" si="194"/>
        <v>0</v>
      </c>
      <c r="AF607" s="6">
        <f>+AD607+SUM($D$18:$E$18)-SUM($AB$27:AB607)</f>
        <v>12387.206452644472</v>
      </c>
      <c r="AG607" s="10">
        <f t="shared" si="195"/>
        <v>1.9434605643675607E-3</v>
      </c>
      <c r="AH607" s="10">
        <f>+AD607/SUM(AB$27:AB607)-1</f>
        <v>0.14400354529571713</v>
      </c>
      <c r="AI607" s="6">
        <f t="shared" si="196"/>
        <v>0</v>
      </c>
      <c r="AL607" s="6">
        <f t="shared" si="197"/>
        <v>0</v>
      </c>
      <c r="AM607" s="6">
        <f t="shared" si="198"/>
        <v>8316.6012452285067</v>
      </c>
      <c r="AN607" s="6">
        <f t="shared" si="199"/>
        <v>8082.3093913826888</v>
      </c>
      <c r="AO607" s="5">
        <f t="shared" si="200"/>
        <v>0</v>
      </c>
      <c r="AP607" s="6">
        <f>+AN607+SUM($D$16:$E$18)-SUM($AL$27:AL607)</f>
        <v>26655.371022961634</v>
      </c>
      <c r="AQ607" s="10">
        <f t="shared" si="208"/>
        <v>1.4990966477546053E-3</v>
      </c>
      <c r="AR607" s="10">
        <f>+AN607/SUM(AL$27:AL607)-1</f>
        <v>3.2627192261020621E-2</v>
      </c>
    </row>
    <row r="608" spans="1:44" x14ac:dyDescent="0.25">
      <c r="A608" s="1">
        <v>41058</v>
      </c>
      <c r="B608">
        <v>7.6520000000000001</v>
      </c>
      <c r="G608">
        <f t="shared" si="201"/>
        <v>2363.9210022981138</v>
      </c>
      <c r="H608">
        <f t="shared" si="202"/>
        <v>2309.0314834340143</v>
      </c>
      <c r="I608" s="5">
        <f t="shared" si="191"/>
        <v>0</v>
      </c>
      <c r="J608" s="6">
        <f>+H608+SUM($D$16:$E$16)-SUM($F$27:F608)</f>
        <v>7880.911272907696</v>
      </c>
      <c r="K608" s="10">
        <f t="shared" si="203"/>
        <v>5.4281093836721084E-3</v>
      </c>
      <c r="L608" s="10">
        <f>+H608/SUM(F$27:F608)-1</f>
        <v>-1.6646816852507573E-2</v>
      </c>
      <c r="M608">
        <v>5.4850000000000003</v>
      </c>
      <c r="R608">
        <f t="shared" si="204"/>
        <v>1881.6614806952157</v>
      </c>
      <c r="S608">
        <f t="shared" si="205"/>
        <v>1796.592577124127</v>
      </c>
      <c r="T608" s="5">
        <f t="shared" si="192"/>
        <v>0</v>
      </c>
      <c r="U608" s="6">
        <f>+S608+SUM($D$17:$E$17)-SUM($Q$27:Q608)</f>
        <v>6439.9547350188632</v>
      </c>
      <c r="V608" s="10">
        <f t="shared" si="193"/>
        <v>1.5792000351899649E-3</v>
      </c>
      <c r="W608" s="10">
        <f>+S608/SUM(Q$27:Q608)-1</f>
        <v>-8.1796059310053404E-2</v>
      </c>
      <c r="X608">
        <v>3.355</v>
      </c>
      <c r="AC608">
        <f t="shared" si="206"/>
        <v>4126.4423532208402</v>
      </c>
      <c r="AD608">
        <f t="shared" si="207"/>
        <v>4030.5881359856576</v>
      </c>
      <c r="AE608" s="5">
        <f t="shared" si="194"/>
        <v>0</v>
      </c>
      <c r="AF608" s="6">
        <f>+AD608+SUM($D$18:$E$18)-SUM($AB$27:AB608)</f>
        <v>12388.407820196182</v>
      </c>
      <c r="AG608" s="10">
        <f t="shared" si="195"/>
        <v>9.6984542584444E-5</v>
      </c>
      <c r="AH608" s="10">
        <f>+AD608/SUM(AB$27:AB608)-1</f>
        <v>0.14434463162406996</v>
      </c>
      <c r="AI608" s="6">
        <f t="shared" si="196"/>
        <v>0</v>
      </c>
      <c r="AL608" s="6">
        <f t="shared" si="197"/>
        <v>0</v>
      </c>
      <c r="AM608" s="6">
        <f t="shared" si="198"/>
        <v>8372.0248362141701</v>
      </c>
      <c r="AN608" s="6">
        <f t="shared" si="199"/>
        <v>8136.2121965437991</v>
      </c>
      <c r="AO608" s="5">
        <f t="shared" si="200"/>
        <v>0</v>
      </c>
      <c r="AP608" s="6">
        <f>+AN608+SUM($D$16:$E$18)-SUM($AL$27:AL608)</f>
        <v>26709.273828122743</v>
      </c>
      <c r="AQ608" s="10">
        <f t="shared" si="208"/>
        <v>2.0222117754307156E-3</v>
      </c>
      <c r="AR608" s="10">
        <f>+AN608/SUM(AL$27:AL608)-1</f>
        <v>3.9514023691633371E-2</v>
      </c>
    </row>
    <row r="609" spans="1:44" x14ac:dyDescent="0.25">
      <c r="A609" s="1">
        <v>41059</v>
      </c>
      <c r="B609">
        <v>7.6310000000000002</v>
      </c>
      <c r="G609">
        <f t="shared" si="201"/>
        <v>2357.4335034679698</v>
      </c>
      <c r="H609">
        <f t="shared" si="202"/>
        <v>2302.6946223320651</v>
      </c>
      <c r="I609" s="5">
        <f t="shared" si="191"/>
        <v>0</v>
      </c>
      <c r="J609" s="6">
        <f>+H609+SUM($D$16:$E$16)-SUM($F$27:F609)</f>
        <v>7874.5744118057473</v>
      </c>
      <c r="K609" s="10">
        <f t="shared" si="203"/>
        <v>-8.0407720408337546E-4</v>
      </c>
      <c r="L609" s="10">
        <f>+H609/SUM(F$27:F609)-1</f>
        <v>-1.9345512206153326E-2</v>
      </c>
      <c r="M609">
        <v>5.4059999999999997</v>
      </c>
      <c r="R609">
        <f t="shared" si="204"/>
        <v>1854.5600664791859</v>
      </c>
      <c r="S609">
        <f t="shared" si="205"/>
        <v>1770.7164032694675</v>
      </c>
      <c r="T609" s="5">
        <f t="shared" si="192"/>
        <v>0</v>
      </c>
      <c r="U609" s="6">
        <f>+S609+SUM($D$17:$E$17)-SUM($Q$27:Q609)</f>
        <v>6414.0785611642032</v>
      </c>
      <c r="V609" s="10">
        <f t="shared" si="193"/>
        <v>-4.0180676603132071E-3</v>
      </c>
      <c r="W609" s="10">
        <f>+S609/SUM(Q$27:Q609)-1</f>
        <v>-9.5020874499571417E-2</v>
      </c>
      <c r="X609">
        <v>3.3580000000000001</v>
      </c>
      <c r="AC609">
        <f t="shared" si="206"/>
        <v>4130.1321675456284</v>
      </c>
      <c r="AD609">
        <f t="shared" si="207"/>
        <v>4034.1922386407864</v>
      </c>
      <c r="AE609" s="5">
        <f t="shared" si="194"/>
        <v>0</v>
      </c>
      <c r="AF609" s="6">
        <f>+AD609+SUM($D$18:$E$18)-SUM($AB$27:AB609)</f>
        <v>12392.01192285131</v>
      </c>
      <c r="AG609" s="10">
        <f t="shared" si="195"/>
        <v>2.9092541248543213E-4</v>
      </c>
      <c r="AH609" s="10">
        <f>+AD609/SUM(AB$27:AB609)-1</f>
        <v>0.14536789060912891</v>
      </c>
      <c r="AI609" s="6">
        <f t="shared" si="196"/>
        <v>0</v>
      </c>
      <c r="AL609" s="6">
        <f t="shared" si="197"/>
        <v>0</v>
      </c>
      <c r="AM609" s="6">
        <f t="shared" si="198"/>
        <v>8342.1257374927845</v>
      </c>
      <c r="AN609" s="6">
        <f t="shared" si="199"/>
        <v>8107.6032642423197</v>
      </c>
      <c r="AO609" s="5">
        <f t="shared" si="200"/>
        <v>0</v>
      </c>
      <c r="AP609" s="6">
        <f>+AN609+SUM($D$16:$E$18)-SUM($AL$27:AL609)</f>
        <v>26680.664895821268</v>
      </c>
      <c r="AQ609" s="10">
        <f t="shared" si="208"/>
        <v>-1.0711235537730346E-3</v>
      </c>
      <c r="AR609" s="10">
        <f>+AN609/SUM(AL$27:AL609)-1</f>
        <v>3.5858835551030754E-2</v>
      </c>
    </row>
    <row r="610" spans="1:44" x14ac:dyDescent="0.25">
      <c r="A610" s="1">
        <v>41060</v>
      </c>
      <c r="B610">
        <v>7.6390000000000002</v>
      </c>
      <c r="G610">
        <f t="shared" si="201"/>
        <v>2359.9049315937386</v>
      </c>
      <c r="H610">
        <f t="shared" si="202"/>
        <v>2305.1086646566173</v>
      </c>
      <c r="I610" s="5">
        <f t="shared" si="191"/>
        <v>0</v>
      </c>
      <c r="J610" s="6">
        <f>+H610+SUM($D$16:$E$16)-SUM($F$27:F610)</f>
        <v>7876.9884541303009</v>
      </c>
      <c r="K610" s="10">
        <f t="shared" si="203"/>
        <v>3.0656162457920466E-4</v>
      </c>
      <c r="L610" s="10">
        <f>+H610/SUM(F$27:F610)-1</f>
        <v>-1.8317437785716817E-2</v>
      </c>
      <c r="M610">
        <v>5.4009999999999998</v>
      </c>
      <c r="R610">
        <f t="shared" si="204"/>
        <v>1852.8447870984246</v>
      </c>
      <c r="S610">
        <f t="shared" si="205"/>
        <v>1769.0786707470209</v>
      </c>
      <c r="T610" s="5">
        <f t="shared" si="192"/>
        <v>0</v>
      </c>
      <c r="U610" s="6">
        <f>+S610+SUM($D$17:$E$17)-SUM($Q$27:Q610)</f>
        <v>6412.4408286417574</v>
      </c>
      <c r="V610" s="10">
        <f t="shared" si="193"/>
        <v>-2.5533402917166104E-4</v>
      </c>
      <c r="W610" s="10">
        <f>+S610/SUM(Q$27:Q610)-1</f>
        <v>-9.5857888119161072E-2</v>
      </c>
      <c r="X610">
        <v>3.3650000000000002</v>
      </c>
      <c r="AC610">
        <f t="shared" si="206"/>
        <v>4138.7417343034658</v>
      </c>
      <c r="AD610">
        <f t="shared" si="207"/>
        <v>4042.6018115027532</v>
      </c>
      <c r="AE610" s="5">
        <f t="shared" si="194"/>
        <v>0</v>
      </c>
      <c r="AF610" s="6">
        <f>+AD610+SUM($D$18:$E$18)-SUM($AB$27:AB610)</f>
        <v>12400.421495713277</v>
      </c>
      <c r="AG610" s="10">
        <f t="shared" si="195"/>
        <v>6.786285321804808E-4</v>
      </c>
      <c r="AH610" s="10">
        <f>+AD610/SUM(AB$27:AB610)-1</f>
        <v>0.14775549490759921</v>
      </c>
      <c r="AI610" s="6">
        <f t="shared" si="196"/>
        <v>0</v>
      </c>
      <c r="AL610" s="6">
        <f t="shared" si="197"/>
        <v>0</v>
      </c>
      <c r="AM610" s="6">
        <f t="shared" si="198"/>
        <v>8351.4914529956295</v>
      </c>
      <c r="AN610" s="6">
        <f t="shared" si="199"/>
        <v>8116.7891469063907</v>
      </c>
      <c r="AO610" s="5">
        <f t="shared" si="200"/>
        <v>0</v>
      </c>
      <c r="AP610" s="6">
        <f>+AN610+SUM($D$16:$E$18)-SUM($AL$27:AL610)</f>
        <v>26689.850778485335</v>
      </c>
      <c r="AQ610" s="10">
        <f t="shared" si="208"/>
        <v>3.4428987058365834E-4</v>
      </c>
      <c r="AR610" s="10">
        <f>+AN610/SUM(AL$27:AL610)-1</f>
        <v>3.703245954443446E-2</v>
      </c>
    </row>
    <row r="611" spans="1:44" x14ac:dyDescent="0.25">
      <c r="A611" s="1">
        <v>41061</v>
      </c>
      <c r="B611">
        <v>7.5350000000000001</v>
      </c>
      <c r="G611">
        <f t="shared" si="201"/>
        <v>2327.7763659587408</v>
      </c>
      <c r="H611">
        <f t="shared" si="202"/>
        <v>2273.7261144374411</v>
      </c>
      <c r="I611" s="5">
        <f t="shared" si="191"/>
        <v>0</v>
      </c>
      <c r="J611" s="6">
        <f>+H611+SUM($D$16:$E$16)-SUM($F$27:F611)</f>
        <v>7845.6059039111233</v>
      </c>
      <c r="K611" s="10">
        <f t="shared" si="203"/>
        <v>-3.9840797535665162E-3</v>
      </c>
      <c r="L611" s="10">
        <f>+H611/SUM(F$27:F611)-1</f>
        <v>-3.1682405251390988E-2</v>
      </c>
      <c r="M611">
        <v>5.3090000000000002</v>
      </c>
      <c r="R611">
        <f t="shared" si="204"/>
        <v>1821.2836464924158</v>
      </c>
      <c r="S611">
        <f t="shared" si="205"/>
        <v>1738.9443923340002</v>
      </c>
      <c r="T611" s="5">
        <f t="shared" si="192"/>
        <v>0</v>
      </c>
      <c r="U611" s="6">
        <f>+S611+SUM($D$17:$E$17)-SUM($Q$27:Q611)</f>
        <v>6382.3065502287363</v>
      </c>
      <c r="V611" s="10">
        <f t="shared" si="193"/>
        <v>-4.6993460397206643E-3</v>
      </c>
      <c r="W611" s="10">
        <f>+S611/SUM(Q$27:Q611)-1</f>
        <v>-0.11125893871961223</v>
      </c>
      <c r="X611">
        <v>3.323</v>
      </c>
      <c r="AC611">
        <f t="shared" si="206"/>
        <v>4087.0843337564388</v>
      </c>
      <c r="AD611">
        <f t="shared" si="207"/>
        <v>3992.1443743309505</v>
      </c>
      <c r="AE611" s="5">
        <f t="shared" si="194"/>
        <v>0</v>
      </c>
      <c r="AF611" s="6">
        <f>+AD611+SUM($D$18:$E$18)-SUM($AB$27:AB611)</f>
        <v>12349.964058541475</v>
      </c>
      <c r="AG611" s="10">
        <f t="shared" si="195"/>
        <v>-4.069009846902838E-3</v>
      </c>
      <c r="AH611" s="10">
        <f>+AD611/SUM(AB$27:AB611)-1</f>
        <v>0.13342986911677635</v>
      </c>
      <c r="AI611" s="6">
        <f t="shared" si="196"/>
        <v>0</v>
      </c>
      <c r="AL611" s="6">
        <f t="shared" si="197"/>
        <v>0</v>
      </c>
      <c r="AM611" s="6">
        <f t="shared" si="198"/>
        <v>8236.1443462075949</v>
      </c>
      <c r="AN611" s="6">
        <f t="shared" si="199"/>
        <v>8004.8148811023912</v>
      </c>
      <c r="AO611" s="5">
        <f t="shared" si="200"/>
        <v>0</v>
      </c>
      <c r="AP611" s="6">
        <f>+AN611+SUM($D$16:$E$18)-SUM($AL$27:AL611)</f>
        <v>26577.876512681338</v>
      </c>
      <c r="AQ611" s="10">
        <f t="shared" si="208"/>
        <v>-4.1953874801825553E-3</v>
      </c>
      <c r="AR611" s="10">
        <f>+AN611/SUM(AL$27:AL611)-1</f>
        <v>2.2726193092180713E-2</v>
      </c>
    </row>
    <row r="612" spans="1:44" x14ac:dyDescent="0.25">
      <c r="A612" s="1">
        <v>41065</v>
      </c>
      <c r="B612">
        <v>7.4109999999999996</v>
      </c>
      <c r="G612">
        <f t="shared" si="201"/>
        <v>2289.4692300093202</v>
      </c>
      <c r="H612">
        <f t="shared" si="202"/>
        <v>2236.3084584068843</v>
      </c>
      <c r="I612" s="5">
        <f t="shared" si="191"/>
        <v>0</v>
      </c>
      <c r="J612" s="6">
        <f>+H612+SUM($D$16:$E$16)-SUM($F$27:F612)</f>
        <v>7808.1882478805665</v>
      </c>
      <c r="K612" s="10">
        <f t="shared" si="203"/>
        <v>-4.7692500093464707E-3</v>
      </c>
      <c r="L612" s="10">
        <f>+H612/SUM(F$27:F612)-1</f>
        <v>-4.7617558768156543E-2</v>
      </c>
      <c r="M612">
        <v>5.3090000000000002</v>
      </c>
      <c r="R612">
        <f t="shared" si="204"/>
        <v>1821.2836464924158</v>
      </c>
      <c r="S612">
        <f t="shared" si="205"/>
        <v>1738.9443923340002</v>
      </c>
      <c r="T612" s="5">
        <f t="shared" si="192"/>
        <v>0</v>
      </c>
      <c r="U612" s="6">
        <f>+S612+SUM($D$17:$E$17)-SUM($Q$27:Q612)</f>
        <v>6382.3065502287363</v>
      </c>
      <c r="V612" s="10">
        <f t="shared" si="193"/>
        <v>0</v>
      </c>
      <c r="W612" s="10">
        <f>+S612/SUM(Q$27:Q612)-1</f>
        <v>-0.11125893871961223</v>
      </c>
      <c r="X612">
        <v>3.3090000000000002</v>
      </c>
      <c r="AC612">
        <f t="shared" si="206"/>
        <v>4069.8652002407634</v>
      </c>
      <c r="AD612">
        <f t="shared" si="207"/>
        <v>3975.3252286070165</v>
      </c>
      <c r="AE612" s="5">
        <f t="shared" si="194"/>
        <v>0</v>
      </c>
      <c r="AF612" s="6">
        <f>+AD612+SUM($D$18:$E$18)-SUM($AB$27:AB612)</f>
        <v>12333.144912817541</v>
      </c>
      <c r="AG612" s="10">
        <f t="shared" si="195"/>
        <v>-1.3618781110784628E-3</v>
      </c>
      <c r="AH612" s="10">
        <f>+AD612/SUM(AB$27:AB612)-1</f>
        <v>0.12865466051983532</v>
      </c>
      <c r="AI612" s="6">
        <f t="shared" si="196"/>
        <v>0</v>
      </c>
      <c r="AL612" s="6">
        <f t="shared" si="197"/>
        <v>0</v>
      </c>
      <c r="AM612" s="6">
        <f t="shared" si="198"/>
        <v>8180.6180767424994</v>
      </c>
      <c r="AN612" s="6">
        <f t="shared" si="199"/>
        <v>7950.5780793479007</v>
      </c>
      <c r="AO612" s="5">
        <f t="shared" si="200"/>
        <v>0</v>
      </c>
      <c r="AP612" s="6">
        <f>+AN612+SUM($D$16:$E$18)-SUM($AL$27:AL612)</f>
        <v>26523.639710926844</v>
      </c>
      <c r="AQ612" s="10">
        <f t="shared" si="208"/>
        <v>-2.0406747592726093E-3</v>
      </c>
      <c r="AR612" s="10">
        <f>+AN612/SUM(AL$27:AL612)-1</f>
        <v>1.5796688961508654E-2</v>
      </c>
    </row>
    <row r="613" spans="1:44" x14ac:dyDescent="0.25">
      <c r="A613" s="1">
        <v>41066</v>
      </c>
      <c r="B613">
        <v>7.5369999999999999</v>
      </c>
      <c r="G613">
        <f t="shared" si="201"/>
        <v>2328.3942229901832</v>
      </c>
      <c r="H613">
        <f t="shared" si="202"/>
        <v>2274.329625018579</v>
      </c>
      <c r="I613" s="5">
        <f t="shared" si="191"/>
        <v>0</v>
      </c>
      <c r="J613" s="6">
        <f>+H613+SUM($D$16:$E$16)-SUM($F$27:F613)</f>
        <v>7846.2094144922621</v>
      </c>
      <c r="K613" s="10">
        <f t="shared" si="203"/>
        <v>4.8693967671713523E-3</v>
      </c>
      <c r="L613" s="10">
        <f>+H613/SUM(F$27:F613)-1</f>
        <v>-3.1425386646281916E-2</v>
      </c>
      <c r="M613">
        <v>5.4210000000000003</v>
      </c>
      <c r="R613">
        <f t="shared" si="204"/>
        <v>1859.7059046214706</v>
      </c>
      <c r="S613">
        <f t="shared" si="205"/>
        <v>1775.6296008368085</v>
      </c>
      <c r="T613" s="5">
        <f t="shared" si="192"/>
        <v>0</v>
      </c>
      <c r="U613" s="6">
        <f>+S613+SUM($D$17:$E$17)-SUM($Q$27:Q613)</f>
        <v>6418.991758731544</v>
      </c>
      <c r="V613" s="10">
        <f t="shared" si="193"/>
        <v>5.747954632717045E-3</v>
      </c>
      <c r="W613" s="10">
        <f>+S613/SUM(Q$27:Q613)-1</f>
        <v>-9.2509833640801897E-2</v>
      </c>
      <c r="X613">
        <v>3.3420000000000001</v>
      </c>
      <c r="AC613">
        <f t="shared" si="206"/>
        <v>4110.4531578134274</v>
      </c>
      <c r="AD613">
        <f t="shared" si="207"/>
        <v>4014.9703578134327</v>
      </c>
      <c r="AE613" s="5">
        <f t="shared" si="194"/>
        <v>0</v>
      </c>
      <c r="AF613" s="6">
        <f>+AD613+SUM($D$18:$E$18)-SUM($AB$27:AB613)</f>
        <v>12372.790042023957</v>
      </c>
      <c r="AG613" s="10">
        <f t="shared" si="195"/>
        <v>3.214519044952846E-3</v>
      </c>
      <c r="AH613" s="10">
        <f>+AD613/SUM(AB$27:AB613)-1</f>
        <v>0.13991050935548199</v>
      </c>
      <c r="AI613" s="6">
        <f t="shared" si="196"/>
        <v>0</v>
      </c>
      <c r="AL613" s="6">
        <f t="shared" si="197"/>
        <v>0</v>
      </c>
      <c r="AM613" s="6">
        <f t="shared" si="198"/>
        <v>8298.5532854250814</v>
      </c>
      <c r="AN613" s="6">
        <f t="shared" si="199"/>
        <v>8064.9295836688198</v>
      </c>
      <c r="AO613" s="5">
        <f t="shared" si="200"/>
        <v>0</v>
      </c>
      <c r="AP613" s="6">
        <f>+AN613+SUM($D$16:$E$18)-SUM($AL$27:AL613)</f>
        <v>26637.991215247763</v>
      </c>
      <c r="AQ613" s="10">
        <f t="shared" si="208"/>
        <v>4.3113051439094274E-3</v>
      </c>
      <c r="AR613" s="10">
        <f>+AN613/SUM(AL$27:AL613)-1</f>
        <v>3.0406680625974403E-2</v>
      </c>
    </row>
    <row r="614" spans="1:44" x14ac:dyDescent="0.25">
      <c r="A614" s="1">
        <v>41067</v>
      </c>
      <c r="B614">
        <v>7.5839999999999996</v>
      </c>
      <c r="G614">
        <f t="shared" si="201"/>
        <v>2342.9138632290765</v>
      </c>
      <c r="H614">
        <f t="shared" si="202"/>
        <v>2288.5121236753221</v>
      </c>
      <c r="I614" s="5">
        <f t="shared" si="191"/>
        <v>0</v>
      </c>
      <c r="J614" s="6">
        <f>+H614+SUM($D$16:$E$16)-SUM($F$27:F614)</f>
        <v>7860.3919131490047</v>
      </c>
      <c r="K614" s="10">
        <f t="shared" si="203"/>
        <v>1.8075605566361119E-3</v>
      </c>
      <c r="L614" s="10">
        <f>+H614/SUM(F$27:F614)-1</f>
        <v>-2.5385449426217566E-2</v>
      </c>
      <c r="M614">
        <v>5.4720000000000004</v>
      </c>
      <c r="R614">
        <f t="shared" si="204"/>
        <v>1877.2017543052364</v>
      </c>
      <c r="S614">
        <f t="shared" si="205"/>
        <v>1792.3344725657657</v>
      </c>
      <c r="T614" s="5">
        <f t="shared" si="192"/>
        <v>0</v>
      </c>
      <c r="U614" s="6">
        <f>+S614+SUM($D$17:$E$17)-SUM($Q$27:Q614)</f>
        <v>6435.6966304605021</v>
      </c>
      <c r="V614" s="10">
        <f t="shared" si="193"/>
        <v>2.6024136432696299E-3</v>
      </c>
      <c r="W614" s="10">
        <f>+S614/SUM(Q$27:Q614)-1</f>
        <v>-8.3972294720986551E-2</v>
      </c>
      <c r="X614">
        <v>3.339</v>
      </c>
      <c r="AC614">
        <f t="shared" si="206"/>
        <v>4106.7633434886402</v>
      </c>
      <c r="AD614">
        <f t="shared" si="207"/>
        <v>4011.3662551583038</v>
      </c>
      <c r="AE614" s="5">
        <f t="shared" si="194"/>
        <v>0</v>
      </c>
      <c r="AF614" s="6">
        <f>+AD614+SUM($D$18:$E$18)-SUM($AB$27:AB614)</f>
        <v>12369.185939368828</v>
      </c>
      <c r="AG614" s="10">
        <f t="shared" si="195"/>
        <v>-2.9129263835292463E-4</v>
      </c>
      <c r="AH614" s="10">
        <f>+AD614/SUM(AB$27:AB614)-1</f>
        <v>0.13888725037042304</v>
      </c>
      <c r="AI614" s="6">
        <f t="shared" si="196"/>
        <v>0</v>
      </c>
      <c r="AL614" s="6">
        <f t="shared" si="197"/>
        <v>0</v>
      </c>
      <c r="AM614" s="6">
        <f t="shared" si="198"/>
        <v>8326.8789610229542</v>
      </c>
      <c r="AN614" s="6">
        <f t="shared" si="199"/>
        <v>8092.2128513993921</v>
      </c>
      <c r="AO614" s="5">
        <f t="shared" si="200"/>
        <v>0</v>
      </c>
      <c r="AP614" s="6">
        <f>+AN614+SUM($D$16:$E$18)-SUM($AL$27:AL614)</f>
        <v>26665.274482978341</v>
      </c>
      <c r="AQ614" s="10">
        <f t="shared" si="208"/>
        <v>1.024223918016709E-3</v>
      </c>
      <c r="AR614" s="10">
        <f>+AN614/SUM(AL$27:AL614)-1</f>
        <v>3.3892496719870158E-2</v>
      </c>
    </row>
    <row r="615" spans="1:44" x14ac:dyDescent="0.25">
      <c r="A615" s="1">
        <v>41068</v>
      </c>
      <c r="B615">
        <v>7.57</v>
      </c>
      <c r="C615">
        <f>+$C$16</f>
        <v>60</v>
      </c>
      <c r="D615" s="7">
        <f>+$H$16</f>
        <v>0.66694736842105262</v>
      </c>
      <c r="E615" s="7">
        <f>+$J$16</f>
        <v>0.46199999999999997</v>
      </c>
      <c r="F615" s="6">
        <f>+C615-D615-E615</f>
        <v>58.871052631578941</v>
      </c>
      <c r="G615">
        <f t="shared" si="201"/>
        <v>2397.4599166405596</v>
      </c>
      <c r="H615">
        <f t="shared" si="202"/>
        <v>2343.1586022389351</v>
      </c>
      <c r="I615" s="5">
        <f t="shared" si="191"/>
        <v>241500</v>
      </c>
      <c r="J615" s="6">
        <f>+H615+SUM($D$16:$E$16)-SUM($F$27:F615)</f>
        <v>7856.1673390810383</v>
      </c>
      <c r="K615" s="10">
        <f t="shared" si="203"/>
        <v>-5.3745081856537702E-4</v>
      </c>
      <c r="L615" s="10">
        <f>+H615/SUM(F$27:F615)-1</f>
        <v>-2.6519689496178223E-2</v>
      </c>
      <c r="M615">
        <v>5.4630000000000001</v>
      </c>
      <c r="N615">
        <f>+$C$17</f>
        <v>50</v>
      </c>
      <c r="O615" s="7">
        <f>+$H$17</f>
        <v>0.5557894736842105</v>
      </c>
      <c r="P615" s="7">
        <f>+$J$17</f>
        <v>0.38500000000000001</v>
      </c>
      <c r="Q615" s="6">
        <f>+N615-O615-P615</f>
        <v>49.059210526315795</v>
      </c>
      <c r="R615">
        <f t="shared" si="204"/>
        <v>1924.1142514198659</v>
      </c>
      <c r="S615">
        <f t="shared" si="205"/>
        <v>1838.4457645516773</v>
      </c>
      <c r="T615" s="5">
        <f t="shared" si="192"/>
        <v>201250</v>
      </c>
      <c r="U615" s="6">
        <f>+S615+SUM($D$17:$E$17)-SUM($Q$27:Q615)</f>
        <v>6432.7487119200978</v>
      </c>
      <c r="V615" s="10">
        <f t="shared" si="193"/>
        <v>-4.5805741160198643E-4</v>
      </c>
      <c r="W615" s="10">
        <f>+S615/SUM(Q$27:Q615)-1</f>
        <v>-8.338811081187969E-2</v>
      </c>
      <c r="X615">
        <v>3.37</v>
      </c>
      <c r="Y615">
        <f>+$C$18</f>
        <v>90</v>
      </c>
      <c r="Z615" s="7">
        <f>+$H$18</f>
        <v>1.0004210526315789</v>
      </c>
      <c r="AA615" s="7">
        <f>+$J$18</f>
        <v>0.69300000000000006</v>
      </c>
      <c r="AB615" s="6">
        <f>+Y615-Z615-AA615</f>
        <v>88.306578947368422</v>
      </c>
      <c r="AC615">
        <f t="shared" si="206"/>
        <v>4233.1980037921476</v>
      </c>
      <c r="AD615">
        <f t="shared" si="207"/>
        <v>4136.9152282086698</v>
      </c>
      <c r="AE615" s="5">
        <f t="shared" si="194"/>
        <v>362250</v>
      </c>
      <c r="AF615" s="6">
        <f>+AD615+SUM($D$18:$E$18)-SUM($AB$27:AB615)</f>
        <v>12406.428333471826</v>
      </c>
      <c r="AG615" s="10">
        <f t="shared" si="195"/>
        <v>3.0109009829386579E-3</v>
      </c>
      <c r="AH615" s="10">
        <f>+AD615/SUM(AB$27:AB615)-1</f>
        <v>0.14580535778684656</v>
      </c>
      <c r="AI615" s="6">
        <f t="shared" si="196"/>
        <v>200</v>
      </c>
      <c r="AL615" s="6">
        <f t="shared" si="197"/>
        <v>196.23684210526315</v>
      </c>
      <c r="AM615" s="6">
        <f t="shared" si="198"/>
        <v>8554.7721718525736</v>
      </c>
      <c r="AN615" s="6">
        <f t="shared" si="199"/>
        <v>8318.5195949992813</v>
      </c>
      <c r="AO615" s="5">
        <f t="shared" si="200"/>
        <v>805000</v>
      </c>
      <c r="AP615" s="6">
        <f>+AN615+SUM($D$16:$E$18)-SUM($AL$27:AL615)</f>
        <v>26695.344384472959</v>
      </c>
      <c r="AQ615" s="10">
        <f t="shared" si="208"/>
        <v>1.1276801787214463E-3</v>
      </c>
      <c r="AR615" s="10">
        <f>+AN615/SUM(AL$27:AL615)-1</f>
        <v>3.6811409039836596E-2</v>
      </c>
    </row>
    <row r="616" spans="1:44" x14ac:dyDescent="0.25">
      <c r="A616" s="1">
        <v>41071</v>
      </c>
      <c r="B616">
        <v>7.6260000000000003</v>
      </c>
      <c r="G616">
        <f t="shared" si="201"/>
        <v>2415.1954193264082</v>
      </c>
      <c r="H616">
        <f t="shared" si="202"/>
        <v>2360.4924043162641</v>
      </c>
      <c r="I616" s="5">
        <f t="shared" si="191"/>
        <v>0</v>
      </c>
      <c r="J616" s="6">
        <f>+H616+SUM($D$16:$E$16)-SUM($F$27:F616)</f>
        <v>7873.5011411583682</v>
      </c>
      <c r="K616" s="10">
        <f t="shared" si="203"/>
        <v>2.2063942033287987E-3</v>
      </c>
      <c r="L616" s="10">
        <f>+H616/SUM(F$27:F616)-1</f>
        <v>-1.9318249946876476E-2</v>
      </c>
      <c r="M616">
        <v>5.4589999999999996</v>
      </c>
      <c r="R616">
        <f t="shared" si="204"/>
        <v>1922.705417993968</v>
      </c>
      <c r="S616">
        <f t="shared" si="205"/>
        <v>1837.0996574570026</v>
      </c>
      <c r="T616" s="5">
        <f t="shared" si="192"/>
        <v>0</v>
      </c>
      <c r="U616" s="6">
        <f>+S616+SUM($D$17:$E$17)-SUM($Q$27:Q616)</f>
        <v>6431.4026048254218</v>
      </c>
      <c r="V616" s="10">
        <f t="shared" si="193"/>
        <v>-2.0925846087871403E-4</v>
      </c>
      <c r="W616" s="10">
        <f>+S616/SUM(Q$27:Q616)-1</f>
        <v>-8.4059252594188449E-2</v>
      </c>
      <c r="X616">
        <v>3.3559999999999999</v>
      </c>
      <c r="AC616">
        <f t="shared" si="206"/>
        <v>4215.6120180197167</v>
      </c>
      <c r="AD616">
        <f t="shared" si="207"/>
        <v>4119.7292302279802</v>
      </c>
      <c r="AE616" s="5">
        <f t="shared" si="194"/>
        <v>0</v>
      </c>
      <c r="AF616" s="6">
        <f>+AD616+SUM($D$18:$E$18)-SUM($AB$27:AB616)</f>
        <v>12389.242335491137</v>
      </c>
      <c r="AG616" s="10">
        <f t="shared" si="195"/>
        <v>-1.38524944639562E-3</v>
      </c>
      <c r="AH616" s="10">
        <f>+AD616/SUM(AB$27:AB616)-1</f>
        <v>0.14104533552897824</v>
      </c>
      <c r="AI616" s="6">
        <f t="shared" si="196"/>
        <v>0</v>
      </c>
      <c r="AL616" s="6">
        <f t="shared" si="197"/>
        <v>0</v>
      </c>
      <c r="AM616" s="6">
        <f t="shared" si="198"/>
        <v>8553.5128553400937</v>
      </c>
      <c r="AN616" s="6">
        <f t="shared" si="199"/>
        <v>8317.3212920012465</v>
      </c>
      <c r="AO616" s="5">
        <f t="shared" si="200"/>
        <v>0</v>
      </c>
      <c r="AP616" s="6">
        <f>+AN616+SUM($D$16:$E$18)-SUM($AL$27:AL616)</f>
        <v>26694.146081474926</v>
      </c>
      <c r="AQ616" s="10">
        <f t="shared" si="208"/>
        <v>-4.488808912794795E-5</v>
      </c>
      <c r="AR616" s="10">
        <f>+AN616/SUM(AL$27:AL616)-1</f>
        <v>3.6662053832379415E-2</v>
      </c>
    </row>
    <row r="617" spans="1:44" x14ac:dyDescent="0.25">
      <c r="A617" s="1">
        <v>41072</v>
      </c>
      <c r="B617">
        <v>7.6459999999999999</v>
      </c>
      <c r="G617">
        <f t="shared" si="201"/>
        <v>2421.5295274284963</v>
      </c>
      <c r="H617">
        <f t="shared" si="202"/>
        <v>2366.68304791531</v>
      </c>
      <c r="I617" s="5">
        <f t="shared" si="191"/>
        <v>0</v>
      </c>
      <c r="J617" s="6">
        <f>+H617+SUM($D$16:$E$16)-SUM($F$27:F617)</f>
        <v>7879.6917847574141</v>
      </c>
      <c r="K617" s="10">
        <f t="shared" si="203"/>
        <v>7.8626312336260717E-4</v>
      </c>
      <c r="L617" s="10">
        <f>+H617/SUM(F$27:F617)-1</f>
        <v>-1.6746307250697368E-2</v>
      </c>
      <c r="M617">
        <v>5.4820000000000002</v>
      </c>
      <c r="R617">
        <f t="shared" si="204"/>
        <v>1930.8062101928801</v>
      </c>
      <c r="S617">
        <f t="shared" si="205"/>
        <v>1844.8397732513811</v>
      </c>
      <c r="T617" s="5">
        <f t="shared" si="192"/>
        <v>0</v>
      </c>
      <c r="U617" s="6">
        <f>+S617+SUM($D$17:$E$17)-SUM($Q$27:Q617)</f>
        <v>6439.1427206198005</v>
      </c>
      <c r="V617" s="10">
        <f t="shared" si="193"/>
        <v>1.2034879900959528E-3</v>
      </c>
      <c r="W617" s="10">
        <f>+S617/SUM(Q$27:Q617)-1</f>
        <v>-8.0200187345913276E-2</v>
      </c>
      <c r="X617">
        <v>3.3860000000000001</v>
      </c>
      <c r="AC617">
        <f t="shared" si="206"/>
        <v>4253.2962732463538</v>
      </c>
      <c r="AD617">
        <f t="shared" si="207"/>
        <v>4156.5563687580279</v>
      </c>
      <c r="AE617" s="5">
        <f t="shared" si="194"/>
        <v>0</v>
      </c>
      <c r="AF617" s="6">
        <f>+AD617+SUM($D$18:$E$18)-SUM($AB$27:AB617)</f>
        <v>12426.069474021186</v>
      </c>
      <c r="AG617" s="10">
        <f t="shared" si="195"/>
        <v>2.9725093377623857E-3</v>
      </c>
      <c r="AH617" s="10">
        <f>+AD617/SUM(AB$27:AB617)-1</f>
        <v>0.15124538322441006</v>
      </c>
      <c r="AI617" s="6">
        <f t="shared" si="196"/>
        <v>0</v>
      </c>
      <c r="AL617" s="6">
        <f t="shared" si="197"/>
        <v>0</v>
      </c>
      <c r="AM617" s="6">
        <f t="shared" si="198"/>
        <v>8605.6320108677301</v>
      </c>
      <c r="AN617" s="6">
        <f t="shared" si="199"/>
        <v>8368.0791899247197</v>
      </c>
      <c r="AO617" s="5">
        <f t="shared" si="200"/>
        <v>0</v>
      </c>
      <c r="AP617" s="6">
        <f>+AN617+SUM($D$16:$E$18)-SUM($AL$27:AL617)</f>
        <v>26744.903979398401</v>
      </c>
      <c r="AQ617" s="10">
        <f t="shared" si="208"/>
        <v>1.9014617575161541E-3</v>
      </c>
      <c r="AR617" s="10">
        <f>+AN617/SUM(AL$27:AL617)-1</f>
        <v>4.2988464086623601E-2</v>
      </c>
    </row>
    <row r="618" spans="1:44" x14ac:dyDescent="0.25">
      <c r="A618" s="1">
        <v>41073</v>
      </c>
      <c r="B618">
        <v>7.6289999999999996</v>
      </c>
      <c r="G618">
        <f t="shared" si="201"/>
        <v>2416.1455355417211</v>
      </c>
      <c r="H618">
        <f t="shared" si="202"/>
        <v>2361.4210008561208</v>
      </c>
      <c r="I618" s="5">
        <f t="shared" si="191"/>
        <v>0</v>
      </c>
      <c r="J618" s="6">
        <f>+H618+SUM($D$16:$E$16)-SUM($F$27:F618)</f>
        <v>7874.429737698224</v>
      </c>
      <c r="K618" s="10">
        <f t="shared" si="203"/>
        <v>-6.6779858945364978E-4</v>
      </c>
      <c r="L618" s="10">
        <f>+H618/SUM(F$27:F618)-1</f>
        <v>-1.8932458542449737E-2</v>
      </c>
      <c r="M618">
        <v>5.4749999999999996</v>
      </c>
      <c r="R618">
        <f t="shared" si="204"/>
        <v>1928.340751697559</v>
      </c>
      <c r="S618">
        <f t="shared" si="205"/>
        <v>1842.4840858357006</v>
      </c>
      <c r="T618" s="5">
        <f t="shared" si="192"/>
        <v>0</v>
      </c>
      <c r="U618" s="6">
        <f>+S618+SUM($D$17:$E$17)-SUM($Q$27:Q618)</f>
        <v>6436.7870332041202</v>
      </c>
      <c r="V618" s="10">
        <f t="shared" si="193"/>
        <v>-3.6583867106043666E-4</v>
      </c>
      <c r="W618" s="10">
        <f>+S618/SUM(Q$27:Q618)-1</f>
        <v>-8.1374685464953633E-2</v>
      </c>
      <c r="X618">
        <v>3.3690000000000002</v>
      </c>
      <c r="AC618">
        <f t="shared" si="206"/>
        <v>4231.9418619512599</v>
      </c>
      <c r="AD618">
        <f t="shared" si="207"/>
        <v>4135.687656924335</v>
      </c>
      <c r="AE618" s="5">
        <f t="shared" si="194"/>
        <v>0</v>
      </c>
      <c r="AF618" s="6">
        <f>+AD618+SUM($D$18:$E$18)-SUM($AB$27:AB618)</f>
        <v>12405.200762187493</v>
      </c>
      <c r="AG618" s="10">
        <f t="shared" si="195"/>
        <v>-1.679429837192048E-3</v>
      </c>
      <c r="AH618" s="10">
        <f>+AD618/SUM(AB$27:AB618)-1</f>
        <v>0.14546535619699896</v>
      </c>
      <c r="AI618" s="6">
        <f t="shared" si="196"/>
        <v>0</v>
      </c>
      <c r="AL618" s="6">
        <f t="shared" si="197"/>
        <v>0</v>
      </c>
      <c r="AM618" s="6">
        <f t="shared" si="198"/>
        <v>8576.4281491905404</v>
      </c>
      <c r="AN618" s="6">
        <f t="shared" si="199"/>
        <v>8339.5927436161564</v>
      </c>
      <c r="AO618" s="5">
        <f t="shared" si="200"/>
        <v>0</v>
      </c>
      <c r="AP618" s="6">
        <f>+AN618+SUM($D$16:$E$18)-SUM($AL$27:AL618)</f>
        <v>26716.41753308984</v>
      </c>
      <c r="AQ618" s="10">
        <f t="shared" si="208"/>
        <v>-1.0651167912401061E-3</v>
      </c>
      <c r="AR618" s="10">
        <f>+AN618/SUM(AL$27:AL618)-1</f>
        <v>3.9437943804929043E-2</v>
      </c>
    </row>
    <row r="619" spans="1:44" x14ac:dyDescent="0.25">
      <c r="A619" s="1">
        <v>41074</v>
      </c>
      <c r="B619">
        <v>7.5759999999999996</v>
      </c>
      <c r="G619">
        <f t="shared" si="201"/>
        <v>2399.3601490711862</v>
      </c>
      <c r="H619">
        <f t="shared" si="202"/>
        <v>2345.0157953186485</v>
      </c>
      <c r="I619" s="5">
        <f t="shared" si="191"/>
        <v>0</v>
      </c>
      <c r="J619" s="6">
        <f>+H619+SUM($D$16:$E$16)-SUM($F$27:F619)</f>
        <v>7858.0245321607517</v>
      </c>
      <c r="K619" s="10">
        <f t="shared" si="203"/>
        <v>-2.0833515675342529E-3</v>
      </c>
      <c r="L619" s="10">
        <f>+H619/SUM(F$27:F619)-1</f>
        <v>-2.5748106687324634E-2</v>
      </c>
      <c r="M619">
        <v>5.4660000000000002</v>
      </c>
      <c r="R619">
        <f t="shared" si="204"/>
        <v>1925.1708764892892</v>
      </c>
      <c r="S619">
        <f t="shared" si="205"/>
        <v>1839.4553448726833</v>
      </c>
      <c r="T619" s="5">
        <f t="shared" si="192"/>
        <v>0</v>
      </c>
      <c r="U619" s="6">
        <f>+S619+SUM($D$17:$E$17)-SUM($Q$27:Q619)</f>
        <v>6433.7582922411038</v>
      </c>
      <c r="V619" s="10">
        <f t="shared" si="193"/>
        <v>-4.705361459673707E-4</v>
      </c>
      <c r="W619" s="10">
        <f>+S619/SUM(Q$27:Q619)-1</f>
        <v>-8.2884754475148092E-2</v>
      </c>
      <c r="X619">
        <v>3.3860000000000001</v>
      </c>
      <c r="AC619">
        <f t="shared" si="206"/>
        <v>4253.2962732463529</v>
      </c>
      <c r="AD619">
        <f t="shared" si="207"/>
        <v>4156.5563687580279</v>
      </c>
      <c r="AE619" s="5">
        <f t="shared" si="194"/>
        <v>0</v>
      </c>
      <c r="AF619" s="6">
        <f>+AD619+SUM($D$18:$E$18)-SUM($AB$27:AB619)</f>
        <v>12426.069474021186</v>
      </c>
      <c r="AG619" s="10">
        <f t="shared" si="195"/>
        <v>1.6822550665445135E-3</v>
      </c>
      <c r="AH619" s="10">
        <f>+AD619/SUM(AB$27:AB619)-1</f>
        <v>0.15124538322441006</v>
      </c>
      <c r="AI619" s="6">
        <f t="shared" si="196"/>
        <v>0</v>
      </c>
      <c r="AL619" s="6">
        <f t="shared" si="197"/>
        <v>0</v>
      </c>
      <c r="AM619" s="6">
        <f t="shared" si="198"/>
        <v>8577.8272988068275</v>
      </c>
      <c r="AN619" s="6">
        <f t="shared" si="199"/>
        <v>8341.0275089493589</v>
      </c>
      <c r="AO619" s="5">
        <f t="shared" si="200"/>
        <v>0</v>
      </c>
      <c r="AP619" s="6">
        <f>+AN619+SUM($D$16:$E$18)-SUM($AL$27:AL619)</f>
        <v>26717.85229842304</v>
      </c>
      <c r="AQ619" s="10">
        <f t="shared" si="208"/>
        <v>5.3703507643776405E-5</v>
      </c>
      <c r="AR619" s="10">
        <f>+AN619/SUM(AL$27:AL619)-1</f>
        <v>3.9616771425609709E-2</v>
      </c>
    </row>
    <row r="620" spans="1:44" x14ac:dyDescent="0.25">
      <c r="A620" s="1">
        <v>41075</v>
      </c>
      <c r="B620">
        <v>7.6529999999999996</v>
      </c>
      <c r="G620">
        <f t="shared" si="201"/>
        <v>2423.7464652642279</v>
      </c>
      <c r="H620">
        <f t="shared" si="202"/>
        <v>2368.8497731749758</v>
      </c>
      <c r="I620" s="5">
        <f t="shared" si="191"/>
        <v>0</v>
      </c>
      <c r="J620" s="6">
        <f>+H620+SUM($D$16:$E$16)-SUM($F$27:F620)</f>
        <v>7881.8585100170794</v>
      </c>
      <c r="K620" s="10">
        <f t="shared" si="203"/>
        <v>3.0330750125278083E-3</v>
      </c>
      <c r="L620" s="10">
        <f>+H620/SUM(F$27:F620)-1</f>
        <v>-1.584612730703483E-2</v>
      </c>
      <c r="M620">
        <v>5.5119999999999996</v>
      </c>
      <c r="R620">
        <f t="shared" si="204"/>
        <v>1941.3724608871134</v>
      </c>
      <c r="S620">
        <f t="shared" si="205"/>
        <v>1854.9355764614397</v>
      </c>
      <c r="T620" s="5">
        <f t="shared" si="192"/>
        <v>0</v>
      </c>
      <c r="U620" s="6">
        <f>+S620+SUM($D$17:$E$17)-SUM($Q$27:Q620)</f>
        <v>6449.2385238298593</v>
      </c>
      <c r="V620" s="10">
        <f t="shared" si="193"/>
        <v>2.4060946783506232E-3</v>
      </c>
      <c r="W620" s="10">
        <f>+S620/SUM(Q$27:Q620)-1</f>
        <v>-7.5166623978597968E-2</v>
      </c>
      <c r="X620">
        <v>3.391</v>
      </c>
      <c r="AC620">
        <f t="shared" si="206"/>
        <v>4259.5769824507915</v>
      </c>
      <c r="AD620">
        <f t="shared" si="207"/>
        <v>4162.6942251797018</v>
      </c>
      <c r="AE620" s="5">
        <f t="shared" si="194"/>
        <v>0</v>
      </c>
      <c r="AF620" s="6">
        <f>+AD620+SUM($D$18:$E$18)-SUM($AB$27:AB620)</f>
        <v>12432.207330442858</v>
      </c>
      <c r="AG620" s="10">
        <f t="shared" si="195"/>
        <v>4.93949952115047E-4</v>
      </c>
      <c r="AH620" s="10">
        <f>+AD620/SUM(AB$27:AB620)-1</f>
        <v>0.15294539117364847</v>
      </c>
      <c r="AI620" s="6">
        <f t="shared" si="196"/>
        <v>0</v>
      </c>
      <c r="AL620" s="6">
        <f t="shared" si="197"/>
        <v>0</v>
      </c>
      <c r="AM620" s="6">
        <f t="shared" si="198"/>
        <v>8624.6959086021325</v>
      </c>
      <c r="AN620" s="6">
        <f t="shared" si="199"/>
        <v>8386.4795748161159</v>
      </c>
      <c r="AO620" s="5">
        <f t="shared" si="200"/>
        <v>0</v>
      </c>
      <c r="AP620" s="6">
        <f>+AN620+SUM($D$16:$E$18)-SUM($AL$27:AL620)</f>
        <v>26763.304364289794</v>
      </c>
      <c r="AQ620" s="10">
        <f t="shared" si="208"/>
        <v>1.7011871073722151E-3</v>
      </c>
      <c r="AR620" s="10">
        <f>+AN620/SUM(AL$27:AL620)-1</f>
        <v>4.5281868431982453E-2</v>
      </c>
    </row>
    <row r="621" spans="1:44" x14ac:dyDescent="0.25">
      <c r="A621" s="1">
        <v>41078</v>
      </c>
      <c r="B621">
        <v>7.7469999999999999</v>
      </c>
      <c r="G621">
        <f t="shared" si="201"/>
        <v>2453.5167733440449</v>
      </c>
      <c r="H621">
        <f t="shared" si="202"/>
        <v>2397.9457980904926</v>
      </c>
      <c r="I621" s="5">
        <f t="shared" si="191"/>
        <v>0</v>
      </c>
      <c r="J621" s="6">
        <f>+H621+SUM($D$16:$E$16)-SUM($F$27:F621)</f>
        <v>7910.9545349325954</v>
      </c>
      <c r="K621" s="10">
        <f t="shared" si="203"/>
        <v>3.691518298449159E-3</v>
      </c>
      <c r="L621" s="10">
        <f>+H621/SUM(F$27:F621)-1</f>
        <v>-3.7579966349925442E-3</v>
      </c>
      <c r="M621">
        <v>5.508</v>
      </c>
      <c r="R621">
        <f t="shared" si="204"/>
        <v>1939.963627461216</v>
      </c>
      <c r="S621">
        <f t="shared" si="205"/>
        <v>1853.5894693667656</v>
      </c>
      <c r="T621" s="5">
        <f t="shared" si="192"/>
        <v>0</v>
      </c>
      <c r="U621" s="6">
        <f>+S621+SUM($D$17:$E$17)-SUM($Q$27:Q621)</f>
        <v>6447.8924167351852</v>
      </c>
      <c r="V621" s="10">
        <f t="shared" si="193"/>
        <v>-2.0872341590416621E-4</v>
      </c>
      <c r="W621" s="10">
        <f>+S621/SUM(Q$27:Q621)-1</f>
        <v>-7.5837765760906506E-2</v>
      </c>
      <c r="X621">
        <v>3.4079999999999999</v>
      </c>
      <c r="AC621">
        <f t="shared" si="206"/>
        <v>4280.9313937458855</v>
      </c>
      <c r="AD621">
        <f t="shared" si="207"/>
        <v>4183.5629370133956</v>
      </c>
      <c r="AE621" s="5">
        <f t="shared" si="194"/>
        <v>0</v>
      </c>
      <c r="AF621" s="6">
        <f>+AD621+SUM($D$18:$E$18)-SUM($AB$27:AB621)</f>
        <v>12453.076042276552</v>
      </c>
      <c r="AG621" s="10">
        <f t="shared" si="195"/>
        <v>1.6786006924605079E-3</v>
      </c>
      <c r="AH621" s="10">
        <f>+AD621/SUM(AB$27:AB621)-1</f>
        <v>0.15872541820106001</v>
      </c>
      <c r="AI621" s="6">
        <f t="shared" si="196"/>
        <v>0</v>
      </c>
      <c r="AL621" s="6">
        <f t="shared" si="197"/>
        <v>0</v>
      </c>
      <c r="AM621" s="6">
        <f t="shared" si="198"/>
        <v>8674.4117945511462</v>
      </c>
      <c r="AN621" s="6">
        <f t="shared" si="199"/>
        <v>8435.0982044706543</v>
      </c>
      <c r="AO621" s="5">
        <f t="shared" si="200"/>
        <v>0</v>
      </c>
      <c r="AP621" s="6">
        <f>+AN621+SUM($D$16:$E$18)-SUM($AL$27:AL621)</f>
        <v>26811.922993944336</v>
      </c>
      <c r="AQ621" s="10">
        <f t="shared" si="208"/>
        <v>1.816615354844453E-3</v>
      </c>
      <c r="AR621" s="10">
        <f>+AN621/SUM(AL$27:AL621)-1</f>
        <v>5.1341642571122836E-2</v>
      </c>
    </row>
    <row r="622" spans="1:44" x14ac:dyDescent="0.25">
      <c r="A622" s="1">
        <v>41079</v>
      </c>
      <c r="B622">
        <v>7.766</v>
      </c>
      <c r="G622">
        <f t="shared" si="201"/>
        <v>2459.5341760410292</v>
      </c>
      <c r="H622">
        <f t="shared" si="202"/>
        <v>2403.8269095095866</v>
      </c>
      <c r="I622" s="5">
        <f t="shared" si="191"/>
        <v>0</v>
      </c>
      <c r="J622" s="6">
        <f>+H622+SUM($D$16:$E$16)-SUM($F$27:F622)</f>
        <v>7916.8356463516893</v>
      </c>
      <c r="K622" s="10">
        <f t="shared" si="203"/>
        <v>7.4341362892749174E-4</v>
      </c>
      <c r="L622" s="10">
        <f>+H622/SUM(F$27:F622)-1</f>
        <v>-1.3146510736221639E-3</v>
      </c>
      <c r="M622">
        <v>5.5960000000000001</v>
      </c>
      <c r="R622">
        <f t="shared" si="204"/>
        <v>1970.9579628309666</v>
      </c>
      <c r="S622">
        <f t="shared" si="205"/>
        <v>1883.2038254496042</v>
      </c>
      <c r="T622" s="5">
        <f t="shared" si="192"/>
        <v>0</v>
      </c>
      <c r="U622" s="6">
        <f>+S622+SUM($D$17:$E$17)-SUM($Q$27:Q622)</f>
        <v>6477.5067728180238</v>
      </c>
      <c r="V622" s="10">
        <f t="shared" si="193"/>
        <v>4.5928737901979044E-3</v>
      </c>
      <c r="W622" s="10">
        <f>+S622/SUM(Q$27:Q622)-1</f>
        <v>-6.1072646550114906E-2</v>
      </c>
      <c r="X622">
        <v>3.41</v>
      </c>
      <c r="AC622">
        <f t="shared" si="206"/>
        <v>4283.4436774276619</v>
      </c>
      <c r="AD622">
        <f t="shared" si="207"/>
        <v>4186.0180795820661</v>
      </c>
      <c r="AE622" s="5">
        <f t="shared" si="194"/>
        <v>0</v>
      </c>
      <c r="AF622" s="6">
        <f>+AD622+SUM($D$18:$E$18)-SUM($AB$27:AB622)</f>
        <v>12455.531184845224</v>
      </c>
      <c r="AG622" s="10">
        <f t="shared" si="195"/>
        <v>1.9715149576993163E-4</v>
      </c>
      <c r="AH622" s="10">
        <f>+AD622/SUM(AB$27:AB622)-1</f>
        <v>0.15940542138075564</v>
      </c>
      <c r="AI622" s="6">
        <f t="shared" si="196"/>
        <v>0</v>
      </c>
      <c r="AL622" s="6">
        <f t="shared" si="197"/>
        <v>0</v>
      </c>
      <c r="AM622" s="6">
        <f t="shared" si="198"/>
        <v>8713.9358162996577</v>
      </c>
      <c r="AN622" s="6">
        <f t="shared" si="199"/>
        <v>8473.0488145412564</v>
      </c>
      <c r="AO622" s="5">
        <f t="shared" si="200"/>
        <v>0</v>
      </c>
      <c r="AP622" s="6">
        <f>+AN622+SUM($D$16:$E$18)-SUM($AL$27:AL622)</f>
        <v>26849.873604014934</v>
      </c>
      <c r="AQ622" s="10">
        <f t="shared" si="208"/>
        <v>1.4154378288782077E-3</v>
      </c>
      <c r="AR622" s="10">
        <f>+AN622/SUM(AL$27:AL622)-1</f>
        <v>5.6071766128789946E-2</v>
      </c>
    </row>
    <row r="623" spans="1:44" x14ac:dyDescent="0.25">
      <c r="A623" s="1">
        <v>41080</v>
      </c>
      <c r="B623">
        <v>7.7889999999999997</v>
      </c>
      <c r="G623">
        <f t="shared" si="201"/>
        <v>2466.8184003584311</v>
      </c>
      <c r="H623">
        <f t="shared" si="202"/>
        <v>2410.9461496484896</v>
      </c>
      <c r="I623" s="5">
        <f t="shared" si="191"/>
        <v>0</v>
      </c>
      <c r="J623" s="6">
        <f>+H623+SUM($D$16:$E$16)-SUM($F$27:F623)</f>
        <v>7923.9548864905928</v>
      </c>
      <c r="K623" s="10">
        <f t="shared" si="203"/>
        <v>8.9925324421558095E-4</v>
      </c>
      <c r="L623" s="10">
        <f>+H623/SUM(F$27:F623)-1</f>
        <v>1.6430830269837937E-3</v>
      </c>
      <c r="M623">
        <v>5.6260000000000003</v>
      </c>
      <c r="R623">
        <f t="shared" si="204"/>
        <v>1981.5242135251999</v>
      </c>
      <c r="S623">
        <f t="shared" si="205"/>
        <v>1893.2996286596631</v>
      </c>
      <c r="T623" s="5">
        <f t="shared" si="192"/>
        <v>0</v>
      </c>
      <c r="U623" s="6">
        <f>+S623+SUM($D$17:$E$17)-SUM($Q$27:Q623)</f>
        <v>6487.6025760280827</v>
      </c>
      <c r="V623" s="10">
        <f t="shared" si="193"/>
        <v>1.558594002931013E-3</v>
      </c>
      <c r="W623" s="10">
        <f>+S623/SUM(Q$27:Q623)-1</f>
        <v>-5.6039083182799487E-2</v>
      </c>
      <c r="X623">
        <v>3.4</v>
      </c>
      <c r="AC623">
        <f t="shared" si="206"/>
        <v>4270.8822590187829</v>
      </c>
      <c r="AD623">
        <f t="shared" si="207"/>
        <v>4173.7423667387166</v>
      </c>
      <c r="AE623" s="5">
        <f t="shared" si="194"/>
        <v>0</v>
      </c>
      <c r="AF623" s="6">
        <f>+AD623+SUM($D$18:$E$18)-SUM($AB$27:AB623)</f>
        <v>12443.255472001872</v>
      </c>
      <c r="AG623" s="10">
        <f t="shared" si="195"/>
        <v>-9.8556317359532741E-4</v>
      </c>
      <c r="AH623" s="10">
        <f>+AD623/SUM(AB$27:AB623)-1</f>
        <v>0.15600540548227815</v>
      </c>
      <c r="AI623" s="6">
        <f t="shared" si="196"/>
        <v>0</v>
      </c>
      <c r="AL623" s="6">
        <f t="shared" si="197"/>
        <v>0</v>
      </c>
      <c r="AM623" s="6">
        <f t="shared" si="198"/>
        <v>8719.2248729024141</v>
      </c>
      <c r="AN623" s="6">
        <f t="shared" si="199"/>
        <v>8477.9881450468692</v>
      </c>
      <c r="AO623" s="5">
        <f t="shared" si="200"/>
        <v>0</v>
      </c>
      <c r="AP623" s="6">
        <f>+AN623+SUM($D$16:$E$18)-SUM($AL$27:AL623)</f>
        <v>26854.812934520549</v>
      </c>
      <c r="AQ623" s="10">
        <f t="shared" si="208"/>
        <v>1.8396103380080575E-4</v>
      </c>
      <c r="AR623" s="10">
        <f>+AN623/SUM(AL$27:AL623)-1</f>
        <v>5.6687399014275552E-2</v>
      </c>
    </row>
    <row r="624" spans="1:44" x14ac:dyDescent="0.25">
      <c r="A624" s="1">
        <v>41081</v>
      </c>
      <c r="B624">
        <v>7.7169999999999996</v>
      </c>
      <c r="G624">
        <f t="shared" si="201"/>
        <v>2444.0156111909118</v>
      </c>
      <c r="H624">
        <f t="shared" si="202"/>
        <v>2388.6598326919238</v>
      </c>
      <c r="I624" s="5">
        <f t="shared" si="191"/>
        <v>0</v>
      </c>
      <c r="J624" s="6">
        <f>+H624+SUM($D$16:$E$16)-SUM($F$27:F624)</f>
        <v>7901.6685695340266</v>
      </c>
      <c r="K624" s="10">
        <f t="shared" si="203"/>
        <v>-2.8125244623189438E-3</v>
      </c>
      <c r="L624" s="10">
        <f>+H624/SUM(F$27:F624)-1</f>
        <v>-7.6159106792611508E-3</v>
      </c>
      <c r="M624">
        <v>5.5960000000000001</v>
      </c>
      <c r="R624">
        <f t="shared" si="204"/>
        <v>1970.9579628309666</v>
      </c>
      <c r="S624">
        <f t="shared" si="205"/>
        <v>1883.2038254496044</v>
      </c>
      <c r="T624" s="5">
        <f t="shared" si="192"/>
        <v>0</v>
      </c>
      <c r="U624" s="6">
        <f>+S624+SUM($D$17:$E$17)-SUM($Q$27:Q624)</f>
        <v>6477.5067728180238</v>
      </c>
      <c r="V624" s="10">
        <f t="shared" si="193"/>
        <v>-1.5561685679333914E-3</v>
      </c>
      <c r="W624" s="10">
        <f>+S624/SUM(Q$27:Q624)-1</f>
        <v>-6.1072646550114795E-2</v>
      </c>
      <c r="X624">
        <v>3.3929999999999998</v>
      </c>
      <c r="AC624">
        <f t="shared" si="206"/>
        <v>4262.0892661325679</v>
      </c>
      <c r="AD624">
        <f t="shared" si="207"/>
        <v>4165.1493677483722</v>
      </c>
      <c r="AE624" s="5">
        <f t="shared" si="194"/>
        <v>0</v>
      </c>
      <c r="AF624" s="6">
        <f>+AD624+SUM($D$18:$E$18)-SUM($AB$27:AB624)</f>
        <v>12434.662473011529</v>
      </c>
      <c r="AG624" s="10">
        <f t="shared" si="195"/>
        <v>-6.905748266342604E-4</v>
      </c>
      <c r="AH624" s="10">
        <f>+AD624/SUM(AB$27:AB624)-1</f>
        <v>0.1536253943533441</v>
      </c>
      <c r="AI624" s="6">
        <f t="shared" si="196"/>
        <v>0</v>
      </c>
      <c r="AL624" s="6">
        <f t="shared" si="197"/>
        <v>0</v>
      </c>
      <c r="AM624" s="6">
        <f t="shared" si="198"/>
        <v>8677.0628401544454</v>
      </c>
      <c r="AN624" s="6">
        <f t="shared" si="199"/>
        <v>8437.0130258899007</v>
      </c>
      <c r="AO624" s="5">
        <f t="shared" si="200"/>
        <v>0</v>
      </c>
      <c r="AP624" s="6">
        <f>+AN624+SUM($D$16:$E$18)-SUM($AL$27:AL624)</f>
        <v>26813.837815363582</v>
      </c>
      <c r="AQ624" s="10">
        <f t="shared" si="208"/>
        <v>-1.5258016973298538E-3</v>
      </c>
      <c r="AR624" s="10">
        <f>+AN624/SUM(AL$27:AL624)-1</f>
        <v>5.1580303870296884E-2</v>
      </c>
    </row>
    <row r="625" spans="1:44" x14ac:dyDescent="0.25">
      <c r="A625" s="1">
        <v>41082</v>
      </c>
      <c r="B625">
        <v>7.6369999999999996</v>
      </c>
      <c r="G625">
        <f t="shared" si="201"/>
        <v>2418.6791787825573</v>
      </c>
      <c r="H625">
        <f t="shared" si="202"/>
        <v>2363.8972582957394</v>
      </c>
      <c r="I625" s="5">
        <f t="shared" si="191"/>
        <v>0</v>
      </c>
      <c r="J625" s="6">
        <f>+H625+SUM($D$16:$E$16)-SUM($F$27:F625)</f>
        <v>7876.9059951378431</v>
      </c>
      <c r="K625" s="10">
        <f t="shared" si="203"/>
        <v>-3.1338411853489845E-3</v>
      </c>
      <c r="L625" s="10">
        <f>+H625/SUM(F$27:F625)-1</f>
        <v>-1.7903681463977916E-2</v>
      </c>
      <c r="M625">
        <v>5.56</v>
      </c>
      <c r="R625">
        <f t="shared" si="204"/>
        <v>1958.2784619978866</v>
      </c>
      <c r="S625">
        <f t="shared" si="205"/>
        <v>1871.0888615975339</v>
      </c>
      <c r="T625" s="5">
        <f t="shared" si="192"/>
        <v>0</v>
      </c>
      <c r="U625" s="6">
        <f>+S625+SUM($D$17:$E$17)-SUM($Q$27:Q625)</f>
        <v>6465.3918089659546</v>
      </c>
      <c r="V625" s="10">
        <f t="shared" si="193"/>
        <v>-1.8703128035169048E-3</v>
      </c>
      <c r="W625" s="10">
        <f>+S625/SUM(Q$27:Q625)-1</f>
        <v>-6.7112922590893298E-2</v>
      </c>
      <c r="X625">
        <v>3.415</v>
      </c>
      <c r="AC625">
        <f t="shared" si="206"/>
        <v>4289.7243866321014</v>
      </c>
      <c r="AD625">
        <f t="shared" si="207"/>
        <v>4192.15593600374</v>
      </c>
      <c r="AE625" s="5">
        <f t="shared" si="194"/>
        <v>0</v>
      </c>
      <c r="AF625" s="6">
        <f>+AD625+SUM($D$18:$E$18)-SUM($AB$27:AB625)</f>
        <v>12461.669041266896</v>
      </c>
      <c r="AG625" s="10">
        <f t="shared" si="195"/>
        <v>2.1718778707489061E-3</v>
      </c>
      <c r="AH625" s="10">
        <f>+AD625/SUM(AB$27:AB625)-1</f>
        <v>0.16110542932999405</v>
      </c>
      <c r="AI625" s="6">
        <f t="shared" si="196"/>
        <v>0</v>
      </c>
      <c r="AL625" s="6">
        <f t="shared" si="197"/>
        <v>0</v>
      </c>
      <c r="AM625" s="6">
        <f t="shared" si="198"/>
        <v>8666.6820274125457</v>
      </c>
      <c r="AN625" s="6">
        <f t="shared" si="199"/>
        <v>8427.1420558970131</v>
      </c>
      <c r="AO625" s="5">
        <f t="shared" si="200"/>
        <v>0</v>
      </c>
      <c r="AP625" s="6">
        <f>+AN625+SUM($D$16:$E$18)-SUM($AL$27:AL625)</f>
        <v>26803.966845370695</v>
      </c>
      <c r="AQ625" s="10">
        <f t="shared" si="208"/>
        <v>-3.6812969709365539E-4</v>
      </c>
      <c r="AR625" s="10">
        <f>+AN625/SUM(AL$27:AL625)-1</f>
        <v>5.0349996699647459E-2</v>
      </c>
    </row>
    <row r="626" spans="1:44" x14ac:dyDescent="0.25">
      <c r="A626" s="1">
        <v>41085</v>
      </c>
      <c r="B626">
        <v>7.5640000000000001</v>
      </c>
      <c r="G626">
        <f t="shared" si="201"/>
        <v>2395.5596842099339</v>
      </c>
      <c r="H626">
        <f t="shared" si="202"/>
        <v>2341.3014091592213</v>
      </c>
      <c r="I626" s="5">
        <f t="shared" si="191"/>
        <v>0</v>
      </c>
      <c r="J626" s="6">
        <f>+H626+SUM($D$16:$E$16)-SUM($F$27:F626)</f>
        <v>7854.3101460013249</v>
      </c>
      <c r="K626" s="10">
        <f t="shared" si="203"/>
        <v>-2.8686198807584828E-3</v>
      </c>
      <c r="L626" s="10">
        <f>+H626/SUM(F$27:F626)-1</f>
        <v>-2.7291272305032033E-2</v>
      </c>
      <c r="M626">
        <v>5.4729999999999999</v>
      </c>
      <c r="R626">
        <f t="shared" si="204"/>
        <v>1927.6363349846104</v>
      </c>
      <c r="S626">
        <f t="shared" si="205"/>
        <v>1841.8110322883638</v>
      </c>
      <c r="T626" s="5">
        <f t="shared" si="192"/>
        <v>0</v>
      </c>
      <c r="U626" s="6">
        <f>+S626+SUM($D$17:$E$17)-SUM($Q$27:Q626)</f>
        <v>6436.1139796567841</v>
      </c>
      <c r="V626" s="10">
        <f t="shared" si="193"/>
        <v>-4.5283921182578402E-3</v>
      </c>
      <c r="W626" s="10">
        <f>+S626/SUM(Q$27:Q626)-1</f>
        <v>-8.1710256356107736E-2</v>
      </c>
      <c r="X626">
        <v>3.403</v>
      </c>
      <c r="AC626">
        <f t="shared" si="206"/>
        <v>4274.6506845414469</v>
      </c>
      <c r="AD626">
        <f t="shared" si="207"/>
        <v>4177.4250805917209</v>
      </c>
      <c r="AE626" s="5">
        <f t="shared" si="194"/>
        <v>0</v>
      </c>
      <c r="AF626" s="6">
        <f>+AD626+SUM($D$18:$E$18)-SUM($AB$27:AB626)</f>
        <v>12446.938185854879</v>
      </c>
      <c r="AG626" s="10">
        <f t="shared" si="195"/>
        <v>-1.1820932945045826E-3</v>
      </c>
      <c r="AH626" s="10">
        <f>+AD626/SUM(AB$27:AB626)-1</f>
        <v>0.15702541025182137</v>
      </c>
      <c r="AI626" s="6">
        <f t="shared" si="196"/>
        <v>0</v>
      </c>
      <c r="AL626" s="6">
        <f t="shared" si="197"/>
        <v>0</v>
      </c>
      <c r="AM626" s="6">
        <f t="shared" si="198"/>
        <v>8597.8467037359915</v>
      </c>
      <c r="AN626" s="6">
        <f t="shared" si="199"/>
        <v>8360.5375220393071</v>
      </c>
      <c r="AO626" s="5">
        <f t="shared" si="200"/>
        <v>0</v>
      </c>
      <c r="AP626" s="6">
        <f>+AN626+SUM($D$16:$E$18)-SUM($AL$27:AL626)</f>
        <v>26737.362311512985</v>
      </c>
      <c r="AQ626" s="10">
        <f t="shared" si="208"/>
        <v>-2.4848759977187385E-3</v>
      </c>
      <c r="AR626" s="10">
        <f>+AN626/SUM(AL$27:AL626)-1</f>
        <v>4.2048478646006915E-2</v>
      </c>
    </row>
    <row r="627" spans="1:44" x14ac:dyDescent="0.25">
      <c r="A627" s="1">
        <v>41086</v>
      </c>
      <c r="B627">
        <v>7.5880000000000001</v>
      </c>
      <c r="G627">
        <f t="shared" si="201"/>
        <v>2403.1606139324404</v>
      </c>
      <c r="H627">
        <f t="shared" si="202"/>
        <v>2348.7301814780762</v>
      </c>
      <c r="I627" s="5">
        <f t="shared" si="191"/>
        <v>0</v>
      </c>
      <c r="J627" s="6">
        <f>+H627+SUM($D$16:$E$16)-SUM($F$27:F627)</f>
        <v>7861.7389183201803</v>
      </c>
      <c r="K627" s="10">
        <f t="shared" si="203"/>
        <v>9.4582110723462343E-4</v>
      </c>
      <c r="L627" s="10">
        <f>+H627/SUM(F$27:F627)-1</f>
        <v>-2.4204941069617125E-2</v>
      </c>
      <c r="M627">
        <v>5.4640000000000004</v>
      </c>
      <c r="R627">
        <f t="shared" si="204"/>
        <v>1924.4664597763406</v>
      </c>
      <c r="S627">
        <f t="shared" si="205"/>
        <v>1838.7822913253465</v>
      </c>
      <c r="T627" s="5">
        <f t="shared" si="192"/>
        <v>0</v>
      </c>
      <c r="U627" s="6">
        <f>+S627+SUM($D$17:$E$17)-SUM($Q$27:Q627)</f>
        <v>6433.0852386937659</v>
      </c>
      <c r="V627" s="10">
        <f t="shared" si="193"/>
        <v>-4.7058535206045971E-4</v>
      </c>
      <c r="W627" s="10">
        <f>+S627/SUM(Q$27:Q627)-1</f>
        <v>-8.3220325366302195E-2</v>
      </c>
      <c r="X627">
        <v>3.4140000000000001</v>
      </c>
      <c r="AC627">
        <f t="shared" si="206"/>
        <v>4288.4682447912137</v>
      </c>
      <c r="AD627">
        <f t="shared" si="207"/>
        <v>4190.9283647194052</v>
      </c>
      <c r="AE627" s="5">
        <f t="shared" si="194"/>
        <v>0</v>
      </c>
      <c r="AF627" s="6">
        <f>+AD627+SUM($D$18:$E$18)-SUM($AB$27:AB627)</f>
        <v>12460.441469982563</v>
      </c>
      <c r="AG627" s="10">
        <f t="shared" si="195"/>
        <v>1.0848679350741186E-3</v>
      </c>
      <c r="AH627" s="10">
        <f>+AD627/SUM(AB$27:AB627)-1</f>
        <v>0.16076542774014646</v>
      </c>
      <c r="AI627" s="6">
        <f t="shared" si="196"/>
        <v>0</v>
      </c>
      <c r="AL627" s="6">
        <f t="shared" si="197"/>
        <v>0</v>
      </c>
      <c r="AM627" s="6">
        <f t="shared" si="198"/>
        <v>8616.0953184999944</v>
      </c>
      <c r="AN627" s="6">
        <f t="shared" si="199"/>
        <v>8378.4408375228268</v>
      </c>
      <c r="AO627" s="5">
        <f t="shared" si="200"/>
        <v>0</v>
      </c>
      <c r="AP627" s="6">
        <f>+AN627+SUM($D$16:$E$18)-SUM($AL$27:AL627)</f>
        <v>26755.265626996505</v>
      </c>
      <c r="AQ627" s="10">
        <f t="shared" si="208"/>
        <v>6.6959916520303864E-4</v>
      </c>
      <c r="AR627" s="10">
        <f>+AN627/SUM(AL$27:AL627)-1</f>
        <v>4.4279928790586842E-2</v>
      </c>
    </row>
    <row r="628" spans="1:44" x14ac:dyDescent="0.25">
      <c r="A628" s="1">
        <v>41087</v>
      </c>
      <c r="B628">
        <v>7.6470000000000002</v>
      </c>
      <c r="G628">
        <f t="shared" si="201"/>
        <v>2421.8462328336018</v>
      </c>
      <c r="H628">
        <f t="shared" si="202"/>
        <v>2366.9925800952619</v>
      </c>
      <c r="I628" s="5">
        <f t="shared" si="191"/>
        <v>0</v>
      </c>
      <c r="J628" s="6">
        <f>+H628+SUM($D$16:$E$16)-SUM($F$27:F628)</f>
        <v>7880.001316937366</v>
      </c>
      <c r="K628" s="10">
        <f t="shared" si="203"/>
        <v>2.3229464634890729E-3</v>
      </c>
      <c r="L628" s="10">
        <f>+H628/SUM(F$27:F628)-1</f>
        <v>-1.661771011588864E-2</v>
      </c>
      <c r="M628">
        <v>5.5369999999999999</v>
      </c>
      <c r="R628">
        <f t="shared" si="204"/>
        <v>1950.1776697989744</v>
      </c>
      <c r="S628">
        <f t="shared" si="205"/>
        <v>1863.3487458031557</v>
      </c>
      <c r="T628" s="5">
        <f t="shared" si="192"/>
        <v>0</v>
      </c>
      <c r="U628" s="6">
        <f>+S628+SUM($D$17:$E$17)-SUM($Q$27:Q628)</f>
        <v>6457.651693171576</v>
      </c>
      <c r="V628" s="10">
        <f t="shared" si="193"/>
        <v>3.8187671336993301E-3</v>
      </c>
      <c r="W628" s="10">
        <f>+S628/SUM(Q$27:Q628)-1</f>
        <v>-7.097198783916836E-2</v>
      </c>
      <c r="X628">
        <v>3.4470000000000001</v>
      </c>
      <c r="AC628">
        <f t="shared" si="206"/>
        <v>4329.9209255405131</v>
      </c>
      <c r="AD628">
        <f t="shared" si="207"/>
        <v>4231.4382171024572</v>
      </c>
      <c r="AE628" s="5">
        <f t="shared" si="194"/>
        <v>0</v>
      </c>
      <c r="AF628" s="6">
        <f>+AD628+SUM($D$18:$E$18)-SUM($AB$27:AB628)</f>
        <v>12500.951322365614</v>
      </c>
      <c r="AG628" s="10">
        <f t="shared" si="195"/>
        <v>3.2510768162299364E-3</v>
      </c>
      <c r="AH628" s="10">
        <f>+AD628/SUM(AB$27:AB628)-1</f>
        <v>0.17198548020512128</v>
      </c>
      <c r="AI628" s="6">
        <f t="shared" si="196"/>
        <v>0</v>
      </c>
      <c r="AL628" s="6">
        <f t="shared" si="197"/>
        <v>0</v>
      </c>
      <c r="AM628" s="6">
        <f t="shared" si="198"/>
        <v>8701.9448281730893</v>
      </c>
      <c r="AN628" s="6">
        <f t="shared" si="199"/>
        <v>8461.7795430008737</v>
      </c>
      <c r="AO628" s="5">
        <f t="shared" si="200"/>
        <v>0</v>
      </c>
      <c r="AP628" s="6">
        <f>+AN628+SUM($D$16:$E$18)-SUM($AL$27:AL628)</f>
        <v>26838.604332474551</v>
      </c>
      <c r="AQ628" s="10">
        <f t="shared" si="208"/>
        <v>3.1148524795043819E-3</v>
      </c>
      <c r="AR628" s="10">
        <f>+AN628/SUM(AL$27:AL628)-1</f>
        <v>5.4667176144814755E-2</v>
      </c>
    </row>
    <row r="629" spans="1:44" x14ac:dyDescent="0.25">
      <c r="A629" s="1">
        <v>41088</v>
      </c>
      <c r="B629">
        <v>7.6189999999999998</v>
      </c>
      <c r="G629">
        <f t="shared" si="201"/>
        <v>2412.9784814906775</v>
      </c>
      <c r="H629">
        <f t="shared" si="202"/>
        <v>2358.3256790565974</v>
      </c>
      <c r="I629" s="5">
        <f t="shared" si="191"/>
        <v>0</v>
      </c>
      <c r="J629" s="6">
        <f>+H629+SUM($D$16:$E$16)-SUM($F$27:F629)</f>
        <v>7871.3344158987011</v>
      </c>
      <c r="K629" s="10">
        <f t="shared" si="203"/>
        <v>-1.0998603540885998E-3</v>
      </c>
      <c r="L629" s="10">
        <f>+H629/SUM(F$27:F629)-1</f>
        <v>-2.0218429890539458E-2</v>
      </c>
      <c r="M629">
        <v>5.5140000000000002</v>
      </c>
      <c r="R629">
        <f t="shared" si="204"/>
        <v>1942.0768776000625</v>
      </c>
      <c r="S629">
        <f t="shared" si="205"/>
        <v>1855.6086300087775</v>
      </c>
      <c r="T629" s="5">
        <f t="shared" si="192"/>
        <v>0</v>
      </c>
      <c r="U629" s="6">
        <f>+S629+SUM($D$17:$E$17)-SUM($Q$27:Q629)</f>
        <v>6449.9115773771973</v>
      </c>
      <c r="V629" s="10">
        <f t="shared" si="193"/>
        <v>-1.1985960473159807E-3</v>
      </c>
      <c r="W629" s="10">
        <f>+S629/SUM(Q$27:Q629)-1</f>
        <v>-7.4831053087443422E-2</v>
      </c>
      <c r="X629">
        <v>3.4550000000000001</v>
      </c>
      <c r="AC629">
        <f t="shared" si="206"/>
        <v>4339.9700602676157</v>
      </c>
      <c r="AD629">
        <f t="shared" si="207"/>
        <v>4241.2587873771363</v>
      </c>
      <c r="AE629" s="5">
        <f t="shared" si="194"/>
        <v>0</v>
      </c>
      <c r="AF629" s="6">
        <f>+AD629+SUM($D$18:$E$18)-SUM($AB$27:AB629)</f>
        <v>12510.771892640294</v>
      </c>
      <c r="AG629" s="10">
        <f t="shared" si="195"/>
        <v>7.8558583434440443E-4</v>
      </c>
      <c r="AH629" s="10">
        <f>+AD629/SUM(AB$27:AB629)-1</f>
        <v>0.17470549292390314</v>
      </c>
      <c r="AI629" s="6">
        <f t="shared" si="196"/>
        <v>0</v>
      </c>
      <c r="AL629" s="6">
        <f t="shared" si="197"/>
        <v>0</v>
      </c>
      <c r="AM629" s="6">
        <f t="shared" si="198"/>
        <v>8695.0254193583569</v>
      </c>
      <c r="AN629" s="6">
        <f t="shared" si="199"/>
        <v>8455.1930964425119</v>
      </c>
      <c r="AO629" s="5">
        <f t="shared" si="200"/>
        <v>0</v>
      </c>
      <c r="AP629" s="6">
        <f>+AN629+SUM($D$16:$E$18)-SUM($AL$27:AL629)</f>
        <v>26832.017885916193</v>
      </c>
      <c r="AQ629" s="10">
        <f t="shared" si="208"/>
        <v>-2.4540942877526728E-4</v>
      </c>
      <c r="AR629" s="10">
        <f>+AN629/SUM(AL$27:AL629)-1</f>
        <v>5.3846248471476788E-2</v>
      </c>
    </row>
    <row r="630" spans="1:44" x14ac:dyDescent="0.25">
      <c r="A630" s="1">
        <v>41089</v>
      </c>
      <c r="B630">
        <v>7.7039999999999997</v>
      </c>
      <c r="G630">
        <f t="shared" si="201"/>
        <v>2439.8984409245545</v>
      </c>
      <c r="H630">
        <f t="shared" si="202"/>
        <v>2384.6359143525433</v>
      </c>
      <c r="I630" s="5">
        <f t="shared" si="191"/>
        <v>0</v>
      </c>
      <c r="J630" s="6">
        <f>+H630+SUM($D$16:$E$16)-SUM($F$27:F630)</f>
        <v>7897.6446511946478</v>
      </c>
      <c r="K630" s="10">
        <f t="shared" si="203"/>
        <v>3.3425381143512567E-3</v>
      </c>
      <c r="L630" s="10">
        <f>+H630/SUM(F$27:F630)-1</f>
        <v>-9.287673431777832E-3</v>
      </c>
      <c r="M630">
        <v>5.6719999999999997</v>
      </c>
      <c r="R630">
        <f t="shared" si="204"/>
        <v>1997.7257979230237</v>
      </c>
      <c r="S630">
        <f t="shared" si="205"/>
        <v>1908.7798602484195</v>
      </c>
      <c r="T630" s="5">
        <f t="shared" si="192"/>
        <v>0</v>
      </c>
      <c r="U630" s="6">
        <f>+S630+SUM($D$17:$E$17)-SUM($Q$27:Q630)</f>
        <v>6503.08280761684</v>
      </c>
      <c r="V630" s="10">
        <f t="shared" si="193"/>
        <v>8.2437146000788886E-3</v>
      </c>
      <c r="W630" s="10">
        <f>+S630/SUM(Q$27:Q630)-1</f>
        <v>-4.8320952686249363E-2</v>
      </c>
      <c r="X630">
        <v>3.4569999999999999</v>
      </c>
      <c r="AC630">
        <f t="shared" si="206"/>
        <v>4342.4823439493912</v>
      </c>
      <c r="AD630">
        <f t="shared" si="207"/>
        <v>4243.7139299458058</v>
      </c>
      <c r="AE630" s="5">
        <f t="shared" si="194"/>
        <v>0</v>
      </c>
      <c r="AF630" s="6">
        <f>+AD630+SUM($D$18:$E$18)-SUM($AB$27:AB630)</f>
        <v>12513.227035208964</v>
      </c>
      <c r="AG630" s="10">
        <f t="shared" si="195"/>
        <v>1.9624229342030119E-4</v>
      </c>
      <c r="AH630" s="10">
        <f>+AD630/SUM(AB$27:AB630)-1</f>
        <v>0.17538549610359855</v>
      </c>
      <c r="AI630" s="6">
        <f t="shared" si="196"/>
        <v>0</v>
      </c>
      <c r="AL630" s="6">
        <f t="shared" si="197"/>
        <v>0</v>
      </c>
      <c r="AM630" s="6">
        <f t="shared" si="198"/>
        <v>8780.1065827969687</v>
      </c>
      <c r="AN630" s="6">
        <f t="shared" si="199"/>
        <v>8537.1297045467691</v>
      </c>
      <c r="AO630" s="5">
        <f t="shared" si="200"/>
        <v>0</v>
      </c>
      <c r="AP630" s="6">
        <f>+AN630+SUM($D$16:$E$18)-SUM($AL$27:AL630)</f>
        <v>26913.954494020447</v>
      </c>
      <c r="AQ630" s="10">
        <f t="shared" si="208"/>
        <v>3.0536878908111742E-3</v>
      </c>
      <c r="AR630" s="10">
        <f>+AN630/SUM(AL$27:AL630)-1</f>
        <v>6.4058739904638617E-2</v>
      </c>
    </row>
    <row r="631" spans="1:44" x14ac:dyDescent="0.25">
      <c r="A631" s="1">
        <v>41092</v>
      </c>
      <c r="B631">
        <v>7.7960000000000003</v>
      </c>
      <c r="G631">
        <f t="shared" si="201"/>
        <v>2469.0353381941623</v>
      </c>
      <c r="H631">
        <f t="shared" si="202"/>
        <v>2413.1128749081554</v>
      </c>
      <c r="I631" s="5">
        <f t="shared" si="191"/>
        <v>0</v>
      </c>
      <c r="J631" s="6">
        <f>+H631+SUM($D$16:$E$16)-SUM($F$27:F631)</f>
        <v>7926.1216117502581</v>
      </c>
      <c r="K631" s="10">
        <f t="shared" si="203"/>
        <v>3.6057535902558335E-3</v>
      </c>
      <c r="L631" s="10">
        <f>+H631/SUM(F$27:F631)-1</f>
        <v>2.5432629706465537E-3</v>
      </c>
      <c r="M631">
        <v>5.7350000000000003</v>
      </c>
      <c r="R631">
        <f t="shared" si="204"/>
        <v>2019.9149243809136</v>
      </c>
      <c r="S631">
        <f t="shared" si="205"/>
        <v>1929.9810469895428</v>
      </c>
      <c r="T631" s="5">
        <f t="shared" si="192"/>
        <v>0</v>
      </c>
      <c r="U631" s="6">
        <f>+S631+SUM($D$17:$E$17)-SUM($Q$27:Q631)</f>
        <v>6524.283994357962</v>
      </c>
      <c r="V631" s="10">
        <f t="shared" si="193"/>
        <v>3.2601748075988812E-3</v>
      </c>
      <c r="W631" s="10">
        <f>+S631/SUM(Q$27:Q631)-1</f>
        <v>-3.775046961488715E-2</v>
      </c>
      <c r="X631">
        <v>3.4990000000000001</v>
      </c>
      <c r="AC631">
        <f t="shared" si="206"/>
        <v>4395.2403012666828</v>
      </c>
      <c r="AD631">
        <f t="shared" si="207"/>
        <v>4295.2719238878726</v>
      </c>
      <c r="AE631" s="5">
        <f t="shared" si="194"/>
        <v>0</v>
      </c>
      <c r="AF631" s="6">
        <f>+AD631+SUM($D$18:$E$18)-SUM($AB$27:AB631)</f>
        <v>12564.785029151029</v>
      </c>
      <c r="AG631" s="10">
        <f t="shared" si="195"/>
        <v>4.1202795887100852E-3</v>
      </c>
      <c r="AH631" s="10">
        <f>+AD631/SUM(AB$27:AB631)-1</f>
        <v>0.18966556287720326</v>
      </c>
      <c r="AI631" s="6">
        <f t="shared" si="196"/>
        <v>0</v>
      </c>
      <c r="AL631" s="6">
        <f t="shared" si="197"/>
        <v>0</v>
      </c>
      <c r="AM631" s="6">
        <f t="shared" si="198"/>
        <v>8884.1905638417593</v>
      </c>
      <c r="AN631" s="6">
        <f t="shared" si="199"/>
        <v>8638.3658457855709</v>
      </c>
      <c r="AO631" s="5">
        <f t="shared" si="200"/>
        <v>0</v>
      </c>
      <c r="AP631" s="6">
        <f>+AN631+SUM($D$16:$E$18)-SUM($AL$27:AL631)</f>
        <v>27015.190635259252</v>
      </c>
      <c r="AQ631" s="10">
        <f t="shared" si="208"/>
        <v>3.7614740435596428E-3</v>
      </c>
      <c r="AR631" s="10">
        <f>+AN631/SUM(AL$27:AL631)-1</f>
        <v>7.6676704561073006E-2</v>
      </c>
    </row>
    <row r="632" spans="1:44" x14ac:dyDescent="0.25">
      <c r="A632" s="1">
        <v>41093</v>
      </c>
      <c r="B632">
        <v>7.899</v>
      </c>
      <c r="G632">
        <f t="shared" si="201"/>
        <v>2501.6559949199191</v>
      </c>
      <c r="H632">
        <f t="shared" si="202"/>
        <v>2444.9946894432428</v>
      </c>
      <c r="I632" s="5">
        <f t="shared" si="191"/>
        <v>0</v>
      </c>
      <c r="J632" s="6">
        <f>+H632+SUM($D$16:$E$16)-SUM($F$27:F632)</f>
        <v>7958.0034262853469</v>
      </c>
      <c r="K632" s="10">
        <f t="shared" si="203"/>
        <v>4.02237261762739E-3</v>
      </c>
      <c r="L632" s="10">
        <f>+H632/SUM(F$27:F632)-1</f>
        <v>1.5788767855969388E-2</v>
      </c>
      <c r="M632">
        <v>5.7910000000000004</v>
      </c>
      <c r="R632">
        <f t="shared" si="204"/>
        <v>2039.6385923434821</v>
      </c>
      <c r="S632">
        <f t="shared" si="205"/>
        <v>1948.8265463149855</v>
      </c>
      <c r="T632" s="5">
        <f t="shared" si="192"/>
        <v>0</v>
      </c>
      <c r="U632" s="6">
        <f>+S632+SUM($D$17:$E$17)-SUM($Q$27:Q632)</f>
        <v>6543.1294936834056</v>
      </c>
      <c r="V632" s="10">
        <f t="shared" si="193"/>
        <v>2.8885160949063682E-3</v>
      </c>
      <c r="W632" s="10">
        <f>+S632/SUM(Q$27:Q632)-1</f>
        <v>-2.8354484662565183E-2</v>
      </c>
      <c r="X632">
        <v>3.5070000000000001</v>
      </c>
      <c r="AC632">
        <f t="shared" si="206"/>
        <v>4405.2894359937864</v>
      </c>
      <c r="AD632">
        <f t="shared" si="207"/>
        <v>4305.0924941625526</v>
      </c>
      <c r="AE632" s="5">
        <f t="shared" si="194"/>
        <v>0</v>
      </c>
      <c r="AF632" s="6">
        <f>+AD632+SUM($D$18:$E$18)-SUM($AB$27:AB632)</f>
        <v>12574.605599425709</v>
      </c>
      <c r="AG632" s="10">
        <f t="shared" si="195"/>
        <v>7.8159477077366368E-4</v>
      </c>
      <c r="AH632" s="10">
        <f>+AD632/SUM(AB$27:AB632)-1</f>
        <v>0.19238557559598513</v>
      </c>
      <c r="AI632" s="6">
        <f t="shared" si="196"/>
        <v>0</v>
      </c>
      <c r="AL632" s="6">
        <f t="shared" si="197"/>
        <v>0</v>
      </c>
      <c r="AM632" s="6">
        <f t="shared" si="198"/>
        <v>8946.5840232571863</v>
      </c>
      <c r="AN632" s="6">
        <f t="shared" si="199"/>
        <v>8698.9137299207814</v>
      </c>
      <c r="AO632" s="5">
        <f t="shared" si="200"/>
        <v>0</v>
      </c>
      <c r="AP632" s="6">
        <f>+AN632+SUM($D$16:$E$18)-SUM($AL$27:AL632)</f>
        <v>27075.738519394461</v>
      </c>
      <c r="AQ632" s="10">
        <f t="shared" si="208"/>
        <v>2.2412532620141867E-3</v>
      </c>
      <c r="AR632" s="10">
        <f>+AN632/SUM(AL$27:AL632)-1</f>
        <v>8.4223328253868912E-2</v>
      </c>
    </row>
    <row r="633" spans="1:44" x14ac:dyDescent="0.25">
      <c r="A633" s="1">
        <v>41094</v>
      </c>
      <c r="B633">
        <v>7.9569999999999999</v>
      </c>
      <c r="G633">
        <f t="shared" si="201"/>
        <v>2520.0249084159764</v>
      </c>
      <c r="H633">
        <f t="shared" si="202"/>
        <v>2462.9475558804766</v>
      </c>
      <c r="I633" s="5">
        <f t="shared" si="191"/>
        <v>0</v>
      </c>
      <c r="J633" s="6">
        <f>+H633+SUM($D$16:$E$16)-SUM($F$27:F633)</f>
        <v>7975.9562927225807</v>
      </c>
      <c r="K633" s="10">
        <f t="shared" si="203"/>
        <v>2.2559510816413386E-3</v>
      </c>
      <c r="L633" s="10">
        <f>+H633/SUM(F$27:F633)-1</f>
        <v>2.3247401674889145E-2</v>
      </c>
      <c r="M633">
        <v>5.79</v>
      </c>
      <c r="R633">
        <f t="shared" si="204"/>
        <v>2039.2863839870074</v>
      </c>
      <c r="S633">
        <f t="shared" si="205"/>
        <v>1948.4900195413168</v>
      </c>
      <c r="T633" s="5">
        <f t="shared" si="192"/>
        <v>0</v>
      </c>
      <c r="U633" s="6">
        <f>+S633+SUM($D$17:$E$17)-SUM($Q$27:Q633)</f>
        <v>6542.7929669097375</v>
      </c>
      <c r="V633" s="10">
        <f t="shared" si="193"/>
        <v>-5.1432082154745373E-5</v>
      </c>
      <c r="W633" s="10">
        <f>+S633/SUM(Q$27:Q633)-1</f>
        <v>-2.8522270108142456E-2</v>
      </c>
      <c r="X633">
        <v>3.5259999999999998</v>
      </c>
      <c r="AC633">
        <f t="shared" si="206"/>
        <v>4429.1561309706558</v>
      </c>
      <c r="AD633">
        <f t="shared" si="207"/>
        <v>4328.416348564916</v>
      </c>
      <c r="AE633" s="5">
        <f t="shared" si="194"/>
        <v>0</v>
      </c>
      <c r="AF633" s="6">
        <f>+AD633+SUM($D$18:$E$18)-SUM($AB$27:AB633)</f>
        <v>12597.929453828072</v>
      </c>
      <c r="AG633" s="10">
        <f t="shared" si="195"/>
        <v>1.8548378490239603E-3</v>
      </c>
      <c r="AH633" s="10">
        <f>+AD633/SUM(AB$27:AB633)-1</f>
        <v>0.19884560580309207</v>
      </c>
      <c r="AI633" s="6">
        <f t="shared" si="196"/>
        <v>0</v>
      </c>
      <c r="AL633" s="6">
        <f t="shared" si="197"/>
        <v>0</v>
      </c>
      <c r="AM633" s="6">
        <f t="shared" si="198"/>
        <v>8988.4674233736405</v>
      </c>
      <c r="AN633" s="6">
        <f t="shared" si="199"/>
        <v>8739.8539239867096</v>
      </c>
      <c r="AO633" s="5">
        <f t="shared" si="200"/>
        <v>0</v>
      </c>
      <c r="AP633" s="6">
        <f>+AN633+SUM($D$16:$E$18)-SUM($AL$27:AL633)</f>
        <v>27116.678713460391</v>
      </c>
      <c r="AQ633" s="10">
        <f t="shared" si="208"/>
        <v>1.5120619530508694E-3</v>
      </c>
      <c r="AR633" s="10">
        <f>+AN633/SUM(AL$27:AL633)-1</f>
        <v>8.932607037175444E-2</v>
      </c>
    </row>
    <row r="634" spans="1:44" x14ac:dyDescent="0.25">
      <c r="A634" s="1">
        <v>41095</v>
      </c>
      <c r="B634">
        <v>8.0259999999999998</v>
      </c>
      <c r="G634">
        <f t="shared" si="201"/>
        <v>2541.8775813681823</v>
      </c>
      <c r="H634">
        <f t="shared" si="202"/>
        <v>2484.3052762971852</v>
      </c>
      <c r="I634" s="5">
        <f t="shared" si="191"/>
        <v>0</v>
      </c>
      <c r="J634" s="6">
        <f>+H634+SUM($D$16:$E$16)-SUM($F$27:F634)</f>
        <v>7997.3140131392893</v>
      </c>
      <c r="K634" s="10">
        <f t="shared" si="203"/>
        <v>2.6777629707168682E-3</v>
      </c>
      <c r="L634" s="10">
        <f>+H634/SUM(F$27:F634)-1</f>
        <v>3.2120603976707018E-2</v>
      </c>
      <c r="M634">
        <v>5.766</v>
      </c>
      <c r="R634">
        <f t="shared" si="204"/>
        <v>2030.8333834316209</v>
      </c>
      <c r="S634">
        <f t="shared" si="205"/>
        <v>1940.4133769732698</v>
      </c>
      <c r="T634" s="5">
        <f t="shared" si="192"/>
        <v>0</v>
      </c>
      <c r="U634" s="6">
        <f>+S634+SUM($D$17:$E$17)-SUM($Q$27:Q634)</f>
        <v>6534.716324341689</v>
      </c>
      <c r="V634" s="10">
        <f t="shared" si="193"/>
        <v>-1.2344334611986696E-3</v>
      </c>
      <c r="W634" s="10">
        <f>+S634/SUM(Q$27:Q634)-1</f>
        <v>-3.2549120801994791E-2</v>
      </c>
      <c r="X634">
        <v>3.5369999999999999</v>
      </c>
      <c r="AC634">
        <f t="shared" si="206"/>
        <v>4442.9736912204226</v>
      </c>
      <c r="AD634">
        <f t="shared" si="207"/>
        <v>4341.9196326925994</v>
      </c>
      <c r="AE634" s="5">
        <f t="shared" si="194"/>
        <v>0</v>
      </c>
      <c r="AF634" s="6">
        <f>+AD634+SUM($D$18:$E$18)-SUM($AB$27:AB634)</f>
        <v>12611.432737955756</v>
      </c>
      <c r="AG634" s="10">
        <f t="shared" si="195"/>
        <v>1.0718653551105017E-3</v>
      </c>
      <c r="AH634" s="10">
        <f>+AD634/SUM(AB$27:AB634)-1</f>
        <v>0.20258562329141694</v>
      </c>
      <c r="AI634" s="6">
        <f t="shared" si="196"/>
        <v>0</v>
      </c>
      <c r="AL634" s="6">
        <f t="shared" si="197"/>
        <v>0</v>
      </c>
      <c r="AM634" s="6">
        <f t="shared" si="198"/>
        <v>9015.6846560202248</v>
      </c>
      <c r="AN634" s="6">
        <f t="shared" si="199"/>
        <v>8766.6382859630539</v>
      </c>
      <c r="AO634" s="5">
        <f t="shared" si="200"/>
        <v>0</v>
      </c>
      <c r="AP634" s="6">
        <f>+AN634+SUM($D$16:$E$18)-SUM($AL$27:AL634)</f>
        <v>27143.463075436735</v>
      </c>
      <c r="AQ634" s="10">
        <f t="shared" si="208"/>
        <v>9.877449321642473E-4</v>
      </c>
      <c r="AR634" s="10">
        <f>+AN634/SUM(AL$27:AL634)-1</f>
        <v>9.2664444677877489E-2</v>
      </c>
    </row>
    <row r="635" spans="1:44" x14ac:dyDescent="0.25">
      <c r="A635" s="1">
        <v>41096</v>
      </c>
      <c r="B635">
        <v>7.9939999999999998</v>
      </c>
      <c r="G635">
        <f t="shared" si="201"/>
        <v>2531.7430084048406</v>
      </c>
      <c r="H635">
        <f t="shared" si="202"/>
        <v>2474.4002465387116</v>
      </c>
      <c r="I635" s="5">
        <f t="shared" si="191"/>
        <v>0</v>
      </c>
      <c r="J635" s="6">
        <f>+H635+SUM($D$16:$E$16)-SUM($F$27:F635)</f>
        <v>7987.4089833808148</v>
      </c>
      <c r="K635" s="10">
        <f t="shared" si="203"/>
        <v>-1.2385445591108768E-3</v>
      </c>
      <c r="L635" s="10">
        <f>+H635/SUM(F$27:F635)-1</f>
        <v>2.8005495662820401E-2</v>
      </c>
      <c r="M635">
        <v>5.7039999999999997</v>
      </c>
      <c r="R635">
        <f t="shared" si="204"/>
        <v>2008.9964653302054</v>
      </c>
      <c r="S635">
        <f t="shared" si="205"/>
        <v>1919.5487170058152</v>
      </c>
      <c r="T635" s="5">
        <f t="shared" si="192"/>
        <v>0</v>
      </c>
      <c r="U635" s="6">
        <f>+S635+SUM($D$17:$E$17)-SUM($Q$27:Q635)</f>
        <v>6513.851664374235</v>
      </c>
      <c r="V635" s="10">
        <f t="shared" si="193"/>
        <v>-3.192894523934231E-3</v>
      </c>
      <c r="W635" s="10">
        <f>+S635/SUM(Q$27:Q635)-1</f>
        <v>-4.2951818427779842E-2</v>
      </c>
      <c r="X635">
        <v>3.5409999999999999</v>
      </c>
      <c r="AC635">
        <f t="shared" si="206"/>
        <v>4447.9982585839743</v>
      </c>
      <c r="AD635">
        <f t="shared" si="207"/>
        <v>4346.8299178299394</v>
      </c>
      <c r="AE635" s="5">
        <f t="shared" si="194"/>
        <v>0</v>
      </c>
      <c r="AF635" s="6">
        <f>+AD635+SUM($D$18:$E$18)-SUM($AB$27:AB635)</f>
        <v>12616.343023093095</v>
      </c>
      <c r="AG635" s="10">
        <f t="shared" si="195"/>
        <v>3.893518872413182E-4</v>
      </c>
      <c r="AH635" s="10">
        <f>+AD635/SUM(AB$27:AB635)-1</f>
        <v>0.20394562965080798</v>
      </c>
      <c r="AI635" s="6">
        <f t="shared" si="196"/>
        <v>0</v>
      </c>
      <c r="AL635" s="6">
        <f t="shared" si="197"/>
        <v>0</v>
      </c>
      <c r="AM635" s="6">
        <f t="shared" si="198"/>
        <v>8988.7377323190194</v>
      </c>
      <c r="AN635" s="6">
        <f t="shared" si="199"/>
        <v>8740.7788813744664</v>
      </c>
      <c r="AO635" s="5">
        <f t="shared" si="200"/>
        <v>0</v>
      </c>
      <c r="AP635" s="6">
        <f>+AN635+SUM($D$16:$E$18)-SUM($AL$27:AL635)</f>
        <v>27117.603670848152</v>
      </c>
      <c r="AQ635" s="10">
        <f t="shared" si="208"/>
        <v>-9.5269363812255925E-4</v>
      </c>
      <c r="AR635" s="10">
        <f>+AN635/SUM(AL$27:AL635)-1</f>
        <v>8.9441356073921785E-2</v>
      </c>
    </row>
    <row r="636" spans="1:44" x14ac:dyDescent="0.25">
      <c r="A636" s="1">
        <v>41099</v>
      </c>
      <c r="B636">
        <v>7.9180000000000001</v>
      </c>
      <c r="C636">
        <f>+$C$16</f>
        <v>60</v>
      </c>
      <c r="D636" s="7">
        <f>+$H$16</f>
        <v>0.66694736842105262</v>
      </c>
      <c r="E636" s="7">
        <f>+$J$16</f>
        <v>0.46199999999999997</v>
      </c>
      <c r="F636" s="6">
        <f>+C636-D636-E636</f>
        <v>58.871052631578941</v>
      </c>
      <c r="G636">
        <f t="shared" si="201"/>
        <v>2566.5444502484829</v>
      </c>
      <c r="H636">
        <f t="shared" si="202"/>
        <v>2509.7468534939158</v>
      </c>
      <c r="I636" s="5">
        <f t="shared" si="191"/>
        <v>239640</v>
      </c>
      <c r="J636" s="6">
        <f>+H636+SUM($D$16:$E$16)-SUM($F$27:F636)</f>
        <v>7963.8845377044408</v>
      </c>
      <c r="K636" s="10">
        <f t="shared" si="203"/>
        <v>-2.9451910782734014E-3</v>
      </c>
      <c r="L636" s="10">
        <f>+H636/SUM(F$27:F636)-1</f>
        <v>1.7796832135937857E-2</v>
      </c>
      <c r="M636">
        <v>5.6840000000000002</v>
      </c>
      <c r="N636">
        <f>+$C$17</f>
        <v>50</v>
      </c>
      <c r="O636" s="7">
        <f>+$H$17</f>
        <v>0.5557894736842105</v>
      </c>
      <c r="P636" s="7">
        <f>+$J$17</f>
        <v>0.38500000000000001</v>
      </c>
      <c r="Q636" s="6">
        <f>+N636-O636-P636</f>
        <v>49.059210526315795</v>
      </c>
      <c r="R636">
        <f t="shared" si="204"/>
        <v>2051.9522982007165</v>
      </c>
      <c r="S636">
        <f t="shared" si="205"/>
        <v>1961.8773920587587</v>
      </c>
      <c r="T636" s="5">
        <f t="shared" si="192"/>
        <v>199700</v>
      </c>
      <c r="U636" s="6">
        <f>+S636+SUM($D$17:$E$17)-SUM($Q$27:Q636)</f>
        <v>6507.1211289008634</v>
      </c>
      <c r="V636" s="10">
        <f t="shared" si="193"/>
        <v>-1.0332650818842826E-3</v>
      </c>
      <c r="W636" s="10">
        <f>+S636/SUM(Q$27:Q636)-1</f>
        <v>-4.5201892197371474E-2</v>
      </c>
      <c r="X636">
        <v>3.5449999999999999</v>
      </c>
      <c r="Y636">
        <f>+$C$18</f>
        <v>90</v>
      </c>
      <c r="Z636" s="7">
        <f>+$H$18</f>
        <v>1.0004210526315789</v>
      </c>
      <c r="AA636" s="7">
        <f>+$J$18</f>
        <v>0.69300000000000006</v>
      </c>
      <c r="AB636" s="6">
        <f>+Y636-Z636-AA636</f>
        <v>88.306578947368422</v>
      </c>
      <c r="AC636">
        <f t="shared" si="206"/>
        <v>4541.3294048948947</v>
      </c>
      <c r="AD636">
        <f t="shared" si="207"/>
        <v>4440.0467819146479</v>
      </c>
      <c r="AE636" s="5">
        <f t="shared" si="194"/>
        <v>359460</v>
      </c>
      <c r="AF636" s="6">
        <f>+AD636+SUM($D$18:$E$18)-SUM($AB$27:AB636)</f>
        <v>12621.253308230434</v>
      </c>
      <c r="AG636" s="10">
        <f t="shared" si="195"/>
        <v>3.8920035134992759E-4</v>
      </c>
      <c r="AH636" s="10">
        <f>+AD636/SUM(AB$27:AB636)-1</f>
        <v>0.20040408135902354</v>
      </c>
      <c r="AI636" s="6">
        <f t="shared" si="196"/>
        <v>200</v>
      </c>
      <c r="AL636" s="6">
        <f t="shared" si="197"/>
        <v>196.23684210526315</v>
      </c>
      <c r="AM636" s="6">
        <f t="shared" si="198"/>
        <v>9159.8261533440927</v>
      </c>
      <c r="AN636" s="6">
        <f t="shared" si="199"/>
        <v>8911.6710274673223</v>
      </c>
      <c r="AO636" s="5">
        <f t="shared" si="200"/>
        <v>798800</v>
      </c>
      <c r="AP636" s="6">
        <f>+AN636+SUM($D$16:$E$18)-SUM($AL$27:AL636)</f>
        <v>27092.258974835742</v>
      </c>
      <c r="AQ636" s="10">
        <f t="shared" si="208"/>
        <v>-9.3462152187340219E-4</v>
      </c>
      <c r="AR636" s="10">
        <f>+AN636/SUM(AL$27:AL636)-1</f>
        <v>8.4222444428260879E-2</v>
      </c>
    </row>
    <row r="637" spans="1:44" x14ac:dyDescent="0.25">
      <c r="A637" s="1">
        <v>41100</v>
      </c>
      <c r="B637">
        <v>7.9269999999999996</v>
      </c>
      <c r="G637">
        <f t="shared" si="201"/>
        <v>2569.4617147158024</v>
      </c>
      <c r="H637">
        <f t="shared" si="202"/>
        <v>2512.5995589348659</v>
      </c>
      <c r="I637" s="5">
        <f t="shared" si="191"/>
        <v>0</v>
      </c>
      <c r="J637" s="6">
        <f>+H637+SUM($D$16:$E$16)-SUM($F$27:F637)</f>
        <v>7966.7372431453905</v>
      </c>
      <c r="K637" s="10">
        <f t="shared" si="203"/>
        <v>3.5820527375096667E-4</v>
      </c>
      <c r="L637" s="10">
        <f>+H637/SUM(F$27:F637)-1</f>
        <v>1.8953711586458644E-2</v>
      </c>
      <c r="M637">
        <v>5.7240000000000002</v>
      </c>
      <c r="R637">
        <f t="shared" si="204"/>
        <v>2066.3924973435787</v>
      </c>
      <c r="S637">
        <f t="shared" si="205"/>
        <v>1975.6837072738099</v>
      </c>
      <c r="T637" s="5">
        <f t="shared" si="192"/>
        <v>0</v>
      </c>
      <c r="U637" s="6">
        <f>+S637+SUM($D$17:$E$17)-SUM($Q$27:Q637)</f>
        <v>6520.9274441159132</v>
      </c>
      <c r="V637" s="10">
        <f t="shared" si="193"/>
        <v>2.1217240222761724E-3</v>
      </c>
      <c r="W637" s="10">
        <f>+S637/SUM(Q$27:Q637)-1</f>
        <v>-3.848269369066748E-2</v>
      </c>
      <c r="X637">
        <v>3.556</v>
      </c>
      <c r="AC637">
        <f t="shared" si="206"/>
        <v>4555.4209770962607</v>
      </c>
      <c r="AD637">
        <f t="shared" si="207"/>
        <v>4453.8240779939315</v>
      </c>
      <c r="AE637" s="5">
        <f t="shared" si="194"/>
        <v>0</v>
      </c>
      <c r="AF637" s="6">
        <f>+AD637+SUM($D$18:$E$18)-SUM($AB$27:AB637)</f>
        <v>12635.030604309719</v>
      </c>
      <c r="AG637" s="10">
        <f t="shared" si="195"/>
        <v>1.0915949266543379E-3</v>
      </c>
      <c r="AH637" s="10">
        <f>+AD637/SUM(AB$27:AB637)-1</f>
        <v>0.2041288895099258</v>
      </c>
      <c r="AI637" s="6">
        <f t="shared" si="196"/>
        <v>0</v>
      </c>
      <c r="AL637" s="6">
        <f t="shared" si="197"/>
        <v>0</v>
      </c>
      <c r="AM637" s="6">
        <f t="shared" si="198"/>
        <v>9191.2751891556418</v>
      </c>
      <c r="AN637" s="6">
        <f t="shared" si="199"/>
        <v>8942.1073442026063</v>
      </c>
      <c r="AO637" s="5">
        <f t="shared" si="200"/>
        <v>0</v>
      </c>
      <c r="AP637" s="6">
        <f>+AN637+SUM($D$16:$E$18)-SUM($AL$27:AL637)</f>
        <v>27122.695291571028</v>
      </c>
      <c r="AQ637" s="10">
        <f t="shared" si="208"/>
        <v>1.1234322233357741E-3</v>
      </c>
      <c r="AR637" s="10">
        <f>+AN637/SUM(AL$27:AL637)-1</f>
        <v>8.792542422053673E-2</v>
      </c>
    </row>
    <row r="638" spans="1:44" x14ac:dyDescent="0.25">
      <c r="A638" s="1">
        <v>41101</v>
      </c>
      <c r="B638">
        <v>7.9169999999999998</v>
      </c>
      <c r="G638">
        <f t="shared" si="201"/>
        <v>2566.2203097521142</v>
      </c>
      <c r="H638">
        <f t="shared" si="202"/>
        <v>2509.4298862226988</v>
      </c>
      <c r="I638" s="5">
        <f t="shared" si="191"/>
        <v>0</v>
      </c>
      <c r="J638" s="6">
        <f>+H638+SUM($D$16:$E$16)-SUM($F$27:F638)</f>
        <v>7963.5675704332234</v>
      </c>
      <c r="K638" s="10">
        <f t="shared" si="203"/>
        <v>-3.9786334297575721E-4</v>
      </c>
      <c r="L638" s="10">
        <f>+H638/SUM(F$27:F638)-1</f>
        <v>1.766828997476888E-2</v>
      </c>
      <c r="M638">
        <v>5.7160000000000002</v>
      </c>
      <c r="R638">
        <f t="shared" si="204"/>
        <v>2063.5044575150064</v>
      </c>
      <c r="S638">
        <f t="shared" si="205"/>
        <v>1972.9224442307998</v>
      </c>
      <c r="T638" s="5">
        <f t="shared" si="192"/>
        <v>0</v>
      </c>
      <c r="U638" s="6">
        <f>+S638+SUM($D$17:$E$17)-SUM($Q$27:Q638)</f>
        <v>6518.1661810729047</v>
      </c>
      <c r="V638" s="10">
        <f t="shared" si="193"/>
        <v>-4.2344636812363667E-4</v>
      </c>
      <c r="W638" s="10">
        <f>+S638/SUM(Q$27:Q638)-1</f>
        <v>-3.9826533392008256E-2</v>
      </c>
      <c r="X638">
        <v>3.56</v>
      </c>
      <c r="AC638">
        <f t="shared" si="206"/>
        <v>4560.5451851694843</v>
      </c>
      <c r="AD638">
        <f t="shared" si="207"/>
        <v>4458.8340038409433</v>
      </c>
      <c r="AE638" s="5">
        <f t="shared" si="194"/>
        <v>0</v>
      </c>
      <c r="AF638" s="6">
        <f>+AD638+SUM($D$18:$E$18)-SUM($AB$27:AB638)</f>
        <v>12640.040530156732</v>
      </c>
      <c r="AG638" s="10">
        <f t="shared" si="195"/>
        <v>3.965107805361523E-4</v>
      </c>
      <c r="AH638" s="10">
        <f>+AD638/SUM(AB$27:AB638)-1</f>
        <v>0.20548336520116295</v>
      </c>
      <c r="AI638" s="6">
        <f t="shared" si="196"/>
        <v>0</v>
      </c>
      <c r="AL638" s="6">
        <f t="shared" si="197"/>
        <v>0</v>
      </c>
      <c r="AM638" s="6">
        <f t="shared" si="198"/>
        <v>9190.2699524366035</v>
      </c>
      <c r="AN638" s="6">
        <f t="shared" si="199"/>
        <v>8941.1863342944416</v>
      </c>
      <c r="AO638" s="5">
        <f t="shared" si="200"/>
        <v>0</v>
      </c>
      <c r="AP638" s="6">
        <f>+AN638+SUM($D$16:$E$18)-SUM($AL$27:AL638)</f>
        <v>27121.77428166286</v>
      </c>
      <c r="AQ638" s="10">
        <f t="shared" si="208"/>
        <v>-3.3957167540621391E-5</v>
      </c>
      <c r="AR638" s="10">
        <f>+AN638/SUM(AL$27:AL638)-1</f>
        <v>8.7813371204789714E-2</v>
      </c>
    </row>
    <row r="639" spans="1:44" x14ac:dyDescent="0.25">
      <c r="A639" s="1">
        <v>41102</v>
      </c>
      <c r="B639">
        <v>7.8140000000000001</v>
      </c>
      <c r="G639">
        <f t="shared" si="201"/>
        <v>2532.8338386261239</v>
      </c>
      <c r="H639">
        <f t="shared" si="202"/>
        <v>2476.7822572873779</v>
      </c>
      <c r="I639" s="5">
        <f t="shared" si="191"/>
        <v>0</v>
      </c>
      <c r="J639" s="6">
        <f>+H639+SUM($D$16:$E$16)-SUM($F$27:F639)</f>
        <v>7930.9199414979021</v>
      </c>
      <c r="K639" s="10">
        <f t="shared" si="203"/>
        <v>-4.0996235225697619E-3</v>
      </c>
      <c r="L639" s="10">
        <f>+H639/SUM(F$27:F639)-1</f>
        <v>4.4284473743645414E-3</v>
      </c>
      <c r="M639">
        <v>5.6660000000000004</v>
      </c>
      <c r="R639">
        <f t="shared" si="204"/>
        <v>2045.4542085864286</v>
      </c>
      <c r="S639">
        <f t="shared" si="205"/>
        <v>1955.6645502119859</v>
      </c>
      <c r="T639" s="5">
        <f t="shared" si="192"/>
        <v>0</v>
      </c>
      <c r="U639" s="6">
        <f>+S639+SUM($D$17:$E$17)-SUM($Q$27:Q639)</f>
        <v>6500.9082870540906</v>
      </c>
      <c r="V639" s="10">
        <f t="shared" si="193"/>
        <v>-2.6476609431846931E-3</v>
      </c>
      <c r="W639" s="10">
        <f>+S639/SUM(Q$27:Q639)-1</f>
        <v>-4.822553152538811E-2</v>
      </c>
      <c r="X639">
        <v>3.56</v>
      </c>
      <c r="AC639">
        <f t="shared" si="206"/>
        <v>4560.5451851694843</v>
      </c>
      <c r="AD639">
        <f t="shared" si="207"/>
        <v>4458.8340038409433</v>
      </c>
      <c r="AE639" s="5">
        <f t="shared" si="194"/>
        <v>0</v>
      </c>
      <c r="AF639" s="6">
        <f>+AD639+SUM($D$18:$E$18)-SUM($AB$27:AB639)</f>
        <v>12640.040530156732</v>
      </c>
      <c r="AG639" s="10">
        <f t="shared" si="195"/>
        <v>0</v>
      </c>
      <c r="AH639" s="10">
        <f>+AD639/SUM(AB$27:AB639)-1</f>
        <v>0.20548336520116295</v>
      </c>
      <c r="AI639" s="6">
        <f t="shared" si="196"/>
        <v>0</v>
      </c>
      <c r="AL639" s="6">
        <f t="shared" si="197"/>
        <v>0</v>
      </c>
      <c r="AM639" s="6">
        <f t="shared" si="198"/>
        <v>9138.8332323820359</v>
      </c>
      <c r="AN639" s="6">
        <f t="shared" si="199"/>
        <v>8891.280811340308</v>
      </c>
      <c r="AO639" s="5">
        <f t="shared" si="200"/>
        <v>0</v>
      </c>
      <c r="AP639" s="6">
        <f>+AN639+SUM($D$16:$E$18)-SUM($AL$27:AL639)</f>
        <v>27071.868758708726</v>
      </c>
      <c r="AQ639" s="10">
        <f t="shared" si="208"/>
        <v>-1.8400537677166762E-3</v>
      </c>
      <c r="AR639" s="10">
        <f>+AN639/SUM(AL$27:AL639)-1</f>
        <v>8.1741705417191834E-2</v>
      </c>
    </row>
    <row r="640" spans="1:44" x14ac:dyDescent="0.25">
      <c r="A640" s="1">
        <v>41103</v>
      </c>
      <c r="B640">
        <v>7.8710000000000004</v>
      </c>
      <c r="G640">
        <f t="shared" si="201"/>
        <v>2551.3098469191482</v>
      </c>
      <c r="H640">
        <f t="shared" si="202"/>
        <v>2494.8493917467308</v>
      </c>
      <c r="I640" s="5">
        <f t="shared" si="191"/>
        <v>0</v>
      </c>
      <c r="J640" s="6">
        <f>+H640+SUM($D$16:$E$16)-SUM($F$27:F640)</f>
        <v>7948.9870759572559</v>
      </c>
      <c r="K640" s="10">
        <f t="shared" si="203"/>
        <v>2.2780628971954542E-3</v>
      </c>
      <c r="L640" s="10">
        <f>+H640/SUM(F$27:F640)-1</f>
        <v>1.1755350560996414E-2</v>
      </c>
      <c r="M640">
        <v>5.7320000000000002</v>
      </c>
      <c r="R640">
        <f t="shared" si="204"/>
        <v>2069.2805371721511</v>
      </c>
      <c r="S640">
        <f t="shared" si="205"/>
        <v>1978.4449703168202</v>
      </c>
      <c r="T640" s="5">
        <f t="shared" si="192"/>
        <v>0</v>
      </c>
      <c r="U640" s="6">
        <f>+S640+SUM($D$17:$E$17)-SUM($Q$27:Q640)</f>
        <v>6523.6887071589254</v>
      </c>
      <c r="V640" s="10">
        <f t="shared" si="193"/>
        <v>3.5041903529386964E-3</v>
      </c>
      <c r="W640" s="10">
        <f>+S640/SUM(Q$27:Q640)-1</f>
        <v>-3.7138853989326703E-2</v>
      </c>
      <c r="X640">
        <v>3.5830000000000002</v>
      </c>
      <c r="AC640">
        <f t="shared" si="206"/>
        <v>4590.0093815905238</v>
      </c>
      <c r="AD640">
        <f t="shared" si="207"/>
        <v>4487.6410774612641</v>
      </c>
      <c r="AE640" s="5">
        <f t="shared" si="194"/>
        <v>0</v>
      </c>
      <c r="AF640" s="6">
        <f>+AD640+SUM($D$18:$E$18)-SUM($AB$27:AB640)</f>
        <v>12668.847603777051</v>
      </c>
      <c r="AG640" s="10">
        <f t="shared" si="195"/>
        <v>2.2790333267992402E-3</v>
      </c>
      <c r="AH640" s="10">
        <f>+AD640/SUM(AB$27:AB640)-1</f>
        <v>0.21327160042577731</v>
      </c>
      <c r="AI640" s="6">
        <f t="shared" si="196"/>
        <v>0</v>
      </c>
      <c r="AL640" s="6">
        <f t="shared" si="197"/>
        <v>0</v>
      </c>
      <c r="AM640" s="6">
        <f t="shared" si="198"/>
        <v>9210.5997656818236</v>
      </c>
      <c r="AN640" s="6">
        <f t="shared" si="199"/>
        <v>8960.9354395248156</v>
      </c>
      <c r="AO640" s="5">
        <f t="shared" si="200"/>
        <v>0</v>
      </c>
      <c r="AP640" s="6">
        <f>+AN640+SUM($D$16:$E$18)-SUM($AL$27:AL640)</f>
        <v>27141.523386893234</v>
      </c>
      <c r="AQ640" s="10">
        <f t="shared" si="208"/>
        <v>2.5729523441968549E-3</v>
      </c>
      <c r="AR640" s="10">
        <f>+AN640/SUM(AL$27:AL640)-1</f>
        <v>9.021611061046908E-2</v>
      </c>
    </row>
    <row r="641" spans="1:44" x14ac:dyDescent="0.25">
      <c r="A641" s="1">
        <v>41106</v>
      </c>
      <c r="B641">
        <v>7.8789999999999996</v>
      </c>
      <c r="G641">
        <f t="shared" si="201"/>
        <v>2553.9029708900985</v>
      </c>
      <c r="H641">
        <f t="shared" si="202"/>
        <v>2497.3851299164639</v>
      </c>
      <c r="I641" s="5">
        <f t="shared" si="191"/>
        <v>0</v>
      </c>
      <c r="J641" s="6">
        <f>+H641+SUM($D$16:$E$16)-SUM($F$27:F641)</f>
        <v>7951.5228141269881</v>
      </c>
      <c r="K641" s="10">
        <f t="shared" si="203"/>
        <v>3.1900142062157855E-4</v>
      </c>
      <c r="L641" s="10">
        <f>+H641/SUM(F$27:F641)-1</f>
        <v>1.278368785034778E-2</v>
      </c>
      <c r="M641">
        <v>5.7320000000000002</v>
      </c>
      <c r="R641">
        <f t="shared" si="204"/>
        <v>2069.2805371721511</v>
      </c>
      <c r="S641">
        <f t="shared" si="205"/>
        <v>1978.4449703168202</v>
      </c>
      <c r="T641" s="5">
        <f t="shared" si="192"/>
        <v>0</v>
      </c>
      <c r="U641" s="6">
        <f>+S641+SUM($D$17:$E$17)-SUM($Q$27:Q641)</f>
        <v>6523.6887071589254</v>
      </c>
      <c r="V641" s="10">
        <f t="shared" si="193"/>
        <v>0</v>
      </c>
      <c r="W641" s="10">
        <f>+S641/SUM(Q$27:Q641)-1</f>
        <v>-3.7138853989326703E-2</v>
      </c>
      <c r="X641">
        <v>3.5870000000000002</v>
      </c>
      <c r="AC641">
        <f t="shared" si="206"/>
        <v>4595.1335896637474</v>
      </c>
      <c r="AD641">
        <f t="shared" si="207"/>
        <v>4492.6510033082759</v>
      </c>
      <c r="AE641" s="5">
        <f t="shared" si="194"/>
        <v>0</v>
      </c>
      <c r="AF641" s="6">
        <f>+AD641+SUM($D$18:$E$18)-SUM($AB$27:AB641)</f>
        <v>12673.857529624063</v>
      </c>
      <c r="AG641" s="10">
        <f t="shared" si="195"/>
        <v>3.9545237291505053E-4</v>
      </c>
      <c r="AH641" s="10">
        <f>+AD641/SUM(AB$27:AB641)-1</f>
        <v>0.21462607611701445</v>
      </c>
      <c r="AI641" s="6">
        <f t="shared" si="196"/>
        <v>0</v>
      </c>
      <c r="AL641" s="6">
        <f t="shared" si="197"/>
        <v>0</v>
      </c>
      <c r="AM641" s="6">
        <f t="shared" si="198"/>
        <v>9218.3170977259979</v>
      </c>
      <c r="AN641" s="6">
        <f t="shared" si="199"/>
        <v>8968.4811035415605</v>
      </c>
      <c r="AO641" s="5">
        <f t="shared" si="200"/>
        <v>0</v>
      </c>
      <c r="AP641" s="6">
        <f>+AN641+SUM($D$16:$E$18)-SUM($AL$27:AL641)</f>
        <v>27149.06905090998</v>
      </c>
      <c r="AQ641" s="10">
        <f t="shared" si="208"/>
        <v>2.7801180903463951E-4</v>
      </c>
      <c r="AR641" s="10">
        <f>+AN641/SUM(AL$27:AL641)-1</f>
        <v>9.1134140266170505E-2</v>
      </c>
    </row>
    <row r="642" spans="1:44" x14ac:dyDescent="0.25">
      <c r="A642" s="1">
        <v>41107</v>
      </c>
      <c r="B642">
        <v>7.952</v>
      </c>
      <c r="G642">
        <f t="shared" si="201"/>
        <v>2577.5652271250237</v>
      </c>
      <c r="H642">
        <f t="shared" si="202"/>
        <v>2520.5237407152836</v>
      </c>
      <c r="I642" s="5">
        <f t="shared" si="191"/>
        <v>0</v>
      </c>
      <c r="J642" s="6">
        <f>+H642+SUM($D$16:$E$16)-SUM($F$27:F642)</f>
        <v>7974.6614249258082</v>
      </c>
      <c r="K642" s="10">
        <f t="shared" si="203"/>
        <v>2.9099596819002205E-3</v>
      </c>
      <c r="L642" s="10">
        <f>+H642/SUM(F$27:F642)-1</f>
        <v>2.216726561568283E-2</v>
      </c>
      <c r="M642">
        <v>5.7240000000000002</v>
      </c>
      <c r="R642">
        <f t="shared" si="204"/>
        <v>2066.3924973435787</v>
      </c>
      <c r="S642">
        <f t="shared" si="205"/>
        <v>1975.6837072738099</v>
      </c>
      <c r="T642" s="5">
        <f t="shared" si="192"/>
        <v>0</v>
      </c>
      <c r="U642" s="6">
        <f>+S642+SUM($D$17:$E$17)-SUM($Q$27:Q642)</f>
        <v>6520.9274441159132</v>
      </c>
      <c r="V642" s="10">
        <f t="shared" si="193"/>
        <v>-4.2326713719220699E-4</v>
      </c>
      <c r="W642" s="10">
        <f>+S642/SUM(Q$27:Q642)-1</f>
        <v>-3.848269369066748E-2</v>
      </c>
      <c r="X642">
        <v>3.6080000000000001</v>
      </c>
      <c r="AC642">
        <f t="shared" si="206"/>
        <v>4622.0356820481747</v>
      </c>
      <c r="AD642">
        <f t="shared" si="207"/>
        <v>4518.9531140050904</v>
      </c>
      <c r="AE642" s="5">
        <f t="shared" si="194"/>
        <v>0</v>
      </c>
      <c r="AF642" s="6">
        <f>+AD642+SUM($D$18:$E$18)-SUM($AB$27:AB642)</f>
        <v>12700.159640320877</v>
      </c>
      <c r="AG642" s="10">
        <f t="shared" si="195"/>
        <v>2.0753042738042016E-3</v>
      </c>
      <c r="AH642" s="10">
        <f>+AD642/SUM(AB$27:AB642)-1</f>
        <v>0.22173707349601002</v>
      </c>
      <c r="AI642" s="6">
        <f t="shared" si="196"/>
        <v>0</v>
      </c>
      <c r="AL642" s="6">
        <f t="shared" si="197"/>
        <v>0</v>
      </c>
      <c r="AM642" s="6">
        <f t="shared" si="198"/>
        <v>9265.9934065167763</v>
      </c>
      <c r="AN642" s="6">
        <f t="shared" si="199"/>
        <v>9015.1605619941838</v>
      </c>
      <c r="AO642" s="5">
        <f t="shared" si="200"/>
        <v>0</v>
      </c>
      <c r="AP642" s="6">
        <f>+AN642+SUM($D$16:$E$18)-SUM($AL$27:AL642)</f>
        <v>27195.748509362602</v>
      </c>
      <c r="AQ642" s="10">
        <f t="shared" si="208"/>
        <v>1.7193760259361923E-3</v>
      </c>
      <c r="AR642" s="10">
        <f>+AN642/SUM(AL$27:AL642)-1</f>
        <v>9.6813312712291877E-2</v>
      </c>
    </row>
    <row r="643" spans="1:44" x14ac:dyDescent="0.25">
      <c r="A643" s="1">
        <v>41108</v>
      </c>
      <c r="B643">
        <v>7.9050000000000002</v>
      </c>
      <c r="G643">
        <f t="shared" si="201"/>
        <v>2562.3306237956881</v>
      </c>
      <c r="H643">
        <f t="shared" si="202"/>
        <v>2505.6262789680982</v>
      </c>
      <c r="I643" s="5">
        <f t="shared" si="191"/>
        <v>0</v>
      </c>
      <c r="J643" s="6">
        <f>+H643+SUM($D$16:$E$16)-SUM($F$27:F643)</f>
        <v>7959.7639631786233</v>
      </c>
      <c r="K643" s="10">
        <f t="shared" si="203"/>
        <v>-1.8680995911151133E-3</v>
      </c>
      <c r="L643" s="10">
        <f>+H643/SUM(F$27:F643)-1</f>
        <v>1.6125784040741165E-2</v>
      </c>
      <c r="M643">
        <v>5.7869999999999999</v>
      </c>
      <c r="R643">
        <f t="shared" si="204"/>
        <v>2089.1358109935868</v>
      </c>
      <c r="S643">
        <f t="shared" si="205"/>
        <v>1997.4286537375153</v>
      </c>
      <c r="T643" s="5">
        <f t="shared" si="192"/>
        <v>0</v>
      </c>
      <c r="U643" s="6">
        <f>+S643+SUM($D$17:$E$17)-SUM($Q$27:Q643)</f>
        <v>6542.6723905796198</v>
      </c>
      <c r="V643" s="10">
        <f t="shared" si="193"/>
        <v>3.334640148975776E-3</v>
      </c>
      <c r="W643" s="10">
        <f>+S643/SUM(Q$27:Q643)-1</f>
        <v>-2.7899956042608864E-2</v>
      </c>
      <c r="X643">
        <v>3.6139999999999999</v>
      </c>
      <c r="AC643">
        <f t="shared" si="206"/>
        <v>4629.7219941580115</v>
      </c>
      <c r="AD643">
        <f t="shared" si="207"/>
        <v>4526.4680027756094</v>
      </c>
      <c r="AE643" s="5">
        <f t="shared" si="194"/>
        <v>0</v>
      </c>
      <c r="AF643" s="6">
        <f>+AD643+SUM($D$18:$E$18)-SUM($AB$27:AB643)</f>
        <v>12707.674529091399</v>
      </c>
      <c r="AG643" s="10">
        <f t="shared" si="195"/>
        <v>5.917160873052385E-4</v>
      </c>
      <c r="AH643" s="10">
        <f>+AD643/SUM(AB$27:AB643)-1</f>
        <v>0.22376878703286596</v>
      </c>
      <c r="AI643" s="6">
        <f t="shared" si="196"/>
        <v>0</v>
      </c>
      <c r="AL643" s="6">
        <f t="shared" si="197"/>
        <v>0</v>
      </c>
      <c r="AM643" s="6">
        <f t="shared" si="198"/>
        <v>9281.1884289472873</v>
      </c>
      <c r="AN643" s="6">
        <f t="shared" si="199"/>
        <v>9029.5229354812218</v>
      </c>
      <c r="AO643" s="5">
        <f t="shared" si="200"/>
        <v>0</v>
      </c>
      <c r="AP643" s="6">
        <f>+AN643+SUM($D$16:$E$18)-SUM($AL$27:AL643)</f>
        <v>27210.110882849636</v>
      </c>
      <c r="AQ643" s="10">
        <f t="shared" si="208"/>
        <v>5.2811098330640682E-4</v>
      </c>
      <c r="AR643" s="10">
        <f>+AN643/SUM(AL$27:AL643)-1</f>
        <v>9.8560685078474597E-2</v>
      </c>
    </row>
    <row r="644" spans="1:44" x14ac:dyDescent="0.25">
      <c r="A644" s="1">
        <v>41109</v>
      </c>
      <c r="B644">
        <v>7.992</v>
      </c>
      <c r="G644">
        <f t="shared" si="201"/>
        <v>2590.5308469797774</v>
      </c>
      <c r="H644">
        <f t="shared" si="202"/>
        <v>2533.2024315639519</v>
      </c>
      <c r="I644" s="5">
        <f t="shared" si="191"/>
        <v>0</v>
      </c>
      <c r="J644" s="6">
        <f>+H644+SUM($D$16:$E$16)-SUM($F$27:F644)</f>
        <v>7987.3401157744765</v>
      </c>
      <c r="K644" s="10">
        <f t="shared" si="203"/>
        <v>3.4644435090560588E-3</v>
      </c>
      <c r="L644" s="10">
        <f>+H644/SUM(F$27:F644)-1</f>
        <v>2.7308952062441882E-2</v>
      </c>
      <c r="M644">
        <v>5.8310000000000004</v>
      </c>
      <c r="R644">
        <f t="shared" si="204"/>
        <v>2105.0200300507354</v>
      </c>
      <c r="S644">
        <f t="shared" si="205"/>
        <v>2012.6156004740717</v>
      </c>
      <c r="T644" s="5">
        <f t="shared" si="192"/>
        <v>0</v>
      </c>
      <c r="U644" s="6">
        <f>+S644+SUM($D$17:$E$17)-SUM($Q$27:Q644)</f>
        <v>6557.8593373161757</v>
      </c>
      <c r="V644" s="10">
        <f t="shared" si="193"/>
        <v>2.3212146092508323E-3</v>
      </c>
      <c r="W644" s="10">
        <f>+S644/SUM(Q$27:Q644)-1</f>
        <v>-2.0508837685234371E-2</v>
      </c>
      <c r="X644">
        <v>3.621</v>
      </c>
      <c r="AC644">
        <f t="shared" si="206"/>
        <v>4638.6893582861549</v>
      </c>
      <c r="AD644">
        <f t="shared" si="207"/>
        <v>4535.2353730078812</v>
      </c>
      <c r="AE644" s="5">
        <f t="shared" si="194"/>
        <v>0</v>
      </c>
      <c r="AF644" s="6">
        <f>+AD644+SUM($D$18:$E$18)-SUM($AB$27:AB644)</f>
        <v>12716.44189932367</v>
      </c>
      <c r="AG644" s="10">
        <f t="shared" si="195"/>
        <v>6.8992719416915982E-4</v>
      </c>
      <c r="AH644" s="10">
        <f>+AD644/SUM(AB$27:AB644)-1</f>
        <v>0.22613911949253129</v>
      </c>
      <c r="AI644" s="6">
        <f t="shared" si="196"/>
        <v>0</v>
      </c>
      <c r="AL644" s="6">
        <f t="shared" si="197"/>
        <v>0</v>
      </c>
      <c r="AM644" s="6">
        <f t="shared" si="198"/>
        <v>9334.240235316669</v>
      </c>
      <c r="AN644" s="6">
        <f t="shared" si="199"/>
        <v>9081.0534050459046</v>
      </c>
      <c r="AO644" s="5">
        <f t="shared" si="200"/>
        <v>0</v>
      </c>
      <c r="AP644" s="6">
        <f>+AN644+SUM($D$16:$E$18)-SUM($AL$27:AL644)</f>
        <v>27261.641352414321</v>
      </c>
      <c r="AQ644" s="10">
        <f t="shared" si="208"/>
        <v>1.8937985878317853E-3</v>
      </c>
      <c r="AR644" s="10">
        <f>+AN644/SUM(AL$27:AL644)-1</f>
        <v>0.10483004707598931</v>
      </c>
    </row>
    <row r="645" spans="1:44" x14ac:dyDescent="0.25">
      <c r="A645" s="1">
        <v>41110</v>
      </c>
      <c r="B645">
        <v>8.0120000000000005</v>
      </c>
      <c r="G645">
        <f t="shared" si="201"/>
        <v>2597.0136569071542</v>
      </c>
      <c r="H645">
        <f t="shared" si="202"/>
        <v>2539.5417769882861</v>
      </c>
      <c r="I645" s="5">
        <f t="shared" si="191"/>
        <v>0</v>
      </c>
      <c r="J645" s="6">
        <f>+H645+SUM($D$16:$E$16)-SUM($F$27:F645)</f>
        <v>7993.6794611988107</v>
      </c>
      <c r="K645" s="10">
        <f t="shared" si="203"/>
        <v>7.9367415590758661E-4</v>
      </c>
      <c r="L645" s="10">
        <f>+H645/SUM(F$27:F645)-1</f>
        <v>2.9879795285821187E-2</v>
      </c>
      <c r="M645">
        <v>5.7439999999999998</v>
      </c>
      <c r="R645">
        <f t="shared" si="204"/>
        <v>2073.6125969150098</v>
      </c>
      <c r="S645">
        <f t="shared" si="205"/>
        <v>1982.5868648813353</v>
      </c>
      <c r="T645" s="5">
        <f t="shared" si="192"/>
        <v>0</v>
      </c>
      <c r="U645" s="6">
        <f>+S645+SUM($D$17:$E$17)-SUM($Q$27:Q645)</f>
        <v>6527.8306017234399</v>
      </c>
      <c r="V645" s="10">
        <f t="shared" si="193"/>
        <v>-4.5790453939539288E-3</v>
      </c>
      <c r="W645" s="10">
        <f>+S645/SUM(Q$27:Q645)-1</f>
        <v>-3.512309443731565E-2</v>
      </c>
      <c r="X645">
        <v>3.6040000000000001</v>
      </c>
      <c r="AC645">
        <f t="shared" si="206"/>
        <v>4616.9114739749521</v>
      </c>
      <c r="AD645">
        <f t="shared" si="207"/>
        <v>4513.9431881580795</v>
      </c>
      <c r="AE645" s="5">
        <f t="shared" si="194"/>
        <v>0</v>
      </c>
      <c r="AF645" s="6">
        <f>+AD645+SUM($D$18:$E$18)-SUM($AB$27:AB645)</f>
        <v>12695.149714473866</v>
      </c>
      <c r="AG645" s="10">
        <f t="shared" si="195"/>
        <v>-1.6743822696926314E-3</v>
      </c>
      <c r="AH645" s="10">
        <f>+AD645/SUM(AB$27:AB645)-1</f>
        <v>0.22038259780477309</v>
      </c>
      <c r="AI645" s="6">
        <f t="shared" si="196"/>
        <v>0</v>
      </c>
      <c r="AL645" s="6">
        <f t="shared" si="197"/>
        <v>0</v>
      </c>
      <c r="AM645" s="6">
        <f t="shared" si="198"/>
        <v>9287.5377277971165</v>
      </c>
      <c r="AN645" s="6">
        <f t="shared" si="199"/>
        <v>9036.0718300277003</v>
      </c>
      <c r="AO645" s="5">
        <f t="shared" si="200"/>
        <v>0</v>
      </c>
      <c r="AP645" s="6">
        <f>+AN645+SUM($D$16:$E$18)-SUM($AL$27:AL645)</f>
        <v>27216.659777396118</v>
      </c>
      <c r="AQ645" s="10">
        <f t="shared" si="208"/>
        <v>-1.6499951135267032E-3</v>
      </c>
      <c r="AR645" s="10">
        <f>+AN645/SUM(AL$27:AL645)-1</f>
        <v>9.9357444567419018E-2</v>
      </c>
    </row>
    <row r="646" spans="1:44" x14ac:dyDescent="0.25">
      <c r="A646" s="1">
        <v>41113</v>
      </c>
      <c r="B646">
        <v>7.8460000000000001</v>
      </c>
      <c r="G646">
        <f t="shared" si="201"/>
        <v>2543.2063345099264</v>
      </c>
      <c r="H646">
        <f t="shared" si="202"/>
        <v>2486.9252099663117</v>
      </c>
      <c r="I646" s="5">
        <f t="shared" si="191"/>
        <v>0</v>
      </c>
      <c r="J646" s="6">
        <f>+H646+SUM($D$16:$E$16)-SUM($F$27:F646)</f>
        <v>7941.0628941768364</v>
      </c>
      <c r="K646" s="10">
        <f t="shared" si="203"/>
        <v>-6.5822713154028989E-3</v>
      </c>
      <c r="L646" s="10">
        <f>+H646/SUM(F$27:F646)-1</f>
        <v>8.5417965317713396E-3</v>
      </c>
      <c r="M646">
        <v>5.6150000000000002</v>
      </c>
      <c r="R646">
        <f t="shared" si="204"/>
        <v>2027.0429546792793</v>
      </c>
      <c r="S646">
        <f t="shared" si="205"/>
        <v>1938.0614983127957</v>
      </c>
      <c r="T646" s="5">
        <f t="shared" si="192"/>
        <v>0</v>
      </c>
      <c r="U646" s="6">
        <f>+S646+SUM($D$17:$E$17)-SUM($Q$27:Q646)</f>
        <v>6483.3052351549004</v>
      </c>
      <c r="V646" s="10">
        <f t="shared" si="193"/>
        <v>-6.8208520234553927E-3</v>
      </c>
      <c r="W646" s="10">
        <f>+S646/SUM(Q$27:Q646)-1</f>
        <v>-5.6792509621435672E-2</v>
      </c>
      <c r="X646">
        <v>3.5720000000000001</v>
      </c>
      <c r="AC646">
        <f t="shared" si="206"/>
        <v>4575.9178093891587</v>
      </c>
      <c r="AD646">
        <f t="shared" si="207"/>
        <v>4473.8637813819814</v>
      </c>
      <c r="AE646" s="5">
        <f t="shared" si="194"/>
        <v>0</v>
      </c>
      <c r="AF646" s="6">
        <f>+AD646+SUM($D$18:$E$18)-SUM($AB$27:AB646)</f>
        <v>12655.070307697768</v>
      </c>
      <c r="AG646" s="10">
        <f t="shared" si="195"/>
        <v>-3.1570645228707894E-3</v>
      </c>
      <c r="AH646" s="10">
        <f>+AD646/SUM(AB$27:AB646)-1</f>
        <v>0.20954679227487505</v>
      </c>
      <c r="AI646" s="6">
        <f t="shared" si="196"/>
        <v>0</v>
      </c>
      <c r="AL646" s="6">
        <f t="shared" si="197"/>
        <v>0</v>
      </c>
      <c r="AM646" s="6">
        <f t="shared" si="198"/>
        <v>9146.1670985783639</v>
      </c>
      <c r="AN646" s="6">
        <f t="shared" si="199"/>
        <v>8898.8504896610903</v>
      </c>
      <c r="AO646" s="5">
        <f t="shared" si="200"/>
        <v>0</v>
      </c>
      <c r="AP646" s="6">
        <f>+AN646+SUM($D$16:$E$18)-SUM($AL$27:AL646)</f>
        <v>27079.438437029508</v>
      </c>
      <c r="AQ646" s="10">
        <f t="shared" si="208"/>
        <v>-5.0418141494561475E-3</v>
      </c>
      <c r="AR646" s="10">
        <f>+AN646/SUM(AL$27:AL646)-1</f>
        <v>8.2662656730048578E-2</v>
      </c>
    </row>
    <row r="647" spans="1:44" x14ac:dyDescent="0.25">
      <c r="A647" s="1">
        <v>41114</v>
      </c>
      <c r="B647">
        <v>7.8380000000000001</v>
      </c>
      <c r="G647">
        <f t="shared" si="201"/>
        <v>2540.6132105389756</v>
      </c>
      <c r="H647">
        <f t="shared" si="202"/>
        <v>2484.3894717965782</v>
      </c>
      <c r="I647" s="5">
        <f t="shared" si="191"/>
        <v>0</v>
      </c>
      <c r="J647" s="6">
        <f>+H647+SUM($D$16:$E$16)-SUM($F$27:F647)</f>
        <v>7938.5271560071023</v>
      </c>
      <c r="K647" s="10">
        <f t="shared" si="203"/>
        <v>-3.1931974390897455E-4</v>
      </c>
      <c r="L647" s="10">
        <f>+H647/SUM(F$27:F647)-1</f>
        <v>7.513459242419751E-3</v>
      </c>
      <c r="M647">
        <v>5.58</v>
      </c>
      <c r="R647">
        <f t="shared" si="204"/>
        <v>2014.4077804292749</v>
      </c>
      <c r="S647">
        <f t="shared" si="205"/>
        <v>1925.980972499626</v>
      </c>
      <c r="T647" s="5">
        <f t="shared" si="192"/>
        <v>0</v>
      </c>
      <c r="U647" s="6">
        <f>+S647+SUM($D$17:$E$17)-SUM($Q$27:Q647)</f>
        <v>6471.2247093417309</v>
      </c>
      <c r="V647" s="10">
        <f t="shared" si="193"/>
        <v>-1.86332825233404E-3</v>
      </c>
      <c r="W647" s="10">
        <f>+S647/SUM(Q$27:Q647)-1</f>
        <v>-6.267180831480168E-2</v>
      </c>
      <c r="X647">
        <v>3.5550000000000002</v>
      </c>
      <c r="AC647">
        <f t="shared" si="206"/>
        <v>4554.1399250779559</v>
      </c>
      <c r="AD647">
        <f t="shared" si="207"/>
        <v>4452.5715965321797</v>
      </c>
      <c r="AE647" s="5">
        <f t="shared" si="194"/>
        <v>0</v>
      </c>
      <c r="AF647" s="6">
        <f>+AD647+SUM($D$18:$E$18)-SUM($AB$27:AB647)</f>
        <v>12633.778122847967</v>
      </c>
      <c r="AG647" s="10">
        <f t="shared" si="195"/>
        <v>-1.6825022960835767E-3</v>
      </c>
      <c r="AH647" s="10">
        <f>+AD647/SUM(AB$27:AB647)-1</f>
        <v>0.20379027058711685</v>
      </c>
      <c r="AI647" s="6">
        <f t="shared" si="196"/>
        <v>0</v>
      </c>
      <c r="AL647" s="6">
        <f t="shared" si="197"/>
        <v>0</v>
      </c>
      <c r="AM647" s="6">
        <f t="shared" si="198"/>
        <v>9109.1609160462067</v>
      </c>
      <c r="AN647" s="6">
        <f t="shared" si="199"/>
        <v>8862.9420408283841</v>
      </c>
      <c r="AO647" s="5">
        <f t="shared" si="200"/>
        <v>0</v>
      </c>
      <c r="AP647" s="6">
        <f>+AN647+SUM($D$16:$E$18)-SUM($AL$27:AL647)</f>
        <v>27043.529988196802</v>
      </c>
      <c r="AQ647" s="10">
        <f t="shared" si="208"/>
        <v>-1.3260411184746745E-3</v>
      </c>
      <c r="AR647" s="10">
        <f>+AN647/SUM(AL$27:AL647)-1</f>
        <v>7.8293919817630453E-2</v>
      </c>
    </row>
    <row r="648" spans="1:44" x14ac:dyDescent="0.25">
      <c r="A648" s="1">
        <v>41115</v>
      </c>
      <c r="B648">
        <v>7.79</v>
      </c>
      <c r="G648">
        <f t="shared" si="201"/>
        <v>2525.0544667132713</v>
      </c>
      <c r="H648">
        <f t="shared" si="202"/>
        <v>2469.1750427781758</v>
      </c>
      <c r="I648" s="5">
        <f t="shared" si="191"/>
        <v>0</v>
      </c>
      <c r="J648" s="6">
        <f>+H648+SUM($D$16:$E$16)-SUM($F$27:F648)</f>
        <v>7923.3127269887</v>
      </c>
      <c r="K648" s="10">
        <f t="shared" si="203"/>
        <v>-1.9165304494662694E-3</v>
      </c>
      <c r="L648" s="10">
        <f>+H648/SUM(F$27:F648)-1</f>
        <v>1.3434355063088876E-3</v>
      </c>
      <c r="M648">
        <v>5.5910000000000002</v>
      </c>
      <c r="R648">
        <f t="shared" si="204"/>
        <v>2018.3788351935621</v>
      </c>
      <c r="S648">
        <f t="shared" si="205"/>
        <v>1929.7777091837652</v>
      </c>
      <c r="T648" s="5">
        <f t="shared" si="192"/>
        <v>0</v>
      </c>
      <c r="U648" s="6">
        <f>+S648+SUM($D$17:$E$17)-SUM($Q$27:Q648)</f>
        <v>6475.0214460258694</v>
      </c>
      <c r="V648" s="10">
        <f t="shared" si="193"/>
        <v>5.8671068532945014E-4</v>
      </c>
      <c r="W648" s="10">
        <f>+S648/SUM(Q$27:Q648)-1</f>
        <v>-6.0824028725458001E-2</v>
      </c>
      <c r="X648">
        <v>3.5459999999999998</v>
      </c>
      <c r="AC648">
        <f t="shared" si="206"/>
        <v>4542.6104569132012</v>
      </c>
      <c r="AD648">
        <f t="shared" si="207"/>
        <v>4441.2992633764015</v>
      </c>
      <c r="AE648" s="5">
        <f t="shared" si="194"/>
        <v>0</v>
      </c>
      <c r="AF648" s="6">
        <f>+AD648+SUM($D$18:$E$18)-SUM($AB$27:AB648)</f>
        <v>12622.505789692188</v>
      </c>
      <c r="AG648" s="10">
        <f t="shared" si="195"/>
        <v>-8.9223770167323746E-4</v>
      </c>
      <c r="AH648" s="10">
        <f>+AD648/SUM(AB$27:AB648)-1</f>
        <v>0.20074270028183294</v>
      </c>
      <c r="AI648" s="6">
        <f t="shared" si="196"/>
        <v>0</v>
      </c>
      <c r="AL648" s="6">
        <f t="shared" si="197"/>
        <v>0</v>
      </c>
      <c r="AM648" s="6">
        <f t="shared" si="198"/>
        <v>9086.0437588200348</v>
      </c>
      <c r="AN648" s="6">
        <f t="shared" si="199"/>
        <v>8840.2520153383412</v>
      </c>
      <c r="AO648" s="5">
        <f t="shared" si="200"/>
        <v>0</v>
      </c>
      <c r="AP648" s="6">
        <f>+AN648+SUM($D$16:$E$18)-SUM($AL$27:AL648)</f>
        <v>27020.839962706756</v>
      </c>
      <c r="AQ648" s="10">
        <f t="shared" si="208"/>
        <v>-8.3901863033231106E-4</v>
      </c>
      <c r="AR648" s="10">
        <f>+AN648/SUM(AL$27:AL648)-1</f>
        <v>7.5533378632354431E-2</v>
      </c>
    </row>
    <row r="649" spans="1:44" x14ac:dyDescent="0.25">
      <c r="A649" s="1">
        <v>41116</v>
      </c>
      <c r="B649">
        <v>7.77</v>
      </c>
      <c r="G649">
        <f t="shared" si="201"/>
        <v>2518.5716567858944</v>
      </c>
      <c r="H649">
        <f t="shared" si="202"/>
        <v>2462.8356973538416</v>
      </c>
      <c r="I649" s="5">
        <f t="shared" si="191"/>
        <v>0</v>
      </c>
      <c r="J649" s="6">
        <f>+H649+SUM($D$16:$E$16)-SUM($F$27:F649)</f>
        <v>7916.9733815643658</v>
      </c>
      <c r="K649" s="10">
        <f t="shared" si="203"/>
        <v>-8.0008774647266634E-4</v>
      </c>
      <c r="L649" s="10">
        <f>+H649/SUM(F$27:F649)-1</f>
        <v>-1.2274077170706388E-3</v>
      </c>
      <c r="M649">
        <v>5.72</v>
      </c>
      <c r="R649">
        <f t="shared" si="204"/>
        <v>2064.9484774292928</v>
      </c>
      <c r="S649">
        <f t="shared" si="205"/>
        <v>1974.3030757523049</v>
      </c>
      <c r="T649" s="5">
        <f t="shared" si="192"/>
        <v>0</v>
      </c>
      <c r="U649" s="6">
        <f>+S649+SUM($D$17:$E$17)-SUM($Q$27:Q649)</f>
        <v>6519.5468125944089</v>
      </c>
      <c r="V649" s="10">
        <f t="shared" si="193"/>
        <v>6.8764817135651413E-3</v>
      </c>
      <c r="W649" s="10">
        <f>+S649/SUM(Q$27:Q649)-1</f>
        <v>-3.9154613541337757E-2</v>
      </c>
      <c r="X649">
        <v>3.5680000000000001</v>
      </c>
      <c r="AC649">
        <f t="shared" si="206"/>
        <v>4570.7936013159342</v>
      </c>
      <c r="AD649">
        <f t="shared" si="207"/>
        <v>4468.8538555349696</v>
      </c>
      <c r="AE649" s="5">
        <f t="shared" si="194"/>
        <v>0</v>
      </c>
      <c r="AF649" s="6">
        <f>+AD649+SUM($D$18:$E$18)-SUM($AB$27:AB649)</f>
        <v>12650.060381850757</v>
      </c>
      <c r="AG649" s="10">
        <f t="shared" si="195"/>
        <v>2.1829732239908584E-3</v>
      </c>
      <c r="AH649" s="10">
        <f>+AD649/SUM(AB$27:AB649)-1</f>
        <v>0.2081923165836379</v>
      </c>
      <c r="AI649" s="6">
        <f t="shared" si="196"/>
        <v>0</v>
      </c>
      <c r="AL649" s="6">
        <f t="shared" si="197"/>
        <v>0</v>
      </c>
      <c r="AM649" s="6">
        <f t="shared" si="198"/>
        <v>9154.313735531121</v>
      </c>
      <c r="AN649" s="6">
        <f t="shared" si="199"/>
        <v>8905.9926286411173</v>
      </c>
      <c r="AO649" s="5">
        <f t="shared" si="200"/>
        <v>0</v>
      </c>
      <c r="AP649" s="6">
        <f>+AN649+SUM($D$16:$E$18)-SUM($AL$27:AL649)</f>
        <v>27086.580576009539</v>
      </c>
      <c r="AQ649" s="10">
        <f t="shared" si="208"/>
        <v>2.432959648682953E-3</v>
      </c>
      <c r="AR649" s="10">
        <f>+AN649/SUM(AL$27:AL649)-1</f>
        <v>8.3531592237149788E-2</v>
      </c>
    </row>
    <row r="650" spans="1:44" x14ac:dyDescent="0.25">
      <c r="A650" s="1">
        <v>41117</v>
      </c>
      <c r="B650">
        <v>7.9279999999999999</v>
      </c>
      <c r="G650">
        <f t="shared" si="201"/>
        <v>2569.7858552121716</v>
      </c>
      <c r="H650">
        <f t="shared" si="202"/>
        <v>2512.9165262060819</v>
      </c>
      <c r="I650" s="5">
        <f t="shared" si="191"/>
        <v>0</v>
      </c>
      <c r="J650" s="6">
        <f>+H650+SUM($D$16:$E$16)-SUM($F$27:F650)</f>
        <v>7967.0542104166061</v>
      </c>
      <c r="K650" s="10">
        <f t="shared" si="203"/>
        <v>6.3257543556809459E-3</v>
      </c>
      <c r="L650" s="10">
        <f>+H650/SUM(F$27:F650)-1</f>
        <v>1.9082253747627176E-2</v>
      </c>
      <c r="M650">
        <v>5.7960000000000003</v>
      </c>
      <c r="R650">
        <f t="shared" si="204"/>
        <v>2092.3848558007312</v>
      </c>
      <c r="S650">
        <f t="shared" si="205"/>
        <v>2000.5350746609022</v>
      </c>
      <c r="T650" s="5">
        <f t="shared" si="192"/>
        <v>0</v>
      </c>
      <c r="U650" s="6">
        <f>+S650+SUM($D$17:$E$17)-SUM($Q$27:Q650)</f>
        <v>6545.7788115030062</v>
      </c>
      <c r="V650" s="10">
        <f t="shared" si="193"/>
        <v>4.0235923849680777E-3</v>
      </c>
      <c r="W650" s="10">
        <f>+S650/SUM(Q$27:Q650)-1</f>
        <v>-2.6388136378600269E-2</v>
      </c>
      <c r="X650">
        <v>3.5979999999999999</v>
      </c>
      <c r="AC650">
        <f t="shared" si="206"/>
        <v>4609.2251618651144</v>
      </c>
      <c r="AD650">
        <f t="shared" si="207"/>
        <v>4506.4282993875613</v>
      </c>
      <c r="AE650" s="5">
        <f t="shared" si="194"/>
        <v>0</v>
      </c>
      <c r="AF650" s="6">
        <f>+AD650+SUM($D$18:$E$18)-SUM($AB$27:AB650)</f>
        <v>12687.634825703348</v>
      </c>
      <c r="AG650" s="10">
        <f t="shared" si="195"/>
        <v>2.9702975889742689E-3</v>
      </c>
      <c r="AH650" s="10">
        <f>+AD650/SUM(AB$27:AB650)-1</f>
        <v>0.21835088426791738</v>
      </c>
      <c r="AI650" s="6">
        <f t="shared" si="196"/>
        <v>0</v>
      </c>
      <c r="AL650" s="6">
        <f t="shared" si="197"/>
        <v>0</v>
      </c>
      <c r="AM650" s="6">
        <f t="shared" si="198"/>
        <v>9271.3958728780162</v>
      </c>
      <c r="AN650" s="6">
        <f t="shared" si="199"/>
        <v>9019.8799002545456</v>
      </c>
      <c r="AO650" s="5">
        <f t="shared" si="200"/>
        <v>0</v>
      </c>
      <c r="AP650" s="6">
        <f>+AN650+SUM($D$16:$E$18)-SUM($AL$27:AL650)</f>
        <v>27200.46784762296</v>
      </c>
      <c r="AQ650" s="10">
        <f t="shared" si="208"/>
        <v>4.2045643706791758E-3</v>
      </c>
      <c r="AR650" s="10">
        <f>+AN650/SUM(AL$27:AL650)-1</f>
        <v>9.7387482522752977E-2</v>
      </c>
    </row>
    <row r="651" spans="1:44" x14ac:dyDescent="0.25">
      <c r="A651" s="1">
        <v>41120</v>
      </c>
      <c r="B651">
        <v>8.0619999999999994</v>
      </c>
      <c r="G651">
        <f t="shared" si="201"/>
        <v>2613.220681725596</v>
      </c>
      <c r="H651">
        <f t="shared" si="202"/>
        <v>2555.390140549121</v>
      </c>
      <c r="I651" s="5">
        <f t="shared" si="191"/>
        <v>0</v>
      </c>
      <c r="J651" s="6">
        <f>+H651+SUM($D$16:$E$16)-SUM($F$27:F651)</f>
        <v>8009.5278247596461</v>
      </c>
      <c r="K651" s="10">
        <f t="shared" si="203"/>
        <v>5.331156688692662E-3</v>
      </c>
      <c r="L651" s="10">
        <f>+H651/SUM(F$27:F651)-1</f>
        <v>3.6306903344269781E-2</v>
      </c>
      <c r="M651">
        <v>5.859</v>
      </c>
      <c r="R651">
        <f t="shared" si="204"/>
        <v>2115.1281694507393</v>
      </c>
      <c r="S651">
        <f t="shared" si="205"/>
        <v>2022.2800211246076</v>
      </c>
      <c r="T651" s="5">
        <f t="shared" si="192"/>
        <v>0</v>
      </c>
      <c r="U651" s="6">
        <f>+S651+SUM($D$17:$E$17)-SUM($Q$27:Q651)</f>
        <v>6567.5237579667109</v>
      </c>
      <c r="V651" s="10">
        <f t="shared" si="193"/>
        <v>3.3219800255841481E-3</v>
      </c>
      <c r="W651" s="10">
        <f>+S651/SUM(Q$27:Q651)-1</f>
        <v>-1.5805398730541542E-2</v>
      </c>
      <c r="X651">
        <v>3.6379999999999999</v>
      </c>
      <c r="AC651">
        <f t="shared" si="206"/>
        <v>4660.4672425973558</v>
      </c>
      <c r="AD651">
        <f t="shared" si="207"/>
        <v>4556.5275578576839</v>
      </c>
      <c r="AE651" s="5">
        <f t="shared" si="194"/>
        <v>0</v>
      </c>
      <c r="AF651" s="6">
        <f>+AD651+SUM($D$18:$E$18)-SUM($AB$27:AB651)</f>
        <v>12737.734084173471</v>
      </c>
      <c r="AG651" s="10">
        <f t="shared" si="195"/>
        <v>3.9486680660629769E-3</v>
      </c>
      <c r="AH651" s="10">
        <f>+AD651/SUM(AB$27:AB651)-1</f>
        <v>0.23189564118028971</v>
      </c>
      <c r="AI651" s="6">
        <f t="shared" si="196"/>
        <v>0</v>
      </c>
      <c r="AL651" s="6">
        <f t="shared" si="197"/>
        <v>0</v>
      </c>
      <c r="AM651" s="6">
        <f t="shared" si="198"/>
        <v>9388.8160937736902</v>
      </c>
      <c r="AN651" s="6">
        <f t="shared" si="199"/>
        <v>9134.1977195314121</v>
      </c>
      <c r="AO651" s="5">
        <f t="shared" si="200"/>
        <v>0</v>
      </c>
      <c r="AP651" s="6">
        <f>+AN651+SUM($D$16:$E$18)-SUM($AL$27:AL651)</f>
        <v>27314.785666899828</v>
      </c>
      <c r="AQ651" s="10">
        <f t="shared" si="208"/>
        <v>4.2027887136824038E-3</v>
      </c>
      <c r="AR651" s="10">
        <f>+AN651/SUM(AL$27:AL651)-1</f>
        <v>0.11129575461628627</v>
      </c>
    </row>
    <row r="652" spans="1:44" x14ac:dyDescent="0.25">
      <c r="A652" s="1">
        <v>41121</v>
      </c>
      <c r="B652">
        <v>8.0470000000000006</v>
      </c>
      <c r="G652">
        <f t="shared" si="201"/>
        <v>2608.3585742800637</v>
      </c>
      <c r="H652">
        <f t="shared" si="202"/>
        <v>2550.6356314808709</v>
      </c>
      <c r="I652" s="5">
        <f t="shared" si="191"/>
        <v>0</v>
      </c>
      <c r="J652" s="6">
        <f>+H652+SUM($D$16:$E$16)-SUM($F$27:F652)</f>
        <v>8004.7733156913955</v>
      </c>
      <c r="K652" s="10">
        <f t="shared" si="203"/>
        <v>-5.9360666100105597E-4</v>
      </c>
      <c r="L652" s="10">
        <f>+H652/SUM(F$27:F652)-1</f>
        <v>3.4378770926735358E-2</v>
      </c>
      <c r="M652">
        <v>5.8239999999999998</v>
      </c>
      <c r="R652">
        <f t="shared" si="204"/>
        <v>2102.4929952007346</v>
      </c>
      <c r="S652">
        <f t="shared" si="205"/>
        <v>2010.1994953114379</v>
      </c>
      <c r="T652" s="5">
        <f t="shared" si="192"/>
        <v>0</v>
      </c>
      <c r="U652" s="6">
        <f>+S652+SUM($D$17:$E$17)-SUM($Q$27:Q652)</f>
        <v>6555.4432321535414</v>
      </c>
      <c r="V652" s="10">
        <f t="shared" si="193"/>
        <v>-1.8394338959969447E-3</v>
      </c>
      <c r="W652" s="10">
        <f>+S652/SUM(Q$27:Q652)-1</f>
        <v>-2.1684697423907551E-2</v>
      </c>
      <c r="X652">
        <v>3.613</v>
      </c>
      <c r="AC652">
        <f t="shared" si="206"/>
        <v>4628.4409421397049</v>
      </c>
      <c r="AD652">
        <f t="shared" si="207"/>
        <v>4525.2155213138567</v>
      </c>
      <c r="AE652" s="5">
        <f t="shared" si="194"/>
        <v>0</v>
      </c>
      <c r="AF652" s="6">
        <f>+AD652+SUM($D$18:$E$18)-SUM($AB$27:AB652)</f>
        <v>12706.422047629645</v>
      </c>
      <c r="AG652" s="10">
        <f t="shared" si="195"/>
        <v>-2.4582108824779958E-3</v>
      </c>
      <c r="AH652" s="10">
        <f>+AD652/SUM(AB$27:AB652)-1</f>
        <v>0.22343016811005678</v>
      </c>
      <c r="AI652" s="6">
        <f t="shared" si="196"/>
        <v>0</v>
      </c>
      <c r="AL652" s="6">
        <f t="shared" si="197"/>
        <v>0</v>
      </c>
      <c r="AM652" s="6">
        <f t="shared" si="198"/>
        <v>9339.2925116205042</v>
      </c>
      <c r="AN652" s="6">
        <f t="shared" si="199"/>
        <v>9086.0506481061657</v>
      </c>
      <c r="AO652" s="5">
        <f t="shared" si="200"/>
        <v>0</v>
      </c>
      <c r="AP652" s="6">
        <f>+AN652+SUM($D$16:$E$18)-SUM($AL$27:AL652)</f>
        <v>27266.638595474586</v>
      </c>
      <c r="AQ652" s="10">
        <f t="shared" si="208"/>
        <v>-1.7626743263663425E-3</v>
      </c>
      <c r="AR652" s="10">
        <f>+AN652/SUM(AL$27:AL652)-1</f>
        <v>0.10543802767463339</v>
      </c>
    </row>
    <row r="653" spans="1:44" x14ac:dyDescent="0.25">
      <c r="A653" s="1">
        <v>41122</v>
      </c>
      <c r="B653">
        <v>8.077</v>
      </c>
      <c r="G653">
        <f t="shared" si="201"/>
        <v>2618.0827891711283</v>
      </c>
      <c r="H653">
        <f t="shared" si="202"/>
        <v>2560.1446496173717</v>
      </c>
      <c r="I653" s="5">
        <f t="shared" si="191"/>
        <v>0</v>
      </c>
      <c r="J653" s="6">
        <f>+H653+SUM($D$16:$E$16)-SUM($F$27:F653)</f>
        <v>8014.2823338278968</v>
      </c>
      <c r="K653" s="10">
        <f t="shared" si="203"/>
        <v>1.1879184783236685E-3</v>
      </c>
      <c r="L653" s="10">
        <f>+H653/SUM(F$27:F653)-1</f>
        <v>3.8235035761804426E-2</v>
      </c>
      <c r="M653">
        <v>5.8570000000000002</v>
      </c>
      <c r="R653">
        <f t="shared" si="204"/>
        <v>2114.4061594935961</v>
      </c>
      <c r="S653">
        <f t="shared" si="205"/>
        <v>2021.5897053638553</v>
      </c>
      <c r="T653" s="5">
        <f t="shared" si="192"/>
        <v>0</v>
      </c>
      <c r="U653" s="6">
        <f>+S653+SUM($D$17:$E$17)-SUM($Q$27:Q653)</f>
        <v>6566.8334422059588</v>
      </c>
      <c r="V653" s="10">
        <f t="shared" si="193"/>
        <v>1.7375194398068228E-3</v>
      </c>
      <c r="W653" s="10">
        <f>+S653/SUM(Q$27:Q653)-1</f>
        <v>-1.6141358655876625E-2</v>
      </c>
      <c r="X653">
        <v>3.6179999999999999</v>
      </c>
      <c r="AC653">
        <f t="shared" si="206"/>
        <v>4634.8462022312351</v>
      </c>
      <c r="AD653">
        <f t="shared" si="207"/>
        <v>4531.4779286226212</v>
      </c>
      <c r="AE653" s="5">
        <f t="shared" si="194"/>
        <v>0</v>
      </c>
      <c r="AF653" s="6">
        <f>+AD653+SUM($D$18:$E$18)-SUM($AB$27:AB653)</f>
        <v>12712.68445493841</v>
      </c>
      <c r="AG653" s="10">
        <f t="shared" si="195"/>
        <v>4.9285371486096352E-4</v>
      </c>
      <c r="AH653" s="10">
        <f>+AD653/SUM(AB$27:AB653)-1</f>
        <v>0.2251232627241031</v>
      </c>
      <c r="AI653" s="6">
        <f t="shared" si="196"/>
        <v>0</v>
      </c>
      <c r="AL653" s="6">
        <f t="shared" si="197"/>
        <v>0</v>
      </c>
      <c r="AM653" s="6">
        <f t="shared" si="198"/>
        <v>9367.3351508959604</v>
      </c>
      <c r="AN653" s="6">
        <f t="shared" si="199"/>
        <v>9113.212283603847</v>
      </c>
      <c r="AO653" s="5">
        <f t="shared" si="200"/>
        <v>0</v>
      </c>
      <c r="AP653" s="6">
        <f>+AN653+SUM($D$16:$E$18)-SUM($AL$27:AL653)</f>
        <v>27293.800230972265</v>
      </c>
      <c r="AQ653" s="10">
        <f t="shared" si="208"/>
        <v>9.9614902667854999E-4</v>
      </c>
      <c r="AR653" s="10">
        <f>+AN653/SUM(AL$27:AL653)-1</f>
        <v>0.10874259925758323</v>
      </c>
    </row>
    <row r="654" spans="1:44" x14ac:dyDescent="0.25">
      <c r="A654" s="1">
        <v>41123</v>
      </c>
      <c r="B654">
        <v>8.0869999999999997</v>
      </c>
      <c r="G654">
        <f t="shared" si="201"/>
        <v>2621.3241941348165</v>
      </c>
      <c r="H654">
        <f t="shared" si="202"/>
        <v>2563.3143223295383</v>
      </c>
      <c r="I654" s="5">
        <f t="shared" si="191"/>
        <v>0</v>
      </c>
      <c r="J654" s="6">
        <f>+H654+SUM($D$16:$E$16)-SUM($F$27:F654)</f>
        <v>8017.452006540062</v>
      </c>
      <c r="K654" s="10">
        <f t="shared" si="203"/>
        <v>3.9550300078472489E-4</v>
      </c>
      <c r="L654" s="10">
        <f>+H654/SUM(F$27:F654)-1</f>
        <v>3.9520457373493967E-2</v>
      </c>
      <c r="M654">
        <v>5.7720000000000002</v>
      </c>
      <c r="R654">
        <f t="shared" si="204"/>
        <v>2083.7207363150142</v>
      </c>
      <c r="S654">
        <f t="shared" si="205"/>
        <v>1992.2512855318716</v>
      </c>
      <c r="T654" s="5">
        <f t="shared" si="192"/>
        <v>0</v>
      </c>
      <c r="U654" s="6">
        <f>+S654+SUM($D$17:$E$17)-SUM($Q$27:Q654)</f>
        <v>6537.4950223739752</v>
      </c>
      <c r="V654" s="10">
        <f t="shared" si="193"/>
        <v>-4.4676662032299141E-3</v>
      </c>
      <c r="W654" s="10">
        <f>+S654/SUM(Q$27:Q654)-1</f>
        <v>-3.0419655482622598E-2</v>
      </c>
      <c r="X654">
        <v>3.62</v>
      </c>
      <c r="AC654">
        <f t="shared" si="206"/>
        <v>4637.4083062678474</v>
      </c>
      <c r="AD654">
        <f t="shared" si="207"/>
        <v>4533.9828915461276</v>
      </c>
      <c r="AE654" s="5">
        <f t="shared" si="194"/>
        <v>0</v>
      </c>
      <c r="AF654" s="6">
        <f>+AD654+SUM($D$18:$E$18)-SUM($AB$27:AB654)</f>
        <v>12715.189417861913</v>
      </c>
      <c r="AG654" s="10">
        <f t="shared" si="195"/>
        <v>1.9704437189349555E-4</v>
      </c>
      <c r="AH654" s="10">
        <f>+AD654/SUM(AB$27:AB654)-1</f>
        <v>0.2258005005697219</v>
      </c>
      <c r="AI654" s="6">
        <f t="shared" si="196"/>
        <v>0</v>
      </c>
      <c r="AL654" s="6">
        <f t="shared" si="197"/>
        <v>0</v>
      </c>
      <c r="AM654" s="6">
        <f t="shared" si="198"/>
        <v>9342.453236717678</v>
      </c>
      <c r="AN654" s="6">
        <f t="shared" si="199"/>
        <v>9089.5484994075377</v>
      </c>
      <c r="AO654" s="5">
        <f t="shared" si="200"/>
        <v>0</v>
      </c>
      <c r="AP654" s="6">
        <f>+AN654+SUM($D$16:$E$18)-SUM($AL$27:AL654)</f>
        <v>27270.136446775956</v>
      </c>
      <c r="AQ654" s="10">
        <f t="shared" si="208"/>
        <v>-8.6700217617396991E-4</v>
      </c>
      <c r="AR654" s="10">
        <f>+AN654/SUM(AL$27:AL654)-1</f>
        <v>0.10586358746881008</v>
      </c>
    </row>
    <row r="655" spans="1:44" x14ac:dyDescent="0.25">
      <c r="A655" s="1">
        <v>41124</v>
      </c>
      <c r="B655">
        <v>8.0329999999999995</v>
      </c>
      <c r="G655">
        <f t="shared" si="201"/>
        <v>2603.8206073308988</v>
      </c>
      <c r="H655">
        <f t="shared" si="202"/>
        <v>2546.1980896838359</v>
      </c>
      <c r="I655" s="5">
        <f t="shared" si="191"/>
        <v>0</v>
      </c>
      <c r="J655" s="6">
        <f>+H655+SUM($D$16:$E$16)-SUM($F$27:F655)</f>
        <v>8000.3357738943605</v>
      </c>
      <c r="K655" s="10">
        <f t="shared" si="203"/>
        <v>-2.134871856013576E-3</v>
      </c>
      <c r="L655" s="10">
        <f>+H655/SUM(F$27:F655)-1</f>
        <v>3.2579180670369245E-2</v>
      </c>
      <c r="M655">
        <v>5.9139999999999997</v>
      </c>
      <c r="R655">
        <f t="shared" si="204"/>
        <v>2134.983443272175</v>
      </c>
      <c r="S655">
        <f t="shared" si="205"/>
        <v>2041.263704545303</v>
      </c>
      <c r="T655" s="5">
        <f t="shared" si="192"/>
        <v>0</v>
      </c>
      <c r="U655" s="6">
        <f>+S655+SUM($D$17:$E$17)-SUM($Q$27:Q655)</f>
        <v>6586.5074413874072</v>
      </c>
      <c r="V655" s="10">
        <f t="shared" si="193"/>
        <v>7.4971252514444142E-3</v>
      </c>
      <c r="W655" s="10">
        <f>+S655/SUM(Q$27:Q655)-1</f>
        <v>-6.5665007838235923E-3</v>
      </c>
      <c r="X655">
        <v>3.621</v>
      </c>
      <c r="AC655">
        <f t="shared" si="206"/>
        <v>4638.6893582861539</v>
      </c>
      <c r="AD655">
        <f t="shared" si="207"/>
        <v>4535.2353730078812</v>
      </c>
      <c r="AE655" s="5">
        <f t="shared" si="194"/>
        <v>0</v>
      </c>
      <c r="AF655" s="6">
        <f>+AD655+SUM($D$18:$E$18)-SUM($AB$27:AB655)</f>
        <v>12716.44189932367</v>
      </c>
      <c r="AG655" s="10">
        <f t="shared" si="195"/>
        <v>9.8502776529452163E-5</v>
      </c>
      <c r="AH655" s="10">
        <f>+AD655/SUM(AB$27:AB655)-1</f>
        <v>0.22613911949253129</v>
      </c>
      <c r="AI655" s="6">
        <f t="shared" si="196"/>
        <v>0</v>
      </c>
      <c r="AL655" s="6">
        <f t="shared" si="197"/>
        <v>0</v>
      </c>
      <c r="AM655" s="6">
        <f t="shared" si="198"/>
        <v>9377.4934088892278</v>
      </c>
      <c r="AN655" s="6">
        <f t="shared" si="199"/>
        <v>9122.69716723702</v>
      </c>
      <c r="AO655" s="5">
        <f t="shared" si="200"/>
        <v>0</v>
      </c>
      <c r="AP655" s="6">
        <f>+AN655+SUM($D$16:$E$18)-SUM($AL$27:AL655)</f>
        <v>27303.285114605438</v>
      </c>
      <c r="AQ655" s="10">
        <f t="shared" si="208"/>
        <v>1.2155666288717892E-3</v>
      </c>
      <c r="AR655" s="10">
        <f>+AN655/SUM(AL$27:AL655)-1</f>
        <v>0.1098965605838238</v>
      </c>
    </row>
    <row r="656" spans="1:44" x14ac:dyDescent="0.25">
      <c r="A656" s="1">
        <v>41128</v>
      </c>
      <c r="B656">
        <v>8.1059999999999999</v>
      </c>
      <c r="G656">
        <f t="shared" si="201"/>
        <v>2627.4828635658246</v>
      </c>
      <c r="H656">
        <f t="shared" si="202"/>
        <v>2569.3367004826559</v>
      </c>
      <c r="I656" s="5">
        <f t="shared" si="191"/>
        <v>0</v>
      </c>
      <c r="J656" s="6">
        <f>+H656+SUM($D$16:$E$16)-SUM($F$27:F656)</f>
        <v>8023.4743846931806</v>
      </c>
      <c r="K656" s="10">
        <f t="shared" si="203"/>
        <v>2.8922049589872323E-3</v>
      </c>
      <c r="L656" s="10">
        <f>+H656/SUM(F$27:F656)-1</f>
        <v>4.1962758435704517E-2</v>
      </c>
      <c r="M656">
        <v>5.9850000000000003</v>
      </c>
      <c r="R656">
        <f t="shared" si="204"/>
        <v>2160.6147967507554</v>
      </c>
      <c r="S656">
        <f t="shared" si="205"/>
        <v>2065.7699140520185</v>
      </c>
      <c r="T656" s="5">
        <f t="shared" si="192"/>
        <v>0</v>
      </c>
      <c r="U656" s="6">
        <f>+S656+SUM($D$17:$E$17)-SUM($Q$27:Q656)</f>
        <v>6611.0136508941223</v>
      </c>
      <c r="V656" s="10">
        <f t="shared" si="193"/>
        <v>3.7206683093875537E-3</v>
      </c>
      <c r="W656" s="10">
        <f>+S656/SUM(Q$27:Q656)-1</f>
        <v>5.3600765655759108E-3</v>
      </c>
      <c r="X656">
        <v>3.609</v>
      </c>
      <c r="AC656">
        <f t="shared" si="206"/>
        <v>4623.3167340664813</v>
      </c>
      <c r="AD656">
        <f t="shared" si="207"/>
        <v>4520.2055954668449</v>
      </c>
      <c r="AE656" s="5">
        <f t="shared" si="194"/>
        <v>0</v>
      </c>
      <c r="AF656" s="6">
        <f>+AD656+SUM($D$18:$E$18)-SUM($AB$27:AB656)</f>
        <v>12701.412121782634</v>
      </c>
      <c r="AG656" s="10">
        <f t="shared" si="195"/>
        <v>-1.1819168962534654E-3</v>
      </c>
      <c r="AH656" s="10">
        <f>+AD656/SUM(AB$27:AB656)-1</f>
        <v>0.22207569241881964</v>
      </c>
      <c r="AI656" s="6">
        <f t="shared" si="196"/>
        <v>0</v>
      </c>
      <c r="AL656" s="6">
        <f t="shared" si="197"/>
        <v>0</v>
      </c>
      <c r="AM656" s="6">
        <f t="shared" si="198"/>
        <v>9411.4143943830604</v>
      </c>
      <c r="AN656" s="6">
        <f t="shared" si="199"/>
        <v>9155.3122100015189</v>
      </c>
      <c r="AO656" s="5">
        <f t="shared" si="200"/>
        <v>0</v>
      </c>
      <c r="AP656" s="6">
        <f>+AN656+SUM($D$16:$E$18)-SUM($AL$27:AL656)</f>
        <v>27335.900157369935</v>
      </c>
      <c r="AQ656" s="10">
        <f t="shared" si="208"/>
        <v>1.1945464667564298E-3</v>
      </c>
      <c r="AR656" s="10">
        <f>+AN656/SUM(AL$27:AL656)-1</f>
        <v>0.11386461116404223</v>
      </c>
    </row>
    <row r="657" spans="1:44" x14ac:dyDescent="0.25">
      <c r="A657" s="1">
        <v>41129</v>
      </c>
      <c r="B657">
        <v>8.1669999999999998</v>
      </c>
      <c r="C657">
        <f>+$C$16</f>
        <v>60</v>
      </c>
      <c r="D657" s="7">
        <f>+$H$16</f>
        <v>0.66694736842105262</v>
      </c>
      <c r="E657" s="7">
        <f>+$J$16</f>
        <v>0.46199999999999997</v>
      </c>
      <c r="F657" s="6">
        <f>+C657-D657-E657</f>
        <v>58.871052631578941</v>
      </c>
      <c r="G657">
        <f t="shared" si="201"/>
        <v>2706.1264864759028</v>
      </c>
      <c r="H657">
        <f t="shared" si="202"/>
        <v>2647.542756658454</v>
      </c>
      <c r="I657" s="5">
        <f t="shared" si="191"/>
        <v>237840</v>
      </c>
      <c r="J657" s="6">
        <f>+H657+SUM($D$16:$E$16)-SUM($F$27:F657)</f>
        <v>8042.8093882374005</v>
      </c>
      <c r="K657" s="10">
        <f t="shared" si="203"/>
        <v>2.4098043587086337E-3</v>
      </c>
      <c r="L657" s="10">
        <f>+H657/SUM(F$27:F657)-1</f>
        <v>4.8642517967829368E-2</v>
      </c>
      <c r="M657">
        <v>5.9870000000000001</v>
      </c>
      <c r="N657">
        <f>+$C$17</f>
        <v>50</v>
      </c>
      <c r="O657" s="7">
        <f>+$H$17</f>
        <v>0.5557894736842105</v>
      </c>
      <c r="P657" s="7">
        <f>+$J$17</f>
        <v>0.38500000000000001</v>
      </c>
      <c r="Q657" s="6">
        <f>+N657-O657-P657</f>
        <v>49.059210526315795</v>
      </c>
      <c r="R657">
        <f t="shared" si="204"/>
        <v>2211.3368067078986</v>
      </c>
      <c r="S657">
        <f t="shared" si="205"/>
        <v>2115.5194403390869</v>
      </c>
      <c r="T657" s="5">
        <f t="shared" si="192"/>
        <v>198200</v>
      </c>
      <c r="U657" s="6">
        <f>+S657+SUM($D$17:$E$17)-SUM($Q$27:Q657)</f>
        <v>6611.7039666548753</v>
      </c>
      <c r="V657" s="10">
        <f t="shared" si="193"/>
        <v>1.0441904936309143E-4</v>
      </c>
      <c r="W657" s="10">
        <f>+S657/SUM(Q$27:Q657)-1</f>
        <v>5.5632097022175753E-3</v>
      </c>
      <c r="X657">
        <v>3.6280000000000001</v>
      </c>
      <c r="Y657">
        <f>+$C$18</f>
        <v>90</v>
      </c>
      <c r="Z657" s="7">
        <f>+$H$18</f>
        <v>1.0004210526315789</v>
      </c>
      <c r="AA657" s="7">
        <f>+$J$18</f>
        <v>0.69300000000000006</v>
      </c>
      <c r="AB657" s="6">
        <f>+Y657-Z657-AA657</f>
        <v>88.306578947368422</v>
      </c>
      <c r="AC657">
        <f t="shared" si="206"/>
        <v>4735.963301361664</v>
      </c>
      <c r="AD657">
        <f t="shared" si="207"/>
        <v>4632.3093221875215</v>
      </c>
      <c r="AE657" s="5">
        <f t="shared" si="194"/>
        <v>356760</v>
      </c>
      <c r="AF657" s="6">
        <f>+AD657+SUM($D$18:$E$18)-SUM($AB$27:AB657)</f>
        <v>12725.20926955594</v>
      </c>
      <c r="AG657" s="10">
        <f t="shared" si="195"/>
        <v>1.8735828382809849E-3</v>
      </c>
      <c r="AH657" s="10">
        <f>+AD657/SUM(AB$27:AB657)-1</f>
        <v>0.2231811301020743</v>
      </c>
      <c r="AI657" s="6">
        <f t="shared" si="196"/>
        <v>200</v>
      </c>
      <c r="AL657" s="6">
        <f t="shared" si="197"/>
        <v>196.23684210526315</v>
      </c>
      <c r="AM657" s="6">
        <f t="shared" si="198"/>
        <v>9653.4265945454645</v>
      </c>
      <c r="AN657" s="6">
        <f t="shared" si="199"/>
        <v>9395.3715191850624</v>
      </c>
      <c r="AO657" s="5">
        <f t="shared" si="200"/>
        <v>792800</v>
      </c>
      <c r="AP657" s="6">
        <f>+AN657+SUM($D$16:$E$18)-SUM($AL$27:AL657)</f>
        <v>27379.722624448219</v>
      </c>
      <c r="AQ657" s="10">
        <f t="shared" si="208"/>
        <v>1.6031104454583556E-3</v>
      </c>
      <c r="AR657" s="10">
        <f>+AN657/SUM(AL$27:AL657)-1</f>
        <v>0.11641676556408354</v>
      </c>
    </row>
    <row r="658" spans="1:44" x14ac:dyDescent="0.25">
      <c r="A658" s="1">
        <v>41130</v>
      </c>
      <c r="B658">
        <v>8.2650000000000006</v>
      </c>
      <c r="G658">
        <f t="shared" si="201"/>
        <v>2738.5986789180042</v>
      </c>
      <c r="H658">
        <f t="shared" si="202"/>
        <v>2679.3119730356466</v>
      </c>
      <c r="I658" s="5">
        <f t="shared" si="191"/>
        <v>0</v>
      </c>
      <c r="J658" s="6">
        <f>+H658+SUM($D$16:$E$16)-SUM($F$27:F658)</f>
        <v>8074.5786046145922</v>
      </c>
      <c r="K658" s="10">
        <f t="shared" si="203"/>
        <v>3.9500148323363682E-3</v>
      </c>
      <c r="L658" s="10">
        <f>+H658/SUM(F$27:F658)-1</f>
        <v>6.1225714583581725E-2</v>
      </c>
      <c r="M658">
        <v>6.0039999999999996</v>
      </c>
      <c r="R658">
        <f t="shared" si="204"/>
        <v>2217.6158656212165</v>
      </c>
      <c r="S658">
        <f t="shared" si="205"/>
        <v>2121.5264272249669</v>
      </c>
      <c r="T658" s="5">
        <f t="shared" si="192"/>
        <v>0</v>
      </c>
      <c r="U658" s="6">
        <f>+S658+SUM($D$17:$E$17)-SUM($Q$27:Q658)</f>
        <v>6617.7109535407544</v>
      </c>
      <c r="V658" s="10">
        <f t="shared" si="193"/>
        <v>9.0853839133964165E-4</v>
      </c>
      <c r="W658" s="10">
        <f>+S658/SUM(Q$27:Q658)-1</f>
        <v>8.4184919078191811E-3</v>
      </c>
      <c r="X658">
        <v>3.6379999999999999</v>
      </c>
      <c r="AC658">
        <f t="shared" si="206"/>
        <v>4749.0172244635432</v>
      </c>
      <c r="AD658">
        <f t="shared" si="207"/>
        <v>4645.0775397238704</v>
      </c>
      <c r="AE658" s="5">
        <f t="shared" si="194"/>
        <v>0</v>
      </c>
      <c r="AF658" s="6">
        <f>+AD658+SUM($D$18:$E$18)-SUM($AB$27:AB658)</f>
        <v>12737.977487092288</v>
      </c>
      <c r="AG658" s="10">
        <f t="shared" si="195"/>
        <v>1.0033797689201762E-3</v>
      </c>
      <c r="AH658" s="10">
        <f>+AD658/SUM(AB$27:AB658)-1</f>
        <v>0.22655263266575121</v>
      </c>
      <c r="AI658" s="6">
        <f t="shared" si="196"/>
        <v>0</v>
      </c>
      <c r="AL658" s="6">
        <f t="shared" si="197"/>
        <v>0</v>
      </c>
      <c r="AM658" s="6">
        <f t="shared" si="198"/>
        <v>9705.231769002763</v>
      </c>
      <c r="AN658" s="6">
        <f t="shared" si="199"/>
        <v>9445.915939984483</v>
      </c>
      <c r="AO658" s="5">
        <f t="shared" si="200"/>
        <v>0</v>
      </c>
      <c r="AP658" s="6">
        <f>+AN658+SUM($D$16:$E$18)-SUM($AL$27:AL658)</f>
        <v>27430.267045247634</v>
      </c>
      <c r="AQ658" s="10">
        <f t="shared" si="208"/>
        <v>1.8460530624324623E-3</v>
      </c>
      <c r="AR658" s="10">
        <f>+AN658/SUM(AL$27:AL658)-1</f>
        <v>0.12242276954923437</v>
      </c>
    </row>
    <row r="659" spans="1:44" x14ac:dyDescent="0.25">
      <c r="A659" s="1">
        <v>41131</v>
      </c>
      <c r="B659">
        <v>8.2590000000000003</v>
      </c>
      <c r="G659">
        <f t="shared" si="201"/>
        <v>2736.6105855031815</v>
      </c>
      <c r="H659">
        <f t="shared" si="202"/>
        <v>2677.3669189717366</v>
      </c>
      <c r="I659" s="5">
        <f t="shared" si="191"/>
        <v>0</v>
      </c>
      <c r="J659" s="6">
        <f>+H659+SUM($D$16:$E$16)-SUM($F$27:F659)</f>
        <v>8072.6335505506822</v>
      </c>
      <c r="K659" s="10">
        <f t="shared" si="203"/>
        <v>-2.4088613897432776E-4</v>
      </c>
      <c r="L659" s="10">
        <f>+H659/SUM(F$27:F659)-1</f>
        <v>6.0455314790780479E-2</v>
      </c>
      <c r="M659">
        <v>5.9850000000000003</v>
      </c>
      <c r="R659">
        <f t="shared" si="204"/>
        <v>2210.5980938945672</v>
      </c>
      <c r="S659">
        <f t="shared" si="205"/>
        <v>2114.8127359995715</v>
      </c>
      <c r="T659" s="5">
        <f t="shared" si="192"/>
        <v>0</v>
      </c>
      <c r="U659" s="6">
        <f>+S659+SUM($D$17:$E$17)-SUM($Q$27:Q659)</f>
        <v>6610.997262315359</v>
      </c>
      <c r="V659" s="10">
        <f t="shared" si="193"/>
        <v>-1.014503545490042E-3</v>
      </c>
      <c r="W659" s="10">
        <f>+S659/SUM(Q$27:Q659)-1</f>
        <v>5.2272941486173341E-3</v>
      </c>
      <c r="X659">
        <v>3.637</v>
      </c>
      <c r="AC659">
        <f t="shared" si="206"/>
        <v>4747.7118321533553</v>
      </c>
      <c r="AD659">
        <f t="shared" si="207"/>
        <v>4643.8007179702354</v>
      </c>
      <c r="AE659" s="5">
        <f t="shared" si="194"/>
        <v>0</v>
      </c>
      <c r="AF659" s="6">
        <f>+AD659+SUM($D$18:$E$18)-SUM($AB$27:AB659)</f>
        <v>12736.700665338656</v>
      </c>
      <c r="AG659" s="10">
        <f t="shared" si="195"/>
        <v>-1.0023740071185561E-4</v>
      </c>
      <c r="AH659" s="10">
        <f>+AD659/SUM(AB$27:AB659)-1</f>
        <v>0.22621548240938361</v>
      </c>
      <c r="AI659" s="6">
        <f t="shared" si="196"/>
        <v>0</v>
      </c>
      <c r="AL659" s="6">
        <f t="shared" si="197"/>
        <v>0</v>
      </c>
      <c r="AM659" s="6">
        <f t="shared" si="198"/>
        <v>9694.9205115511031</v>
      </c>
      <c r="AN659" s="6">
        <f t="shared" si="199"/>
        <v>9435.9803729415435</v>
      </c>
      <c r="AO659" s="5">
        <f t="shared" si="200"/>
        <v>0</v>
      </c>
      <c r="AP659" s="6">
        <f>+AN659+SUM($D$16:$E$18)-SUM($AL$27:AL659)</f>
        <v>27420.331478204698</v>
      </c>
      <c r="AQ659" s="10">
        <f t="shared" si="208"/>
        <v>-3.6221182340467895E-4</v>
      </c>
      <c r="AR659" s="10">
        <f>+AN659/SUM(AL$27:AL659)-1</f>
        <v>0.12124216337528226</v>
      </c>
    </row>
    <row r="660" spans="1:44" x14ac:dyDescent="0.25">
      <c r="A660" s="1">
        <v>41134</v>
      </c>
      <c r="B660">
        <v>8.1829999999999998</v>
      </c>
      <c r="G660">
        <f t="shared" si="201"/>
        <v>2711.4280689154298</v>
      </c>
      <c r="H660">
        <f t="shared" si="202"/>
        <v>2652.7295674955467</v>
      </c>
      <c r="I660" s="5">
        <f t="shared" si="191"/>
        <v>0</v>
      </c>
      <c r="J660" s="6">
        <f>+H660+SUM($D$16:$E$16)-SUM($F$27:F660)</f>
        <v>8047.9961990744914</v>
      </c>
      <c r="K660" s="10">
        <f t="shared" si="203"/>
        <v>-3.0519596017720696E-3</v>
      </c>
      <c r="L660" s="10">
        <f>+H660/SUM(F$27:F660)-1</f>
        <v>5.0696917415299136E-2</v>
      </c>
      <c r="M660">
        <v>5.9640000000000004</v>
      </c>
      <c r="R660">
        <f t="shared" si="204"/>
        <v>2202.8416093545861</v>
      </c>
      <c r="S660">
        <f t="shared" si="205"/>
        <v>2107.3923404346606</v>
      </c>
      <c r="T660" s="5">
        <f t="shared" si="192"/>
        <v>0</v>
      </c>
      <c r="U660" s="6">
        <f>+S660+SUM($D$17:$E$17)-SUM($Q$27:Q660)</f>
        <v>6603.576866750449</v>
      </c>
      <c r="V660" s="10">
        <f t="shared" si="193"/>
        <v>-1.1224321037324181E-3</v>
      </c>
      <c r="W660" s="10">
        <f>+S660/SUM(Q$27:Q660)-1</f>
        <v>1.7001808358150239E-3</v>
      </c>
      <c r="X660">
        <v>3.6240000000000001</v>
      </c>
      <c r="AC660">
        <f t="shared" si="206"/>
        <v>4730.7417321209132</v>
      </c>
      <c r="AD660">
        <f t="shared" si="207"/>
        <v>4627.2020351729816</v>
      </c>
      <c r="AE660" s="5">
        <f t="shared" si="194"/>
        <v>0</v>
      </c>
      <c r="AF660" s="6">
        <f>+AD660+SUM($D$18:$E$18)-SUM($AB$27:AB660)</f>
        <v>12720.101982541401</v>
      </c>
      <c r="AG660" s="10">
        <f t="shared" si="195"/>
        <v>-1.3032168403256383E-3</v>
      </c>
      <c r="AH660" s="10">
        <f>+AD660/SUM(AB$27:AB660)-1</f>
        <v>0.22183252907660322</v>
      </c>
      <c r="AI660" s="6">
        <f t="shared" si="196"/>
        <v>0</v>
      </c>
      <c r="AL660" s="6">
        <f t="shared" si="197"/>
        <v>0</v>
      </c>
      <c r="AM660" s="6">
        <f t="shared" si="198"/>
        <v>9645.0114103909291</v>
      </c>
      <c r="AN660" s="6">
        <f t="shared" si="199"/>
        <v>9387.3239431031889</v>
      </c>
      <c r="AO660" s="5">
        <f t="shared" si="200"/>
        <v>0</v>
      </c>
      <c r="AP660" s="6">
        <f>+AN660+SUM($D$16:$E$18)-SUM($AL$27:AL660)</f>
        <v>27371.675048366345</v>
      </c>
      <c r="AQ660" s="10">
        <f t="shared" si="208"/>
        <v>-1.774465413630355E-3</v>
      </c>
      <c r="AR660" s="10">
        <f>+AN660/SUM(AL$27:AL660)-1</f>
        <v>0.11546050227618565</v>
      </c>
    </row>
    <row r="661" spans="1:44" x14ac:dyDescent="0.25">
      <c r="A661" s="1">
        <v>41135</v>
      </c>
      <c r="B661">
        <v>8.2360000000000007</v>
      </c>
      <c r="G661">
        <f t="shared" si="201"/>
        <v>2728.9895607463623</v>
      </c>
      <c r="H661">
        <f t="shared" si="202"/>
        <v>2669.9108783934162</v>
      </c>
      <c r="I661" s="5">
        <f t="shared" si="191"/>
        <v>0</v>
      </c>
      <c r="J661" s="6">
        <f>+H661+SUM($D$16:$E$16)-SUM($F$27:F661)</f>
        <v>8065.1775099723627</v>
      </c>
      <c r="K661" s="10">
        <f t="shared" si="203"/>
        <v>2.1348557420848291E-3</v>
      </c>
      <c r="L661" s="10">
        <f>+H661/SUM(F$27:F661)-1</f>
        <v>5.7502115585042812E-2</v>
      </c>
      <c r="M661">
        <v>5.9969999999999999</v>
      </c>
      <c r="R661">
        <f t="shared" si="204"/>
        <v>2215.0303707745561</v>
      </c>
      <c r="S661">
        <f t="shared" si="205"/>
        <v>2119.0529620366633</v>
      </c>
      <c r="T661" s="5">
        <f t="shared" si="192"/>
        <v>0</v>
      </c>
      <c r="U661" s="6">
        <f>+S661+SUM($D$17:$E$17)-SUM($Q$27:Q661)</f>
        <v>6615.2374883524517</v>
      </c>
      <c r="V661" s="10">
        <f t="shared" si="193"/>
        <v>1.7658038722492275E-3</v>
      </c>
      <c r="W661" s="10">
        <f>+S661/SUM(Q$27:Q661)-1</f>
        <v>7.242787470218337E-3</v>
      </c>
      <c r="X661">
        <v>3.6440000000000001</v>
      </c>
      <c r="AC661">
        <f t="shared" si="206"/>
        <v>4756.8495783246708</v>
      </c>
      <c r="AD661">
        <f t="shared" si="207"/>
        <v>4652.7384702456802</v>
      </c>
      <c r="AE661" s="5">
        <f t="shared" si="194"/>
        <v>0</v>
      </c>
      <c r="AF661" s="6">
        <f>+AD661+SUM($D$18:$E$18)-SUM($AB$27:AB661)</f>
        <v>12745.6384176141</v>
      </c>
      <c r="AG661" s="10">
        <f t="shared" si="195"/>
        <v>2.0075652779945052E-3</v>
      </c>
      <c r="AH661" s="10">
        <f>+AD661/SUM(AB$27:AB661)-1</f>
        <v>0.22857553420395771</v>
      </c>
      <c r="AI661" s="6">
        <f t="shared" si="196"/>
        <v>0</v>
      </c>
      <c r="AL661" s="6">
        <f t="shared" si="197"/>
        <v>0</v>
      </c>
      <c r="AM661" s="6">
        <f t="shared" si="198"/>
        <v>9700.8695098455901</v>
      </c>
      <c r="AN661" s="6">
        <f t="shared" si="199"/>
        <v>9441.7023106757588</v>
      </c>
      <c r="AO661" s="5">
        <f t="shared" si="200"/>
        <v>0</v>
      </c>
      <c r="AP661" s="6">
        <f>+AN661+SUM($D$16:$E$18)-SUM($AL$27:AL661)</f>
        <v>27426.05341593891</v>
      </c>
      <c r="AQ661" s="10">
        <f t="shared" si="208"/>
        <v>1.9866656854750087E-3</v>
      </c>
      <c r="AR661" s="10">
        <f>+AN661/SUM(AL$27:AL661)-1</f>
        <v>0.12192207977932723</v>
      </c>
    </row>
    <row r="662" spans="1:44" x14ac:dyDescent="0.25">
      <c r="A662" s="1">
        <v>41137</v>
      </c>
      <c r="B662">
        <v>8.1989999999999998</v>
      </c>
      <c r="G662">
        <f t="shared" si="201"/>
        <v>2716.7296513549568</v>
      </c>
      <c r="H662">
        <f t="shared" si="202"/>
        <v>2657.9163783326394</v>
      </c>
      <c r="I662" s="5">
        <f t="shared" si="191"/>
        <v>0</v>
      </c>
      <c r="J662" s="6">
        <f>+H662+SUM($D$16:$E$16)-SUM($F$27:F662)</f>
        <v>8053.1830099115859</v>
      </c>
      <c r="K662" s="10">
        <f t="shared" si="203"/>
        <v>-1.4871960407499829E-3</v>
      </c>
      <c r="L662" s="10">
        <f>+H662/SUM(F$27:F662)-1</f>
        <v>5.2751316862768904E-2</v>
      </c>
      <c r="M662">
        <v>6.0170000000000003</v>
      </c>
      <c r="R662">
        <f t="shared" si="204"/>
        <v>2222.4174989078715</v>
      </c>
      <c r="S662">
        <f t="shared" si="205"/>
        <v>2126.1200054318165</v>
      </c>
      <c r="T662" s="5">
        <f t="shared" si="192"/>
        <v>0</v>
      </c>
      <c r="U662" s="6">
        <f>+S662+SUM($D$17:$E$17)-SUM($Q$27:Q662)</f>
        <v>6622.3045317476044</v>
      </c>
      <c r="V662" s="10">
        <f t="shared" si="193"/>
        <v>1.0682977606768507E-3</v>
      </c>
      <c r="W662" s="10">
        <f>+S662/SUM(Q$27:Q662)-1</f>
        <v>1.0601943006220527E-2</v>
      </c>
      <c r="X662">
        <v>3.6360000000000001</v>
      </c>
      <c r="AC662">
        <f t="shared" si="206"/>
        <v>4746.4064398431674</v>
      </c>
      <c r="AD662">
        <f t="shared" si="207"/>
        <v>4642.5238962166004</v>
      </c>
      <c r="AE662" s="5">
        <f t="shared" si="194"/>
        <v>0</v>
      </c>
      <c r="AF662" s="6">
        <f>+AD662+SUM($D$18:$E$18)-SUM($AB$27:AB662)</f>
        <v>12735.42384358502</v>
      </c>
      <c r="AG662" s="10">
        <f t="shared" si="195"/>
        <v>-8.0141721382609443E-4</v>
      </c>
      <c r="AH662" s="10">
        <f>+AD662/SUM(AB$27:AB662)-1</f>
        <v>0.22587833215301578</v>
      </c>
      <c r="AI662" s="6">
        <f t="shared" si="196"/>
        <v>0</v>
      </c>
      <c r="AL662" s="6">
        <f t="shared" si="197"/>
        <v>0</v>
      </c>
      <c r="AM662" s="6">
        <f t="shared" si="198"/>
        <v>9685.5535901059957</v>
      </c>
      <c r="AN662" s="6">
        <f t="shared" si="199"/>
        <v>9426.5602799810567</v>
      </c>
      <c r="AO662" s="5">
        <f t="shared" si="200"/>
        <v>0</v>
      </c>
      <c r="AP662" s="6">
        <f>+AN662+SUM($D$16:$E$18)-SUM($AL$27:AL662)</f>
        <v>27410.911385244213</v>
      </c>
      <c r="AQ662" s="10">
        <f t="shared" si="208"/>
        <v>-5.5210388695214885E-4</v>
      </c>
      <c r="AR662" s="10">
        <f>+AN662/SUM(AL$27:AL662)-1</f>
        <v>0.12012280905355222</v>
      </c>
    </row>
    <row r="663" spans="1:44" x14ac:dyDescent="0.25">
      <c r="A663" s="1">
        <v>41138</v>
      </c>
      <c r="B663">
        <v>8.2040000000000006</v>
      </c>
      <c r="G663">
        <f t="shared" si="201"/>
        <v>2718.3863958673091</v>
      </c>
      <c r="H663">
        <f t="shared" si="202"/>
        <v>2659.5372567192312</v>
      </c>
      <c r="I663" s="5">
        <f t="shared" si="191"/>
        <v>0</v>
      </c>
      <c r="J663" s="6">
        <f>+H663+SUM($D$16:$E$16)-SUM($F$27:F663)</f>
        <v>8054.8038882981773</v>
      </c>
      <c r="K663" s="10">
        <f t="shared" si="203"/>
        <v>2.0127176851647555E-4</v>
      </c>
      <c r="L663" s="10">
        <f>+H663/SUM(F$27:F663)-1</f>
        <v>5.3393316690103498E-2</v>
      </c>
      <c r="M663">
        <v>6.0439999999999996</v>
      </c>
      <c r="R663">
        <f t="shared" si="204"/>
        <v>2232.3901218878464</v>
      </c>
      <c r="S663">
        <f t="shared" si="205"/>
        <v>2135.6605140152728</v>
      </c>
      <c r="T663" s="5">
        <f t="shared" si="192"/>
        <v>0</v>
      </c>
      <c r="U663" s="6">
        <f>+S663+SUM($D$17:$E$17)-SUM($Q$27:Q663)</f>
        <v>6631.8450403310617</v>
      </c>
      <c r="V663" s="10">
        <f t="shared" si="193"/>
        <v>1.4406629199426035E-3</v>
      </c>
      <c r="W663" s="10">
        <f>+S663/SUM(Q$27:Q663)-1</f>
        <v>1.5136802979823116E-2</v>
      </c>
      <c r="X663">
        <v>3.64</v>
      </c>
      <c r="AC663">
        <f t="shared" si="206"/>
        <v>4751.6280090839191</v>
      </c>
      <c r="AD663">
        <f t="shared" si="207"/>
        <v>4647.6311832311403</v>
      </c>
      <c r="AE663" s="5">
        <f t="shared" si="194"/>
        <v>0</v>
      </c>
      <c r="AF663" s="6">
        <f>+AD663+SUM($D$18:$E$18)-SUM($AB$27:AB663)</f>
        <v>12740.53113059956</v>
      </c>
      <c r="AG663" s="10">
        <f t="shared" si="195"/>
        <v>4.0102999925784033E-4</v>
      </c>
      <c r="AH663" s="10">
        <f>+AD663/SUM(AB$27:AB663)-1</f>
        <v>0.22722693317848663</v>
      </c>
      <c r="AI663" s="6">
        <f t="shared" si="196"/>
        <v>0</v>
      </c>
      <c r="AL663" s="6">
        <f t="shared" si="197"/>
        <v>0</v>
      </c>
      <c r="AM663" s="6">
        <f t="shared" si="198"/>
        <v>9702.4045268390746</v>
      </c>
      <c r="AN663" s="6">
        <f t="shared" si="199"/>
        <v>9442.8289539656434</v>
      </c>
      <c r="AO663" s="5">
        <f t="shared" si="200"/>
        <v>0</v>
      </c>
      <c r="AP663" s="6">
        <f>+AN663+SUM($D$16:$E$18)-SUM($AL$27:AL663)</f>
        <v>27427.180059228795</v>
      </c>
      <c r="AQ663" s="10">
        <f t="shared" si="208"/>
        <v>5.9351087440817629E-4</v>
      </c>
      <c r="AR663" s="10">
        <f>+AN663/SUM(AL$27:AL663)-1</f>
        <v>0.12205595457662177</v>
      </c>
    </row>
    <row r="664" spans="1:44" x14ac:dyDescent="0.25">
      <c r="A664" s="1">
        <v>41141</v>
      </c>
      <c r="B664">
        <v>8.1630000000000003</v>
      </c>
      <c r="G664">
        <f t="shared" si="201"/>
        <v>2704.8010908660217</v>
      </c>
      <c r="H664">
        <f t="shared" si="202"/>
        <v>2646.2460539491813</v>
      </c>
      <c r="I664" s="5">
        <f t="shared" si="191"/>
        <v>0</v>
      </c>
      <c r="J664" s="6">
        <f>+H664+SUM($D$16:$E$16)-SUM($F$27:F664)</f>
        <v>8041.512685528126</v>
      </c>
      <c r="K664" s="10">
        <f t="shared" si="203"/>
        <v>-1.6500963840175853E-3</v>
      </c>
      <c r="L664" s="10">
        <f>+H664/SUM(F$27:F664)-1</f>
        <v>4.8128918105962093E-2</v>
      </c>
      <c r="M664">
        <v>6.0179999999999998</v>
      </c>
      <c r="R664">
        <f t="shared" si="204"/>
        <v>2222.7868553145368</v>
      </c>
      <c r="S664">
        <f t="shared" si="205"/>
        <v>2126.4733576015738</v>
      </c>
      <c r="T664" s="5">
        <f t="shared" si="192"/>
        <v>0</v>
      </c>
      <c r="U664" s="6">
        <f>+S664+SUM($D$17:$E$17)-SUM($Q$27:Q664)</f>
        <v>6622.6578839173617</v>
      </c>
      <c r="V664" s="10">
        <f t="shared" si="193"/>
        <v>-1.385309270320545E-3</v>
      </c>
      <c r="W664" s="10">
        <f>+S664/SUM(Q$27:Q664)-1</f>
        <v>1.0769900783020425E-2</v>
      </c>
      <c r="X664">
        <v>3.6320000000000001</v>
      </c>
      <c r="AC664">
        <f t="shared" si="206"/>
        <v>4741.1848706024157</v>
      </c>
      <c r="AD664">
        <f t="shared" si="207"/>
        <v>4637.4166092020605</v>
      </c>
      <c r="AE664" s="5">
        <f t="shared" si="194"/>
        <v>0</v>
      </c>
      <c r="AF664" s="6">
        <f>+AD664+SUM($D$18:$E$18)-SUM($AB$27:AB664)</f>
        <v>12730.31655657048</v>
      </c>
      <c r="AG664" s="10">
        <f t="shared" si="195"/>
        <v>-8.0173847733455705E-4</v>
      </c>
      <c r="AH664" s="10">
        <f>+AD664/SUM(AB$27:AB664)-1</f>
        <v>0.22452973112754493</v>
      </c>
      <c r="AI664" s="6">
        <f t="shared" si="196"/>
        <v>0</v>
      </c>
      <c r="AL664" s="6">
        <f t="shared" si="197"/>
        <v>0</v>
      </c>
      <c r="AM664" s="6">
        <f t="shared" si="198"/>
        <v>9668.7728167829737</v>
      </c>
      <c r="AN664" s="6">
        <f t="shared" si="199"/>
        <v>9410.136020752816</v>
      </c>
      <c r="AO664" s="5">
        <f t="shared" si="200"/>
        <v>0</v>
      </c>
      <c r="AP664" s="6">
        <f>+AN664+SUM($D$16:$E$18)-SUM($AL$27:AL664)</f>
        <v>27394.487126015974</v>
      </c>
      <c r="AQ664" s="10">
        <f t="shared" si="208"/>
        <v>-1.1919903228191364E-3</v>
      </c>
      <c r="AR664" s="10">
        <f>+AN664/SUM(AL$27:AL664)-1</f>
        <v>0.11817117591941417</v>
      </c>
    </row>
    <row r="665" spans="1:44" x14ac:dyDescent="0.25">
      <c r="A665" s="1">
        <v>41142</v>
      </c>
      <c r="B665">
        <v>8.1219999999999999</v>
      </c>
      <c r="G665">
        <f t="shared" si="201"/>
        <v>2691.2157858647347</v>
      </c>
      <c r="H665">
        <f t="shared" si="202"/>
        <v>2632.9548511791313</v>
      </c>
      <c r="I665" s="5">
        <f t="shared" si="191"/>
        <v>0</v>
      </c>
      <c r="J665" s="6">
        <f>+H665+SUM($D$16:$E$16)-SUM($F$27:F665)</f>
        <v>8028.2214827580765</v>
      </c>
      <c r="K665" s="10">
        <f t="shared" si="203"/>
        <v>-1.6528237024321379E-3</v>
      </c>
      <c r="L665" s="10">
        <f>+H665/SUM(F$27:F665)-1</f>
        <v>4.286451952182091E-2</v>
      </c>
      <c r="M665">
        <v>6.0529999999999999</v>
      </c>
      <c r="R665">
        <f t="shared" si="204"/>
        <v>2235.7143295478381</v>
      </c>
      <c r="S665">
        <f t="shared" si="205"/>
        <v>2138.8406835430919</v>
      </c>
      <c r="T665" s="5">
        <f t="shared" si="192"/>
        <v>0</v>
      </c>
      <c r="U665" s="6">
        <f>+S665+SUM($D$17:$E$17)-SUM($Q$27:Q665)</f>
        <v>6635.0252098588808</v>
      </c>
      <c r="V665" s="10">
        <f t="shared" si="193"/>
        <v>1.8674263654101519E-3</v>
      </c>
      <c r="W665" s="10">
        <f>+S665/SUM(Q$27:Q665)-1</f>
        <v>1.6648422971024202E-2</v>
      </c>
      <c r="X665">
        <v>3.597</v>
      </c>
      <c r="AC665">
        <f t="shared" si="206"/>
        <v>4695.4961397458392</v>
      </c>
      <c r="AD665">
        <f t="shared" si="207"/>
        <v>4592.7278478248381</v>
      </c>
      <c r="AE665" s="5">
        <f t="shared" si="194"/>
        <v>0</v>
      </c>
      <c r="AF665" s="6">
        <f>+AD665+SUM($D$18:$E$18)-SUM($AB$27:AB665)</f>
        <v>12685.627795193257</v>
      </c>
      <c r="AG665" s="10">
        <f t="shared" si="195"/>
        <v>-3.5104202773463822E-3</v>
      </c>
      <c r="AH665" s="10">
        <f>+AD665/SUM(AB$27:AB665)-1</f>
        <v>0.21272947215467486</v>
      </c>
      <c r="AI665" s="6">
        <f t="shared" si="196"/>
        <v>0</v>
      </c>
      <c r="AL665" s="6">
        <f t="shared" si="197"/>
        <v>0</v>
      </c>
      <c r="AM665" s="6">
        <f t="shared" si="198"/>
        <v>9622.4262551584125</v>
      </c>
      <c r="AN665" s="6">
        <f t="shared" si="199"/>
        <v>9364.5233825470605</v>
      </c>
      <c r="AO665" s="5">
        <f t="shared" si="200"/>
        <v>0</v>
      </c>
      <c r="AP665" s="6">
        <f>+AN665+SUM($D$16:$E$18)-SUM($AL$27:AL665)</f>
        <v>27348.874487810219</v>
      </c>
      <c r="AQ665" s="10">
        <f t="shared" si="208"/>
        <v>-1.6650298286635667E-3</v>
      </c>
      <c r="AR665" s="10">
        <f>+AN665/SUM(AL$27:AL665)-1</f>
        <v>0.11275119716598936</v>
      </c>
    </row>
    <row r="666" spans="1:44" x14ac:dyDescent="0.25">
      <c r="A666" s="1">
        <v>41143</v>
      </c>
      <c r="B666">
        <v>8.0820000000000007</v>
      </c>
      <c r="G666">
        <f t="shared" si="201"/>
        <v>2677.9618297659181</v>
      </c>
      <c r="H666">
        <f t="shared" si="202"/>
        <v>2619.9878240864</v>
      </c>
      <c r="I666" s="5">
        <f t="shared" si="191"/>
        <v>0</v>
      </c>
      <c r="J666" s="6">
        <f>+H666+SUM($D$16:$E$16)-SUM($F$27:F666)</f>
        <v>8015.2544556653456</v>
      </c>
      <c r="K666" s="10">
        <f t="shared" si="203"/>
        <v>-1.6151805378787909E-3</v>
      </c>
      <c r="L666" s="10">
        <f>+H666/SUM(F$27:F666)-1</f>
        <v>3.7728520903146601E-2</v>
      </c>
      <c r="M666">
        <v>5.9809999999999999</v>
      </c>
      <c r="R666">
        <f t="shared" si="204"/>
        <v>2209.1206682679035</v>
      </c>
      <c r="S666">
        <f t="shared" si="205"/>
        <v>2113.3993273205406</v>
      </c>
      <c r="T666" s="5">
        <f t="shared" si="192"/>
        <v>0</v>
      </c>
      <c r="U666" s="6">
        <f>+S666+SUM($D$17:$E$17)-SUM($Q$27:Q666)</f>
        <v>6609.5838536363299</v>
      </c>
      <c r="V666" s="10">
        <f t="shared" si="193"/>
        <v>-3.8344023448091402E-3</v>
      </c>
      <c r="W666" s="10">
        <f>+S666/SUM(Q$27:Q666)-1</f>
        <v>4.5554630414166297E-3</v>
      </c>
      <c r="X666">
        <v>3.5840000000000001</v>
      </c>
      <c r="AC666">
        <f t="shared" si="206"/>
        <v>4678.526039713397</v>
      </c>
      <c r="AD666">
        <f t="shared" si="207"/>
        <v>4576.1291650275843</v>
      </c>
      <c r="AE666" s="5">
        <f t="shared" si="194"/>
        <v>0</v>
      </c>
      <c r="AF666" s="6">
        <f>+AD666+SUM($D$18:$E$18)-SUM($AB$27:AB666)</f>
        <v>12669.029112396005</v>
      </c>
      <c r="AG666" s="10">
        <f t="shared" si="195"/>
        <v>-1.308463646043756E-3</v>
      </c>
      <c r="AH666" s="10">
        <f>+AD666/SUM(AB$27:AB666)-1</f>
        <v>0.2083465188218947</v>
      </c>
      <c r="AI666" s="6">
        <f t="shared" si="196"/>
        <v>0</v>
      </c>
      <c r="AL666" s="6">
        <f t="shared" si="197"/>
        <v>0</v>
      </c>
      <c r="AM666" s="6">
        <f t="shared" si="198"/>
        <v>9565.6085377472191</v>
      </c>
      <c r="AN666" s="6">
        <f t="shared" si="199"/>
        <v>9309.5163164345249</v>
      </c>
      <c r="AO666" s="5">
        <f t="shared" si="200"/>
        <v>0</v>
      </c>
      <c r="AP666" s="6">
        <f>+AN666+SUM($D$16:$E$18)-SUM($AL$27:AL666)</f>
        <v>27293.867421697683</v>
      </c>
      <c r="AQ666" s="10">
        <f t="shared" si="208"/>
        <v>-2.0113100499639103E-3</v>
      </c>
      <c r="AR666" s="10">
        <f>+AN666/SUM(AL$27:AL666)-1</f>
        <v>0.10621491377292425</v>
      </c>
    </row>
    <row r="667" spans="1:44" x14ac:dyDescent="0.25">
      <c r="A667" s="1">
        <v>41144</v>
      </c>
      <c r="B667">
        <v>8.0489999999999995</v>
      </c>
      <c r="G667">
        <f t="shared" si="201"/>
        <v>2667.0273159843937</v>
      </c>
      <c r="H667">
        <f t="shared" si="202"/>
        <v>2609.2900267348959</v>
      </c>
      <c r="I667" s="5">
        <f t="shared" si="191"/>
        <v>0</v>
      </c>
      <c r="J667" s="6">
        <f>+H667+SUM($D$16:$E$16)-SUM($F$27:F667)</f>
        <v>8004.5566583138416</v>
      </c>
      <c r="K667" s="10">
        <f t="shared" si="203"/>
        <v>-1.3346796924136317E-3</v>
      </c>
      <c r="L667" s="10">
        <f>+H667/SUM(F$27:F667)-1</f>
        <v>3.349132204274019E-2</v>
      </c>
      <c r="M667">
        <v>5.9530000000000003</v>
      </c>
      <c r="R667">
        <f t="shared" si="204"/>
        <v>2198.7786888812625</v>
      </c>
      <c r="S667">
        <f t="shared" si="205"/>
        <v>2103.5054665673265</v>
      </c>
      <c r="T667" s="5">
        <f t="shared" si="192"/>
        <v>0</v>
      </c>
      <c r="U667" s="6">
        <f>+S667+SUM($D$17:$E$17)-SUM($Q$27:Q667)</f>
        <v>6599.6899928831153</v>
      </c>
      <c r="V667" s="10">
        <f t="shared" si="193"/>
        <v>-1.4968961696085747E-3</v>
      </c>
      <c r="W667" s="10">
        <f>+S667/SUM(Q$27:Q667)-1</f>
        <v>-1.473547089860805E-4</v>
      </c>
      <c r="X667">
        <v>3.5529999999999999</v>
      </c>
      <c r="AC667">
        <f t="shared" si="206"/>
        <v>4638.0588780975722</v>
      </c>
      <c r="AD667">
        <f t="shared" si="207"/>
        <v>4536.547690664901</v>
      </c>
      <c r="AE667" s="5">
        <f t="shared" si="194"/>
        <v>0</v>
      </c>
      <c r="AF667" s="6">
        <f>+AD667+SUM($D$18:$E$18)-SUM($AB$27:AB667)</f>
        <v>12629.447638033322</v>
      </c>
      <c r="AG667" s="10">
        <f t="shared" si="195"/>
        <v>-3.1242705349816546E-3</v>
      </c>
      <c r="AH667" s="10">
        <f>+AD667/SUM(AB$27:AB667)-1</f>
        <v>0.19789486087449526</v>
      </c>
      <c r="AI667" s="6">
        <f t="shared" si="196"/>
        <v>0</v>
      </c>
      <c r="AL667" s="6">
        <f t="shared" si="197"/>
        <v>0</v>
      </c>
      <c r="AM667" s="6">
        <f t="shared" si="198"/>
        <v>9503.8648829632293</v>
      </c>
      <c r="AN667" s="6">
        <f t="shared" si="199"/>
        <v>9249.3431839671248</v>
      </c>
      <c r="AO667" s="5">
        <f t="shared" si="200"/>
        <v>0</v>
      </c>
      <c r="AP667" s="6">
        <f>+AN667+SUM($D$16:$E$18)-SUM($AL$27:AL667)</f>
        <v>27233.69428923028</v>
      </c>
      <c r="AQ667" s="10">
        <f t="shared" si="208"/>
        <v>-2.204639289028254E-3</v>
      </c>
      <c r="AR667" s="10">
        <f>+AN667/SUM(AL$27:AL667)-1</f>
        <v>9.9064766087339162E-2</v>
      </c>
    </row>
    <row r="668" spans="1:44" x14ac:dyDescent="0.25">
      <c r="A668" s="1">
        <v>41145</v>
      </c>
      <c r="B668">
        <v>8.0139999999999993</v>
      </c>
      <c r="G668">
        <f t="shared" si="201"/>
        <v>2655.430104397929</v>
      </c>
      <c r="H668">
        <f t="shared" si="202"/>
        <v>2597.943878028756</v>
      </c>
      <c r="I668" s="5">
        <f t="shared" ref="I668:I731" si="209">+C668*(MAX($A:$A)-$A668)</f>
        <v>0</v>
      </c>
      <c r="J668" s="6">
        <f>+H668+SUM($D$16:$E$16)-SUM($F$27:F668)</f>
        <v>7993.2105096077021</v>
      </c>
      <c r="K668" s="10">
        <f t="shared" si="203"/>
        <v>-1.4174612274565623E-3</v>
      </c>
      <c r="L668" s="10">
        <f>+H668/SUM(F$27:F668)-1</f>
        <v>2.8997323251400031E-2</v>
      </c>
      <c r="M668">
        <v>5.9530000000000003</v>
      </c>
      <c r="R668">
        <f t="shared" si="204"/>
        <v>2198.7786888812625</v>
      </c>
      <c r="S668">
        <f t="shared" si="205"/>
        <v>2103.5054665673265</v>
      </c>
      <c r="T668" s="5">
        <f t="shared" ref="T668:T731" si="210">+N668*(MAX($A:$A)-$A668)</f>
        <v>0</v>
      </c>
      <c r="U668" s="6">
        <f>+S668+SUM($D$17:$E$17)-SUM($Q$27:Q668)</f>
        <v>6599.6899928831153</v>
      </c>
      <c r="V668" s="10">
        <f t="shared" ref="V668:V731" si="211">+U668/U667-1</f>
        <v>0</v>
      </c>
      <c r="W668" s="10">
        <f>+S668/SUM(Q$27:Q668)-1</f>
        <v>-1.473547089860805E-4</v>
      </c>
      <c r="X668">
        <v>3.5830000000000002</v>
      </c>
      <c r="AC668">
        <f t="shared" si="206"/>
        <v>4677.2206474032091</v>
      </c>
      <c r="AD668">
        <f t="shared" si="207"/>
        <v>4574.8523432739494</v>
      </c>
      <c r="AE668" s="5">
        <f t="shared" ref="AE668:AE731" si="212">+Y668*(MAX($A:$A)-$A668)</f>
        <v>0</v>
      </c>
      <c r="AF668" s="6">
        <f>+AD668+SUM($D$18:$E$18)-SUM($AB$27:AB668)</f>
        <v>12667.752290642369</v>
      </c>
      <c r="AG668" s="10">
        <f t="shared" ref="AG668:AG731" si="213">+AF668/AF667-1</f>
        <v>3.0329634127224114E-3</v>
      </c>
      <c r="AH668" s="10">
        <f>+AD668/SUM(AB$27:AB668)-1</f>
        <v>0.20800936856552688</v>
      </c>
      <c r="AI668" s="6">
        <f t="shared" ref="AI668:AI731" si="214">+C668+N668+Y668</f>
        <v>0</v>
      </c>
      <c r="AL668" s="6">
        <f t="shared" ref="AL668:AL731" si="215">+F668+Q668+AB668</f>
        <v>0</v>
      </c>
      <c r="AM668" s="6">
        <f t="shared" ref="AM668:AM731" si="216">+G668+R668+AC668</f>
        <v>9531.429440682401</v>
      </c>
      <c r="AN668" s="6">
        <f t="shared" ref="AN668:AN731" si="217">+H668+S668+AD668</f>
        <v>9276.3016878700328</v>
      </c>
      <c r="AO668" s="5">
        <f t="shared" ref="AO668:AO731" si="218">+AI668*(MAX($A:$A)-$A668)</f>
        <v>0</v>
      </c>
      <c r="AP668" s="6">
        <f>+AN668+SUM($D$16:$E$18)-SUM($AL$27:AL668)</f>
        <v>27260.652793133184</v>
      </c>
      <c r="AQ668" s="10">
        <f t="shared" si="208"/>
        <v>9.8989522378412076E-4</v>
      </c>
      <c r="AR668" s="10">
        <f>+AN668/SUM(AL$27:AL668)-1</f>
        <v>0.10226814401340345</v>
      </c>
    </row>
    <row r="669" spans="1:44" x14ac:dyDescent="0.25">
      <c r="A669" s="1">
        <v>41148</v>
      </c>
      <c r="B669">
        <v>7.976</v>
      </c>
      <c r="G669">
        <f t="shared" ref="G669:G732" si="219">+(B669/B668*G668)+F669</f>
        <v>2642.8388461040531</v>
      </c>
      <c r="H669">
        <f t="shared" ref="H669:H732" si="220">+($B669/$B668*H668)+F669</f>
        <v>2585.625202290661</v>
      </c>
      <c r="I669" s="5">
        <f t="shared" si="209"/>
        <v>0</v>
      </c>
      <c r="J669" s="6">
        <f>+H669+SUM($D$16:$E$16)-SUM($F$27:F669)</f>
        <v>7980.8918338696067</v>
      </c>
      <c r="K669" s="10">
        <f t="shared" ref="K669:K732" si="221">+J669/J668-1</f>
        <v>-1.5411424137132812E-3</v>
      </c>
      <c r="L669" s="10">
        <f>+H669/SUM(F$27:F669)-1</f>
        <v>2.4118124563659471E-2</v>
      </c>
      <c r="M669">
        <v>5.9809999999999999</v>
      </c>
      <c r="R669">
        <f t="shared" ref="R669:R732" si="222">+($M669/$M668*R668)+N669</f>
        <v>2209.120668267904</v>
      </c>
      <c r="S669">
        <f t="shared" ref="S669:S732" si="223">+($M669/$M668*S668)+Q669</f>
        <v>2113.399327320541</v>
      </c>
      <c r="T669" s="5">
        <f t="shared" si="210"/>
        <v>0</v>
      </c>
      <c r="U669" s="6">
        <f>+S669+SUM($D$17:$E$17)-SUM($Q$27:Q669)</f>
        <v>6609.5838536363299</v>
      </c>
      <c r="V669" s="10">
        <f t="shared" si="211"/>
        <v>1.499140226871809E-3</v>
      </c>
      <c r="W669" s="10">
        <f>+S669/SUM(Q$27:Q669)-1</f>
        <v>4.5554630414168518E-3</v>
      </c>
      <c r="X669">
        <v>3.5859999999999999</v>
      </c>
      <c r="AC669">
        <f t="shared" ref="AC669:AC732" si="224">+(X669/X668*AC668)+AB669</f>
        <v>4681.1368243337729</v>
      </c>
      <c r="AD669">
        <f t="shared" ref="AD669:AD732" si="225">+($X669/$X668*AD668)+AB669</f>
        <v>4578.6828085348534</v>
      </c>
      <c r="AE669" s="5">
        <f t="shared" si="212"/>
        <v>0</v>
      </c>
      <c r="AF669" s="6">
        <f>+AD669+SUM($D$18:$E$18)-SUM($AB$27:AB669)</f>
        <v>12671.582755903273</v>
      </c>
      <c r="AG669" s="10">
        <f t="shared" si="213"/>
        <v>3.0237923611231565E-4</v>
      </c>
      <c r="AH669" s="10">
        <f>+AD669/SUM(AB$27:AB669)-1</f>
        <v>0.2090208193346299</v>
      </c>
      <c r="AI669" s="6">
        <f t="shared" si="214"/>
        <v>0</v>
      </c>
      <c r="AL669" s="6">
        <f t="shared" si="215"/>
        <v>0</v>
      </c>
      <c r="AM669" s="6">
        <f t="shared" si="216"/>
        <v>9533.0963387057309</v>
      </c>
      <c r="AN669" s="6">
        <f t="shared" si="217"/>
        <v>9277.7073381460559</v>
      </c>
      <c r="AO669" s="5">
        <f t="shared" si="218"/>
        <v>0</v>
      </c>
      <c r="AP669" s="6">
        <f>+AN669+SUM($D$16:$E$18)-SUM($AL$27:AL669)</f>
        <v>27262.058443409212</v>
      </c>
      <c r="AQ669" s="10">
        <f t="shared" ref="AQ669:AQ732" si="226">+AP669/AP668-1</f>
        <v>5.1563338805404868E-5</v>
      </c>
      <c r="AR669" s="10">
        <f>+AN669/SUM(AL$27:AL669)-1</f>
        <v>0.10243517216460196</v>
      </c>
    </row>
    <row r="670" spans="1:44" x14ac:dyDescent="0.25">
      <c r="A670" s="1">
        <v>41149</v>
      </c>
      <c r="B670">
        <v>7.9139999999999997</v>
      </c>
      <c r="G670">
        <f t="shared" si="219"/>
        <v>2622.2952141508872</v>
      </c>
      <c r="H670">
        <f t="shared" si="220"/>
        <v>2565.5263102969275</v>
      </c>
      <c r="I670" s="5">
        <f t="shared" si="209"/>
        <v>0</v>
      </c>
      <c r="J670" s="6">
        <f>+H670+SUM($D$16:$E$16)-SUM($F$27:F670)</f>
        <v>7960.7929418758731</v>
      </c>
      <c r="K670" s="10">
        <f t="shared" si="221"/>
        <v>-2.5183766942482588E-3</v>
      </c>
      <c r="L670" s="10">
        <f>+H670/SUM(F$27:F670)-1</f>
        <v>1.615732670471437E-2</v>
      </c>
      <c r="M670">
        <v>5.9459999999999997</v>
      </c>
      <c r="R670">
        <f t="shared" si="222"/>
        <v>2196.1931940346021</v>
      </c>
      <c r="S670">
        <f t="shared" si="223"/>
        <v>2101.0320013790229</v>
      </c>
      <c r="T670" s="5">
        <f t="shared" si="210"/>
        <v>0</v>
      </c>
      <c r="U670" s="6">
        <f>+S670+SUM($D$17:$E$17)-SUM($Q$27:Q670)</f>
        <v>6597.2165276948108</v>
      </c>
      <c r="V670" s="10">
        <f t="shared" si="211"/>
        <v>-1.8711202120107462E-3</v>
      </c>
      <c r="W670" s="10">
        <f>+S670/SUM(Q$27:Q670)-1</f>
        <v>-1.3230591465868136E-3</v>
      </c>
      <c r="X670">
        <v>3.57</v>
      </c>
      <c r="AC670">
        <f t="shared" si="224"/>
        <v>4660.250547370767</v>
      </c>
      <c r="AD670">
        <f t="shared" si="225"/>
        <v>4558.2536604766947</v>
      </c>
      <c r="AE670" s="5">
        <f t="shared" si="212"/>
        <v>0</v>
      </c>
      <c r="AF670" s="6">
        <f>+AD670+SUM($D$18:$E$18)-SUM($AB$27:AB670)</f>
        <v>12651.153607845114</v>
      </c>
      <c r="AG670" s="10">
        <f t="shared" si="213"/>
        <v>-1.6122017629283114E-3</v>
      </c>
      <c r="AH670" s="10">
        <f>+AD670/SUM(AB$27:AB670)-1</f>
        <v>0.20362641523274649</v>
      </c>
      <c r="AI670" s="6">
        <f t="shared" si="214"/>
        <v>0</v>
      </c>
      <c r="AL670" s="6">
        <f t="shared" si="215"/>
        <v>0</v>
      </c>
      <c r="AM670" s="6">
        <f t="shared" si="216"/>
        <v>9478.738955556255</v>
      </c>
      <c r="AN670" s="6">
        <f t="shared" si="217"/>
        <v>9224.8119721526455</v>
      </c>
      <c r="AO670" s="5">
        <f t="shared" si="218"/>
        <v>0</v>
      </c>
      <c r="AP670" s="6">
        <f>+AN670+SUM($D$16:$E$18)-SUM($AL$27:AL670)</f>
        <v>27209.1630774158</v>
      </c>
      <c r="AQ670" s="10">
        <f t="shared" si="226"/>
        <v>-1.9402557625357586E-3</v>
      </c>
      <c r="AR670" s="10">
        <f>+AN670/SUM(AL$27:AL670)-1</f>
        <v>9.614981417794799E-2</v>
      </c>
    </row>
    <row r="671" spans="1:44" x14ac:dyDescent="0.25">
      <c r="A671" s="1">
        <v>41150</v>
      </c>
      <c r="B671">
        <v>7.9059999999999997</v>
      </c>
      <c r="G671">
        <f t="shared" si="219"/>
        <v>2619.6444229311242</v>
      </c>
      <c r="H671">
        <f t="shared" si="220"/>
        <v>2562.9329048783811</v>
      </c>
      <c r="I671" s="5">
        <f t="shared" si="209"/>
        <v>0</v>
      </c>
      <c r="J671" s="6">
        <f>+H671+SUM($D$16:$E$16)-SUM($F$27:F671)</f>
        <v>7958.1995364573258</v>
      </c>
      <c r="K671" s="10">
        <f t="shared" si="221"/>
        <v>-3.2577224875496302E-4</v>
      </c>
      <c r="L671" s="10">
        <f>+H671/SUM(F$27:F671)-1</f>
        <v>1.5130126980979597E-2</v>
      </c>
      <c r="M671">
        <v>5.9340000000000002</v>
      </c>
      <c r="R671">
        <f t="shared" si="222"/>
        <v>2191.7609171546133</v>
      </c>
      <c r="S671">
        <f t="shared" si="223"/>
        <v>2096.791775341931</v>
      </c>
      <c r="T671" s="5">
        <f t="shared" si="210"/>
        <v>0</v>
      </c>
      <c r="U671" s="6">
        <f>+S671+SUM($D$17:$E$17)-SUM($Q$27:Q671)</f>
        <v>6592.9763016577199</v>
      </c>
      <c r="V671" s="10">
        <f t="shared" si="211"/>
        <v>-6.4272955409161447E-4</v>
      </c>
      <c r="W671" s="10">
        <f>+S671/SUM(Q$27:Q671)-1</f>
        <v>-3.3385524681880385E-3</v>
      </c>
      <c r="X671">
        <v>3.5760000000000001</v>
      </c>
      <c r="AC671">
        <f t="shared" si="224"/>
        <v>4668.0829012318945</v>
      </c>
      <c r="AD671">
        <f t="shared" si="225"/>
        <v>4565.9145909985045</v>
      </c>
      <c r="AE671" s="5">
        <f t="shared" si="212"/>
        <v>0</v>
      </c>
      <c r="AF671" s="6">
        <f>+AD671+SUM($D$18:$E$18)-SUM($AB$27:AB671)</f>
        <v>12658.814538366925</v>
      </c>
      <c r="AG671" s="10">
        <f t="shared" si="213"/>
        <v>6.0555193299216548E-4</v>
      </c>
      <c r="AH671" s="10">
        <f>+AD671/SUM(AB$27:AB671)-1</f>
        <v>0.20564931677095277</v>
      </c>
      <c r="AI671" s="6">
        <f t="shared" si="214"/>
        <v>0</v>
      </c>
      <c r="AL671" s="6">
        <f t="shared" si="215"/>
        <v>0</v>
      </c>
      <c r="AM671" s="6">
        <f t="shared" si="216"/>
        <v>9479.488241317631</v>
      </c>
      <c r="AN671" s="6">
        <f t="shared" si="217"/>
        <v>9225.6392712188172</v>
      </c>
      <c r="AO671" s="5">
        <f t="shared" si="218"/>
        <v>0</v>
      </c>
      <c r="AP671" s="6">
        <f>+AN671+SUM($D$16:$E$18)-SUM($AL$27:AL671)</f>
        <v>27209.990376481972</v>
      </c>
      <c r="AQ671" s="10">
        <f t="shared" si="226"/>
        <v>3.040516401831006E-5</v>
      </c>
      <c r="AR671" s="10">
        <f>+AN671/SUM(AL$27:AL671)-1</f>
        <v>9.6248119023660816E-2</v>
      </c>
    </row>
    <row r="672" spans="1:44" x14ac:dyDescent="0.25">
      <c r="A672" s="1">
        <v>41151</v>
      </c>
      <c r="B672">
        <v>7.8540000000000001</v>
      </c>
      <c r="G672">
        <f t="shared" si="219"/>
        <v>2602.4142800026625</v>
      </c>
      <c r="H672">
        <f t="shared" si="220"/>
        <v>2546.0757696578303</v>
      </c>
      <c r="I672" s="5">
        <f t="shared" si="209"/>
        <v>0</v>
      </c>
      <c r="J672" s="6">
        <f>+H672+SUM($D$16:$E$16)-SUM($F$27:F672)</f>
        <v>7941.342401236775</v>
      </c>
      <c r="K672" s="10">
        <f t="shared" si="221"/>
        <v>-2.1182096708339815E-3</v>
      </c>
      <c r="L672" s="10">
        <f>+H672/SUM(F$27:F672)-1</f>
        <v>8.4533287767030174E-3</v>
      </c>
      <c r="M672">
        <v>5.8840000000000003</v>
      </c>
      <c r="R672">
        <f t="shared" si="222"/>
        <v>2173.2930968213254</v>
      </c>
      <c r="S672">
        <f t="shared" si="223"/>
        <v>2079.1241668540483</v>
      </c>
      <c r="T672" s="5">
        <f t="shared" si="210"/>
        <v>0</v>
      </c>
      <c r="U672" s="6">
        <f>+S672+SUM($D$17:$E$17)-SUM($Q$27:Q672)</f>
        <v>6575.3086931698363</v>
      </c>
      <c r="V672" s="10">
        <f t="shared" si="211"/>
        <v>-2.6797621710609176E-3</v>
      </c>
      <c r="W672" s="10">
        <f>+S672/SUM(Q$27:Q672)-1</f>
        <v>-1.173644130819318E-2</v>
      </c>
      <c r="X672">
        <v>3.57</v>
      </c>
      <c r="AC672">
        <f t="shared" si="224"/>
        <v>4660.250547370767</v>
      </c>
      <c r="AD672">
        <f t="shared" si="225"/>
        <v>4558.2536604766947</v>
      </c>
      <c r="AE672" s="5">
        <f t="shared" si="212"/>
        <v>0</v>
      </c>
      <c r="AF672" s="6">
        <f>+AD672+SUM($D$18:$E$18)-SUM($AB$27:AB672)</f>
        <v>12651.153607845114</v>
      </c>
      <c r="AG672" s="10">
        <f t="shared" si="213"/>
        <v>-6.0518546176602239E-4</v>
      </c>
      <c r="AH672" s="10">
        <f>+AD672/SUM(AB$27:AB672)-1</f>
        <v>0.20362641523274649</v>
      </c>
      <c r="AI672" s="6">
        <f t="shared" si="214"/>
        <v>0</v>
      </c>
      <c r="AL672" s="6">
        <f t="shared" si="215"/>
        <v>0</v>
      </c>
      <c r="AM672" s="6">
        <f t="shared" si="216"/>
        <v>9435.957924194754</v>
      </c>
      <c r="AN672" s="6">
        <f t="shared" si="217"/>
        <v>9183.4535969885728</v>
      </c>
      <c r="AO672" s="5">
        <f t="shared" si="218"/>
        <v>0</v>
      </c>
      <c r="AP672" s="6">
        <f>+AN672+SUM($D$16:$E$18)-SUM($AL$27:AL672)</f>
        <v>27167.804702251731</v>
      </c>
      <c r="AQ672" s="10">
        <f t="shared" si="226"/>
        <v>-1.5503744634435268E-3</v>
      </c>
      <c r="AR672" s="10">
        <f>+AN672/SUM(AL$27:AL672)-1</f>
        <v>9.1235353548543729E-2</v>
      </c>
    </row>
    <row r="673" spans="1:44" x14ac:dyDescent="0.25">
      <c r="A673" s="1">
        <v>41152</v>
      </c>
      <c r="B673">
        <v>7.8090000000000002</v>
      </c>
      <c r="G673">
        <f t="shared" si="219"/>
        <v>2587.503579391494</v>
      </c>
      <c r="H673">
        <f t="shared" si="220"/>
        <v>2531.4878641785076</v>
      </c>
      <c r="I673" s="5">
        <f t="shared" si="209"/>
        <v>0</v>
      </c>
      <c r="J673" s="6">
        <f>+H673+SUM($D$16:$E$16)-SUM($F$27:F673)</f>
        <v>7926.7544957574528</v>
      </c>
      <c r="K673" s="10">
        <f t="shared" si="221"/>
        <v>-1.8369571216385605E-3</v>
      </c>
      <c r="L673" s="10">
        <f>+H673/SUM(F$27:F673)-1</f>
        <v>2.6753303306945586E-3</v>
      </c>
      <c r="M673">
        <v>5.9130000000000003</v>
      </c>
      <c r="R673">
        <f t="shared" si="222"/>
        <v>2184.0044326146326</v>
      </c>
      <c r="S673">
        <f t="shared" si="223"/>
        <v>2089.3713797770206</v>
      </c>
      <c r="T673" s="5">
        <f t="shared" si="210"/>
        <v>0</v>
      </c>
      <c r="U673" s="6">
        <f>+S673+SUM($D$17:$E$17)-SUM($Q$27:Q673)</f>
        <v>6585.5559060928099</v>
      </c>
      <c r="V673" s="10">
        <f t="shared" si="211"/>
        <v>1.5584383032263283E-3</v>
      </c>
      <c r="W673" s="10">
        <f>+S673/SUM(Q$27:Q673)-1</f>
        <v>-6.8656657809900157E-3</v>
      </c>
      <c r="X673">
        <v>3.552</v>
      </c>
      <c r="AC673">
        <f t="shared" si="224"/>
        <v>4636.7534857873852</v>
      </c>
      <c r="AD673">
        <f t="shared" si="225"/>
        <v>4535.270868911266</v>
      </c>
      <c r="AE673" s="5">
        <f t="shared" si="212"/>
        <v>0</v>
      </c>
      <c r="AF673" s="6">
        <f>+AD673+SUM($D$18:$E$18)-SUM($AB$27:AB673)</f>
        <v>12628.170816279686</v>
      </c>
      <c r="AG673" s="10">
        <f t="shared" si="213"/>
        <v>-1.8166557989759413E-3</v>
      </c>
      <c r="AH673" s="10">
        <f>+AD673/SUM(AB$27:AB673)-1</f>
        <v>0.19755771061812744</v>
      </c>
      <c r="AI673" s="6">
        <f t="shared" si="214"/>
        <v>0</v>
      </c>
      <c r="AL673" s="6">
        <f t="shared" si="215"/>
        <v>0</v>
      </c>
      <c r="AM673" s="6">
        <f t="shared" si="216"/>
        <v>9408.2614977935118</v>
      </c>
      <c r="AN673" s="6">
        <f t="shared" si="217"/>
        <v>9156.1301128667947</v>
      </c>
      <c r="AO673" s="5">
        <f t="shared" si="218"/>
        <v>0</v>
      </c>
      <c r="AP673" s="6">
        <f>+AN673+SUM($D$16:$E$18)-SUM($AL$27:AL673)</f>
        <v>27140.481218129953</v>
      </c>
      <c r="AQ673" s="10">
        <f t="shared" si="226"/>
        <v>-1.0057302907331422E-3</v>
      </c>
      <c r="AR673" s="10">
        <f>+AN673/SUM(AL$27:AL673)-1</f>
        <v>8.7988606391724344E-2</v>
      </c>
    </row>
    <row r="674" spans="1:44" x14ac:dyDescent="0.25">
      <c r="A674" s="1">
        <v>41155</v>
      </c>
      <c r="B674">
        <v>7.8620000000000001</v>
      </c>
      <c r="G674">
        <f t="shared" si="219"/>
        <v>2605.065071222426</v>
      </c>
      <c r="H674">
        <f t="shared" si="220"/>
        <v>2548.6691750763766</v>
      </c>
      <c r="I674" s="5">
        <f t="shared" si="209"/>
        <v>0</v>
      </c>
      <c r="J674" s="6">
        <f>+H674+SUM($D$16:$E$16)-SUM($F$27:F674)</f>
        <v>7943.9358066553223</v>
      </c>
      <c r="K674" s="10">
        <f t="shared" si="221"/>
        <v>2.1675088975021684E-3</v>
      </c>
      <c r="L674" s="10">
        <f>+H674/SUM(F$27:F674)-1</f>
        <v>9.4805285004377904E-3</v>
      </c>
      <c r="M674">
        <v>5.9569999999999999</v>
      </c>
      <c r="R674">
        <f t="shared" si="222"/>
        <v>2200.2561145079262</v>
      </c>
      <c r="S674">
        <f t="shared" si="223"/>
        <v>2104.9188752463574</v>
      </c>
      <c r="T674" s="5">
        <f t="shared" si="210"/>
        <v>0</v>
      </c>
      <c r="U674" s="6">
        <f>+S674+SUM($D$17:$E$17)-SUM($Q$27:Q674)</f>
        <v>6601.1034015621462</v>
      </c>
      <c r="V674" s="10">
        <f t="shared" si="211"/>
        <v>2.3608478450471981E-3</v>
      </c>
      <c r="W674" s="10">
        <f>+S674/SUM(Q$27:Q674)-1</f>
        <v>5.2447639821440184E-4</v>
      </c>
      <c r="X674">
        <v>3.5659999999999998</v>
      </c>
      <c r="AC674">
        <f t="shared" si="224"/>
        <v>4655.0289781300153</v>
      </c>
      <c r="AD674">
        <f t="shared" si="225"/>
        <v>4553.1463734621548</v>
      </c>
      <c r="AE674" s="5">
        <f t="shared" si="212"/>
        <v>0</v>
      </c>
      <c r="AF674" s="6">
        <f>+AD674+SUM($D$18:$E$18)-SUM($AB$27:AB674)</f>
        <v>12646.046320830574</v>
      </c>
      <c r="AG674" s="10">
        <f t="shared" si="213"/>
        <v>1.4155260338926112E-3</v>
      </c>
      <c r="AH674" s="10">
        <f>+AD674/SUM(AB$27:AB674)-1</f>
        <v>0.20227781420727542</v>
      </c>
      <c r="AI674" s="6">
        <f t="shared" si="214"/>
        <v>0</v>
      </c>
      <c r="AL674" s="6">
        <f t="shared" si="215"/>
        <v>0</v>
      </c>
      <c r="AM674" s="6">
        <f t="shared" si="216"/>
        <v>9460.3501638603666</v>
      </c>
      <c r="AN674" s="6">
        <f t="shared" si="217"/>
        <v>9206.7344237848883</v>
      </c>
      <c r="AO674" s="5">
        <f t="shared" si="218"/>
        <v>0</v>
      </c>
      <c r="AP674" s="6">
        <f>+AN674+SUM($D$16:$E$18)-SUM($AL$27:AL674)</f>
        <v>27191.085529048043</v>
      </c>
      <c r="AQ674" s="10">
        <f t="shared" si="226"/>
        <v>1.864532559735288E-3</v>
      </c>
      <c r="AR674" s="10">
        <f>+AN674/SUM(AL$27:AL674)-1</f>
        <v>9.4001726895092785E-2</v>
      </c>
    </row>
    <row r="675" spans="1:44" x14ac:dyDescent="0.25">
      <c r="A675" s="1">
        <v>41156</v>
      </c>
      <c r="B675">
        <v>7.8289999999999997</v>
      </c>
      <c r="G675">
        <f t="shared" si="219"/>
        <v>2594.1305574409021</v>
      </c>
      <c r="H675">
        <f t="shared" si="220"/>
        <v>2537.971377724873</v>
      </c>
      <c r="I675" s="5">
        <f t="shared" si="209"/>
        <v>0</v>
      </c>
      <c r="J675" s="6">
        <f>+H675+SUM($D$16:$E$16)-SUM($F$27:F675)</f>
        <v>7933.2380093038182</v>
      </c>
      <c r="K675" s="10">
        <f t="shared" si="221"/>
        <v>-1.3466621095479248E-3</v>
      </c>
      <c r="L675" s="10">
        <f>+H675/SUM(F$27:F675)-1</f>
        <v>5.2433296400316021E-3</v>
      </c>
      <c r="M675">
        <v>5.8929999999999998</v>
      </c>
      <c r="R675">
        <f t="shared" si="222"/>
        <v>2176.6173044813177</v>
      </c>
      <c r="S675">
        <f t="shared" si="223"/>
        <v>2082.3043363818674</v>
      </c>
      <c r="T675" s="5">
        <f t="shared" si="210"/>
        <v>0</v>
      </c>
      <c r="U675" s="6">
        <f>+S675+SUM($D$17:$E$17)-SUM($Q$27:Q675)</f>
        <v>6578.4888626976553</v>
      </c>
      <c r="V675" s="10">
        <f t="shared" si="211"/>
        <v>-3.4258725380880151E-3</v>
      </c>
      <c r="W675" s="10">
        <f>+S675/SUM(Q$27:Q675)-1</f>
        <v>-1.0224821316992094E-2</v>
      </c>
      <c r="X675">
        <v>3.5640000000000001</v>
      </c>
      <c r="AC675">
        <f t="shared" si="224"/>
        <v>4652.4181935096403</v>
      </c>
      <c r="AD675">
        <f t="shared" si="225"/>
        <v>4550.5927299548857</v>
      </c>
      <c r="AE675" s="5">
        <f t="shared" si="212"/>
        <v>0</v>
      </c>
      <c r="AF675" s="6">
        <f>+AD675+SUM($D$18:$E$18)-SUM($AB$27:AB675)</f>
        <v>12643.492677323306</v>
      </c>
      <c r="AG675" s="10">
        <f t="shared" si="213"/>
        <v>-2.0193216460562269E-4</v>
      </c>
      <c r="AH675" s="10">
        <f>+AD675/SUM(AB$27:AB675)-1</f>
        <v>0.20160351369454022</v>
      </c>
      <c r="AI675" s="6">
        <f t="shared" si="214"/>
        <v>0</v>
      </c>
      <c r="AL675" s="6">
        <f t="shared" si="215"/>
        <v>0</v>
      </c>
      <c r="AM675" s="6">
        <f t="shared" si="216"/>
        <v>9423.1660554318605</v>
      </c>
      <c r="AN675" s="6">
        <f t="shared" si="217"/>
        <v>9170.8684440616271</v>
      </c>
      <c r="AO675" s="5">
        <f t="shared" si="218"/>
        <v>0</v>
      </c>
      <c r="AP675" s="6">
        <f>+AN675+SUM($D$16:$E$18)-SUM($AL$27:AL675)</f>
        <v>27155.219549324782</v>
      </c>
      <c r="AQ675" s="10">
        <f t="shared" si="226"/>
        <v>-1.3190344933065035E-3</v>
      </c>
      <c r="AR675" s="10">
        <f>+AN675/SUM(AL$27:AL675)-1</f>
        <v>8.9739907019777965E-2</v>
      </c>
    </row>
    <row r="676" spans="1:44" x14ac:dyDescent="0.25">
      <c r="A676" s="1">
        <v>41157</v>
      </c>
      <c r="B676">
        <v>7.7450000000000001</v>
      </c>
      <c r="G676">
        <f t="shared" si="219"/>
        <v>2566.2972496333873</v>
      </c>
      <c r="H676">
        <f t="shared" si="220"/>
        <v>2510.7406208301372</v>
      </c>
      <c r="I676" s="5">
        <f t="shared" si="209"/>
        <v>0</v>
      </c>
      <c r="J676" s="6">
        <f>+H676+SUM($D$16:$E$16)-SUM($F$27:F676)</f>
        <v>7906.007252409082</v>
      </c>
      <c r="K676" s="10">
        <f t="shared" si="221"/>
        <v>-3.4324895916145737E-3</v>
      </c>
      <c r="L676" s="10">
        <f>+H676/SUM(F$27:F676)-1</f>
        <v>-5.5422674591844023E-3</v>
      </c>
      <c r="M676">
        <v>5.9020000000000001</v>
      </c>
      <c r="R676">
        <f t="shared" si="222"/>
        <v>2179.9415121413094</v>
      </c>
      <c r="S676">
        <f t="shared" si="223"/>
        <v>2085.4845059096865</v>
      </c>
      <c r="T676" s="5">
        <f t="shared" si="210"/>
        <v>0</v>
      </c>
      <c r="U676" s="6">
        <f>+S676+SUM($D$17:$E$17)-SUM($Q$27:Q676)</f>
        <v>6581.6690322254744</v>
      </c>
      <c r="V676" s="10">
        <f t="shared" si="211"/>
        <v>4.834194591178953E-4</v>
      </c>
      <c r="W676" s="10">
        <f>+S676/SUM(Q$27:Q676)-1</f>
        <v>-8.7132013257911201E-3</v>
      </c>
      <c r="X676">
        <v>3.5579999999999998</v>
      </c>
      <c r="AC676">
        <f t="shared" si="224"/>
        <v>4644.5858396485128</v>
      </c>
      <c r="AD676">
        <f t="shared" si="225"/>
        <v>4542.9317994330759</v>
      </c>
      <c r="AE676" s="5">
        <f t="shared" si="212"/>
        <v>0</v>
      </c>
      <c r="AF676" s="6">
        <f>+AD676+SUM($D$18:$E$18)-SUM($AB$27:AB676)</f>
        <v>12635.831746801498</v>
      </c>
      <c r="AG676" s="10">
        <f t="shared" si="213"/>
        <v>-6.0591884832172926E-4</v>
      </c>
      <c r="AH676" s="10">
        <f>+AD676/SUM(AB$27:AB676)-1</f>
        <v>0.19958061215633394</v>
      </c>
      <c r="AI676" s="6">
        <f t="shared" si="214"/>
        <v>0</v>
      </c>
      <c r="AL676" s="6">
        <f t="shared" si="215"/>
        <v>0</v>
      </c>
      <c r="AM676" s="6">
        <f t="shared" si="216"/>
        <v>9390.82460142321</v>
      </c>
      <c r="AN676" s="6">
        <f t="shared" si="217"/>
        <v>9139.1569261729001</v>
      </c>
      <c r="AO676" s="5">
        <f t="shared" si="218"/>
        <v>0</v>
      </c>
      <c r="AP676" s="6">
        <f>+AN676+SUM($D$16:$E$18)-SUM($AL$27:AL676)</f>
        <v>27123.508031436057</v>
      </c>
      <c r="AQ676" s="10">
        <f t="shared" si="226"/>
        <v>-1.1677872031609082E-3</v>
      </c>
      <c r="AR676" s="10">
        <f>+AN676/SUM(AL$27:AL676)-1</f>
        <v>8.5971746265286475E-2</v>
      </c>
    </row>
    <row r="677" spans="1:44" x14ac:dyDescent="0.25">
      <c r="A677" s="1">
        <v>41158</v>
      </c>
      <c r="B677">
        <v>7.8150000000000004</v>
      </c>
      <c r="G677">
        <f t="shared" si="219"/>
        <v>2589.4916728063163</v>
      </c>
      <c r="H677">
        <f t="shared" si="220"/>
        <v>2533.4329182424171</v>
      </c>
      <c r="I677" s="5">
        <f t="shared" si="209"/>
        <v>0</v>
      </c>
      <c r="J677" s="6">
        <f>+H677+SUM($D$16:$E$16)-SUM($F$27:F677)</f>
        <v>7928.6995498213628</v>
      </c>
      <c r="K677" s="10">
        <f t="shared" si="221"/>
        <v>2.8702601310373055E-3</v>
      </c>
      <c r="L677" s="10">
        <f>+H677/SUM(F$27:F677)-1</f>
        <v>3.4457301234955828E-3</v>
      </c>
      <c r="M677">
        <v>6.0359999999999996</v>
      </c>
      <c r="R677">
        <f t="shared" si="222"/>
        <v>2229.4352706345207</v>
      </c>
      <c r="S677">
        <f t="shared" si="223"/>
        <v>2132.8336966572124</v>
      </c>
      <c r="T677" s="5">
        <f t="shared" si="210"/>
        <v>0</v>
      </c>
      <c r="U677" s="6">
        <f>+S677+SUM($D$17:$E$17)-SUM($Q$27:Q677)</f>
        <v>6629.0182229730017</v>
      </c>
      <c r="V677" s="10">
        <f t="shared" si="211"/>
        <v>7.1941008451950061E-3</v>
      </c>
      <c r="W677" s="10">
        <f>+S677/SUM(Q$27:Q677)-1</f>
        <v>1.3793140765422596E-2</v>
      </c>
      <c r="X677">
        <v>3.593</v>
      </c>
      <c r="AC677">
        <f t="shared" si="224"/>
        <v>4690.2745705050884</v>
      </c>
      <c r="AD677">
        <f t="shared" si="225"/>
        <v>4587.6205608102982</v>
      </c>
      <c r="AE677" s="5">
        <f t="shared" si="212"/>
        <v>0</v>
      </c>
      <c r="AF677" s="6">
        <f>+AD677+SUM($D$18:$E$18)-SUM($AB$27:AB677)</f>
        <v>12680.520508178717</v>
      </c>
      <c r="AG677" s="10">
        <f t="shared" si="213"/>
        <v>3.5366695499512435E-3</v>
      </c>
      <c r="AH677" s="10">
        <f>+AD677/SUM(AB$27:AB677)-1</f>
        <v>0.21138087112920401</v>
      </c>
      <c r="AI677" s="6">
        <f t="shared" si="214"/>
        <v>0</v>
      </c>
      <c r="AL677" s="6">
        <f t="shared" si="215"/>
        <v>0</v>
      </c>
      <c r="AM677" s="6">
        <f t="shared" si="216"/>
        <v>9509.2015139459254</v>
      </c>
      <c r="AN677" s="6">
        <f t="shared" si="217"/>
        <v>9253.8871757099278</v>
      </c>
      <c r="AO677" s="5">
        <f t="shared" si="218"/>
        <v>0</v>
      </c>
      <c r="AP677" s="6">
        <f>+AN677+SUM($D$16:$E$18)-SUM($AL$27:AL677)</f>
        <v>27238.238280973081</v>
      </c>
      <c r="AQ677" s="10">
        <f t="shared" si="226"/>
        <v>4.2299192790273832E-3</v>
      </c>
      <c r="AR677" s="10">
        <f>+AN677/SUM(AL$27:AL677)-1</f>
        <v>9.9604711586449124E-2</v>
      </c>
    </row>
    <row r="678" spans="1:44" x14ac:dyDescent="0.25">
      <c r="A678" s="1">
        <v>41159</v>
      </c>
      <c r="B678">
        <v>7.87</v>
      </c>
      <c r="G678">
        <f t="shared" si="219"/>
        <v>2607.7158624421891</v>
      </c>
      <c r="H678">
        <f t="shared" si="220"/>
        <v>2551.262580494923</v>
      </c>
      <c r="I678" s="5">
        <f t="shared" si="209"/>
        <v>0</v>
      </c>
      <c r="J678" s="6">
        <f>+H678+SUM($D$16:$E$16)-SUM($F$27:F678)</f>
        <v>7946.5292120738695</v>
      </c>
      <c r="K678" s="10">
        <f t="shared" si="221"/>
        <v>2.2487498915138016E-3</v>
      </c>
      <c r="L678" s="10">
        <f>+H678/SUM(F$27:F678)-1</f>
        <v>1.0507728224172785E-2</v>
      </c>
      <c r="M678">
        <v>6.0629999999999997</v>
      </c>
      <c r="R678">
        <f t="shared" si="222"/>
        <v>2239.4078936144961</v>
      </c>
      <c r="S678">
        <f t="shared" si="223"/>
        <v>2142.3742052406687</v>
      </c>
      <c r="T678" s="5">
        <f t="shared" si="210"/>
        <v>0</v>
      </c>
      <c r="U678" s="6">
        <f>+S678+SUM($D$17:$E$17)-SUM($Q$27:Q678)</f>
        <v>6638.5587315564571</v>
      </c>
      <c r="V678" s="10">
        <f t="shared" si="211"/>
        <v>1.439203855314819E-3</v>
      </c>
      <c r="W678" s="10">
        <f>+S678/SUM(Q$27:Q678)-1</f>
        <v>1.8328000739025407E-2</v>
      </c>
      <c r="X678">
        <v>3.55</v>
      </c>
      <c r="AC678">
        <f t="shared" si="224"/>
        <v>4634.1427011670094</v>
      </c>
      <c r="AD678">
        <f t="shared" si="225"/>
        <v>4532.7172254039961</v>
      </c>
      <c r="AE678" s="5">
        <f t="shared" si="212"/>
        <v>0</v>
      </c>
      <c r="AF678" s="6">
        <f>+AD678+SUM($D$18:$E$18)-SUM($AB$27:AB678)</f>
        <v>12625.617172772418</v>
      </c>
      <c r="AG678" s="10">
        <f t="shared" si="213"/>
        <v>-4.3297383077365303E-3</v>
      </c>
      <c r="AH678" s="10">
        <f>+AD678/SUM(AB$27:AB678)-1</f>
        <v>0.19688341010539201</v>
      </c>
      <c r="AI678" s="6">
        <f t="shared" si="214"/>
        <v>0</v>
      </c>
      <c r="AL678" s="6">
        <f t="shared" si="215"/>
        <v>0</v>
      </c>
      <c r="AM678" s="6">
        <f t="shared" si="216"/>
        <v>9481.2664572236936</v>
      </c>
      <c r="AN678" s="6">
        <f t="shared" si="217"/>
        <v>9226.3540111395887</v>
      </c>
      <c r="AO678" s="5">
        <f t="shared" si="218"/>
        <v>0</v>
      </c>
      <c r="AP678" s="6">
        <f>+AN678+SUM($D$16:$E$18)-SUM($AL$27:AL678)</f>
        <v>27210.70511640274</v>
      </c>
      <c r="AQ678" s="10">
        <f t="shared" si="226"/>
        <v>-1.0108276565585772E-3</v>
      </c>
      <c r="AR678" s="10">
        <f>+AN678/SUM(AL$27:AL678)-1</f>
        <v>9.63330488882157E-2</v>
      </c>
    </row>
    <row r="679" spans="1:44" x14ac:dyDescent="0.25">
      <c r="A679" s="1">
        <v>41162</v>
      </c>
      <c r="B679">
        <v>7.8849999999999998</v>
      </c>
      <c r="C679">
        <f>+$C$16</f>
        <v>60</v>
      </c>
      <c r="D679" s="7">
        <f>+$H$16</f>
        <v>0.66694736842105262</v>
      </c>
      <c r="E679" s="7">
        <f>+$J$16</f>
        <v>0.46199999999999997</v>
      </c>
      <c r="F679" s="6">
        <f>+C679-D679-E679</f>
        <v>58.871052631578941</v>
      </c>
      <c r="G679">
        <f t="shared" si="219"/>
        <v>2671.5571486108242</v>
      </c>
      <c r="H679">
        <f t="shared" si="220"/>
        <v>2614.9962682862761</v>
      </c>
      <c r="I679" s="5">
        <f t="shared" si="209"/>
        <v>235860</v>
      </c>
      <c r="J679" s="6">
        <f>+H679+SUM($D$16:$E$16)-SUM($F$27:F679)</f>
        <v>7951.3918472336418</v>
      </c>
      <c r="K679" s="10">
        <f t="shared" si="221"/>
        <v>6.1191937133808771E-4</v>
      </c>
      <c r="L679" s="10">
        <f>+H679/SUM(F$27:F679)-1</f>
        <v>1.2150407770572302E-2</v>
      </c>
      <c r="M679">
        <v>6.0510000000000002</v>
      </c>
      <c r="N679">
        <f>+$C$17</f>
        <v>50</v>
      </c>
      <c r="O679" s="7">
        <f>+$H$17</f>
        <v>0.5557894736842105</v>
      </c>
      <c r="P679" s="7">
        <f>+$J$17</f>
        <v>0.38500000000000001</v>
      </c>
      <c r="Q679" s="6">
        <f>+N679-O679-P679</f>
        <v>49.059210526315795</v>
      </c>
      <c r="R679">
        <f t="shared" si="222"/>
        <v>2284.9756167345072</v>
      </c>
      <c r="S679">
        <f t="shared" si="223"/>
        <v>2187.1931897298928</v>
      </c>
      <c r="T679" s="5">
        <f t="shared" si="210"/>
        <v>196550</v>
      </c>
      <c r="U679" s="6">
        <f>+S679+SUM($D$17:$E$17)-SUM($Q$27:Q679)</f>
        <v>6634.3185055193653</v>
      </c>
      <c r="V679" s="10">
        <f t="shared" si="211"/>
        <v>-6.3872689970123631E-4</v>
      </c>
      <c r="W679" s="10">
        <f>+S679/SUM(Q$27:Q679)-1</f>
        <v>1.5940781770096502E-2</v>
      </c>
      <c r="X679">
        <v>3.5390000000000001</v>
      </c>
      <c r="Y679">
        <f>+$C$18</f>
        <v>90</v>
      </c>
      <c r="Z679" s="7">
        <f>+$H$18</f>
        <v>1.0004210526315789</v>
      </c>
      <c r="AA679" s="7">
        <f>+$J$18</f>
        <v>0.69300000000000006</v>
      </c>
      <c r="AB679" s="6">
        <f>+Y679-Z679-AA679</f>
        <v>88.306578947368422</v>
      </c>
      <c r="AC679">
        <f t="shared" si="224"/>
        <v>4708.0899647023116</v>
      </c>
      <c r="AD679">
        <f t="shared" si="225"/>
        <v>4606.9787650613807</v>
      </c>
      <c r="AE679" s="5">
        <f t="shared" si="212"/>
        <v>353790</v>
      </c>
      <c r="AF679" s="6">
        <f>+AD679+SUM($D$18:$E$18)-SUM($AB$27:AB679)</f>
        <v>12611.57213348243</v>
      </c>
      <c r="AG679" s="10">
        <f t="shared" si="213"/>
        <v>-1.1124239787878576E-3</v>
      </c>
      <c r="AH679" s="10">
        <f>+AD679/SUM(AB$27:AB679)-1</f>
        <v>0.18877299933410296</v>
      </c>
      <c r="AI679" s="6">
        <f t="shared" si="214"/>
        <v>200</v>
      </c>
      <c r="AL679" s="6">
        <f t="shared" si="215"/>
        <v>196.23684210526315</v>
      </c>
      <c r="AM679" s="6">
        <f t="shared" si="216"/>
        <v>9664.6227300476421</v>
      </c>
      <c r="AN679" s="6">
        <f t="shared" si="217"/>
        <v>9409.1682230775496</v>
      </c>
      <c r="AO679" s="5">
        <f t="shared" si="218"/>
        <v>786200</v>
      </c>
      <c r="AP679" s="6">
        <f>+AN679+SUM($D$16:$E$18)-SUM($AL$27:AL679)</f>
        <v>27197.282486235439</v>
      </c>
      <c r="AQ679" s="10">
        <f t="shared" si="226"/>
        <v>-4.9328490790223611E-4</v>
      </c>
      <c r="AR679" s="10">
        <f>+AN679/SUM(AL$27:AL679)-1</f>
        <v>9.2579315448255928E-2</v>
      </c>
    </row>
    <row r="680" spans="1:44" x14ac:dyDescent="0.25">
      <c r="A680" s="1">
        <v>41163</v>
      </c>
      <c r="B680">
        <v>7.8739999999999997</v>
      </c>
      <c r="G680">
        <f t="shared" si="219"/>
        <v>2667.8301823920901</v>
      </c>
      <c r="H680">
        <f t="shared" si="220"/>
        <v>2611.3482075442153</v>
      </c>
      <c r="I680" s="5">
        <f t="shared" si="209"/>
        <v>0</v>
      </c>
      <c r="J680" s="6">
        <f>+H680+SUM($D$16:$E$16)-SUM($F$27:F680)</f>
        <v>7947.7437864915819</v>
      </c>
      <c r="K680" s="10">
        <f t="shared" si="221"/>
        <v>-4.5879524140535199E-4</v>
      </c>
      <c r="L680" s="10">
        <f>+H680/SUM(F$27:F680)-1</f>
        <v>1.0738403397017926E-2</v>
      </c>
      <c r="M680">
        <v>6.0739999999999998</v>
      </c>
      <c r="R680">
        <f t="shared" si="222"/>
        <v>2293.660865319021</v>
      </c>
      <c r="S680">
        <f t="shared" si="223"/>
        <v>2195.5067649015646</v>
      </c>
      <c r="T680" s="5">
        <f t="shared" si="210"/>
        <v>0</v>
      </c>
      <c r="U680" s="6">
        <f>+S680+SUM($D$17:$E$17)-SUM($Q$27:Q680)</f>
        <v>6642.632080691038</v>
      </c>
      <c r="V680" s="10">
        <f t="shared" si="211"/>
        <v>1.2531166787901338E-3</v>
      </c>
      <c r="W680" s="10">
        <f>+S680/SUM(Q$27:Q680)-1</f>
        <v>1.9802397698159835E-2</v>
      </c>
      <c r="X680">
        <v>3.5350000000000001</v>
      </c>
      <c r="AC680">
        <f t="shared" si="224"/>
        <v>4702.7685858216082</v>
      </c>
      <c r="AD680">
        <f t="shared" si="225"/>
        <v>4601.7716684068891</v>
      </c>
      <c r="AE680" s="5">
        <f t="shared" si="212"/>
        <v>0</v>
      </c>
      <c r="AF680" s="6">
        <f>+AD680+SUM($D$18:$E$18)-SUM($AB$27:AB680)</f>
        <v>12606.365036827938</v>
      </c>
      <c r="AG680" s="10">
        <f t="shared" si="213"/>
        <v>-4.128824383970997E-4</v>
      </c>
      <c r="AH680" s="10">
        <f>+AD680/SUM(AB$27:AB680)-1</f>
        <v>0.18742937345183797</v>
      </c>
      <c r="AI680" s="6">
        <f t="shared" si="214"/>
        <v>0</v>
      </c>
      <c r="AL680" s="6">
        <f t="shared" si="215"/>
        <v>0</v>
      </c>
      <c r="AM680" s="6">
        <f t="shared" si="216"/>
        <v>9664.2596335327198</v>
      </c>
      <c r="AN680" s="6">
        <f t="shared" si="217"/>
        <v>9408.6266408526681</v>
      </c>
      <c r="AO680" s="5">
        <f t="shared" si="218"/>
        <v>0</v>
      </c>
      <c r="AP680" s="6">
        <f>+AN680+SUM($D$16:$E$18)-SUM($AL$27:AL680)</f>
        <v>27196.740904010563</v>
      </c>
      <c r="AQ680" s="10">
        <f t="shared" si="226"/>
        <v>-1.991310069859864E-5</v>
      </c>
      <c r="AR680" s="10">
        <f>+AN680/SUM(AL$27:AL680)-1</f>
        <v>9.2516427685757519E-2</v>
      </c>
    </row>
    <row r="681" spans="1:44" x14ac:dyDescent="0.25">
      <c r="A681" s="1">
        <v>41164</v>
      </c>
      <c r="B681">
        <v>7.8959999999999999</v>
      </c>
      <c r="G681">
        <f t="shared" si="219"/>
        <v>2675.2841148295583</v>
      </c>
      <c r="H681">
        <f t="shared" si="220"/>
        <v>2618.6443290283364</v>
      </c>
      <c r="I681" s="5">
        <f t="shared" si="209"/>
        <v>0</v>
      </c>
      <c r="J681" s="6">
        <f>+H681+SUM($D$16:$E$16)-SUM($F$27:F681)</f>
        <v>7955.0399079757035</v>
      </c>
      <c r="K681" s="10">
        <f t="shared" si="221"/>
        <v>9.1801166219296348E-4</v>
      </c>
      <c r="L681" s="10">
        <f>+H681/SUM(F$27:F681)-1</f>
        <v>1.3562412144126457E-2</v>
      </c>
      <c r="M681">
        <v>6.085</v>
      </c>
      <c r="R681">
        <f t="shared" si="222"/>
        <v>2297.8146798594412</v>
      </c>
      <c r="S681">
        <f t="shared" si="223"/>
        <v>2199.4828225923643</v>
      </c>
      <c r="T681" s="5">
        <f t="shared" si="210"/>
        <v>0</v>
      </c>
      <c r="U681" s="6">
        <f>+S681+SUM($D$17:$E$17)-SUM($Q$27:Q681)</f>
        <v>6646.6081383818373</v>
      </c>
      <c r="V681" s="10">
        <f t="shared" si="211"/>
        <v>5.9856659867651985E-4</v>
      </c>
      <c r="W681" s="10">
        <f>+S681/SUM(Q$27:Q681)-1</f>
        <v>2.1649257489842366E-2</v>
      </c>
      <c r="X681">
        <v>3.5209999999999999</v>
      </c>
      <c r="AC681">
        <f t="shared" si="224"/>
        <v>4684.1437597391459</v>
      </c>
      <c r="AD681">
        <f t="shared" si="225"/>
        <v>4583.5468301161682</v>
      </c>
      <c r="AE681" s="5">
        <f t="shared" si="212"/>
        <v>0</v>
      </c>
      <c r="AF681" s="6">
        <f>+AD681+SUM($D$18:$E$18)-SUM($AB$27:AB681)</f>
        <v>12588.140198537218</v>
      </c>
      <c r="AG681" s="10">
        <f t="shared" si="213"/>
        <v>-1.4456854325158863E-3</v>
      </c>
      <c r="AH681" s="10">
        <f>+AD681/SUM(AB$27:AB681)-1</f>
        <v>0.18272668286390958</v>
      </c>
      <c r="AI681" s="6">
        <f t="shared" si="214"/>
        <v>0</v>
      </c>
      <c r="AL681" s="6">
        <f t="shared" si="215"/>
        <v>0</v>
      </c>
      <c r="AM681" s="6">
        <f t="shared" si="216"/>
        <v>9657.2425544281468</v>
      </c>
      <c r="AN681" s="6">
        <f t="shared" si="217"/>
        <v>9401.6739817368689</v>
      </c>
      <c r="AO681" s="5">
        <f t="shared" si="218"/>
        <v>0</v>
      </c>
      <c r="AP681" s="6">
        <f>+AN681+SUM($D$16:$E$18)-SUM($AL$27:AL681)</f>
        <v>27189.788244894757</v>
      </c>
      <c r="AQ681" s="10">
        <f t="shared" si="226"/>
        <v>-2.5564309857362133E-4</v>
      </c>
      <c r="AR681" s="10">
        <f>+AN681/SUM(AL$27:AL681)-1</f>
        <v>9.1709094735895613E-2</v>
      </c>
    </row>
    <row r="682" spans="1:44" x14ac:dyDescent="0.25">
      <c r="A682" s="1">
        <v>41165</v>
      </c>
      <c r="B682">
        <v>7.9109999999999996</v>
      </c>
      <c r="G682">
        <f t="shared" si="219"/>
        <v>2680.3663414914686</v>
      </c>
      <c r="H682">
        <f t="shared" si="220"/>
        <v>2623.6189573129645</v>
      </c>
      <c r="I682" s="5">
        <f t="shared" si="209"/>
        <v>0</v>
      </c>
      <c r="J682" s="6">
        <f>+H682+SUM($D$16:$E$16)-SUM($F$27:F682)</f>
        <v>7960.0145362603316</v>
      </c>
      <c r="K682" s="10">
        <f t="shared" si="221"/>
        <v>6.2534297026473062E-4</v>
      </c>
      <c r="L682" s="10">
        <f>+H682/SUM(F$27:F682)-1</f>
        <v>1.5487872653518808E-2</v>
      </c>
      <c r="M682">
        <v>6.0750000000000002</v>
      </c>
      <c r="R682">
        <f t="shared" si="222"/>
        <v>2294.0384848226963</v>
      </c>
      <c r="S682">
        <f t="shared" si="223"/>
        <v>2195.8682246916374</v>
      </c>
      <c r="T682" s="5">
        <f t="shared" si="210"/>
        <v>0</v>
      </c>
      <c r="U682" s="6">
        <f>+S682+SUM($D$17:$E$17)-SUM($Q$27:Q682)</f>
        <v>6642.9935404811104</v>
      </c>
      <c r="V682" s="10">
        <f t="shared" si="211"/>
        <v>-5.4382593730084583E-4</v>
      </c>
      <c r="W682" s="10">
        <f>+S682/SUM(Q$27:Q682)-1</f>
        <v>1.9970294042858328E-2</v>
      </c>
      <c r="X682">
        <v>3.5449999999999999</v>
      </c>
      <c r="AC682">
        <f t="shared" si="224"/>
        <v>4716.0720330233662</v>
      </c>
      <c r="AD682">
        <f t="shared" si="225"/>
        <v>4614.7894100431176</v>
      </c>
      <c r="AE682" s="5">
        <f t="shared" si="212"/>
        <v>0</v>
      </c>
      <c r="AF682" s="6">
        <f>+AD682+SUM($D$18:$E$18)-SUM($AB$27:AB682)</f>
        <v>12619.382778464169</v>
      </c>
      <c r="AG682" s="10">
        <f t="shared" si="213"/>
        <v>2.4819059395748688E-3</v>
      </c>
      <c r="AH682" s="10">
        <f>+AD682/SUM(AB$27:AB682)-1</f>
        <v>0.19078843815750068</v>
      </c>
      <c r="AI682" s="6">
        <f t="shared" si="214"/>
        <v>0</v>
      </c>
      <c r="AL682" s="6">
        <f t="shared" si="215"/>
        <v>0</v>
      </c>
      <c r="AM682" s="6">
        <f t="shared" si="216"/>
        <v>9690.4768593375302</v>
      </c>
      <c r="AN682" s="6">
        <f t="shared" si="217"/>
        <v>9434.2765920477195</v>
      </c>
      <c r="AO682" s="5">
        <f t="shared" si="218"/>
        <v>0</v>
      </c>
      <c r="AP682" s="6">
        <f>+AN682+SUM($D$16:$E$18)-SUM($AL$27:AL682)</f>
        <v>27222.390855205609</v>
      </c>
      <c r="AQ682" s="10">
        <f t="shared" si="226"/>
        <v>1.1990755506150474E-3</v>
      </c>
      <c r="AR682" s="10">
        <f>+AN682/SUM(AL$27:AL682)-1</f>
        <v>9.5494863765711369E-2</v>
      </c>
    </row>
    <row r="683" spans="1:44" x14ac:dyDescent="0.25">
      <c r="A683" s="1">
        <v>41166</v>
      </c>
      <c r="B683">
        <v>8.0150000000000006</v>
      </c>
      <c r="G683">
        <f t="shared" si="219"/>
        <v>2715.6031130140464</v>
      </c>
      <c r="H683">
        <f t="shared" si="220"/>
        <v>2658.1097134197207</v>
      </c>
      <c r="I683" s="5">
        <f t="shared" si="209"/>
        <v>0</v>
      </c>
      <c r="J683" s="6">
        <f>+H683+SUM($D$16:$E$16)-SUM($F$27:F683)</f>
        <v>7994.5052923670873</v>
      </c>
      <c r="K683" s="10">
        <f t="shared" si="221"/>
        <v>4.3330016483813516E-3</v>
      </c>
      <c r="L683" s="10">
        <f>+H683/SUM(F$27:F683)-1</f>
        <v>2.8837732185305498E-2</v>
      </c>
      <c r="M683">
        <v>6.1619999999999999</v>
      </c>
      <c r="R683">
        <f t="shared" si="222"/>
        <v>2326.8913816423792</v>
      </c>
      <c r="S683">
        <f t="shared" si="223"/>
        <v>2227.315226427962</v>
      </c>
      <c r="T683" s="5">
        <f t="shared" si="210"/>
        <v>0</v>
      </c>
      <c r="U683" s="6">
        <f>+S683+SUM($D$17:$E$17)-SUM($Q$27:Q683)</f>
        <v>6674.4405422174341</v>
      </c>
      <c r="V683" s="10">
        <f t="shared" si="211"/>
        <v>4.7338600503963324E-3</v>
      </c>
      <c r="W683" s="10">
        <f>+S683/SUM(Q$27:Q683)-1</f>
        <v>3.4577276031620086E-2</v>
      </c>
      <c r="X683">
        <v>3.4870000000000001</v>
      </c>
      <c r="AC683">
        <f t="shared" si="224"/>
        <v>4638.9120392531677</v>
      </c>
      <c r="AD683">
        <f t="shared" si="225"/>
        <v>4539.2865085529911</v>
      </c>
      <c r="AE683" s="5">
        <f t="shared" si="212"/>
        <v>0</v>
      </c>
      <c r="AF683" s="6">
        <f>+AD683+SUM($D$18:$E$18)-SUM($AB$27:AB683)</f>
        <v>12543.879876974042</v>
      </c>
      <c r="AG683" s="10">
        <f t="shared" si="213"/>
        <v>-5.9830898876430672E-3</v>
      </c>
      <c r="AH683" s="10">
        <f>+AD683/SUM(AB$27:AB683)-1</f>
        <v>0.17130586286465599</v>
      </c>
      <c r="AI683" s="6">
        <f t="shared" si="214"/>
        <v>0</v>
      </c>
      <c r="AL683" s="6">
        <f t="shared" si="215"/>
        <v>0</v>
      </c>
      <c r="AM683" s="6">
        <f t="shared" si="216"/>
        <v>9681.4065339095941</v>
      </c>
      <c r="AN683" s="6">
        <f t="shared" si="217"/>
        <v>9424.7114484006743</v>
      </c>
      <c r="AO683" s="5">
        <f t="shared" si="218"/>
        <v>0</v>
      </c>
      <c r="AP683" s="6">
        <f>+AN683+SUM($D$16:$E$18)-SUM($AL$27:AL683)</f>
        <v>27212.825711558566</v>
      </c>
      <c r="AQ683" s="10">
        <f t="shared" si="226"/>
        <v>-3.5137044714106391E-4</v>
      </c>
      <c r="AR683" s="10">
        <f>+AN683/SUM(AL$27:AL683)-1</f>
        <v>9.4384172804482747E-2</v>
      </c>
    </row>
    <row r="684" spans="1:44" x14ac:dyDescent="0.25">
      <c r="A684" s="1">
        <v>41169</v>
      </c>
      <c r="B684">
        <v>8.0109999999999992</v>
      </c>
      <c r="G684">
        <f t="shared" si="219"/>
        <v>2714.2478525708698</v>
      </c>
      <c r="H684">
        <f t="shared" si="220"/>
        <v>2656.7831458771525</v>
      </c>
      <c r="I684" s="5">
        <f t="shared" si="209"/>
        <v>0</v>
      </c>
      <c r="J684" s="6">
        <f>+H684+SUM($D$16:$E$16)-SUM($F$27:F684)</f>
        <v>7993.1787248245191</v>
      </c>
      <c r="K684" s="10">
        <f t="shared" si="221"/>
        <v>-1.6593491330041399E-4</v>
      </c>
      <c r="L684" s="10">
        <f>+H684/SUM(F$27:F684)-1</f>
        <v>2.8324276049467301E-2</v>
      </c>
      <c r="M684">
        <v>6.141</v>
      </c>
      <c r="R684">
        <f t="shared" si="222"/>
        <v>2318.9613720652146</v>
      </c>
      <c r="S684">
        <f t="shared" si="223"/>
        <v>2219.7245708364353</v>
      </c>
      <c r="T684" s="5">
        <f t="shared" si="210"/>
        <v>0</v>
      </c>
      <c r="U684" s="6">
        <f>+S684+SUM($D$17:$E$17)-SUM($Q$27:Q684)</f>
        <v>6666.8498866259079</v>
      </c>
      <c r="V684" s="10">
        <f t="shared" si="211"/>
        <v>-1.1372721868617708E-3</v>
      </c>
      <c r="W684" s="10">
        <f>+S684/SUM(Q$27:Q684)-1</f>
        <v>3.1051452792953516E-2</v>
      </c>
      <c r="X684">
        <v>3.4889999999999999</v>
      </c>
      <c r="AC684">
        <f t="shared" si="224"/>
        <v>4641.5727286935189</v>
      </c>
      <c r="AD684">
        <f t="shared" si="225"/>
        <v>4541.8900568802364</v>
      </c>
      <c r="AE684" s="5">
        <f t="shared" si="212"/>
        <v>0</v>
      </c>
      <c r="AF684" s="6">
        <f>+AD684+SUM($D$18:$E$18)-SUM($AB$27:AB684)</f>
        <v>12546.483425301285</v>
      </c>
      <c r="AG684" s="10">
        <f t="shared" si="213"/>
        <v>2.0755526621574205E-4</v>
      </c>
      <c r="AH684" s="10">
        <f>+AD684/SUM(AB$27:AB684)-1</f>
        <v>0.17197767580578849</v>
      </c>
      <c r="AI684" s="6">
        <f t="shared" si="214"/>
        <v>0</v>
      </c>
      <c r="AL684" s="6">
        <f t="shared" si="215"/>
        <v>0</v>
      </c>
      <c r="AM684" s="6">
        <f t="shared" si="216"/>
        <v>9674.7819533296024</v>
      </c>
      <c r="AN684" s="6">
        <f t="shared" si="217"/>
        <v>9418.3977735938242</v>
      </c>
      <c r="AO684" s="5">
        <f t="shared" si="218"/>
        <v>0</v>
      </c>
      <c r="AP684" s="6">
        <f>+AN684+SUM($D$16:$E$18)-SUM($AL$27:AL684)</f>
        <v>27206.512036751716</v>
      </c>
      <c r="AQ684" s="10">
        <f t="shared" si="226"/>
        <v>-2.3201099635050682E-4</v>
      </c>
      <c r="AR684" s="10">
        <f>+AN684/SUM(AL$27:AL684)-1</f>
        <v>9.3651037809456161E-2</v>
      </c>
    </row>
    <row r="685" spans="1:44" x14ac:dyDescent="0.25">
      <c r="A685" s="1">
        <v>41170</v>
      </c>
      <c r="B685">
        <v>8.0139999999999993</v>
      </c>
      <c r="G685">
        <f t="shared" si="219"/>
        <v>2715.2642979032521</v>
      </c>
      <c r="H685">
        <f t="shared" si="220"/>
        <v>2657.7780715340787</v>
      </c>
      <c r="I685" s="5">
        <f t="shared" si="209"/>
        <v>0</v>
      </c>
      <c r="J685" s="6">
        <f>+H685+SUM($D$16:$E$16)-SUM($F$27:F685)</f>
        <v>7994.1736504814444</v>
      </c>
      <c r="K685" s="10">
        <f t="shared" si="221"/>
        <v>1.2447183919905846E-4</v>
      </c>
      <c r="L685" s="10">
        <f>+H685/SUM(F$27:F685)-1</f>
        <v>2.8709368151345949E-2</v>
      </c>
      <c r="M685">
        <v>6.1040000000000001</v>
      </c>
      <c r="R685">
        <f t="shared" si="222"/>
        <v>2304.9894504292574</v>
      </c>
      <c r="S685">
        <f t="shared" si="223"/>
        <v>2206.3505586037454</v>
      </c>
      <c r="T685" s="5">
        <f t="shared" si="210"/>
        <v>0</v>
      </c>
      <c r="U685" s="6">
        <f>+S685+SUM($D$17:$E$17)-SUM($Q$27:Q685)</f>
        <v>6653.4758743932189</v>
      </c>
      <c r="V685" s="10">
        <f t="shared" si="211"/>
        <v>-2.0060467027340767E-3</v>
      </c>
      <c r="W685" s="10">
        <f>+S685/SUM(Q$27:Q685)-1</f>
        <v>2.4839288039112173E-2</v>
      </c>
      <c r="X685">
        <v>3.5139999999999998</v>
      </c>
      <c r="AC685">
        <f t="shared" si="224"/>
        <v>4674.8313466979153</v>
      </c>
      <c r="AD685">
        <f t="shared" si="225"/>
        <v>4574.434410970809</v>
      </c>
      <c r="AE685" s="5">
        <f t="shared" si="212"/>
        <v>0</v>
      </c>
      <c r="AF685" s="6">
        <f>+AD685+SUM($D$18:$E$18)-SUM($AB$27:AB685)</f>
        <v>12579.027779391861</v>
      </c>
      <c r="AG685" s="10">
        <f t="shared" si="213"/>
        <v>2.5939024495857943E-3</v>
      </c>
      <c r="AH685" s="10">
        <f>+AD685/SUM(AB$27:AB685)-1</f>
        <v>0.18037533756994595</v>
      </c>
      <c r="AI685" s="6">
        <f t="shared" si="214"/>
        <v>0</v>
      </c>
      <c r="AL685" s="6">
        <f t="shared" si="215"/>
        <v>0</v>
      </c>
      <c r="AM685" s="6">
        <f t="shared" si="216"/>
        <v>9695.0850950304248</v>
      </c>
      <c r="AN685" s="6">
        <f t="shared" si="217"/>
        <v>9438.5630411086331</v>
      </c>
      <c r="AO685" s="5">
        <f t="shared" si="218"/>
        <v>0</v>
      </c>
      <c r="AP685" s="6">
        <f>+AN685+SUM($D$16:$E$18)-SUM($AL$27:AL685)</f>
        <v>27226.677304266523</v>
      </c>
      <c r="AQ685" s="10">
        <f t="shared" si="226"/>
        <v>7.4119267797234656E-4</v>
      </c>
      <c r="AR685" s="10">
        <f>+AN685/SUM(AL$27:AL685)-1</f>
        <v>9.5992600172335685E-2</v>
      </c>
    </row>
    <row r="686" spans="1:44" x14ac:dyDescent="0.25">
      <c r="A686" s="1">
        <v>41171</v>
      </c>
      <c r="B686">
        <v>8.0329999999999995</v>
      </c>
      <c r="G686">
        <f t="shared" si="219"/>
        <v>2721.7017850083384</v>
      </c>
      <c r="H686">
        <f t="shared" si="220"/>
        <v>2664.0792673612746</v>
      </c>
      <c r="I686" s="5">
        <f t="shared" si="209"/>
        <v>0</v>
      </c>
      <c r="J686" s="6">
        <f>+H686+SUM($D$16:$E$16)-SUM($F$27:F686)</f>
        <v>8000.4748463086407</v>
      </c>
      <c r="K686" s="10">
        <f t="shared" si="221"/>
        <v>7.8822353662744149E-4</v>
      </c>
      <c r="L686" s="10">
        <f>+H686/SUM(F$27:F686)-1</f>
        <v>3.1148284796576275E-2</v>
      </c>
      <c r="M686">
        <v>6.1310000000000002</v>
      </c>
      <c r="R686">
        <f t="shared" si="222"/>
        <v>2315.1851770284693</v>
      </c>
      <c r="S686">
        <f t="shared" si="223"/>
        <v>2216.1099729357084</v>
      </c>
      <c r="T686" s="5">
        <f t="shared" si="210"/>
        <v>0</v>
      </c>
      <c r="U686" s="6">
        <f>+S686+SUM($D$17:$E$17)-SUM($Q$27:Q686)</f>
        <v>6663.2352887251809</v>
      </c>
      <c r="V686" s="10">
        <f t="shared" si="211"/>
        <v>1.4668144164349251E-3</v>
      </c>
      <c r="W686" s="10">
        <f>+S686/SUM(Q$27:Q686)-1</f>
        <v>2.9372489345969477E-2</v>
      </c>
      <c r="X686">
        <v>3.5259999999999998</v>
      </c>
      <c r="AC686">
        <f t="shared" si="224"/>
        <v>4690.7954833400254</v>
      </c>
      <c r="AD686">
        <f t="shared" si="225"/>
        <v>4590.0557009342838</v>
      </c>
      <c r="AE686" s="5">
        <f t="shared" si="212"/>
        <v>0</v>
      </c>
      <c r="AF686" s="6">
        <f>+AD686+SUM($D$18:$E$18)-SUM($AB$27:AB686)</f>
        <v>12594.649069355335</v>
      </c>
      <c r="AG686" s="10">
        <f t="shared" si="213"/>
        <v>1.2418519330299471E-3</v>
      </c>
      <c r="AH686" s="10">
        <f>+AD686/SUM(AB$27:AB686)-1</f>
        <v>0.18440621521674139</v>
      </c>
      <c r="AI686" s="6">
        <f t="shared" si="214"/>
        <v>0</v>
      </c>
      <c r="AL686" s="6">
        <f t="shared" si="215"/>
        <v>0</v>
      </c>
      <c r="AM686" s="6">
        <f t="shared" si="216"/>
        <v>9727.6824453768331</v>
      </c>
      <c r="AN686" s="6">
        <f t="shared" si="217"/>
        <v>9470.2449412312671</v>
      </c>
      <c r="AO686" s="5">
        <f t="shared" si="218"/>
        <v>0</v>
      </c>
      <c r="AP686" s="6">
        <f>+AN686+SUM($D$16:$E$18)-SUM($AL$27:AL686)</f>
        <v>27258.359204389162</v>
      </c>
      <c r="AQ686" s="10">
        <f t="shared" si="226"/>
        <v>1.1636344666146048E-3</v>
      </c>
      <c r="AR686" s="10">
        <f>+AN686/SUM(AL$27:AL686)-1</f>
        <v>9.9671457636397953E-2</v>
      </c>
    </row>
    <row r="687" spans="1:44" x14ac:dyDescent="0.25">
      <c r="A687" s="1">
        <v>41172</v>
      </c>
      <c r="B687">
        <v>8.0079999999999991</v>
      </c>
      <c r="G687">
        <f t="shared" si="219"/>
        <v>2713.2314072384879</v>
      </c>
      <c r="H687">
        <f t="shared" si="220"/>
        <v>2655.7882202202272</v>
      </c>
      <c r="I687" s="5">
        <f t="shared" si="209"/>
        <v>0</v>
      </c>
      <c r="J687" s="6">
        <f>+H687+SUM($D$16:$E$16)-SUM($F$27:F687)</f>
        <v>7992.1837991675939</v>
      </c>
      <c r="K687" s="10">
        <f t="shared" si="221"/>
        <v>-1.0363193810767335E-3</v>
      </c>
      <c r="L687" s="10">
        <f>+H687/SUM(F$27:F687)-1</f>
        <v>2.7939183947589097E-2</v>
      </c>
      <c r="M687">
        <v>6.11</v>
      </c>
      <c r="R687">
        <f t="shared" si="222"/>
        <v>2307.2551674513043</v>
      </c>
      <c r="S687">
        <f t="shared" si="223"/>
        <v>2208.5193173441817</v>
      </c>
      <c r="T687" s="5">
        <f t="shared" si="210"/>
        <v>0</v>
      </c>
      <c r="U687" s="6">
        <f>+S687+SUM($D$17:$E$17)-SUM($Q$27:Q687)</f>
        <v>6655.6446331336547</v>
      </c>
      <c r="V687" s="10">
        <f t="shared" si="211"/>
        <v>-1.1391846847086384E-3</v>
      </c>
      <c r="W687" s="10">
        <f>+S687/SUM(Q$27:Q687)-1</f>
        <v>2.5846666107302685E-2</v>
      </c>
      <c r="X687">
        <v>3.5529999999999999</v>
      </c>
      <c r="AC687">
        <f t="shared" si="224"/>
        <v>4726.7147907847739</v>
      </c>
      <c r="AD687">
        <f t="shared" si="225"/>
        <v>4625.2036033521017</v>
      </c>
      <c r="AE687" s="5">
        <f t="shared" si="212"/>
        <v>0</v>
      </c>
      <c r="AF687" s="6">
        <f>+AD687+SUM($D$18:$E$18)-SUM($AB$27:AB687)</f>
        <v>12629.79697177315</v>
      </c>
      <c r="AG687" s="10">
        <f t="shared" si="213"/>
        <v>2.7907012116228369E-3</v>
      </c>
      <c r="AH687" s="10">
        <f>+AD687/SUM(AB$27:AB687)-1</f>
        <v>0.19347568992203135</v>
      </c>
      <c r="AI687" s="6">
        <f t="shared" si="214"/>
        <v>0</v>
      </c>
      <c r="AL687" s="6">
        <f t="shared" si="215"/>
        <v>0</v>
      </c>
      <c r="AM687" s="6">
        <f t="shared" si="216"/>
        <v>9747.201365474566</v>
      </c>
      <c r="AN687" s="6">
        <f t="shared" si="217"/>
        <v>9489.5111409165111</v>
      </c>
      <c r="AO687" s="5">
        <f t="shared" si="218"/>
        <v>0</v>
      </c>
      <c r="AP687" s="6">
        <f>+AN687+SUM($D$16:$E$18)-SUM($AL$27:AL687)</f>
        <v>27277.625404074402</v>
      </c>
      <c r="AQ687" s="10">
        <f t="shared" si="226"/>
        <v>7.067996844849489E-4</v>
      </c>
      <c r="AR687" s="10">
        <f>+AN687/SUM(AL$27:AL687)-1</f>
        <v>0.10190862151362201</v>
      </c>
    </row>
    <row r="688" spans="1:44" x14ac:dyDescent="0.25">
      <c r="A688" s="1">
        <v>41173</v>
      </c>
      <c r="B688">
        <v>8.0489999999999995</v>
      </c>
      <c r="G688">
        <f t="shared" si="219"/>
        <v>2727.1228267810429</v>
      </c>
      <c r="H688">
        <f t="shared" si="220"/>
        <v>2669.3855375315447</v>
      </c>
      <c r="I688" s="5">
        <f t="shared" si="209"/>
        <v>0</v>
      </c>
      <c r="J688" s="6">
        <f>+H688+SUM($D$16:$E$16)-SUM($F$27:F688)</f>
        <v>8005.7811164789118</v>
      </c>
      <c r="K688" s="10">
        <f t="shared" si="221"/>
        <v>1.7013269030092815E-3</v>
      </c>
      <c r="L688" s="10">
        <f>+H688/SUM(F$27:F688)-1</f>
        <v>3.3202109339928176E-2</v>
      </c>
      <c r="M688">
        <v>6.14</v>
      </c>
      <c r="R688">
        <f t="shared" si="222"/>
        <v>2318.5837525615393</v>
      </c>
      <c r="S688">
        <f t="shared" si="223"/>
        <v>2219.3631110463621</v>
      </c>
      <c r="T688" s="5">
        <f t="shared" si="210"/>
        <v>0</v>
      </c>
      <c r="U688" s="6">
        <f>+S688+SUM($D$17:$E$17)-SUM($Q$27:Q688)</f>
        <v>6666.4884268358337</v>
      </c>
      <c r="V688" s="10">
        <f t="shared" si="211"/>
        <v>1.6292627235827695E-3</v>
      </c>
      <c r="W688" s="10">
        <f>+S688/SUM(Q$27:Q688)-1</f>
        <v>3.0883556448254801E-2</v>
      </c>
      <c r="X688">
        <v>3.5579999999999998</v>
      </c>
      <c r="AC688">
        <f t="shared" si="224"/>
        <v>4733.3665143856524</v>
      </c>
      <c r="AD688">
        <f t="shared" si="225"/>
        <v>4631.7124741702155</v>
      </c>
      <c r="AE688" s="5">
        <f t="shared" si="212"/>
        <v>0</v>
      </c>
      <c r="AF688" s="6">
        <f>+AD688+SUM($D$18:$E$18)-SUM($AB$27:AB688)</f>
        <v>12636.305842591264</v>
      </c>
      <c r="AG688" s="10">
        <f t="shared" si="213"/>
        <v>5.1535830961180196E-4</v>
      </c>
      <c r="AH688" s="10">
        <f>+AD688/SUM(AB$27:AB688)-1</f>
        <v>0.19515522227486271</v>
      </c>
      <c r="AI688" s="6">
        <f t="shared" si="214"/>
        <v>0</v>
      </c>
      <c r="AL688" s="6">
        <f t="shared" si="215"/>
        <v>0</v>
      </c>
      <c r="AM688" s="6">
        <f t="shared" si="216"/>
        <v>9779.0730937282351</v>
      </c>
      <c r="AN688" s="6">
        <f t="shared" si="217"/>
        <v>9520.4611227481219</v>
      </c>
      <c r="AO688" s="5">
        <f t="shared" si="218"/>
        <v>0</v>
      </c>
      <c r="AP688" s="6">
        <f>+AN688+SUM($D$16:$E$18)-SUM($AL$27:AL688)</f>
        <v>27308.575385906013</v>
      </c>
      <c r="AQ688" s="10">
        <f t="shared" si="226"/>
        <v>1.1346288899101165E-3</v>
      </c>
      <c r="AR688" s="10">
        <f>+AN688/SUM(AL$27:AL688)-1</f>
        <v>0.10550248966020059</v>
      </c>
    </row>
    <row r="689" spans="1:44" x14ac:dyDescent="0.25">
      <c r="A689" s="1">
        <v>41176</v>
      </c>
      <c r="B689">
        <v>8.07</v>
      </c>
      <c r="G689">
        <f t="shared" si="219"/>
        <v>2734.2379441077173</v>
      </c>
      <c r="H689">
        <f t="shared" si="220"/>
        <v>2676.3500171300243</v>
      </c>
      <c r="I689" s="5">
        <f t="shared" si="209"/>
        <v>0</v>
      </c>
      <c r="J689" s="6">
        <f>+H689+SUM($D$16:$E$16)-SUM($F$27:F689)</f>
        <v>8012.7455960773905</v>
      </c>
      <c r="K689" s="10">
        <f t="shared" si="221"/>
        <v>8.6993130303580912E-4</v>
      </c>
      <c r="L689" s="10">
        <f>+H689/SUM(F$27:F689)-1</f>
        <v>3.589775405307738E-2</v>
      </c>
      <c r="M689">
        <v>6.1130000000000004</v>
      </c>
      <c r="R689">
        <f t="shared" si="222"/>
        <v>2308.3880259623274</v>
      </c>
      <c r="S689">
        <f t="shared" si="223"/>
        <v>2209.6036967143996</v>
      </c>
      <c r="T689" s="5">
        <f t="shared" si="210"/>
        <v>0</v>
      </c>
      <c r="U689" s="6">
        <f>+S689+SUM($D$17:$E$17)-SUM($Q$27:Q689)</f>
        <v>6656.7290125038717</v>
      </c>
      <c r="V689" s="10">
        <f t="shared" si="211"/>
        <v>-1.4639512899587981E-3</v>
      </c>
      <c r="W689" s="10">
        <f>+S689/SUM(Q$27:Q689)-1</f>
        <v>2.6350355141397941E-2</v>
      </c>
      <c r="X689">
        <v>3.5750000000000002</v>
      </c>
      <c r="AC689">
        <f t="shared" si="224"/>
        <v>4755.982374628642</v>
      </c>
      <c r="AD689">
        <f t="shared" si="225"/>
        <v>4653.8426349518049</v>
      </c>
      <c r="AE689" s="5">
        <f t="shared" si="212"/>
        <v>0</v>
      </c>
      <c r="AF689" s="6">
        <f>+AD689+SUM($D$18:$E$18)-SUM($AB$27:AB689)</f>
        <v>12658.436003372855</v>
      </c>
      <c r="AG689" s="10">
        <f t="shared" si="213"/>
        <v>1.7513156975830224E-3</v>
      </c>
      <c r="AH689" s="10">
        <f>+AD689/SUM(AB$27:AB689)-1</f>
        <v>0.20086563227448972</v>
      </c>
      <c r="AI689" s="6">
        <f t="shared" si="214"/>
        <v>0</v>
      </c>
      <c r="AL689" s="6">
        <f t="shared" si="215"/>
        <v>0</v>
      </c>
      <c r="AM689" s="6">
        <f t="shared" si="216"/>
        <v>9798.6083446986868</v>
      </c>
      <c r="AN689" s="6">
        <f t="shared" si="217"/>
        <v>9539.7963487962297</v>
      </c>
      <c r="AO689" s="5">
        <f t="shared" si="218"/>
        <v>0</v>
      </c>
      <c r="AP689" s="6">
        <f>+AN689+SUM($D$16:$E$18)-SUM($AL$27:AL689)</f>
        <v>27327.910611954117</v>
      </c>
      <c r="AQ689" s="10">
        <f t="shared" si="226"/>
        <v>7.0802763508792665E-4</v>
      </c>
      <c r="AR689" s="10">
        <f>+AN689/SUM(AL$27:AL689)-1</f>
        <v>0.10774766878112074</v>
      </c>
    </row>
    <row r="690" spans="1:44" x14ac:dyDescent="0.25">
      <c r="A690" s="1">
        <v>41177</v>
      </c>
      <c r="B690">
        <v>8.0239999999999991</v>
      </c>
      <c r="G690">
        <f t="shared" si="219"/>
        <v>2718.6524490111919</v>
      </c>
      <c r="H690">
        <f t="shared" si="220"/>
        <v>2661.094490390497</v>
      </c>
      <c r="I690" s="5">
        <f t="shared" si="209"/>
        <v>0</v>
      </c>
      <c r="J690" s="6">
        <f>+H690+SUM($D$16:$E$16)-SUM($F$27:F690)</f>
        <v>7997.4900693378631</v>
      </c>
      <c r="K690" s="10">
        <f t="shared" si="221"/>
        <v>-1.9039075378850523E-3</v>
      </c>
      <c r="L690" s="10">
        <f>+H690/SUM(F$27:F690)-1</f>
        <v>2.9993008490940776E-2</v>
      </c>
      <c r="M690">
        <v>6.1379999999999999</v>
      </c>
      <c r="R690">
        <f t="shared" si="222"/>
        <v>2317.8285135541905</v>
      </c>
      <c r="S690">
        <f t="shared" si="223"/>
        <v>2218.6401914662169</v>
      </c>
      <c r="T690" s="5">
        <f t="shared" si="210"/>
        <v>0</v>
      </c>
      <c r="U690" s="6">
        <f>+S690+SUM($D$17:$E$17)-SUM($Q$27:Q690)</f>
        <v>6665.765507255689</v>
      </c>
      <c r="V690" s="10">
        <f t="shared" si="211"/>
        <v>1.3574977642687447E-3</v>
      </c>
      <c r="W690" s="10">
        <f>+S690/SUM(Q$27:Q690)-1</f>
        <v>3.0547763758858038E-2</v>
      </c>
      <c r="X690">
        <v>3.5670000000000002</v>
      </c>
      <c r="AC690">
        <f t="shared" si="224"/>
        <v>4745.3396168672352</v>
      </c>
      <c r="AD690">
        <f t="shared" si="225"/>
        <v>4643.4284416428218</v>
      </c>
      <c r="AE690" s="5">
        <f t="shared" si="212"/>
        <v>0</v>
      </c>
      <c r="AF690" s="6">
        <f>+AD690+SUM($D$18:$E$18)-SUM($AB$27:AB690)</f>
        <v>12648.02181006387</v>
      </c>
      <c r="AG690" s="10">
        <f t="shared" si="213"/>
        <v>-8.227077425845275E-4</v>
      </c>
      <c r="AH690" s="10">
        <f>+AD690/SUM(AB$27:AB690)-1</f>
        <v>0.19817838050995928</v>
      </c>
      <c r="AI690" s="6">
        <f t="shared" si="214"/>
        <v>0</v>
      </c>
      <c r="AL690" s="6">
        <f t="shared" si="215"/>
        <v>0</v>
      </c>
      <c r="AM690" s="6">
        <f t="shared" si="216"/>
        <v>9781.8205794326168</v>
      </c>
      <c r="AN690" s="6">
        <f t="shared" si="217"/>
        <v>9523.1631234995366</v>
      </c>
      <c r="AO690" s="5">
        <f t="shared" si="218"/>
        <v>0</v>
      </c>
      <c r="AP690" s="6">
        <f>+AN690+SUM($D$16:$E$18)-SUM($AL$27:AL690)</f>
        <v>27311.277386657428</v>
      </c>
      <c r="AQ690" s="10">
        <f t="shared" si="226"/>
        <v>-6.0865338491755683E-4</v>
      </c>
      <c r="AR690" s="10">
        <f>+AN690/SUM(AL$27:AL690)-1</f>
        <v>0.10581624216853402</v>
      </c>
    </row>
    <row r="691" spans="1:44" x14ac:dyDescent="0.25">
      <c r="A691" s="1">
        <v>41178</v>
      </c>
      <c r="B691">
        <v>8.0120000000000005</v>
      </c>
      <c r="G691">
        <f t="shared" si="219"/>
        <v>2714.586667681664</v>
      </c>
      <c r="H691">
        <f t="shared" si="220"/>
        <v>2657.114787762795</v>
      </c>
      <c r="I691" s="5">
        <f t="shared" si="209"/>
        <v>0</v>
      </c>
      <c r="J691" s="6">
        <f>+H691+SUM($D$16:$E$16)-SUM($F$27:F691)</f>
        <v>7993.5103667101621</v>
      </c>
      <c r="K691" s="10">
        <f t="shared" si="221"/>
        <v>-4.9761895209587959E-4</v>
      </c>
      <c r="L691" s="10">
        <f>+H691/SUM(F$27:F691)-1</f>
        <v>2.8452640083427072E-2</v>
      </c>
      <c r="M691">
        <v>6.0220000000000002</v>
      </c>
      <c r="R691">
        <f t="shared" si="222"/>
        <v>2274.0246511279465</v>
      </c>
      <c r="S691">
        <f t="shared" si="223"/>
        <v>2176.7108558177842</v>
      </c>
      <c r="T691" s="5">
        <f t="shared" si="210"/>
        <v>0</v>
      </c>
      <c r="U691" s="6">
        <f>+S691+SUM($D$17:$E$17)-SUM($Q$27:Q691)</f>
        <v>6623.8361716072568</v>
      </c>
      <c r="V691" s="10">
        <f t="shared" si="211"/>
        <v>-6.2902506250470669E-3</v>
      </c>
      <c r="W691" s="10">
        <f>+S691/SUM(Q$27:Q691)-1</f>
        <v>1.1071787773842434E-2</v>
      </c>
      <c r="X691">
        <v>3.569</v>
      </c>
      <c r="AC691">
        <f t="shared" si="224"/>
        <v>4748.0003063075865</v>
      </c>
      <c r="AD691">
        <f t="shared" si="225"/>
        <v>4646.0319899700671</v>
      </c>
      <c r="AE691" s="5">
        <f t="shared" si="212"/>
        <v>0</v>
      </c>
      <c r="AF691" s="6">
        <f>+AD691+SUM($D$18:$E$18)-SUM($AB$27:AB691)</f>
        <v>12650.625358391117</v>
      </c>
      <c r="AG691" s="10">
        <f t="shared" si="213"/>
        <v>2.058462869802824E-4</v>
      </c>
      <c r="AH691" s="10">
        <f>+AD691/SUM(AB$27:AB691)-1</f>
        <v>0.19885019345109178</v>
      </c>
      <c r="AI691" s="6">
        <f t="shared" si="214"/>
        <v>0</v>
      </c>
      <c r="AL691" s="6">
        <f t="shared" si="215"/>
        <v>0</v>
      </c>
      <c r="AM691" s="6">
        <f t="shared" si="216"/>
        <v>9736.611625117197</v>
      </c>
      <c r="AN691" s="6">
        <f t="shared" si="217"/>
        <v>9479.8576335506477</v>
      </c>
      <c r="AO691" s="5">
        <f t="shared" si="218"/>
        <v>0</v>
      </c>
      <c r="AP691" s="6">
        <f>+AN691+SUM($D$16:$E$18)-SUM($AL$27:AL691)</f>
        <v>27267.971896708543</v>
      </c>
      <c r="AQ691" s="10">
        <f t="shared" si="226"/>
        <v>-1.5856266748637271E-3</v>
      </c>
      <c r="AR691" s="10">
        <f>+AN691/SUM(AL$27:AL691)-1</f>
        <v>0.10078766988225452</v>
      </c>
    </row>
    <row r="692" spans="1:44" x14ac:dyDescent="0.25">
      <c r="A692" s="1">
        <v>41179</v>
      </c>
      <c r="B692">
        <v>8.0559999999999992</v>
      </c>
      <c r="G692">
        <f t="shared" si="219"/>
        <v>2729.4945325566005</v>
      </c>
      <c r="H692">
        <f t="shared" si="220"/>
        <v>2671.7070307310378</v>
      </c>
      <c r="I692" s="5">
        <f t="shared" si="209"/>
        <v>0</v>
      </c>
      <c r="J692" s="6">
        <f>+H692+SUM($D$16:$E$16)-SUM($F$27:F692)</f>
        <v>8008.1026096784053</v>
      </c>
      <c r="K692" s="10">
        <f t="shared" si="221"/>
        <v>1.8255112333391832E-3</v>
      </c>
      <c r="L692" s="10">
        <f>+H692/SUM(F$27:F692)-1</f>
        <v>3.4100657577644578E-2</v>
      </c>
      <c r="M692">
        <v>6.0389999999999997</v>
      </c>
      <c r="R692">
        <f t="shared" si="222"/>
        <v>2280.4441826904131</v>
      </c>
      <c r="S692">
        <f t="shared" si="223"/>
        <v>2182.8556722490198</v>
      </c>
      <c r="T692" s="5">
        <f t="shared" si="210"/>
        <v>0</v>
      </c>
      <c r="U692" s="6">
        <f>+S692+SUM($D$17:$E$17)-SUM($Q$27:Q692)</f>
        <v>6629.9809880384919</v>
      </c>
      <c r="V692" s="10">
        <f t="shared" si="211"/>
        <v>9.2768242934115897E-4</v>
      </c>
      <c r="W692" s="10">
        <f>+S692/SUM(Q$27:Q692)-1</f>
        <v>1.3926025633715255E-2</v>
      </c>
      <c r="X692">
        <v>3.5790000000000002</v>
      </c>
      <c r="AC692">
        <f t="shared" si="224"/>
        <v>4761.3037535093445</v>
      </c>
      <c r="AD692">
        <f t="shared" si="225"/>
        <v>4659.0497316062956</v>
      </c>
      <c r="AE692" s="5">
        <f t="shared" si="212"/>
        <v>0</v>
      </c>
      <c r="AF692" s="6">
        <f>+AD692+SUM($D$18:$E$18)-SUM($AB$27:AB692)</f>
        <v>12663.643100027348</v>
      </c>
      <c r="AG692" s="10">
        <f t="shared" si="213"/>
        <v>1.0290196150339881E-3</v>
      </c>
      <c r="AH692" s="10">
        <f>+AD692/SUM(AB$27:AB692)-1</f>
        <v>0.2022092581567545</v>
      </c>
      <c r="AI692" s="6">
        <f t="shared" si="214"/>
        <v>0</v>
      </c>
      <c r="AL692" s="6">
        <f t="shared" si="215"/>
        <v>0</v>
      </c>
      <c r="AM692" s="6">
        <f t="shared" si="216"/>
        <v>9771.242468756358</v>
      </c>
      <c r="AN692" s="6">
        <f t="shared" si="217"/>
        <v>9513.6124345863536</v>
      </c>
      <c r="AO692" s="5">
        <f t="shared" si="218"/>
        <v>0</v>
      </c>
      <c r="AP692" s="6">
        <f>+AN692+SUM($D$16:$E$18)-SUM($AL$27:AL692)</f>
        <v>27301.726697744241</v>
      </c>
      <c r="AQ692" s="10">
        <f t="shared" si="226"/>
        <v>1.2378918814923701E-3</v>
      </c>
      <c r="AR692" s="10">
        <f>+AN692/SUM(AL$27:AL692)-1</f>
        <v>0.10470722967057133</v>
      </c>
    </row>
    <row r="693" spans="1:44" x14ac:dyDescent="0.25">
      <c r="A693" s="1">
        <v>41180</v>
      </c>
      <c r="B693">
        <v>8.0850000000000009</v>
      </c>
      <c r="G693">
        <f t="shared" si="219"/>
        <v>2739.3201707696276</v>
      </c>
      <c r="H693">
        <f t="shared" si="220"/>
        <v>2681.3246454146529</v>
      </c>
      <c r="I693" s="5">
        <f t="shared" si="209"/>
        <v>0</v>
      </c>
      <c r="J693" s="6">
        <f>+H693+SUM($D$16:$E$16)-SUM($F$27:F693)</f>
        <v>8017.7202243620204</v>
      </c>
      <c r="K693" s="10">
        <f t="shared" si="221"/>
        <v>1.2009854459147373E-3</v>
      </c>
      <c r="L693" s="10">
        <f>+H693/SUM(F$27:F693)-1</f>
        <v>3.7823214562469953E-2</v>
      </c>
      <c r="M693">
        <v>5.9720000000000004</v>
      </c>
      <c r="R693">
        <f t="shared" si="222"/>
        <v>2255.1436759442204</v>
      </c>
      <c r="S693">
        <f t="shared" si="223"/>
        <v>2158.6378663141491</v>
      </c>
      <c r="T693" s="5">
        <f t="shared" si="210"/>
        <v>0</v>
      </c>
      <c r="U693" s="6">
        <f>+S693+SUM($D$17:$E$17)-SUM($Q$27:Q693)</f>
        <v>6605.7631821036221</v>
      </c>
      <c r="V693" s="10">
        <f t="shared" si="211"/>
        <v>-3.6527715507121972E-3</v>
      </c>
      <c r="W693" s="10">
        <f>+S693/SUM(Q$27:Q693)-1</f>
        <v>2.6769705389215748E-3</v>
      </c>
      <c r="X693">
        <v>3.5579999999999998</v>
      </c>
      <c r="AC693">
        <f t="shared" si="224"/>
        <v>4733.3665143856515</v>
      </c>
      <c r="AD693">
        <f t="shared" si="225"/>
        <v>4631.7124741702146</v>
      </c>
      <c r="AE693" s="5">
        <f t="shared" si="212"/>
        <v>0</v>
      </c>
      <c r="AF693" s="6">
        <f>+AD693+SUM($D$18:$E$18)-SUM($AB$27:AB693)</f>
        <v>12636.305842591264</v>
      </c>
      <c r="AG693" s="10">
        <f t="shared" si="213"/>
        <v>-2.1587198265264895E-3</v>
      </c>
      <c r="AH693" s="10">
        <f>+AD693/SUM(AB$27:AB693)-1</f>
        <v>0.19515522227486226</v>
      </c>
      <c r="AI693" s="6">
        <f t="shared" si="214"/>
        <v>0</v>
      </c>
      <c r="AL693" s="6">
        <f t="shared" si="215"/>
        <v>0</v>
      </c>
      <c r="AM693" s="6">
        <f t="shared" si="216"/>
        <v>9727.830361099499</v>
      </c>
      <c r="AN693" s="6">
        <f t="shared" si="217"/>
        <v>9471.6749858990152</v>
      </c>
      <c r="AO693" s="5">
        <f t="shared" si="218"/>
        <v>0</v>
      </c>
      <c r="AP693" s="6">
        <f>+AN693+SUM($D$16:$E$18)-SUM($AL$27:AL693)</f>
        <v>27259.789249056907</v>
      </c>
      <c r="AQ693" s="10">
        <f t="shared" si="226"/>
        <v>-1.5360731264957295E-3</v>
      </c>
      <c r="AR693" s="10">
        <f>+AN693/SUM(AL$27:AL693)-1</f>
        <v>9.9837512402037865E-2</v>
      </c>
    </row>
    <row r="694" spans="1:44" x14ac:dyDescent="0.25">
      <c r="A694" s="1">
        <v>41183</v>
      </c>
      <c r="B694">
        <v>8.08</v>
      </c>
      <c r="G694">
        <f t="shared" si="219"/>
        <v>2737.6260952156572</v>
      </c>
      <c r="H694">
        <f t="shared" si="220"/>
        <v>2679.666435986443</v>
      </c>
      <c r="I694" s="5">
        <f t="shared" si="209"/>
        <v>0</v>
      </c>
      <c r="J694" s="6">
        <f>+H694+SUM($D$16:$E$16)-SUM($F$27:F694)</f>
        <v>8016.0620149338092</v>
      </c>
      <c r="K694" s="10">
        <f t="shared" si="221"/>
        <v>-2.0681807069955482E-4</v>
      </c>
      <c r="L694" s="10">
        <f>+H694/SUM(F$27:F694)-1</f>
        <v>3.7181394392672207E-2</v>
      </c>
      <c r="M694">
        <v>6.0620000000000003</v>
      </c>
      <c r="R694">
        <f t="shared" si="222"/>
        <v>2289.1294312749269</v>
      </c>
      <c r="S694">
        <f t="shared" si="223"/>
        <v>2191.1692474206916</v>
      </c>
      <c r="T694" s="5">
        <f t="shared" si="210"/>
        <v>0</v>
      </c>
      <c r="U694" s="6">
        <f>+S694+SUM($D$17:$E$17)-SUM($Q$27:Q694)</f>
        <v>6638.2945632101646</v>
      </c>
      <c r="V694" s="10">
        <f t="shared" si="211"/>
        <v>4.9246968457297147E-3</v>
      </c>
      <c r="W694" s="10">
        <f>+S694/SUM(Q$27:Q694)-1</f>
        <v>1.7787641561778589E-2</v>
      </c>
      <c r="X694">
        <v>3.5710000000000002</v>
      </c>
      <c r="AC694">
        <f t="shared" si="224"/>
        <v>4750.6609957479377</v>
      </c>
      <c r="AD694">
        <f t="shared" si="225"/>
        <v>4648.6355382973125</v>
      </c>
      <c r="AE694" s="5">
        <f t="shared" si="212"/>
        <v>0</v>
      </c>
      <c r="AF694" s="6">
        <f>+AD694+SUM($D$18:$E$18)-SUM($AB$27:AB694)</f>
        <v>12653.228906718363</v>
      </c>
      <c r="AG694" s="10">
        <f t="shared" si="213"/>
        <v>1.3392414157988863E-3</v>
      </c>
      <c r="AH694" s="10">
        <f>+AD694/SUM(AB$27:AB694)-1</f>
        <v>0.19952200639222428</v>
      </c>
      <c r="AI694" s="6">
        <f t="shared" si="214"/>
        <v>0</v>
      </c>
      <c r="AL694" s="6">
        <f t="shared" si="215"/>
        <v>0</v>
      </c>
      <c r="AM694" s="6">
        <f t="shared" si="216"/>
        <v>9777.4165222385218</v>
      </c>
      <c r="AN694" s="6">
        <f t="shared" si="217"/>
        <v>9519.4712217044471</v>
      </c>
      <c r="AO694" s="5">
        <f t="shared" si="218"/>
        <v>0</v>
      </c>
      <c r="AP694" s="6">
        <f>+AN694+SUM($D$16:$E$18)-SUM($AL$27:AL694)</f>
        <v>27307.585484862335</v>
      </c>
      <c r="AQ694" s="10">
        <f t="shared" si="226"/>
        <v>1.7533604302197858E-3</v>
      </c>
      <c r="AR694" s="10">
        <f>+AN694/SUM(AL$27:AL694)-1</f>
        <v>0.10538754375010329</v>
      </c>
    </row>
    <row r="695" spans="1:44" x14ac:dyDescent="0.25">
      <c r="A695" s="1">
        <v>41184</v>
      </c>
      <c r="B695">
        <v>8.0739999999999998</v>
      </c>
      <c r="G695">
        <f t="shared" si="219"/>
        <v>2735.593204550893</v>
      </c>
      <c r="H695">
        <f t="shared" si="220"/>
        <v>2677.6765846725916</v>
      </c>
      <c r="I695" s="5">
        <f t="shared" si="209"/>
        <v>0</v>
      </c>
      <c r="J695" s="6">
        <f>+H695+SUM($D$16:$E$16)-SUM($F$27:F695)</f>
        <v>8014.0721636199587</v>
      </c>
      <c r="K695" s="10">
        <f t="shared" si="221"/>
        <v>-2.4823302391419055E-4</v>
      </c>
      <c r="L695" s="10">
        <f>+H695/SUM(F$27:F695)-1</f>
        <v>3.6411210188915355E-2</v>
      </c>
      <c r="M695">
        <v>6.0529999999999999</v>
      </c>
      <c r="R695">
        <f t="shared" si="222"/>
        <v>2285.730855741856</v>
      </c>
      <c r="S695">
        <f t="shared" si="223"/>
        <v>2187.916109310037</v>
      </c>
      <c r="T695" s="5">
        <f t="shared" si="210"/>
        <v>0</v>
      </c>
      <c r="U695" s="6">
        <f>+S695+SUM($D$17:$E$17)-SUM($Q$27:Q695)</f>
        <v>6635.04142509951</v>
      </c>
      <c r="V695" s="10">
        <f t="shared" si="211"/>
        <v>-4.9005630582943382E-4</v>
      </c>
      <c r="W695" s="10">
        <f>+S695/SUM(Q$27:Q695)-1</f>
        <v>1.6276574459492821E-2</v>
      </c>
      <c r="X695">
        <v>3.569</v>
      </c>
      <c r="AC695">
        <f t="shared" si="224"/>
        <v>4748.0003063075856</v>
      </c>
      <c r="AD695">
        <f t="shared" si="225"/>
        <v>4646.0319899700662</v>
      </c>
      <c r="AE695" s="5">
        <f t="shared" si="212"/>
        <v>0</v>
      </c>
      <c r="AF695" s="6">
        <f>+AD695+SUM($D$18:$E$18)-SUM($AB$27:AB695)</f>
        <v>12650.625358391117</v>
      </c>
      <c r="AG695" s="10">
        <f t="shared" si="213"/>
        <v>-2.0576157646712279E-4</v>
      </c>
      <c r="AH695" s="10">
        <f>+AD695/SUM(AB$27:AB695)-1</f>
        <v>0.19885019345109156</v>
      </c>
      <c r="AI695" s="6">
        <f t="shared" si="214"/>
        <v>0</v>
      </c>
      <c r="AL695" s="6">
        <f t="shared" si="215"/>
        <v>0</v>
      </c>
      <c r="AM695" s="6">
        <f t="shared" si="216"/>
        <v>9769.3243666003345</v>
      </c>
      <c r="AN695" s="6">
        <f t="shared" si="217"/>
        <v>9511.6246839526939</v>
      </c>
      <c r="AO695" s="5">
        <f t="shared" si="218"/>
        <v>0</v>
      </c>
      <c r="AP695" s="6">
        <f>+AN695+SUM($D$16:$E$18)-SUM($AL$27:AL695)</f>
        <v>27299.738947110585</v>
      </c>
      <c r="AQ695" s="10">
        <f t="shared" si="226"/>
        <v>-2.8733912619627322E-4</v>
      </c>
      <c r="AR695" s="10">
        <f>+AN695/SUM(AL$27:AL695)-1</f>
        <v>0.10447641487641368</v>
      </c>
    </row>
    <row r="696" spans="1:44" x14ac:dyDescent="0.25">
      <c r="A696" s="1">
        <v>41185</v>
      </c>
      <c r="B696">
        <v>8.0670000000000002</v>
      </c>
      <c r="G696">
        <f t="shared" si="219"/>
        <v>2733.221498775335</v>
      </c>
      <c r="H696">
        <f t="shared" si="220"/>
        <v>2675.3550914730986</v>
      </c>
      <c r="I696" s="5">
        <f t="shared" si="209"/>
        <v>0</v>
      </c>
      <c r="J696" s="6">
        <f>+H696+SUM($D$16:$E$16)-SUM($F$27:F696)</f>
        <v>8011.7506704204652</v>
      </c>
      <c r="K696" s="10">
        <f t="shared" si="221"/>
        <v>-2.8967710198968266E-4</v>
      </c>
      <c r="L696" s="10">
        <f>+H696/SUM(F$27:F696)-1</f>
        <v>3.5512661951198954E-2</v>
      </c>
      <c r="M696">
        <v>6.0519999999999996</v>
      </c>
      <c r="R696">
        <f t="shared" si="222"/>
        <v>2285.3532362381811</v>
      </c>
      <c r="S696">
        <f t="shared" si="223"/>
        <v>2187.5546495199642</v>
      </c>
      <c r="T696" s="5">
        <f t="shared" si="210"/>
        <v>0</v>
      </c>
      <c r="U696" s="6">
        <f>+S696+SUM($D$17:$E$17)-SUM($Q$27:Q696)</f>
        <v>6634.6799653094358</v>
      </c>
      <c r="V696" s="10">
        <f t="shared" si="211"/>
        <v>-5.4477397640195768E-5</v>
      </c>
      <c r="W696" s="10">
        <f>+S696/SUM(Q$27:Q696)-1</f>
        <v>1.6108678114794328E-2</v>
      </c>
      <c r="X696">
        <v>3.5819999999999999</v>
      </c>
      <c r="AC696">
        <f t="shared" si="224"/>
        <v>4765.2947876698718</v>
      </c>
      <c r="AD696">
        <f t="shared" si="225"/>
        <v>4662.9550540971641</v>
      </c>
      <c r="AE696" s="5">
        <f t="shared" si="212"/>
        <v>0</v>
      </c>
      <c r="AF696" s="6">
        <f>+AD696+SUM($D$18:$E$18)-SUM($AB$27:AB696)</f>
        <v>12667.548422518215</v>
      </c>
      <c r="AG696" s="10">
        <f t="shared" si="213"/>
        <v>1.3377254995441401E-3</v>
      </c>
      <c r="AH696" s="10">
        <f>+AD696/SUM(AB$27:AB696)-1</f>
        <v>0.20321697756845336</v>
      </c>
      <c r="AI696" s="6">
        <f t="shared" si="214"/>
        <v>0</v>
      </c>
      <c r="AL696" s="6">
        <f t="shared" si="215"/>
        <v>0</v>
      </c>
      <c r="AM696" s="6">
        <f t="shared" si="216"/>
        <v>9783.8695226833879</v>
      </c>
      <c r="AN696" s="6">
        <f t="shared" si="217"/>
        <v>9525.8647950902268</v>
      </c>
      <c r="AO696" s="5">
        <f t="shared" si="218"/>
        <v>0</v>
      </c>
      <c r="AP696" s="6">
        <f>+AN696+SUM($D$16:$E$18)-SUM($AL$27:AL696)</f>
        <v>27313.979058248115</v>
      </c>
      <c r="AQ696" s="10">
        <f t="shared" si="226"/>
        <v>5.2162078051809502E-4</v>
      </c>
      <c r="AR696" s="10">
        <f>+AN696/SUM(AL$27:AL696)-1</f>
        <v>0.10612995645518919</v>
      </c>
    </row>
    <row r="697" spans="1:44" x14ac:dyDescent="0.25">
      <c r="A697" s="1">
        <v>41186</v>
      </c>
      <c r="B697">
        <v>8.0289999999999999</v>
      </c>
      <c r="G697">
        <f t="shared" si="219"/>
        <v>2720.3465245651623</v>
      </c>
      <c r="H697">
        <f t="shared" si="220"/>
        <v>2662.7526998187068</v>
      </c>
      <c r="I697" s="5">
        <f t="shared" si="209"/>
        <v>0</v>
      </c>
      <c r="J697" s="6">
        <f>+H697+SUM($D$16:$E$16)-SUM($F$27:F697)</f>
        <v>7999.1482787660725</v>
      </c>
      <c r="K697" s="10">
        <f t="shared" si="221"/>
        <v>-1.572988498122041E-3</v>
      </c>
      <c r="L697" s="10">
        <f>+H697/SUM(F$27:F697)-1</f>
        <v>3.06348286607383E-2</v>
      </c>
      <c r="M697">
        <v>6.0510000000000002</v>
      </c>
      <c r="R697">
        <f t="shared" si="222"/>
        <v>2284.9756167345067</v>
      </c>
      <c r="S697">
        <f t="shared" si="223"/>
        <v>2187.1931897298919</v>
      </c>
      <c r="T697" s="5">
        <f t="shared" si="210"/>
        <v>0</v>
      </c>
      <c r="U697" s="6">
        <f>+S697+SUM($D$17:$E$17)-SUM($Q$27:Q697)</f>
        <v>6634.3185055193653</v>
      </c>
      <c r="V697" s="10">
        <f t="shared" si="211"/>
        <v>-5.4480365588194246E-5</v>
      </c>
      <c r="W697" s="10">
        <f>+S697/SUM(Q$27:Q697)-1</f>
        <v>1.5940781770096057E-2</v>
      </c>
      <c r="X697">
        <v>3.5750000000000002</v>
      </c>
      <c r="AC697">
        <f t="shared" si="224"/>
        <v>4755.9823746286411</v>
      </c>
      <c r="AD697">
        <f t="shared" si="225"/>
        <v>4653.842634951804</v>
      </c>
      <c r="AE697" s="5">
        <f t="shared" si="212"/>
        <v>0</v>
      </c>
      <c r="AF697" s="6">
        <f>+AD697+SUM($D$18:$E$18)-SUM($AB$27:AB697)</f>
        <v>12658.436003372855</v>
      </c>
      <c r="AG697" s="10">
        <f t="shared" si="213"/>
        <v>-7.1935143576495886E-4</v>
      </c>
      <c r="AH697" s="10">
        <f>+AD697/SUM(AB$27:AB697)-1</f>
        <v>0.2008656322744895</v>
      </c>
      <c r="AI697" s="6">
        <f t="shared" si="214"/>
        <v>0</v>
      </c>
      <c r="AL697" s="6">
        <f t="shared" si="215"/>
        <v>0</v>
      </c>
      <c r="AM697" s="6">
        <f t="shared" si="216"/>
        <v>9761.3045159283101</v>
      </c>
      <c r="AN697" s="6">
        <f t="shared" si="217"/>
        <v>9503.7885245004036</v>
      </c>
      <c r="AO697" s="5">
        <f t="shared" si="218"/>
        <v>0</v>
      </c>
      <c r="AP697" s="6">
        <f>+AN697+SUM($D$16:$E$18)-SUM($AL$27:AL697)</f>
        <v>27291.902787658291</v>
      </c>
      <c r="AQ697" s="10">
        <f t="shared" si="226"/>
        <v>-8.0824073792928885E-4</v>
      </c>
      <c r="AR697" s="10">
        <f>+AN697/SUM(AL$27:AL697)-1</f>
        <v>0.10356649111618932</v>
      </c>
    </row>
    <row r="698" spans="1:44" x14ac:dyDescent="0.25">
      <c r="A698" s="1">
        <v>41187</v>
      </c>
      <c r="B698">
        <v>8.0280000000000005</v>
      </c>
      <c r="G698">
        <f t="shared" si="219"/>
        <v>2720.0077094543685</v>
      </c>
      <c r="H698">
        <f t="shared" si="220"/>
        <v>2662.4210579330652</v>
      </c>
      <c r="I698" s="5">
        <f t="shared" si="209"/>
        <v>0</v>
      </c>
      <c r="J698" s="6">
        <f>+H698+SUM($D$16:$E$16)-SUM($F$27:F698)</f>
        <v>7998.8166368804314</v>
      </c>
      <c r="K698" s="10">
        <f t="shared" si="221"/>
        <v>-4.1459649713138091E-5</v>
      </c>
      <c r="L698" s="10">
        <f>+H698/SUM(F$27:F698)-1</f>
        <v>3.0506464626778973E-2</v>
      </c>
      <c r="M698">
        <v>6.117</v>
      </c>
      <c r="R698">
        <f t="shared" si="222"/>
        <v>2309.898503977025</v>
      </c>
      <c r="S698">
        <f t="shared" si="223"/>
        <v>2211.0495358746898</v>
      </c>
      <c r="T698" s="5">
        <f t="shared" si="210"/>
        <v>0</v>
      </c>
      <c r="U698" s="6">
        <f>+S698+SUM($D$17:$E$17)-SUM($Q$27:Q698)</f>
        <v>6658.1748516641628</v>
      </c>
      <c r="V698" s="10">
        <f t="shared" si="211"/>
        <v>3.5959000347889347E-3</v>
      </c>
      <c r="W698" s="10">
        <f>+S698/SUM(Q$27:Q698)-1</f>
        <v>2.7021940520191245E-2</v>
      </c>
      <c r="X698">
        <v>3.5779999999999998</v>
      </c>
      <c r="AC698">
        <f t="shared" si="224"/>
        <v>4759.9734087891675</v>
      </c>
      <c r="AD698">
        <f t="shared" si="225"/>
        <v>4657.7479574426716</v>
      </c>
      <c r="AE698" s="5">
        <f t="shared" si="212"/>
        <v>0</v>
      </c>
      <c r="AF698" s="6">
        <f>+AD698+SUM($D$18:$E$18)-SUM($AB$27:AB698)</f>
        <v>12662.341325863723</v>
      </c>
      <c r="AG698" s="10">
        <f t="shared" si="213"/>
        <v>3.0851540346898965E-4</v>
      </c>
      <c r="AH698" s="10">
        <f>+AD698/SUM(AB$27:AB698)-1</f>
        <v>0.20187335168618792</v>
      </c>
      <c r="AI698" s="6">
        <f t="shared" si="214"/>
        <v>0</v>
      </c>
      <c r="AL698" s="6">
        <f t="shared" si="215"/>
        <v>0</v>
      </c>
      <c r="AM698" s="6">
        <f t="shared" si="216"/>
        <v>9789.8796222205601</v>
      </c>
      <c r="AN698" s="6">
        <f t="shared" si="217"/>
        <v>9531.2185512504257</v>
      </c>
      <c r="AO698" s="5">
        <f t="shared" si="218"/>
        <v>0</v>
      </c>
      <c r="AP698" s="6">
        <f>+AN698+SUM($D$16:$E$18)-SUM($AL$27:AL698)</f>
        <v>27319.332814408313</v>
      </c>
      <c r="AQ698" s="10">
        <f t="shared" si="226"/>
        <v>1.0050609868956784E-3</v>
      </c>
      <c r="AR698" s="10">
        <f>+AN698/SUM(AL$27:AL698)-1</f>
        <v>0.10675162705368479</v>
      </c>
    </row>
    <row r="699" spans="1:44" x14ac:dyDescent="0.25">
      <c r="A699" s="1">
        <v>41190</v>
      </c>
      <c r="B699">
        <v>7.9950000000000001</v>
      </c>
      <c r="C699">
        <f>+$C$16</f>
        <v>60</v>
      </c>
      <c r="D699" s="7">
        <f>+$H$16</f>
        <v>0.66694736842105262</v>
      </c>
      <c r="E699" s="7">
        <f>+$J$16</f>
        <v>0.46199999999999997</v>
      </c>
      <c r="F699" s="6">
        <f>+C699-D699-E699</f>
        <v>58.871052631578941</v>
      </c>
      <c r="G699">
        <f t="shared" si="219"/>
        <v>2767.6978634297452</v>
      </c>
      <c r="H699">
        <f t="shared" si="220"/>
        <v>2710.3479283384618</v>
      </c>
      <c r="I699" s="5">
        <f t="shared" si="209"/>
        <v>234180</v>
      </c>
      <c r="J699" s="6">
        <f>+H699+SUM($D$16:$E$16)-SUM($F$27:F699)</f>
        <v>7987.8724546542499</v>
      </c>
      <c r="K699" s="10">
        <f t="shared" si="221"/>
        <v>-1.3682251666728984E-3</v>
      </c>
      <c r="L699" s="10">
        <f>+H699/SUM(F$27:F699)-1</f>
        <v>2.568517866302833E-2</v>
      </c>
      <c r="M699">
        <v>6.0629999999999997</v>
      </c>
      <c r="N699">
        <f>+$C$17</f>
        <v>50</v>
      </c>
      <c r="O699" s="7">
        <f>+$H$17</f>
        <v>0.5557894736842105</v>
      </c>
      <c r="P699" s="7">
        <f>+$J$17</f>
        <v>0.38500000000000001</v>
      </c>
      <c r="Q699" s="6">
        <f>+N699-O699-P699</f>
        <v>49.059210526315795</v>
      </c>
      <c r="R699">
        <f t="shared" si="222"/>
        <v>2339.5070507786008</v>
      </c>
      <c r="S699">
        <f t="shared" si="223"/>
        <v>2240.5899177370798</v>
      </c>
      <c r="T699" s="5">
        <f t="shared" si="210"/>
        <v>195150</v>
      </c>
      <c r="U699" s="6">
        <f>+S699+SUM($D$17:$E$17)-SUM($Q$27:Q699)</f>
        <v>6638.656023000236</v>
      </c>
      <c r="V699" s="10">
        <f t="shared" si="211"/>
        <v>-2.9315584373769132E-3</v>
      </c>
      <c r="W699" s="10">
        <f>+S699/SUM(Q$27:Q699)-1</f>
        <v>1.7555487516057511E-2</v>
      </c>
      <c r="X699">
        <v>3.581</v>
      </c>
      <c r="Y699">
        <f>+$C$18</f>
        <v>90</v>
      </c>
      <c r="Z699" s="7">
        <f>+$H$18</f>
        <v>1.0004210526315789</v>
      </c>
      <c r="AA699" s="7">
        <f>+$J$18</f>
        <v>0.69300000000000006</v>
      </c>
      <c r="AB699" s="6">
        <f>+Y699-Z699-AA699</f>
        <v>88.306578947368422</v>
      </c>
      <c r="AC699">
        <f t="shared" si="224"/>
        <v>4852.2710218970633</v>
      </c>
      <c r="AD699">
        <f t="shared" si="225"/>
        <v>4749.9598588809085</v>
      </c>
      <c r="AE699" s="5">
        <f t="shared" si="212"/>
        <v>351270</v>
      </c>
      <c r="AF699" s="6">
        <f>+AD699+SUM($D$18:$E$18)-SUM($AB$27:AB699)</f>
        <v>12666.246648354592</v>
      </c>
      <c r="AG699" s="10">
        <f t="shared" si="213"/>
        <v>3.0842025107102877E-4</v>
      </c>
      <c r="AH699" s="10">
        <f>+AD699/SUM(AB$27:AB699)-1</f>
        <v>0.19836113426838708</v>
      </c>
      <c r="AI699" s="6">
        <f t="shared" si="214"/>
        <v>200</v>
      </c>
      <c r="AL699" s="6">
        <f t="shared" si="215"/>
        <v>196.23684210526315</v>
      </c>
      <c r="AM699" s="6">
        <f t="shared" si="216"/>
        <v>9959.4759361054093</v>
      </c>
      <c r="AN699" s="6">
        <f t="shared" si="217"/>
        <v>9700.8977049564492</v>
      </c>
      <c r="AO699" s="5">
        <f t="shared" si="218"/>
        <v>780600</v>
      </c>
      <c r="AP699" s="6">
        <f>+AN699+SUM($D$16:$E$18)-SUM($AL$27:AL699)</f>
        <v>27292.775126009077</v>
      </c>
      <c r="AQ699" s="10">
        <f t="shared" si="226"/>
        <v>-9.7212068023966314E-4</v>
      </c>
      <c r="AR699" s="10">
        <f>+AN699/SUM(AL$27:AL699)-1</f>
        <v>0.10135816321890578</v>
      </c>
    </row>
    <row r="700" spans="1:44" x14ac:dyDescent="0.25">
      <c r="A700" s="1">
        <v>41191</v>
      </c>
      <c r="B700">
        <v>8.0280000000000005</v>
      </c>
      <c r="G700">
        <f t="shared" si="219"/>
        <v>2779.1217570499057</v>
      </c>
      <c r="H700">
        <f t="shared" si="220"/>
        <v>2721.5351055286019</v>
      </c>
      <c r="I700" s="5">
        <f t="shared" si="209"/>
        <v>0</v>
      </c>
      <c r="J700" s="6">
        <f>+H700+SUM($D$16:$E$16)-SUM($F$27:F700)</f>
        <v>7999.0596318443886</v>
      </c>
      <c r="K700" s="10">
        <f t="shared" si="221"/>
        <v>1.4005202578841747E-3</v>
      </c>
      <c r="L700" s="10">
        <f>+H700/SUM(F$27:F700)-1</f>
        <v>2.991877602336368E-2</v>
      </c>
      <c r="M700">
        <v>6.032</v>
      </c>
      <c r="R700">
        <f t="shared" si="222"/>
        <v>2327.5451971460529</v>
      </c>
      <c r="S700">
        <f t="shared" si="223"/>
        <v>2229.1338254643024</v>
      </c>
      <c r="T700" s="5">
        <f t="shared" si="210"/>
        <v>0</v>
      </c>
      <c r="U700" s="6">
        <f>+S700+SUM($D$17:$E$17)-SUM($Q$27:Q700)</f>
        <v>6627.1999307274582</v>
      </c>
      <c r="V700" s="10">
        <f t="shared" si="211"/>
        <v>-1.7256643864491661E-3</v>
      </c>
      <c r="W700" s="10">
        <f>+S700/SUM(Q$27:Q700)-1</f>
        <v>1.235274628020111E-2</v>
      </c>
      <c r="X700">
        <v>3.5649999999999999</v>
      </c>
      <c r="AC700">
        <f t="shared" si="224"/>
        <v>4830.590950310816</v>
      </c>
      <c r="AD700">
        <f t="shared" si="225"/>
        <v>4728.7369161995084</v>
      </c>
      <c r="AE700" s="5">
        <f t="shared" si="212"/>
        <v>0</v>
      </c>
      <c r="AF700" s="6">
        <f>+AD700+SUM($D$18:$E$18)-SUM($AB$27:AB700)</f>
        <v>12645.023705673191</v>
      </c>
      <c r="AG700" s="10">
        <f t="shared" si="213"/>
        <v>-1.6755510350145997E-3</v>
      </c>
      <c r="AH700" s="10">
        <f>+AD700/SUM(AB$27:AB700)-1</f>
        <v>0.19300682593320317</v>
      </c>
      <c r="AI700" s="6">
        <f t="shared" si="214"/>
        <v>0</v>
      </c>
      <c r="AL700" s="6">
        <f t="shared" si="215"/>
        <v>0</v>
      </c>
      <c r="AM700" s="6">
        <f t="shared" si="216"/>
        <v>9937.2579045067741</v>
      </c>
      <c r="AN700" s="6">
        <f t="shared" si="217"/>
        <v>9679.4058471924127</v>
      </c>
      <c r="AO700" s="5">
        <f t="shared" si="218"/>
        <v>0</v>
      </c>
      <c r="AP700" s="6">
        <f>+AN700+SUM($D$16:$E$18)-SUM($AL$27:AL700)</f>
        <v>27271.283268245043</v>
      </c>
      <c r="AQ700" s="10">
        <f t="shared" si="226"/>
        <v>-7.8745593530915592E-4</v>
      </c>
      <c r="AR700" s="10">
        <f>+AN700/SUM(AL$27:AL700)-1</f>
        <v>9.8918158828480429E-2</v>
      </c>
    </row>
    <row r="701" spans="1:44" x14ac:dyDescent="0.25">
      <c r="A701" s="1">
        <v>41192</v>
      </c>
      <c r="B701">
        <v>7.9880000000000004</v>
      </c>
      <c r="G701">
        <f t="shared" si="219"/>
        <v>2765.2746132678931</v>
      </c>
      <c r="H701">
        <f t="shared" si="220"/>
        <v>2707.9748907526746</v>
      </c>
      <c r="I701" s="5">
        <f t="shared" si="209"/>
        <v>0</v>
      </c>
      <c r="J701" s="6">
        <f>+H701+SUM($D$16:$E$16)-SUM($F$27:F701)</f>
        <v>7985.4994170684613</v>
      </c>
      <c r="K701" s="10">
        <f t="shared" si="221"/>
        <v>-1.6952261140726899E-3</v>
      </c>
      <c r="L701" s="10">
        <f>+H701/SUM(F$27:F701)-1</f>
        <v>2.4787142859320932E-2</v>
      </c>
      <c r="M701">
        <v>6.0019999999999998</v>
      </c>
      <c r="R701">
        <f t="shared" si="222"/>
        <v>2315.9692097597163</v>
      </c>
      <c r="S701">
        <f t="shared" si="223"/>
        <v>2218.0472845551631</v>
      </c>
      <c r="T701" s="5">
        <f t="shared" si="210"/>
        <v>0</v>
      </c>
      <c r="U701" s="6">
        <f>+S701+SUM($D$17:$E$17)-SUM($Q$27:Q701)</f>
        <v>6616.1133898183198</v>
      </c>
      <c r="V701" s="10">
        <f t="shared" si="211"/>
        <v>-1.6728846307676459E-3</v>
      </c>
      <c r="W701" s="10">
        <f>+S701/SUM(Q$27:Q701)-1</f>
        <v>7.3178354067915397E-3</v>
      </c>
      <c r="X701">
        <v>3.5459999999999998</v>
      </c>
      <c r="AC701">
        <f t="shared" si="224"/>
        <v>4804.8458653021471</v>
      </c>
      <c r="AD701">
        <f t="shared" si="225"/>
        <v>4703.5346717653456</v>
      </c>
      <c r="AE701" s="5">
        <f t="shared" si="212"/>
        <v>0</v>
      </c>
      <c r="AF701" s="6">
        <f>+AD701+SUM($D$18:$E$18)-SUM($AB$27:AB701)</f>
        <v>12619.821461239027</v>
      </c>
      <c r="AG701" s="10">
        <f t="shared" si="213"/>
        <v>-1.9930563216624675E-3</v>
      </c>
      <c r="AH701" s="10">
        <f>+AD701/SUM(AB$27:AB701)-1</f>
        <v>0.18664858478517199</v>
      </c>
      <c r="AI701" s="6">
        <f t="shared" si="214"/>
        <v>0</v>
      </c>
      <c r="AL701" s="6">
        <f t="shared" si="215"/>
        <v>0</v>
      </c>
      <c r="AM701" s="6">
        <f t="shared" si="216"/>
        <v>9886.0896883297573</v>
      </c>
      <c r="AN701" s="6">
        <f t="shared" si="217"/>
        <v>9629.5568470731832</v>
      </c>
      <c r="AO701" s="5">
        <f t="shared" si="218"/>
        <v>0</v>
      </c>
      <c r="AP701" s="6">
        <f>+AN701+SUM($D$16:$E$18)-SUM($AL$27:AL701)</f>
        <v>27221.434268125809</v>
      </c>
      <c r="AQ701" s="10">
        <f t="shared" si="226"/>
        <v>-1.8278934522042434E-3</v>
      </c>
      <c r="AR701" s="10">
        <f>+AN701/SUM(AL$27:AL701)-1</f>
        <v>9.3258723497916751E-2</v>
      </c>
    </row>
    <row r="702" spans="1:44" x14ac:dyDescent="0.25">
      <c r="A702" s="1">
        <v>41193</v>
      </c>
      <c r="B702">
        <v>7.9980000000000002</v>
      </c>
      <c r="G702">
        <f t="shared" si="219"/>
        <v>2768.736399213396</v>
      </c>
      <c r="H702">
        <f t="shared" si="220"/>
        <v>2711.364944446656</v>
      </c>
      <c r="I702" s="5">
        <f t="shared" si="209"/>
        <v>0</v>
      </c>
      <c r="J702" s="6">
        <f>+H702+SUM($D$16:$E$16)-SUM($F$27:F702)</f>
        <v>7988.8894707624431</v>
      </c>
      <c r="K702" s="10">
        <f t="shared" si="221"/>
        <v>4.2452619641242251E-4</v>
      </c>
      <c r="L702" s="10">
        <f>+H702/SUM(F$27:F702)-1</f>
        <v>2.6070051150331341E-2</v>
      </c>
      <c r="M702">
        <v>6.0510000000000002</v>
      </c>
      <c r="R702">
        <f t="shared" si="222"/>
        <v>2334.8766558240663</v>
      </c>
      <c r="S702">
        <f t="shared" si="223"/>
        <v>2236.1553013734247</v>
      </c>
      <c r="T702" s="5">
        <f t="shared" si="210"/>
        <v>0</v>
      </c>
      <c r="U702" s="6">
        <f>+S702+SUM($D$17:$E$17)-SUM($Q$27:Q702)</f>
        <v>6634.2214066365814</v>
      </c>
      <c r="V702" s="10">
        <f t="shared" si="211"/>
        <v>2.7369568432924485E-3</v>
      </c>
      <c r="W702" s="10">
        <f>+S702/SUM(Q$27:Q702)-1</f>
        <v>1.5541523166693993E-2</v>
      </c>
      <c r="X702">
        <v>3.54</v>
      </c>
      <c r="AC702">
        <f t="shared" si="224"/>
        <v>4796.715838457304</v>
      </c>
      <c r="AD702">
        <f t="shared" si="225"/>
        <v>4695.5760682598202</v>
      </c>
      <c r="AE702" s="5">
        <f t="shared" si="212"/>
        <v>0</v>
      </c>
      <c r="AF702" s="6">
        <f>+AD702+SUM($D$18:$E$18)-SUM($AB$27:AB702)</f>
        <v>12611.862857733502</v>
      </c>
      <c r="AG702" s="10">
        <f t="shared" si="213"/>
        <v>-6.3064311408600471E-4</v>
      </c>
      <c r="AH702" s="10">
        <f>+AD702/SUM(AB$27:AB702)-1</f>
        <v>0.18464071915947788</v>
      </c>
      <c r="AI702" s="6">
        <f t="shared" si="214"/>
        <v>0</v>
      </c>
      <c r="AL702" s="6">
        <f t="shared" si="215"/>
        <v>0</v>
      </c>
      <c r="AM702" s="6">
        <f t="shared" si="216"/>
        <v>9900.3288934947668</v>
      </c>
      <c r="AN702" s="6">
        <f t="shared" si="217"/>
        <v>9643.0963140798995</v>
      </c>
      <c r="AO702" s="5">
        <f t="shared" si="218"/>
        <v>0</v>
      </c>
      <c r="AP702" s="6">
        <f>+AN702+SUM($D$16:$E$18)-SUM($AL$27:AL702)</f>
        <v>27234.973735132528</v>
      </c>
      <c r="AQ702" s="10">
        <f t="shared" si="226"/>
        <v>4.9738257262110785E-4</v>
      </c>
      <c r="AR702" s="10">
        <f>+AN702/SUM(AL$27:AL702)-1</f>
        <v>9.4795880466994165E-2</v>
      </c>
    </row>
    <row r="703" spans="1:44" x14ac:dyDescent="0.25">
      <c r="A703" s="1">
        <v>41194</v>
      </c>
      <c r="B703">
        <v>7.9889999999999999</v>
      </c>
      <c r="G703">
        <f t="shared" si="219"/>
        <v>2765.6207918624432</v>
      </c>
      <c r="H703">
        <f t="shared" si="220"/>
        <v>2708.3138961220725</v>
      </c>
      <c r="I703" s="5">
        <f t="shared" si="209"/>
        <v>0</v>
      </c>
      <c r="J703" s="6">
        <f>+H703+SUM($D$16:$E$16)-SUM($F$27:F703)</f>
        <v>7985.8384224378597</v>
      </c>
      <c r="K703" s="10">
        <f t="shared" si="221"/>
        <v>-3.8191144535792976E-4</v>
      </c>
      <c r="L703" s="10">
        <f>+H703/SUM(F$27:F703)-1</f>
        <v>2.4915433688421862E-2</v>
      </c>
      <c r="M703">
        <v>6.0149999999999997</v>
      </c>
      <c r="R703">
        <f t="shared" si="222"/>
        <v>2320.9854709604624</v>
      </c>
      <c r="S703">
        <f t="shared" si="223"/>
        <v>2222.8514522824571</v>
      </c>
      <c r="T703" s="5">
        <f t="shared" si="210"/>
        <v>0</v>
      </c>
      <c r="U703" s="6">
        <f>+S703+SUM($D$17:$E$17)-SUM($Q$27:Q703)</f>
        <v>6620.9175575456138</v>
      </c>
      <c r="V703" s="10">
        <f t="shared" si="211"/>
        <v>-2.0053369152948086E-3</v>
      </c>
      <c r="W703" s="10">
        <f>+S703/SUM(Q$27:Q703)-1</f>
        <v>9.4996301186025534E-3</v>
      </c>
      <c r="X703">
        <v>3.5270000000000001</v>
      </c>
      <c r="AC703">
        <f t="shared" si="224"/>
        <v>4779.1007802934782</v>
      </c>
      <c r="AD703">
        <f t="shared" si="225"/>
        <v>4678.3324273311828</v>
      </c>
      <c r="AE703" s="5">
        <f t="shared" si="212"/>
        <v>0</v>
      </c>
      <c r="AF703" s="6">
        <f>+AD703+SUM($D$18:$E$18)-SUM($AB$27:AB703)</f>
        <v>12594.619216804864</v>
      </c>
      <c r="AG703" s="10">
        <f t="shared" si="213"/>
        <v>-1.3672556642229106E-3</v>
      </c>
      <c r="AH703" s="10">
        <f>+AD703/SUM(AB$27:AB703)-1</f>
        <v>0.18029034363714103</v>
      </c>
      <c r="AI703" s="6">
        <f t="shared" si="214"/>
        <v>0</v>
      </c>
      <c r="AL703" s="6">
        <f t="shared" si="215"/>
        <v>0</v>
      </c>
      <c r="AM703" s="6">
        <f t="shared" si="216"/>
        <v>9865.7070431163847</v>
      </c>
      <c r="AN703" s="6">
        <f t="shared" si="217"/>
        <v>9609.4977757357119</v>
      </c>
      <c r="AO703" s="5">
        <f t="shared" si="218"/>
        <v>0</v>
      </c>
      <c r="AP703" s="6">
        <f>+AN703+SUM($D$16:$E$18)-SUM($AL$27:AL703)</f>
        <v>27201.37519678834</v>
      </c>
      <c r="AQ703" s="10">
        <f t="shared" si="226"/>
        <v>-1.2336541489241792E-3</v>
      </c>
      <c r="AR703" s="10">
        <f>+AN703/SUM(AL$27:AL703)-1</f>
        <v>9.0981385602391329E-2</v>
      </c>
    </row>
    <row r="704" spans="1:44" x14ac:dyDescent="0.25">
      <c r="A704" s="1">
        <v>41197</v>
      </c>
      <c r="B704">
        <v>7.9969999999999999</v>
      </c>
      <c r="G704">
        <f t="shared" si="219"/>
        <v>2768.3902206188459</v>
      </c>
      <c r="H704">
        <f t="shared" si="220"/>
        <v>2711.025939077258</v>
      </c>
      <c r="I704" s="5">
        <f t="shared" si="209"/>
        <v>0</v>
      </c>
      <c r="J704" s="6">
        <f>+H704+SUM($D$16:$E$16)-SUM($F$27:F704)</f>
        <v>7988.5504653930466</v>
      </c>
      <c r="K704" s="10">
        <f t="shared" si="221"/>
        <v>3.3960653994280499E-4</v>
      </c>
      <c r="L704" s="10">
        <f>+H704/SUM(F$27:F704)-1</f>
        <v>2.5941760321230412E-2</v>
      </c>
      <c r="M704">
        <v>6.0430000000000001</v>
      </c>
      <c r="R704">
        <f t="shared" si="222"/>
        <v>2331.7897258543767</v>
      </c>
      <c r="S704">
        <f t="shared" si="223"/>
        <v>2233.1988904643208</v>
      </c>
      <c r="T704" s="5">
        <f t="shared" si="210"/>
        <v>0</v>
      </c>
      <c r="U704" s="6">
        <f>+S704+SUM($D$17:$E$17)-SUM($Q$27:Q704)</f>
        <v>6631.2649957274771</v>
      </c>
      <c r="V704" s="10">
        <f t="shared" si="211"/>
        <v>1.5628405114440636E-3</v>
      </c>
      <c r="W704" s="10">
        <f>+S704/SUM(Q$27:Q704)-1</f>
        <v>1.4198880267118019E-2</v>
      </c>
      <c r="X704">
        <v>3.5470000000000002</v>
      </c>
      <c r="AC704">
        <f t="shared" si="224"/>
        <v>4806.2008697762885</v>
      </c>
      <c r="AD704">
        <f t="shared" si="225"/>
        <v>4704.8611056829341</v>
      </c>
      <c r="AE704" s="5">
        <f t="shared" si="212"/>
        <v>0</v>
      </c>
      <c r="AF704" s="6">
        <f>+AD704+SUM($D$18:$E$18)-SUM($AB$27:AB704)</f>
        <v>12621.147895156615</v>
      </c>
      <c r="AG704" s="10">
        <f t="shared" si="213"/>
        <v>2.1063501718538991E-3</v>
      </c>
      <c r="AH704" s="10">
        <f>+AD704/SUM(AB$27:AB704)-1</f>
        <v>0.1869832290561213</v>
      </c>
      <c r="AI704" s="6">
        <f t="shared" si="214"/>
        <v>0</v>
      </c>
      <c r="AL704" s="6">
        <f t="shared" si="215"/>
        <v>0</v>
      </c>
      <c r="AM704" s="6">
        <f t="shared" si="216"/>
        <v>9906.3808162495116</v>
      </c>
      <c r="AN704" s="6">
        <f t="shared" si="217"/>
        <v>9649.0859352245134</v>
      </c>
      <c r="AO704" s="5">
        <f t="shared" si="218"/>
        <v>0</v>
      </c>
      <c r="AP704" s="6">
        <f>+AN704+SUM($D$16:$E$18)-SUM($AL$27:AL704)</f>
        <v>27240.963356277145</v>
      </c>
      <c r="AQ704" s="10">
        <f t="shared" si="226"/>
        <v>1.4553734582316569E-3</v>
      </c>
      <c r="AR704" s="10">
        <f>+AN704/SUM(AL$27:AL704)-1</f>
        <v>9.54758915693521E-2</v>
      </c>
    </row>
    <row r="705" spans="1:44" x14ac:dyDescent="0.25">
      <c r="A705" s="1">
        <v>41198</v>
      </c>
      <c r="B705">
        <v>8.0069999999999997</v>
      </c>
      <c r="G705">
        <f t="shared" si="219"/>
        <v>2771.8520065643493</v>
      </c>
      <c r="H705">
        <f t="shared" si="220"/>
        <v>2714.4159927712399</v>
      </c>
      <c r="I705" s="5">
        <f t="shared" si="209"/>
        <v>0</v>
      </c>
      <c r="J705" s="6">
        <f>+H705+SUM($D$16:$E$16)-SUM($F$27:F705)</f>
        <v>7991.9405190870266</v>
      </c>
      <c r="K705" s="10">
        <f t="shared" si="221"/>
        <v>4.2436405811874245E-4</v>
      </c>
      <c r="L705" s="10">
        <f>+H705/SUM(F$27:F705)-1</f>
        <v>2.7224668612241043E-2</v>
      </c>
      <c r="M705">
        <v>6.1230000000000002</v>
      </c>
      <c r="R705">
        <f t="shared" si="222"/>
        <v>2362.6590255512738</v>
      </c>
      <c r="S705">
        <f t="shared" si="223"/>
        <v>2262.7629995553593</v>
      </c>
      <c r="T705" s="5">
        <f t="shared" si="210"/>
        <v>0</v>
      </c>
      <c r="U705" s="6">
        <f>+S705+SUM($D$17:$E$17)-SUM($Q$27:Q705)</f>
        <v>6660.8291048185165</v>
      </c>
      <c r="V705" s="10">
        <f t="shared" si="211"/>
        <v>4.4582910063295511E-3</v>
      </c>
      <c r="W705" s="10">
        <f>+S705/SUM(Q$27:Q705)-1</f>
        <v>2.7625309262876874E-2</v>
      </c>
      <c r="X705">
        <v>3.5569999999999999</v>
      </c>
      <c r="AC705">
        <f t="shared" si="224"/>
        <v>4819.7509145176928</v>
      </c>
      <c r="AD705">
        <f t="shared" si="225"/>
        <v>4718.1254448588088</v>
      </c>
      <c r="AE705" s="5">
        <f t="shared" si="212"/>
        <v>0</v>
      </c>
      <c r="AF705" s="6">
        <f>+AD705+SUM($D$18:$E$18)-SUM($AB$27:AB705)</f>
        <v>12634.412234332491</v>
      </c>
      <c r="AG705" s="10">
        <f t="shared" si="213"/>
        <v>1.0509613932156991E-3</v>
      </c>
      <c r="AH705" s="10">
        <f>+AD705/SUM(AB$27:AB705)-1</f>
        <v>0.19032967176561133</v>
      </c>
      <c r="AI705" s="6">
        <f t="shared" si="214"/>
        <v>0</v>
      </c>
      <c r="AL705" s="6">
        <f t="shared" si="215"/>
        <v>0</v>
      </c>
      <c r="AM705" s="6">
        <f t="shared" si="216"/>
        <v>9954.2619466333163</v>
      </c>
      <c r="AN705" s="6">
        <f t="shared" si="217"/>
        <v>9695.3044371854085</v>
      </c>
      <c r="AO705" s="5">
        <f t="shared" si="218"/>
        <v>0</v>
      </c>
      <c r="AP705" s="6">
        <f>+AN705+SUM($D$16:$E$18)-SUM($AL$27:AL705)</f>
        <v>27287.181858238033</v>
      </c>
      <c r="AQ705" s="10">
        <f t="shared" si="226"/>
        <v>1.696654459550917E-3</v>
      </c>
      <c r="AR705" s="10">
        <f>+AN705/SUM(AL$27:AL705)-1</f>
        <v>0.10072315073799309</v>
      </c>
    </row>
    <row r="706" spans="1:44" x14ac:dyDescent="0.25">
      <c r="A706" s="1">
        <v>41199</v>
      </c>
      <c r="B706">
        <v>8.0150000000000006</v>
      </c>
      <c r="G706">
        <f t="shared" si="219"/>
        <v>2774.621435320752</v>
      </c>
      <c r="H706">
        <f t="shared" si="220"/>
        <v>2717.1280357264254</v>
      </c>
      <c r="I706" s="5">
        <f t="shared" si="209"/>
        <v>0</v>
      </c>
      <c r="J706" s="6">
        <f>+H706+SUM($D$16:$E$16)-SUM($F$27:F706)</f>
        <v>7994.6525620422135</v>
      </c>
      <c r="K706" s="10">
        <f t="shared" si="221"/>
        <v>3.3934723972350866E-4</v>
      </c>
      <c r="L706" s="10">
        <f>+H706/SUM(F$27:F706)-1</f>
        <v>2.8250995245049593E-2</v>
      </c>
      <c r="M706">
        <v>6.157</v>
      </c>
      <c r="R706">
        <f t="shared" si="222"/>
        <v>2375.7784779224548</v>
      </c>
      <c r="S706">
        <f t="shared" si="223"/>
        <v>2275.3277459190508</v>
      </c>
      <c r="T706" s="5">
        <f t="shared" si="210"/>
        <v>0</v>
      </c>
      <c r="U706" s="6">
        <f>+S706+SUM($D$17:$E$17)-SUM($Q$27:Q706)</f>
        <v>6673.3938511822071</v>
      </c>
      <c r="V706" s="10">
        <f t="shared" si="211"/>
        <v>1.886363719285411E-3</v>
      </c>
      <c r="W706" s="10">
        <f>+S706/SUM(Q$27:Q706)-1</f>
        <v>3.3331541586074209E-2</v>
      </c>
      <c r="X706">
        <v>3.5529999999999999</v>
      </c>
      <c r="AC706">
        <f t="shared" si="224"/>
        <v>4814.3308966211307</v>
      </c>
      <c r="AD706">
        <f t="shared" si="225"/>
        <v>4712.8197091884585</v>
      </c>
      <c r="AE706" s="5">
        <f t="shared" si="212"/>
        <v>0</v>
      </c>
      <c r="AF706" s="6">
        <f>+AD706+SUM($D$18:$E$18)-SUM($AB$27:AB706)</f>
        <v>12629.10649866214</v>
      </c>
      <c r="AG706" s="10">
        <f t="shared" si="213"/>
        <v>-4.1994321318195027E-4</v>
      </c>
      <c r="AH706" s="10">
        <f>+AD706/SUM(AB$27:AB706)-1</f>
        <v>0.18899109468181519</v>
      </c>
      <c r="AI706" s="6">
        <f t="shared" si="214"/>
        <v>0</v>
      </c>
      <c r="AL706" s="6">
        <f t="shared" si="215"/>
        <v>0</v>
      </c>
      <c r="AM706" s="6">
        <f t="shared" si="216"/>
        <v>9964.7308098643371</v>
      </c>
      <c r="AN706" s="6">
        <f t="shared" si="217"/>
        <v>9705.2754908339339</v>
      </c>
      <c r="AO706" s="5">
        <f t="shared" si="218"/>
        <v>0</v>
      </c>
      <c r="AP706" s="6">
        <f>+AN706+SUM($D$16:$E$18)-SUM($AL$27:AL706)</f>
        <v>27297.152911886562</v>
      </c>
      <c r="AQ706" s="10">
        <f t="shared" si="226"/>
        <v>3.6541163174463875E-4</v>
      </c>
      <c r="AR706" s="10">
        <f>+AN706/SUM(AL$27:AL706)-1</f>
        <v>0.10185518013008599</v>
      </c>
    </row>
    <row r="707" spans="1:44" x14ac:dyDescent="0.25">
      <c r="A707" s="1">
        <v>41200</v>
      </c>
      <c r="B707">
        <v>8.0530000000000008</v>
      </c>
      <c r="G707">
        <f t="shared" si="219"/>
        <v>2787.7762219136644</v>
      </c>
      <c r="H707">
        <f t="shared" si="220"/>
        <v>2730.0102397635565</v>
      </c>
      <c r="I707" s="5">
        <f t="shared" si="209"/>
        <v>0</v>
      </c>
      <c r="J707" s="6">
        <f>+H707+SUM($D$16:$E$16)-SUM($F$27:F707)</f>
        <v>8007.5347660793441</v>
      </c>
      <c r="K707" s="10">
        <f t="shared" si="221"/>
        <v>1.6113525806353834E-3</v>
      </c>
      <c r="L707" s="10">
        <f>+H707/SUM(F$27:F707)-1</f>
        <v>3.3126046750890259E-2</v>
      </c>
      <c r="M707">
        <v>6.1639999999999997</v>
      </c>
      <c r="R707">
        <f t="shared" si="222"/>
        <v>2378.4795416459328</v>
      </c>
      <c r="S707">
        <f t="shared" si="223"/>
        <v>2277.9146054645162</v>
      </c>
      <c r="T707" s="5">
        <f t="shared" si="210"/>
        <v>0</v>
      </c>
      <c r="U707" s="6">
        <f>+S707+SUM($D$17:$E$17)-SUM($Q$27:Q707)</f>
        <v>6675.9807107276738</v>
      </c>
      <c r="V707" s="10">
        <f t="shared" si="211"/>
        <v>3.8763777519412734E-4</v>
      </c>
      <c r="W707" s="10">
        <f>+S707/SUM(Q$27:Q707)-1</f>
        <v>3.4506354123202909E-2</v>
      </c>
      <c r="X707">
        <v>3.556</v>
      </c>
      <c r="AC707">
        <f t="shared" si="224"/>
        <v>4818.3959100435522</v>
      </c>
      <c r="AD707">
        <f t="shared" si="225"/>
        <v>4716.7990109412212</v>
      </c>
      <c r="AE707" s="5">
        <f t="shared" si="212"/>
        <v>0</v>
      </c>
      <c r="AF707" s="6">
        <f>+AD707+SUM($D$18:$E$18)-SUM($AB$27:AB707)</f>
        <v>12633.085800414903</v>
      </c>
      <c r="AG707" s="10">
        <f t="shared" si="213"/>
        <v>3.1508972967997373E-4</v>
      </c>
      <c r="AH707" s="10">
        <f>+AD707/SUM(AB$27:AB707)-1</f>
        <v>0.18999502749466224</v>
      </c>
      <c r="AI707" s="6">
        <f t="shared" si="214"/>
        <v>0</v>
      </c>
      <c r="AL707" s="6">
        <f t="shared" si="215"/>
        <v>0</v>
      </c>
      <c r="AM707" s="6">
        <f t="shared" si="216"/>
        <v>9984.6516736031481</v>
      </c>
      <c r="AN707" s="6">
        <f t="shared" si="217"/>
        <v>9724.7238561692939</v>
      </c>
      <c r="AO707" s="5">
        <f t="shared" si="218"/>
        <v>0</v>
      </c>
      <c r="AP707" s="6">
        <f>+AN707+SUM($D$16:$E$18)-SUM($AL$27:AL707)</f>
        <v>27316.601277221922</v>
      </c>
      <c r="AQ707" s="10">
        <f t="shared" si="226"/>
        <v>7.124686372288469E-4</v>
      </c>
      <c r="AR707" s="10">
        <f>+AN707/SUM(AL$27:AL707)-1</f>
        <v>0.10406318361335321</v>
      </c>
    </row>
    <row r="708" spans="1:44" x14ac:dyDescent="0.25">
      <c r="A708" s="1">
        <v>41201</v>
      </c>
      <c r="B708">
        <v>8.0269999999999992</v>
      </c>
      <c r="G708">
        <f t="shared" si="219"/>
        <v>2778.7755784553556</v>
      </c>
      <c r="H708">
        <f t="shared" si="220"/>
        <v>2721.1961001592031</v>
      </c>
      <c r="I708" s="5">
        <f t="shared" si="209"/>
        <v>0</v>
      </c>
      <c r="J708" s="6">
        <f>+H708+SUM($D$16:$E$16)-SUM($F$27:F708)</f>
        <v>7998.7206264749902</v>
      </c>
      <c r="K708" s="10">
        <f t="shared" si="221"/>
        <v>-1.1007307319714776E-3</v>
      </c>
      <c r="L708" s="10">
        <f>+H708/SUM(F$27:F708)-1</f>
        <v>2.9790485194262306E-2</v>
      </c>
      <c r="M708">
        <v>6.1210000000000004</v>
      </c>
      <c r="R708">
        <f t="shared" si="222"/>
        <v>2361.8872930588509</v>
      </c>
      <c r="S708">
        <f t="shared" si="223"/>
        <v>2262.0238968280833</v>
      </c>
      <c r="T708" s="5">
        <f t="shared" si="210"/>
        <v>0</v>
      </c>
      <c r="U708" s="6">
        <f>+S708+SUM($D$17:$E$17)-SUM($Q$27:Q708)</f>
        <v>6660.0900020912395</v>
      </c>
      <c r="V708" s="10">
        <f t="shared" si="211"/>
        <v>-2.3802807894425237E-3</v>
      </c>
      <c r="W708" s="10">
        <f>+S708/SUM(Q$27:Q708)-1</f>
        <v>2.7289648537982769E-2</v>
      </c>
      <c r="X708">
        <v>3.536</v>
      </c>
      <c r="AC708">
        <f t="shared" si="224"/>
        <v>4791.295820560742</v>
      </c>
      <c r="AD708">
        <f t="shared" si="225"/>
        <v>4690.2703325894709</v>
      </c>
      <c r="AE708" s="5">
        <f t="shared" si="212"/>
        <v>0</v>
      </c>
      <c r="AF708" s="6">
        <f>+AD708+SUM($D$18:$E$18)-SUM($AB$27:AB708)</f>
        <v>12606.557122063152</v>
      </c>
      <c r="AG708" s="10">
        <f t="shared" si="213"/>
        <v>-2.0999365294328554E-3</v>
      </c>
      <c r="AH708" s="10">
        <f>+AD708/SUM(AB$27:AB708)-1</f>
        <v>0.18330214207568218</v>
      </c>
      <c r="AI708" s="6">
        <f t="shared" si="214"/>
        <v>0</v>
      </c>
      <c r="AL708" s="6">
        <f t="shared" si="215"/>
        <v>0</v>
      </c>
      <c r="AM708" s="6">
        <f t="shared" si="216"/>
        <v>9931.9586920749498</v>
      </c>
      <c r="AN708" s="6">
        <f t="shared" si="217"/>
        <v>9673.4903295767581</v>
      </c>
      <c r="AO708" s="5">
        <f t="shared" si="218"/>
        <v>0</v>
      </c>
      <c r="AP708" s="6">
        <f>+AN708+SUM($D$16:$E$18)-SUM($AL$27:AL708)</f>
        <v>27265.367750629386</v>
      </c>
      <c r="AQ708" s="10">
        <f t="shared" si="226"/>
        <v>-1.8755454264823834E-3</v>
      </c>
      <c r="AR708" s="10">
        <f>+AN708/SUM(AL$27:AL708)-1</f>
        <v>9.8246560816232842E-2</v>
      </c>
    </row>
    <row r="709" spans="1:44" x14ac:dyDescent="0.25">
      <c r="A709" s="1">
        <v>41204</v>
      </c>
      <c r="B709">
        <v>8.016</v>
      </c>
      <c r="G709">
        <f t="shared" si="219"/>
        <v>2774.9676139153025</v>
      </c>
      <c r="H709">
        <f t="shared" si="220"/>
        <v>2717.4670410958233</v>
      </c>
      <c r="I709" s="5">
        <f t="shared" si="209"/>
        <v>0</v>
      </c>
      <c r="J709" s="6">
        <f>+H709+SUM($D$16:$E$16)-SUM($F$27:F709)</f>
        <v>7994.9915674116119</v>
      </c>
      <c r="K709" s="10">
        <f t="shared" si="221"/>
        <v>-4.6620693952426073E-4</v>
      </c>
      <c r="L709" s="10">
        <f>+H709/SUM(F$27:F709)-1</f>
        <v>2.8379286074150523E-2</v>
      </c>
      <c r="M709">
        <v>6.1</v>
      </c>
      <c r="R709">
        <f t="shared" si="222"/>
        <v>2353.7841018884151</v>
      </c>
      <c r="S709">
        <f t="shared" si="223"/>
        <v>2254.2633181916854</v>
      </c>
      <c r="T709" s="5">
        <f t="shared" si="210"/>
        <v>0</v>
      </c>
      <c r="U709" s="6">
        <f>+S709+SUM($D$17:$E$17)-SUM($Q$27:Q709)</f>
        <v>6652.329423454843</v>
      </c>
      <c r="V709" s="10">
        <f t="shared" si="211"/>
        <v>-1.1652363007046418E-3</v>
      </c>
      <c r="W709" s="10">
        <f>+S709/SUM(Q$27:Q709)-1</f>
        <v>2.3765210926596003E-2</v>
      </c>
      <c r="X709">
        <v>3.5209999999999999</v>
      </c>
      <c r="AC709">
        <f t="shared" si="224"/>
        <v>4770.9707534486352</v>
      </c>
      <c r="AD709">
        <f t="shared" si="225"/>
        <v>4670.3738238256583</v>
      </c>
      <c r="AE709" s="5">
        <f t="shared" si="212"/>
        <v>0</v>
      </c>
      <c r="AF709" s="6">
        <f>+AD709+SUM($D$18:$E$18)-SUM($AB$27:AB709)</f>
        <v>12586.660613299342</v>
      </c>
      <c r="AG709" s="10">
        <f t="shared" si="213"/>
        <v>-1.5782666568803227E-3</v>
      </c>
      <c r="AH709" s="10">
        <f>+AD709/SUM(AB$27:AB709)-1</f>
        <v>0.17828247801144714</v>
      </c>
      <c r="AI709" s="6">
        <f t="shared" si="214"/>
        <v>0</v>
      </c>
      <c r="AL709" s="6">
        <f t="shared" si="215"/>
        <v>0</v>
      </c>
      <c r="AM709" s="6">
        <f t="shared" si="216"/>
        <v>9899.7224692523523</v>
      </c>
      <c r="AN709" s="6">
        <f t="shared" si="217"/>
        <v>9642.1041831131661</v>
      </c>
      <c r="AO709" s="5">
        <f t="shared" si="218"/>
        <v>0</v>
      </c>
      <c r="AP709" s="6">
        <f>+AN709+SUM($D$16:$E$18)-SUM($AL$27:AL709)</f>
        <v>27233.981604165794</v>
      </c>
      <c r="AQ709" s="10">
        <f t="shared" si="226"/>
        <v>-1.1511360033963358E-3</v>
      </c>
      <c r="AR709" s="10">
        <f>+AN709/SUM(AL$27:AL709)-1</f>
        <v>9.4683242279021584E-2</v>
      </c>
    </row>
    <row r="710" spans="1:44" x14ac:dyDescent="0.25">
      <c r="A710" s="1">
        <v>41205</v>
      </c>
      <c r="B710">
        <v>7.9960000000000004</v>
      </c>
      <c r="G710">
        <f t="shared" si="219"/>
        <v>2768.0440420242967</v>
      </c>
      <c r="H710">
        <f t="shared" si="220"/>
        <v>2710.6869337078601</v>
      </c>
      <c r="I710" s="5">
        <f t="shared" si="209"/>
        <v>0</v>
      </c>
      <c r="J710" s="6">
        <f>+H710+SUM($D$16:$E$16)-SUM($F$27:F710)</f>
        <v>7988.2114600236482</v>
      </c>
      <c r="K710" s="10">
        <f t="shared" si="221"/>
        <v>-8.4804434511220883E-4</v>
      </c>
      <c r="L710" s="10">
        <f>+H710/SUM(F$27:F710)-1</f>
        <v>2.5813469492129482E-2</v>
      </c>
      <c r="M710">
        <v>5.9969999999999999</v>
      </c>
      <c r="R710">
        <f t="shared" si="222"/>
        <v>2314.0398785286598</v>
      </c>
      <c r="S710">
        <f t="shared" si="223"/>
        <v>2216.1995277369733</v>
      </c>
      <c r="T710" s="5">
        <f t="shared" si="210"/>
        <v>0</v>
      </c>
      <c r="U710" s="6">
        <f>+S710+SUM($D$17:$E$17)-SUM($Q$27:Q710)</f>
        <v>6614.26563300013</v>
      </c>
      <c r="V710" s="10">
        <f t="shared" si="211"/>
        <v>-5.7218739529806273E-3</v>
      </c>
      <c r="W710" s="10">
        <f>+S710/SUM(Q$27:Q710)-1</f>
        <v>6.4786835945567223E-3</v>
      </c>
      <c r="X710">
        <v>3.4950000000000001</v>
      </c>
      <c r="AC710">
        <f t="shared" si="224"/>
        <v>4735.7406371209827</v>
      </c>
      <c r="AD710">
        <f t="shared" si="225"/>
        <v>4635.8865419683825</v>
      </c>
      <c r="AE710" s="5">
        <f t="shared" si="212"/>
        <v>0</v>
      </c>
      <c r="AF710" s="6">
        <f>+AD710+SUM($D$18:$E$18)-SUM($AB$27:AB710)</f>
        <v>12552.173331442065</v>
      </c>
      <c r="AG710" s="10">
        <f t="shared" si="213"/>
        <v>-2.7399866348057911E-3</v>
      </c>
      <c r="AH710" s="10">
        <f>+AD710/SUM(AB$27:AB710)-1</f>
        <v>0.16958172696677298</v>
      </c>
      <c r="AI710" s="6">
        <f t="shared" si="214"/>
        <v>0</v>
      </c>
      <c r="AL710" s="6">
        <f t="shared" si="215"/>
        <v>0</v>
      </c>
      <c r="AM710" s="6">
        <f t="shared" si="216"/>
        <v>9817.8245576739391</v>
      </c>
      <c r="AN710" s="6">
        <f t="shared" si="217"/>
        <v>9562.7730034132164</v>
      </c>
      <c r="AO710" s="5">
        <f t="shared" si="218"/>
        <v>0</v>
      </c>
      <c r="AP710" s="6">
        <f>+AN710+SUM($D$16:$E$18)-SUM($AL$27:AL710)</f>
        <v>27154.650424465846</v>
      </c>
      <c r="AQ710" s="10">
        <f t="shared" si="226"/>
        <v>-2.9129482737042522E-3</v>
      </c>
      <c r="AR710" s="10">
        <f>+AN710/SUM(AL$27:AL710)-1</f>
        <v>8.5676648763899355E-2</v>
      </c>
    </row>
    <row r="711" spans="1:44" x14ac:dyDescent="0.25">
      <c r="A711" s="1">
        <v>41206</v>
      </c>
      <c r="B711">
        <v>7.9740000000000002</v>
      </c>
      <c r="G711">
        <f t="shared" si="219"/>
        <v>2760.4281129441897</v>
      </c>
      <c r="H711">
        <f t="shared" si="220"/>
        <v>2703.2288155810998</v>
      </c>
      <c r="I711" s="5">
        <f t="shared" si="209"/>
        <v>0</v>
      </c>
      <c r="J711" s="6">
        <f>+H711+SUM($D$16:$E$16)-SUM($F$27:F711)</f>
        <v>7980.7533418968878</v>
      </c>
      <c r="K711" s="10">
        <f t="shared" si="221"/>
        <v>-9.3364054821076792E-4</v>
      </c>
      <c r="L711" s="10">
        <f>+H711/SUM(F$27:F711)-1</f>
        <v>2.2991071251905915E-2</v>
      </c>
      <c r="M711">
        <v>6.016</v>
      </c>
      <c r="R711">
        <f t="shared" si="222"/>
        <v>2321.3713372066727</v>
      </c>
      <c r="S711">
        <f t="shared" si="223"/>
        <v>2223.2210036460951</v>
      </c>
      <c r="T711" s="5">
        <f t="shared" si="210"/>
        <v>0</v>
      </c>
      <c r="U711" s="6">
        <f>+S711+SUM($D$17:$E$17)-SUM($Q$27:Q711)</f>
        <v>6621.2871089092514</v>
      </c>
      <c r="V711" s="10">
        <f t="shared" si="211"/>
        <v>1.0615654554437803E-3</v>
      </c>
      <c r="W711" s="10">
        <f>+S711/SUM(Q$27:Q711)-1</f>
        <v>9.6674604810496056E-3</v>
      </c>
      <c r="X711">
        <v>3.496</v>
      </c>
      <c r="AC711">
        <f t="shared" si="224"/>
        <v>4737.0956415951232</v>
      </c>
      <c r="AD711">
        <f t="shared" si="225"/>
        <v>4637.2129758859701</v>
      </c>
      <c r="AE711" s="5">
        <f t="shared" si="212"/>
        <v>0</v>
      </c>
      <c r="AF711" s="6">
        <f>+AD711+SUM($D$18:$E$18)-SUM($AB$27:AB711)</f>
        <v>12553.499765359653</v>
      </c>
      <c r="AG711" s="10">
        <f t="shared" si="213"/>
        <v>1.0567364571567595E-4</v>
      </c>
      <c r="AH711" s="10">
        <f>+AD711/SUM(AB$27:AB711)-1</f>
        <v>0.16991637123772185</v>
      </c>
      <c r="AI711" s="6">
        <f t="shared" si="214"/>
        <v>0</v>
      </c>
      <c r="AL711" s="6">
        <f t="shared" si="215"/>
        <v>0</v>
      </c>
      <c r="AM711" s="6">
        <f t="shared" si="216"/>
        <v>9818.8950917459842</v>
      </c>
      <c r="AN711" s="6">
        <f t="shared" si="217"/>
        <v>9563.662795113165</v>
      </c>
      <c r="AO711" s="5">
        <f t="shared" si="218"/>
        <v>0</v>
      </c>
      <c r="AP711" s="6">
        <f>+AN711+SUM($D$16:$E$18)-SUM($AL$27:AL711)</f>
        <v>27155.540216165795</v>
      </c>
      <c r="AQ711" s="10">
        <f t="shared" si="226"/>
        <v>3.276756231573863E-5</v>
      </c>
      <c r="AR711" s="10">
        <f>+AN711/SUM(AL$27:AL711)-1</f>
        <v>8.5777668214068514E-2</v>
      </c>
    </row>
    <row r="712" spans="1:44" x14ac:dyDescent="0.25">
      <c r="A712" s="1">
        <v>41207</v>
      </c>
      <c r="B712">
        <v>8.016</v>
      </c>
      <c r="G712">
        <f t="shared" si="219"/>
        <v>2774.9676139153025</v>
      </c>
      <c r="H712">
        <f t="shared" si="220"/>
        <v>2717.4670410958233</v>
      </c>
      <c r="I712" s="5">
        <f t="shared" si="209"/>
        <v>0</v>
      </c>
      <c r="J712" s="6">
        <f>+H712+SUM($D$16:$E$16)-SUM($F$27:F712)</f>
        <v>7994.9915674116119</v>
      </c>
      <c r="K712" s="10">
        <f t="shared" si="221"/>
        <v>1.7840703633800192E-3</v>
      </c>
      <c r="L712" s="10">
        <f>+H712/SUM(F$27:F712)-1</f>
        <v>2.8379286074150523E-2</v>
      </c>
      <c r="M712">
        <v>6.0149999999999997</v>
      </c>
      <c r="R712">
        <f t="shared" si="222"/>
        <v>2320.985470960461</v>
      </c>
      <c r="S712">
        <f t="shared" si="223"/>
        <v>2222.8514522824571</v>
      </c>
      <c r="T712" s="5">
        <f t="shared" si="210"/>
        <v>0</v>
      </c>
      <c r="U712" s="6">
        <f>+S712+SUM($D$17:$E$17)-SUM($Q$27:Q712)</f>
        <v>6620.9175575456138</v>
      </c>
      <c r="V712" s="10">
        <f t="shared" si="211"/>
        <v>-5.5812617329342729E-5</v>
      </c>
      <c r="W712" s="10">
        <f>+S712/SUM(Q$27:Q712)-1</f>
        <v>9.4996301186025534E-3</v>
      </c>
      <c r="X712">
        <v>3.512</v>
      </c>
      <c r="AC712">
        <f t="shared" si="224"/>
        <v>4758.7757131813705</v>
      </c>
      <c r="AD712">
        <f t="shared" si="225"/>
        <v>4658.4359185673702</v>
      </c>
      <c r="AE712" s="5">
        <f t="shared" si="212"/>
        <v>0</v>
      </c>
      <c r="AF712" s="6">
        <f>+AD712+SUM($D$18:$E$18)-SUM($AB$27:AB712)</f>
        <v>12574.722708041054</v>
      </c>
      <c r="AG712" s="10">
        <f t="shared" si="213"/>
        <v>1.6905996796179323E-3</v>
      </c>
      <c r="AH712" s="10">
        <f>+AD712/SUM(AB$27:AB712)-1</f>
        <v>0.17527067957290599</v>
      </c>
      <c r="AI712" s="6">
        <f t="shared" si="214"/>
        <v>0</v>
      </c>
      <c r="AL712" s="6">
        <f t="shared" si="215"/>
        <v>0</v>
      </c>
      <c r="AM712" s="6">
        <f t="shared" si="216"/>
        <v>9854.7287980571346</v>
      </c>
      <c r="AN712" s="6">
        <f t="shared" si="217"/>
        <v>9598.7544119456506</v>
      </c>
      <c r="AO712" s="5">
        <f t="shared" si="218"/>
        <v>0</v>
      </c>
      <c r="AP712" s="6">
        <f>+AN712+SUM($D$16:$E$18)-SUM($AL$27:AL712)</f>
        <v>27190.631832998279</v>
      </c>
      <c r="AQ712" s="10">
        <f t="shared" si="226"/>
        <v>1.2922452123267369E-3</v>
      </c>
      <c r="AR712" s="10">
        <f>+AN712/SUM(AL$27:AL712)-1</f>
        <v>8.9761674626100074E-2</v>
      </c>
    </row>
    <row r="713" spans="1:44" x14ac:dyDescent="0.25">
      <c r="A713" s="1">
        <v>41208</v>
      </c>
      <c r="B713">
        <v>7.9649999999999999</v>
      </c>
      <c r="G713">
        <f t="shared" si="219"/>
        <v>2757.3125055932364</v>
      </c>
      <c r="H713">
        <f t="shared" si="220"/>
        <v>2700.1777672565158</v>
      </c>
      <c r="I713" s="5">
        <f t="shared" si="209"/>
        <v>0</v>
      </c>
      <c r="J713" s="6">
        <f>+H713+SUM($D$16:$E$16)-SUM($F$27:F713)</f>
        <v>7977.7022935723026</v>
      </c>
      <c r="K713" s="10">
        <f t="shared" si="221"/>
        <v>-2.1625130800365655E-3</v>
      </c>
      <c r="L713" s="10">
        <f>+H713/SUM(F$27:F713)-1</f>
        <v>2.1836453789996213E-2</v>
      </c>
      <c r="M713">
        <v>6.02</v>
      </c>
      <c r="R713">
        <f t="shared" si="222"/>
        <v>2322.9148021915171</v>
      </c>
      <c r="S713">
        <f t="shared" si="223"/>
        <v>2224.6992091006468</v>
      </c>
      <c r="T713" s="5">
        <f t="shared" si="210"/>
        <v>0</v>
      </c>
      <c r="U713" s="6">
        <f>+S713+SUM($D$17:$E$17)-SUM($Q$27:Q713)</f>
        <v>6622.7653143638036</v>
      </c>
      <c r="V713" s="10">
        <f t="shared" si="211"/>
        <v>2.7907866275778126E-4</v>
      </c>
      <c r="W713" s="10">
        <f>+S713/SUM(Q$27:Q713)-1</f>
        <v>1.0338781930837371E-2</v>
      </c>
      <c r="X713">
        <v>3.5129999999999999</v>
      </c>
      <c r="AC713">
        <f t="shared" si="224"/>
        <v>4760.130717655511</v>
      </c>
      <c r="AD713">
        <f t="shared" si="225"/>
        <v>4659.7623524849578</v>
      </c>
      <c r="AE713" s="5">
        <f t="shared" si="212"/>
        <v>0</v>
      </c>
      <c r="AF713" s="6">
        <f>+AD713+SUM($D$18:$E$18)-SUM($AB$27:AB713)</f>
        <v>12576.049141958641</v>
      </c>
      <c r="AG713" s="10">
        <f t="shared" si="213"/>
        <v>1.0548414850841681E-4</v>
      </c>
      <c r="AH713" s="10">
        <f>+AD713/SUM(AB$27:AB713)-1</f>
        <v>0.17560532384385508</v>
      </c>
      <c r="AI713" s="6">
        <f t="shared" si="214"/>
        <v>0</v>
      </c>
      <c r="AL713" s="6">
        <f t="shared" si="215"/>
        <v>0</v>
      </c>
      <c r="AM713" s="6">
        <f t="shared" si="216"/>
        <v>9840.3580254402641</v>
      </c>
      <c r="AN713" s="6">
        <f t="shared" si="217"/>
        <v>9584.6393288421204</v>
      </c>
      <c r="AO713" s="5">
        <f t="shared" si="218"/>
        <v>0</v>
      </c>
      <c r="AP713" s="6">
        <f>+AN713+SUM($D$16:$E$18)-SUM($AL$27:AL713)</f>
        <v>27176.516749894752</v>
      </c>
      <c r="AQ713" s="10">
        <f t="shared" si="226"/>
        <v>-5.1911567153783977E-4</v>
      </c>
      <c r="AR713" s="10">
        <f>+AN713/SUM(AL$27:AL713)-1</f>
        <v>8.8159167056863108E-2</v>
      </c>
    </row>
    <row r="714" spans="1:44" x14ac:dyDescent="0.25">
      <c r="A714" s="1">
        <v>41212</v>
      </c>
      <c r="B714">
        <v>7.9569999999999999</v>
      </c>
      <c r="G714">
        <f t="shared" si="219"/>
        <v>2754.5430768368342</v>
      </c>
      <c r="H714">
        <f t="shared" si="220"/>
        <v>2697.4657243013303</v>
      </c>
      <c r="I714" s="5">
        <f t="shared" si="209"/>
        <v>0</v>
      </c>
      <c r="J714" s="6">
        <f>+H714+SUM($D$16:$E$16)-SUM($F$27:F714)</f>
        <v>7974.9902506171175</v>
      </c>
      <c r="K714" s="10">
        <f t="shared" si="221"/>
        <v>-3.3995289061738987E-4</v>
      </c>
      <c r="L714" s="10">
        <f>+H714/SUM(F$27:F714)-1</f>
        <v>2.0810127157187663E-2</v>
      </c>
      <c r="M714">
        <v>6.0519999999999996</v>
      </c>
      <c r="R714">
        <f t="shared" si="222"/>
        <v>2335.2625220702762</v>
      </c>
      <c r="S714">
        <f t="shared" si="223"/>
        <v>2236.5248527370622</v>
      </c>
      <c r="T714" s="5">
        <f t="shared" si="210"/>
        <v>0</v>
      </c>
      <c r="U714" s="6">
        <f>+S714+SUM($D$17:$E$17)-SUM($Q$27:Q714)</f>
        <v>6634.590958000219</v>
      </c>
      <c r="V714" s="10">
        <f t="shared" si="211"/>
        <v>1.7856051173619214E-3</v>
      </c>
      <c r="W714" s="10">
        <f>+S714/SUM(Q$27:Q714)-1</f>
        <v>1.5709353529140824E-2</v>
      </c>
      <c r="X714">
        <v>3.504</v>
      </c>
      <c r="AC714">
        <f t="shared" si="224"/>
        <v>4747.9356773882464</v>
      </c>
      <c r="AD714">
        <f t="shared" si="225"/>
        <v>4647.8244472266706</v>
      </c>
      <c r="AE714" s="5">
        <f t="shared" si="212"/>
        <v>0</v>
      </c>
      <c r="AF714" s="6">
        <f>+AD714+SUM($D$18:$E$18)-SUM($AB$27:AB714)</f>
        <v>12564.111236700353</v>
      </c>
      <c r="AG714" s="10">
        <f t="shared" si="213"/>
        <v>-9.4925720498806321E-4</v>
      </c>
      <c r="AH714" s="10">
        <f>+AD714/SUM(AB$27:AB714)-1</f>
        <v>0.17259352540531414</v>
      </c>
      <c r="AI714" s="6">
        <f t="shared" si="214"/>
        <v>0</v>
      </c>
      <c r="AL714" s="6">
        <f t="shared" si="215"/>
        <v>0</v>
      </c>
      <c r="AM714" s="6">
        <f t="shared" si="216"/>
        <v>9837.7412762953572</v>
      </c>
      <c r="AN714" s="6">
        <f t="shared" si="217"/>
        <v>9581.8150242650627</v>
      </c>
      <c r="AO714" s="5">
        <f t="shared" si="218"/>
        <v>0</v>
      </c>
      <c r="AP714" s="6">
        <f>+AN714+SUM($D$16:$E$18)-SUM($AL$27:AL714)</f>
        <v>27173.692445317687</v>
      </c>
      <c r="AQ714" s="10">
        <f t="shared" si="226"/>
        <v>-1.0392445076967682E-4</v>
      </c>
      <c r="AR714" s="10">
        <f>+AN714/SUM(AL$27:AL714)-1</f>
        <v>8.7838519319306751E-2</v>
      </c>
    </row>
    <row r="715" spans="1:44" x14ac:dyDescent="0.25">
      <c r="A715" s="1">
        <v>41213</v>
      </c>
      <c r="B715">
        <v>7.98</v>
      </c>
      <c r="G715">
        <f t="shared" si="219"/>
        <v>2762.5051845114917</v>
      </c>
      <c r="H715">
        <f t="shared" si="220"/>
        <v>2705.2628477974886</v>
      </c>
      <c r="I715" s="5">
        <f t="shared" si="209"/>
        <v>0</v>
      </c>
      <c r="J715" s="6">
        <f>+H715+SUM($D$16:$E$16)-SUM($F$27:F715)</f>
        <v>7982.7873741132762</v>
      </c>
      <c r="K715" s="10">
        <f t="shared" si="221"/>
        <v>9.7769693142324421E-4</v>
      </c>
      <c r="L715" s="10">
        <f>+H715/SUM(F$27:F715)-1</f>
        <v>2.376081622651216E-2</v>
      </c>
      <c r="M715">
        <v>6.0149999999999997</v>
      </c>
      <c r="R715">
        <f t="shared" si="222"/>
        <v>2320.985470960461</v>
      </c>
      <c r="S715">
        <f t="shared" si="223"/>
        <v>2222.8514522824571</v>
      </c>
      <c r="T715" s="5">
        <f t="shared" si="210"/>
        <v>0</v>
      </c>
      <c r="U715" s="6">
        <f>+S715+SUM($D$17:$E$17)-SUM($Q$27:Q715)</f>
        <v>6620.9175575456138</v>
      </c>
      <c r="V715" s="10">
        <f t="shared" si="211"/>
        <v>-2.0609259170857319E-3</v>
      </c>
      <c r="W715" s="10">
        <f>+S715/SUM(Q$27:Q715)-1</f>
        <v>9.4996301186025534E-3</v>
      </c>
      <c r="X715">
        <v>3.4980000000000002</v>
      </c>
      <c r="AC715">
        <f t="shared" si="224"/>
        <v>4739.8056505434033</v>
      </c>
      <c r="AD715">
        <f t="shared" si="225"/>
        <v>4639.8658437211461</v>
      </c>
      <c r="AE715" s="5">
        <f t="shared" si="212"/>
        <v>0</v>
      </c>
      <c r="AF715" s="6">
        <f>+AD715+SUM($D$18:$E$18)-SUM($AB$27:AB715)</f>
        <v>12556.152633194828</v>
      </c>
      <c r="AG715" s="10">
        <f t="shared" si="213"/>
        <v>-6.3343943360494315E-4</v>
      </c>
      <c r="AH715" s="10">
        <f>+AD715/SUM(AB$27:AB715)-1</f>
        <v>0.17058565977962026</v>
      </c>
      <c r="AI715" s="6">
        <f t="shared" si="214"/>
        <v>0</v>
      </c>
      <c r="AL715" s="6">
        <f t="shared" si="215"/>
        <v>0</v>
      </c>
      <c r="AM715" s="6">
        <f t="shared" si="216"/>
        <v>9823.2963060153561</v>
      </c>
      <c r="AN715" s="6">
        <f t="shared" si="217"/>
        <v>9567.9801438010909</v>
      </c>
      <c r="AO715" s="5">
        <f t="shared" si="218"/>
        <v>0</v>
      </c>
      <c r="AP715" s="6">
        <f>+AN715+SUM($D$16:$E$18)-SUM($AL$27:AL715)</f>
        <v>27159.857564853719</v>
      </c>
      <c r="AQ715" s="10">
        <f t="shared" si="226"/>
        <v>-5.0912773417921553E-4</v>
      </c>
      <c r="AR715" s="10">
        <f>+AN715/SUM(AL$27:AL715)-1</f>
        <v>8.6267823596129611E-2</v>
      </c>
    </row>
    <row r="716" spans="1:44" x14ac:dyDescent="0.25">
      <c r="A716" s="1">
        <v>41215</v>
      </c>
      <c r="B716">
        <v>8.1150000000000002</v>
      </c>
      <c r="G716">
        <f t="shared" si="219"/>
        <v>2809.2392947757839</v>
      </c>
      <c r="H716">
        <f t="shared" si="220"/>
        <v>2751.0285726662432</v>
      </c>
      <c r="I716" s="5">
        <f t="shared" si="209"/>
        <v>0</v>
      </c>
      <c r="J716" s="6">
        <f>+H716+SUM($D$16:$E$16)-SUM($F$27:F716)</f>
        <v>8028.5530989820318</v>
      </c>
      <c r="K716" s="10">
        <f t="shared" si="221"/>
        <v>5.733050715739374E-3</v>
      </c>
      <c r="L716" s="10">
        <f>+H716/SUM(F$27:F716)-1</f>
        <v>4.108007815515613E-2</v>
      </c>
      <c r="M716">
        <v>6.1020000000000003</v>
      </c>
      <c r="R716">
        <f t="shared" si="222"/>
        <v>2354.5558343808366</v>
      </c>
      <c r="S716">
        <f t="shared" si="223"/>
        <v>2255.0024209189614</v>
      </c>
      <c r="T716" s="5">
        <f t="shared" si="210"/>
        <v>0</v>
      </c>
      <c r="U716" s="6">
        <f>+S716+SUM($D$17:$E$17)-SUM($Q$27:Q716)</f>
        <v>6653.0685261821181</v>
      </c>
      <c r="V716" s="10">
        <f t="shared" si="211"/>
        <v>4.8559687319869038E-3</v>
      </c>
      <c r="W716" s="10">
        <f>+S716/SUM(Q$27:Q716)-1</f>
        <v>2.4100871651490108E-2</v>
      </c>
      <c r="X716">
        <v>3.5190000000000001</v>
      </c>
      <c r="AC716">
        <f t="shared" si="224"/>
        <v>4768.2607445003532</v>
      </c>
      <c r="AD716">
        <f t="shared" si="225"/>
        <v>4667.7209559904841</v>
      </c>
      <c r="AE716" s="5">
        <f t="shared" si="212"/>
        <v>0</v>
      </c>
      <c r="AF716" s="6">
        <f>+AD716+SUM($D$18:$E$18)-SUM($AB$27:AB716)</f>
        <v>12584.007745464167</v>
      </c>
      <c r="AG716" s="10">
        <f t="shared" si="213"/>
        <v>2.2184432670639964E-3</v>
      </c>
      <c r="AH716" s="10">
        <f>+AD716/SUM(AB$27:AB716)-1</f>
        <v>0.1776131894695494</v>
      </c>
      <c r="AI716" s="6">
        <f t="shared" si="214"/>
        <v>0</v>
      </c>
      <c r="AL716" s="6">
        <f t="shared" si="215"/>
        <v>0</v>
      </c>
      <c r="AM716" s="6">
        <f t="shared" si="216"/>
        <v>9932.0558736569728</v>
      </c>
      <c r="AN716" s="6">
        <f t="shared" si="217"/>
        <v>9673.7519495756897</v>
      </c>
      <c r="AO716" s="5">
        <f t="shared" si="218"/>
        <v>0</v>
      </c>
      <c r="AP716" s="6">
        <f>+AN716+SUM($D$16:$E$18)-SUM($AL$27:AL716)</f>
        <v>27265.629370628314</v>
      </c>
      <c r="AQ716" s="10">
        <f t="shared" si="226"/>
        <v>3.8944168069374729E-3</v>
      </c>
      <c r="AR716" s="10">
        <f>+AN716/SUM(AL$27:AL716)-1</f>
        <v>9.8276262945896198E-2</v>
      </c>
    </row>
    <row r="717" spans="1:44" x14ac:dyDescent="0.25">
      <c r="A717" s="1">
        <v>41218</v>
      </c>
      <c r="B717">
        <v>8.1219999999999999</v>
      </c>
      <c r="G717">
        <f t="shared" si="219"/>
        <v>2811.6625449376361</v>
      </c>
      <c r="H717">
        <f t="shared" si="220"/>
        <v>2753.4016102520304</v>
      </c>
      <c r="I717" s="5">
        <f t="shared" si="209"/>
        <v>0</v>
      </c>
      <c r="J717" s="6">
        <f>+H717+SUM($D$16:$E$16)-SUM($F$27:F717)</f>
        <v>8030.9261365678185</v>
      </c>
      <c r="K717" s="10">
        <f t="shared" si="221"/>
        <v>2.9557475133201727E-4</v>
      </c>
      <c r="L717" s="10">
        <f>+H717/SUM(F$27:F717)-1</f>
        <v>4.197811395886375E-2</v>
      </c>
      <c r="M717">
        <v>6.0650000000000004</v>
      </c>
      <c r="R717">
        <f t="shared" si="222"/>
        <v>2340.2787832710214</v>
      </c>
      <c r="S717">
        <f t="shared" si="223"/>
        <v>2241.3290204643563</v>
      </c>
      <c r="T717" s="5">
        <f t="shared" si="210"/>
        <v>0</v>
      </c>
      <c r="U717" s="6">
        <f>+S717+SUM($D$17:$E$17)-SUM($Q$27:Q717)</f>
        <v>6639.395125727513</v>
      </c>
      <c r="V717" s="10">
        <f t="shared" si="211"/>
        <v>-2.0552021072375304E-3</v>
      </c>
      <c r="W717" s="10">
        <f>+S717/SUM(Q$27:Q717)-1</f>
        <v>1.7891148240951615E-2</v>
      </c>
      <c r="X717">
        <v>3.5230000000000001</v>
      </c>
      <c r="AC717">
        <f t="shared" si="224"/>
        <v>4773.6807623969153</v>
      </c>
      <c r="AD717">
        <f t="shared" si="225"/>
        <v>4673.0266916608343</v>
      </c>
      <c r="AE717" s="5">
        <f t="shared" si="212"/>
        <v>0</v>
      </c>
      <c r="AF717" s="6">
        <f>+AD717+SUM($D$18:$E$18)-SUM($AB$27:AB717)</f>
        <v>12589.313481134517</v>
      </c>
      <c r="AG717" s="10">
        <f t="shared" si="213"/>
        <v>4.2162527055511489E-4</v>
      </c>
      <c r="AH717" s="10">
        <f>+AD717/SUM(AB$27:AB717)-1</f>
        <v>0.17895176655334533</v>
      </c>
      <c r="AI717" s="6">
        <f t="shared" si="214"/>
        <v>0</v>
      </c>
      <c r="AL717" s="6">
        <f t="shared" si="215"/>
        <v>0</v>
      </c>
      <c r="AM717" s="6">
        <f t="shared" si="216"/>
        <v>9925.6220906055714</v>
      </c>
      <c r="AN717" s="6">
        <f t="shared" si="217"/>
        <v>9667.7573223772215</v>
      </c>
      <c r="AO717" s="5">
        <f t="shared" si="218"/>
        <v>0</v>
      </c>
      <c r="AP717" s="6">
        <f>+AN717+SUM($D$16:$E$18)-SUM($AL$27:AL717)</f>
        <v>27259.634743429848</v>
      </c>
      <c r="AQ717" s="10">
        <f t="shared" si="226"/>
        <v>-2.1986021730802108E-4</v>
      </c>
      <c r="AR717" s="10">
        <f>+AN717/SUM(AL$27:AL717)-1</f>
        <v>9.7595683498376218E-2</v>
      </c>
    </row>
    <row r="718" spans="1:44" x14ac:dyDescent="0.25">
      <c r="A718" s="1">
        <v>41219</v>
      </c>
      <c r="B718">
        <v>8.1539999999999999</v>
      </c>
      <c r="G718">
        <f t="shared" si="219"/>
        <v>2822.740259963246</v>
      </c>
      <c r="H718">
        <f t="shared" si="220"/>
        <v>2764.2497820727722</v>
      </c>
      <c r="I718" s="5">
        <f t="shared" si="209"/>
        <v>0</v>
      </c>
      <c r="J718" s="6">
        <f>+H718+SUM($D$16:$E$16)-SUM($F$27:F718)</f>
        <v>8041.7743083885607</v>
      </c>
      <c r="K718" s="10">
        <f t="shared" si="221"/>
        <v>1.3507996009758383E-3</v>
      </c>
      <c r="L718" s="10">
        <f>+H718/SUM(F$27:F718)-1</f>
        <v>4.6083420490097726E-2</v>
      </c>
      <c r="M718">
        <v>6.0990000000000002</v>
      </c>
      <c r="R718">
        <f t="shared" si="222"/>
        <v>2353.3982356422025</v>
      </c>
      <c r="S718">
        <f t="shared" si="223"/>
        <v>2253.8937668280473</v>
      </c>
      <c r="T718" s="5">
        <f t="shared" si="210"/>
        <v>0</v>
      </c>
      <c r="U718" s="6">
        <f>+S718+SUM($D$17:$E$17)-SUM($Q$27:Q718)</f>
        <v>6651.9598720912036</v>
      </c>
      <c r="V718" s="10">
        <f t="shared" si="211"/>
        <v>1.8924534729078957E-3</v>
      </c>
      <c r="W718" s="10">
        <f>+S718/SUM(Q$27:Q718)-1</f>
        <v>2.3597380564148951E-2</v>
      </c>
      <c r="X718">
        <v>3.5289999999999999</v>
      </c>
      <c r="AC718">
        <f t="shared" si="224"/>
        <v>4781.8107892417574</v>
      </c>
      <c r="AD718">
        <f t="shared" si="225"/>
        <v>4680.9852951663588</v>
      </c>
      <c r="AE718" s="5">
        <f t="shared" si="212"/>
        <v>0</v>
      </c>
      <c r="AF718" s="6">
        <f>+AD718+SUM($D$18:$E$18)-SUM($AB$27:AB718)</f>
        <v>12597.272084640043</v>
      </c>
      <c r="AG718" s="10">
        <f t="shared" si="213"/>
        <v>6.3217136640947302E-4</v>
      </c>
      <c r="AH718" s="10">
        <f>+AD718/SUM(AB$27:AB718)-1</f>
        <v>0.18095963217903921</v>
      </c>
      <c r="AI718" s="6">
        <f t="shared" si="214"/>
        <v>0</v>
      </c>
      <c r="AL718" s="6">
        <f t="shared" si="215"/>
        <v>0</v>
      </c>
      <c r="AM718" s="6">
        <f t="shared" si="216"/>
        <v>9957.9492848472055</v>
      </c>
      <c r="AN718" s="6">
        <f t="shared" si="217"/>
        <v>9699.1288440671779</v>
      </c>
      <c r="AO718" s="5">
        <f t="shared" si="218"/>
        <v>0</v>
      </c>
      <c r="AP718" s="6">
        <f>+AN718+SUM($D$16:$E$18)-SUM($AL$27:AL718)</f>
        <v>27291.006265119806</v>
      </c>
      <c r="AQ718" s="10">
        <f t="shared" si="226"/>
        <v>1.1508416009688993E-3</v>
      </c>
      <c r="AR718" s="10">
        <f>+AN718/SUM(AL$27:AL718)-1</f>
        <v>0.10115734166205104</v>
      </c>
    </row>
    <row r="719" spans="1:44" x14ac:dyDescent="0.25">
      <c r="A719" s="1">
        <v>41220</v>
      </c>
      <c r="B719">
        <v>8.1920000000000002</v>
      </c>
      <c r="G719">
        <f t="shared" si="219"/>
        <v>2835.8950465561575</v>
      </c>
      <c r="H719">
        <f t="shared" si="220"/>
        <v>2777.1319861099028</v>
      </c>
      <c r="I719" s="5">
        <f t="shared" si="209"/>
        <v>0</v>
      </c>
      <c r="J719" s="6">
        <f>+H719+SUM($D$16:$E$16)-SUM($F$27:F719)</f>
        <v>8054.6565124256913</v>
      </c>
      <c r="K719" s="10">
        <f t="shared" si="221"/>
        <v>1.6019106658704541E-3</v>
      </c>
      <c r="L719" s="10">
        <f>+H719/SUM(F$27:F719)-1</f>
        <v>5.095847199593817E-2</v>
      </c>
      <c r="M719">
        <v>6.0209999999999999</v>
      </c>
      <c r="R719">
        <f t="shared" si="222"/>
        <v>2323.3006684377274</v>
      </c>
      <c r="S719">
        <f t="shared" si="223"/>
        <v>2225.0687604642844</v>
      </c>
      <c r="T719" s="5">
        <f t="shared" si="210"/>
        <v>0</v>
      </c>
      <c r="U719" s="6">
        <f>+S719+SUM($D$17:$E$17)-SUM($Q$27:Q719)</f>
        <v>6623.1348657274411</v>
      </c>
      <c r="V719" s="10">
        <f t="shared" si="211"/>
        <v>-4.3333103202711776E-3</v>
      </c>
      <c r="W719" s="10">
        <f>+S719/SUM(Q$27:Q719)-1</f>
        <v>1.0506612293284201E-2</v>
      </c>
      <c r="X719">
        <v>3.5</v>
      </c>
      <c r="AC719">
        <f t="shared" si="224"/>
        <v>4742.5156594916834</v>
      </c>
      <c r="AD719">
        <f t="shared" si="225"/>
        <v>4642.5187115563203</v>
      </c>
      <c r="AE719" s="5">
        <f t="shared" si="212"/>
        <v>0</v>
      </c>
      <c r="AF719" s="6">
        <f>+AD719+SUM($D$18:$E$18)-SUM($AB$27:AB719)</f>
        <v>12558.805501030003</v>
      </c>
      <c r="AG719" s="10">
        <f t="shared" si="213"/>
        <v>-3.0535645615642482E-3</v>
      </c>
      <c r="AH719" s="10">
        <f>+AD719/SUM(AB$27:AB719)-1</f>
        <v>0.171254948321518</v>
      </c>
      <c r="AI719" s="6">
        <f t="shared" si="214"/>
        <v>0</v>
      </c>
      <c r="AL719" s="6">
        <f t="shared" si="215"/>
        <v>0</v>
      </c>
      <c r="AM719" s="6">
        <f t="shared" si="216"/>
        <v>9901.7113744855669</v>
      </c>
      <c r="AN719" s="6">
        <f t="shared" si="217"/>
        <v>9644.7194581305084</v>
      </c>
      <c r="AO719" s="5">
        <f t="shared" si="218"/>
        <v>0</v>
      </c>
      <c r="AP719" s="6">
        <f>+AN719+SUM($D$16:$E$18)-SUM($AL$27:AL719)</f>
        <v>27236.596879183136</v>
      </c>
      <c r="AQ719" s="10">
        <f t="shared" si="226"/>
        <v>-1.9936745977083836E-3</v>
      </c>
      <c r="AR719" s="10">
        <f>+AN719/SUM(AL$27:AL719)-1</f>
        <v>9.4980158562134376E-2</v>
      </c>
    </row>
    <row r="720" spans="1:44" x14ac:dyDescent="0.25">
      <c r="A720" s="1">
        <v>41221</v>
      </c>
      <c r="B720">
        <v>8.11</v>
      </c>
      <c r="C720">
        <f>+$C$16</f>
        <v>60</v>
      </c>
      <c r="D720" s="7">
        <f>+$H$16</f>
        <v>0.66694736842105262</v>
      </c>
      <c r="E720" s="7">
        <f>+$J$16</f>
        <v>0.46199999999999997</v>
      </c>
      <c r="F720" s="6">
        <f>+C720-D720-E720</f>
        <v>58.871052631578941</v>
      </c>
      <c r="G720">
        <f t="shared" si="219"/>
        <v>2866.3794544346106</v>
      </c>
      <c r="H720">
        <f t="shared" si="220"/>
        <v>2808.2045984508304</v>
      </c>
      <c r="I720" s="5">
        <f t="shared" si="209"/>
        <v>232320</v>
      </c>
      <c r="J720" s="6">
        <f>+H720+SUM($D$16:$E$16)-SUM($F$27:F720)</f>
        <v>8026.8580721350381</v>
      </c>
      <c r="K720" s="10">
        <f t="shared" si="221"/>
        <v>-3.4512260389713001E-3</v>
      </c>
      <c r="L720" s="10">
        <f>+H720/SUM(F$27:F720)-1</f>
        <v>3.9557335978207986E-2</v>
      </c>
      <c r="M720">
        <v>6.0069999999999997</v>
      </c>
      <c r="N720">
        <f>+$C$17</f>
        <v>50</v>
      </c>
      <c r="O720" s="7">
        <f>+$H$17</f>
        <v>0.5557894736842105</v>
      </c>
      <c r="P720" s="7">
        <f>+$J$17</f>
        <v>0.38500000000000001</v>
      </c>
      <c r="Q720" s="6">
        <f>+N720-O720-P720</f>
        <v>49.059210526315795</v>
      </c>
      <c r="R720">
        <f t="shared" si="222"/>
        <v>2367.8985409907705</v>
      </c>
      <c r="S720">
        <f t="shared" si="223"/>
        <v>2268.9542518996686</v>
      </c>
      <c r="T720" s="5">
        <f t="shared" si="210"/>
        <v>193600</v>
      </c>
      <c r="U720" s="6">
        <f>+S720+SUM($D$17:$E$17)-SUM($Q$27:Q720)</f>
        <v>6617.9611466365086</v>
      </c>
      <c r="V720" s="10">
        <f t="shared" si="211"/>
        <v>-7.8115865006833651E-4</v>
      </c>
      <c r="W720" s="10">
        <f>+S720/SUM(Q$27:Q720)-1</f>
        <v>7.9792099738171807E-3</v>
      </c>
      <c r="X720">
        <v>3.4849999999999999</v>
      </c>
      <c r="Y720">
        <f>+$C$18</f>
        <v>90</v>
      </c>
      <c r="Z720" s="7">
        <f>+$H$18</f>
        <v>1.0004210526315789</v>
      </c>
      <c r="AA720" s="7">
        <f>+$J$18</f>
        <v>0.69300000000000006</v>
      </c>
      <c r="AB720" s="6">
        <f>+Y720-Z720-AA720</f>
        <v>88.306578947368422</v>
      </c>
      <c r="AC720">
        <f t="shared" si="224"/>
        <v>4810.4971713269442</v>
      </c>
      <c r="AD720">
        <f t="shared" si="225"/>
        <v>4710.9287817398754</v>
      </c>
      <c r="AE720" s="5">
        <f t="shared" si="212"/>
        <v>348480</v>
      </c>
      <c r="AF720" s="6">
        <f>+AD720+SUM($D$18:$E$18)-SUM($AB$27:AB720)</f>
        <v>12538.90899226619</v>
      </c>
      <c r="AG720" s="10">
        <f t="shared" si="213"/>
        <v>-1.5842676090637164E-3</v>
      </c>
      <c r="AH720" s="10">
        <f>+AD720/SUM(AB$27:AB720)-1</f>
        <v>0.16261248130571793</v>
      </c>
      <c r="AI720" s="6">
        <f t="shared" si="214"/>
        <v>200</v>
      </c>
      <c r="AL720" s="6">
        <f t="shared" si="215"/>
        <v>196.23684210526315</v>
      </c>
      <c r="AM720" s="6">
        <f t="shared" si="216"/>
        <v>10044.775166752326</v>
      </c>
      <c r="AN720" s="6">
        <f t="shared" si="217"/>
        <v>9788.0876320903735</v>
      </c>
      <c r="AO720" s="5">
        <f t="shared" si="218"/>
        <v>774400</v>
      </c>
      <c r="AP720" s="6">
        <f>+AN720+SUM($D$16:$E$18)-SUM($AL$27:AL720)</f>
        <v>27183.728211037742</v>
      </c>
      <c r="AQ720" s="10">
        <f t="shared" si="226"/>
        <v>-1.9410893504762106E-3</v>
      </c>
      <c r="AR720" s="10">
        <f>+AN720/SUM(AL$27:AL720)-1</f>
        <v>8.7038752496412242E-2</v>
      </c>
    </row>
    <row r="721" spans="1:44" x14ac:dyDescent="0.25">
      <c r="A721" s="1">
        <v>41222</v>
      </c>
      <c r="B721">
        <v>8.0879999999999992</v>
      </c>
      <c r="G721">
        <f t="shared" si="219"/>
        <v>2858.6038258282529</v>
      </c>
      <c r="H721">
        <f t="shared" si="220"/>
        <v>2800.5867807978198</v>
      </c>
      <c r="I721" s="5">
        <f t="shared" si="209"/>
        <v>0</v>
      </c>
      <c r="J721" s="6">
        <f>+H721+SUM($D$16:$E$16)-SUM($F$27:F721)</f>
        <v>8019.2402544820279</v>
      </c>
      <c r="K721" s="10">
        <f t="shared" si="221"/>
        <v>-9.4904103007065199E-4</v>
      </c>
      <c r="L721" s="10">
        <f>+H721/SUM(F$27:F721)-1</f>
        <v>3.6737328408353642E-2</v>
      </c>
      <c r="M721">
        <v>6.0019999999999998</v>
      </c>
      <c r="R721">
        <f t="shared" si="222"/>
        <v>2365.9275916475121</v>
      </c>
      <c r="S721">
        <f t="shared" si="223"/>
        <v>2267.0656600469138</v>
      </c>
      <c r="T721" s="5">
        <f t="shared" si="210"/>
        <v>0</v>
      </c>
      <c r="U721" s="6">
        <f>+S721+SUM($D$17:$E$17)-SUM($Q$27:Q721)</f>
        <v>6616.0725547837546</v>
      </c>
      <c r="V721" s="10">
        <f t="shared" si="211"/>
        <v>-2.8537366885472704E-4</v>
      </c>
      <c r="W721" s="10">
        <f>+S721/SUM(Q$27:Q721)-1</f>
        <v>7.1402061366490077E-3</v>
      </c>
      <c r="X721">
        <v>3.4940000000000002</v>
      </c>
      <c r="AC721">
        <f t="shared" si="224"/>
        <v>4822.9202630176023</v>
      </c>
      <c r="AD721">
        <f t="shared" si="225"/>
        <v>4723.0947384215569</v>
      </c>
      <c r="AE721" s="5">
        <f t="shared" si="212"/>
        <v>0</v>
      </c>
      <c r="AF721" s="6">
        <f>+AD721+SUM($D$18:$E$18)-SUM($AB$27:AB721)</f>
        <v>12551.074948947871</v>
      </c>
      <c r="AG721" s="10">
        <f t="shared" si="213"/>
        <v>9.7025639863757007E-4</v>
      </c>
      <c r="AH721" s="10">
        <f>+AD721/SUM(AB$27:AB721)-1</f>
        <v>0.16561492386863108</v>
      </c>
      <c r="AI721" s="6">
        <f t="shared" si="214"/>
        <v>0</v>
      </c>
      <c r="AL721" s="6">
        <f t="shared" si="215"/>
        <v>0</v>
      </c>
      <c r="AM721" s="6">
        <f t="shared" si="216"/>
        <v>10047.451680493366</v>
      </c>
      <c r="AN721" s="6">
        <f t="shared" si="217"/>
        <v>9790.7471792662909</v>
      </c>
      <c r="AO721" s="5">
        <f t="shared" si="218"/>
        <v>0</v>
      </c>
      <c r="AP721" s="6">
        <f>+AN721+SUM($D$16:$E$18)-SUM($AL$27:AL721)</f>
        <v>27186.387758213656</v>
      </c>
      <c r="AQ721" s="10">
        <f t="shared" si="226"/>
        <v>9.7835997890705073E-5</v>
      </c>
      <c r="AR721" s="10">
        <f>+AN721/SUM(AL$27:AL721)-1</f>
        <v>8.7334114670616358E-2</v>
      </c>
    </row>
    <row r="722" spans="1:44" x14ac:dyDescent="0.25">
      <c r="A722" s="1">
        <v>41225</v>
      </c>
      <c r="B722">
        <v>8.0749999999999993</v>
      </c>
      <c r="G722">
        <f t="shared" si="219"/>
        <v>2854.0091361972236</v>
      </c>
      <c r="H722">
        <f t="shared" si="220"/>
        <v>2796.0853430937677</v>
      </c>
      <c r="I722" s="5">
        <f t="shared" si="209"/>
        <v>0</v>
      </c>
      <c r="J722" s="6">
        <f>+H722+SUM($D$16:$E$16)-SUM($F$27:F722)</f>
        <v>8014.7388167779764</v>
      </c>
      <c r="K722" s="10">
        <f t="shared" si="221"/>
        <v>-5.6132969722855197E-4</v>
      </c>
      <c r="L722" s="10">
        <f>+H722/SUM(F$27:F722)-1</f>
        <v>3.5070960298894116E-2</v>
      </c>
      <c r="M722">
        <v>5.9939999999999998</v>
      </c>
      <c r="R722">
        <f t="shared" si="222"/>
        <v>2362.7740726982984</v>
      </c>
      <c r="S722">
        <f t="shared" si="223"/>
        <v>2264.0439130825062</v>
      </c>
      <c r="T722" s="5">
        <f t="shared" si="210"/>
        <v>0</v>
      </c>
      <c r="U722" s="6">
        <f>+S722+SUM($D$17:$E$17)-SUM($Q$27:Q722)</f>
        <v>6613.0508078193479</v>
      </c>
      <c r="V722" s="10">
        <f t="shared" si="211"/>
        <v>-4.5672820837217021E-4</v>
      </c>
      <c r="W722" s="10">
        <f>+S722/SUM(Q$27:Q722)-1</f>
        <v>5.7977999971801086E-3</v>
      </c>
      <c r="X722">
        <v>3.49</v>
      </c>
      <c r="AC722">
        <f t="shared" si="224"/>
        <v>4817.3988889328657</v>
      </c>
      <c r="AD722">
        <f t="shared" si="225"/>
        <v>4717.6876465630321</v>
      </c>
      <c r="AE722" s="5">
        <f t="shared" si="212"/>
        <v>0</v>
      </c>
      <c r="AF722" s="6">
        <f>+AD722+SUM($D$18:$E$18)-SUM($AB$27:AB722)</f>
        <v>12545.667857089347</v>
      </c>
      <c r="AG722" s="10">
        <f t="shared" si="213"/>
        <v>-4.3080707274223418E-4</v>
      </c>
      <c r="AH722" s="10">
        <f>+AD722/SUM(AB$27:AB722)-1</f>
        <v>0.16428050495178081</v>
      </c>
      <c r="AI722" s="6">
        <f t="shared" si="214"/>
        <v>0</v>
      </c>
      <c r="AL722" s="6">
        <f t="shared" si="215"/>
        <v>0</v>
      </c>
      <c r="AM722" s="6">
        <f t="shared" si="216"/>
        <v>10034.182097828387</v>
      </c>
      <c r="AN722" s="6">
        <f t="shared" si="217"/>
        <v>9777.8169027393051</v>
      </c>
      <c r="AO722" s="5">
        <f t="shared" si="218"/>
        <v>0</v>
      </c>
      <c r="AP722" s="6">
        <f>+AN722+SUM($D$16:$E$18)-SUM($AL$27:AL722)</f>
        <v>27173.457481686666</v>
      </c>
      <c r="AQ722" s="10">
        <f t="shared" si="226"/>
        <v>-4.7561583546840147E-4</v>
      </c>
      <c r="AR722" s="10">
        <f>+AN722/SUM(AL$27:AL722)-1</f>
        <v>8.5898112849459141E-2</v>
      </c>
    </row>
    <row r="723" spans="1:44" x14ac:dyDescent="0.25">
      <c r="A723" s="1">
        <v>41226</v>
      </c>
      <c r="B723">
        <v>8.0229999999999997</v>
      </c>
      <c r="G723">
        <f t="shared" si="219"/>
        <v>2835.6303776731056</v>
      </c>
      <c r="H723">
        <f t="shared" si="220"/>
        <v>2778.0795922775606</v>
      </c>
      <c r="I723" s="5">
        <f t="shared" si="209"/>
        <v>0</v>
      </c>
      <c r="J723" s="6">
        <f>+H723+SUM($D$16:$E$16)-SUM($F$27:F723)</f>
        <v>7996.7330659617701</v>
      </c>
      <c r="K723" s="10">
        <f t="shared" si="221"/>
        <v>-2.2465798609073717E-3</v>
      </c>
      <c r="L723" s="10">
        <f>+H723/SUM(F$27:F723)-1</f>
        <v>2.8405487861056011E-2</v>
      </c>
      <c r="M723">
        <v>6.0140000000000002</v>
      </c>
      <c r="R723">
        <f t="shared" si="222"/>
        <v>2370.6578700713326</v>
      </c>
      <c r="S723">
        <f t="shared" si="223"/>
        <v>2271.5982804935256</v>
      </c>
      <c r="T723" s="5">
        <f t="shared" si="210"/>
        <v>0</v>
      </c>
      <c r="U723" s="6">
        <f>+S723+SUM($D$17:$E$17)-SUM($Q$27:Q723)</f>
        <v>6620.6051752303674</v>
      </c>
      <c r="V723" s="10">
        <f t="shared" si="211"/>
        <v>1.1423422608649592E-3</v>
      </c>
      <c r="W723" s="10">
        <f>+S723/SUM(Q$27:Q723)-1</f>
        <v>9.1538153458528004E-3</v>
      </c>
      <c r="X723">
        <v>3.4870000000000001</v>
      </c>
      <c r="AC723">
        <f t="shared" si="224"/>
        <v>4813.257858369313</v>
      </c>
      <c r="AD723">
        <f t="shared" si="225"/>
        <v>4713.6323276691382</v>
      </c>
      <c r="AE723" s="5">
        <f t="shared" si="212"/>
        <v>0</v>
      </c>
      <c r="AF723" s="6">
        <f>+AD723+SUM($D$18:$E$18)-SUM($AB$27:AB723)</f>
        <v>12541.612538195453</v>
      </c>
      <c r="AG723" s="10">
        <f t="shared" si="213"/>
        <v>-3.2324456059962259E-4</v>
      </c>
      <c r="AH723" s="10">
        <f>+AD723/SUM(AB$27:AB723)-1</f>
        <v>0.16327969076414317</v>
      </c>
      <c r="AI723" s="6">
        <f t="shared" si="214"/>
        <v>0</v>
      </c>
      <c r="AL723" s="6">
        <f t="shared" si="215"/>
        <v>0</v>
      </c>
      <c r="AM723" s="6">
        <f t="shared" si="216"/>
        <v>10019.54610611375</v>
      </c>
      <c r="AN723" s="6">
        <f t="shared" si="217"/>
        <v>9763.3102004402244</v>
      </c>
      <c r="AO723" s="5">
        <f t="shared" si="218"/>
        <v>0</v>
      </c>
      <c r="AP723" s="6">
        <f>+AN723+SUM($D$16:$E$18)-SUM($AL$27:AL723)</f>
        <v>27158.950779387589</v>
      </c>
      <c r="AQ723" s="10">
        <f t="shared" si="226"/>
        <v>-5.338555945210155E-4</v>
      </c>
      <c r="AR723" s="10">
        <f>+AN723/SUM(AL$27:AL723)-1</f>
        <v>8.4287037411359345E-2</v>
      </c>
    </row>
    <row r="724" spans="1:44" x14ac:dyDescent="0.25">
      <c r="A724" s="1">
        <v>41227</v>
      </c>
      <c r="B724">
        <v>8.0020000000000007</v>
      </c>
      <c r="G724">
        <f t="shared" si="219"/>
        <v>2828.2081867306738</v>
      </c>
      <c r="H724">
        <f t="shared" si="220"/>
        <v>2770.8080390633231</v>
      </c>
      <c r="I724" s="5">
        <f t="shared" si="209"/>
        <v>0</v>
      </c>
      <c r="J724" s="6">
        <f>+H724+SUM($D$16:$E$16)-SUM($F$27:F724)</f>
        <v>7989.4615127475308</v>
      </c>
      <c r="K724" s="10">
        <f t="shared" si="221"/>
        <v>-9.0931548599404444E-4</v>
      </c>
      <c r="L724" s="10">
        <f>+H724/SUM(F$27:F724)-1</f>
        <v>2.5713662453467734E-2</v>
      </c>
      <c r="M724">
        <v>5.9710000000000001</v>
      </c>
      <c r="R724">
        <f t="shared" si="222"/>
        <v>2353.7077057193096</v>
      </c>
      <c r="S724">
        <f t="shared" si="223"/>
        <v>2255.3563905598339</v>
      </c>
      <c r="T724" s="5">
        <f t="shared" si="210"/>
        <v>0</v>
      </c>
      <c r="U724" s="6">
        <f>+S724+SUM($D$17:$E$17)-SUM($Q$27:Q724)</f>
        <v>6604.3632852966757</v>
      </c>
      <c r="V724" s="10">
        <f t="shared" si="211"/>
        <v>-2.4532334286384572E-3</v>
      </c>
      <c r="W724" s="10">
        <f>+S724/SUM(Q$27:Q724)-1</f>
        <v>1.9383823462064687E-3</v>
      </c>
      <c r="X724">
        <v>3.4580000000000002</v>
      </c>
      <c r="AC724">
        <f t="shared" si="224"/>
        <v>4773.2278962549708</v>
      </c>
      <c r="AD724">
        <f t="shared" si="225"/>
        <v>4674.4309116948325</v>
      </c>
      <c r="AE724" s="5">
        <f t="shared" si="212"/>
        <v>0</v>
      </c>
      <c r="AF724" s="6">
        <f>+AD724+SUM($D$18:$E$18)-SUM($AB$27:AB724)</f>
        <v>12502.411122221145</v>
      </c>
      <c r="AG724" s="10">
        <f t="shared" si="213"/>
        <v>-3.12570778717014E-3</v>
      </c>
      <c r="AH724" s="10">
        <f>+AD724/SUM(AB$27:AB724)-1</f>
        <v>0.15360515361697957</v>
      </c>
      <c r="AI724" s="6">
        <f t="shared" si="214"/>
        <v>0</v>
      </c>
      <c r="AL724" s="6">
        <f t="shared" si="215"/>
        <v>0</v>
      </c>
      <c r="AM724" s="6">
        <f t="shared" si="216"/>
        <v>9955.1437887049542</v>
      </c>
      <c r="AN724" s="6">
        <f t="shared" si="217"/>
        <v>9700.5953413179886</v>
      </c>
      <c r="AO724" s="5">
        <f t="shared" si="218"/>
        <v>0</v>
      </c>
      <c r="AP724" s="6">
        <f>+AN724+SUM($D$16:$E$18)-SUM($AL$27:AL724)</f>
        <v>27096.235920265353</v>
      </c>
      <c r="AQ724" s="10">
        <f t="shared" si="226"/>
        <v>-2.3091782753932311E-3</v>
      </c>
      <c r="AR724" s="10">
        <f>+AN724/SUM(AL$27:AL724)-1</f>
        <v>7.7322093411500203E-2</v>
      </c>
    </row>
    <row r="725" spans="1:44" x14ac:dyDescent="0.25">
      <c r="A725" s="1">
        <v>41228</v>
      </c>
      <c r="B725">
        <v>7.9109999999999996</v>
      </c>
      <c r="G725">
        <f t="shared" si="219"/>
        <v>2796.0453593134662</v>
      </c>
      <c r="H725">
        <f t="shared" si="220"/>
        <v>2739.2979751349594</v>
      </c>
      <c r="I725" s="5">
        <f t="shared" si="209"/>
        <v>0</v>
      </c>
      <c r="J725" s="6">
        <f>+H725+SUM($D$16:$E$16)-SUM($F$27:F725)</f>
        <v>7957.951448819168</v>
      </c>
      <c r="K725" s="10">
        <f t="shared" si="221"/>
        <v>-3.9439534038792079E-3</v>
      </c>
      <c r="L725" s="10">
        <f>+H725/SUM(F$27:F725)-1</f>
        <v>1.4049085687250829E-2</v>
      </c>
      <c r="M725">
        <v>5.9219999999999997</v>
      </c>
      <c r="R725">
        <f t="shared" si="222"/>
        <v>2334.3924021553762</v>
      </c>
      <c r="S725">
        <f t="shared" si="223"/>
        <v>2236.8481904028363</v>
      </c>
      <c r="T725" s="5">
        <f t="shared" si="210"/>
        <v>0</v>
      </c>
      <c r="U725" s="6">
        <f>+S725+SUM($D$17:$E$17)-SUM($Q$27:Q725)</f>
        <v>6585.8550851396767</v>
      </c>
      <c r="V725" s="10">
        <f t="shared" si="211"/>
        <v>-2.80242006041731E-3</v>
      </c>
      <c r="W725" s="10">
        <f>+S725/SUM(Q$27:Q725)-1</f>
        <v>-6.2838552580414264E-3</v>
      </c>
      <c r="X725">
        <v>3.4239999999999999</v>
      </c>
      <c r="AC725">
        <f t="shared" si="224"/>
        <v>4726.296216534708</v>
      </c>
      <c r="AD725">
        <f t="shared" si="225"/>
        <v>4628.47063089737</v>
      </c>
      <c r="AE725" s="5">
        <f t="shared" si="212"/>
        <v>0</v>
      </c>
      <c r="AF725" s="6">
        <f>+AD725+SUM($D$18:$E$18)-SUM($AB$27:AB725)</f>
        <v>12456.450841423683</v>
      </c>
      <c r="AG725" s="10">
        <f t="shared" si="213"/>
        <v>-3.6761133791045619E-3</v>
      </c>
      <c r="AH725" s="10">
        <f>+AD725/SUM(AB$27:AB725)-1</f>
        <v>0.14226259282375286</v>
      </c>
      <c r="AI725" s="6">
        <f t="shared" si="214"/>
        <v>0</v>
      </c>
      <c r="AL725" s="6">
        <f t="shared" si="215"/>
        <v>0</v>
      </c>
      <c r="AM725" s="6">
        <f t="shared" si="216"/>
        <v>9856.7339780035509</v>
      </c>
      <c r="AN725" s="6">
        <f t="shared" si="217"/>
        <v>9604.6167964351662</v>
      </c>
      <c r="AO725" s="5">
        <f t="shared" si="218"/>
        <v>0</v>
      </c>
      <c r="AP725" s="6">
        <f>+AN725+SUM($D$16:$E$18)-SUM($AL$27:AL725)</f>
        <v>27000.257375382527</v>
      </c>
      <c r="AQ725" s="10">
        <f t="shared" si="226"/>
        <v>-3.5421357108513796E-3</v>
      </c>
      <c r="AR725" s="10">
        <f>+AN725/SUM(AL$27:AL725)-1</f>
        <v>6.6662973712388718E-2</v>
      </c>
    </row>
    <row r="726" spans="1:44" x14ac:dyDescent="0.25">
      <c r="A726" s="1">
        <v>41229</v>
      </c>
      <c r="B726">
        <v>7.93</v>
      </c>
      <c r="G726">
        <f t="shared" si="219"/>
        <v>2802.7606749280476</v>
      </c>
      <c r="H726">
        <f t="shared" si="220"/>
        <v>2745.8769994716504</v>
      </c>
      <c r="I726" s="5">
        <f t="shared" si="209"/>
        <v>0</v>
      </c>
      <c r="J726" s="6">
        <f>+H726+SUM($D$16:$E$16)-SUM($F$27:F726)</f>
        <v>7964.5304731558581</v>
      </c>
      <c r="K726" s="10">
        <f t="shared" si="221"/>
        <v>8.2672335701006183E-4</v>
      </c>
      <c r="L726" s="10">
        <f>+H726/SUM(F$27:F726)-1</f>
        <v>1.6484546770306974E-2</v>
      </c>
      <c r="M726">
        <v>5.8559999999999999</v>
      </c>
      <c r="R726">
        <f t="shared" si="222"/>
        <v>2308.375870824364</v>
      </c>
      <c r="S726">
        <f t="shared" si="223"/>
        <v>2211.9187779464723</v>
      </c>
      <c r="T726" s="5">
        <f t="shared" si="210"/>
        <v>0</v>
      </c>
      <c r="U726" s="6">
        <f>+S726+SUM($D$17:$E$17)-SUM($Q$27:Q726)</f>
        <v>6560.9256726833128</v>
      </c>
      <c r="V726" s="10">
        <f t="shared" si="211"/>
        <v>-3.785296234746327E-3</v>
      </c>
      <c r="W726" s="10">
        <f>+S726/SUM(Q$27:Q726)-1</f>
        <v>-1.7358705908660954E-2</v>
      </c>
      <c r="X726">
        <v>3.4409999999999998</v>
      </c>
      <c r="AC726">
        <f t="shared" si="224"/>
        <v>4749.7620563948394</v>
      </c>
      <c r="AD726">
        <f t="shared" si="225"/>
        <v>4651.4507712961013</v>
      </c>
      <c r="AE726" s="5">
        <f t="shared" si="212"/>
        <v>0</v>
      </c>
      <c r="AF726" s="6">
        <f>+AD726+SUM($D$18:$E$18)-SUM($AB$27:AB726)</f>
        <v>12479.430981822416</v>
      </c>
      <c r="AG726" s="10">
        <f t="shared" si="213"/>
        <v>1.8448385251370603E-3</v>
      </c>
      <c r="AH726" s="10">
        <f>+AD726/SUM(AB$27:AB726)-1</f>
        <v>0.14793387322036611</v>
      </c>
      <c r="AI726" s="6">
        <f t="shared" si="214"/>
        <v>0</v>
      </c>
      <c r="AL726" s="6">
        <f t="shared" si="215"/>
        <v>0</v>
      </c>
      <c r="AM726" s="6">
        <f t="shared" si="216"/>
        <v>9860.8986021472519</v>
      </c>
      <c r="AN726" s="6">
        <f t="shared" si="217"/>
        <v>9609.2465487142254</v>
      </c>
      <c r="AO726" s="5">
        <f t="shared" si="218"/>
        <v>0</v>
      </c>
      <c r="AP726" s="6">
        <f>+AN726+SUM($D$16:$E$18)-SUM($AL$27:AL726)</f>
        <v>27004.88712766159</v>
      </c>
      <c r="AQ726" s="10">
        <f t="shared" si="226"/>
        <v>1.7147067210121492E-4</v>
      </c>
      <c r="AR726" s="10">
        <f>+AN726/SUM(AL$27:AL726)-1</f>
        <v>6.7177141579592536E-2</v>
      </c>
    </row>
    <row r="727" spans="1:44" x14ac:dyDescent="0.25">
      <c r="A727" s="1">
        <v>41232</v>
      </c>
      <c r="B727">
        <v>7.9290000000000003</v>
      </c>
      <c r="G727">
        <f t="shared" si="219"/>
        <v>2802.4072372641222</v>
      </c>
      <c r="H727">
        <f t="shared" si="220"/>
        <v>2745.5307350328771</v>
      </c>
      <c r="I727" s="5">
        <f t="shared" si="209"/>
        <v>0</v>
      </c>
      <c r="J727" s="6">
        <f>+H727+SUM($D$16:$E$16)-SUM($F$27:F727)</f>
        <v>7964.1842087170853</v>
      </c>
      <c r="K727" s="10">
        <f t="shared" si="221"/>
        <v>-4.3475813161886201E-5</v>
      </c>
      <c r="L727" s="10">
        <f>+H727/SUM(F$27:F727)-1</f>
        <v>1.6356364608040908E-2</v>
      </c>
      <c r="M727">
        <v>5.9790000000000001</v>
      </c>
      <c r="R727">
        <f t="shared" si="222"/>
        <v>2356.8612246685234</v>
      </c>
      <c r="S727">
        <f t="shared" si="223"/>
        <v>2258.378137524242</v>
      </c>
      <c r="T727" s="5">
        <f t="shared" si="210"/>
        <v>0</v>
      </c>
      <c r="U727" s="6">
        <f>+S727+SUM($D$17:$E$17)-SUM($Q$27:Q727)</f>
        <v>6607.3850322610824</v>
      </c>
      <c r="V727" s="10">
        <f t="shared" si="211"/>
        <v>7.0812202264698421E-3</v>
      </c>
      <c r="W727" s="10">
        <f>+S727/SUM(Q$27:Q727)-1</f>
        <v>3.2807884856758118E-3</v>
      </c>
      <c r="X727">
        <v>3.4660000000000002</v>
      </c>
      <c r="AC727">
        <f t="shared" si="224"/>
        <v>4784.270644424445</v>
      </c>
      <c r="AD727">
        <f t="shared" si="225"/>
        <v>4685.2450954118822</v>
      </c>
      <c r="AE727" s="5">
        <f t="shared" si="212"/>
        <v>0</v>
      </c>
      <c r="AF727" s="6">
        <f>+AD727+SUM($D$18:$E$18)-SUM($AB$27:AB727)</f>
        <v>12513.225305938196</v>
      </c>
      <c r="AG727" s="10">
        <f t="shared" si="213"/>
        <v>2.7080020046592601E-3</v>
      </c>
      <c r="AH727" s="10">
        <f>+AD727/SUM(AB$27:AB727)-1</f>
        <v>0.15627399145067966</v>
      </c>
      <c r="AI727" s="6">
        <f t="shared" si="214"/>
        <v>0</v>
      </c>
      <c r="AL727" s="6">
        <f t="shared" si="215"/>
        <v>0</v>
      </c>
      <c r="AM727" s="6">
        <f t="shared" si="216"/>
        <v>9943.5391063570896</v>
      </c>
      <c r="AN727" s="6">
        <f t="shared" si="217"/>
        <v>9689.1539679690013</v>
      </c>
      <c r="AO727" s="5">
        <f t="shared" si="218"/>
        <v>0</v>
      </c>
      <c r="AP727" s="6">
        <f>+AN727+SUM($D$16:$E$18)-SUM($AL$27:AL727)</f>
        <v>27084.794546916368</v>
      </c>
      <c r="AQ727" s="10">
        <f t="shared" si="226"/>
        <v>2.9589984537623515E-3</v>
      </c>
      <c r="AR727" s="10">
        <f>+AN727/SUM(AL$27:AL727)-1</f>
        <v>7.6051445182794719E-2</v>
      </c>
    </row>
    <row r="728" spans="1:44" x14ac:dyDescent="0.25">
      <c r="A728" s="1">
        <v>41233</v>
      </c>
      <c r="B728">
        <v>7.9429999999999996</v>
      </c>
      <c r="G728">
        <f t="shared" si="219"/>
        <v>2807.3553645590764</v>
      </c>
      <c r="H728">
        <f t="shared" si="220"/>
        <v>2750.3784371757019</v>
      </c>
      <c r="I728" s="5">
        <f t="shared" si="209"/>
        <v>0</v>
      </c>
      <c r="J728" s="6">
        <f>+H728+SUM($D$16:$E$16)-SUM($F$27:F728)</f>
        <v>7969.0319108599115</v>
      </c>
      <c r="K728" s="10">
        <f t="shared" si="221"/>
        <v>6.0868784746603843E-4</v>
      </c>
      <c r="L728" s="10">
        <f>+H728/SUM(F$27:F728)-1</f>
        <v>1.81509148797665E-2</v>
      </c>
      <c r="M728">
        <v>5.9960000000000004</v>
      </c>
      <c r="R728">
        <f t="shared" si="222"/>
        <v>2363.5624524356026</v>
      </c>
      <c r="S728">
        <f t="shared" si="223"/>
        <v>2264.7993498236087</v>
      </c>
      <c r="T728" s="5">
        <f t="shared" si="210"/>
        <v>0</v>
      </c>
      <c r="U728" s="6">
        <f>+S728+SUM($D$17:$E$17)-SUM($Q$27:Q728)</f>
        <v>6613.8062445604492</v>
      </c>
      <c r="V728" s="10">
        <f t="shared" si="211"/>
        <v>9.7182353805846944E-4</v>
      </c>
      <c r="W728" s="10">
        <f>+S728/SUM(Q$27:Q728)-1</f>
        <v>6.1334015320475554E-3</v>
      </c>
      <c r="X728">
        <v>3.4750000000000001</v>
      </c>
      <c r="AC728">
        <f t="shared" si="224"/>
        <v>4796.6937361151031</v>
      </c>
      <c r="AD728">
        <f t="shared" si="225"/>
        <v>4697.4110520935637</v>
      </c>
      <c r="AE728" s="5">
        <f t="shared" si="212"/>
        <v>0</v>
      </c>
      <c r="AF728" s="6">
        <f>+AD728+SUM($D$18:$E$18)-SUM($AB$27:AB728)</f>
        <v>12525.391262619878</v>
      </c>
      <c r="AG728" s="10">
        <f t="shared" si="213"/>
        <v>9.7224787248961775E-4</v>
      </c>
      <c r="AH728" s="10">
        <f>+AD728/SUM(AB$27:AB728)-1</f>
        <v>0.15927643401359282</v>
      </c>
      <c r="AI728" s="6">
        <f t="shared" si="214"/>
        <v>0</v>
      </c>
      <c r="AL728" s="6">
        <f t="shared" si="215"/>
        <v>0</v>
      </c>
      <c r="AM728" s="6">
        <f t="shared" si="216"/>
        <v>9967.6115531097821</v>
      </c>
      <c r="AN728" s="6">
        <f t="shared" si="217"/>
        <v>9712.588839092874</v>
      </c>
      <c r="AO728" s="5">
        <f t="shared" si="218"/>
        <v>0</v>
      </c>
      <c r="AP728" s="6">
        <f>+AN728+SUM($D$16:$E$18)-SUM($AL$27:AL728)</f>
        <v>27108.229418040239</v>
      </c>
      <c r="AQ728" s="10">
        <f t="shared" si="226"/>
        <v>8.6524086727979288E-4</v>
      </c>
      <c r="AR728" s="10">
        <f>+AN728/SUM(AL$27:AL728)-1</f>
        <v>7.8654059097681417E-2</v>
      </c>
    </row>
    <row r="729" spans="1:44" x14ac:dyDescent="0.25">
      <c r="A729" s="1">
        <v>41234</v>
      </c>
      <c r="B729">
        <v>7.9459999999999997</v>
      </c>
      <c r="G729">
        <f t="shared" si="219"/>
        <v>2808.4156775508523</v>
      </c>
      <c r="H729">
        <f t="shared" si="220"/>
        <v>2751.4172304920216</v>
      </c>
      <c r="I729" s="5">
        <f t="shared" si="209"/>
        <v>0</v>
      </c>
      <c r="J729" s="6">
        <f>+H729+SUM($D$16:$E$16)-SUM($F$27:F729)</f>
        <v>7970.0707041762298</v>
      </c>
      <c r="K729" s="10">
        <f t="shared" si="221"/>
        <v>1.3035376541825627E-4</v>
      </c>
      <c r="L729" s="10">
        <f>+H729/SUM(F$27:F729)-1</f>
        <v>1.8535461366564698E-2</v>
      </c>
      <c r="M729">
        <v>6.0119999999999996</v>
      </c>
      <c r="R729">
        <f t="shared" si="222"/>
        <v>2369.8694903340297</v>
      </c>
      <c r="S729">
        <f t="shared" si="223"/>
        <v>2270.842843752424</v>
      </c>
      <c r="T729" s="5">
        <f t="shared" si="210"/>
        <v>0</v>
      </c>
      <c r="U729" s="6">
        <f>+S729+SUM($D$17:$E$17)-SUM($Q$27:Q729)</f>
        <v>6619.8497384892644</v>
      </c>
      <c r="V729" s="10">
        <f t="shared" si="211"/>
        <v>9.1376942494880709E-4</v>
      </c>
      <c r="W729" s="10">
        <f>+S729/SUM(Q$27:Q729)-1</f>
        <v>8.8182138109855757E-3</v>
      </c>
      <c r="X729">
        <v>3.4769999999999999</v>
      </c>
      <c r="AC729">
        <f t="shared" si="224"/>
        <v>4799.4544231574719</v>
      </c>
      <c r="AD729">
        <f t="shared" si="225"/>
        <v>4700.1145980228266</v>
      </c>
      <c r="AE729" s="5">
        <f t="shared" si="212"/>
        <v>0</v>
      </c>
      <c r="AF729" s="6">
        <f>+AD729+SUM($D$18:$E$18)-SUM($AB$27:AB729)</f>
        <v>12528.094808549138</v>
      </c>
      <c r="AG729" s="10">
        <f t="shared" si="213"/>
        <v>2.1584522771189718E-4</v>
      </c>
      <c r="AH729" s="10">
        <f>+AD729/SUM(AB$27:AB729)-1</f>
        <v>0.15994364347201784</v>
      </c>
      <c r="AI729" s="6">
        <f t="shared" si="214"/>
        <v>0</v>
      </c>
      <c r="AL729" s="6">
        <f t="shared" si="215"/>
        <v>0</v>
      </c>
      <c r="AM729" s="6">
        <f t="shared" si="216"/>
        <v>9977.7395910423547</v>
      </c>
      <c r="AN729" s="6">
        <f t="shared" si="217"/>
        <v>9722.3746722672731</v>
      </c>
      <c r="AO729" s="5">
        <f t="shared" si="218"/>
        <v>0</v>
      </c>
      <c r="AP729" s="6">
        <f>+AN729+SUM($D$16:$E$18)-SUM($AL$27:AL729)</f>
        <v>27118.015251214638</v>
      </c>
      <c r="AQ729" s="10">
        <f t="shared" si="226"/>
        <v>3.6099123345501027E-4</v>
      </c>
      <c r="AR729" s="10">
        <f>+AN729/SUM(AL$27:AL729)-1</f>
        <v>7.9740847476154952E-2</v>
      </c>
    </row>
    <row r="730" spans="1:44" x14ac:dyDescent="0.25">
      <c r="A730" s="1">
        <v>41235</v>
      </c>
      <c r="B730">
        <v>7.9470000000000001</v>
      </c>
      <c r="G730">
        <f t="shared" si="219"/>
        <v>2808.7691152147772</v>
      </c>
      <c r="H730">
        <f t="shared" si="220"/>
        <v>2751.7634949307949</v>
      </c>
      <c r="I730" s="5">
        <f t="shared" si="209"/>
        <v>0</v>
      </c>
      <c r="J730" s="6">
        <f>+H730+SUM($D$16:$E$16)-SUM($F$27:F730)</f>
        <v>7970.4169686150026</v>
      </c>
      <c r="K730" s="10">
        <f t="shared" si="221"/>
        <v>4.3445591842994347E-5</v>
      </c>
      <c r="L730" s="10">
        <f>+H730/SUM(F$27:F730)-1</f>
        <v>1.8663643528830987E-2</v>
      </c>
      <c r="M730">
        <v>6.0529999999999999</v>
      </c>
      <c r="R730">
        <f t="shared" si="222"/>
        <v>2386.0312749487498</v>
      </c>
      <c r="S730">
        <f t="shared" si="223"/>
        <v>2286.329296945014</v>
      </c>
      <c r="T730" s="5">
        <f t="shared" si="210"/>
        <v>0</v>
      </c>
      <c r="U730" s="6">
        <f>+S730+SUM($D$17:$E$17)-SUM($Q$27:Q730)</f>
        <v>6635.3361916818549</v>
      </c>
      <c r="V730" s="10">
        <f t="shared" si="211"/>
        <v>2.3393964824531821E-3</v>
      </c>
      <c r="W730" s="10">
        <f>+S730/SUM(Q$27:Q730)-1</f>
        <v>1.5698045275764461E-2</v>
      </c>
      <c r="X730">
        <v>3.472</v>
      </c>
      <c r="AC730">
        <f t="shared" si="224"/>
        <v>4792.5527055515513</v>
      </c>
      <c r="AD730">
        <f t="shared" si="225"/>
        <v>4693.3557331996708</v>
      </c>
      <c r="AE730" s="5">
        <f t="shared" si="212"/>
        <v>0</v>
      </c>
      <c r="AF730" s="6">
        <f>+AD730+SUM($D$18:$E$18)-SUM($AB$27:AB730)</f>
        <v>12521.335943725984</v>
      </c>
      <c r="AG730" s="10">
        <f t="shared" si="213"/>
        <v>-5.3949662150876154E-4</v>
      </c>
      <c r="AH730" s="10">
        <f>+AD730/SUM(AB$27:AB730)-1</f>
        <v>0.15827561982595539</v>
      </c>
      <c r="AI730" s="6">
        <f t="shared" si="214"/>
        <v>0</v>
      </c>
      <c r="AL730" s="6">
        <f t="shared" si="215"/>
        <v>0</v>
      </c>
      <c r="AM730" s="6">
        <f t="shared" si="216"/>
        <v>9987.3530957150797</v>
      </c>
      <c r="AN730" s="6">
        <f t="shared" si="217"/>
        <v>9731.4485250754806</v>
      </c>
      <c r="AO730" s="5">
        <f t="shared" si="218"/>
        <v>0</v>
      </c>
      <c r="AP730" s="6">
        <f>+AN730+SUM($D$16:$E$18)-SUM($AL$27:AL730)</f>
        <v>27127.089104022845</v>
      </c>
      <c r="AQ730" s="10">
        <f t="shared" si="226"/>
        <v>3.3460608101854028E-4</v>
      </c>
      <c r="AR730" s="10">
        <f>+AN730/SUM(AL$27:AL730)-1</f>
        <v>8.074856522529239E-2</v>
      </c>
    </row>
    <row r="731" spans="1:44" x14ac:dyDescent="0.25">
      <c r="A731" s="1">
        <v>41236</v>
      </c>
      <c r="B731">
        <v>7.9809999999999999</v>
      </c>
      <c r="G731">
        <f t="shared" si="219"/>
        <v>2820.7859957882392</v>
      </c>
      <c r="H731">
        <f t="shared" si="220"/>
        <v>2763.5364858490843</v>
      </c>
      <c r="I731" s="5">
        <f t="shared" si="209"/>
        <v>0</v>
      </c>
      <c r="J731" s="6">
        <f>+H731+SUM($D$16:$E$16)-SUM($F$27:F731)</f>
        <v>7982.1899595332934</v>
      </c>
      <c r="K731" s="10">
        <f t="shared" si="221"/>
        <v>1.477085949787682E-3</v>
      </c>
      <c r="L731" s="10">
        <f>+H731/SUM(F$27:F731)-1</f>
        <v>2.302183704587879E-2</v>
      </c>
      <c r="M731">
        <v>6.0890000000000004</v>
      </c>
      <c r="R731">
        <f t="shared" si="222"/>
        <v>2400.2221102202111</v>
      </c>
      <c r="S731">
        <f t="shared" si="223"/>
        <v>2299.9271582848492</v>
      </c>
      <c r="T731" s="5">
        <f t="shared" si="210"/>
        <v>0</v>
      </c>
      <c r="U731" s="6">
        <f>+S731+SUM($D$17:$E$17)-SUM($Q$27:Q731)</f>
        <v>6648.9340530216896</v>
      </c>
      <c r="V731" s="10">
        <f t="shared" si="211"/>
        <v>2.0493100797034369E-3</v>
      </c>
      <c r="W731" s="10">
        <f>+S731/SUM(Q$27:Q731)-1</f>
        <v>2.1738872903375395E-2</v>
      </c>
      <c r="X731">
        <v>3.4860000000000002</v>
      </c>
      <c r="AC731">
        <f t="shared" si="224"/>
        <v>4811.8775148481309</v>
      </c>
      <c r="AD731">
        <f t="shared" si="225"/>
        <v>4712.2805547045091</v>
      </c>
      <c r="AE731" s="5">
        <f t="shared" si="212"/>
        <v>0</v>
      </c>
      <c r="AF731" s="6">
        <f>+AD731+SUM($D$18:$E$18)-SUM($AB$27:AB731)</f>
        <v>12540.260765230823</v>
      </c>
      <c r="AG731" s="10">
        <f t="shared" si="213"/>
        <v>1.5114059386227563E-3</v>
      </c>
      <c r="AH731" s="10">
        <f>+AD731/SUM(AB$27:AB731)-1</f>
        <v>0.16294608603493121</v>
      </c>
      <c r="AI731" s="6">
        <f t="shared" si="214"/>
        <v>0</v>
      </c>
      <c r="AL731" s="6">
        <f t="shared" si="215"/>
        <v>0</v>
      </c>
      <c r="AM731" s="6">
        <f t="shared" si="216"/>
        <v>10032.885620856581</v>
      </c>
      <c r="AN731" s="6">
        <f t="shared" si="217"/>
        <v>9775.7441988384417</v>
      </c>
      <c r="AO731" s="5">
        <f t="shared" si="218"/>
        <v>0</v>
      </c>
      <c r="AP731" s="6">
        <f>+AN731+SUM($D$16:$E$18)-SUM($AL$27:AL731)</f>
        <v>27171.384777785803</v>
      </c>
      <c r="AQ731" s="10">
        <f t="shared" si="226"/>
        <v>1.6328944691816893E-3</v>
      </c>
      <c r="AR731" s="10">
        <f>+AN731/SUM(AL$27:AL731)-1</f>
        <v>8.566792391497291E-2</v>
      </c>
    </row>
    <row r="732" spans="1:44" x14ac:dyDescent="0.25">
      <c r="A732" s="1">
        <v>41239</v>
      </c>
      <c r="B732">
        <v>7.97</v>
      </c>
      <c r="G732">
        <f t="shared" si="219"/>
        <v>2816.8981814850604</v>
      </c>
      <c r="H732">
        <f t="shared" si="220"/>
        <v>2759.7275770225788</v>
      </c>
      <c r="I732" s="5">
        <f t="shared" ref="I732:I795" si="227">+C732*(MAX($A:$A)-$A732)</f>
        <v>0</v>
      </c>
      <c r="J732" s="6">
        <f>+H732+SUM($D$16:$E$16)-SUM($F$27:F732)</f>
        <v>7978.3810507067874</v>
      </c>
      <c r="K732" s="10">
        <f t="shared" si="221"/>
        <v>-4.7717591861573538E-4</v>
      </c>
      <c r="L732" s="10">
        <f>+H732/SUM(F$27:F732)-1</f>
        <v>2.1611833260951396E-2</v>
      </c>
      <c r="M732">
        <v>6.0629999999999997</v>
      </c>
      <c r="R732">
        <f t="shared" si="222"/>
        <v>2389.9731736352669</v>
      </c>
      <c r="S732">
        <f t="shared" si="223"/>
        <v>2290.1064806505237</v>
      </c>
      <c r="T732" s="5">
        <f t="shared" ref="T732:T795" si="228">+N732*(MAX($A:$A)-$A732)</f>
        <v>0</v>
      </c>
      <c r="U732" s="6">
        <f>+S732+SUM($D$17:$E$17)-SUM($Q$27:Q732)</f>
        <v>6639.1133753873646</v>
      </c>
      <c r="V732" s="10">
        <f t="shared" ref="V732:V795" si="229">+U732/U731-1</f>
        <v>-1.4770303865266898E-3</v>
      </c>
      <c r="W732" s="10">
        <f>+S732/SUM(Q$27:Q732)-1</f>
        <v>1.7376052950100807E-2</v>
      </c>
      <c r="X732">
        <v>3.476</v>
      </c>
      <c r="AC732">
        <f t="shared" si="224"/>
        <v>4798.0740796362888</v>
      </c>
      <c r="AD732">
        <f t="shared" si="225"/>
        <v>4698.7628250581965</v>
      </c>
      <c r="AE732" s="5">
        <f t="shared" ref="AE732:AE795" si="230">+Y732*(MAX($A:$A)-$A732)</f>
        <v>0</v>
      </c>
      <c r="AF732" s="6">
        <f>+AD732+SUM($D$18:$E$18)-SUM($AB$27:AB732)</f>
        <v>12526.743035584512</v>
      </c>
      <c r="AG732" s="10">
        <f t="shared" ref="AG732:AG795" si="231">+AF732/AF731-1</f>
        <v>-1.0779464557699736E-3</v>
      </c>
      <c r="AH732" s="10">
        <f>+AD732/SUM(AB$27:AB732)-1</f>
        <v>0.15961003874280566</v>
      </c>
      <c r="AI732" s="6">
        <f t="shared" ref="AI732:AI795" si="232">+C732+N732+Y732</f>
        <v>0</v>
      </c>
      <c r="AL732" s="6">
        <f t="shared" ref="AL732:AL795" si="233">+F732+Q732+AB732</f>
        <v>0</v>
      </c>
      <c r="AM732" s="6">
        <f t="shared" ref="AM732:AM795" si="234">+G732+R732+AC732</f>
        <v>10004.945434756617</v>
      </c>
      <c r="AN732" s="6">
        <f t="shared" ref="AN732:AN795" si="235">+H732+S732+AD732</f>
        <v>9748.596882731299</v>
      </c>
      <c r="AO732" s="5">
        <f t="shared" ref="AO732:AO795" si="236">+AI732*(MAX($A:$A)-$A732)</f>
        <v>0</v>
      </c>
      <c r="AP732" s="6">
        <f>+AN732+SUM($D$16:$E$18)-SUM($AL$27:AL732)</f>
        <v>27144.237461678662</v>
      </c>
      <c r="AQ732" s="10">
        <f t="shared" si="226"/>
        <v>-9.9911419050435768E-4</v>
      </c>
      <c r="AR732" s="10">
        <f>+AN732/SUM(AL$27:AL732)-1</f>
        <v>8.265301582015927E-2</v>
      </c>
    </row>
    <row r="733" spans="1:44" x14ac:dyDescent="0.25">
      <c r="A733" s="1">
        <v>41240</v>
      </c>
      <c r="B733">
        <v>8</v>
      </c>
      <c r="G733">
        <f t="shared" ref="G733:G796" si="237">+(B733/B732*G732)+F733</f>
        <v>2827.5013114028211</v>
      </c>
      <c r="H733">
        <f t="shared" ref="H733:H796" si="238">+($B733/$B732*H732)+F733</f>
        <v>2770.1155101857757</v>
      </c>
      <c r="I733" s="5">
        <f t="shared" si="227"/>
        <v>0</v>
      </c>
      <c r="J733" s="6">
        <f>+H733+SUM($D$16:$E$16)-SUM($F$27:F733)</f>
        <v>7988.7689838699853</v>
      </c>
      <c r="K733" s="10">
        <f t="shared" ref="K733:K796" si="239">+J733/J732-1</f>
        <v>1.302010156844835E-3</v>
      </c>
      <c r="L733" s="10">
        <f>+H733/SUM(F$27:F733)-1</f>
        <v>2.5457298128935157E-2</v>
      </c>
      <c r="M733">
        <v>6.0759999999999996</v>
      </c>
      <c r="R733">
        <f t="shared" ref="R733:R796" si="240">+($M733/$M732*R732)+N733</f>
        <v>2395.097641927739</v>
      </c>
      <c r="S733">
        <f t="shared" ref="S733:S796" si="241">+($M733/$M732*S732)+Q733</f>
        <v>2295.0168194676862</v>
      </c>
      <c r="T733" s="5">
        <f t="shared" si="228"/>
        <v>0</v>
      </c>
      <c r="U733" s="6">
        <f>+S733+SUM($D$17:$E$17)-SUM($Q$27:Q733)</f>
        <v>6644.0237142045271</v>
      </c>
      <c r="V733" s="10">
        <f t="shared" si="229"/>
        <v>7.3960761618652171E-4</v>
      </c>
      <c r="W733" s="10">
        <f>+S733/SUM(Q$27:Q733)-1</f>
        <v>1.9557462926738101E-2</v>
      </c>
      <c r="X733">
        <v>3.4809999999999999</v>
      </c>
      <c r="AC733">
        <f t="shared" ref="AC733:AC796" si="242">+(X733/X732*AC732)+AB733</f>
        <v>4804.9757972422094</v>
      </c>
      <c r="AD733">
        <f t="shared" ref="AD733:AD796" si="243">+($X733/$X732*AD732)+AB733</f>
        <v>4705.5216898813524</v>
      </c>
      <c r="AE733" s="5">
        <f t="shared" si="230"/>
        <v>0</v>
      </c>
      <c r="AF733" s="6">
        <f>+AD733+SUM($D$18:$E$18)-SUM($AB$27:AB733)</f>
        <v>12533.501900407666</v>
      </c>
      <c r="AG733" s="10">
        <f t="shared" si="231"/>
        <v>5.3955483911138913E-4</v>
      </c>
      <c r="AH733" s="10">
        <f>+AD733/SUM(AB$27:AB733)-1</f>
        <v>0.16127806238886833</v>
      </c>
      <c r="AI733" s="6">
        <f t="shared" si="232"/>
        <v>0</v>
      </c>
      <c r="AL733" s="6">
        <f t="shared" si="233"/>
        <v>0</v>
      </c>
      <c r="AM733" s="6">
        <f t="shared" si="234"/>
        <v>10027.57475057277</v>
      </c>
      <c r="AN733" s="6">
        <f t="shared" si="235"/>
        <v>9770.6540195348134</v>
      </c>
      <c r="AO733" s="5">
        <f t="shared" si="236"/>
        <v>0</v>
      </c>
      <c r="AP733" s="6">
        <f>+AN733+SUM($D$16:$E$18)-SUM($AL$27:AL733)</f>
        <v>27166.294598482178</v>
      </c>
      <c r="AQ733" s="10">
        <f t="shared" ref="AQ733:AQ796" si="244">+AP733/AP732-1</f>
        <v>8.1259003258637996E-4</v>
      </c>
      <c r="AR733" s="10">
        <f>+AN733/SUM(AL$27:AL733)-1</f>
        <v>8.5102622257674732E-2</v>
      </c>
    </row>
    <row r="734" spans="1:44" x14ac:dyDescent="0.25">
      <c r="A734" s="1">
        <v>41241</v>
      </c>
      <c r="B734">
        <v>7.9729999999999999</v>
      </c>
      <c r="G734">
        <f t="shared" si="237"/>
        <v>2817.9584944768367</v>
      </c>
      <c r="H734">
        <f t="shared" si="238"/>
        <v>2760.7663703388989</v>
      </c>
      <c r="I734" s="5">
        <f t="shared" si="227"/>
        <v>0</v>
      </c>
      <c r="J734" s="6">
        <f>+H734+SUM($D$16:$E$16)-SUM($F$27:F734)</f>
        <v>7979.4198440231075</v>
      </c>
      <c r="K734" s="10">
        <f t="shared" si="239"/>
        <v>-1.1702854176600663E-3</v>
      </c>
      <c r="L734" s="10">
        <f>+H734/SUM(F$27:F734)-1</f>
        <v>2.1996379747750039E-2</v>
      </c>
      <c r="M734">
        <v>6.0839999999999996</v>
      </c>
      <c r="R734">
        <f t="shared" si="240"/>
        <v>2398.2511608769528</v>
      </c>
      <c r="S734">
        <f t="shared" si="241"/>
        <v>2298.0385664320938</v>
      </c>
      <c r="T734" s="5">
        <f t="shared" si="228"/>
        <v>0</v>
      </c>
      <c r="U734" s="6">
        <f>+S734+SUM($D$17:$E$17)-SUM($Q$27:Q734)</f>
        <v>6647.0454611689338</v>
      </c>
      <c r="V734" s="10">
        <f t="shared" si="229"/>
        <v>4.5480676987152968E-4</v>
      </c>
      <c r="W734" s="10">
        <f>+S734/SUM(Q$27:Q734)-1</f>
        <v>2.0899869066207E-2</v>
      </c>
      <c r="X734">
        <v>3.5009999999999999</v>
      </c>
      <c r="AC734">
        <f t="shared" si="242"/>
        <v>4832.5826676658935</v>
      </c>
      <c r="AD734">
        <f t="shared" si="243"/>
        <v>4732.5571491739775</v>
      </c>
      <c r="AE734" s="5">
        <f t="shared" si="230"/>
        <v>0</v>
      </c>
      <c r="AF734" s="6">
        <f>+AD734+SUM($D$18:$E$18)-SUM($AB$27:AB734)</f>
        <v>12560.537359700289</v>
      </c>
      <c r="AG734" s="10">
        <f t="shared" si="231"/>
        <v>2.1570555067091934E-3</v>
      </c>
      <c r="AH734" s="10">
        <f>+AD734/SUM(AB$27:AB734)-1</f>
        <v>0.16795015697311921</v>
      </c>
      <c r="AI734" s="6">
        <f t="shared" si="232"/>
        <v>0</v>
      </c>
      <c r="AL734" s="6">
        <f t="shared" si="233"/>
        <v>0</v>
      </c>
      <c r="AM734" s="6">
        <f t="shared" si="234"/>
        <v>10048.792323019683</v>
      </c>
      <c r="AN734" s="6">
        <f t="shared" si="235"/>
        <v>9791.3620859449693</v>
      </c>
      <c r="AO734" s="5">
        <f t="shared" si="236"/>
        <v>0</v>
      </c>
      <c r="AP734" s="6">
        <f>+AN734+SUM($D$16:$E$18)-SUM($AL$27:AL734)</f>
        <v>27187.002664892338</v>
      </c>
      <c r="AQ734" s="10">
        <f t="shared" si="244"/>
        <v>7.6227055313293768E-4</v>
      </c>
      <c r="AR734" s="10">
        <f>+AN734/SUM(AL$27:AL734)-1</f>
        <v>8.7402404556651048E-2</v>
      </c>
    </row>
    <row r="735" spans="1:44" x14ac:dyDescent="0.25">
      <c r="A735" s="1">
        <v>41242</v>
      </c>
      <c r="B735">
        <v>8.0250000000000004</v>
      </c>
      <c r="G735">
        <f t="shared" si="237"/>
        <v>2836.3372530009551</v>
      </c>
      <c r="H735">
        <f t="shared" si="238"/>
        <v>2778.7721211551066</v>
      </c>
      <c r="I735" s="5">
        <f t="shared" si="227"/>
        <v>0</v>
      </c>
      <c r="J735" s="6">
        <f>+H735+SUM($D$16:$E$16)-SUM($F$27:F735)</f>
        <v>7997.4255948393156</v>
      </c>
      <c r="K735" s="10">
        <f t="shared" si="239"/>
        <v>2.2565238035061608E-3</v>
      </c>
      <c r="L735" s="10">
        <f>+H735/SUM(F$27:F735)-1</f>
        <v>2.8661852185588144E-2</v>
      </c>
      <c r="M735">
        <v>6.1509999999999998</v>
      </c>
      <c r="R735">
        <f t="shared" si="240"/>
        <v>2424.6618820766166</v>
      </c>
      <c r="S735">
        <f t="shared" si="241"/>
        <v>2323.3456972590084</v>
      </c>
      <c r="T735" s="5">
        <f t="shared" si="228"/>
        <v>0</v>
      </c>
      <c r="U735" s="6">
        <f>+S735+SUM($D$17:$E$17)-SUM($Q$27:Q735)</f>
        <v>6672.3525919958493</v>
      </c>
      <c r="V735" s="10">
        <f t="shared" si="229"/>
        <v>3.8072751231741364E-3</v>
      </c>
      <c r="W735" s="10">
        <f>+S735/SUM(Q$27:Q735)-1</f>
        <v>3.2142520484260029E-2</v>
      </c>
      <c r="X735">
        <v>3.512</v>
      </c>
      <c r="AC735">
        <f t="shared" si="242"/>
        <v>4847.7664463989204</v>
      </c>
      <c r="AD735">
        <f t="shared" si="243"/>
        <v>4747.4266517849219</v>
      </c>
      <c r="AE735" s="5">
        <f t="shared" si="230"/>
        <v>0</v>
      </c>
      <c r="AF735" s="6">
        <f>+AD735+SUM($D$18:$E$18)-SUM($AB$27:AB735)</f>
        <v>12575.406862311234</v>
      </c>
      <c r="AG735" s="10">
        <f t="shared" si="231"/>
        <v>1.1838269482524755E-3</v>
      </c>
      <c r="AH735" s="10">
        <f>+AD735/SUM(AB$27:AB735)-1</f>
        <v>0.17161980899445739</v>
      </c>
      <c r="AI735" s="6">
        <f t="shared" si="232"/>
        <v>0</v>
      </c>
      <c r="AL735" s="6">
        <f t="shared" si="233"/>
        <v>0</v>
      </c>
      <c r="AM735" s="6">
        <f t="shared" si="234"/>
        <v>10108.765581476491</v>
      </c>
      <c r="AN735" s="6">
        <f t="shared" si="235"/>
        <v>9849.5444701990382</v>
      </c>
      <c r="AO735" s="5">
        <f t="shared" si="236"/>
        <v>0</v>
      </c>
      <c r="AP735" s="6">
        <f>+AN735+SUM($D$16:$E$18)-SUM($AL$27:AL735)</f>
        <v>27245.185049146399</v>
      </c>
      <c r="AQ735" s="10">
        <f t="shared" si="244"/>
        <v>2.1400808677300986E-3</v>
      </c>
      <c r="AR735" s="10">
        <f>+AN735/SUM(AL$27:AL735)-1</f>
        <v>9.3863984057579675E-2</v>
      </c>
    </row>
    <row r="736" spans="1:44" x14ac:dyDescent="0.25">
      <c r="A736" s="1">
        <v>41243</v>
      </c>
      <c r="B736">
        <v>8.0329999999999995</v>
      </c>
      <c r="G736">
        <f t="shared" si="237"/>
        <v>2839.1647543123577</v>
      </c>
      <c r="H736">
        <f t="shared" si="238"/>
        <v>2781.542236665292</v>
      </c>
      <c r="I736" s="5">
        <f t="shared" si="227"/>
        <v>0</v>
      </c>
      <c r="J736" s="6">
        <f>+H736+SUM($D$16:$E$16)-SUM($F$27:F736)</f>
        <v>8000.1957103495015</v>
      </c>
      <c r="K736" s="10">
        <f t="shared" si="239"/>
        <v>3.463759027622082E-4</v>
      </c>
      <c r="L736" s="10">
        <f>+H736/SUM(F$27:F736)-1</f>
        <v>2.9687309483716895E-2</v>
      </c>
      <c r="M736">
        <v>6.1449999999999996</v>
      </c>
      <c r="R736">
        <f t="shared" si="240"/>
        <v>2422.2967428647062</v>
      </c>
      <c r="S736">
        <f t="shared" si="241"/>
        <v>2321.0793870357024</v>
      </c>
      <c r="T736" s="5">
        <f t="shared" si="228"/>
        <v>0</v>
      </c>
      <c r="U736" s="6">
        <f>+S736+SUM($D$17:$E$17)-SUM($Q$27:Q736)</f>
        <v>6670.0862817725438</v>
      </c>
      <c r="V736" s="10">
        <f t="shared" si="229"/>
        <v>-3.3965684397796458E-4</v>
      </c>
      <c r="W736" s="10">
        <f>+S736/SUM(Q$27:Q736)-1</f>
        <v>3.1135715879658132E-2</v>
      </c>
      <c r="X736">
        <v>3.5059999999999998</v>
      </c>
      <c r="AC736">
        <f t="shared" si="242"/>
        <v>4839.484385271815</v>
      </c>
      <c r="AD736">
        <f t="shared" si="243"/>
        <v>4739.3160139971342</v>
      </c>
      <c r="AE736" s="5">
        <f t="shared" si="230"/>
        <v>0</v>
      </c>
      <c r="AF736" s="6">
        <f>+AD736+SUM($D$18:$E$18)-SUM($AB$27:AB736)</f>
        <v>12567.296224523447</v>
      </c>
      <c r="AG736" s="10">
        <f t="shared" si="231"/>
        <v>-6.4496026860927369E-4</v>
      </c>
      <c r="AH736" s="10">
        <f>+AD736/SUM(AB$27:AB736)-1</f>
        <v>0.1696181806191821</v>
      </c>
      <c r="AI736" s="6">
        <f t="shared" si="232"/>
        <v>0</v>
      </c>
      <c r="AL736" s="6">
        <f t="shared" si="233"/>
        <v>0</v>
      </c>
      <c r="AM736" s="6">
        <f t="shared" si="234"/>
        <v>10100.945882448879</v>
      </c>
      <c r="AN736" s="6">
        <f t="shared" si="235"/>
        <v>9841.9376376981272</v>
      </c>
      <c r="AO736" s="5">
        <f t="shared" si="236"/>
        <v>0</v>
      </c>
      <c r="AP736" s="6">
        <f>+AN736+SUM($D$16:$E$18)-SUM($AL$27:AL736)</f>
        <v>27237.578216645488</v>
      </c>
      <c r="AQ736" s="10">
        <f t="shared" si="244"/>
        <v>-2.7919914976493043E-4</v>
      </c>
      <c r="AR736" s="10">
        <f>+AN736/SUM(AL$27:AL736)-1</f>
        <v>9.3019189647982392E-2</v>
      </c>
    </row>
    <row r="737" spans="1:44" x14ac:dyDescent="0.25">
      <c r="A737" s="1">
        <v>41246</v>
      </c>
      <c r="B737">
        <v>8.0009999999999994</v>
      </c>
      <c r="G737">
        <f t="shared" si="237"/>
        <v>2827.8547490667465</v>
      </c>
      <c r="H737">
        <f t="shared" si="238"/>
        <v>2770.461774624549</v>
      </c>
      <c r="I737" s="5">
        <f t="shared" si="227"/>
        <v>0</v>
      </c>
      <c r="J737" s="6">
        <f>+H737+SUM($D$16:$E$16)-SUM($F$27:F737)</f>
        <v>7989.1152483087581</v>
      </c>
      <c r="K737" s="10">
        <f t="shared" si="239"/>
        <v>-1.385023872154667E-3</v>
      </c>
      <c r="L737" s="10">
        <f>+H737/SUM(F$27:F737)-1</f>
        <v>2.5585480291201224E-2</v>
      </c>
      <c r="M737">
        <v>6.1539999999999999</v>
      </c>
      <c r="R737">
        <f t="shared" si="240"/>
        <v>2425.8444516825712</v>
      </c>
      <c r="S737">
        <f t="shared" si="241"/>
        <v>2324.4788523706611</v>
      </c>
      <c r="T737" s="5">
        <f t="shared" si="228"/>
        <v>0</v>
      </c>
      <c r="U737" s="6">
        <f>+S737+SUM($D$17:$E$17)-SUM($Q$27:Q737)</f>
        <v>6673.485747107502</v>
      </c>
      <c r="V737" s="10">
        <f t="shared" si="229"/>
        <v>5.0965837492200627E-4</v>
      </c>
      <c r="W737" s="10">
        <f>+S737/SUM(Q$27:Q737)-1</f>
        <v>3.2645922786560977E-2</v>
      </c>
      <c r="X737">
        <v>3.4910000000000001</v>
      </c>
      <c r="AC737">
        <f t="shared" si="242"/>
        <v>4818.7792324540524</v>
      </c>
      <c r="AD737">
        <f t="shared" si="243"/>
        <v>4719.0394195276658</v>
      </c>
      <c r="AE737" s="5">
        <f t="shared" si="230"/>
        <v>0</v>
      </c>
      <c r="AF737" s="6">
        <f>+AD737+SUM($D$18:$E$18)-SUM($AB$27:AB737)</f>
        <v>12547.019630053981</v>
      </c>
      <c r="AG737" s="10">
        <f t="shared" si="231"/>
        <v>-1.6134412770424378E-3</v>
      </c>
      <c r="AH737" s="10">
        <f>+AD737/SUM(AB$27:AB737)-1</f>
        <v>0.1646141096809941</v>
      </c>
      <c r="AI737" s="6">
        <f t="shared" si="232"/>
        <v>0</v>
      </c>
      <c r="AL737" s="6">
        <f t="shared" si="233"/>
        <v>0</v>
      </c>
      <c r="AM737" s="6">
        <f t="shared" si="234"/>
        <v>10072.478433203371</v>
      </c>
      <c r="AN737" s="6">
        <f t="shared" si="235"/>
        <v>9813.9800465228764</v>
      </c>
      <c r="AO737" s="5">
        <f t="shared" si="236"/>
        <v>0</v>
      </c>
      <c r="AP737" s="6">
        <f>+AN737+SUM($D$16:$E$18)-SUM($AL$27:AL737)</f>
        <v>27209.620625470241</v>
      </c>
      <c r="AQ737" s="10">
        <f t="shared" si="244"/>
        <v>-1.0264345439552347E-3</v>
      </c>
      <c r="AR737" s="10">
        <f>+AN737/SUM(AL$27:AL737)-1</f>
        <v>8.9914294577947196E-2</v>
      </c>
    </row>
    <row r="738" spans="1:44" x14ac:dyDescent="0.25">
      <c r="A738" s="1">
        <v>41247</v>
      </c>
      <c r="B738">
        <v>7.9889999999999999</v>
      </c>
      <c r="G738">
        <f t="shared" si="237"/>
        <v>2823.6134970996422</v>
      </c>
      <c r="H738">
        <f t="shared" si="238"/>
        <v>2766.3066013592702</v>
      </c>
      <c r="I738" s="5">
        <f t="shared" si="227"/>
        <v>0</v>
      </c>
      <c r="J738" s="6">
        <f>+H738+SUM($D$16:$E$16)-SUM($F$27:F738)</f>
        <v>7984.9600750434793</v>
      </c>
      <c r="K738" s="10">
        <f t="shared" si="239"/>
        <v>-5.201043089418933E-4</v>
      </c>
      <c r="L738" s="10">
        <f>+H738/SUM(F$27:F738)-1</f>
        <v>2.4047294344007764E-2</v>
      </c>
      <c r="M738">
        <v>6.1589999999999998</v>
      </c>
      <c r="R738">
        <f t="shared" si="240"/>
        <v>2427.8154010258295</v>
      </c>
      <c r="S738">
        <f t="shared" si="241"/>
        <v>2326.367444223416</v>
      </c>
      <c r="T738" s="5">
        <f t="shared" si="228"/>
        <v>0</v>
      </c>
      <c r="U738" s="6">
        <f>+S738+SUM($D$17:$E$17)-SUM($Q$27:Q738)</f>
        <v>6675.374338960256</v>
      </c>
      <c r="V738" s="10">
        <f t="shared" si="229"/>
        <v>2.8299930865549605E-4</v>
      </c>
      <c r="W738" s="10">
        <f>+S738/SUM(Q$27:Q738)-1</f>
        <v>3.348492662372915E-2</v>
      </c>
      <c r="X738">
        <v>3.49</v>
      </c>
      <c r="AC738">
        <f t="shared" si="242"/>
        <v>4817.3988889328684</v>
      </c>
      <c r="AD738">
        <f t="shared" si="243"/>
        <v>4717.6876465630348</v>
      </c>
      <c r="AE738" s="5">
        <f t="shared" si="230"/>
        <v>0</v>
      </c>
      <c r="AF738" s="6">
        <f>+AD738+SUM($D$18:$E$18)-SUM($AB$27:AB738)</f>
        <v>12545.667857089347</v>
      </c>
      <c r="AG738" s="10">
        <f t="shared" si="231"/>
        <v>-1.0773657844576068E-4</v>
      </c>
      <c r="AH738" s="10">
        <f>+AD738/SUM(AB$27:AB738)-1</f>
        <v>0.16428050495178148</v>
      </c>
      <c r="AI738" s="6">
        <f t="shared" si="232"/>
        <v>0</v>
      </c>
      <c r="AL738" s="6">
        <f t="shared" si="233"/>
        <v>0</v>
      </c>
      <c r="AM738" s="6">
        <f t="shared" si="234"/>
        <v>10068.827787058341</v>
      </c>
      <c r="AN738" s="6">
        <f t="shared" si="235"/>
        <v>9810.3616921457215</v>
      </c>
      <c r="AO738" s="5">
        <f t="shared" si="236"/>
        <v>0</v>
      </c>
      <c r="AP738" s="6">
        <f>+AN738+SUM($D$16:$E$18)-SUM($AL$27:AL738)</f>
        <v>27206.002271093086</v>
      </c>
      <c r="AQ738" s="10">
        <f t="shared" si="244"/>
        <v>-1.3298069925193889E-4</v>
      </c>
      <c r="AR738" s="10">
        <f>+AN738/SUM(AL$27:AL738)-1</f>
        <v>8.9512449848304865E-2</v>
      </c>
    </row>
    <row r="739" spans="1:44" x14ac:dyDescent="0.25">
      <c r="A739" s="1">
        <v>41248</v>
      </c>
      <c r="B739">
        <v>8.0719999999999992</v>
      </c>
      <c r="G739">
        <f t="shared" si="237"/>
        <v>2852.9488232054464</v>
      </c>
      <c r="H739">
        <f t="shared" si="238"/>
        <v>2795.0465497774476</v>
      </c>
      <c r="I739" s="5">
        <f t="shared" si="227"/>
        <v>0</v>
      </c>
      <c r="J739" s="6">
        <f>+H739+SUM($D$16:$E$16)-SUM($F$27:F739)</f>
        <v>8013.7000234616562</v>
      </c>
      <c r="K739" s="10">
        <f t="shared" si="239"/>
        <v>3.5992601275491864E-3</v>
      </c>
      <c r="L739" s="10">
        <f>+H739/SUM(F$27:F739)-1</f>
        <v>3.4686413812095473E-2</v>
      </c>
      <c r="M739">
        <v>6.173</v>
      </c>
      <c r="R739">
        <f t="shared" si="240"/>
        <v>2433.3340591869533</v>
      </c>
      <c r="S739">
        <f t="shared" si="241"/>
        <v>2331.6555014111295</v>
      </c>
      <c r="T739" s="5">
        <f t="shared" si="228"/>
        <v>0</v>
      </c>
      <c r="U739" s="6">
        <f>+S739+SUM($D$17:$E$17)-SUM($Q$27:Q739)</f>
        <v>6680.66239614797</v>
      </c>
      <c r="V739" s="10">
        <f t="shared" si="229"/>
        <v>7.9217387957575269E-4</v>
      </c>
      <c r="W739" s="10">
        <f>+S739/SUM(Q$27:Q739)-1</f>
        <v>3.5834137367799945E-2</v>
      </c>
      <c r="X739">
        <v>3.5009999999999999</v>
      </c>
      <c r="AC739">
        <f t="shared" si="242"/>
        <v>4832.5826676658944</v>
      </c>
      <c r="AD739">
        <f t="shared" si="243"/>
        <v>4732.5571491739784</v>
      </c>
      <c r="AE739" s="5">
        <f t="shared" si="230"/>
        <v>0</v>
      </c>
      <c r="AF739" s="6">
        <f>+AD739+SUM($D$18:$E$18)-SUM($AB$27:AB739)</f>
        <v>12560.537359700293</v>
      </c>
      <c r="AG739" s="10">
        <f t="shared" si="231"/>
        <v>1.1852300555321715E-3</v>
      </c>
      <c r="AH739" s="10">
        <f>+AD739/SUM(AB$27:AB739)-1</f>
        <v>0.16795015697311944</v>
      </c>
      <c r="AI739" s="6">
        <f t="shared" si="232"/>
        <v>0</v>
      </c>
      <c r="AL739" s="6">
        <f t="shared" si="233"/>
        <v>0</v>
      </c>
      <c r="AM739" s="6">
        <f t="shared" si="234"/>
        <v>10118.865550058294</v>
      </c>
      <c r="AN739" s="6">
        <f t="shared" si="235"/>
        <v>9859.2592003625541</v>
      </c>
      <c r="AO739" s="5">
        <f t="shared" si="236"/>
        <v>0</v>
      </c>
      <c r="AP739" s="6">
        <f>+AN739+SUM($D$16:$E$18)-SUM($AL$27:AL739)</f>
        <v>27254.899779309919</v>
      </c>
      <c r="AQ739" s="10">
        <f t="shared" si="244"/>
        <v>1.7973058933684616E-3</v>
      </c>
      <c r="AR739" s="10">
        <f>+AN739/SUM(AL$27:AL739)-1</f>
        <v>9.4942875926423032E-2</v>
      </c>
    </row>
    <row r="740" spans="1:44" x14ac:dyDescent="0.25">
      <c r="A740" s="1">
        <v>41249</v>
      </c>
      <c r="B740">
        <v>8.1449999999999996</v>
      </c>
      <c r="G740">
        <f t="shared" si="237"/>
        <v>2878.7497726719976</v>
      </c>
      <c r="H740">
        <f t="shared" si="238"/>
        <v>2820.3238538078931</v>
      </c>
      <c r="I740" s="5">
        <f t="shared" si="227"/>
        <v>0</v>
      </c>
      <c r="J740" s="6">
        <f>+H740+SUM($D$16:$E$16)-SUM($F$27:F740)</f>
        <v>8038.9773274921017</v>
      </c>
      <c r="K740" s="10">
        <f t="shared" si="239"/>
        <v>3.1542613220412186E-3</v>
      </c>
      <c r="L740" s="10">
        <f>+H740/SUM(F$27:F740)-1</f>
        <v>4.4043711657522078E-2</v>
      </c>
      <c r="M740">
        <v>6.202</v>
      </c>
      <c r="R740">
        <f t="shared" si="240"/>
        <v>2444.7655653778529</v>
      </c>
      <c r="S740">
        <f t="shared" si="241"/>
        <v>2342.6093341571077</v>
      </c>
      <c r="T740" s="5">
        <f t="shared" si="228"/>
        <v>0</v>
      </c>
      <c r="U740" s="6">
        <f>+S740+SUM($D$17:$E$17)-SUM($Q$27:Q740)</f>
        <v>6691.6162288939477</v>
      </c>
      <c r="V740" s="10">
        <f t="shared" si="229"/>
        <v>1.6396327334686767E-3</v>
      </c>
      <c r="W740" s="10">
        <f>+S740/SUM(Q$27:Q740)-1</f>
        <v>4.070035962337526E-2</v>
      </c>
      <c r="X740">
        <v>3.5209999999999999</v>
      </c>
      <c r="AC740">
        <f t="shared" si="242"/>
        <v>4860.1895380895785</v>
      </c>
      <c r="AD740">
        <f t="shared" si="243"/>
        <v>4759.5926084666035</v>
      </c>
      <c r="AE740" s="5">
        <f t="shared" si="230"/>
        <v>0</v>
      </c>
      <c r="AF740" s="6">
        <f>+AD740+SUM($D$18:$E$18)-SUM($AB$27:AB740)</f>
        <v>12587.572818992916</v>
      </c>
      <c r="AG740" s="10">
        <f t="shared" si="231"/>
        <v>2.1524126331859961E-3</v>
      </c>
      <c r="AH740" s="10">
        <f>+AD740/SUM(AB$27:AB740)-1</f>
        <v>0.17462225155737054</v>
      </c>
      <c r="AI740" s="6">
        <f t="shared" si="232"/>
        <v>0</v>
      </c>
      <c r="AL740" s="6">
        <f t="shared" si="233"/>
        <v>0</v>
      </c>
      <c r="AM740" s="6">
        <f t="shared" si="234"/>
        <v>10183.704876139429</v>
      </c>
      <c r="AN740" s="6">
        <f t="shared" si="235"/>
        <v>9922.5257964316042</v>
      </c>
      <c r="AO740" s="5">
        <f t="shared" si="236"/>
        <v>0</v>
      </c>
      <c r="AP740" s="6">
        <f>+AN740+SUM($D$16:$E$18)-SUM($AL$27:AL740)</f>
        <v>27318.166375378969</v>
      </c>
      <c r="AQ740" s="10">
        <f t="shared" si="244"/>
        <v>2.3212925595521572E-3</v>
      </c>
      <c r="AR740" s="10">
        <f>+AN740/SUM(AL$27:AL740)-1</f>
        <v>0.10196909435137069</v>
      </c>
    </row>
    <row r="741" spans="1:44" x14ac:dyDescent="0.25">
      <c r="A741" s="1">
        <v>41250</v>
      </c>
      <c r="B741">
        <v>8.1959999999999997</v>
      </c>
      <c r="G741">
        <f t="shared" si="237"/>
        <v>2896.7750935321906</v>
      </c>
      <c r="H741">
        <f t="shared" si="238"/>
        <v>2837.9833401853275</v>
      </c>
      <c r="I741" s="5">
        <f t="shared" si="227"/>
        <v>0</v>
      </c>
      <c r="J741" s="6">
        <f>+H741+SUM($D$16:$E$16)-SUM($F$27:F741)</f>
        <v>8056.636813869537</v>
      </c>
      <c r="K741" s="10">
        <f t="shared" si="239"/>
        <v>2.1967329497301069E-3</v>
      </c>
      <c r="L741" s="10">
        <f>+H741/SUM(F$27:F741)-1</f>
        <v>5.0581001933094116E-2</v>
      </c>
      <c r="M741">
        <v>6.2050000000000001</v>
      </c>
      <c r="R741">
        <f t="shared" si="240"/>
        <v>2445.9481349838079</v>
      </c>
      <c r="S741">
        <f t="shared" si="241"/>
        <v>2343.7424892687609</v>
      </c>
      <c r="T741" s="5">
        <f t="shared" si="228"/>
        <v>0</v>
      </c>
      <c r="U741" s="6">
        <f>+S741+SUM($D$17:$E$17)-SUM($Q$27:Q741)</f>
        <v>6692.7493840056022</v>
      </c>
      <c r="V741" s="10">
        <f t="shared" si="229"/>
        <v>1.6933952469688762E-4</v>
      </c>
      <c r="W741" s="10">
        <f>+S741/SUM(Q$27:Q741)-1</f>
        <v>4.1203761925676208E-2</v>
      </c>
      <c r="X741">
        <v>3.5390000000000001</v>
      </c>
      <c r="AC741">
        <f t="shared" si="242"/>
        <v>4885.0357214708947</v>
      </c>
      <c r="AD741">
        <f t="shared" si="243"/>
        <v>4783.9245218299657</v>
      </c>
      <c r="AE741" s="5">
        <f t="shared" si="230"/>
        <v>0</v>
      </c>
      <c r="AF741" s="6">
        <f>+AD741+SUM($D$18:$E$18)-SUM($AB$27:AB741)</f>
        <v>12611.904732356279</v>
      </c>
      <c r="AG741" s="10">
        <f t="shared" si="231"/>
        <v>1.933010733145446E-3</v>
      </c>
      <c r="AH741" s="10">
        <f>+AD741/SUM(AB$27:AB741)-1</f>
        <v>0.18062713668319619</v>
      </c>
      <c r="AI741" s="6">
        <f t="shared" si="232"/>
        <v>0</v>
      </c>
      <c r="AL741" s="6">
        <f t="shared" si="233"/>
        <v>0</v>
      </c>
      <c r="AM741" s="6">
        <f t="shared" si="234"/>
        <v>10227.758949986894</v>
      </c>
      <c r="AN741" s="6">
        <f t="shared" si="235"/>
        <v>9965.6503512840536</v>
      </c>
      <c r="AO741" s="5">
        <f t="shared" si="236"/>
        <v>0</v>
      </c>
      <c r="AP741" s="6">
        <f>+AN741+SUM($D$16:$E$18)-SUM($AL$27:AL741)</f>
        <v>27361.290930231422</v>
      </c>
      <c r="AQ741" s="10">
        <f t="shared" si="244"/>
        <v>1.5786035658424957E-3</v>
      </c>
      <c r="AR741" s="10">
        <f>+AN741/SUM(AL$27:AL741)-1</f>
        <v>0.10675839171678025</v>
      </c>
    </row>
    <row r="742" spans="1:44" x14ac:dyDescent="0.25">
      <c r="A742" s="1">
        <v>41253</v>
      </c>
      <c r="B742">
        <v>8.234</v>
      </c>
      <c r="C742">
        <f>+$C$16</f>
        <v>60</v>
      </c>
      <c r="D742" s="7">
        <f>+$H$16</f>
        <v>0.66694736842105262</v>
      </c>
      <c r="E742" s="7">
        <f>+$J$16</f>
        <v>0.46199999999999997</v>
      </c>
      <c r="F742" s="6">
        <f>+C742-D742-E742</f>
        <v>58.871052631578941</v>
      </c>
      <c r="G742">
        <f t="shared" si="237"/>
        <v>2969.0767773929329</v>
      </c>
      <c r="H742">
        <f t="shared" si="238"/>
        <v>2910.0124414902889</v>
      </c>
      <c r="I742" s="5">
        <f t="shared" si="227"/>
        <v>230400</v>
      </c>
      <c r="J742" s="6">
        <f>+H742+SUM($D$16:$E$16)-SUM($F$27:F742)</f>
        <v>8069.794862542919</v>
      </c>
      <c r="K742" s="10">
        <f t="shared" si="239"/>
        <v>1.6331937230595894E-3</v>
      </c>
      <c r="L742" s="10">
        <f>+H742/SUM(F$27:F742)-1</f>
        <v>5.4269222718320576E-2</v>
      </c>
      <c r="M742">
        <v>6.2050000000000001</v>
      </c>
      <c r="N742">
        <f>+$C$17</f>
        <v>50</v>
      </c>
      <c r="O742" s="7">
        <f>+$H$17</f>
        <v>0.5557894736842105</v>
      </c>
      <c r="P742" s="7">
        <f>+$J$17</f>
        <v>0.38500000000000001</v>
      </c>
      <c r="Q742" s="6">
        <f>+N742-O742-P742</f>
        <v>49.059210526315795</v>
      </c>
      <c r="R742">
        <f t="shared" si="240"/>
        <v>2495.9481349838079</v>
      </c>
      <c r="S742">
        <f t="shared" si="241"/>
        <v>2392.8016997950767</v>
      </c>
      <c r="T742" s="5">
        <f t="shared" si="228"/>
        <v>192000</v>
      </c>
      <c r="U742" s="6">
        <f>+S742+SUM($D$17:$E$17)-SUM($Q$27:Q742)</f>
        <v>6692.7493840056013</v>
      </c>
      <c r="V742" s="10">
        <f t="shared" si="229"/>
        <v>0</v>
      </c>
      <c r="W742" s="10">
        <f>+S742/SUM(Q$27:Q742)-1</f>
        <v>4.0324901902836219E-2</v>
      </c>
      <c r="X742">
        <v>3.5449999999999999</v>
      </c>
      <c r="Y742">
        <f>+$C$18</f>
        <v>90</v>
      </c>
      <c r="Z742" s="7">
        <f>+$H$18</f>
        <v>1.0004210526315789</v>
      </c>
      <c r="AA742" s="7">
        <f>+$J$18</f>
        <v>0.69300000000000006</v>
      </c>
      <c r="AB742" s="6">
        <f>+Y742-Z742-AA742</f>
        <v>88.306578947368422</v>
      </c>
      <c r="AC742">
        <f t="shared" si="242"/>
        <v>4981.6243615453686</v>
      </c>
      <c r="AD742">
        <f t="shared" si="243"/>
        <v>4880.3417385651219</v>
      </c>
      <c r="AE742" s="5">
        <f t="shared" si="230"/>
        <v>345600</v>
      </c>
      <c r="AF742" s="6">
        <f>+AD742+SUM($D$18:$E$18)-SUM($AB$27:AB742)</f>
        <v>12620.015370144069</v>
      </c>
      <c r="AG742" s="10">
        <f t="shared" si="231"/>
        <v>6.4309380382332471E-4</v>
      </c>
      <c r="AH742" s="10">
        <f>+AD742/SUM(AB$27:AB742)-1</f>
        <v>0.17873358385181559</v>
      </c>
      <c r="AI742" s="6">
        <f t="shared" si="232"/>
        <v>200</v>
      </c>
      <c r="AL742" s="6">
        <f t="shared" si="233"/>
        <v>196.23684210526315</v>
      </c>
      <c r="AM742" s="6">
        <f t="shared" si="234"/>
        <v>10446.64927392211</v>
      </c>
      <c r="AN742" s="6">
        <f t="shared" si="235"/>
        <v>10183.155879850488</v>
      </c>
      <c r="AO742" s="5">
        <f t="shared" si="236"/>
        <v>768000</v>
      </c>
      <c r="AP742" s="6">
        <f>+AN742+SUM($D$16:$E$18)-SUM($AL$27:AL742)</f>
        <v>27382.559616692586</v>
      </c>
      <c r="AQ742" s="10">
        <f t="shared" si="244"/>
        <v>7.7732759449822275E-4</v>
      </c>
      <c r="AR742" s="10">
        <f>+AN742/SUM(AL$27:AL742)-1</f>
        <v>0.10679303694990616</v>
      </c>
    </row>
    <row r="743" spans="1:44" x14ac:dyDescent="0.25">
      <c r="A743" s="1">
        <v>41254</v>
      </c>
      <c r="B743">
        <v>8.2309999999999999</v>
      </c>
      <c r="G743">
        <f t="shared" si="237"/>
        <v>2967.9950151471007</v>
      </c>
      <c r="H743">
        <f t="shared" si="238"/>
        <v>2908.9521989199134</v>
      </c>
      <c r="I743" s="5">
        <f t="shared" si="227"/>
        <v>0</v>
      </c>
      <c r="J743" s="6">
        <f>+H743+SUM($D$16:$E$16)-SUM($F$27:F743)</f>
        <v>8068.7346199725425</v>
      </c>
      <c r="K743" s="10">
        <f t="shared" si="239"/>
        <v>-1.3138407957524745E-4</v>
      </c>
      <c r="L743" s="10">
        <f>+H743/SUM(F$27:F743)-1</f>
        <v>5.3885107140453803E-2</v>
      </c>
      <c r="M743">
        <v>6.2359999999999998</v>
      </c>
      <c r="R743">
        <f t="shared" si="240"/>
        <v>2508.417819461567</v>
      </c>
      <c r="S743">
        <f t="shared" si="241"/>
        <v>2404.7560676747939</v>
      </c>
      <c r="T743" s="5">
        <f t="shared" si="228"/>
        <v>0</v>
      </c>
      <c r="U743" s="6">
        <f>+S743+SUM($D$17:$E$17)-SUM($Q$27:Q743)</f>
        <v>6704.7037518853194</v>
      </c>
      <c r="V743" s="10">
        <f t="shared" si="229"/>
        <v>1.7861669687329051E-3</v>
      </c>
      <c r="W743" s="10">
        <f>+S743/SUM(Q$27:Q743)-1</f>
        <v>4.5522334934099185E-2</v>
      </c>
      <c r="X743">
        <v>3.5470000000000002</v>
      </c>
      <c r="AC743">
        <f t="shared" si="242"/>
        <v>4984.4348689425742</v>
      </c>
      <c r="AD743">
        <f t="shared" si="243"/>
        <v>4883.0951048492216</v>
      </c>
      <c r="AE743" s="5">
        <f t="shared" si="230"/>
        <v>0</v>
      </c>
      <c r="AF743" s="6">
        <f>+AD743+SUM($D$18:$E$18)-SUM($AB$27:AB743)</f>
        <v>12622.768736428166</v>
      </c>
      <c r="AG743" s="10">
        <f t="shared" si="231"/>
        <v>2.1817455869443947E-4</v>
      </c>
      <c r="AH743" s="10">
        <f>+AD743/SUM(AB$27:AB743)-1</f>
        <v>0.17939859574679562</v>
      </c>
      <c r="AI743" s="6">
        <f t="shared" si="232"/>
        <v>0</v>
      </c>
      <c r="AL743" s="6">
        <f t="shared" si="233"/>
        <v>0</v>
      </c>
      <c r="AM743" s="6">
        <f t="shared" si="234"/>
        <v>10460.847703551241</v>
      </c>
      <c r="AN743" s="6">
        <f t="shared" si="235"/>
        <v>10196.80337144393</v>
      </c>
      <c r="AO743" s="5">
        <f t="shared" si="236"/>
        <v>0</v>
      </c>
      <c r="AP743" s="6">
        <f>+AN743+SUM($D$16:$E$18)-SUM($AL$27:AL743)</f>
        <v>27396.207108286031</v>
      </c>
      <c r="AQ743" s="10">
        <f t="shared" si="244"/>
        <v>4.984008721056199E-4</v>
      </c>
      <c r="AR743" s="10">
        <f>+AN743/SUM(AL$27:AL743)-1</f>
        <v>0.10827636381298023</v>
      </c>
    </row>
    <row r="744" spans="1:44" x14ac:dyDescent="0.25">
      <c r="A744" s="1">
        <v>41255</v>
      </c>
      <c r="B744">
        <v>8.2520000000000007</v>
      </c>
      <c r="G744">
        <f t="shared" si="237"/>
        <v>2975.5673508679233</v>
      </c>
      <c r="H744">
        <f t="shared" si="238"/>
        <v>2916.3738969125416</v>
      </c>
      <c r="I744" s="5">
        <f t="shared" si="227"/>
        <v>0</v>
      </c>
      <c r="J744" s="6">
        <f>+H744+SUM($D$16:$E$16)-SUM($F$27:F744)</f>
        <v>8076.1563179651703</v>
      </c>
      <c r="K744" s="10">
        <f t="shared" si="239"/>
        <v>9.1980940533797906E-4</v>
      </c>
      <c r="L744" s="10">
        <f>+H744/SUM(F$27:F744)-1</f>
        <v>5.6573916185521433E-2</v>
      </c>
      <c r="M744">
        <v>6.2439999999999998</v>
      </c>
      <c r="R744">
        <f t="shared" si="240"/>
        <v>2511.6358025526019</v>
      </c>
      <c r="S744">
        <f t="shared" si="241"/>
        <v>2407.8410658373018</v>
      </c>
      <c r="T744" s="5">
        <f t="shared" si="228"/>
        <v>0</v>
      </c>
      <c r="U744" s="6">
        <f>+S744+SUM($D$17:$E$17)-SUM($Q$27:Q744)</f>
        <v>6707.7887500478264</v>
      </c>
      <c r="V744" s="10">
        <f t="shared" si="229"/>
        <v>4.6012445540788427E-4</v>
      </c>
      <c r="W744" s="10">
        <f>+S744/SUM(Q$27:Q744)-1</f>
        <v>4.6863607974425125E-2</v>
      </c>
      <c r="X744">
        <v>3.536</v>
      </c>
      <c r="AC744">
        <f t="shared" si="242"/>
        <v>4968.9770782579481</v>
      </c>
      <c r="AD744">
        <f t="shared" si="243"/>
        <v>4867.9515902866779</v>
      </c>
      <c r="AE744" s="5">
        <f t="shared" si="230"/>
        <v>0</v>
      </c>
      <c r="AF744" s="6">
        <f>+AD744+SUM($D$18:$E$18)-SUM($AB$27:AB744)</f>
        <v>12607.625221865623</v>
      </c>
      <c r="AG744" s="10">
        <f t="shared" si="231"/>
        <v>-1.1996983291661101E-3</v>
      </c>
      <c r="AH744" s="10">
        <f>+AD744/SUM(AB$27:AB744)-1</f>
        <v>0.17574103032440624</v>
      </c>
      <c r="AI744" s="6">
        <f t="shared" si="232"/>
        <v>0</v>
      </c>
      <c r="AL744" s="6">
        <f t="shared" si="233"/>
        <v>0</v>
      </c>
      <c r="AM744" s="6">
        <f t="shared" si="234"/>
        <v>10456.180231678474</v>
      </c>
      <c r="AN744" s="6">
        <f t="shared" si="235"/>
        <v>10192.166553036521</v>
      </c>
      <c r="AO744" s="5">
        <f t="shared" si="236"/>
        <v>0</v>
      </c>
      <c r="AP744" s="6">
        <f>+AN744+SUM($D$16:$E$18)-SUM($AL$27:AL744)</f>
        <v>27391.570289878622</v>
      </c>
      <c r="AQ744" s="10">
        <f t="shared" si="244"/>
        <v>-1.6925037794768283E-4</v>
      </c>
      <c r="AR744" s="10">
        <f>+AN744/SUM(AL$27:AL744)-1</f>
        <v>0.10777239447503884</v>
      </c>
    </row>
    <row r="745" spans="1:44" x14ac:dyDescent="0.25">
      <c r="A745" s="1">
        <v>41256</v>
      </c>
      <c r="B745">
        <v>8.2370000000000001</v>
      </c>
      <c r="G745">
        <f t="shared" si="237"/>
        <v>2970.1585396387645</v>
      </c>
      <c r="H745">
        <f t="shared" si="238"/>
        <v>2911.0726840606644</v>
      </c>
      <c r="I745" s="5">
        <f t="shared" si="227"/>
        <v>0</v>
      </c>
      <c r="J745" s="6">
        <f>+H745+SUM($D$16:$E$16)-SUM($F$27:F745)</f>
        <v>8070.8551051132936</v>
      </c>
      <c r="K745" s="10">
        <f t="shared" si="239"/>
        <v>-6.5640295248925451E-4</v>
      </c>
      <c r="L745" s="10">
        <f>+H745/SUM(F$27:F745)-1</f>
        <v>5.4653338296187348E-2</v>
      </c>
      <c r="M745">
        <v>6.2270000000000003</v>
      </c>
      <c r="R745">
        <f t="shared" si="240"/>
        <v>2504.7975884841535</v>
      </c>
      <c r="S745">
        <f t="shared" si="241"/>
        <v>2401.2854447419732</v>
      </c>
      <c r="T745" s="5">
        <f t="shared" si="228"/>
        <v>0</v>
      </c>
      <c r="U745" s="6">
        <f>+S745+SUM($D$17:$E$17)-SUM($Q$27:Q745)</f>
        <v>6701.2331289524991</v>
      </c>
      <c r="V745" s="10">
        <f t="shared" si="229"/>
        <v>-9.7731478131013461E-4</v>
      </c>
      <c r="W745" s="10">
        <f>+S745/SUM(Q$27:Q745)-1</f>
        <v>4.4013402763732667E-2</v>
      </c>
      <c r="X745">
        <v>3.5110000000000001</v>
      </c>
      <c r="AC745">
        <f t="shared" si="242"/>
        <v>4933.8457357928892</v>
      </c>
      <c r="AD745">
        <f t="shared" si="243"/>
        <v>4833.5345117354427</v>
      </c>
      <c r="AE745" s="5">
        <f t="shared" si="230"/>
        <v>0</v>
      </c>
      <c r="AF745" s="6">
        <f>+AD745+SUM($D$18:$E$18)-SUM($AB$27:AB745)</f>
        <v>12573.20814331439</v>
      </c>
      <c r="AG745" s="10">
        <f t="shared" si="231"/>
        <v>-2.7298621227686004E-3</v>
      </c>
      <c r="AH745" s="10">
        <f>+AD745/SUM(AB$27:AB745)-1</f>
        <v>0.16742838163715801</v>
      </c>
      <c r="AI745" s="6">
        <f t="shared" si="232"/>
        <v>0</v>
      </c>
      <c r="AL745" s="6">
        <f t="shared" si="233"/>
        <v>0</v>
      </c>
      <c r="AM745" s="6">
        <f t="shared" si="234"/>
        <v>10408.801863915807</v>
      </c>
      <c r="AN745" s="6">
        <f t="shared" si="235"/>
        <v>10145.892640538081</v>
      </c>
      <c r="AO745" s="5">
        <f t="shared" si="236"/>
        <v>0</v>
      </c>
      <c r="AP745" s="6">
        <f>+AN745+SUM($D$16:$E$18)-SUM($AL$27:AL745)</f>
        <v>27345.296377380178</v>
      </c>
      <c r="AQ745" s="10">
        <f t="shared" si="244"/>
        <v>-1.6893486575884076E-3</v>
      </c>
      <c r="AR745" s="10">
        <f>+AN745/SUM(AL$27:AL745)-1</f>
        <v>0.102742947341951</v>
      </c>
    </row>
    <row r="746" spans="1:44" x14ac:dyDescent="0.25">
      <c r="A746" s="1">
        <v>41257</v>
      </c>
      <c r="B746">
        <v>8.2230000000000008</v>
      </c>
      <c r="G746">
        <f t="shared" si="237"/>
        <v>2965.1103158248829</v>
      </c>
      <c r="H746">
        <f t="shared" si="238"/>
        <v>2906.1248853989127</v>
      </c>
      <c r="I746" s="5">
        <f t="shared" si="227"/>
        <v>0</v>
      </c>
      <c r="J746" s="6">
        <f>+H746+SUM($D$16:$E$16)-SUM($F$27:F746)</f>
        <v>8065.9073064515424</v>
      </c>
      <c r="K746" s="10">
        <f t="shared" si="239"/>
        <v>-6.1304516030979972E-4</v>
      </c>
      <c r="L746" s="10">
        <f>+H746/SUM(F$27:F746)-1</f>
        <v>5.286079893280915E-2</v>
      </c>
      <c r="M746">
        <v>6.2270000000000003</v>
      </c>
      <c r="R746">
        <f t="shared" si="240"/>
        <v>2504.7975884841535</v>
      </c>
      <c r="S746">
        <f t="shared" si="241"/>
        <v>2401.2854447419732</v>
      </c>
      <c r="T746" s="5">
        <f t="shared" si="228"/>
        <v>0</v>
      </c>
      <c r="U746" s="6">
        <f>+S746+SUM($D$17:$E$17)-SUM($Q$27:Q746)</f>
        <v>6701.2331289524991</v>
      </c>
      <c r="V746" s="10">
        <f t="shared" si="229"/>
        <v>0</v>
      </c>
      <c r="W746" s="10">
        <f>+S746/SUM(Q$27:Q746)-1</f>
        <v>4.4013402763732667E-2</v>
      </c>
      <c r="X746">
        <v>3.4980000000000002</v>
      </c>
      <c r="AC746">
        <f t="shared" si="242"/>
        <v>4915.5774377110583</v>
      </c>
      <c r="AD746">
        <f t="shared" si="243"/>
        <v>4815.6376308888011</v>
      </c>
      <c r="AE746" s="5">
        <f t="shared" si="230"/>
        <v>0</v>
      </c>
      <c r="AF746" s="6">
        <f>+AD746+SUM($D$18:$E$18)-SUM($AB$27:AB746)</f>
        <v>12555.311262467745</v>
      </c>
      <c r="AG746" s="10">
        <f t="shared" si="231"/>
        <v>-1.4234140278797103E-3</v>
      </c>
      <c r="AH746" s="10">
        <f>+AD746/SUM(AB$27:AB746)-1</f>
        <v>0.16310580431978905</v>
      </c>
      <c r="AI746" s="6">
        <f t="shared" si="232"/>
        <v>0</v>
      </c>
      <c r="AL746" s="6">
        <f t="shared" si="233"/>
        <v>0</v>
      </c>
      <c r="AM746" s="6">
        <f t="shared" si="234"/>
        <v>10385.485342020096</v>
      </c>
      <c r="AN746" s="6">
        <f t="shared" si="235"/>
        <v>10123.047961029686</v>
      </c>
      <c r="AO746" s="5">
        <f t="shared" si="236"/>
        <v>0</v>
      </c>
      <c r="AP746" s="6">
        <f>+AN746+SUM($D$16:$E$18)-SUM($AL$27:AL746)</f>
        <v>27322.451697871791</v>
      </c>
      <c r="AQ746" s="10">
        <f t="shared" si="244"/>
        <v>-8.354153194435332E-4</v>
      </c>
      <c r="AR746" s="10">
        <f>+AN746/SUM(AL$27:AL746)-1</f>
        <v>0.1002599909274986</v>
      </c>
    </row>
    <row r="747" spans="1:44" x14ac:dyDescent="0.25">
      <c r="A747" s="1">
        <v>41260</v>
      </c>
      <c r="B747">
        <v>8.1750000000000007</v>
      </c>
      <c r="G747">
        <f t="shared" si="237"/>
        <v>2947.8021198915744</v>
      </c>
      <c r="H747">
        <f t="shared" si="238"/>
        <v>2889.1610042729067</v>
      </c>
      <c r="I747" s="5">
        <f t="shared" si="227"/>
        <v>0</v>
      </c>
      <c r="J747" s="6">
        <f>+H747+SUM($D$16:$E$16)-SUM($F$27:F747)</f>
        <v>8048.9434253255358</v>
      </c>
      <c r="K747" s="10">
        <f t="shared" si="239"/>
        <v>-2.1031584521729041E-3</v>
      </c>
      <c r="L747" s="10">
        <f>+H747/SUM(F$27:F747)-1</f>
        <v>4.671494968694101E-2</v>
      </c>
      <c r="M747">
        <v>6.2210000000000001</v>
      </c>
      <c r="R747">
        <f t="shared" si="240"/>
        <v>2502.3841011658774</v>
      </c>
      <c r="S747">
        <f t="shared" si="241"/>
        <v>2398.971696120092</v>
      </c>
      <c r="T747" s="5">
        <f t="shared" si="228"/>
        <v>0</v>
      </c>
      <c r="U747" s="6">
        <f>+S747+SUM($D$17:$E$17)-SUM($Q$27:Q747)</f>
        <v>6698.9193803306171</v>
      </c>
      <c r="V747" s="10">
        <f t="shared" si="229"/>
        <v>-3.4527206819379153E-4</v>
      </c>
      <c r="W747" s="10">
        <f>+S747/SUM(Q$27:Q747)-1</f>
        <v>4.3007447983488101E-2</v>
      </c>
      <c r="X747">
        <v>3.496</v>
      </c>
      <c r="AC747">
        <f t="shared" si="242"/>
        <v>4912.7669303138537</v>
      </c>
      <c r="AD747">
        <f t="shared" si="243"/>
        <v>4812.8842646047024</v>
      </c>
      <c r="AE747" s="5">
        <f t="shared" si="230"/>
        <v>0</v>
      </c>
      <c r="AF747" s="6">
        <f>+AD747+SUM($D$18:$E$18)-SUM($AB$27:AB747)</f>
        <v>12552.557896183647</v>
      </c>
      <c r="AG747" s="10">
        <f t="shared" si="231"/>
        <v>-2.1929892668837159E-4</v>
      </c>
      <c r="AH747" s="10">
        <f>+AD747/SUM(AB$27:AB747)-1</f>
        <v>0.16244079242480902</v>
      </c>
      <c r="AI747" s="6">
        <f t="shared" si="232"/>
        <v>0</v>
      </c>
      <c r="AL747" s="6">
        <f t="shared" si="233"/>
        <v>0</v>
      </c>
      <c r="AM747" s="6">
        <f t="shared" si="234"/>
        <v>10362.953151371305</v>
      </c>
      <c r="AN747" s="6">
        <f t="shared" si="235"/>
        <v>10101.0169649977</v>
      </c>
      <c r="AO747" s="5">
        <f t="shared" si="236"/>
        <v>0</v>
      </c>
      <c r="AP747" s="6">
        <f>+AN747+SUM($D$16:$E$18)-SUM($AL$27:AL747)</f>
        <v>27300.420701839805</v>
      </c>
      <c r="AQ747" s="10">
        <f t="shared" si="244"/>
        <v>-8.0633305808730515E-4</v>
      </c>
      <c r="AR747" s="10">
        <f>+AN747/SUM(AL$27:AL747)-1</f>
        <v>9.7865472637395312E-2</v>
      </c>
    </row>
    <row r="748" spans="1:44" x14ac:dyDescent="0.25">
      <c r="A748" s="1">
        <v>41261</v>
      </c>
      <c r="B748">
        <v>8.1890000000000001</v>
      </c>
      <c r="G748">
        <f t="shared" si="237"/>
        <v>2952.850343705456</v>
      </c>
      <c r="H748">
        <f t="shared" si="238"/>
        <v>2894.1088029346583</v>
      </c>
      <c r="I748" s="5">
        <f t="shared" si="227"/>
        <v>0</v>
      </c>
      <c r="J748" s="6">
        <f>+H748+SUM($D$16:$E$16)-SUM($F$27:F748)</f>
        <v>8053.891223987287</v>
      </c>
      <c r="K748" s="10">
        <f t="shared" si="239"/>
        <v>6.1471405628021891E-4</v>
      </c>
      <c r="L748" s="10">
        <f>+H748/SUM(F$27:F748)-1</f>
        <v>4.8507489050319208E-2</v>
      </c>
      <c r="M748">
        <v>6.2460000000000004</v>
      </c>
      <c r="R748">
        <f t="shared" si="240"/>
        <v>2512.4402983253613</v>
      </c>
      <c r="S748">
        <f t="shared" si="241"/>
        <v>2408.612315377929</v>
      </c>
      <c r="T748" s="5">
        <f t="shared" si="228"/>
        <v>0</v>
      </c>
      <c r="U748" s="6">
        <f>+S748+SUM($D$17:$E$17)-SUM($Q$27:Q748)</f>
        <v>6708.559999588455</v>
      </c>
      <c r="V748" s="10">
        <f t="shared" si="229"/>
        <v>1.4391305090406536E-3</v>
      </c>
      <c r="W748" s="10">
        <f>+S748/SUM(Q$27:Q748)-1</f>
        <v>4.7198926234506944E-2</v>
      </c>
      <c r="X748">
        <v>3.4980000000000002</v>
      </c>
      <c r="AC748">
        <f t="shared" si="242"/>
        <v>4915.5774377110583</v>
      </c>
      <c r="AD748">
        <f t="shared" si="243"/>
        <v>4815.6376308888011</v>
      </c>
      <c r="AE748" s="5">
        <f t="shared" si="230"/>
        <v>0</v>
      </c>
      <c r="AF748" s="6">
        <f>+AD748+SUM($D$18:$E$18)-SUM($AB$27:AB748)</f>
        <v>12555.311262467745</v>
      </c>
      <c r="AG748" s="10">
        <f t="shared" si="231"/>
        <v>2.1934702925641147E-4</v>
      </c>
      <c r="AH748" s="10">
        <f>+AD748/SUM(AB$27:AB748)-1</f>
        <v>0.16310580431978905</v>
      </c>
      <c r="AI748" s="6">
        <f t="shared" si="232"/>
        <v>0</v>
      </c>
      <c r="AL748" s="6">
        <f t="shared" si="233"/>
        <v>0</v>
      </c>
      <c r="AM748" s="6">
        <f t="shared" si="234"/>
        <v>10380.868079741875</v>
      </c>
      <c r="AN748" s="6">
        <f t="shared" si="235"/>
        <v>10118.358749201388</v>
      </c>
      <c r="AO748" s="5">
        <f t="shared" si="236"/>
        <v>0</v>
      </c>
      <c r="AP748" s="6">
        <f>+AN748+SUM($D$16:$E$18)-SUM($AL$27:AL748)</f>
        <v>27317.762486043492</v>
      </c>
      <c r="AQ748" s="10">
        <f t="shared" si="244"/>
        <v>6.3522040165908678E-4</v>
      </c>
      <c r="AR748" s="10">
        <f>+AN748/SUM(AL$27:AL748)-1</f>
        <v>9.9750327021575824E-2</v>
      </c>
    </row>
    <row r="749" spans="1:44" x14ac:dyDescent="0.25">
      <c r="A749" s="1">
        <v>41262</v>
      </c>
      <c r="B749">
        <v>8.2110000000000003</v>
      </c>
      <c r="G749">
        <f t="shared" si="237"/>
        <v>2960.7832668415554</v>
      </c>
      <c r="H749">
        <f t="shared" si="238"/>
        <v>2901.8839151174111</v>
      </c>
      <c r="I749" s="5">
        <f t="shared" si="227"/>
        <v>0</v>
      </c>
      <c r="J749" s="6">
        <f>+H749+SUM($D$16:$E$16)-SUM($F$27:F749)</f>
        <v>8061.6663361700403</v>
      </c>
      <c r="K749" s="10">
        <f t="shared" si="239"/>
        <v>9.6538579507954303E-4</v>
      </c>
      <c r="L749" s="10">
        <f>+H749/SUM(F$27:F749)-1</f>
        <v>5.1324336621342059E-2</v>
      </c>
      <c r="M749">
        <v>6.2729999999999997</v>
      </c>
      <c r="R749">
        <f t="shared" si="240"/>
        <v>2523.3009912576035</v>
      </c>
      <c r="S749">
        <f t="shared" si="241"/>
        <v>2419.0241841763927</v>
      </c>
      <c r="T749" s="5">
        <f t="shared" si="228"/>
        <v>0</v>
      </c>
      <c r="U749" s="6">
        <f>+S749+SUM($D$17:$E$17)-SUM($Q$27:Q749)</f>
        <v>6718.9718683869178</v>
      </c>
      <c r="V749" s="10">
        <f t="shared" si="229"/>
        <v>1.5520273798104167E-3</v>
      </c>
      <c r="W749" s="10">
        <f>+S749/SUM(Q$27:Q749)-1</f>
        <v>5.1725722745606939E-2</v>
      </c>
      <c r="X749">
        <v>3.4729999999999999</v>
      </c>
      <c r="AC749">
        <f t="shared" si="242"/>
        <v>4880.4460952459985</v>
      </c>
      <c r="AD749">
        <f t="shared" si="243"/>
        <v>4781.220552337566</v>
      </c>
      <c r="AE749" s="5">
        <f t="shared" si="230"/>
        <v>0</v>
      </c>
      <c r="AF749" s="6">
        <f>+AD749+SUM($D$18:$E$18)-SUM($AB$27:AB749)</f>
        <v>12520.894183916513</v>
      </c>
      <c r="AG749" s="10">
        <f t="shared" si="231"/>
        <v>-2.7412365836055885E-3</v>
      </c>
      <c r="AH749" s="10">
        <f>+AD749/SUM(AB$27:AB749)-1</f>
        <v>0.15479315563254059</v>
      </c>
      <c r="AI749" s="6">
        <f t="shared" si="232"/>
        <v>0</v>
      </c>
      <c r="AL749" s="6">
        <f t="shared" si="233"/>
        <v>0</v>
      </c>
      <c r="AM749" s="6">
        <f t="shared" si="234"/>
        <v>10364.530353345159</v>
      </c>
      <c r="AN749" s="6">
        <f t="shared" si="235"/>
        <v>10102.12865163137</v>
      </c>
      <c r="AO749" s="5">
        <f t="shared" si="236"/>
        <v>0</v>
      </c>
      <c r="AP749" s="6">
        <f>+AN749+SUM($D$16:$E$18)-SUM($AL$27:AL749)</f>
        <v>27301.532388473472</v>
      </c>
      <c r="AQ749" s="10">
        <f t="shared" si="244"/>
        <v>-5.9412250832446833E-4</v>
      </c>
      <c r="AR749" s="10">
        <f>+AN749/SUM(AL$27:AL749)-1</f>
        <v>9.7986300310067165E-2</v>
      </c>
    </row>
    <row r="750" spans="1:44" x14ac:dyDescent="0.25">
      <c r="A750" s="1">
        <v>41263</v>
      </c>
      <c r="B750">
        <v>8.2200000000000006</v>
      </c>
      <c r="G750">
        <f t="shared" si="237"/>
        <v>2964.0285535790508</v>
      </c>
      <c r="H750">
        <f t="shared" si="238"/>
        <v>2905.0646428285372</v>
      </c>
      <c r="I750" s="5">
        <f t="shared" si="227"/>
        <v>0</v>
      </c>
      <c r="J750" s="6">
        <f>+H750+SUM($D$16:$E$16)-SUM($F$27:F750)</f>
        <v>8064.8470638811659</v>
      </c>
      <c r="K750" s="10">
        <f t="shared" si="239"/>
        <v>3.9454965989538238E-4</v>
      </c>
      <c r="L750" s="10">
        <f>+H750/SUM(F$27:F750)-1</f>
        <v>5.2476683354942377E-2</v>
      </c>
      <c r="M750">
        <v>6.2720000000000002</v>
      </c>
      <c r="R750">
        <f t="shared" si="240"/>
        <v>2522.8987433712246</v>
      </c>
      <c r="S750">
        <f t="shared" si="241"/>
        <v>2418.6385594060794</v>
      </c>
      <c r="T750" s="5">
        <f t="shared" si="228"/>
        <v>0</v>
      </c>
      <c r="U750" s="6">
        <f>+S750+SUM($D$17:$E$17)-SUM($Q$27:Q750)</f>
        <v>6718.5862436166044</v>
      </c>
      <c r="V750" s="10">
        <f t="shared" si="229"/>
        <v>-5.7393419390261435E-5</v>
      </c>
      <c r="W750" s="10">
        <f>+S750/SUM(Q$27:Q750)-1</f>
        <v>5.1558063615566363E-2</v>
      </c>
      <c r="X750">
        <v>3.4820000000000002</v>
      </c>
      <c r="AC750">
        <f t="shared" si="242"/>
        <v>4893.09337853342</v>
      </c>
      <c r="AD750">
        <f t="shared" si="243"/>
        <v>4793.6107006160109</v>
      </c>
      <c r="AE750" s="5">
        <f t="shared" si="230"/>
        <v>0</v>
      </c>
      <c r="AF750" s="6">
        <f>+AD750+SUM($D$18:$E$18)-SUM($AB$27:AB750)</f>
        <v>12533.284332194955</v>
      </c>
      <c r="AG750" s="10">
        <f t="shared" si="231"/>
        <v>9.8955778209175449E-4</v>
      </c>
      <c r="AH750" s="10">
        <f>+AD750/SUM(AB$27:AB750)-1</f>
        <v>0.15778570915995016</v>
      </c>
      <c r="AI750" s="6">
        <f t="shared" si="232"/>
        <v>0</v>
      </c>
      <c r="AL750" s="6">
        <f t="shared" si="233"/>
        <v>0</v>
      </c>
      <c r="AM750" s="6">
        <f t="shared" si="234"/>
        <v>10380.020675483695</v>
      </c>
      <c r="AN750" s="6">
        <f t="shared" si="235"/>
        <v>10117.313902850627</v>
      </c>
      <c r="AO750" s="5">
        <f t="shared" si="236"/>
        <v>0</v>
      </c>
      <c r="AP750" s="6">
        <f>+AN750+SUM($D$16:$E$18)-SUM($AL$27:AL750)</f>
        <v>27316.717639692728</v>
      </c>
      <c r="AQ750" s="10">
        <f t="shared" si="244"/>
        <v>5.5620508780185318E-4</v>
      </c>
      <c r="AR750" s="10">
        <f>+AN750/SUM(AL$27:AL750)-1</f>
        <v>9.9636764126207256E-2</v>
      </c>
    </row>
    <row r="751" spans="1:44" x14ac:dyDescent="0.25">
      <c r="A751" s="1">
        <v>41264</v>
      </c>
      <c r="B751">
        <v>8.1880000000000006</v>
      </c>
      <c r="G751">
        <f t="shared" si="237"/>
        <v>2952.4897562901783</v>
      </c>
      <c r="H751">
        <f t="shared" si="238"/>
        <v>2893.7553887445329</v>
      </c>
      <c r="I751" s="5">
        <f t="shared" si="227"/>
        <v>0</v>
      </c>
      <c r="J751" s="6">
        <f>+H751+SUM($D$16:$E$16)-SUM($F$27:F751)</f>
        <v>8053.5378097971616</v>
      </c>
      <c r="K751" s="10">
        <f t="shared" si="239"/>
        <v>-1.402289962156078E-3</v>
      </c>
      <c r="L751" s="10">
        <f>+H751/SUM(F$27:F751)-1</f>
        <v>4.8379450524363321E-2</v>
      </c>
      <c r="M751">
        <v>6.2519999999999998</v>
      </c>
      <c r="R751">
        <f t="shared" si="240"/>
        <v>2514.8537856436378</v>
      </c>
      <c r="S751">
        <f t="shared" si="241"/>
        <v>2410.9260639998097</v>
      </c>
      <c r="T751" s="5">
        <f t="shared" si="228"/>
        <v>0</v>
      </c>
      <c r="U751" s="6">
        <f>+S751+SUM($D$17:$E$17)-SUM($Q$27:Q751)</f>
        <v>6710.8737482103352</v>
      </c>
      <c r="V751" s="10">
        <f t="shared" si="229"/>
        <v>-1.1479342716775864E-3</v>
      </c>
      <c r="W751" s="10">
        <f>+S751/SUM(Q$27:Q751)-1</f>
        <v>4.8204881014751289E-2</v>
      </c>
      <c r="X751">
        <v>3.4769999999999999</v>
      </c>
      <c r="AC751">
        <f t="shared" si="242"/>
        <v>4886.0671100404079</v>
      </c>
      <c r="AD751">
        <f t="shared" si="243"/>
        <v>4786.7272849057636</v>
      </c>
      <c r="AE751" s="5">
        <f t="shared" si="230"/>
        <v>0</v>
      </c>
      <c r="AF751" s="6">
        <f>+AD751+SUM($D$18:$E$18)-SUM($AB$27:AB751)</f>
        <v>12526.400916484708</v>
      </c>
      <c r="AG751" s="10">
        <f t="shared" si="231"/>
        <v>-5.4921084751624605E-4</v>
      </c>
      <c r="AH751" s="10">
        <f>+AD751/SUM(AB$27:AB751)-1</f>
        <v>0.1561231794225002</v>
      </c>
      <c r="AI751" s="6">
        <f t="shared" si="232"/>
        <v>0</v>
      </c>
      <c r="AL751" s="6">
        <f t="shared" si="233"/>
        <v>0</v>
      </c>
      <c r="AM751" s="6">
        <f t="shared" si="234"/>
        <v>10353.410651974224</v>
      </c>
      <c r="AN751" s="6">
        <f t="shared" si="235"/>
        <v>10091.408737650105</v>
      </c>
      <c r="AO751" s="5">
        <f t="shared" si="236"/>
        <v>0</v>
      </c>
      <c r="AP751" s="6">
        <f>+AN751+SUM($D$16:$E$18)-SUM($AL$27:AL751)</f>
        <v>27290.812474492206</v>
      </c>
      <c r="AQ751" s="10">
        <f t="shared" si="244"/>
        <v>-9.4832642567865832E-4</v>
      </c>
      <c r="AR751" s="10">
        <f>+AN751/SUM(AL$27:AL751)-1</f>
        <v>9.6821167782277451E-2</v>
      </c>
    </row>
    <row r="752" spans="1:44" x14ac:dyDescent="0.25">
      <c r="A752" s="1">
        <v>41267</v>
      </c>
      <c r="B752">
        <v>8.1780000000000008</v>
      </c>
      <c r="G752">
        <f t="shared" si="237"/>
        <v>2948.8838821374061</v>
      </c>
      <c r="H752">
        <f t="shared" si="238"/>
        <v>2890.2212468432817</v>
      </c>
      <c r="I752" s="5">
        <f t="shared" si="227"/>
        <v>0</v>
      </c>
      <c r="J752" s="6">
        <f>+H752+SUM($D$16:$E$16)-SUM($F$27:F752)</f>
        <v>8050.0036678959104</v>
      </c>
      <c r="K752" s="10">
        <f t="shared" si="239"/>
        <v>-4.3883098145414134E-4</v>
      </c>
      <c r="L752" s="10">
        <f>+H752/SUM(F$27:F752)-1</f>
        <v>4.709906526480756E-2</v>
      </c>
      <c r="M752">
        <v>6.25</v>
      </c>
      <c r="R752">
        <f t="shared" si="240"/>
        <v>2514.049289870879</v>
      </c>
      <c r="S752">
        <f t="shared" si="241"/>
        <v>2410.1548144591829</v>
      </c>
      <c r="T752" s="5">
        <f t="shared" si="228"/>
        <v>0</v>
      </c>
      <c r="U752" s="6">
        <f>+S752+SUM($D$17:$E$17)-SUM($Q$27:Q752)</f>
        <v>6710.1024986697084</v>
      </c>
      <c r="V752" s="10">
        <f t="shared" si="229"/>
        <v>-1.1492535392021441E-4</v>
      </c>
      <c r="W752" s="10">
        <f>+S752/SUM(Q$27:Q752)-1</f>
        <v>4.7869562754669914E-2</v>
      </c>
      <c r="X752">
        <v>3.4649999999999999</v>
      </c>
      <c r="AC752">
        <f t="shared" si="242"/>
        <v>4869.2040656571799</v>
      </c>
      <c r="AD752">
        <f t="shared" si="243"/>
        <v>4770.2070872011709</v>
      </c>
      <c r="AE752" s="5">
        <f t="shared" si="230"/>
        <v>0</v>
      </c>
      <c r="AF752" s="6">
        <f>+AD752+SUM($D$18:$E$18)-SUM($AB$27:AB752)</f>
        <v>12509.880718780118</v>
      </c>
      <c r="AG752" s="10">
        <f t="shared" si="231"/>
        <v>-1.3188303499730436E-3</v>
      </c>
      <c r="AH752" s="10">
        <f>+AD752/SUM(AB$27:AB752)-1</f>
        <v>0.15213310805262115</v>
      </c>
      <c r="AI752" s="6">
        <f t="shared" si="232"/>
        <v>0</v>
      </c>
      <c r="AL752" s="6">
        <f t="shared" si="233"/>
        <v>0</v>
      </c>
      <c r="AM752" s="6">
        <f t="shared" si="234"/>
        <v>10332.137237665465</v>
      </c>
      <c r="AN752" s="6">
        <f t="shared" si="235"/>
        <v>10070.583148503636</v>
      </c>
      <c r="AO752" s="5">
        <f t="shared" si="236"/>
        <v>0</v>
      </c>
      <c r="AP752" s="6">
        <f>+AN752+SUM($D$16:$E$18)-SUM($AL$27:AL752)</f>
        <v>27269.986885345734</v>
      </c>
      <c r="AQ752" s="10">
        <f t="shared" si="244"/>
        <v>-7.630989061222504E-4</v>
      </c>
      <c r="AR752" s="10">
        <f>+AN752/SUM(AL$27:AL752)-1</f>
        <v>9.4557663488554544E-2</v>
      </c>
    </row>
    <row r="753" spans="1:44" x14ac:dyDescent="0.25">
      <c r="A753" s="1">
        <v>41271</v>
      </c>
      <c r="B753">
        <v>8.2460000000000004</v>
      </c>
      <c r="G753">
        <f t="shared" si="237"/>
        <v>2973.4038263762591</v>
      </c>
      <c r="H753">
        <f t="shared" si="238"/>
        <v>2914.2534117717901</v>
      </c>
      <c r="I753" s="5">
        <f t="shared" si="227"/>
        <v>0</v>
      </c>
      <c r="J753" s="6">
        <f>+H753+SUM($D$16:$E$16)-SUM($F$27:F753)</f>
        <v>8074.0358328244192</v>
      </c>
      <c r="K753" s="10">
        <f t="shared" si="239"/>
        <v>2.9853607426728601E-3</v>
      </c>
      <c r="L753" s="10">
        <f>+H753/SUM(F$27:F753)-1</f>
        <v>5.5805685029787444E-2</v>
      </c>
      <c r="M753">
        <v>6.2130000000000001</v>
      </c>
      <c r="R753">
        <f t="shared" si="240"/>
        <v>2499.1661180748433</v>
      </c>
      <c r="S753">
        <f t="shared" si="241"/>
        <v>2395.8866979575846</v>
      </c>
      <c r="T753" s="5">
        <f t="shared" si="228"/>
        <v>0</v>
      </c>
      <c r="U753" s="6">
        <f>+S753+SUM($D$17:$E$17)-SUM($Q$27:Q753)</f>
        <v>6695.8343821681101</v>
      </c>
      <c r="V753" s="10">
        <f t="shared" si="229"/>
        <v>-2.1263634205925808E-3</v>
      </c>
      <c r="W753" s="10">
        <f>+S753/SUM(Q$27:Q753)-1</f>
        <v>4.166617494316216E-2</v>
      </c>
      <c r="X753">
        <v>3.4239999999999999</v>
      </c>
      <c r="AC753">
        <f t="shared" si="242"/>
        <v>4811.5886640144827</v>
      </c>
      <c r="AD753">
        <f t="shared" si="243"/>
        <v>4713.7630783771456</v>
      </c>
      <c r="AE753" s="5">
        <f t="shared" si="230"/>
        <v>0</v>
      </c>
      <c r="AF753" s="6">
        <f>+AD753+SUM($D$18:$E$18)-SUM($AB$27:AB753)</f>
        <v>12453.436709956091</v>
      </c>
      <c r="AG753" s="10">
        <f t="shared" si="231"/>
        <v>-4.511954197875867E-3</v>
      </c>
      <c r="AH753" s="10">
        <f>+AD753/SUM(AB$27:AB753)-1</f>
        <v>0.1385003642055338</v>
      </c>
      <c r="AI753" s="6">
        <f t="shared" si="232"/>
        <v>0</v>
      </c>
      <c r="AL753" s="6">
        <f t="shared" si="233"/>
        <v>0</v>
      </c>
      <c r="AM753" s="6">
        <f t="shared" si="234"/>
        <v>10284.158608465586</v>
      </c>
      <c r="AN753" s="6">
        <f t="shared" si="235"/>
        <v>10023.90318810652</v>
      </c>
      <c r="AO753" s="5">
        <f t="shared" si="236"/>
        <v>0</v>
      </c>
      <c r="AP753" s="6">
        <f>+AN753+SUM($D$16:$E$18)-SUM($AL$27:AL753)</f>
        <v>27223.306924948618</v>
      </c>
      <c r="AQ753" s="10">
        <f t="shared" si="244"/>
        <v>-1.711770548089242E-3</v>
      </c>
      <c r="AR753" s="10">
        <f>+AN753/SUM(AL$27:AL753)-1</f>
        <v>8.9484083574605133E-2</v>
      </c>
    </row>
    <row r="754" spans="1:44" x14ac:dyDescent="0.25">
      <c r="A754" s="1">
        <v>41274</v>
      </c>
      <c r="B754">
        <v>8.2690000000000001</v>
      </c>
      <c r="G754">
        <f t="shared" si="237"/>
        <v>2981.6973369276361</v>
      </c>
      <c r="H754">
        <f t="shared" si="238"/>
        <v>2922.3819381446679</v>
      </c>
      <c r="I754" s="5">
        <f t="shared" si="227"/>
        <v>0</v>
      </c>
      <c r="J754" s="6">
        <f>+H754+SUM($D$16:$E$16)-SUM($F$27:F754)</f>
        <v>8082.1643591972979</v>
      </c>
      <c r="K754" s="10">
        <f t="shared" si="239"/>
        <v>1.0067488603200392E-3</v>
      </c>
      <c r="L754" s="10">
        <f>+H754/SUM(F$27:F754)-1</f>
        <v>5.875057112676596E-2</v>
      </c>
      <c r="M754">
        <v>6.2160000000000002</v>
      </c>
      <c r="R754">
        <f t="shared" si="240"/>
        <v>2500.3728617339816</v>
      </c>
      <c r="S754">
        <f t="shared" si="241"/>
        <v>2397.0435722685252</v>
      </c>
      <c r="T754" s="5">
        <f t="shared" si="228"/>
        <v>0</v>
      </c>
      <c r="U754" s="6">
        <f>+S754+SUM($D$17:$E$17)-SUM($Q$27:Q754)</f>
        <v>6696.9912564790502</v>
      </c>
      <c r="V754" s="10">
        <f t="shared" si="229"/>
        <v>1.7277522783731847E-4</v>
      </c>
      <c r="W754" s="10">
        <f>+S754/SUM(Q$27:Q754)-1</f>
        <v>4.2169152333284554E-2</v>
      </c>
      <c r="X754">
        <v>3.4510000000000001</v>
      </c>
      <c r="AC754">
        <f t="shared" si="242"/>
        <v>4849.5305138767462</v>
      </c>
      <c r="AD754">
        <f t="shared" si="243"/>
        <v>4750.9335232124795</v>
      </c>
      <c r="AE754" s="5">
        <f t="shared" si="230"/>
        <v>0</v>
      </c>
      <c r="AF754" s="6">
        <f>+AD754+SUM($D$18:$E$18)-SUM($AB$27:AB754)</f>
        <v>12490.607154791425</v>
      </c>
      <c r="AG754" s="10">
        <f t="shared" si="231"/>
        <v>2.9847539840643922E-3</v>
      </c>
      <c r="AH754" s="10">
        <f>+AD754/SUM(AB$27:AB754)-1</f>
        <v>0.14747802478776206</v>
      </c>
      <c r="AI754" s="6">
        <f t="shared" si="232"/>
        <v>0</v>
      </c>
      <c r="AL754" s="6">
        <f t="shared" si="233"/>
        <v>0</v>
      </c>
      <c r="AM754" s="6">
        <f t="shared" si="234"/>
        <v>10331.600712538364</v>
      </c>
      <c r="AN754" s="6">
        <f t="shared" si="235"/>
        <v>10070.359033625673</v>
      </c>
      <c r="AO754" s="5">
        <f t="shared" si="236"/>
        <v>0</v>
      </c>
      <c r="AP754" s="6">
        <f>+AN754+SUM($D$16:$E$18)-SUM($AL$27:AL754)</f>
        <v>27269.762770467776</v>
      </c>
      <c r="AQ754" s="10">
        <f t="shared" si="244"/>
        <v>1.7064732674554328E-3</v>
      </c>
      <c r="AR754" s="10">
        <f>+AN754/SUM(AL$27:AL754)-1</f>
        <v>9.4533304754451652E-2</v>
      </c>
    </row>
    <row r="755" spans="1:44" x14ac:dyDescent="0.25">
      <c r="A755" s="1">
        <v>41276</v>
      </c>
      <c r="B755">
        <v>8.4030000000000005</v>
      </c>
      <c r="G755">
        <f t="shared" si="237"/>
        <v>3030.0160505747886</v>
      </c>
      <c r="H755">
        <f t="shared" si="238"/>
        <v>2969.7394396214349</v>
      </c>
      <c r="I755" s="5">
        <f t="shared" si="227"/>
        <v>0</v>
      </c>
      <c r="J755" s="6">
        <f>+H755+SUM($D$16:$E$16)-SUM($F$27:F755)</f>
        <v>8129.5218606740646</v>
      </c>
      <c r="K755" s="10">
        <f t="shared" si="239"/>
        <v>5.8595073512548446E-3</v>
      </c>
      <c r="L755" s="10">
        <f>+H755/SUM(F$27:F755)-1</f>
        <v>7.5907733604815064E-2</v>
      </c>
      <c r="M755">
        <v>6.3339999999999996</v>
      </c>
      <c r="R755">
        <f t="shared" si="240"/>
        <v>2547.8381123267436</v>
      </c>
      <c r="S755">
        <f t="shared" si="241"/>
        <v>2442.5472951655147</v>
      </c>
      <c r="T755" s="5">
        <f t="shared" si="228"/>
        <v>0</v>
      </c>
      <c r="U755" s="6">
        <f>+S755+SUM($D$17:$E$17)-SUM($Q$27:Q755)</f>
        <v>6742.4949793760388</v>
      </c>
      <c r="V755" s="10">
        <f t="shared" si="229"/>
        <v>6.7946516807777524E-3</v>
      </c>
      <c r="W755" s="10">
        <f>+S755/SUM(Q$27:Q755)-1</f>
        <v>6.1952929678092739E-2</v>
      </c>
      <c r="X755">
        <v>3.4940000000000002</v>
      </c>
      <c r="AC755">
        <f t="shared" si="242"/>
        <v>4909.9564229166481</v>
      </c>
      <c r="AD755">
        <f t="shared" si="243"/>
        <v>4810.1308983206045</v>
      </c>
      <c r="AE755" s="5">
        <f t="shared" si="230"/>
        <v>0</v>
      </c>
      <c r="AF755" s="6">
        <f>+AD755+SUM($D$18:$E$18)-SUM($AB$27:AB755)</f>
        <v>12549.804529899549</v>
      </c>
      <c r="AG755" s="10">
        <f t="shared" si="231"/>
        <v>4.7393512880928856E-3</v>
      </c>
      <c r="AH755" s="10">
        <f>+AD755/SUM(AB$27:AB755)-1</f>
        <v>0.16177578052982944</v>
      </c>
      <c r="AI755" s="6">
        <f t="shared" si="232"/>
        <v>0</v>
      </c>
      <c r="AL755" s="6">
        <f t="shared" si="233"/>
        <v>0</v>
      </c>
      <c r="AM755" s="6">
        <f t="shared" si="234"/>
        <v>10487.810585818181</v>
      </c>
      <c r="AN755" s="6">
        <f t="shared" si="235"/>
        <v>10222.417633107554</v>
      </c>
      <c r="AO755" s="5">
        <f t="shared" si="236"/>
        <v>0</v>
      </c>
      <c r="AP755" s="6">
        <f>+AN755+SUM($D$16:$E$18)-SUM($AL$27:AL755)</f>
        <v>27421.821369949659</v>
      </c>
      <c r="AQ755" s="10">
        <f t="shared" si="244"/>
        <v>5.5760880929465184E-3</v>
      </c>
      <c r="AR755" s="10">
        <f>+AN755/SUM(AL$27:AL755)-1</f>
        <v>0.11106034225644179</v>
      </c>
    </row>
    <row r="756" spans="1:44" x14ac:dyDescent="0.25">
      <c r="A756" s="1">
        <v>41277</v>
      </c>
      <c r="B756">
        <v>8.5229999999999997</v>
      </c>
      <c r="G756">
        <f t="shared" si="237"/>
        <v>3073.286540408059</v>
      </c>
      <c r="H756">
        <f t="shared" si="238"/>
        <v>3012.1491424364494</v>
      </c>
      <c r="I756" s="5">
        <f t="shared" si="227"/>
        <v>0</v>
      </c>
      <c r="J756" s="6">
        <f>+H756+SUM($D$16:$E$16)-SUM($F$27:F756)</f>
        <v>8171.93156348908</v>
      </c>
      <c r="K756" s="10">
        <f t="shared" si="239"/>
        <v>5.2167524169126622E-3</v>
      </c>
      <c r="L756" s="10">
        <f>+H756/SUM(F$27:F756)-1</f>
        <v>9.1272356719485526E-2</v>
      </c>
      <c r="M756">
        <v>6.359</v>
      </c>
      <c r="R756">
        <f t="shared" si="240"/>
        <v>2557.894309486227</v>
      </c>
      <c r="S756">
        <f t="shared" si="241"/>
        <v>2452.1879144233517</v>
      </c>
      <c r="T756" s="5">
        <f t="shared" si="228"/>
        <v>0</v>
      </c>
      <c r="U756" s="6">
        <f>+S756+SUM($D$17:$E$17)-SUM($Q$27:Q756)</f>
        <v>6752.1355986338767</v>
      </c>
      <c r="V756" s="10">
        <f t="shared" si="229"/>
        <v>1.4298296531665144E-3</v>
      </c>
      <c r="W756" s="10">
        <f>+S756/SUM(Q$27:Q756)-1</f>
        <v>6.6144407929111582E-2</v>
      </c>
      <c r="X756">
        <v>3.5209999999999999</v>
      </c>
      <c r="AC756">
        <f t="shared" si="242"/>
        <v>4947.8982727789107</v>
      </c>
      <c r="AD756">
        <f t="shared" si="243"/>
        <v>4847.3013431559375</v>
      </c>
      <c r="AE756" s="5">
        <f t="shared" si="230"/>
        <v>0</v>
      </c>
      <c r="AF756" s="6">
        <f>+AD756+SUM($D$18:$E$18)-SUM($AB$27:AB756)</f>
        <v>12586.974974734883</v>
      </c>
      <c r="AG756" s="10">
        <f t="shared" si="231"/>
        <v>2.9618345645763267E-3</v>
      </c>
      <c r="AH756" s="10">
        <f>+AD756/SUM(AB$27:AB756)-1</f>
        <v>0.17075344111205748</v>
      </c>
      <c r="AI756" s="6">
        <f t="shared" si="232"/>
        <v>0</v>
      </c>
      <c r="AL756" s="6">
        <f t="shared" si="233"/>
        <v>0</v>
      </c>
      <c r="AM756" s="6">
        <f t="shared" si="234"/>
        <v>10579.079122673196</v>
      </c>
      <c r="AN756" s="6">
        <f t="shared" si="235"/>
        <v>10311.638400015738</v>
      </c>
      <c r="AO756" s="5">
        <f t="shared" si="236"/>
        <v>0</v>
      </c>
      <c r="AP756" s="6">
        <f>+AN756+SUM($D$16:$E$18)-SUM($AL$27:AL756)</f>
        <v>27511.042136857843</v>
      </c>
      <c r="AQ756" s="10">
        <f t="shared" si="244"/>
        <v>3.2536411679042754E-3</v>
      </c>
      <c r="AR756" s="10">
        <f>+AN756/SUM(AL$27:AL756)-1</f>
        <v>0.12075762321044392</v>
      </c>
    </row>
    <row r="757" spans="1:44" x14ac:dyDescent="0.25">
      <c r="A757" s="1">
        <v>41278</v>
      </c>
      <c r="B757">
        <v>8.5169999999999995</v>
      </c>
      <c r="G757">
        <f t="shared" si="237"/>
        <v>3071.1230159163952</v>
      </c>
      <c r="H757">
        <f t="shared" si="238"/>
        <v>3010.0286572956988</v>
      </c>
      <c r="I757" s="5">
        <f t="shared" si="227"/>
        <v>0</v>
      </c>
      <c r="J757" s="6">
        <f>+H757+SUM($D$16:$E$16)-SUM($F$27:F757)</f>
        <v>8169.8110783483289</v>
      </c>
      <c r="K757" s="10">
        <f t="shared" si="239"/>
        <v>-2.5948395728436768E-4</v>
      </c>
      <c r="L757" s="10">
        <f>+H757/SUM(F$27:F757)-1</f>
        <v>9.050412556375198E-2</v>
      </c>
      <c r="M757">
        <v>6.383</v>
      </c>
      <c r="R757">
        <f t="shared" si="240"/>
        <v>2567.548258759331</v>
      </c>
      <c r="S757">
        <f t="shared" si="241"/>
        <v>2461.4429089108748</v>
      </c>
      <c r="T757" s="5">
        <f t="shared" si="228"/>
        <v>0</v>
      </c>
      <c r="U757" s="6">
        <f>+S757+SUM($D$17:$E$17)-SUM($Q$27:Q757)</f>
        <v>6761.3905931213994</v>
      </c>
      <c r="V757" s="10">
        <f t="shared" si="229"/>
        <v>1.3706766329448783E-3</v>
      </c>
      <c r="W757" s="10">
        <f>+S757/SUM(Q$27:Q757)-1</f>
        <v>7.0168227050089405E-2</v>
      </c>
      <c r="X757">
        <v>3.544</v>
      </c>
      <c r="AC757">
        <f t="shared" si="242"/>
        <v>4980.2191078467649</v>
      </c>
      <c r="AD757">
        <f t="shared" si="243"/>
        <v>4878.9650554230739</v>
      </c>
      <c r="AE757" s="5">
        <f t="shared" si="230"/>
        <v>0</v>
      </c>
      <c r="AF757" s="6">
        <f>+AD757+SUM($D$18:$E$18)-SUM($AB$27:AB757)</f>
        <v>12618.638687002021</v>
      </c>
      <c r="AG757" s="10">
        <f t="shared" si="231"/>
        <v>2.5155934869731666E-3</v>
      </c>
      <c r="AH757" s="10">
        <f>+AD757/SUM(AB$27:AB757)-1</f>
        <v>0.17840107790432591</v>
      </c>
      <c r="AI757" s="6">
        <f t="shared" si="232"/>
        <v>0</v>
      </c>
      <c r="AL757" s="6">
        <f t="shared" si="233"/>
        <v>0</v>
      </c>
      <c r="AM757" s="6">
        <f t="shared" si="234"/>
        <v>10618.890382522492</v>
      </c>
      <c r="AN757" s="6">
        <f t="shared" si="235"/>
        <v>10350.436621629648</v>
      </c>
      <c r="AO757" s="5">
        <f t="shared" si="236"/>
        <v>0</v>
      </c>
      <c r="AP757" s="6">
        <f>+AN757+SUM($D$16:$E$18)-SUM($AL$27:AL757)</f>
        <v>27549.840358471749</v>
      </c>
      <c r="AQ757" s="10">
        <f t="shared" si="244"/>
        <v>1.4102781501659223E-3</v>
      </c>
      <c r="AR757" s="10">
        <f>+AN757/SUM(AL$27:AL757)-1</f>
        <v>0.12497454790795182</v>
      </c>
    </row>
    <row r="758" spans="1:44" x14ac:dyDescent="0.25">
      <c r="A758" s="1">
        <v>41281</v>
      </c>
      <c r="B758">
        <v>8.4689999999999994</v>
      </c>
      <c r="G758">
        <f t="shared" si="237"/>
        <v>3053.8148199830866</v>
      </c>
      <c r="H758">
        <f t="shared" si="238"/>
        <v>2993.0647761696928</v>
      </c>
      <c r="I758" s="5">
        <f t="shared" si="227"/>
        <v>0</v>
      </c>
      <c r="J758" s="6">
        <f>+H758+SUM($D$16:$E$16)-SUM($F$27:F758)</f>
        <v>8152.8471972223224</v>
      </c>
      <c r="K758" s="10">
        <f t="shared" si="239"/>
        <v>-2.076410453475952E-3</v>
      </c>
      <c r="L758" s="10">
        <f>+H758/SUM(F$27:F758)-1</f>
        <v>8.435827631788384E-2</v>
      </c>
      <c r="M758">
        <v>6.3609999999999998</v>
      </c>
      <c r="R758">
        <f t="shared" si="240"/>
        <v>2558.6988052589854</v>
      </c>
      <c r="S758">
        <f t="shared" si="241"/>
        <v>2452.9591639639784</v>
      </c>
      <c r="T758" s="5">
        <f t="shared" si="228"/>
        <v>0</v>
      </c>
      <c r="U758" s="6">
        <f>+S758+SUM($D$17:$E$17)-SUM($Q$27:Q758)</f>
        <v>6752.9068481745035</v>
      </c>
      <c r="V758" s="10">
        <f t="shared" si="229"/>
        <v>-1.254733745973291E-3</v>
      </c>
      <c r="W758" s="10">
        <f>+S758/SUM(Q$27:Q758)-1</f>
        <v>6.6479726189192956E-2</v>
      </c>
      <c r="X758">
        <v>3.5259999999999998</v>
      </c>
      <c r="AC758">
        <f t="shared" si="242"/>
        <v>4954.924541271922</v>
      </c>
      <c r="AD758">
        <f t="shared" si="243"/>
        <v>4854.184758866184</v>
      </c>
      <c r="AE758" s="5">
        <f t="shared" si="230"/>
        <v>0</v>
      </c>
      <c r="AF758" s="6">
        <f>+AD758+SUM($D$18:$E$18)-SUM($AB$27:AB758)</f>
        <v>12593.85839044513</v>
      </c>
      <c r="AG758" s="10">
        <f t="shared" si="231"/>
        <v>-1.963785252240946E-3</v>
      </c>
      <c r="AH758" s="10">
        <f>+AD758/SUM(AB$27:AB758)-1</f>
        <v>0.17241597084950699</v>
      </c>
      <c r="AI758" s="6">
        <f t="shared" si="232"/>
        <v>0</v>
      </c>
      <c r="AL758" s="6">
        <f t="shared" si="233"/>
        <v>0</v>
      </c>
      <c r="AM758" s="6">
        <f t="shared" si="234"/>
        <v>10567.438166513995</v>
      </c>
      <c r="AN758" s="6">
        <f t="shared" si="235"/>
        <v>10300.208698999855</v>
      </c>
      <c r="AO758" s="5">
        <f t="shared" si="236"/>
        <v>0</v>
      </c>
      <c r="AP758" s="6">
        <f>+AN758+SUM($D$16:$E$18)-SUM($AL$27:AL758)</f>
        <v>27499.612435841958</v>
      </c>
      <c r="AQ758" s="10">
        <f t="shared" si="244"/>
        <v>-1.8231656509162253E-3</v>
      </c>
      <c r="AR758" s="10">
        <f>+AN758/SUM(AL$27:AL758)-1</f>
        <v>0.11951534491793248</v>
      </c>
    </row>
    <row r="759" spans="1:44" x14ac:dyDescent="0.25">
      <c r="A759" s="1">
        <v>41282</v>
      </c>
      <c r="B759">
        <v>8.4369999999999994</v>
      </c>
      <c r="C759">
        <f>+$C$16</f>
        <v>60</v>
      </c>
      <c r="D759" s="7">
        <f>+$H$16</f>
        <v>0.66694736842105262</v>
      </c>
      <c r="E759" s="7">
        <f>+$J$16</f>
        <v>0.46199999999999997</v>
      </c>
      <c r="F759" s="6">
        <f>+C759-D759-E759</f>
        <v>58.871052631578941</v>
      </c>
      <c r="G759">
        <f t="shared" si="237"/>
        <v>3101.1470753257936</v>
      </c>
      <c r="H759">
        <f t="shared" si="238"/>
        <v>3040.6265747172679</v>
      </c>
      <c r="I759" s="5">
        <f t="shared" si="227"/>
        <v>228660</v>
      </c>
      <c r="J759" s="6">
        <f>+H759+SUM($D$16:$E$16)-SUM($F$27:F759)</f>
        <v>8141.537943138318</v>
      </c>
      <c r="K759" s="10">
        <f t="shared" si="239"/>
        <v>-1.3871539365851726E-3</v>
      </c>
      <c r="L759" s="10">
        <f>+H759/SUM(F$27:F759)-1</f>
        <v>7.8584951411845738E-2</v>
      </c>
      <c r="M759">
        <v>6.351</v>
      </c>
      <c r="N759">
        <f>+$C$17</f>
        <v>50</v>
      </c>
      <c r="O759" s="7">
        <f>+$H$17</f>
        <v>0.5557894736842105</v>
      </c>
      <c r="P759" s="7">
        <f>+$J$17</f>
        <v>0.38500000000000001</v>
      </c>
      <c r="Q759" s="6">
        <f>+N759-O759-P759</f>
        <v>49.059210526315795</v>
      </c>
      <c r="R759">
        <f t="shared" si="240"/>
        <v>2604.6763263951921</v>
      </c>
      <c r="S759">
        <f t="shared" si="241"/>
        <v>2498.1621267871597</v>
      </c>
      <c r="T759" s="5">
        <f t="shared" si="228"/>
        <v>190550</v>
      </c>
      <c r="U759" s="6">
        <f>+S759+SUM($D$17:$E$17)-SUM($Q$27:Q759)</f>
        <v>6749.0506004713689</v>
      </c>
      <c r="V759" s="10">
        <f t="shared" si="229"/>
        <v>-5.7105003664859044E-4</v>
      </c>
      <c r="W759" s="10">
        <f>+S759/SUM(Q$27:Q759)-1</f>
        <v>6.3449776139462788E-2</v>
      </c>
      <c r="X759">
        <v>3.5310000000000001</v>
      </c>
      <c r="Y759">
        <f>+$C$18</f>
        <v>90</v>
      </c>
      <c r="Z759" s="7">
        <f>+$H$18</f>
        <v>1.0004210526315789</v>
      </c>
      <c r="AA759" s="7">
        <f>+$J$18</f>
        <v>0.69300000000000006</v>
      </c>
      <c r="AB759" s="6">
        <f>+Y759-Z759-AA759</f>
        <v>88.306578947368422</v>
      </c>
      <c r="AC759">
        <f t="shared" si="242"/>
        <v>5050.2573887123035</v>
      </c>
      <c r="AD759">
        <f t="shared" si="243"/>
        <v>4949.3747535238008</v>
      </c>
      <c r="AE759" s="5">
        <f t="shared" si="230"/>
        <v>342990</v>
      </c>
      <c r="AF759" s="6">
        <f>+AD759+SUM($D$18:$E$18)-SUM($AB$27:AB759)</f>
        <v>12600.741806155376</v>
      </c>
      <c r="AG759" s="10">
        <f t="shared" si="231"/>
        <v>5.4656924802887197E-4</v>
      </c>
      <c r="AH759" s="10">
        <f>+AD759/SUM(AB$27:AB759)-1</f>
        <v>0.17044321773161064</v>
      </c>
      <c r="AI759" s="6">
        <f t="shared" si="232"/>
        <v>200</v>
      </c>
      <c r="AL759" s="6">
        <f t="shared" si="233"/>
        <v>196.23684210526315</v>
      </c>
      <c r="AM759" s="6">
        <f t="shared" si="234"/>
        <v>10756.080790433289</v>
      </c>
      <c r="AN759" s="6">
        <f t="shared" si="235"/>
        <v>10488.163455028229</v>
      </c>
      <c r="AO759" s="5">
        <f t="shared" si="236"/>
        <v>762200</v>
      </c>
      <c r="AP759" s="6">
        <f>+AN759+SUM($D$16:$E$18)-SUM($AL$27:AL759)</f>
        <v>27491.33034976507</v>
      </c>
      <c r="AQ759" s="10">
        <f t="shared" si="244"/>
        <v>-3.0117101090820775E-4</v>
      </c>
      <c r="AR759" s="10">
        <f>+AN759/SUM(AL$27:AL759)-1</f>
        <v>0.11613810073457764</v>
      </c>
    </row>
    <row r="760" spans="1:44" x14ac:dyDescent="0.25">
      <c r="A760" s="1">
        <v>41283</v>
      </c>
      <c r="B760">
        <v>8.4740000000000002</v>
      </c>
      <c r="G760">
        <f t="shared" si="237"/>
        <v>3114.7469854581936</v>
      </c>
      <c r="H760">
        <f t="shared" si="238"/>
        <v>3053.9610755190388</v>
      </c>
      <c r="I760" s="5">
        <f t="shared" si="227"/>
        <v>0</v>
      </c>
      <c r="J760" s="6">
        <f>+H760+SUM($D$16:$E$16)-SUM($F$27:F760)</f>
        <v>8154.8724439400894</v>
      </c>
      <c r="K760" s="10">
        <f t="shared" si="239"/>
        <v>1.6378356147084272E-3</v>
      </c>
      <c r="L760" s="10">
        <f>+H760/SUM(F$27:F760)-1</f>
        <v>8.3315026462484454E-2</v>
      </c>
      <c r="M760">
        <v>6.3869999999999996</v>
      </c>
      <c r="R760">
        <f t="shared" si="240"/>
        <v>2619.4406702387168</v>
      </c>
      <c r="S760">
        <f t="shared" si="241"/>
        <v>2512.3227056825049</v>
      </c>
      <c r="T760" s="5">
        <f t="shared" si="228"/>
        <v>0</v>
      </c>
      <c r="U760" s="6">
        <f>+S760+SUM($D$17:$E$17)-SUM($Q$27:Q760)</f>
        <v>6763.2111793667145</v>
      </c>
      <c r="V760" s="10">
        <f t="shared" si="229"/>
        <v>2.0981586498043381E-3</v>
      </c>
      <c r="W760" s="10">
        <f>+S760/SUM(Q$27:Q760)-1</f>
        <v>6.9477833443985171E-2</v>
      </c>
      <c r="X760">
        <v>3.5470000000000002</v>
      </c>
      <c r="AC760">
        <f t="shared" si="242"/>
        <v>5073.1415909834441</v>
      </c>
      <c r="AD760">
        <f t="shared" si="243"/>
        <v>4971.8018268900933</v>
      </c>
      <c r="AE760" s="5">
        <f t="shared" si="230"/>
        <v>0</v>
      </c>
      <c r="AF760" s="6">
        <f>+AD760+SUM($D$18:$E$18)-SUM($AB$27:AB760)</f>
        <v>12623.168879521669</v>
      </c>
      <c r="AG760" s="10">
        <f t="shared" si="231"/>
        <v>1.7798216733031502E-3</v>
      </c>
      <c r="AH760" s="10">
        <f>+AD760/SUM(AB$27:AB760)-1</f>
        <v>0.17574684035514654</v>
      </c>
      <c r="AI760" s="6">
        <f t="shared" si="232"/>
        <v>0</v>
      </c>
      <c r="AL760" s="6">
        <f t="shared" si="233"/>
        <v>0</v>
      </c>
      <c r="AM760" s="6">
        <f t="shared" si="234"/>
        <v>10807.329246680354</v>
      </c>
      <c r="AN760" s="6">
        <f t="shared" si="235"/>
        <v>10538.085608091638</v>
      </c>
      <c r="AO760" s="5">
        <f t="shared" si="236"/>
        <v>0</v>
      </c>
      <c r="AP760" s="6">
        <f>+AN760+SUM($D$16:$E$18)-SUM($AL$27:AL760)</f>
        <v>27541.25250282848</v>
      </c>
      <c r="AQ760" s="10">
        <f t="shared" si="244"/>
        <v>1.8159235085484227E-3</v>
      </c>
      <c r="AR760" s="10">
        <f>+AN760/SUM(AL$27:AL760)-1</f>
        <v>0.12145075793559235</v>
      </c>
    </row>
    <row r="761" spans="1:44" x14ac:dyDescent="0.25">
      <c r="A761" s="1">
        <v>41284</v>
      </c>
      <c r="B761">
        <v>8.4019999999999992</v>
      </c>
      <c r="G761">
        <f t="shared" si="237"/>
        <v>3088.2822954708213</v>
      </c>
      <c r="H761">
        <f t="shared" si="238"/>
        <v>3028.0128577426199</v>
      </c>
      <c r="I761" s="5">
        <f t="shared" si="227"/>
        <v>0</v>
      </c>
      <c r="J761" s="6">
        <f>+H761+SUM($D$16:$E$16)-SUM($F$27:F761)</f>
        <v>8128.9242261636709</v>
      </c>
      <c r="K761" s="10">
        <f t="shared" si="239"/>
        <v>-3.1819280994027643E-3</v>
      </c>
      <c r="L761" s="10">
        <f>+H761/SUM(F$27:F761)-1</f>
        <v>7.4110556093674118E-2</v>
      </c>
      <c r="M761">
        <v>6.3840000000000003</v>
      </c>
      <c r="R761">
        <f t="shared" si="240"/>
        <v>2618.2103082517569</v>
      </c>
      <c r="S761">
        <f t="shared" si="241"/>
        <v>2511.1426574412262</v>
      </c>
      <c r="T761" s="5">
        <f t="shared" si="228"/>
        <v>0</v>
      </c>
      <c r="U761" s="6">
        <f>+S761+SUM($D$17:$E$17)-SUM($Q$27:Q761)</f>
        <v>6762.0311311254345</v>
      </c>
      <c r="V761" s="10">
        <f t="shared" si="229"/>
        <v>-1.7448046645063275E-4</v>
      </c>
      <c r="W761" s="10">
        <f>+S761/SUM(Q$27:Q761)-1</f>
        <v>6.8975495335275028E-2</v>
      </c>
      <c r="X761">
        <v>3.5270000000000001</v>
      </c>
      <c r="AC761">
        <f t="shared" si="242"/>
        <v>5044.5363381445186</v>
      </c>
      <c r="AD761">
        <f t="shared" si="243"/>
        <v>4943.7679851822268</v>
      </c>
      <c r="AE761" s="5">
        <f t="shared" si="230"/>
        <v>0</v>
      </c>
      <c r="AF761" s="6">
        <f>+AD761+SUM($D$18:$E$18)-SUM($AB$27:AB761)</f>
        <v>12595.135037813801</v>
      </c>
      <c r="AG761" s="10">
        <f t="shared" si="231"/>
        <v>-2.2208244201934457E-3</v>
      </c>
      <c r="AH761" s="10">
        <f>+AD761/SUM(AB$27:AB761)-1</f>
        <v>0.16911731207572633</v>
      </c>
      <c r="AI761" s="6">
        <f t="shared" si="232"/>
        <v>0</v>
      </c>
      <c r="AL761" s="6">
        <f t="shared" si="233"/>
        <v>0</v>
      </c>
      <c r="AM761" s="6">
        <f t="shared" si="234"/>
        <v>10751.028941867096</v>
      </c>
      <c r="AN761" s="6">
        <f t="shared" si="235"/>
        <v>10482.923500366072</v>
      </c>
      <c r="AO761" s="5">
        <f t="shared" si="236"/>
        <v>0</v>
      </c>
      <c r="AP761" s="6">
        <f>+AN761+SUM($D$16:$E$18)-SUM($AL$27:AL761)</f>
        <v>27486.09039510291</v>
      </c>
      <c r="AQ761" s="10">
        <f t="shared" si="244"/>
        <v>-2.0028903086344307E-3</v>
      </c>
      <c r="AR761" s="10">
        <f>+AN761/SUM(AL$27:AL761)-1</f>
        <v>0.11558047088168366</v>
      </c>
    </row>
    <row r="762" spans="1:44" x14ac:dyDescent="0.25">
      <c r="A762" s="1">
        <v>41285</v>
      </c>
      <c r="B762">
        <v>8.2970000000000006</v>
      </c>
      <c r="G762">
        <f t="shared" si="237"/>
        <v>3049.6879559059043</v>
      </c>
      <c r="H762">
        <f t="shared" si="238"/>
        <v>2990.1717068186767</v>
      </c>
      <c r="I762" s="5">
        <f t="shared" si="227"/>
        <v>0</v>
      </c>
      <c r="J762" s="6">
        <f>+H762+SUM($D$16:$E$16)-SUM($F$27:F762)</f>
        <v>8091.0830752397278</v>
      </c>
      <c r="K762" s="10">
        <f t="shared" si="239"/>
        <v>-4.6551240817509498E-3</v>
      </c>
      <c r="L762" s="10">
        <f>+H762/SUM(F$27:F762)-1</f>
        <v>6.0687370139159036E-2</v>
      </c>
      <c r="M762">
        <v>6.3959999999999999</v>
      </c>
      <c r="R762">
        <f t="shared" si="240"/>
        <v>2623.1317561995984</v>
      </c>
      <c r="S762">
        <f t="shared" si="241"/>
        <v>2515.8628504063413</v>
      </c>
      <c r="T762" s="5">
        <f t="shared" si="228"/>
        <v>0</v>
      </c>
      <c r="U762" s="6">
        <f>+S762+SUM($D$17:$E$17)-SUM($Q$27:Q762)</f>
        <v>6766.751324090551</v>
      </c>
      <c r="V762" s="10">
        <f t="shared" si="229"/>
        <v>6.9804366078551894E-4</v>
      </c>
      <c r="W762" s="10">
        <f>+S762/SUM(Q$27:Q762)-1</f>
        <v>7.09848477701156E-2</v>
      </c>
      <c r="X762">
        <v>3.504</v>
      </c>
      <c r="AC762">
        <f t="shared" si="242"/>
        <v>5011.640297379754</v>
      </c>
      <c r="AD762">
        <f t="shared" si="243"/>
        <v>4911.5290672181809</v>
      </c>
      <c r="AE762" s="5">
        <f t="shared" si="230"/>
        <v>0</v>
      </c>
      <c r="AF762" s="6">
        <f>+AD762+SUM($D$18:$E$18)-SUM($AB$27:AB762)</f>
        <v>12562.896119849756</v>
      </c>
      <c r="AG762" s="10">
        <f t="shared" si="231"/>
        <v>-2.5596325777575979E-3</v>
      </c>
      <c r="AH762" s="10">
        <f>+AD762/SUM(AB$27:AB762)-1</f>
        <v>0.16149335455439329</v>
      </c>
      <c r="AI762" s="6">
        <f t="shared" si="232"/>
        <v>0</v>
      </c>
      <c r="AL762" s="6">
        <f t="shared" si="233"/>
        <v>0</v>
      </c>
      <c r="AM762" s="6">
        <f t="shared" si="234"/>
        <v>10684.460009485258</v>
      </c>
      <c r="AN762" s="6">
        <f t="shared" si="235"/>
        <v>10417.563624443199</v>
      </c>
      <c r="AO762" s="5">
        <f t="shared" si="236"/>
        <v>0</v>
      </c>
      <c r="AP762" s="6">
        <f>+AN762+SUM($D$16:$E$18)-SUM($AL$27:AL762)</f>
        <v>27420.730519180033</v>
      </c>
      <c r="AQ762" s="10">
        <f t="shared" si="244"/>
        <v>-2.3779255246326736E-3</v>
      </c>
      <c r="AR762" s="10">
        <f>+AN762/SUM(AL$27:AL762)-1</f>
        <v>0.10862494925107558</v>
      </c>
    </row>
    <row r="763" spans="1:44" x14ac:dyDescent="0.25">
      <c r="A763" s="1">
        <v>41288</v>
      </c>
      <c r="B763">
        <v>8.3360000000000003</v>
      </c>
      <c r="G763">
        <f t="shared" si="237"/>
        <v>3064.0229963157308</v>
      </c>
      <c r="H763">
        <f t="shared" si="238"/>
        <v>3004.2269914475701</v>
      </c>
      <c r="I763" s="5">
        <f t="shared" si="227"/>
        <v>0</v>
      </c>
      <c r="J763" s="6">
        <f>+H763+SUM($D$16:$E$16)-SUM($F$27:F763)</f>
        <v>8105.1383598686198</v>
      </c>
      <c r="K763" s="10">
        <f t="shared" si="239"/>
        <v>1.7371326555655209E-3</v>
      </c>
      <c r="L763" s="10">
        <f>+H763/SUM(F$27:F763)-1</f>
        <v>6.5673124922264625E-2</v>
      </c>
      <c r="M763">
        <v>6.3879999999999999</v>
      </c>
      <c r="R763">
        <f t="shared" si="240"/>
        <v>2619.8507909010373</v>
      </c>
      <c r="S763">
        <f t="shared" si="241"/>
        <v>2512.7160550962644</v>
      </c>
      <c r="T763" s="5">
        <f t="shared" si="228"/>
        <v>0</v>
      </c>
      <c r="U763" s="6">
        <f>+S763+SUM($D$17:$E$17)-SUM($Q$27:Q763)</f>
        <v>6763.6045287804745</v>
      </c>
      <c r="V763" s="10">
        <f t="shared" si="229"/>
        <v>-4.6503782381857039E-4</v>
      </c>
      <c r="W763" s="10">
        <f>+S763/SUM(Q$27:Q763)-1</f>
        <v>6.9645279480221811E-2</v>
      </c>
      <c r="X763">
        <v>3.496</v>
      </c>
      <c r="AC763">
        <f t="shared" si="242"/>
        <v>5000.1981962441841</v>
      </c>
      <c r="AD763">
        <f t="shared" si="243"/>
        <v>4900.3155305350347</v>
      </c>
      <c r="AE763" s="5">
        <f t="shared" si="230"/>
        <v>0</v>
      </c>
      <c r="AF763" s="6">
        <f>+AD763+SUM($D$18:$E$18)-SUM($AB$27:AB763)</f>
        <v>12551.68258316661</v>
      </c>
      <c r="AG763" s="10">
        <f t="shared" si="231"/>
        <v>-8.9259169033706343E-4</v>
      </c>
      <c r="AH763" s="10">
        <f>+AD763/SUM(AB$27:AB763)-1</f>
        <v>0.15884154324262534</v>
      </c>
      <c r="AI763" s="6">
        <f t="shared" si="232"/>
        <v>0</v>
      </c>
      <c r="AL763" s="6">
        <f t="shared" si="233"/>
        <v>0</v>
      </c>
      <c r="AM763" s="6">
        <f t="shared" si="234"/>
        <v>10684.071983460952</v>
      </c>
      <c r="AN763" s="6">
        <f t="shared" si="235"/>
        <v>10417.258577078868</v>
      </c>
      <c r="AO763" s="5">
        <f t="shared" si="236"/>
        <v>0</v>
      </c>
      <c r="AP763" s="6">
        <f>+AN763+SUM($D$16:$E$18)-SUM($AL$27:AL763)</f>
        <v>27420.42547181571</v>
      </c>
      <c r="AQ763" s="10">
        <f t="shared" si="244"/>
        <v>-1.1124698669484623E-5</v>
      </c>
      <c r="AR763" s="10">
        <f>+AN763/SUM(AL$27:AL763)-1</f>
        <v>0.10859248646697428</v>
      </c>
    </row>
    <row r="764" spans="1:44" x14ac:dyDescent="0.25">
      <c r="A764" s="1">
        <v>41289</v>
      </c>
      <c r="B764">
        <v>8.2970000000000006</v>
      </c>
      <c r="G764">
        <f t="shared" si="237"/>
        <v>3049.6879559059043</v>
      </c>
      <c r="H764">
        <f t="shared" si="238"/>
        <v>2990.1717068186767</v>
      </c>
      <c r="I764" s="5">
        <f t="shared" si="227"/>
        <v>0</v>
      </c>
      <c r="J764" s="6">
        <f>+H764+SUM($D$16:$E$16)-SUM($F$27:F764)</f>
        <v>8091.0830752397278</v>
      </c>
      <c r="K764" s="10">
        <f t="shared" si="239"/>
        <v>-1.7341202586355076E-3</v>
      </c>
      <c r="L764" s="10">
        <f>+H764/SUM(F$27:F764)-1</f>
        <v>6.0687370139159036E-2</v>
      </c>
      <c r="M764">
        <v>6.391</v>
      </c>
      <c r="R764">
        <f t="shared" si="240"/>
        <v>2621.0811528879976</v>
      </c>
      <c r="S764">
        <f t="shared" si="241"/>
        <v>2513.8961033375431</v>
      </c>
      <c r="T764" s="5">
        <f t="shared" si="228"/>
        <v>0</v>
      </c>
      <c r="U764" s="6">
        <f>+S764+SUM($D$17:$E$17)-SUM($Q$27:Q764)</f>
        <v>6764.7845770217527</v>
      </c>
      <c r="V764" s="10">
        <f t="shared" si="229"/>
        <v>1.7447031922945833E-4</v>
      </c>
      <c r="W764" s="10">
        <f>+S764/SUM(Q$27:Q764)-1</f>
        <v>7.0147617588931954E-2</v>
      </c>
      <c r="X764">
        <v>3.5059999999999998</v>
      </c>
      <c r="AC764">
        <f t="shared" si="242"/>
        <v>5014.5008226636464</v>
      </c>
      <c r="AD764">
        <f t="shared" si="243"/>
        <v>4914.3324513889675</v>
      </c>
      <c r="AE764" s="5">
        <f t="shared" si="230"/>
        <v>0</v>
      </c>
      <c r="AF764" s="6">
        <f>+AD764+SUM($D$18:$E$18)-SUM($AB$27:AB764)</f>
        <v>12565.699504020544</v>
      </c>
      <c r="AG764" s="10">
        <f t="shared" si="231"/>
        <v>1.1167364025546078E-3</v>
      </c>
      <c r="AH764" s="10">
        <f>+AD764/SUM(AB$27:AB764)-1</f>
        <v>0.16215630738233533</v>
      </c>
      <c r="AI764" s="6">
        <f t="shared" si="232"/>
        <v>0</v>
      </c>
      <c r="AL764" s="6">
        <f t="shared" si="233"/>
        <v>0</v>
      </c>
      <c r="AM764" s="6">
        <f t="shared" si="234"/>
        <v>10685.269931457548</v>
      </c>
      <c r="AN764" s="6">
        <f t="shared" si="235"/>
        <v>10418.400261545186</v>
      </c>
      <c r="AO764" s="5">
        <f t="shared" si="236"/>
        <v>0</v>
      </c>
      <c r="AP764" s="6">
        <f>+AN764+SUM($D$16:$E$18)-SUM($AL$27:AL764)</f>
        <v>27421.567156282028</v>
      </c>
      <c r="AQ764" s="10">
        <f t="shared" si="244"/>
        <v>4.1636278309775676E-5</v>
      </c>
      <c r="AR764" s="10">
        <f>+AN764/SUM(AL$27:AL764)-1</f>
        <v>0.10871398319395986</v>
      </c>
    </row>
    <row r="765" spans="1:44" x14ac:dyDescent="0.25">
      <c r="A765" s="1">
        <v>41290</v>
      </c>
      <c r="B765">
        <v>8.3079999999999998</v>
      </c>
      <c r="G765">
        <f t="shared" si="237"/>
        <v>3053.7311724317524</v>
      </c>
      <c r="H765">
        <f t="shared" si="238"/>
        <v>2994.1360178678515</v>
      </c>
      <c r="I765" s="5">
        <f t="shared" si="227"/>
        <v>0</v>
      </c>
      <c r="J765" s="6">
        <f>+H765+SUM($D$16:$E$16)-SUM($F$27:F765)</f>
        <v>8095.0473862889021</v>
      </c>
      <c r="K765" s="10">
        <f t="shared" si="239"/>
        <v>4.899604925954204E-4</v>
      </c>
      <c r="L765" s="10">
        <f>+H765/SUM(F$27:F765)-1</f>
        <v>6.2093608667727285E-2</v>
      </c>
      <c r="M765">
        <v>6.4009999999999998</v>
      </c>
      <c r="R765">
        <f t="shared" si="240"/>
        <v>2625.1823595111991</v>
      </c>
      <c r="S765">
        <f t="shared" si="241"/>
        <v>2517.8295974751391</v>
      </c>
      <c r="T765" s="5">
        <f t="shared" si="228"/>
        <v>0</v>
      </c>
      <c r="U765" s="6">
        <f>+S765+SUM($D$17:$E$17)-SUM($Q$27:Q765)</f>
        <v>6768.7180711593473</v>
      </c>
      <c r="V765" s="10">
        <f t="shared" si="229"/>
        <v>5.8146628215705043E-4</v>
      </c>
      <c r="W765" s="10">
        <f>+S765/SUM(Q$27:Q765)-1</f>
        <v>7.1822077951299246E-2</v>
      </c>
      <c r="X765">
        <v>3.5110000000000001</v>
      </c>
      <c r="AC765">
        <f t="shared" si="242"/>
        <v>5021.652135873378</v>
      </c>
      <c r="AD765">
        <f t="shared" si="243"/>
        <v>4921.3409118159343</v>
      </c>
      <c r="AE765" s="5">
        <f t="shared" si="230"/>
        <v>0</v>
      </c>
      <c r="AF765" s="6">
        <f>+AD765+SUM($D$18:$E$18)-SUM($AB$27:AB765)</f>
        <v>12572.707964447509</v>
      </c>
      <c r="AG765" s="10">
        <f t="shared" si="231"/>
        <v>5.5774534674513099E-4</v>
      </c>
      <c r="AH765" s="10">
        <f>+AD765/SUM(AB$27:AB765)-1</f>
        <v>0.16381368945219044</v>
      </c>
      <c r="AI765" s="6">
        <f t="shared" si="232"/>
        <v>0</v>
      </c>
      <c r="AL765" s="6">
        <f t="shared" si="233"/>
        <v>0</v>
      </c>
      <c r="AM765" s="6">
        <f t="shared" si="234"/>
        <v>10700.565667816329</v>
      </c>
      <c r="AN765" s="6">
        <f t="shared" si="235"/>
        <v>10433.306527158926</v>
      </c>
      <c r="AO765" s="5">
        <f t="shared" si="236"/>
        <v>0</v>
      </c>
      <c r="AP765" s="6">
        <f>+AN765+SUM($D$16:$E$18)-SUM($AL$27:AL765)</f>
        <v>27436.473421895767</v>
      </c>
      <c r="AQ765" s="10">
        <f t="shared" si="244"/>
        <v>5.4359641550694171E-4</v>
      </c>
      <c r="AR765" s="10">
        <f>+AN765/SUM(AL$27:AL765)-1</f>
        <v>0.11030029056440682</v>
      </c>
    </row>
    <row r="766" spans="1:44" x14ac:dyDescent="0.25">
      <c r="A766" s="1">
        <v>41291</v>
      </c>
      <c r="B766">
        <v>8.2850000000000001</v>
      </c>
      <c r="G766">
        <f t="shared" si="237"/>
        <v>3045.277174241342</v>
      </c>
      <c r="H766">
        <f t="shared" si="238"/>
        <v>2985.8470038559403</v>
      </c>
      <c r="I766" s="5">
        <f t="shared" si="227"/>
        <v>0</v>
      </c>
      <c r="J766" s="6">
        <f>+H766+SUM($D$16:$E$16)-SUM($F$27:F766)</f>
        <v>8086.7583722769914</v>
      </c>
      <c r="K766" s="10">
        <f t="shared" si="239"/>
        <v>-1.0239611476456911E-3</v>
      </c>
      <c r="L766" s="10">
        <f>+H766/SUM(F$27:F766)-1</f>
        <v>5.915329174435735E-2</v>
      </c>
      <c r="M766">
        <v>6.45</v>
      </c>
      <c r="R766">
        <f t="shared" si="240"/>
        <v>2645.2782719648862</v>
      </c>
      <c r="S766">
        <f t="shared" si="241"/>
        <v>2537.1037187493594</v>
      </c>
      <c r="T766" s="5">
        <f t="shared" si="228"/>
        <v>0</v>
      </c>
      <c r="U766" s="6">
        <f>+S766+SUM($D$17:$E$17)-SUM($Q$27:Q766)</f>
        <v>6787.9921924335695</v>
      </c>
      <c r="V766" s="10">
        <f t="shared" si="229"/>
        <v>2.8475290404466058E-3</v>
      </c>
      <c r="W766" s="10">
        <f>+S766/SUM(Q$27:Q766)-1</f>
        <v>8.0026933726899063E-2</v>
      </c>
      <c r="X766">
        <v>3.5169999999999999</v>
      </c>
      <c r="AC766">
        <f t="shared" si="242"/>
        <v>5030.2337117250554</v>
      </c>
      <c r="AD766">
        <f t="shared" si="243"/>
        <v>4929.751064328294</v>
      </c>
      <c r="AE766" s="5">
        <f t="shared" si="230"/>
        <v>0</v>
      </c>
      <c r="AF766" s="6">
        <f>+AD766+SUM($D$18:$E$18)-SUM($AB$27:AB766)</f>
        <v>12581.118116959871</v>
      </c>
      <c r="AG766" s="10">
        <f t="shared" si="231"/>
        <v>6.6892132833618057E-4</v>
      </c>
      <c r="AH766" s="10">
        <f>+AD766/SUM(AB$27:AB766)-1</f>
        <v>0.16580254793601634</v>
      </c>
      <c r="AI766" s="6">
        <f t="shared" si="232"/>
        <v>0</v>
      </c>
      <c r="AL766" s="6">
        <f t="shared" si="233"/>
        <v>0</v>
      </c>
      <c r="AM766" s="6">
        <f t="shared" si="234"/>
        <v>10720.789157931284</v>
      </c>
      <c r="AN766" s="6">
        <f t="shared" si="235"/>
        <v>10452.701786933594</v>
      </c>
      <c r="AO766" s="5">
        <f t="shared" si="236"/>
        <v>0</v>
      </c>
      <c r="AP766" s="6">
        <f>+AN766+SUM($D$16:$E$18)-SUM($AL$27:AL766)</f>
        <v>27455.868681670436</v>
      </c>
      <c r="AQ766" s="10">
        <f t="shared" si="244"/>
        <v>7.0691518827592503E-4</v>
      </c>
      <c r="AR766" s="10">
        <f>+AN766/SUM(AL$27:AL766)-1</f>
        <v>0.11236431144861347</v>
      </c>
    </row>
    <row r="767" spans="1:44" x14ac:dyDescent="0.25">
      <c r="A767" s="1">
        <v>41292</v>
      </c>
      <c r="B767">
        <v>8.375</v>
      </c>
      <c r="G767">
        <f t="shared" si="237"/>
        <v>3078.3580367255568</v>
      </c>
      <c r="H767">
        <f t="shared" si="238"/>
        <v>3018.2822760764634</v>
      </c>
      <c r="I767" s="5">
        <f t="shared" si="227"/>
        <v>0</v>
      </c>
      <c r="J767" s="6">
        <f>+H767+SUM($D$16:$E$16)-SUM($F$27:F767)</f>
        <v>8119.1936444975136</v>
      </c>
      <c r="K767" s="10">
        <f t="shared" si="239"/>
        <v>4.0109115083388769E-3</v>
      </c>
      <c r="L767" s="10">
        <f>+H767/SUM(F$27:F767)-1</f>
        <v>7.0658879705370214E-2</v>
      </c>
      <c r="M767">
        <v>6.444</v>
      </c>
      <c r="R767">
        <f t="shared" si="240"/>
        <v>2642.8175479909651</v>
      </c>
      <c r="S767">
        <f t="shared" si="241"/>
        <v>2534.7436222668016</v>
      </c>
      <c r="T767" s="5">
        <f t="shared" si="228"/>
        <v>0</v>
      </c>
      <c r="U767" s="6">
        <f>+S767+SUM($D$17:$E$17)-SUM($Q$27:Q767)</f>
        <v>6785.6320959510113</v>
      </c>
      <c r="V767" s="10">
        <f t="shared" si="229"/>
        <v>-3.4768697659803838E-4</v>
      </c>
      <c r="W767" s="10">
        <f>+S767/SUM(Q$27:Q767)-1</f>
        <v>7.9022257509478555E-2</v>
      </c>
      <c r="X767">
        <v>3.532</v>
      </c>
      <c r="AC767">
        <f t="shared" si="242"/>
        <v>5051.6876513542502</v>
      </c>
      <c r="AD767">
        <f t="shared" si="243"/>
        <v>4950.7764456091936</v>
      </c>
      <c r="AE767" s="5">
        <f t="shared" si="230"/>
        <v>0</v>
      </c>
      <c r="AF767" s="6">
        <f>+AD767+SUM($D$18:$E$18)-SUM($AB$27:AB767)</f>
        <v>12602.14349824077</v>
      </c>
      <c r="AG767" s="10">
        <f t="shared" si="231"/>
        <v>1.6711854292628114E-3</v>
      </c>
      <c r="AH767" s="10">
        <f>+AD767/SUM(AB$27:AB767)-1</f>
        <v>0.17077469414558144</v>
      </c>
      <c r="AI767" s="6">
        <f t="shared" si="232"/>
        <v>0</v>
      </c>
      <c r="AL767" s="6">
        <f t="shared" si="233"/>
        <v>0</v>
      </c>
      <c r="AM767" s="6">
        <f t="shared" si="234"/>
        <v>10772.863236070772</v>
      </c>
      <c r="AN767" s="6">
        <f t="shared" si="235"/>
        <v>10503.802343952459</v>
      </c>
      <c r="AO767" s="5">
        <f t="shared" si="236"/>
        <v>0</v>
      </c>
      <c r="AP767" s="6">
        <f>+AN767+SUM($D$16:$E$18)-SUM($AL$27:AL767)</f>
        <v>27506.969238689293</v>
      </c>
      <c r="AQ767" s="10">
        <f t="shared" si="244"/>
        <v>1.8611888631654416E-3</v>
      </c>
      <c r="AR767" s="10">
        <f>+AN767/SUM(AL$27:AL767)-1</f>
        <v>0.11780237302174523</v>
      </c>
    </row>
    <row r="768" spans="1:44" x14ac:dyDescent="0.25">
      <c r="A768" s="1">
        <v>41295</v>
      </c>
      <c r="B768">
        <v>8.3420000000000005</v>
      </c>
      <c r="G768">
        <f t="shared" si="237"/>
        <v>3066.2283871480117</v>
      </c>
      <c r="H768">
        <f t="shared" si="238"/>
        <v>3006.3893429289387</v>
      </c>
      <c r="I768" s="5">
        <f t="shared" si="227"/>
        <v>0</v>
      </c>
      <c r="J768" s="6">
        <f>+H768+SUM($D$16:$E$16)-SUM($F$27:F768)</f>
        <v>8107.3007113499889</v>
      </c>
      <c r="K768" s="10">
        <f t="shared" si="239"/>
        <v>-1.4647924003616808E-3</v>
      </c>
      <c r="L768" s="10">
        <f>+H768/SUM(F$27:F768)-1</f>
        <v>6.644016411966569E-2</v>
      </c>
      <c r="M768">
        <v>6.4619999999999997</v>
      </c>
      <c r="R768">
        <f t="shared" si="240"/>
        <v>2650.1997199127277</v>
      </c>
      <c r="S768">
        <f t="shared" si="241"/>
        <v>2541.8239117144744</v>
      </c>
      <c r="T768" s="5">
        <f t="shared" si="228"/>
        <v>0</v>
      </c>
      <c r="U768" s="6">
        <f>+S768+SUM($D$17:$E$17)-SUM($Q$27:Q768)</f>
        <v>6792.7123853986841</v>
      </c>
      <c r="V768" s="10">
        <f t="shared" si="229"/>
        <v>1.0434237146303982E-3</v>
      </c>
      <c r="W768" s="10">
        <f>+S768/SUM(Q$27:Q768)-1</f>
        <v>8.2036286161739858E-2</v>
      </c>
      <c r="X768">
        <v>3.53</v>
      </c>
      <c r="AC768">
        <f t="shared" si="242"/>
        <v>5048.8271260703577</v>
      </c>
      <c r="AD768">
        <f t="shared" si="243"/>
        <v>4947.9730614384071</v>
      </c>
      <c r="AE768" s="5">
        <f t="shared" si="230"/>
        <v>0</v>
      </c>
      <c r="AF768" s="6">
        <f>+AD768+SUM($D$18:$E$18)-SUM($AB$27:AB768)</f>
        <v>12599.340114069983</v>
      </c>
      <c r="AG768" s="10">
        <f t="shared" si="231"/>
        <v>-2.2245296375011936E-4</v>
      </c>
      <c r="AH768" s="10">
        <f>+AD768/SUM(AB$27:AB768)-1</f>
        <v>0.1701117413176394</v>
      </c>
      <c r="AI768" s="6">
        <f t="shared" si="232"/>
        <v>0</v>
      </c>
      <c r="AL768" s="6">
        <f t="shared" si="233"/>
        <v>0</v>
      </c>
      <c r="AM768" s="6">
        <f t="shared" si="234"/>
        <v>10765.255233131098</v>
      </c>
      <c r="AN768" s="6">
        <f t="shared" si="235"/>
        <v>10496.186316081821</v>
      </c>
      <c r="AO768" s="5">
        <f t="shared" si="236"/>
        <v>0</v>
      </c>
      <c r="AP768" s="6">
        <f>+AN768+SUM($D$16:$E$18)-SUM($AL$27:AL768)</f>
        <v>27499.353210818655</v>
      </c>
      <c r="AQ768" s="10">
        <f t="shared" si="244"/>
        <v>-2.7687630013140119E-4</v>
      </c>
      <c r="AR768" s="10">
        <f>+AN768/SUM(AL$27:AL768)-1</f>
        <v>0.11699188423415885</v>
      </c>
    </row>
    <row r="769" spans="1:44" x14ac:dyDescent="0.25">
      <c r="A769" s="1">
        <v>41296</v>
      </c>
      <c r="B769">
        <v>8.3659999999999997</v>
      </c>
      <c r="G769">
        <f t="shared" si="237"/>
        <v>3075.0499504771356</v>
      </c>
      <c r="H769">
        <f t="shared" si="238"/>
        <v>3015.0387488544116</v>
      </c>
      <c r="I769" s="5">
        <f t="shared" si="227"/>
        <v>0</v>
      </c>
      <c r="J769" s="6">
        <f>+H769+SUM($D$16:$E$16)-SUM($F$27:F769)</f>
        <v>8115.9501172754617</v>
      </c>
      <c r="K769" s="10">
        <f t="shared" si="239"/>
        <v>1.0668663015500623E-3</v>
      </c>
      <c r="L769" s="10">
        <f>+H769/SUM(F$27:F769)-1</f>
        <v>6.9508320909269283E-2</v>
      </c>
      <c r="M769">
        <v>6.4470000000000001</v>
      </c>
      <c r="R769">
        <f t="shared" si="240"/>
        <v>2644.0479099779254</v>
      </c>
      <c r="S769">
        <f t="shared" si="241"/>
        <v>2535.9236705080807</v>
      </c>
      <c r="T769" s="5">
        <f t="shared" si="228"/>
        <v>0</v>
      </c>
      <c r="U769" s="6">
        <f>+S769+SUM($D$17:$E$17)-SUM($Q$27:Q769)</f>
        <v>6786.8121441922895</v>
      </c>
      <c r="V769" s="10">
        <f t="shared" si="229"/>
        <v>-8.6861343034005944E-4</v>
      </c>
      <c r="W769" s="10">
        <f>+S769/SUM(Q$27:Q769)-1</f>
        <v>7.952459561818892E-2</v>
      </c>
      <c r="X769">
        <v>3.5409999999999999</v>
      </c>
      <c r="AC769">
        <f t="shared" si="242"/>
        <v>5064.5600151317676</v>
      </c>
      <c r="AD769">
        <f t="shared" si="243"/>
        <v>4963.3916743777336</v>
      </c>
      <c r="AE769" s="5">
        <f t="shared" si="230"/>
        <v>0</v>
      </c>
      <c r="AF769" s="6">
        <f>+AD769+SUM($D$18:$E$18)-SUM($AB$27:AB769)</f>
        <v>12614.75872700931</v>
      </c>
      <c r="AG769" s="10">
        <f t="shared" si="231"/>
        <v>1.2237635304495065E-3</v>
      </c>
      <c r="AH769" s="10">
        <f>+AD769/SUM(AB$27:AB769)-1</f>
        <v>0.17375798187132041</v>
      </c>
      <c r="AI769" s="6">
        <f t="shared" si="232"/>
        <v>0</v>
      </c>
      <c r="AL769" s="6">
        <f t="shared" si="233"/>
        <v>0</v>
      </c>
      <c r="AM769" s="6">
        <f t="shared" si="234"/>
        <v>10783.657875586829</v>
      </c>
      <c r="AN769" s="6">
        <f t="shared" si="235"/>
        <v>10514.354093740225</v>
      </c>
      <c r="AO769" s="5">
        <f t="shared" si="236"/>
        <v>0</v>
      </c>
      <c r="AP769" s="6">
        <f>+AN769+SUM($D$16:$E$18)-SUM($AL$27:AL769)</f>
        <v>27517.520988477067</v>
      </c>
      <c r="AQ769" s="10">
        <f t="shared" si="244"/>
        <v>6.6066199881609222E-4</v>
      </c>
      <c r="AR769" s="10">
        <f>+AN769/SUM(AL$27:AL769)-1</f>
        <v>0.11892527790571705</v>
      </c>
    </row>
    <row r="770" spans="1:44" x14ac:dyDescent="0.25">
      <c r="A770" s="1">
        <v>41297</v>
      </c>
      <c r="B770">
        <v>8.35</v>
      </c>
      <c r="G770">
        <f t="shared" si="237"/>
        <v>3069.1689082577195</v>
      </c>
      <c r="H770">
        <f t="shared" si="238"/>
        <v>3009.2724782374298</v>
      </c>
      <c r="I770" s="5">
        <f t="shared" si="227"/>
        <v>0</v>
      </c>
      <c r="J770" s="6">
        <f>+H770+SUM($D$16:$E$16)-SUM($F$27:F770)</f>
        <v>8110.1838466584804</v>
      </c>
      <c r="K770" s="10">
        <f t="shared" si="239"/>
        <v>-7.1048620724112332E-4</v>
      </c>
      <c r="L770" s="10">
        <f>+H770/SUM(F$27:F770)-1</f>
        <v>6.7462883049533628E-2</v>
      </c>
      <c r="M770">
        <v>6.4610000000000003</v>
      </c>
      <c r="R770">
        <f t="shared" si="240"/>
        <v>2649.7895992504073</v>
      </c>
      <c r="S770">
        <f t="shared" si="241"/>
        <v>2541.4305623007149</v>
      </c>
      <c r="T770" s="5">
        <f t="shared" si="228"/>
        <v>0</v>
      </c>
      <c r="U770" s="6">
        <f>+S770+SUM($D$17:$E$17)-SUM($Q$27:Q770)</f>
        <v>6792.3190359849241</v>
      </c>
      <c r="V770" s="10">
        <f t="shared" si="229"/>
        <v>8.1141067052326044E-4</v>
      </c>
      <c r="W770" s="10">
        <f>+S770/SUM(Q$27:Q770)-1</f>
        <v>8.1868840125503217E-2</v>
      </c>
      <c r="X770">
        <v>3.5459999999999998</v>
      </c>
      <c r="AC770">
        <f t="shared" si="242"/>
        <v>5071.7113283414992</v>
      </c>
      <c r="AD770">
        <f t="shared" si="243"/>
        <v>4970.4001348047004</v>
      </c>
      <c r="AE770" s="5">
        <f t="shared" si="230"/>
        <v>0</v>
      </c>
      <c r="AF770" s="6">
        <f>+AD770+SUM($D$18:$E$18)-SUM($AB$27:AB770)</f>
        <v>12621.767187436279</v>
      </c>
      <c r="AG770" s="10">
        <f t="shared" si="231"/>
        <v>5.55576256243695E-4</v>
      </c>
      <c r="AH770" s="10">
        <f>+AD770/SUM(AB$27:AB770)-1</f>
        <v>0.17541536394117552</v>
      </c>
      <c r="AI770" s="6">
        <f t="shared" si="232"/>
        <v>0</v>
      </c>
      <c r="AL770" s="6">
        <f t="shared" si="233"/>
        <v>0</v>
      </c>
      <c r="AM770" s="6">
        <f t="shared" si="234"/>
        <v>10790.669835849625</v>
      </c>
      <c r="AN770" s="6">
        <f t="shared" si="235"/>
        <v>10521.103175342845</v>
      </c>
      <c r="AO770" s="5">
        <f t="shared" si="236"/>
        <v>0</v>
      </c>
      <c r="AP770" s="6">
        <f>+AN770+SUM($D$16:$E$18)-SUM($AL$27:AL770)</f>
        <v>27524.270070079685</v>
      </c>
      <c r="AQ770" s="10">
        <f t="shared" si="244"/>
        <v>2.4526488434206684E-4</v>
      </c>
      <c r="AR770" s="10">
        <f>+AN770/SUM(AL$27:AL770)-1</f>
        <v>0.11964350728438289</v>
      </c>
    </row>
    <row r="771" spans="1:44" x14ac:dyDescent="0.25">
      <c r="A771" s="1">
        <v>41298</v>
      </c>
      <c r="B771">
        <v>8.2650000000000006</v>
      </c>
      <c r="G771">
        <f t="shared" si="237"/>
        <v>3037.9258714670723</v>
      </c>
      <c r="H771">
        <f t="shared" si="238"/>
        <v>2978.6391655847137</v>
      </c>
      <c r="I771" s="5">
        <f t="shared" si="227"/>
        <v>0</v>
      </c>
      <c r="J771" s="6">
        <f>+H771+SUM($D$16:$E$16)-SUM($F$27:F771)</f>
        <v>8079.5505340057653</v>
      </c>
      <c r="K771" s="10">
        <f t="shared" si="239"/>
        <v>-3.7771415829662702E-3</v>
      </c>
      <c r="L771" s="10">
        <f>+H771/SUM(F$27:F771)-1</f>
        <v>5.659649441968817E-2</v>
      </c>
      <c r="M771">
        <v>6.5030000000000001</v>
      </c>
      <c r="R771">
        <f t="shared" si="240"/>
        <v>2667.0146670678532</v>
      </c>
      <c r="S771">
        <f t="shared" si="241"/>
        <v>2557.9512376786179</v>
      </c>
      <c r="T771" s="5">
        <f t="shared" si="228"/>
        <v>0</v>
      </c>
      <c r="U771" s="6">
        <f>+S771+SUM($D$17:$E$17)-SUM($Q$27:Q771)</f>
        <v>6808.839711362828</v>
      </c>
      <c r="V771" s="10">
        <f t="shared" si="229"/>
        <v>2.4322584511091705E-3</v>
      </c>
      <c r="W771" s="10">
        <f>+S771/SUM(Q$27:Q771)-1</f>
        <v>8.8901573647445886E-2</v>
      </c>
      <c r="X771">
        <v>3.5350000000000001</v>
      </c>
      <c r="AC771">
        <f t="shared" si="242"/>
        <v>5055.9784392800902</v>
      </c>
      <c r="AD771">
        <f t="shared" si="243"/>
        <v>4954.9815218653748</v>
      </c>
      <c r="AE771" s="5">
        <f t="shared" si="230"/>
        <v>0</v>
      </c>
      <c r="AF771" s="6">
        <f>+AD771+SUM($D$18:$E$18)-SUM($AB$27:AB771)</f>
        <v>12606.348574496951</v>
      </c>
      <c r="AG771" s="10">
        <f t="shared" si="231"/>
        <v>-1.2215890778491945E-3</v>
      </c>
      <c r="AH771" s="10">
        <f>+AD771/SUM(AB$27:AB771)-1</f>
        <v>0.17176912338749473</v>
      </c>
      <c r="AI771" s="6">
        <f t="shared" si="232"/>
        <v>0</v>
      </c>
      <c r="AL771" s="6">
        <f t="shared" si="233"/>
        <v>0</v>
      </c>
      <c r="AM771" s="6">
        <f t="shared" si="234"/>
        <v>10760.918977815016</v>
      </c>
      <c r="AN771" s="6">
        <f t="shared" si="235"/>
        <v>10491.571925128706</v>
      </c>
      <c r="AO771" s="5">
        <f t="shared" si="236"/>
        <v>0</v>
      </c>
      <c r="AP771" s="6">
        <f>+AN771+SUM($D$16:$E$18)-SUM($AL$27:AL771)</f>
        <v>27494.738819865546</v>
      </c>
      <c r="AQ771" s="10">
        <f t="shared" si="244"/>
        <v>-1.0729167436210885E-3</v>
      </c>
      <c r="AR771" s="10">
        <f>+AN771/SUM(AL$27:AL771)-1</f>
        <v>0.11650082614028578</v>
      </c>
    </row>
    <row r="772" spans="1:44" x14ac:dyDescent="0.25">
      <c r="A772" s="1">
        <v>41299</v>
      </c>
      <c r="B772">
        <v>8.1839999999999993</v>
      </c>
      <c r="G772">
        <f t="shared" si="237"/>
        <v>3008.1530952312783</v>
      </c>
      <c r="H772">
        <f t="shared" si="238"/>
        <v>2949.4474205862421</v>
      </c>
      <c r="I772" s="5">
        <f t="shared" si="227"/>
        <v>0</v>
      </c>
      <c r="J772" s="6">
        <f>+H772+SUM($D$16:$E$16)-SUM($F$27:F772)</f>
        <v>8050.3587890072931</v>
      </c>
      <c r="K772" s="10">
        <f t="shared" si="239"/>
        <v>-3.6130407100751771E-3</v>
      </c>
      <c r="L772" s="10">
        <f>+H772/SUM(F$27:F772)-1</f>
        <v>4.6241465254776237E-2</v>
      </c>
      <c r="M772">
        <v>6.5339999999999998</v>
      </c>
      <c r="R772">
        <f t="shared" si="240"/>
        <v>2679.7284075997773</v>
      </c>
      <c r="S772">
        <f t="shared" si="241"/>
        <v>2570.1450695051649</v>
      </c>
      <c r="T772" s="5">
        <f t="shared" si="228"/>
        <v>0</v>
      </c>
      <c r="U772" s="6">
        <f>+S772+SUM($D$17:$E$17)-SUM($Q$27:Q772)</f>
        <v>6821.0335431893736</v>
      </c>
      <c r="V772" s="10">
        <f t="shared" si="229"/>
        <v>1.7908824915053856E-3</v>
      </c>
      <c r="W772" s="10">
        <f>+S772/SUM(Q$27:Q772)-1</f>
        <v>9.4092400770784179E-2</v>
      </c>
      <c r="X772">
        <v>3.5350000000000001</v>
      </c>
      <c r="AC772">
        <f t="shared" si="242"/>
        <v>5055.9784392800902</v>
      </c>
      <c r="AD772">
        <f t="shared" si="243"/>
        <v>4954.9815218653748</v>
      </c>
      <c r="AE772" s="5">
        <f t="shared" si="230"/>
        <v>0</v>
      </c>
      <c r="AF772" s="6">
        <f>+AD772+SUM($D$18:$E$18)-SUM($AB$27:AB772)</f>
        <v>12606.348574496951</v>
      </c>
      <c r="AG772" s="10">
        <f t="shared" si="231"/>
        <v>0</v>
      </c>
      <c r="AH772" s="10">
        <f>+AD772/SUM(AB$27:AB772)-1</f>
        <v>0.17176912338749473</v>
      </c>
      <c r="AI772" s="6">
        <f t="shared" si="232"/>
        <v>0</v>
      </c>
      <c r="AL772" s="6">
        <f t="shared" si="233"/>
        <v>0</v>
      </c>
      <c r="AM772" s="6">
        <f t="shared" si="234"/>
        <v>10743.859942111147</v>
      </c>
      <c r="AN772" s="6">
        <f t="shared" si="235"/>
        <v>10474.574011956782</v>
      </c>
      <c r="AO772" s="5">
        <f t="shared" si="236"/>
        <v>0</v>
      </c>
      <c r="AP772" s="6">
        <f>+AN772+SUM($D$16:$E$18)-SUM($AL$27:AL772)</f>
        <v>27477.740906693616</v>
      </c>
      <c r="AQ772" s="10">
        <f t="shared" si="244"/>
        <v>-6.1822420948576262E-4</v>
      </c>
      <c r="AR772" s="10">
        <f>+AN772/SUM(AL$27:AL772)-1</f>
        <v>0.11469192808053363</v>
      </c>
    </row>
    <row r="773" spans="1:44" x14ac:dyDescent="0.25">
      <c r="A773" s="1">
        <v>41302</v>
      </c>
      <c r="B773">
        <v>8.1389999999999993</v>
      </c>
      <c r="G773">
        <f t="shared" si="237"/>
        <v>2991.6126639891709</v>
      </c>
      <c r="H773">
        <f t="shared" si="238"/>
        <v>2933.2297844759805</v>
      </c>
      <c r="I773" s="5">
        <f t="shared" si="227"/>
        <v>0</v>
      </c>
      <c r="J773" s="6">
        <f>+H773+SUM($D$16:$E$16)-SUM($F$27:F773)</f>
        <v>8034.141152897032</v>
      </c>
      <c r="K773" s="10">
        <f t="shared" si="239"/>
        <v>-2.0145233939642404E-3</v>
      </c>
      <c r="L773" s="10">
        <f>+H773/SUM(F$27:F773)-1</f>
        <v>4.0488671274269805E-2</v>
      </c>
      <c r="M773">
        <v>6.54</v>
      </c>
      <c r="R773">
        <f t="shared" si="240"/>
        <v>2682.189131573698</v>
      </c>
      <c r="S773">
        <f t="shared" si="241"/>
        <v>2572.5051659877226</v>
      </c>
      <c r="T773" s="5">
        <f t="shared" si="228"/>
        <v>0</v>
      </c>
      <c r="U773" s="6">
        <f>+S773+SUM($D$17:$E$17)-SUM($Q$27:Q773)</f>
        <v>6823.3936396719319</v>
      </c>
      <c r="V773" s="10">
        <f t="shared" si="229"/>
        <v>3.4600276741270086E-4</v>
      </c>
      <c r="W773" s="10">
        <f>+S773/SUM(Q$27:Q773)-1</f>
        <v>9.5097076988204687E-2</v>
      </c>
      <c r="X773">
        <v>3.532</v>
      </c>
      <c r="AC773">
        <f t="shared" si="242"/>
        <v>5051.6876513542511</v>
      </c>
      <c r="AD773">
        <f t="shared" si="243"/>
        <v>4950.7764456091945</v>
      </c>
      <c r="AE773" s="5">
        <f t="shared" si="230"/>
        <v>0</v>
      </c>
      <c r="AF773" s="6">
        <f>+AD773+SUM($D$18:$E$18)-SUM($AB$27:AB773)</f>
        <v>12602.14349824077</v>
      </c>
      <c r="AG773" s="10">
        <f t="shared" si="231"/>
        <v>-3.3356814079277264E-4</v>
      </c>
      <c r="AH773" s="10">
        <f>+AD773/SUM(AB$27:AB773)-1</f>
        <v>0.17077469414558166</v>
      </c>
      <c r="AI773" s="6">
        <f t="shared" si="232"/>
        <v>0</v>
      </c>
      <c r="AL773" s="6">
        <f t="shared" si="233"/>
        <v>0</v>
      </c>
      <c r="AM773" s="6">
        <f t="shared" si="234"/>
        <v>10725.489446917119</v>
      </c>
      <c r="AN773" s="6">
        <f t="shared" si="235"/>
        <v>10456.511396072898</v>
      </c>
      <c r="AO773" s="5">
        <f t="shared" si="236"/>
        <v>0</v>
      </c>
      <c r="AP773" s="6">
        <f>+AN773+SUM($D$16:$E$18)-SUM($AL$27:AL773)</f>
        <v>27459.678290809738</v>
      </c>
      <c r="AQ773" s="10">
        <f t="shared" si="244"/>
        <v>-6.573544726699021E-4</v>
      </c>
      <c r="AR773" s="10">
        <f>+AN773/SUM(AL$27:AL773)-1</f>
        <v>0.11276972560215115</v>
      </c>
    </row>
    <row r="774" spans="1:44" x14ac:dyDescent="0.25">
      <c r="A774" s="1">
        <v>41303</v>
      </c>
      <c r="B774">
        <v>8.1880000000000006</v>
      </c>
      <c r="G774">
        <f t="shared" si="237"/>
        <v>3009.6233557861333</v>
      </c>
      <c r="H774">
        <f t="shared" si="238"/>
        <v>2950.8889882404883</v>
      </c>
      <c r="I774" s="5">
        <f t="shared" si="227"/>
        <v>0</v>
      </c>
      <c r="J774" s="6">
        <f>+H774+SUM($D$16:$E$16)-SUM($F$27:F774)</f>
        <v>8051.800356661538</v>
      </c>
      <c r="K774" s="10">
        <f t="shared" si="239"/>
        <v>2.1980201030122881E-3</v>
      </c>
      <c r="L774" s="10">
        <f>+H774/SUM(F$27:F774)-1</f>
        <v>4.6752824719710429E-2</v>
      </c>
      <c r="M774">
        <v>6.5519999999999996</v>
      </c>
      <c r="R774">
        <f t="shared" si="240"/>
        <v>2687.1105795215394</v>
      </c>
      <c r="S774">
        <f t="shared" si="241"/>
        <v>2577.2253589528377</v>
      </c>
      <c r="T774" s="5">
        <f t="shared" si="228"/>
        <v>0</v>
      </c>
      <c r="U774" s="6">
        <f>+S774+SUM($D$17:$E$17)-SUM($Q$27:Q774)</f>
        <v>6828.1138326370465</v>
      </c>
      <c r="V774" s="10">
        <f t="shared" si="229"/>
        <v>6.9176618181177041E-4</v>
      </c>
      <c r="W774" s="10">
        <f>+S774/SUM(Q$27:Q774)-1</f>
        <v>9.7106429423045482E-2</v>
      </c>
      <c r="X774">
        <v>3.5539999999999998</v>
      </c>
      <c r="AC774">
        <f t="shared" si="242"/>
        <v>5083.1534294770681</v>
      </c>
      <c r="AD774">
        <f t="shared" si="243"/>
        <v>4981.6136714878467</v>
      </c>
      <c r="AE774" s="5">
        <f t="shared" si="230"/>
        <v>0</v>
      </c>
      <c r="AF774" s="6">
        <f>+AD774+SUM($D$18:$E$18)-SUM($AB$27:AB774)</f>
        <v>12632.980724119421</v>
      </c>
      <c r="AG774" s="10">
        <f t="shared" si="231"/>
        <v>2.4469826012500917E-3</v>
      </c>
      <c r="AH774" s="10">
        <f>+AD774/SUM(AB$27:AB774)-1</f>
        <v>0.17806717525294347</v>
      </c>
      <c r="AI774" s="6">
        <f t="shared" si="232"/>
        <v>0</v>
      </c>
      <c r="AL774" s="6">
        <f t="shared" si="233"/>
        <v>0</v>
      </c>
      <c r="AM774" s="6">
        <f t="shared" si="234"/>
        <v>10779.887364784741</v>
      </c>
      <c r="AN774" s="6">
        <f t="shared" si="235"/>
        <v>10509.728018681173</v>
      </c>
      <c r="AO774" s="5">
        <f t="shared" si="236"/>
        <v>0</v>
      </c>
      <c r="AP774" s="6">
        <f>+AN774+SUM($D$16:$E$18)-SUM($AL$27:AL774)</f>
        <v>27512.894913418007</v>
      </c>
      <c r="AQ774" s="10">
        <f t="shared" si="244"/>
        <v>1.9379914813524302E-3</v>
      </c>
      <c r="AR774" s="10">
        <f>+AN774/SUM(AL$27:AL774)-1</f>
        <v>0.11843297640294148</v>
      </c>
    </row>
    <row r="775" spans="1:44" x14ac:dyDescent="0.25">
      <c r="A775" s="1">
        <v>41304</v>
      </c>
      <c r="B775">
        <v>8.1270000000000007</v>
      </c>
      <c r="G775">
        <f t="shared" si="237"/>
        <v>2987.2018823246099</v>
      </c>
      <c r="H775">
        <f t="shared" si="238"/>
        <v>2928.9050815132446</v>
      </c>
      <c r="I775" s="5">
        <f t="shared" si="227"/>
        <v>0</v>
      </c>
      <c r="J775" s="6">
        <f>+H775+SUM($D$16:$E$16)-SUM($F$27:F775)</f>
        <v>8029.8164499342956</v>
      </c>
      <c r="K775" s="10">
        <f t="shared" si="239"/>
        <v>-2.7303094653923221E-3</v>
      </c>
      <c r="L775" s="10">
        <f>+H775/SUM(F$27:F775)-1</f>
        <v>3.895459287946812E-2</v>
      </c>
      <c r="M775">
        <v>6.5149999999999997</v>
      </c>
      <c r="R775">
        <f t="shared" si="240"/>
        <v>2671.9361150156942</v>
      </c>
      <c r="S775">
        <f t="shared" si="241"/>
        <v>2562.6714306437329</v>
      </c>
      <c r="T775" s="5">
        <f t="shared" si="228"/>
        <v>0</v>
      </c>
      <c r="U775" s="6">
        <f>+S775+SUM($D$17:$E$17)-SUM($Q$27:Q775)</f>
        <v>6813.5599043279426</v>
      </c>
      <c r="V775" s="10">
        <f t="shared" si="229"/>
        <v>-2.1314712475265507E-3</v>
      </c>
      <c r="W775" s="10">
        <f>+S775/SUM(Q$27:Q775)-1</f>
        <v>9.0910926082286458E-2</v>
      </c>
      <c r="X775">
        <v>3.532</v>
      </c>
      <c r="AC775">
        <f t="shared" si="242"/>
        <v>5051.6876513542502</v>
      </c>
      <c r="AD775">
        <f t="shared" si="243"/>
        <v>4950.7764456091936</v>
      </c>
      <c r="AE775" s="5">
        <f t="shared" si="230"/>
        <v>0</v>
      </c>
      <c r="AF775" s="6">
        <f>+AD775+SUM($D$18:$E$18)-SUM($AB$27:AB775)</f>
        <v>12602.14349824077</v>
      </c>
      <c r="AG775" s="10">
        <f t="shared" si="231"/>
        <v>-2.4410094934899096E-3</v>
      </c>
      <c r="AH775" s="10">
        <f>+AD775/SUM(AB$27:AB775)-1</f>
        <v>0.17077469414558144</v>
      </c>
      <c r="AI775" s="6">
        <f t="shared" si="232"/>
        <v>0</v>
      </c>
      <c r="AL775" s="6">
        <f t="shared" si="233"/>
        <v>0</v>
      </c>
      <c r="AM775" s="6">
        <f t="shared" si="234"/>
        <v>10710.825648694554</v>
      </c>
      <c r="AN775" s="6">
        <f t="shared" si="235"/>
        <v>10442.352957766172</v>
      </c>
      <c r="AO775" s="5">
        <f t="shared" si="236"/>
        <v>0</v>
      </c>
      <c r="AP775" s="6">
        <f>+AN775+SUM($D$16:$E$18)-SUM($AL$27:AL775)</f>
        <v>27445.519852503006</v>
      </c>
      <c r="AQ775" s="10">
        <f t="shared" si="244"/>
        <v>-2.4488539329295955E-3</v>
      </c>
      <c r="AR775" s="10">
        <f>+AN775/SUM(AL$27:AL775)-1</f>
        <v>0.11126300113997067</v>
      </c>
    </row>
    <row r="776" spans="1:44" x14ac:dyDescent="0.25">
      <c r="A776" s="1">
        <v>41305</v>
      </c>
      <c r="B776">
        <v>8.1270000000000007</v>
      </c>
      <c r="G776">
        <f t="shared" si="237"/>
        <v>2987.2018823246099</v>
      </c>
      <c r="H776">
        <f t="shared" si="238"/>
        <v>2928.9050815132446</v>
      </c>
      <c r="I776" s="5">
        <f t="shared" si="227"/>
        <v>0</v>
      </c>
      <c r="J776" s="6">
        <f>+H776+SUM($D$16:$E$16)-SUM($F$27:F776)</f>
        <v>8029.8164499342956</v>
      </c>
      <c r="K776" s="10">
        <f t="shared" si="239"/>
        <v>0</v>
      </c>
      <c r="L776" s="10">
        <f>+H776/SUM(F$27:F776)-1</f>
        <v>3.895459287946812E-2</v>
      </c>
      <c r="M776">
        <v>6.48</v>
      </c>
      <c r="R776">
        <f t="shared" si="240"/>
        <v>2657.5818918344899</v>
      </c>
      <c r="S776">
        <f t="shared" si="241"/>
        <v>2548.9042011621477</v>
      </c>
      <c r="T776" s="5">
        <f t="shared" si="228"/>
        <v>0</v>
      </c>
      <c r="U776" s="6">
        <f>+S776+SUM($D$17:$E$17)-SUM($Q$27:Q776)</f>
        <v>6799.7926748463569</v>
      </c>
      <c r="V776" s="10">
        <f t="shared" si="229"/>
        <v>-2.0205633582000004E-3</v>
      </c>
      <c r="W776" s="10">
        <f>+S776/SUM(Q$27:Q776)-1</f>
        <v>8.505031481400116E-2</v>
      </c>
      <c r="X776">
        <v>3.5230000000000001</v>
      </c>
      <c r="AC776">
        <f t="shared" si="242"/>
        <v>5038.8152875767337</v>
      </c>
      <c r="AD776">
        <f t="shared" si="243"/>
        <v>4938.1612168406537</v>
      </c>
      <c r="AE776" s="5">
        <f t="shared" si="230"/>
        <v>0</v>
      </c>
      <c r="AF776" s="6">
        <f>+AD776+SUM($D$18:$E$18)-SUM($AB$27:AB776)</f>
        <v>12589.52826947223</v>
      </c>
      <c r="AG776" s="10">
        <f t="shared" si="231"/>
        <v>-1.0010383368750375E-3</v>
      </c>
      <c r="AH776" s="10">
        <f>+AD776/SUM(AB$27:AB776)-1</f>
        <v>0.16779140641984247</v>
      </c>
      <c r="AI776" s="6">
        <f t="shared" si="232"/>
        <v>0</v>
      </c>
      <c r="AL776" s="6">
        <f t="shared" si="233"/>
        <v>0</v>
      </c>
      <c r="AM776" s="6">
        <f t="shared" si="234"/>
        <v>10683.599061735833</v>
      </c>
      <c r="AN776" s="6">
        <f t="shared" si="235"/>
        <v>10415.970499516046</v>
      </c>
      <c r="AO776" s="5">
        <f t="shared" si="236"/>
        <v>0</v>
      </c>
      <c r="AP776" s="6">
        <f>+AN776+SUM($D$16:$E$18)-SUM($AL$27:AL776)</f>
        <v>27419.137394252881</v>
      </c>
      <c r="AQ776" s="10">
        <f t="shared" si="244"/>
        <v>-9.6126647962613276E-4</v>
      </c>
      <c r="AR776" s="10">
        <f>+AN776/SUM(AL$27:AL776)-1</f>
        <v>0.1084554107577016</v>
      </c>
    </row>
    <row r="777" spans="1:44" x14ac:dyDescent="0.25">
      <c r="A777" s="1">
        <v>41306</v>
      </c>
      <c r="B777">
        <v>8.0860000000000003</v>
      </c>
      <c r="G777">
        <f t="shared" si="237"/>
        <v>2972.1317116373561</v>
      </c>
      <c r="H777">
        <f t="shared" si="238"/>
        <v>2914.1290130572283</v>
      </c>
      <c r="I777" s="5">
        <f t="shared" si="227"/>
        <v>0</v>
      </c>
      <c r="J777" s="6">
        <f>+H777+SUM($D$16:$E$16)-SUM($F$27:F777)</f>
        <v>8015.0403814782794</v>
      </c>
      <c r="K777" s="10">
        <f t="shared" si="239"/>
        <v>-1.8401502136623504E-3</v>
      </c>
      <c r="L777" s="10">
        <f>+H777/SUM(F$27:F777)-1</f>
        <v>3.3713158363895657E-2</v>
      </c>
      <c r="M777">
        <v>6.5279999999999996</v>
      </c>
      <c r="R777">
        <f t="shared" si="240"/>
        <v>2677.2676836258561</v>
      </c>
      <c r="S777">
        <f t="shared" si="241"/>
        <v>2567.784973022608</v>
      </c>
      <c r="T777" s="5">
        <f t="shared" si="228"/>
        <v>0</v>
      </c>
      <c r="U777" s="6">
        <f>+S777+SUM($D$17:$E$17)-SUM($Q$27:Q777)</f>
        <v>6818.6734467068172</v>
      </c>
      <c r="V777" s="10">
        <f t="shared" si="229"/>
        <v>2.7766687549612978E-3</v>
      </c>
      <c r="W777" s="10">
        <f>+S777/SUM(Q$27:Q777)-1</f>
        <v>9.3087724553364115E-2</v>
      </c>
      <c r="X777">
        <v>3.5179999999999998</v>
      </c>
      <c r="AC777">
        <f t="shared" si="242"/>
        <v>5031.6639743670021</v>
      </c>
      <c r="AD777">
        <f t="shared" si="243"/>
        <v>4931.1527564136868</v>
      </c>
      <c r="AE777" s="5">
        <f t="shared" si="230"/>
        <v>0</v>
      </c>
      <c r="AF777" s="6">
        <f>+AD777+SUM($D$18:$E$18)-SUM($AB$27:AB777)</f>
        <v>12582.519809045261</v>
      </c>
      <c r="AG777" s="10">
        <f t="shared" si="231"/>
        <v>-5.5668967708366601E-4</v>
      </c>
      <c r="AH777" s="10">
        <f>+AD777/SUM(AB$27:AB777)-1</f>
        <v>0.16613402434998736</v>
      </c>
      <c r="AI777" s="6">
        <f t="shared" si="232"/>
        <v>0</v>
      </c>
      <c r="AL777" s="6">
        <f t="shared" si="233"/>
        <v>0</v>
      </c>
      <c r="AM777" s="6">
        <f t="shared" si="234"/>
        <v>10681.063369630214</v>
      </c>
      <c r="AN777" s="6">
        <f t="shared" si="235"/>
        <v>10413.066742493524</v>
      </c>
      <c r="AO777" s="5">
        <f t="shared" si="236"/>
        <v>0</v>
      </c>
      <c r="AP777" s="6">
        <f>+AN777+SUM($D$16:$E$18)-SUM($AL$27:AL777)</f>
        <v>27416.233637230362</v>
      </c>
      <c r="AQ777" s="10">
        <f t="shared" si="244"/>
        <v>-1.0590256654563479E-4</v>
      </c>
      <c r="AR777" s="10">
        <f>+AN777/SUM(AL$27:AL777)-1</f>
        <v>0.10814639632805334</v>
      </c>
    </row>
    <row r="778" spans="1:44" x14ac:dyDescent="0.25">
      <c r="A778" s="1">
        <v>41309</v>
      </c>
      <c r="B778">
        <v>8.1590000000000007</v>
      </c>
      <c r="G778">
        <f t="shared" si="237"/>
        <v>2998.9639667634419</v>
      </c>
      <c r="H778">
        <f t="shared" si="238"/>
        <v>2940.4376227472085</v>
      </c>
      <c r="I778" s="5">
        <f t="shared" si="227"/>
        <v>0</v>
      </c>
      <c r="J778" s="6">
        <f>+H778+SUM($D$16:$E$16)-SUM($F$27:F778)</f>
        <v>8041.34899116826</v>
      </c>
      <c r="K778" s="10">
        <f t="shared" si="239"/>
        <v>3.2824051330766491E-3</v>
      </c>
      <c r="L778" s="10">
        <f>+H778/SUM(F$27:F778)-1</f>
        <v>4.3045468598939429E-2</v>
      </c>
      <c r="M778">
        <v>6.4240000000000004</v>
      </c>
      <c r="R778">
        <f t="shared" si="240"/>
        <v>2634.6151347445621</v>
      </c>
      <c r="S778">
        <f t="shared" si="241"/>
        <v>2526.876633991611</v>
      </c>
      <c r="T778" s="5">
        <f t="shared" si="228"/>
        <v>0</v>
      </c>
      <c r="U778" s="6">
        <f>+S778+SUM($D$17:$E$17)-SUM($Q$27:Q778)</f>
        <v>6777.7651076758202</v>
      </c>
      <c r="V778" s="10">
        <f t="shared" si="229"/>
        <v>-5.9994571305881372E-3</v>
      </c>
      <c r="W778" s="10">
        <f>+S778/SUM(Q$27:Q778)-1</f>
        <v>7.5673336784744638E-2</v>
      </c>
      <c r="X778">
        <v>3.5129999999999999</v>
      </c>
      <c r="AC778">
        <f t="shared" si="242"/>
        <v>5024.5126611572705</v>
      </c>
      <c r="AD778">
        <f t="shared" si="243"/>
        <v>4924.14429598672</v>
      </c>
      <c r="AE778" s="5">
        <f t="shared" si="230"/>
        <v>0</v>
      </c>
      <c r="AF778" s="6">
        <f>+AD778+SUM($D$18:$E$18)-SUM($AB$27:AB778)</f>
        <v>12575.511348618296</v>
      </c>
      <c r="AG778" s="10">
        <f t="shared" si="231"/>
        <v>-5.5699975309608796E-4</v>
      </c>
      <c r="AH778" s="10">
        <f>+AD778/SUM(AB$27:AB778)-1</f>
        <v>0.16447664228013226</v>
      </c>
      <c r="AI778" s="6">
        <f t="shared" si="232"/>
        <v>0</v>
      </c>
      <c r="AL778" s="6">
        <f t="shared" si="233"/>
        <v>0</v>
      </c>
      <c r="AM778" s="6">
        <f t="shared" si="234"/>
        <v>10658.091762665274</v>
      </c>
      <c r="AN778" s="6">
        <f t="shared" si="235"/>
        <v>10391.45855272554</v>
      </c>
      <c r="AO778" s="5">
        <f t="shared" si="236"/>
        <v>0</v>
      </c>
      <c r="AP778" s="6">
        <f>+AN778+SUM($D$16:$E$18)-SUM($AL$27:AL778)</f>
        <v>27394.625447462378</v>
      </c>
      <c r="AQ778" s="10">
        <f t="shared" si="244"/>
        <v>-7.881531086253446E-4</v>
      </c>
      <c r="AR778" s="10">
        <f>+AN778/SUM(AL$27:AL778)-1</f>
        <v>0.10584687801949877</v>
      </c>
    </row>
    <row r="779" spans="1:44" x14ac:dyDescent="0.25">
      <c r="A779" s="1">
        <v>41310</v>
      </c>
      <c r="B779">
        <v>8.1389999999999993</v>
      </c>
      <c r="G779">
        <f t="shared" si="237"/>
        <v>2991.6126639891713</v>
      </c>
      <c r="H779">
        <f t="shared" si="238"/>
        <v>2933.2297844759805</v>
      </c>
      <c r="I779" s="5">
        <f t="shared" si="227"/>
        <v>0</v>
      </c>
      <c r="J779" s="6">
        <f>+H779+SUM($D$16:$E$16)-SUM($F$27:F779)</f>
        <v>8034.141152897032</v>
      </c>
      <c r="K779" s="10">
        <f t="shared" si="239"/>
        <v>-8.9634690387696558E-4</v>
      </c>
      <c r="L779" s="10">
        <f>+H779/SUM(F$27:F779)-1</f>
        <v>4.0488671274269805E-2</v>
      </c>
      <c r="M779">
        <v>6.4580000000000002</v>
      </c>
      <c r="R779">
        <f t="shared" si="240"/>
        <v>2648.5592372634464</v>
      </c>
      <c r="S779">
        <f t="shared" si="241"/>
        <v>2540.2505140594367</v>
      </c>
      <c r="T779" s="5">
        <f t="shared" si="228"/>
        <v>0</v>
      </c>
      <c r="U779" s="6">
        <f>+S779+SUM($D$17:$E$17)-SUM($Q$27:Q779)</f>
        <v>6791.1389877436459</v>
      </c>
      <c r="V779" s="10">
        <f t="shared" si="229"/>
        <v>1.9731991084612766E-3</v>
      </c>
      <c r="W779" s="10">
        <f>+S779/SUM(Q$27:Q779)-1</f>
        <v>8.1366502016793074E-2</v>
      </c>
      <c r="X779">
        <v>3.5350000000000001</v>
      </c>
      <c r="AC779">
        <f t="shared" si="242"/>
        <v>5055.9784392800884</v>
      </c>
      <c r="AD779">
        <f t="shared" si="243"/>
        <v>4954.981521865373</v>
      </c>
      <c r="AE779" s="5">
        <f t="shared" si="230"/>
        <v>0</v>
      </c>
      <c r="AF779" s="6">
        <f>+AD779+SUM($D$18:$E$18)-SUM($AB$27:AB779)</f>
        <v>12606.348574496951</v>
      </c>
      <c r="AG779" s="10">
        <f t="shared" si="231"/>
        <v>2.4521647687942849E-3</v>
      </c>
      <c r="AH779" s="10">
        <f>+AD779/SUM(AB$27:AB779)-1</f>
        <v>0.17176912338749428</v>
      </c>
      <c r="AI779" s="6">
        <f t="shared" si="232"/>
        <v>0</v>
      </c>
      <c r="AL779" s="6">
        <f t="shared" si="233"/>
        <v>0</v>
      </c>
      <c r="AM779" s="6">
        <f t="shared" si="234"/>
        <v>10696.150340532706</v>
      </c>
      <c r="AN779" s="6">
        <f t="shared" si="235"/>
        <v>10428.461820400789</v>
      </c>
      <c r="AO779" s="5">
        <f t="shared" si="236"/>
        <v>0</v>
      </c>
      <c r="AP779" s="6">
        <f>+AN779+SUM($D$16:$E$18)-SUM($AL$27:AL779)</f>
        <v>27431.628715137624</v>
      </c>
      <c r="AQ779" s="10">
        <f t="shared" si="244"/>
        <v>1.3507491732716037E-3</v>
      </c>
      <c r="AR779" s="10">
        <f>+AN779/SUM(AL$27:AL779)-1</f>
        <v>0.10978472253165927</v>
      </c>
    </row>
    <row r="780" spans="1:44" x14ac:dyDescent="0.25">
      <c r="A780" s="1">
        <v>41311</v>
      </c>
      <c r="B780">
        <v>8.1080000000000005</v>
      </c>
      <c r="G780">
        <f t="shared" si="237"/>
        <v>2980.2181446890531</v>
      </c>
      <c r="H780">
        <f t="shared" si="238"/>
        <v>2922.0576351555783</v>
      </c>
      <c r="I780" s="5">
        <f t="shared" si="227"/>
        <v>0</v>
      </c>
      <c r="J780" s="6">
        <f>+H780+SUM($D$16:$E$16)-SUM($F$27:F780)</f>
        <v>8022.9690035766298</v>
      </c>
      <c r="K780" s="10">
        <f t="shared" si="239"/>
        <v>-1.3905841468037083E-3</v>
      </c>
      <c r="L780" s="10">
        <f>+H780/SUM(F$27:F780)-1</f>
        <v>3.6525635421032154E-2</v>
      </c>
      <c r="M780">
        <v>6.4359999999999999</v>
      </c>
      <c r="R780">
        <f t="shared" si="240"/>
        <v>2639.5365826924035</v>
      </c>
      <c r="S780">
        <f t="shared" si="241"/>
        <v>2531.5968269567256</v>
      </c>
      <c r="T780" s="5">
        <f t="shared" si="228"/>
        <v>0</v>
      </c>
      <c r="U780" s="6">
        <f>+S780+SUM($D$17:$E$17)-SUM($Q$27:Q780)</f>
        <v>6782.4853006409348</v>
      </c>
      <c r="V780" s="10">
        <f t="shared" si="229"/>
        <v>-1.2742615220110443E-3</v>
      </c>
      <c r="W780" s="10">
        <f>+S780/SUM(Q$27:Q780)-1</f>
        <v>7.768268921958521E-2</v>
      </c>
      <c r="X780">
        <v>3.536</v>
      </c>
      <c r="AC780">
        <f t="shared" si="242"/>
        <v>5057.4087019220351</v>
      </c>
      <c r="AD780">
        <f t="shared" si="243"/>
        <v>4956.3832139507667</v>
      </c>
      <c r="AE780" s="5">
        <f t="shared" si="230"/>
        <v>0</v>
      </c>
      <c r="AF780" s="6">
        <f>+AD780+SUM($D$18:$E$18)-SUM($AB$27:AB780)</f>
        <v>12607.750266582341</v>
      </c>
      <c r="AG780" s="10">
        <f t="shared" si="231"/>
        <v>1.1118938026388747E-4</v>
      </c>
      <c r="AH780" s="10">
        <f>+AD780/SUM(AB$27:AB780)-1</f>
        <v>0.1721005998014653</v>
      </c>
      <c r="AI780" s="6">
        <f t="shared" si="232"/>
        <v>0</v>
      </c>
      <c r="AL780" s="6">
        <f t="shared" si="233"/>
        <v>0</v>
      </c>
      <c r="AM780" s="6">
        <f t="shared" si="234"/>
        <v>10677.163429303491</v>
      </c>
      <c r="AN780" s="6">
        <f t="shared" si="235"/>
        <v>10410.037676063072</v>
      </c>
      <c r="AO780" s="5">
        <f t="shared" si="236"/>
        <v>0</v>
      </c>
      <c r="AP780" s="6">
        <f>+AN780+SUM($D$16:$E$18)-SUM($AL$27:AL780)</f>
        <v>27413.204570799913</v>
      </c>
      <c r="AQ780" s="10">
        <f t="shared" si="244"/>
        <v>-6.7163873239295402E-4</v>
      </c>
      <c r="AR780" s="10">
        <f>+AN780/SUM(AL$27:AL780)-1</f>
        <v>0.10782404661762213</v>
      </c>
    </row>
    <row r="781" spans="1:44" x14ac:dyDescent="0.25">
      <c r="A781" s="1">
        <v>41312</v>
      </c>
      <c r="B781">
        <v>8.1609999999999996</v>
      </c>
      <c r="G781">
        <f t="shared" si="237"/>
        <v>2999.6990970408683</v>
      </c>
      <c r="H781">
        <f t="shared" si="238"/>
        <v>2941.1584065743305</v>
      </c>
      <c r="I781" s="5">
        <f t="shared" si="227"/>
        <v>0</v>
      </c>
      <c r="J781" s="6">
        <f>+H781+SUM($D$16:$E$16)-SUM($F$27:F781)</f>
        <v>8042.0697749953806</v>
      </c>
      <c r="K781" s="10">
        <f t="shared" si="239"/>
        <v>2.380760963956785E-3</v>
      </c>
      <c r="L781" s="10">
        <f>+H781/SUM(F$27:F781)-1</f>
        <v>4.3301148331406303E-2</v>
      </c>
      <c r="M781">
        <v>6.3959999999999999</v>
      </c>
      <c r="R781">
        <f t="shared" si="240"/>
        <v>2623.1317561995979</v>
      </c>
      <c r="S781">
        <f t="shared" si="241"/>
        <v>2515.8628504063422</v>
      </c>
      <c r="T781" s="5">
        <f t="shared" si="228"/>
        <v>0</v>
      </c>
      <c r="U781" s="6">
        <f>+S781+SUM($D$17:$E$17)-SUM($Q$27:Q781)</f>
        <v>6766.751324090551</v>
      </c>
      <c r="V781" s="10">
        <f t="shared" si="229"/>
        <v>-2.3197951566362729E-3</v>
      </c>
      <c r="W781" s="10">
        <f>+S781/SUM(Q$27:Q781)-1</f>
        <v>7.0984847770116044E-2</v>
      </c>
      <c r="X781">
        <v>3.5569999999999999</v>
      </c>
      <c r="AC781">
        <f t="shared" si="242"/>
        <v>5087.4442174029064</v>
      </c>
      <c r="AD781">
        <f t="shared" si="243"/>
        <v>4985.818747744026</v>
      </c>
      <c r="AE781" s="5">
        <f t="shared" si="230"/>
        <v>0</v>
      </c>
      <c r="AF781" s="6">
        <f>+AD781+SUM($D$18:$E$18)-SUM($AB$27:AB781)</f>
        <v>12637.185800375602</v>
      </c>
      <c r="AG781" s="10">
        <f t="shared" si="231"/>
        <v>2.3347173897694251E-3</v>
      </c>
      <c r="AH781" s="10">
        <f>+AD781/SUM(AB$27:AB781)-1</f>
        <v>0.17906160449485631</v>
      </c>
      <c r="AI781" s="6">
        <f t="shared" si="232"/>
        <v>0</v>
      </c>
      <c r="AL781" s="6">
        <f t="shared" si="233"/>
        <v>0</v>
      </c>
      <c r="AM781" s="6">
        <f t="shared" si="234"/>
        <v>10710.275070643373</v>
      </c>
      <c r="AN781" s="6">
        <f t="shared" si="235"/>
        <v>10442.840004724698</v>
      </c>
      <c r="AO781" s="5">
        <f t="shared" si="236"/>
        <v>0</v>
      </c>
      <c r="AP781" s="6">
        <f>+AN781+SUM($D$16:$E$18)-SUM($AL$27:AL781)</f>
        <v>27446.006899461536</v>
      </c>
      <c r="AQ781" s="10">
        <f t="shared" si="244"/>
        <v>1.1965886212574883E-3</v>
      </c>
      <c r="AR781" s="10">
        <f>+AN781/SUM(AL$27:AL781)-1</f>
        <v>0.11131483210824156</v>
      </c>
    </row>
    <row r="782" spans="1:44" x14ac:dyDescent="0.25">
      <c r="A782" s="1">
        <v>41313</v>
      </c>
      <c r="B782">
        <v>8.1760000000000002</v>
      </c>
      <c r="C782">
        <f>+$C$16</f>
        <v>60</v>
      </c>
      <c r="D782" s="7">
        <f>+$H$16</f>
        <v>0.66694736842105262</v>
      </c>
      <c r="E782" s="7">
        <f>+$J$16</f>
        <v>0.46199999999999997</v>
      </c>
      <c r="F782" s="6">
        <f>+C782-D782-E782</f>
        <v>58.871052631578941</v>
      </c>
      <c r="G782">
        <f t="shared" si="237"/>
        <v>3064.0836267531504</v>
      </c>
      <c r="H782">
        <f t="shared" si="238"/>
        <v>3005.4353379093304</v>
      </c>
      <c r="I782" s="5">
        <f t="shared" si="227"/>
        <v>226800</v>
      </c>
      <c r="J782" s="6">
        <f>+H782+SUM($D$16:$E$16)-SUM($F$27:F782)</f>
        <v>8047.4756536988016</v>
      </c>
      <c r="K782" s="10">
        <f t="shared" si="239"/>
        <v>6.7219992547551399E-4</v>
      </c>
      <c r="L782" s="10">
        <f>+H782/SUM(F$27:F782)-1</f>
        <v>4.4293759359513407E-2</v>
      </c>
      <c r="M782">
        <v>6.4450000000000003</v>
      </c>
      <c r="N782">
        <f>+$C$17</f>
        <v>50</v>
      </c>
      <c r="O782" s="7">
        <f>+$H$17</f>
        <v>0.5557894736842105</v>
      </c>
      <c r="P782" s="7">
        <f>+$J$17</f>
        <v>0.38500000000000001</v>
      </c>
      <c r="Q782" s="6">
        <f>+N782-O782-P782</f>
        <v>49.059210526315795</v>
      </c>
      <c r="R782">
        <f t="shared" si="240"/>
        <v>2693.227668653285</v>
      </c>
      <c r="S782">
        <f t="shared" si="241"/>
        <v>2584.1961822068783</v>
      </c>
      <c r="T782" s="5">
        <f t="shared" si="228"/>
        <v>189000</v>
      </c>
      <c r="U782" s="6">
        <f>+S782+SUM($D$17:$E$17)-SUM($Q$27:Q782)</f>
        <v>6786.0254453647722</v>
      </c>
      <c r="V782" s="10">
        <f t="shared" si="229"/>
        <v>2.8483566708892294E-3</v>
      </c>
      <c r="W782" s="10">
        <f>+S782/SUM(Q$27:Q782)-1</f>
        <v>7.7569725335623341E-2</v>
      </c>
      <c r="X782">
        <v>3.573</v>
      </c>
      <c r="Y782">
        <f>+$C$18</f>
        <v>90</v>
      </c>
      <c r="Z782" s="7">
        <f>+$H$18</f>
        <v>1.0004210526315789</v>
      </c>
      <c r="AA782" s="7">
        <f>+$J$18</f>
        <v>0.69300000000000006</v>
      </c>
      <c r="AB782" s="6">
        <f>+Y782-Z782-AA782</f>
        <v>88.306578947368422</v>
      </c>
      <c r="AC782">
        <f t="shared" si="242"/>
        <v>5198.6349986214154</v>
      </c>
      <c r="AD782">
        <f t="shared" si="243"/>
        <v>5096.5524000576879</v>
      </c>
      <c r="AE782" s="5">
        <f t="shared" si="230"/>
        <v>340200</v>
      </c>
      <c r="AF782" s="6">
        <f>+AD782+SUM($D$18:$E$18)-SUM($AB$27:AB782)</f>
        <v>12659.612873741897</v>
      </c>
      <c r="AG782" s="10">
        <f t="shared" si="231"/>
        <v>1.7746888999312649E-3</v>
      </c>
      <c r="AH782" s="10">
        <f>+AD782/SUM(AB$27:AB782)-1</f>
        <v>0.18059388346522476</v>
      </c>
      <c r="AI782" s="6">
        <f t="shared" si="232"/>
        <v>200</v>
      </c>
      <c r="AL782" s="6">
        <f t="shared" si="233"/>
        <v>196.23684210526315</v>
      </c>
      <c r="AM782" s="6">
        <f t="shared" si="234"/>
        <v>10955.94629402785</v>
      </c>
      <c r="AN782" s="6">
        <f t="shared" si="235"/>
        <v>10686.183920173897</v>
      </c>
      <c r="AO782" s="5">
        <f t="shared" si="236"/>
        <v>756000</v>
      </c>
      <c r="AP782" s="6">
        <f>+AN782+SUM($D$16:$E$18)-SUM($AL$27:AL782)</f>
        <v>27493.113972805473</v>
      </c>
      <c r="AQ782" s="10">
        <f t="shared" si="244"/>
        <v>1.7163543504341572E-3</v>
      </c>
      <c r="AR782" s="10">
        <f>+AN782/SUM(AL$27:AL782)-1</f>
        <v>0.11394829588471156</v>
      </c>
    </row>
    <row r="783" spans="1:44" x14ac:dyDescent="0.25">
      <c r="A783" s="1">
        <v>41316</v>
      </c>
      <c r="B783">
        <v>8.1620000000000008</v>
      </c>
      <c r="G783">
        <f t="shared" si="237"/>
        <v>3058.8369082141899</v>
      </c>
      <c r="H783">
        <f t="shared" si="238"/>
        <v>3000.2890445224994</v>
      </c>
      <c r="I783" s="5">
        <f t="shared" si="227"/>
        <v>0</v>
      </c>
      <c r="J783" s="6">
        <f>+H783+SUM($D$16:$E$16)-SUM($F$27:F783)</f>
        <v>8042.32936031197</v>
      </c>
      <c r="K783" s="10">
        <f t="shared" si="239"/>
        <v>-6.3949163791088282E-4</v>
      </c>
      <c r="L783" s="10">
        <f>+H783/SUM(F$27:F783)-1</f>
        <v>4.2505585114034572E-2</v>
      </c>
      <c r="M783">
        <v>6.431</v>
      </c>
      <c r="R783">
        <f t="shared" si="240"/>
        <v>2687.3773680541935</v>
      </c>
      <c r="S783">
        <f t="shared" si="241"/>
        <v>2578.5827226954902</v>
      </c>
      <c r="T783" s="5">
        <f t="shared" si="228"/>
        <v>0</v>
      </c>
      <c r="U783" s="6">
        <f>+S783+SUM($D$17:$E$17)-SUM($Q$27:Q783)</f>
        <v>6780.4119858533832</v>
      </c>
      <c r="V783" s="10">
        <f t="shared" si="229"/>
        <v>-8.2720873309183318E-4</v>
      </c>
      <c r="W783" s="10">
        <f>+S783/SUM(Q$27:Q783)-1</f>
        <v>7.5228999787958717E-2</v>
      </c>
      <c r="X783">
        <v>3.5619999999999998</v>
      </c>
      <c r="AC783">
        <f t="shared" si="242"/>
        <v>5182.6302449172908</v>
      </c>
      <c r="AD783">
        <f t="shared" si="243"/>
        <v>5080.8619224756467</v>
      </c>
      <c r="AE783" s="5">
        <f t="shared" si="230"/>
        <v>0</v>
      </c>
      <c r="AF783" s="6">
        <f>+AD783+SUM($D$18:$E$18)-SUM($AB$27:AB783)</f>
        <v>12643.922396159856</v>
      </c>
      <c r="AG783" s="10">
        <f t="shared" si="231"/>
        <v>-1.2394121161939387E-3</v>
      </c>
      <c r="AH783" s="10">
        <f>+AD783/SUM(AB$27:AB783)-1</f>
        <v>0.17695925354131847</v>
      </c>
      <c r="AI783" s="6">
        <f t="shared" si="232"/>
        <v>0</v>
      </c>
      <c r="AL783" s="6">
        <f t="shared" si="233"/>
        <v>0</v>
      </c>
      <c r="AM783" s="6">
        <f t="shared" si="234"/>
        <v>10928.844521185674</v>
      </c>
      <c r="AN783" s="6">
        <f t="shared" si="235"/>
        <v>10659.733689693636</v>
      </c>
      <c r="AO783" s="5">
        <f t="shared" si="236"/>
        <v>0</v>
      </c>
      <c r="AP783" s="6">
        <f>+AN783+SUM($D$16:$E$18)-SUM($AL$27:AL783)</f>
        <v>27466.663742325207</v>
      </c>
      <c r="AQ783" s="10">
        <f t="shared" si="244"/>
        <v>-9.6206746556348754E-4</v>
      </c>
      <c r="AR783" s="10">
        <f>+AN783/SUM(AL$27:AL783)-1</f>
        <v>0.11119107315774523</v>
      </c>
    </row>
    <row r="784" spans="1:44" x14ac:dyDescent="0.25">
      <c r="A784" s="1">
        <v>41317</v>
      </c>
      <c r="B784">
        <v>8.1199999999999992</v>
      </c>
      <c r="G784">
        <f t="shared" si="237"/>
        <v>3043.0967525973065</v>
      </c>
      <c r="H784">
        <f t="shared" si="238"/>
        <v>2984.8501643620057</v>
      </c>
      <c r="I784" s="5">
        <f t="shared" si="227"/>
        <v>0</v>
      </c>
      <c r="J784" s="6">
        <f>+H784+SUM($D$16:$E$16)-SUM($F$27:F784)</f>
        <v>8026.8904801514773</v>
      </c>
      <c r="K784" s="10">
        <f t="shared" si="239"/>
        <v>-1.9197025474586571E-3</v>
      </c>
      <c r="L784" s="10">
        <f>+H784/SUM(F$27:F784)-1</f>
        <v>3.7141062377598733E-2</v>
      </c>
      <c r="M784">
        <v>6.4669999999999996</v>
      </c>
      <c r="R784">
        <f t="shared" si="240"/>
        <v>2702.4209981661434</v>
      </c>
      <c r="S784">
        <f t="shared" si="241"/>
        <v>2593.017332867631</v>
      </c>
      <c r="T784" s="5">
        <f t="shared" si="228"/>
        <v>0</v>
      </c>
      <c r="U784" s="6">
        <f>+S784+SUM($D$17:$E$17)-SUM($Q$27:Q784)</f>
        <v>6794.8465960255253</v>
      </c>
      <c r="V784" s="10">
        <f t="shared" si="229"/>
        <v>2.128869189992999E-3</v>
      </c>
      <c r="W784" s="10">
        <f>+S784/SUM(Q$27:Q784)-1</f>
        <v>8.1248008339096289E-2</v>
      </c>
      <c r="X784">
        <v>3.5550000000000002</v>
      </c>
      <c r="AC784">
        <f t="shared" si="242"/>
        <v>5172.4454016510308</v>
      </c>
      <c r="AD784">
        <f t="shared" si="243"/>
        <v>5070.8770731052573</v>
      </c>
      <c r="AE784" s="5">
        <f t="shared" si="230"/>
        <v>0</v>
      </c>
      <c r="AF784" s="6">
        <f>+AD784+SUM($D$18:$E$18)-SUM($AB$27:AB784)</f>
        <v>12633.937546789466</v>
      </c>
      <c r="AG784" s="10">
        <f t="shared" si="231"/>
        <v>-7.8969555945884728E-4</v>
      </c>
      <c r="AH784" s="10">
        <f>+AD784/SUM(AB$27:AB784)-1</f>
        <v>0.17464630722610552</v>
      </c>
      <c r="AI784" s="6">
        <f t="shared" si="232"/>
        <v>0</v>
      </c>
      <c r="AL784" s="6">
        <f t="shared" si="233"/>
        <v>0</v>
      </c>
      <c r="AM784" s="6">
        <f t="shared" si="234"/>
        <v>10917.963152414481</v>
      </c>
      <c r="AN784" s="6">
        <f t="shared" si="235"/>
        <v>10648.744570334893</v>
      </c>
      <c r="AO784" s="5">
        <f t="shared" si="236"/>
        <v>0</v>
      </c>
      <c r="AP784" s="6">
        <f>+AN784+SUM($D$16:$E$18)-SUM($AL$27:AL784)</f>
        <v>27455.674622966468</v>
      </c>
      <c r="AQ784" s="10">
        <f t="shared" si="244"/>
        <v>-4.0008933963853188E-4</v>
      </c>
      <c r="AR784" s="10">
        <f>+AN784/SUM(AL$27:AL784)-1</f>
        <v>0.11004554629105567</v>
      </c>
    </row>
    <row r="785" spans="1:44" x14ac:dyDescent="0.25">
      <c r="A785" s="1">
        <v>41318</v>
      </c>
      <c r="B785">
        <v>8.173</v>
      </c>
      <c r="G785">
        <f t="shared" si="237"/>
        <v>3062.9593299233734</v>
      </c>
      <c r="H785">
        <f t="shared" si="238"/>
        <v>3004.3325607550096</v>
      </c>
      <c r="I785" s="5">
        <f t="shared" si="227"/>
        <v>0</v>
      </c>
      <c r="J785" s="6">
        <f>+H785+SUM($D$16:$E$16)-SUM($F$27:F785)</f>
        <v>8046.3728765444821</v>
      </c>
      <c r="K785" s="10">
        <f t="shared" si="239"/>
        <v>2.4271411751761729E-3</v>
      </c>
      <c r="L785" s="10">
        <f>+H785/SUM(F$27:F785)-1</f>
        <v>4.391057916405372E-2</v>
      </c>
      <c r="M785">
        <v>6.508</v>
      </c>
      <c r="R785">
        <f t="shared" si="240"/>
        <v>2719.5540213491981</v>
      </c>
      <c r="S785">
        <f t="shared" si="241"/>
        <v>2609.4567500081253</v>
      </c>
      <c r="T785" s="5">
        <f t="shared" si="228"/>
        <v>0</v>
      </c>
      <c r="U785" s="6">
        <f>+S785+SUM($D$17:$E$17)-SUM($Q$27:Q785)</f>
        <v>6811.2860131660182</v>
      </c>
      <c r="V785" s="10">
        <f t="shared" si="229"/>
        <v>2.4193948911384044E-3</v>
      </c>
      <c r="W785" s="10">
        <f>+S785/SUM(Q$27:Q785)-1</f>
        <v>8.8102990300114481E-2</v>
      </c>
      <c r="X785">
        <v>3.5609999999999999</v>
      </c>
      <c r="AC785">
        <f t="shared" si="242"/>
        <v>5181.1752673078254</v>
      </c>
      <c r="AD785">
        <f t="shared" si="243"/>
        <v>5079.4355154227342</v>
      </c>
      <c r="AE785" s="5">
        <f t="shared" si="230"/>
        <v>0</v>
      </c>
      <c r="AF785" s="6">
        <f>+AD785+SUM($D$18:$E$18)-SUM($AB$27:AB785)</f>
        <v>12642.495989106943</v>
      </c>
      <c r="AG785" s="10">
        <f t="shared" si="231"/>
        <v>6.7741686119471289E-4</v>
      </c>
      <c r="AH785" s="10">
        <f>+AD785/SUM(AB$27:AB785)-1</f>
        <v>0.17662883263914519</v>
      </c>
      <c r="AI785" s="6">
        <f t="shared" si="232"/>
        <v>0</v>
      </c>
      <c r="AL785" s="6">
        <f t="shared" si="233"/>
        <v>0</v>
      </c>
      <c r="AM785" s="6">
        <f t="shared" si="234"/>
        <v>10963.688618580396</v>
      </c>
      <c r="AN785" s="6">
        <f t="shared" si="235"/>
        <v>10693.224826185869</v>
      </c>
      <c r="AO785" s="5">
        <f t="shared" si="236"/>
        <v>0</v>
      </c>
      <c r="AP785" s="6">
        <f>+AN785+SUM($D$16:$E$18)-SUM($AL$27:AL785)</f>
        <v>27500.154878817444</v>
      </c>
      <c r="AQ785" s="10">
        <f t="shared" si="244"/>
        <v>1.6200751379014111E-3</v>
      </c>
      <c r="AR785" s="10">
        <f>+AN785/SUM(AL$27:AL785)-1</f>
        <v>0.11468225342391447</v>
      </c>
    </row>
    <row r="786" spans="1:44" x14ac:dyDescent="0.25">
      <c r="A786" s="1">
        <v>41319</v>
      </c>
      <c r="B786">
        <v>8.234</v>
      </c>
      <c r="G786">
        <f t="shared" si="237"/>
        <v>3085.8200321288459</v>
      </c>
      <c r="H786">
        <f t="shared" si="238"/>
        <v>3026.7556962262024</v>
      </c>
      <c r="I786" s="5">
        <f t="shared" si="227"/>
        <v>0</v>
      </c>
      <c r="J786" s="6">
        <f>+H786+SUM($D$16:$E$16)-SUM($F$27:F786)</f>
        <v>8068.796012015674</v>
      </c>
      <c r="K786" s="10">
        <f t="shared" si="239"/>
        <v>2.7867383000055312E-3</v>
      </c>
      <c r="L786" s="10">
        <f>+H786/SUM(F$27:F786)-1</f>
        <v>5.1701909805067725E-2</v>
      </c>
      <c r="M786">
        <v>6.4870000000000001</v>
      </c>
      <c r="R786">
        <f t="shared" si="240"/>
        <v>2710.7785704505604</v>
      </c>
      <c r="S786">
        <f t="shared" si="241"/>
        <v>2601.0365607410431</v>
      </c>
      <c r="T786" s="5">
        <f t="shared" si="228"/>
        <v>0</v>
      </c>
      <c r="U786" s="6">
        <f>+S786+SUM($D$17:$E$17)-SUM($Q$27:Q786)</f>
        <v>6802.8658238989356</v>
      </c>
      <c r="V786" s="10">
        <f t="shared" si="229"/>
        <v>-1.2362113778230377E-3</v>
      </c>
      <c r="W786" s="10">
        <f>+S786/SUM(Q$27:Q786)-1</f>
        <v>8.4591901978617434E-2</v>
      </c>
      <c r="X786">
        <v>3.573</v>
      </c>
      <c r="AC786">
        <f t="shared" si="242"/>
        <v>5198.6349986214154</v>
      </c>
      <c r="AD786">
        <f t="shared" si="243"/>
        <v>5096.5524000576888</v>
      </c>
      <c r="AE786" s="5">
        <f t="shared" si="230"/>
        <v>0</v>
      </c>
      <c r="AF786" s="6">
        <f>+AD786+SUM($D$18:$E$18)-SUM($AB$27:AB786)</f>
        <v>12659.612873741897</v>
      </c>
      <c r="AG786" s="10">
        <f t="shared" si="231"/>
        <v>1.3539165564855349E-3</v>
      </c>
      <c r="AH786" s="10">
        <f>+AD786/SUM(AB$27:AB786)-1</f>
        <v>0.18059388346522498</v>
      </c>
      <c r="AI786" s="6">
        <f t="shared" si="232"/>
        <v>0</v>
      </c>
      <c r="AL786" s="6">
        <f t="shared" si="233"/>
        <v>0</v>
      </c>
      <c r="AM786" s="6">
        <f t="shared" si="234"/>
        <v>10995.233601200822</v>
      </c>
      <c r="AN786" s="6">
        <f t="shared" si="235"/>
        <v>10724.344657024934</v>
      </c>
      <c r="AO786" s="5">
        <f t="shared" si="236"/>
        <v>0</v>
      </c>
      <c r="AP786" s="6">
        <f>+AN786+SUM($D$16:$E$18)-SUM($AL$27:AL786)</f>
        <v>27531.274709656511</v>
      </c>
      <c r="AQ786" s="10">
        <f t="shared" si="244"/>
        <v>1.1316238390728373E-3</v>
      </c>
      <c r="AR786" s="10">
        <f>+AN786/SUM(AL$27:AL786)-1</f>
        <v>0.11792624424330822</v>
      </c>
    </row>
    <row r="787" spans="1:44" x14ac:dyDescent="0.25">
      <c r="A787" s="1">
        <v>41320</v>
      </c>
      <c r="B787">
        <v>8.234</v>
      </c>
      <c r="G787">
        <f t="shared" si="237"/>
        <v>3085.8200321288459</v>
      </c>
      <c r="H787">
        <f t="shared" si="238"/>
        <v>3026.7556962262024</v>
      </c>
      <c r="I787" s="5">
        <f t="shared" si="227"/>
        <v>0</v>
      </c>
      <c r="J787" s="6">
        <f>+H787+SUM($D$16:$E$16)-SUM($F$27:F787)</f>
        <v>8068.796012015674</v>
      </c>
      <c r="K787" s="10">
        <f t="shared" si="239"/>
        <v>0</v>
      </c>
      <c r="L787" s="10">
        <f>+H787/SUM(F$27:F787)-1</f>
        <v>5.1701909805067725E-2</v>
      </c>
      <c r="M787">
        <v>6.4770000000000003</v>
      </c>
      <c r="R787">
        <f t="shared" si="240"/>
        <v>2706.5997843083524</v>
      </c>
      <c r="S787">
        <f t="shared" si="241"/>
        <v>2597.0269468043375</v>
      </c>
      <c r="T787" s="5">
        <f t="shared" si="228"/>
        <v>0</v>
      </c>
      <c r="U787" s="6">
        <f>+S787+SUM($D$17:$E$17)-SUM($Q$27:Q787)</f>
        <v>6798.8562099622304</v>
      </c>
      <c r="V787" s="10">
        <f t="shared" si="229"/>
        <v>-5.8940070853952253E-4</v>
      </c>
      <c r="W787" s="10">
        <f>+S787/SUM(Q$27:Q787)-1</f>
        <v>8.2919955158857084E-2</v>
      </c>
      <c r="X787">
        <v>3.5710000000000002</v>
      </c>
      <c r="AC787">
        <f t="shared" si="242"/>
        <v>5195.7250434024845</v>
      </c>
      <c r="AD787">
        <f t="shared" si="243"/>
        <v>5093.6995859518638</v>
      </c>
      <c r="AE787" s="5">
        <f t="shared" si="230"/>
        <v>0</v>
      </c>
      <c r="AF787" s="6">
        <f>+AD787+SUM($D$18:$E$18)-SUM($AB$27:AB787)</f>
        <v>12656.760059636073</v>
      </c>
      <c r="AG787" s="10">
        <f t="shared" si="231"/>
        <v>-2.2534765748960517E-4</v>
      </c>
      <c r="AH787" s="10">
        <f>+AD787/SUM(AB$27:AB787)-1</f>
        <v>0.17993304166087865</v>
      </c>
      <c r="AI787" s="6">
        <f t="shared" si="232"/>
        <v>0</v>
      </c>
      <c r="AL787" s="6">
        <f t="shared" si="233"/>
        <v>0</v>
      </c>
      <c r="AM787" s="6">
        <f t="shared" si="234"/>
        <v>10988.144859839682</v>
      </c>
      <c r="AN787" s="6">
        <f t="shared" si="235"/>
        <v>10717.482228982404</v>
      </c>
      <c r="AO787" s="5">
        <f t="shared" si="236"/>
        <v>0</v>
      </c>
      <c r="AP787" s="6">
        <f>+AN787+SUM($D$16:$E$18)-SUM($AL$27:AL787)</f>
        <v>27524.412281613982</v>
      </c>
      <c r="AQ787" s="10">
        <f t="shared" si="244"/>
        <v>-2.4925936466435594E-4</v>
      </c>
      <c r="AR787" s="10">
        <f>+AN787/SUM(AL$27:AL787)-1</f>
        <v>0.11721089158975939</v>
      </c>
    </row>
    <row r="788" spans="1:44" x14ac:dyDescent="0.25">
      <c r="A788" s="1">
        <v>41323</v>
      </c>
      <c r="B788">
        <v>8.2140000000000004</v>
      </c>
      <c r="G788">
        <f t="shared" si="237"/>
        <v>3078.3247199303305</v>
      </c>
      <c r="H788">
        <f t="shared" si="238"/>
        <v>3019.4038485307296</v>
      </c>
      <c r="I788" s="5">
        <f t="shared" si="227"/>
        <v>0</v>
      </c>
      <c r="J788" s="6">
        <f>+H788+SUM($D$16:$E$16)-SUM($F$27:F788)</f>
        <v>8061.4441643202017</v>
      </c>
      <c r="K788" s="10">
        <f t="shared" si="239"/>
        <v>-9.111455642855093E-4</v>
      </c>
      <c r="L788" s="10">
        <f>+H788/SUM(F$27:F788)-1</f>
        <v>4.9147375168669738E-2</v>
      </c>
      <c r="M788">
        <v>6.468</v>
      </c>
      <c r="R788">
        <f t="shared" si="240"/>
        <v>2702.8388767803644</v>
      </c>
      <c r="S788">
        <f t="shared" si="241"/>
        <v>2593.418294261302</v>
      </c>
      <c r="T788" s="5">
        <f t="shared" si="228"/>
        <v>0</v>
      </c>
      <c r="U788" s="6">
        <f>+S788+SUM($D$17:$E$17)-SUM($Q$27:Q788)</f>
        <v>6795.2475574191958</v>
      </c>
      <c r="V788" s="10">
        <f t="shared" si="229"/>
        <v>-5.3077347594832069E-4</v>
      </c>
      <c r="W788" s="10">
        <f>+S788/SUM(Q$27:Q788)-1</f>
        <v>8.1415203021072635E-2</v>
      </c>
      <c r="X788">
        <v>3.5720000000000001</v>
      </c>
      <c r="AC788">
        <f t="shared" si="242"/>
        <v>5197.1800210119509</v>
      </c>
      <c r="AD788">
        <f t="shared" si="243"/>
        <v>5095.1259930047772</v>
      </c>
      <c r="AE788" s="5">
        <f t="shared" si="230"/>
        <v>0</v>
      </c>
      <c r="AF788" s="6">
        <f>+AD788+SUM($D$18:$E$18)-SUM($AB$27:AB788)</f>
        <v>12658.186466688987</v>
      </c>
      <c r="AG788" s="10">
        <f t="shared" si="231"/>
        <v>1.12699225251367E-4</v>
      </c>
      <c r="AH788" s="10">
        <f>+AD788/SUM(AB$27:AB788)-1</f>
        <v>0.18026346256305192</v>
      </c>
      <c r="AI788" s="6">
        <f t="shared" si="232"/>
        <v>0</v>
      </c>
      <c r="AL788" s="6">
        <f t="shared" si="233"/>
        <v>0</v>
      </c>
      <c r="AM788" s="6">
        <f t="shared" si="234"/>
        <v>10978.343617722647</v>
      </c>
      <c r="AN788" s="6">
        <f t="shared" si="235"/>
        <v>10707.948135796809</v>
      </c>
      <c r="AO788" s="5">
        <f t="shared" si="236"/>
        <v>0</v>
      </c>
      <c r="AP788" s="6">
        <f>+AN788+SUM($D$16:$E$18)-SUM($AL$27:AL788)</f>
        <v>27514.878188428385</v>
      </c>
      <c r="AQ788" s="10">
        <f t="shared" si="244"/>
        <v>-3.4638680339660333E-4</v>
      </c>
      <c r="AR788" s="10">
        <f>+AN788/SUM(AL$27:AL788)-1</f>
        <v>0.11621703944045736</v>
      </c>
    </row>
    <row r="789" spans="1:44" x14ac:dyDescent="0.25">
      <c r="A789" s="1">
        <v>41324</v>
      </c>
      <c r="B789">
        <v>8.2080000000000002</v>
      </c>
      <c r="G789">
        <f t="shared" si="237"/>
        <v>3076.0761262707761</v>
      </c>
      <c r="H789">
        <f t="shared" si="238"/>
        <v>3017.198294222088</v>
      </c>
      <c r="I789" s="5">
        <f t="shared" si="227"/>
        <v>0</v>
      </c>
      <c r="J789" s="6">
        <f>+H789+SUM($D$16:$E$16)-SUM($F$27:F789)</f>
        <v>8059.2386100115591</v>
      </c>
      <c r="K789" s="10">
        <f t="shared" si="239"/>
        <v>-2.7359295229067992E-4</v>
      </c>
      <c r="L789" s="10">
        <f>+H789/SUM(F$27:F789)-1</f>
        <v>4.8381014777750364E-2</v>
      </c>
      <c r="M789">
        <v>6.5389999999999997</v>
      </c>
      <c r="R789">
        <f t="shared" si="240"/>
        <v>2732.5082583900435</v>
      </c>
      <c r="S789">
        <f t="shared" si="241"/>
        <v>2621.8865532119125</v>
      </c>
      <c r="T789" s="5">
        <f t="shared" si="228"/>
        <v>0</v>
      </c>
      <c r="U789" s="6">
        <f>+S789+SUM($D$17:$E$17)-SUM($Q$27:Q789)</f>
        <v>6823.7158163698059</v>
      </c>
      <c r="V789" s="10">
        <f t="shared" si="229"/>
        <v>4.1894366187626986E-3</v>
      </c>
      <c r="W789" s="10">
        <f>+S789/SUM(Q$27:Q789)-1</f>
        <v>9.3286025441371656E-2</v>
      </c>
      <c r="X789">
        <v>3.601</v>
      </c>
      <c r="AC789">
        <f t="shared" si="242"/>
        <v>5239.3743716864601</v>
      </c>
      <c r="AD789">
        <f t="shared" si="243"/>
        <v>5136.49179753925</v>
      </c>
      <c r="AE789" s="5">
        <f t="shared" si="230"/>
        <v>0</v>
      </c>
      <c r="AF789" s="6">
        <f>+AD789+SUM($D$18:$E$18)-SUM($AB$27:AB789)</f>
        <v>12699.552271223458</v>
      </c>
      <c r="AG789" s="10">
        <f t="shared" si="231"/>
        <v>3.2679092414484856E-3</v>
      </c>
      <c r="AH789" s="10">
        <f>+AD789/SUM(AB$27:AB789)-1</f>
        <v>0.18984566872607767</v>
      </c>
      <c r="AI789" s="6">
        <f t="shared" si="232"/>
        <v>0</v>
      </c>
      <c r="AL789" s="6">
        <f t="shared" si="233"/>
        <v>0</v>
      </c>
      <c r="AM789" s="6">
        <f t="shared" si="234"/>
        <v>11047.95875634728</v>
      </c>
      <c r="AN789" s="6">
        <f t="shared" si="235"/>
        <v>10775.576644973251</v>
      </c>
      <c r="AO789" s="5">
        <f t="shared" si="236"/>
        <v>0</v>
      </c>
      <c r="AP789" s="6">
        <f>+AN789+SUM($D$16:$E$18)-SUM($AL$27:AL789)</f>
        <v>27582.506697604822</v>
      </c>
      <c r="AQ789" s="10">
        <f t="shared" si="244"/>
        <v>2.4578887361703661E-3</v>
      </c>
      <c r="AR789" s="10">
        <f>+AN789/SUM(AL$27:AL789)-1</f>
        <v>0.12326676487219945</v>
      </c>
    </row>
    <row r="790" spans="1:44" x14ac:dyDescent="0.25">
      <c r="A790" s="1">
        <v>41325</v>
      </c>
      <c r="B790">
        <v>8.2309999999999999</v>
      </c>
      <c r="G790">
        <f t="shared" si="237"/>
        <v>3084.6957352990685</v>
      </c>
      <c r="H790">
        <f t="shared" si="238"/>
        <v>3025.6529190718816</v>
      </c>
      <c r="I790" s="5">
        <f t="shared" si="227"/>
        <v>0</v>
      </c>
      <c r="J790" s="6">
        <f>+H790+SUM($D$16:$E$16)-SUM($F$27:F790)</f>
        <v>8067.6932348613527</v>
      </c>
      <c r="K790" s="10">
        <f t="shared" si="239"/>
        <v>1.0490599992027949E-3</v>
      </c>
      <c r="L790" s="10">
        <f>+H790/SUM(F$27:F790)-1</f>
        <v>5.1318729609608038E-2</v>
      </c>
      <c r="M790">
        <v>6.5410000000000004</v>
      </c>
      <c r="R790">
        <f t="shared" si="240"/>
        <v>2733.3440156184852</v>
      </c>
      <c r="S790">
        <f t="shared" si="241"/>
        <v>2622.6884759992536</v>
      </c>
      <c r="T790" s="5">
        <f t="shared" si="228"/>
        <v>0</v>
      </c>
      <c r="U790" s="6">
        <f>+S790+SUM($D$17:$E$17)-SUM($Q$27:Q790)</f>
        <v>6824.5177391571469</v>
      </c>
      <c r="V790" s="10">
        <f t="shared" si="229"/>
        <v>1.1751995671005488E-4</v>
      </c>
      <c r="W790" s="10">
        <f>+S790/SUM(Q$27:Q790)-1</f>
        <v>9.3620414805323682E-2</v>
      </c>
      <c r="X790">
        <v>3.5960000000000001</v>
      </c>
      <c r="AC790">
        <f t="shared" si="242"/>
        <v>5232.099483639131</v>
      </c>
      <c r="AD790">
        <f t="shared" si="243"/>
        <v>5129.3597622746856</v>
      </c>
      <c r="AE790" s="5">
        <f t="shared" si="230"/>
        <v>0</v>
      </c>
      <c r="AF790" s="6">
        <f>+AD790+SUM($D$18:$E$18)-SUM($AB$27:AB790)</f>
        <v>12692.420235958894</v>
      </c>
      <c r="AG790" s="10">
        <f t="shared" si="231"/>
        <v>-5.6159737857253145E-4</v>
      </c>
      <c r="AH790" s="10">
        <f>+AD790/SUM(AB$27:AB790)-1</f>
        <v>0.18819356421521127</v>
      </c>
      <c r="AI790" s="6">
        <f t="shared" si="232"/>
        <v>0</v>
      </c>
      <c r="AL790" s="6">
        <f t="shared" si="233"/>
        <v>0</v>
      </c>
      <c r="AM790" s="6">
        <f t="shared" si="234"/>
        <v>11050.139234556686</v>
      </c>
      <c r="AN790" s="6">
        <f t="shared" si="235"/>
        <v>10777.70115734582</v>
      </c>
      <c r="AO790" s="5">
        <f t="shared" si="236"/>
        <v>0</v>
      </c>
      <c r="AP790" s="6">
        <f>+AN790+SUM($D$16:$E$18)-SUM($AL$27:AL790)</f>
        <v>27584.631209977397</v>
      </c>
      <c r="AQ790" s="10">
        <f t="shared" si="244"/>
        <v>7.7023904892614681E-5</v>
      </c>
      <c r="AR790" s="10">
        <f>+AN790/SUM(AL$27:AL790)-1</f>
        <v>0.12348822811433413</v>
      </c>
    </row>
    <row r="791" spans="1:44" x14ac:dyDescent="0.25">
      <c r="A791" s="1">
        <v>41326</v>
      </c>
      <c r="B791">
        <v>8.2029999999999994</v>
      </c>
      <c r="G791">
        <f t="shared" si="237"/>
        <v>3074.2022982211465</v>
      </c>
      <c r="H791">
        <f t="shared" si="238"/>
        <v>3015.3603322982194</v>
      </c>
      <c r="I791" s="5">
        <f t="shared" si="227"/>
        <v>0</v>
      </c>
      <c r="J791" s="6">
        <f>+H791+SUM($D$16:$E$16)-SUM($F$27:F791)</f>
        <v>8057.4006480876915</v>
      </c>
      <c r="K791" s="10">
        <f t="shared" si="239"/>
        <v>-1.2757781529404433E-3</v>
      </c>
      <c r="L791" s="10">
        <f>+H791/SUM(F$27:F791)-1</f>
        <v>4.7742381118650812E-2</v>
      </c>
      <c r="M791">
        <v>6.4370000000000003</v>
      </c>
      <c r="R791">
        <f t="shared" si="240"/>
        <v>2689.8846397395182</v>
      </c>
      <c r="S791">
        <f t="shared" si="241"/>
        <v>2580.9884910575133</v>
      </c>
      <c r="T791" s="5">
        <f t="shared" si="228"/>
        <v>0</v>
      </c>
      <c r="U791" s="6">
        <f>+S791+SUM($D$17:$E$17)-SUM($Q$27:Q791)</f>
        <v>6782.8177542154062</v>
      </c>
      <c r="V791" s="10">
        <f t="shared" si="229"/>
        <v>-6.1103196644178848E-3</v>
      </c>
      <c r="W791" s="10">
        <f>+S791/SUM(Q$27:Q791)-1</f>
        <v>7.6232167879814794E-2</v>
      </c>
      <c r="X791">
        <v>3.6030000000000002</v>
      </c>
      <c r="AC791">
        <f t="shared" si="242"/>
        <v>5242.2843269053928</v>
      </c>
      <c r="AD791">
        <f t="shared" si="243"/>
        <v>5139.3446116450759</v>
      </c>
      <c r="AE791" s="5">
        <f t="shared" si="230"/>
        <v>0</v>
      </c>
      <c r="AF791" s="6">
        <f>+AD791+SUM($D$18:$E$18)-SUM($AB$27:AB791)</f>
        <v>12702.405085329285</v>
      </c>
      <c r="AG791" s="10">
        <f t="shared" si="231"/>
        <v>7.8667812637522871E-4</v>
      </c>
      <c r="AH791" s="10">
        <f>+AD791/SUM(AB$27:AB791)-1</f>
        <v>0.19050651053042444</v>
      </c>
      <c r="AI791" s="6">
        <f t="shared" si="232"/>
        <v>0</v>
      </c>
      <c r="AL791" s="6">
        <f t="shared" si="233"/>
        <v>0</v>
      </c>
      <c r="AM791" s="6">
        <f t="shared" si="234"/>
        <v>11006.371264866058</v>
      </c>
      <c r="AN791" s="6">
        <f t="shared" si="235"/>
        <v>10735.693435000809</v>
      </c>
      <c r="AO791" s="5">
        <f t="shared" si="236"/>
        <v>0</v>
      </c>
      <c r="AP791" s="6">
        <f>+AN791+SUM($D$16:$E$18)-SUM($AL$27:AL791)</f>
        <v>27542.623487632383</v>
      </c>
      <c r="AQ791" s="10">
        <f t="shared" si="244"/>
        <v>-1.5228669190915367E-3</v>
      </c>
      <c r="AR791" s="10">
        <f>+AN791/SUM(AL$27:AL791)-1</f>
        <v>0.11910926261366717</v>
      </c>
    </row>
    <row r="792" spans="1:44" x14ac:dyDescent="0.25">
      <c r="A792" s="1">
        <v>41327</v>
      </c>
      <c r="B792">
        <v>8.2379999999999995</v>
      </c>
      <c r="G792">
        <f t="shared" si="237"/>
        <v>3087.3190945685492</v>
      </c>
      <c r="H792">
        <f t="shared" si="238"/>
        <v>3028.2260657652973</v>
      </c>
      <c r="I792" s="5">
        <f t="shared" si="227"/>
        <v>0</v>
      </c>
      <c r="J792" s="6">
        <f>+H792+SUM($D$16:$E$16)-SUM($F$27:F792)</f>
        <v>8070.2663815547685</v>
      </c>
      <c r="K792" s="10">
        <f t="shared" si="239"/>
        <v>1.5967598024471119E-3</v>
      </c>
      <c r="L792" s="10">
        <f>+H792/SUM(F$27:F792)-1</f>
        <v>5.2212816732347456E-2</v>
      </c>
      <c r="M792">
        <v>6.4939999999999998</v>
      </c>
      <c r="R792">
        <f t="shared" si="240"/>
        <v>2713.7037207501053</v>
      </c>
      <c r="S792">
        <f t="shared" si="241"/>
        <v>2603.8432904967358</v>
      </c>
      <c r="T792" s="5">
        <f t="shared" si="228"/>
        <v>0</v>
      </c>
      <c r="U792" s="6">
        <f>+S792+SUM($D$17:$E$17)-SUM($Q$27:Q792)</f>
        <v>6805.6725536546292</v>
      </c>
      <c r="V792" s="10">
        <f t="shared" si="229"/>
        <v>3.3695140083955799E-3</v>
      </c>
      <c r="W792" s="10">
        <f>+S792/SUM(Q$27:Q792)-1</f>
        <v>8.5762264752449191E-2</v>
      </c>
      <c r="X792">
        <v>3.641</v>
      </c>
      <c r="AC792">
        <f t="shared" si="242"/>
        <v>5297.5734760650939</v>
      </c>
      <c r="AD792">
        <f t="shared" si="243"/>
        <v>5193.5480796557649</v>
      </c>
      <c r="AE792" s="5">
        <f t="shared" si="230"/>
        <v>0</v>
      </c>
      <c r="AF792" s="6">
        <f>+AD792+SUM($D$18:$E$18)-SUM($AB$27:AB792)</f>
        <v>12756.608553339973</v>
      </c>
      <c r="AG792" s="10">
        <f t="shared" si="231"/>
        <v>4.2671815019732495E-3</v>
      </c>
      <c r="AH792" s="10">
        <f>+AD792/SUM(AB$27:AB792)-1</f>
        <v>0.20306250481301014</v>
      </c>
      <c r="AI792" s="6">
        <f t="shared" si="232"/>
        <v>0</v>
      </c>
      <c r="AL792" s="6">
        <f t="shared" si="233"/>
        <v>0</v>
      </c>
      <c r="AM792" s="6">
        <f t="shared" si="234"/>
        <v>11098.596291383748</v>
      </c>
      <c r="AN792" s="6">
        <f t="shared" si="235"/>
        <v>10825.617435917797</v>
      </c>
      <c r="AO792" s="5">
        <f t="shared" si="236"/>
        <v>0</v>
      </c>
      <c r="AP792" s="6">
        <f>+AN792+SUM($D$16:$E$18)-SUM($AL$27:AL792)</f>
        <v>27632.547488549371</v>
      </c>
      <c r="AQ792" s="10">
        <f t="shared" si="244"/>
        <v>3.2649032492262364E-3</v>
      </c>
      <c r="AR792" s="10">
        <f>+AN792/SUM(AL$27:AL792)-1</f>
        <v>0.12848311284204539</v>
      </c>
    </row>
    <row r="793" spans="1:44" x14ac:dyDescent="0.25">
      <c r="A793" s="1">
        <v>41330</v>
      </c>
      <c r="B793">
        <v>8.2159999999999993</v>
      </c>
      <c r="G793">
        <f t="shared" si="237"/>
        <v>3079.0742511501821</v>
      </c>
      <c r="H793">
        <f t="shared" si="238"/>
        <v>3020.1390333002769</v>
      </c>
      <c r="I793" s="5">
        <f t="shared" si="227"/>
        <v>0</v>
      </c>
      <c r="J793" s="6">
        <f>+H793+SUM($D$16:$E$16)-SUM($F$27:F793)</f>
        <v>8062.179349089748</v>
      </c>
      <c r="K793" s="10">
        <f t="shared" si="239"/>
        <v>-1.0020775130179516E-3</v>
      </c>
      <c r="L793" s="10">
        <f>+H793/SUM(F$27:F793)-1</f>
        <v>4.9402828632309603E-2</v>
      </c>
      <c r="M793">
        <v>6.516</v>
      </c>
      <c r="R793">
        <f t="shared" si="240"/>
        <v>2722.8970502629636</v>
      </c>
      <c r="S793">
        <f t="shared" si="241"/>
        <v>2612.6644411574885</v>
      </c>
      <c r="T793" s="5">
        <f t="shared" si="228"/>
        <v>0</v>
      </c>
      <c r="U793" s="6">
        <f>+S793+SUM($D$17:$E$17)-SUM($Q$27:Q793)</f>
        <v>6814.4937043153823</v>
      </c>
      <c r="V793" s="10">
        <f t="shared" si="229"/>
        <v>1.2961467939001103E-3</v>
      </c>
      <c r="W793" s="10">
        <f>+S793/SUM(Q$27:Q793)-1</f>
        <v>8.9440547755922362E-2</v>
      </c>
      <c r="X793">
        <v>3.6110000000000002</v>
      </c>
      <c r="AC793">
        <f t="shared" si="242"/>
        <v>5253.9241477811192</v>
      </c>
      <c r="AD793">
        <f t="shared" si="243"/>
        <v>5150.7558680683796</v>
      </c>
      <c r="AE793" s="5">
        <f t="shared" si="230"/>
        <v>0</v>
      </c>
      <c r="AF793" s="6">
        <f>+AD793+SUM($D$18:$E$18)-SUM($AB$27:AB793)</f>
        <v>12713.816341752588</v>
      </c>
      <c r="AG793" s="10">
        <f t="shared" si="231"/>
        <v>-3.354513184946839E-3</v>
      </c>
      <c r="AH793" s="10">
        <f>+AD793/SUM(AB$27:AB793)-1</f>
        <v>0.19314987774781112</v>
      </c>
      <c r="AI793" s="6">
        <f t="shared" si="232"/>
        <v>0</v>
      </c>
      <c r="AL793" s="6">
        <f t="shared" si="233"/>
        <v>0</v>
      </c>
      <c r="AM793" s="6">
        <f t="shared" si="234"/>
        <v>11055.895449194264</v>
      </c>
      <c r="AN793" s="6">
        <f t="shared" si="235"/>
        <v>10783.559342526145</v>
      </c>
      <c r="AO793" s="5">
        <f t="shared" si="236"/>
        <v>0</v>
      </c>
      <c r="AP793" s="6">
        <f>+AN793+SUM($D$16:$E$18)-SUM($AL$27:AL793)</f>
        <v>27590.489395157721</v>
      </c>
      <c r="AQ793" s="10">
        <f t="shared" si="244"/>
        <v>-1.5220490766939543E-3</v>
      </c>
      <c r="AR793" s="10">
        <f>+AN793/SUM(AL$27:AL793)-1</f>
        <v>0.12409889656692163</v>
      </c>
    </row>
    <row r="794" spans="1:44" x14ac:dyDescent="0.25">
      <c r="A794" s="1">
        <v>41331</v>
      </c>
      <c r="B794">
        <v>8.2129999999999992</v>
      </c>
      <c r="G794">
        <f t="shared" si="237"/>
        <v>3077.9499543204047</v>
      </c>
      <c r="H794">
        <f t="shared" si="238"/>
        <v>3019.036256145956</v>
      </c>
      <c r="I794" s="5">
        <f t="shared" si="227"/>
        <v>0</v>
      </c>
      <c r="J794" s="6">
        <f>+H794+SUM($D$16:$E$16)-SUM($F$27:F794)</f>
        <v>8061.0765719354267</v>
      </c>
      <c r="K794" s="10">
        <f t="shared" si="239"/>
        <v>-1.3678400176575511E-4</v>
      </c>
      <c r="L794" s="10">
        <f>+H794/SUM(F$27:F794)-1</f>
        <v>4.9019648436849916E-2</v>
      </c>
      <c r="M794">
        <v>6.4160000000000004</v>
      </c>
      <c r="R794">
        <f t="shared" si="240"/>
        <v>2681.1091888408801</v>
      </c>
      <c r="S794">
        <f t="shared" si="241"/>
        <v>2572.5683017904307</v>
      </c>
      <c r="T794" s="5">
        <f t="shared" si="228"/>
        <v>0</v>
      </c>
      <c r="U794" s="6">
        <f>+S794+SUM($D$17:$E$17)-SUM($Q$27:Q794)</f>
        <v>6774.3975649483236</v>
      </c>
      <c r="V794" s="10">
        <f t="shared" si="229"/>
        <v>-5.8839498731456663E-3</v>
      </c>
      <c r="W794" s="10">
        <f>+S794/SUM(Q$27:Q794)-1</f>
        <v>7.2721079558317747E-2</v>
      </c>
      <c r="X794">
        <v>3.633</v>
      </c>
      <c r="AC794">
        <f t="shared" si="242"/>
        <v>5285.9336551893666</v>
      </c>
      <c r="AD794">
        <f t="shared" si="243"/>
        <v>5182.1368232324621</v>
      </c>
      <c r="AE794" s="5">
        <f t="shared" si="230"/>
        <v>0</v>
      </c>
      <c r="AF794" s="6">
        <f>+AD794+SUM($D$18:$E$18)-SUM($AB$27:AB794)</f>
        <v>12745.197296916669</v>
      </c>
      <c r="AG794" s="10">
        <f t="shared" si="231"/>
        <v>2.4682561333708719E-3</v>
      </c>
      <c r="AH794" s="10">
        <f>+AD794/SUM(AB$27:AB794)-1</f>
        <v>0.20041913759562369</v>
      </c>
      <c r="AI794" s="6">
        <f t="shared" si="232"/>
        <v>0</v>
      </c>
      <c r="AL794" s="6">
        <f t="shared" si="233"/>
        <v>0</v>
      </c>
      <c r="AM794" s="6">
        <f t="shared" si="234"/>
        <v>11044.992798350651</v>
      </c>
      <c r="AN794" s="6">
        <f t="shared" si="235"/>
        <v>10773.741381168849</v>
      </c>
      <c r="AO794" s="5">
        <f t="shared" si="236"/>
        <v>0</v>
      </c>
      <c r="AP794" s="6">
        <f>+AN794+SUM($D$16:$E$18)-SUM($AL$27:AL794)</f>
        <v>27580.67143380042</v>
      </c>
      <c r="AQ794" s="10">
        <f t="shared" si="244"/>
        <v>-3.5584585748682507E-4</v>
      </c>
      <c r="AR794" s="10">
        <f>+AN794/SUM(AL$27:AL794)-1</f>
        <v>0.12307545345526294</v>
      </c>
    </row>
    <row r="795" spans="1:44" x14ac:dyDescent="0.25">
      <c r="A795" s="1">
        <v>41332</v>
      </c>
      <c r="B795">
        <v>8.218</v>
      </c>
      <c r="G795">
        <f t="shared" si="237"/>
        <v>3079.8237823700338</v>
      </c>
      <c r="H795">
        <f t="shared" si="238"/>
        <v>3020.8742180698246</v>
      </c>
      <c r="I795" s="5">
        <f t="shared" si="227"/>
        <v>0</v>
      </c>
      <c r="J795" s="6">
        <f>+H795+SUM($D$16:$E$16)-SUM($F$27:F795)</f>
        <v>8062.9145338592962</v>
      </c>
      <c r="K795" s="10">
        <f t="shared" si="239"/>
        <v>2.2800452364735158E-4</v>
      </c>
      <c r="L795" s="10">
        <f>+H795/SUM(F$27:F795)-1</f>
        <v>4.9658282095949469E-2</v>
      </c>
      <c r="M795">
        <v>6.476</v>
      </c>
      <c r="R795">
        <f t="shared" si="240"/>
        <v>2706.1819056941299</v>
      </c>
      <c r="S795">
        <f t="shared" si="241"/>
        <v>2596.6259854106652</v>
      </c>
      <c r="T795" s="5">
        <f t="shared" si="228"/>
        <v>0</v>
      </c>
      <c r="U795" s="6">
        <f>+S795+SUM($D$17:$E$17)-SUM($Q$27:Q795)</f>
        <v>6798.4552485685581</v>
      </c>
      <c r="V795" s="10">
        <f t="shared" si="229"/>
        <v>3.5512653914366865E-3</v>
      </c>
      <c r="W795" s="10">
        <f>+S795/SUM(Q$27:Q795)-1</f>
        <v>8.2752760476880294E-2</v>
      </c>
      <c r="X795">
        <v>3.6469999999999998</v>
      </c>
      <c r="AC795">
        <f t="shared" si="242"/>
        <v>5306.3033417218885</v>
      </c>
      <c r="AD795">
        <f t="shared" si="243"/>
        <v>5202.1065219732427</v>
      </c>
      <c r="AE795" s="5">
        <f t="shared" si="230"/>
        <v>0</v>
      </c>
      <c r="AF795" s="6">
        <f>+AD795+SUM($D$18:$E$18)-SUM($AB$27:AB795)</f>
        <v>12765.16699565745</v>
      </c>
      <c r="AG795" s="10">
        <f t="shared" si="231"/>
        <v>1.5668410833946655E-3</v>
      </c>
      <c r="AH795" s="10">
        <f>+AD795/SUM(AB$27:AB795)-1</f>
        <v>0.20504503022605003</v>
      </c>
      <c r="AI795" s="6">
        <f t="shared" si="232"/>
        <v>0</v>
      </c>
      <c r="AL795" s="6">
        <f t="shared" si="233"/>
        <v>0</v>
      </c>
      <c r="AM795" s="6">
        <f t="shared" si="234"/>
        <v>11092.309029786053</v>
      </c>
      <c r="AN795" s="6">
        <f t="shared" si="235"/>
        <v>10819.606725453732</v>
      </c>
      <c r="AO795" s="5">
        <f t="shared" si="236"/>
        <v>0</v>
      </c>
      <c r="AP795" s="6">
        <f>+AN795+SUM($D$16:$E$18)-SUM($AL$27:AL795)</f>
        <v>27626.536778085308</v>
      </c>
      <c r="AQ795" s="10">
        <f t="shared" si="244"/>
        <v>1.6629524192321998E-3</v>
      </c>
      <c r="AR795" s="10">
        <f>+AN795/SUM(AL$27:AL795)-1</f>
        <v>0.12785654486150921</v>
      </c>
    </row>
    <row r="796" spans="1:44" x14ac:dyDescent="0.25">
      <c r="A796" s="1">
        <v>41333</v>
      </c>
      <c r="B796">
        <v>8.2989999999999995</v>
      </c>
      <c r="G796">
        <f t="shared" si="237"/>
        <v>3110.1797967740217</v>
      </c>
      <c r="H796">
        <f t="shared" si="238"/>
        <v>3050.6492012364897</v>
      </c>
      <c r="I796" s="5">
        <f t="shared" ref="I796:I859" si="245">+C796*(MAX($A:$A)-$A796)</f>
        <v>0</v>
      </c>
      <c r="J796" s="6">
        <f>+H796+SUM($D$16:$E$16)-SUM($F$27:F796)</f>
        <v>8092.6895170259622</v>
      </c>
      <c r="K796" s="10">
        <f t="shared" si="239"/>
        <v>3.6928313008439684E-3</v>
      </c>
      <c r="L796" s="10">
        <f>+H796/SUM(F$27:F796)-1</f>
        <v>6.0004147373361461E-2</v>
      </c>
      <c r="M796">
        <v>6.524</v>
      </c>
      <c r="R796">
        <f t="shared" si="240"/>
        <v>2726.2400791767304</v>
      </c>
      <c r="S796">
        <f t="shared" si="241"/>
        <v>2615.872132306853</v>
      </c>
      <c r="T796" s="5">
        <f t="shared" ref="T796:T859" si="246">+N796*(MAX($A:$A)-$A796)</f>
        <v>0</v>
      </c>
      <c r="U796" s="6">
        <f>+S796+SUM($D$17:$E$17)-SUM($Q$27:Q796)</f>
        <v>6817.7013954647464</v>
      </c>
      <c r="V796" s="10">
        <f t="shared" ref="V796:V859" si="247">+U796/U795-1</f>
        <v>2.8309588270425401E-3</v>
      </c>
      <c r="W796" s="10">
        <f>+S796/SUM(Q$27:Q796)-1</f>
        <v>9.0778105211730686E-2</v>
      </c>
      <c r="X796">
        <v>3.67</v>
      </c>
      <c r="AC796">
        <f t="shared" si="242"/>
        <v>5339.7678267396032</v>
      </c>
      <c r="AD796">
        <f t="shared" si="243"/>
        <v>5234.9138841902395</v>
      </c>
      <c r="AE796" s="5">
        <f t="shared" ref="AE796:AE859" si="248">+Y796*(MAX($A:$A)-$A796)</f>
        <v>0</v>
      </c>
      <c r="AF796" s="6">
        <f>+AD796+SUM($D$18:$E$18)-SUM($AB$27:AB796)</f>
        <v>12797.974357874447</v>
      </c>
      <c r="AG796" s="10">
        <f t="shared" ref="AG796:AG859" si="249">+AF796/AF795-1</f>
        <v>2.5700691756056493E-3</v>
      </c>
      <c r="AH796" s="10">
        <f>+AD796/SUM(AB$27:AB796)-1</f>
        <v>0.21264471097603632</v>
      </c>
      <c r="AI796" s="6">
        <f t="shared" ref="AI796:AI859" si="250">+C796+N796+Y796</f>
        <v>0</v>
      </c>
      <c r="AL796" s="6">
        <f t="shared" ref="AL796:AL859" si="251">+F796+Q796+AB796</f>
        <v>0</v>
      </c>
      <c r="AM796" s="6">
        <f t="shared" ref="AM796:AM859" si="252">+G796+R796+AC796</f>
        <v>11176.187702690357</v>
      </c>
      <c r="AN796" s="6">
        <f t="shared" ref="AN796:AN859" si="253">+H796+S796+AD796</f>
        <v>10901.435217733582</v>
      </c>
      <c r="AO796" s="5">
        <f t="shared" ref="AO796:AO859" si="254">+AI796*(MAX($A:$A)-$A796)</f>
        <v>0</v>
      </c>
      <c r="AP796" s="6">
        <f>+AN796+SUM($D$16:$E$18)-SUM($AL$27:AL796)</f>
        <v>27708.365270365157</v>
      </c>
      <c r="AQ796" s="10">
        <f t="shared" si="244"/>
        <v>2.9619525942448099E-3</v>
      </c>
      <c r="AR796" s="10">
        <f>+AN796/SUM(AL$27:AL796)-1</f>
        <v>0.13638650375149908</v>
      </c>
    </row>
    <row r="797" spans="1:44" x14ac:dyDescent="0.25">
      <c r="A797" s="1">
        <v>41334</v>
      </c>
      <c r="B797">
        <v>8.34</v>
      </c>
      <c r="G797">
        <f t="shared" ref="G797:G860" si="255">+(B797/B796*G796)+F797</f>
        <v>3125.5451867809788</v>
      </c>
      <c r="H797">
        <f t="shared" ref="H797:H860" si="256">+($B797/$B796*H796)+F797</f>
        <v>3065.7204890122093</v>
      </c>
      <c r="I797" s="5">
        <f t="shared" si="245"/>
        <v>0</v>
      </c>
      <c r="J797" s="6">
        <f>+H797+SUM($D$16:$E$16)-SUM($F$27:F797)</f>
        <v>8107.76080480168</v>
      </c>
      <c r="K797" s="10">
        <f t="shared" ref="K797:K860" si="257">+J797/J796-1</f>
        <v>1.862333621475365E-3</v>
      </c>
      <c r="L797" s="10">
        <f>+H797/SUM(F$27:F797)-1</f>
        <v>6.5240943377977478E-2</v>
      </c>
      <c r="M797">
        <v>6.5149999999999997</v>
      </c>
      <c r="R797">
        <f t="shared" ref="R797:R860" si="258">+($M797/$M796*R796)+N797</f>
        <v>2722.4791716487425</v>
      </c>
      <c r="S797">
        <f t="shared" ref="S797:S860" si="259">+($M797/$M796*S796)+Q797</f>
        <v>2612.2634797638175</v>
      </c>
      <c r="T797" s="5">
        <f t="shared" si="246"/>
        <v>0</v>
      </c>
      <c r="U797" s="6">
        <f>+S797+SUM($D$17:$E$17)-SUM($Q$27:Q797)</f>
        <v>6814.0927429217099</v>
      </c>
      <c r="V797" s="10">
        <f t="shared" si="247"/>
        <v>-5.2930633562753293E-4</v>
      </c>
      <c r="W797" s="10">
        <f>+S797/SUM(Q$27:Q797)-1</f>
        <v>8.9273353073946016E-2</v>
      </c>
      <c r="X797">
        <v>3.6920000000000002</v>
      </c>
      <c r="AC797">
        <f t="shared" ref="AC797:AC860" si="260">+(X797/X796*AC796)+AB797</f>
        <v>5371.7773341478514</v>
      </c>
      <c r="AD797">
        <f t="shared" ref="AD797:AD860" si="261">+($X797/$X796*AD796)+AB797</f>
        <v>5266.2948393543229</v>
      </c>
      <c r="AE797" s="5">
        <f t="shared" si="248"/>
        <v>0</v>
      </c>
      <c r="AF797" s="6">
        <f>+AD797+SUM($D$18:$E$18)-SUM($AB$27:AB797)</f>
        <v>12829.355313038532</v>
      </c>
      <c r="AG797" s="10">
        <f t="shared" si="249"/>
        <v>2.4520251632458301E-3</v>
      </c>
      <c r="AH797" s="10">
        <f>+AD797/SUM(AB$27:AB797)-1</f>
        <v>0.21991397082384911</v>
      </c>
      <c r="AI797" s="6">
        <f t="shared" si="250"/>
        <v>0</v>
      </c>
      <c r="AL797" s="6">
        <f t="shared" si="251"/>
        <v>0</v>
      </c>
      <c r="AM797" s="6">
        <f t="shared" si="252"/>
        <v>11219.801692577574</v>
      </c>
      <c r="AN797" s="6">
        <f t="shared" si="253"/>
        <v>10944.27880813035</v>
      </c>
      <c r="AO797" s="5">
        <f t="shared" si="254"/>
        <v>0</v>
      </c>
      <c r="AP797" s="6">
        <f>+AN797+SUM($D$16:$E$18)-SUM($AL$27:AL797)</f>
        <v>27751.208860761926</v>
      </c>
      <c r="AQ797" s="10">
        <f t="shared" ref="AQ797:AQ860" si="262">+AP797/AP796-1</f>
        <v>1.5462330591762274E-3</v>
      </c>
      <c r="AR797" s="10">
        <f>+AN797/SUM(AL$27:AL797)-1</f>
        <v>0.14085260174013303</v>
      </c>
    </row>
    <row r="798" spans="1:44" x14ac:dyDescent="0.25">
      <c r="A798" s="1">
        <v>41337</v>
      </c>
      <c r="B798">
        <v>8.24</v>
      </c>
      <c r="G798">
        <f t="shared" si="255"/>
        <v>3088.0686257884013</v>
      </c>
      <c r="H798">
        <f t="shared" si="256"/>
        <v>3028.961250534845</v>
      </c>
      <c r="I798" s="5">
        <f t="shared" si="245"/>
        <v>0</v>
      </c>
      <c r="J798" s="6">
        <f>+H798+SUM($D$16:$E$16)-SUM($F$27:F798)</f>
        <v>8071.0015663243166</v>
      </c>
      <c r="K798" s="10">
        <f t="shared" si="257"/>
        <v>-4.5338336147747738E-3</v>
      </c>
      <c r="L798" s="10">
        <f>+H798/SUM(F$27:F798)-1</f>
        <v>5.2468270195987321E-2</v>
      </c>
      <c r="M798">
        <v>6.51</v>
      </c>
      <c r="R798">
        <f t="shared" si="258"/>
        <v>2720.3897785776385</v>
      </c>
      <c r="S798">
        <f t="shared" si="259"/>
        <v>2610.2586727954645</v>
      </c>
      <c r="T798" s="5">
        <f t="shared" si="246"/>
        <v>0</v>
      </c>
      <c r="U798" s="6">
        <f>+S798+SUM($D$17:$E$17)-SUM($Q$27:Q798)</f>
        <v>6812.0879359533574</v>
      </c>
      <c r="V798" s="10">
        <f t="shared" si="247"/>
        <v>-2.9421480510893883E-4</v>
      </c>
      <c r="W798" s="10">
        <f>+S798/SUM(Q$27:Q798)-1</f>
        <v>8.8437379664065841E-2</v>
      </c>
      <c r="X798">
        <v>3.7090000000000001</v>
      </c>
      <c r="AC798">
        <f t="shared" si="260"/>
        <v>5396.5119535087706</v>
      </c>
      <c r="AD798">
        <f t="shared" si="261"/>
        <v>5290.5437592538419</v>
      </c>
      <c r="AE798" s="5">
        <f t="shared" si="248"/>
        <v>0</v>
      </c>
      <c r="AF798" s="6">
        <f>+AD798+SUM($D$18:$E$18)-SUM($AB$27:AB798)</f>
        <v>12853.604232938053</v>
      </c>
      <c r="AG798" s="10">
        <f t="shared" si="249"/>
        <v>1.890112114587339E-3</v>
      </c>
      <c r="AH798" s="10">
        <f>+AD798/SUM(AB$27:AB798)-1</f>
        <v>0.22553112616079529</v>
      </c>
      <c r="AI798" s="6">
        <f t="shared" si="250"/>
        <v>0</v>
      </c>
      <c r="AL798" s="6">
        <f t="shared" si="251"/>
        <v>0</v>
      </c>
      <c r="AM798" s="6">
        <f t="shared" si="252"/>
        <v>11204.97035787481</v>
      </c>
      <c r="AN798" s="6">
        <f t="shared" si="253"/>
        <v>10929.763682584151</v>
      </c>
      <c r="AO798" s="5">
        <f t="shared" si="254"/>
        <v>0</v>
      </c>
      <c r="AP798" s="6">
        <f>+AN798+SUM($D$16:$E$18)-SUM($AL$27:AL798)</f>
        <v>27736.693735215722</v>
      </c>
      <c r="AQ798" s="10">
        <f t="shared" si="262"/>
        <v>-5.2304480208531512E-4</v>
      </c>
      <c r="AR798" s="10">
        <f>+AN798/SUM(AL$27:AL798)-1</f>
        <v>0.13933951722956084</v>
      </c>
    </row>
    <row r="799" spans="1:44" x14ac:dyDescent="0.25">
      <c r="A799" s="1">
        <v>41338</v>
      </c>
      <c r="B799">
        <v>8.2899999999999991</v>
      </c>
      <c r="G799">
        <f t="shared" si="255"/>
        <v>3106.8069062846898</v>
      </c>
      <c r="H799">
        <f t="shared" si="256"/>
        <v>3047.3408697735272</v>
      </c>
      <c r="I799" s="5">
        <f t="shared" si="245"/>
        <v>0</v>
      </c>
      <c r="J799" s="6">
        <f>+H799+SUM($D$16:$E$16)-SUM($F$27:F799)</f>
        <v>8089.3811855629983</v>
      </c>
      <c r="K799" s="10">
        <f t="shared" si="257"/>
        <v>2.2772414411824649E-3</v>
      </c>
      <c r="L799" s="10">
        <f>+H799/SUM(F$27:F799)-1</f>
        <v>5.88546067869824E-2</v>
      </c>
      <c r="M799">
        <v>6.6130000000000004</v>
      </c>
      <c r="R799">
        <f t="shared" si="258"/>
        <v>2763.4312758423853</v>
      </c>
      <c r="S799">
        <f t="shared" si="259"/>
        <v>2651.5576963435346</v>
      </c>
      <c r="T799" s="5">
        <f t="shared" si="246"/>
        <v>0</v>
      </c>
      <c r="U799" s="6">
        <f>+S799+SUM($D$17:$E$17)-SUM($Q$27:Q799)</f>
        <v>6853.3869595014276</v>
      </c>
      <c r="V799" s="10">
        <f t="shared" si="247"/>
        <v>6.0626086944794988E-3</v>
      </c>
      <c r="W799" s="10">
        <f>+S799/SUM(Q$27:Q799)-1</f>
        <v>0.10565843190759883</v>
      </c>
      <c r="X799">
        <v>3.734</v>
      </c>
      <c r="AC799">
        <f t="shared" si="260"/>
        <v>5432.8863937454162</v>
      </c>
      <c r="AD799">
        <f t="shared" si="261"/>
        <v>5326.2039355766638</v>
      </c>
      <c r="AE799" s="5">
        <f t="shared" si="248"/>
        <v>0</v>
      </c>
      <c r="AF799" s="6">
        <f>+AD799+SUM($D$18:$E$18)-SUM($AB$27:AB799)</f>
        <v>12889.264409260873</v>
      </c>
      <c r="AG799" s="10">
        <f t="shared" si="249"/>
        <v>2.7743328389899791E-3</v>
      </c>
      <c r="AH799" s="10">
        <f>+AD799/SUM(AB$27:AB799)-1</f>
        <v>0.23379164871512792</v>
      </c>
      <c r="AI799" s="6">
        <f t="shared" si="250"/>
        <v>0</v>
      </c>
      <c r="AL799" s="6">
        <f t="shared" si="251"/>
        <v>0</v>
      </c>
      <c r="AM799" s="6">
        <f t="shared" si="252"/>
        <v>11303.124575872491</v>
      </c>
      <c r="AN799" s="6">
        <f t="shared" si="253"/>
        <v>11025.102501693726</v>
      </c>
      <c r="AO799" s="5">
        <f t="shared" si="254"/>
        <v>0</v>
      </c>
      <c r="AP799" s="6">
        <f>+AN799+SUM($D$16:$E$18)-SUM($AL$27:AL799)</f>
        <v>27832.032554325302</v>
      </c>
      <c r="AQ799" s="10">
        <f t="shared" si="262"/>
        <v>3.4372813147709458E-3</v>
      </c>
      <c r="AR799" s="10">
        <f>+AN799/SUM(AL$27:AL799)-1</f>
        <v>0.1492778184858472</v>
      </c>
    </row>
    <row r="800" spans="1:44" x14ac:dyDescent="0.25">
      <c r="A800" s="1">
        <v>41339</v>
      </c>
      <c r="B800">
        <v>8.3800000000000008</v>
      </c>
      <c r="G800">
        <f t="shared" si="255"/>
        <v>3140.5358111780106</v>
      </c>
      <c r="H800">
        <f t="shared" si="256"/>
        <v>3080.4241844031562</v>
      </c>
      <c r="I800" s="5">
        <f t="shared" si="245"/>
        <v>0</v>
      </c>
      <c r="J800" s="6">
        <f>+H800+SUM($D$16:$E$16)-SUM($F$27:F800)</f>
        <v>8122.4645001926283</v>
      </c>
      <c r="K800" s="10">
        <f t="shared" si="257"/>
        <v>4.0897213112758291E-3</v>
      </c>
      <c r="L800" s="10">
        <f>+H800/SUM(F$27:F800)-1</f>
        <v>7.0350012650773897E-2</v>
      </c>
      <c r="M800">
        <v>6.6040000000000001</v>
      </c>
      <c r="R800">
        <f t="shared" si="258"/>
        <v>2759.6703683143974</v>
      </c>
      <c r="S800">
        <f t="shared" si="259"/>
        <v>2647.9490438004991</v>
      </c>
      <c r="T800" s="5">
        <f t="shared" si="246"/>
        <v>0</v>
      </c>
      <c r="U800" s="6">
        <f>+S800+SUM($D$17:$E$17)-SUM($Q$27:Q800)</f>
        <v>6849.7783069583929</v>
      </c>
      <c r="V800" s="10">
        <f t="shared" si="247"/>
        <v>-5.2655023922609789E-4</v>
      </c>
      <c r="W800" s="10">
        <f>+S800/SUM(Q$27:Q800)-1</f>
        <v>0.10415367976981438</v>
      </c>
      <c r="X800">
        <v>3.738</v>
      </c>
      <c r="AC800">
        <f t="shared" si="260"/>
        <v>5438.7063041832798</v>
      </c>
      <c r="AD800">
        <f t="shared" si="261"/>
        <v>5331.9095637883156</v>
      </c>
      <c r="AE800" s="5">
        <f t="shared" si="248"/>
        <v>0</v>
      </c>
      <c r="AF800" s="6">
        <f>+AD800+SUM($D$18:$E$18)-SUM($AB$27:AB800)</f>
        <v>12894.970037472523</v>
      </c>
      <c r="AG800" s="10">
        <f t="shared" si="249"/>
        <v>4.4266515376545357E-4</v>
      </c>
      <c r="AH800" s="10">
        <f>+AD800/SUM(AB$27:AB800)-1</f>
        <v>0.23511333232382126</v>
      </c>
      <c r="AI800" s="6">
        <f t="shared" si="250"/>
        <v>0</v>
      </c>
      <c r="AL800" s="6">
        <f t="shared" si="251"/>
        <v>0</v>
      </c>
      <c r="AM800" s="6">
        <f t="shared" si="252"/>
        <v>11338.912483675689</v>
      </c>
      <c r="AN800" s="6">
        <f t="shared" si="253"/>
        <v>11060.282791991971</v>
      </c>
      <c r="AO800" s="5">
        <f t="shared" si="254"/>
        <v>0</v>
      </c>
      <c r="AP800" s="6">
        <f>+AN800+SUM($D$16:$E$18)-SUM($AL$27:AL800)</f>
        <v>27867.212844623547</v>
      </c>
      <c r="AQ800" s="10">
        <f t="shared" si="262"/>
        <v>1.2640215991979176E-3</v>
      </c>
      <c r="AR800" s="10">
        <f>+AN800/SUM(AL$27:AL800)-1</f>
        <v>0.15294507938264656</v>
      </c>
    </row>
    <row r="801" spans="1:44" x14ac:dyDescent="0.25">
      <c r="A801" s="1">
        <v>41340</v>
      </c>
      <c r="B801">
        <v>8.3170000000000002</v>
      </c>
      <c r="G801">
        <f t="shared" si="255"/>
        <v>3116.9255777526864</v>
      </c>
      <c r="H801">
        <f t="shared" si="256"/>
        <v>3057.2658641624166</v>
      </c>
      <c r="I801" s="5">
        <f t="shared" si="245"/>
        <v>0</v>
      </c>
      <c r="J801" s="6">
        <f>+H801+SUM($D$16:$E$16)-SUM($F$27:F801)</f>
        <v>8099.3061799518882</v>
      </c>
      <c r="K801" s="10">
        <f t="shared" si="257"/>
        <v>-2.8511445313414985E-3</v>
      </c>
      <c r="L801" s="10">
        <f>+H801/SUM(F$27:F801)-1</f>
        <v>6.2303228546120026E-2</v>
      </c>
      <c r="M801">
        <v>6.6189999999999998</v>
      </c>
      <c r="R801">
        <f t="shared" si="258"/>
        <v>2765.9385475277099</v>
      </c>
      <c r="S801">
        <f t="shared" si="259"/>
        <v>2653.9634647055577</v>
      </c>
      <c r="T801" s="5">
        <f t="shared" si="246"/>
        <v>0</v>
      </c>
      <c r="U801" s="6">
        <f>+S801+SUM($D$17:$E$17)-SUM($Q$27:Q801)</f>
        <v>6855.7927278634506</v>
      </c>
      <c r="V801" s="10">
        <f t="shared" si="247"/>
        <v>8.7804606741026525E-4</v>
      </c>
      <c r="W801" s="10">
        <f>+S801/SUM(Q$27:Q801)-1</f>
        <v>0.10666159999945513</v>
      </c>
      <c r="X801">
        <v>3.7210000000000001</v>
      </c>
      <c r="AC801">
        <f t="shared" si="260"/>
        <v>5413.9716848223607</v>
      </c>
      <c r="AD801">
        <f t="shared" si="261"/>
        <v>5307.6606438887975</v>
      </c>
      <c r="AE801" s="5">
        <f t="shared" si="248"/>
        <v>0</v>
      </c>
      <c r="AF801" s="6">
        <f>+AD801+SUM($D$18:$E$18)-SUM($AB$27:AB801)</f>
        <v>12870.721117573006</v>
      </c>
      <c r="AG801" s="10">
        <f t="shared" si="249"/>
        <v>-1.8804944741283025E-3</v>
      </c>
      <c r="AH801" s="10">
        <f>+AD801/SUM(AB$27:AB801)-1</f>
        <v>0.2294961769868753</v>
      </c>
      <c r="AI801" s="6">
        <f t="shared" si="250"/>
        <v>0</v>
      </c>
      <c r="AL801" s="6">
        <f t="shared" si="251"/>
        <v>0</v>
      </c>
      <c r="AM801" s="6">
        <f t="shared" si="252"/>
        <v>11296.835810102757</v>
      </c>
      <c r="AN801" s="6">
        <f t="shared" si="253"/>
        <v>11018.889972756771</v>
      </c>
      <c r="AO801" s="5">
        <f t="shared" si="254"/>
        <v>0</v>
      </c>
      <c r="AP801" s="6">
        <f>+AN801+SUM($D$16:$E$18)-SUM($AL$27:AL801)</f>
        <v>27825.820025388344</v>
      </c>
      <c r="AQ801" s="10">
        <f t="shared" si="262"/>
        <v>-1.4853591374922592E-3</v>
      </c>
      <c r="AR801" s="10">
        <f>+AN801/SUM(AL$27:AL801)-1</f>
        <v>0.14863021256083697</v>
      </c>
    </row>
    <row r="802" spans="1:44" x14ac:dyDescent="0.25">
      <c r="A802" s="1">
        <v>41341</v>
      </c>
      <c r="B802">
        <v>8.4359999999999999</v>
      </c>
      <c r="C802">
        <f>+$C$16</f>
        <v>60</v>
      </c>
      <c r="D802" s="7">
        <f>+$H$16</f>
        <v>0.66694736842105262</v>
      </c>
      <c r="E802" s="7">
        <f>+$J$16</f>
        <v>0.46199999999999997</v>
      </c>
      <c r="F802" s="6">
        <f>+C802-D802-E802</f>
        <v>58.871052631578941</v>
      </c>
      <c r="G802">
        <f t="shared" si="255"/>
        <v>3220.393737965433</v>
      </c>
      <c r="H802">
        <f t="shared" si="256"/>
        <v>3159.8804105820595</v>
      </c>
      <c r="I802" s="5">
        <f t="shared" si="245"/>
        <v>225120</v>
      </c>
      <c r="J802" s="6">
        <f>+H802+SUM($D$16:$E$16)-SUM($F$27:F802)</f>
        <v>8143.0496737399526</v>
      </c>
      <c r="K802" s="10">
        <f t="shared" si="257"/>
        <v>5.4008939551317692E-3</v>
      </c>
      <c r="L802" s="10">
        <f>+H802/SUM(F$27:F802)-1</f>
        <v>7.5949107635597368E-2</v>
      </c>
      <c r="M802">
        <v>6.6680000000000001</v>
      </c>
      <c r="N802">
        <f>+$C$17</f>
        <v>50</v>
      </c>
      <c r="O802" s="7">
        <f>+$H$17</f>
        <v>0.5557894736842105</v>
      </c>
      <c r="P802" s="7">
        <f>+$J$17</f>
        <v>0.38500000000000001</v>
      </c>
      <c r="Q802" s="6">
        <f>+N802-O802-P802</f>
        <v>49.059210526315795</v>
      </c>
      <c r="R802">
        <f t="shared" si="258"/>
        <v>2836.4145996245311</v>
      </c>
      <c r="S802">
        <f t="shared" si="259"/>
        <v>2722.6697835217324</v>
      </c>
      <c r="T802" s="5">
        <f t="shared" si="246"/>
        <v>187600</v>
      </c>
      <c r="U802" s="6">
        <f>+S802+SUM($D$17:$E$17)-SUM($Q$27:Q802)</f>
        <v>6875.4398361533104</v>
      </c>
      <c r="V802" s="10">
        <f t="shared" si="247"/>
        <v>2.8657675442855801E-3</v>
      </c>
      <c r="W802" s="10">
        <f>+S802/SUM(Q$27:Q802)-1</f>
        <v>0.11255167764251106</v>
      </c>
      <c r="X802">
        <v>3.75</v>
      </c>
      <c r="Y802">
        <f>+$C$18</f>
        <v>90</v>
      </c>
      <c r="Z802" s="7">
        <f>+$H$18</f>
        <v>1.0004210526315789</v>
      </c>
      <c r="AA802" s="7">
        <f>+$J$18</f>
        <v>0.69300000000000006</v>
      </c>
      <c r="AB802" s="6">
        <f>+Y802-Z802-AA802</f>
        <v>88.306578947368422</v>
      </c>
      <c r="AC802">
        <f t="shared" si="260"/>
        <v>5544.4726144442375</v>
      </c>
      <c r="AD802">
        <f t="shared" si="261"/>
        <v>5437.3330273706388</v>
      </c>
      <c r="AE802" s="5">
        <f t="shared" si="248"/>
        <v>337680</v>
      </c>
      <c r="AF802" s="6">
        <f>+AD802+SUM($D$18:$E$18)-SUM($AB$27:AB802)</f>
        <v>12912.086922107479</v>
      </c>
      <c r="AG802" s="10">
        <f t="shared" si="249"/>
        <v>3.2139461461870855E-3</v>
      </c>
      <c r="AH802" s="10">
        <f>+AD802/SUM(AB$27:AB802)-1</f>
        <v>0.23428587131020784</v>
      </c>
      <c r="AI802" s="6">
        <f t="shared" si="250"/>
        <v>200</v>
      </c>
      <c r="AL802" s="6">
        <f t="shared" si="251"/>
        <v>196.23684210526315</v>
      </c>
      <c r="AM802" s="6">
        <f t="shared" si="252"/>
        <v>11601.280952034202</v>
      </c>
      <c r="AN802" s="6">
        <f t="shared" si="253"/>
        <v>11319.883221474431</v>
      </c>
      <c r="AO802" s="5">
        <f t="shared" si="254"/>
        <v>750400</v>
      </c>
      <c r="AP802" s="6">
        <f>+AN802+SUM($D$16:$E$18)-SUM($AL$27:AL802)</f>
        <v>27930.576432000744</v>
      </c>
      <c r="AQ802" s="10">
        <f t="shared" si="262"/>
        <v>3.7647194769756531E-3</v>
      </c>
      <c r="AR802" s="10">
        <f>+AN802/SUM(AL$27:AL802)-1</f>
        <v>0.15635187096665004</v>
      </c>
    </row>
    <row r="803" spans="1:44" x14ac:dyDescent="0.25">
      <c r="A803" s="1">
        <v>41344</v>
      </c>
      <c r="B803">
        <v>8.3940000000000001</v>
      </c>
      <c r="G803">
        <f t="shared" si="255"/>
        <v>3204.360483224496</v>
      </c>
      <c r="H803">
        <f t="shared" si="256"/>
        <v>3144.1484312975117</v>
      </c>
      <c r="I803" s="5">
        <f t="shared" si="245"/>
        <v>0</v>
      </c>
      <c r="J803" s="6">
        <f>+H803+SUM($D$16:$E$16)-SUM($F$27:F803)</f>
        <v>8127.3176944554043</v>
      </c>
      <c r="K803" s="10">
        <f t="shared" si="257"/>
        <v>-1.9319517766520633E-3</v>
      </c>
      <c r="L803" s="10">
        <f>+H803/SUM(F$27:F803)-1</f>
        <v>7.0592319759744671E-2</v>
      </c>
      <c r="M803">
        <v>6.67</v>
      </c>
      <c r="R803">
        <f t="shared" si="258"/>
        <v>2837.2653538535728</v>
      </c>
      <c r="S803">
        <f t="shared" si="259"/>
        <v>2723.4864211292675</v>
      </c>
      <c r="T803" s="5">
        <f t="shared" si="246"/>
        <v>0</v>
      </c>
      <c r="U803" s="6">
        <f>+S803+SUM($D$17:$E$17)-SUM($Q$27:Q803)</f>
        <v>6876.2564737608454</v>
      </c>
      <c r="V803" s="10">
        <f t="shared" si="247"/>
        <v>1.1877605316845674E-4</v>
      </c>
      <c r="W803" s="10">
        <f>+S803/SUM(Q$27:Q803)-1</f>
        <v>0.11288537640605112</v>
      </c>
      <c r="X803">
        <v>3.7509999999999999</v>
      </c>
      <c r="AC803">
        <f t="shared" si="260"/>
        <v>5545.9511404747554</v>
      </c>
      <c r="AD803">
        <f t="shared" si="261"/>
        <v>5438.7829828446038</v>
      </c>
      <c r="AE803" s="5">
        <f t="shared" si="248"/>
        <v>0</v>
      </c>
      <c r="AF803" s="6">
        <f>+AD803+SUM($D$18:$E$18)-SUM($AB$27:AB803)</f>
        <v>12913.536877581446</v>
      </c>
      <c r="AG803" s="10">
        <f t="shared" si="249"/>
        <v>1.1229443255089677E-4</v>
      </c>
      <c r="AH803" s="10">
        <f>+AD803/SUM(AB$27:AB803)-1</f>
        <v>0.23461501420922382</v>
      </c>
      <c r="AI803" s="6">
        <f t="shared" si="250"/>
        <v>0</v>
      </c>
      <c r="AL803" s="6">
        <f t="shared" si="251"/>
        <v>0</v>
      </c>
      <c r="AM803" s="6">
        <f t="shared" si="252"/>
        <v>11587.576977552824</v>
      </c>
      <c r="AN803" s="6">
        <f t="shared" si="253"/>
        <v>11306.417835271383</v>
      </c>
      <c r="AO803" s="5">
        <f t="shared" si="254"/>
        <v>0</v>
      </c>
      <c r="AP803" s="6">
        <f>+AN803+SUM($D$16:$E$18)-SUM($AL$27:AL803)</f>
        <v>27917.11104579769</v>
      </c>
      <c r="AQ803" s="10">
        <f t="shared" si="262"/>
        <v>-4.8210198009468463E-4</v>
      </c>
      <c r="AR803" s="10">
        <f>+AN803/SUM(AL$27:AL803)-1</f>
        <v>0.15497635107615815</v>
      </c>
    </row>
    <row r="804" spans="1:44" x14ac:dyDescent="0.25">
      <c r="A804" s="1">
        <v>41345</v>
      </c>
      <c r="B804">
        <v>8.3460000000000001</v>
      </c>
      <c r="G804">
        <f t="shared" si="255"/>
        <v>3186.0367635205675</v>
      </c>
      <c r="H804">
        <f t="shared" si="256"/>
        <v>3126.1690264008853</v>
      </c>
      <c r="I804" s="5">
        <f t="shared" si="245"/>
        <v>0</v>
      </c>
      <c r="J804" s="6">
        <f>+H804+SUM($D$16:$E$16)-SUM($F$27:F804)</f>
        <v>8109.3382895587774</v>
      </c>
      <c r="K804" s="10">
        <f t="shared" si="257"/>
        <v>-2.2122187876195687E-3</v>
      </c>
      <c r="L804" s="10">
        <f>+H804/SUM(F$27:F804)-1</f>
        <v>6.4470276473055366E-2</v>
      </c>
      <c r="M804">
        <v>6.673</v>
      </c>
      <c r="R804">
        <f t="shared" si="258"/>
        <v>2838.541485197135</v>
      </c>
      <c r="S804">
        <f t="shared" si="259"/>
        <v>2724.7113775405696</v>
      </c>
      <c r="T804" s="5">
        <f t="shared" si="246"/>
        <v>0</v>
      </c>
      <c r="U804" s="6">
        <f>+S804+SUM($D$17:$E$17)-SUM($Q$27:Q804)</f>
        <v>6877.4814301721481</v>
      </c>
      <c r="V804" s="10">
        <f t="shared" si="247"/>
        <v>1.7814292063955683E-4</v>
      </c>
      <c r="W804" s="10">
        <f>+S804/SUM(Q$27:Q804)-1</f>
        <v>0.11338592455136109</v>
      </c>
      <c r="X804">
        <v>3.7519999999999998</v>
      </c>
      <c r="AC804">
        <f t="shared" si="260"/>
        <v>5547.4296665052734</v>
      </c>
      <c r="AD804">
        <f t="shared" si="261"/>
        <v>5440.2329383185688</v>
      </c>
      <c r="AE804" s="5">
        <f t="shared" si="248"/>
        <v>0</v>
      </c>
      <c r="AF804" s="6">
        <f>+AD804+SUM($D$18:$E$18)-SUM($AB$27:AB804)</f>
        <v>12914.986833055409</v>
      </c>
      <c r="AG804" s="10">
        <f t="shared" si="249"/>
        <v>1.1228182392697406E-4</v>
      </c>
      <c r="AH804" s="10">
        <f>+AD804/SUM(AB$27:AB804)-1</f>
        <v>0.23494415710823979</v>
      </c>
      <c r="AI804" s="6">
        <f t="shared" si="250"/>
        <v>0</v>
      </c>
      <c r="AL804" s="6">
        <f t="shared" si="251"/>
        <v>0</v>
      </c>
      <c r="AM804" s="6">
        <f t="shared" si="252"/>
        <v>11572.007915222975</v>
      </c>
      <c r="AN804" s="6">
        <f t="shared" si="253"/>
        <v>11291.113342260025</v>
      </c>
      <c r="AO804" s="5">
        <f t="shared" si="254"/>
        <v>0</v>
      </c>
      <c r="AP804" s="6">
        <f>+AN804+SUM($D$16:$E$18)-SUM($AL$27:AL804)</f>
        <v>27901.806552786336</v>
      </c>
      <c r="AQ804" s="10">
        <f t="shared" si="262"/>
        <v>-5.4821191871345931E-4</v>
      </c>
      <c r="AR804" s="10">
        <f>+AN804/SUM(AL$27:AL804)-1</f>
        <v>0.15341296223356782</v>
      </c>
    </row>
    <row r="805" spans="1:44" x14ac:dyDescent="0.25">
      <c r="A805" s="1">
        <v>41346</v>
      </c>
      <c r="B805">
        <v>8.3290000000000006</v>
      </c>
      <c r="G805">
        <f t="shared" si="255"/>
        <v>3179.5471127920932</v>
      </c>
      <c r="H805">
        <f t="shared" si="256"/>
        <v>3119.801320499997</v>
      </c>
      <c r="I805" s="5">
        <f t="shared" si="245"/>
        <v>0</v>
      </c>
      <c r="J805" s="6">
        <f>+H805+SUM($D$16:$E$16)-SUM($F$27:F805)</f>
        <v>8102.9705836578896</v>
      </c>
      <c r="K805" s="10">
        <f t="shared" si="257"/>
        <v>-7.8523125728846566E-4</v>
      </c>
      <c r="L805" s="10">
        <f>+H805/SUM(F$27:F805)-1</f>
        <v>6.2302052809019903E-2</v>
      </c>
      <c r="M805">
        <v>6.6660000000000004</v>
      </c>
      <c r="R805">
        <f t="shared" si="258"/>
        <v>2835.5638453954898</v>
      </c>
      <c r="S805">
        <f t="shared" si="259"/>
        <v>2721.8531459141973</v>
      </c>
      <c r="T805" s="5">
        <f t="shared" si="246"/>
        <v>0</v>
      </c>
      <c r="U805" s="6">
        <f>+S805+SUM($D$17:$E$17)-SUM($Q$27:Q805)</f>
        <v>6874.6231985457753</v>
      </c>
      <c r="V805" s="10">
        <f t="shared" si="247"/>
        <v>-4.1559277991409793E-4</v>
      </c>
      <c r="W805" s="10">
        <f>+S805/SUM(Q$27:Q805)-1</f>
        <v>0.112217978878971</v>
      </c>
      <c r="X805">
        <v>3.7639999999999998</v>
      </c>
      <c r="AC805">
        <f t="shared" si="260"/>
        <v>5565.1719788714954</v>
      </c>
      <c r="AD805">
        <f t="shared" si="261"/>
        <v>5457.6324040061554</v>
      </c>
      <c r="AE805" s="5">
        <f t="shared" si="248"/>
        <v>0</v>
      </c>
      <c r="AF805" s="6">
        <f>+AD805+SUM($D$18:$E$18)-SUM($AB$27:AB805)</f>
        <v>12932.386298742997</v>
      </c>
      <c r="AG805" s="10">
        <f t="shared" si="249"/>
        <v>1.3472306176149917E-3</v>
      </c>
      <c r="AH805" s="10">
        <f>+AD805/SUM(AB$27:AB805)-1</f>
        <v>0.23889387189643263</v>
      </c>
      <c r="AI805" s="6">
        <f t="shared" si="250"/>
        <v>0</v>
      </c>
      <c r="AL805" s="6">
        <f t="shared" si="251"/>
        <v>0</v>
      </c>
      <c r="AM805" s="6">
        <f t="shared" si="252"/>
        <v>11580.282937059077</v>
      </c>
      <c r="AN805" s="6">
        <f t="shared" si="253"/>
        <v>11299.28687042035</v>
      </c>
      <c r="AO805" s="5">
        <f t="shared" si="254"/>
        <v>0</v>
      </c>
      <c r="AP805" s="6">
        <f>+AN805+SUM($D$16:$E$18)-SUM($AL$27:AL805)</f>
        <v>27909.980080946661</v>
      </c>
      <c r="AQ805" s="10">
        <f t="shared" si="262"/>
        <v>2.9293903048399628E-4</v>
      </c>
      <c r="AR805" s="10">
        <f>+AN805/SUM(AL$27:AL805)-1</f>
        <v>0.1542479067639726</v>
      </c>
    </row>
    <row r="806" spans="1:44" x14ac:dyDescent="0.25">
      <c r="A806" s="1">
        <v>41347</v>
      </c>
      <c r="B806">
        <v>8.3000000000000007</v>
      </c>
      <c r="G806">
        <f t="shared" si="255"/>
        <v>3168.4765321376367</v>
      </c>
      <c r="H806">
        <f t="shared" si="256"/>
        <v>3108.938763374952</v>
      </c>
      <c r="I806" s="5">
        <f t="shared" si="245"/>
        <v>0</v>
      </c>
      <c r="J806" s="6">
        <f>+H806+SUM($D$16:$E$16)-SUM($F$27:F806)</f>
        <v>8092.1080265328446</v>
      </c>
      <c r="K806" s="10">
        <f t="shared" si="257"/>
        <v>-1.3405647981682423E-3</v>
      </c>
      <c r="L806" s="10">
        <f>+H806/SUM(F$27:F806)-1</f>
        <v>5.8603318323311893E-2</v>
      </c>
      <c r="M806">
        <v>6.72</v>
      </c>
      <c r="R806">
        <f t="shared" si="258"/>
        <v>2858.5342095796113</v>
      </c>
      <c r="S806">
        <f t="shared" si="259"/>
        <v>2743.9023613176423</v>
      </c>
      <c r="T806" s="5">
        <f t="shared" si="246"/>
        <v>0</v>
      </c>
      <c r="U806" s="6">
        <f>+S806+SUM($D$17:$E$17)-SUM($Q$27:Q806)</f>
        <v>6896.6724139492208</v>
      </c>
      <c r="V806" s="10">
        <f t="shared" si="247"/>
        <v>3.2073343900664852E-3</v>
      </c>
      <c r="W806" s="10">
        <f>+S806/SUM(Q$27:Q806)-1</f>
        <v>0.12122784549455212</v>
      </c>
      <c r="X806">
        <v>3.778</v>
      </c>
      <c r="AC806">
        <f t="shared" si="260"/>
        <v>5585.8713432987543</v>
      </c>
      <c r="AD806">
        <f t="shared" si="261"/>
        <v>5477.931780641673</v>
      </c>
      <c r="AE806" s="5">
        <f t="shared" si="248"/>
        <v>0</v>
      </c>
      <c r="AF806" s="6">
        <f>+AD806+SUM($D$18:$E$18)-SUM($AB$27:AB806)</f>
        <v>12952.685675378514</v>
      </c>
      <c r="AG806" s="10">
        <f t="shared" si="249"/>
        <v>1.5696543674612595E-3</v>
      </c>
      <c r="AH806" s="10">
        <f>+AD806/SUM(AB$27:AB806)-1</f>
        <v>0.24350187248265742</v>
      </c>
      <c r="AI806" s="6">
        <f t="shared" si="250"/>
        <v>0</v>
      </c>
      <c r="AL806" s="6">
        <f t="shared" si="251"/>
        <v>0</v>
      </c>
      <c r="AM806" s="6">
        <f t="shared" si="252"/>
        <v>11612.882085016001</v>
      </c>
      <c r="AN806" s="6">
        <f t="shared" si="253"/>
        <v>11330.772905334266</v>
      </c>
      <c r="AO806" s="5">
        <f t="shared" si="254"/>
        <v>0</v>
      </c>
      <c r="AP806" s="6">
        <f>+AN806+SUM($D$16:$E$18)-SUM($AL$27:AL806)</f>
        <v>27941.466115860574</v>
      </c>
      <c r="AQ806" s="10">
        <f t="shared" si="262"/>
        <v>1.1281281757491435E-3</v>
      </c>
      <c r="AR806" s="10">
        <f>+AN806/SUM(AL$27:AL806)-1</f>
        <v>0.15746427699232957</v>
      </c>
    </row>
    <row r="807" spans="1:44" x14ac:dyDescent="0.25">
      <c r="A807" s="1">
        <v>41348</v>
      </c>
      <c r="B807">
        <v>8.2070000000000007</v>
      </c>
      <c r="G807">
        <f t="shared" si="255"/>
        <v>3132.9743252112753</v>
      </c>
      <c r="H807">
        <f t="shared" si="256"/>
        <v>3074.1036663877385</v>
      </c>
      <c r="I807" s="5">
        <f t="shared" si="245"/>
        <v>0</v>
      </c>
      <c r="J807" s="6">
        <f>+H807+SUM($D$16:$E$16)-SUM($F$27:F807)</f>
        <v>8057.2729295456311</v>
      </c>
      <c r="K807" s="10">
        <f t="shared" si="257"/>
        <v>-4.3048235234866006E-3</v>
      </c>
      <c r="L807" s="10">
        <f>+H807/SUM(F$27:F807)-1</f>
        <v>4.674185945535192E-2</v>
      </c>
      <c r="M807">
        <v>6.6929999999999996</v>
      </c>
      <c r="R807">
        <f t="shared" si="258"/>
        <v>2847.0490274875501</v>
      </c>
      <c r="S807">
        <f t="shared" si="259"/>
        <v>2732.8777536159196</v>
      </c>
      <c r="T807" s="5">
        <f t="shared" si="246"/>
        <v>0</v>
      </c>
      <c r="U807" s="6">
        <f>+S807+SUM($D$17:$E$17)-SUM($Q$27:Q807)</f>
        <v>6885.6478062474971</v>
      </c>
      <c r="V807" s="10">
        <f t="shared" si="247"/>
        <v>-1.59854014226124E-3</v>
      </c>
      <c r="W807" s="10">
        <f>+S807/SUM(Q$27:Q807)-1</f>
        <v>0.11672291218676145</v>
      </c>
      <c r="X807">
        <v>3.76</v>
      </c>
      <c r="AC807">
        <f t="shared" si="260"/>
        <v>5559.2578747494217</v>
      </c>
      <c r="AD807">
        <f t="shared" si="261"/>
        <v>5451.8325821102935</v>
      </c>
      <c r="AE807" s="5">
        <f t="shared" si="248"/>
        <v>0</v>
      </c>
      <c r="AF807" s="6">
        <f>+AD807+SUM($D$18:$E$18)-SUM($AB$27:AB807)</f>
        <v>12926.586476847133</v>
      </c>
      <c r="AG807" s="10">
        <f t="shared" si="249"/>
        <v>-2.0149642464490913E-3</v>
      </c>
      <c r="AH807" s="10">
        <f>+AD807/SUM(AB$27:AB807)-1</f>
        <v>0.23757730030036828</v>
      </c>
      <c r="AI807" s="6">
        <f t="shared" si="250"/>
        <v>0</v>
      </c>
      <c r="AL807" s="6">
        <f t="shared" si="251"/>
        <v>0</v>
      </c>
      <c r="AM807" s="6">
        <f t="shared" si="252"/>
        <v>11539.281227448246</v>
      </c>
      <c r="AN807" s="6">
        <f t="shared" si="253"/>
        <v>11258.814002113952</v>
      </c>
      <c r="AO807" s="5">
        <f t="shared" si="254"/>
        <v>0</v>
      </c>
      <c r="AP807" s="6">
        <f>+AN807+SUM($D$16:$E$18)-SUM($AL$27:AL807)</f>
        <v>27869.507212640267</v>
      </c>
      <c r="AQ807" s="10">
        <f t="shared" si="262"/>
        <v>-2.5753445764773453E-3</v>
      </c>
      <c r="AR807" s="10">
        <f>+AN807/SUM(AL$27:AL807)-1</f>
        <v>0.15011351102208836</v>
      </c>
    </row>
    <row r="808" spans="1:44" x14ac:dyDescent="0.25">
      <c r="A808" s="1">
        <v>41352</v>
      </c>
      <c r="B808">
        <v>8.19</v>
      </c>
      <c r="G808">
        <f t="shared" si="255"/>
        <v>3126.4846744828001</v>
      </c>
      <c r="H808">
        <f t="shared" si="256"/>
        <v>3067.7359604868498</v>
      </c>
      <c r="I808" s="5">
        <f t="shared" si="245"/>
        <v>0</v>
      </c>
      <c r="J808" s="6">
        <f>+H808+SUM($D$16:$E$16)-SUM($F$27:F808)</f>
        <v>8050.9052236447433</v>
      </c>
      <c r="K808" s="10">
        <f t="shared" si="257"/>
        <v>-7.9030534978374867E-4</v>
      </c>
      <c r="L808" s="10">
        <f>+H808/SUM(F$27:F808)-1</f>
        <v>4.4573635791316013E-2</v>
      </c>
      <c r="M808">
        <v>6.625</v>
      </c>
      <c r="R808">
        <f t="shared" si="258"/>
        <v>2818.1233837001378</v>
      </c>
      <c r="S808">
        <f t="shared" si="259"/>
        <v>2705.1120749597294</v>
      </c>
      <c r="T808" s="5">
        <f t="shared" si="246"/>
        <v>0</v>
      </c>
      <c r="U808" s="6">
        <f>+S808+SUM($D$17:$E$17)-SUM($Q$27:Q808)</f>
        <v>6857.882127591306</v>
      </c>
      <c r="V808" s="10">
        <f t="shared" si="247"/>
        <v>-4.0323989023950402E-3</v>
      </c>
      <c r="W808" s="10">
        <f>+S808/SUM(Q$27:Q808)-1</f>
        <v>0.10537715422639993</v>
      </c>
      <c r="X808">
        <v>3.794</v>
      </c>
      <c r="AC808">
        <f t="shared" si="260"/>
        <v>5609.5277597870499</v>
      </c>
      <c r="AD808">
        <f t="shared" si="261"/>
        <v>5501.1310682251215</v>
      </c>
      <c r="AE808" s="5">
        <f t="shared" si="248"/>
        <v>0</v>
      </c>
      <c r="AF808" s="6">
        <f>+AD808+SUM($D$18:$E$18)-SUM($AB$27:AB808)</f>
        <v>12975.884962961962</v>
      </c>
      <c r="AG808" s="10">
        <f t="shared" si="249"/>
        <v>3.8137281023979952E-3</v>
      </c>
      <c r="AH808" s="10">
        <f>+AD808/SUM(AB$27:AB808)-1</f>
        <v>0.24876815886691439</v>
      </c>
      <c r="AI808" s="6">
        <f t="shared" si="250"/>
        <v>0</v>
      </c>
      <c r="AL808" s="6">
        <f t="shared" si="251"/>
        <v>0</v>
      </c>
      <c r="AM808" s="6">
        <f t="shared" si="252"/>
        <v>11554.135817969987</v>
      </c>
      <c r="AN808" s="6">
        <f t="shared" si="253"/>
        <v>11273.9791036717</v>
      </c>
      <c r="AO808" s="5">
        <f t="shared" si="254"/>
        <v>0</v>
      </c>
      <c r="AP808" s="6">
        <f>+AN808+SUM($D$16:$E$18)-SUM($AL$27:AL808)</f>
        <v>27884.672314198011</v>
      </c>
      <c r="AQ808" s="10">
        <f t="shared" si="262"/>
        <v>5.4414674224556592E-4</v>
      </c>
      <c r="AR808" s="10">
        <f>+AN808/SUM(AL$27:AL808)-1</f>
        <v>0.15166266070999623</v>
      </c>
    </row>
    <row r="809" spans="1:44" x14ac:dyDescent="0.25">
      <c r="A809" s="1">
        <v>41353</v>
      </c>
      <c r="B809">
        <v>8.16</v>
      </c>
      <c r="G809">
        <f t="shared" si="255"/>
        <v>3115.0323496678452</v>
      </c>
      <c r="H809">
        <f t="shared" si="256"/>
        <v>3056.4988324264586</v>
      </c>
      <c r="I809" s="5">
        <f t="shared" si="245"/>
        <v>0</v>
      </c>
      <c r="J809" s="6">
        <f>+H809+SUM($D$16:$E$16)-SUM($F$27:F809)</f>
        <v>8039.6680955843522</v>
      </c>
      <c r="K809" s="10">
        <f t="shared" si="257"/>
        <v>-1.3957595758783414E-3</v>
      </c>
      <c r="L809" s="10">
        <f>+H809/SUM(F$27:F809)-1</f>
        <v>4.074735873713542E-2</v>
      </c>
      <c r="M809">
        <v>6.6580000000000004</v>
      </c>
      <c r="R809">
        <f t="shared" si="258"/>
        <v>2832.1608284793238</v>
      </c>
      <c r="S809">
        <f t="shared" si="259"/>
        <v>2718.5865954840574</v>
      </c>
      <c r="T809" s="5">
        <f t="shared" si="246"/>
        <v>0</v>
      </c>
      <c r="U809" s="6">
        <f>+S809+SUM($D$17:$E$17)-SUM($Q$27:Q809)</f>
        <v>6871.3566481156349</v>
      </c>
      <c r="V809" s="10">
        <f t="shared" si="247"/>
        <v>1.9648224150889959E-3</v>
      </c>
      <c r="W809" s="10">
        <f>+S809/SUM(Q$27:Q809)-1</f>
        <v>0.11088318382481077</v>
      </c>
      <c r="X809">
        <v>3.8010000000000002</v>
      </c>
      <c r="AC809">
        <f t="shared" si="260"/>
        <v>5619.8774420006794</v>
      </c>
      <c r="AD809">
        <f t="shared" si="261"/>
        <v>5511.2807565428802</v>
      </c>
      <c r="AE809" s="5">
        <f t="shared" si="248"/>
        <v>0</v>
      </c>
      <c r="AF809" s="6">
        <f>+AD809+SUM($D$18:$E$18)-SUM($AB$27:AB809)</f>
        <v>12986.034651279722</v>
      </c>
      <c r="AG809" s="10">
        <f t="shared" si="249"/>
        <v>7.8219623145026063E-4</v>
      </c>
      <c r="AH809" s="10">
        <f>+AD809/SUM(AB$27:AB809)-1</f>
        <v>0.2510721591600269</v>
      </c>
      <c r="AI809" s="6">
        <f t="shared" si="250"/>
        <v>0</v>
      </c>
      <c r="AL809" s="6">
        <f t="shared" si="251"/>
        <v>0</v>
      </c>
      <c r="AM809" s="6">
        <f t="shared" si="252"/>
        <v>11567.070620147848</v>
      </c>
      <c r="AN809" s="6">
        <f t="shared" si="253"/>
        <v>11286.366184453396</v>
      </c>
      <c r="AO809" s="5">
        <f t="shared" si="254"/>
        <v>0</v>
      </c>
      <c r="AP809" s="6">
        <f>+AN809+SUM($D$16:$E$18)-SUM($AL$27:AL809)</f>
        <v>27897.059394979704</v>
      </c>
      <c r="AQ809" s="10">
        <f t="shared" si="262"/>
        <v>4.4422543833833039E-4</v>
      </c>
      <c r="AR809" s="10">
        <f>+AN809/SUM(AL$27:AL809)-1</f>
        <v>0.15292802924406002</v>
      </c>
    </row>
    <row r="810" spans="1:44" x14ac:dyDescent="0.25">
      <c r="A810" s="1">
        <v>41354</v>
      </c>
      <c r="B810">
        <v>8.1460000000000008</v>
      </c>
      <c r="G810">
        <f t="shared" si="255"/>
        <v>3109.6879314208663</v>
      </c>
      <c r="H810">
        <f t="shared" si="256"/>
        <v>3051.2548393316097</v>
      </c>
      <c r="I810" s="5">
        <f t="shared" si="245"/>
        <v>0</v>
      </c>
      <c r="J810" s="6">
        <f>+H810+SUM($D$16:$E$16)-SUM($F$27:F810)</f>
        <v>8034.4241024895027</v>
      </c>
      <c r="K810" s="10">
        <f t="shared" si="257"/>
        <v>-6.5226487368674757E-4</v>
      </c>
      <c r="L810" s="10">
        <f>+H810/SUM(F$27:F810)-1</f>
        <v>3.8961762778517928E-2</v>
      </c>
      <c r="M810">
        <v>6.6070000000000002</v>
      </c>
      <c r="R810">
        <f t="shared" si="258"/>
        <v>2810.4665956387644</v>
      </c>
      <c r="S810">
        <f t="shared" si="259"/>
        <v>2697.7623364919145</v>
      </c>
      <c r="T810" s="5">
        <f t="shared" si="246"/>
        <v>0</v>
      </c>
      <c r="U810" s="6">
        <f>+S810+SUM($D$17:$E$17)-SUM($Q$27:Q810)</f>
        <v>6850.5323891234921</v>
      </c>
      <c r="V810" s="10">
        <f t="shared" si="247"/>
        <v>-3.0305891628916726E-3</v>
      </c>
      <c r="W810" s="10">
        <f>+S810/SUM(Q$27:Q810)-1</f>
        <v>0.10237386535453963</v>
      </c>
      <c r="X810">
        <v>3.7989999999999999</v>
      </c>
      <c r="AC810">
        <f t="shared" si="260"/>
        <v>5616.9203899396416</v>
      </c>
      <c r="AD810">
        <f t="shared" si="261"/>
        <v>5508.3808455949484</v>
      </c>
      <c r="AE810" s="5">
        <f t="shared" si="248"/>
        <v>0</v>
      </c>
      <c r="AF810" s="6">
        <f>+AD810+SUM($D$18:$E$18)-SUM($AB$27:AB810)</f>
        <v>12983.134740331789</v>
      </c>
      <c r="AG810" s="10">
        <f t="shared" si="249"/>
        <v>-2.233099653440318E-4</v>
      </c>
      <c r="AH810" s="10">
        <f>+AD810/SUM(AB$27:AB810)-1</f>
        <v>0.2504138733619945</v>
      </c>
      <c r="AI810" s="6">
        <f t="shared" si="250"/>
        <v>0</v>
      </c>
      <c r="AL810" s="6">
        <f t="shared" si="251"/>
        <v>0</v>
      </c>
      <c r="AM810" s="6">
        <f t="shared" si="252"/>
        <v>11537.074916999272</v>
      </c>
      <c r="AN810" s="6">
        <f t="shared" si="253"/>
        <v>11257.398021418474</v>
      </c>
      <c r="AO810" s="5">
        <f t="shared" si="254"/>
        <v>0</v>
      </c>
      <c r="AP810" s="6">
        <f>+AN810+SUM($D$16:$E$18)-SUM($AL$27:AL810)</f>
        <v>27868.091231944782</v>
      </c>
      <c r="AQ810" s="10">
        <f t="shared" si="262"/>
        <v>-1.0383948582098901E-3</v>
      </c>
      <c r="AR810" s="10">
        <f>+AN810/SUM(AL$27:AL810)-1</f>
        <v>0.14996886536679033</v>
      </c>
    </row>
    <row r="811" spans="1:44" x14ac:dyDescent="0.25">
      <c r="A811" s="1">
        <v>41355</v>
      </c>
      <c r="B811">
        <v>8.0570000000000004</v>
      </c>
      <c r="G811">
        <f t="shared" si="255"/>
        <v>3075.7127011364987</v>
      </c>
      <c r="H811">
        <f t="shared" si="256"/>
        <v>3017.918026085782</v>
      </c>
      <c r="I811" s="5">
        <f t="shared" si="245"/>
        <v>0</v>
      </c>
      <c r="J811" s="6">
        <f>+H811+SUM($D$16:$E$16)-SUM($F$27:F811)</f>
        <v>8001.0872892436755</v>
      </c>
      <c r="K811" s="10">
        <f t="shared" si="257"/>
        <v>-4.1492473910479388E-3</v>
      </c>
      <c r="L811" s="10">
        <f>+H811/SUM(F$27:F811)-1</f>
        <v>2.761047418444873E-2</v>
      </c>
      <c r="M811">
        <v>6.6050000000000004</v>
      </c>
      <c r="R811">
        <f t="shared" si="258"/>
        <v>2809.6158414097226</v>
      </c>
      <c r="S811">
        <f t="shared" si="259"/>
        <v>2696.9456988843795</v>
      </c>
      <c r="T811" s="5">
        <f t="shared" si="246"/>
        <v>0</v>
      </c>
      <c r="U811" s="6">
        <f>+S811+SUM($D$17:$E$17)-SUM($Q$27:Q811)</f>
        <v>6849.715751515957</v>
      </c>
      <c r="V811" s="10">
        <f t="shared" si="247"/>
        <v>-1.1920790402097925E-4</v>
      </c>
      <c r="W811" s="10">
        <f>+S811/SUM(Q$27:Q811)-1</f>
        <v>0.10204016659099957</v>
      </c>
      <c r="X811">
        <v>3.8010000000000002</v>
      </c>
      <c r="AC811">
        <f t="shared" si="260"/>
        <v>5619.8774420006785</v>
      </c>
      <c r="AD811">
        <f t="shared" si="261"/>
        <v>5511.2807565428793</v>
      </c>
      <c r="AE811" s="5">
        <f t="shared" si="248"/>
        <v>0</v>
      </c>
      <c r="AF811" s="6">
        <f>+AD811+SUM($D$18:$E$18)-SUM($AB$27:AB811)</f>
        <v>12986.034651279722</v>
      </c>
      <c r="AG811" s="10">
        <f t="shared" si="249"/>
        <v>2.2335984382304552E-4</v>
      </c>
      <c r="AH811" s="10">
        <f>+AD811/SUM(AB$27:AB811)-1</f>
        <v>0.25107215916002668</v>
      </c>
      <c r="AI811" s="6">
        <f t="shared" si="250"/>
        <v>0</v>
      </c>
      <c r="AL811" s="6">
        <f t="shared" si="251"/>
        <v>0</v>
      </c>
      <c r="AM811" s="6">
        <f t="shared" si="252"/>
        <v>11505.205984546901</v>
      </c>
      <c r="AN811" s="6">
        <f t="shared" si="253"/>
        <v>11226.144481513042</v>
      </c>
      <c r="AO811" s="5">
        <f t="shared" si="254"/>
        <v>0</v>
      </c>
      <c r="AP811" s="6">
        <f>+AN811+SUM($D$16:$E$18)-SUM($AL$27:AL811)</f>
        <v>27836.837692039349</v>
      </c>
      <c r="AQ811" s="10">
        <f t="shared" si="262"/>
        <v>-1.1214811823784254E-3</v>
      </c>
      <c r="AR811" s="10">
        <f>+AN811/SUM(AL$27:AL811)-1</f>
        <v>0.14677624503344466</v>
      </c>
    </row>
    <row r="812" spans="1:44" x14ac:dyDescent="0.25">
      <c r="A812" s="1">
        <v>41358</v>
      </c>
      <c r="B812">
        <v>8.173</v>
      </c>
      <c r="G812">
        <f t="shared" si="255"/>
        <v>3119.9950237543258</v>
      </c>
      <c r="H812">
        <f t="shared" si="256"/>
        <v>3061.3682545859615</v>
      </c>
      <c r="I812" s="5">
        <f t="shared" si="245"/>
        <v>0</v>
      </c>
      <c r="J812" s="6">
        <f>+H812+SUM($D$16:$E$16)-SUM($F$27:F812)</f>
        <v>8044.5375177438536</v>
      </c>
      <c r="K812" s="10">
        <f t="shared" si="257"/>
        <v>5.4305404914893884E-3</v>
      </c>
      <c r="L812" s="10">
        <f>+H812/SUM(F$27:F812)-1</f>
        <v>4.2405412127280329E-2</v>
      </c>
      <c r="M812">
        <v>6.5759999999999996</v>
      </c>
      <c r="R812">
        <f t="shared" si="258"/>
        <v>2797.2799050886197</v>
      </c>
      <c r="S812">
        <f t="shared" si="259"/>
        <v>2685.1044535751216</v>
      </c>
      <c r="T812" s="5">
        <f t="shared" si="246"/>
        <v>0</v>
      </c>
      <c r="U812" s="6">
        <f>+S812+SUM($D$17:$E$17)-SUM($Q$27:Q812)</f>
        <v>6837.8745062066982</v>
      </c>
      <c r="V812" s="10">
        <f t="shared" si="247"/>
        <v>-1.7287206854734727E-3</v>
      </c>
      <c r="W812" s="10">
        <f>+S812/SUM(Q$27:Q812)-1</f>
        <v>9.7201534519668842E-2</v>
      </c>
      <c r="X812">
        <v>3.8239999999999998</v>
      </c>
      <c r="AC812">
        <f t="shared" si="260"/>
        <v>5653.8835407026027</v>
      </c>
      <c r="AD812">
        <f t="shared" si="261"/>
        <v>5544.6297324440857</v>
      </c>
      <c r="AE812" s="5">
        <f t="shared" si="248"/>
        <v>0</v>
      </c>
      <c r="AF812" s="6">
        <f>+AD812+SUM($D$18:$E$18)-SUM($AB$27:AB812)</f>
        <v>13019.383627180927</v>
      </c>
      <c r="AG812" s="10">
        <f t="shared" si="249"/>
        <v>2.5680646014538677E-3</v>
      </c>
      <c r="AH812" s="10">
        <f>+AD812/SUM(AB$27:AB812)-1</f>
        <v>0.25864244583739593</v>
      </c>
      <c r="AI812" s="6">
        <f t="shared" si="250"/>
        <v>0</v>
      </c>
      <c r="AL812" s="6">
        <f t="shared" si="251"/>
        <v>0</v>
      </c>
      <c r="AM812" s="6">
        <f t="shared" si="252"/>
        <v>11571.158469545549</v>
      </c>
      <c r="AN812" s="6">
        <f t="shared" si="253"/>
        <v>11291.102440605169</v>
      </c>
      <c r="AO812" s="5">
        <f t="shared" si="254"/>
        <v>0</v>
      </c>
      <c r="AP812" s="6">
        <f>+AN812+SUM($D$16:$E$18)-SUM($AL$27:AL812)</f>
        <v>27901.795651131484</v>
      </c>
      <c r="AQ812" s="10">
        <f t="shared" si="262"/>
        <v>2.3335250868208313E-3</v>
      </c>
      <c r="AR812" s="10">
        <f>+AN812/SUM(AL$27:AL812)-1</f>
        <v>0.1534118486046776</v>
      </c>
    </row>
    <row r="813" spans="1:44" x14ac:dyDescent="0.25">
      <c r="A813" s="1">
        <v>41359</v>
      </c>
      <c r="B813">
        <v>8.2309999999999999</v>
      </c>
      <c r="G813">
        <f t="shared" si="255"/>
        <v>3142.1361850632393</v>
      </c>
      <c r="H813">
        <f t="shared" si="256"/>
        <v>3083.0933688360515</v>
      </c>
      <c r="I813" s="5">
        <f t="shared" si="245"/>
        <v>0</v>
      </c>
      <c r="J813" s="6">
        <f>+H813+SUM($D$16:$E$16)-SUM($F$27:F813)</f>
        <v>8066.2626319939436</v>
      </c>
      <c r="K813" s="10">
        <f t="shared" si="257"/>
        <v>2.7006045036361837E-3</v>
      </c>
      <c r="L813" s="10">
        <f>+H813/SUM(F$27:F813)-1</f>
        <v>4.980288109869635E-2</v>
      </c>
      <c r="M813">
        <v>6.5880000000000001</v>
      </c>
      <c r="R813">
        <f t="shared" si="258"/>
        <v>2802.3844304628692</v>
      </c>
      <c r="S813">
        <f t="shared" si="259"/>
        <v>2690.0042792203321</v>
      </c>
      <c r="T813" s="5">
        <f t="shared" si="246"/>
        <v>0</v>
      </c>
      <c r="U813" s="6">
        <f>+S813+SUM($D$17:$E$17)-SUM($Q$27:Q813)</f>
        <v>6842.7743318519088</v>
      </c>
      <c r="V813" s="10">
        <f t="shared" si="247"/>
        <v>7.1657144932424366E-4</v>
      </c>
      <c r="W813" s="10">
        <f>+S813/SUM(Q$27:Q813)-1</f>
        <v>9.9203727100909411E-2</v>
      </c>
      <c r="X813">
        <v>3.851</v>
      </c>
      <c r="AC813">
        <f t="shared" si="260"/>
        <v>5693.8037435266006</v>
      </c>
      <c r="AD813">
        <f t="shared" si="261"/>
        <v>5583.7785302411539</v>
      </c>
      <c r="AE813" s="5">
        <f t="shared" si="248"/>
        <v>0</v>
      </c>
      <c r="AF813" s="6">
        <f>+AD813+SUM($D$18:$E$18)-SUM($AB$27:AB813)</f>
        <v>13058.532424977995</v>
      </c>
      <c r="AG813" s="10">
        <f t="shared" si="249"/>
        <v>3.0069624582946819E-3</v>
      </c>
      <c r="AH813" s="10">
        <f>+AD813/SUM(AB$27:AB813)-1</f>
        <v>0.26752930411082931</v>
      </c>
      <c r="AI813" s="6">
        <f t="shared" si="250"/>
        <v>0</v>
      </c>
      <c r="AL813" s="6">
        <f t="shared" si="251"/>
        <v>0</v>
      </c>
      <c r="AM813" s="6">
        <f t="shared" si="252"/>
        <v>11638.324359052709</v>
      </c>
      <c r="AN813" s="6">
        <f t="shared" si="253"/>
        <v>11356.876178297538</v>
      </c>
      <c r="AO813" s="5">
        <f t="shared" si="254"/>
        <v>0</v>
      </c>
      <c r="AP813" s="6">
        <f>+AN813+SUM($D$16:$E$18)-SUM($AL$27:AL813)</f>
        <v>27967.569388823846</v>
      </c>
      <c r="AQ813" s="10">
        <f t="shared" si="262"/>
        <v>2.3573299193628827E-3</v>
      </c>
      <c r="AR813" s="10">
        <f>+AN813/SUM(AL$27:AL813)-1</f>
        <v>0.16013078581922024</v>
      </c>
    </row>
    <row r="814" spans="1:44" x14ac:dyDescent="0.25">
      <c r="A814" s="1">
        <v>41360</v>
      </c>
      <c r="B814">
        <v>8.3000000000000007</v>
      </c>
      <c r="G814">
        <f t="shared" si="255"/>
        <v>3168.4765321376367</v>
      </c>
      <c r="H814">
        <f t="shared" si="256"/>
        <v>3108.938763374952</v>
      </c>
      <c r="I814" s="5">
        <f t="shared" si="245"/>
        <v>0</v>
      </c>
      <c r="J814" s="6">
        <f>+H814+SUM($D$16:$E$16)-SUM($F$27:F814)</f>
        <v>8092.1080265328446</v>
      </c>
      <c r="K814" s="10">
        <f t="shared" si="257"/>
        <v>3.2041350149434322E-3</v>
      </c>
      <c r="L814" s="10">
        <f>+H814/SUM(F$27:F814)-1</f>
        <v>5.8603318323311893E-2</v>
      </c>
      <c r="M814">
        <v>6.556</v>
      </c>
      <c r="R814">
        <f t="shared" si="258"/>
        <v>2788.7723627982045</v>
      </c>
      <c r="S814">
        <f t="shared" si="259"/>
        <v>2676.9380774997721</v>
      </c>
      <c r="T814" s="5">
        <f t="shared" si="246"/>
        <v>0</v>
      </c>
      <c r="U814" s="6">
        <f>+S814+SUM($D$17:$E$17)-SUM($Q$27:Q814)</f>
        <v>6829.7081301313492</v>
      </c>
      <c r="V814" s="10">
        <f t="shared" si="247"/>
        <v>-1.9094889129601667E-3</v>
      </c>
      <c r="W814" s="10">
        <f>+S814/SUM(Q$27:Q814)-1</f>
        <v>9.3864546884268707E-2</v>
      </c>
      <c r="X814">
        <v>3.867</v>
      </c>
      <c r="AC814">
        <f t="shared" si="260"/>
        <v>5717.4601600148962</v>
      </c>
      <c r="AD814">
        <f t="shared" si="261"/>
        <v>5606.9778178246015</v>
      </c>
      <c r="AE814" s="5">
        <f t="shared" si="248"/>
        <v>0</v>
      </c>
      <c r="AF814" s="6">
        <f>+AD814+SUM($D$18:$E$18)-SUM($AB$27:AB814)</f>
        <v>13081.731712561443</v>
      </c>
      <c r="AG814" s="10">
        <f t="shared" si="249"/>
        <v>1.7765616248786031E-3</v>
      </c>
      <c r="AH814" s="10">
        <f>+AD814/SUM(AB$27:AB814)-1</f>
        <v>0.27279559049508606</v>
      </c>
      <c r="AI814" s="6">
        <f t="shared" si="250"/>
        <v>0</v>
      </c>
      <c r="AL814" s="6">
        <f t="shared" si="251"/>
        <v>0</v>
      </c>
      <c r="AM814" s="6">
        <f t="shared" si="252"/>
        <v>11674.709054950737</v>
      </c>
      <c r="AN814" s="6">
        <f t="shared" si="253"/>
        <v>11392.854658699325</v>
      </c>
      <c r="AO814" s="5">
        <f t="shared" si="254"/>
        <v>0</v>
      </c>
      <c r="AP814" s="6">
        <f>+AN814+SUM($D$16:$E$18)-SUM($AL$27:AL814)</f>
        <v>28003.547869225637</v>
      </c>
      <c r="AQ814" s="10">
        <f t="shared" si="262"/>
        <v>1.286435724949575E-3</v>
      </c>
      <c r="AR814" s="10">
        <f>+AN814/SUM(AL$27:AL814)-1</f>
        <v>0.16380606959319222</v>
      </c>
    </row>
    <row r="815" spans="1:44" x14ac:dyDescent="0.25">
      <c r="A815" s="1">
        <v>41361</v>
      </c>
      <c r="B815">
        <v>8.266</v>
      </c>
      <c r="G815">
        <f t="shared" si="255"/>
        <v>3155.4972306806872</v>
      </c>
      <c r="H815">
        <f t="shared" si="256"/>
        <v>3096.203351573175</v>
      </c>
      <c r="I815" s="5">
        <f t="shared" si="245"/>
        <v>0</v>
      </c>
      <c r="J815" s="6">
        <f>+H815+SUM($D$16:$E$16)-SUM($F$27:F815)</f>
        <v>8079.3726147310672</v>
      </c>
      <c r="K815" s="10">
        <f t="shared" si="257"/>
        <v>-1.573806449446824E-3</v>
      </c>
      <c r="L815" s="10">
        <f>+H815/SUM(F$27:F815)-1</f>
        <v>5.4266870995240524E-2</v>
      </c>
      <c r="M815">
        <v>6.5739999999999998</v>
      </c>
      <c r="R815">
        <f t="shared" si="258"/>
        <v>2796.4291508595788</v>
      </c>
      <c r="S815">
        <f t="shared" si="259"/>
        <v>2684.2878159675874</v>
      </c>
      <c r="T815" s="5">
        <f t="shared" si="246"/>
        <v>0</v>
      </c>
      <c r="U815" s="6">
        <f>+S815+SUM($D$17:$E$17)-SUM($Q$27:Q815)</f>
        <v>6837.057868599165</v>
      </c>
      <c r="V815" s="10">
        <f t="shared" si="247"/>
        <v>1.0761423955132354E-3</v>
      </c>
      <c r="W815" s="10">
        <f>+S815/SUM(Q$27:Q815)-1</f>
        <v>9.6867835756129228E-2</v>
      </c>
      <c r="X815">
        <v>3.8820000000000001</v>
      </c>
      <c r="AC815">
        <f t="shared" si="260"/>
        <v>5739.638050472674</v>
      </c>
      <c r="AD815">
        <f t="shared" si="261"/>
        <v>5628.727149934085</v>
      </c>
      <c r="AE815" s="5">
        <f t="shared" si="248"/>
        <v>0</v>
      </c>
      <c r="AF815" s="6">
        <f>+AD815+SUM($D$18:$E$18)-SUM($AB$27:AB815)</f>
        <v>13103.481044670927</v>
      </c>
      <c r="AG815" s="10">
        <f t="shared" si="249"/>
        <v>1.662572860181788E-3</v>
      </c>
      <c r="AH815" s="10">
        <f>+AD815/SUM(AB$27:AB815)-1</f>
        <v>0.27773273398032705</v>
      </c>
      <c r="AI815" s="6">
        <f t="shared" si="250"/>
        <v>0</v>
      </c>
      <c r="AL815" s="6">
        <f t="shared" si="251"/>
        <v>0</v>
      </c>
      <c r="AM815" s="6">
        <f t="shared" si="252"/>
        <v>11691.56443201294</v>
      </c>
      <c r="AN815" s="6">
        <f t="shared" si="253"/>
        <v>11409.218317474846</v>
      </c>
      <c r="AO815" s="5">
        <f t="shared" si="254"/>
        <v>0</v>
      </c>
      <c r="AP815" s="6">
        <f>+AN815+SUM($D$16:$E$18)-SUM($AL$27:AL815)</f>
        <v>28019.911528001161</v>
      </c>
      <c r="AQ815" s="10">
        <f t="shared" si="262"/>
        <v>5.8434234304671762E-4</v>
      </c>
      <c r="AR815" s="10">
        <f>+AN815/SUM(AL$27:AL815)-1</f>
        <v>0.16547765463260644</v>
      </c>
    </row>
    <row r="816" spans="1:44" x14ac:dyDescent="0.25">
      <c r="A816" s="1">
        <v>41366</v>
      </c>
      <c r="B816">
        <v>8.2420000000000009</v>
      </c>
      <c r="G816">
        <f t="shared" si="255"/>
        <v>3146.3353708287232</v>
      </c>
      <c r="H816">
        <f t="shared" si="256"/>
        <v>3087.2136491248621</v>
      </c>
      <c r="I816" s="5">
        <f t="shared" si="245"/>
        <v>0</v>
      </c>
      <c r="J816" s="6">
        <f>+H816+SUM($D$16:$E$16)-SUM($F$27:F816)</f>
        <v>8070.3829122827547</v>
      </c>
      <c r="K816" s="10">
        <f t="shared" si="257"/>
        <v>-1.1126733320755422E-3</v>
      </c>
      <c r="L816" s="10">
        <f>+H816/SUM(F$27:F816)-1</f>
        <v>5.1205849351896093E-2</v>
      </c>
      <c r="M816">
        <v>6.6550000000000002</v>
      </c>
      <c r="R816">
        <f t="shared" si="258"/>
        <v>2830.8846971357621</v>
      </c>
      <c r="S816">
        <f t="shared" si="259"/>
        <v>2717.3616390727557</v>
      </c>
      <c r="T816" s="5">
        <f t="shared" si="246"/>
        <v>0</v>
      </c>
      <c r="U816" s="6">
        <f>+S816+SUM($D$17:$E$17)-SUM($Q$27:Q816)</f>
        <v>6870.1316917043323</v>
      </c>
      <c r="V816" s="10">
        <f t="shared" si="247"/>
        <v>4.8374350109081643E-3</v>
      </c>
      <c r="W816" s="10">
        <f>+S816/SUM(Q$27:Q816)-1</f>
        <v>0.11038263567950102</v>
      </c>
      <c r="X816">
        <v>3.915</v>
      </c>
      <c r="AC816">
        <f t="shared" si="260"/>
        <v>5788.4294094797833</v>
      </c>
      <c r="AD816">
        <f t="shared" si="261"/>
        <v>5676.5756805749461</v>
      </c>
      <c r="AE816" s="5">
        <f t="shared" si="248"/>
        <v>0</v>
      </c>
      <c r="AF816" s="6">
        <f>+AD816+SUM($D$18:$E$18)-SUM($AB$27:AB816)</f>
        <v>13151.329575311789</v>
      </c>
      <c r="AG816" s="10">
        <f t="shared" si="249"/>
        <v>3.6515892592008381E-3</v>
      </c>
      <c r="AH816" s="10">
        <f>+AD816/SUM(AB$27:AB816)-1</f>
        <v>0.28859444964785674</v>
      </c>
      <c r="AI816" s="6">
        <f t="shared" si="250"/>
        <v>0</v>
      </c>
      <c r="AL816" s="6">
        <f t="shared" si="251"/>
        <v>0</v>
      </c>
      <c r="AM816" s="6">
        <f t="shared" si="252"/>
        <v>11765.649477444269</v>
      </c>
      <c r="AN816" s="6">
        <f t="shared" si="253"/>
        <v>11481.150968772563</v>
      </c>
      <c r="AO816" s="5">
        <f t="shared" si="254"/>
        <v>0</v>
      </c>
      <c r="AP816" s="6">
        <f>+AN816+SUM($D$16:$E$18)-SUM($AL$27:AL816)</f>
        <v>28091.844179298874</v>
      </c>
      <c r="AQ816" s="10">
        <f t="shared" si="262"/>
        <v>2.5671976596295387E-3</v>
      </c>
      <c r="AR816" s="10">
        <f>+AN816/SUM(AL$27:AL816)-1</f>
        <v>0.1728257389091219</v>
      </c>
    </row>
    <row r="817" spans="1:44" x14ac:dyDescent="0.25">
      <c r="A817" s="1">
        <v>41367</v>
      </c>
      <c r="B817">
        <v>8.2070000000000007</v>
      </c>
      <c r="G817">
        <f t="shared" si="255"/>
        <v>3132.9743252112753</v>
      </c>
      <c r="H817">
        <f t="shared" si="256"/>
        <v>3074.1036663877385</v>
      </c>
      <c r="I817" s="5">
        <f t="shared" si="245"/>
        <v>0</v>
      </c>
      <c r="J817" s="6">
        <f>+H817+SUM($D$16:$E$16)-SUM($F$27:F817)</f>
        <v>8057.2729295456311</v>
      </c>
      <c r="K817" s="10">
        <f t="shared" si="257"/>
        <v>-1.6244560982565659E-3</v>
      </c>
      <c r="L817" s="10">
        <f>+H817/SUM(F$27:F817)-1</f>
        <v>4.674185945535192E-2</v>
      </c>
      <c r="M817">
        <v>6.601</v>
      </c>
      <c r="R817">
        <f t="shared" si="258"/>
        <v>2807.9143329516401</v>
      </c>
      <c r="S817">
        <f t="shared" si="259"/>
        <v>2695.3124236693102</v>
      </c>
      <c r="T817" s="5">
        <f t="shared" si="246"/>
        <v>0</v>
      </c>
      <c r="U817" s="6">
        <f>+S817+SUM($D$17:$E$17)-SUM($Q$27:Q817)</f>
        <v>6848.0824763008886</v>
      </c>
      <c r="V817" s="10">
        <f t="shared" si="247"/>
        <v>-3.2094312588022422E-3</v>
      </c>
      <c r="W817" s="10">
        <f>+S817/SUM(Q$27:Q817)-1</f>
        <v>0.1013727690639199</v>
      </c>
      <c r="X817">
        <v>3.8969999999999998</v>
      </c>
      <c r="AC817">
        <f t="shared" si="260"/>
        <v>5761.8159409304508</v>
      </c>
      <c r="AD817">
        <f t="shared" si="261"/>
        <v>5650.4764820435666</v>
      </c>
      <c r="AE817" s="5">
        <f t="shared" si="248"/>
        <v>0</v>
      </c>
      <c r="AF817" s="6">
        <f>+AD817+SUM($D$18:$E$18)-SUM($AB$27:AB817)</f>
        <v>13125.230376780408</v>
      </c>
      <c r="AG817" s="10">
        <f t="shared" si="249"/>
        <v>-1.984529273783564E-3</v>
      </c>
      <c r="AH817" s="10">
        <f>+AD817/SUM(AB$27:AB817)-1</f>
        <v>0.28266987746556782</v>
      </c>
      <c r="AI817" s="6">
        <f t="shared" si="250"/>
        <v>0</v>
      </c>
      <c r="AL817" s="6">
        <f t="shared" si="251"/>
        <v>0</v>
      </c>
      <c r="AM817" s="6">
        <f t="shared" si="252"/>
        <v>11702.704599093366</v>
      </c>
      <c r="AN817" s="6">
        <f t="shared" si="253"/>
        <v>11419.892572100616</v>
      </c>
      <c r="AO817" s="5">
        <f t="shared" si="254"/>
        <v>0</v>
      </c>
      <c r="AP817" s="6">
        <f>+AN817+SUM($D$16:$E$18)-SUM($AL$27:AL817)</f>
        <v>28030.585782626928</v>
      </c>
      <c r="AQ817" s="10">
        <f t="shared" si="262"/>
        <v>-2.1806470333866068E-3</v>
      </c>
      <c r="AR817" s="10">
        <f>+AN817/SUM(AL$27:AL817)-1</f>
        <v>0.16656805407102726</v>
      </c>
    </row>
    <row r="818" spans="1:44" x14ac:dyDescent="0.25">
      <c r="A818" s="1">
        <v>41368</v>
      </c>
      <c r="B818">
        <v>8.1479999999999997</v>
      </c>
      <c r="G818">
        <f t="shared" si="255"/>
        <v>3110.451419741863</v>
      </c>
      <c r="H818">
        <f t="shared" si="256"/>
        <v>3052.0039812023015</v>
      </c>
      <c r="I818" s="5">
        <f t="shared" si="245"/>
        <v>0</v>
      </c>
      <c r="J818" s="6">
        <f>+H818+SUM($D$16:$E$16)-SUM($F$27:F818)</f>
        <v>8035.173244360195</v>
      </c>
      <c r="K818" s="10">
        <f t="shared" si="257"/>
        <v>-2.7428244492497811E-3</v>
      </c>
      <c r="L818" s="10">
        <f>+H818/SUM(F$27:F818)-1</f>
        <v>3.9216847915463093E-2</v>
      </c>
      <c r="M818">
        <v>6.5389999999999997</v>
      </c>
      <c r="R818">
        <f t="shared" si="258"/>
        <v>2781.5409518513516</v>
      </c>
      <c r="S818">
        <f t="shared" si="259"/>
        <v>2669.9966578357244</v>
      </c>
      <c r="T818" s="5">
        <f t="shared" si="246"/>
        <v>0</v>
      </c>
      <c r="U818" s="6">
        <f>+S818+SUM($D$17:$E$17)-SUM($Q$27:Q818)</f>
        <v>6822.766710467301</v>
      </c>
      <c r="V818" s="10">
        <f t="shared" si="247"/>
        <v>-3.6967670762140248E-3</v>
      </c>
      <c r="W818" s="10">
        <f>+S818/SUM(Q$27:Q818)-1</f>
        <v>9.1028107394178326E-2</v>
      </c>
      <c r="X818">
        <v>3.8940000000000001</v>
      </c>
      <c r="AC818">
        <f t="shared" si="260"/>
        <v>5757.380362838896</v>
      </c>
      <c r="AD818">
        <f t="shared" si="261"/>
        <v>5646.1266156216707</v>
      </c>
      <c r="AE818" s="5">
        <f t="shared" si="248"/>
        <v>0</v>
      </c>
      <c r="AF818" s="6">
        <f>+AD818+SUM($D$18:$E$18)-SUM($AB$27:AB818)</f>
        <v>13120.880510358511</v>
      </c>
      <c r="AG818" s="10">
        <f t="shared" si="249"/>
        <v>-3.3141257692448356E-4</v>
      </c>
      <c r="AH818" s="10">
        <f>+AD818/SUM(AB$27:AB818)-1</f>
        <v>0.28168244876851967</v>
      </c>
      <c r="AI818" s="6">
        <f t="shared" si="250"/>
        <v>0</v>
      </c>
      <c r="AL818" s="6">
        <f t="shared" si="251"/>
        <v>0</v>
      </c>
      <c r="AM818" s="6">
        <f t="shared" si="252"/>
        <v>11649.372734432111</v>
      </c>
      <c r="AN818" s="6">
        <f t="shared" si="253"/>
        <v>11368.127254659696</v>
      </c>
      <c r="AO818" s="5">
        <f t="shared" si="254"/>
        <v>0</v>
      </c>
      <c r="AP818" s="6">
        <f>+AN818+SUM($D$16:$E$18)-SUM($AL$27:AL818)</f>
        <v>27978.820465186007</v>
      </c>
      <c r="AQ818" s="10">
        <f t="shared" si="262"/>
        <v>-1.8467440474613239E-3</v>
      </c>
      <c r="AR818" s="10">
        <f>+AN818/SUM(AL$27:AL818)-1</f>
        <v>0.1612801089126854</v>
      </c>
    </row>
    <row r="819" spans="1:44" x14ac:dyDescent="0.25">
      <c r="A819" s="1">
        <v>41369</v>
      </c>
      <c r="B819">
        <v>7.9870000000000001</v>
      </c>
      <c r="G819">
        <f t="shared" si="255"/>
        <v>3048.990609901603</v>
      </c>
      <c r="H819">
        <f t="shared" si="256"/>
        <v>2991.6980606115344</v>
      </c>
      <c r="I819" s="5">
        <f t="shared" si="245"/>
        <v>0</v>
      </c>
      <c r="J819" s="6">
        <f>+H819+SUM($D$16:$E$16)-SUM($F$27:F819)</f>
        <v>7974.8673237694265</v>
      </c>
      <c r="K819" s="10">
        <f t="shared" si="257"/>
        <v>-7.5052421095085364E-3</v>
      </c>
      <c r="L819" s="10">
        <f>+H819/SUM(F$27:F819)-1</f>
        <v>1.868249439136016E-2</v>
      </c>
      <c r="M819">
        <v>6.45</v>
      </c>
      <c r="R819">
        <f t="shared" si="258"/>
        <v>2743.6823886590028</v>
      </c>
      <c r="S819">
        <f t="shared" si="259"/>
        <v>2633.6562843004162</v>
      </c>
      <c r="T819" s="5">
        <f t="shared" si="246"/>
        <v>0</v>
      </c>
      <c r="U819" s="6">
        <f>+S819+SUM($D$17:$E$17)-SUM($Q$27:Q819)</f>
        <v>6786.4263369319933</v>
      </c>
      <c r="V819" s="10">
        <f t="shared" si="247"/>
        <v>-5.3263397500540322E-3</v>
      </c>
      <c r="W819" s="10">
        <f>+S819/SUM(Q$27:Q819)-1</f>
        <v>7.6178512416646083E-2</v>
      </c>
      <c r="X819">
        <v>3.8359999999999999</v>
      </c>
      <c r="AC819">
        <f t="shared" si="260"/>
        <v>5671.6258530688247</v>
      </c>
      <c r="AD819">
        <f t="shared" si="261"/>
        <v>5562.0291981316714</v>
      </c>
      <c r="AE819" s="5">
        <f t="shared" si="248"/>
        <v>0</v>
      </c>
      <c r="AF819" s="6">
        <f>+AD819+SUM($D$18:$E$18)-SUM($AB$27:AB819)</f>
        <v>13036.783092868511</v>
      </c>
      <c r="AG819" s="10">
        <f t="shared" si="249"/>
        <v>-6.4094339875748751E-3</v>
      </c>
      <c r="AH819" s="10">
        <f>+AD819/SUM(AB$27:AB819)-1</f>
        <v>0.26259216062558854</v>
      </c>
      <c r="AI819" s="6">
        <f t="shared" si="250"/>
        <v>0</v>
      </c>
      <c r="AL819" s="6">
        <f t="shared" si="251"/>
        <v>0</v>
      </c>
      <c r="AM819" s="6">
        <f t="shared" si="252"/>
        <v>11464.29885162943</v>
      </c>
      <c r="AN819" s="6">
        <f t="shared" si="253"/>
        <v>11187.383543043623</v>
      </c>
      <c r="AO819" s="5">
        <f t="shared" si="254"/>
        <v>0</v>
      </c>
      <c r="AP819" s="6">
        <f>+AN819+SUM($D$16:$E$18)-SUM($AL$27:AL819)</f>
        <v>27798.076753569934</v>
      </c>
      <c r="AQ819" s="10">
        <f t="shared" si="262"/>
        <v>-6.4600189933300411E-3</v>
      </c>
      <c r="AR819" s="10">
        <f>+AN819/SUM(AL$27:AL819)-1</f>
        <v>0.14281672682618018</v>
      </c>
    </row>
    <row r="820" spans="1:44" x14ac:dyDescent="0.25">
      <c r="A820" s="1">
        <v>41372</v>
      </c>
      <c r="B820">
        <v>7.9820000000000002</v>
      </c>
      <c r="C820">
        <f>+$C$16</f>
        <v>60</v>
      </c>
      <c r="D820" s="7">
        <f>+$H$16</f>
        <v>0.66694736842105262</v>
      </c>
      <c r="E820" s="7">
        <f>+$J$16</f>
        <v>0.46199999999999997</v>
      </c>
      <c r="F820" s="6">
        <f>+C820-D820-E820</f>
        <v>58.871052631578941</v>
      </c>
      <c r="G820">
        <f t="shared" si="255"/>
        <v>3105.9529417306894</v>
      </c>
      <c r="H820">
        <f t="shared" si="256"/>
        <v>3048.6962585663814</v>
      </c>
      <c r="I820" s="5">
        <f t="shared" si="245"/>
        <v>223260</v>
      </c>
      <c r="J820" s="6">
        <f>+H820+SUM($D$16:$E$16)-SUM($F$27:F820)</f>
        <v>7972.9944690926959</v>
      </c>
      <c r="K820" s="10">
        <f t="shared" si="257"/>
        <v>-2.3484461881251306E-4</v>
      </c>
      <c r="L820" s="10">
        <f>+H820/SUM(F$27:F820)-1</f>
        <v>1.7690168386889304E-2</v>
      </c>
      <c r="M820">
        <v>6.4710000000000001</v>
      </c>
      <c r="N820">
        <f>+$C$17</f>
        <v>50</v>
      </c>
      <c r="O820" s="7">
        <f>+$H$17</f>
        <v>0.5557894736842105</v>
      </c>
      <c r="P820" s="7">
        <f>+$J$17</f>
        <v>0.38500000000000001</v>
      </c>
      <c r="Q820" s="6">
        <f>+N820-O820-P820</f>
        <v>49.059210526315795</v>
      </c>
      <c r="R820">
        <f t="shared" si="258"/>
        <v>2802.6153080639392</v>
      </c>
      <c r="S820">
        <f t="shared" si="259"/>
        <v>2691.2901897058496</v>
      </c>
      <c r="T820" s="5">
        <f t="shared" si="246"/>
        <v>186050</v>
      </c>
      <c r="U820" s="6">
        <f>+S820+SUM($D$17:$E$17)-SUM($Q$27:Q820)</f>
        <v>6795.0010318111108</v>
      </c>
      <c r="V820" s="10">
        <f t="shared" si="247"/>
        <v>1.2635066607080692E-3</v>
      </c>
      <c r="W820" s="10">
        <f>+S820/SUM(Q$27:Q820)-1</f>
        <v>7.8116363721086879E-2</v>
      </c>
      <c r="X820">
        <v>3.8570000000000002</v>
      </c>
      <c r="Y820">
        <f>+$C$18</f>
        <v>90</v>
      </c>
      <c r="Z820" s="7">
        <f>+$H$18</f>
        <v>1.0004210526315789</v>
      </c>
      <c r="AA820" s="7">
        <f>+$J$18</f>
        <v>0.69300000000000006</v>
      </c>
      <c r="AB820" s="6">
        <f>+Y820-Z820-AA820</f>
        <v>88.306578947368422</v>
      </c>
      <c r="AC820">
        <f t="shared" si="260"/>
        <v>5790.9814786570814</v>
      </c>
      <c r="AD820">
        <f t="shared" si="261"/>
        <v>5680.7848420323153</v>
      </c>
      <c r="AE820" s="5">
        <f t="shared" si="248"/>
        <v>334890</v>
      </c>
      <c r="AF820" s="6">
        <f>+AD820+SUM($D$18:$E$18)-SUM($AB$27:AB820)</f>
        <v>13067.232157821785</v>
      </c>
      <c r="AG820" s="10">
        <f t="shared" si="249"/>
        <v>2.3356271816725727E-3</v>
      </c>
      <c r="AH820" s="10">
        <f>+AD820/SUM(AB$27:AB820)-1</f>
        <v>0.26420790880976885</v>
      </c>
      <c r="AI820" s="6">
        <f t="shared" si="250"/>
        <v>200</v>
      </c>
      <c r="AL820" s="6">
        <f t="shared" si="251"/>
        <v>196.23684210526315</v>
      </c>
      <c r="AM820" s="6">
        <f t="shared" si="252"/>
        <v>11699.549728451711</v>
      </c>
      <c r="AN820" s="6">
        <f t="shared" si="253"/>
        <v>11420.771290304547</v>
      </c>
      <c r="AO820" s="5">
        <f t="shared" si="254"/>
        <v>744200</v>
      </c>
      <c r="AP820" s="6">
        <f>+AN820+SUM($D$16:$E$18)-SUM($AL$27:AL820)</f>
        <v>27835.227658725595</v>
      </c>
      <c r="AQ820" s="10">
        <f t="shared" si="262"/>
        <v>1.3364559528705744E-3</v>
      </c>
      <c r="AR820" s="10">
        <f>+AN820/SUM(AL$27:AL820)-1</f>
        <v>0.14373054804815388</v>
      </c>
    </row>
    <row r="821" spans="1:44" x14ac:dyDescent="0.25">
      <c r="A821" s="1">
        <v>41373</v>
      </c>
      <c r="B821">
        <v>8.0250000000000004</v>
      </c>
      <c r="G821">
        <f t="shared" si="255"/>
        <v>3122.6850861173621</v>
      </c>
      <c r="H821">
        <f t="shared" si="256"/>
        <v>3065.1199542715121</v>
      </c>
      <c r="I821" s="5">
        <f t="shared" si="245"/>
        <v>0</v>
      </c>
      <c r="J821" s="6">
        <f>+H821+SUM($D$16:$E$16)-SUM($F$27:F821)</f>
        <v>7989.4181647978248</v>
      </c>
      <c r="K821" s="10">
        <f t="shared" si="257"/>
        <v>2.059915602449669E-3</v>
      </c>
      <c r="L821" s="10">
        <f>+H821/SUM(F$27:F821)-1</f>
        <v>2.3172588487194501E-2</v>
      </c>
      <c r="M821">
        <v>6.48</v>
      </c>
      <c r="R821">
        <f t="shared" si="258"/>
        <v>2806.5132431238335</v>
      </c>
      <c r="S821">
        <f t="shared" si="259"/>
        <v>2695.0332914995988</v>
      </c>
      <c r="T821" s="5">
        <f t="shared" si="246"/>
        <v>0</v>
      </c>
      <c r="U821" s="6">
        <f>+S821+SUM($D$17:$E$17)-SUM($Q$27:Q821)</f>
        <v>6798.7441336048614</v>
      </c>
      <c r="V821" s="10">
        <f t="shared" si="247"/>
        <v>5.5086110748581163E-4</v>
      </c>
      <c r="W821" s="10">
        <f>+S821/SUM(Q$27:Q821)-1</f>
        <v>7.9615830151853251E-2</v>
      </c>
      <c r="X821">
        <v>3.8490000000000002</v>
      </c>
      <c r="AC821">
        <f t="shared" si="260"/>
        <v>5778.9701092432215</v>
      </c>
      <c r="AD821">
        <f t="shared" si="261"/>
        <v>5669.0020370708789</v>
      </c>
      <c r="AE821" s="5">
        <f t="shared" si="248"/>
        <v>0</v>
      </c>
      <c r="AF821" s="6">
        <f>+AD821+SUM($D$18:$E$18)-SUM($AB$27:AB821)</f>
        <v>13055.449352860353</v>
      </c>
      <c r="AG821" s="10">
        <f t="shared" si="249"/>
        <v>-9.0170625417251848E-4</v>
      </c>
      <c r="AH821" s="10">
        <f>+AD821/SUM(AB$27:AB821)-1</f>
        <v>0.26158575084490532</v>
      </c>
      <c r="AI821" s="6">
        <f t="shared" si="250"/>
        <v>0</v>
      </c>
      <c r="AL821" s="6">
        <f t="shared" si="251"/>
        <v>0</v>
      </c>
      <c r="AM821" s="6">
        <f t="shared" si="252"/>
        <v>11708.168438484416</v>
      </c>
      <c r="AN821" s="6">
        <f t="shared" si="253"/>
        <v>11429.15528284199</v>
      </c>
      <c r="AO821" s="5">
        <f t="shared" si="254"/>
        <v>0</v>
      </c>
      <c r="AP821" s="6">
        <f>+AN821+SUM($D$16:$E$18)-SUM($AL$27:AL821)</f>
        <v>27843.611651263036</v>
      </c>
      <c r="AQ821" s="10">
        <f t="shared" si="262"/>
        <v>3.0120078916673343E-4</v>
      </c>
      <c r="AR821" s="10">
        <f>+AN821/SUM(AL$27:AL821)-1</f>
        <v>0.14457016107742637</v>
      </c>
    </row>
    <row r="822" spans="1:44" x14ac:dyDescent="0.25">
      <c r="A822" s="1">
        <v>41374</v>
      </c>
      <c r="B822">
        <v>8.07</v>
      </c>
      <c r="G822">
        <f t="shared" si="255"/>
        <v>3140.1954697778333</v>
      </c>
      <c r="H822">
        <f t="shared" si="256"/>
        <v>3082.3075428001375</v>
      </c>
      <c r="I822" s="5">
        <f t="shared" si="245"/>
        <v>0</v>
      </c>
      <c r="J822" s="6">
        <f>+H822+SUM($D$16:$E$16)-SUM($F$27:F822)</f>
        <v>8006.6057533264511</v>
      </c>
      <c r="K822" s="10">
        <f t="shared" si="257"/>
        <v>2.1512941460939405E-3</v>
      </c>
      <c r="L822" s="10">
        <f>+H822/SUM(F$27:F822)-1</f>
        <v>2.891000487123474E-2</v>
      </c>
      <c r="M822">
        <v>6.5810000000000004</v>
      </c>
      <c r="R822">
        <f t="shared" si="258"/>
        <v>2850.2567365737573</v>
      </c>
      <c r="S822">
        <f t="shared" si="259"/>
        <v>2737.0392116294538</v>
      </c>
      <c r="T822" s="5">
        <f t="shared" si="246"/>
        <v>0</v>
      </c>
      <c r="U822" s="6">
        <f>+S822+SUM($D$17:$E$17)-SUM($Q$27:Q822)</f>
        <v>6840.750053734715</v>
      </c>
      <c r="V822" s="10">
        <f t="shared" si="247"/>
        <v>6.1784822761936642E-3</v>
      </c>
      <c r="W822" s="10">
        <f>+S822/SUM(Q$27:Q822)-1</f>
        <v>9.6443175652677127E-2</v>
      </c>
      <c r="X822">
        <v>3.8860000000000001</v>
      </c>
      <c r="AC822">
        <f t="shared" si="260"/>
        <v>5834.5226927823223</v>
      </c>
      <c r="AD822">
        <f t="shared" si="261"/>
        <v>5723.4975100175197</v>
      </c>
      <c r="AE822" s="5">
        <f t="shared" si="248"/>
        <v>0</v>
      </c>
      <c r="AF822" s="6">
        <f>+AD822+SUM($D$18:$E$18)-SUM($AB$27:AB822)</f>
        <v>13109.944825806993</v>
      </c>
      <c r="AG822" s="10">
        <f t="shared" si="249"/>
        <v>4.1741552874778876E-3</v>
      </c>
      <c r="AH822" s="10">
        <f>+AD822/SUM(AB$27:AB822)-1</f>
        <v>0.27371323143239845</v>
      </c>
      <c r="AI822" s="6">
        <f t="shared" si="250"/>
        <v>0</v>
      </c>
      <c r="AL822" s="6">
        <f t="shared" si="251"/>
        <v>0</v>
      </c>
      <c r="AM822" s="6">
        <f t="shared" si="252"/>
        <v>11824.974899133913</v>
      </c>
      <c r="AN822" s="6">
        <f t="shared" si="253"/>
        <v>11542.844264447111</v>
      </c>
      <c r="AO822" s="5">
        <f t="shared" si="254"/>
        <v>0</v>
      </c>
      <c r="AP822" s="6">
        <f>+AN822+SUM($D$16:$E$18)-SUM($AL$27:AL822)</f>
        <v>27957.300632868155</v>
      </c>
      <c r="AQ822" s="10">
        <f t="shared" si="262"/>
        <v>4.083126249175395E-3</v>
      </c>
      <c r="AR822" s="10">
        <f>+AN822/SUM(AL$27:AL822)-1</f>
        <v>0.15595551832984311</v>
      </c>
    </row>
    <row r="823" spans="1:44" x14ac:dyDescent="0.25">
      <c r="A823" s="1">
        <v>41375</v>
      </c>
      <c r="B823">
        <v>8.0830000000000002</v>
      </c>
      <c r="G823">
        <f t="shared" si="255"/>
        <v>3145.2540250575248</v>
      </c>
      <c r="H823">
        <f t="shared" si="256"/>
        <v>3087.2728461528513</v>
      </c>
      <c r="I823" s="5">
        <f t="shared" si="245"/>
        <v>0</v>
      </c>
      <c r="J823" s="6">
        <f>+H823+SUM($D$16:$E$16)-SUM($F$27:F823)</f>
        <v>8011.5710566791649</v>
      </c>
      <c r="K823" s="10">
        <f t="shared" si="257"/>
        <v>6.2015084864786019E-4</v>
      </c>
      <c r="L823" s="10">
        <f>+H823/SUM(F$27:F823)-1</f>
        <v>3.0567480715513184E-2</v>
      </c>
      <c r="M823">
        <v>6.617</v>
      </c>
      <c r="R823">
        <f t="shared" si="258"/>
        <v>2865.8484768133339</v>
      </c>
      <c r="S823">
        <f t="shared" si="259"/>
        <v>2752.0116188044517</v>
      </c>
      <c r="T823" s="5">
        <f t="shared" si="246"/>
        <v>0</v>
      </c>
      <c r="U823" s="6">
        <f>+S823+SUM($D$17:$E$17)-SUM($Q$27:Q823)</f>
        <v>6855.7224609097138</v>
      </c>
      <c r="V823" s="10">
        <f t="shared" si="247"/>
        <v>2.1887084102458765E-3</v>
      </c>
      <c r="W823" s="10">
        <f>+S823/SUM(Q$27:Q823)-1</f>
        <v>0.10244104137574284</v>
      </c>
      <c r="X823">
        <v>3.9039999999999999</v>
      </c>
      <c r="AC823">
        <f t="shared" si="260"/>
        <v>5861.5482739635063</v>
      </c>
      <c r="AD823">
        <f t="shared" si="261"/>
        <v>5750.0088211807506</v>
      </c>
      <c r="AE823" s="5">
        <f t="shared" si="248"/>
        <v>0</v>
      </c>
      <c r="AF823" s="6">
        <f>+AD823+SUM($D$18:$E$18)-SUM($AB$27:AB823)</f>
        <v>13136.456136970224</v>
      </c>
      <c r="AG823" s="10">
        <f t="shared" si="249"/>
        <v>2.0222290418068223E-3</v>
      </c>
      <c r="AH823" s="10">
        <f>+AD823/SUM(AB$27:AB823)-1</f>
        <v>0.27961308685334108</v>
      </c>
      <c r="AI823" s="6">
        <f t="shared" si="250"/>
        <v>0</v>
      </c>
      <c r="AL823" s="6">
        <f t="shared" si="251"/>
        <v>0</v>
      </c>
      <c r="AM823" s="6">
        <f t="shared" si="252"/>
        <v>11872.650775834365</v>
      </c>
      <c r="AN823" s="6">
        <f t="shared" si="253"/>
        <v>11589.293286138054</v>
      </c>
      <c r="AO823" s="5">
        <f t="shared" si="254"/>
        <v>0</v>
      </c>
      <c r="AP823" s="6">
        <f>+AN823+SUM($D$16:$E$18)-SUM($AL$27:AL823)</f>
        <v>28003.749654559102</v>
      </c>
      <c r="AQ823" s="10">
        <f t="shared" si="262"/>
        <v>1.6614272708552758E-3</v>
      </c>
      <c r="AR823" s="10">
        <f>+AN823/SUM(AL$27:AL823)-1</f>
        <v>0.16060714506191709</v>
      </c>
    </row>
    <row r="824" spans="1:44" x14ac:dyDescent="0.25">
      <c r="A824" s="1">
        <v>41376</v>
      </c>
      <c r="B824">
        <v>8.0280000000000005</v>
      </c>
      <c r="G824">
        <f t="shared" si="255"/>
        <v>3123.8524450280602</v>
      </c>
      <c r="H824">
        <f t="shared" si="256"/>
        <v>3066.2657935067541</v>
      </c>
      <c r="I824" s="5">
        <f t="shared" si="245"/>
        <v>0</v>
      </c>
      <c r="J824" s="6">
        <f>+H824+SUM($D$16:$E$16)-SUM($F$27:F824)</f>
        <v>7990.5640040330682</v>
      </c>
      <c r="K824" s="10">
        <f t="shared" si="257"/>
        <v>-2.6220890381523088E-3</v>
      </c>
      <c r="L824" s="10">
        <f>+H824/SUM(F$27:F824)-1</f>
        <v>2.3555082912797287E-2</v>
      </c>
      <c r="M824">
        <v>6.5620000000000003</v>
      </c>
      <c r="R824">
        <f t="shared" si="258"/>
        <v>2842.0277625584249</v>
      </c>
      <c r="S824">
        <f t="shared" si="259"/>
        <v>2729.1371078426496</v>
      </c>
      <c r="T824" s="5">
        <f t="shared" si="246"/>
        <v>0</v>
      </c>
      <c r="U824" s="6">
        <f>+S824+SUM($D$17:$E$17)-SUM($Q$27:Q824)</f>
        <v>6832.8479499479108</v>
      </c>
      <c r="V824" s="10">
        <f t="shared" si="247"/>
        <v>-3.3365573201409315E-3</v>
      </c>
      <c r="W824" s="10">
        <f>+S824/SUM(Q$27:Q824)-1</f>
        <v>9.3277635409947823E-2</v>
      </c>
      <c r="X824">
        <v>3.9119999999999999</v>
      </c>
      <c r="AC824">
        <f t="shared" si="260"/>
        <v>5873.5596433773662</v>
      </c>
      <c r="AD824">
        <f t="shared" si="261"/>
        <v>5761.791626142186</v>
      </c>
      <c r="AE824" s="5">
        <f t="shared" si="248"/>
        <v>0</v>
      </c>
      <c r="AF824" s="6">
        <f>+AD824+SUM($D$18:$E$18)-SUM($AB$27:AB824)</f>
        <v>13148.238941931657</v>
      </c>
      <c r="AG824" s="10">
        <f t="shared" si="249"/>
        <v>8.9695461535255205E-4</v>
      </c>
      <c r="AH824" s="10">
        <f>+AD824/SUM(AB$27:AB824)-1</f>
        <v>0.28223524481820439</v>
      </c>
      <c r="AI824" s="6">
        <f t="shared" si="250"/>
        <v>0</v>
      </c>
      <c r="AL824" s="6">
        <f t="shared" si="251"/>
        <v>0</v>
      </c>
      <c r="AM824" s="6">
        <f t="shared" si="252"/>
        <v>11839.439850963852</v>
      </c>
      <c r="AN824" s="6">
        <f t="shared" si="253"/>
        <v>11557.194527491589</v>
      </c>
      <c r="AO824" s="5">
        <f t="shared" si="254"/>
        <v>0</v>
      </c>
      <c r="AP824" s="6">
        <f>+AN824+SUM($D$16:$E$18)-SUM($AL$27:AL824)</f>
        <v>27971.65089591264</v>
      </c>
      <c r="AQ824" s="10">
        <f t="shared" si="262"/>
        <v>-1.1462307384695336E-3</v>
      </c>
      <c r="AR824" s="10">
        <f>+AN824/SUM(AL$27:AL824)-1</f>
        <v>0.15739262216454031</v>
      </c>
    </row>
    <row r="825" spans="1:44" x14ac:dyDescent="0.25">
      <c r="A825" s="1">
        <v>41379</v>
      </c>
      <c r="B825">
        <v>7.915</v>
      </c>
      <c r="G825">
        <f t="shared" si="255"/>
        <v>3079.8819260584323</v>
      </c>
      <c r="H825">
        <f t="shared" si="256"/>
        <v>3023.1058489793172</v>
      </c>
      <c r="I825" s="5">
        <f t="shared" si="245"/>
        <v>0</v>
      </c>
      <c r="J825" s="6">
        <f>+H825+SUM($D$16:$E$16)-SUM($F$27:F825)</f>
        <v>7947.4040595056313</v>
      </c>
      <c r="K825" s="10">
        <f t="shared" si="257"/>
        <v>-5.4013639720116302E-3</v>
      </c>
      <c r="L825" s="10">
        <f>+H825/SUM(F$27:F825)-1</f>
        <v>9.1477928817624843E-3</v>
      </c>
      <c r="M825">
        <v>6.5309999999999997</v>
      </c>
      <c r="R825">
        <f t="shared" si="258"/>
        <v>2828.6015417965668</v>
      </c>
      <c r="S825">
        <f t="shared" si="259"/>
        <v>2716.2442016641789</v>
      </c>
      <c r="T825" s="5">
        <f t="shared" si="246"/>
        <v>0</v>
      </c>
      <c r="U825" s="6">
        <f>+S825+SUM($D$17:$E$17)-SUM($Q$27:Q825)</f>
        <v>6819.9550437694415</v>
      </c>
      <c r="V825" s="10">
        <f t="shared" si="247"/>
        <v>-1.8869007876236576E-3</v>
      </c>
      <c r="W825" s="10">
        <f>+S825/SUM(Q$27:Q825)-1</f>
        <v>8.8112806592863357E-2</v>
      </c>
      <c r="X825">
        <v>3.89</v>
      </c>
      <c r="AC825">
        <f t="shared" si="260"/>
        <v>5840.5283774892532</v>
      </c>
      <c r="AD825">
        <f t="shared" si="261"/>
        <v>5729.3889124982379</v>
      </c>
      <c r="AE825" s="5">
        <f t="shared" si="248"/>
        <v>0</v>
      </c>
      <c r="AF825" s="6">
        <f>+AD825+SUM($D$18:$E$18)-SUM($AB$27:AB825)</f>
        <v>13115.83622828771</v>
      </c>
      <c r="AG825" s="10">
        <f t="shared" si="249"/>
        <v>-2.4644147240593384E-3</v>
      </c>
      <c r="AH825" s="10">
        <f>+AD825/SUM(AB$27:AB825)-1</f>
        <v>0.27502431041483022</v>
      </c>
      <c r="AI825" s="6">
        <f t="shared" si="250"/>
        <v>0</v>
      </c>
      <c r="AL825" s="6">
        <f t="shared" si="251"/>
        <v>0</v>
      </c>
      <c r="AM825" s="6">
        <f t="shared" si="252"/>
        <v>11749.011845344252</v>
      </c>
      <c r="AN825" s="6">
        <f t="shared" si="253"/>
        <v>11468.738963141734</v>
      </c>
      <c r="AO825" s="5">
        <f t="shared" si="254"/>
        <v>0</v>
      </c>
      <c r="AP825" s="6">
        <f>+AN825+SUM($D$16:$E$18)-SUM($AL$27:AL825)</f>
        <v>27883.19533156278</v>
      </c>
      <c r="AQ825" s="10">
        <f t="shared" si="262"/>
        <v>-3.1623290551929806E-3</v>
      </c>
      <c r="AR825" s="10">
        <f>+AN825/SUM(AL$27:AL825)-1</f>
        <v>0.14853425975449408</v>
      </c>
    </row>
    <row r="826" spans="1:44" x14ac:dyDescent="0.25">
      <c r="A826" s="1">
        <v>41380</v>
      </c>
      <c r="B826">
        <v>7.9359999999999999</v>
      </c>
      <c r="G826">
        <f t="shared" si="255"/>
        <v>3088.0534384333191</v>
      </c>
      <c r="H826">
        <f t="shared" si="256"/>
        <v>3031.1267236260092</v>
      </c>
      <c r="I826" s="5">
        <f t="shared" si="245"/>
        <v>0</v>
      </c>
      <c r="J826" s="6">
        <f>+H826+SUM($D$16:$E$16)-SUM($F$27:F826)</f>
        <v>7955.4249341523237</v>
      </c>
      <c r="K826" s="10">
        <f t="shared" si="257"/>
        <v>1.0092446019651646E-3</v>
      </c>
      <c r="L826" s="10">
        <f>+H826/SUM(F$27:F826)-1</f>
        <v>1.1825253860981544E-2</v>
      </c>
      <c r="M826">
        <v>6.4950000000000001</v>
      </c>
      <c r="R826">
        <f t="shared" si="258"/>
        <v>2813.0098015569902</v>
      </c>
      <c r="S826">
        <f t="shared" si="259"/>
        <v>2701.2717944891815</v>
      </c>
      <c r="T826" s="5">
        <f t="shared" si="246"/>
        <v>0</v>
      </c>
      <c r="U826" s="6">
        <f>+S826+SUM($D$17:$E$17)-SUM($Q$27:Q826)</f>
        <v>6804.9826365944427</v>
      </c>
      <c r="V826" s="10">
        <f t="shared" si="247"/>
        <v>-2.1953820925370016E-3</v>
      </c>
      <c r="W826" s="10">
        <f>+S826/SUM(Q$27:Q826)-1</f>
        <v>8.2114940869797648E-2</v>
      </c>
      <c r="X826">
        <v>3.8940000000000001</v>
      </c>
      <c r="AC826">
        <f t="shared" si="260"/>
        <v>5846.5340621961832</v>
      </c>
      <c r="AD826">
        <f t="shared" si="261"/>
        <v>5735.2803149789561</v>
      </c>
      <c r="AE826" s="5">
        <f t="shared" si="248"/>
        <v>0</v>
      </c>
      <c r="AF826" s="6">
        <f>+AD826+SUM($D$18:$E$18)-SUM($AB$27:AB826)</f>
        <v>13121.727630768426</v>
      </c>
      <c r="AG826" s="10">
        <f t="shared" si="249"/>
        <v>4.4918237603552846E-4</v>
      </c>
      <c r="AH826" s="10">
        <f>+AD826/SUM(AB$27:AB826)-1</f>
        <v>0.27633538939726199</v>
      </c>
      <c r="AI826" s="6">
        <f t="shared" si="250"/>
        <v>0</v>
      </c>
      <c r="AL826" s="6">
        <f t="shared" si="251"/>
        <v>0</v>
      </c>
      <c r="AM826" s="6">
        <f t="shared" si="252"/>
        <v>11747.597302186492</v>
      </c>
      <c r="AN826" s="6">
        <f t="shared" si="253"/>
        <v>11467.678833094147</v>
      </c>
      <c r="AO826" s="5">
        <f t="shared" si="254"/>
        <v>0</v>
      </c>
      <c r="AP826" s="6">
        <f>+AN826+SUM($D$16:$E$18)-SUM($AL$27:AL826)</f>
        <v>27882.135201515197</v>
      </c>
      <c r="AQ826" s="10">
        <f t="shared" si="262"/>
        <v>-3.8020393106963368E-5</v>
      </c>
      <c r="AR826" s="10">
        <f>+AN826/SUM(AL$27:AL826)-1</f>
        <v>0.14842809327155626</v>
      </c>
    </row>
    <row r="827" spans="1:44" x14ac:dyDescent="0.25">
      <c r="A827" s="1">
        <v>41381</v>
      </c>
      <c r="B827">
        <v>7.9290000000000003</v>
      </c>
      <c r="G827">
        <f t="shared" si="255"/>
        <v>3085.3296009750238</v>
      </c>
      <c r="H827">
        <f t="shared" si="256"/>
        <v>3028.4530987437788</v>
      </c>
      <c r="I827" s="5">
        <f t="shared" si="245"/>
        <v>0</v>
      </c>
      <c r="J827" s="6">
        <f>+H827+SUM($D$16:$E$16)-SUM($F$27:F827)</f>
        <v>7952.7513092700929</v>
      </c>
      <c r="K827" s="10">
        <f t="shared" si="257"/>
        <v>-3.3607568475102489E-4</v>
      </c>
      <c r="L827" s="10">
        <f>+H827/SUM(F$27:F827)-1</f>
        <v>1.0932766867908672E-2</v>
      </c>
      <c r="M827">
        <v>6.3959999999999999</v>
      </c>
      <c r="R827">
        <f t="shared" si="258"/>
        <v>2770.132515898154</v>
      </c>
      <c r="S827">
        <f t="shared" si="259"/>
        <v>2660.0976747579375</v>
      </c>
      <c r="T827" s="5">
        <f t="shared" si="246"/>
        <v>0</v>
      </c>
      <c r="U827" s="6">
        <f>+S827+SUM($D$17:$E$17)-SUM($Q$27:Q827)</f>
        <v>6763.8085168631987</v>
      </c>
      <c r="V827" s="10">
        <f t="shared" si="247"/>
        <v>-6.0505840984554915E-3</v>
      </c>
      <c r="W827" s="10">
        <f>+S827/SUM(Q$27:Q827)-1</f>
        <v>6.5620810131366447E-2</v>
      </c>
      <c r="X827">
        <v>3.8849999999999998</v>
      </c>
      <c r="AC827">
        <f t="shared" si="260"/>
        <v>5833.0212716055912</v>
      </c>
      <c r="AD827">
        <f t="shared" si="261"/>
        <v>5722.0246593973407</v>
      </c>
      <c r="AE827" s="5">
        <f t="shared" si="248"/>
        <v>0</v>
      </c>
      <c r="AF827" s="6">
        <f>+AD827+SUM($D$18:$E$18)-SUM($AB$27:AB827)</f>
        <v>13108.471975186814</v>
      </c>
      <c r="AG827" s="10">
        <f t="shared" si="249"/>
        <v>-1.0102065790886794E-3</v>
      </c>
      <c r="AH827" s="10">
        <f>+AD827/SUM(AB$27:AB827)-1</f>
        <v>0.27338546168679057</v>
      </c>
      <c r="AI827" s="6">
        <f t="shared" si="250"/>
        <v>0</v>
      </c>
      <c r="AL827" s="6">
        <f t="shared" si="251"/>
        <v>0</v>
      </c>
      <c r="AM827" s="6">
        <f t="shared" si="252"/>
        <v>11688.483388478769</v>
      </c>
      <c r="AN827" s="6">
        <f t="shared" si="253"/>
        <v>11410.575432899057</v>
      </c>
      <c r="AO827" s="5">
        <f t="shared" si="254"/>
        <v>0</v>
      </c>
      <c r="AP827" s="6">
        <f>+AN827+SUM($D$16:$E$18)-SUM($AL$27:AL827)</f>
        <v>27825.031801320107</v>
      </c>
      <c r="AQ827" s="10">
        <f t="shared" si="262"/>
        <v>-2.0480282368040559E-3</v>
      </c>
      <c r="AR827" s="10">
        <f>+AN827/SUM(AL$27:AL827)-1</f>
        <v>0.14270948622301227</v>
      </c>
    </row>
    <row r="828" spans="1:44" x14ac:dyDescent="0.25">
      <c r="A828" s="1">
        <v>41382</v>
      </c>
      <c r="B828">
        <v>7.8789999999999996</v>
      </c>
      <c r="G828">
        <f t="shared" si="255"/>
        <v>3065.8736191300559</v>
      </c>
      <c r="H828">
        <f t="shared" si="256"/>
        <v>3009.3557781564173</v>
      </c>
      <c r="I828" s="5">
        <f t="shared" si="245"/>
        <v>0</v>
      </c>
      <c r="J828" s="6">
        <f>+H828+SUM($D$16:$E$16)-SUM($F$27:F828)</f>
        <v>7933.6539886827313</v>
      </c>
      <c r="K828" s="10">
        <f t="shared" si="257"/>
        <v>-2.4013476399168399E-3</v>
      </c>
      <c r="L828" s="10">
        <f>+H828/SUM(F$27:F828)-1</f>
        <v>4.5578597745303817E-3</v>
      </c>
      <c r="M828">
        <v>6.3929999999999998</v>
      </c>
      <c r="R828">
        <f t="shared" si="258"/>
        <v>2768.8332042115226</v>
      </c>
      <c r="S828">
        <f t="shared" si="259"/>
        <v>2658.8499741600208</v>
      </c>
      <c r="T828" s="5">
        <f t="shared" si="246"/>
        <v>0</v>
      </c>
      <c r="U828" s="6">
        <f>+S828+SUM($D$17:$E$17)-SUM($Q$27:Q828)</f>
        <v>6762.5608162652825</v>
      </c>
      <c r="V828" s="10">
        <f t="shared" si="247"/>
        <v>-1.8446716739628499E-4</v>
      </c>
      <c r="W828" s="10">
        <f>+S828/SUM(Q$27:Q828)-1</f>
        <v>6.5120987987777434E-2</v>
      </c>
      <c r="X828">
        <v>3.871</v>
      </c>
      <c r="AC828">
        <f t="shared" si="260"/>
        <v>5812.0013751313372</v>
      </c>
      <c r="AD828">
        <f t="shared" si="261"/>
        <v>5701.404750714828</v>
      </c>
      <c r="AE828" s="5">
        <f t="shared" si="248"/>
        <v>0</v>
      </c>
      <c r="AF828" s="6">
        <f>+AD828+SUM($D$18:$E$18)-SUM($AB$27:AB828)</f>
        <v>13087.8520665043</v>
      </c>
      <c r="AG828" s="10">
        <f t="shared" si="249"/>
        <v>-1.5730215330624908E-3</v>
      </c>
      <c r="AH828" s="10">
        <f>+AD828/SUM(AB$27:AB828)-1</f>
        <v>0.26879668524827971</v>
      </c>
      <c r="AI828" s="6">
        <f t="shared" si="250"/>
        <v>0</v>
      </c>
      <c r="AL828" s="6">
        <f t="shared" si="251"/>
        <v>0</v>
      </c>
      <c r="AM828" s="6">
        <f t="shared" si="252"/>
        <v>11646.708198472916</v>
      </c>
      <c r="AN828" s="6">
        <f t="shared" si="253"/>
        <v>11369.610503031266</v>
      </c>
      <c r="AO828" s="5">
        <f t="shared" si="254"/>
        <v>0</v>
      </c>
      <c r="AP828" s="6">
        <f>+AN828+SUM($D$16:$E$18)-SUM($AL$27:AL828)</f>
        <v>27784.066871452316</v>
      </c>
      <c r="AQ828" s="10">
        <f t="shared" si="262"/>
        <v>-1.4722329936689427E-3</v>
      </c>
      <c r="AR828" s="10">
        <f>+AN828/SUM(AL$27:AL828)-1</f>
        <v>0.13860706262153299</v>
      </c>
    </row>
    <row r="829" spans="1:44" x14ac:dyDescent="0.25">
      <c r="A829" s="1">
        <v>41383</v>
      </c>
      <c r="B829">
        <v>7.9779999999999998</v>
      </c>
      <c r="G829">
        <f t="shared" si="255"/>
        <v>3104.3964631830927</v>
      </c>
      <c r="H829">
        <f t="shared" si="256"/>
        <v>3047.168472919393</v>
      </c>
      <c r="I829" s="5">
        <f t="shared" si="245"/>
        <v>0</v>
      </c>
      <c r="J829" s="6">
        <f>+H829+SUM($D$16:$E$16)-SUM($F$27:F829)</f>
        <v>7971.4666834457066</v>
      </c>
      <c r="K829" s="10">
        <f t="shared" si="257"/>
        <v>4.7661134222534152E-3</v>
      </c>
      <c r="L829" s="10">
        <f>+H829/SUM(F$27:F829)-1</f>
        <v>1.7180175819419219E-2</v>
      </c>
      <c r="M829">
        <v>6.43</v>
      </c>
      <c r="R829">
        <f t="shared" si="258"/>
        <v>2784.858048346643</v>
      </c>
      <c r="S829">
        <f t="shared" si="259"/>
        <v>2674.238281534324</v>
      </c>
      <c r="T829" s="5">
        <f t="shared" si="246"/>
        <v>0</v>
      </c>
      <c r="U829" s="6">
        <f>+S829+SUM($D$17:$E$17)-SUM($Q$27:Q829)</f>
        <v>6777.9491236395861</v>
      </c>
      <c r="V829" s="10">
        <f t="shared" si="247"/>
        <v>2.2755148223276844E-3</v>
      </c>
      <c r="W829" s="10">
        <f>+S829/SUM(Q$27:Q829)-1</f>
        <v>7.1285461092039704E-2</v>
      </c>
      <c r="X829">
        <v>3.907</v>
      </c>
      <c r="AC829">
        <f t="shared" si="260"/>
        <v>5866.052537493706</v>
      </c>
      <c r="AD829">
        <f t="shared" si="261"/>
        <v>5754.4273730412897</v>
      </c>
      <c r="AE829" s="5">
        <f t="shared" si="248"/>
        <v>0</v>
      </c>
      <c r="AF829" s="6">
        <f>+AD829+SUM($D$18:$E$18)-SUM($AB$27:AB829)</f>
        <v>13140.874688830761</v>
      </c>
      <c r="AG829" s="10">
        <f t="shared" si="249"/>
        <v>4.0512852725591575E-3</v>
      </c>
      <c r="AH829" s="10">
        <f>+AD829/SUM(AB$27:AB829)-1</f>
        <v>0.28059639609016496</v>
      </c>
      <c r="AI829" s="6">
        <f t="shared" si="250"/>
        <v>0</v>
      </c>
      <c r="AL829" s="6">
        <f t="shared" si="251"/>
        <v>0</v>
      </c>
      <c r="AM829" s="6">
        <f t="shared" si="252"/>
        <v>11755.307049023442</v>
      </c>
      <c r="AN829" s="6">
        <f t="shared" si="253"/>
        <v>11475.834127495007</v>
      </c>
      <c r="AO829" s="5">
        <f t="shared" si="254"/>
        <v>0</v>
      </c>
      <c r="AP829" s="6">
        <f>+AN829+SUM($D$16:$E$18)-SUM($AL$27:AL829)</f>
        <v>27890.290495916055</v>
      </c>
      <c r="AQ829" s="10">
        <f t="shared" si="262"/>
        <v>3.8231848834513471E-3</v>
      </c>
      <c r="AR829" s="10">
        <f>+AN829/SUM(AL$27:AL829)-1</f>
        <v>0.14924480337786128</v>
      </c>
    </row>
    <row r="830" spans="1:44" x14ac:dyDescent="0.25">
      <c r="A830" s="1">
        <v>41386</v>
      </c>
      <c r="B830">
        <v>8.0129999999999999</v>
      </c>
      <c r="G830">
        <f t="shared" si="255"/>
        <v>3118.0156504745705</v>
      </c>
      <c r="H830">
        <f t="shared" si="256"/>
        <v>3060.5365973305466</v>
      </c>
      <c r="I830" s="5">
        <f t="shared" si="245"/>
        <v>0</v>
      </c>
      <c r="J830" s="6">
        <f>+H830+SUM($D$16:$E$16)-SUM($F$27:F830)</f>
        <v>7984.8348078568606</v>
      </c>
      <c r="K830" s="10">
        <f t="shared" si="257"/>
        <v>1.676996836594169E-3</v>
      </c>
      <c r="L830" s="10">
        <f>+H830/SUM(F$27:F830)-1</f>
        <v>2.1642610784784022E-2</v>
      </c>
      <c r="M830">
        <v>6.4370000000000003</v>
      </c>
      <c r="R830">
        <f t="shared" si="258"/>
        <v>2787.8897756154497</v>
      </c>
      <c r="S830">
        <f t="shared" si="259"/>
        <v>2677.1495829294622</v>
      </c>
      <c r="T830" s="5">
        <f t="shared" si="246"/>
        <v>0</v>
      </c>
      <c r="U830" s="6">
        <f>+S830+SUM($D$17:$E$17)-SUM($Q$27:Q830)</f>
        <v>6780.8604250347234</v>
      </c>
      <c r="V830" s="10">
        <f t="shared" si="247"/>
        <v>4.2952541278062917E-4</v>
      </c>
      <c r="W830" s="10">
        <f>+S830/SUM(Q$27:Q830)-1</f>
        <v>7.24517127604134E-2</v>
      </c>
      <c r="X830">
        <v>3.9260000000000002</v>
      </c>
      <c r="AC830">
        <f t="shared" si="260"/>
        <v>5894.5795398516229</v>
      </c>
      <c r="AD830">
        <f t="shared" si="261"/>
        <v>5782.4115348247005</v>
      </c>
      <c r="AE830" s="5">
        <f t="shared" si="248"/>
        <v>0</v>
      </c>
      <c r="AF830" s="6">
        <f>+AD830+SUM($D$18:$E$18)-SUM($AB$27:AB830)</f>
        <v>13168.858850614171</v>
      </c>
      <c r="AG830" s="10">
        <f t="shared" si="249"/>
        <v>2.1295509200156548E-3</v>
      </c>
      <c r="AH830" s="10">
        <f>+AD830/SUM(AB$27:AB830)-1</f>
        <v>0.28682402125671569</v>
      </c>
      <c r="AI830" s="6">
        <f t="shared" si="250"/>
        <v>0</v>
      </c>
      <c r="AL830" s="6">
        <f t="shared" si="251"/>
        <v>0</v>
      </c>
      <c r="AM830" s="6">
        <f t="shared" si="252"/>
        <v>11800.484965941643</v>
      </c>
      <c r="AN830" s="6">
        <f t="shared" si="253"/>
        <v>11520.09771508471</v>
      </c>
      <c r="AO830" s="5">
        <f t="shared" si="254"/>
        <v>0</v>
      </c>
      <c r="AP830" s="6">
        <f>+AN830+SUM($D$16:$E$18)-SUM($AL$27:AL830)</f>
        <v>27934.554083505758</v>
      </c>
      <c r="AQ830" s="10">
        <f t="shared" si="262"/>
        <v>1.5870608302264166E-3</v>
      </c>
      <c r="AR830" s="10">
        <f>+AN830/SUM(AL$27:AL830)-1</f>
        <v>0.15367757030801821</v>
      </c>
    </row>
    <row r="831" spans="1:44" x14ac:dyDescent="0.25">
      <c r="A831" s="1">
        <v>41387</v>
      </c>
      <c r="B831">
        <v>8.0050000000000008</v>
      </c>
      <c r="G831">
        <f t="shared" si="255"/>
        <v>3114.9026933793762</v>
      </c>
      <c r="H831">
        <f t="shared" si="256"/>
        <v>3057.4810260365693</v>
      </c>
      <c r="I831" s="5">
        <f t="shared" si="245"/>
        <v>0</v>
      </c>
      <c r="J831" s="6">
        <f>+H831+SUM($D$16:$E$16)-SUM($F$27:F831)</f>
        <v>7981.7792365628839</v>
      </c>
      <c r="K831" s="10">
        <f t="shared" si="257"/>
        <v>-3.8267182321294335E-4</v>
      </c>
      <c r="L831" s="10">
        <f>+H831/SUM(F$27:F831)-1</f>
        <v>2.0622625649843851E-2</v>
      </c>
      <c r="M831">
        <v>6.5750000000000002</v>
      </c>
      <c r="R831">
        <f t="shared" si="258"/>
        <v>2847.6581132004944</v>
      </c>
      <c r="S831">
        <f t="shared" si="259"/>
        <v>2734.5438104336204</v>
      </c>
      <c r="T831" s="5">
        <f t="shared" si="246"/>
        <v>0</v>
      </c>
      <c r="U831" s="6">
        <f>+S831+SUM($D$17:$E$17)-SUM($Q$27:Q831)</f>
        <v>6838.2546525388825</v>
      </c>
      <c r="V831" s="10">
        <f t="shared" si="247"/>
        <v>8.4641511410943338E-3</v>
      </c>
      <c r="W831" s="10">
        <f>+S831/SUM(Q$27:Q831)-1</f>
        <v>9.5443531365499101E-2</v>
      </c>
      <c r="X831">
        <v>3.9670000000000001</v>
      </c>
      <c r="AC831">
        <f t="shared" si="260"/>
        <v>5956.1378080976529</v>
      </c>
      <c r="AD831">
        <f t="shared" si="261"/>
        <v>5842.7984102520595</v>
      </c>
      <c r="AE831" s="5">
        <f t="shared" si="248"/>
        <v>0</v>
      </c>
      <c r="AF831" s="6">
        <f>+AD831+SUM($D$18:$E$18)-SUM($AB$27:AB831)</f>
        <v>13229.245726041532</v>
      </c>
      <c r="AG831" s="10">
        <f t="shared" si="249"/>
        <v>4.5855814928523753E-3</v>
      </c>
      <c r="AH831" s="10">
        <f>+AD831/SUM(AB$27:AB831)-1</f>
        <v>0.30026258082664059</v>
      </c>
      <c r="AI831" s="6">
        <f t="shared" si="250"/>
        <v>0</v>
      </c>
      <c r="AL831" s="6">
        <f t="shared" si="251"/>
        <v>0</v>
      </c>
      <c r="AM831" s="6">
        <f t="shared" si="252"/>
        <v>11918.698614677523</v>
      </c>
      <c r="AN831" s="6">
        <f t="shared" si="253"/>
        <v>11634.823246722248</v>
      </c>
      <c r="AO831" s="5">
        <f t="shared" si="254"/>
        <v>0</v>
      </c>
      <c r="AP831" s="6">
        <f>+AN831+SUM($D$16:$E$18)-SUM($AL$27:AL831)</f>
        <v>28049.279615143296</v>
      </c>
      <c r="AQ831" s="10">
        <f t="shared" si="262"/>
        <v>4.1069397884276881E-3</v>
      </c>
      <c r="AR831" s="10">
        <f>+AN831/SUM(AL$27:AL831)-1</f>
        <v>0.16516673262810677</v>
      </c>
    </row>
    <row r="832" spans="1:44" x14ac:dyDescent="0.25">
      <c r="A832" s="1">
        <v>41388</v>
      </c>
      <c r="B832">
        <v>8.07</v>
      </c>
      <c r="G832">
        <f t="shared" si="255"/>
        <v>3140.1954697778342</v>
      </c>
      <c r="H832">
        <f t="shared" si="256"/>
        <v>3082.3075428001389</v>
      </c>
      <c r="I832" s="5">
        <f t="shared" si="245"/>
        <v>0</v>
      </c>
      <c r="J832" s="6">
        <f>+H832+SUM($D$16:$E$16)-SUM($F$27:F832)</f>
        <v>8006.6057533264529</v>
      </c>
      <c r="K832" s="10">
        <f t="shared" si="257"/>
        <v>3.1103988255956061E-3</v>
      </c>
      <c r="L832" s="10">
        <f>+H832/SUM(F$27:F832)-1</f>
        <v>2.8910004871235184E-2</v>
      </c>
      <c r="M832">
        <v>6.6230000000000002</v>
      </c>
      <c r="R832">
        <f t="shared" si="258"/>
        <v>2868.4471001865968</v>
      </c>
      <c r="S832">
        <f t="shared" si="259"/>
        <v>2754.5070200002838</v>
      </c>
      <c r="T832" s="5">
        <f t="shared" si="246"/>
        <v>0</v>
      </c>
      <c r="U832" s="6">
        <f>+S832+SUM($D$17:$E$17)-SUM($Q$27:Q832)</f>
        <v>6858.2178621055464</v>
      </c>
      <c r="V832" s="10">
        <f t="shared" si="247"/>
        <v>2.9193428120217746E-3</v>
      </c>
      <c r="W832" s="10">
        <f>+S832/SUM(Q$27:Q832)-1</f>
        <v>0.1034406856629202</v>
      </c>
      <c r="X832">
        <v>3.9449999999999998</v>
      </c>
      <c r="AC832">
        <f t="shared" si="260"/>
        <v>5923.1065422095389</v>
      </c>
      <c r="AD832">
        <f t="shared" si="261"/>
        <v>5810.3956966081105</v>
      </c>
      <c r="AE832" s="5">
        <f t="shared" si="248"/>
        <v>0</v>
      </c>
      <c r="AF832" s="6">
        <f>+AD832+SUM($D$18:$E$18)-SUM($AB$27:AB832)</f>
        <v>13196.843012397581</v>
      </c>
      <c r="AG832" s="10">
        <f t="shared" si="249"/>
        <v>-2.449324346600279E-3</v>
      </c>
      <c r="AH832" s="10">
        <f>+AD832/SUM(AB$27:AB832)-1</f>
        <v>0.2930516464232662</v>
      </c>
      <c r="AI832" s="6">
        <f t="shared" si="250"/>
        <v>0</v>
      </c>
      <c r="AL832" s="6">
        <f t="shared" si="251"/>
        <v>0</v>
      </c>
      <c r="AM832" s="6">
        <f t="shared" si="252"/>
        <v>11931.749112173969</v>
      </c>
      <c r="AN832" s="6">
        <f t="shared" si="253"/>
        <v>11647.210259408534</v>
      </c>
      <c r="AO832" s="5">
        <f t="shared" si="254"/>
        <v>0</v>
      </c>
      <c r="AP832" s="6">
        <f>+AN832+SUM($D$16:$E$18)-SUM($AL$27:AL832)</f>
        <v>28061.666627829578</v>
      </c>
      <c r="AQ832" s="10">
        <f t="shared" si="262"/>
        <v>4.416160720075446E-4</v>
      </c>
      <c r="AR832" s="10">
        <f>+AN832/SUM(AL$27:AL832)-1</f>
        <v>0.166407227201393</v>
      </c>
    </row>
    <row r="833" spans="1:44" x14ac:dyDescent="0.25">
      <c r="A833" s="1">
        <v>41390</v>
      </c>
      <c r="B833">
        <v>8.0839999999999996</v>
      </c>
      <c r="G833">
        <f t="shared" si="255"/>
        <v>3145.6431446944248</v>
      </c>
      <c r="H833">
        <f t="shared" si="256"/>
        <v>3087.6547925645996</v>
      </c>
      <c r="I833" s="5">
        <f t="shared" si="245"/>
        <v>0</v>
      </c>
      <c r="J833" s="6">
        <f>+H833+SUM($D$16:$E$16)-SUM($F$27:F833)</f>
        <v>8011.9530030909127</v>
      </c>
      <c r="K833" s="10">
        <f t="shared" si="257"/>
        <v>6.678547600820206E-4</v>
      </c>
      <c r="L833" s="10">
        <f>+H833/SUM(F$27:F833)-1</f>
        <v>3.0694978857380928E-2</v>
      </c>
      <c r="M833">
        <v>6.62</v>
      </c>
      <c r="R833">
        <f t="shared" si="258"/>
        <v>2867.1477884999654</v>
      </c>
      <c r="S833">
        <f t="shared" si="259"/>
        <v>2753.2593194023671</v>
      </c>
      <c r="T833" s="5">
        <f t="shared" si="246"/>
        <v>0</v>
      </c>
      <c r="U833" s="6">
        <f>+S833+SUM($D$17:$E$17)-SUM($Q$27:Q833)</f>
        <v>6856.9701615076283</v>
      </c>
      <c r="V833" s="10">
        <f t="shared" si="247"/>
        <v>-1.8192781608938891E-4</v>
      </c>
      <c r="W833" s="10">
        <f>+S833/SUM(Q$27:Q833)-1</f>
        <v>0.1029408635193314</v>
      </c>
      <c r="X833">
        <v>3.948</v>
      </c>
      <c r="AC833">
        <f t="shared" si="260"/>
        <v>5927.610805739736</v>
      </c>
      <c r="AD833">
        <f t="shared" si="261"/>
        <v>5814.8142484686487</v>
      </c>
      <c r="AE833" s="5">
        <f t="shared" si="248"/>
        <v>0</v>
      </c>
      <c r="AF833" s="6">
        <f>+AD833+SUM($D$18:$E$18)-SUM($AB$27:AB833)</f>
        <v>13201.261564258119</v>
      </c>
      <c r="AG833" s="10">
        <f t="shared" si="249"/>
        <v>3.3481885450825644E-4</v>
      </c>
      <c r="AH833" s="10">
        <f>+AD833/SUM(AB$27:AB833)-1</f>
        <v>0.29403495566008986</v>
      </c>
      <c r="AI833" s="6">
        <f t="shared" si="250"/>
        <v>0</v>
      </c>
      <c r="AL833" s="6">
        <f t="shared" si="251"/>
        <v>0</v>
      </c>
      <c r="AM833" s="6">
        <f t="shared" si="252"/>
        <v>11940.401738934126</v>
      </c>
      <c r="AN833" s="6">
        <f t="shared" si="253"/>
        <v>11655.728360435616</v>
      </c>
      <c r="AO833" s="5">
        <f t="shared" si="254"/>
        <v>0</v>
      </c>
      <c r="AP833" s="6">
        <f>+AN833+SUM($D$16:$E$18)-SUM($AL$27:AL833)</f>
        <v>28070.184728856668</v>
      </c>
      <c r="AQ833" s="10">
        <f t="shared" si="262"/>
        <v>3.0354936291066004E-4</v>
      </c>
      <c r="AR833" s="10">
        <f>+AN833/SUM(AL$27:AL833)-1</f>
        <v>0.16726027049491421</v>
      </c>
    </row>
    <row r="834" spans="1:44" x14ac:dyDescent="0.25">
      <c r="A834" s="1">
        <v>41393</v>
      </c>
      <c r="B834">
        <v>8.0809999999999995</v>
      </c>
      <c r="G834">
        <f t="shared" si="255"/>
        <v>3144.4757857837267</v>
      </c>
      <c r="H834">
        <f t="shared" si="256"/>
        <v>3086.5089533293576</v>
      </c>
      <c r="I834" s="5">
        <f t="shared" si="245"/>
        <v>0</v>
      </c>
      <c r="J834" s="6">
        <f>+H834+SUM($D$16:$E$16)-SUM($F$27:F834)</f>
        <v>8010.8071638556712</v>
      </c>
      <c r="K834" s="10">
        <f t="shared" si="257"/>
        <v>-1.4301622023982219E-4</v>
      </c>
      <c r="L834" s="10">
        <f>+H834/SUM(F$27:F834)-1</f>
        <v>3.0312484431778142E-2</v>
      </c>
      <c r="M834">
        <v>6.6689999999999996</v>
      </c>
      <c r="R834">
        <f t="shared" si="258"/>
        <v>2888.3698793816116</v>
      </c>
      <c r="S834">
        <f t="shared" si="259"/>
        <v>2773.6384291683362</v>
      </c>
      <c r="T834" s="5">
        <f t="shared" si="246"/>
        <v>0</v>
      </c>
      <c r="U834" s="6">
        <f>+S834+SUM($D$17:$E$17)-SUM($Q$27:Q834)</f>
        <v>6877.349271273597</v>
      </c>
      <c r="V834" s="10">
        <f t="shared" si="247"/>
        <v>2.972028357417944E-3</v>
      </c>
      <c r="W834" s="10">
        <f>+S834/SUM(Q$27:Q834)-1</f>
        <v>0.11110462519794861</v>
      </c>
      <c r="X834">
        <v>3.9510000000000001</v>
      </c>
      <c r="AC834">
        <f t="shared" si="260"/>
        <v>5932.1150692699339</v>
      </c>
      <c r="AD834">
        <f t="shared" si="261"/>
        <v>5819.2328003291868</v>
      </c>
      <c r="AE834" s="5">
        <f t="shared" si="248"/>
        <v>0</v>
      </c>
      <c r="AF834" s="6">
        <f>+AD834+SUM($D$18:$E$18)-SUM($AB$27:AB834)</f>
        <v>13205.680116118659</v>
      </c>
      <c r="AG834" s="10">
        <f t="shared" si="249"/>
        <v>3.3470678836522438E-4</v>
      </c>
      <c r="AH834" s="10">
        <f>+AD834/SUM(AB$27:AB834)-1</f>
        <v>0.29501826489691352</v>
      </c>
      <c r="AI834" s="6">
        <f t="shared" si="250"/>
        <v>0</v>
      </c>
      <c r="AL834" s="6">
        <f t="shared" si="251"/>
        <v>0</v>
      </c>
      <c r="AM834" s="6">
        <f t="shared" si="252"/>
        <v>11964.960734435272</v>
      </c>
      <c r="AN834" s="6">
        <f t="shared" si="253"/>
        <v>11679.380182826881</v>
      </c>
      <c r="AO834" s="5">
        <f t="shared" si="254"/>
        <v>0</v>
      </c>
      <c r="AP834" s="6">
        <f>+AN834+SUM($D$16:$E$18)-SUM($AL$27:AL834)</f>
        <v>28093.836551247925</v>
      </c>
      <c r="AQ834" s="10">
        <f t="shared" si="262"/>
        <v>8.4259589381829869E-4</v>
      </c>
      <c r="AR834" s="10">
        <f>+AN834/SUM(AL$27:AL834)-1</f>
        <v>0.16962887687869355</v>
      </c>
    </row>
    <row r="835" spans="1:44" x14ac:dyDescent="0.25">
      <c r="A835" s="1">
        <v>41394</v>
      </c>
      <c r="B835">
        <v>8.1199999999999992</v>
      </c>
      <c r="G835">
        <f t="shared" si="255"/>
        <v>3159.6514516228017</v>
      </c>
      <c r="H835">
        <f t="shared" si="256"/>
        <v>3101.4048633874995</v>
      </c>
      <c r="I835" s="5">
        <f t="shared" si="245"/>
        <v>0</v>
      </c>
      <c r="J835" s="6">
        <f>+H835+SUM($D$16:$E$16)-SUM($F$27:F835)</f>
        <v>8025.7030739138127</v>
      </c>
      <c r="K835" s="10">
        <f t="shared" si="257"/>
        <v>1.8594767984618787E-3</v>
      </c>
      <c r="L835" s="10">
        <f>+H835/SUM(F$27:F835)-1</f>
        <v>3.5284911964613253E-2</v>
      </c>
      <c r="M835">
        <v>6.657</v>
      </c>
      <c r="R835">
        <f t="shared" si="258"/>
        <v>2883.1726326350863</v>
      </c>
      <c r="S835">
        <f t="shared" si="259"/>
        <v>2768.6476267766707</v>
      </c>
      <c r="T835" s="5">
        <f t="shared" si="246"/>
        <v>0</v>
      </c>
      <c r="U835" s="6">
        <f>+S835+SUM($D$17:$E$17)-SUM($Q$27:Q835)</f>
        <v>6872.3584688819319</v>
      </c>
      <c r="V835" s="10">
        <f t="shared" si="247"/>
        <v>-7.2568691727081802E-4</v>
      </c>
      <c r="W835" s="10">
        <f>+S835/SUM(Q$27:Q835)-1</f>
        <v>0.10910533662359367</v>
      </c>
      <c r="X835">
        <v>3.93</v>
      </c>
      <c r="AC835">
        <f t="shared" si="260"/>
        <v>5900.585224558552</v>
      </c>
      <c r="AD835">
        <f t="shared" si="261"/>
        <v>5788.3029373054169</v>
      </c>
      <c r="AE835" s="5">
        <f t="shared" si="248"/>
        <v>0</v>
      </c>
      <c r="AF835" s="6">
        <f>+AD835+SUM($D$18:$E$18)-SUM($AB$27:AB835)</f>
        <v>13174.750253094888</v>
      </c>
      <c r="AG835" s="10">
        <f t="shared" si="249"/>
        <v>-2.3421635805049856E-3</v>
      </c>
      <c r="AH835" s="10">
        <f>+AD835/SUM(AB$27:AB835)-1</f>
        <v>0.28813510023914701</v>
      </c>
      <c r="AI835" s="6">
        <f t="shared" si="250"/>
        <v>0</v>
      </c>
      <c r="AL835" s="6">
        <f t="shared" si="251"/>
        <v>0</v>
      </c>
      <c r="AM835" s="6">
        <f t="shared" si="252"/>
        <v>11943.409308816441</v>
      </c>
      <c r="AN835" s="6">
        <f t="shared" si="253"/>
        <v>11658.355427469587</v>
      </c>
      <c r="AO835" s="5">
        <f t="shared" si="254"/>
        <v>0</v>
      </c>
      <c r="AP835" s="6">
        <f>+AN835+SUM($D$16:$E$18)-SUM($AL$27:AL835)</f>
        <v>28072.811795890633</v>
      </c>
      <c r="AQ835" s="10">
        <f t="shared" si="262"/>
        <v>-7.483760830935271E-4</v>
      </c>
      <c r="AR835" s="10">
        <f>+AN835/SUM(AL$27:AL835)-1</f>
        <v>0.16752335752661707</v>
      </c>
    </row>
    <row r="836" spans="1:44" x14ac:dyDescent="0.25">
      <c r="A836" s="1">
        <v>41396</v>
      </c>
      <c r="B836">
        <v>8.173</v>
      </c>
      <c r="G836">
        <f t="shared" si="255"/>
        <v>3180.2747923784682</v>
      </c>
      <c r="H836">
        <f t="shared" si="256"/>
        <v>3121.648023210103</v>
      </c>
      <c r="I836" s="5">
        <f t="shared" si="245"/>
        <v>0</v>
      </c>
      <c r="J836" s="6">
        <f>+H836+SUM($D$16:$E$16)-SUM($F$27:F836)</f>
        <v>8045.9462337364157</v>
      </c>
      <c r="K836" s="10">
        <f t="shared" si="257"/>
        <v>2.5222911483480104E-3</v>
      </c>
      <c r="L836" s="10">
        <f>+H836/SUM(F$27:F836)-1</f>
        <v>4.2042313483594107E-2</v>
      </c>
      <c r="M836">
        <v>6.6740000000000004</v>
      </c>
      <c r="R836">
        <f t="shared" si="258"/>
        <v>2890.5353988593306</v>
      </c>
      <c r="S836">
        <f t="shared" si="259"/>
        <v>2775.7179301648639</v>
      </c>
      <c r="T836" s="5">
        <f t="shared" si="246"/>
        <v>0</v>
      </c>
      <c r="U836" s="6">
        <f>+S836+SUM($D$17:$E$17)-SUM($Q$27:Q836)</f>
        <v>6879.4287722701265</v>
      </c>
      <c r="V836" s="10">
        <f t="shared" si="247"/>
        <v>1.0288030550513749E-3</v>
      </c>
      <c r="W836" s="10">
        <f>+S836/SUM(Q$27:Q836)-1</f>
        <v>0.11193766210393008</v>
      </c>
      <c r="X836">
        <v>3.9460000000000002</v>
      </c>
      <c r="AC836">
        <f t="shared" si="260"/>
        <v>5924.6079633862719</v>
      </c>
      <c r="AD836">
        <f t="shared" si="261"/>
        <v>5811.8685472282887</v>
      </c>
      <c r="AE836" s="5">
        <f t="shared" si="248"/>
        <v>0</v>
      </c>
      <c r="AF836" s="6">
        <f>+AD836+SUM($D$18:$E$18)-SUM($AB$27:AB836)</f>
        <v>13198.31586301776</v>
      </c>
      <c r="AG836" s="10">
        <f t="shared" si="249"/>
        <v>1.7886950014356362E-3</v>
      </c>
      <c r="AH836" s="10">
        <f>+AD836/SUM(AB$27:AB836)-1</f>
        <v>0.29337941616887386</v>
      </c>
      <c r="AI836" s="6">
        <f t="shared" si="250"/>
        <v>0</v>
      </c>
      <c r="AL836" s="6">
        <f t="shared" si="251"/>
        <v>0</v>
      </c>
      <c r="AM836" s="6">
        <f t="shared" si="252"/>
        <v>11995.418154624071</v>
      </c>
      <c r="AN836" s="6">
        <f t="shared" si="253"/>
        <v>11709.234500603256</v>
      </c>
      <c r="AO836" s="5">
        <f t="shared" si="254"/>
        <v>0</v>
      </c>
      <c r="AP836" s="6">
        <f>+AN836+SUM($D$16:$E$18)-SUM($AL$27:AL836)</f>
        <v>28123.690869024304</v>
      </c>
      <c r="AQ836" s="10">
        <f t="shared" si="262"/>
        <v>1.8123967596690438E-3</v>
      </c>
      <c r="AR836" s="10">
        <f>+AN836/SUM(AL$27:AL836)-1</f>
        <v>0.17261863075468309</v>
      </c>
    </row>
    <row r="837" spans="1:44" x14ac:dyDescent="0.25">
      <c r="A837" s="1">
        <v>41397</v>
      </c>
      <c r="B837">
        <v>8.1780000000000008</v>
      </c>
      <c r="G837">
        <f t="shared" si="255"/>
        <v>3182.2203905629653</v>
      </c>
      <c r="H837">
        <f t="shared" si="256"/>
        <v>3123.5577552688392</v>
      </c>
      <c r="I837" s="5">
        <f t="shared" si="245"/>
        <v>0</v>
      </c>
      <c r="J837" s="6">
        <f>+H837+SUM($D$16:$E$16)-SUM($F$27:F837)</f>
        <v>8047.8559657951528</v>
      </c>
      <c r="K837" s="10">
        <f t="shared" si="257"/>
        <v>2.3735332094676487E-4</v>
      </c>
      <c r="L837" s="10">
        <f>+H837/SUM(F$27:F837)-1</f>
        <v>4.2679804192931936E-2</v>
      </c>
      <c r="M837">
        <v>6.7389999999999999</v>
      </c>
      <c r="R837">
        <f t="shared" si="258"/>
        <v>2918.6871520696777</v>
      </c>
      <c r="S837">
        <f t="shared" si="259"/>
        <v>2802.751443119721</v>
      </c>
      <c r="T837" s="5">
        <f t="shared" si="246"/>
        <v>0</v>
      </c>
      <c r="U837" s="6">
        <f>+S837+SUM($D$17:$E$17)-SUM($Q$27:Q837)</f>
        <v>6906.4622852249831</v>
      </c>
      <c r="V837" s="10">
        <f t="shared" si="247"/>
        <v>3.9296159390187491E-3</v>
      </c>
      <c r="W837" s="10">
        <f>+S837/SUM(Q$27:Q837)-1</f>
        <v>0.12276714188168802</v>
      </c>
      <c r="X837">
        <v>3.9470000000000001</v>
      </c>
      <c r="AC837">
        <f t="shared" si="260"/>
        <v>5926.1093845630039</v>
      </c>
      <c r="AD837">
        <f t="shared" si="261"/>
        <v>5813.3413978484678</v>
      </c>
      <c r="AE837" s="5">
        <f t="shared" si="248"/>
        <v>0</v>
      </c>
      <c r="AF837" s="6">
        <f>+AD837+SUM($D$18:$E$18)-SUM($AB$27:AB837)</f>
        <v>13199.78871363794</v>
      </c>
      <c r="AG837" s="10">
        <f t="shared" si="249"/>
        <v>1.1159383026337899E-4</v>
      </c>
      <c r="AH837" s="10">
        <f>+AD837/SUM(AB$27:AB837)-1</f>
        <v>0.29370718591448153</v>
      </c>
      <c r="AI837" s="6">
        <f t="shared" si="250"/>
        <v>0</v>
      </c>
      <c r="AL837" s="6">
        <f t="shared" si="251"/>
        <v>0</v>
      </c>
      <c r="AM837" s="6">
        <f t="shared" si="252"/>
        <v>12027.016927195647</v>
      </c>
      <c r="AN837" s="6">
        <f t="shared" si="253"/>
        <v>11739.650596237028</v>
      </c>
      <c r="AO837" s="5">
        <f t="shared" si="254"/>
        <v>0</v>
      </c>
      <c r="AP837" s="6">
        <f>+AN837+SUM($D$16:$E$18)-SUM($AL$27:AL837)</f>
        <v>28154.106964658076</v>
      </c>
      <c r="AQ837" s="10">
        <f t="shared" si="262"/>
        <v>1.0815115190756508E-3</v>
      </c>
      <c r="AR837" s="10">
        <f>+AN837/SUM(AL$27:AL837)-1</f>
        <v>0.17566464374666313</v>
      </c>
    </row>
    <row r="838" spans="1:44" x14ac:dyDescent="0.25">
      <c r="A838" s="1">
        <v>41401</v>
      </c>
      <c r="B838">
        <v>8.2739999999999991</v>
      </c>
      <c r="G838">
        <f t="shared" si="255"/>
        <v>3219.5758757053031</v>
      </c>
      <c r="H838">
        <f t="shared" si="256"/>
        <v>3160.2246107965725</v>
      </c>
      <c r="I838" s="5">
        <f t="shared" si="245"/>
        <v>0</v>
      </c>
      <c r="J838" s="6">
        <f>+H838+SUM($D$16:$E$16)-SUM($F$27:F838)</f>
        <v>8084.5228213228866</v>
      </c>
      <c r="K838" s="10">
        <f t="shared" si="257"/>
        <v>4.5561023561522251E-3</v>
      </c>
      <c r="L838" s="10">
        <f>+H838/SUM(F$27:F838)-1</f>
        <v>5.4919625812217765E-2</v>
      </c>
      <c r="M838">
        <v>6.774</v>
      </c>
      <c r="R838">
        <f t="shared" si="258"/>
        <v>2933.845788413711</v>
      </c>
      <c r="S838">
        <f t="shared" si="259"/>
        <v>2817.3079500954136</v>
      </c>
      <c r="T838" s="5">
        <f t="shared" si="246"/>
        <v>0</v>
      </c>
      <c r="U838" s="6">
        <f>+S838+SUM($D$17:$E$17)-SUM($Q$27:Q838)</f>
        <v>6921.0187922006753</v>
      </c>
      <c r="V838" s="10">
        <f t="shared" si="247"/>
        <v>2.1076647311653041E-3</v>
      </c>
      <c r="W838" s="10">
        <f>+S838/SUM(Q$27:Q838)-1</f>
        <v>0.12859840022355762</v>
      </c>
      <c r="X838">
        <v>3.95</v>
      </c>
      <c r="AC838">
        <f t="shared" si="260"/>
        <v>5930.6136480932018</v>
      </c>
      <c r="AD838">
        <f t="shared" si="261"/>
        <v>5817.7599497090068</v>
      </c>
      <c r="AE838" s="5">
        <f t="shared" si="248"/>
        <v>0</v>
      </c>
      <c r="AF838" s="6">
        <f>+AD838+SUM($D$18:$E$18)-SUM($AB$27:AB838)</f>
        <v>13204.207265498477</v>
      </c>
      <c r="AG838" s="10">
        <f t="shared" si="249"/>
        <v>3.3474413540979242E-4</v>
      </c>
      <c r="AH838" s="10">
        <f>+AD838/SUM(AB$27:AB838)-1</f>
        <v>0.29469049515130563</v>
      </c>
      <c r="AI838" s="6">
        <f t="shared" si="250"/>
        <v>0</v>
      </c>
      <c r="AL838" s="6">
        <f t="shared" si="251"/>
        <v>0</v>
      </c>
      <c r="AM838" s="6">
        <f t="shared" si="252"/>
        <v>12084.035312212216</v>
      </c>
      <c r="AN838" s="6">
        <f t="shared" si="253"/>
        <v>11795.292510600993</v>
      </c>
      <c r="AO838" s="5">
        <f t="shared" si="254"/>
        <v>0</v>
      </c>
      <c r="AP838" s="6">
        <f>+AN838+SUM($D$16:$E$18)-SUM($AL$27:AL838)</f>
        <v>28209.748879022041</v>
      </c>
      <c r="AQ838" s="10">
        <f t="shared" si="262"/>
        <v>1.9763338412335241E-3</v>
      </c>
      <c r="AR838" s="10">
        <f>+AN838/SUM(AL$27:AL838)-1</f>
        <v>0.18123689062844517</v>
      </c>
    </row>
    <row r="839" spans="1:44" x14ac:dyDescent="0.25">
      <c r="A839" s="1">
        <v>41402</v>
      </c>
      <c r="B839">
        <v>8.2859999999999996</v>
      </c>
      <c r="C839">
        <f>+$C$16</f>
        <v>60</v>
      </c>
      <c r="D839" s="7">
        <f>+$H$16</f>
        <v>0.66694736842105262</v>
      </c>
      <c r="E839" s="7">
        <f>+$J$16</f>
        <v>0.46199999999999997</v>
      </c>
      <c r="F839" s="6">
        <f>+C839-D839-E839</f>
        <v>58.871052631578941</v>
      </c>
      <c r="G839">
        <f t="shared" si="255"/>
        <v>3283.116363979675</v>
      </c>
      <c r="H839">
        <f t="shared" si="256"/>
        <v>3223.6790203691185</v>
      </c>
      <c r="I839" s="5">
        <f t="shared" si="245"/>
        <v>221460</v>
      </c>
      <c r="J839" s="6">
        <f>+H839+SUM($D$16:$E$16)-SUM($F$27:F839)</f>
        <v>8089.1061782638526</v>
      </c>
      <c r="K839" s="10">
        <f t="shared" si="257"/>
        <v>5.6692980430184114E-4</v>
      </c>
      <c r="L839" s="10">
        <f>+H839/SUM(F$27:F839)-1</f>
        <v>5.5361645311853946E-2</v>
      </c>
      <c r="M839">
        <v>6.8259999999999996</v>
      </c>
      <c r="N839">
        <f>+$C$17</f>
        <v>50</v>
      </c>
      <c r="O839" s="7">
        <f>+$H$17</f>
        <v>0.5557894736842105</v>
      </c>
      <c r="P839" s="7">
        <f>+$J$17</f>
        <v>0.38500000000000001</v>
      </c>
      <c r="Q839" s="6">
        <f>+N839-O839-P839</f>
        <v>49.059210526315795</v>
      </c>
      <c r="R839">
        <f t="shared" si="258"/>
        <v>3006.3671909819886</v>
      </c>
      <c r="S839">
        <f t="shared" si="259"/>
        <v>2887.9939709856153</v>
      </c>
      <c r="T839" s="5">
        <f t="shared" si="246"/>
        <v>184550</v>
      </c>
      <c r="U839" s="6">
        <f>+S839+SUM($D$17:$E$17)-SUM($Q$27:Q839)</f>
        <v>6942.6456025645612</v>
      </c>
      <c r="V839" s="10">
        <f t="shared" si="247"/>
        <v>3.1248015665348294E-3</v>
      </c>
      <c r="W839" s="10">
        <f>+S839/SUM(Q$27:Q839)-1</f>
        <v>0.13461638760949368</v>
      </c>
      <c r="X839">
        <v>3.9489999999999998</v>
      </c>
      <c r="Y839">
        <f>+$C$18</f>
        <v>90</v>
      </c>
      <c r="Z839" s="7">
        <f>+$H$18</f>
        <v>1.0004210526315789</v>
      </c>
      <c r="AA839" s="7">
        <f>+$J$18</f>
        <v>0.69300000000000006</v>
      </c>
      <c r="AB839" s="6">
        <f>+Y839-Z839-AA839</f>
        <v>88.306578947368422</v>
      </c>
      <c r="AC839">
        <f t="shared" si="260"/>
        <v>6017.4188058638374</v>
      </c>
      <c r="AD839">
        <f t="shared" si="261"/>
        <v>5904.5936780361953</v>
      </c>
      <c r="AE839" s="5">
        <f t="shared" si="248"/>
        <v>332190</v>
      </c>
      <c r="AF839" s="6">
        <f>+AD839+SUM($D$18:$E$18)-SUM($AB$27:AB839)</f>
        <v>13202.734414878298</v>
      </c>
      <c r="AG839" s="10">
        <f t="shared" si="249"/>
        <v>-1.1154403975677241E-4</v>
      </c>
      <c r="AH839" s="10">
        <f>+AD839/SUM(AB$27:AB839)-1</f>
        <v>0.28868944655594841</v>
      </c>
      <c r="AI839" s="6">
        <f t="shared" si="250"/>
        <v>200</v>
      </c>
      <c r="AL839" s="6">
        <f t="shared" si="251"/>
        <v>196.23684210526315</v>
      </c>
      <c r="AM839" s="6">
        <f t="shared" si="252"/>
        <v>12306.902360825501</v>
      </c>
      <c r="AN839" s="6">
        <f t="shared" si="253"/>
        <v>12016.266669390929</v>
      </c>
      <c r="AO839" s="5">
        <f t="shared" si="254"/>
        <v>738200</v>
      </c>
      <c r="AP839" s="6">
        <f>+AN839+SUM($D$16:$E$18)-SUM($AL$27:AL839)</f>
        <v>28234.486195706711</v>
      </c>
      <c r="AQ839" s="10">
        <f t="shared" si="262"/>
        <v>8.7690666055761923E-4</v>
      </c>
      <c r="AR839" s="10">
        <f>+AN839/SUM(AL$27:AL839)-1</f>
        <v>0.1801734186322439</v>
      </c>
    </row>
    <row r="840" spans="1:44" x14ac:dyDescent="0.25">
      <c r="A840" s="1">
        <v>41404</v>
      </c>
      <c r="B840">
        <v>8.3279999999999994</v>
      </c>
      <c r="G840">
        <f t="shared" si="255"/>
        <v>3299.7577937753717</v>
      </c>
      <c r="H840">
        <f t="shared" si="256"/>
        <v>3240.0191747084259</v>
      </c>
      <c r="I840" s="5">
        <f t="shared" si="245"/>
        <v>0</v>
      </c>
      <c r="J840" s="6">
        <f>+H840+SUM($D$16:$E$16)-SUM($F$27:F840)</f>
        <v>8105.446332603161</v>
      </c>
      <c r="K840" s="10">
        <f t="shared" si="257"/>
        <v>2.0200197622841642E-3</v>
      </c>
      <c r="L840" s="10">
        <f>+H840/SUM(F$27:F840)-1</f>
        <v>6.071105263783716E-2</v>
      </c>
      <c r="M840">
        <v>6.8559999999999999</v>
      </c>
      <c r="R840">
        <f t="shared" si="258"/>
        <v>3019.58005587057</v>
      </c>
      <c r="S840">
        <f t="shared" si="259"/>
        <v>2900.6865902545233</v>
      </c>
      <c r="T840" s="5">
        <f t="shared" si="246"/>
        <v>0</v>
      </c>
      <c r="U840" s="6">
        <f>+S840+SUM($D$17:$E$17)-SUM($Q$27:Q840)</f>
        <v>6955.3382218334691</v>
      </c>
      <c r="V840" s="10">
        <f t="shared" si="247"/>
        <v>1.8282107420577454E-3</v>
      </c>
      <c r="W840" s="10">
        <f>+S840/SUM(Q$27:Q840)-1</f>
        <v>0.13960298175369013</v>
      </c>
      <c r="X840">
        <v>3.992</v>
      </c>
      <c r="AC840">
        <f t="shared" si="260"/>
        <v>6082.9414720203695</v>
      </c>
      <c r="AD840">
        <f t="shared" si="261"/>
        <v>5968.8878102609497</v>
      </c>
      <c r="AE840" s="5">
        <f t="shared" si="248"/>
        <v>0</v>
      </c>
      <c r="AF840" s="6">
        <f>+AD840+SUM($D$18:$E$18)-SUM($AB$27:AB840)</f>
        <v>13267.028547103051</v>
      </c>
      <c r="AG840" s="10">
        <f t="shared" si="249"/>
        <v>4.8697588093795652E-3</v>
      </c>
      <c r="AH840" s="10">
        <f>+AD840/SUM(AB$27:AB840)-1</f>
        <v>0.30272177023331115</v>
      </c>
      <c r="AI840" s="6">
        <f t="shared" si="250"/>
        <v>0</v>
      </c>
      <c r="AL840" s="6">
        <f t="shared" si="251"/>
        <v>0</v>
      </c>
      <c r="AM840" s="6">
        <f t="shared" si="252"/>
        <v>12402.279321666312</v>
      </c>
      <c r="AN840" s="6">
        <f t="shared" si="253"/>
        <v>12109.593575223898</v>
      </c>
      <c r="AO840" s="5">
        <f t="shared" si="254"/>
        <v>0</v>
      </c>
      <c r="AP840" s="6">
        <f>+AN840+SUM($D$16:$E$18)-SUM($AL$27:AL840)</f>
        <v>28327.813101539687</v>
      </c>
      <c r="AQ840" s="10">
        <f t="shared" si="262"/>
        <v>3.3054224959534473E-3</v>
      </c>
      <c r="AR840" s="10">
        <f>+AN840/SUM(AL$27:AL840)-1</f>
        <v>0.18933948797288447</v>
      </c>
    </row>
    <row r="841" spans="1:44" x14ac:dyDescent="0.25">
      <c r="A841" s="1">
        <v>41407</v>
      </c>
      <c r="B841">
        <v>8.2590000000000003</v>
      </c>
      <c r="G841">
        <f t="shared" si="255"/>
        <v>3272.4183019681554</v>
      </c>
      <c r="H841">
        <f t="shared" si="256"/>
        <v>3213.1746354367069</v>
      </c>
      <c r="I841" s="5">
        <f t="shared" si="245"/>
        <v>0</v>
      </c>
      <c r="J841" s="6">
        <f>+H841+SUM($D$16:$E$16)-SUM($F$27:F841)</f>
        <v>8078.6017933314406</v>
      </c>
      <c r="K841" s="10">
        <f t="shared" si="257"/>
        <v>-3.3119137639270324E-3</v>
      </c>
      <c r="L841" s="10">
        <f>+H841/SUM(F$27:F841)-1</f>
        <v>5.1922740602293294E-2</v>
      </c>
      <c r="M841">
        <v>6.8470000000000004</v>
      </c>
      <c r="R841">
        <f t="shared" si="258"/>
        <v>3015.6161964039957</v>
      </c>
      <c r="S841">
        <f t="shared" si="259"/>
        <v>2896.8788044738508</v>
      </c>
      <c r="T841" s="5">
        <f t="shared" si="246"/>
        <v>0</v>
      </c>
      <c r="U841" s="6">
        <f>+S841+SUM($D$17:$E$17)-SUM($Q$27:Q841)</f>
        <v>6951.5304360527962</v>
      </c>
      <c r="V841" s="10">
        <f t="shared" si="247"/>
        <v>-5.4746234607538913E-4</v>
      </c>
      <c r="W841" s="10">
        <f>+S841/SUM(Q$27:Q841)-1</f>
        <v>0.13810700351043104</v>
      </c>
      <c r="X841">
        <v>3.996</v>
      </c>
      <c r="AC841">
        <f t="shared" si="260"/>
        <v>6089.0366037558615</v>
      </c>
      <c r="AD841">
        <f t="shared" si="261"/>
        <v>5974.8686597702299</v>
      </c>
      <c r="AE841" s="5">
        <f t="shared" si="248"/>
        <v>0</v>
      </c>
      <c r="AF841" s="6">
        <f>+AD841+SUM($D$18:$E$18)-SUM($AB$27:AB841)</f>
        <v>13273.009396612331</v>
      </c>
      <c r="AG841" s="10">
        <f t="shared" si="249"/>
        <v>4.5080550539600139E-4</v>
      </c>
      <c r="AH841" s="10">
        <f>+AD841/SUM(AB$27:AB841)-1</f>
        <v>0.30402710266841471</v>
      </c>
      <c r="AI841" s="6">
        <f t="shared" si="250"/>
        <v>0</v>
      </c>
      <c r="AL841" s="6">
        <f t="shared" si="251"/>
        <v>0</v>
      </c>
      <c r="AM841" s="6">
        <f t="shared" si="252"/>
        <v>12377.071102128013</v>
      </c>
      <c r="AN841" s="6">
        <f t="shared" si="253"/>
        <v>12084.922099680789</v>
      </c>
      <c r="AO841" s="5">
        <f t="shared" si="254"/>
        <v>0</v>
      </c>
      <c r="AP841" s="6">
        <f>+AN841+SUM($D$16:$E$18)-SUM($AL$27:AL841)</f>
        <v>28303.14162599657</v>
      </c>
      <c r="AQ841" s="10">
        <f t="shared" si="262"/>
        <v>-8.7092764466789596E-4</v>
      </c>
      <c r="AR841" s="10">
        <f>+AN841/SUM(AL$27:AL841)-1</f>
        <v>0.18691638765100316</v>
      </c>
    </row>
    <row r="842" spans="1:44" x14ac:dyDescent="0.25">
      <c r="A842" s="1">
        <v>41408</v>
      </c>
      <c r="B842">
        <v>8.2959999999999994</v>
      </c>
      <c r="G842">
        <f t="shared" si="255"/>
        <v>3287.0786091691266</v>
      </c>
      <c r="H842">
        <f t="shared" si="256"/>
        <v>3227.5695333070494</v>
      </c>
      <c r="I842" s="5">
        <f t="shared" si="245"/>
        <v>0</v>
      </c>
      <c r="J842" s="6">
        <f>+H842+SUM($D$16:$E$16)-SUM($F$27:F842)</f>
        <v>8092.9966912017835</v>
      </c>
      <c r="K842" s="10">
        <f t="shared" si="257"/>
        <v>1.7818551079253897E-3</v>
      </c>
      <c r="L842" s="10">
        <f>+H842/SUM(F$27:F842)-1</f>
        <v>5.6635313722802394E-2</v>
      </c>
      <c r="M842">
        <v>6.8860000000000001</v>
      </c>
      <c r="R842">
        <f t="shared" si="258"/>
        <v>3032.7929207591524</v>
      </c>
      <c r="S842">
        <f t="shared" si="259"/>
        <v>2913.3792095234317</v>
      </c>
      <c r="T842" s="5">
        <f t="shared" si="246"/>
        <v>0</v>
      </c>
      <c r="U842" s="6">
        <f>+S842+SUM($D$17:$E$17)-SUM($Q$27:Q842)</f>
        <v>6968.0308411023771</v>
      </c>
      <c r="V842" s="10">
        <f t="shared" si="247"/>
        <v>2.3736363094959412E-3</v>
      </c>
      <c r="W842" s="10">
        <f>+S842/SUM(Q$27:Q842)-1</f>
        <v>0.14458957589788657</v>
      </c>
      <c r="X842">
        <v>4.0229999999999997</v>
      </c>
      <c r="AC842">
        <f t="shared" si="260"/>
        <v>6130.1787429704273</v>
      </c>
      <c r="AD842">
        <f t="shared" si="261"/>
        <v>6015.2393939578651</v>
      </c>
      <c r="AE842" s="5">
        <f t="shared" si="248"/>
        <v>0</v>
      </c>
      <c r="AF842" s="6">
        <f>+AD842+SUM($D$18:$E$18)-SUM($AB$27:AB842)</f>
        <v>13313.380130799967</v>
      </c>
      <c r="AG842" s="10">
        <f t="shared" si="249"/>
        <v>3.0415660067217853E-3</v>
      </c>
      <c r="AH842" s="10">
        <f>+AD842/SUM(AB$27:AB842)-1</f>
        <v>0.31283809660536321</v>
      </c>
      <c r="AI842" s="6">
        <f t="shared" si="250"/>
        <v>0</v>
      </c>
      <c r="AL842" s="6">
        <f t="shared" si="251"/>
        <v>0</v>
      </c>
      <c r="AM842" s="6">
        <f t="shared" si="252"/>
        <v>12450.050272898707</v>
      </c>
      <c r="AN842" s="6">
        <f t="shared" si="253"/>
        <v>12156.188136788347</v>
      </c>
      <c r="AO842" s="5">
        <f t="shared" si="254"/>
        <v>0</v>
      </c>
      <c r="AP842" s="6">
        <f>+AN842+SUM($D$16:$E$18)-SUM($AL$27:AL842)</f>
        <v>28374.407663104132</v>
      </c>
      <c r="AQ842" s="10">
        <f t="shared" si="262"/>
        <v>2.5179550047582655E-3</v>
      </c>
      <c r="AR842" s="10">
        <f>+AN842/SUM(AL$27:AL842)-1</f>
        <v>0.19391575650321435</v>
      </c>
    </row>
    <row r="843" spans="1:44" x14ac:dyDescent="0.25">
      <c r="A843" s="1">
        <v>41409</v>
      </c>
      <c r="B843">
        <v>8.3640000000000008</v>
      </c>
      <c r="G843">
        <f t="shared" si="255"/>
        <v>3314.0218764573983</v>
      </c>
      <c r="H843">
        <f t="shared" si="256"/>
        <v>3254.0250212849764</v>
      </c>
      <c r="I843" s="5">
        <f t="shared" si="245"/>
        <v>0</v>
      </c>
      <c r="J843" s="6">
        <f>+H843+SUM($D$16:$E$16)-SUM($F$27:F843)</f>
        <v>8119.4521791797115</v>
      </c>
      <c r="K843" s="10">
        <f t="shared" si="257"/>
        <v>3.2689359686368658E-3</v>
      </c>
      <c r="L843" s="10">
        <f>+H843/SUM(F$27:F843)-1</f>
        <v>6.5296258917251881E-2</v>
      </c>
      <c r="M843">
        <v>6.9260000000000002</v>
      </c>
      <c r="R843">
        <f t="shared" si="258"/>
        <v>3050.4100739439277</v>
      </c>
      <c r="S843">
        <f t="shared" si="259"/>
        <v>2930.3027018819757</v>
      </c>
      <c r="T843" s="5">
        <f t="shared" si="246"/>
        <v>0</v>
      </c>
      <c r="U843" s="6">
        <f>+S843+SUM($D$17:$E$17)-SUM($Q$27:Q843)</f>
        <v>6984.9543334609216</v>
      </c>
      <c r="V843" s="10">
        <f t="shared" si="247"/>
        <v>2.4287338481221443E-3</v>
      </c>
      <c r="W843" s="10">
        <f>+S843/SUM(Q$27:Q843)-1</f>
        <v>0.15123836809014812</v>
      </c>
      <c r="X843">
        <v>4.0739999999999998</v>
      </c>
      <c r="AC843">
        <f t="shared" si="260"/>
        <v>6207.8916725979425</v>
      </c>
      <c r="AD843">
        <f t="shared" si="261"/>
        <v>6091.4952252011799</v>
      </c>
      <c r="AE843" s="5">
        <f t="shared" si="248"/>
        <v>0</v>
      </c>
      <c r="AF843" s="6">
        <f>+AD843+SUM($D$18:$E$18)-SUM($AB$27:AB843)</f>
        <v>13389.635962043281</v>
      </c>
      <c r="AG843" s="10">
        <f t="shared" si="249"/>
        <v>5.7277588782205235E-3</v>
      </c>
      <c r="AH843" s="10">
        <f>+AD843/SUM(AB$27:AB843)-1</f>
        <v>0.32948108515293328</v>
      </c>
      <c r="AI843" s="6">
        <f t="shared" si="250"/>
        <v>0</v>
      </c>
      <c r="AL843" s="6">
        <f t="shared" si="251"/>
        <v>0</v>
      </c>
      <c r="AM843" s="6">
        <f t="shared" si="252"/>
        <v>12572.323622999269</v>
      </c>
      <c r="AN843" s="6">
        <f t="shared" si="253"/>
        <v>12275.822948368132</v>
      </c>
      <c r="AO843" s="5">
        <f t="shared" si="254"/>
        <v>0</v>
      </c>
      <c r="AP843" s="6">
        <f>+AN843+SUM($D$16:$E$18)-SUM($AL$27:AL843)</f>
        <v>28494.04247468392</v>
      </c>
      <c r="AQ843" s="10">
        <f t="shared" si="262"/>
        <v>4.2162928298006275E-3</v>
      </c>
      <c r="AR843" s="10">
        <f>+AN843/SUM(AL$27:AL843)-1</f>
        <v>0.20566564758454264</v>
      </c>
    </row>
    <row r="844" spans="1:44" x14ac:dyDescent="0.25">
      <c r="A844" s="1">
        <v>41410</v>
      </c>
      <c r="B844">
        <v>8.3350000000000009</v>
      </c>
      <c r="G844">
        <f t="shared" si="255"/>
        <v>3302.5313654079887</v>
      </c>
      <c r="H844">
        <f t="shared" si="256"/>
        <v>3242.7425337649784</v>
      </c>
      <c r="I844" s="5">
        <f t="shared" si="245"/>
        <v>0</v>
      </c>
      <c r="J844" s="6">
        <f>+H844+SUM($D$16:$E$16)-SUM($F$27:F844)</f>
        <v>8108.169691659713</v>
      </c>
      <c r="K844" s="10">
        <f t="shared" si="257"/>
        <v>-1.3895626541072792E-3</v>
      </c>
      <c r="L844" s="10">
        <f>+H844/SUM(F$27:F844)-1</f>
        <v>6.1602620525501361E-2</v>
      </c>
      <c r="M844">
        <v>6.9180000000000001</v>
      </c>
      <c r="R844">
        <f t="shared" si="258"/>
        <v>3046.8866433069725</v>
      </c>
      <c r="S844">
        <f t="shared" si="259"/>
        <v>2926.9180034102669</v>
      </c>
      <c r="T844" s="5">
        <f t="shared" si="246"/>
        <v>0</v>
      </c>
      <c r="U844" s="6">
        <f>+S844+SUM($D$17:$E$17)-SUM($Q$27:Q844)</f>
        <v>6981.5696349892123</v>
      </c>
      <c r="V844" s="10">
        <f t="shared" si="247"/>
        <v>-4.8456987835909793E-4</v>
      </c>
      <c r="W844" s="10">
        <f>+S844/SUM(Q$27:Q844)-1</f>
        <v>0.14990860965169595</v>
      </c>
      <c r="X844">
        <v>4.0439999999999996</v>
      </c>
      <c r="AC844">
        <f t="shared" si="260"/>
        <v>6162.1781845817568</v>
      </c>
      <c r="AD844">
        <f t="shared" si="261"/>
        <v>6046.6388538815827</v>
      </c>
      <c r="AE844" s="5">
        <f t="shared" si="248"/>
        <v>0</v>
      </c>
      <c r="AF844" s="6">
        <f>+AD844+SUM($D$18:$E$18)-SUM($AB$27:AB844)</f>
        <v>13344.779590723683</v>
      </c>
      <c r="AG844" s="10">
        <f t="shared" si="249"/>
        <v>-3.3500814694855663E-3</v>
      </c>
      <c r="AH844" s="10">
        <f>+AD844/SUM(AB$27:AB844)-1</f>
        <v>0.31969109188965672</v>
      </c>
      <c r="AI844" s="6">
        <f t="shared" si="250"/>
        <v>0</v>
      </c>
      <c r="AL844" s="6">
        <f t="shared" si="251"/>
        <v>0</v>
      </c>
      <c r="AM844" s="6">
        <f t="shared" si="252"/>
        <v>12511.596193296718</v>
      </c>
      <c r="AN844" s="6">
        <f t="shared" si="253"/>
        <v>12216.299391056828</v>
      </c>
      <c r="AO844" s="5">
        <f t="shared" si="254"/>
        <v>0</v>
      </c>
      <c r="AP844" s="6">
        <f>+AN844+SUM($D$16:$E$18)-SUM($AL$27:AL844)</f>
        <v>28434.51891737261</v>
      </c>
      <c r="AQ844" s="10">
        <f t="shared" si="262"/>
        <v>-2.0889825430769893E-3</v>
      </c>
      <c r="AR844" s="10">
        <f>+AN844/SUM(AL$27:AL844)-1</f>
        <v>0.19981956226919451</v>
      </c>
    </row>
    <row r="845" spans="1:44" x14ac:dyDescent="0.25">
      <c r="A845" s="1">
        <v>41411</v>
      </c>
      <c r="B845">
        <v>8.3800000000000008</v>
      </c>
      <c r="G845">
        <f t="shared" si="255"/>
        <v>3320.3614687605213</v>
      </c>
      <c r="H845">
        <f t="shared" si="256"/>
        <v>3260.2498419856652</v>
      </c>
      <c r="I845" s="5">
        <f t="shared" si="245"/>
        <v>0</v>
      </c>
      <c r="J845" s="6">
        <f>+H845+SUM($D$16:$E$16)-SUM($F$27:F845)</f>
        <v>8125.6769998804002</v>
      </c>
      <c r="K845" s="10">
        <f t="shared" si="257"/>
        <v>2.1592182806307036E-3</v>
      </c>
      <c r="L845" s="10">
        <f>+H845/SUM(F$27:F845)-1</f>
        <v>6.7334128374769264E-2</v>
      </c>
      <c r="M845">
        <v>6.9390000000000001</v>
      </c>
      <c r="R845">
        <f t="shared" si="258"/>
        <v>3056.13564872898</v>
      </c>
      <c r="S845">
        <f t="shared" si="259"/>
        <v>2935.8028368985028</v>
      </c>
      <c r="T845" s="5">
        <f t="shared" si="246"/>
        <v>0</v>
      </c>
      <c r="U845" s="6">
        <f>+S845+SUM($D$17:$E$17)-SUM($Q$27:Q845)</f>
        <v>6990.4544684774492</v>
      </c>
      <c r="V845" s="10">
        <f t="shared" si="247"/>
        <v>1.2726126004256599E-3</v>
      </c>
      <c r="W845" s="10">
        <f>+S845/SUM(Q$27:Q845)-1</f>
        <v>0.1533992255526333</v>
      </c>
      <c r="X845">
        <v>4.0599999999999996</v>
      </c>
      <c r="AC845">
        <f t="shared" si="260"/>
        <v>6186.5587115237222</v>
      </c>
      <c r="AD845">
        <f t="shared" si="261"/>
        <v>6070.5622519187009</v>
      </c>
      <c r="AE845" s="5">
        <f t="shared" si="248"/>
        <v>0</v>
      </c>
      <c r="AF845" s="6">
        <f>+AD845+SUM($D$18:$E$18)-SUM($AB$27:AB845)</f>
        <v>13368.702988760804</v>
      </c>
      <c r="AG845" s="10">
        <f t="shared" si="249"/>
        <v>1.7927158612458527E-3</v>
      </c>
      <c r="AH845" s="10">
        <f>+AD845/SUM(AB$27:AB845)-1</f>
        <v>0.32491242163007072</v>
      </c>
      <c r="AI845" s="6">
        <f t="shared" si="250"/>
        <v>0</v>
      </c>
      <c r="AL845" s="6">
        <f t="shared" si="251"/>
        <v>0</v>
      </c>
      <c r="AM845" s="6">
        <f t="shared" si="252"/>
        <v>12563.055829013225</v>
      </c>
      <c r="AN845" s="6">
        <f t="shared" si="253"/>
        <v>12266.614930802869</v>
      </c>
      <c r="AO845" s="5">
        <f t="shared" si="254"/>
        <v>0</v>
      </c>
      <c r="AP845" s="6">
        <f>+AN845+SUM($D$16:$E$18)-SUM($AL$27:AL845)</f>
        <v>28484.834457118654</v>
      </c>
      <c r="AQ845" s="10">
        <f t="shared" si="262"/>
        <v>1.76952315923673E-3</v>
      </c>
      <c r="AR845" s="10">
        <f>+AN845/SUM(AL$27:AL845)-1</f>
        <v>0.2047612853672407</v>
      </c>
    </row>
    <row r="846" spans="1:44" x14ac:dyDescent="0.25">
      <c r="A846" s="1">
        <v>41415</v>
      </c>
      <c r="B846">
        <v>8.3689999999999998</v>
      </c>
      <c r="G846">
        <f t="shared" si="255"/>
        <v>3316.0029990521243</v>
      </c>
      <c r="H846">
        <f t="shared" si="256"/>
        <v>3255.9702777539414</v>
      </c>
      <c r="I846" s="5">
        <f t="shared" si="245"/>
        <v>0</v>
      </c>
      <c r="J846" s="6">
        <f>+H846+SUM($D$16:$E$16)-SUM($F$27:F846)</f>
        <v>8121.3974356486769</v>
      </c>
      <c r="K846" s="10">
        <f t="shared" si="257"/>
        <v>-5.2667171385056832E-4</v>
      </c>
      <c r="L846" s="10">
        <f>+H846/SUM(F$27:F846)-1</f>
        <v>6.5933093122725994E-2</v>
      </c>
      <c r="M846">
        <v>6.9859999999999998</v>
      </c>
      <c r="R846">
        <f t="shared" si="258"/>
        <v>3076.8358037210915</v>
      </c>
      <c r="S846">
        <f t="shared" si="259"/>
        <v>2955.6879404197925</v>
      </c>
      <c r="T846" s="5">
        <f t="shared" si="246"/>
        <v>0</v>
      </c>
      <c r="U846" s="6">
        <f>+S846+SUM($D$17:$E$17)-SUM($Q$27:Q846)</f>
        <v>7010.3395719987393</v>
      </c>
      <c r="V846" s="10">
        <f t="shared" si="247"/>
        <v>2.8446081168198578E-3</v>
      </c>
      <c r="W846" s="10">
        <f>+S846/SUM(Q$27:Q846)-1</f>
        <v>0.16121155637854101</v>
      </c>
      <c r="X846">
        <v>4.05</v>
      </c>
      <c r="AC846">
        <f t="shared" si="260"/>
        <v>6171.3208821849939</v>
      </c>
      <c r="AD846">
        <f t="shared" si="261"/>
        <v>6055.6101281455021</v>
      </c>
      <c r="AE846" s="5">
        <f t="shared" si="248"/>
        <v>0</v>
      </c>
      <c r="AF846" s="6">
        <f>+AD846+SUM($D$18:$E$18)-SUM($AB$27:AB846)</f>
        <v>13353.750864987604</v>
      </c>
      <c r="AG846" s="10">
        <f t="shared" si="249"/>
        <v>-1.1184423639130081E-3</v>
      </c>
      <c r="AH846" s="10">
        <f>+AD846/SUM(AB$27:AB846)-1</f>
        <v>0.32164909054231194</v>
      </c>
      <c r="AI846" s="6">
        <f t="shared" si="250"/>
        <v>0</v>
      </c>
      <c r="AL846" s="6">
        <f t="shared" si="251"/>
        <v>0</v>
      </c>
      <c r="AM846" s="6">
        <f t="shared" si="252"/>
        <v>12564.159684958209</v>
      </c>
      <c r="AN846" s="6">
        <f t="shared" si="253"/>
        <v>12267.268346319237</v>
      </c>
      <c r="AO846" s="5">
        <f t="shared" si="254"/>
        <v>0</v>
      </c>
      <c r="AP846" s="6">
        <f>+AN846+SUM($D$16:$E$18)-SUM($AL$27:AL846)</f>
        <v>28485.487872635022</v>
      </c>
      <c r="AQ846" s="10">
        <f t="shared" si="262"/>
        <v>2.293906665840062E-5</v>
      </c>
      <c r="AR846" s="10">
        <f>+AN846/SUM(AL$27:AL846)-1</f>
        <v>0.2048254603431261</v>
      </c>
    </row>
    <row r="847" spans="1:44" x14ac:dyDescent="0.25">
      <c r="A847" s="1">
        <v>41416</v>
      </c>
      <c r="B847">
        <v>8.3710000000000004</v>
      </c>
      <c r="G847">
        <f t="shared" si="255"/>
        <v>3316.7954480900148</v>
      </c>
      <c r="H847">
        <f t="shared" si="256"/>
        <v>3256.748380341528</v>
      </c>
      <c r="I847" s="5">
        <f t="shared" si="245"/>
        <v>0</v>
      </c>
      <c r="J847" s="6">
        <f>+H847+SUM($D$16:$E$16)-SUM($F$27:F847)</f>
        <v>8122.1755382362617</v>
      </c>
      <c r="K847" s="10">
        <f t="shared" si="257"/>
        <v>9.5808953292753074E-5</v>
      </c>
      <c r="L847" s="10">
        <f>+H847/SUM(F$27:F847)-1</f>
        <v>6.6187826804915861E-2</v>
      </c>
      <c r="M847">
        <v>7.0229999999999997</v>
      </c>
      <c r="R847">
        <f t="shared" si="258"/>
        <v>3093.131670417009</v>
      </c>
      <c r="S847">
        <f t="shared" si="259"/>
        <v>2971.3421708514461</v>
      </c>
      <c r="T847" s="5">
        <f t="shared" si="246"/>
        <v>0</v>
      </c>
      <c r="U847" s="6">
        <f>+S847+SUM($D$17:$E$17)-SUM($Q$27:Q847)</f>
        <v>7025.9938024303929</v>
      </c>
      <c r="V847" s="10">
        <f t="shared" si="247"/>
        <v>2.233020279670983E-3</v>
      </c>
      <c r="W847" s="10">
        <f>+S847/SUM(Q$27:Q847)-1</f>
        <v>0.16736168915638339</v>
      </c>
      <c r="X847">
        <v>4.04</v>
      </c>
      <c r="AC847">
        <f t="shared" si="260"/>
        <v>6156.0830528462657</v>
      </c>
      <c r="AD847">
        <f t="shared" si="261"/>
        <v>6040.6580043723034</v>
      </c>
      <c r="AE847" s="5">
        <f t="shared" si="248"/>
        <v>0</v>
      </c>
      <c r="AF847" s="6">
        <f>+AD847+SUM($D$18:$E$18)-SUM($AB$27:AB847)</f>
        <v>13338.798741214407</v>
      </c>
      <c r="AG847" s="10">
        <f t="shared" si="249"/>
        <v>-1.1196946778750938E-3</v>
      </c>
      <c r="AH847" s="10">
        <f>+AD847/SUM(AB$27:AB847)-1</f>
        <v>0.31838575945455316</v>
      </c>
      <c r="AI847" s="6">
        <f t="shared" si="250"/>
        <v>0</v>
      </c>
      <c r="AL847" s="6">
        <f t="shared" si="251"/>
        <v>0</v>
      </c>
      <c r="AM847" s="6">
        <f t="shared" si="252"/>
        <v>12566.010171353289</v>
      </c>
      <c r="AN847" s="6">
        <f t="shared" si="253"/>
        <v>12268.748555565278</v>
      </c>
      <c r="AO847" s="5">
        <f t="shared" si="254"/>
        <v>0</v>
      </c>
      <c r="AP847" s="6">
        <f>+AN847+SUM($D$16:$E$18)-SUM($AL$27:AL847)</f>
        <v>28486.968081881067</v>
      </c>
      <c r="AQ847" s="10">
        <f t="shared" si="262"/>
        <v>5.1963626273909824E-5</v>
      </c>
      <c r="AR847" s="10">
        <f>+AN847/SUM(AL$27:AL847)-1</f>
        <v>0.2049708385753386</v>
      </c>
    </row>
    <row r="848" spans="1:44" x14ac:dyDescent="0.25">
      <c r="A848" s="1">
        <v>41417</v>
      </c>
      <c r="B848">
        <v>8.1929999999999996</v>
      </c>
      <c r="G848">
        <f t="shared" si="255"/>
        <v>3246.2674837177742</v>
      </c>
      <c r="H848">
        <f t="shared" si="256"/>
        <v>3187.4972500463668</v>
      </c>
      <c r="I848" s="5">
        <f t="shared" si="245"/>
        <v>0</v>
      </c>
      <c r="J848" s="6">
        <f>+H848+SUM($D$16:$E$16)-SUM($F$27:F848)</f>
        <v>8052.924407941101</v>
      </c>
      <c r="K848" s="10">
        <f t="shared" si="257"/>
        <v>-8.5261799587008635E-3</v>
      </c>
      <c r="L848" s="10">
        <f>+H848/SUM(F$27:F848)-1</f>
        <v>4.3516529090033895E-2</v>
      </c>
      <c r="M848">
        <v>6.8780000000000001</v>
      </c>
      <c r="R848">
        <f t="shared" si="258"/>
        <v>3029.2694901221971</v>
      </c>
      <c r="S848">
        <f t="shared" si="259"/>
        <v>2909.9945110517228</v>
      </c>
      <c r="T848" s="5">
        <f t="shared" si="246"/>
        <v>0</v>
      </c>
      <c r="U848" s="6">
        <f>+S848+SUM($D$17:$E$17)-SUM($Q$27:Q848)</f>
        <v>6964.6461426306678</v>
      </c>
      <c r="V848" s="10">
        <f t="shared" si="247"/>
        <v>-8.7315277418127391E-3</v>
      </c>
      <c r="W848" s="10">
        <f>+S848/SUM(Q$27:Q848)-1</f>
        <v>0.14325981745943417</v>
      </c>
      <c r="X848">
        <v>3.9990000000000001</v>
      </c>
      <c r="AC848">
        <f t="shared" si="260"/>
        <v>6093.6079525574796</v>
      </c>
      <c r="AD848">
        <f t="shared" si="261"/>
        <v>5979.3542969021883</v>
      </c>
      <c r="AE848" s="5">
        <f t="shared" si="248"/>
        <v>0</v>
      </c>
      <c r="AF848" s="6">
        <f>+AD848+SUM($D$18:$E$18)-SUM($AB$27:AB848)</f>
        <v>13277.49503374429</v>
      </c>
      <c r="AG848" s="10">
        <f t="shared" si="249"/>
        <v>-4.5958941775393614E-3</v>
      </c>
      <c r="AH848" s="10">
        <f>+AD848/SUM(AB$27:AB848)-1</f>
        <v>0.3050061019947421</v>
      </c>
      <c r="AI848" s="6">
        <f t="shared" si="250"/>
        <v>0</v>
      </c>
      <c r="AL848" s="6">
        <f t="shared" si="251"/>
        <v>0</v>
      </c>
      <c r="AM848" s="6">
        <f t="shared" si="252"/>
        <v>12369.14492639745</v>
      </c>
      <c r="AN848" s="6">
        <f t="shared" si="253"/>
        <v>12076.846058000279</v>
      </c>
      <c r="AO848" s="5">
        <f t="shared" si="254"/>
        <v>0</v>
      </c>
      <c r="AP848" s="6">
        <f>+AN848+SUM($D$16:$E$18)-SUM($AL$27:AL848)</f>
        <v>28295.065584316064</v>
      </c>
      <c r="AQ848" s="10">
        <f t="shared" si="262"/>
        <v>-6.7365013016973396E-3</v>
      </c>
      <c r="AR848" s="10">
        <f>+AN848/SUM(AL$27:AL848)-1</f>
        <v>0.18612320204840804</v>
      </c>
    </row>
    <row r="849" spans="1:44" x14ac:dyDescent="0.25">
      <c r="A849" s="1">
        <v>41418</v>
      </c>
      <c r="B849">
        <v>8.1780000000000008</v>
      </c>
      <c r="G849">
        <f t="shared" si="255"/>
        <v>3240.3241159335971</v>
      </c>
      <c r="H849">
        <f t="shared" si="256"/>
        <v>3181.6614806394714</v>
      </c>
      <c r="I849" s="5">
        <f t="shared" si="245"/>
        <v>0</v>
      </c>
      <c r="J849" s="6">
        <f>+H849+SUM($D$16:$E$16)-SUM($F$27:F849)</f>
        <v>8047.0886385342064</v>
      </c>
      <c r="K849" s="10">
        <f t="shared" si="257"/>
        <v>-7.246770379639722E-4</v>
      </c>
      <c r="L849" s="10">
        <f>+H849/SUM(F$27:F849)-1</f>
        <v>4.1606026473611335E-2</v>
      </c>
      <c r="M849">
        <v>6.8559999999999999</v>
      </c>
      <c r="R849">
        <f t="shared" si="258"/>
        <v>3019.5800558705705</v>
      </c>
      <c r="S849">
        <f t="shared" si="259"/>
        <v>2900.6865902545233</v>
      </c>
      <c r="T849" s="5">
        <f t="shared" si="246"/>
        <v>0</v>
      </c>
      <c r="U849" s="6">
        <f>+S849+SUM($D$17:$E$17)-SUM($Q$27:Q849)</f>
        <v>6955.3382218334691</v>
      </c>
      <c r="V849" s="10">
        <f t="shared" si="247"/>
        <v>-1.3364527940945559E-3</v>
      </c>
      <c r="W849" s="10">
        <f>+S849/SUM(Q$27:Q849)-1</f>
        <v>0.13960298175369013</v>
      </c>
      <c r="X849">
        <v>4</v>
      </c>
      <c r="AC849">
        <f t="shared" si="260"/>
        <v>6095.1317354913526</v>
      </c>
      <c r="AD849">
        <f t="shared" si="261"/>
        <v>5980.8495092795083</v>
      </c>
      <c r="AE849" s="5">
        <f t="shared" si="248"/>
        <v>0</v>
      </c>
      <c r="AF849" s="6">
        <f>+AD849+SUM($D$18:$E$18)-SUM($AB$27:AB849)</f>
        <v>13278.990246121612</v>
      </c>
      <c r="AG849" s="10">
        <f t="shared" si="249"/>
        <v>1.1261253523509041E-4</v>
      </c>
      <c r="AH849" s="10">
        <f>+AD849/SUM(AB$27:AB849)-1</f>
        <v>0.30533243510351804</v>
      </c>
      <c r="AI849" s="6">
        <f t="shared" si="250"/>
        <v>0</v>
      </c>
      <c r="AL849" s="6">
        <f t="shared" si="251"/>
        <v>0</v>
      </c>
      <c r="AM849" s="6">
        <f t="shared" si="252"/>
        <v>12355.035907295522</v>
      </c>
      <c r="AN849" s="6">
        <f t="shared" si="253"/>
        <v>12063.197580173503</v>
      </c>
      <c r="AO849" s="5">
        <f t="shared" si="254"/>
        <v>0</v>
      </c>
      <c r="AP849" s="6">
        <f>+AN849+SUM($D$16:$E$18)-SUM($AL$27:AL849)</f>
        <v>28281.417106489287</v>
      </c>
      <c r="AQ849" s="10">
        <f t="shared" si="262"/>
        <v>-4.8236247363009355E-4</v>
      </c>
      <c r="AR849" s="10">
        <f>+AN849/SUM(AL$27:AL849)-1</f>
        <v>0.18478272158312481</v>
      </c>
    </row>
    <row r="850" spans="1:44" x14ac:dyDescent="0.25">
      <c r="A850" s="1">
        <v>41421</v>
      </c>
      <c r="B850">
        <v>8.1869999999999994</v>
      </c>
      <c r="G850">
        <f t="shared" si="255"/>
        <v>3243.8901366041027</v>
      </c>
      <c r="H850">
        <f t="shared" si="256"/>
        <v>3185.1629422836077</v>
      </c>
      <c r="I850" s="5">
        <f t="shared" si="245"/>
        <v>0</v>
      </c>
      <c r="J850" s="6">
        <f>+H850+SUM($D$16:$E$16)-SUM($F$27:F850)</f>
        <v>8050.5901001783432</v>
      </c>
      <c r="K850" s="10">
        <f t="shared" si="257"/>
        <v>4.351215453710644E-4</v>
      </c>
      <c r="L850" s="10">
        <f>+H850/SUM(F$27:F850)-1</f>
        <v>4.2752328043464516E-2</v>
      </c>
      <c r="M850">
        <v>6.8860000000000001</v>
      </c>
      <c r="R850">
        <f t="shared" si="258"/>
        <v>3032.7929207591524</v>
      </c>
      <c r="S850">
        <f t="shared" si="259"/>
        <v>2913.3792095234317</v>
      </c>
      <c r="T850" s="5">
        <f t="shared" si="246"/>
        <v>0</v>
      </c>
      <c r="U850" s="6">
        <f>+S850+SUM($D$17:$E$17)-SUM($Q$27:Q850)</f>
        <v>6968.0308411023771</v>
      </c>
      <c r="V850" s="10">
        <f t="shared" si="247"/>
        <v>1.8248744869178157E-3</v>
      </c>
      <c r="W850" s="10">
        <f>+S850/SUM(Q$27:Q850)-1</f>
        <v>0.14458957589788657</v>
      </c>
      <c r="X850">
        <v>3.9940000000000002</v>
      </c>
      <c r="AC850">
        <f t="shared" si="260"/>
        <v>6085.9890378881155</v>
      </c>
      <c r="AD850">
        <f t="shared" si="261"/>
        <v>5971.8782350155898</v>
      </c>
      <c r="AE850" s="5">
        <f t="shared" si="248"/>
        <v>0</v>
      </c>
      <c r="AF850" s="6">
        <f>+AD850+SUM($D$18:$E$18)-SUM($AB$27:AB850)</f>
        <v>13270.018971857691</v>
      </c>
      <c r="AG850" s="10">
        <f t="shared" si="249"/>
        <v>-6.755991304790987E-4</v>
      </c>
      <c r="AH850" s="10">
        <f>+AD850/SUM(AB$27:AB850)-1</f>
        <v>0.30337443645086304</v>
      </c>
      <c r="AI850" s="6">
        <f t="shared" si="250"/>
        <v>0</v>
      </c>
      <c r="AL850" s="6">
        <f t="shared" si="251"/>
        <v>0</v>
      </c>
      <c r="AM850" s="6">
        <f t="shared" si="252"/>
        <v>12362.672095251372</v>
      </c>
      <c r="AN850" s="6">
        <f t="shared" si="253"/>
        <v>12070.420386822629</v>
      </c>
      <c r="AO850" s="5">
        <f t="shared" si="254"/>
        <v>0</v>
      </c>
      <c r="AP850" s="6">
        <f>+AN850+SUM($D$16:$E$18)-SUM($AL$27:AL850)</f>
        <v>28288.639913138417</v>
      </c>
      <c r="AQ850" s="10">
        <f t="shared" si="262"/>
        <v>2.5539054927592453E-4</v>
      </c>
      <c r="AR850" s="10">
        <f>+AN850/SUM(AL$27:AL850)-1</f>
        <v>0.1854921070062141</v>
      </c>
    </row>
    <row r="851" spans="1:44" x14ac:dyDescent="0.25">
      <c r="A851" s="1">
        <v>41422</v>
      </c>
      <c r="B851">
        <v>8.2539999999999996</v>
      </c>
      <c r="G851">
        <f t="shared" si="255"/>
        <v>3270.437179373429</v>
      </c>
      <c r="H851">
        <f t="shared" si="256"/>
        <v>3211.229378967741</v>
      </c>
      <c r="I851" s="5">
        <f t="shared" si="245"/>
        <v>0</v>
      </c>
      <c r="J851" s="6">
        <f>+H851+SUM($D$16:$E$16)-SUM($F$27:F851)</f>
        <v>8076.6565368624751</v>
      </c>
      <c r="K851" s="10">
        <f t="shared" si="257"/>
        <v>3.237829321797836E-3</v>
      </c>
      <c r="L851" s="10">
        <f>+H851/SUM(F$27:F851)-1</f>
        <v>5.1285906396818959E-2</v>
      </c>
      <c r="M851">
        <v>6.9720000000000004</v>
      </c>
      <c r="R851">
        <f t="shared" si="258"/>
        <v>3070.6698001064201</v>
      </c>
      <c r="S851">
        <f t="shared" si="259"/>
        <v>2949.7647180943022</v>
      </c>
      <c r="T851" s="5">
        <f t="shared" si="246"/>
        <v>0</v>
      </c>
      <c r="U851" s="6">
        <f>+S851+SUM($D$17:$E$17)-SUM($Q$27:Q851)</f>
        <v>7004.4163496732481</v>
      </c>
      <c r="V851" s="10">
        <f t="shared" si="247"/>
        <v>5.2217777734626658E-3</v>
      </c>
      <c r="W851" s="10">
        <f>+S851/SUM(Q$27:Q851)-1</f>
        <v>0.15888447911124959</v>
      </c>
      <c r="X851">
        <v>4.0209999999999999</v>
      </c>
      <c r="AC851">
        <f t="shared" si="260"/>
        <v>6127.1311771026822</v>
      </c>
      <c r="AD851">
        <f t="shared" si="261"/>
        <v>6012.2489692032268</v>
      </c>
      <c r="AE851" s="5">
        <f t="shared" si="248"/>
        <v>0</v>
      </c>
      <c r="AF851" s="6">
        <f>+AD851+SUM($D$18:$E$18)-SUM($AB$27:AB851)</f>
        <v>13310.389706045327</v>
      </c>
      <c r="AG851" s="10">
        <f t="shared" si="249"/>
        <v>3.0422514295760372E-3</v>
      </c>
      <c r="AH851" s="10">
        <f>+AD851/SUM(AB$27:AB851)-1</f>
        <v>0.31218543038781177</v>
      </c>
      <c r="AI851" s="6">
        <f t="shared" si="250"/>
        <v>0</v>
      </c>
      <c r="AL851" s="6">
        <f t="shared" si="251"/>
        <v>0</v>
      </c>
      <c r="AM851" s="6">
        <f t="shared" si="252"/>
        <v>12468.238156582531</v>
      </c>
      <c r="AN851" s="6">
        <f t="shared" si="253"/>
        <v>12173.24306626527</v>
      </c>
      <c r="AO851" s="5">
        <f t="shared" si="254"/>
        <v>0</v>
      </c>
      <c r="AP851" s="6">
        <f>+AN851+SUM($D$16:$E$18)-SUM($AL$27:AL851)</f>
        <v>28391.462592581054</v>
      </c>
      <c r="AQ851" s="10">
        <f t="shared" si="262"/>
        <v>3.634769284007966E-3</v>
      </c>
      <c r="AR851" s="10">
        <f>+AN851/SUM(AL$27:AL851)-1</f>
        <v>0.19559080042318522</v>
      </c>
    </row>
    <row r="852" spans="1:44" x14ac:dyDescent="0.25">
      <c r="A852" s="1">
        <v>41423</v>
      </c>
      <c r="B852">
        <v>8.1180000000000003</v>
      </c>
      <c r="G852">
        <f t="shared" si="255"/>
        <v>3216.5506447968864</v>
      </c>
      <c r="H852">
        <f t="shared" si="256"/>
        <v>3158.3184030118882</v>
      </c>
      <c r="I852" s="5">
        <f t="shared" si="245"/>
        <v>0</v>
      </c>
      <c r="J852" s="6">
        <f>+H852+SUM($D$16:$E$16)-SUM($F$27:F852)</f>
        <v>8023.7455609066228</v>
      </c>
      <c r="K852" s="10">
        <f t="shared" si="257"/>
        <v>-6.5510989249527585E-3</v>
      </c>
      <c r="L852" s="10">
        <f>+H852/SUM(F$27:F852)-1</f>
        <v>3.396401600792065E-2</v>
      </c>
      <c r="M852">
        <v>6.8550000000000004</v>
      </c>
      <c r="R852">
        <f t="shared" si="258"/>
        <v>3019.1396270409509</v>
      </c>
      <c r="S852">
        <f t="shared" si="259"/>
        <v>2900.2635029455596</v>
      </c>
      <c r="T852" s="5">
        <f t="shared" si="246"/>
        <v>0</v>
      </c>
      <c r="U852" s="6">
        <f>+S852+SUM($D$17:$E$17)-SUM($Q$27:Q852)</f>
        <v>6954.9151345245054</v>
      </c>
      <c r="V852" s="10">
        <f t="shared" si="247"/>
        <v>-7.0671434531517363E-3</v>
      </c>
      <c r="W852" s="10">
        <f>+S852/SUM(Q$27:Q852)-1</f>
        <v>0.13943676194888344</v>
      </c>
      <c r="X852">
        <v>3.9420000000000002</v>
      </c>
      <c r="AC852">
        <f t="shared" si="260"/>
        <v>6006.7523253267282</v>
      </c>
      <c r="AD852">
        <f t="shared" si="261"/>
        <v>5894.1271913949568</v>
      </c>
      <c r="AE852" s="5">
        <f t="shared" si="248"/>
        <v>0</v>
      </c>
      <c r="AF852" s="6">
        <f>+AD852+SUM($D$18:$E$18)-SUM($AB$27:AB852)</f>
        <v>13192.267928237059</v>
      </c>
      <c r="AG852" s="10">
        <f t="shared" si="249"/>
        <v>-8.8744041622327297E-3</v>
      </c>
      <c r="AH852" s="10">
        <f>+AD852/SUM(AB$27:AB852)-1</f>
        <v>0.28640511479451725</v>
      </c>
      <c r="AI852" s="6">
        <f t="shared" si="250"/>
        <v>0</v>
      </c>
      <c r="AL852" s="6">
        <f t="shared" si="251"/>
        <v>0</v>
      </c>
      <c r="AM852" s="6">
        <f t="shared" si="252"/>
        <v>12242.442597164565</v>
      </c>
      <c r="AN852" s="6">
        <f t="shared" si="253"/>
        <v>11952.709097352405</v>
      </c>
      <c r="AO852" s="5">
        <f t="shared" si="254"/>
        <v>0</v>
      </c>
      <c r="AP852" s="6">
        <f>+AN852+SUM($D$16:$E$18)-SUM($AL$27:AL852)</f>
        <v>28170.928623668187</v>
      </c>
      <c r="AQ852" s="10">
        <f t="shared" si="262"/>
        <v>-7.767615641277148E-3</v>
      </c>
      <c r="AR852" s="10">
        <f>+AN852/SUM(AL$27:AL852)-1</f>
        <v>0.17393113397458571</v>
      </c>
    </row>
    <row r="853" spans="1:44" x14ac:dyDescent="0.25">
      <c r="A853" s="1">
        <v>41424</v>
      </c>
      <c r="B853">
        <v>8.0389999999999997</v>
      </c>
      <c r="G853">
        <f t="shared" si="255"/>
        <v>3185.2489078002177</v>
      </c>
      <c r="H853">
        <f t="shared" si="256"/>
        <v>3127.5833508022379</v>
      </c>
      <c r="I853" s="5">
        <f t="shared" si="245"/>
        <v>0</v>
      </c>
      <c r="J853" s="6">
        <f>+H853+SUM($D$16:$E$16)-SUM($F$27:F853)</f>
        <v>7993.0105086969716</v>
      </c>
      <c r="K853" s="10">
        <f t="shared" si="257"/>
        <v>-3.8305118197414778E-3</v>
      </c>
      <c r="L853" s="10">
        <f>+H853/SUM(F$27:F853)-1</f>
        <v>2.3902035561428114E-2</v>
      </c>
      <c r="M853">
        <v>6.8789999999999996</v>
      </c>
      <c r="R853">
        <f t="shared" si="258"/>
        <v>3029.7099189518158</v>
      </c>
      <c r="S853">
        <f t="shared" si="259"/>
        <v>2910.417598360686</v>
      </c>
      <c r="T853" s="5">
        <f t="shared" si="246"/>
        <v>0</v>
      </c>
      <c r="U853" s="6">
        <f>+S853+SUM($D$17:$E$17)-SUM($Q$27:Q853)</f>
        <v>6965.0692299396314</v>
      </c>
      <c r="V853" s="10">
        <f t="shared" si="247"/>
        <v>1.4599883993868801E-3</v>
      </c>
      <c r="W853" s="10">
        <f>+S853/SUM(Q$27:Q853)-1</f>
        <v>0.14342603726424041</v>
      </c>
      <c r="X853">
        <v>3.915</v>
      </c>
      <c r="AC853">
        <f t="shared" si="260"/>
        <v>5965.6101861121615</v>
      </c>
      <c r="AD853">
        <f t="shared" si="261"/>
        <v>5853.7564572073197</v>
      </c>
      <c r="AE853" s="5">
        <f t="shared" si="248"/>
        <v>0</v>
      </c>
      <c r="AF853" s="6">
        <f>+AD853+SUM($D$18:$E$18)-SUM($AB$27:AB853)</f>
        <v>13151.897194049423</v>
      </c>
      <c r="AG853" s="10">
        <f t="shared" si="249"/>
        <v>-3.0601814947395223E-3</v>
      </c>
      <c r="AH853" s="10">
        <f>+AD853/SUM(AB$27:AB853)-1</f>
        <v>0.27759412085756852</v>
      </c>
      <c r="AI853" s="6">
        <f t="shared" si="250"/>
        <v>0</v>
      </c>
      <c r="AL853" s="6">
        <f t="shared" si="251"/>
        <v>0</v>
      </c>
      <c r="AM853" s="6">
        <f t="shared" si="252"/>
        <v>12180.569012864195</v>
      </c>
      <c r="AN853" s="6">
        <f t="shared" si="253"/>
        <v>11891.757406370245</v>
      </c>
      <c r="AO853" s="5">
        <f t="shared" si="254"/>
        <v>0</v>
      </c>
      <c r="AP853" s="6">
        <f>+AN853+SUM($D$16:$E$18)-SUM($AL$27:AL853)</f>
        <v>28109.976932686033</v>
      </c>
      <c r="AQ853" s="10">
        <f t="shared" si="262"/>
        <v>-2.1636379757443702E-3</v>
      </c>
      <c r="AR853" s="10">
        <f>+AN853/SUM(AL$27:AL853)-1</f>
        <v>0.16794478501138665</v>
      </c>
    </row>
    <row r="854" spans="1:44" x14ac:dyDescent="0.25">
      <c r="A854" s="1">
        <v>41425</v>
      </c>
      <c r="B854">
        <v>8.0370000000000008</v>
      </c>
      <c r="G854">
        <f t="shared" si="255"/>
        <v>3184.4564587623277</v>
      </c>
      <c r="H854">
        <f t="shared" si="256"/>
        <v>3126.8052482146522</v>
      </c>
      <c r="I854" s="5">
        <f t="shared" si="245"/>
        <v>0</v>
      </c>
      <c r="J854" s="6">
        <f>+H854+SUM($D$16:$E$16)-SUM($F$27:F854)</f>
        <v>7992.2324061093868</v>
      </c>
      <c r="K854" s="10">
        <f t="shared" si="257"/>
        <v>-9.7347874963737979E-5</v>
      </c>
      <c r="L854" s="10">
        <f>+H854/SUM(F$27:F854)-1</f>
        <v>2.3647301879238469E-2</v>
      </c>
      <c r="M854">
        <v>6.8140000000000001</v>
      </c>
      <c r="R854">
        <f t="shared" si="258"/>
        <v>3001.0820450265551</v>
      </c>
      <c r="S854">
        <f t="shared" si="259"/>
        <v>2882.9169232780514</v>
      </c>
      <c r="T854" s="5">
        <f t="shared" si="246"/>
        <v>0</v>
      </c>
      <c r="U854" s="6">
        <f>+S854+SUM($D$17:$E$17)-SUM($Q$27:Q854)</f>
        <v>6937.5685548569973</v>
      </c>
      <c r="V854" s="10">
        <f t="shared" si="247"/>
        <v>-3.9483706729606105E-3</v>
      </c>
      <c r="W854" s="10">
        <f>+S854/SUM(Q$27:Q854)-1</f>
        <v>0.13262174995181497</v>
      </c>
      <c r="X854">
        <v>3.8809999999999998</v>
      </c>
      <c r="AC854">
        <f t="shared" si="260"/>
        <v>5913.8015663604847</v>
      </c>
      <c r="AD854">
        <f t="shared" si="261"/>
        <v>5802.9192363784432</v>
      </c>
      <c r="AE854" s="5">
        <f t="shared" si="248"/>
        <v>0</v>
      </c>
      <c r="AF854" s="6">
        <f>+AD854+SUM($D$18:$E$18)-SUM($AB$27:AB854)</f>
        <v>13101.059973220545</v>
      </c>
      <c r="AG854" s="10">
        <f t="shared" si="249"/>
        <v>-3.8653906792914805E-3</v>
      </c>
      <c r="AH854" s="10">
        <f>+AD854/SUM(AB$27:AB854)-1</f>
        <v>0.2664987951591884</v>
      </c>
      <c r="AI854" s="6">
        <f t="shared" si="250"/>
        <v>0</v>
      </c>
      <c r="AL854" s="6">
        <f t="shared" si="251"/>
        <v>0</v>
      </c>
      <c r="AM854" s="6">
        <f t="shared" si="252"/>
        <v>12099.340070149367</v>
      </c>
      <c r="AN854" s="6">
        <f t="shared" si="253"/>
        <v>11812.641407871146</v>
      </c>
      <c r="AO854" s="5">
        <f t="shared" si="254"/>
        <v>0</v>
      </c>
      <c r="AP854" s="6">
        <f>+AN854+SUM($D$16:$E$18)-SUM($AL$27:AL854)</f>
        <v>28030.860934186931</v>
      </c>
      <c r="AQ854" s="10">
        <f t="shared" si="262"/>
        <v>-2.8145166639076402E-3</v>
      </c>
      <c r="AR854" s="10">
        <f>+AN854/SUM(AL$27:AL854)-1</f>
        <v>0.16017443495290884</v>
      </c>
    </row>
    <row r="855" spans="1:44" x14ac:dyDescent="0.25">
      <c r="A855" s="1">
        <v>41429</v>
      </c>
      <c r="B855">
        <v>7.952</v>
      </c>
      <c r="G855">
        <f t="shared" si="255"/>
        <v>3150.7773746519879</v>
      </c>
      <c r="H855">
        <f t="shared" si="256"/>
        <v>3093.7358882422436</v>
      </c>
      <c r="I855" s="5">
        <f t="shared" si="245"/>
        <v>0</v>
      </c>
      <c r="J855" s="6">
        <f>+H855+SUM($D$16:$E$16)-SUM($F$27:F855)</f>
        <v>7959.1630461369778</v>
      </c>
      <c r="K855" s="10">
        <f t="shared" si="257"/>
        <v>-4.1376874810510333E-3</v>
      </c>
      <c r="L855" s="10">
        <f>+H855/SUM(F$27:F855)-1</f>
        <v>1.2821120386176998E-2</v>
      </c>
      <c r="M855">
        <v>6.7839999999999998</v>
      </c>
      <c r="R855">
        <f t="shared" si="258"/>
        <v>2987.8691801379732</v>
      </c>
      <c r="S855">
        <f t="shared" si="259"/>
        <v>2870.224304009143</v>
      </c>
      <c r="T855" s="5">
        <f t="shared" si="246"/>
        <v>0</v>
      </c>
      <c r="U855" s="6">
        <f>+S855+SUM($D$17:$E$17)-SUM($Q$27:Q855)</f>
        <v>6924.8759355880893</v>
      </c>
      <c r="V855" s="10">
        <f t="shared" si="247"/>
        <v>-1.8295486622647017E-3</v>
      </c>
      <c r="W855" s="10">
        <f>+S855/SUM(Q$27:Q855)-1</f>
        <v>0.12763515580761853</v>
      </c>
      <c r="X855">
        <v>3.86</v>
      </c>
      <c r="AC855">
        <f t="shared" si="260"/>
        <v>5881.8021247491552</v>
      </c>
      <c r="AD855">
        <f t="shared" si="261"/>
        <v>5771.5197764547256</v>
      </c>
      <c r="AE855" s="5">
        <f t="shared" si="248"/>
        <v>0</v>
      </c>
      <c r="AF855" s="6">
        <f>+AD855+SUM($D$18:$E$18)-SUM($AB$27:AB855)</f>
        <v>13069.660513296829</v>
      </c>
      <c r="AG855" s="10">
        <f t="shared" si="249"/>
        <v>-2.3967114102140252E-3</v>
      </c>
      <c r="AH855" s="10">
        <f>+AD855/SUM(AB$27:AB855)-1</f>
        <v>0.25964579987489489</v>
      </c>
      <c r="AI855" s="6">
        <f t="shared" si="250"/>
        <v>0</v>
      </c>
      <c r="AL855" s="6">
        <f t="shared" si="251"/>
        <v>0</v>
      </c>
      <c r="AM855" s="6">
        <f t="shared" si="252"/>
        <v>12020.448679539117</v>
      </c>
      <c r="AN855" s="6">
        <f t="shared" si="253"/>
        <v>11735.479968706113</v>
      </c>
      <c r="AO855" s="5">
        <f t="shared" si="254"/>
        <v>0</v>
      </c>
      <c r="AP855" s="6">
        <f>+AN855+SUM($D$16:$E$18)-SUM($AL$27:AL855)</f>
        <v>27953.699495021901</v>
      </c>
      <c r="AQ855" s="10">
        <f t="shared" si="262"/>
        <v>-2.752731689054988E-3</v>
      </c>
      <c r="AR855" s="10">
        <f>+AN855/SUM(AL$27:AL855)-1</f>
        <v>0.1525960512542559</v>
      </c>
    </row>
    <row r="856" spans="1:44" x14ac:dyDescent="0.25">
      <c r="A856" s="1">
        <v>41430</v>
      </c>
      <c r="B856">
        <v>7.8559999999999999</v>
      </c>
      <c r="G856">
        <f t="shared" si="255"/>
        <v>3112.7398208332515</v>
      </c>
      <c r="H856">
        <f t="shared" si="256"/>
        <v>3056.3869640381122</v>
      </c>
      <c r="I856" s="5">
        <f t="shared" si="245"/>
        <v>0</v>
      </c>
      <c r="J856" s="6">
        <f>+H856+SUM($D$16:$E$16)-SUM($F$27:F856)</f>
        <v>7921.8141219328472</v>
      </c>
      <c r="K856" s="10">
        <f t="shared" si="257"/>
        <v>-4.6925693050424711E-3</v>
      </c>
      <c r="L856" s="10">
        <f>+H856/SUM(F$27:F856)-1</f>
        <v>5.9390364107225757E-4</v>
      </c>
      <c r="M856">
        <v>6.6870000000000003</v>
      </c>
      <c r="R856">
        <f t="shared" si="258"/>
        <v>2945.1475836648924</v>
      </c>
      <c r="S856">
        <f t="shared" si="259"/>
        <v>2829.1848350396731</v>
      </c>
      <c r="T856" s="5">
        <f t="shared" si="246"/>
        <v>0</v>
      </c>
      <c r="U856" s="6">
        <f>+S856+SUM($D$17:$E$17)-SUM($Q$27:Q856)</f>
        <v>6883.836466618618</v>
      </c>
      <c r="V856" s="10">
        <f t="shared" si="247"/>
        <v>-5.9263832812603834E-3</v>
      </c>
      <c r="W856" s="10">
        <f>+S856/SUM(Q$27:Q856)-1</f>
        <v>0.11151183474138349</v>
      </c>
      <c r="X856">
        <v>3.8109999999999999</v>
      </c>
      <c r="AC856">
        <f t="shared" si="260"/>
        <v>5807.1367609893859</v>
      </c>
      <c r="AD856">
        <f t="shared" si="261"/>
        <v>5698.2543699660519</v>
      </c>
      <c r="AE856" s="5">
        <f t="shared" si="248"/>
        <v>0</v>
      </c>
      <c r="AF856" s="6">
        <f>+AD856+SUM($D$18:$E$18)-SUM($AB$27:AB856)</f>
        <v>12996.395106808155</v>
      </c>
      <c r="AG856" s="10">
        <f t="shared" si="249"/>
        <v>-5.6057620176235279E-3</v>
      </c>
      <c r="AH856" s="10">
        <f>+AD856/SUM(AB$27:AB856)-1</f>
        <v>0.24365547754487693</v>
      </c>
      <c r="AI856" s="6">
        <f t="shared" si="250"/>
        <v>0</v>
      </c>
      <c r="AL856" s="6">
        <f t="shared" si="251"/>
        <v>0</v>
      </c>
      <c r="AM856" s="6">
        <f t="shared" si="252"/>
        <v>11865.02416548753</v>
      </c>
      <c r="AN856" s="6">
        <f t="shared" si="253"/>
        <v>11583.826169043838</v>
      </c>
      <c r="AO856" s="5">
        <f t="shared" si="254"/>
        <v>0</v>
      </c>
      <c r="AP856" s="6">
        <f>+AN856+SUM($D$16:$E$18)-SUM($AL$27:AL856)</f>
        <v>27802.045695359622</v>
      </c>
      <c r="AQ856" s="10">
        <f t="shared" si="262"/>
        <v>-5.4251781482191896E-3</v>
      </c>
      <c r="AR856" s="10">
        <f>+AN856/SUM(AL$27:AL856)-1</f>
        <v>0.13770142648266126</v>
      </c>
    </row>
    <row r="857" spans="1:44" x14ac:dyDescent="0.25">
      <c r="A857" s="1">
        <v>41431</v>
      </c>
      <c r="B857">
        <v>7.7560000000000002</v>
      </c>
      <c r="G857">
        <f t="shared" si="255"/>
        <v>3073.1173689387347</v>
      </c>
      <c r="H857">
        <f t="shared" si="256"/>
        <v>3017.4818346588086</v>
      </c>
      <c r="I857" s="5">
        <f t="shared" si="245"/>
        <v>0</v>
      </c>
      <c r="J857" s="6">
        <f>+H857+SUM($D$16:$E$16)-SUM($F$27:F857)</f>
        <v>7882.9089925535436</v>
      </c>
      <c r="K857" s="10">
        <f t="shared" si="257"/>
        <v>-4.9111388856737381E-3</v>
      </c>
      <c r="L857" s="10">
        <f>+H857/SUM(F$27:F857)-1</f>
        <v>-1.2142780468411773E-2</v>
      </c>
      <c r="M857">
        <v>6.617</v>
      </c>
      <c r="R857">
        <f t="shared" si="258"/>
        <v>2914.3175655915347</v>
      </c>
      <c r="S857">
        <f t="shared" si="259"/>
        <v>2799.5687234122202</v>
      </c>
      <c r="T857" s="5">
        <f t="shared" si="246"/>
        <v>0</v>
      </c>
      <c r="U857" s="6">
        <f>+S857+SUM($D$17:$E$17)-SUM($Q$27:Q857)</f>
        <v>6854.2203549911656</v>
      </c>
      <c r="V857" s="10">
        <f t="shared" si="247"/>
        <v>-4.3022683311940702E-3</v>
      </c>
      <c r="W857" s="10">
        <f>+S857/SUM(Q$27:Q857)-1</f>
        <v>9.9876448404925267E-2</v>
      </c>
      <c r="X857">
        <v>3.8029999999999999</v>
      </c>
      <c r="AC857">
        <f t="shared" si="260"/>
        <v>5794.9464975184028</v>
      </c>
      <c r="AD857">
        <f t="shared" si="261"/>
        <v>5686.2926709474923</v>
      </c>
      <c r="AE857" s="5">
        <f t="shared" si="248"/>
        <v>0</v>
      </c>
      <c r="AF857" s="6">
        <f>+AD857+SUM($D$18:$E$18)-SUM($AB$27:AB857)</f>
        <v>12984.433407789595</v>
      </c>
      <c r="AG857" s="10">
        <f t="shared" si="249"/>
        <v>-9.2038591626797395E-4</v>
      </c>
      <c r="AH857" s="10">
        <f>+AD857/SUM(AB$27:AB857)-1</f>
        <v>0.24104481267466982</v>
      </c>
      <c r="AI857" s="6">
        <f t="shared" si="250"/>
        <v>0</v>
      </c>
      <c r="AL857" s="6">
        <f t="shared" si="251"/>
        <v>0</v>
      </c>
      <c r="AM857" s="6">
        <f t="shared" si="252"/>
        <v>11782.381432048671</v>
      </c>
      <c r="AN857" s="6">
        <f t="shared" si="253"/>
        <v>11503.343229018521</v>
      </c>
      <c r="AO857" s="5">
        <f t="shared" si="254"/>
        <v>0</v>
      </c>
      <c r="AP857" s="6">
        <f>+AN857+SUM($D$16:$E$18)-SUM($AL$27:AL857)</f>
        <v>27721.562755334307</v>
      </c>
      <c r="AQ857" s="10">
        <f t="shared" si="262"/>
        <v>-2.8948567636786215E-3</v>
      </c>
      <c r="AR857" s="10">
        <f>+AN857/SUM(AL$27:AL857)-1</f>
        <v>0.12979682274136728</v>
      </c>
    </row>
    <row r="858" spans="1:44" x14ac:dyDescent="0.25">
      <c r="A858" s="1">
        <v>41432</v>
      </c>
      <c r="B858">
        <v>7.7080000000000002</v>
      </c>
      <c r="G858">
        <f t="shared" si="255"/>
        <v>3054.0985920293665</v>
      </c>
      <c r="H858">
        <f t="shared" si="256"/>
        <v>2998.8073725567428</v>
      </c>
      <c r="I858" s="5">
        <f t="shared" si="245"/>
        <v>0</v>
      </c>
      <c r="J858" s="6">
        <f>+H858+SUM($D$16:$E$16)-SUM($F$27:F858)</f>
        <v>7864.2345304514774</v>
      </c>
      <c r="K858" s="10">
        <f t="shared" si="257"/>
        <v>-2.3689810601272843E-3</v>
      </c>
      <c r="L858" s="10">
        <f>+H858/SUM(F$27:F858)-1</f>
        <v>-1.8256388840964144E-2</v>
      </c>
      <c r="M858">
        <v>6.694</v>
      </c>
      <c r="R858">
        <f t="shared" si="258"/>
        <v>2948.2305854722285</v>
      </c>
      <c r="S858">
        <f t="shared" si="259"/>
        <v>2832.1464462024187</v>
      </c>
      <c r="T858" s="5">
        <f t="shared" si="246"/>
        <v>0</v>
      </c>
      <c r="U858" s="6">
        <f>+S858+SUM($D$17:$E$17)-SUM($Q$27:Q858)</f>
        <v>6886.7980777813655</v>
      </c>
      <c r="V858" s="10">
        <f t="shared" si="247"/>
        <v>4.7529436030573358E-3</v>
      </c>
      <c r="W858" s="10">
        <f>+S858/SUM(Q$27:Q858)-1</f>
        <v>0.11267537337502964</v>
      </c>
      <c r="X858">
        <v>3.8330000000000002</v>
      </c>
      <c r="AC858">
        <f t="shared" si="260"/>
        <v>5840.6599855345885</v>
      </c>
      <c r="AD858">
        <f t="shared" si="261"/>
        <v>5731.1490422670895</v>
      </c>
      <c r="AE858" s="5">
        <f t="shared" si="248"/>
        <v>0</v>
      </c>
      <c r="AF858" s="6">
        <f>+AD858+SUM($D$18:$E$18)-SUM($AB$27:AB858)</f>
        <v>13029.289779109193</v>
      </c>
      <c r="AG858" s="10">
        <f t="shared" si="249"/>
        <v>3.454626775835079E-3</v>
      </c>
      <c r="AH858" s="10">
        <f>+AD858/SUM(AB$27:AB858)-1</f>
        <v>0.25083480593794638</v>
      </c>
      <c r="AI858" s="6">
        <f t="shared" si="250"/>
        <v>0</v>
      </c>
      <c r="AL858" s="6">
        <f t="shared" si="251"/>
        <v>0</v>
      </c>
      <c r="AM858" s="6">
        <f t="shared" si="252"/>
        <v>11842.989163036184</v>
      </c>
      <c r="AN858" s="6">
        <f t="shared" si="253"/>
        <v>11562.102861026251</v>
      </c>
      <c r="AO858" s="5">
        <f t="shared" si="254"/>
        <v>0</v>
      </c>
      <c r="AP858" s="6">
        <f>+AN858+SUM($D$16:$E$18)-SUM($AL$27:AL858)</f>
        <v>27780.322387342036</v>
      </c>
      <c r="AQ858" s="10">
        <f t="shared" si="262"/>
        <v>2.1196363468514168E-3</v>
      </c>
      <c r="AR858" s="10">
        <f>+AN858/SUM(AL$27:AL858)-1</f>
        <v>0.13556787940081905</v>
      </c>
    </row>
    <row r="859" spans="1:44" x14ac:dyDescent="0.25">
      <c r="A859" s="1">
        <v>41435</v>
      </c>
      <c r="B859">
        <v>7.67</v>
      </c>
      <c r="G859">
        <f t="shared" si="255"/>
        <v>3039.0420603094499</v>
      </c>
      <c r="H859">
        <f t="shared" si="256"/>
        <v>2984.0234233926076</v>
      </c>
      <c r="I859" s="5">
        <f t="shared" si="245"/>
        <v>0</v>
      </c>
      <c r="J859" s="6">
        <f>+H859+SUM($D$16:$E$16)-SUM($F$27:F859)</f>
        <v>7849.4505812873422</v>
      </c>
      <c r="K859" s="10">
        <f t="shared" si="257"/>
        <v>-1.8798967791321397E-3</v>
      </c>
      <c r="L859" s="10">
        <f>+H859/SUM(F$27:F859)-1</f>
        <v>-2.3096328802567956E-2</v>
      </c>
      <c r="M859">
        <v>6.6890000000000001</v>
      </c>
      <c r="R859">
        <f t="shared" si="258"/>
        <v>2946.0284413241316</v>
      </c>
      <c r="S859">
        <f t="shared" si="259"/>
        <v>2830.0310096576009</v>
      </c>
      <c r="T859" s="5">
        <f t="shared" si="246"/>
        <v>0</v>
      </c>
      <c r="U859" s="6">
        <f>+S859+SUM($D$17:$E$17)-SUM($Q$27:Q859)</f>
        <v>6884.6826412365472</v>
      </c>
      <c r="V859" s="10">
        <f t="shared" si="247"/>
        <v>-3.0717272685010233E-4</v>
      </c>
      <c r="W859" s="10">
        <f>+S859/SUM(Q$27:Q859)-1</f>
        <v>0.11184427435099686</v>
      </c>
      <c r="X859">
        <v>3.8460000000000001</v>
      </c>
      <c r="AC859">
        <f t="shared" si="260"/>
        <v>5860.4691636749358</v>
      </c>
      <c r="AD859">
        <f t="shared" si="261"/>
        <v>5750.5868031722484</v>
      </c>
      <c r="AE859" s="5">
        <f t="shared" si="248"/>
        <v>0</v>
      </c>
      <c r="AF859" s="6">
        <f>+AD859+SUM($D$18:$E$18)-SUM($AB$27:AB859)</f>
        <v>13048.727540014352</v>
      </c>
      <c r="AG859" s="10">
        <f t="shared" si="249"/>
        <v>1.4918511472763463E-3</v>
      </c>
      <c r="AH859" s="10">
        <f>+AD859/SUM(AB$27:AB859)-1</f>
        <v>0.25507713635203277</v>
      </c>
      <c r="AI859" s="6">
        <f t="shared" si="250"/>
        <v>0</v>
      </c>
      <c r="AL859" s="6">
        <f t="shared" si="251"/>
        <v>0</v>
      </c>
      <c r="AM859" s="6">
        <f t="shared" si="252"/>
        <v>11845.539665308517</v>
      </c>
      <c r="AN859" s="6">
        <f t="shared" si="253"/>
        <v>11564.641236222458</v>
      </c>
      <c r="AO859" s="5">
        <f t="shared" si="254"/>
        <v>0</v>
      </c>
      <c r="AP859" s="6">
        <f>+AN859+SUM($D$16:$E$18)-SUM($AL$27:AL859)</f>
        <v>27782.860762538243</v>
      </c>
      <c r="AQ859" s="10">
        <f t="shared" si="262"/>
        <v>9.1373136740902083E-5</v>
      </c>
      <c r="AR859" s="10">
        <f>+AN859/SUM(AL$27:AL859)-1</f>
        <v>0.13581718503088713</v>
      </c>
    </row>
    <row r="860" spans="1:44" x14ac:dyDescent="0.25">
      <c r="A860" s="1">
        <v>41436</v>
      </c>
      <c r="B860">
        <v>7.4960000000000004</v>
      </c>
      <c r="C860">
        <f>+$C$16</f>
        <v>60</v>
      </c>
      <c r="D860" s="7">
        <f>+$H$16</f>
        <v>0.66694736842105262</v>
      </c>
      <c r="E860" s="7">
        <f>+$J$16</f>
        <v>0.46199999999999997</v>
      </c>
      <c r="F860" s="6">
        <f>+C860-D860-E860</f>
        <v>58.871052631578941</v>
      </c>
      <c r="G860">
        <f t="shared" si="255"/>
        <v>3028.9700466445697</v>
      </c>
      <c r="H860">
        <f t="shared" si="256"/>
        <v>2975.1995509041981</v>
      </c>
      <c r="I860" s="5">
        <f t="shared" ref="I860:I923" si="263">+C860*(MAX($A:$A)-$A860)</f>
        <v>219420</v>
      </c>
      <c r="J860" s="6">
        <f>+H860+SUM($D$16:$E$16)-SUM($F$27:F860)</f>
        <v>7781.7556561673546</v>
      </c>
      <c r="K860" s="10">
        <f t="shared" si="257"/>
        <v>-8.624160942087955E-3</v>
      </c>
      <c r="L860" s="10">
        <f>+H860/SUM(F$27:F860)-1</f>
        <v>-4.4402388000741921E-2</v>
      </c>
      <c r="M860">
        <v>6.6130000000000004</v>
      </c>
      <c r="N860">
        <f>+$C$17</f>
        <v>50</v>
      </c>
      <c r="O860" s="7">
        <f>+$H$17</f>
        <v>0.5557894736842105</v>
      </c>
      <c r="P860" s="7">
        <f>+$J$17</f>
        <v>0.38500000000000001</v>
      </c>
      <c r="Q860" s="6">
        <f>+N860-O860-P860</f>
        <v>49.059210526315795</v>
      </c>
      <c r="R860">
        <f t="shared" si="258"/>
        <v>2962.5558502730578</v>
      </c>
      <c r="S860">
        <f t="shared" si="259"/>
        <v>2846.9355847026823</v>
      </c>
      <c r="T860" s="5">
        <f t="shared" ref="T860:T923" si="264">+N860*(MAX($A:$A)-$A860)</f>
        <v>182850</v>
      </c>
      <c r="U860" s="6">
        <f>+S860+SUM($D$17:$E$17)-SUM($Q$27:Q860)</f>
        <v>6852.5280057553118</v>
      </c>
      <c r="V860" s="10">
        <f t="shared" ref="V860:V923" si="265">+U860/U859-1</f>
        <v>-4.6704600860817402E-3</v>
      </c>
      <c r="W860" s="10">
        <f>+S860/SUM(Q$27:Q860)-1</f>
        <v>9.7335518059876502E-2</v>
      </c>
      <c r="X860">
        <v>3.8149999999999999</v>
      </c>
      <c r="Y860">
        <f>+$C$18</f>
        <v>90</v>
      </c>
      <c r="Z860" s="7">
        <f>+$H$18</f>
        <v>1.0004210526315789</v>
      </c>
      <c r="AA860" s="7">
        <f>+$J$18</f>
        <v>0.69300000000000006</v>
      </c>
      <c r="AB860" s="6">
        <f>+Y860-Z860-AA860</f>
        <v>88.306578947368422</v>
      </c>
      <c r="AC860">
        <f t="shared" si="260"/>
        <v>5901.5384716722465</v>
      </c>
      <c r="AD860">
        <f t="shared" si="261"/>
        <v>5792.5417984227006</v>
      </c>
      <c r="AE860" s="5">
        <f t="shared" ref="AE860:AE923" si="266">+Y860*(MAX($A:$A)-$A860)</f>
        <v>329130</v>
      </c>
      <c r="AF860" s="6">
        <f>+AD860+SUM($D$18:$E$18)-SUM($AB$27:AB860)</f>
        <v>13002.375956317437</v>
      </c>
      <c r="AG860" s="10">
        <f t="shared" ref="AG860:AG923" si="267">+AF860/AF859-1</f>
        <v>-3.5521918558553134E-3</v>
      </c>
      <c r="AH860" s="10">
        <f>+AD860/SUM(AB$27:AB860)-1</f>
        <v>0.24032892926377936</v>
      </c>
      <c r="AI860" s="6">
        <f t="shared" ref="AI860:AI923" si="268">+C860+N860+Y860</f>
        <v>200</v>
      </c>
      <c r="AL860" s="6">
        <f t="shared" ref="AL860:AL923" si="269">+F860+Q860+AB860</f>
        <v>196.23684210526315</v>
      </c>
      <c r="AM860" s="6">
        <f t="shared" ref="AM860:AM923" si="270">+G860+R860+AC860</f>
        <v>11893.064368589874</v>
      </c>
      <c r="AN860" s="6">
        <f t="shared" ref="AN860:AN923" si="271">+H860+S860+AD860</f>
        <v>11614.676934029581</v>
      </c>
      <c r="AO860" s="5">
        <f t="shared" ref="AO860:AO923" si="272">+AI860*(MAX($A:$A)-$A860)</f>
        <v>731400</v>
      </c>
      <c r="AP860" s="6">
        <f>+AN860+SUM($D$16:$E$18)-SUM($AL$27:AL860)</f>
        <v>27636.659618240101</v>
      </c>
      <c r="AQ860" s="10">
        <f t="shared" si="262"/>
        <v>-5.2622782638451771E-3</v>
      </c>
      <c r="AR860" s="10">
        <f>+AN860/SUM(AL$27:AL860)-1</f>
        <v>0.11916145257905919</v>
      </c>
    </row>
    <row r="861" spans="1:44" x14ac:dyDescent="0.25">
      <c r="A861" s="1">
        <v>41437</v>
      </c>
      <c r="B861">
        <v>7.4649999999999999</v>
      </c>
      <c r="G861">
        <f t="shared" ref="G861:G924" si="273">+(B861/B860*G860)+F861</f>
        <v>3016.443623025842</v>
      </c>
      <c r="H861">
        <f t="shared" ref="H861:H924" si="274">+($B861/$B860*H860)+F861</f>
        <v>2962.8954972651863</v>
      </c>
      <c r="I861" s="5">
        <f t="shared" si="263"/>
        <v>0</v>
      </c>
      <c r="J861" s="6">
        <f>+H861+SUM($D$16:$E$16)-SUM($F$27:F861)</f>
        <v>7769.4516025283419</v>
      </c>
      <c r="K861" s="10">
        <f t="shared" ref="K861:K924" si="275">+J861/J860-1</f>
        <v>-1.581141092403926E-3</v>
      </c>
      <c r="L861" s="10">
        <f>+H861/SUM(F$27:F861)-1</f>
        <v>-4.8354299149618307E-2</v>
      </c>
      <c r="M861">
        <v>6.5919999999999996</v>
      </c>
      <c r="R861">
        <f t="shared" ref="R861:R924" si="276">+($M861/$M860*R860)+N861</f>
        <v>2953.1480666868279</v>
      </c>
      <c r="S861">
        <f t="shared" ref="S861:S924" si="277">+($M861/$M860*S860)+Q861</f>
        <v>2837.8949605867351</v>
      </c>
      <c r="T861" s="5">
        <f t="shared" si="264"/>
        <v>0</v>
      </c>
      <c r="U861" s="6">
        <f>+S861+SUM($D$17:$E$17)-SUM($Q$27:Q861)</f>
        <v>6843.4873816393647</v>
      </c>
      <c r="V861" s="10">
        <f t="shared" si="265"/>
        <v>-1.3193122462766826E-3</v>
      </c>
      <c r="W861" s="10">
        <f>+S861/SUM(Q$27:Q861)-1</f>
        <v>9.3850859678013876E-2</v>
      </c>
      <c r="X861">
        <v>3.794</v>
      </c>
      <c r="AC861">
        <f t="shared" ref="AC861:AC924" si="278">+(X861/X860*AC860)+AB861</f>
        <v>5869.0529388006562</v>
      </c>
      <c r="AD861">
        <f t="shared" ref="AD861:AD924" si="279">+($X861/$X860*AD860)+AB861</f>
        <v>5760.6562472387232</v>
      </c>
      <c r="AE861" s="5">
        <f t="shared" si="266"/>
        <v>0</v>
      </c>
      <c r="AF861" s="6">
        <f>+AD861+SUM($D$18:$E$18)-SUM($AB$27:AB861)</f>
        <v>12970.490405133458</v>
      </c>
      <c r="AG861" s="10">
        <f t="shared" si="267"/>
        <v>-2.452286512180657E-3</v>
      </c>
      <c r="AH861" s="10">
        <f>+AD861/SUM(AB$27:AB861)-1</f>
        <v>0.23350143057058448</v>
      </c>
      <c r="AI861" s="6">
        <f t="shared" si="268"/>
        <v>0</v>
      </c>
      <c r="AL861" s="6">
        <f t="shared" si="269"/>
        <v>0</v>
      </c>
      <c r="AM861" s="6">
        <f t="shared" si="270"/>
        <v>11838.644628513326</v>
      </c>
      <c r="AN861" s="6">
        <f t="shared" si="271"/>
        <v>11561.446705090644</v>
      </c>
      <c r="AO861" s="5">
        <f t="shared" si="272"/>
        <v>0</v>
      </c>
      <c r="AP861" s="6">
        <f>+AN861+SUM($D$16:$E$18)-SUM($AL$27:AL861)</f>
        <v>27583.429389301167</v>
      </c>
      <c r="AQ861" s="10">
        <f t="shared" ref="AQ861:AQ924" si="280">+AP861/AP860-1</f>
        <v>-1.9260731822959842E-3</v>
      </c>
      <c r="AR861" s="10">
        <f>+AN861/SUM(AL$27:AL861)-1</f>
        <v>0.11403231978623274</v>
      </c>
    </row>
    <row r="862" spans="1:44" x14ac:dyDescent="0.25">
      <c r="A862" s="1">
        <v>41438</v>
      </c>
      <c r="B862">
        <v>7.415</v>
      </c>
      <c r="G862">
        <f t="shared" si="273"/>
        <v>2996.2397139633786</v>
      </c>
      <c r="H862">
        <f t="shared" si="274"/>
        <v>2943.0502494603293</v>
      </c>
      <c r="I862" s="5">
        <f t="shared" si="263"/>
        <v>0</v>
      </c>
      <c r="J862" s="6">
        <f>+H862+SUM($D$16:$E$16)-SUM($F$27:F862)</f>
        <v>7749.6063547234853</v>
      </c>
      <c r="K862" s="10">
        <f t="shared" si="275"/>
        <v>-2.5542662236802682E-3</v>
      </c>
      <c r="L862" s="10">
        <f>+H862/SUM(F$27:F862)-1</f>
        <v>-5.472834938974136E-2</v>
      </c>
      <c r="M862">
        <v>6.585</v>
      </c>
      <c r="R862">
        <f t="shared" si="276"/>
        <v>2950.0121388247517</v>
      </c>
      <c r="S862">
        <f t="shared" si="277"/>
        <v>2834.8814192147534</v>
      </c>
      <c r="T862" s="5">
        <f t="shared" si="264"/>
        <v>0</v>
      </c>
      <c r="U862" s="6">
        <f>+S862+SUM($D$17:$E$17)-SUM($Q$27:Q862)</f>
        <v>6840.4738402673829</v>
      </c>
      <c r="V862" s="10">
        <f t="shared" si="265"/>
        <v>-4.403517101626564E-4</v>
      </c>
      <c r="W862" s="10">
        <f>+S862/SUM(Q$27:Q862)-1</f>
        <v>9.2689306884059741E-2</v>
      </c>
      <c r="X862">
        <v>3.8140000000000001</v>
      </c>
      <c r="AC862">
        <f t="shared" si="278"/>
        <v>5899.9915415355035</v>
      </c>
      <c r="AD862">
        <f t="shared" si="279"/>
        <v>5791.0234388425115</v>
      </c>
      <c r="AE862" s="5">
        <f t="shared" si="266"/>
        <v>0</v>
      </c>
      <c r="AF862" s="6">
        <f>+AD862+SUM($D$18:$E$18)-SUM($AB$27:AB862)</f>
        <v>13000.857596737247</v>
      </c>
      <c r="AG862" s="10">
        <f t="shared" si="267"/>
        <v>2.3412523856283229E-3</v>
      </c>
      <c r="AH862" s="10">
        <f>+AD862/SUM(AB$27:AB862)-1</f>
        <v>0.24000381027838924</v>
      </c>
      <c r="AI862" s="6">
        <f t="shared" si="268"/>
        <v>0</v>
      </c>
      <c r="AL862" s="6">
        <f t="shared" si="269"/>
        <v>0</v>
      </c>
      <c r="AM862" s="6">
        <f t="shared" si="270"/>
        <v>11846.243394323634</v>
      </c>
      <c r="AN862" s="6">
        <f t="shared" si="271"/>
        <v>11568.955107517595</v>
      </c>
      <c r="AO862" s="5">
        <f t="shared" si="272"/>
        <v>0</v>
      </c>
      <c r="AP862" s="6">
        <f>+AN862+SUM($D$16:$E$18)-SUM($AL$27:AL862)</f>
        <v>27590.93779172812</v>
      </c>
      <c r="AQ862" s="10">
        <f t="shared" si="280"/>
        <v>2.7220699503982537E-4</v>
      </c>
      <c r="AR862" s="10">
        <f>+AN862/SUM(AL$27:AL862)-1</f>
        <v>0.1147558108152491</v>
      </c>
    </row>
    <row r="863" spans="1:44" x14ac:dyDescent="0.25">
      <c r="A863" s="1">
        <v>41439</v>
      </c>
      <c r="B863">
        <v>7.46</v>
      </c>
      <c r="G863">
        <f t="shared" si="273"/>
        <v>3014.4232321195959</v>
      </c>
      <c r="H863">
        <f t="shared" si="274"/>
        <v>2960.9109724847008</v>
      </c>
      <c r="I863" s="5">
        <f t="shared" si="263"/>
        <v>0</v>
      </c>
      <c r="J863" s="6">
        <f>+H863+SUM($D$16:$E$16)-SUM($F$27:F863)</f>
        <v>7767.4670777478559</v>
      </c>
      <c r="K863" s="10">
        <f t="shared" si="275"/>
        <v>2.3047264863309547E-3</v>
      </c>
      <c r="L863" s="10">
        <f>+H863/SUM(F$27:F863)-1</f>
        <v>-4.8991704173630524E-2</v>
      </c>
      <c r="M863">
        <v>6.5960000000000001</v>
      </c>
      <c r="R863">
        <f t="shared" si="276"/>
        <v>2954.9400254651573</v>
      </c>
      <c r="S863">
        <f t="shared" si="277"/>
        <v>2839.6169842278682</v>
      </c>
      <c r="T863" s="5">
        <f t="shared" si="264"/>
        <v>0</v>
      </c>
      <c r="U863" s="6">
        <f>+S863+SUM($D$17:$E$17)-SUM($Q$27:Q863)</f>
        <v>6845.2094052804987</v>
      </c>
      <c r="V863" s="10">
        <f t="shared" si="265"/>
        <v>6.9228610819904723E-4</v>
      </c>
      <c r="W863" s="10">
        <f>+S863/SUM(Q$27:Q863)-1</f>
        <v>9.4514604131701985E-2</v>
      </c>
      <c r="X863">
        <v>3.8069999999999999</v>
      </c>
      <c r="AC863">
        <f t="shared" si="278"/>
        <v>5889.1630305783065</v>
      </c>
      <c r="AD863">
        <f t="shared" si="279"/>
        <v>5780.3949217811851</v>
      </c>
      <c r="AE863" s="5">
        <f t="shared" si="266"/>
        <v>0</v>
      </c>
      <c r="AF863" s="6">
        <f>+AD863+SUM($D$18:$E$18)-SUM($AB$27:AB863)</f>
        <v>12990.229079675921</v>
      </c>
      <c r="AG863" s="10">
        <f t="shared" si="267"/>
        <v>-8.1752430424231193E-4</v>
      </c>
      <c r="AH863" s="10">
        <f>+AD863/SUM(AB$27:AB863)-1</f>
        <v>0.23772797738065754</v>
      </c>
      <c r="AI863" s="6">
        <f t="shared" si="268"/>
        <v>0</v>
      </c>
      <c r="AL863" s="6">
        <f t="shared" si="269"/>
        <v>0</v>
      </c>
      <c r="AM863" s="6">
        <f t="shared" si="270"/>
        <v>11858.526288163059</v>
      </c>
      <c r="AN863" s="6">
        <f t="shared" si="271"/>
        <v>11580.922878493755</v>
      </c>
      <c r="AO863" s="5">
        <f t="shared" si="272"/>
        <v>0</v>
      </c>
      <c r="AP863" s="6">
        <f>+AN863+SUM($D$16:$E$18)-SUM($AL$27:AL863)</f>
        <v>27602.90556270428</v>
      </c>
      <c r="AQ863" s="10">
        <f t="shared" si="280"/>
        <v>4.3375731069739132E-4</v>
      </c>
      <c r="AR863" s="10">
        <f>+AN863/SUM(AL$27:AL863)-1</f>
        <v>0.11590899553367806</v>
      </c>
    </row>
    <row r="864" spans="1:44" x14ac:dyDescent="0.25">
      <c r="A864" s="1">
        <v>41442</v>
      </c>
      <c r="B864">
        <v>7.4870000000000001</v>
      </c>
      <c r="G864">
        <f t="shared" si="273"/>
        <v>3025.3333430133262</v>
      </c>
      <c r="H864">
        <f t="shared" si="274"/>
        <v>2971.6274062993239</v>
      </c>
      <c r="I864" s="5">
        <f t="shared" si="263"/>
        <v>0</v>
      </c>
      <c r="J864" s="6">
        <f>+H864+SUM($D$16:$E$16)-SUM($F$27:F864)</f>
        <v>7778.183511562479</v>
      </c>
      <c r="K864" s="10">
        <f t="shared" si="275"/>
        <v>1.3796561617007708E-3</v>
      </c>
      <c r="L864" s="10">
        <f>+H864/SUM(F$27:F864)-1</f>
        <v>-4.5549717043964044E-2</v>
      </c>
      <c r="M864">
        <v>6.6420000000000003</v>
      </c>
      <c r="R864">
        <f t="shared" si="276"/>
        <v>2975.5475514159452</v>
      </c>
      <c r="S864">
        <f t="shared" si="277"/>
        <v>2859.4202561008947</v>
      </c>
      <c r="T864" s="5">
        <f t="shared" si="264"/>
        <v>0</v>
      </c>
      <c r="U864" s="6">
        <f>+S864+SUM($D$17:$E$17)-SUM($Q$27:Q864)</f>
        <v>6865.0126771535251</v>
      </c>
      <c r="V864" s="10">
        <f t="shared" si="265"/>
        <v>2.8930118423768914E-3</v>
      </c>
      <c r="W864" s="10">
        <f>+S864/SUM(Q$27:Q864)-1</f>
        <v>0.10214766534911535</v>
      </c>
      <c r="X864">
        <v>3.8330000000000002</v>
      </c>
      <c r="AC864">
        <f t="shared" si="278"/>
        <v>5929.3832141336097</v>
      </c>
      <c r="AD864">
        <f t="shared" si="279"/>
        <v>5819.8722708661116</v>
      </c>
      <c r="AE864" s="5">
        <f t="shared" si="266"/>
        <v>0</v>
      </c>
      <c r="AF864" s="6">
        <f>+AD864+SUM($D$18:$E$18)-SUM($AB$27:AB864)</f>
        <v>13029.706428760846</v>
      </c>
      <c r="AG864" s="10">
        <f t="shared" si="267"/>
        <v>3.0390033033897978E-3</v>
      </c>
      <c r="AH864" s="10">
        <f>+AD864/SUM(AB$27:AB864)-1</f>
        <v>0.24618107100080411</v>
      </c>
      <c r="AI864" s="6">
        <f t="shared" si="268"/>
        <v>0</v>
      </c>
      <c r="AL864" s="6">
        <f t="shared" si="269"/>
        <v>0</v>
      </c>
      <c r="AM864" s="6">
        <f t="shared" si="270"/>
        <v>11930.264108562882</v>
      </c>
      <c r="AN864" s="6">
        <f t="shared" si="271"/>
        <v>11650.91993326633</v>
      </c>
      <c r="AO864" s="5">
        <f t="shared" si="272"/>
        <v>0</v>
      </c>
      <c r="AP864" s="6">
        <f>+AN864+SUM($D$16:$E$18)-SUM($AL$27:AL864)</f>
        <v>27672.902617476848</v>
      </c>
      <c r="AQ864" s="10">
        <f t="shared" si="280"/>
        <v>2.5358582129537677E-3</v>
      </c>
      <c r="AR864" s="10">
        <f>+AN864/SUM(AL$27:AL864)-1</f>
        <v>0.12265373806422675</v>
      </c>
    </row>
    <row r="865" spans="1:44" x14ac:dyDescent="0.25">
      <c r="A865" s="1">
        <v>41443</v>
      </c>
      <c r="B865">
        <v>7.4379999999999997</v>
      </c>
      <c r="G865">
        <f t="shared" si="273"/>
        <v>3005.5335121321114</v>
      </c>
      <c r="H865">
        <f t="shared" si="274"/>
        <v>2952.1790634505637</v>
      </c>
      <c r="I865" s="5">
        <f t="shared" si="263"/>
        <v>0</v>
      </c>
      <c r="J865" s="6">
        <f>+H865+SUM($D$16:$E$16)-SUM($F$27:F865)</f>
        <v>7758.7351687137188</v>
      </c>
      <c r="K865" s="10">
        <f t="shared" si="275"/>
        <v>-2.5003707896387173E-3</v>
      </c>
      <c r="L865" s="10">
        <f>+H865/SUM(F$27:F865)-1</f>
        <v>-5.1796286279284676E-2</v>
      </c>
      <c r="M865">
        <v>6.6520000000000001</v>
      </c>
      <c r="R865">
        <f t="shared" si="276"/>
        <v>2980.0274483617686</v>
      </c>
      <c r="S865">
        <f t="shared" si="277"/>
        <v>2863.7253152037265</v>
      </c>
      <c r="T865" s="5">
        <f t="shared" si="264"/>
        <v>0</v>
      </c>
      <c r="U865" s="6">
        <f>+S865+SUM($D$17:$E$17)-SUM($Q$27:Q865)</f>
        <v>6869.3177362563565</v>
      </c>
      <c r="V865" s="10">
        <f t="shared" si="265"/>
        <v>6.271014061136615E-4</v>
      </c>
      <c r="W865" s="10">
        <f>+S865/SUM(Q$27:Q865)-1</f>
        <v>0.10380702648333573</v>
      </c>
      <c r="X865">
        <v>3.831</v>
      </c>
      <c r="AC865">
        <f t="shared" si="278"/>
        <v>5926.2893538601247</v>
      </c>
      <c r="AD865">
        <f t="shared" si="279"/>
        <v>5816.8355517057325</v>
      </c>
      <c r="AE865" s="5">
        <f t="shared" si="266"/>
        <v>0</v>
      </c>
      <c r="AF865" s="6">
        <f>+AD865+SUM($D$18:$E$18)-SUM($AB$27:AB865)</f>
        <v>13026.669709600466</v>
      </c>
      <c r="AG865" s="10">
        <f t="shared" si="267"/>
        <v>-2.3306121108579436E-4</v>
      </c>
      <c r="AH865" s="10">
        <f>+AD865/SUM(AB$27:AB865)-1</f>
        <v>0.24553083303002365</v>
      </c>
      <c r="AI865" s="6">
        <f t="shared" si="268"/>
        <v>0</v>
      </c>
      <c r="AL865" s="6">
        <f t="shared" si="269"/>
        <v>0</v>
      </c>
      <c r="AM865" s="6">
        <f t="shared" si="270"/>
        <v>11911.850314354004</v>
      </c>
      <c r="AN865" s="6">
        <f t="shared" si="271"/>
        <v>11632.739930360021</v>
      </c>
      <c r="AO865" s="5">
        <f t="shared" si="272"/>
        <v>0</v>
      </c>
      <c r="AP865" s="6">
        <f>+AN865+SUM($D$16:$E$18)-SUM($AL$27:AL865)</f>
        <v>27654.722614570546</v>
      </c>
      <c r="AQ865" s="10">
        <f t="shared" si="280"/>
        <v>-6.5696046264474006E-4</v>
      </c>
      <c r="AR865" s="10">
        <f>+AN865/SUM(AL$27:AL865)-1</f>
        <v>0.12090195808996818</v>
      </c>
    </row>
    <row r="866" spans="1:44" x14ac:dyDescent="0.25">
      <c r="A866" s="1">
        <v>41444</v>
      </c>
      <c r="B866">
        <v>7.383</v>
      </c>
      <c r="G866">
        <f t="shared" si="273"/>
        <v>2983.3092121634013</v>
      </c>
      <c r="H866">
        <f t="shared" si="274"/>
        <v>2930.3492908652211</v>
      </c>
      <c r="I866" s="5">
        <f t="shared" si="263"/>
        <v>0</v>
      </c>
      <c r="J866" s="6">
        <f>+H866+SUM($D$16:$E$16)-SUM($F$27:F866)</f>
        <v>7736.9053961283762</v>
      </c>
      <c r="K866" s="10">
        <f t="shared" si="275"/>
        <v>-2.8135736187219207E-3</v>
      </c>
      <c r="L866" s="10">
        <f>+H866/SUM(F$27:F866)-1</f>
        <v>-5.8807741543420056E-2</v>
      </c>
      <c r="M866">
        <v>6.6340000000000003</v>
      </c>
      <c r="R866">
        <f t="shared" si="276"/>
        <v>2971.9636338592863</v>
      </c>
      <c r="S866">
        <f t="shared" si="277"/>
        <v>2855.9762088186294</v>
      </c>
      <c r="T866" s="5">
        <f t="shared" si="264"/>
        <v>0</v>
      </c>
      <c r="U866" s="6">
        <f>+S866+SUM($D$17:$E$17)-SUM($Q$27:Q866)</f>
        <v>6861.568629871259</v>
      </c>
      <c r="V866" s="10">
        <f t="shared" si="265"/>
        <v>-1.1280751135149814E-3</v>
      </c>
      <c r="W866" s="10">
        <f>+S866/SUM(Q$27:Q866)-1</f>
        <v>0.10082017644173935</v>
      </c>
      <c r="X866">
        <v>3.798</v>
      </c>
      <c r="AC866">
        <f t="shared" si="278"/>
        <v>5875.2406593476262</v>
      </c>
      <c r="AD866">
        <f t="shared" si="279"/>
        <v>5766.7296855594814</v>
      </c>
      <c r="AE866" s="5">
        <f t="shared" si="266"/>
        <v>0</v>
      </c>
      <c r="AF866" s="6">
        <f>+AD866+SUM($D$18:$E$18)-SUM($AB$27:AB866)</f>
        <v>12976.563843454218</v>
      </c>
      <c r="AG866" s="10">
        <f t="shared" si="267"/>
        <v>-3.8464064310559376E-3</v>
      </c>
      <c r="AH866" s="10">
        <f>+AD866/SUM(AB$27:AB866)-1</f>
        <v>0.23480190651214561</v>
      </c>
      <c r="AI866" s="6">
        <f t="shared" si="268"/>
        <v>0</v>
      </c>
      <c r="AL866" s="6">
        <f t="shared" si="269"/>
        <v>0</v>
      </c>
      <c r="AM866" s="6">
        <f t="shared" si="270"/>
        <v>11830.513505370314</v>
      </c>
      <c r="AN866" s="6">
        <f t="shared" si="271"/>
        <v>11553.055185243331</v>
      </c>
      <c r="AO866" s="5">
        <f t="shared" si="272"/>
        <v>0</v>
      </c>
      <c r="AP866" s="6">
        <f>+AN866+SUM($D$16:$E$18)-SUM($AL$27:AL866)</f>
        <v>27575.037869453849</v>
      </c>
      <c r="AQ866" s="10">
        <f t="shared" si="280"/>
        <v>-2.8814154539634762E-3</v>
      </c>
      <c r="AR866" s="10">
        <f>+AN866/SUM(AL$27:AL866)-1</f>
        <v>0.11322373375366301</v>
      </c>
    </row>
    <row r="867" spans="1:44" x14ac:dyDescent="0.25">
      <c r="A867" s="1">
        <v>41445</v>
      </c>
      <c r="B867">
        <v>7.2290000000000001</v>
      </c>
      <c r="G867">
        <f t="shared" si="273"/>
        <v>2921.081172251013</v>
      </c>
      <c r="H867">
        <f t="shared" si="274"/>
        <v>2869.2259276262607</v>
      </c>
      <c r="I867" s="5">
        <f t="shared" si="263"/>
        <v>0</v>
      </c>
      <c r="J867" s="6">
        <f>+H867+SUM($D$16:$E$16)-SUM($F$27:F867)</f>
        <v>7675.7820328894168</v>
      </c>
      <c r="K867" s="10">
        <f t="shared" si="275"/>
        <v>-7.900234022448549E-3</v>
      </c>
      <c r="L867" s="10">
        <f>+H867/SUM(F$27:F867)-1</f>
        <v>-7.8439816282999231E-2</v>
      </c>
      <c r="M867">
        <v>6.4420000000000002</v>
      </c>
      <c r="R867">
        <f t="shared" si="276"/>
        <v>2885.9496124994757</v>
      </c>
      <c r="S867">
        <f t="shared" si="277"/>
        <v>2773.3190740442583</v>
      </c>
      <c r="T867" s="5">
        <f t="shared" si="264"/>
        <v>0</v>
      </c>
      <c r="U867" s="6">
        <f>+S867+SUM($D$17:$E$17)-SUM($Q$27:Q867)</f>
        <v>6778.9114950968888</v>
      </c>
      <c r="V867" s="10">
        <f t="shared" si="265"/>
        <v>-1.2046390444093058E-2</v>
      </c>
      <c r="W867" s="10">
        <f>+S867/SUM(Q$27:Q867)-1</f>
        <v>6.8960442664709687E-2</v>
      </c>
      <c r="X867">
        <v>3.7320000000000002</v>
      </c>
      <c r="AC867">
        <f t="shared" si="278"/>
        <v>5773.1432703226283</v>
      </c>
      <c r="AD867">
        <f t="shared" si="279"/>
        <v>5666.517953266979</v>
      </c>
      <c r="AE867" s="5">
        <f t="shared" si="266"/>
        <v>0</v>
      </c>
      <c r="AF867" s="6">
        <f>+AD867+SUM($D$18:$E$18)-SUM($AB$27:AB867)</f>
        <v>12876.352111161714</v>
      </c>
      <c r="AG867" s="10">
        <f t="shared" si="267"/>
        <v>-7.7225168003973721E-3</v>
      </c>
      <c r="AH867" s="10">
        <f>+AD867/SUM(AB$27:AB867)-1</f>
        <v>0.21334405347638952</v>
      </c>
      <c r="AI867" s="6">
        <f t="shared" si="268"/>
        <v>0</v>
      </c>
      <c r="AL867" s="6">
        <f t="shared" si="269"/>
        <v>0</v>
      </c>
      <c r="AM867" s="6">
        <f t="shared" si="270"/>
        <v>11580.174055073116</v>
      </c>
      <c r="AN867" s="6">
        <f t="shared" si="271"/>
        <v>11309.062954937497</v>
      </c>
      <c r="AO867" s="5">
        <f t="shared" si="272"/>
        <v>0</v>
      </c>
      <c r="AP867" s="6">
        <f>+AN867+SUM($D$16:$E$18)-SUM($AL$27:AL867)</f>
        <v>27331.045639148022</v>
      </c>
      <c r="AQ867" s="10">
        <f t="shared" si="280"/>
        <v>-8.8483008241344585E-3</v>
      </c>
      <c r="AR867" s="10">
        <f>+AN867/SUM(AL$27:AL867)-1</f>
        <v>8.9713247802303497E-2</v>
      </c>
    </row>
    <row r="868" spans="1:44" x14ac:dyDescent="0.25">
      <c r="A868" s="1">
        <v>41446</v>
      </c>
      <c r="B868">
        <v>7.1909999999999998</v>
      </c>
      <c r="G868">
        <f t="shared" si="273"/>
        <v>2905.7262013635404</v>
      </c>
      <c r="H868">
        <f t="shared" si="274"/>
        <v>2854.1435392945691</v>
      </c>
      <c r="I868" s="5">
        <f t="shared" si="263"/>
        <v>0</v>
      </c>
      <c r="J868" s="6">
        <f>+H868+SUM($D$16:$E$16)-SUM($F$27:F868)</f>
        <v>7660.6996445577252</v>
      </c>
      <c r="K868" s="10">
        <f t="shared" si="275"/>
        <v>-1.9649318163369456E-3</v>
      </c>
      <c r="L868" s="10">
        <f>+H868/SUM(F$27:F868)-1</f>
        <v>-8.3284094465492897E-2</v>
      </c>
      <c r="M868">
        <v>6.3760000000000003</v>
      </c>
      <c r="R868">
        <f t="shared" si="276"/>
        <v>2856.382292657041</v>
      </c>
      <c r="S868">
        <f t="shared" si="277"/>
        <v>2744.9056839655686</v>
      </c>
      <c r="T868" s="5">
        <f t="shared" si="264"/>
        <v>0</v>
      </c>
      <c r="U868" s="6">
        <f>+S868+SUM($D$17:$E$17)-SUM($Q$27:Q868)</f>
        <v>6750.4981050181977</v>
      </c>
      <c r="V868" s="10">
        <f t="shared" si="265"/>
        <v>-4.1914384188732612E-3</v>
      </c>
      <c r="W868" s="10">
        <f>+S868/SUM(Q$27:Q868)-1</f>
        <v>5.8008659178856004E-2</v>
      </c>
      <c r="X868">
        <v>3.754</v>
      </c>
      <c r="AC868">
        <f t="shared" si="278"/>
        <v>5807.1757333309606</v>
      </c>
      <c r="AD868">
        <f t="shared" si="279"/>
        <v>5699.9218640311465</v>
      </c>
      <c r="AE868" s="5">
        <f t="shared" si="266"/>
        <v>0</v>
      </c>
      <c r="AF868" s="6">
        <f>+AD868+SUM($D$18:$E$18)-SUM($AB$27:AB868)</f>
        <v>12909.756021925879</v>
      </c>
      <c r="AG868" s="10">
        <f t="shared" si="267"/>
        <v>2.5942060667329958E-3</v>
      </c>
      <c r="AH868" s="10">
        <f>+AD868/SUM(AB$27:AB868)-1</f>
        <v>0.22049667115497495</v>
      </c>
      <c r="AI868" s="6">
        <f t="shared" si="268"/>
        <v>0</v>
      </c>
      <c r="AL868" s="6">
        <f t="shared" si="269"/>
        <v>0</v>
      </c>
      <c r="AM868" s="6">
        <f t="shared" si="270"/>
        <v>11569.284227351542</v>
      </c>
      <c r="AN868" s="6">
        <f t="shared" si="271"/>
        <v>11298.971087291284</v>
      </c>
      <c r="AO868" s="5">
        <f t="shared" si="272"/>
        <v>0</v>
      </c>
      <c r="AP868" s="6">
        <f>+AN868+SUM($D$16:$E$18)-SUM($AL$27:AL868)</f>
        <v>27320.953771501805</v>
      </c>
      <c r="AQ868" s="10">
        <f t="shared" si="280"/>
        <v>-3.692455744086498E-4</v>
      </c>
      <c r="AR868" s="10">
        <f>+AN868/SUM(AL$27:AL868)-1</f>
        <v>8.8740820474507487E-2</v>
      </c>
    </row>
    <row r="869" spans="1:44" x14ac:dyDescent="0.25">
      <c r="A869" s="1">
        <v>41449</v>
      </c>
      <c r="B869">
        <v>7.0880000000000001</v>
      </c>
      <c r="G869">
        <f t="shared" si="273"/>
        <v>2864.1061486948652</v>
      </c>
      <c r="H869">
        <f t="shared" si="274"/>
        <v>2813.2623288165632</v>
      </c>
      <c r="I869" s="5">
        <f t="shared" si="263"/>
        <v>0</v>
      </c>
      <c r="J869" s="6">
        <f>+H869+SUM($D$16:$E$16)-SUM($F$27:F869)</f>
        <v>7619.8184340797188</v>
      </c>
      <c r="K869" s="10">
        <f t="shared" si="275"/>
        <v>-5.3364852265221918E-3</v>
      </c>
      <c r="L869" s="10">
        <f>+H869/SUM(F$27:F869)-1</f>
        <v>-9.6414637960146488E-2</v>
      </c>
      <c r="M869">
        <v>6.2729999999999997</v>
      </c>
      <c r="R869">
        <f t="shared" si="276"/>
        <v>2810.2393541150591</v>
      </c>
      <c r="S869">
        <f t="shared" si="277"/>
        <v>2700.5635752064004</v>
      </c>
      <c r="T869" s="5">
        <f t="shared" si="264"/>
        <v>0</v>
      </c>
      <c r="U869" s="6">
        <f>+S869+SUM($D$17:$E$17)-SUM($Q$27:Q869)</f>
        <v>6706.1559962590309</v>
      </c>
      <c r="V869" s="10">
        <f t="shared" si="265"/>
        <v>-6.5687165701452388E-3</v>
      </c>
      <c r="W869" s="10">
        <f>+S869/SUM(Q$27:Q869)-1</f>
        <v>4.0917239496386815E-2</v>
      </c>
      <c r="X869">
        <v>3.7320000000000002</v>
      </c>
      <c r="AC869">
        <f t="shared" si="278"/>
        <v>5773.1432703226283</v>
      </c>
      <c r="AD869">
        <f t="shared" si="279"/>
        <v>5666.517953266979</v>
      </c>
      <c r="AE869" s="5">
        <f t="shared" si="266"/>
        <v>0</v>
      </c>
      <c r="AF869" s="6">
        <f>+AD869+SUM($D$18:$E$18)-SUM($AB$27:AB869)</f>
        <v>12876.352111161714</v>
      </c>
      <c r="AG869" s="10">
        <f t="shared" si="267"/>
        <v>-2.587493575202604E-3</v>
      </c>
      <c r="AH869" s="10">
        <f>+AD869/SUM(AB$27:AB869)-1</f>
        <v>0.21334405347638952</v>
      </c>
      <c r="AI869" s="6">
        <f t="shared" si="268"/>
        <v>0</v>
      </c>
      <c r="AL869" s="6">
        <f t="shared" si="269"/>
        <v>0</v>
      </c>
      <c r="AM869" s="6">
        <f t="shared" si="270"/>
        <v>11447.488773132553</v>
      </c>
      <c r="AN869" s="6">
        <f t="shared" si="271"/>
        <v>11180.343857289943</v>
      </c>
      <c r="AO869" s="5">
        <f t="shared" si="272"/>
        <v>0</v>
      </c>
      <c r="AP869" s="6">
        <f>+AN869+SUM($D$16:$E$18)-SUM($AL$27:AL869)</f>
        <v>27202.326541500468</v>
      </c>
      <c r="AQ869" s="10">
        <f t="shared" si="280"/>
        <v>-4.3419871426697565E-3</v>
      </c>
      <c r="AR869" s="10">
        <f>+AN869/SUM(AL$27:AL869)-1</f>
        <v>7.7310194913606134E-2</v>
      </c>
    </row>
    <row r="870" spans="1:44" x14ac:dyDescent="0.25">
      <c r="A870" s="1">
        <v>41450</v>
      </c>
      <c r="B870">
        <v>7.1189999999999998</v>
      </c>
      <c r="G870">
        <f t="shared" si="273"/>
        <v>2876.6325723135928</v>
      </c>
      <c r="H870">
        <f t="shared" si="274"/>
        <v>2825.566382455575</v>
      </c>
      <c r="I870" s="5">
        <f t="shared" si="263"/>
        <v>0</v>
      </c>
      <c r="J870" s="6">
        <f>+H870+SUM($D$16:$E$16)-SUM($F$27:F870)</f>
        <v>7632.1224877187296</v>
      </c>
      <c r="K870" s="10">
        <f t="shared" si="275"/>
        <v>1.6147436773532586E-3</v>
      </c>
      <c r="L870" s="10">
        <f>+H870/SUM(F$27:F870)-1</f>
        <v>-9.2462726811269991E-2</v>
      </c>
      <c r="M870">
        <v>6.3540000000000001</v>
      </c>
      <c r="R870">
        <f t="shared" si="276"/>
        <v>2846.5265193762293</v>
      </c>
      <c r="S870">
        <f t="shared" si="277"/>
        <v>2735.434553939338</v>
      </c>
      <c r="T870" s="5">
        <f t="shared" si="264"/>
        <v>0</v>
      </c>
      <c r="U870" s="6">
        <f>+S870+SUM($D$17:$E$17)-SUM($Q$27:Q870)</f>
        <v>6741.026974991968</v>
      </c>
      <c r="V870" s="10">
        <f t="shared" si="265"/>
        <v>5.1998460447966188E-3</v>
      </c>
      <c r="W870" s="10">
        <f>+S870/SUM(Q$27:Q870)-1</f>
        <v>5.4358064683571072E-2</v>
      </c>
      <c r="X870">
        <v>3.7559999999999998</v>
      </c>
      <c r="AC870">
        <f t="shared" si="278"/>
        <v>5810.2695936044456</v>
      </c>
      <c r="AD870">
        <f t="shared" si="279"/>
        <v>5702.9585831915256</v>
      </c>
      <c r="AE870" s="5">
        <f t="shared" si="266"/>
        <v>0</v>
      </c>
      <c r="AF870" s="6">
        <f>+AD870+SUM($D$18:$E$18)-SUM($AB$27:AB870)</f>
        <v>12912.792741086259</v>
      </c>
      <c r="AG870" s="10">
        <f t="shared" si="267"/>
        <v>2.8300429818906014E-3</v>
      </c>
      <c r="AH870" s="10">
        <f>+AD870/SUM(AB$27:AB870)-1</f>
        <v>0.22114690912575541</v>
      </c>
      <c r="AI870" s="6">
        <f t="shared" si="268"/>
        <v>0</v>
      </c>
      <c r="AL870" s="6">
        <f t="shared" si="269"/>
        <v>0</v>
      </c>
      <c r="AM870" s="6">
        <f t="shared" si="270"/>
        <v>11533.428685294268</v>
      </c>
      <c r="AN870" s="6">
        <f t="shared" si="271"/>
        <v>11263.959519586439</v>
      </c>
      <c r="AO870" s="5">
        <f t="shared" si="272"/>
        <v>0</v>
      </c>
      <c r="AP870" s="6">
        <f>+AN870+SUM($D$16:$E$18)-SUM($AL$27:AL870)</f>
        <v>27285.94220379696</v>
      </c>
      <c r="AQ870" s="10">
        <f t="shared" si="280"/>
        <v>3.0738423115730384E-3</v>
      </c>
      <c r="AR870" s="10">
        <f>+AN870/SUM(AL$27:AL870)-1</f>
        <v>8.5367192676490955E-2</v>
      </c>
    </row>
    <row r="871" spans="1:44" x14ac:dyDescent="0.25">
      <c r="A871" s="1">
        <v>41451</v>
      </c>
      <c r="B871">
        <v>7.2690000000000001</v>
      </c>
      <c r="G871">
        <f t="shared" si="273"/>
        <v>2937.2442995009842</v>
      </c>
      <c r="H871">
        <f t="shared" si="274"/>
        <v>2885.1021258701467</v>
      </c>
      <c r="I871" s="5">
        <f t="shared" si="263"/>
        <v>0</v>
      </c>
      <c r="J871" s="6">
        <f>+H871+SUM($D$16:$E$16)-SUM($F$27:F871)</f>
        <v>7691.6582311333032</v>
      </c>
      <c r="K871" s="10">
        <f t="shared" si="275"/>
        <v>7.8006797598408895E-3</v>
      </c>
      <c r="L871" s="10">
        <f>+H871/SUM(F$27:F871)-1</f>
        <v>-7.3340576090900722E-2</v>
      </c>
      <c r="M871">
        <v>6.4480000000000004</v>
      </c>
      <c r="R871">
        <f t="shared" si="276"/>
        <v>2888.6375506669701</v>
      </c>
      <c r="S871">
        <f t="shared" si="277"/>
        <v>2775.9021095059575</v>
      </c>
      <c r="T871" s="5">
        <f t="shared" si="264"/>
        <v>0</v>
      </c>
      <c r="U871" s="6">
        <f>+S871+SUM($D$17:$E$17)-SUM($Q$27:Q871)</f>
        <v>6781.4945305585879</v>
      </c>
      <c r="V871" s="10">
        <f t="shared" si="265"/>
        <v>6.0031736583681106E-3</v>
      </c>
      <c r="W871" s="10">
        <f>+S871/SUM(Q$27:Q871)-1</f>
        <v>6.9956059345241961E-2</v>
      </c>
      <c r="X871">
        <v>3.8159999999999998</v>
      </c>
      <c r="AC871">
        <f t="shared" si="278"/>
        <v>5903.0854018089904</v>
      </c>
      <c r="AD871">
        <f t="shared" si="279"/>
        <v>5794.0601580028924</v>
      </c>
      <c r="AE871" s="5">
        <f t="shared" si="266"/>
        <v>0</v>
      </c>
      <c r="AF871" s="6">
        <f>+AD871+SUM($D$18:$E$18)-SUM($AB$27:AB871)</f>
        <v>13003.894315897627</v>
      </c>
      <c r="AG871" s="10">
        <f t="shared" si="267"/>
        <v>7.0551411021644306E-3</v>
      </c>
      <c r="AH871" s="10">
        <f>+AD871/SUM(AB$27:AB871)-1</f>
        <v>0.24065404824917014</v>
      </c>
      <c r="AI871" s="6">
        <f t="shared" si="268"/>
        <v>0</v>
      </c>
      <c r="AL871" s="6">
        <f t="shared" si="269"/>
        <v>0</v>
      </c>
      <c r="AM871" s="6">
        <f t="shared" si="270"/>
        <v>11728.967251976945</v>
      </c>
      <c r="AN871" s="6">
        <f t="shared" si="271"/>
        <v>11455.064393378996</v>
      </c>
      <c r="AO871" s="5">
        <f t="shared" si="272"/>
        <v>0</v>
      </c>
      <c r="AP871" s="6">
        <f>+AN871+SUM($D$16:$E$18)-SUM($AL$27:AL871)</f>
        <v>27477.047077589519</v>
      </c>
      <c r="AQ871" s="10">
        <f t="shared" si="280"/>
        <v>7.003785039388033E-3</v>
      </c>
      <c r="AR871" s="10">
        <f>+AN871/SUM(AL$27:AL871)-1</f>
        <v>0.10378158417127126</v>
      </c>
    </row>
    <row r="872" spans="1:44" x14ac:dyDescent="0.25">
      <c r="A872" s="1">
        <v>41452</v>
      </c>
      <c r="B872">
        <v>7.399</v>
      </c>
      <c r="G872">
        <f t="shared" si="273"/>
        <v>2989.7744630633897</v>
      </c>
      <c r="H872">
        <f t="shared" si="274"/>
        <v>2936.6997701627752</v>
      </c>
      <c r="I872" s="5">
        <f t="shared" si="263"/>
        <v>0</v>
      </c>
      <c r="J872" s="6">
        <f>+H872+SUM($D$16:$E$16)-SUM($F$27:F872)</f>
        <v>7743.2558754259308</v>
      </c>
      <c r="K872" s="10">
        <f t="shared" si="275"/>
        <v>6.7082601361274641E-3</v>
      </c>
      <c r="L872" s="10">
        <f>+H872/SUM(F$27:F872)-1</f>
        <v>-5.6768045466580652E-2</v>
      </c>
      <c r="M872">
        <v>6.508</v>
      </c>
      <c r="R872">
        <f t="shared" si="276"/>
        <v>2915.5169323419104</v>
      </c>
      <c r="S872">
        <f t="shared" si="277"/>
        <v>2801.7324641229479</v>
      </c>
      <c r="T872" s="5">
        <f t="shared" si="264"/>
        <v>0</v>
      </c>
      <c r="U872" s="6">
        <f>+S872+SUM($D$17:$E$17)-SUM($Q$27:Q872)</f>
        <v>6807.3248851755779</v>
      </c>
      <c r="V872" s="10">
        <f t="shared" si="265"/>
        <v>3.8089472019176007E-3</v>
      </c>
      <c r="W872" s="10">
        <f>+S872/SUM(Q$27:Q872)-1</f>
        <v>7.991222615056337E-2</v>
      </c>
      <c r="X872">
        <v>3.8410000000000002</v>
      </c>
      <c r="AC872">
        <f t="shared" si="278"/>
        <v>5941.7586552275507</v>
      </c>
      <c r="AD872">
        <f t="shared" si="279"/>
        <v>5832.0191475076281</v>
      </c>
      <c r="AE872" s="5">
        <f t="shared" si="266"/>
        <v>0</v>
      </c>
      <c r="AF872" s="6">
        <f>+AD872+SUM($D$18:$E$18)-SUM($AB$27:AB872)</f>
        <v>13041.853305402363</v>
      </c>
      <c r="AG872" s="10">
        <f t="shared" si="267"/>
        <v>2.9190478315661572E-3</v>
      </c>
      <c r="AH872" s="10">
        <f>+AD872/SUM(AB$27:AB872)-1</f>
        <v>0.24878202288392615</v>
      </c>
      <c r="AI872" s="6">
        <f t="shared" si="268"/>
        <v>0</v>
      </c>
      <c r="AL872" s="6">
        <f t="shared" si="269"/>
        <v>0</v>
      </c>
      <c r="AM872" s="6">
        <f t="shared" si="270"/>
        <v>11847.05005063285</v>
      </c>
      <c r="AN872" s="6">
        <f t="shared" si="271"/>
        <v>11570.451381793351</v>
      </c>
      <c r="AO872" s="5">
        <f t="shared" si="272"/>
        <v>0</v>
      </c>
      <c r="AP872" s="6">
        <f>+AN872+SUM($D$16:$E$18)-SUM($AL$27:AL872)</f>
        <v>27592.434066003869</v>
      </c>
      <c r="AQ872" s="10">
        <f t="shared" si="280"/>
        <v>4.1993955205055222E-3</v>
      </c>
      <c r="AR872" s="10">
        <f>+AN872/SUM(AL$27:AL872)-1</f>
        <v>0.11489998809210511</v>
      </c>
    </row>
    <row r="873" spans="1:44" x14ac:dyDescent="0.25">
      <c r="A873" s="1">
        <v>41453</v>
      </c>
      <c r="B873">
        <v>7.55</v>
      </c>
      <c r="G873">
        <f t="shared" si="273"/>
        <v>3050.7902684320302</v>
      </c>
      <c r="H873">
        <f t="shared" si="274"/>
        <v>2996.6324185334443</v>
      </c>
      <c r="I873" s="5">
        <f t="shared" si="263"/>
        <v>0</v>
      </c>
      <c r="J873" s="6">
        <f>+H873+SUM($D$16:$E$16)-SUM($F$27:F873)</f>
        <v>7803.1885237966007</v>
      </c>
      <c r="K873" s="10">
        <f t="shared" si="275"/>
        <v>7.7399803564379699E-3</v>
      </c>
      <c r="L873" s="10">
        <f>+H873/SUM(F$27:F873)-1</f>
        <v>-3.7518413741408851E-2</v>
      </c>
      <c r="M873">
        <v>6.476</v>
      </c>
      <c r="R873">
        <f t="shared" si="276"/>
        <v>2901.1812621152753</v>
      </c>
      <c r="S873">
        <f t="shared" si="277"/>
        <v>2787.9562749938864</v>
      </c>
      <c r="T873" s="5">
        <f t="shared" si="264"/>
        <v>0</v>
      </c>
      <c r="U873" s="6">
        <f>+S873+SUM($D$17:$E$17)-SUM($Q$27:Q873)</f>
        <v>6793.5486960465169</v>
      </c>
      <c r="V873" s="10">
        <f t="shared" si="265"/>
        <v>-2.0237302261071344E-3</v>
      </c>
      <c r="W873" s="10">
        <f>+S873/SUM(Q$27:Q873)-1</f>
        <v>7.46022705210585E-2</v>
      </c>
      <c r="X873">
        <v>3.8319999999999999</v>
      </c>
      <c r="AC873">
        <f t="shared" si="278"/>
        <v>5927.8362839968686</v>
      </c>
      <c r="AD873">
        <f t="shared" si="279"/>
        <v>5818.3539112859225</v>
      </c>
      <c r="AE873" s="5">
        <f t="shared" si="266"/>
        <v>0</v>
      </c>
      <c r="AF873" s="6">
        <f>+AD873+SUM($D$18:$E$18)-SUM($AB$27:AB873)</f>
        <v>13028.188069180656</v>
      </c>
      <c r="AG873" s="10">
        <f t="shared" si="267"/>
        <v>-1.0477986450012633E-3</v>
      </c>
      <c r="AH873" s="10">
        <f>+AD873/SUM(AB$27:AB873)-1</f>
        <v>0.24585595201541399</v>
      </c>
      <c r="AI873" s="6">
        <f t="shared" si="268"/>
        <v>0</v>
      </c>
      <c r="AL873" s="6">
        <f t="shared" si="269"/>
        <v>0</v>
      </c>
      <c r="AM873" s="6">
        <f t="shared" si="270"/>
        <v>11879.807814544174</v>
      </c>
      <c r="AN873" s="6">
        <f t="shared" si="271"/>
        <v>11602.942604813252</v>
      </c>
      <c r="AO873" s="5">
        <f t="shared" si="272"/>
        <v>0</v>
      </c>
      <c r="AP873" s="6">
        <f>+AN873+SUM($D$16:$E$18)-SUM($AL$27:AL873)</f>
        <v>27624.925289023773</v>
      </c>
      <c r="AQ873" s="10">
        <f t="shared" si="280"/>
        <v>1.177541022375328E-3</v>
      </c>
      <c r="AR873" s="10">
        <f>+AN873/SUM(AL$27:AL873)-1</f>
        <v>0.11803076172942295</v>
      </c>
    </row>
    <row r="874" spans="1:44" x14ac:dyDescent="0.25">
      <c r="A874" s="1">
        <v>41456</v>
      </c>
      <c r="B874">
        <v>7.5469999999999997</v>
      </c>
      <c r="G874">
        <f t="shared" si="273"/>
        <v>3049.5780338882823</v>
      </c>
      <c r="H874">
        <f t="shared" si="274"/>
        <v>2995.441703665153</v>
      </c>
      <c r="I874" s="5">
        <f t="shared" si="263"/>
        <v>0</v>
      </c>
      <c r="J874" s="6">
        <f>+H874+SUM($D$16:$E$16)-SUM($F$27:F874)</f>
        <v>7801.9978089283095</v>
      </c>
      <c r="K874" s="10">
        <f t="shared" si="275"/>
        <v>-1.5259337444684107E-4</v>
      </c>
      <c r="L874" s="10">
        <f>+H874/SUM(F$27:F874)-1</f>
        <v>-3.7900856755816115E-2</v>
      </c>
      <c r="M874">
        <v>6.5410000000000004</v>
      </c>
      <c r="R874">
        <f t="shared" si="276"/>
        <v>2930.3005922631278</v>
      </c>
      <c r="S874">
        <f t="shared" si="277"/>
        <v>2815.9391591622934</v>
      </c>
      <c r="T874" s="5">
        <f t="shared" si="264"/>
        <v>0</v>
      </c>
      <c r="U874" s="6">
        <f>+S874+SUM($D$17:$E$17)-SUM($Q$27:Q874)</f>
        <v>6821.5315802149235</v>
      </c>
      <c r="V874" s="10">
        <f t="shared" si="265"/>
        <v>4.119037843165918E-3</v>
      </c>
      <c r="W874" s="10">
        <f>+S874/SUM(Q$27:Q874)-1</f>
        <v>8.5388117893490545E-2</v>
      </c>
      <c r="X874">
        <v>3.84</v>
      </c>
      <c r="AC874">
        <f t="shared" si="278"/>
        <v>5940.2117250908077</v>
      </c>
      <c r="AD874">
        <f t="shared" si="279"/>
        <v>5830.5007879274381</v>
      </c>
      <c r="AE874" s="5">
        <f t="shared" si="266"/>
        <v>0</v>
      </c>
      <c r="AF874" s="6">
        <f>+AD874+SUM($D$18:$E$18)-SUM($AB$27:AB874)</f>
        <v>13040.334945822173</v>
      </c>
      <c r="AG874" s="10">
        <f t="shared" si="267"/>
        <v>9.3235349206000073E-4</v>
      </c>
      <c r="AH874" s="10">
        <f>+AD874/SUM(AB$27:AB874)-1</f>
        <v>0.24845690389853581</v>
      </c>
      <c r="AI874" s="6">
        <f t="shared" si="268"/>
        <v>0</v>
      </c>
      <c r="AL874" s="6">
        <f t="shared" si="269"/>
        <v>0</v>
      </c>
      <c r="AM874" s="6">
        <f t="shared" si="270"/>
        <v>11920.090351242219</v>
      </c>
      <c r="AN874" s="6">
        <f t="shared" si="271"/>
        <v>11641.881650754884</v>
      </c>
      <c r="AO874" s="5">
        <f t="shared" si="272"/>
        <v>0</v>
      </c>
      <c r="AP874" s="6">
        <f>+AN874+SUM($D$16:$E$18)-SUM($AL$27:AL874)</f>
        <v>27663.864334965405</v>
      </c>
      <c r="AQ874" s="10">
        <f t="shared" si="280"/>
        <v>1.4095620362493122E-3</v>
      </c>
      <c r="AR874" s="10">
        <f>+AN874/SUM(AL$27:AL874)-1</f>
        <v>0.12178283158600212</v>
      </c>
    </row>
    <row r="875" spans="1:44" x14ac:dyDescent="0.25">
      <c r="A875" s="1">
        <v>41457</v>
      </c>
      <c r="B875">
        <v>7.4779999999999998</v>
      </c>
      <c r="G875">
        <f t="shared" si="273"/>
        <v>3021.6966393820821</v>
      </c>
      <c r="H875">
        <f t="shared" si="274"/>
        <v>2968.0552616944501</v>
      </c>
      <c r="I875" s="5">
        <f t="shared" si="263"/>
        <v>0</v>
      </c>
      <c r="J875" s="6">
        <f>+H875+SUM($D$16:$E$16)-SUM($F$27:F875)</f>
        <v>7774.6113669576052</v>
      </c>
      <c r="K875" s="10">
        <f t="shared" si="275"/>
        <v>-3.510183242984799E-3</v>
      </c>
      <c r="L875" s="10">
        <f>+H875/SUM(F$27:F875)-1</f>
        <v>-4.6697046087186056E-2</v>
      </c>
      <c r="M875">
        <v>6.5220000000000002</v>
      </c>
      <c r="R875">
        <f t="shared" si="276"/>
        <v>2921.7887880660633</v>
      </c>
      <c r="S875">
        <f t="shared" si="277"/>
        <v>2807.7595468669128</v>
      </c>
      <c r="T875" s="5">
        <f t="shared" si="264"/>
        <v>0</v>
      </c>
      <c r="U875" s="6">
        <f>+S875+SUM($D$17:$E$17)-SUM($Q$27:Q875)</f>
        <v>6813.3519679195433</v>
      </c>
      <c r="V875" s="10">
        <f t="shared" si="265"/>
        <v>-1.199087360249762E-3</v>
      </c>
      <c r="W875" s="10">
        <f>+S875/SUM(Q$27:Q875)-1</f>
        <v>8.2235331738471862E-2</v>
      </c>
      <c r="X875">
        <v>3.8380000000000001</v>
      </c>
      <c r="AC875">
        <f t="shared" si="278"/>
        <v>5937.1178648173227</v>
      </c>
      <c r="AD875">
        <f t="shared" si="279"/>
        <v>5827.464068767059</v>
      </c>
      <c r="AE875" s="5">
        <f t="shared" si="266"/>
        <v>0</v>
      </c>
      <c r="AF875" s="6">
        <f>+AD875+SUM($D$18:$E$18)-SUM($AB$27:AB875)</f>
        <v>13037.298226661793</v>
      </c>
      <c r="AG875" s="10">
        <f t="shared" si="267"/>
        <v>-2.328712546876277E-4</v>
      </c>
      <c r="AH875" s="10">
        <f>+AD875/SUM(AB$27:AB875)-1</f>
        <v>0.24780666592775535</v>
      </c>
      <c r="AI875" s="6">
        <f t="shared" si="268"/>
        <v>0</v>
      </c>
      <c r="AL875" s="6">
        <f t="shared" si="269"/>
        <v>0</v>
      </c>
      <c r="AM875" s="6">
        <f t="shared" si="270"/>
        <v>11880.603292265469</v>
      </c>
      <c r="AN875" s="6">
        <f t="shared" si="271"/>
        <v>11603.278877328423</v>
      </c>
      <c r="AO875" s="5">
        <f t="shared" si="272"/>
        <v>0</v>
      </c>
      <c r="AP875" s="6">
        <f>+AN875+SUM($D$16:$E$18)-SUM($AL$27:AL875)</f>
        <v>27625.261561538948</v>
      </c>
      <c r="AQ875" s="10">
        <f t="shared" si="280"/>
        <v>-1.3954223082878192E-3</v>
      </c>
      <c r="AR875" s="10">
        <f>+AN875/SUM(AL$27:AL875)-1</f>
        <v>0.11806316411467033</v>
      </c>
    </row>
    <row r="876" spans="1:44" x14ac:dyDescent="0.25">
      <c r="A876" s="1">
        <v>41458</v>
      </c>
      <c r="B876">
        <v>7.3689999999999998</v>
      </c>
      <c r="G876">
        <f t="shared" si="273"/>
        <v>2977.6521176259112</v>
      </c>
      <c r="H876">
        <f t="shared" si="274"/>
        <v>2924.7926214798613</v>
      </c>
      <c r="I876" s="5">
        <f t="shared" si="263"/>
        <v>0</v>
      </c>
      <c r="J876" s="6">
        <f>+H876+SUM($D$16:$E$16)-SUM($F$27:F876)</f>
        <v>7731.3487267430164</v>
      </c>
      <c r="K876" s="10">
        <f t="shared" si="275"/>
        <v>-5.5646048622387534E-3</v>
      </c>
      <c r="L876" s="10">
        <f>+H876/SUM(F$27:F876)-1</f>
        <v>-6.0592475610654395E-2</v>
      </c>
      <c r="M876">
        <v>6.4660000000000002</v>
      </c>
      <c r="R876">
        <f t="shared" si="276"/>
        <v>2896.7013651694519</v>
      </c>
      <c r="S876">
        <f t="shared" si="277"/>
        <v>2783.6512158910546</v>
      </c>
      <c r="T876" s="5">
        <f t="shared" si="264"/>
        <v>0</v>
      </c>
      <c r="U876" s="6">
        <f>+S876+SUM($D$17:$E$17)-SUM($Q$27:Q876)</f>
        <v>6789.2436369436855</v>
      </c>
      <c r="V876" s="10">
        <f t="shared" si="265"/>
        <v>-3.5383950644809481E-3</v>
      </c>
      <c r="W876" s="10">
        <f>+S876/SUM(Q$27:Q876)-1</f>
        <v>7.2942909386838339E-2</v>
      </c>
      <c r="X876">
        <v>3.8370000000000002</v>
      </c>
      <c r="AC876">
        <f t="shared" si="278"/>
        <v>5935.5709346805806</v>
      </c>
      <c r="AD876">
        <f t="shared" si="279"/>
        <v>5825.9457091868699</v>
      </c>
      <c r="AE876" s="5">
        <f t="shared" si="266"/>
        <v>0</v>
      </c>
      <c r="AF876" s="6">
        <f>+AD876+SUM($D$18:$E$18)-SUM($AB$27:AB876)</f>
        <v>13035.779867081603</v>
      </c>
      <c r="AG876" s="10">
        <f t="shared" si="267"/>
        <v>-1.1646274817012081E-4</v>
      </c>
      <c r="AH876" s="10">
        <f>+AD876/SUM(AB$27:AB876)-1</f>
        <v>0.24748154694236524</v>
      </c>
      <c r="AI876" s="6">
        <f t="shared" si="268"/>
        <v>0</v>
      </c>
      <c r="AL876" s="6">
        <f t="shared" si="269"/>
        <v>0</v>
      </c>
      <c r="AM876" s="6">
        <f t="shared" si="270"/>
        <v>11809.924417475944</v>
      </c>
      <c r="AN876" s="6">
        <f t="shared" si="271"/>
        <v>11534.389546557786</v>
      </c>
      <c r="AO876" s="5">
        <f t="shared" si="272"/>
        <v>0</v>
      </c>
      <c r="AP876" s="6">
        <f>+AN876+SUM($D$16:$E$18)-SUM($AL$27:AL876)</f>
        <v>27556.372230768309</v>
      </c>
      <c r="AQ876" s="10">
        <f t="shared" si="280"/>
        <v>-2.4937078194600115E-3</v>
      </c>
      <c r="AR876" s="10">
        <f>+AN876/SUM(AL$27:AL876)-1</f>
        <v>0.11142515912061191</v>
      </c>
    </row>
    <row r="877" spans="1:44" x14ac:dyDescent="0.25">
      <c r="A877" s="1">
        <v>41459</v>
      </c>
      <c r="B877">
        <v>7.4710000000000001</v>
      </c>
      <c r="G877">
        <f t="shared" si="273"/>
        <v>3018.8680921133373</v>
      </c>
      <c r="H877">
        <f t="shared" si="274"/>
        <v>2965.2769270017702</v>
      </c>
      <c r="I877" s="5">
        <f t="shared" si="263"/>
        <v>0</v>
      </c>
      <c r="J877" s="6">
        <f>+H877+SUM($D$16:$E$16)-SUM($F$27:F877)</f>
        <v>7771.8330322649263</v>
      </c>
      <c r="K877" s="10">
        <f t="shared" si="275"/>
        <v>5.2363833210462563E-3</v>
      </c>
      <c r="L877" s="10">
        <f>+H877/SUM(F$27:F877)-1</f>
        <v>-4.7589413120803226E-2</v>
      </c>
      <c r="M877">
        <v>6.6130000000000004</v>
      </c>
      <c r="R877">
        <f t="shared" si="276"/>
        <v>2962.5558502730569</v>
      </c>
      <c r="S877">
        <f t="shared" si="277"/>
        <v>2846.9355847026823</v>
      </c>
      <c r="T877" s="5">
        <f t="shared" si="264"/>
        <v>0</v>
      </c>
      <c r="U877" s="6">
        <f>+S877+SUM($D$17:$E$17)-SUM($Q$27:Q877)</f>
        <v>6852.5280057553118</v>
      </c>
      <c r="V877" s="10">
        <f t="shared" si="265"/>
        <v>9.3212693778235156E-3</v>
      </c>
      <c r="W877" s="10">
        <f>+S877/SUM(Q$27:Q877)-1</f>
        <v>9.7335518059876502E-2</v>
      </c>
      <c r="X877">
        <v>3.8719999999999999</v>
      </c>
      <c r="AC877">
        <f t="shared" si="278"/>
        <v>5989.7134894665642</v>
      </c>
      <c r="AD877">
        <f t="shared" si="279"/>
        <v>5879.0882944934992</v>
      </c>
      <c r="AE877" s="5">
        <f t="shared" si="266"/>
        <v>0</v>
      </c>
      <c r="AF877" s="6">
        <f>+AD877+SUM($D$18:$E$18)-SUM($AB$27:AB877)</f>
        <v>13088.922452388235</v>
      </c>
      <c r="AG877" s="10">
        <f t="shared" si="267"/>
        <v>4.0766709662556355E-3</v>
      </c>
      <c r="AH877" s="10">
        <f>+AD877/SUM(AB$27:AB877)-1</f>
        <v>0.25886071143102352</v>
      </c>
      <c r="AI877" s="6">
        <f t="shared" si="268"/>
        <v>0</v>
      </c>
      <c r="AL877" s="6">
        <f t="shared" si="269"/>
        <v>0</v>
      </c>
      <c r="AM877" s="6">
        <f t="shared" si="270"/>
        <v>11971.13743185296</v>
      </c>
      <c r="AN877" s="6">
        <f t="shared" si="271"/>
        <v>11691.300806197953</v>
      </c>
      <c r="AO877" s="5">
        <f t="shared" si="272"/>
        <v>0</v>
      </c>
      <c r="AP877" s="6">
        <f>+AN877+SUM($D$16:$E$18)-SUM($AL$27:AL877)</f>
        <v>27713.28349040847</v>
      </c>
      <c r="AQ877" s="10">
        <f t="shared" si="280"/>
        <v>5.6941914678072525E-3</v>
      </c>
      <c r="AR877" s="10">
        <f>+AN877/SUM(AL$27:AL877)-1</f>
        <v>0.12654473879229311</v>
      </c>
    </row>
    <row r="878" spans="1:44" x14ac:dyDescent="0.25">
      <c r="A878" s="1">
        <v>41460</v>
      </c>
      <c r="B878">
        <v>7.484</v>
      </c>
      <c r="G878">
        <f t="shared" si="273"/>
        <v>3024.1211084695778</v>
      </c>
      <c r="H878">
        <f t="shared" si="274"/>
        <v>2970.4366914310331</v>
      </c>
      <c r="I878" s="5">
        <f t="shared" si="263"/>
        <v>0</v>
      </c>
      <c r="J878" s="6">
        <f>+H878+SUM($D$16:$E$16)-SUM($F$27:F878)</f>
        <v>7776.9927966941896</v>
      </c>
      <c r="K878" s="10">
        <f t="shared" si="275"/>
        <v>6.6390572312124974E-4</v>
      </c>
      <c r="L878" s="10">
        <f>+H878/SUM(F$27:F878)-1</f>
        <v>-4.5932160058371196E-2</v>
      </c>
      <c r="M878">
        <v>6.5460000000000003</v>
      </c>
      <c r="R878">
        <f t="shared" si="276"/>
        <v>2932.5405407360399</v>
      </c>
      <c r="S878">
        <f t="shared" si="277"/>
        <v>2818.0916887137091</v>
      </c>
      <c r="T878" s="5">
        <f t="shared" si="264"/>
        <v>0</v>
      </c>
      <c r="U878" s="6">
        <f>+S878+SUM($D$17:$E$17)-SUM($Q$27:Q878)</f>
        <v>6823.68410976634</v>
      </c>
      <c r="V878" s="10">
        <f t="shared" si="265"/>
        <v>-4.2092343095491147E-3</v>
      </c>
      <c r="W878" s="10">
        <f>+S878/SUM(Q$27:Q878)-1</f>
        <v>8.6217798460600514E-2</v>
      </c>
      <c r="X878">
        <v>3.8839999999999999</v>
      </c>
      <c r="AC878">
        <f t="shared" si="278"/>
        <v>6008.2766511074724</v>
      </c>
      <c r="AD878">
        <f t="shared" si="279"/>
        <v>5897.3086094557721</v>
      </c>
      <c r="AE878" s="5">
        <f t="shared" si="266"/>
        <v>0</v>
      </c>
      <c r="AF878" s="6">
        <f>+AD878+SUM($D$18:$E$18)-SUM($AB$27:AB878)</f>
        <v>13107.142767350508</v>
      </c>
      <c r="AG878" s="10">
        <f t="shared" si="267"/>
        <v>1.3920408672716267E-3</v>
      </c>
      <c r="AH878" s="10">
        <f>+AD878/SUM(AB$27:AB878)-1</f>
        <v>0.26276213925570624</v>
      </c>
      <c r="AI878" s="6">
        <f t="shared" si="268"/>
        <v>0</v>
      </c>
      <c r="AL878" s="6">
        <f t="shared" si="269"/>
        <v>0</v>
      </c>
      <c r="AM878" s="6">
        <f t="shared" si="270"/>
        <v>11964.93830031309</v>
      </c>
      <c r="AN878" s="6">
        <f t="shared" si="271"/>
        <v>11685.836989600513</v>
      </c>
      <c r="AO878" s="5">
        <f t="shared" si="272"/>
        <v>0</v>
      </c>
      <c r="AP878" s="6">
        <f>+AN878+SUM($D$16:$E$18)-SUM($AL$27:AL878)</f>
        <v>27707.819673811038</v>
      </c>
      <c r="AQ878" s="10">
        <f t="shared" si="280"/>
        <v>-1.9715515122276095E-4</v>
      </c>
      <c r="AR878" s="10">
        <f>+AN878/SUM(AL$27:AL878)-1</f>
        <v>0.12601825898105523</v>
      </c>
    </row>
    <row r="879" spans="1:44" x14ac:dyDescent="0.25">
      <c r="A879" s="1">
        <v>41463</v>
      </c>
      <c r="B879">
        <v>7.383</v>
      </c>
      <c r="C879">
        <f>+$C$16</f>
        <v>60</v>
      </c>
      <c r="D879" s="7">
        <f>+$H$16</f>
        <v>0.66694736842105262</v>
      </c>
      <c r="E879" s="7">
        <f>+$J$16</f>
        <v>0.46199999999999997</v>
      </c>
      <c r="F879" s="6">
        <f>+C879-D879-E879</f>
        <v>58.871052631578941</v>
      </c>
      <c r="G879">
        <f t="shared" si="273"/>
        <v>3042.1802647949798</v>
      </c>
      <c r="H879">
        <f t="shared" si="274"/>
        <v>2989.2203434968005</v>
      </c>
      <c r="I879" s="5">
        <f t="shared" si="263"/>
        <v>217800</v>
      </c>
      <c r="J879" s="6">
        <f>+H879+SUM($D$16:$E$16)-SUM($F$27:F879)</f>
        <v>7736.9053961283762</v>
      </c>
      <c r="K879" s="10">
        <f t="shared" si="275"/>
        <v>-5.15461459381239E-3</v>
      </c>
      <c r="L879" s="10">
        <f>+H879/SUM(F$27:F879)-1</f>
        <v>-5.7716401715885102E-2</v>
      </c>
      <c r="M879">
        <v>6.6289999999999996</v>
      </c>
      <c r="N879">
        <f>+$C$17</f>
        <v>50</v>
      </c>
      <c r="O879" s="7">
        <f>+$H$17</f>
        <v>0.5557894736842105</v>
      </c>
      <c r="P879" s="7">
        <f>+$J$17</f>
        <v>0.38500000000000001</v>
      </c>
      <c r="Q879" s="6">
        <f>+N879-O879-P879</f>
        <v>49.059210526315795</v>
      </c>
      <c r="R879">
        <f t="shared" si="276"/>
        <v>3019.7236853863742</v>
      </c>
      <c r="S879">
        <f t="shared" si="277"/>
        <v>2902.8828897935286</v>
      </c>
      <c r="T879" s="5">
        <f t="shared" si="264"/>
        <v>181500</v>
      </c>
      <c r="U879" s="6">
        <f>+S879+SUM($D$17:$E$17)-SUM($Q$27:Q879)</f>
        <v>6859.4161003198433</v>
      </c>
      <c r="V879" s="10">
        <f t="shared" si="265"/>
        <v>5.2364661052175521E-3</v>
      </c>
      <c r="W879" s="10">
        <f>+S879/SUM(Q$27:Q879)-1</f>
        <v>9.8134805912009515E-2</v>
      </c>
      <c r="X879">
        <v>3.9039999999999999</v>
      </c>
      <c r="Y879">
        <f>+$C$18</f>
        <v>90</v>
      </c>
      <c r="Z879" s="7">
        <f>+$H$18</f>
        <v>1.0004210526315789</v>
      </c>
      <c r="AA879" s="7">
        <f>+$J$18</f>
        <v>0.69300000000000006</v>
      </c>
      <c r="AB879" s="6">
        <f>+Y879-Z879-AA879</f>
        <v>88.306578947368422</v>
      </c>
      <c r="AC879">
        <f t="shared" si="278"/>
        <v>6127.5218327896882</v>
      </c>
      <c r="AD879">
        <f t="shared" si="279"/>
        <v>6015.9823800069289</v>
      </c>
      <c r="AE879" s="5">
        <f t="shared" si="266"/>
        <v>326700</v>
      </c>
      <c r="AF879" s="6">
        <f>+AD879+SUM($D$18:$E$18)-SUM($AB$27:AB879)</f>
        <v>13137.509958954295</v>
      </c>
      <c r="AG879" s="10">
        <f t="shared" si="267"/>
        <v>2.316842972019062E-3</v>
      </c>
      <c r="AH879" s="10">
        <f>+AD879/SUM(AB$27:AB879)-1</f>
        <v>0.26426757322176897</v>
      </c>
      <c r="AI879" s="6">
        <f t="shared" si="268"/>
        <v>200</v>
      </c>
      <c r="AL879" s="6">
        <f t="shared" si="269"/>
        <v>196.23684210526315</v>
      </c>
      <c r="AM879" s="6">
        <f t="shared" si="270"/>
        <v>12189.425782971042</v>
      </c>
      <c r="AN879" s="6">
        <f t="shared" si="271"/>
        <v>11908.085613297259</v>
      </c>
      <c r="AO879" s="5">
        <f t="shared" si="272"/>
        <v>726000</v>
      </c>
      <c r="AP879" s="6">
        <f>+AN879+SUM($D$16:$E$18)-SUM($AL$27:AL879)</f>
        <v>27733.831455402513</v>
      </c>
      <c r="AQ879" s="10">
        <f t="shared" si="280"/>
        <v>9.3878846829875684E-4</v>
      </c>
      <c r="AR879" s="10">
        <f>+AN879/SUM(AL$27:AL879)-1</f>
        <v>0.12613953055087834</v>
      </c>
    </row>
    <row r="880" spans="1:44" x14ac:dyDescent="0.25">
      <c r="A880" s="1">
        <v>41464</v>
      </c>
      <c r="B880">
        <v>7.4740000000000002</v>
      </c>
      <c r="G880">
        <f t="shared" si="273"/>
        <v>3079.6770010940918</v>
      </c>
      <c r="H880">
        <f t="shared" si="274"/>
        <v>3026.0643163070686</v>
      </c>
      <c r="I880" s="5">
        <f t="shared" si="263"/>
        <v>0</v>
      </c>
      <c r="J880" s="6">
        <f>+H880+SUM($D$16:$E$16)-SUM($F$27:F880)</f>
        <v>7773.7493689386456</v>
      </c>
      <c r="K880" s="10">
        <f t="shared" si="275"/>
        <v>4.7621071893559908E-3</v>
      </c>
      <c r="L880" s="10">
        <f>+H880/SUM(F$27:F880)-1</f>
        <v>-4.6102178846610498E-2</v>
      </c>
      <c r="M880">
        <v>6.68</v>
      </c>
      <c r="R880">
        <f t="shared" si="276"/>
        <v>3042.9558332148108</v>
      </c>
      <c r="S880">
        <f t="shared" si="277"/>
        <v>2925.2161266889084</v>
      </c>
      <c r="T880" s="5">
        <f t="shared" si="264"/>
        <v>0</v>
      </c>
      <c r="U880" s="6">
        <f>+S880+SUM($D$17:$E$17)-SUM($Q$27:Q880)</f>
        <v>6881.749337215223</v>
      </c>
      <c r="V880" s="10">
        <f t="shared" si="265"/>
        <v>3.2558510183307021E-3</v>
      </c>
      <c r="W880" s="10">
        <f>+S880/SUM(Q$27:Q880)-1</f>
        <v>0.10658327100501186</v>
      </c>
      <c r="X880">
        <v>3.9390000000000001</v>
      </c>
      <c r="AC880">
        <f t="shared" si="278"/>
        <v>6182.4560705324247</v>
      </c>
      <c r="AD880">
        <f t="shared" si="279"/>
        <v>6069.9166482703113</v>
      </c>
      <c r="AE880" s="5">
        <f t="shared" si="266"/>
        <v>0</v>
      </c>
      <c r="AF880" s="6">
        <f>+AD880+SUM($D$18:$E$18)-SUM($AB$27:AB880)</f>
        <v>13191.444227217678</v>
      </c>
      <c r="AG880" s="10">
        <f t="shared" si="267"/>
        <v>4.1053645958701868E-3</v>
      </c>
      <c r="AH880" s="10">
        <f>+AD880/SUM(AB$27:AB880)-1</f>
        <v>0.2756019392726814</v>
      </c>
      <c r="AI880" s="6">
        <f t="shared" si="268"/>
        <v>0</v>
      </c>
      <c r="AL880" s="6">
        <f t="shared" si="269"/>
        <v>0</v>
      </c>
      <c r="AM880" s="6">
        <f t="shared" si="270"/>
        <v>12305.088904841326</v>
      </c>
      <c r="AN880" s="6">
        <f t="shared" si="271"/>
        <v>12021.197091266287</v>
      </c>
      <c r="AO880" s="5">
        <f t="shared" si="272"/>
        <v>0</v>
      </c>
      <c r="AP880" s="6">
        <f>+AN880+SUM($D$16:$E$18)-SUM($AL$27:AL880)</f>
        <v>27846.942933371545</v>
      </c>
      <c r="AQ880" s="10">
        <f t="shared" si="280"/>
        <v>4.0784656152150767E-3</v>
      </c>
      <c r="AR880" s="10">
        <f>+AN880/SUM(AL$27:AL880)-1</f>
        <v>0.13683640583683698</v>
      </c>
    </row>
    <row r="881" spans="1:44" x14ac:dyDescent="0.25">
      <c r="A881" s="1">
        <v>41465</v>
      </c>
      <c r="B881">
        <v>7.46</v>
      </c>
      <c r="G881">
        <f t="shared" si="273"/>
        <v>3073.90827243269</v>
      </c>
      <c r="H881">
        <f t="shared" si="274"/>
        <v>3020.3960127977966</v>
      </c>
      <c r="I881" s="5">
        <f t="shared" si="263"/>
        <v>0</v>
      </c>
      <c r="J881" s="6">
        <f>+H881+SUM($D$16:$E$16)-SUM($F$27:F881)</f>
        <v>7768.0810654293737</v>
      </c>
      <c r="K881" s="10">
        <f t="shared" si="275"/>
        <v>-7.2915953940067002E-4</v>
      </c>
      <c r="L881" s="10">
        <f>+H881/SUM(F$27:F881)-1</f>
        <v>-4.788898236496042E-2</v>
      </c>
      <c r="M881">
        <v>6.6829999999999998</v>
      </c>
      <c r="R881">
        <f t="shared" si="276"/>
        <v>3044.3224301458954</v>
      </c>
      <c r="S881">
        <f t="shared" si="277"/>
        <v>2926.5298465062838</v>
      </c>
      <c r="T881" s="5">
        <f t="shared" si="264"/>
        <v>0</v>
      </c>
      <c r="U881" s="6">
        <f>+S881+SUM($D$17:$E$17)-SUM($Q$27:Q881)</f>
        <v>6883.0630570325984</v>
      </c>
      <c r="V881" s="10">
        <f t="shared" si="265"/>
        <v>1.908991090784351E-4</v>
      </c>
      <c r="W881" s="10">
        <f>+S881/SUM(Q$27:Q881)-1</f>
        <v>0.10708023953989443</v>
      </c>
      <c r="X881">
        <v>3.9380000000000002</v>
      </c>
      <c r="AC881">
        <f t="shared" si="278"/>
        <v>6180.8865208826328</v>
      </c>
      <c r="AD881">
        <f t="shared" si="279"/>
        <v>6068.3756691770723</v>
      </c>
      <c r="AE881" s="5">
        <f t="shared" si="266"/>
        <v>0</v>
      </c>
      <c r="AF881" s="6">
        <f>+AD881+SUM($D$18:$E$18)-SUM($AB$27:AB881)</f>
        <v>13189.903248124439</v>
      </c>
      <c r="AG881" s="10">
        <f t="shared" si="267"/>
        <v>-1.1681655675421787E-4</v>
      </c>
      <c r="AH881" s="10">
        <f>+AD881/SUM(AB$27:AB881)-1</f>
        <v>0.27527810024265542</v>
      </c>
      <c r="AI881" s="6">
        <f t="shared" si="268"/>
        <v>0</v>
      </c>
      <c r="AL881" s="6">
        <f t="shared" si="269"/>
        <v>0</v>
      </c>
      <c r="AM881" s="6">
        <f t="shared" si="270"/>
        <v>12299.117223461217</v>
      </c>
      <c r="AN881" s="6">
        <f t="shared" si="271"/>
        <v>12015.301528481152</v>
      </c>
      <c r="AO881" s="5">
        <f t="shared" si="272"/>
        <v>0</v>
      </c>
      <c r="AP881" s="6">
        <f>+AN881+SUM($D$16:$E$18)-SUM($AL$27:AL881)</f>
        <v>27841.047370586413</v>
      </c>
      <c r="AQ881" s="10">
        <f t="shared" si="280"/>
        <v>-2.1171310614731542E-4</v>
      </c>
      <c r="AR881" s="10">
        <f>+AN881/SUM(AL$27:AL881)-1</f>
        <v>0.13627886648729004</v>
      </c>
    </row>
    <row r="882" spans="1:44" x14ac:dyDescent="0.25">
      <c r="A882" s="1">
        <v>41466</v>
      </c>
      <c r="B882">
        <v>7.5620000000000003</v>
      </c>
      <c r="G882">
        <f t="shared" si="273"/>
        <v>3115.9375812514745</v>
      </c>
      <c r="H882">
        <f t="shared" si="274"/>
        <v>3061.693652651064</v>
      </c>
      <c r="I882" s="5">
        <f t="shared" si="263"/>
        <v>0</v>
      </c>
      <c r="J882" s="6">
        <f>+H882+SUM($D$16:$E$16)-SUM($F$27:F882)</f>
        <v>7809.3787052826401</v>
      </c>
      <c r="K882" s="10">
        <f t="shared" si="275"/>
        <v>5.3163245215159805E-3</v>
      </c>
      <c r="L882" s="10">
        <f>+H882/SUM(F$27:F882)-1</f>
        <v>-3.4870842445553718E-2</v>
      </c>
      <c r="M882">
        <v>6.7220000000000004</v>
      </c>
      <c r="R882">
        <f t="shared" si="276"/>
        <v>3062.0881902499941</v>
      </c>
      <c r="S882">
        <f t="shared" si="277"/>
        <v>2943.6082041321624</v>
      </c>
      <c r="T882" s="5">
        <f t="shared" si="264"/>
        <v>0</v>
      </c>
      <c r="U882" s="6">
        <f>+S882+SUM($D$17:$E$17)-SUM($Q$27:Q882)</f>
        <v>6900.1414146584766</v>
      </c>
      <c r="V882" s="10">
        <f t="shared" si="265"/>
        <v>2.4812147563326725E-3</v>
      </c>
      <c r="W882" s="10">
        <f>+S882/SUM(Q$27:Q882)-1</f>
        <v>0.11354083049336694</v>
      </c>
      <c r="X882">
        <v>3.94</v>
      </c>
      <c r="AC882">
        <f t="shared" si="278"/>
        <v>6184.0256201822176</v>
      </c>
      <c r="AD882">
        <f t="shared" si="279"/>
        <v>6071.4576273635512</v>
      </c>
      <c r="AE882" s="5">
        <f t="shared" si="266"/>
        <v>0</v>
      </c>
      <c r="AF882" s="6">
        <f>+AD882+SUM($D$18:$E$18)-SUM($AB$27:AB882)</f>
        <v>13192.985206310917</v>
      </c>
      <c r="AG882" s="10">
        <f t="shared" si="267"/>
        <v>2.3366040891281692E-4</v>
      </c>
      <c r="AH882" s="10">
        <f>+AD882/SUM(AB$27:AB882)-1</f>
        <v>0.27592577830270759</v>
      </c>
      <c r="AI882" s="6">
        <f t="shared" si="268"/>
        <v>0</v>
      </c>
      <c r="AL882" s="6">
        <f t="shared" si="269"/>
        <v>0</v>
      </c>
      <c r="AM882" s="6">
        <f t="shared" si="270"/>
        <v>12362.051391683686</v>
      </c>
      <c r="AN882" s="6">
        <f t="shared" si="271"/>
        <v>12076.759484146776</v>
      </c>
      <c r="AO882" s="5">
        <f t="shared" si="272"/>
        <v>0</v>
      </c>
      <c r="AP882" s="6">
        <f>+AN882+SUM($D$16:$E$18)-SUM($AL$27:AL882)</f>
        <v>27902.505326252038</v>
      </c>
      <c r="AQ882" s="10">
        <f t="shared" si="280"/>
        <v>2.2074584640285888E-3</v>
      </c>
      <c r="AR882" s="10">
        <f>+AN882/SUM(AL$27:AL882)-1</f>
        <v>0.14209090341660291</v>
      </c>
    </row>
    <row r="883" spans="1:44" x14ac:dyDescent="0.25">
      <c r="A883" s="1">
        <v>41467</v>
      </c>
      <c r="B883">
        <v>7.5679999999999996</v>
      </c>
      <c r="G883">
        <f t="shared" si="273"/>
        <v>3118.4098935349321</v>
      </c>
      <c r="H883">
        <f t="shared" si="274"/>
        <v>3064.1229255836088</v>
      </c>
      <c r="I883" s="5">
        <f t="shared" si="263"/>
        <v>0</v>
      </c>
      <c r="J883" s="6">
        <f>+H883+SUM($D$16:$E$16)-SUM($F$27:F883)</f>
        <v>7811.8079782151844</v>
      </c>
      <c r="K883" s="10">
        <f t="shared" si="275"/>
        <v>3.1107121631857027E-4</v>
      </c>
      <c r="L883" s="10">
        <f>+H883/SUM(F$27:F883)-1</f>
        <v>-3.410506950911818E-2</v>
      </c>
      <c r="M883">
        <v>6.7119999999999997</v>
      </c>
      <c r="R883">
        <f t="shared" si="276"/>
        <v>3057.532867146379</v>
      </c>
      <c r="S883">
        <f t="shared" si="277"/>
        <v>2939.2291380742445</v>
      </c>
      <c r="T883" s="5">
        <f t="shared" si="264"/>
        <v>0</v>
      </c>
      <c r="U883" s="6">
        <f>+S883+SUM($D$17:$E$17)-SUM($Q$27:Q883)</f>
        <v>6895.7623486005587</v>
      </c>
      <c r="V883" s="10">
        <f t="shared" si="265"/>
        <v>-6.3463424801923907E-4</v>
      </c>
      <c r="W883" s="10">
        <f>+S883/SUM(Q$27:Q883)-1</f>
        <v>0.11188426871042512</v>
      </c>
      <c r="X883">
        <v>3.9390000000000001</v>
      </c>
      <c r="AC883">
        <f t="shared" si="278"/>
        <v>6182.4560705324257</v>
      </c>
      <c r="AD883">
        <f t="shared" si="279"/>
        <v>6069.9166482703122</v>
      </c>
      <c r="AE883" s="5">
        <f t="shared" si="266"/>
        <v>0</v>
      </c>
      <c r="AF883" s="6">
        <f>+AD883+SUM($D$18:$E$18)-SUM($AB$27:AB883)</f>
        <v>13191.444227217678</v>
      </c>
      <c r="AG883" s="10">
        <f t="shared" si="267"/>
        <v>-1.1680291224025474E-4</v>
      </c>
      <c r="AH883" s="10">
        <f>+AD883/SUM(AB$27:AB883)-1</f>
        <v>0.27560193927268162</v>
      </c>
      <c r="AI883" s="6">
        <f t="shared" si="268"/>
        <v>0</v>
      </c>
      <c r="AL883" s="6">
        <f t="shared" si="269"/>
        <v>0</v>
      </c>
      <c r="AM883" s="6">
        <f t="shared" si="270"/>
        <v>12358.398831213737</v>
      </c>
      <c r="AN883" s="6">
        <f t="shared" si="271"/>
        <v>12073.268711928165</v>
      </c>
      <c r="AO883" s="5">
        <f t="shared" si="272"/>
        <v>0</v>
      </c>
      <c r="AP883" s="6">
        <f>+AN883+SUM($D$16:$E$18)-SUM($AL$27:AL883)</f>
        <v>27899.01455403342</v>
      </c>
      <c r="AQ883" s="10">
        <f t="shared" si="280"/>
        <v>-1.2510604971849304E-4</v>
      </c>
      <c r="AR883" s="10">
        <f>+AN883/SUM(AL$27:AL883)-1</f>
        <v>0.14176078346993948</v>
      </c>
    </row>
    <row r="884" spans="1:44" x14ac:dyDescent="0.25">
      <c r="A884" s="1">
        <v>41470</v>
      </c>
      <c r="B884">
        <v>7.625</v>
      </c>
      <c r="G884">
        <f t="shared" si="273"/>
        <v>3141.8968602277823</v>
      </c>
      <c r="H884">
        <f t="shared" si="274"/>
        <v>3087.2010184427877</v>
      </c>
      <c r="I884" s="5">
        <f t="shared" si="263"/>
        <v>0</v>
      </c>
      <c r="J884" s="6">
        <f>+H884+SUM($D$16:$E$16)-SUM($F$27:F884)</f>
        <v>7834.8860710743638</v>
      </c>
      <c r="K884" s="10">
        <f t="shared" si="275"/>
        <v>2.954257570531249E-3</v>
      </c>
      <c r="L884" s="10">
        <f>+H884/SUM(F$27:F884)-1</f>
        <v>-2.6830226612979069E-2</v>
      </c>
      <c r="M884">
        <v>6.74</v>
      </c>
      <c r="R884">
        <f t="shared" si="276"/>
        <v>3070.2877718365016</v>
      </c>
      <c r="S884">
        <f t="shared" si="277"/>
        <v>2951.4905230364138</v>
      </c>
      <c r="T884" s="5">
        <f t="shared" si="264"/>
        <v>0</v>
      </c>
      <c r="U884" s="6">
        <f>+S884+SUM($D$17:$E$17)-SUM($Q$27:Q884)</f>
        <v>6908.0237335627271</v>
      </c>
      <c r="V884" s="10">
        <f t="shared" si="265"/>
        <v>1.7781043403644059E-3</v>
      </c>
      <c r="W884" s="10">
        <f>+S884/SUM(Q$27:Q884)-1</f>
        <v>0.11652264170266191</v>
      </c>
      <c r="X884">
        <v>3.948</v>
      </c>
      <c r="AC884">
        <f t="shared" si="278"/>
        <v>6196.5820173805569</v>
      </c>
      <c r="AD884">
        <f t="shared" si="279"/>
        <v>6083.7854601094668</v>
      </c>
      <c r="AE884" s="5">
        <f t="shared" si="266"/>
        <v>0</v>
      </c>
      <c r="AF884" s="6">
        <f>+AD884+SUM($D$18:$E$18)-SUM($AB$27:AB884)</f>
        <v>13205.313039056833</v>
      </c>
      <c r="AG884" s="10">
        <f t="shared" si="267"/>
        <v>1.0513490107884049E-3</v>
      </c>
      <c r="AH884" s="10">
        <f>+AD884/SUM(AB$27:AB884)-1</f>
        <v>0.27851649054291605</v>
      </c>
      <c r="AI884" s="6">
        <f t="shared" si="268"/>
        <v>0</v>
      </c>
      <c r="AL884" s="6">
        <f t="shared" si="269"/>
        <v>0</v>
      </c>
      <c r="AM884" s="6">
        <f t="shared" si="270"/>
        <v>12408.76664944484</v>
      </c>
      <c r="AN884" s="6">
        <f t="shared" si="271"/>
        <v>12122.477001588668</v>
      </c>
      <c r="AO884" s="5">
        <f t="shared" si="272"/>
        <v>0</v>
      </c>
      <c r="AP884" s="6">
        <f>+AN884+SUM($D$16:$E$18)-SUM($AL$27:AL884)</f>
        <v>27948.222843693926</v>
      </c>
      <c r="AQ884" s="10">
        <f t="shared" si="280"/>
        <v>1.7638002792250695E-3</v>
      </c>
      <c r="AR884" s="10">
        <f>+AN884/SUM(AL$27:AL884)-1</f>
        <v>0.1464143778441358</v>
      </c>
    </row>
    <row r="885" spans="1:44" x14ac:dyDescent="0.25">
      <c r="A885" s="1">
        <v>41471</v>
      </c>
      <c r="B885">
        <v>7.5860000000000003</v>
      </c>
      <c r="G885">
        <f t="shared" si="273"/>
        <v>3125.826830385306</v>
      </c>
      <c r="H885">
        <f t="shared" si="274"/>
        <v>3071.4107443812445</v>
      </c>
      <c r="I885" s="5">
        <f t="shared" si="263"/>
        <v>0</v>
      </c>
      <c r="J885" s="6">
        <f>+H885+SUM($D$16:$E$16)-SUM($F$27:F885)</f>
        <v>7819.0957970128211</v>
      </c>
      <c r="K885" s="10">
        <f t="shared" si="275"/>
        <v>-2.0153801750658618E-3</v>
      </c>
      <c r="L885" s="10">
        <f>+H885/SUM(F$27:F885)-1</f>
        <v>-3.180775069981101E-2</v>
      </c>
      <c r="M885">
        <v>6.7089999999999996</v>
      </c>
      <c r="R885">
        <f t="shared" si="276"/>
        <v>3056.1662702152948</v>
      </c>
      <c r="S885">
        <f t="shared" si="277"/>
        <v>2937.9154182568691</v>
      </c>
      <c r="T885" s="5">
        <f t="shared" si="264"/>
        <v>0</v>
      </c>
      <c r="U885" s="6">
        <f>+S885+SUM($D$17:$E$17)-SUM($Q$27:Q885)</f>
        <v>6894.4486287831833</v>
      </c>
      <c r="V885" s="10">
        <f t="shared" si="265"/>
        <v>-1.9651213289249014E-3</v>
      </c>
      <c r="W885" s="10">
        <f>+S885/SUM(Q$27:Q885)-1</f>
        <v>0.11138730017554255</v>
      </c>
      <c r="X885">
        <v>3.9169999999999998</v>
      </c>
      <c r="AC885">
        <f t="shared" si="278"/>
        <v>6147.9259782369909</v>
      </c>
      <c r="AD885">
        <f t="shared" si="279"/>
        <v>6036.0151082190432</v>
      </c>
      <c r="AE885" s="5">
        <f t="shared" si="266"/>
        <v>0</v>
      </c>
      <c r="AF885" s="6">
        <f>+AD885+SUM($D$18:$E$18)-SUM($AB$27:AB885)</f>
        <v>13157.542687166409</v>
      </c>
      <c r="AG885" s="10">
        <f t="shared" si="267"/>
        <v>-3.6175099938285937E-3</v>
      </c>
      <c r="AH885" s="10">
        <f>+AD885/SUM(AB$27:AB885)-1</f>
        <v>0.26847748061210797</v>
      </c>
      <c r="AI885" s="6">
        <f t="shared" si="268"/>
        <v>0</v>
      </c>
      <c r="AL885" s="6">
        <f t="shared" si="269"/>
        <v>0</v>
      </c>
      <c r="AM885" s="6">
        <f t="shared" si="270"/>
        <v>12329.919078837593</v>
      </c>
      <c r="AN885" s="6">
        <f t="shared" si="271"/>
        <v>12045.341270857156</v>
      </c>
      <c r="AO885" s="5">
        <f t="shared" si="272"/>
        <v>0</v>
      </c>
      <c r="AP885" s="6">
        <f>+AN885+SUM($D$16:$E$18)-SUM($AL$27:AL885)</f>
        <v>27871.087112962414</v>
      </c>
      <c r="AQ885" s="10">
        <f t="shared" si="280"/>
        <v>-2.7599511841203128E-3</v>
      </c>
      <c r="AR885" s="10">
        <f>+AN885/SUM(AL$27:AL885)-1</f>
        <v>0.13911970442512001</v>
      </c>
    </row>
    <row r="886" spans="1:44" x14ac:dyDescent="0.25">
      <c r="A886" s="1">
        <v>41472</v>
      </c>
      <c r="B886">
        <v>7.6539999999999999</v>
      </c>
      <c r="G886">
        <f t="shared" si="273"/>
        <v>3153.8463695978294</v>
      </c>
      <c r="H886">
        <f t="shared" si="274"/>
        <v>3098.9425042834227</v>
      </c>
      <c r="I886" s="5">
        <f t="shared" si="263"/>
        <v>0</v>
      </c>
      <c r="J886" s="6">
        <f>+H886+SUM($D$16:$E$16)-SUM($F$27:F886)</f>
        <v>7846.6275569149993</v>
      </c>
      <c r="K886" s="10">
        <f t="shared" si="275"/>
        <v>3.521092542784432E-3</v>
      </c>
      <c r="L886" s="10">
        <f>+H886/SUM(F$27:F886)-1</f>
        <v>-2.3128990753539913E-2</v>
      </c>
      <c r="M886">
        <v>6.7309999999999999</v>
      </c>
      <c r="R886">
        <f t="shared" si="276"/>
        <v>3066.1879810432479</v>
      </c>
      <c r="S886">
        <f t="shared" si="277"/>
        <v>2947.5493635842877</v>
      </c>
      <c r="T886" s="5">
        <f t="shared" si="264"/>
        <v>0</v>
      </c>
      <c r="U886" s="6">
        <f>+S886+SUM($D$17:$E$17)-SUM($Q$27:Q886)</f>
        <v>6904.0825741106009</v>
      </c>
      <c r="V886" s="10">
        <f t="shared" si="265"/>
        <v>1.3973481921669695E-3</v>
      </c>
      <c r="W886" s="10">
        <f>+S886/SUM(Q$27:Q886)-1</f>
        <v>0.1150317360980142</v>
      </c>
      <c r="X886">
        <v>3.931</v>
      </c>
      <c r="AC886">
        <f t="shared" si="278"/>
        <v>6169.8996733340846</v>
      </c>
      <c r="AD886">
        <f t="shared" si="279"/>
        <v>6057.5888155243956</v>
      </c>
      <c r="AE886" s="5">
        <f t="shared" si="266"/>
        <v>0</v>
      </c>
      <c r="AF886" s="6">
        <f>+AD886+SUM($D$18:$E$18)-SUM($AB$27:AB886)</f>
        <v>13179.116394471763</v>
      </c>
      <c r="AG886" s="10">
        <f t="shared" si="267"/>
        <v>1.6396456251968061E-3</v>
      </c>
      <c r="AH886" s="10">
        <f>+AD886/SUM(AB$27:AB886)-1</f>
        <v>0.27301122703247294</v>
      </c>
      <c r="AI886" s="6">
        <f t="shared" si="268"/>
        <v>0</v>
      </c>
      <c r="AL886" s="6">
        <f t="shared" si="269"/>
        <v>0</v>
      </c>
      <c r="AM886" s="6">
        <f t="shared" si="270"/>
        <v>12389.934023975162</v>
      </c>
      <c r="AN886" s="6">
        <f t="shared" si="271"/>
        <v>12104.080683392105</v>
      </c>
      <c r="AO886" s="5">
        <f t="shared" si="272"/>
        <v>0</v>
      </c>
      <c r="AP886" s="6">
        <f>+AN886+SUM($D$16:$E$18)-SUM($AL$27:AL886)</f>
        <v>27929.826525497367</v>
      </c>
      <c r="AQ886" s="10">
        <f t="shared" si="280"/>
        <v>2.1075393398499731E-3</v>
      </c>
      <c r="AR886" s="10">
        <f>+AN886/SUM(AL$27:AL886)-1</f>
        <v>0.14467465058565798</v>
      </c>
    </row>
    <row r="887" spans="1:44" x14ac:dyDescent="0.25">
      <c r="A887" s="1">
        <v>41473</v>
      </c>
      <c r="B887">
        <v>7.6459999999999999</v>
      </c>
      <c r="G887">
        <f t="shared" si="273"/>
        <v>3150.5499532198855</v>
      </c>
      <c r="H887">
        <f t="shared" si="274"/>
        <v>3095.7034737066961</v>
      </c>
      <c r="I887" s="5">
        <f t="shared" si="263"/>
        <v>0</v>
      </c>
      <c r="J887" s="6">
        <f>+H887+SUM($D$16:$E$16)-SUM($F$27:F887)</f>
        <v>7843.3885263382736</v>
      </c>
      <c r="K887" s="10">
        <f t="shared" si="275"/>
        <v>-4.1279270020544434E-4</v>
      </c>
      <c r="L887" s="10">
        <f>+H887/SUM(F$27:F887)-1</f>
        <v>-2.4150021335454075E-2</v>
      </c>
      <c r="M887">
        <v>6.7850000000000001</v>
      </c>
      <c r="R887">
        <f t="shared" si="276"/>
        <v>3090.7867258027691</v>
      </c>
      <c r="S887">
        <f t="shared" si="277"/>
        <v>2971.1963202970423</v>
      </c>
      <c r="T887" s="5">
        <f t="shared" si="264"/>
        <v>0</v>
      </c>
      <c r="U887" s="6">
        <f>+S887+SUM($D$17:$E$17)-SUM($Q$27:Q887)</f>
        <v>6927.7295308233561</v>
      </c>
      <c r="V887" s="10">
        <f t="shared" si="265"/>
        <v>3.4250686400287833E-3</v>
      </c>
      <c r="W887" s="10">
        <f>+S887/SUM(Q$27:Q887)-1</f>
        <v>0.12397716972589912</v>
      </c>
      <c r="X887">
        <v>3.9420000000000002</v>
      </c>
      <c r="AC887">
        <f t="shared" si="278"/>
        <v>6187.1647194818024</v>
      </c>
      <c r="AD887">
        <f t="shared" si="279"/>
        <v>6074.539585550031</v>
      </c>
      <c r="AE887" s="5">
        <f t="shared" si="266"/>
        <v>0</v>
      </c>
      <c r="AF887" s="6">
        <f>+AD887+SUM($D$18:$E$18)-SUM($AB$27:AB887)</f>
        <v>13196.067164497399</v>
      </c>
      <c r="AG887" s="10">
        <f t="shared" si="267"/>
        <v>1.2861841050850753E-3</v>
      </c>
      <c r="AH887" s="10">
        <f>+AD887/SUM(AB$27:AB887)-1</f>
        <v>0.27657345636275998</v>
      </c>
      <c r="AI887" s="6">
        <f t="shared" si="268"/>
        <v>0</v>
      </c>
      <c r="AL887" s="6">
        <f t="shared" si="269"/>
        <v>0</v>
      </c>
      <c r="AM887" s="6">
        <f t="shared" si="270"/>
        <v>12428.501398504457</v>
      </c>
      <c r="AN887" s="6">
        <f t="shared" si="271"/>
        <v>12141.439379553769</v>
      </c>
      <c r="AO887" s="5">
        <f t="shared" si="272"/>
        <v>0</v>
      </c>
      <c r="AP887" s="6">
        <f>+AN887+SUM($D$16:$E$18)-SUM($AL$27:AL887)</f>
        <v>27967.185221659027</v>
      </c>
      <c r="AQ887" s="10">
        <f t="shared" si="280"/>
        <v>1.3375914142379486E-3</v>
      </c>
      <c r="AR887" s="10">
        <f>+AN887/SUM(AL$27:AL887)-1</f>
        <v>0.1482076369886538</v>
      </c>
    </row>
    <row r="888" spans="1:44" x14ac:dyDescent="0.25">
      <c r="A888" s="1">
        <v>41474</v>
      </c>
      <c r="B888">
        <v>7.5620000000000003</v>
      </c>
      <c r="G888">
        <f t="shared" si="273"/>
        <v>3115.937581251475</v>
      </c>
      <c r="H888">
        <f t="shared" si="274"/>
        <v>3061.6936526510644</v>
      </c>
      <c r="I888" s="5">
        <f t="shared" si="263"/>
        <v>0</v>
      </c>
      <c r="J888" s="6">
        <f>+H888+SUM($D$16:$E$16)-SUM($F$27:F888)</f>
        <v>7809.3787052826419</v>
      </c>
      <c r="K888" s="10">
        <f t="shared" si="275"/>
        <v>-4.3361132680633796E-3</v>
      </c>
      <c r="L888" s="10">
        <f>+H888/SUM(F$27:F888)-1</f>
        <v>-3.4870842445553607E-2</v>
      </c>
      <c r="M888">
        <v>6.7830000000000004</v>
      </c>
      <c r="R888">
        <f t="shared" si="276"/>
        <v>3089.8756611820459</v>
      </c>
      <c r="S888">
        <f t="shared" si="277"/>
        <v>2970.3205070854588</v>
      </c>
      <c r="T888" s="5">
        <f t="shared" si="264"/>
        <v>0</v>
      </c>
      <c r="U888" s="6">
        <f>+S888+SUM($D$17:$E$17)-SUM($Q$27:Q888)</f>
        <v>6926.8537176117725</v>
      </c>
      <c r="V888" s="10">
        <f t="shared" si="265"/>
        <v>-1.2642139212948322E-4</v>
      </c>
      <c r="W888" s="10">
        <f>+S888/SUM(Q$27:Q888)-1</f>
        <v>0.12364585736931066</v>
      </c>
      <c r="X888">
        <v>3.9460000000000002</v>
      </c>
      <c r="AC888">
        <f t="shared" si="278"/>
        <v>6193.442918080973</v>
      </c>
      <c r="AD888">
        <f t="shared" si="279"/>
        <v>6080.7035019229897</v>
      </c>
      <c r="AE888" s="5">
        <f t="shared" si="266"/>
        <v>0</v>
      </c>
      <c r="AF888" s="6">
        <f>+AD888+SUM($D$18:$E$18)-SUM($AB$27:AB888)</f>
        <v>13202.231080870355</v>
      </c>
      <c r="AG888" s="10">
        <f t="shared" si="267"/>
        <v>4.6710253108894761E-4</v>
      </c>
      <c r="AH888" s="10">
        <f>+AD888/SUM(AB$27:AB888)-1</f>
        <v>0.27786881248286432</v>
      </c>
      <c r="AI888" s="6">
        <f t="shared" si="268"/>
        <v>0</v>
      </c>
      <c r="AL888" s="6">
        <f t="shared" si="269"/>
        <v>0</v>
      </c>
      <c r="AM888" s="6">
        <f t="shared" si="270"/>
        <v>12399.256160514495</v>
      </c>
      <c r="AN888" s="6">
        <f t="shared" si="271"/>
        <v>12112.717661659513</v>
      </c>
      <c r="AO888" s="5">
        <f t="shared" si="272"/>
        <v>0</v>
      </c>
      <c r="AP888" s="6">
        <f>+AN888+SUM($D$16:$E$18)-SUM($AL$27:AL888)</f>
        <v>27938.463503764768</v>
      </c>
      <c r="AQ888" s="10">
        <f t="shared" si="280"/>
        <v>-1.0269792139115941E-3</v>
      </c>
      <c r="AR888" s="10">
        <f>+AN888/SUM(AL$27:AL888)-1</f>
        <v>0.14549144372666256</v>
      </c>
    </row>
    <row r="889" spans="1:44" x14ac:dyDescent="0.25">
      <c r="A889" s="1">
        <v>41477</v>
      </c>
      <c r="B889">
        <v>7.5679999999999996</v>
      </c>
      <c r="G889">
        <f t="shared" si="273"/>
        <v>3118.4098935349325</v>
      </c>
      <c r="H889">
        <f t="shared" si="274"/>
        <v>3064.1229255836092</v>
      </c>
      <c r="I889" s="5">
        <f t="shared" si="263"/>
        <v>0</v>
      </c>
      <c r="J889" s="6">
        <f>+H889+SUM($D$16:$E$16)-SUM($F$27:F889)</f>
        <v>7811.8079782151863</v>
      </c>
      <c r="K889" s="10">
        <f t="shared" si="275"/>
        <v>3.1107121631857027E-4</v>
      </c>
      <c r="L889" s="10">
        <f>+H889/SUM(F$27:F889)-1</f>
        <v>-3.4105069509118069E-2</v>
      </c>
      <c r="M889">
        <v>6.7889999999999997</v>
      </c>
      <c r="R889">
        <f t="shared" si="276"/>
        <v>3092.6088550442146</v>
      </c>
      <c r="S889">
        <f t="shared" si="277"/>
        <v>2972.9479467202091</v>
      </c>
      <c r="T889" s="5">
        <f t="shared" si="264"/>
        <v>0</v>
      </c>
      <c r="U889" s="6">
        <f>+S889+SUM($D$17:$E$17)-SUM($Q$27:Q889)</f>
        <v>6929.4811572465233</v>
      </c>
      <c r="V889" s="10">
        <f t="shared" si="265"/>
        <v>3.793121295561086E-4</v>
      </c>
      <c r="W889" s="10">
        <f>+S889/SUM(Q$27:Q889)-1</f>
        <v>0.12463979443907558</v>
      </c>
      <c r="X889">
        <v>3.944</v>
      </c>
      <c r="AC889">
        <f t="shared" si="278"/>
        <v>6190.3038187813872</v>
      </c>
      <c r="AD889">
        <f t="shared" si="279"/>
        <v>6077.6215437365108</v>
      </c>
      <c r="AE889" s="5">
        <f t="shared" si="266"/>
        <v>0</v>
      </c>
      <c r="AF889" s="6">
        <f>+AD889+SUM($D$18:$E$18)-SUM($AB$27:AB889)</f>
        <v>13199.149122683877</v>
      </c>
      <c r="AG889" s="10">
        <f t="shared" si="267"/>
        <v>-2.3344222409071858E-4</v>
      </c>
      <c r="AH889" s="10">
        <f>+AD889/SUM(AB$27:AB889)-1</f>
        <v>0.27722113442281215</v>
      </c>
      <c r="AI889" s="6">
        <f t="shared" si="268"/>
        <v>0</v>
      </c>
      <c r="AL889" s="6">
        <f t="shared" si="269"/>
        <v>0</v>
      </c>
      <c r="AM889" s="6">
        <f t="shared" si="270"/>
        <v>12401.322567360534</v>
      </c>
      <c r="AN889" s="6">
        <f t="shared" si="271"/>
        <v>12114.692416040329</v>
      </c>
      <c r="AO889" s="5">
        <f t="shared" si="272"/>
        <v>0</v>
      </c>
      <c r="AP889" s="6">
        <f>+AN889+SUM($D$16:$E$18)-SUM($AL$27:AL889)</f>
        <v>27940.438258145587</v>
      </c>
      <c r="AQ889" s="10">
        <f t="shared" si="280"/>
        <v>7.0682282887535308E-5</v>
      </c>
      <c r="AR889" s="10">
        <f>+AN889/SUM(AL$27:AL889)-1</f>
        <v>0.1456781949009136</v>
      </c>
    </row>
    <row r="890" spans="1:44" x14ac:dyDescent="0.25">
      <c r="A890" s="1">
        <v>41478</v>
      </c>
      <c r="B890">
        <v>7.665</v>
      </c>
      <c r="G890">
        <f t="shared" si="273"/>
        <v>3158.3789421175024</v>
      </c>
      <c r="H890">
        <f t="shared" si="274"/>
        <v>3103.3961713264225</v>
      </c>
      <c r="I890" s="5">
        <f t="shared" si="263"/>
        <v>0</v>
      </c>
      <c r="J890" s="6">
        <f>+H890+SUM($D$16:$E$16)-SUM($F$27:F890)</f>
        <v>7851.0812239579982</v>
      </c>
      <c r="K890" s="10">
        <f t="shared" si="275"/>
        <v>5.0274207779215097E-3</v>
      </c>
      <c r="L890" s="10">
        <f>+H890/SUM(F$27:F890)-1</f>
        <v>-2.1725073703407705E-2</v>
      </c>
      <c r="M890">
        <v>6.7789999999999999</v>
      </c>
      <c r="R890">
        <f t="shared" si="276"/>
        <v>3088.0535319405999</v>
      </c>
      <c r="S890">
        <f t="shared" si="277"/>
        <v>2968.5688806622916</v>
      </c>
      <c r="T890" s="5">
        <f t="shared" si="264"/>
        <v>0</v>
      </c>
      <c r="U890" s="6">
        <f>+S890+SUM($D$17:$E$17)-SUM($Q$27:Q890)</f>
        <v>6925.1020911886053</v>
      </c>
      <c r="V890" s="10">
        <f t="shared" si="265"/>
        <v>-6.319471773638119E-4</v>
      </c>
      <c r="W890" s="10">
        <f>+S890/SUM(Q$27:Q890)-1</f>
        <v>0.12298323265613398</v>
      </c>
      <c r="X890">
        <v>3.9340000000000002</v>
      </c>
      <c r="AC890">
        <f t="shared" si="278"/>
        <v>6174.6083222834632</v>
      </c>
      <c r="AD890">
        <f t="shared" si="279"/>
        <v>6062.2117528041163</v>
      </c>
      <c r="AE890" s="5">
        <f t="shared" si="266"/>
        <v>0</v>
      </c>
      <c r="AF890" s="6">
        <f>+AD890+SUM($D$18:$E$18)-SUM($AB$27:AB890)</f>
        <v>13183.739331751483</v>
      </c>
      <c r="AG890" s="10">
        <f t="shared" si="267"/>
        <v>-1.1674836604361749E-3</v>
      </c>
      <c r="AH890" s="10">
        <f>+AD890/SUM(AB$27:AB890)-1</f>
        <v>0.27398274412255152</v>
      </c>
      <c r="AI890" s="6">
        <f t="shared" si="268"/>
        <v>0</v>
      </c>
      <c r="AL890" s="6">
        <f t="shared" si="269"/>
        <v>0</v>
      </c>
      <c r="AM890" s="6">
        <f t="shared" si="270"/>
        <v>12421.040796341566</v>
      </c>
      <c r="AN890" s="6">
        <f t="shared" si="271"/>
        <v>12134.176804792831</v>
      </c>
      <c r="AO890" s="5">
        <f t="shared" si="272"/>
        <v>0</v>
      </c>
      <c r="AP890" s="6">
        <f>+AN890+SUM($D$16:$E$18)-SUM($AL$27:AL890)</f>
        <v>27959.922646898092</v>
      </c>
      <c r="AQ890" s="10">
        <f t="shared" si="280"/>
        <v>6.973544427788525E-4</v>
      </c>
      <c r="AR890" s="10">
        <f>+AN890/SUM(AL$27:AL890)-1</f>
        <v>0.14752082024938362</v>
      </c>
    </row>
    <row r="891" spans="1:44" x14ac:dyDescent="0.25">
      <c r="A891" s="1">
        <v>41479</v>
      </c>
      <c r="B891">
        <v>7.6379999999999999</v>
      </c>
      <c r="G891">
        <f t="shared" si="273"/>
        <v>3147.2535368419417</v>
      </c>
      <c r="H891">
        <f t="shared" si="274"/>
        <v>3092.4644431299694</v>
      </c>
      <c r="I891" s="5">
        <f t="shared" si="263"/>
        <v>0</v>
      </c>
      <c r="J891" s="6">
        <f>+H891+SUM($D$16:$E$16)-SUM($F$27:F891)</f>
        <v>7840.1494957615459</v>
      </c>
      <c r="K891" s="10">
        <f t="shared" si="275"/>
        <v>-1.3923850594098619E-3</v>
      </c>
      <c r="L891" s="10">
        <f>+H891/SUM(F$27:F891)-1</f>
        <v>-2.5171051917368348E-2</v>
      </c>
      <c r="M891">
        <v>6.82</v>
      </c>
      <c r="R891">
        <f t="shared" si="276"/>
        <v>3106.7303566654214</v>
      </c>
      <c r="S891">
        <f t="shared" si="277"/>
        <v>2986.5230514997538</v>
      </c>
      <c r="T891" s="5">
        <f t="shared" si="264"/>
        <v>0</v>
      </c>
      <c r="U891" s="6">
        <f>+S891+SUM($D$17:$E$17)-SUM($Q$27:Q891)</f>
        <v>6943.0562620260671</v>
      </c>
      <c r="V891" s="10">
        <f t="shared" si="265"/>
        <v>2.5926218272371848E-3</v>
      </c>
      <c r="W891" s="10">
        <f>+S891/SUM(Q$27:Q891)-1</f>
        <v>0.12977513596619472</v>
      </c>
      <c r="X891">
        <v>3.9239999999999999</v>
      </c>
      <c r="AC891">
        <f t="shared" si="278"/>
        <v>6158.9128257855382</v>
      </c>
      <c r="AD891">
        <f t="shared" si="279"/>
        <v>6046.8019618717208</v>
      </c>
      <c r="AE891" s="5">
        <f t="shared" si="266"/>
        <v>0</v>
      </c>
      <c r="AF891" s="6">
        <f>+AD891+SUM($D$18:$E$18)-SUM($AB$27:AB891)</f>
        <v>13168.32954081909</v>
      </c>
      <c r="AG891" s="10">
        <f t="shared" si="267"/>
        <v>-1.1688482716949444E-3</v>
      </c>
      <c r="AH891" s="10">
        <f>+AD891/SUM(AB$27:AB891)-1</f>
        <v>0.2707443538222909</v>
      </c>
      <c r="AI891" s="6">
        <f t="shared" si="268"/>
        <v>0</v>
      </c>
      <c r="AL891" s="6">
        <f t="shared" si="269"/>
        <v>0</v>
      </c>
      <c r="AM891" s="6">
        <f t="shared" si="270"/>
        <v>12412.896719292901</v>
      </c>
      <c r="AN891" s="6">
        <f t="shared" si="271"/>
        <v>12125.789456501443</v>
      </c>
      <c r="AO891" s="5">
        <f t="shared" si="272"/>
        <v>0</v>
      </c>
      <c r="AP891" s="6">
        <f>+AN891+SUM($D$16:$E$18)-SUM($AL$27:AL891)</f>
        <v>27951.535298606701</v>
      </c>
      <c r="AQ891" s="10">
        <f t="shared" si="280"/>
        <v>-2.9997752130128674E-4</v>
      </c>
      <c r="AR891" s="10">
        <f>+AN891/SUM(AL$27:AL891)-1</f>
        <v>0.14672763444486758</v>
      </c>
    </row>
    <row r="892" spans="1:44" x14ac:dyDescent="0.25">
      <c r="A892" s="1">
        <v>41480</v>
      </c>
      <c r="B892">
        <v>7.6070000000000002</v>
      </c>
      <c r="G892">
        <f t="shared" si="273"/>
        <v>3134.4799233774092</v>
      </c>
      <c r="H892">
        <f t="shared" si="274"/>
        <v>3079.9131996451529</v>
      </c>
      <c r="I892" s="5">
        <f t="shared" si="263"/>
        <v>0</v>
      </c>
      <c r="J892" s="6">
        <f>+H892+SUM($D$16:$E$16)-SUM($F$27:F892)</f>
        <v>7827.598252276729</v>
      </c>
      <c r="K892" s="10">
        <f t="shared" si="275"/>
        <v>-1.6008933875052422E-3</v>
      </c>
      <c r="L892" s="10">
        <f>+H892/SUM(F$27:F892)-1</f>
        <v>-2.9127545422286016E-2</v>
      </c>
      <c r="M892">
        <v>6.7949999999999999</v>
      </c>
      <c r="R892">
        <f t="shared" si="276"/>
        <v>3095.3420489063838</v>
      </c>
      <c r="S892">
        <f t="shared" si="277"/>
        <v>2975.5753863549598</v>
      </c>
      <c r="T892" s="5">
        <f t="shared" si="264"/>
        <v>0</v>
      </c>
      <c r="U892" s="6">
        <f>+S892+SUM($D$17:$E$17)-SUM($Q$27:Q892)</f>
        <v>6932.108596881274</v>
      </c>
      <c r="V892" s="10">
        <f t="shared" si="265"/>
        <v>-1.576778976236981E-3</v>
      </c>
      <c r="W892" s="10">
        <f>+S892/SUM(Q$27:Q892)-1</f>
        <v>0.12563373150884072</v>
      </c>
      <c r="X892">
        <v>3.923</v>
      </c>
      <c r="AC892">
        <f t="shared" si="278"/>
        <v>6157.3432761357462</v>
      </c>
      <c r="AD892">
        <f t="shared" si="279"/>
        <v>6045.2609827784818</v>
      </c>
      <c r="AE892" s="5">
        <f t="shared" si="266"/>
        <v>0</v>
      </c>
      <c r="AF892" s="6">
        <f>+AD892+SUM($D$18:$E$18)-SUM($AB$27:AB892)</f>
        <v>13166.788561725851</v>
      </c>
      <c r="AG892" s="10">
        <f t="shared" si="267"/>
        <v>-1.1702160767335101E-4</v>
      </c>
      <c r="AH892" s="10">
        <f>+AD892/SUM(AB$27:AB892)-1</f>
        <v>0.27042051479226492</v>
      </c>
      <c r="AI892" s="6">
        <f t="shared" si="268"/>
        <v>0</v>
      </c>
      <c r="AL892" s="6">
        <f t="shared" si="269"/>
        <v>0</v>
      </c>
      <c r="AM892" s="6">
        <f t="shared" si="270"/>
        <v>12387.16524841954</v>
      </c>
      <c r="AN892" s="6">
        <f t="shared" si="271"/>
        <v>12100.749568778594</v>
      </c>
      <c r="AO892" s="5">
        <f t="shared" si="272"/>
        <v>0</v>
      </c>
      <c r="AP892" s="6">
        <f>+AN892+SUM($D$16:$E$18)-SUM($AL$27:AL892)</f>
        <v>27926.49541088385</v>
      </c>
      <c r="AQ892" s="10">
        <f t="shared" si="280"/>
        <v>-8.9583228453637975E-4</v>
      </c>
      <c r="AR892" s="10">
        <f>+AN892/SUM(AL$27:AL892)-1</f>
        <v>0.14435962934976088</v>
      </c>
    </row>
    <row r="893" spans="1:44" x14ac:dyDescent="0.25">
      <c r="A893" s="1">
        <v>41481</v>
      </c>
      <c r="B893">
        <v>7.5830000000000002</v>
      </c>
      <c r="G893">
        <f t="shared" si="273"/>
        <v>3124.5906742435777</v>
      </c>
      <c r="H893">
        <f t="shared" si="274"/>
        <v>3070.1961079149723</v>
      </c>
      <c r="I893" s="5">
        <f t="shared" si="263"/>
        <v>0</v>
      </c>
      <c r="J893" s="6">
        <f>+H893+SUM($D$16:$E$16)-SUM($F$27:F893)</f>
        <v>7817.8811605465498</v>
      </c>
      <c r="K893" s="10">
        <f t="shared" si="275"/>
        <v>-1.2413886631640336E-3</v>
      </c>
      <c r="L893" s="10">
        <f>+H893/SUM(F$27:F893)-1</f>
        <v>-3.2190637168028724E-2</v>
      </c>
      <c r="M893">
        <v>6.7759999999999998</v>
      </c>
      <c r="R893">
        <f t="shared" si="276"/>
        <v>3086.6869350095153</v>
      </c>
      <c r="S893">
        <f t="shared" si="277"/>
        <v>2967.2551608449166</v>
      </c>
      <c r="T893" s="5">
        <f t="shared" si="264"/>
        <v>0</v>
      </c>
      <c r="U893" s="6">
        <f>+S893+SUM($D$17:$E$17)-SUM($Q$27:Q893)</f>
        <v>6923.7883713712317</v>
      </c>
      <c r="V893" s="10">
        <f t="shared" si="265"/>
        <v>-1.2002445423007213E-3</v>
      </c>
      <c r="W893" s="10">
        <f>+S893/SUM(Q$27:Q893)-1</f>
        <v>0.12248626412125163</v>
      </c>
      <c r="X893">
        <v>3.9180000000000001</v>
      </c>
      <c r="AC893">
        <f t="shared" si="278"/>
        <v>6149.4955278867837</v>
      </c>
      <c r="AD893">
        <f t="shared" si="279"/>
        <v>6037.556087312284</v>
      </c>
      <c r="AE893" s="5">
        <f t="shared" si="266"/>
        <v>0</v>
      </c>
      <c r="AF893" s="6">
        <f>+AD893+SUM($D$18:$E$18)-SUM($AB$27:AB893)</f>
        <v>13159.083666259652</v>
      </c>
      <c r="AG893" s="10">
        <f t="shared" si="267"/>
        <v>-5.8517651666378789E-4</v>
      </c>
      <c r="AH893" s="10">
        <f>+AD893/SUM(AB$27:AB893)-1</f>
        <v>0.26880131964213438</v>
      </c>
      <c r="AI893" s="6">
        <f t="shared" si="268"/>
        <v>0</v>
      </c>
      <c r="AL893" s="6">
        <f t="shared" si="269"/>
        <v>0</v>
      </c>
      <c r="AM893" s="6">
        <f t="shared" si="270"/>
        <v>12360.773137139877</v>
      </c>
      <c r="AN893" s="6">
        <f t="shared" si="271"/>
        <v>12075.007356072172</v>
      </c>
      <c r="AO893" s="5">
        <f t="shared" si="272"/>
        <v>0</v>
      </c>
      <c r="AP893" s="6">
        <f>+AN893+SUM($D$16:$E$18)-SUM($AL$27:AL893)</f>
        <v>27900.75319817743</v>
      </c>
      <c r="AQ893" s="10">
        <f t="shared" si="280"/>
        <v>-9.217845751023912E-4</v>
      </c>
      <c r="AR893" s="10">
        <f>+AN893/SUM(AL$27:AL893)-1</f>
        <v>0.14192520586021362</v>
      </c>
    </row>
    <row r="894" spans="1:44" x14ac:dyDescent="0.25">
      <c r="A894" s="1">
        <v>41484</v>
      </c>
      <c r="B894">
        <v>7.5359999999999996</v>
      </c>
      <c r="G894">
        <f t="shared" si="273"/>
        <v>3105.2242280231571</v>
      </c>
      <c r="H894">
        <f t="shared" si="274"/>
        <v>3051.166803276702</v>
      </c>
      <c r="I894" s="5">
        <f t="shared" si="263"/>
        <v>0</v>
      </c>
      <c r="J894" s="6">
        <f>+H894+SUM($D$16:$E$16)-SUM($F$27:F894)</f>
        <v>7798.8518559082777</v>
      </c>
      <c r="K894" s="10">
        <f t="shared" si="275"/>
        <v>-2.4340744311009965E-3</v>
      </c>
      <c r="L894" s="10">
        <f>+H894/SUM(F$27:F894)-1</f>
        <v>-3.8189191836774938E-2</v>
      </c>
      <c r="M894">
        <v>6.7809999999999997</v>
      </c>
      <c r="R894">
        <f t="shared" si="276"/>
        <v>3088.9645965613227</v>
      </c>
      <c r="S894">
        <f t="shared" si="277"/>
        <v>2969.4446938738752</v>
      </c>
      <c r="T894" s="5">
        <f t="shared" si="264"/>
        <v>0</v>
      </c>
      <c r="U894" s="6">
        <f>+S894+SUM($D$17:$E$17)-SUM($Q$27:Q894)</f>
        <v>6925.9779044001889</v>
      </c>
      <c r="V894" s="10">
        <f t="shared" si="265"/>
        <v>3.1623338431474579E-4</v>
      </c>
      <c r="W894" s="10">
        <f>+S894/SUM(Q$27:Q894)-1</f>
        <v>0.12331454501272221</v>
      </c>
      <c r="X894">
        <v>3.9129999999999998</v>
      </c>
      <c r="AC894">
        <f t="shared" si="278"/>
        <v>6141.6477796378203</v>
      </c>
      <c r="AD894">
        <f t="shared" si="279"/>
        <v>6029.8511918460854</v>
      </c>
      <c r="AE894" s="5">
        <f t="shared" si="266"/>
        <v>0</v>
      </c>
      <c r="AF894" s="6">
        <f>+AD894+SUM($D$18:$E$18)-SUM($AB$27:AB894)</f>
        <v>13151.378770793453</v>
      </c>
      <c r="AG894" s="10">
        <f t="shared" si="267"/>
        <v>-5.8551914871962651E-4</v>
      </c>
      <c r="AH894" s="10">
        <f>+AD894/SUM(AB$27:AB894)-1</f>
        <v>0.26718212449200385</v>
      </c>
      <c r="AI894" s="6">
        <f t="shared" si="268"/>
        <v>0</v>
      </c>
      <c r="AL894" s="6">
        <f t="shared" si="269"/>
        <v>0</v>
      </c>
      <c r="AM894" s="6">
        <f t="shared" si="270"/>
        <v>12335.836604222301</v>
      </c>
      <c r="AN894" s="6">
        <f t="shared" si="271"/>
        <v>12050.462688996664</v>
      </c>
      <c r="AO894" s="5">
        <f t="shared" si="272"/>
        <v>0</v>
      </c>
      <c r="AP894" s="6">
        <f>+AN894+SUM($D$16:$E$18)-SUM($AL$27:AL894)</f>
        <v>27876.208531101918</v>
      </c>
      <c r="AQ894" s="10">
        <f t="shared" si="280"/>
        <v>-8.7971342211345949E-4</v>
      </c>
      <c r="AR894" s="10">
        <f>+AN894/SUM(AL$27:AL894)-1</f>
        <v>0.13960403344379468</v>
      </c>
    </row>
    <row r="895" spans="1:44" x14ac:dyDescent="0.25">
      <c r="A895" s="1">
        <v>41485</v>
      </c>
      <c r="B895">
        <v>7.5389999999999997</v>
      </c>
      <c r="G895">
        <f t="shared" si="273"/>
        <v>3106.4603841648864</v>
      </c>
      <c r="H895">
        <f t="shared" si="274"/>
        <v>3052.3814397429746</v>
      </c>
      <c r="I895" s="5">
        <f t="shared" si="263"/>
        <v>0</v>
      </c>
      <c r="J895" s="6">
        <f>+H895+SUM($D$16:$E$16)-SUM($F$27:F895)</f>
        <v>7800.0664923745508</v>
      </c>
      <c r="K895" s="10">
        <f t="shared" si="275"/>
        <v>1.55745549308417E-4</v>
      </c>
      <c r="L895" s="10">
        <f>+H895/SUM(F$27:F895)-1</f>
        <v>-3.7806305368557114E-2</v>
      </c>
      <c r="M895">
        <v>6.7960000000000003</v>
      </c>
      <c r="R895">
        <f t="shared" si="276"/>
        <v>3095.7975812167456</v>
      </c>
      <c r="S895">
        <f t="shared" si="277"/>
        <v>2976.0132929607516</v>
      </c>
      <c r="T895" s="5">
        <f t="shared" si="264"/>
        <v>0</v>
      </c>
      <c r="U895" s="6">
        <f>+S895+SUM($D$17:$E$17)-SUM($Q$27:Q895)</f>
        <v>6932.5465034870658</v>
      </c>
      <c r="V895" s="10">
        <f t="shared" si="265"/>
        <v>9.4840023712805532E-4</v>
      </c>
      <c r="W895" s="10">
        <f>+S895/SUM(Q$27:Q895)-1</f>
        <v>0.12579938768713483</v>
      </c>
      <c r="X895">
        <v>3.9159999999999999</v>
      </c>
      <c r="AC895">
        <f t="shared" si="278"/>
        <v>6146.356428587198</v>
      </c>
      <c r="AD895">
        <f t="shared" si="279"/>
        <v>6034.4741291258042</v>
      </c>
      <c r="AE895" s="5">
        <f t="shared" si="266"/>
        <v>0</v>
      </c>
      <c r="AF895" s="6">
        <f>+AD895+SUM($D$18:$E$18)-SUM($AB$27:AB895)</f>
        <v>13156.00170807317</v>
      </c>
      <c r="AG895" s="10">
        <f t="shared" si="267"/>
        <v>3.5151730934734893E-4</v>
      </c>
      <c r="AH895" s="10">
        <f>+AD895/SUM(AB$27:AB895)-1</f>
        <v>0.26815364158208221</v>
      </c>
      <c r="AI895" s="6">
        <f t="shared" si="268"/>
        <v>0</v>
      </c>
      <c r="AL895" s="6">
        <f t="shared" si="269"/>
        <v>0</v>
      </c>
      <c r="AM895" s="6">
        <f t="shared" si="270"/>
        <v>12348.61439396883</v>
      </c>
      <c r="AN895" s="6">
        <f t="shared" si="271"/>
        <v>12062.868861829531</v>
      </c>
      <c r="AO895" s="5">
        <f t="shared" si="272"/>
        <v>0</v>
      </c>
      <c r="AP895" s="6">
        <f>+AN895+SUM($D$16:$E$18)-SUM($AL$27:AL895)</f>
        <v>27888.614703934785</v>
      </c>
      <c r="AQ895" s="10">
        <f t="shared" si="280"/>
        <v>4.4504520114441171E-4</v>
      </c>
      <c r="AR895" s="10">
        <f>+AN895/SUM(AL$27:AL895)-1</f>
        <v>0.14077727674281304</v>
      </c>
    </row>
    <row r="896" spans="1:44" x14ac:dyDescent="0.25">
      <c r="A896" s="1">
        <v>41486</v>
      </c>
      <c r="B896">
        <v>7.4809999999999999</v>
      </c>
      <c r="G896">
        <f t="shared" si="273"/>
        <v>3082.5613654247932</v>
      </c>
      <c r="H896">
        <f t="shared" si="274"/>
        <v>3028.898468061705</v>
      </c>
      <c r="I896" s="5">
        <f t="shared" si="263"/>
        <v>0</v>
      </c>
      <c r="J896" s="6">
        <f>+H896+SUM($D$16:$E$16)-SUM($F$27:F896)</f>
        <v>7776.5835206932816</v>
      </c>
      <c r="K896" s="10">
        <f t="shared" si="275"/>
        <v>-3.0106117305829239E-3</v>
      </c>
      <c r="L896" s="10">
        <f>+H896/SUM(F$27:F896)-1</f>
        <v>-4.5208777087435426E-2</v>
      </c>
      <c r="M896">
        <v>6.8109999999999999</v>
      </c>
      <c r="R896">
        <f t="shared" si="276"/>
        <v>3102.6305658721676</v>
      </c>
      <c r="S896">
        <f t="shared" si="277"/>
        <v>2982.5818920476277</v>
      </c>
      <c r="T896" s="5">
        <f t="shared" si="264"/>
        <v>0</v>
      </c>
      <c r="U896" s="6">
        <f>+S896+SUM($D$17:$E$17)-SUM($Q$27:Q896)</f>
        <v>6939.1151025739409</v>
      </c>
      <c r="V896" s="10">
        <f t="shared" si="265"/>
        <v>9.4750162636070279E-4</v>
      </c>
      <c r="W896" s="10">
        <f>+S896/SUM(Q$27:Q896)-1</f>
        <v>0.12828423036154724</v>
      </c>
      <c r="X896">
        <v>3.9060000000000001</v>
      </c>
      <c r="AC896">
        <f t="shared" si="278"/>
        <v>6130.660932089274</v>
      </c>
      <c r="AD896">
        <f t="shared" si="279"/>
        <v>6019.0643381934096</v>
      </c>
      <c r="AE896" s="5">
        <f t="shared" si="266"/>
        <v>0</v>
      </c>
      <c r="AF896" s="6">
        <f>+AD896+SUM($D$18:$E$18)-SUM($AB$27:AB896)</f>
        <v>13140.591917140777</v>
      </c>
      <c r="AG896" s="10">
        <f t="shared" si="267"/>
        <v>-1.1713126278281027E-3</v>
      </c>
      <c r="AH896" s="10">
        <f>+AD896/SUM(AB$27:AB896)-1</f>
        <v>0.26491525128182158</v>
      </c>
      <c r="AI896" s="6">
        <f t="shared" si="268"/>
        <v>0</v>
      </c>
      <c r="AL896" s="6">
        <f t="shared" si="269"/>
        <v>0</v>
      </c>
      <c r="AM896" s="6">
        <f t="shared" si="270"/>
        <v>12315.852863386233</v>
      </c>
      <c r="AN896" s="6">
        <f t="shared" si="271"/>
        <v>12030.544698302743</v>
      </c>
      <c r="AO896" s="5">
        <f t="shared" si="272"/>
        <v>0</v>
      </c>
      <c r="AP896" s="6">
        <f>+AN896+SUM($D$16:$E$18)-SUM($AL$27:AL896)</f>
        <v>27856.290540408001</v>
      </c>
      <c r="AQ896" s="10">
        <f t="shared" si="280"/>
        <v>-1.1590451469152274E-3</v>
      </c>
      <c r="AR896" s="10">
        <f>+AN896/SUM(AL$27:AL896)-1</f>
        <v>0.13772040265560803</v>
      </c>
    </row>
    <row r="897" spans="1:44" x14ac:dyDescent="0.25">
      <c r="A897" s="1">
        <v>41487</v>
      </c>
      <c r="B897">
        <v>7.5469999999999997</v>
      </c>
      <c r="G897">
        <f t="shared" si="273"/>
        <v>3109.7568005428302</v>
      </c>
      <c r="H897">
        <f t="shared" si="274"/>
        <v>3055.6204703197013</v>
      </c>
      <c r="I897" s="5">
        <f t="shared" si="263"/>
        <v>0</v>
      </c>
      <c r="J897" s="6">
        <f>+H897+SUM($D$16:$E$16)-SUM($F$27:F897)</f>
        <v>7803.3055229512784</v>
      </c>
      <c r="K897" s="10">
        <f t="shared" si="275"/>
        <v>3.4362136260595033E-3</v>
      </c>
      <c r="L897" s="10">
        <f>+H897/SUM(F$27:F897)-1</f>
        <v>-3.6785274786642952E-2</v>
      </c>
      <c r="M897">
        <v>6.8760000000000003</v>
      </c>
      <c r="R897">
        <f t="shared" si="276"/>
        <v>3132.2401660456653</v>
      </c>
      <c r="S897">
        <f t="shared" si="277"/>
        <v>3011.0458214240916</v>
      </c>
      <c r="T897" s="5">
        <f t="shared" si="264"/>
        <v>0</v>
      </c>
      <c r="U897" s="6">
        <f>+S897+SUM($D$17:$E$17)-SUM($Q$27:Q897)</f>
        <v>6967.5790319504058</v>
      </c>
      <c r="V897" s="10">
        <f t="shared" si="265"/>
        <v>4.1019537730260236E-3</v>
      </c>
      <c r="W897" s="10">
        <f>+S897/SUM(Q$27:Q897)-1</f>
        <v>0.13905188195066787</v>
      </c>
      <c r="X897">
        <v>3.9460000000000002</v>
      </c>
      <c r="AC897">
        <f t="shared" si="278"/>
        <v>6193.4429180809711</v>
      </c>
      <c r="AD897">
        <f t="shared" si="279"/>
        <v>6080.7035019229879</v>
      </c>
      <c r="AE897" s="5">
        <f t="shared" si="266"/>
        <v>0</v>
      </c>
      <c r="AF897" s="6">
        <f>+AD897+SUM($D$18:$E$18)-SUM($AB$27:AB897)</f>
        <v>13202.231080870355</v>
      </c>
      <c r="AG897" s="10">
        <f t="shared" si="267"/>
        <v>4.6907448399775564E-3</v>
      </c>
      <c r="AH897" s="10">
        <f>+AD897/SUM(AB$27:AB897)-1</f>
        <v>0.2778688124828641</v>
      </c>
      <c r="AI897" s="6">
        <f t="shared" si="268"/>
        <v>0</v>
      </c>
      <c r="AL897" s="6">
        <f t="shared" si="269"/>
        <v>0</v>
      </c>
      <c r="AM897" s="6">
        <f t="shared" si="270"/>
        <v>12435.439884669468</v>
      </c>
      <c r="AN897" s="6">
        <f t="shared" si="271"/>
        <v>12147.369793666781</v>
      </c>
      <c r="AO897" s="5">
        <f t="shared" si="272"/>
        <v>0</v>
      </c>
      <c r="AP897" s="6">
        <f>+AN897+SUM($D$16:$E$18)-SUM($AL$27:AL897)</f>
        <v>27973.115635772039</v>
      </c>
      <c r="AQ897" s="10">
        <f t="shared" si="280"/>
        <v>4.1938496870059794E-3</v>
      </c>
      <c r="AR897" s="10">
        <f>+AN897/SUM(AL$27:AL897)-1</f>
        <v>0.14876847220449596</v>
      </c>
    </row>
    <row r="898" spans="1:44" x14ac:dyDescent="0.25">
      <c r="A898" s="1">
        <v>41488</v>
      </c>
      <c r="B898">
        <v>7.53</v>
      </c>
      <c r="G898">
        <f t="shared" si="273"/>
        <v>3102.7519157396996</v>
      </c>
      <c r="H898">
        <f t="shared" si="274"/>
        <v>3048.7375303441568</v>
      </c>
      <c r="I898" s="5">
        <f t="shared" si="263"/>
        <v>0</v>
      </c>
      <c r="J898" s="6">
        <f>+H898+SUM($D$16:$E$16)-SUM($F$27:F898)</f>
        <v>7796.4225829757333</v>
      </c>
      <c r="K898" s="10">
        <f t="shared" si="275"/>
        <v>-8.8205440057431694E-4</v>
      </c>
      <c r="L898" s="10">
        <f>+H898/SUM(F$27:F898)-1</f>
        <v>-3.8954964773210699E-2</v>
      </c>
      <c r="M898">
        <v>6.8789999999999996</v>
      </c>
      <c r="R898">
        <f t="shared" si="276"/>
        <v>3133.6067629767495</v>
      </c>
      <c r="S898">
        <f t="shared" si="277"/>
        <v>3012.3595412414666</v>
      </c>
      <c r="T898" s="5">
        <f t="shared" si="264"/>
        <v>0</v>
      </c>
      <c r="U898" s="6">
        <f>+S898+SUM($D$17:$E$17)-SUM($Q$27:Q898)</f>
        <v>6968.8927517677812</v>
      </c>
      <c r="V898" s="10">
        <f t="shared" si="265"/>
        <v>1.8854753011798842E-4</v>
      </c>
      <c r="W898" s="10">
        <f>+S898/SUM(Q$27:Q898)-1</f>
        <v>0.13954885048555021</v>
      </c>
      <c r="X898">
        <v>3.9489999999999998</v>
      </c>
      <c r="AC898">
        <f t="shared" si="278"/>
        <v>6198.151567030347</v>
      </c>
      <c r="AD898">
        <f t="shared" si="279"/>
        <v>6085.3264392027049</v>
      </c>
      <c r="AE898" s="5">
        <f t="shared" si="266"/>
        <v>0</v>
      </c>
      <c r="AF898" s="6">
        <f>+AD898+SUM($D$18:$E$18)-SUM($AB$27:AB898)</f>
        <v>13206.854018150072</v>
      </c>
      <c r="AG898" s="10">
        <f t="shared" si="267"/>
        <v>3.5016333613602235E-4</v>
      </c>
      <c r="AH898" s="10">
        <f>+AD898/SUM(AB$27:AB898)-1</f>
        <v>0.2788403295729418</v>
      </c>
      <c r="AI898" s="6">
        <f t="shared" si="268"/>
        <v>0</v>
      </c>
      <c r="AL898" s="6">
        <f t="shared" si="269"/>
        <v>0</v>
      </c>
      <c r="AM898" s="6">
        <f t="shared" si="270"/>
        <v>12434.510245746796</v>
      </c>
      <c r="AN898" s="6">
        <f t="shared" si="271"/>
        <v>12146.423510788329</v>
      </c>
      <c r="AO898" s="5">
        <f t="shared" si="272"/>
        <v>0</v>
      </c>
      <c r="AP898" s="6">
        <f>+AN898+SUM($D$16:$E$18)-SUM($AL$27:AL898)</f>
        <v>27972.169352893587</v>
      </c>
      <c r="AQ898" s="10">
        <f t="shared" si="280"/>
        <v>-3.3828297525850815E-5</v>
      </c>
      <c r="AR898" s="10">
        <f>+AN898/SUM(AL$27:AL898)-1</f>
        <v>0.14867898287840986</v>
      </c>
    </row>
    <row r="899" spans="1:44" x14ac:dyDescent="0.25">
      <c r="A899" s="1">
        <v>41492</v>
      </c>
      <c r="B899">
        <v>7.4539999999999997</v>
      </c>
      <c r="G899">
        <f t="shared" si="273"/>
        <v>3071.4359601492324</v>
      </c>
      <c r="H899">
        <f t="shared" si="274"/>
        <v>3017.9667398652514</v>
      </c>
      <c r="I899" s="5">
        <f t="shared" si="263"/>
        <v>0</v>
      </c>
      <c r="J899" s="6">
        <f>+H899+SUM($D$16:$E$16)-SUM($F$27:F899)</f>
        <v>7765.6517924968275</v>
      </c>
      <c r="K899" s="10">
        <f t="shared" si="275"/>
        <v>-3.9467833036779254E-3</v>
      </c>
      <c r="L899" s="10">
        <f>+H899/SUM(F$27:F899)-1</f>
        <v>-4.865475530139618E-2</v>
      </c>
      <c r="M899">
        <v>6.8540000000000001</v>
      </c>
      <c r="R899">
        <f t="shared" si="276"/>
        <v>3122.2184552177123</v>
      </c>
      <c r="S899">
        <f t="shared" si="277"/>
        <v>3001.411876096673</v>
      </c>
      <c r="T899" s="5">
        <f t="shared" si="264"/>
        <v>0</v>
      </c>
      <c r="U899" s="6">
        <f>+S899+SUM($D$17:$E$17)-SUM($Q$27:Q899)</f>
        <v>6957.9450866229881</v>
      </c>
      <c r="V899" s="10">
        <f t="shared" si="265"/>
        <v>-1.5709332220696925E-3</v>
      </c>
      <c r="W899" s="10">
        <f>+S899/SUM(Q$27:Q899)-1</f>
        <v>0.13540744602819621</v>
      </c>
      <c r="X899">
        <v>3.9359999999999999</v>
      </c>
      <c r="AC899">
        <f t="shared" si="278"/>
        <v>6177.7474215830453</v>
      </c>
      <c r="AD899">
        <f t="shared" si="279"/>
        <v>6065.2937109905915</v>
      </c>
      <c r="AE899" s="5">
        <f t="shared" si="266"/>
        <v>0</v>
      </c>
      <c r="AF899" s="6">
        <f>+AD899+SUM($D$18:$E$18)-SUM($AB$27:AB899)</f>
        <v>13186.821289937958</v>
      </c>
      <c r="AG899" s="10">
        <f t="shared" si="267"/>
        <v>-1.5168433136750759E-3</v>
      </c>
      <c r="AH899" s="10">
        <f>+AD899/SUM(AB$27:AB899)-1</f>
        <v>0.27463042218260303</v>
      </c>
      <c r="AI899" s="6">
        <f t="shared" si="268"/>
        <v>0</v>
      </c>
      <c r="AL899" s="6">
        <f t="shared" si="269"/>
        <v>0</v>
      </c>
      <c r="AM899" s="6">
        <f t="shared" si="270"/>
        <v>12371.40183694999</v>
      </c>
      <c r="AN899" s="6">
        <f t="shared" si="271"/>
        <v>12084.672326952517</v>
      </c>
      <c r="AO899" s="5">
        <f t="shared" si="272"/>
        <v>0</v>
      </c>
      <c r="AP899" s="6">
        <f>+AN899+SUM($D$16:$E$18)-SUM($AL$27:AL899)</f>
        <v>27910.418169057775</v>
      </c>
      <c r="AQ899" s="10">
        <f t="shared" si="280"/>
        <v>-2.2075936641440252E-3</v>
      </c>
      <c r="AR899" s="10">
        <f>+AN899/SUM(AL$27:AL899)-1</f>
        <v>0.14283921556113688</v>
      </c>
    </row>
    <row r="900" spans="1:44" x14ac:dyDescent="0.25">
      <c r="A900" s="1">
        <v>41493</v>
      </c>
      <c r="B900">
        <v>7.391</v>
      </c>
      <c r="G900">
        <f t="shared" si="273"/>
        <v>3045.4766811729246</v>
      </c>
      <c r="H900">
        <f t="shared" si="274"/>
        <v>2992.4593740735277</v>
      </c>
      <c r="I900" s="5">
        <f t="shared" si="263"/>
        <v>0</v>
      </c>
      <c r="J900" s="6">
        <f>+H900+SUM($D$16:$E$16)-SUM($F$27:F900)</f>
        <v>7740.1444267051038</v>
      </c>
      <c r="K900" s="10">
        <f t="shared" si="275"/>
        <v>-3.2846393932276507E-3</v>
      </c>
      <c r="L900" s="10">
        <f>+H900/SUM(F$27:F900)-1</f>
        <v>-5.6695371133970829E-2</v>
      </c>
      <c r="M900">
        <v>6.8259999999999996</v>
      </c>
      <c r="R900">
        <f t="shared" si="276"/>
        <v>3109.4635505275901</v>
      </c>
      <c r="S900">
        <f t="shared" si="277"/>
        <v>2989.1504911345037</v>
      </c>
      <c r="T900" s="5">
        <f t="shared" si="264"/>
        <v>0</v>
      </c>
      <c r="U900" s="6">
        <f>+S900+SUM($D$17:$E$17)-SUM($Q$27:Q900)</f>
        <v>6945.6837016608179</v>
      </c>
      <c r="V900" s="10">
        <f t="shared" si="265"/>
        <v>-1.7622135284947049E-3</v>
      </c>
      <c r="W900" s="10">
        <f>+S900/SUM(Q$27:Q900)-1</f>
        <v>0.13076907303595942</v>
      </c>
      <c r="X900">
        <v>3.923</v>
      </c>
      <c r="AC900">
        <f t="shared" si="278"/>
        <v>6157.3432761357435</v>
      </c>
      <c r="AD900">
        <f t="shared" si="279"/>
        <v>6045.2609827784781</v>
      </c>
      <c r="AE900" s="5">
        <f t="shared" si="266"/>
        <v>0</v>
      </c>
      <c r="AF900" s="6">
        <f>+AD900+SUM($D$18:$E$18)-SUM($AB$27:AB900)</f>
        <v>13166.788561725843</v>
      </c>
      <c r="AG900" s="10">
        <f t="shared" si="267"/>
        <v>-1.5191476225889788E-3</v>
      </c>
      <c r="AH900" s="10">
        <f>+AD900/SUM(AB$27:AB900)-1</f>
        <v>0.27042051479226403</v>
      </c>
      <c r="AI900" s="6">
        <f t="shared" si="268"/>
        <v>0</v>
      </c>
      <c r="AL900" s="6">
        <f t="shared" si="269"/>
        <v>0</v>
      </c>
      <c r="AM900" s="6">
        <f t="shared" si="270"/>
        <v>12312.283507836259</v>
      </c>
      <c r="AN900" s="6">
        <f t="shared" si="271"/>
        <v>12026.870847986509</v>
      </c>
      <c r="AO900" s="5">
        <f t="shared" si="272"/>
        <v>0</v>
      </c>
      <c r="AP900" s="6">
        <f>+AN900+SUM($D$16:$E$18)-SUM($AL$27:AL900)</f>
        <v>27852.616690091767</v>
      </c>
      <c r="AQ900" s="10">
        <f t="shared" si="280"/>
        <v>-2.0709642763464542E-3</v>
      </c>
      <c r="AR900" s="10">
        <f>+AN900/SUM(AL$27:AL900)-1</f>
        <v>0.13737296913818198</v>
      </c>
    </row>
    <row r="901" spans="1:44" x14ac:dyDescent="0.25">
      <c r="A901" s="1">
        <v>41494</v>
      </c>
      <c r="B901">
        <v>7.4109999999999996</v>
      </c>
      <c r="C901">
        <f>+$C$16</f>
        <v>60</v>
      </c>
      <c r="D901" s="7">
        <f>+$H$16</f>
        <v>0.66694736842105262</v>
      </c>
      <c r="E901" s="7">
        <f>+$J$16</f>
        <v>0.46199999999999997</v>
      </c>
      <c r="F901" s="6">
        <f>+C901-D901-E901</f>
        <v>58.871052631578941</v>
      </c>
      <c r="G901">
        <f t="shared" si="273"/>
        <v>3112.588774749363</v>
      </c>
      <c r="H901">
        <f t="shared" si="274"/>
        <v>3059.4280031469234</v>
      </c>
      <c r="I901" s="5">
        <f t="shared" si="263"/>
        <v>215940</v>
      </c>
      <c r="J901" s="6">
        <f>+H901+SUM($D$16:$E$16)-SUM($F$27:F901)</f>
        <v>7748.2420031469219</v>
      </c>
      <c r="K901" s="10">
        <f t="shared" si="275"/>
        <v>1.0461789852240777E-3</v>
      </c>
      <c r="L901" s="10">
        <f>+H901/SUM(F$27:F901)-1</f>
        <v>-5.3156332335272172E-2</v>
      </c>
      <c r="M901">
        <v>6.859</v>
      </c>
      <c r="N901">
        <f>+$C$17</f>
        <v>50</v>
      </c>
      <c r="O901" s="7">
        <f>+$H$17</f>
        <v>0.5557894736842105</v>
      </c>
      <c r="P901" s="7">
        <f>+$J$17</f>
        <v>0.38500000000000001</v>
      </c>
      <c r="Q901" s="6">
        <f>+N901-O901-P901</f>
        <v>49.059210526315795</v>
      </c>
      <c r="R901">
        <f t="shared" si="276"/>
        <v>3174.4961167695196</v>
      </c>
      <c r="S901">
        <f t="shared" si="277"/>
        <v>3052.6606196519474</v>
      </c>
      <c r="T901" s="5">
        <f t="shared" si="264"/>
        <v>179950</v>
      </c>
      <c r="U901" s="6">
        <f>+S901+SUM($D$17:$E$17)-SUM($Q$27:Q901)</f>
        <v>6960.1346196519462</v>
      </c>
      <c r="V901" s="10">
        <f t="shared" si="265"/>
        <v>2.0805609083052179E-3</v>
      </c>
      <c r="W901" s="10">
        <f>+S901/SUM(Q$27:Q901)-1</f>
        <v>0.13375344180592696</v>
      </c>
      <c r="X901">
        <v>3.915</v>
      </c>
      <c r="Y901">
        <f>+$C$18</f>
        <v>90</v>
      </c>
      <c r="Z901" s="7">
        <f>+$H$18</f>
        <v>1.0004210526315789</v>
      </c>
      <c r="AA901" s="7">
        <f>+$J$18</f>
        <v>0.69300000000000006</v>
      </c>
      <c r="AB901" s="6">
        <f>+Y901-Z901-AA901</f>
        <v>88.306578947368422</v>
      </c>
      <c r="AC901">
        <f t="shared" si="278"/>
        <v>6233.0934578847728</v>
      </c>
      <c r="AD901">
        <f t="shared" si="279"/>
        <v>6121.239728979931</v>
      </c>
      <c r="AE901" s="5">
        <f t="shared" si="266"/>
        <v>323910</v>
      </c>
      <c r="AF901" s="6">
        <f>+AD901+SUM($D$18:$E$18)-SUM($AB$27:AB901)</f>
        <v>13154.460728979928</v>
      </c>
      <c r="AG901" s="10">
        <f t="shared" si="267"/>
        <v>-9.3628242666177197E-4</v>
      </c>
      <c r="AH901" s="10">
        <f>+AD901/SUM(AB$27:AB901)-1</f>
        <v>0.26295003939315742</v>
      </c>
      <c r="AI901" s="6">
        <f t="shared" si="268"/>
        <v>200</v>
      </c>
      <c r="AL901" s="6">
        <f t="shared" si="269"/>
        <v>196.23684210526315</v>
      </c>
      <c r="AM901" s="6">
        <f t="shared" si="270"/>
        <v>12520.178349403655</v>
      </c>
      <c r="AN901" s="6">
        <f t="shared" si="271"/>
        <v>12233.3283517788</v>
      </c>
      <c r="AO901" s="5">
        <f t="shared" si="272"/>
        <v>719800</v>
      </c>
      <c r="AP901" s="6">
        <f>+AN901+SUM($D$16:$E$18)-SUM($AL$27:AL901)</f>
        <v>27862.837351778795</v>
      </c>
      <c r="AQ901" s="10">
        <f t="shared" si="280"/>
        <v>3.6695516980511655E-4</v>
      </c>
      <c r="AR901" s="10">
        <f>+AN901/SUM(AL$27:AL901)-1</f>
        <v>0.13581900321710449</v>
      </c>
    </row>
    <row r="902" spans="1:44" x14ac:dyDescent="0.25">
      <c r="A902" s="1">
        <v>41495</v>
      </c>
      <c r="B902">
        <v>7.4610000000000003</v>
      </c>
      <c r="G902">
        <f t="shared" si="273"/>
        <v>3133.5885640810961</v>
      </c>
      <c r="H902">
        <f t="shared" si="274"/>
        <v>3080.0691312210497</v>
      </c>
      <c r="I902" s="5">
        <f t="shared" si="263"/>
        <v>0</v>
      </c>
      <c r="J902" s="6">
        <f>+H902+SUM($D$16:$E$16)-SUM($F$27:F902)</f>
        <v>7768.8831312210468</v>
      </c>
      <c r="K902" s="10">
        <f t="shared" si="275"/>
        <v>2.6639756561219752E-3</v>
      </c>
      <c r="L902" s="10">
        <f>+H902/SUM(F$27:F902)-1</f>
        <v>-4.6768235805352165E-2</v>
      </c>
      <c r="M902">
        <v>6.8920000000000003</v>
      </c>
      <c r="R902">
        <f t="shared" si="276"/>
        <v>3189.7692428598234</v>
      </c>
      <c r="S902">
        <f t="shared" si="277"/>
        <v>3067.3475711679871</v>
      </c>
      <c r="T902" s="5">
        <f t="shared" si="264"/>
        <v>0</v>
      </c>
      <c r="U902" s="6">
        <f>+S902+SUM($D$17:$E$17)-SUM($Q$27:Q902)</f>
        <v>6974.8215711679859</v>
      </c>
      <c r="V902" s="10">
        <f t="shared" si="265"/>
        <v>2.1101533689551477E-3</v>
      </c>
      <c r="W902" s="10">
        <f>+S902/SUM(Q$27:Q902)-1</f>
        <v>0.13920815292702282</v>
      </c>
      <c r="X902">
        <v>3.9159999999999999</v>
      </c>
      <c r="AC902">
        <f t="shared" si="278"/>
        <v>6234.6855634934273</v>
      </c>
      <c r="AD902">
        <f t="shared" si="279"/>
        <v>6122.8032640320325</v>
      </c>
      <c r="AE902" s="5">
        <f t="shared" si="266"/>
        <v>0</v>
      </c>
      <c r="AF902" s="6">
        <f>+AD902+SUM($D$18:$E$18)-SUM($AB$27:AB902)</f>
        <v>13156.024264032028</v>
      </c>
      <c r="AG902" s="10">
        <f t="shared" si="267"/>
        <v>1.1885968450653372E-4</v>
      </c>
      <c r="AH902" s="10">
        <f>+AD902/SUM(AB$27:AB902)-1</f>
        <v>0.26327263199581208</v>
      </c>
      <c r="AI902" s="6">
        <f t="shared" si="268"/>
        <v>0</v>
      </c>
      <c r="AL902" s="6">
        <f t="shared" si="269"/>
        <v>0</v>
      </c>
      <c r="AM902" s="6">
        <f t="shared" si="270"/>
        <v>12558.043370434347</v>
      </c>
      <c r="AN902" s="6">
        <f t="shared" si="271"/>
        <v>12270.219966421069</v>
      </c>
      <c r="AO902" s="5">
        <f t="shared" si="272"/>
        <v>0</v>
      </c>
      <c r="AP902" s="6">
        <f>+AN902+SUM($D$16:$E$18)-SUM($AL$27:AL902)</f>
        <v>27899.728966421066</v>
      </c>
      <c r="AQ902" s="10">
        <f t="shared" si="280"/>
        <v>1.3240437137287397E-3</v>
      </c>
      <c r="AR902" s="10">
        <f>+AN902/SUM(AL$27:AL902)-1</f>
        <v>0.13924425232062898</v>
      </c>
    </row>
    <row r="903" spans="1:44" x14ac:dyDescent="0.25">
      <c r="A903" s="1">
        <v>41498</v>
      </c>
      <c r="B903">
        <v>7.54</v>
      </c>
      <c r="G903">
        <f t="shared" si="273"/>
        <v>3166.7682312252332</v>
      </c>
      <c r="H903">
        <f t="shared" si="274"/>
        <v>3112.6821135781684</v>
      </c>
      <c r="I903" s="5">
        <f t="shared" si="263"/>
        <v>0</v>
      </c>
      <c r="J903" s="6">
        <f>+H903+SUM($D$16:$E$16)-SUM($F$27:F903)</f>
        <v>7801.4961135781659</v>
      </c>
      <c r="K903" s="10">
        <f t="shared" si="275"/>
        <v>4.1978984374286821E-3</v>
      </c>
      <c r="L903" s="10">
        <f>+H903/SUM(F$27:F903)-1</f>
        <v>-3.667504328807869E-2</v>
      </c>
      <c r="M903">
        <v>6.8970000000000002</v>
      </c>
      <c r="R903">
        <f t="shared" si="276"/>
        <v>3192.0833528735056</v>
      </c>
      <c r="S903">
        <f t="shared" si="277"/>
        <v>3069.5728668522352</v>
      </c>
      <c r="T903" s="5">
        <f t="shared" si="264"/>
        <v>0</v>
      </c>
      <c r="U903" s="6">
        <f>+S903+SUM($D$17:$E$17)-SUM($Q$27:Q903)</f>
        <v>6977.0468668522335</v>
      </c>
      <c r="V903" s="10">
        <f t="shared" si="265"/>
        <v>3.1904696938012123E-4</v>
      </c>
      <c r="W903" s="10">
        <f>+S903/SUM(Q$27:Q903)-1</f>
        <v>0.14003462430900693</v>
      </c>
      <c r="X903">
        <v>3.9159999999999999</v>
      </c>
      <c r="AC903">
        <f t="shared" si="278"/>
        <v>6234.6855634934273</v>
      </c>
      <c r="AD903">
        <f t="shared" si="279"/>
        <v>6122.8032640320325</v>
      </c>
      <c r="AE903" s="5">
        <f t="shared" si="266"/>
        <v>0</v>
      </c>
      <c r="AF903" s="6">
        <f>+AD903+SUM($D$18:$E$18)-SUM($AB$27:AB903)</f>
        <v>13156.024264032028</v>
      </c>
      <c r="AG903" s="10">
        <f t="shared" si="267"/>
        <v>0</v>
      </c>
      <c r="AH903" s="10">
        <f>+AD903/SUM(AB$27:AB903)-1</f>
        <v>0.26327263199581208</v>
      </c>
      <c r="AI903" s="6">
        <f t="shared" si="268"/>
        <v>0</v>
      </c>
      <c r="AL903" s="6">
        <f t="shared" si="269"/>
        <v>0</v>
      </c>
      <c r="AM903" s="6">
        <f t="shared" si="270"/>
        <v>12593.537147592166</v>
      </c>
      <c r="AN903" s="6">
        <f t="shared" si="271"/>
        <v>12305.058244462436</v>
      </c>
      <c r="AO903" s="5">
        <f t="shared" si="272"/>
        <v>0</v>
      </c>
      <c r="AP903" s="6">
        <f>+AN903+SUM($D$16:$E$18)-SUM($AL$27:AL903)</f>
        <v>27934.567244462432</v>
      </c>
      <c r="AQ903" s="10">
        <f t="shared" si="280"/>
        <v>1.2486959311790446E-3</v>
      </c>
      <c r="AR903" s="10">
        <f>+AN903/SUM(AL$27:AL903)-1</f>
        <v>0.14247885676358019</v>
      </c>
    </row>
    <row r="904" spans="1:44" x14ac:dyDescent="0.25">
      <c r="A904" s="1">
        <v>41499</v>
      </c>
      <c r="B904">
        <v>7.6210000000000004</v>
      </c>
      <c r="G904">
        <f t="shared" si="273"/>
        <v>3200.7878899426396</v>
      </c>
      <c r="H904">
        <f t="shared" si="274"/>
        <v>3146.120741058252</v>
      </c>
      <c r="I904" s="5">
        <f t="shared" si="263"/>
        <v>0</v>
      </c>
      <c r="J904" s="6">
        <f>+H904+SUM($D$16:$E$16)-SUM($F$27:F904)</f>
        <v>7834.9347410582495</v>
      </c>
      <c r="K904" s="10">
        <f t="shared" si="275"/>
        <v>4.2861813930645809E-3</v>
      </c>
      <c r="L904" s="10">
        <f>+H904/SUM(F$27:F904)-1</f>
        <v>-2.6326326909608566E-2</v>
      </c>
      <c r="M904">
        <v>6.9279999999999999</v>
      </c>
      <c r="R904">
        <f t="shared" si="276"/>
        <v>3206.4308349583362</v>
      </c>
      <c r="S904">
        <f t="shared" si="277"/>
        <v>3083.3697000945749</v>
      </c>
      <c r="T904" s="5">
        <f t="shared" si="264"/>
        <v>0</v>
      </c>
      <c r="U904" s="6">
        <f>+S904+SUM($D$17:$E$17)-SUM($Q$27:Q904)</f>
        <v>6990.8437000945742</v>
      </c>
      <c r="V904" s="10">
        <f t="shared" si="265"/>
        <v>1.9774603074387276E-3</v>
      </c>
      <c r="W904" s="10">
        <f>+S904/SUM(Q$27:Q904)-1</f>
        <v>0.14515874687730879</v>
      </c>
      <c r="X904">
        <v>3.9350000000000001</v>
      </c>
      <c r="AC904">
        <f t="shared" si="278"/>
        <v>6264.9355700578753</v>
      </c>
      <c r="AD904">
        <f t="shared" si="279"/>
        <v>6152.5104300219746</v>
      </c>
      <c r="AE904" s="5">
        <f t="shared" si="266"/>
        <v>0</v>
      </c>
      <c r="AF904" s="6">
        <f>+AD904+SUM($D$18:$E$18)-SUM($AB$27:AB904)</f>
        <v>13185.731430021973</v>
      </c>
      <c r="AG904" s="10">
        <f t="shared" si="267"/>
        <v>2.2580656126609533E-3</v>
      </c>
      <c r="AH904" s="10">
        <f>+AD904/SUM(AB$27:AB904)-1</f>
        <v>0.26940189144625148</v>
      </c>
      <c r="AI904" s="6">
        <f t="shared" si="268"/>
        <v>0</v>
      </c>
      <c r="AL904" s="6">
        <f t="shared" si="269"/>
        <v>0</v>
      </c>
      <c r="AM904" s="6">
        <f t="shared" si="270"/>
        <v>12672.154294958851</v>
      </c>
      <c r="AN904" s="6">
        <f t="shared" si="271"/>
        <v>12382.000871174801</v>
      </c>
      <c r="AO904" s="5">
        <f t="shared" si="272"/>
        <v>0</v>
      </c>
      <c r="AP904" s="6">
        <f>+AN904+SUM($D$16:$E$18)-SUM($AL$27:AL904)</f>
        <v>28011.509871174796</v>
      </c>
      <c r="AQ904" s="10">
        <f t="shared" si="280"/>
        <v>2.7543876387638999E-3</v>
      </c>
      <c r="AR904" s="10">
        <f>+AN904/SUM(AL$27:AL904)-1</f>
        <v>0.14962269326206168</v>
      </c>
    </row>
    <row r="905" spans="1:44" x14ac:dyDescent="0.25">
      <c r="A905" s="1">
        <v>41500</v>
      </c>
      <c r="B905">
        <v>7.6180000000000003</v>
      </c>
      <c r="G905">
        <f t="shared" si="273"/>
        <v>3199.5279025827354</v>
      </c>
      <c r="H905">
        <f t="shared" si="274"/>
        <v>3144.8822733738043</v>
      </c>
      <c r="I905" s="5">
        <f t="shared" si="263"/>
        <v>0</v>
      </c>
      <c r="J905" s="6">
        <f>+H905+SUM($D$16:$E$16)-SUM($F$27:F905)</f>
        <v>7833.6962733738028</v>
      </c>
      <c r="K905" s="10">
        <f t="shared" si="275"/>
        <v>-1.5806994255573859E-4</v>
      </c>
      <c r="L905" s="10">
        <f>+H905/SUM(F$27:F905)-1</f>
        <v>-2.6709612701403818E-2</v>
      </c>
      <c r="M905">
        <v>6.9459999999999997</v>
      </c>
      <c r="R905">
        <f t="shared" si="276"/>
        <v>3214.7616310075932</v>
      </c>
      <c r="S905">
        <f t="shared" si="277"/>
        <v>3091.3807645578695</v>
      </c>
      <c r="T905" s="5">
        <f t="shared" si="264"/>
        <v>0</v>
      </c>
      <c r="U905" s="6">
        <f>+S905+SUM($D$17:$E$17)-SUM($Q$27:Q905)</f>
        <v>6998.8547645578674</v>
      </c>
      <c r="V905" s="10">
        <f t="shared" si="265"/>
        <v>1.1459367147894639E-3</v>
      </c>
      <c r="W905" s="10">
        <f>+S905/SUM(Q$27:Q905)-1</f>
        <v>0.1481340438524521</v>
      </c>
      <c r="X905">
        <v>3.919</v>
      </c>
      <c r="AC905">
        <f t="shared" si="278"/>
        <v>6239.4618803193935</v>
      </c>
      <c r="AD905">
        <f t="shared" si="279"/>
        <v>6127.4938691883399</v>
      </c>
      <c r="AE905" s="5">
        <f t="shared" si="266"/>
        <v>0</v>
      </c>
      <c r="AF905" s="6">
        <f>+AD905+SUM($D$18:$E$18)-SUM($AB$27:AB905)</f>
        <v>13160.714869188338</v>
      </c>
      <c r="AG905" s="10">
        <f t="shared" si="267"/>
        <v>-1.897244833659828E-3</v>
      </c>
      <c r="AH905" s="10">
        <f>+AD905/SUM(AB$27:AB905)-1</f>
        <v>0.26424040980377628</v>
      </c>
      <c r="AI905" s="6">
        <f t="shared" si="268"/>
        <v>0</v>
      </c>
      <c r="AL905" s="6">
        <f t="shared" si="269"/>
        <v>0</v>
      </c>
      <c r="AM905" s="6">
        <f t="shared" si="270"/>
        <v>12653.751413909722</v>
      </c>
      <c r="AN905" s="6">
        <f t="shared" si="271"/>
        <v>12363.756907120014</v>
      </c>
      <c r="AO905" s="5">
        <f t="shared" si="272"/>
        <v>0</v>
      </c>
      <c r="AP905" s="6">
        <f>+AN905+SUM($D$16:$E$18)-SUM($AL$27:AL905)</f>
        <v>27993.265907120007</v>
      </c>
      <c r="AQ905" s="10">
        <f t="shared" si="280"/>
        <v>-6.5130241599586913E-4</v>
      </c>
      <c r="AR905" s="10">
        <f>+AN905/SUM(AL$27:AL905)-1</f>
        <v>0.14792880910628936</v>
      </c>
    </row>
    <row r="906" spans="1:44" x14ac:dyDescent="0.25">
      <c r="A906" s="1">
        <v>41502</v>
      </c>
      <c r="B906">
        <v>7.5220000000000002</v>
      </c>
      <c r="G906">
        <f t="shared" si="273"/>
        <v>3159.2083070658095</v>
      </c>
      <c r="H906">
        <f t="shared" si="274"/>
        <v>3105.251307471483</v>
      </c>
      <c r="I906" s="5">
        <f t="shared" si="263"/>
        <v>0</v>
      </c>
      <c r="J906" s="6">
        <f>+H906+SUM($D$16:$E$16)-SUM($F$27:F906)</f>
        <v>7794.0653074714801</v>
      </c>
      <c r="K906" s="10">
        <f t="shared" si="275"/>
        <v>-5.0590378436071726E-3</v>
      </c>
      <c r="L906" s="10">
        <f>+H906/SUM(F$27:F906)-1</f>
        <v>-3.8974758038849977E-2</v>
      </c>
      <c r="M906">
        <v>6.8970000000000002</v>
      </c>
      <c r="R906">
        <f t="shared" si="276"/>
        <v>3192.0833528735061</v>
      </c>
      <c r="S906">
        <f t="shared" si="277"/>
        <v>3069.5728668522356</v>
      </c>
      <c r="T906" s="5">
        <f t="shared" si="264"/>
        <v>0</v>
      </c>
      <c r="U906" s="6">
        <f>+S906+SUM($D$17:$E$17)-SUM($Q$27:Q906)</f>
        <v>6977.0468668522335</v>
      </c>
      <c r="V906" s="10">
        <f t="shared" si="265"/>
        <v>-3.1159237388478367E-3</v>
      </c>
      <c r="W906" s="10">
        <f>+S906/SUM(Q$27:Q906)-1</f>
        <v>0.14003462430900715</v>
      </c>
      <c r="X906">
        <v>3.8460000000000001</v>
      </c>
      <c r="AC906">
        <f t="shared" si="278"/>
        <v>6123.23817088757</v>
      </c>
      <c r="AD906">
        <f t="shared" si="279"/>
        <v>6013.3558103848827</v>
      </c>
      <c r="AE906" s="5">
        <f t="shared" si="266"/>
        <v>0</v>
      </c>
      <c r="AF906" s="6">
        <f>+AD906+SUM($D$18:$E$18)-SUM($AB$27:AB906)</f>
        <v>13046.576810384882</v>
      </c>
      <c r="AG906" s="10">
        <f t="shared" si="267"/>
        <v>-8.6726336629838752E-3</v>
      </c>
      <c r="AH906" s="10">
        <f>+AD906/SUM(AB$27:AB906)-1</f>
        <v>0.24069114980998307</v>
      </c>
      <c r="AI906" s="6">
        <f t="shared" si="268"/>
        <v>0</v>
      </c>
      <c r="AL906" s="6">
        <f t="shared" si="269"/>
        <v>0</v>
      </c>
      <c r="AM906" s="6">
        <f t="shared" si="270"/>
        <v>12474.529830826887</v>
      </c>
      <c r="AN906" s="6">
        <f t="shared" si="271"/>
        <v>12188.1799847086</v>
      </c>
      <c r="AO906" s="5">
        <f t="shared" si="272"/>
        <v>0</v>
      </c>
      <c r="AP906" s="6">
        <f>+AN906+SUM($D$16:$E$18)-SUM($AL$27:AL906)</f>
        <v>27817.688984708595</v>
      </c>
      <c r="AQ906" s="10">
        <f t="shared" si="280"/>
        <v>-6.2721128357786649E-3</v>
      </c>
      <c r="AR906" s="10">
        <f>+AN906/SUM(AL$27:AL906)-1</f>
        <v>0.13162714538349229</v>
      </c>
    </row>
    <row r="907" spans="1:44" x14ac:dyDescent="0.25">
      <c r="A907" s="1">
        <v>41505</v>
      </c>
      <c r="B907">
        <v>7.4169999999999998</v>
      </c>
      <c r="G907">
        <f t="shared" si="273"/>
        <v>3115.1087494691715</v>
      </c>
      <c r="H907">
        <f t="shared" si="274"/>
        <v>3061.9049385158187</v>
      </c>
      <c r="I907" s="5">
        <f t="shared" si="263"/>
        <v>0</v>
      </c>
      <c r="J907" s="6">
        <f>+H907+SUM($D$16:$E$16)-SUM($F$27:F907)</f>
        <v>7750.7189385158154</v>
      </c>
      <c r="K907" s="10">
        <f t="shared" si="275"/>
        <v>-5.5614582692953274E-3</v>
      </c>
      <c r="L907" s="10">
        <f>+H907/SUM(F$27:F907)-1</f>
        <v>-5.238976075168178E-2</v>
      </c>
      <c r="M907">
        <v>6.8620000000000001</v>
      </c>
      <c r="R907">
        <f t="shared" si="276"/>
        <v>3175.8845827777295</v>
      </c>
      <c r="S907">
        <f t="shared" si="277"/>
        <v>3053.9957970624969</v>
      </c>
      <c r="T907" s="5">
        <f t="shared" si="264"/>
        <v>0</v>
      </c>
      <c r="U907" s="6">
        <f>+S907+SUM($D$17:$E$17)-SUM($Q$27:Q907)</f>
        <v>6961.4697970624948</v>
      </c>
      <c r="V907" s="10">
        <f t="shared" si="265"/>
        <v>-2.232616476140481E-3</v>
      </c>
      <c r="W907" s="10">
        <f>+S907/SUM(Q$27:Q907)-1</f>
        <v>0.13424932463511774</v>
      </c>
      <c r="X907">
        <v>3.8359999999999999</v>
      </c>
      <c r="AC907">
        <f t="shared" si="278"/>
        <v>6107.3171148010188</v>
      </c>
      <c r="AD907">
        <f t="shared" si="279"/>
        <v>5997.7204598638609</v>
      </c>
      <c r="AE907" s="5">
        <f t="shared" si="266"/>
        <v>0</v>
      </c>
      <c r="AF907" s="6">
        <f>+AD907+SUM($D$18:$E$18)-SUM($AB$27:AB907)</f>
        <v>13030.941459863858</v>
      </c>
      <c r="AG907" s="10">
        <f t="shared" si="267"/>
        <v>-1.1984255140842226E-3</v>
      </c>
      <c r="AH907" s="10">
        <f>+AD907/SUM(AB$27:AB907)-1</f>
        <v>0.23746522378343604</v>
      </c>
      <c r="AI907" s="6">
        <f t="shared" si="268"/>
        <v>0</v>
      </c>
      <c r="AL907" s="6">
        <f t="shared" si="269"/>
        <v>0</v>
      </c>
      <c r="AM907" s="6">
        <f t="shared" si="270"/>
        <v>12398.310447047919</v>
      </c>
      <c r="AN907" s="6">
        <f t="shared" si="271"/>
        <v>12113.621195442178</v>
      </c>
      <c r="AO907" s="5">
        <f t="shared" si="272"/>
        <v>0</v>
      </c>
      <c r="AP907" s="6">
        <f>+AN907+SUM($D$16:$E$18)-SUM($AL$27:AL907)</f>
        <v>27743.130195442169</v>
      </c>
      <c r="AQ907" s="10">
        <f t="shared" si="280"/>
        <v>-2.6802653990204428E-3</v>
      </c>
      <c r="AR907" s="10">
        <f>+AN907/SUM(AL$27:AL907)-1</f>
        <v>0.12470463931887332</v>
      </c>
    </row>
    <row r="908" spans="1:44" x14ac:dyDescent="0.25">
      <c r="A908" s="1">
        <v>41506</v>
      </c>
      <c r="B908">
        <v>7.2910000000000004</v>
      </c>
      <c r="G908">
        <f t="shared" si="273"/>
        <v>3062.1892803532064</v>
      </c>
      <c r="H908">
        <f t="shared" si="274"/>
        <v>3009.8892957690218</v>
      </c>
      <c r="I908" s="5">
        <f t="shared" si="263"/>
        <v>0</v>
      </c>
      <c r="J908" s="6">
        <f>+H908+SUM($D$16:$E$16)-SUM($F$27:F908)</f>
        <v>7698.7032957690199</v>
      </c>
      <c r="K908" s="10">
        <f t="shared" si="275"/>
        <v>-6.7110732771269443E-3</v>
      </c>
      <c r="L908" s="10">
        <f>+H908/SUM(F$27:F908)-1</f>
        <v>-6.8487764007079899E-2</v>
      </c>
      <c r="M908">
        <v>6.8150000000000004</v>
      </c>
      <c r="R908">
        <f t="shared" si="276"/>
        <v>3154.1319486491152</v>
      </c>
      <c r="S908">
        <f t="shared" si="277"/>
        <v>3033.078017630562</v>
      </c>
      <c r="T908" s="5">
        <f t="shared" si="264"/>
        <v>0</v>
      </c>
      <c r="U908" s="6">
        <f>+S908+SUM($D$17:$E$17)-SUM($Q$27:Q908)</f>
        <v>6940.5520176305599</v>
      </c>
      <c r="V908" s="10">
        <f t="shared" si="265"/>
        <v>-3.0047935337967902E-3</v>
      </c>
      <c r="W908" s="10">
        <f>+S908/SUM(Q$27:Q908)-1</f>
        <v>0.12648049364446634</v>
      </c>
      <c r="X908">
        <v>3.819</v>
      </c>
      <c r="AC908">
        <f t="shared" si="278"/>
        <v>6080.2513194538815</v>
      </c>
      <c r="AD908">
        <f t="shared" si="279"/>
        <v>5971.1403639781238</v>
      </c>
      <c r="AE908" s="5">
        <f t="shared" si="266"/>
        <v>0</v>
      </c>
      <c r="AF908" s="6">
        <f>+AD908+SUM($D$18:$E$18)-SUM($AB$27:AB908)</f>
        <v>13004.361363978122</v>
      </c>
      <c r="AG908" s="10">
        <f t="shared" si="267"/>
        <v>-2.0397678838175448E-3</v>
      </c>
      <c r="AH908" s="10">
        <f>+AD908/SUM(AB$27:AB908)-1</f>
        <v>0.23198114953830595</v>
      </c>
      <c r="AI908" s="6">
        <f t="shared" si="268"/>
        <v>0</v>
      </c>
      <c r="AL908" s="6">
        <f t="shared" si="269"/>
        <v>0</v>
      </c>
      <c r="AM908" s="6">
        <f t="shared" si="270"/>
        <v>12296.572548456203</v>
      </c>
      <c r="AN908" s="6">
        <f t="shared" si="271"/>
        <v>12014.107677377708</v>
      </c>
      <c r="AO908" s="5">
        <f t="shared" si="272"/>
        <v>0</v>
      </c>
      <c r="AP908" s="6">
        <f>+AN908+SUM($D$16:$E$18)-SUM($AL$27:AL908)</f>
        <v>27643.616677377704</v>
      </c>
      <c r="AQ908" s="10">
        <f t="shared" si="280"/>
        <v>-3.5869607129196401E-3</v>
      </c>
      <c r="AR908" s="10">
        <f>+AN908/SUM(AL$27:AL908)-1</f>
        <v>0.11546517957052305</v>
      </c>
    </row>
    <row r="909" spans="1:44" x14ac:dyDescent="0.25">
      <c r="A909" s="1">
        <v>41507</v>
      </c>
      <c r="B909">
        <v>7.266</v>
      </c>
      <c r="G909">
        <f t="shared" si="273"/>
        <v>3051.6893856873403</v>
      </c>
      <c r="H909">
        <f t="shared" si="274"/>
        <v>2999.5687317319589</v>
      </c>
      <c r="I909" s="5">
        <f t="shared" si="263"/>
        <v>0</v>
      </c>
      <c r="J909" s="6">
        <f>+H909+SUM($D$16:$E$16)-SUM($F$27:F909)</f>
        <v>7688.3827317319565</v>
      </c>
      <c r="K909" s="10">
        <f t="shared" si="275"/>
        <v>-1.3405587461378099E-3</v>
      </c>
      <c r="L909" s="10">
        <f>+H909/SUM(F$27:F909)-1</f>
        <v>-7.1681812272039847E-2</v>
      </c>
      <c r="M909">
        <v>6.7789999999999999</v>
      </c>
      <c r="R909">
        <f t="shared" si="276"/>
        <v>3137.470356550602</v>
      </c>
      <c r="S909">
        <f t="shared" si="277"/>
        <v>3017.0558887039738</v>
      </c>
      <c r="T909" s="5">
        <f t="shared" si="264"/>
        <v>0</v>
      </c>
      <c r="U909" s="6">
        <f>+S909+SUM($D$17:$E$17)-SUM($Q$27:Q909)</f>
        <v>6924.5298887039717</v>
      </c>
      <c r="V909" s="10">
        <f t="shared" si="265"/>
        <v>-2.3084804905846301E-3</v>
      </c>
      <c r="W909" s="10">
        <f>+S909/SUM(Q$27:Q909)-1</f>
        <v>0.12052989969418015</v>
      </c>
      <c r="X909">
        <v>3.8069999999999999</v>
      </c>
      <c r="AC909">
        <f t="shared" si="278"/>
        <v>6061.1460521500203</v>
      </c>
      <c r="AD909">
        <f t="shared" si="279"/>
        <v>5952.377943352898</v>
      </c>
      <c r="AE909" s="5">
        <f t="shared" si="266"/>
        <v>0</v>
      </c>
      <c r="AF909" s="6">
        <f>+AD909+SUM($D$18:$E$18)-SUM($AB$27:AB909)</f>
        <v>12985.598943352896</v>
      </c>
      <c r="AG909" s="10">
        <f t="shared" si="267"/>
        <v>-1.4427790877296065E-3</v>
      </c>
      <c r="AH909" s="10">
        <f>+AD909/SUM(AB$27:AB909)-1</f>
        <v>0.2281100383064496</v>
      </c>
      <c r="AI909" s="6">
        <f t="shared" si="268"/>
        <v>0</v>
      </c>
      <c r="AL909" s="6">
        <f t="shared" si="269"/>
        <v>0</v>
      </c>
      <c r="AM909" s="6">
        <f t="shared" si="270"/>
        <v>12250.305794387961</v>
      </c>
      <c r="AN909" s="6">
        <f t="shared" si="271"/>
        <v>11969.00256378883</v>
      </c>
      <c r="AO909" s="5">
        <f t="shared" si="272"/>
        <v>0</v>
      </c>
      <c r="AP909" s="6">
        <f>+AN909+SUM($D$16:$E$18)-SUM($AL$27:AL909)</f>
        <v>27598.511563788827</v>
      </c>
      <c r="AQ909" s="10">
        <f t="shared" si="280"/>
        <v>-1.6316647027517783E-3</v>
      </c>
      <c r="AR909" s="10">
        <f>+AN909/SUM(AL$27:AL909)-1</f>
        <v>0.11127733766165582</v>
      </c>
    </row>
    <row r="910" spans="1:44" x14ac:dyDescent="0.25">
      <c r="A910" s="1">
        <v>41508</v>
      </c>
      <c r="B910">
        <v>7.2629999999999999</v>
      </c>
      <c r="G910">
        <f t="shared" si="273"/>
        <v>3050.429398327436</v>
      </c>
      <c r="H910">
        <f t="shared" si="274"/>
        <v>2998.3302640475113</v>
      </c>
      <c r="I910" s="5">
        <f t="shared" si="263"/>
        <v>0</v>
      </c>
      <c r="J910" s="6">
        <f>+H910+SUM($D$16:$E$16)-SUM($F$27:F910)</f>
        <v>7687.1442640475098</v>
      </c>
      <c r="K910" s="10">
        <f t="shared" si="275"/>
        <v>-1.6108299074857335E-4</v>
      </c>
      <c r="L910" s="10">
        <f>+H910/SUM(F$27:F910)-1</f>
        <v>-7.2065098063835098E-2</v>
      </c>
      <c r="M910">
        <v>6.8440000000000003</v>
      </c>
      <c r="R910">
        <f t="shared" si="276"/>
        <v>3167.5537867284729</v>
      </c>
      <c r="S910">
        <f t="shared" si="277"/>
        <v>3045.9847325992027</v>
      </c>
      <c r="T910" s="5">
        <f t="shared" si="264"/>
        <v>0</v>
      </c>
      <c r="U910" s="6">
        <f>+S910+SUM($D$17:$E$17)-SUM($Q$27:Q910)</f>
        <v>6953.4587325992015</v>
      </c>
      <c r="V910" s="10">
        <f t="shared" si="265"/>
        <v>4.177733992082544E-3</v>
      </c>
      <c r="W910" s="10">
        <f>+S910/SUM(Q$27:Q910)-1</f>
        <v>0.13127402765997465</v>
      </c>
      <c r="X910">
        <v>3.8210000000000002</v>
      </c>
      <c r="AC910">
        <f t="shared" si="278"/>
        <v>6083.4355306711932</v>
      </c>
      <c r="AD910">
        <f t="shared" si="279"/>
        <v>5974.2674340823287</v>
      </c>
      <c r="AE910" s="5">
        <f t="shared" si="266"/>
        <v>0</v>
      </c>
      <c r="AF910" s="6">
        <f>+AD910+SUM($D$18:$E$18)-SUM($AB$27:AB910)</f>
        <v>13007.488434082326</v>
      </c>
      <c r="AG910" s="10">
        <f t="shared" si="267"/>
        <v>1.6856743246822514E-3</v>
      </c>
      <c r="AH910" s="10">
        <f>+AD910/SUM(AB$27:AB910)-1</f>
        <v>0.23262633474361549</v>
      </c>
      <c r="AI910" s="6">
        <f t="shared" si="268"/>
        <v>0</v>
      </c>
      <c r="AL910" s="6">
        <f t="shared" si="269"/>
        <v>0</v>
      </c>
      <c r="AM910" s="6">
        <f t="shared" si="270"/>
        <v>12301.418715727103</v>
      </c>
      <c r="AN910" s="6">
        <f t="shared" si="271"/>
        <v>12018.582430729042</v>
      </c>
      <c r="AO910" s="5">
        <f t="shared" si="272"/>
        <v>0</v>
      </c>
      <c r="AP910" s="6">
        <f>+AN910+SUM($D$16:$E$18)-SUM($AL$27:AL910)</f>
        <v>27648.09143072904</v>
      </c>
      <c r="AQ910" s="10">
        <f t="shared" si="280"/>
        <v>1.7964688720846222E-3</v>
      </c>
      <c r="AR910" s="10">
        <f>+AN910/SUM(AL$27:AL910)-1</f>
        <v>0.11588064376350493</v>
      </c>
    </row>
    <row r="911" spans="1:44" x14ac:dyDescent="0.25">
      <c r="A911" s="1">
        <v>41509</v>
      </c>
      <c r="B911">
        <v>7.3070000000000004</v>
      </c>
      <c r="G911">
        <f t="shared" si="273"/>
        <v>3068.9092129393607</v>
      </c>
      <c r="H911">
        <f t="shared" si="274"/>
        <v>3016.4944567527418</v>
      </c>
      <c r="I911" s="5">
        <f t="shared" si="263"/>
        <v>0</v>
      </c>
      <c r="J911" s="6">
        <f>+H911+SUM($D$16:$E$16)-SUM($F$27:F911)</f>
        <v>7705.3084567527394</v>
      </c>
      <c r="K911" s="10">
        <f t="shared" si="275"/>
        <v>2.362931158997883E-3</v>
      </c>
      <c r="L911" s="10">
        <f>+H911/SUM(F$27:F911)-1</f>
        <v>-6.6443573117505594E-2</v>
      </c>
      <c r="M911">
        <v>6.867</v>
      </c>
      <c r="R911">
        <f t="shared" si="276"/>
        <v>3178.1986927914113</v>
      </c>
      <c r="S911">
        <f t="shared" si="277"/>
        <v>3056.2210927467449</v>
      </c>
      <c r="T911" s="5">
        <f t="shared" si="264"/>
        <v>0</v>
      </c>
      <c r="U911" s="6">
        <f>+S911+SUM($D$17:$E$17)-SUM($Q$27:Q911)</f>
        <v>6963.6950927467442</v>
      </c>
      <c r="V911" s="10">
        <f t="shared" si="265"/>
        <v>1.4721249584113139E-3</v>
      </c>
      <c r="W911" s="10">
        <f>+S911/SUM(Q$27:Q911)-1</f>
        <v>0.13507579601710185</v>
      </c>
      <c r="X911">
        <v>3.8250000000000002</v>
      </c>
      <c r="AC911">
        <f t="shared" si="278"/>
        <v>6089.8039531058139</v>
      </c>
      <c r="AD911">
        <f t="shared" si="279"/>
        <v>5980.5215742907367</v>
      </c>
      <c r="AE911" s="5">
        <f t="shared" si="266"/>
        <v>0</v>
      </c>
      <c r="AF911" s="6">
        <f>+AD911+SUM($D$18:$E$18)-SUM($AB$27:AB911)</f>
        <v>13013.742574290736</v>
      </c>
      <c r="AG911" s="10">
        <f t="shared" si="267"/>
        <v>4.808107452951571E-4</v>
      </c>
      <c r="AH911" s="10">
        <f>+AD911/SUM(AB$27:AB911)-1</f>
        <v>0.23391670515423413</v>
      </c>
      <c r="AI911" s="6">
        <f t="shared" si="268"/>
        <v>0</v>
      </c>
      <c r="AL911" s="6">
        <f t="shared" si="269"/>
        <v>0</v>
      </c>
      <c r="AM911" s="6">
        <f t="shared" si="270"/>
        <v>12336.911858836585</v>
      </c>
      <c r="AN911" s="6">
        <f t="shared" si="271"/>
        <v>12053.237123790223</v>
      </c>
      <c r="AO911" s="5">
        <f t="shared" si="272"/>
        <v>0</v>
      </c>
      <c r="AP911" s="6">
        <f>+AN911+SUM($D$16:$E$18)-SUM($AL$27:AL911)</f>
        <v>27682.746123790221</v>
      </c>
      <c r="AQ911" s="10">
        <f t="shared" si="280"/>
        <v>1.2534208065684282E-3</v>
      </c>
      <c r="AR911" s="10">
        <f>+AN911/SUM(AL$27:AL911)-1</f>
        <v>0.11909820302437613</v>
      </c>
    </row>
    <row r="912" spans="1:44" x14ac:dyDescent="0.25">
      <c r="A912" s="1">
        <v>41512</v>
      </c>
      <c r="B912">
        <v>7.3250000000000002</v>
      </c>
      <c r="G912">
        <f t="shared" si="273"/>
        <v>3076.4691370987844</v>
      </c>
      <c r="H912">
        <f t="shared" si="274"/>
        <v>3023.9252628594272</v>
      </c>
      <c r="I912" s="5">
        <f t="shared" si="263"/>
        <v>0</v>
      </c>
      <c r="J912" s="6">
        <f>+H912+SUM($D$16:$E$16)-SUM($F$27:F912)</f>
        <v>7712.7392628594253</v>
      </c>
      <c r="K912" s="10">
        <f t="shared" si="275"/>
        <v>9.6437490444323259E-4</v>
      </c>
      <c r="L912" s="10">
        <f>+H912/SUM(F$27:F912)-1</f>
        <v>-6.4143858366734419E-2</v>
      </c>
      <c r="M912">
        <v>6.86</v>
      </c>
      <c r="R912">
        <f t="shared" si="276"/>
        <v>3174.9589387722563</v>
      </c>
      <c r="S912">
        <f t="shared" si="277"/>
        <v>3053.1056787887974</v>
      </c>
      <c r="T912" s="5">
        <f t="shared" si="264"/>
        <v>0</v>
      </c>
      <c r="U912" s="6">
        <f>+S912+SUM($D$17:$E$17)-SUM($Q$27:Q912)</f>
        <v>6960.5796787887957</v>
      </c>
      <c r="V912" s="10">
        <f t="shared" si="265"/>
        <v>-4.473794323925917E-4</v>
      </c>
      <c r="W912" s="10">
        <f>+S912/SUM(Q$27:Q912)-1</f>
        <v>0.13391873608232396</v>
      </c>
      <c r="X912">
        <v>3.823</v>
      </c>
      <c r="AC912">
        <f t="shared" si="278"/>
        <v>6086.6197418885031</v>
      </c>
      <c r="AD912">
        <f t="shared" si="279"/>
        <v>5977.3945041865318</v>
      </c>
      <c r="AE912" s="5">
        <f t="shared" si="266"/>
        <v>0</v>
      </c>
      <c r="AF912" s="6">
        <f>+AD912+SUM($D$18:$E$18)-SUM($AB$27:AB912)</f>
        <v>13010.615504186528</v>
      </c>
      <c r="AG912" s="10">
        <f t="shared" si="267"/>
        <v>-2.4028983871149379E-4</v>
      </c>
      <c r="AH912" s="10">
        <f>+AD912/SUM(AB$27:AB912)-1</f>
        <v>0.23327151994892459</v>
      </c>
      <c r="AI912" s="6">
        <f t="shared" si="268"/>
        <v>0</v>
      </c>
      <c r="AL912" s="6">
        <f t="shared" si="269"/>
        <v>0</v>
      </c>
      <c r="AM912" s="6">
        <f t="shared" si="270"/>
        <v>12338.047817759543</v>
      </c>
      <c r="AN912" s="6">
        <f t="shared" si="271"/>
        <v>12054.425445834757</v>
      </c>
      <c r="AO912" s="5">
        <f t="shared" si="272"/>
        <v>0</v>
      </c>
      <c r="AP912" s="6">
        <f>+AN912+SUM($D$16:$E$18)-SUM($AL$27:AL912)</f>
        <v>27683.934445834751</v>
      </c>
      <c r="AQ912" s="10">
        <f t="shared" si="280"/>
        <v>4.2926450982028186E-5</v>
      </c>
      <c r="AR912" s="10">
        <f>+AN912/SUM(AL$27:AL912)-1</f>
        <v>0.11920853430310197</v>
      </c>
    </row>
    <row r="913" spans="1:44" x14ac:dyDescent="0.25">
      <c r="A913" s="1">
        <v>41513</v>
      </c>
      <c r="B913">
        <v>7.2</v>
      </c>
      <c r="G913">
        <f t="shared" si="273"/>
        <v>3023.9696637694533</v>
      </c>
      <c r="H913">
        <f t="shared" si="274"/>
        <v>2972.3224426741126</v>
      </c>
      <c r="I913" s="5">
        <f t="shared" si="263"/>
        <v>0</v>
      </c>
      <c r="J913" s="6">
        <f>+H913+SUM($D$16:$E$16)-SUM($F$27:F913)</f>
        <v>7661.1364426741102</v>
      </c>
      <c r="K913" s="10">
        <f t="shared" si="275"/>
        <v>-6.6905957049278042E-3</v>
      </c>
      <c r="L913" s="10">
        <f>+H913/SUM(F$27:F913)-1</f>
        <v>-8.0114099691534157E-2</v>
      </c>
      <c r="M913">
        <v>6.7560000000000002</v>
      </c>
      <c r="R913">
        <f t="shared" si="276"/>
        <v>3126.8254504876622</v>
      </c>
      <c r="S913">
        <f t="shared" si="277"/>
        <v>3006.8195285564307</v>
      </c>
      <c r="T913" s="5">
        <f t="shared" si="264"/>
        <v>0</v>
      </c>
      <c r="U913" s="6">
        <f>+S913+SUM($D$17:$E$17)-SUM($Q$27:Q913)</f>
        <v>6914.293528556429</v>
      </c>
      <c r="V913" s="10">
        <f t="shared" si="265"/>
        <v>-6.6497551020665568E-3</v>
      </c>
      <c r="W913" s="10">
        <f>+S913/SUM(Q$27:Q913)-1</f>
        <v>0.11672813133705251</v>
      </c>
      <c r="X913">
        <v>3.7890000000000001</v>
      </c>
      <c r="AC913">
        <f t="shared" si="278"/>
        <v>6032.4881511942294</v>
      </c>
      <c r="AD913">
        <f t="shared" si="279"/>
        <v>5924.2343124150584</v>
      </c>
      <c r="AE913" s="5">
        <f t="shared" si="266"/>
        <v>0</v>
      </c>
      <c r="AF913" s="6">
        <f>+AD913+SUM($D$18:$E$18)-SUM($AB$27:AB913)</f>
        <v>12957.455312415055</v>
      </c>
      <c r="AG913" s="10">
        <f t="shared" si="267"/>
        <v>-4.0859090605180892E-3</v>
      </c>
      <c r="AH913" s="10">
        <f>+AD913/SUM(AB$27:AB913)-1</f>
        <v>0.22230337145866463</v>
      </c>
      <c r="AI913" s="6">
        <f t="shared" si="268"/>
        <v>0</v>
      </c>
      <c r="AL913" s="6">
        <f t="shared" si="269"/>
        <v>0</v>
      </c>
      <c r="AM913" s="6">
        <f t="shared" si="270"/>
        <v>12183.283265451344</v>
      </c>
      <c r="AN913" s="6">
        <f t="shared" si="271"/>
        <v>11903.376283645601</v>
      </c>
      <c r="AO913" s="5">
        <f t="shared" si="272"/>
        <v>0</v>
      </c>
      <c r="AP913" s="6">
        <f>+AN913+SUM($D$16:$E$18)-SUM($AL$27:AL913)</f>
        <v>27532.885283645595</v>
      </c>
      <c r="AQ913" s="10">
        <f t="shared" si="280"/>
        <v>-5.4562028560172227E-3</v>
      </c>
      <c r="AR913" s="10">
        <f>+AN913/SUM(AL$27:AL913)-1</f>
        <v>0.10518418182101397</v>
      </c>
    </row>
    <row r="914" spans="1:44" x14ac:dyDescent="0.25">
      <c r="A914" s="1">
        <v>41514</v>
      </c>
      <c r="B914">
        <v>7.1859999999999999</v>
      </c>
      <c r="G914">
        <f t="shared" si="273"/>
        <v>3018.0897227565679</v>
      </c>
      <c r="H914">
        <f t="shared" si="274"/>
        <v>2966.5429268133571</v>
      </c>
      <c r="I914" s="5">
        <f t="shared" si="263"/>
        <v>0</v>
      </c>
      <c r="J914" s="6">
        <f>+H914+SUM($D$16:$E$16)-SUM($F$27:F914)</f>
        <v>7655.3569268133551</v>
      </c>
      <c r="K914" s="10">
        <f t="shared" si="275"/>
        <v>-7.5439406464061776E-4</v>
      </c>
      <c r="L914" s="10">
        <f>+H914/SUM(F$27:F914)-1</f>
        <v>-8.1902766719911813E-2</v>
      </c>
      <c r="M914">
        <v>6.7229999999999999</v>
      </c>
      <c r="R914">
        <f t="shared" si="276"/>
        <v>3111.5523243973585</v>
      </c>
      <c r="S914">
        <f t="shared" si="277"/>
        <v>2992.1325770403914</v>
      </c>
      <c r="T914" s="5">
        <f t="shared" si="264"/>
        <v>0</v>
      </c>
      <c r="U914" s="6">
        <f>+S914+SUM($D$17:$E$17)-SUM($Q$27:Q914)</f>
        <v>6899.6065770403893</v>
      </c>
      <c r="V914" s="10">
        <f t="shared" si="265"/>
        <v>-2.1241434797903969E-3</v>
      </c>
      <c r="W914" s="10">
        <f>+S914/SUM(Q$27:Q914)-1</f>
        <v>0.11127342021595688</v>
      </c>
      <c r="X914">
        <v>3.7839999999999998</v>
      </c>
      <c r="AC914">
        <f t="shared" si="278"/>
        <v>6024.5276231509533</v>
      </c>
      <c r="AD914">
        <f t="shared" si="279"/>
        <v>5916.4166371545471</v>
      </c>
      <c r="AE914" s="5">
        <f t="shared" si="266"/>
        <v>0</v>
      </c>
      <c r="AF914" s="6">
        <f>+AD914+SUM($D$18:$E$18)-SUM($AB$27:AB914)</f>
        <v>12949.637637154545</v>
      </c>
      <c r="AG914" s="10">
        <f t="shared" si="267"/>
        <v>-6.0333414794955242E-4</v>
      </c>
      <c r="AH914" s="10">
        <f>+AD914/SUM(AB$27:AB914)-1</f>
        <v>0.22069040844539112</v>
      </c>
      <c r="AI914" s="6">
        <f t="shared" si="268"/>
        <v>0</v>
      </c>
      <c r="AL914" s="6">
        <f t="shared" si="269"/>
        <v>0</v>
      </c>
      <c r="AM914" s="6">
        <f t="shared" si="270"/>
        <v>12154.16967030488</v>
      </c>
      <c r="AN914" s="6">
        <f t="shared" si="271"/>
        <v>11875.092141008296</v>
      </c>
      <c r="AO914" s="5">
        <f t="shared" si="272"/>
        <v>0</v>
      </c>
      <c r="AP914" s="6">
        <f>+AN914+SUM($D$16:$E$18)-SUM($AL$27:AL914)</f>
        <v>27504.60114100829</v>
      </c>
      <c r="AQ914" s="10">
        <f t="shared" si="280"/>
        <v>-1.0272858200628399E-3</v>
      </c>
      <c r="AR914" s="10">
        <f>+AN914/SUM(AL$27:AL914)-1</f>
        <v>0.1025581044548749</v>
      </c>
    </row>
    <row r="915" spans="1:44" x14ac:dyDescent="0.25">
      <c r="A915" s="1">
        <v>41515</v>
      </c>
      <c r="B915">
        <v>7.3170000000000002</v>
      </c>
      <c r="G915">
        <f t="shared" si="273"/>
        <v>3073.1091708057065</v>
      </c>
      <c r="H915">
        <f t="shared" si="274"/>
        <v>3020.6226823675665</v>
      </c>
      <c r="I915" s="5">
        <f t="shared" si="263"/>
        <v>0</v>
      </c>
      <c r="J915" s="6">
        <f>+H915+SUM($D$16:$E$16)-SUM($F$27:F915)</f>
        <v>7709.4366823675637</v>
      </c>
      <c r="K915" s="10">
        <f t="shared" si="275"/>
        <v>7.0643023011496275E-3</v>
      </c>
      <c r="L915" s="10">
        <f>+H915/SUM(F$27:F915)-1</f>
        <v>-6.5165953811521793E-2</v>
      </c>
      <c r="M915">
        <v>6.7590000000000003</v>
      </c>
      <c r="R915">
        <f t="shared" si="276"/>
        <v>3128.2139164958721</v>
      </c>
      <c r="S915">
        <f t="shared" si="277"/>
        <v>3008.1547059669801</v>
      </c>
      <c r="T915" s="5">
        <f t="shared" si="264"/>
        <v>0</v>
      </c>
      <c r="U915" s="6">
        <f>+S915+SUM($D$17:$E$17)-SUM($Q$27:Q915)</f>
        <v>6915.6287059669776</v>
      </c>
      <c r="V915" s="10">
        <f t="shared" si="265"/>
        <v>2.322180076166136E-3</v>
      </c>
      <c r="W915" s="10">
        <f>+S915/SUM(Q$27:Q915)-1</f>
        <v>0.11722401416624328</v>
      </c>
      <c r="X915">
        <v>3.819</v>
      </c>
      <c r="AC915">
        <f t="shared" si="278"/>
        <v>6080.2513194538824</v>
      </c>
      <c r="AD915">
        <f t="shared" si="279"/>
        <v>5971.1403639781229</v>
      </c>
      <c r="AE915" s="5">
        <f t="shared" si="266"/>
        <v>0</v>
      </c>
      <c r="AF915" s="6">
        <f>+AD915+SUM($D$18:$E$18)-SUM($AB$27:AB915)</f>
        <v>13004.361363978122</v>
      </c>
      <c r="AG915" s="10">
        <f t="shared" si="267"/>
        <v>4.2258886585804234E-3</v>
      </c>
      <c r="AH915" s="10">
        <f>+AD915/SUM(AB$27:AB915)-1</f>
        <v>0.23198114953830573</v>
      </c>
      <c r="AI915" s="6">
        <f t="shared" si="268"/>
        <v>0</v>
      </c>
      <c r="AL915" s="6">
        <f t="shared" si="269"/>
        <v>0</v>
      </c>
      <c r="AM915" s="6">
        <f t="shared" si="270"/>
        <v>12281.574406755461</v>
      </c>
      <c r="AN915" s="6">
        <f t="shared" si="271"/>
        <v>11999.917752312671</v>
      </c>
      <c r="AO915" s="5">
        <f t="shared" si="272"/>
        <v>0</v>
      </c>
      <c r="AP915" s="6">
        <f>+AN915+SUM($D$16:$E$18)-SUM($AL$27:AL915)</f>
        <v>27629.426752312665</v>
      </c>
      <c r="AQ915" s="10">
        <f t="shared" si="280"/>
        <v>4.5383538072205631E-3</v>
      </c>
      <c r="AR915" s="10">
        <f>+AN915/SUM(AL$27:AL915)-1</f>
        <v>0.11414769784522028</v>
      </c>
    </row>
    <row r="916" spans="1:44" x14ac:dyDescent="0.25">
      <c r="A916" s="1">
        <v>41516</v>
      </c>
      <c r="B916">
        <v>7.3929999999999998</v>
      </c>
      <c r="G916">
        <f t="shared" si="273"/>
        <v>3105.0288505899393</v>
      </c>
      <c r="H916">
        <f t="shared" si="274"/>
        <v>3051.9971970402371</v>
      </c>
      <c r="I916" s="5">
        <f t="shared" si="263"/>
        <v>0</v>
      </c>
      <c r="J916" s="6">
        <f>+H916+SUM($D$16:$E$16)-SUM($F$27:F916)</f>
        <v>7740.8111970402342</v>
      </c>
      <c r="K916" s="10">
        <f t="shared" si="275"/>
        <v>4.0696247943028396E-3</v>
      </c>
      <c r="L916" s="10">
        <f>+H916/SUM(F$27:F916)-1</f>
        <v>-5.545604708604368E-2</v>
      </c>
      <c r="M916">
        <v>6.6980000000000004</v>
      </c>
      <c r="R916">
        <f t="shared" si="276"/>
        <v>3099.9817743289468</v>
      </c>
      <c r="S916">
        <f t="shared" si="277"/>
        <v>2981.0060986191497</v>
      </c>
      <c r="T916" s="5">
        <f t="shared" si="264"/>
        <v>0</v>
      </c>
      <c r="U916" s="6">
        <f>+S916+SUM($D$17:$E$17)-SUM($Q$27:Q916)</f>
        <v>6888.4800986191476</v>
      </c>
      <c r="V916" s="10">
        <f t="shared" si="265"/>
        <v>-3.9256889723425781E-3</v>
      </c>
      <c r="W916" s="10">
        <f>+S916/SUM(Q$27:Q916)-1</f>
        <v>0.1071410633060359</v>
      </c>
      <c r="X916">
        <v>3.8170000000000002</v>
      </c>
      <c r="AC916">
        <f t="shared" si="278"/>
        <v>6077.0671082365725</v>
      </c>
      <c r="AD916">
        <f t="shared" si="279"/>
        <v>5968.0132938739189</v>
      </c>
      <c r="AE916" s="5">
        <f t="shared" si="266"/>
        <v>0</v>
      </c>
      <c r="AF916" s="6">
        <f>+AD916+SUM($D$18:$E$18)-SUM($AB$27:AB916)</f>
        <v>13001.234293873917</v>
      </c>
      <c r="AG916" s="10">
        <f t="shared" si="267"/>
        <v>-2.4046318128834177E-4</v>
      </c>
      <c r="AH916" s="10">
        <f>+AD916/SUM(AB$27:AB916)-1</f>
        <v>0.23133596433299641</v>
      </c>
      <c r="AI916" s="6">
        <f t="shared" si="268"/>
        <v>0</v>
      </c>
      <c r="AL916" s="6">
        <f t="shared" si="269"/>
        <v>0</v>
      </c>
      <c r="AM916" s="6">
        <f t="shared" si="270"/>
        <v>12282.07773315546</v>
      </c>
      <c r="AN916" s="6">
        <f t="shared" si="271"/>
        <v>12001.016589533305</v>
      </c>
      <c r="AO916" s="5">
        <f t="shared" si="272"/>
        <v>0</v>
      </c>
      <c r="AP916" s="6">
        <f>+AN916+SUM($D$16:$E$18)-SUM($AL$27:AL916)</f>
        <v>27630.525589533299</v>
      </c>
      <c r="AQ916" s="10">
        <f t="shared" si="280"/>
        <v>3.9770539956629491E-5</v>
      </c>
      <c r="AR916" s="10">
        <f>+AN916/SUM(AL$27:AL916)-1</f>
        <v>0.11424972079112261</v>
      </c>
    </row>
    <row r="917" spans="1:44" x14ac:dyDescent="0.25">
      <c r="A917" s="1">
        <v>41519</v>
      </c>
      <c r="B917">
        <v>7.4539999999999997</v>
      </c>
      <c r="G917">
        <f t="shared" si="273"/>
        <v>3130.6485935746528</v>
      </c>
      <c r="H917">
        <f t="shared" si="274"/>
        <v>3077.1793732906708</v>
      </c>
      <c r="I917" s="5">
        <f t="shared" si="263"/>
        <v>0</v>
      </c>
      <c r="J917" s="6">
        <f>+H917+SUM($D$16:$E$16)-SUM($F$27:F917)</f>
        <v>7765.9933732906675</v>
      </c>
      <c r="K917" s="10">
        <f t="shared" si="275"/>
        <v>3.2531701922999812E-3</v>
      </c>
      <c r="L917" s="10">
        <f>+H917/SUM(F$27:F917)-1</f>
        <v>-4.7662569319541381E-2</v>
      </c>
      <c r="M917">
        <v>6.7960000000000003</v>
      </c>
      <c r="R917">
        <f t="shared" si="276"/>
        <v>3145.338330597122</v>
      </c>
      <c r="S917">
        <f t="shared" si="277"/>
        <v>3024.6218940304184</v>
      </c>
      <c r="T917" s="5">
        <f t="shared" si="264"/>
        <v>0</v>
      </c>
      <c r="U917" s="6">
        <f>+S917+SUM($D$17:$E$17)-SUM($Q$27:Q917)</f>
        <v>6932.0958940304172</v>
      </c>
      <c r="V917" s="10">
        <f t="shared" si="265"/>
        <v>6.3317008667866936E-3</v>
      </c>
      <c r="W917" s="10">
        <f>+S917/SUM(Q$27:Q917)-1</f>
        <v>0.12333990239292647</v>
      </c>
      <c r="X917">
        <v>3.839</v>
      </c>
      <c r="AC917">
        <f t="shared" si="278"/>
        <v>6112.0934316269841</v>
      </c>
      <c r="AD917">
        <f t="shared" si="279"/>
        <v>6002.4110650201656</v>
      </c>
      <c r="AE917" s="5">
        <f t="shared" si="266"/>
        <v>0</v>
      </c>
      <c r="AF917" s="6">
        <f>+AD917+SUM($D$18:$E$18)-SUM($AB$27:AB917)</f>
        <v>13035.632065020163</v>
      </c>
      <c r="AG917" s="10">
        <f t="shared" si="267"/>
        <v>2.6457311951109119E-3</v>
      </c>
      <c r="AH917" s="10">
        <f>+AD917/SUM(AB$27:AB917)-1</f>
        <v>0.2384330015913998</v>
      </c>
      <c r="AI917" s="6">
        <f t="shared" si="268"/>
        <v>0</v>
      </c>
      <c r="AL917" s="6">
        <f t="shared" si="269"/>
        <v>0</v>
      </c>
      <c r="AM917" s="6">
        <f t="shared" si="270"/>
        <v>12388.08035579876</v>
      </c>
      <c r="AN917" s="6">
        <f t="shared" si="271"/>
        <v>12104.212332341254</v>
      </c>
      <c r="AO917" s="5">
        <f t="shared" si="272"/>
        <v>0</v>
      </c>
      <c r="AP917" s="6">
        <f>+AN917+SUM($D$16:$E$18)-SUM($AL$27:AL917)</f>
        <v>27733.721332341247</v>
      </c>
      <c r="AQ917" s="10">
        <f t="shared" si="280"/>
        <v>3.7348454510413021E-3</v>
      </c>
      <c r="AR917" s="10">
        <f>+AN917/SUM(AL$27:AL917)-1</f>
        <v>0.12383106140112354</v>
      </c>
    </row>
    <row r="918" spans="1:44" x14ac:dyDescent="0.25">
      <c r="A918" s="1">
        <v>41520</v>
      </c>
      <c r="B918">
        <v>7.4420000000000002</v>
      </c>
      <c r="G918">
        <f t="shared" si="273"/>
        <v>3125.6086441350371</v>
      </c>
      <c r="H918">
        <f t="shared" si="274"/>
        <v>3072.2255025528807</v>
      </c>
      <c r="I918" s="5">
        <f t="shared" si="263"/>
        <v>0</v>
      </c>
      <c r="J918" s="6">
        <f>+H918+SUM($D$16:$E$16)-SUM($F$27:F918)</f>
        <v>7761.0395025528787</v>
      </c>
      <c r="K918" s="10">
        <f t="shared" si="275"/>
        <v>-6.3789273305669969E-4</v>
      </c>
      <c r="L918" s="10">
        <f>+H918/SUM(F$27:F918)-1</f>
        <v>-4.9195712486722054E-2</v>
      </c>
      <c r="M918">
        <v>6.7720000000000002</v>
      </c>
      <c r="R918">
        <f t="shared" si="276"/>
        <v>3134.2306025314465</v>
      </c>
      <c r="S918">
        <f t="shared" si="277"/>
        <v>3013.9404747460262</v>
      </c>
      <c r="T918" s="5">
        <f t="shared" si="264"/>
        <v>0</v>
      </c>
      <c r="U918" s="6">
        <f>+S918+SUM($D$17:$E$17)-SUM($Q$27:Q918)</f>
        <v>6921.414474746025</v>
      </c>
      <c r="V918" s="10">
        <f t="shared" si="265"/>
        <v>-1.5408643284335888E-3</v>
      </c>
      <c r="W918" s="10">
        <f>+S918/SUM(Q$27:Q918)-1</f>
        <v>0.11937283975940227</v>
      </c>
      <c r="X918">
        <v>3.8380000000000001</v>
      </c>
      <c r="AC918">
        <f t="shared" si="278"/>
        <v>6110.5013260183296</v>
      </c>
      <c r="AD918">
        <f t="shared" si="279"/>
        <v>6000.847529968064</v>
      </c>
      <c r="AE918" s="5">
        <f t="shared" si="266"/>
        <v>0</v>
      </c>
      <c r="AF918" s="6">
        <f>+AD918+SUM($D$18:$E$18)-SUM($AB$27:AB918)</f>
        <v>13034.068529968063</v>
      </c>
      <c r="AG918" s="10">
        <f t="shared" si="267"/>
        <v>-1.1994317147812072E-4</v>
      </c>
      <c r="AH918" s="10">
        <f>+AD918/SUM(AB$27:AB918)-1</f>
        <v>0.23811040898874514</v>
      </c>
      <c r="AI918" s="6">
        <f t="shared" si="268"/>
        <v>0</v>
      </c>
      <c r="AL918" s="6">
        <f t="shared" si="269"/>
        <v>0</v>
      </c>
      <c r="AM918" s="6">
        <f t="shared" si="270"/>
        <v>12370.340572684814</v>
      </c>
      <c r="AN918" s="6">
        <f t="shared" si="271"/>
        <v>12087.013507266971</v>
      </c>
      <c r="AO918" s="5">
        <f t="shared" si="272"/>
        <v>0</v>
      </c>
      <c r="AP918" s="6">
        <f>+AN918+SUM($D$16:$E$18)-SUM($AL$27:AL918)</f>
        <v>27716.522507266967</v>
      </c>
      <c r="AQ918" s="10">
        <f t="shared" si="280"/>
        <v>-6.2014126658960222E-4</v>
      </c>
      <c r="AR918" s="10">
        <f>+AN918/SUM(AL$27:AL918)-1</f>
        <v>0.12223421450953031</v>
      </c>
    </row>
    <row r="919" spans="1:44" x14ac:dyDescent="0.25">
      <c r="A919" s="1">
        <v>41521</v>
      </c>
      <c r="B919">
        <v>7.4429999999999996</v>
      </c>
      <c r="G919">
        <f t="shared" si="273"/>
        <v>3126.0286399216711</v>
      </c>
      <c r="H919">
        <f t="shared" si="274"/>
        <v>3072.6383251143629</v>
      </c>
      <c r="I919" s="5">
        <f t="shared" si="263"/>
        <v>0</v>
      </c>
      <c r="J919" s="6">
        <f>+H919+SUM($D$16:$E$16)-SUM($F$27:F919)</f>
        <v>7761.452325114361</v>
      </c>
      <c r="K919" s="10">
        <f t="shared" si="275"/>
        <v>5.3191658327067515E-5</v>
      </c>
      <c r="L919" s="10">
        <f>+H919/SUM(F$27:F919)-1</f>
        <v>-4.9067950556123785E-2</v>
      </c>
      <c r="M919">
        <v>6.7830000000000004</v>
      </c>
      <c r="R919">
        <f t="shared" si="276"/>
        <v>3139.3216445615481</v>
      </c>
      <c r="S919">
        <f t="shared" si="277"/>
        <v>3018.8361252513732</v>
      </c>
      <c r="T919" s="5">
        <f t="shared" si="264"/>
        <v>0</v>
      </c>
      <c r="U919" s="6">
        <f>+S919+SUM($D$17:$E$17)-SUM($Q$27:Q919)</f>
        <v>6926.3101252513716</v>
      </c>
      <c r="V919" s="10">
        <f t="shared" si="265"/>
        <v>7.0731936704682141E-4</v>
      </c>
      <c r="W919" s="10">
        <f>+S919/SUM(Q$27:Q919)-1</f>
        <v>0.12119107679976771</v>
      </c>
      <c r="X919">
        <v>3.8450000000000002</v>
      </c>
      <c r="AC919">
        <f t="shared" si="278"/>
        <v>6121.6460652789165</v>
      </c>
      <c r="AD919">
        <f t="shared" si="279"/>
        <v>6011.7922753327794</v>
      </c>
      <c r="AE919" s="5">
        <f t="shared" si="266"/>
        <v>0</v>
      </c>
      <c r="AF919" s="6">
        <f>+AD919+SUM($D$18:$E$18)-SUM($AB$27:AB919)</f>
        <v>13045.013275332778</v>
      </c>
      <c r="AG919" s="10">
        <f t="shared" si="267"/>
        <v>8.397029169786574E-4</v>
      </c>
      <c r="AH919" s="10">
        <f>+AD919/SUM(AB$27:AB919)-1</f>
        <v>0.24036855720732819</v>
      </c>
      <c r="AI919" s="6">
        <f t="shared" si="268"/>
        <v>0</v>
      </c>
      <c r="AL919" s="6">
        <f t="shared" si="269"/>
        <v>0</v>
      </c>
      <c r="AM919" s="6">
        <f t="shared" si="270"/>
        <v>12386.996349762136</v>
      </c>
      <c r="AN919" s="6">
        <f t="shared" si="271"/>
        <v>12103.266725698515</v>
      </c>
      <c r="AO919" s="5">
        <f t="shared" si="272"/>
        <v>0</v>
      </c>
      <c r="AP919" s="6">
        <f>+AN919+SUM($D$16:$E$18)-SUM($AL$27:AL919)</f>
        <v>27732.77572569851</v>
      </c>
      <c r="AQ919" s="10">
        <f t="shared" si="280"/>
        <v>5.8640900665940521E-4</v>
      </c>
      <c r="AR919" s="10">
        <f>+AN919/SUM(AL$27:AL919)-1</f>
        <v>0.12374326534403202</v>
      </c>
    </row>
    <row r="920" spans="1:44" x14ac:dyDescent="0.25">
      <c r="A920" s="1">
        <v>41522</v>
      </c>
      <c r="B920">
        <v>7.5469999999999997</v>
      </c>
      <c r="G920">
        <f t="shared" si="273"/>
        <v>3169.7082017316743</v>
      </c>
      <c r="H920">
        <f t="shared" si="274"/>
        <v>3115.5718715085445</v>
      </c>
      <c r="I920" s="5">
        <f t="shared" si="263"/>
        <v>0</v>
      </c>
      <c r="J920" s="6">
        <f>+H920+SUM($D$16:$E$16)-SUM($F$27:F920)</f>
        <v>7804.3858715085416</v>
      </c>
      <c r="K920" s="10">
        <f t="shared" si="275"/>
        <v>5.531638229002267E-3</v>
      </c>
      <c r="L920" s="10">
        <f>+H920/SUM(F$27:F920)-1</f>
        <v>-3.5780709773890362E-2</v>
      </c>
      <c r="M920">
        <v>6.8259999999999996</v>
      </c>
      <c r="R920">
        <f t="shared" si="276"/>
        <v>3159.2229906792163</v>
      </c>
      <c r="S920">
        <f t="shared" si="277"/>
        <v>3037.9736681359091</v>
      </c>
      <c r="T920" s="5">
        <f t="shared" si="264"/>
        <v>0</v>
      </c>
      <c r="U920" s="6">
        <f>+S920+SUM($D$17:$E$17)-SUM($Q$27:Q920)</f>
        <v>6945.4476681359083</v>
      </c>
      <c r="V920" s="10">
        <f t="shared" si="265"/>
        <v>2.7630213690210681E-3</v>
      </c>
      <c r="W920" s="10">
        <f>+S920/SUM(Q$27:Q920)-1</f>
        <v>0.12829873068483177</v>
      </c>
      <c r="X920">
        <v>3.86</v>
      </c>
      <c r="AC920">
        <f t="shared" si="278"/>
        <v>6145.527649408742</v>
      </c>
      <c r="AD920">
        <f t="shared" si="279"/>
        <v>6035.2453011143107</v>
      </c>
      <c r="AE920" s="5">
        <f t="shared" si="266"/>
        <v>0</v>
      </c>
      <c r="AF920" s="6">
        <f>+AD920+SUM($D$18:$E$18)-SUM($AB$27:AB920)</f>
        <v>13068.466301114309</v>
      </c>
      <c r="AG920" s="10">
        <f t="shared" si="267"/>
        <v>1.7978537305038955E-3</v>
      </c>
      <c r="AH920" s="10">
        <f>+AD920/SUM(AB$27:AB920)-1</f>
        <v>0.24520744624714852</v>
      </c>
      <c r="AI920" s="6">
        <f t="shared" si="268"/>
        <v>0</v>
      </c>
      <c r="AL920" s="6">
        <f t="shared" si="269"/>
        <v>0</v>
      </c>
      <c r="AM920" s="6">
        <f t="shared" si="270"/>
        <v>12474.458841819633</v>
      </c>
      <c r="AN920" s="6">
        <f t="shared" si="271"/>
        <v>12188.790840758764</v>
      </c>
      <c r="AO920" s="5">
        <f t="shared" si="272"/>
        <v>0</v>
      </c>
      <c r="AP920" s="6">
        <f>+AN920+SUM($D$16:$E$18)-SUM($AL$27:AL920)</f>
        <v>27818.299840758762</v>
      </c>
      <c r="AQ920" s="10">
        <f t="shared" si="280"/>
        <v>3.0838642300416996E-3</v>
      </c>
      <c r="AR920" s="10">
        <f>+AN920/SUM(AL$27:AL920)-1</f>
        <v>0.13168386109405383</v>
      </c>
    </row>
    <row r="921" spans="1:44" x14ac:dyDescent="0.25">
      <c r="A921" s="1">
        <v>41523</v>
      </c>
      <c r="B921">
        <v>7.5860000000000003</v>
      </c>
      <c r="G921">
        <f t="shared" si="273"/>
        <v>3186.0880374104254</v>
      </c>
      <c r="H921">
        <f t="shared" si="274"/>
        <v>3131.6719514063625</v>
      </c>
      <c r="I921" s="5">
        <f t="shared" si="263"/>
        <v>0</v>
      </c>
      <c r="J921" s="6">
        <f>+H921+SUM($D$16:$E$16)-SUM($F$27:F921)</f>
        <v>7820.4859514063601</v>
      </c>
      <c r="K921" s="10">
        <f t="shared" si="275"/>
        <v>2.0629528271525199E-3</v>
      </c>
      <c r="L921" s="10">
        <f>+H921/SUM(F$27:F921)-1</f>
        <v>-3.079799448055287E-2</v>
      </c>
      <c r="M921">
        <v>6.8460000000000001</v>
      </c>
      <c r="R921">
        <f t="shared" si="276"/>
        <v>3168.4794307339466</v>
      </c>
      <c r="S921">
        <f t="shared" si="277"/>
        <v>3046.8748508729032</v>
      </c>
      <c r="T921" s="5">
        <f t="shared" si="264"/>
        <v>0</v>
      </c>
      <c r="U921" s="6">
        <f>+S921+SUM($D$17:$E$17)-SUM($Q$27:Q921)</f>
        <v>6954.3488508729024</v>
      </c>
      <c r="V921" s="10">
        <f t="shared" si="265"/>
        <v>1.281585170935795E-3</v>
      </c>
      <c r="W921" s="10">
        <f>+S921/SUM(Q$27:Q921)-1</f>
        <v>0.13160461621276864</v>
      </c>
      <c r="X921">
        <v>3.8620000000000001</v>
      </c>
      <c r="AC921">
        <f t="shared" si="278"/>
        <v>6148.7118606260528</v>
      </c>
      <c r="AD921">
        <f t="shared" si="279"/>
        <v>6038.3723712185156</v>
      </c>
      <c r="AE921" s="5">
        <f t="shared" si="266"/>
        <v>0</v>
      </c>
      <c r="AF921" s="6">
        <f>+AD921+SUM($D$18:$E$18)-SUM($AB$27:AB921)</f>
        <v>13071.593371218514</v>
      </c>
      <c r="AG921" s="10">
        <f t="shared" si="267"/>
        <v>2.3928363376035655E-4</v>
      </c>
      <c r="AH921" s="10">
        <f>+AD921/SUM(AB$27:AB921)-1</f>
        <v>0.24585263145245806</v>
      </c>
      <c r="AI921" s="6">
        <f t="shared" si="268"/>
        <v>0</v>
      </c>
      <c r="AL921" s="6">
        <f t="shared" si="269"/>
        <v>0</v>
      </c>
      <c r="AM921" s="6">
        <f t="shared" si="270"/>
        <v>12503.279328770426</v>
      </c>
      <c r="AN921" s="6">
        <f t="shared" si="271"/>
        <v>12216.919173497781</v>
      </c>
      <c r="AO921" s="5">
        <f t="shared" si="272"/>
        <v>0</v>
      </c>
      <c r="AP921" s="6">
        <f>+AN921+SUM($D$16:$E$18)-SUM($AL$27:AL921)</f>
        <v>27846.428173497774</v>
      </c>
      <c r="AQ921" s="10">
        <f t="shared" si="280"/>
        <v>1.0111449261827055E-3</v>
      </c>
      <c r="AR921" s="10">
        <f>+AN921/SUM(AL$27:AL921)-1</f>
        <v>0.13429547209108428</v>
      </c>
    </row>
    <row r="922" spans="1:44" x14ac:dyDescent="0.25">
      <c r="A922" s="1">
        <v>41526</v>
      </c>
      <c r="B922">
        <v>7.6630000000000003</v>
      </c>
      <c r="C922">
        <f>+$C$16</f>
        <v>60</v>
      </c>
      <c r="D922" s="7">
        <f>+$H$16</f>
        <v>0.66694736842105262</v>
      </c>
      <c r="E922" s="7">
        <f>+$J$16</f>
        <v>0.46199999999999997</v>
      </c>
      <c r="F922" s="6">
        <f>+C922-D922-E922</f>
        <v>58.871052631578941</v>
      </c>
      <c r="G922">
        <f t="shared" si="273"/>
        <v>3277.2987656128721</v>
      </c>
      <c r="H922">
        <f t="shared" si="274"/>
        <v>3222.3303412720952</v>
      </c>
      <c r="I922" s="5">
        <f t="shared" si="263"/>
        <v>214020</v>
      </c>
      <c r="J922" s="6">
        <f>+H922+SUM($D$16:$E$16)-SUM($F$27:F922)</f>
        <v>7852.2732886405147</v>
      </c>
      <c r="K922" s="10">
        <f t="shared" si="275"/>
        <v>4.0646242997774973E-3</v>
      </c>
      <c r="L922" s="10">
        <f>+H922/SUM(F$27:F922)-1</f>
        <v>-2.0585269579235566E-2</v>
      </c>
      <c r="M922">
        <v>6.843</v>
      </c>
      <c r="N922">
        <f>+$C$17</f>
        <v>50</v>
      </c>
      <c r="O922" s="7">
        <f>+$H$17</f>
        <v>0.5557894736842105</v>
      </c>
      <c r="P922" s="7">
        <f>+$J$17</f>
        <v>0.38500000000000001</v>
      </c>
      <c r="Q922" s="6">
        <f>+N922-O922-P922</f>
        <v>49.059210526315795</v>
      </c>
      <c r="R922">
        <f t="shared" si="276"/>
        <v>3217.0909647257372</v>
      </c>
      <c r="S922">
        <f t="shared" si="277"/>
        <v>3094.59888398867</v>
      </c>
      <c r="T922" s="5">
        <f t="shared" si="264"/>
        <v>178350</v>
      </c>
      <c r="U922" s="6">
        <f>+S922+SUM($D$17:$E$17)-SUM($Q$27:Q922)</f>
        <v>6953.0136734623529</v>
      </c>
      <c r="V922" s="10">
        <f t="shared" si="265"/>
        <v>-1.9199172189665603E-4</v>
      </c>
      <c r="W922" s="10">
        <f>+S922/SUM(Q$27:Q922)-1</f>
        <v>0.12876261226787933</v>
      </c>
      <c r="X922">
        <v>3.8530000000000002</v>
      </c>
      <c r="Y922">
        <f>+$C$18</f>
        <v>90</v>
      </c>
      <c r="Z922" s="7">
        <f>+$H$18</f>
        <v>1.0004210526315789</v>
      </c>
      <c r="AA922" s="7">
        <f>+$J$18</f>
        <v>0.69300000000000006</v>
      </c>
      <c r="AB922" s="6">
        <f>+Y922-Z922-AA922</f>
        <v>88.306578947368422</v>
      </c>
      <c r="AC922">
        <f t="shared" si="278"/>
        <v>6222.6894890955255</v>
      </c>
      <c r="AD922">
        <f t="shared" si="279"/>
        <v>6112.6071346969647</v>
      </c>
      <c r="AE922" s="5">
        <f t="shared" si="266"/>
        <v>321030</v>
      </c>
      <c r="AF922" s="6">
        <f>+AD922+SUM($D$18:$E$18)-SUM($AB$27:AB922)</f>
        <v>13057.521555749594</v>
      </c>
      <c r="AG922" s="10">
        <f t="shared" si="267"/>
        <v>-1.0765187586009306E-3</v>
      </c>
      <c r="AH922" s="10">
        <f>+AD922/SUM(AB$27:AB922)-1</f>
        <v>0.23860205398925483</v>
      </c>
      <c r="AI922" s="6">
        <f t="shared" si="268"/>
        <v>200</v>
      </c>
      <c r="AL922" s="6">
        <f t="shared" si="269"/>
        <v>196.23684210526315</v>
      </c>
      <c r="AM922" s="6">
        <f t="shared" si="270"/>
        <v>12717.079219434134</v>
      </c>
      <c r="AN922" s="6">
        <f t="shared" si="271"/>
        <v>12429.536359957729</v>
      </c>
      <c r="AO922" s="5">
        <f t="shared" si="272"/>
        <v>713400</v>
      </c>
      <c r="AP922" s="6">
        <f>+AN922+SUM($D$16:$E$18)-SUM($AL$27:AL922)</f>
        <v>27862.808517852456</v>
      </c>
      <c r="AQ922" s="10">
        <f t="shared" si="280"/>
        <v>5.8823861547430134E-4</v>
      </c>
      <c r="AR922" s="10">
        <f>+AN922/SUM(AL$27:AL922)-1</f>
        <v>0.13338605087254973</v>
      </c>
    </row>
    <row r="923" spans="1:44" x14ac:dyDescent="0.25">
      <c r="A923" s="1">
        <v>41527</v>
      </c>
      <c r="B923">
        <v>7.78</v>
      </c>
      <c r="G923">
        <f t="shared" si="273"/>
        <v>3327.337125990884</v>
      </c>
      <c r="H923">
        <f t="shared" si="274"/>
        <v>3271.5294343073078</v>
      </c>
      <c r="I923" s="5">
        <f t="shared" si="263"/>
        <v>0</v>
      </c>
      <c r="J923" s="6">
        <f>+H923+SUM($D$16:$E$16)-SUM($F$27:F923)</f>
        <v>7901.472381675726</v>
      </c>
      <c r="K923" s="10">
        <f t="shared" si="275"/>
        <v>6.2655859299223238E-3</v>
      </c>
      <c r="L923" s="10">
        <f>+H923/SUM(F$27:F923)-1</f>
        <v>-5.6313972760606568E-3</v>
      </c>
      <c r="M923">
        <v>6.9269999999999996</v>
      </c>
      <c r="R923">
        <f t="shared" si="276"/>
        <v>3256.5817788477539</v>
      </c>
      <c r="S923">
        <f t="shared" si="277"/>
        <v>3132.5860688863827</v>
      </c>
      <c r="T923" s="5">
        <f t="shared" si="264"/>
        <v>0</v>
      </c>
      <c r="U923" s="6">
        <f>+S923+SUM($D$17:$E$17)-SUM($Q$27:Q923)</f>
        <v>6991.0008583600656</v>
      </c>
      <c r="V923" s="10">
        <f t="shared" si="265"/>
        <v>5.4634129431816447E-3</v>
      </c>
      <c r="W923" s="10">
        <f>+S923/SUM(Q$27:Q923)-1</f>
        <v>0.14261853210282038</v>
      </c>
      <c r="X923">
        <v>3.87</v>
      </c>
      <c r="AC923">
        <f t="shared" si="278"/>
        <v>6250.1449059952465</v>
      </c>
      <c r="AD923">
        <f t="shared" si="279"/>
        <v>6139.5768521352857</v>
      </c>
      <c r="AE923" s="5">
        <f t="shared" si="266"/>
        <v>0</v>
      </c>
      <c r="AF923" s="6">
        <f>+AD923+SUM($D$18:$E$18)-SUM($AB$27:AB923)</f>
        <v>13084.491273187916</v>
      </c>
      <c r="AG923" s="10">
        <f t="shared" si="267"/>
        <v>2.0654545599003704E-3</v>
      </c>
      <c r="AH923" s="10">
        <f>+AD923/SUM(AB$27:AB923)-1</f>
        <v>0.24406694755733627</v>
      </c>
      <c r="AI923" s="6">
        <f t="shared" si="268"/>
        <v>0</v>
      </c>
      <c r="AL923" s="6">
        <f t="shared" si="269"/>
        <v>0</v>
      </c>
      <c r="AM923" s="6">
        <f t="shared" si="270"/>
        <v>12834.063810833884</v>
      </c>
      <c r="AN923" s="6">
        <f t="shared" si="271"/>
        <v>12543.692355328976</v>
      </c>
      <c r="AO923" s="5">
        <f t="shared" si="272"/>
        <v>0</v>
      </c>
      <c r="AP923" s="6">
        <f>+AN923+SUM($D$16:$E$18)-SUM($AL$27:AL923)</f>
        <v>27976.964513223706</v>
      </c>
      <c r="AQ923" s="10">
        <f t="shared" si="280"/>
        <v>4.0970742521562187E-3</v>
      </c>
      <c r="AR923" s="10">
        <f>+AN923/SUM(AL$27:AL923)-1</f>
        <v>0.14379535408630861</v>
      </c>
    </row>
    <row r="924" spans="1:44" x14ac:dyDescent="0.25">
      <c r="A924" s="1">
        <v>41528</v>
      </c>
      <c r="B924">
        <v>7.7619999999999996</v>
      </c>
      <c r="G924">
        <f t="shared" si="273"/>
        <v>3319.6389167019588</v>
      </c>
      <c r="H924">
        <f t="shared" si="274"/>
        <v>3263.9603430711209</v>
      </c>
      <c r="I924" s="5">
        <f t="shared" ref="I924:I987" si="281">+C924*(MAX($A:$A)-$A924)</f>
        <v>0</v>
      </c>
      <c r="J924" s="6">
        <f>+H924+SUM($D$16:$E$16)-SUM($F$27:F924)</f>
        <v>7893.9032904395399</v>
      </c>
      <c r="K924" s="10">
        <f t="shared" si="275"/>
        <v>-9.5793427738100068E-4</v>
      </c>
      <c r="L924" s="10">
        <f>+H924/SUM(F$27:F924)-1</f>
        <v>-7.9319930150107965E-3</v>
      </c>
      <c r="M924">
        <v>6.9409999999999998</v>
      </c>
      <c r="R924">
        <f t="shared" si="276"/>
        <v>3263.1635812014238</v>
      </c>
      <c r="S924">
        <f t="shared" si="277"/>
        <v>3138.9172663693353</v>
      </c>
      <c r="T924" s="5">
        <f t="shared" ref="T924:T987" si="282">+N924*(MAX($A:$A)-$A924)</f>
        <v>0</v>
      </c>
      <c r="U924" s="6">
        <f>+S924+SUM($D$17:$E$17)-SUM($Q$27:Q924)</f>
        <v>6997.3320558430178</v>
      </c>
      <c r="V924" s="10">
        <f t="shared" ref="V924:V987" si="283">+U924/U923-1</f>
        <v>9.0562104214031436E-4</v>
      </c>
      <c r="W924" s="10">
        <f>+S924/SUM(Q$27:Q924)-1</f>
        <v>0.14492785207531078</v>
      </c>
      <c r="X924">
        <v>3.879</v>
      </c>
      <c r="AC924">
        <f t="shared" si="278"/>
        <v>6264.680126706864</v>
      </c>
      <c r="AD924">
        <f t="shared" si="279"/>
        <v>6153.8549378379257</v>
      </c>
      <c r="AE924" s="5">
        <f t="shared" ref="AE924:AE987" si="284">+Y924*(MAX($A:$A)-$A924)</f>
        <v>0</v>
      </c>
      <c r="AF924" s="6">
        <f>+AD924+SUM($D$18:$E$18)-SUM($AB$27:AB924)</f>
        <v>13098.769358890553</v>
      </c>
      <c r="AG924" s="10">
        <f t="shared" ref="AG924:AG987" si="285">+AF924/AF923-1</f>
        <v>1.0912220738681366E-3</v>
      </c>
      <c r="AH924" s="10">
        <f>+AD924/SUM(AB$27:AB924)-1</f>
        <v>0.24696012650514398</v>
      </c>
      <c r="AI924" s="6">
        <f t="shared" ref="AI924:AI987" si="286">+C924+N924+Y924</f>
        <v>0</v>
      </c>
      <c r="AL924" s="6">
        <f t="shared" ref="AL924:AL987" si="287">+F924+Q924+AB924</f>
        <v>0</v>
      </c>
      <c r="AM924" s="6">
        <f t="shared" ref="AM924:AM987" si="288">+G924+R924+AC924</f>
        <v>12847.482624610246</v>
      </c>
      <c r="AN924" s="6">
        <f t="shared" ref="AN924:AN987" si="289">+H924+S924+AD924</f>
        <v>12556.732547278381</v>
      </c>
      <c r="AO924" s="5">
        <f t="shared" ref="AO924:AO987" si="290">+AI924*(MAX($A:$A)-$A924)</f>
        <v>0</v>
      </c>
      <c r="AP924" s="6">
        <f>+AN924+SUM($D$16:$E$18)-SUM($AL$27:AL924)</f>
        <v>27990.004705173116</v>
      </c>
      <c r="AQ924" s="10">
        <f t="shared" si="280"/>
        <v>4.6610460342288995E-4</v>
      </c>
      <c r="AR924" s="10">
        <f>+AN924/SUM(AL$27:AL924)-1</f>
        <v>0.14498442270706358</v>
      </c>
    </row>
    <row r="925" spans="1:44" x14ac:dyDescent="0.25">
      <c r="A925" s="1">
        <v>41529</v>
      </c>
      <c r="B925">
        <v>7.7489999999999997</v>
      </c>
      <c r="G925">
        <f t="shared" ref="G925:G988" si="291">+(B925/B924*G924)+F925</f>
        <v>3314.07909888218</v>
      </c>
      <c r="H925">
        <f t="shared" ref="H925:H988" si="292">+($B925/$B924*H924)+F925</f>
        <v>3258.4937771783198</v>
      </c>
      <c r="I925" s="5">
        <f t="shared" si="281"/>
        <v>0</v>
      </c>
      <c r="J925" s="6">
        <f>+H925+SUM($D$16:$E$16)-SUM($F$27:F925)</f>
        <v>7888.4367245467374</v>
      </c>
      <c r="K925" s="10">
        <f t="shared" ref="K925:K988" si="293">+J925/J924-1</f>
        <v>-6.9250479663507392E-4</v>
      </c>
      <c r="L925" s="10">
        <f>+H925/SUM(F$27:F925)-1</f>
        <v>-9.5935343820301444E-3</v>
      </c>
      <c r="M925">
        <v>6.9379999999999997</v>
      </c>
      <c r="R925">
        <f t="shared" ref="R925:R988" si="294">+($M925/$M924*R924)+N925</f>
        <v>3261.7531949827803</v>
      </c>
      <c r="S925">
        <f t="shared" ref="S925:S988" si="295">+($M925/$M924*S924)+Q925</f>
        <v>3137.560581194417</v>
      </c>
      <c r="T925" s="5">
        <f t="shared" si="282"/>
        <v>0</v>
      </c>
      <c r="U925" s="6">
        <f>+S925+SUM($D$17:$E$17)-SUM($Q$27:Q925)</f>
        <v>6995.9753706680995</v>
      </c>
      <c r="V925" s="10">
        <f t="shared" si="283"/>
        <v>-1.9388606458736746E-4</v>
      </c>
      <c r="W925" s="10">
        <f>+S925/SUM(Q$27:Q925)-1</f>
        <v>0.14443299779549146</v>
      </c>
      <c r="X925">
        <v>3.8780000000000001</v>
      </c>
      <c r="AC925">
        <f t="shared" ref="AC925:AC988" si="296">+(X925/X924*AC924)+AB925</f>
        <v>6263.065102183351</v>
      </c>
      <c r="AD925">
        <f t="shared" ref="AD925:AD988" si="297">+($X925/$X924*AD924)+AB925</f>
        <v>6152.2684838709656</v>
      </c>
      <c r="AE925" s="5">
        <f t="shared" si="284"/>
        <v>0</v>
      </c>
      <c r="AF925" s="6">
        <f>+AD925+SUM($D$18:$E$18)-SUM($AB$27:AB925)</f>
        <v>13097.182904923593</v>
      </c>
      <c r="AG925" s="10">
        <f t="shared" si="285"/>
        <v>-1.2111473402520723E-4</v>
      </c>
      <c r="AH925" s="10">
        <f>+AD925/SUM(AB$27:AB925)-1</f>
        <v>0.24663866217760977</v>
      </c>
      <c r="AI925" s="6">
        <f t="shared" si="286"/>
        <v>0</v>
      </c>
      <c r="AL925" s="6">
        <f t="shared" si="287"/>
        <v>0</v>
      </c>
      <c r="AM925" s="6">
        <f t="shared" si="288"/>
        <v>12838.897396048311</v>
      </c>
      <c r="AN925" s="6">
        <f t="shared" si="289"/>
        <v>12548.322842243702</v>
      </c>
      <c r="AO925" s="5">
        <f t="shared" si="290"/>
        <v>0</v>
      </c>
      <c r="AP925" s="6">
        <f>+AN925+SUM($D$16:$E$18)-SUM($AL$27:AL925)</f>
        <v>27981.595000138434</v>
      </c>
      <c r="AQ925" s="10">
        <f t="shared" ref="AQ925:AQ988" si="298">+AP925/AP924-1</f>
        <v>-3.0045386284371922E-4</v>
      </c>
      <c r="AR925" s="10">
        <f>+AN925/SUM(AL$27:AL925)-1</f>
        <v>0.14421758458034439</v>
      </c>
    </row>
    <row r="926" spans="1:44" x14ac:dyDescent="0.25">
      <c r="A926" s="1">
        <v>41530</v>
      </c>
      <c r="B926">
        <v>7.75</v>
      </c>
      <c r="G926">
        <f t="shared" si="291"/>
        <v>3314.5067771760091</v>
      </c>
      <c r="H926">
        <f t="shared" si="292"/>
        <v>3258.9142822469967</v>
      </c>
      <c r="I926" s="5">
        <f t="shared" si="281"/>
        <v>0</v>
      </c>
      <c r="J926" s="6">
        <f>+H926+SUM($D$16:$E$16)-SUM($F$27:F926)</f>
        <v>7888.8572296154152</v>
      </c>
      <c r="K926" s="10">
        <f t="shared" si="293"/>
        <v>5.3306514758322265E-5</v>
      </c>
      <c r="L926" s="10">
        <f>+H926/SUM(F$27:F926)-1</f>
        <v>-9.4657235076440749E-3</v>
      </c>
      <c r="M926">
        <v>6.9420000000000002</v>
      </c>
      <c r="R926">
        <f t="shared" si="294"/>
        <v>3263.633709940972</v>
      </c>
      <c r="S926">
        <f t="shared" si="295"/>
        <v>3139.3694947609752</v>
      </c>
      <c r="T926" s="5">
        <f t="shared" si="282"/>
        <v>0</v>
      </c>
      <c r="U926" s="6">
        <f>+S926+SUM($D$17:$E$17)-SUM($Q$27:Q926)</f>
        <v>6997.7842842346572</v>
      </c>
      <c r="V926" s="10">
        <f t="shared" si="283"/>
        <v>2.5856488491116103E-4</v>
      </c>
      <c r="W926" s="10">
        <f>+S926/SUM(Q$27:Q926)-1</f>
        <v>0.14509280350191744</v>
      </c>
      <c r="X926">
        <v>3.899</v>
      </c>
      <c r="AC926">
        <f t="shared" si="296"/>
        <v>6296.9806171771243</v>
      </c>
      <c r="AD926">
        <f t="shared" si="297"/>
        <v>6185.584017177127</v>
      </c>
      <c r="AE926" s="5">
        <f t="shared" si="284"/>
        <v>0</v>
      </c>
      <c r="AF926" s="6">
        <f>+AD926+SUM($D$18:$E$18)-SUM($AB$27:AB926)</f>
        <v>13130.498438229755</v>
      </c>
      <c r="AG926" s="10">
        <f t="shared" si="285"/>
        <v>2.5437174961981945E-3</v>
      </c>
      <c r="AH926" s="10">
        <f>+AD926/SUM(AB$27:AB926)-1</f>
        <v>0.25338941305582807</v>
      </c>
      <c r="AI926" s="6">
        <f t="shared" si="286"/>
        <v>0</v>
      </c>
      <c r="AL926" s="6">
        <f t="shared" si="287"/>
        <v>0</v>
      </c>
      <c r="AM926" s="6">
        <f t="shared" si="288"/>
        <v>12875.121104294107</v>
      </c>
      <c r="AN926" s="6">
        <f t="shared" si="289"/>
        <v>12583.867794185098</v>
      </c>
      <c r="AO926" s="5">
        <f t="shared" si="290"/>
        <v>0</v>
      </c>
      <c r="AP926" s="6">
        <f>+AN926+SUM($D$16:$E$18)-SUM($AL$27:AL926)</f>
        <v>28017.13995207983</v>
      </c>
      <c r="AQ926" s="10">
        <f t="shared" si="298"/>
        <v>1.2702975631382341E-3</v>
      </c>
      <c r="AR926" s="10">
        <f>+AN926/SUM(AL$27:AL926)-1</f>
        <v>0.14745874752823163</v>
      </c>
    </row>
    <row r="927" spans="1:44" x14ac:dyDescent="0.25">
      <c r="A927" s="1">
        <v>41533</v>
      </c>
      <c r="B927">
        <v>7.8</v>
      </c>
      <c r="G927">
        <f t="shared" si="291"/>
        <v>3335.890691867467</v>
      </c>
      <c r="H927">
        <f t="shared" si="292"/>
        <v>3279.9395356808482</v>
      </c>
      <c r="I927" s="5">
        <f t="shared" si="281"/>
        <v>0</v>
      </c>
      <c r="J927" s="6">
        <f>+H927+SUM($D$16:$E$16)-SUM($F$27:F927)</f>
        <v>7909.8824830492676</v>
      </c>
      <c r="K927" s="10">
        <f t="shared" si="293"/>
        <v>2.6651836662630046E-3</v>
      </c>
      <c r="L927" s="10">
        <f>+H927/SUM(F$27:F927)-1</f>
        <v>-3.075179788338489E-3</v>
      </c>
      <c r="M927">
        <v>6.99</v>
      </c>
      <c r="R927">
        <f t="shared" si="294"/>
        <v>3286.1998894392677</v>
      </c>
      <c r="S927">
        <f t="shared" si="295"/>
        <v>3161.0764575596686</v>
      </c>
      <c r="T927" s="5">
        <f t="shared" si="282"/>
        <v>0</v>
      </c>
      <c r="U927" s="6">
        <f>+S927+SUM($D$17:$E$17)-SUM($Q$27:Q927)</f>
        <v>7019.491247033352</v>
      </c>
      <c r="V927" s="10">
        <f t="shared" si="283"/>
        <v>3.1019765567221746E-3</v>
      </c>
      <c r="W927" s="10">
        <f>+S927/SUM(Q$27:Q927)-1</f>
        <v>0.15301047197902662</v>
      </c>
      <c r="X927">
        <v>3.9049999999999998</v>
      </c>
      <c r="AC927">
        <f t="shared" si="296"/>
        <v>6306.6707643182017</v>
      </c>
      <c r="AD927">
        <f t="shared" si="297"/>
        <v>6195.1027409788858</v>
      </c>
      <c r="AE927" s="5">
        <f t="shared" si="284"/>
        <v>0</v>
      </c>
      <c r="AF927" s="6">
        <f>+AD927+SUM($D$18:$E$18)-SUM($AB$27:AB927)</f>
        <v>13140.017162031516</v>
      </c>
      <c r="AG927" s="10">
        <f t="shared" si="285"/>
        <v>7.2493240424487126E-4</v>
      </c>
      <c r="AH927" s="10">
        <f>+AD927/SUM(AB$27:AB927)-1</f>
        <v>0.25531819902103314</v>
      </c>
      <c r="AI927" s="6">
        <f t="shared" si="286"/>
        <v>0</v>
      </c>
      <c r="AL927" s="6">
        <f t="shared" si="287"/>
        <v>0</v>
      </c>
      <c r="AM927" s="6">
        <f t="shared" si="288"/>
        <v>12928.761345624936</v>
      </c>
      <c r="AN927" s="6">
        <f t="shared" si="289"/>
        <v>12636.118734219403</v>
      </c>
      <c r="AO927" s="5">
        <f t="shared" si="290"/>
        <v>0</v>
      </c>
      <c r="AP927" s="6">
        <f>+AN927+SUM($D$16:$E$18)-SUM($AL$27:AL927)</f>
        <v>28069.390892114134</v>
      </c>
      <c r="AQ927" s="10">
        <f t="shared" si="298"/>
        <v>1.8649633804048715E-3</v>
      </c>
      <c r="AR927" s="10">
        <f>+AN927/SUM(AL$27:AL927)-1</f>
        <v>0.15222324435778667</v>
      </c>
    </row>
    <row r="928" spans="1:44" x14ac:dyDescent="0.25">
      <c r="A928" s="1">
        <v>41534</v>
      </c>
      <c r="B928">
        <v>7.81</v>
      </c>
      <c r="G928">
        <f t="shared" si="291"/>
        <v>3340.1674748057585</v>
      </c>
      <c r="H928">
        <f t="shared" si="292"/>
        <v>3284.1445863676186</v>
      </c>
      <c r="I928" s="5">
        <f t="shared" si="281"/>
        <v>0</v>
      </c>
      <c r="J928" s="6">
        <f>+H928+SUM($D$16:$E$16)-SUM($F$27:F928)</f>
        <v>7914.0875337360367</v>
      </c>
      <c r="K928" s="10">
        <f t="shared" si="293"/>
        <v>5.3161986866179234E-4</v>
      </c>
      <c r="L928" s="10">
        <f>+H928/SUM(F$27:F928)-1</f>
        <v>-1.7970710444773497E-3</v>
      </c>
      <c r="M928">
        <v>6.9669999999999996</v>
      </c>
      <c r="R928">
        <f t="shared" si="294"/>
        <v>3275.3869284296675</v>
      </c>
      <c r="S928">
        <f t="shared" si="295"/>
        <v>3150.6752045519615</v>
      </c>
      <c r="T928" s="5">
        <f t="shared" si="282"/>
        <v>0</v>
      </c>
      <c r="U928" s="6">
        <f>+S928+SUM($D$17:$E$17)-SUM($Q$27:Q928)</f>
        <v>7009.0899940256431</v>
      </c>
      <c r="V928" s="10">
        <f t="shared" si="283"/>
        <v>-1.4817673591522862E-3</v>
      </c>
      <c r="W928" s="10">
        <f>+S928/SUM(Q$27:Q928)-1</f>
        <v>0.14921658916707847</v>
      </c>
      <c r="X928">
        <v>3.9039999999999999</v>
      </c>
      <c r="AC928">
        <f t="shared" si="296"/>
        <v>6305.0557397946895</v>
      </c>
      <c r="AD928">
        <f t="shared" si="297"/>
        <v>6193.5162870119266</v>
      </c>
      <c r="AE928" s="5">
        <f t="shared" si="284"/>
        <v>0</v>
      </c>
      <c r="AF928" s="6">
        <f>+AD928+SUM($D$18:$E$18)-SUM($AB$27:AB928)</f>
        <v>13138.430708064556</v>
      </c>
      <c r="AG928" s="10">
        <f t="shared" si="285"/>
        <v>-1.2073454299166286E-4</v>
      </c>
      <c r="AH928" s="10">
        <f>+AD928/SUM(AB$27:AB928)-1</f>
        <v>0.25499673469349893</v>
      </c>
      <c r="AI928" s="6">
        <f t="shared" si="286"/>
        <v>0</v>
      </c>
      <c r="AL928" s="6">
        <f t="shared" si="287"/>
        <v>0</v>
      </c>
      <c r="AM928" s="6">
        <f t="shared" si="288"/>
        <v>12920.610143030117</v>
      </c>
      <c r="AN928" s="6">
        <f t="shared" si="289"/>
        <v>12628.336077931508</v>
      </c>
      <c r="AO928" s="5">
        <f t="shared" si="290"/>
        <v>0</v>
      </c>
      <c r="AP928" s="6">
        <f>+AN928+SUM($D$16:$E$18)-SUM($AL$27:AL928)</f>
        <v>28061.608235826243</v>
      </c>
      <c r="AQ928" s="10">
        <f t="shared" si="298"/>
        <v>-2.772648796620647E-4</v>
      </c>
      <c r="AR928" s="10">
        <f>+AN928/SUM(AL$27:AL928)-1</f>
        <v>0.15151358360938971</v>
      </c>
    </row>
    <row r="929" spans="1:44" x14ac:dyDescent="0.25">
      <c r="A929" s="1">
        <v>41535</v>
      </c>
      <c r="B929">
        <v>7.81</v>
      </c>
      <c r="G929">
        <f t="shared" si="291"/>
        <v>3340.1674748057585</v>
      </c>
      <c r="H929">
        <f t="shared" si="292"/>
        <v>3284.1445863676186</v>
      </c>
      <c r="I929" s="5">
        <f t="shared" si="281"/>
        <v>0</v>
      </c>
      <c r="J929" s="6">
        <f>+H929+SUM($D$16:$E$16)-SUM($F$27:F929)</f>
        <v>7914.0875337360367</v>
      </c>
      <c r="K929" s="10">
        <f t="shared" si="293"/>
        <v>0</v>
      </c>
      <c r="L929" s="10">
        <f>+H929/SUM(F$27:F929)-1</f>
        <v>-1.7970710444773497E-3</v>
      </c>
      <c r="M929">
        <v>6.9850000000000003</v>
      </c>
      <c r="R929">
        <f t="shared" si="294"/>
        <v>3283.8492457415286</v>
      </c>
      <c r="S929">
        <f t="shared" si="295"/>
        <v>3158.8153156014719</v>
      </c>
      <c r="T929" s="5">
        <f t="shared" si="282"/>
        <v>0</v>
      </c>
      <c r="U929" s="6">
        <f>+S929+SUM($D$17:$E$17)-SUM($Q$27:Q929)</f>
        <v>7017.2301050751548</v>
      </c>
      <c r="V929" s="10">
        <f t="shared" si="283"/>
        <v>1.1613648927963904E-3</v>
      </c>
      <c r="W929" s="10">
        <f>+S929/SUM(Q$27:Q929)-1</f>
        <v>0.15218571484599464</v>
      </c>
      <c r="X929">
        <v>3.9319999999999999</v>
      </c>
      <c r="AC929">
        <f t="shared" si="296"/>
        <v>6350.2764264530533</v>
      </c>
      <c r="AD929">
        <f t="shared" si="297"/>
        <v>6237.9369980868078</v>
      </c>
      <c r="AE929" s="5">
        <f t="shared" si="284"/>
        <v>0</v>
      </c>
      <c r="AF929" s="6">
        <f>+AD929+SUM($D$18:$E$18)-SUM($AB$27:AB929)</f>
        <v>13182.851419139435</v>
      </c>
      <c r="AG929" s="10">
        <f t="shared" si="285"/>
        <v>3.3809754042857243E-3</v>
      </c>
      <c r="AH929" s="10">
        <f>+AD929/SUM(AB$27:AB929)-1</f>
        <v>0.26399773586445652</v>
      </c>
      <c r="AI929" s="6">
        <f t="shared" si="286"/>
        <v>0</v>
      </c>
      <c r="AL929" s="6">
        <f t="shared" si="287"/>
        <v>0</v>
      </c>
      <c r="AM929" s="6">
        <f t="shared" si="288"/>
        <v>12974.29314700034</v>
      </c>
      <c r="AN929" s="6">
        <f t="shared" si="289"/>
        <v>12680.896900055897</v>
      </c>
      <c r="AO929" s="5">
        <f t="shared" si="290"/>
        <v>0</v>
      </c>
      <c r="AP929" s="6">
        <f>+AN929+SUM($D$16:$E$18)-SUM($AL$27:AL929)</f>
        <v>28114.169057950632</v>
      </c>
      <c r="AQ929" s="10">
        <f t="shared" si="298"/>
        <v>1.8730509556927899E-3</v>
      </c>
      <c r="AR929" s="10">
        <f>+AN929/SUM(AL$27:AL929)-1</f>
        <v>0.1563063370068607</v>
      </c>
    </row>
    <row r="930" spans="1:44" x14ac:dyDescent="0.25">
      <c r="A930" s="1">
        <v>41536</v>
      </c>
      <c r="B930">
        <v>7.8479999999999999</v>
      </c>
      <c r="G930">
        <f t="shared" si="291"/>
        <v>3356.4192499712667</v>
      </c>
      <c r="H930">
        <f t="shared" si="292"/>
        <v>3300.1237789773454</v>
      </c>
      <c r="I930" s="5">
        <f t="shared" si="281"/>
        <v>0</v>
      </c>
      <c r="J930" s="6">
        <f>+H930+SUM($D$16:$E$16)-SUM($F$27:F930)</f>
        <v>7930.0667263457644</v>
      </c>
      <c r="K930" s="10">
        <f t="shared" si="293"/>
        <v>2.0190821167458406E-3</v>
      </c>
      <c r="L930" s="10">
        <f>+H930/SUM(F$27:F930)-1</f>
        <v>3.0597421821947357E-3</v>
      </c>
      <c r="M930">
        <v>7.0350000000000001</v>
      </c>
      <c r="R930">
        <f t="shared" si="294"/>
        <v>3307.35568271892</v>
      </c>
      <c r="S930">
        <f t="shared" si="295"/>
        <v>3181.4267351834437</v>
      </c>
      <c r="T930" s="5">
        <f t="shared" si="282"/>
        <v>0</v>
      </c>
      <c r="U930" s="6">
        <f>+S930+SUM($D$17:$E$17)-SUM($Q$27:Q930)</f>
        <v>7039.8415246571267</v>
      </c>
      <c r="V930" s="10">
        <f t="shared" si="283"/>
        <v>3.2222713582696905E-3</v>
      </c>
      <c r="W930" s="10">
        <f>+S930/SUM(Q$27:Q930)-1</f>
        <v>0.16043328617631669</v>
      </c>
      <c r="X930">
        <v>3.9009999999999998</v>
      </c>
      <c r="AC930">
        <f t="shared" si="296"/>
        <v>6300.2106662241504</v>
      </c>
      <c r="AD930">
        <f t="shared" si="297"/>
        <v>6188.7569251110472</v>
      </c>
      <c r="AE930" s="5">
        <f t="shared" si="284"/>
        <v>0</v>
      </c>
      <c r="AF930" s="6">
        <f>+AD930+SUM($D$18:$E$18)-SUM($AB$27:AB930)</f>
        <v>13133.671346163675</v>
      </c>
      <c r="AG930" s="10">
        <f t="shared" si="285"/>
        <v>-3.7306096694951218E-3</v>
      </c>
      <c r="AH930" s="10">
        <f>+AD930/SUM(AB$27:AB930)-1</f>
        <v>0.2540323417108965</v>
      </c>
      <c r="AI930" s="6">
        <f t="shared" si="286"/>
        <v>0</v>
      </c>
      <c r="AL930" s="6">
        <f t="shared" si="287"/>
        <v>0</v>
      </c>
      <c r="AM930" s="6">
        <f t="shared" si="288"/>
        <v>12963.985598914336</v>
      </c>
      <c r="AN930" s="6">
        <f t="shared" si="289"/>
        <v>12670.307439271837</v>
      </c>
      <c r="AO930" s="5">
        <f t="shared" si="290"/>
        <v>0</v>
      </c>
      <c r="AP930" s="6">
        <f>+AN930+SUM($D$16:$E$18)-SUM($AL$27:AL930)</f>
        <v>28103.579597166572</v>
      </c>
      <c r="AQ930" s="10">
        <f t="shared" si="298"/>
        <v>-3.7665921273477565E-4</v>
      </c>
      <c r="AR930" s="10">
        <f>+AN930/SUM(AL$27:AL930)-1</f>
        <v>0.15534073806645443</v>
      </c>
    </row>
    <row r="931" spans="1:44" x14ac:dyDescent="0.25">
      <c r="A931" s="1">
        <v>41537</v>
      </c>
      <c r="B931">
        <v>7.8040000000000003</v>
      </c>
      <c r="G931">
        <f t="shared" si="291"/>
        <v>3337.6014050427839</v>
      </c>
      <c r="H931">
        <f t="shared" si="292"/>
        <v>3281.6215559555562</v>
      </c>
      <c r="I931" s="5">
        <f t="shared" si="281"/>
        <v>0</v>
      </c>
      <c r="J931" s="6">
        <f>+H931+SUM($D$16:$E$16)-SUM($F$27:F931)</f>
        <v>7911.5645033239753</v>
      </c>
      <c r="K931" s="10">
        <f t="shared" si="293"/>
        <v>-2.3331736869652842E-3</v>
      </c>
      <c r="L931" s="10">
        <f>+H931/SUM(F$27:F931)-1</f>
        <v>-2.5639362907940999E-3</v>
      </c>
      <c r="M931">
        <v>7.0190000000000001</v>
      </c>
      <c r="R931">
        <f t="shared" si="294"/>
        <v>3299.8336228861549</v>
      </c>
      <c r="S931">
        <f t="shared" si="295"/>
        <v>3174.1910809172127</v>
      </c>
      <c r="T931" s="5">
        <f t="shared" si="282"/>
        <v>0</v>
      </c>
      <c r="U931" s="6">
        <f>+S931+SUM($D$17:$E$17)-SUM($Q$27:Q931)</f>
        <v>7032.6058703908957</v>
      </c>
      <c r="V931" s="10">
        <f t="shared" si="283"/>
        <v>-1.0278149360163358E-3</v>
      </c>
      <c r="W931" s="10">
        <f>+S931/SUM(Q$27:Q931)-1</f>
        <v>0.15779406335061363</v>
      </c>
      <c r="X931">
        <v>3.8940000000000001</v>
      </c>
      <c r="AC931">
        <f t="shared" si="296"/>
        <v>6288.9054945595599</v>
      </c>
      <c r="AD931">
        <f t="shared" si="297"/>
        <v>6177.6517473423273</v>
      </c>
      <c r="AE931" s="5">
        <f t="shared" si="284"/>
        <v>0</v>
      </c>
      <c r="AF931" s="6">
        <f>+AD931+SUM($D$18:$E$18)-SUM($AB$27:AB931)</f>
        <v>13122.566168394955</v>
      </c>
      <c r="AG931" s="10">
        <f t="shared" si="285"/>
        <v>-8.4555014938492157E-4</v>
      </c>
      <c r="AH931" s="10">
        <f>+AD931/SUM(AB$27:AB931)-1</f>
        <v>0.25178209141815722</v>
      </c>
      <c r="AI931" s="6">
        <f t="shared" si="286"/>
        <v>0</v>
      </c>
      <c r="AL931" s="6">
        <f t="shared" si="287"/>
        <v>0</v>
      </c>
      <c r="AM931" s="6">
        <f t="shared" si="288"/>
        <v>12926.340522488499</v>
      </c>
      <c r="AN931" s="6">
        <f t="shared" si="289"/>
        <v>12633.464384215096</v>
      </c>
      <c r="AO931" s="5">
        <f t="shared" si="290"/>
        <v>0</v>
      </c>
      <c r="AP931" s="6">
        <f>+AN931+SUM($D$16:$E$18)-SUM($AL$27:AL931)</f>
        <v>28066.736542109829</v>
      </c>
      <c r="AQ931" s="10">
        <f t="shared" si="298"/>
        <v>-1.3109737472893901E-3</v>
      </c>
      <c r="AR931" s="10">
        <f>+AN931/SUM(AL$27:AL931)-1</f>
        <v>0.151981207713628</v>
      </c>
    </row>
    <row r="932" spans="1:44" x14ac:dyDescent="0.25">
      <c r="A932" s="1">
        <v>41540</v>
      </c>
      <c r="B932">
        <v>7.8330000000000002</v>
      </c>
      <c r="G932">
        <f t="shared" si="291"/>
        <v>3350.0040755638297</v>
      </c>
      <c r="H932">
        <f t="shared" si="292"/>
        <v>3293.8162029471905</v>
      </c>
      <c r="I932" s="5">
        <f t="shared" si="281"/>
        <v>0</v>
      </c>
      <c r="J932" s="6">
        <f>+H932+SUM($D$16:$E$16)-SUM($F$27:F932)</f>
        <v>7923.7591503156082</v>
      </c>
      <c r="K932" s="10">
        <f t="shared" si="293"/>
        <v>1.5413698499846529E-3</v>
      </c>
      <c r="L932" s="10">
        <f>+H932/SUM(F$27:F932)-1</f>
        <v>1.1425790664032487E-3</v>
      </c>
      <c r="M932">
        <v>6.9809999999999999</v>
      </c>
      <c r="R932">
        <f t="shared" si="294"/>
        <v>3281.9687307833378</v>
      </c>
      <c r="S932">
        <f t="shared" si="295"/>
        <v>3157.0064020349141</v>
      </c>
      <c r="T932" s="5">
        <f t="shared" si="282"/>
        <v>0</v>
      </c>
      <c r="U932" s="6">
        <f>+S932+SUM($D$17:$E$17)-SUM($Q$27:Q932)</f>
        <v>7015.4211915085971</v>
      </c>
      <c r="V932" s="10">
        <f t="shared" si="283"/>
        <v>-2.4435720128509475E-3</v>
      </c>
      <c r="W932" s="10">
        <f>+S932/SUM(Q$27:Q932)-1</f>
        <v>0.15152590913956887</v>
      </c>
      <c r="X932">
        <v>3.887</v>
      </c>
      <c r="AC932">
        <f t="shared" si="296"/>
        <v>6277.6003228949685</v>
      </c>
      <c r="AD932">
        <f t="shared" si="297"/>
        <v>6166.5465695736066</v>
      </c>
      <c r="AE932" s="5">
        <f t="shared" si="284"/>
        <v>0</v>
      </c>
      <c r="AF932" s="6">
        <f>+AD932+SUM($D$18:$E$18)-SUM($AB$27:AB932)</f>
        <v>13111.460990626234</v>
      </c>
      <c r="AG932" s="10">
        <f t="shared" si="285"/>
        <v>-8.4626570948198587E-4</v>
      </c>
      <c r="AH932" s="10">
        <f>+AD932/SUM(AB$27:AB932)-1</f>
        <v>0.24953184112541771</v>
      </c>
      <c r="AI932" s="6">
        <f t="shared" si="286"/>
        <v>0</v>
      </c>
      <c r="AL932" s="6">
        <f t="shared" si="287"/>
        <v>0</v>
      </c>
      <c r="AM932" s="6">
        <f t="shared" si="288"/>
        <v>12909.573129242137</v>
      </c>
      <c r="AN932" s="6">
        <f t="shared" si="289"/>
        <v>12617.369174555712</v>
      </c>
      <c r="AO932" s="5">
        <f t="shared" si="290"/>
        <v>0</v>
      </c>
      <c r="AP932" s="6">
        <f>+AN932+SUM($D$16:$E$18)-SUM($AL$27:AL932)</f>
        <v>28050.641332450446</v>
      </c>
      <c r="AQ932" s="10">
        <f t="shared" si="298"/>
        <v>-5.7346209935149606E-4</v>
      </c>
      <c r="AR932" s="10">
        <f>+AN932/SUM(AL$27:AL932)-1</f>
        <v>0.15051356760336732</v>
      </c>
    </row>
    <row r="933" spans="1:44" x14ac:dyDescent="0.25">
      <c r="A933" s="1">
        <v>41541</v>
      </c>
      <c r="B933">
        <v>7.798</v>
      </c>
      <c r="G933">
        <f t="shared" si="291"/>
        <v>3335.0353352798093</v>
      </c>
      <c r="H933">
        <f t="shared" si="292"/>
        <v>3279.0985255434944</v>
      </c>
      <c r="I933" s="5">
        <f t="shared" si="281"/>
        <v>0</v>
      </c>
      <c r="J933" s="6">
        <f>+H933+SUM($D$16:$E$16)-SUM($F$27:F933)</f>
        <v>7909.041472911912</v>
      </c>
      <c r="K933" s="10">
        <f t="shared" si="293"/>
        <v>-1.8574109995644905E-3</v>
      </c>
      <c r="L933" s="10">
        <f>+H933/SUM(F$27:F933)-1</f>
        <v>-3.3308015371106281E-3</v>
      </c>
      <c r="M933">
        <v>6.9939999999999998</v>
      </c>
      <c r="R933">
        <f t="shared" si="294"/>
        <v>3288.0804043974595</v>
      </c>
      <c r="S933">
        <f t="shared" si="295"/>
        <v>3162.8853711262268</v>
      </c>
      <c r="T933" s="5">
        <f t="shared" si="282"/>
        <v>0</v>
      </c>
      <c r="U933" s="6">
        <f>+S933+SUM($D$17:$E$17)-SUM($Q$27:Q933)</f>
        <v>7021.3001605999098</v>
      </c>
      <c r="V933" s="10">
        <f t="shared" si="283"/>
        <v>8.3800657591703853E-4</v>
      </c>
      <c r="W933" s="10">
        <f>+S933/SUM(Q$27:Q933)-1</f>
        <v>0.15367027768545261</v>
      </c>
      <c r="X933">
        <v>3.8769999999999998</v>
      </c>
      <c r="AC933">
        <f t="shared" si="296"/>
        <v>6261.4500776598388</v>
      </c>
      <c r="AD933">
        <f t="shared" si="297"/>
        <v>6150.6820299040064</v>
      </c>
      <c r="AE933" s="5">
        <f t="shared" si="284"/>
        <v>0</v>
      </c>
      <c r="AF933" s="6">
        <f>+AD933+SUM($D$18:$E$18)-SUM($AB$27:AB933)</f>
        <v>13095.596450956633</v>
      </c>
      <c r="AG933" s="10">
        <f t="shared" si="285"/>
        <v>-1.2099749738754273E-3</v>
      </c>
      <c r="AH933" s="10">
        <f>+AD933/SUM(AB$27:AB933)-1</f>
        <v>0.24631719785007578</v>
      </c>
      <c r="AI933" s="6">
        <f t="shared" si="286"/>
        <v>0</v>
      </c>
      <c r="AL933" s="6">
        <f t="shared" si="287"/>
        <v>0</v>
      </c>
      <c r="AM933" s="6">
        <f t="shared" si="288"/>
        <v>12884.565817337108</v>
      </c>
      <c r="AN933" s="6">
        <f t="shared" si="289"/>
        <v>12592.665926573727</v>
      </c>
      <c r="AO933" s="5">
        <f t="shared" si="290"/>
        <v>0</v>
      </c>
      <c r="AP933" s="6">
        <f>+AN933+SUM($D$16:$E$18)-SUM($AL$27:AL933)</f>
        <v>28025.938084468457</v>
      </c>
      <c r="AQ933" s="10">
        <f t="shared" si="298"/>
        <v>-8.8066606710390793E-4</v>
      </c>
      <c r="AR933" s="10">
        <f>+AN933/SUM(AL$27:AL933)-1</f>
        <v>0.14826100436502943</v>
      </c>
    </row>
    <row r="934" spans="1:44" x14ac:dyDescent="0.25">
      <c r="A934" s="1">
        <v>41542</v>
      </c>
      <c r="B934">
        <v>7.7640000000000002</v>
      </c>
      <c r="G934">
        <f t="shared" si="291"/>
        <v>3320.4942732896179</v>
      </c>
      <c r="H934">
        <f t="shared" si="292"/>
        <v>3264.8013532084751</v>
      </c>
      <c r="I934" s="5">
        <f t="shared" si="281"/>
        <v>0</v>
      </c>
      <c r="J934" s="6">
        <f>+H934+SUM($D$16:$E$16)-SUM($F$27:F934)</f>
        <v>7894.7443005768937</v>
      </c>
      <c r="K934" s="10">
        <f t="shared" si="293"/>
        <v>-1.807699755271952E-3</v>
      </c>
      <c r="L934" s="10">
        <f>+H934/SUM(F$27:F934)-1</f>
        <v>-7.6763712662384354E-3</v>
      </c>
      <c r="M934">
        <v>6.9850000000000003</v>
      </c>
      <c r="R934">
        <f t="shared" si="294"/>
        <v>3283.8492457415291</v>
      </c>
      <c r="S934">
        <f t="shared" si="295"/>
        <v>3158.8153156014719</v>
      </c>
      <c r="T934" s="5">
        <f t="shared" si="282"/>
        <v>0</v>
      </c>
      <c r="U934" s="6">
        <f>+S934+SUM($D$17:$E$17)-SUM($Q$27:Q934)</f>
        <v>7017.2301050751548</v>
      </c>
      <c r="V934" s="10">
        <f t="shared" si="283"/>
        <v>-5.7967262923663831E-4</v>
      </c>
      <c r="W934" s="10">
        <f>+S934/SUM(Q$27:Q934)-1</f>
        <v>0.15218571484599464</v>
      </c>
      <c r="X934">
        <v>3.859</v>
      </c>
      <c r="AC934">
        <f t="shared" si="296"/>
        <v>6232.3796362366056</v>
      </c>
      <c r="AD934">
        <f t="shared" si="297"/>
        <v>6122.1258584987263</v>
      </c>
      <c r="AE934" s="5">
        <f t="shared" si="284"/>
        <v>0</v>
      </c>
      <c r="AF934" s="6">
        <f>+AD934+SUM($D$18:$E$18)-SUM($AB$27:AB934)</f>
        <v>13067.040279551355</v>
      </c>
      <c r="AG934" s="10">
        <f t="shared" si="285"/>
        <v>-2.180593416437504E-3</v>
      </c>
      <c r="AH934" s="10">
        <f>+AD934/SUM(AB$27:AB934)-1</f>
        <v>0.24053083995446034</v>
      </c>
      <c r="AI934" s="6">
        <f t="shared" si="286"/>
        <v>0</v>
      </c>
      <c r="AL934" s="6">
        <f t="shared" si="287"/>
        <v>0</v>
      </c>
      <c r="AM934" s="6">
        <f t="shared" si="288"/>
        <v>12836.723155267751</v>
      </c>
      <c r="AN934" s="6">
        <f t="shared" si="289"/>
        <v>12545.742527308674</v>
      </c>
      <c r="AO934" s="5">
        <f t="shared" si="290"/>
        <v>0</v>
      </c>
      <c r="AP934" s="6">
        <f>+AN934+SUM($D$16:$E$18)-SUM($AL$27:AL934)</f>
        <v>27979.014685203401</v>
      </c>
      <c r="AQ934" s="10">
        <f t="shared" si="298"/>
        <v>-1.6742846973981651E-3</v>
      </c>
      <c r="AR934" s="10">
        <f>+AN934/SUM(AL$27:AL934)-1</f>
        <v>0.14398229881669833</v>
      </c>
    </row>
    <row r="935" spans="1:44" x14ac:dyDescent="0.25">
      <c r="A935" s="1">
        <v>41543</v>
      </c>
      <c r="B935">
        <v>7.7489999999999997</v>
      </c>
      <c r="G935">
        <f t="shared" si="291"/>
        <v>3314.07909888218</v>
      </c>
      <c r="H935">
        <f t="shared" si="292"/>
        <v>3258.4937771783193</v>
      </c>
      <c r="I935" s="5">
        <f t="shared" si="281"/>
        <v>0</v>
      </c>
      <c r="J935" s="6">
        <f>+H935+SUM($D$16:$E$16)-SUM($F$27:F935)</f>
        <v>7888.4367245467374</v>
      </c>
      <c r="K935" s="10">
        <f t="shared" si="293"/>
        <v>-7.989588756782684E-4</v>
      </c>
      <c r="L935" s="10">
        <f>+H935/SUM(F$27:F935)-1</f>
        <v>-9.5935343820302554E-3</v>
      </c>
      <c r="M935">
        <v>6.9880000000000004</v>
      </c>
      <c r="R935">
        <f t="shared" si="294"/>
        <v>3285.2596319601726</v>
      </c>
      <c r="S935">
        <f t="shared" si="295"/>
        <v>3160.1720007763902</v>
      </c>
      <c r="T935" s="5">
        <f t="shared" si="282"/>
        <v>0</v>
      </c>
      <c r="U935" s="6">
        <f>+S935+SUM($D$17:$E$17)-SUM($Q$27:Q935)</f>
        <v>7018.5867902500731</v>
      </c>
      <c r="V935" s="10">
        <f t="shared" si="283"/>
        <v>1.9333628149609261E-4</v>
      </c>
      <c r="W935" s="10">
        <f>+S935/SUM(Q$27:Q935)-1</f>
        <v>0.15268056912581396</v>
      </c>
      <c r="X935">
        <v>3.8780000000000001</v>
      </c>
      <c r="AC935">
        <f t="shared" si="296"/>
        <v>6263.0651021833528</v>
      </c>
      <c r="AD935">
        <f t="shared" si="297"/>
        <v>6152.2684838709665</v>
      </c>
      <c r="AE935" s="5">
        <f t="shared" si="284"/>
        <v>0</v>
      </c>
      <c r="AF935" s="6">
        <f>+AD935+SUM($D$18:$E$18)-SUM($AB$27:AB935)</f>
        <v>13097.182904923597</v>
      </c>
      <c r="AG935" s="10">
        <f t="shared" si="285"/>
        <v>2.306767617408445E-3</v>
      </c>
      <c r="AH935" s="10">
        <f>+AD935/SUM(AB$27:AB935)-1</f>
        <v>0.24663866217760999</v>
      </c>
      <c r="AI935" s="6">
        <f t="shared" si="286"/>
        <v>0</v>
      </c>
      <c r="AL935" s="6">
        <f t="shared" si="287"/>
        <v>0</v>
      </c>
      <c r="AM935" s="6">
        <f t="shared" si="288"/>
        <v>12862.403833025706</v>
      </c>
      <c r="AN935" s="6">
        <f t="shared" si="289"/>
        <v>12570.934261825676</v>
      </c>
      <c r="AO935" s="5">
        <f t="shared" si="290"/>
        <v>0</v>
      </c>
      <c r="AP935" s="6">
        <f>+AN935+SUM($D$16:$E$18)-SUM($AL$27:AL935)</f>
        <v>28004.206419720409</v>
      </c>
      <c r="AQ935" s="10">
        <f t="shared" si="298"/>
        <v>9.003796166677791E-4</v>
      </c>
      <c r="AR935" s="10">
        <f>+AN935/SUM(AL$27:AL935)-1</f>
        <v>0.14627940465170242</v>
      </c>
    </row>
    <row r="936" spans="1:44" x14ac:dyDescent="0.25">
      <c r="A936" s="1">
        <v>41544</v>
      </c>
      <c r="B936">
        <v>7.6959999999999997</v>
      </c>
      <c r="G936">
        <f t="shared" si="291"/>
        <v>3291.4121493092343</v>
      </c>
      <c r="H936">
        <f t="shared" si="292"/>
        <v>3236.2070085384366</v>
      </c>
      <c r="I936" s="5">
        <f t="shared" si="281"/>
        <v>0</v>
      </c>
      <c r="J936" s="6">
        <f>+H936+SUM($D$16:$E$16)-SUM($F$27:F936)</f>
        <v>7866.1499559068552</v>
      </c>
      <c r="K936" s="10">
        <f t="shared" si="293"/>
        <v>-2.8252452821903029E-3</v>
      </c>
      <c r="L936" s="10">
        <f>+H936/SUM(F$27:F936)-1</f>
        <v>-1.636751072449405E-2</v>
      </c>
      <c r="M936">
        <v>6.9619999999999997</v>
      </c>
      <c r="R936">
        <f t="shared" si="294"/>
        <v>3273.0362847319288</v>
      </c>
      <c r="S936">
        <f t="shared" si="295"/>
        <v>3148.4140625937644</v>
      </c>
      <c r="T936" s="5">
        <f t="shared" si="282"/>
        <v>0</v>
      </c>
      <c r="U936" s="6">
        <f>+S936+SUM($D$17:$E$17)-SUM($Q$27:Q936)</f>
        <v>7006.8288520674478</v>
      </c>
      <c r="V936" s="10">
        <f t="shared" si="283"/>
        <v>-1.6752572182990866E-3</v>
      </c>
      <c r="W936" s="10">
        <f>+S936/SUM(Q$27:Q936)-1</f>
        <v>0.14839183203404627</v>
      </c>
      <c r="X936">
        <v>3.8610000000000002</v>
      </c>
      <c r="AC936">
        <f t="shared" si="296"/>
        <v>6235.6096852836317</v>
      </c>
      <c r="AD936">
        <f t="shared" si="297"/>
        <v>6125.2987664326465</v>
      </c>
      <c r="AE936" s="5">
        <f t="shared" si="284"/>
        <v>0</v>
      </c>
      <c r="AF936" s="6">
        <f>+AD936+SUM($D$18:$E$18)-SUM($AB$27:AB936)</f>
        <v>13070.213187485275</v>
      </c>
      <c r="AG936" s="10">
        <f t="shared" si="285"/>
        <v>-2.0591998778747289E-3</v>
      </c>
      <c r="AH936" s="10">
        <f>+AD936/SUM(AB$27:AB936)-1</f>
        <v>0.24117376860952877</v>
      </c>
      <c r="AI936" s="6">
        <f t="shared" si="286"/>
        <v>0</v>
      </c>
      <c r="AL936" s="6">
        <f t="shared" si="287"/>
        <v>0</v>
      </c>
      <c r="AM936" s="6">
        <f t="shared" si="288"/>
        <v>12800.058119324796</v>
      </c>
      <c r="AN936" s="6">
        <f t="shared" si="289"/>
        <v>12509.919837564848</v>
      </c>
      <c r="AO936" s="5">
        <f t="shared" si="290"/>
        <v>0</v>
      </c>
      <c r="AP936" s="6">
        <f>+AN936+SUM($D$16:$E$18)-SUM($AL$27:AL936)</f>
        <v>27943.19199545958</v>
      </c>
      <c r="AQ936" s="10">
        <f t="shared" si="298"/>
        <v>-2.178759267317143E-3</v>
      </c>
      <c r="AR936" s="10">
        <f>+AN936/SUM(AL$27:AL936)-1</f>
        <v>0.14071581037460446</v>
      </c>
    </row>
    <row r="937" spans="1:44" x14ac:dyDescent="0.25">
      <c r="A937" s="1">
        <v>41547</v>
      </c>
      <c r="B937">
        <v>7.6130000000000004</v>
      </c>
      <c r="G937">
        <f t="shared" si="291"/>
        <v>3255.9148509214142</v>
      </c>
      <c r="H937">
        <f t="shared" si="292"/>
        <v>3201.3050878382433</v>
      </c>
      <c r="I937" s="5">
        <f t="shared" si="281"/>
        <v>0</v>
      </c>
      <c r="J937" s="6">
        <f>+H937+SUM($D$16:$E$16)-SUM($F$27:F937)</f>
        <v>7831.2480352066623</v>
      </c>
      <c r="K937" s="10">
        <f t="shared" si="293"/>
        <v>-4.4369762712169747E-3</v>
      </c>
      <c r="L937" s="10">
        <f>+H937/SUM(F$27:F937)-1</f>
        <v>-2.6975813298541151E-2</v>
      </c>
      <c r="M937">
        <v>6.9189999999999996</v>
      </c>
      <c r="R937">
        <f t="shared" si="294"/>
        <v>3252.8207489313722</v>
      </c>
      <c r="S937">
        <f t="shared" si="295"/>
        <v>3128.9682417532686</v>
      </c>
      <c r="T937" s="5">
        <f t="shared" si="282"/>
        <v>0</v>
      </c>
      <c r="U937" s="6">
        <f>+S937+SUM($D$17:$E$17)-SUM($Q$27:Q937)</f>
        <v>6987.3830312269502</v>
      </c>
      <c r="V937" s="10">
        <f t="shared" si="283"/>
        <v>-2.7752669932504803E-3</v>
      </c>
      <c r="W937" s="10">
        <f>+S937/SUM(Q$27:Q937)-1</f>
        <v>0.1412989206899693</v>
      </c>
      <c r="X937">
        <v>3.8460000000000001</v>
      </c>
      <c r="AC937">
        <f t="shared" si="296"/>
        <v>6211.3843174309368</v>
      </c>
      <c r="AD937">
        <f t="shared" si="297"/>
        <v>6101.5019569282458</v>
      </c>
      <c r="AE937" s="5">
        <f t="shared" si="284"/>
        <v>0</v>
      </c>
      <c r="AF937" s="6">
        <f>+AD937+SUM($D$18:$E$18)-SUM($AB$27:AB937)</f>
        <v>13046.416377980873</v>
      </c>
      <c r="AG937" s="10">
        <f t="shared" si="285"/>
        <v>-1.8206902338201436E-3</v>
      </c>
      <c r="AH937" s="10">
        <f>+AD937/SUM(AB$27:AB937)-1</f>
        <v>0.23635180369651576</v>
      </c>
      <c r="AI937" s="6">
        <f t="shared" si="286"/>
        <v>0</v>
      </c>
      <c r="AL937" s="6">
        <f t="shared" si="287"/>
        <v>0</v>
      </c>
      <c r="AM937" s="6">
        <f t="shared" si="288"/>
        <v>12720.119917283722</v>
      </c>
      <c r="AN937" s="6">
        <f t="shared" si="289"/>
        <v>12431.775286519758</v>
      </c>
      <c r="AO937" s="5">
        <f t="shared" si="290"/>
        <v>0</v>
      </c>
      <c r="AP937" s="6">
        <f>+AN937+SUM($D$16:$E$18)-SUM($AL$27:AL937)</f>
        <v>27865.047444414486</v>
      </c>
      <c r="AQ937" s="10">
        <f t="shared" si="298"/>
        <v>-2.7965506252038974E-3</v>
      </c>
      <c r="AR937" s="10">
        <f>+AN937/SUM(AL$27:AL937)-1</f>
        <v>0.13359020717097025</v>
      </c>
    </row>
    <row r="938" spans="1:44" x14ac:dyDescent="0.25">
      <c r="A938" s="1">
        <v>41548</v>
      </c>
      <c r="B938">
        <v>7.6769999999999996</v>
      </c>
      <c r="G938">
        <f t="shared" si="291"/>
        <v>3283.2862617264805</v>
      </c>
      <c r="H938">
        <f t="shared" si="292"/>
        <v>3228.2174122335732</v>
      </c>
      <c r="I938" s="5">
        <f t="shared" si="281"/>
        <v>0</v>
      </c>
      <c r="J938" s="6">
        <f>+H938+SUM($D$16:$E$16)-SUM($F$27:F938)</f>
        <v>7858.1603596019913</v>
      </c>
      <c r="K938" s="10">
        <f t="shared" si="293"/>
        <v>3.4365307131558609E-3</v>
      </c>
      <c r="L938" s="10">
        <f>+H938/SUM(F$27:F938)-1</f>
        <v>-1.8795917337830148E-2</v>
      </c>
      <c r="M938">
        <v>6.968</v>
      </c>
      <c r="R938">
        <f t="shared" si="294"/>
        <v>3275.8570571692153</v>
      </c>
      <c r="S938">
        <f t="shared" si="295"/>
        <v>3151.127432943601</v>
      </c>
      <c r="T938" s="5">
        <f t="shared" si="282"/>
        <v>0</v>
      </c>
      <c r="U938" s="6">
        <f>+S938+SUM($D$17:$E$17)-SUM($Q$27:Q938)</f>
        <v>7009.5422224172844</v>
      </c>
      <c r="V938" s="10">
        <f t="shared" si="283"/>
        <v>3.1713147957259658E-3</v>
      </c>
      <c r="W938" s="10">
        <f>+S938/SUM(Q$27:Q938)-1</f>
        <v>0.14938154059368491</v>
      </c>
      <c r="X938">
        <v>3.867</v>
      </c>
      <c r="AC938">
        <f t="shared" si="296"/>
        <v>6245.2998324247083</v>
      </c>
      <c r="AD938">
        <f t="shared" si="297"/>
        <v>6134.8174902344053</v>
      </c>
      <c r="AE938" s="5">
        <f t="shared" si="284"/>
        <v>0</v>
      </c>
      <c r="AF938" s="6">
        <f>+AD938+SUM($D$18:$E$18)-SUM($AB$27:AB938)</f>
        <v>13079.731911287032</v>
      </c>
      <c r="AG938" s="10">
        <f t="shared" si="285"/>
        <v>2.5536156704599744E-3</v>
      </c>
      <c r="AH938" s="10">
        <f>+AD938/SUM(AB$27:AB938)-1</f>
        <v>0.24310255457473362</v>
      </c>
      <c r="AI938" s="6">
        <f t="shared" si="286"/>
        <v>0</v>
      </c>
      <c r="AL938" s="6">
        <f t="shared" si="287"/>
        <v>0</v>
      </c>
      <c r="AM938" s="6">
        <f t="shared" si="288"/>
        <v>12804.443151320404</v>
      </c>
      <c r="AN938" s="6">
        <f t="shared" si="289"/>
        <v>12514.16233541158</v>
      </c>
      <c r="AO938" s="5">
        <f t="shared" si="290"/>
        <v>0</v>
      </c>
      <c r="AP938" s="6">
        <f>+AN938+SUM($D$16:$E$18)-SUM($AL$27:AL938)</f>
        <v>27947.434493306311</v>
      </c>
      <c r="AQ938" s="10">
        <f t="shared" si="298"/>
        <v>2.95664484534508E-3</v>
      </c>
      <c r="AR938" s="10">
        <f>+AN938/SUM(AL$27:AL938)-1</f>
        <v>0.1411026621236231</v>
      </c>
    </row>
    <row r="939" spans="1:44" x14ac:dyDescent="0.25">
      <c r="A939" s="1">
        <v>41549</v>
      </c>
      <c r="B939">
        <v>7.6559999999999997</v>
      </c>
      <c r="G939">
        <f t="shared" si="291"/>
        <v>3274.3050175560684</v>
      </c>
      <c r="H939">
        <f t="shared" si="292"/>
        <v>3219.3868057913555</v>
      </c>
      <c r="I939" s="5">
        <f t="shared" si="281"/>
        <v>0</v>
      </c>
      <c r="J939" s="6">
        <f>+H939+SUM($D$16:$E$16)-SUM($F$27:F939)</f>
        <v>7849.3297531597736</v>
      </c>
      <c r="K939" s="10">
        <f t="shared" si="293"/>
        <v>-1.1237498394172096E-3</v>
      </c>
      <c r="L939" s="10">
        <f>+H939/SUM(F$27:F939)-1</f>
        <v>-2.1479945699938496E-2</v>
      </c>
      <c r="M939">
        <v>6.931</v>
      </c>
      <c r="R939">
        <f t="shared" si="294"/>
        <v>3258.462293805946</v>
      </c>
      <c r="S939">
        <f t="shared" si="295"/>
        <v>3134.3949824529418</v>
      </c>
      <c r="T939" s="5">
        <f t="shared" si="282"/>
        <v>0</v>
      </c>
      <c r="U939" s="6">
        <f>+S939+SUM($D$17:$E$17)-SUM($Q$27:Q939)</f>
        <v>6992.8097719266234</v>
      </c>
      <c r="V939" s="10">
        <f t="shared" si="283"/>
        <v>-2.3870960413290288E-3</v>
      </c>
      <c r="W939" s="10">
        <f>+S939/SUM(Q$27:Q939)-1</f>
        <v>0.14327833780924659</v>
      </c>
      <c r="X939">
        <v>3.8420000000000001</v>
      </c>
      <c r="AC939">
        <f t="shared" si="296"/>
        <v>6204.9242193368837</v>
      </c>
      <c r="AD939">
        <f t="shared" si="297"/>
        <v>6095.1561410604045</v>
      </c>
      <c r="AE939" s="5">
        <f t="shared" si="284"/>
        <v>0</v>
      </c>
      <c r="AF939" s="6">
        <f>+AD939+SUM($D$18:$E$18)-SUM($AB$27:AB939)</f>
        <v>13040.070562113033</v>
      </c>
      <c r="AG939" s="10">
        <f t="shared" si="285"/>
        <v>-3.032275389358241E-3</v>
      </c>
      <c r="AH939" s="10">
        <f>+AD939/SUM(AB$27:AB939)-1</f>
        <v>0.23506594638637868</v>
      </c>
      <c r="AI939" s="6">
        <f t="shared" si="286"/>
        <v>0</v>
      </c>
      <c r="AL939" s="6">
        <f t="shared" si="287"/>
        <v>0</v>
      </c>
      <c r="AM939" s="6">
        <f t="shared" si="288"/>
        <v>12737.691530698899</v>
      </c>
      <c r="AN939" s="6">
        <f t="shared" si="289"/>
        <v>12448.937929304702</v>
      </c>
      <c r="AO939" s="5">
        <f t="shared" si="290"/>
        <v>0</v>
      </c>
      <c r="AP939" s="6">
        <f>+AN939+SUM($D$16:$E$18)-SUM($AL$27:AL939)</f>
        <v>27882.210087199433</v>
      </c>
      <c r="AQ939" s="10">
        <f t="shared" si="298"/>
        <v>-2.3338244561410537E-3</v>
      </c>
      <c r="AR939" s="10">
        <f>+AN939/SUM(AL$27:AL939)-1</f>
        <v>0.13515518106583158</v>
      </c>
    </row>
    <row r="940" spans="1:44" x14ac:dyDescent="0.25">
      <c r="A940" s="1">
        <v>41550</v>
      </c>
      <c r="B940">
        <v>7.6859999999999999</v>
      </c>
      <c r="G940">
        <f t="shared" si="291"/>
        <v>3287.1353663709438</v>
      </c>
      <c r="H940">
        <f t="shared" si="292"/>
        <v>3232.0019578516667</v>
      </c>
      <c r="I940" s="5">
        <f t="shared" si="281"/>
        <v>0</v>
      </c>
      <c r="J940" s="6">
        <f>+H940+SUM($D$16:$E$16)-SUM($F$27:F940)</f>
        <v>7861.9449052200844</v>
      </c>
      <c r="K940" s="10">
        <f t="shared" si="293"/>
        <v>1.6071629625742379E-3</v>
      </c>
      <c r="L940" s="10">
        <f>+H940/SUM(F$27:F940)-1</f>
        <v>-1.7645619468355078E-2</v>
      </c>
      <c r="M940">
        <v>6.9180000000000001</v>
      </c>
      <c r="R940">
        <f t="shared" si="294"/>
        <v>3252.3506201918244</v>
      </c>
      <c r="S940">
        <f t="shared" si="295"/>
        <v>3128.5160133616291</v>
      </c>
      <c r="T940" s="5">
        <f t="shared" si="282"/>
        <v>0</v>
      </c>
      <c r="U940" s="6">
        <f>+S940+SUM($D$17:$E$17)-SUM($Q$27:Q940)</f>
        <v>6986.9308028353125</v>
      </c>
      <c r="V940" s="10">
        <f t="shared" si="283"/>
        <v>-8.4071629045490148E-4</v>
      </c>
      <c r="W940" s="10">
        <f>+S940/SUM(Q$27:Q940)-1</f>
        <v>0.14113396926336286</v>
      </c>
      <c r="X940">
        <v>3.8220000000000001</v>
      </c>
      <c r="AC940">
        <f t="shared" si="296"/>
        <v>6172.6237288666234</v>
      </c>
      <c r="AD940">
        <f t="shared" si="297"/>
        <v>6063.4270617212042</v>
      </c>
      <c r="AE940" s="5">
        <f t="shared" si="284"/>
        <v>0</v>
      </c>
      <c r="AF940" s="6">
        <f>+AD940+SUM($D$18:$E$18)-SUM($AB$27:AB940)</f>
        <v>13008.341482773831</v>
      </c>
      <c r="AG940" s="10">
        <f t="shared" si="285"/>
        <v>-2.4331984392315098E-3</v>
      </c>
      <c r="AH940" s="10">
        <f>+AD940/SUM(AB$27:AB940)-1</f>
        <v>0.22863665983569481</v>
      </c>
      <c r="AI940" s="6">
        <f t="shared" si="286"/>
        <v>0</v>
      </c>
      <c r="AL940" s="6">
        <f t="shared" si="287"/>
        <v>0</v>
      </c>
      <c r="AM940" s="6">
        <f t="shared" si="288"/>
        <v>12712.109715429391</v>
      </c>
      <c r="AN940" s="6">
        <f t="shared" si="289"/>
        <v>12423.9450329345</v>
      </c>
      <c r="AO940" s="5">
        <f t="shared" si="290"/>
        <v>0</v>
      </c>
      <c r="AP940" s="6">
        <f>+AN940+SUM($D$16:$E$18)-SUM($AL$27:AL940)</f>
        <v>27857.217190829229</v>
      </c>
      <c r="AQ940" s="10">
        <f t="shared" si="298"/>
        <v>-8.963742935743646E-4</v>
      </c>
      <c r="AR940" s="10">
        <f>+AN940/SUM(AL$27:AL940)-1</f>
        <v>0.13287620626769292</v>
      </c>
    </row>
    <row r="941" spans="1:44" x14ac:dyDescent="0.25">
      <c r="A941" s="1">
        <v>41551</v>
      </c>
      <c r="B941">
        <v>7.7130000000000001</v>
      </c>
      <c r="G941">
        <f t="shared" si="291"/>
        <v>3298.6826803043314</v>
      </c>
      <c r="H941">
        <f t="shared" si="292"/>
        <v>3243.3555947059467</v>
      </c>
      <c r="I941" s="5">
        <f t="shared" si="281"/>
        <v>0</v>
      </c>
      <c r="J941" s="6">
        <f>+H941+SUM($D$16:$E$16)-SUM($F$27:F941)</f>
        <v>7873.2985420743653</v>
      </c>
      <c r="K941" s="10">
        <f t="shared" si="293"/>
        <v>1.4441257209449887E-3</v>
      </c>
      <c r="L941" s="10">
        <f>+H941/SUM(F$27:F941)-1</f>
        <v>-1.4194725859930091E-2</v>
      </c>
      <c r="M941">
        <v>6.9320000000000004</v>
      </c>
      <c r="R941">
        <f t="shared" si="294"/>
        <v>3258.9324225454943</v>
      </c>
      <c r="S941">
        <f t="shared" si="295"/>
        <v>3134.8472108445817</v>
      </c>
      <c r="T941" s="5">
        <f t="shared" si="282"/>
        <v>0</v>
      </c>
      <c r="U941" s="6">
        <f>+S941+SUM($D$17:$E$17)-SUM($Q$27:Q941)</f>
        <v>6993.2620003182647</v>
      </c>
      <c r="V941" s="10">
        <f t="shared" si="283"/>
        <v>9.0614858821602695E-4</v>
      </c>
      <c r="W941" s="10">
        <f>+S941/SUM(Q$27:Q941)-1</f>
        <v>0.14344328923585326</v>
      </c>
      <c r="X941">
        <v>3.835</v>
      </c>
      <c r="AC941">
        <f t="shared" si="296"/>
        <v>6193.6190476722913</v>
      </c>
      <c r="AD941">
        <f t="shared" si="297"/>
        <v>6084.0509632916837</v>
      </c>
      <c r="AE941" s="5">
        <f t="shared" si="284"/>
        <v>0</v>
      </c>
      <c r="AF941" s="6">
        <f>+AD941+SUM($D$18:$E$18)-SUM($AB$27:AB941)</f>
        <v>13028.965384344312</v>
      </c>
      <c r="AG941" s="10">
        <f t="shared" si="285"/>
        <v>1.5854366675254195E-3</v>
      </c>
      <c r="AH941" s="10">
        <f>+AD941/SUM(AB$27:AB941)-1</f>
        <v>0.23281569609363939</v>
      </c>
      <c r="AI941" s="6">
        <f t="shared" si="286"/>
        <v>0</v>
      </c>
      <c r="AL941" s="6">
        <f t="shared" si="287"/>
        <v>0</v>
      </c>
      <c r="AM941" s="6">
        <f t="shared" si="288"/>
        <v>12751.234150522117</v>
      </c>
      <c r="AN941" s="6">
        <f t="shared" si="289"/>
        <v>12462.253768842213</v>
      </c>
      <c r="AO941" s="5">
        <f t="shared" si="290"/>
        <v>0</v>
      </c>
      <c r="AP941" s="6">
        <f>+AN941+SUM($D$16:$E$18)-SUM($AL$27:AL941)</f>
        <v>27895.525926736947</v>
      </c>
      <c r="AQ941" s="10">
        <f t="shared" si="298"/>
        <v>1.3751817220397644E-3</v>
      </c>
      <c r="AR941" s="10">
        <f>+AN941/SUM(AL$27:AL941)-1</f>
        <v>0.13636938458480508</v>
      </c>
    </row>
    <row r="942" spans="1:44" x14ac:dyDescent="0.25">
      <c r="A942" s="1">
        <v>41554</v>
      </c>
      <c r="B942">
        <v>7.7050000000000001</v>
      </c>
      <c r="G942">
        <f t="shared" si="291"/>
        <v>3295.2612539536981</v>
      </c>
      <c r="H942">
        <f t="shared" si="292"/>
        <v>3239.9915541565306</v>
      </c>
      <c r="I942" s="5">
        <f t="shared" si="281"/>
        <v>0</v>
      </c>
      <c r="J942" s="6">
        <f>+H942+SUM($D$16:$E$16)-SUM($F$27:F942)</f>
        <v>7869.9345015249501</v>
      </c>
      <c r="K942" s="10">
        <f t="shared" si="293"/>
        <v>-4.272720679189268E-4</v>
      </c>
      <c r="L942" s="10">
        <f>+H942/SUM(F$27:F942)-1</f>
        <v>-1.5217212855018869E-2</v>
      </c>
      <c r="M942">
        <v>6.9130000000000003</v>
      </c>
      <c r="R942">
        <f t="shared" si="294"/>
        <v>3249.9999764940858</v>
      </c>
      <c r="S942">
        <f t="shared" si="295"/>
        <v>3126.2548714034324</v>
      </c>
      <c r="T942" s="5">
        <f t="shared" si="282"/>
        <v>0</v>
      </c>
      <c r="U942" s="6">
        <f>+S942+SUM($D$17:$E$17)-SUM($Q$27:Q942)</f>
        <v>6984.6696608771153</v>
      </c>
      <c r="V942" s="10">
        <f t="shared" si="283"/>
        <v>-1.2286597357225038E-3</v>
      </c>
      <c r="W942" s="10">
        <f>+S942/SUM(Q$27:Q942)-1</f>
        <v>0.14030921213033087</v>
      </c>
      <c r="X942">
        <v>3.8239999999999998</v>
      </c>
      <c r="AC942">
        <f t="shared" si="296"/>
        <v>6175.8537779136486</v>
      </c>
      <c r="AD942">
        <f t="shared" si="297"/>
        <v>6066.5999696551235</v>
      </c>
      <c r="AE942" s="5">
        <f t="shared" si="284"/>
        <v>0</v>
      </c>
      <c r="AF942" s="6">
        <f>+AD942+SUM($D$18:$E$18)-SUM($AB$27:AB942)</f>
        <v>13011.514390707751</v>
      </c>
      <c r="AG942" s="10">
        <f t="shared" si="285"/>
        <v>-1.3393998005037933E-3</v>
      </c>
      <c r="AH942" s="10">
        <f>+AD942/SUM(AB$27:AB942)-1</f>
        <v>0.22927958849076302</v>
      </c>
      <c r="AI942" s="6">
        <f t="shared" si="286"/>
        <v>0</v>
      </c>
      <c r="AL942" s="6">
        <f t="shared" si="287"/>
        <v>0</v>
      </c>
      <c r="AM942" s="6">
        <f t="shared" si="288"/>
        <v>12721.115008361434</v>
      </c>
      <c r="AN942" s="6">
        <f t="shared" si="289"/>
        <v>12432.846395215085</v>
      </c>
      <c r="AO942" s="5">
        <f t="shared" si="290"/>
        <v>0</v>
      </c>
      <c r="AP942" s="6">
        <f>+AN942+SUM($D$16:$E$18)-SUM($AL$27:AL942)</f>
        <v>27866.118553109816</v>
      </c>
      <c r="AQ942" s="10">
        <f t="shared" si="298"/>
        <v>-1.0541967806724228E-3</v>
      </c>
      <c r="AR942" s="10">
        <f>+AN942/SUM(AL$27:AL942)-1</f>
        <v>0.13368787611203881</v>
      </c>
    </row>
    <row r="943" spans="1:44" x14ac:dyDescent="0.25">
      <c r="A943" s="1">
        <v>41555</v>
      </c>
      <c r="B943">
        <v>7.7210000000000001</v>
      </c>
      <c r="C943">
        <f>+$C$16</f>
        <v>60</v>
      </c>
      <c r="D943" s="7">
        <f>+$H$16</f>
        <v>0.66694736842105262</v>
      </c>
      <c r="E943" s="7">
        <f>+$J$16</f>
        <v>0.46199999999999997</v>
      </c>
      <c r="F943" s="6">
        <f>+C943-D943-E943</f>
        <v>58.871052631578941</v>
      </c>
      <c r="G943">
        <f t="shared" si="291"/>
        <v>3360.9751592865437</v>
      </c>
      <c r="H943">
        <f t="shared" si="292"/>
        <v>3305.5906878869423</v>
      </c>
      <c r="I943" s="5">
        <f t="shared" si="281"/>
        <v>212280</v>
      </c>
      <c r="J943" s="6">
        <f>+H943+SUM($D$16:$E$16)-SUM($F$27:F943)</f>
        <v>7876.6625826237823</v>
      </c>
      <c r="K943" s="10">
        <f t="shared" si="293"/>
        <v>8.5490941475163673E-4</v>
      </c>
      <c r="L943" s="10">
        <f>+H943/SUM(F$27:F943)-1</f>
        <v>-1.2940683112339535E-2</v>
      </c>
      <c r="M943">
        <v>6.867</v>
      </c>
      <c r="N943">
        <f>+$C$17</f>
        <v>50</v>
      </c>
      <c r="O943" s="7">
        <f>+$H$17</f>
        <v>0.5557894736842105</v>
      </c>
      <c r="P943" s="7">
        <f>+$J$17</f>
        <v>0.38500000000000001</v>
      </c>
      <c r="Q943" s="6">
        <f>+N943-O943-P943</f>
        <v>49.059210526315795</v>
      </c>
      <c r="R943">
        <f t="shared" si="294"/>
        <v>3278.3740544748857</v>
      </c>
      <c r="S943">
        <f t="shared" si="295"/>
        <v>3154.5115759143341</v>
      </c>
      <c r="T943" s="5">
        <f t="shared" si="282"/>
        <v>176900</v>
      </c>
      <c r="U943" s="6">
        <f>+S943+SUM($D$17:$E$17)-SUM($Q$27:Q943)</f>
        <v>6963.8671548617003</v>
      </c>
      <c r="V943" s="10">
        <f t="shared" si="283"/>
        <v>-2.9783092150993395E-3</v>
      </c>
      <c r="W943" s="10">
        <f>+S943/SUM(Q$27:Q943)-1</f>
        <v>0.13038821861957239</v>
      </c>
      <c r="X943">
        <v>3.7970000000000002</v>
      </c>
      <c r="Y943">
        <f>+$C$18</f>
        <v>90</v>
      </c>
      <c r="Z943" s="7">
        <f>+$H$18</f>
        <v>1.0004210526315789</v>
      </c>
      <c r="AA943" s="7">
        <f>+$J$18</f>
        <v>0.69300000000000006</v>
      </c>
      <c r="AB943" s="6">
        <f>+Y943-Z943-AA943</f>
        <v>88.306578947368422</v>
      </c>
      <c r="AC943">
        <f t="shared" si="296"/>
        <v>6220.5546947261673</v>
      </c>
      <c r="AD943">
        <f t="shared" si="297"/>
        <v>6112.0722914945718</v>
      </c>
      <c r="AE943" s="5">
        <f t="shared" si="284"/>
        <v>318420</v>
      </c>
      <c r="AF943" s="6">
        <f>+AD943+SUM($D$18:$E$18)-SUM($AB$27:AB943)</f>
        <v>12968.680133599833</v>
      </c>
      <c r="AG943" s="10">
        <f t="shared" si="285"/>
        <v>-3.292027032495759E-3</v>
      </c>
      <c r="AH943" s="10">
        <f>+AD943/SUM(AB$27:AB943)-1</f>
        <v>0.21672210716992657</v>
      </c>
      <c r="AI943" s="6">
        <f t="shared" si="286"/>
        <v>200</v>
      </c>
      <c r="AL943" s="6">
        <f t="shared" si="287"/>
        <v>196.23684210526315</v>
      </c>
      <c r="AM943" s="6">
        <f t="shared" si="288"/>
        <v>12859.903908487597</v>
      </c>
      <c r="AN943" s="6">
        <f t="shared" si="289"/>
        <v>12572.174555295849</v>
      </c>
      <c r="AO943" s="5">
        <f t="shared" si="290"/>
        <v>707600</v>
      </c>
      <c r="AP943" s="6">
        <f>+AN943+SUM($D$16:$E$18)-SUM($AL$27:AL943)</f>
        <v>27809.209871085313</v>
      </c>
      <c r="AQ943" s="10">
        <f t="shared" si="298"/>
        <v>-2.0422177532920527E-3</v>
      </c>
      <c r="AR943" s="10">
        <f>+AN943/SUM(AL$27:AL943)-1</f>
        <v>0.12623975000821908</v>
      </c>
    </row>
    <row r="944" spans="1:44" x14ac:dyDescent="0.25">
      <c r="A944" s="1">
        <v>41556</v>
      </c>
      <c r="B944">
        <v>7.7430000000000003</v>
      </c>
      <c r="G944">
        <f t="shared" si="291"/>
        <v>3370.5518272705231</v>
      </c>
      <c r="H944">
        <f t="shared" si="292"/>
        <v>3315.0095449175751</v>
      </c>
      <c r="I944" s="5">
        <f t="shared" si="281"/>
        <v>0</v>
      </c>
      <c r="J944" s="6">
        <f>+H944+SUM($D$16:$E$16)-SUM($F$27:F944)</f>
        <v>7886.0814396544147</v>
      </c>
      <c r="K944" s="10">
        <f t="shared" si="293"/>
        <v>1.1957928795136574E-3</v>
      </c>
      <c r="L944" s="10">
        <f>+H944/SUM(F$27:F944)-1</f>
        <v>-1.012818408740368E-2</v>
      </c>
      <c r="M944">
        <v>6.8440000000000003</v>
      </c>
      <c r="R944">
        <f t="shared" si="294"/>
        <v>3267.3936258666254</v>
      </c>
      <c r="S944">
        <f t="shared" si="295"/>
        <v>3143.946006343047</v>
      </c>
      <c r="T944" s="5">
        <f t="shared" si="282"/>
        <v>0</v>
      </c>
      <c r="U944" s="6">
        <f>+S944+SUM($D$17:$E$17)-SUM($Q$27:Q944)</f>
        <v>6953.3015852904136</v>
      </c>
      <c r="V944" s="10">
        <f t="shared" si="283"/>
        <v>-1.5171986105321222E-3</v>
      </c>
      <c r="W944" s="10">
        <f>+S944/SUM(Q$27:Q944)-1</f>
        <v>0.12660215060905111</v>
      </c>
      <c r="X944">
        <v>3.8050000000000002</v>
      </c>
      <c r="AC944">
        <f t="shared" si="296"/>
        <v>6233.6609463874292</v>
      </c>
      <c r="AD944">
        <f t="shared" si="297"/>
        <v>6124.9499787034101</v>
      </c>
      <c r="AE944" s="5">
        <f t="shared" si="284"/>
        <v>0</v>
      </c>
      <c r="AF944" s="6">
        <f>+AD944+SUM($D$18:$E$18)-SUM($AB$27:AB944)</f>
        <v>12981.557820808672</v>
      </c>
      <c r="AG944" s="10">
        <f t="shared" si="285"/>
        <v>9.9298364029154484E-4</v>
      </c>
      <c r="AH944" s="10">
        <f>+AD944/SUM(AB$27:AB944)-1</f>
        <v>0.21928565124613408</v>
      </c>
      <c r="AI944" s="6">
        <f t="shared" si="286"/>
        <v>0</v>
      </c>
      <c r="AL944" s="6">
        <f t="shared" si="287"/>
        <v>0</v>
      </c>
      <c r="AM944" s="6">
        <f t="shared" si="288"/>
        <v>12871.606399524579</v>
      </c>
      <c r="AN944" s="6">
        <f t="shared" si="289"/>
        <v>12583.905529964031</v>
      </c>
      <c r="AO944" s="5">
        <f t="shared" si="290"/>
        <v>0</v>
      </c>
      <c r="AP944" s="6">
        <f>+AN944+SUM($D$16:$E$18)-SUM($AL$27:AL944)</f>
        <v>27820.940845753499</v>
      </c>
      <c r="AQ944" s="10">
        <f t="shared" si="298"/>
        <v>4.2183775528203959E-4</v>
      </c>
      <c r="AR944" s="10">
        <f>+AN944/SUM(AL$27:AL944)-1</f>
        <v>0.12729063344286584</v>
      </c>
    </row>
    <row r="945" spans="1:44" x14ac:dyDescent="0.25">
      <c r="A945" s="1">
        <v>41557</v>
      </c>
      <c r="B945">
        <v>7.7919999999999998</v>
      </c>
      <c r="G945">
        <f t="shared" si="291"/>
        <v>3391.8816786893863</v>
      </c>
      <c r="H945">
        <f t="shared" si="292"/>
        <v>3335.9879083039837</v>
      </c>
      <c r="I945" s="5">
        <f t="shared" si="281"/>
        <v>0</v>
      </c>
      <c r="J945" s="6">
        <f>+H945+SUM($D$16:$E$16)-SUM($F$27:F945)</f>
        <v>7907.0598030408228</v>
      </c>
      <c r="K945" s="10">
        <f t="shared" si="293"/>
        <v>2.6601758486692884E-3</v>
      </c>
      <c r="L945" s="10">
        <f>+H945/SUM(F$27:F945)-1</f>
        <v>-3.8639817136832955E-3</v>
      </c>
      <c r="M945">
        <v>6.95</v>
      </c>
      <c r="R945">
        <f t="shared" si="294"/>
        <v>3317.9990794525197</v>
      </c>
      <c r="S945">
        <f t="shared" si="295"/>
        <v>3192.6395008889795</v>
      </c>
      <c r="T945" s="5">
        <f t="shared" si="282"/>
        <v>0</v>
      </c>
      <c r="U945" s="6">
        <f>+S945+SUM($D$17:$E$17)-SUM($Q$27:Q945)</f>
        <v>7001.9950798363461</v>
      </c>
      <c r="V945" s="10">
        <f t="shared" si="283"/>
        <v>7.0029314777519946E-3</v>
      </c>
      <c r="W945" s="10">
        <f>+S945/SUM(Q$27:Q945)-1</f>
        <v>0.14405098578797548</v>
      </c>
      <c r="X945">
        <v>3.8570000000000002</v>
      </c>
      <c r="AC945">
        <f t="shared" si="296"/>
        <v>6318.8515821856272</v>
      </c>
      <c r="AD945">
        <f t="shared" si="297"/>
        <v>6208.6549455608547</v>
      </c>
      <c r="AE945" s="5">
        <f t="shared" si="284"/>
        <v>0</v>
      </c>
      <c r="AF945" s="6">
        <f>+AD945+SUM($D$18:$E$18)-SUM($AB$27:AB945)</f>
        <v>13065.262787666115</v>
      </c>
      <c r="AG945" s="10">
        <f t="shared" si="285"/>
        <v>6.4479909124057766E-3</v>
      </c>
      <c r="AH945" s="10">
        <f>+AD945/SUM(AB$27:AB945)-1</f>
        <v>0.23594868774148203</v>
      </c>
      <c r="AI945" s="6">
        <f t="shared" si="286"/>
        <v>0</v>
      </c>
      <c r="AL945" s="6">
        <f t="shared" si="287"/>
        <v>0</v>
      </c>
      <c r="AM945" s="6">
        <f t="shared" si="288"/>
        <v>13028.732340327533</v>
      </c>
      <c r="AN945" s="6">
        <f t="shared" si="289"/>
        <v>12737.282354753817</v>
      </c>
      <c r="AO945" s="5">
        <f t="shared" si="290"/>
        <v>0</v>
      </c>
      <c r="AP945" s="6">
        <f>+AN945+SUM($D$16:$E$18)-SUM($AL$27:AL945)</f>
        <v>27974.317670543282</v>
      </c>
      <c r="AQ945" s="10">
        <f t="shared" si="298"/>
        <v>5.5129992058911004E-3</v>
      </c>
      <c r="AR945" s="10">
        <f>+AN945/SUM(AL$27:AL945)-1</f>
        <v>0.14103042651116504</v>
      </c>
    </row>
    <row r="946" spans="1:44" x14ac:dyDescent="0.25">
      <c r="A946" s="1">
        <v>41558</v>
      </c>
      <c r="B946">
        <v>7.835</v>
      </c>
      <c r="G946">
        <f t="shared" si="291"/>
        <v>3410.5997115671644</v>
      </c>
      <c r="H946">
        <f t="shared" si="292"/>
        <v>3354.3974925002199</v>
      </c>
      <c r="I946" s="5">
        <f t="shared" si="281"/>
        <v>0</v>
      </c>
      <c r="J946" s="6">
        <f>+H946+SUM($D$16:$E$16)-SUM($F$27:F946)</f>
        <v>7925.4693872370599</v>
      </c>
      <c r="K946" s="10">
        <f t="shared" si="293"/>
        <v>2.3282464853948692E-3</v>
      </c>
      <c r="L946" s="10">
        <f>+H946/SUM(F$27:F946)-1</f>
        <v>1.63317547141828E-3</v>
      </c>
      <c r="M946">
        <v>6.9859999999999998</v>
      </c>
      <c r="R946">
        <f t="shared" si="294"/>
        <v>3335.1858372741444</v>
      </c>
      <c r="S946">
        <f t="shared" si="295"/>
        <v>3209.1769141309946</v>
      </c>
      <c r="T946" s="5">
        <f t="shared" si="282"/>
        <v>0</v>
      </c>
      <c r="U946" s="6">
        <f>+S946+SUM($D$17:$E$17)-SUM($Q$27:Q946)</f>
        <v>7018.5324930783609</v>
      </c>
      <c r="V946" s="10">
        <f t="shared" si="283"/>
        <v>2.3618144619435011E-3</v>
      </c>
      <c r="W946" s="10">
        <f>+S946/SUM(Q$27:Q946)-1</f>
        <v>0.14997700528270475</v>
      </c>
      <c r="X946">
        <v>3.8650000000000002</v>
      </c>
      <c r="AC946">
        <f t="shared" si="296"/>
        <v>6331.9578338468882</v>
      </c>
      <c r="AD946">
        <f t="shared" si="297"/>
        <v>6221.5326327696921</v>
      </c>
      <c r="AE946" s="5">
        <f t="shared" si="284"/>
        <v>0</v>
      </c>
      <c r="AF946" s="6">
        <f>+AD946+SUM($D$18:$E$18)-SUM($AB$27:AB946)</f>
        <v>13078.140474874954</v>
      </c>
      <c r="AG946" s="10">
        <f t="shared" si="285"/>
        <v>9.8564318361771264E-4</v>
      </c>
      <c r="AH946" s="10">
        <f>+AD946/SUM(AB$27:AB946)-1</f>
        <v>0.23851223181768932</v>
      </c>
      <c r="AI946" s="6">
        <f t="shared" si="286"/>
        <v>0</v>
      </c>
      <c r="AL946" s="6">
        <f t="shared" si="287"/>
        <v>0</v>
      </c>
      <c r="AM946" s="6">
        <f t="shared" si="288"/>
        <v>13077.743382688197</v>
      </c>
      <c r="AN946" s="6">
        <f t="shared" si="289"/>
        <v>12785.107039400908</v>
      </c>
      <c r="AO946" s="5">
        <f t="shared" si="290"/>
        <v>0</v>
      </c>
      <c r="AP946" s="6">
        <f>+AN946+SUM($D$16:$E$18)-SUM($AL$27:AL946)</f>
        <v>28022.142355190375</v>
      </c>
      <c r="AQ946" s="10">
        <f t="shared" si="298"/>
        <v>1.7095925344929874E-3</v>
      </c>
      <c r="AR946" s="10">
        <f>+AN946/SUM(AL$27:AL946)-1</f>
        <v>0.14531465440223212</v>
      </c>
    </row>
    <row r="947" spans="1:44" x14ac:dyDescent="0.25">
      <c r="A947" s="1">
        <v>41561</v>
      </c>
      <c r="B947">
        <v>7.8170000000000002</v>
      </c>
      <c r="G947">
        <f t="shared" si="291"/>
        <v>3402.7642559439087</v>
      </c>
      <c r="H947">
        <f t="shared" si="292"/>
        <v>3346.6911549297024</v>
      </c>
      <c r="I947" s="5">
        <f t="shared" si="281"/>
        <v>0</v>
      </c>
      <c r="J947" s="6">
        <f>+H947+SUM($D$16:$E$16)-SUM($F$27:F947)</f>
        <v>7917.7630496665415</v>
      </c>
      <c r="K947" s="10">
        <f t="shared" si="293"/>
        <v>-9.7235093519232318E-4</v>
      </c>
      <c r="L947" s="10">
        <f>+H947/SUM(F$27:F947)-1</f>
        <v>-6.6796009443814697E-4</v>
      </c>
      <c r="M947">
        <v>6.9880000000000004</v>
      </c>
      <c r="R947">
        <f t="shared" si="294"/>
        <v>3336.1406571531243</v>
      </c>
      <c r="S947">
        <f t="shared" si="295"/>
        <v>3210.0956593111073</v>
      </c>
      <c r="T947" s="5">
        <f t="shared" si="282"/>
        <v>0</v>
      </c>
      <c r="U947" s="6">
        <f>+S947+SUM($D$17:$E$17)-SUM($Q$27:Q947)</f>
        <v>7019.4512382584744</v>
      </c>
      <c r="V947" s="10">
        <f t="shared" si="283"/>
        <v>1.3090274655280787E-4</v>
      </c>
      <c r="W947" s="10">
        <f>+S947/SUM(Q$27:Q947)-1</f>
        <v>0.15030622858796772</v>
      </c>
      <c r="X947">
        <v>3.87</v>
      </c>
      <c r="AC947">
        <f t="shared" si="296"/>
        <v>6340.1492411351765</v>
      </c>
      <c r="AD947">
        <f t="shared" si="297"/>
        <v>6229.5811872752156</v>
      </c>
      <c r="AE947" s="5">
        <f t="shared" si="284"/>
        <v>0</v>
      </c>
      <c r="AF947" s="6">
        <f>+AD947+SUM($D$18:$E$18)-SUM($AB$27:AB947)</f>
        <v>13086.189029380477</v>
      </c>
      <c r="AG947" s="10">
        <f t="shared" si="285"/>
        <v>6.1542040483408833E-4</v>
      </c>
      <c r="AH947" s="10">
        <f>+AD947/SUM(AB$27:AB947)-1</f>
        <v>0.24011444686531891</v>
      </c>
      <c r="AI947" s="6">
        <f t="shared" si="286"/>
        <v>0</v>
      </c>
      <c r="AL947" s="6">
        <f t="shared" si="287"/>
        <v>0</v>
      </c>
      <c r="AM947" s="6">
        <f t="shared" si="288"/>
        <v>13079.05415423221</v>
      </c>
      <c r="AN947" s="6">
        <f t="shared" si="289"/>
        <v>12786.368001516024</v>
      </c>
      <c r="AO947" s="5">
        <f t="shared" si="290"/>
        <v>0</v>
      </c>
      <c r="AP947" s="6">
        <f>+AN947+SUM($D$16:$E$18)-SUM($AL$27:AL947)</f>
        <v>28023.403317305489</v>
      </c>
      <c r="AQ947" s="10">
        <f t="shared" si="298"/>
        <v>4.4998776293825316E-5</v>
      </c>
      <c r="AR947" s="10">
        <f>+AN947/SUM(AL$27:AL947)-1</f>
        <v>0.14542761383109237</v>
      </c>
    </row>
    <row r="948" spans="1:44" x14ac:dyDescent="0.25">
      <c r="A948" s="1">
        <v>41562</v>
      </c>
      <c r="B948">
        <v>7.9089999999999998</v>
      </c>
      <c r="G948">
        <f t="shared" si="291"/>
        <v>3442.8121402405491</v>
      </c>
      <c r="H948">
        <f t="shared" si="292"/>
        <v>3386.0791025123467</v>
      </c>
      <c r="I948" s="5">
        <f t="shared" si="281"/>
        <v>0</v>
      </c>
      <c r="J948" s="6">
        <f>+H948+SUM($D$16:$E$16)-SUM($F$27:F948)</f>
        <v>7957.1509972491867</v>
      </c>
      <c r="K948" s="10">
        <f t="shared" si="293"/>
        <v>4.9746307556279845E-3</v>
      </c>
      <c r="L948" s="10">
        <f>+H948/SUM(F$27:F948)-1</f>
        <v>1.1093399464383813E-2</v>
      </c>
      <c r="M948">
        <v>7.0430000000000001</v>
      </c>
      <c r="R948">
        <f t="shared" si="294"/>
        <v>3362.398203825051</v>
      </c>
      <c r="S948">
        <f t="shared" si="295"/>
        <v>3235.3611517641857</v>
      </c>
      <c r="T948" s="5">
        <f t="shared" si="282"/>
        <v>0</v>
      </c>
      <c r="U948" s="6">
        <f>+S948+SUM($D$17:$E$17)-SUM($Q$27:Q948)</f>
        <v>7044.7167307115524</v>
      </c>
      <c r="V948" s="10">
        <f t="shared" si="283"/>
        <v>3.5993543648216164E-3</v>
      </c>
      <c r="W948" s="10">
        <f>+S948/SUM(Q$27:Q948)-1</f>
        <v>0.15935986948269276</v>
      </c>
      <c r="X948">
        <v>3.8780000000000001</v>
      </c>
      <c r="AC948">
        <f t="shared" si="296"/>
        <v>6353.2554927964375</v>
      </c>
      <c r="AD948">
        <f t="shared" si="297"/>
        <v>6242.458874484053</v>
      </c>
      <c r="AE948" s="5">
        <f t="shared" si="284"/>
        <v>0</v>
      </c>
      <c r="AF948" s="6">
        <f>+AD948+SUM($D$18:$E$18)-SUM($AB$27:AB948)</f>
        <v>13099.066716589312</v>
      </c>
      <c r="AG948" s="10">
        <f t="shared" si="285"/>
        <v>9.8406703280251584E-4</v>
      </c>
      <c r="AH948" s="10">
        <f>+AD948/SUM(AB$27:AB948)-1</f>
        <v>0.2426779909415262</v>
      </c>
      <c r="AI948" s="6">
        <f t="shared" si="286"/>
        <v>0</v>
      </c>
      <c r="AL948" s="6">
        <f t="shared" si="287"/>
        <v>0</v>
      </c>
      <c r="AM948" s="6">
        <f t="shared" si="288"/>
        <v>13158.465836862037</v>
      </c>
      <c r="AN948" s="6">
        <f t="shared" si="289"/>
        <v>12863.899128760586</v>
      </c>
      <c r="AO948" s="5">
        <f t="shared" si="290"/>
        <v>0</v>
      </c>
      <c r="AP948" s="6">
        <f>+AN948+SUM($D$16:$E$18)-SUM($AL$27:AL948)</f>
        <v>28100.934444550057</v>
      </c>
      <c r="AQ948" s="10">
        <f t="shared" si="298"/>
        <v>2.7666563681325584E-3</v>
      </c>
      <c r="AR948" s="10">
        <f>+AN948/SUM(AL$27:AL948)-1</f>
        <v>0.15237300239388407</v>
      </c>
    </row>
    <row r="949" spans="1:44" x14ac:dyDescent="0.25">
      <c r="A949" s="1">
        <v>41563</v>
      </c>
      <c r="B949">
        <v>7.9219999999999997</v>
      </c>
      <c r="G949">
        <f t="shared" si="291"/>
        <v>3448.4710804128999</v>
      </c>
      <c r="H949">
        <f t="shared" si="292"/>
        <v>3391.6447907577199</v>
      </c>
      <c r="I949" s="5">
        <f t="shared" si="281"/>
        <v>0</v>
      </c>
      <c r="J949" s="6">
        <f>+H949+SUM($D$16:$E$16)-SUM($F$27:F949)</f>
        <v>7962.7166854945599</v>
      </c>
      <c r="K949" s="10">
        <f t="shared" si="293"/>
        <v>6.9945741224430868E-4</v>
      </c>
      <c r="L949" s="10">
        <f>+H949/SUM(F$27:F949)-1</f>
        <v>1.2755330706391232E-2</v>
      </c>
      <c r="M949">
        <v>7.0609999999999999</v>
      </c>
      <c r="R949">
        <f t="shared" si="294"/>
        <v>3370.9915827358632</v>
      </c>
      <c r="S949">
        <f t="shared" si="295"/>
        <v>3243.6298583851926</v>
      </c>
      <c r="T949" s="5">
        <f t="shared" si="282"/>
        <v>0</v>
      </c>
      <c r="U949" s="6">
        <f>+S949+SUM($D$17:$E$17)-SUM($Q$27:Q949)</f>
        <v>7052.9854373325597</v>
      </c>
      <c r="V949" s="10">
        <f t="shared" si="283"/>
        <v>1.1737457923552963E-3</v>
      </c>
      <c r="W949" s="10">
        <f>+S949/SUM(Q$27:Q949)-1</f>
        <v>0.16232287923005706</v>
      </c>
      <c r="X949">
        <v>3.9159999999999999</v>
      </c>
      <c r="AC949">
        <f t="shared" si="296"/>
        <v>6415.510188187428</v>
      </c>
      <c r="AD949">
        <f t="shared" si="297"/>
        <v>6303.6278887260305</v>
      </c>
      <c r="AE949" s="5">
        <f t="shared" si="284"/>
        <v>0</v>
      </c>
      <c r="AF949" s="6">
        <f>+AD949+SUM($D$18:$E$18)-SUM($AB$27:AB949)</f>
        <v>13160.235730831291</v>
      </c>
      <c r="AG949" s="10">
        <f t="shared" si="285"/>
        <v>4.6697230852723592E-3</v>
      </c>
      <c r="AH949" s="10">
        <f>+AD949/SUM(AB$27:AB949)-1</f>
        <v>0.254854825303511</v>
      </c>
      <c r="AI949" s="6">
        <f t="shared" si="286"/>
        <v>0</v>
      </c>
      <c r="AL949" s="6">
        <f t="shared" si="287"/>
        <v>0</v>
      </c>
      <c r="AM949" s="6">
        <f t="shared" si="288"/>
        <v>13234.972851336192</v>
      </c>
      <c r="AN949" s="6">
        <f t="shared" si="289"/>
        <v>12938.902537868944</v>
      </c>
      <c r="AO949" s="5">
        <f t="shared" si="290"/>
        <v>0</v>
      </c>
      <c r="AP949" s="6">
        <f>+AN949+SUM($D$16:$E$18)-SUM($AL$27:AL949)</f>
        <v>28175.937853658408</v>
      </c>
      <c r="AQ949" s="10">
        <f t="shared" si="298"/>
        <v>2.6690717084996152E-3</v>
      </c>
      <c r="AR949" s="10">
        <f>+AN949/SUM(AL$27:AL949)-1</f>
        <v>0.15909195306963464</v>
      </c>
    </row>
    <row r="950" spans="1:44" x14ac:dyDescent="0.25">
      <c r="A950" s="1">
        <v>41564</v>
      </c>
      <c r="B950">
        <v>7.8470000000000004</v>
      </c>
      <c r="G950">
        <f t="shared" si="291"/>
        <v>3415.8233486493345</v>
      </c>
      <c r="H950">
        <f t="shared" si="292"/>
        <v>3359.5350508805641</v>
      </c>
      <c r="I950" s="5">
        <f t="shared" si="281"/>
        <v>0</v>
      </c>
      <c r="J950" s="6">
        <f>+H950+SUM($D$16:$E$16)-SUM($F$27:F950)</f>
        <v>7930.6069456174037</v>
      </c>
      <c r="K950" s="10">
        <f t="shared" si="293"/>
        <v>-4.0325106550191947E-3</v>
      </c>
      <c r="L950" s="10">
        <f>+H950/SUM(F$27:F950)-1</f>
        <v>3.167265848655898E-3</v>
      </c>
      <c r="M950">
        <v>7.06</v>
      </c>
      <c r="R950">
        <f t="shared" si="294"/>
        <v>3370.5141727963733</v>
      </c>
      <c r="S950">
        <f t="shared" si="295"/>
        <v>3243.1704857951363</v>
      </c>
      <c r="T950" s="5">
        <f t="shared" si="282"/>
        <v>0</v>
      </c>
      <c r="U950" s="6">
        <f>+S950+SUM($D$17:$E$17)-SUM($Q$27:Q950)</f>
        <v>7052.5260647425039</v>
      </c>
      <c r="V950" s="10">
        <f t="shared" si="283"/>
        <v>-6.5131651573291371E-5</v>
      </c>
      <c r="W950" s="10">
        <f>+S950/SUM(Q$27:Q950)-1</f>
        <v>0.16215826757742557</v>
      </c>
      <c r="X950">
        <v>3.9180000000000001</v>
      </c>
      <c r="AC950">
        <f t="shared" si="296"/>
        <v>6418.7867511027434</v>
      </c>
      <c r="AD950">
        <f t="shared" si="297"/>
        <v>6306.8473105282401</v>
      </c>
      <c r="AE950" s="5">
        <f t="shared" si="284"/>
        <v>0</v>
      </c>
      <c r="AF950" s="6">
        <f>+AD950+SUM($D$18:$E$18)-SUM($AB$27:AB950)</f>
        <v>13163.4551526335</v>
      </c>
      <c r="AG950" s="10">
        <f t="shared" si="285"/>
        <v>2.4463253303785848E-4</v>
      </c>
      <c r="AH950" s="10">
        <f>+AD950/SUM(AB$27:AB950)-1</f>
        <v>0.25549571132256288</v>
      </c>
      <c r="AI950" s="6">
        <f t="shared" si="286"/>
        <v>0</v>
      </c>
      <c r="AL950" s="6">
        <f t="shared" si="287"/>
        <v>0</v>
      </c>
      <c r="AM950" s="6">
        <f t="shared" si="288"/>
        <v>13205.124272548452</v>
      </c>
      <c r="AN950" s="6">
        <f t="shared" si="289"/>
        <v>12909.55284720394</v>
      </c>
      <c r="AO950" s="5">
        <f t="shared" si="290"/>
        <v>0</v>
      </c>
      <c r="AP950" s="6">
        <f>+AN950+SUM($D$16:$E$18)-SUM($AL$27:AL950)</f>
        <v>28146.588162993412</v>
      </c>
      <c r="AQ950" s="10">
        <f t="shared" si="298"/>
        <v>-1.0416579855276886E-3</v>
      </c>
      <c r="AR950" s="10">
        <f>+AN950/SUM(AL$27:AL950)-1</f>
        <v>0.15646275092707862</v>
      </c>
    </row>
    <row r="951" spans="1:44" x14ac:dyDescent="0.25">
      <c r="A951" s="1">
        <v>41565</v>
      </c>
      <c r="B951">
        <v>7.8869999999999996</v>
      </c>
      <c r="G951">
        <f t="shared" si="291"/>
        <v>3433.2354722565688</v>
      </c>
      <c r="H951">
        <f t="shared" si="292"/>
        <v>3376.6602454817134</v>
      </c>
      <c r="I951" s="5">
        <f t="shared" si="281"/>
        <v>0</v>
      </c>
      <c r="J951" s="6">
        <f>+H951+SUM($D$16:$E$16)-SUM($F$27:F951)</f>
        <v>7947.7321402185526</v>
      </c>
      <c r="K951" s="10">
        <f t="shared" si="293"/>
        <v>2.1593800724939438E-3</v>
      </c>
      <c r="L951" s="10">
        <f>+H951/SUM(F$27:F951)-1</f>
        <v>8.280900439447958E-3</v>
      </c>
      <c r="M951">
        <v>7.117</v>
      </c>
      <c r="R951">
        <f t="shared" si="294"/>
        <v>3397.7265393472794</v>
      </c>
      <c r="S951">
        <f t="shared" si="295"/>
        <v>3269.3547234283269</v>
      </c>
      <c r="T951" s="5">
        <f t="shared" si="282"/>
        <v>0</v>
      </c>
      <c r="U951" s="6">
        <f>+S951+SUM($D$17:$E$17)-SUM($Q$27:Q951)</f>
        <v>7078.7103023756936</v>
      </c>
      <c r="V951" s="10">
        <f t="shared" si="283"/>
        <v>3.7127459569545884E-3</v>
      </c>
      <c r="W951" s="10">
        <f>+S951/SUM(Q$27:Q951)-1</f>
        <v>0.17154113177741359</v>
      </c>
      <c r="X951">
        <v>3.923</v>
      </c>
      <c r="AC951">
        <f t="shared" si="296"/>
        <v>6426.9781583910308</v>
      </c>
      <c r="AD951">
        <f t="shared" si="297"/>
        <v>6314.8958650337627</v>
      </c>
      <c r="AE951" s="5">
        <f t="shared" si="284"/>
        <v>0</v>
      </c>
      <c r="AF951" s="6">
        <f>+AD951+SUM($D$18:$E$18)-SUM($AB$27:AB951)</f>
        <v>13171.503707139023</v>
      </c>
      <c r="AG951" s="10">
        <f t="shared" si="285"/>
        <v>6.1143175649536197E-4</v>
      </c>
      <c r="AH951" s="10">
        <f>+AD951/SUM(AB$27:AB951)-1</f>
        <v>0.25709792637019246</v>
      </c>
      <c r="AI951" s="6">
        <f t="shared" si="286"/>
        <v>0</v>
      </c>
      <c r="AL951" s="6">
        <f t="shared" si="287"/>
        <v>0</v>
      </c>
      <c r="AM951" s="6">
        <f t="shared" si="288"/>
        <v>13257.940169994879</v>
      </c>
      <c r="AN951" s="6">
        <f t="shared" si="289"/>
        <v>12960.910833943803</v>
      </c>
      <c r="AO951" s="5">
        <f t="shared" si="290"/>
        <v>0</v>
      </c>
      <c r="AP951" s="6">
        <f>+AN951+SUM($D$16:$E$18)-SUM($AL$27:AL951)</f>
        <v>28197.94614973327</v>
      </c>
      <c r="AQ951" s="10">
        <f t="shared" si="298"/>
        <v>1.8246611789127787E-3</v>
      </c>
      <c r="AR951" s="10">
        <f>+AN951/SUM(AL$27:AL951)-1</f>
        <v>0.16106349886391547</v>
      </c>
    </row>
    <row r="952" spans="1:44" x14ac:dyDescent="0.25">
      <c r="A952" s="1">
        <v>41568</v>
      </c>
      <c r="B952">
        <v>7.9020000000000001</v>
      </c>
      <c r="G952">
        <f t="shared" si="291"/>
        <v>3439.7650186092819</v>
      </c>
      <c r="H952">
        <f t="shared" si="292"/>
        <v>3383.0821934571445</v>
      </c>
      <c r="I952" s="5">
        <f t="shared" si="281"/>
        <v>0</v>
      </c>
      <c r="J952" s="6">
        <f>+H952+SUM($D$16:$E$16)-SUM($F$27:F952)</f>
        <v>7954.1540881939845</v>
      </c>
      <c r="K952" s="10">
        <f t="shared" si="293"/>
        <v>8.0802269907098712E-4</v>
      </c>
      <c r="L952" s="10">
        <f>+H952/SUM(F$27:F952)-1</f>
        <v>1.019851341099498E-2</v>
      </c>
      <c r="M952">
        <v>7.1360000000000001</v>
      </c>
      <c r="R952">
        <f t="shared" si="294"/>
        <v>3406.7973281975815</v>
      </c>
      <c r="S952">
        <f t="shared" si="295"/>
        <v>3278.0828026393901</v>
      </c>
      <c r="T952" s="5">
        <f t="shared" si="282"/>
        <v>0</v>
      </c>
      <c r="U952" s="6">
        <f>+S952+SUM($D$17:$E$17)-SUM($Q$27:Q952)</f>
        <v>7087.4383815867568</v>
      </c>
      <c r="V952" s="10">
        <f t="shared" si="283"/>
        <v>1.2330041544621473E-3</v>
      </c>
      <c r="W952" s="10">
        <f>+S952/SUM(Q$27:Q952)-1</f>
        <v>0.17466875317740937</v>
      </c>
      <c r="X952">
        <v>3.9260000000000002</v>
      </c>
      <c r="AC952">
        <f t="shared" si="296"/>
        <v>6431.8930027640035</v>
      </c>
      <c r="AD952">
        <f t="shared" si="297"/>
        <v>6319.7249977370766</v>
      </c>
      <c r="AE952" s="5">
        <f t="shared" si="284"/>
        <v>0</v>
      </c>
      <c r="AF952" s="6">
        <f>+AD952+SUM($D$18:$E$18)-SUM($AB$27:AB952)</f>
        <v>13176.332839842338</v>
      </c>
      <c r="AG952" s="10">
        <f t="shared" si="285"/>
        <v>3.6663488168753311E-4</v>
      </c>
      <c r="AH952" s="10">
        <f>+AD952/SUM(AB$27:AB952)-1</f>
        <v>0.25805925539877017</v>
      </c>
      <c r="AI952" s="6">
        <f t="shared" si="286"/>
        <v>0</v>
      </c>
      <c r="AL952" s="6">
        <f t="shared" si="287"/>
        <v>0</v>
      </c>
      <c r="AM952" s="6">
        <f t="shared" si="288"/>
        <v>13278.455349570868</v>
      </c>
      <c r="AN952" s="6">
        <f t="shared" si="289"/>
        <v>12980.889993833611</v>
      </c>
      <c r="AO952" s="5">
        <f t="shared" si="290"/>
        <v>0</v>
      </c>
      <c r="AP952" s="6">
        <f>+AN952+SUM($D$16:$E$18)-SUM($AL$27:AL952)</f>
        <v>28217.925309623079</v>
      </c>
      <c r="AQ952" s="10">
        <f t="shared" si="298"/>
        <v>7.0853245068702719E-4</v>
      </c>
      <c r="AR952" s="10">
        <f>+AN952/SUM(AL$27:AL952)-1</f>
        <v>0.16285327070813405</v>
      </c>
    </row>
    <row r="953" spans="1:44" x14ac:dyDescent="0.25">
      <c r="A953" s="1">
        <v>41569</v>
      </c>
      <c r="B953">
        <v>7.8630000000000004</v>
      </c>
      <c r="G953">
        <f t="shared" si="291"/>
        <v>3422.7881980922275</v>
      </c>
      <c r="H953">
        <f t="shared" si="292"/>
        <v>3366.3851287210232</v>
      </c>
      <c r="I953" s="5">
        <f t="shared" si="281"/>
        <v>0</v>
      </c>
      <c r="J953" s="6">
        <f>+H953+SUM($D$16:$E$16)-SUM($F$27:F953)</f>
        <v>7937.4570234578632</v>
      </c>
      <c r="K953" s="10">
        <f t="shared" si="293"/>
        <v>-2.0991628463552514E-3</v>
      </c>
      <c r="L953" s="10">
        <f>+H953/SUM(F$27:F953)-1</f>
        <v>5.2127196849724999E-3</v>
      </c>
      <c r="M953">
        <v>7.1740000000000004</v>
      </c>
      <c r="R953">
        <f t="shared" si="294"/>
        <v>3424.9389058981856</v>
      </c>
      <c r="S953">
        <f t="shared" si="295"/>
        <v>3295.5389610615175</v>
      </c>
      <c r="T953" s="5">
        <f t="shared" si="282"/>
        <v>0</v>
      </c>
      <c r="U953" s="6">
        <f>+S953+SUM($D$17:$E$17)-SUM($Q$27:Q953)</f>
        <v>7104.8945400088833</v>
      </c>
      <c r="V953" s="10">
        <f t="shared" si="283"/>
        <v>2.4629714548880521E-3</v>
      </c>
      <c r="W953" s="10">
        <f>+S953/SUM(Q$27:Q953)-1</f>
        <v>0.18092399597740139</v>
      </c>
      <c r="X953">
        <v>3.9369999999999998</v>
      </c>
      <c r="AC953">
        <f t="shared" si="296"/>
        <v>6449.9140987982373</v>
      </c>
      <c r="AD953">
        <f t="shared" si="297"/>
        <v>6337.4318176492279</v>
      </c>
      <c r="AE953" s="5">
        <f t="shared" si="284"/>
        <v>0</v>
      </c>
      <c r="AF953" s="6">
        <f>+AD953+SUM($D$18:$E$18)-SUM($AB$27:AB953)</f>
        <v>13194.039659754488</v>
      </c>
      <c r="AG953" s="10">
        <f t="shared" si="285"/>
        <v>1.3438352026602374E-3</v>
      </c>
      <c r="AH953" s="10">
        <f>+AD953/SUM(AB$27:AB953)-1</f>
        <v>0.26158412850355517</v>
      </c>
      <c r="AI953" s="6">
        <f t="shared" si="286"/>
        <v>0</v>
      </c>
      <c r="AL953" s="6">
        <f t="shared" si="287"/>
        <v>0</v>
      </c>
      <c r="AM953" s="6">
        <f t="shared" si="288"/>
        <v>13297.641202788651</v>
      </c>
      <c r="AN953" s="6">
        <f t="shared" si="289"/>
        <v>12999.355907431767</v>
      </c>
      <c r="AO953" s="5">
        <f t="shared" si="290"/>
        <v>0</v>
      </c>
      <c r="AP953" s="6">
        <f>+AN953+SUM($D$16:$E$18)-SUM($AL$27:AL953)</f>
        <v>28236.391223221235</v>
      </c>
      <c r="AQ953" s="10">
        <f t="shared" si="298"/>
        <v>6.5440365992674998E-4</v>
      </c>
      <c r="AR953" s="10">
        <f>+AN953/SUM(AL$27:AL953)-1</f>
        <v>0.16450748301826312</v>
      </c>
    </row>
    <row r="954" spans="1:44" x14ac:dyDescent="0.25">
      <c r="A954" s="1">
        <v>41570</v>
      </c>
      <c r="B954">
        <v>7.7770000000000001</v>
      </c>
      <c r="G954">
        <f t="shared" si="291"/>
        <v>3385.3521323366717</v>
      </c>
      <c r="H954">
        <f t="shared" si="292"/>
        <v>3329.5659603285508</v>
      </c>
      <c r="I954" s="5">
        <f t="shared" si="281"/>
        <v>0</v>
      </c>
      <c r="J954" s="6">
        <f>+H954+SUM($D$16:$E$16)-SUM($F$27:F954)</f>
        <v>7900.6378550653908</v>
      </c>
      <c r="K954" s="10">
        <f t="shared" si="293"/>
        <v>-4.6386605034407502E-3</v>
      </c>
      <c r="L954" s="10">
        <f>+H954/SUM(F$27:F954)-1</f>
        <v>-5.7815946852308731E-3</v>
      </c>
      <c r="M954">
        <v>7.1360000000000001</v>
      </c>
      <c r="R954">
        <f t="shared" si="294"/>
        <v>3406.7973281975819</v>
      </c>
      <c r="S954">
        <f t="shared" si="295"/>
        <v>3278.0828026393906</v>
      </c>
      <c r="T954" s="5">
        <f t="shared" si="282"/>
        <v>0</v>
      </c>
      <c r="U954" s="6">
        <f>+S954+SUM($D$17:$E$17)-SUM($Q$27:Q954)</f>
        <v>7087.4383815867568</v>
      </c>
      <c r="V954" s="10">
        <f t="shared" si="283"/>
        <v>-2.4569201307391708E-3</v>
      </c>
      <c r="W954" s="10">
        <f>+S954/SUM(Q$27:Q954)-1</f>
        <v>0.1746687531774096</v>
      </c>
      <c r="X954">
        <v>3.927</v>
      </c>
      <c r="AC954">
        <f t="shared" si="296"/>
        <v>6433.5312842216608</v>
      </c>
      <c r="AD954">
        <f t="shared" si="297"/>
        <v>6321.3347086381818</v>
      </c>
      <c r="AE954" s="5">
        <f t="shared" si="284"/>
        <v>0</v>
      </c>
      <c r="AF954" s="6">
        <f>+AD954+SUM($D$18:$E$18)-SUM($AB$27:AB954)</f>
        <v>13177.942550743444</v>
      </c>
      <c r="AG954" s="10">
        <f t="shared" si="285"/>
        <v>-1.220028848340049E-3</v>
      </c>
      <c r="AH954" s="10">
        <f>+AD954/SUM(AB$27:AB954)-1</f>
        <v>0.25837969840829622</v>
      </c>
      <c r="AI954" s="6">
        <f t="shared" si="286"/>
        <v>0</v>
      </c>
      <c r="AL954" s="6">
        <f t="shared" si="287"/>
        <v>0</v>
      </c>
      <c r="AM954" s="6">
        <f t="shared" si="288"/>
        <v>13225.680744755915</v>
      </c>
      <c r="AN954" s="6">
        <f t="shared" si="289"/>
        <v>12928.983471606123</v>
      </c>
      <c r="AO954" s="5">
        <f t="shared" si="290"/>
        <v>0</v>
      </c>
      <c r="AP954" s="6">
        <f>+AN954+SUM($D$16:$E$18)-SUM($AL$27:AL954)</f>
        <v>28166.018787395591</v>
      </c>
      <c r="AQ954" s="10">
        <f t="shared" si="298"/>
        <v>-2.4922602633360436E-3</v>
      </c>
      <c r="AR954" s="10">
        <f>+AN954/SUM(AL$27:AL954)-1</f>
        <v>0.15820338389975719</v>
      </c>
    </row>
    <row r="955" spans="1:44" x14ac:dyDescent="0.25">
      <c r="A955" s="1">
        <v>41571</v>
      </c>
      <c r="B955">
        <v>7.7450000000000001</v>
      </c>
      <c r="G955">
        <f t="shared" si="291"/>
        <v>3371.4224334508835</v>
      </c>
      <c r="H955">
        <f t="shared" si="292"/>
        <v>3315.8658046476307</v>
      </c>
      <c r="I955" s="5">
        <f t="shared" si="281"/>
        <v>0</v>
      </c>
      <c r="J955" s="6">
        <f>+H955+SUM($D$16:$E$16)-SUM($F$27:F955)</f>
        <v>7886.9376993844699</v>
      </c>
      <c r="K955" s="10">
        <f t="shared" si="293"/>
        <v>-1.7340569118906579E-3</v>
      </c>
      <c r="L955" s="10">
        <f>+H955/SUM(F$27:F955)-1</f>
        <v>-9.872502357864632E-3</v>
      </c>
      <c r="M955">
        <v>7.1710000000000003</v>
      </c>
      <c r="R955">
        <f t="shared" si="294"/>
        <v>3423.5066760797172</v>
      </c>
      <c r="S955">
        <f t="shared" si="295"/>
        <v>3294.1608432913499</v>
      </c>
      <c r="T955" s="5">
        <f t="shared" si="282"/>
        <v>0</v>
      </c>
      <c r="U955" s="6">
        <f>+S955+SUM($D$17:$E$17)-SUM($Q$27:Q955)</f>
        <v>7103.5164222387157</v>
      </c>
      <c r="V955" s="10">
        <f t="shared" si="283"/>
        <v>2.2685263400286093E-3</v>
      </c>
      <c r="W955" s="10">
        <f>+S955/SUM(Q$27:Q955)-1</f>
        <v>0.18043016101950737</v>
      </c>
      <c r="X955">
        <v>3.9249999999999998</v>
      </c>
      <c r="AC955">
        <f t="shared" si="296"/>
        <v>6430.2547213063453</v>
      </c>
      <c r="AD955">
        <f t="shared" si="297"/>
        <v>6318.1152868359723</v>
      </c>
      <c r="AE955" s="5">
        <f t="shared" si="284"/>
        <v>0</v>
      </c>
      <c r="AF955" s="6">
        <f>+AD955+SUM($D$18:$E$18)-SUM($AB$27:AB955)</f>
        <v>13174.723128941232</v>
      </c>
      <c r="AG955" s="10">
        <f t="shared" si="285"/>
        <v>-2.4430382738549472E-4</v>
      </c>
      <c r="AH955" s="10">
        <f>+AD955/SUM(AB$27:AB955)-1</f>
        <v>0.25773881238924434</v>
      </c>
      <c r="AI955" s="6">
        <f t="shared" si="286"/>
        <v>0</v>
      </c>
      <c r="AL955" s="6">
        <f t="shared" si="287"/>
        <v>0</v>
      </c>
      <c r="AM955" s="6">
        <f t="shared" si="288"/>
        <v>13225.183830836946</v>
      </c>
      <c r="AN955" s="6">
        <f t="shared" si="289"/>
        <v>12928.141934774954</v>
      </c>
      <c r="AO955" s="5">
        <f t="shared" si="290"/>
        <v>0</v>
      </c>
      <c r="AP955" s="6">
        <f>+AN955+SUM($D$16:$E$18)-SUM($AL$27:AL955)</f>
        <v>28165.177250564422</v>
      </c>
      <c r="AQ955" s="10">
        <f t="shared" si="298"/>
        <v>-2.9877734497030239E-5</v>
      </c>
      <c r="AR955" s="10">
        <f>+AN955/SUM(AL$27:AL955)-1</f>
        <v>0.15812799740029448</v>
      </c>
    </row>
    <row r="956" spans="1:44" x14ac:dyDescent="0.25">
      <c r="A956" s="1">
        <v>41572</v>
      </c>
      <c r="B956">
        <v>7.72</v>
      </c>
      <c r="G956">
        <f t="shared" si="291"/>
        <v>3360.5398561963616</v>
      </c>
      <c r="H956">
        <f t="shared" si="292"/>
        <v>3305.162558021912</v>
      </c>
      <c r="I956" s="5">
        <f t="shared" si="281"/>
        <v>0</v>
      </c>
      <c r="J956" s="6">
        <f>+H956+SUM($D$16:$E$16)-SUM($F$27:F956)</f>
        <v>7876.2344527587511</v>
      </c>
      <c r="K956" s="10">
        <f t="shared" si="293"/>
        <v>-1.357085225429655E-3</v>
      </c>
      <c r="L956" s="10">
        <f>+H956/SUM(F$27:F956)-1</f>
        <v>-1.3068523977109781E-2</v>
      </c>
      <c r="M956">
        <v>7.1589999999999998</v>
      </c>
      <c r="R956">
        <f t="shared" si="294"/>
        <v>3417.7777568058418</v>
      </c>
      <c r="S956">
        <f t="shared" si="295"/>
        <v>3288.6483722106782</v>
      </c>
      <c r="T956" s="5">
        <f t="shared" si="282"/>
        <v>0</v>
      </c>
      <c r="U956" s="6">
        <f>+S956+SUM($D$17:$E$17)-SUM($Q$27:Q956)</f>
        <v>7098.0039511580453</v>
      </c>
      <c r="V956" s="10">
        <f t="shared" si="283"/>
        <v>-7.7602003754262405E-4</v>
      </c>
      <c r="W956" s="10">
        <f>+S956/SUM(Q$27:Q956)-1</f>
        <v>0.17845482118793088</v>
      </c>
      <c r="X956">
        <v>3.9260000000000002</v>
      </c>
      <c r="AC956">
        <f t="shared" si="296"/>
        <v>6431.8930027640035</v>
      </c>
      <c r="AD956">
        <f t="shared" si="297"/>
        <v>6319.7249977370775</v>
      </c>
      <c r="AE956" s="5">
        <f t="shared" si="284"/>
        <v>0</v>
      </c>
      <c r="AF956" s="6">
        <f>+AD956+SUM($D$18:$E$18)-SUM($AB$27:AB956)</f>
        <v>13176.332839842338</v>
      </c>
      <c r="AG956" s="10">
        <f t="shared" si="285"/>
        <v>1.2218176316514118E-4</v>
      </c>
      <c r="AH956" s="10">
        <f>+AD956/SUM(AB$27:AB956)-1</f>
        <v>0.25805925539877017</v>
      </c>
      <c r="AI956" s="6">
        <f t="shared" si="286"/>
        <v>0</v>
      </c>
      <c r="AL956" s="6">
        <f t="shared" si="287"/>
        <v>0</v>
      </c>
      <c r="AM956" s="6">
        <f t="shared" si="288"/>
        <v>13210.210615766207</v>
      </c>
      <c r="AN956" s="6">
        <f t="shared" si="289"/>
        <v>12913.535927969668</v>
      </c>
      <c r="AO956" s="5">
        <f t="shared" si="290"/>
        <v>0</v>
      </c>
      <c r="AP956" s="6">
        <f>+AN956+SUM($D$16:$E$18)-SUM($AL$27:AL956)</f>
        <v>28150.571243759139</v>
      </c>
      <c r="AQ956" s="10">
        <f t="shared" si="298"/>
        <v>-5.1858387665537631E-4</v>
      </c>
      <c r="AR956" s="10">
        <f>+AN956/SUM(AL$27:AL956)-1</f>
        <v>0.15681956301763034</v>
      </c>
    </row>
    <row r="957" spans="1:44" x14ac:dyDescent="0.25">
      <c r="A957" s="1">
        <v>41576</v>
      </c>
      <c r="B957">
        <v>7.798</v>
      </c>
      <c r="G957">
        <f t="shared" si="291"/>
        <v>3394.49349723047</v>
      </c>
      <c r="H957">
        <f t="shared" si="292"/>
        <v>3338.5566874941542</v>
      </c>
      <c r="I957" s="5">
        <f t="shared" si="281"/>
        <v>0</v>
      </c>
      <c r="J957" s="6">
        <f>+H957+SUM($D$16:$E$16)-SUM($F$27:F957)</f>
        <v>7909.6285822309937</v>
      </c>
      <c r="K957" s="10">
        <f t="shared" si="293"/>
        <v>4.2398597543711336E-3</v>
      </c>
      <c r="L957" s="10">
        <f>+H957/SUM(F$27:F957)-1</f>
        <v>-3.0969365250650416E-3</v>
      </c>
      <c r="M957">
        <v>7.19</v>
      </c>
      <c r="R957">
        <f t="shared" si="294"/>
        <v>3432.5774649300188</v>
      </c>
      <c r="S957">
        <f t="shared" si="295"/>
        <v>3302.8889225024132</v>
      </c>
      <c r="T957" s="5">
        <f t="shared" si="282"/>
        <v>0</v>
      </c>
      <c r="U957" s="6">
        <f>+S957+SUM($D$17:$E$17)-SUM($Q$27:Q957)</f>
        <v>7112.2445014497807</v>
      </c>
      <c r="V957" s="10">
        <f t="shared" si="283"/>
        <v>2.0062753401837163E-3</v>
      </c>
      <c r="W957" s="10">
        <f>+S957/SUM(Q$27:Q957)-1</f>
        <v>0.18355778241950316</v>
      </c>
      <c r="X957">
        <v>3.9670000000000001</v>
      </c>
      <c r="AC957">
        <f t="shared" si="296"/>
        <v>6499.0625425279677</v>
      </c>
      <c r="AD957">
        <f t="shared" si="297"/>
        <v>6385.7231446823698</v>
      </c>
      <c r="AE957" s="5">
        <f t="shared" si="284"/>
        <v>0</v>
      </c>
      <c r="AF957" s="6">
        <f>+AD957+SUM($D$18:$E$18)-SUM($AB$27:AB957)</f>
        <v>13242.330986787632</v>
      </c>
      <c r="AG957" s="10">
        <f t="shared" si="285"/>
        <v>5.00884030082549E-3</v>
      </c>
      <c r="AH957" s="10">
        <f>+AD957/SUM(AB$27:AB957)-1</f>
        <v>0.2711974187893329</v>
      </c>
      <c r="AI957" s="6">
        <f t="shared" si="286"/>
        <v>0</v>
      </c>
      <c r="AL957" s="6">
        <f t="shared" si="287"/>
        <v>0</v>
      </c>
      <c r="AM957" s="6">
        <f t="shared" si="288"/>
        <v>13326.133504688456</v>
      </c>
      <c r="AN957" s="6">
        <f t="shared" si="289"/>
        <v>13027.168754678936</v>
      </c>
      <c r="AO957" s="5">
        <f t="shared" si="290"/>
        <v>0</v>
      </c>
      <c r="AP957" s="6">
        <f>+AN957+SUM($D$16:$E$18)-SUM($AL$27:AL957)</f>
        <v>28264.2040704684</v>
      </c>
      <c r="AQ957" s="10">
        <f t="shared" si="298"/>
        <v>4.0366081997165182E-3</v>
      </c>
      <c r="AR957" s="10">
        <f>+AN957/SUM(AL$27:AL957)-1</f>
        <v>0.16699901175045628</v>
      </c>
    </row>
    <row r="958" spans="1:44" x14ac:dyDescent="0.25">
      <c r="A958" s="1">
        <v>41577</v>
      </c>
      <c r="B958">
        <v>7.8390000000000004</v>
      </c>
      <c r="G958">
        <f t="shared" si="291"/>
        <v>3412.3409239278858</v>
      </c>
      <c r="H958">
        <f t="shared" si="292"/>
        <v>3356.1100119603329</v>
      </c>
      <c r="I958" s="5">
        <f t="shared" si="281"/>
        <v>0</v>
      </c>
      <c r="J958" s="6">
        <f>+H958+SUM($D$16:$E$16)-SUM($F$27:F958)</f>
        <v>7927.1819066971721</v>
      </c>
      <c r="K958" s="10">
        <f t="shared" si="293"/>
        <v>2.2192349847642845E-3</v>
      </c>
      <c r="L958" s="10">
        <f>+H958/SUM(F$27:F958)-1</f>
        <v>2.1445389304970419E-3</v>
      </c>
      <c r="M958">
        <v>7.1879999999999997</v>
      </c>
      <c r="R958">
        <f t="shared" si="294"/>
        <v>3431.6226450510394</v>
      </c>
      <c r="S958">
        <f t="shared" si="295"/>
        <v>3301.970177322301</v>
      </c>
      <c r="T958" s="5">
        <f t="shared" si="282"/>
        <v>0</v>
      </c>
      <c r="U958" s="6">
        <f>+S958+SUM($D$17:$E$17)-SUM($Q$27:Q958)</f>
        <v>7111.3257562696672</v>
      </c>
      <c r="V958" s="10">
        <f t="shared" si="283"/>
        <v>-1.2917795218181372E-4</v>
      </c>
      <c r="W958" s="10">
        <f>+S958/SUM(Q$27:Q958)-1</f>
        <v>0.18322855911424041</v>
      </c>
      <c r="X958">
        <v>3.9540000000000002</v>
      </c>
      <c r="AC958">
        <f t="shared" si="296"/>
        <v>6477.7648835784184</v>
      </c>
      <c r="AD958">
        <f t="shared" si="297"/>
        <v>6364.7969029680089</v>
      </c>
      <c r="AE958" s="5">
        <f t="shared" si="284"/>
        <v>0</v>
      </c>
      <c r="AF958" s="6">
        <f>+AD958+SUM($D$18:$E$18)-SUM($AB$27:AB958)</f>
        <v>13221.404745073271</v>
      </c>
      <c r="AG958" s="10">
        <f t="shared" si="285"/>
        <v>-1.5802536377651499E-3</v>
      </c>
      <c r="AH958" s="10">
        <f>+AD958/SUM(AB$27:AB958)-1</f>
        <v>0.26703165966549602</v>
      </c>
      <c r="AI958" s="6">
        <f t="shared" si="286"/>
        <v>0</v>
      </c>
      <c r="AL958" s="6">
        <f t="shared" si="287"/>
        <v>0</v>
      </c>
      <c r="AM958" s="6">
        <f t="shared" si="288"/>
        <v>13321.728452557343</v>
      </c>
      <c r="AN958" s="6">
        <f t="shared" si="289"/>
        <v>13022.877092250643</v>
      </c>
      <c r="AO958" s="5">
        <f t="shared" si="290"/>
        <v>0</v>
      </c>
      <c r="AP958" s="6">
        <f>+AN958+SUM($D$16:$E$18)-SUM($AL$27:AL958)</f>
        <v>28259.912408040112</v>
      </c>
      <c r="AQ958" s="10">
        <f t="shared" si="298"/>
        <v>-1.5184090864850397E-4</v>
      </c>
      <c r="AR958" s="10">
        <f>+AN958/SUM(AL$27:AL958)-1</f>
        <v>0.16661455631682376</v>
      </c>
    </row>
    <row r="959" spans="1:44" x14ac:dyDescent="0.25">
      <c r="A959" s="1">
        <v>41578</v>
      </c>
      <c r="B959">
        <v>7.8680000000000003</v>
      </c>
      <c r="G959">
        <f t="shared" si="291"/>
        <v>3424.964713543131</v>
      </c>
      <c r="H959">
        <f t="shared" si="292"/>
        <v>3368.5257780461661</v>
      </c>
      <c r="I959" s="5">
        <f t="shared" si="281"/>
        <v>0</v>
      </c>
      <c r="J959" s="6">
        <f>+H959+SUM($D$16:$E$16)-SUM($F$27:F959)</f>
        <v>7939.5976727830048</v>
      </c>
      <c r="K959" s="10">
        <f t="shared" si="293"/>
        <v>1.5662269684191266E-3</v>
      </c>
      <c r="L959" s="10">
        <f>+H959/SUM(F$27:F959)-1</f>
        <v>5.8519240088212854E-3</v>
      </c>
      <c r="M959">
        <v>7.1909999999999998</v>
      </c>
      <c r="R959">
        <f t="shared" si="294"/>
        <v>3433.0548748695087</v>
      </c>
      <c r="S959">
        <f t="shared" si="295"/>
        <v>3303.348295092469</v>
      </c>
      <c r="T959" s="5">
        <f t="shared" si="282"/>
        <v>0</v>
      </c>
      <c r="U959" s="6">
        <f>+S959+SUM($D$17:$E$17)-SUM($Q$27:Q959)</f>
        <v>7112.7038740398366</v>
      </c>
      <c r="V959" s="10">
        <f t="shared" si="283"/>
        <v>1.9379196192126358E-4</v>
      </c>
      <c r="W959" s="10">
        <f>+S959/SUM(Q$27:Q959)-1</f>
        <v>0.18372239407213464</v>
      </c>
      <c r="X959">
        <v>3.9780000000000002</v>
      </c>
      <c r="AC959">
        <f t="shared" si="296"/>
        <v>6517.0836385622024</v>
      </c>
      <c r="AD959">
        <f t="shared" si="297"/>
        <v>6403.4299645945221</v>
      </c>
      <c r="AE959" s="5">
        <f t="shared" si="284"/>
        <v>0</v>
      </c>
      <c r="AF959" s="6">
        <f>+AD959+SUM($D$18:$E$18)-SUM($AB$27:AB959)</f>
        <v>13260.037806699782</v>
      </c>
      <c r="AG959" s="10">
        <f t="shared" si="285"/>
        <v>2.9220088463677296E-3</v>
      </c>
      <c r="AH959" s="10">
        <f>+AD959/SUM(AB$27:AB959)-1</f>
        <v>0.27472229189411812</v>
      </c>
      <c r="AI959" s="6">
        <f t="shared" si="286"/>
        <v>0</v>
      </c>
      <c r="AL959" s="6">
        <f t="shared" si="287"/>
        <v>0</v>
      </c>
      <c r="AM959" s="6">
        <f t="shared" si="288"/>
        <v>13375.103226974843</v>
      </c>
      <c r="AN959" s="6">
        <f t="shared" si="289"/>
        <v>13075.304037733156</v>
      </c>
      <c r="AO959" s="5">
        <f t="shared" si="290"/>
        <v>0</v>
      </c>
      <c r="AP959" s="6">
        <f>+AN959+SUM($D$16:$E$18)-SUM($AL$27:AL959)</f>
        <v>28312.339353522624</v>
      </c>
      <c r="AQ959" s="10">
        <f t="shared" si="298"/>
        <v>1.8551701337756743E-3</v>
      </c>
      <c r="AR959" s="10">
        <f>+AN959/SUM(AL$27:AL959)-1</f>
        <v>0.17131106364848891</v>
      </c>
    </row>
    <row r="960" spans="1:44" x14ac:dyDescent="0.25">
      <c r="A960" s="1">
        <v>41582</v>
      </c>
      <c r="B960">
        <v>7.8639999999999999</v>
      </c>
      <c r="G960">
        <f t="shared" si="291"/>
        <v>3423.2235011824073</v>
      </c>
      <c r="H960">
        <f t="shared" si="292"/>
        <v>3366.8132585860508</v>
      </c>
      <c r="I960" s="5">
        <f t="shared" si="281"/>
        <v>0</v>
      </c>
      <c r="J960" s="6">
        <f>+H960+SUM($D$16:$E$16)-SUM($F$27:F960)</f>
        <v>7937.8851533228908</v>
      </c>
      <c r="K960" s="10">
        <f t="shared" si="293"/>
        <v>-2.1569348104177877E-4</v>
      </c>
      <c r="L960" s="10">
        <f>+H960/SUM(F$27:F960)-1</f>
        <v>5.3405605497418573E-3</v>
      </c>
      <c r="M960">
        <v>7.194</v>
      </c>
      <c r="R960">
        <f t="shared" si="294"/>
        <v>3434.4871046879771</v>
      </c>
      <c r="S960">
        <f t="shared" si="295"/>
        <v>3304.7264128626366</v>
      </c>
      <c r="T960" s="5">
        <f t="shared" si="282"/>
        <v>0</v>
      </c>
      <c r="U960" s="6">
        <f>+S960+SUM($D$17:$E$17)-SUM($Q$27:Q960)</f>
        <v>7114.0819918100042</v>
      </c>
      <c r="V960" s="10">
        <f t="shared" si="283"/>
        <v>1.9375441387303738E-4</v>
      </c>
      <c r="W960" s="10">
        <f>+S960/SUM(Q$27:Q960)-1</f>
        <v>0.18421622903002843</v>
      </c>
      <c r="X960">
        <v>4.0039999999999996</v>
      </c>
      <c r="AC960">
        <f t="shared" si="296"/>
        <v>6559.6789564613</v>
      </c>
      <c r="AD960">
        <f t="shared" si="297"/>
        <v>6445.282448023243</v>
      </c>
      <c r="AE960" s="5">
        <f t="shared" si="284"/>
        <v>0</v>
      </c>
      <c r="AF960" s="6">
        <f>+AD960+SUM($D$18:$E$18)-SUM($AB$27:AB960)</f>
        <v>13301.890290128506</v>
      </c>
      <c r="AG960" s="10">
        <f t="shared" si="285"/>
        <v>3.1562868853645121E-3</v>
      </c>
      <c r="AH960" s="10">
        <f>+AD960/SUM(AB$27:AB960)-1</f>
        <v>0.28305381014179187</v>
      </c>
      <c r="AI960" s="6">
        <f t="shared" si="286"/>
        <v>0</v>
      </c>
      <c r="AL960" s="6">
        <f t="shared" si="287"/>
        <v>0</v>
      </c>
      <c r="AM960" s="6">
        <f t="shared" si="288"/>
        <v>13417.389562331686</v>
      </c>
      <c r="AN960" s="6">
        <f t="shared" si="289"/>
        <v>13116.82211947193</v>
      </c>
      <c r="AO960" s="5">
        <f t="shared" si="290"/>
        <v>0</v>
      </c>
      <c r="AP960" s="6">
        <f>+AN960+SUM($D$16:$E$18)-SUM($AL$27:AL960)</f>
        <v>28353.857435261398</v>
      </c>
      <c r="AQ960" s="10">
        <f t="shared" si="298"/>
        <v>1.4664306336666932E-3</v>
      </c>
      <c r="AR960" s="10">
        <f>+AN960/SUM(AL$27:AL960)-1</f>
        <v>0.17503033383461597</v>
      </c>
    </row>
    <row r="961" spans="1:44" x14ac:dyDescent="0.25">
      <c r="A961" s="1">
        <v>41583</v>
      </c>
      <c r="B961">
        <v>7.8070000000000004</v>
      </c>
      <c r="G961">
        <f t="shared" si="291"/>
        <v>3398.4112250420976</v>
      </c>
      <c r="H961">
        <f t="shared" si="292"/>
        <v>3342.4098562794125</v>
      </c>
      <c r="I961" s="5">
        <f t="shared" si="281"/>
        <v>0</v>
      </c>
      <c r="J961" s="6">
        <f>+H961+SUM($D$16:$E$16)-SUM($F$27:F961)</f>
        <v>7913.4817510162529</v>
      </c>
      <c r="K961" s="10">
        <f t="shared" si="293"/>
        <v>-3.0742952102831289E-3</v>
      </c>
      <c r="L961" s="10">
        <f>+H961/SUM(F$27:F961)-1</f>
        <v>-1.9463687421369391E-3</v>
      </c>
      <c r="M961">
        <v>7.1639999999999997</v>
      </c>
      <c r="R961">
        <f t="shared" si="294"/>
        <v>3420.16480650329</v>
      </c>
      <c r="S961">
        <f t="shared" si="295"/>
        <v>3290.9452351609575</v>
      </c>
      <c r="T961" s="5">
        <f t="shared" si="282"/>
        <v>0</v>
      </c>
      <c r="U961" s="6">
        <f>+S961+SUM($D$17:$E$17)-SUM($Q$27:Q961)</f>
        <v>7100.3008141083246</v>
      </c>
      <c r="V961" s="10">
        <f t="shared" si="283"/>
        <v>-1.9371688037255197E-3</v>
      </c>
      <c r="W961" s="10">
        <f>+S961/SUM(Q$27:Q961)-1</f>
        <v>0.17927787945108764</v>
      </c>
      <c r="X961">
        <v>4.0069999999999997</v>
      </c>
      <c r="AC961">
        <f t="shared" si="296"/>
        <v>6564.5938008342737</v>
      </c>
      <c r="AD961">
        <f t="shared" si="297"/>
        <v>6450.1115807265578</v>
      </c>
      <c r="AE961" s="5">
        <f t="shared" si="284"/>
        <v>0</v>
      </c>
      <c r="AF961" s="6">
        <f>+AD961+SUM($D$18:$E$18)-SUM($AB$27:AB961)</f>
        <v>13306.71942283182</v>
      </c>
      <c r="AG961" s="10">
        <f t="shared" si="285"/>
        <v>3.6304108649121147E-4</v>
      </c>
      <c r="AH961" s="10">
        <f>+AD961/SUM(AB$27:AB961)-1</f>
        <v>0.2840151391703698</v>
      </c>
      <c r="AI961" s="6">
        <f t="shared" si="286"/>
        <v>0</v>
      </c>
      <c r="AL961" s="6">
        <f t="shared" si="287"/>
        <v>0</v>
      </c>
      <c r="AM961" s="6">
        <f t="shared" si="288"/>
        <v>13383.169832379663</v>
      </c>
      <c r="AN961" s="6">
        <f t="shared" si="289"/>
        <v>13083.466672166927</v>
      </c>
      <c r="AO961" s="5">
        <f t="shared" si="290"/>
        <v>0</v>
      </c>
      <c r="AP961" s="6">
        <f>+AN961+SUM($D$16:$E$18)-SUM($AL$27:AL961)</f>
        <v>28320.501987956395</v>
      </c>
      <c r="AQ961" s="10">
        <f t="shared" si="298"/>
        <v>-1.1763989214222947E-3</v>
      </c>
      <c r="AR961" s="10">
        <f>+AN961/SUM(AL$27:AL961)-1</f>
        <v>0.17204228825276591</v>
      </c>
    </row>
    <row r="962" spans="1:44" x14ac:dyDescent="0.25">
      <c r="A962" s="1">
        <v>41584</v>
      </c>
      <c r="B962">
        <v>7.7779999999999996</v>
      </c>
      <c r="G962">
        <f t="shared" si="291"/>
        <v>3385.7874354268515</v>
      </c>
      <c r="H962">
        <f t="shared" si="292"/>
        <v>3329.9940901935784</v>
      </c>
      <c r="I962" s="5">
        <f t="shared" si="281"/>
        <v>0</v>
      </c>
      <c r="J962" s="6">
        <f>+H962+SUM($D$16:$E$16)-SUM($F$27:F962)</f>
        <v>7901.0659849304184</v>
      </c>
      <c r="K962" s="10">
        <f t="shared" si="293"/>
        <v>-1.5689384870622991E-3</v>
      </c>
      <c r="L962" s="10">
        <f>+H962/SUM(F$27:F962)-1</f>
        <v>-5.6537538204614046E-3</v>
      </c>
      <c r="M962">
        <v>7.2</v>
      </c>
      <c r="R962">
        <f t="shared" si="294"/>
        <v>3437.3515643249152</v>
      </c>
      <c r="S962">
        <f t="shared" si="295"/>
        <v>3307.4826484029727</v>
      </c>
      <c r="T962" s="5">
        <f t="shared" si="282"/>
        <v>0</v>
      </c>
      <c r="U962" s="6">
        <f>+S962+SUM($D$17:$E$17)-SUM($Q$27:Q962)</f>
        <v>7116.8382273503394</v>
      </c>
      <c r="V962" s="10">
        <f t="shared" si="283"/>
        <v>2.3291144523278628E-3</v>
      </c>
      <c r="W962" s="10">
        <f>+S962/SUM(Q$27:Q962)-1</f>
        <v>0.1852038989458169</v>
      </c>
      <c r="X962">
        <v>4.0119999999999996</v>
      </c>
      <c r="AC962">
        <f t="shared" si="296"/>
        <v>6572.7852081225628</v>
      </c>
      <c r="AD962">
        <f t="shared" si="297"/>
        <v>6458.1601352320822</v>
      </c>
      <c r="AE962" s="5">
        <f t="shared" si="284"/>
        <v>0</v>
      </c>
      <c r="AF962" s="6">
        <f>+AD962+SUM($D$18:$E$18)-SUM($AB$27:AB962)</f>
        <v>13314.767977337344</v>
      </c>
      <c r="AG962" s="10">
        <f t="shared" si="285"/>
        <v>6.0484889248613172E-4</v>
      </c>
      <c r="AH962" s="10">
        <f>+AD962/SUM(AB$27:AB962)-1</f>
        <v>0.28561735421799961</v>
      </c>
      <c r="AI962" s="6">
        <f t="shared" si="286"/>
        <v>0</v>
      </c>
      <c r="AL962" s="6">
        <f t="shared" si="287"/>
        <v>0</v>
      </c>
      <c r="AM962" s="6">
        <f t="shared" si="288"/>
        <v>13395.92420787433</v>
      </c>
      <c r="AN962" s="6">
        <f t="shared" si="289"/>
        <v>13095.636873828633</v>
      </c>
      <c r="AO962" s="5">
        <f t="shared" si="290"/>
        <v>0</v>
      </c>
      <c r="AP962" s="6">
        <f>+AN962+SUM($D$16:$E$18)-SUM($AL$27:AL962)</f>
        <v>28332.672189618101</v>
      </c>
      <c r="AQ962" s="10">
        <f t="shared" si="298"/>
        <v>4.2973114201450002E-4</v>
      </c>
      <c r="AR962" s="10">
        <f>+AN962/SUM(AL$27:AL962)-1</f>
        <v>0.17313251849231159</v>
      </c>
    </row>
    <row r="963" spans="1:44" x14ac:dyDescent="0.25">
      <c r="A963" s="1">
        <v>41585</v>
      </c>
      <c r="B963">
        <v>7.81</v>
      </c>
      <c r="G963">
        <f t="shared" si="291"/>
        <v>3399.7171343126397</v>
      </c>
      <c r="H963">
        <f t="shared" si="292"/>
        <v>3343.6942458744984</v>
      </c>
      <c r="I963" s="5">
        <f t="shared" si="281"/>
        <v>0</v>
      </c>
      <c r="J963" s="6">
        <f>+H963+SUM($D$16:$E$16)-SUM($F$27:F963)</f>
        <v>7914.7661406113375</v>
      </c>
      <c r="K963" s="10">
        <f t="shared" si="293"/>
        <v>1.733962949689305E-3</v>
      </c>
      <c r="L963" s="10">
        <f>+H963/SUM(F$27:F963)-1</f>
        <v>-1.5628461478275346E-3</v>
      </c>
      <c r="M963">
        <v>7.1820000000000004</v>
      </c>
      <c r="R963">
        <f t="shared" si="294"/>
        <v>3428.7581854141031</v>
      </c>
      <c r="S963">
        <f t="shared" si="295"/>
        <v>3299.2139417819653</v>
      </c>
      <c r="T963" s="5">
        <f t="shared" si="282"/>
        <v>0</v>
      </c>
      <c r="U963" s="6">
        <f>+S963+SUM($D$17:$E$17)-SUM($Q$27:Q963)</f>
        <v>7108.569520729332</v>
      </c>
      <c r="V963" s="10">
        <f t="shared" si="283"/>
        <v>-1.1618511418779454E-3</v>
      </c>
      <c r="W963" s="10">
        <f>+S963/SUM(Q$27:Q963)-1</f>
        <v>0.18224088919845238</v>
      </c>
      <c r="X963">
        <v>4.0090000000000003</v>
      </c>
      <c r="AC963">
        <f t="shared" si="296"/>
        <v>6567.870363749591</v>
      </c>
      <c r="AD963">
        <f t="shared" si="297"/>
        <v>6453.3310025287692</v>
      </c>
      <c r="AE963" s="5">
        <f t="shared" si="284"/>
        <v>0</v>
      </c>
      <c r="AF963" s="6">
        <f>+AD963+SUM($D$18:$E$18)-SUM($AB$27:AB963)</f>
        <v>13309.938844634029</v>
      </c>
      <c r="AG963" s="10">
        <f t="shared" si="285"/>
        <v>-3.6268996286936694E-4</v>
      </c>
      <c r="AH963" s="10">
        <f>+AD963/SUM(AB$27:AB963)-1</f>
        <v>0.28465602518942212</v>
      </c>
      <c r="AI963" s="6">
        <f t="shared" si="286"/>
        <v>0</v>
      </c>
      <c r="AL963" s="6">
        <f t="shared" si="287"/>
        <v>0</v>
      </c>
      <c r="AM963" s="6">
        <f t="shared" si="288"/>
        <v>13396.345683476335</v>
      </c>
      <c r="AN963" s="6">
        <f t="shared" si="289"/>
        <v>13096.239190185232</v>
      </c>
      <c r="AO963" s="5">
        <f t="shared" si="290"/>
        <v>0</v>
      </c>
      <c r="AP963" s="6">
        <f>+AN963+SUM($D$16:$E$18)-SUM($AL$27:AL963)</f>
        <v>28333.274505974699</v>
      </c>
      <c r="AQ963" s="10">
        <f t="shared" si="298"/>
        <v>2.1258720411809762E-5</v>
      </c>
      <c r="AR963" s="10">
        <f>+AN963/SUM(AL$27:AL963)-1</f>
        <v>0.17318647515827235</v>
      </c>
    </row>
    <row r="964" spans="1:44" x14ac:dyDescent="0.25">
      <c r="A964" s="1">
        <v>41586</v>
      </c>
      <c r="B964">
        <v>7.72</v>
      </c>
      <c r="C964">
        <f>+$C$16</f>
        <v>60</v>
      </c>
      <c r="D964" s="7">
        <f>+$H$16</f>
        <v>0.66694736842105262</v>
      </c>
      <c r="E964" s="7">
        <f>+$J$16</f>
        <v>0.46199999999999997</v>
      </c>
      <c r="F964" s="6">
        <f>+C964-D964-E964</f>
        <v>58.871052631578941</v>
      </c>
      <c r="G964">
        <f t="shared" si="291"/>
        <v>3419.4109088279397</v>
      </c>
      <c r="H964">
        <f t="shared" si="292"/>
        <v>3364.0336106534901</v>
      </c>
      <c r="I964" s="5">
        <f t="shared" si="281"/>
        <v>210420</v>
      </c>
      <c r="J964" s="6">
        <f>+H964+SUM($D$16:$E$16)-SUM($F$27:F964)</f>
        <v>7876.2344527587511</v>
      </c>
      <c r="K964" s="10">
        <f t="shared" si="293"/>
        <v>-4.8683292933795475E-3</v>
      </c>
      <c r="L964" s="10">
        <f>+H964/SUM(F$27:F964)-1</f>
        <v>-1.2842760154998856E-2</v>
      </c>
      <c r="M964">
        <v>7.17</v>
      </c>
      <c r="N964">
        <f>+$C$17</f>
        <v>50</v>
      </c>
      <c r="O964" s="7">
        <f>+$H$17</f>
        <v>0.5557894736842105</v>
      </c>
      <c r="P964" s="7">
        <f>+$J$17</f>
        <v>0.38500000000000001</v>
      </c>
      <c r="Q964" s="6">
        <f>+N964-O964-P964</f>
        <v>49.059210526315795</v>
      </c>
      <c r="R964">
        <f t="shared" si="294"/>
        <v>3473.0292661402277</v>
      </c>
      <c r="S964">
        <f t="shared" si="295"/>
        <v>3342.760681227609</v>
      </c>
      <c r="T964" s="5">
        <f t="shared" si="282"/>
        <v>175350</v>
      </c>
      <c r="U964" s="6">
        <f>+S964+SUM($D$17:$E$17)-SUM($Q$27:Q964)</f>
        <v>7103.0570496486607</v>
      </c>
      <c r="V964" s="10">
        <f t="shared" si="283"/>
        <v>-7.7546840677245044E-4</v>
      </c>
      <c r="W964" s="10">
        <f>+S964/SUM(Q$27:Q964)-1</f>
        <v>0.17715125059333992</v>
      </c>
      <c r="X964">
        <v>4.0279999999999996</v>
      </c>
      <c r="Y964">
        <f>+$C$18</f>
        <v>90</v>
      </c>
      <c r="Z964" s="7">
        <f>+$H$18</f>
        <v>1.0004210526315789</v>
      </c>
      <c r="AA964" s="7">
        <f>+$J$18</f>
        <v>0.69300000000000006</v>
      </c>
      <c r="AB964" s="6">
        <f>+Y964-Z964-AA964</f>
        <v>88.306578947368422</v>
      </c>
      <c r="AC964">
        <f t="shared" si="296"/>
        <v>6687.3042903924534</v>
      </c>
      <c r="AD964">
        <f t="shared" si="297"/>
        <v>6572.2220885971255</v>
      </c>
      <c r="AE964" s="5">
        <f t="shared" si="284"/>
        <v>315630</v>
      </c>
      <c r="AF964" s="6">
        <f>+AD964+SUM($D$18:$E$18)-SUM($AB$27:AB964)</f>
        <v>13340.523351755019</v>
      </c>
      <c r="AG964" s="10">
        <f t="shared" si="285"/>
        <v>2.297869845834688E-3</v>
      </c>
      <c r="AH964" s="10">
        <f>+AD964/SUM(AB$27:AB964)-1</f>
        <v>0.28572171932364232</v>
      </c>
      <c r="AI964" s="6">
        <f t="shared" si="286"/>
        <v>200</v>
      </c>
      <c r="AL964" s="6">
        <f t="shared" si="287"/>
        <v>196.23684210526315</v>
      </c>
      <c r="AM964" s="6">
        <f t="shared" si="288"/>
        <v>13579.744465360622</v>
      </c>
      <c r="AN964" s="6">
        <f t="shared" si="289"/>
        <v>13279.016380478224</v>
      </c>
      <c r="AO964" s="5">
        <f t="shared" si="290"/>
        <v>701400</v>
      </c>
      <c r="AP964" s="6">
        <f>+AN964+SUM($D$16:$E$18)-SUM($AL$27:AL964)</f>
        <v>28319.814854162425</v>
      </c>
      <c r="AQ964" s="10">
        <f t="shared" si="298"/>
        <v>-4.7504752087290658E-4</v>
      </c>
      <c r="AR964" s="10">
        <f>+AN964/SUM(AL$27:AL964)-1</f>
        <v>0.16900966583917065</v>
      </c>
    </row>
    <row r="965" spans="1:44" x14ac:dyDescent="0.25">
      <c r="A965" s="1">
        <v>41589</v>
      </c>
      <c r="B965">
        <v>7.6749999999999998</v>
      </c>
      <c r="G965">
        <f t="shared" si="291"/>
        <v>3399.4791094889165</v>
      </c>
      <c r="H965">
        <f t="shared" si="292"/>
        <v>3344.4246064463127</v>
      </c>
      <c r="I965" s="5">
        <f t="shared" si="281"/>
        <v>0</v>
      </c>
      <c r="J965" s="6">
        <f>+H965+SUM($D$16:$E$16)-SUM($F$27:F965)</f>
        <v>7856.6254485515738</v>
      </c>
      <c r="K965" s="10">
        <f t="shared" si="293"/>
        <v>-2.4896420141872211E-3</v>
      </c>
      <c r="L965" s="10">
        <f>+H965/SUM(F$27:F965)-1</f>
        <v>-1.8596915050468565E-2</v>
      </c>
      <c r="M965">
        <v>7.2</v>
      </c>
      <c r="R965">
        <f t="shared" si="294"/>
        <v>3487.5607693458351</v>
      </c>
      <c r="S965">
        <f t="shared" si="295"/>
        <v>3356.7471275925777</v>
      </c>
      <c r="T965" s="5">
        <f t="shared" si="282"/>
        <v>0</v>
      </c>
      <c r="U965" s="6">
        <f>+S965+SUM($D$17:$E$17)-SUM($Q$27:Q965)</f>
        <v>7117.043496013629</v>
      </c>
      <c r="V965" s="10">
        <f t="shared" si="283"/>
        <v>1.9690741982227866E-3</v>
      </c>
      <c r="W965" s="10">
        <f>+S965/SUM(Q$27:Q965)-1</f>
        <v>0.18207656963347918</v>
      </c>
      <c r="X965">
        <v>4.0229999999999997</v>
      </c>
      <c r="AC965">
        <f t="shared" si="296"/>
        <v>6679.0032671918671</v>
      </c>
      <c r="AD965">
        <f t="shared" si="297"/>
        <v>6564.063918179304</v>
      </c>
      <c r="AE965" s="5">
        <f t="shared" si="284"/>
        <v>0</v>
      </c>
      <c r="AF965" s="6">
        <f>+AD965+SUM($D$18:$E$18)-SUM($AB$27:AB965)</f>
        <v>13332.365181337198</v>
      </c>
      <c r="AG965" s="10">
        <f t="shared" si="285"/>
        <v>-6.11533011315335E-4</v>
      </c>
      <c r="AH965" s="10">
        <f>+AD965/SUM(AB$27:AB965)-1</f>
        <v>0.28412573903649774</v>
      </c>
      <c r="AI965" s="6">
        <f t="shared" si="286"/>
        <v>0</v>
      </c>
      <c r="AL965" s="6">
        <f t="shared" si="287"/>
        <v>0</v>
      </c>
      <c r="AM965" s="6">
        <f t="shared" si="288"/>
        <v>13566.043146026619</v>
      </c>
      <c r="AN965" s="6">
        <f t="shared" si="289"/>
        <v>13265.235652218194</v>
      </c>
      <c r="AO965" s="5">
        <f t="shared" si="290"/>
        <v>0</v>
      </c>
      <c r="AP965" s="6">
        <f>+AN965+SUM($D$16:$E$18)-SUM($AL$27:AL965)</f>
        <v>28306.034125902399</v>
      </c>
      <c r="AQ965" s="10">
        <f t="shared" si="298"/>
        <v>-4.8661081758449853E-4</v>
      </c>
      <c r="AR965" s="10">
        <f>+AN965/SUM(AL$27:AL965)-1</f>
        <v>0.16779648829072191</v>
      </c>
    </row>
    <row r="966" spans="1:44" x14ac:dyDescent="0.25">
      <c r="A966" s="1">
        <v>41590</v>
      </c>
      <c r="B966">
        <v>7.6459999999999999</v>
      </c>
      <c r="G966">
        <f t="shared" si="291"/>
        <v>3386.6341721371018</v>
      </c>
      <c r="H966">
        <f t="shared" si="292"/>
        <v>3331.7876926239101</v>
      </c>
      <c r="I966" s="5">
        <f t="shared" si="281"/>
        <v>0</v>
      </c>
      <c r="J966" s="6">
        <f>+H966+SUM($D$16:$E$16)-SUM($F$27:F966)</f>
        <v>7843.9885347291702</v>
      </c>
      <c r="K966" s="10">
        <f t="shared" si="293"/>
        <v>-1.6084404055093371E-3</v>
      </c>
      <c r="L966" s="10">
        <f>+H966/SUM(F$27:F966)-1</f>
        <v>-2.2305148205326586E-2</v>
      </c>
      <c r="M966">
        <v>7.1660000000000004</v>
      </c>
      <c r="R966">
        <f t="shared" si="294"/>
        <v>3471.0917323794797</v>
      </c>
      <c r="S966">
        <f t="shared" si="295"/>
        <v>3340.8958217122795</v>
      </c>
      <c r="T966" s="5">
        <f t="shared" si="282"/>
        <v>0</v>
      </c>
      <c r="U966" s="6">
        <f>+S966+SUM($D$17:$E$17)-SUM($Q$27:Q966)</f>
        <v>7101.1921901333308</v>
      </c>
      <c r="V966" s="10">
        <f t="shared" si="283"/>
        <v>-2.2272318399032542E-3</v>
      </c>
      <c r="W966" s="10">
        <f>+S966/SUM(Q$27:Q966)-1</f>
        <v>0.17649454138798792</v>
      </c>
      <c r="X966">
        <v>4.0149999999999997</v>
      </c>
      <c r="AC966">
        <f t="shared" si="296"/>
        <v>6665.7216300709288</v>
      </c>
      <c r="AD966">
        <f t="shared" si="297"/>
        <v>6551.0108455107893</v>
      </c>
      <c r="AE966" s="5">
        <f t="shared" si="284"/>
        <v>0</v>
      </c>
      <c r="AF966" s="6">
        <f>+AD966+SUM($D$18:$E$18)-SUM($AB$27:AB966)</f>
        <v>13319.312108668684</v>
      </c>
      <c r="AG966" s="10">
        <f t="shared" si="285"/>
        <v>-9.7905154044131137E-4</v>
      </c>
      <c r="AH966" s="10">
        <f>+AD966/SUM(AB$27:AB966)-1</f>
        <v>0.28157217057706663</v>
      </c>
      <c r="AI966" s="6">
        <f t="shared" si="286"/>
        <v>0</v>
      </c>
      <c r="AL966" s="6">
        <f t="shared" si="287"/>
        <v>0</v>
      </c>
      <c r="AM966" s="6">
        <f t="shared" si="288"/>
        <v>13523.447534587511</v>
      </c>
      <c r="AN966" s="6">
        <f t="shared" si="289"/>
        <v>13223.694359846979</v>
      </c>
      <c r="AO966" s="5">
        <f t="shared" si="290"/>
        <v>0</v>
      </c>
      <c r="AP966" s="6">
        <f>+AN966+SUM($D$16:$E$18)-SUM($AL$27:AL966)</f>
        <v>28264.492833531185</v>
      </c>
      <c r="AQ966" s="10">
        <f t="shared" si="298"/>
        <v>-1.4675772729744185E-3</v>
      </c>
      <c r="AR966" s="10">
        <f>+AN966/SUM(AL$27:AL966)-1</f>
        <v>0.16413942733665943</v>
      </c>
    </row>
    <row r="967" spans="1:44" x14ac:dyDescent="0.25">
      <c r="A967" s="1">
        <v>41591</v>
      </c>
      <c r="B967">
        <v>7.585</v>
      </c>
      <c r="G967">
        <f t="shared" si="291"/>
        <v>3359.6155108108705</v>
      </c>
      <c r="H967">
        <f t="shared" si="292"/>
        <v>3305.2065980319589</v>
      </c>
      <c r="I967" s="5">
        <f t="shared" si="281"/>
        <v>0</v>
      </c>
      <c r="J967" s="6">
        <f>+H967+SUM($D$16:$E$16)-SUM($F$27:F967)</f>
        <v>7817.4074401372191</v>
      </c>
      <c r="K967" s="10">
        <f t="shared" si="293"/>
        <v>-3.3887217547888815E-3</v>
      </c>
      <c r="L967" s="10">
        <f>+H967/SUM(F$27:F967)-1</f>
        <v>-3.0105224841407541E-2</v>
      </c>
      <c r="M967">
        <v>7.117</v>
      </c>
      <c r="R967">
        <f t="shared" si="294"/>
        <v>3447.3569438103204</v>
      </c>
      <c r="S967">
        <f t="shared" si="295"/>
        <v>3318.0512926494962</v>
      </c>
      <c r="T967" s="5">
        <f t="shared" si="282"/>
        <v>0</v>
      </c>
      <c r="U967" s="6">
        <f>+S967+SUM($D$17:$E$17)-SUM($Q$27:Q967)</f>
        <v>7078.3476610705466</v>
      </c>
      <c r="V967" s="10">
        <f t="shared" si="283"/>
        <v>-3.2169991250940999E-3</v>
      </c>
      <c r="W967" s="10">
        <f>+S967/SUM(Q$27:Q967)-1</f>
        <v>0.16844985362242659</v>
      </c>
      <c r="X967">
        <v>4.0270000000000001</v>
      </c>
      <c r="AC967">
        <f t="shared" si="296"/>
        <v>6685.6440857523376</v>
      </c>
      <c r="AD967">
        <f t="shared" si="297"/>
        <v>6570.5904545135627</v>
      </c>
      <c r="AE967" s="5">
        <f t="shared" si="284"/>
        <v>0</v>
      </c>
      <c r="AF967" s="6">
        <f>+AD967+SUM($D$18:$E$18)-SUM($AB$27:AB967)</f>
        <v>13338.891717671457</v>
      </c>
      <c r="AG967" s="10">
        <f t="shared" si="285"/>
        <v>1.4700165326126946E-3</v>
      </c>
      <c r="AH967" s="10">
        <f>+AD967/SUM(AB$27:AB967)-1</f>
        <v>0.28540252326621363</v>
      </c>
      <c r="AI967" s="6">
        <f t="shared" si="286"/>
        <v>0</v>
      </c>
      <c r="AL967" s="6">
        <f t="shared" si="287"/>
        <v>0</v>
      </c>
      <c r="AM967" s="6">
        <f t="shared" si="288"/>
        <v>13492.616540373529</v>
      </c>
      <c r="AN967" s="6">
        <f t="shared" si="289"/>
        <v>13193.848345195018</v>
      </c>
      <c r="AO967" s="5">
        <f t="shared" si="290"/>
        <v>0</v>
      </c>
      <c r="AP967" s="6">
        <f>+AN967+SUM($D$16:$E$18)-SUM($AL$27:AL967)</f>
        <v>28234.646818879221</v>
      </c>
      <c r="AQ967" s="10">
        <f t="shared" si="298"/>
        <v>-1.0559543674726335E-3</v>
      </c>
      <c r="AR967" s="10">
        <f>+AN967/SUM(AL$27:AL967)-1</f>
        <v>0.16151195263407447</v>
      </c>
    </row>
    <row r="968" spans="1:44" x14ac:dyDescent="0.25">
      <c r="A968" s="1">
        <v>41592</v>
      </c>
      <c r="B968">
        <v>7.6379999999999999</v>
      </c>
      <c r="G968">
        <f t="shared" si="291"/>
        <v>3383.0907411434973</v>
      </c>
      <c r="H968">
        <f t="shared" si="292"/>
        <v>3328.3016474315232</v>
      </c>
      <c r="I968" s="5">
        <f t="shared" si="281"/>
        <v>0</v>
      </c>
      <c r="J968" s="6">
        <f>+H968+SUM($D$16:$E$16)-SUM($F$27:F968)</f>
        <v>7840.5024895367833</v>
      </c>
      <c r="K968" s="10">
        <f t="shared" si="293"/>
        <v>2.9543105660563285E-3</v>
      </c>
      <c r="L968" s="10">
        <f>+H968/SUM(F$27:F968)-1</f>
        <v>-2.332810907563232E-2</v>
      </c>
      <c r="M968">
        <v>7.1669999999999998</v>
      </c>
      <c r="R968">
        <f t="shared" si="294"/>
        <v>3471.5761158196665</v>
      </c>
      <c r="S968">
        <f t="shared" si="295"/>
        <v>3341.3620365911111</v>
      </c>
      <c r="T968" s="5">
        <f t="shared" si="282"/>
        <v>0</v>
      </c>
      <c r="U968" s="6">
        <f>+S968+SUM($D$17:$E$17)-SUM($Q$27:Q968)</f>
        <v>7101.6584050121628</v>
      </c>
      <c r="V968" s="10">
        <f t="shared" si="283"/>
        <v>3.2932465397002009E-3</v>
      </c>
      <c r="W968" s="10">
        <f>+S968/SUM(Q$27:Q968)-1</f>
        <v>0.17665871868932559</v>
      </c>
      <c r="X968">
        <v>4.0419999999999998</v>
      </c>
      <c r="AC968">
        <f t="shared" si="296"/>
        <v>6710.5471553540956</v>
      </c>
      <c r="AD968">
        <f t="shared" si="297"/>
        <v>6595.0649657670265</v>
      </c>
      <c r="AE968" s="5">
        <f t="shared" si="284"/>
        <v>0</v>
      </c>
      <c r="AF968" s="6">
        <f>+AD968+SUM($D$18:$E$18)-SUM($AB$27:AB968)</f>
        <v>13363.366228924919</v>
      </c>
      <c r="AG968" s="10">
        <f t="shared" si="285"/>
        <v>1.8348234449672152E-3</v>
      </c>
      <c r="AH968" s="10">
        <f>+AD968/SUM(AB$27:AB968)-1</f>
        <v>0.29019046412764715</v>
      </c>
      <c r="AI968" s="6">
        <f t="shared" si="286"/>
        <v>0</v>
      </c>
      <c r="AL968" s="6">
        <f t="shared" si="287"/>
        <v>0</v>
      </c>
      <c r="AM968" s="6">
        <f t="shared" si="288"/>
        <v>13565.214012317259</v>
      </c>
      <c r="AN968" s="6">
        <f t="shared" si="289"/>
        <v>13264.72864978966</v>
      </c>
      <c r="AO968" s="5">
        <f t="shared" si="290"/>
        <v>0</v>
      </c>
      <c r="AP968" s="6">
        <f>+AN968+SUM($D$16:$E$18)-SUM($AL$27:AL968)</f>
        <v>28305.527123473861</v>
      </c>
      <c r="AQ968" s="10">
        <f t="shared" si="298"/>
        <v>2.5104016724319944E-3</v>
      </c>
      <c r="AR968" s="10">
        <f>+AN968/SUM(AL$27:AL968)-1</f>
        <v>0.16775185465803566</v>
      </c>
    </row>
    <row r="969" spans="1:44" x14ac:dyDescent="0.25">
      <c r="A969" s="1">
        <v>41593</v>
      </c>
      <c r="B969">
        <v>7.7240000000000002</v>
      </c>
      <c r="G969">
        <f t="shared" si="291"/>
        <v>3421.1826243247415</v>
      </c>
      <c r="H969">
        <f t="shared" si="292"/>
        <v>3365.776633249684</v>
      </c>
      <c r="I969" s="5">
        <f t="shared" si="281"/>
        <v>0</v>
      </c>
      <c r="J969" s="6">
        <f>+H969+SUM($D$16:$E$16)-SUM($F$27:F969)</f>
        <v>7877.9774753549436</v>
      </c>
      <c r="K969" s="10">
        <f t="shared" si="293"/>
        <v>4.7796663374790604E-3</v>
      </c>
      <c r="L969" s="10">
        <f>+H969/SUM(F$27:F969)-1</f>
        <v>-1.2331279719845933E-2</v>
      </c>
      <c r="M969">
        <v>7.181</v>
      </c>
      <c r="R969">
        <f t="shared" si="294"/>
        <v>3478.3574839822832</v>
      </c>
      <c r="S969">
        <f t="shared" si="295"/>
        <v>3347.8890448947632</v>
      </c>
      <c r="T969" s="5">
        <f t="shared" si="282"/>
        <v>0</v>
      </c>
      <c r="U969" s="6">
        <f>+S969+SUM($D$17:$E$17)-SUM($Q$27:Q969)</f>
        <v>7108.1854133158149</v>
      </c>
      <c r="V969" s="10">
        <f t="shared" si="283"/>
        <v>9.1908226662185122E-4</v>
      </c>
      <c r="W969" s="10">
        <f>+S969/SUM(Q$27:Q969)-1</f>
        <v>0.17895720090805733</v>
      </c>
      <c r="X969">
        <v>4.0549999999999997</v>
      </c>
      <c r="AC969">
        <f t="shared" si="296"/>
        <v>6732.1298156756193</v>
      </c>
      <c r="AD969">
        <f t="shared" si="297"/>
        <v>6616.2762088533618</v>
      </c>
      <c r="AE969" s="5">
        <f t="shared" si="284"/>
        <v>0</v>
      </c>
      <c r="AF969" s="6">
        <f>+AD969+SUM($D$18:$E$18)-SUM($AB$27:AB969)</f>
        <v>13384.577472011257</v>
      </c>
      <c r="AG969" s="10">
        <f t="shared" si="285"/>
        <v>1.5872679625008601E-3</v>
      </c>
      <c r="AH969" s="10">
        <f>+AD969/SUM(AB$27:AB969)-1</f>
        <v>0.29434001287422262</v>
      </c>
      <c r="AI969" s="6">
        <f t="shared" si="286"/>
        <v>0</v>
      </c>
      <c r="AL969" s="6">
        <f t="shared" si="287"/>
        <v>0</v>
      </c>
      <c r="AM969" s="6">
        <f t="shared" si="288"/>
        <v>13631.669923982645</v>
      </c>
      <c r="AN969" s="6">
        <f t="shared" si="289"/>
        <v>13329.941886997809</v>
      </c>
      <c r="AO969" s="5">
        <f t="shared" si="290"/>
        <v>0</v>
      </c>
      <c r="AP969" s="6">
        <f>+AN969+SUM($D$16:$E$18)-SUM($AL$27:AL969)</f>
        <v>28370.740360682015</v>
      </c>
      <c r="AQ969" s="10">
        <f t="shared" si="298"/>
        <v>2.3039047082105135E-3</v>
      </c>
      <c r="AR969" s="10">
        <f>+AN969/SUM(AL$27:AL969)-1</f>
        <v>0.17349286004975006</v>
      </c>
    </row>
    <row r="970" spans="1:44" x14ac:dyDescent="0.25">
      <c r="A970" s="1">
        <v>41596</v>
      </c>
      <c r="B970">
        <v>7.835</v>
      </c>
      <c r="G970">
        <f t="shared" si="291"/>
        <v>3470.3477293609981</v>
      </c>
      <c r="H970">
        <f t="shared" si="292"/>
        <v>3414.145510294054</v>
      </c>
      <c r="I970" s="5">
        <f t="shared" si="281"/>
        <v>0</v>
      </c>
      <c r="J970" s="6">
        <f>+H970+SUM($D$16:$E$16)-SUM($F$27:F970)</f>
        <v>7926.346352399315</v>
      </c>
      <c r="K970" s="10">
        <f t="shared" si="293"/>
        <v>6.139758230546688E-3</v>
      </c>
      <c r="L970" s="10">
        <f>+H970/SUM(F$27:F970)-1</f>
        <v>1.8623023556456619E-3</v>
      </c>
      <c r="M970">
        <v>7.2240000000000002</v>
      </c>
      <c r="R970">
        <f t="shared" si="294"/>
        <v>3499.1859719103204</v>
      </c>
      <c r="S970">
        <f t="shared" si="295"/>
        <v>3367.936284684552</v>
      </c>
      <c r="T970" s="5">
        <f t="shared" si="282"/>
        <v>0</v>
      </c>
      <c r="U970" s="6">
        <f>+S970+SUM($D$17:$E$17)-SUM($Q$27:Q970)</f>
        <v>7128.2326531056033</v>
      </c>
      <c r="V970" s="10">
        <f t="shared" si="283"/>
        <v>2.8203034423150974E-3</v>
      </c>
      <c r="W970" s="10">
        <f>+S970/SUM(Q$27:Q970)-1</f>
        <v>0.18601682486559046</v>
      </c>
      <c r="X970">
        <v>4.048</v>
      </c>
      <c r="AC970">
        <f t="shared" si="296"/>
        <v>6720.5083831947986</v>
      </c>
      <c r="AD970">
        <f t="shared" si="297"/>
        <v>6604.8547702684118</v>
      </c>
      <c r="AE970" s="5">
        <f t="shared" si="284"/>
        <v>0</v>
      </c>
      <c r="AF970" s="6">
        <f>+AD970+SUM($D$18:$E$18)-SUM($AB$27:AB970)</f>
        <v>13373.156033426305</v>
      </c>
      <c r="AG970" s="10">
        <f t="shared" si="285"/>
        <v>-8.5332828838524666E-4</v>
      </c>
      <c r="AH970" s="10">
        <f>+AD970/SUM(AB$27:AB970)-1</f>
        <v>0.29210564047222043</v>
      </c>
      <c r="AI970" s="6">
        <f t="shared" si="286"/>
        <v>0</v>
      </c>
      <c r="AL970" s="6">
        <f t="shared" si="287"/>
        <v>0</v>
      </c>
      <c r="AM970" s="6">
        <f t="shared" si="288"/>
        <v>13690.042084466117</v>
      </c>
      <c r="AN970" s="6">
        <f t="shared" si="289"/>
        <v>13386.936565247019</v>
      </c>
      <c r="AO970" s="5">
        <f t="shared" si="290"/>
        <v>0</v>
      </c>
      <c r="AP970" s="6">
        <f>+AN970+SUM($D$16:$E$18)-SUM($AL$27:AL970)</f>
        <v>28427.73503893122</v>
      </c>
      <c r="AQ970" s="10">
        <f t="shared" si="298"/>
        <v>2.0089246006491646E-3</v>
      </c>
      <c r="AR970" s="10">
        <f>+AN970/SUM(AL$27:AL970)-1</f>
        <v>0.17851034988978598</v>
      </c>
    </row>
    <row r="971" spans="1:44" x14ac:dyDescent="0.25">
      <c r="A971" s="1">
        <v>41597</v>
      </c>
      <c r="B971">
        <v>7.8319999999999999</v>
      </c>
      <c r="G971">
        <f t="shared" si="291"/>
        <v>3469.0189427383966</v>
      </c>
      <c r="H971">
        <f t="shared" si="292"/>
        <v>3412.8382433469087</v>
      </c>
      <c r="I971" s="5">
        <f t="shared" si="281"/>
        <v>0</v>
      </c>
      <c r="J971" s="6">
        <f>+H971+SUM($D$16:$E$16)-SUM($F$27:F971)</f>
        <v>7925.0390854521693</v>
      </c>
      <c r="K971" s="10">
        <f t="shared" si="293"/>
        <v>-1.6492680095292478E-4</v>
      </c>
      <c r="L971" s="10">
        <f>+H971/SUM(F$27:F971)-1</f>
        <v>1.4786920292808592E-3</v>
      </c>
      <c r="M971">
        <v>7.1749999999999998</v>
      </c>
      <c r="R971">
        <f t="shared" si="294"/>
        <v>3475.4511833411611</v>
      </c>
      <c r="S971">
        <f t="shared" si="295"/>
        <v>3345.0917556217692</v>
      </c>
      <c r="T971" s="5">
        <f t="shared" si="282"/>
        <v>0</v>
      </c>
      <c r="U971" s="6">
        <f>+S971+SUM($D$17:$E$17)-SUM($Q$27:Q971)</f>
        <v>7105.3881240428191</v>
      </c>
      <c r="V971" s="10">
        <f t="shared" si="283"/>
        <v>-3.2047956589675852E-3</v>
      </c>
      <c r="W971" s="10">
        <f>+S971/SUM(Q$27:Q971)-1</f>
        <v>0.17797213710002935</v>
      </c>
      <c r="X971">
        <v>4.0350000000000001</v>
      </c>
      <c r="AC971">
        <f t="shared" si="296"/>
        <v>6698.925722873274</v>
      </c>
      <c r="AD971">
        <f t="shared" si="297"/>
        <v>6583.6435271820756</v>
      </c>
      <c r="AE971" s="5">
        <f t="shared" si="284"/>
        <v>0</v>
      </c>
      <c r="AF971" s="6">
        <f>+AD971+SUM($D$18:$E$18)-SUM($AB$27:AB971)</f>
        <v>13351.944790339967</v>
      </c>
      <c r="AG971" s="10">
        <f t="shared" si="285"/>
        <v>-1.5861060046947761E-3</v>
      </c>
      <c r="AH971" s="10">
        <f>+AD971/SUM(AB$27:AB971)-1</f>
        <v>0.28795609172564474</v>
      </c>
      <c r="AI971" s="6">
        <f t="shared" si="286"/>
        <v>0</v>
      </c>
      <c r="AL971" s="6">
        <f t="shared" si="287"/>
        <v>0</v>
      </c>
      <c r="AM971" s="6">
        <f t="shared" si="288"/>
        <v>13643.39584895283</v>
      </c>
      <c r="AN971" s="6">
        <f t="shared" si="289"/>
        <v>13341.573526150754</v>
      </c>
      <c r="AO971" s="5">
        <f t="shared" si="290"/>
        <v>0</v>
      </c>
      <c r="AP971" s="6">
        <f>+AN971+SUM($D$16:$E$18)-SUM($AL$27:AL971)</f>
        <v>28382.371999834955</v>
      </c>
      <c r="AQ971" s="10">
        <f t="shared" si="298"/>
        <v>-1.5957317399413196E-3</v>
      </c>
      <c r="AR971" s="10">
        <f>+AN971/SUM(AL$27:AL971)-1</f>
        <v>0.17451684392097544</v>
      </c>
    </row>
    <row r="972" spans="1:44" x14ac:dyDescent="0.25">
      <c r="A972" s="1">
        <v>41598</v>
      </c>
      <c r="B972">
        <v>7.827</v>
      </c>
      <c r="G972">
        <f t="shared" si="291"/>
        <v>3466.804298367394</v>
      </c>
      <c r="H972">
        <f t="shared" si="292"/>
        <v>3410.6594651016667</v>
      </c>
      <c r="I972" s="5">
        <f t="shared" si="281"/>
        <v>0</v>
      </c>
      <c r="J972" s="6">
        <f>+H972+SUM($D$16:$E$16)-SUM($F$27:F972)</f>
        <v>7922.8603072069282</v>
      </c>
      <c r="K972" s="10">
        <f t="shared" si="293"/>
        <v>-2.7492334381551409E-4</v>
      </c>
      <c r="L972" s="10">
        <f>+H972/SUM(F$27:F972)-1</f>
        <v>8.3934148533981734E-4</v>
      </c>
      <c r="M972">
        <v>7.165</v>
      </c>
      <c r="R972">
        <f t="shared" si="294"/>
        <v>3470.607348939292</v>
      </c>
      <c r="S972">
        <f t="shared" si="295"/>
        <v>3340.4296068334465</v>
      </c>
      <c r="T972" s="5">
        <f t="shared" si="282"/>
        <v>0</v>
      </c>
      <c r="U972" s="6">
        <f>+S972+SUM($D$17:$E$17)-SUM($Q$27:Q972)</f>
        <v>7100.7259752544969</v>
      </c>
      <c r="V972" s="10">
        <f t="shared" si="283"/>
        <v>-6.561427337863357E-4</v>
      </c>
      <c r="W972" s="10">
        <f>+S972/SUM(Q$27:Q972)-1</f>
        <v>0.17633036408664959</v>
      </c>
      <c r="X972">
        <v>4.0430000000000001</v>
      </c>
      <c r="AC972">
        <f t="shared" si="296"/>
        <v>6712.2073599942132</v>
      </c>
      <c r="AD972">
        <f t="shared" si="297"/>
        <v>6596.6965998505902</v>
      </c>
      <c r="AE972" s="5">
        <f t="shared" si="284"/>
        <v>0</v>
      </c>
      <c r="AF972" s="6">
        <f>+AD972+SUM($D$18:$E$18)-SUM($AB$27:AB972)</f>
        <v>13364.997863008484</v>
      </c>
      <c r="AG972" s="10">
        <f t="shared" si="285"/>
        <v>9.7761583600619595E-4</v>
      </c>
      <c r="AH972" s="10">
        <f>+AD972/SUM(AB$27:AB972)-1</f>
        <v>0.29050966018507585</v>
      </c>
      <c r="AI972" s="6">
        <f t="shared" si="286"/>
        <v>0</v>
      </c>
      <c r="AL972" s="6">
        <f t="shared" si="287"/>
        <v>0</v>
      </c>
      <c r="AM972" s="6">
        <f t="shared" si="288"/>
        <v>13649.619007300898</v>
      </c>
      <c r="AN972" s="6">
        <f t="shared" si="289"/>
        <v>13347.785671785703</v>
      </c>
      <c r="AO972" s="5">
        <f t="shared" si="290"/>
        <v>0</v>
      </c>
      <c r="AP972" s="6">
        <f>+AN972+SUM($D$16:$E$18)-SUM($AL$27:AL972)</f>
        <v>28388.584145469911</v>
      </c>
      <c r="AQ972" s="10">
        <f t="shared" si="298"/>
        <v>2.1887337798931483E-4</v>
      </c>
      <c r="AR972" s="10">
        <f>+AN972/SUM(AL$27:AL972)-1</f>
        <v>0.17506372616622445</v>
      </c>
    </row>
    <row r="973" spans="1:44" x14ac:dyDescent="0.25">
      <c r="A973" s="1">
        <v>41599</v>
      </c>
      <c r="B973">
        <v>7.7210000000000001</v>
      </c>
      <c r="G973">
        <f t="shared" si="291"/>
        <v>3419.85383770214</v>
      </c>
      <c r="H973">
        <f t="shared" si="292"/>
        <v>3364.4693663025387</v>
      </c>
      <c r="I973" s="5">
        <f t="shared" si="281"/>
        <v>0</v>
      </c>
      <c r="J973" s="6">
        <f>+H973+SUM($D$16:$E$16)-SUM($F$27:F973)</f>
        <v>7876.6702084077997</v>
      </c>
      <c r="K973" s="10">
        <f t="shared" si="293"/>
        <v>-5.8299776858506958E-3</v>
      </c>
      <c r="L973" s="10">
        <f>+H973/SUM(F$27:F973)-1</f>
        <v>-1.2714890046210625E-2</v>
      </c>
      <c r="M973">
        <v>7.1550000000000002</v>
      </c>
      <c r="R973">
        <f t="shared" si="294"/>
        <v>3465.7635145374229</v>
      </c>
      <c r="S973">
        <f t="shared" si="295"/>
        <v>3335.7674580451239</v>
      </c>
      <c r="T973" s="5">
        <f t="shared" si="282"/>
        <v>0</v>
      </c>
      <c r="U973" s="6">
        <f>+S973+SUM($D$17:$E$17)-SUM($Q$27:Q973)</f>
        <v>7096.0638264661748</v>
      </c>
      <c r="V973" s="10">
        <f t="shared" si="283"/>
        <v>-6.565735397435768E-4</v>
      </c>
      <c r="W973" s="10">
        <f>+S973/SUM(Q$27:Q973)-1</f>
        <v>0.17468859107327006</v>
      </c>
      <c r="X973">
        <v>4.05</v>
      </c>
      <c r="AC973">
        <f t="shared" si="296"/>
        <v>6723.828792475033</v>
      </c>
      <c r="AD973">
        <f t="shared" si="297"/>
        <v>6608.1180384355393</v>
      </c>
      <c r="AE973" s="5">
        <f t="shared" si="284"/>
        <v>0</v>
      </c>
      <c r="AF973" s="6">
        <f>+AD973+SUM($D$18:$E$18)-SUM($AB$27:AB973)</f>
        <v>13376.419301593432</v>
      </c>
      <c r="AG973" s="10">
        <f t="shared" si="285"/>
        <v>8.5457840712122035E-4</v>
      </c>
      <c r="AH973" s="10">
        <f>+AD973/SUM(AB$27:AB973)-1</f>
        <v>0.29274403258707804</v>
      </c>
      <c r="AI973" s="6">
        <f t="shared" si="286"/>
        <v>0</v>
      </c>
      <c r="AL973" s="6">
        <f t="shared" si="287"/>
        <v>0</v>
      </c>
      <c r="AM973" s="6">
        <f t="shared" si="288"/>
        <v>13609.446144714595</v>
      </c>
      <c r="AN973" s="6">
        <f t="shared" si="289"/>
        <v>13308.354862783202</v>
      </c>
      <c r="AO973" s="5">
        <f t="shared" si="290"/>
        <v>0</v>
      </c>
      <c r="AP973" s="6">
        <f>+AN973+SUM($D$16:$E$18)-SUM($AL$27:AL973)</f>
        <v>28349.153336467411</v>
      </c>
      <c r="AQ973" s="10">
        <f t="shared" si="298"/>
        <v>-1.3889670862219372E-3</v>
      </c>
      <c r="AR973" s="10">
        <f>+AN973/SUM(AL$27:AL973)-1</f>
        <v>0.17159246025803965</v>
      </c>
    </row>
    <row r="974" spans="1:44" x14ac:dyDescent="0.25">
      <c r="A974" s="1">
        <v>41600</v>
      </c>
      <c r="B974">
        <v>7.7210000000000001</v>
      </c>
      <c r="G974">
        <f t="shared" si="291"/>
        <v>3419.85383770214</v>
      </c>
      <c r="H974">
        <f t="shared" si="292"/>
        <v>3364.4693663025387</v>
      </c>
      <c r="I974" s="5">
        <f t="shared" si="281"/>
        <v>0</v>
      </c>
      <c r="J974" s="6">
        <f>+H974+SUM($D$16:$E$16)-SUM($F$27:F974)</f>
        <v>7876.6702084077997</v>
      </c>
      <c r="K974" s="10">
        <f t="shared" si="293"/>
        <v>0</v>
      </c>
      <c r="L974" s="10">
        <f>+H974/SUM(F$27:F974)-1</f>
        <v>-1.2714890046210625E-2</v>
      </c>
      <c r="M974">
        <v>7.1630000000000003</v>
      </c>
      <c r="R974">
        <f t="shared" si="294"/>
        <v>3469.638582058918</v>
      </c>
      <c r="S974">
        <f t="shared" si="295"/>
        <v>3339.497177075782</v>
      </c>
      <c r="T974" s="5">
        <f t="shared" si="282"/>
        <v>0</v>
      </c>
      <c r="U974" s="6">
        <f>+S974+SUM($D$17:$E$17)-SUM($Q$27:Q974)</f>
        <v>7099.7935454968328</v>
      </c>
      <c r="V974" s="10">
        <f t="shared" si="283"/>
        <v>5.2560392942746503E-4</v>
      </c>
      <c r="W974" s="10">
        <f>+S974/SUM(Q$27:Q974)-1</f>
        <v>0.17600200948397382</v>
      </c>
      <c r="X974">
        <v>4.0510000000000002</v>
      </c>
      <c r="AC974">
        <f t="shared" si="296"/>
        <v>6725.4889971151506</v>
      </c>
      <c r="AD974">
        <f t="shared" si="297"/>
        <v>6609.749672519104</v>
      </c>
      <c r="AE974" s="5">
        <f t="shared" si="284"/>
        <v>0</v>
      </c>
      <c r="AF974" s="6">
        <f>+AD974+SUM($D$18:$E$18)-SUM($AB$27:AB974)</f>
        <v>13378.050935676998</v>
      </c>
      <c r="AG974" s="10">
        <f t="shared" si="285"/>
        <v>1.2197838949101758E-4</v>
      </c>
      <c r="AH974" s="10">
        <f>+AD974/SUM(AB$27:AB974)-1</f>
        <v>0.29306322864450696</v>
      </c>
      <c r="AI974" s="6">
        <f t="shared" si="286"/>
        <v>0</v>
      </c>
      <c r="AL974" s="6">
        <f t="shared" si="287"/>
        <v>0</v>
      </c>
      <c r="AM974" s="6">
        <f t="shared" si="288"/>
        <v>13614.98141687621</v>
      </c>
      <c r="AN974" s="6">
        <f t="shared" si="289"/>
        <v>13313.716215897424</v>
      </c>
      <c r="AO974" s="5">
        <f t="shared" si="290"/>
        <v>0</v>
      </c>
      <c r="AP974" s="6">
        <f>+AN974+SUM($D$16:$E$18)-SUM($AL$27:AL974)</f>
        <v>28354.514689581629</v>
      </c>
      <c r="AQ974" s="10">
        <f t="shared" si="298"/>
        <v>1.8911863259507555E-4</v>
      </c>
      <c r="AR974" s="10">
        <f>+AN974/SUM(AL$27:AL974)-1</f>
        <v>0.17206444353096617</v>
      </c>
    </row>
    <row r="975" spans="1:44" x14ac:dyDescent="0.25">
      <c r="A975" s="1">
        <v>41603</v>
      </c>
      <c r="B975">
        <v>7.7430000000000003</v>
      </c>
      <c r="G975">
        <f t="shared" si="291"/>
        <v>3429.5982729345515</v>
      </c>
      <c r="H975">
        <f t="shared" si="292"/>
        <v>3374.0559905816031</v>
      </c>
      <c r="I975" s="5">
        <f t="shared" si="281"/>
        <v>0</v>
      </c>
      <c r="J975" s="6">
        <f>+H975+SUM($D$16:$E$16)-SUM($F$27:F975)</f>
        <v>7886.2568326868632</v>
      </c>
      <c r="K975" s="10">
        <f t="shared" si="293"/>
        <v>1.2170909820281572E-3</v>
      </c>
      <c r="L975" s="10">
        <f>+H975/SUM(F$27:F975)-1</f>
        <v>-9.9017476528698856E-3</v>
      </c>
      <c r="M975">
        <v>7.1929999999999996</v>
      </c>
      <c r="R975">
        <f t="shared" si="294"/>
        <v>3484.1700852645254</v>
      </c>
      <c r="S975">
        <f t="shared" si="295"/>
        <v>3353.4836234407512</v>
      </c>
      <c r="T975" s="5">
        <f t="shared" si="282"/>
        <v>0</v>
      </c>
      <c r="U975" s="6">
        <f>+S975+SUM($D$17:$E$17)-SUM($Q$27:Q975)</f>
        <v>7113.779991861803</v>
      </c>
      <c r="V975" s="10">
        <f t="shared" si="283"/>
        <v>1.9699793064886784E-3</v>
      </c>
      <c r="W975" s="10">
        <f>+S975/SUM(Q$27:Q975)-1</f>
        <v>0.18092732852411331</v>
      </c>
      <c r="X975">
        <v>4.0640000000000001</v>
      </c>
      <c r="AC975">
        <f t="shared" si="296"/>
        <v>6747.0716574366752</v>
      </c>
      <c r="AD975">
        <f t="shared" si="297"/>
        <v>6630.9609156054403</v>
      </c>
      <c r="AE975" s="5">
        <f t="shared" si="284"/>
        <v>0</v>
      </c>
      <c r="AF975" s="6">
        <f>+AD975+SUM($D$18:$E$18)-SUM($AB$27:AB975)</f>
        <v>13399.262178763332</v>
      </c>
      <c r="AG975" s="10">
        <f t="shared" si="285"/>
        <v>1.5855256635155524E-3</v>
      </c>
      <c r="AH975" s="10">
        <f>+AD975/SUM(AB$27:AB975)-1</f>
        <v>0.29721277739108287</v>
      </c>
      <c r="AI975" s="6">
        <f t="shared" si="286"/>
        <v>0</v>
      </c>
      <c r="AL975" s="6">
        <f t="shared" si="287"/>
        <v>0</v>
      </c>
      <c r="AM975" s="6">
        <f t="shared" si="288"/>
        <v>13660.840015635753</v>
      </c>
      <c r="AN975" s="6">
        <f t="shared" si="289"/>
        <v>13358.500529627796</v>
      </c>
      <c r="AO975" s="5">
        <f t="shared" si="290"/>
        <v>0</v>
      </c>
      <c r="AP975" s="6">
        <f>+AN975+SUM($D$16:$E$18)-SUM($AL$27:AL975)</f>
        <v>28399.299003312</v>
      </c>
      <c r="AQ975" s="10">
        <f t="shared" si="298"/>
        <v>1.5794420825274713E-3</v>
      </c>
      <c r="AR975" s="10">
        <f>+AN975/SUM(AL$27:AL975)-1</f>
        <v>0.17600700178443329</v>
      </c>
    </row>
    <row r="976" spans="1:44" x14ac:dyDescent="0.25">
      <c r="A976" s="1">
        <v>41604</v>
      </c>
      <c r="B976">
        <v>7.6760000000000002</v>
      </c>
      <c r="G976">
        <f t="shared" si="291"/>
        <v>3399.9220383631173</v>
      </c>
      <c r="H976">
        <f t="shared" si="292"/>
        <v>3344.8603620953618</v>
      </c>
      <c r="I976" s="5">
        <f t="shared" si="281"/>
        <v>0</v>
      </c>
      <c r="J976" s="6">
        <f>+H976+SUM($D$16:$E$16)-SUM($F$27:F976)</f>
        <v>7857.0612042006223</v>
      </c>
      <c r="K976" s="10">
        <f t="shared" si="293"/>
        <v>-3.7020894837245244E-3</v>
      </c>
      <c r="L976" s="10">
        <f>+H976/SUM(F$27:F976)-1</f>
        <v>-1.8469044941680113E-2</v>
      </c>
      <c r="M976">
        <v>7.157</v>
      </c>
      <c r="R976">
        <f t="shared" si="294"/>
        <v>3466.7322814177965</v>
      </c>
      <c r="S976">
        <f t="shared" si="295"/>
        <v>3336.6998878027885</v>
      </c>
      <c r="T976" s="5">
        <f t="shared" si="282"/>
        <v>0</v>
      </c>
      <c r="U976" s="6">
        <f>+S976+SUM($D$17:$E$17)-SUM($Q$27:Q976)</f>
        <v>7096.9962562238388</v>
      </c>
      <c r="V976" s="10">
        <f t="shared" si="283"/>
        <v>-2.3593273417458205E-3</v>
      </c>
      <c r="W976" s="10">
        <f>+S976/SUM(Q$27:Q976)-1</f>
        <v>0.17501694567594583</v>
      </c>
      <c r="X976">
        <v>4.0330000000000004</v>
      </c>
      <c r="AC976">
        <f t="shared" si="296"/>
        <v>6695.6053135930397</v>
      </c>
      <c r="AD976">
        <f t="shared" si="297"/>
        <v>6580.3802590149462</v>
      </c>
      <c r="AE976" s="5">
        <f t="shared" si="284"/>
        <v>0</v>
      </c>
      <c r="AF976" s="6">
        <f>+AD976+SUM($D$18:$E$18)-SUM($AB$27:AB976)</f>
        <v>13348.681522172839</v>
      </c>
      <c r="AG976" s="10">
        <f t="shared" si="285"/>
        <v>-3.7748837149151893E-3</v>
      </c>
      <c r="AH976" s="10">
        <f>+AD976/SUM(AB$27:AB976)-1</f>
        <v>0.28731769961078668</v>
      </c>
      <c r="AI976" s="6">
        <f t="shared" si="286"/>
        <v>0</v>
      </c>
      <c r="AL976" s="6">
        <f t="shared" si="287"/>
        <v>0</v>
      </c>
      <c r="AM976" s="6">
        <f t="shared" si="288"/>
        <v>13562.259633373953</v>
      </c>
      <c r="AN976" s="6">
        <f t="shared" si="289"/>
        <v>13261.940508913096</v>
      </c>
      <c r="AO976" s="5">
        <f t="shared" si="290"/>
        <v>0</v>
      </c>
      <c r="AP976" s="6">
        <f>+AN976+SUM($D$16:$E$18)-SUM($AL$27:AL976)</f>
        <v>28302.7389825973</v>
      </c>
      <c r="AQ976" s="10">
        <f t="shared" si="298"/>
        <v>-3.4000846536190732E-3</v>
      </c>
      <c r="AR976" s="10">
        <f>+AN976/SUM(AL$27:AL976)-1</f>
        <v>0.16750640246933179</v>
      </c>
    </row>
    <row r="977" spans="1:44" x14ac:dyDescent="0.25">
      <c r="A977" s="1">
        <v>41605</v>
      </c>
      <c r="B977">
        <v>7.6920000000000002</v>
      </c>
      <c r="G977">
        <f t="shared" si="291"/>
        <v>3407.0089003503253</v>
      </c>
      <c r="H977">
        <f t="shared" si="292"/>
        <v>3351.8324524801355</v>
      </c>
      <c r="I977" s="5">
        <f t="shared" si="281"/>
        <v>0</v>
      </c>
      <c r="J977" s="6">
        <f>+H977+SUM($D$16:$E$16)-SUM($F$27:F977)</f>
        <v>7864.0332945853961</v>
      </c>
      <c r="K977" s="10">
        <f t="shared" si="293"/>
        <v>8.8736617974238818E-4</v>
      </c>
      <c r="L977" s="10">
        <f>+H977/SUM(F$27:F977)-1</f>
        <v>-1.6423123201068868E-2</v>
      </c>
      <c r="M977">
        <v>7.1870000000000003</v>
      </c>
      <c r="R977">
        <f t="shared" si="294"/>
        <v>3481.2637846234043</v>
      </c>
      <c r="S977">
        <f t="shared" si="295"/>
        <v>3350.6863341677576</v>
      </c>
      <c r="T977" s="5">
        <f t="shared" si="282"/>
        <v>0</v>
      </c>
      <c r="U977" s="6">
        <f>+S977+SUM($D$17:$E$17)-SUM($Q$27:Q977)</f>
        <v>7110.9827025888089</v>
      </c>
      <c r="V977" s="10">
        <f t="shared" si="283"/>
        <v>1.9707557761079464E-3</v>
      </c>
      <c r="W977" s="10">
        <f>+S977/SUM(Q$27:Q977)-1</f>
        <v>0.17994226471608554</v>
      </c>
      <c r="X977">
        <v>4.0309999999999997</v>
      </c>
      <c r="AC977">
        <f t="shared" si="296"/>
        <v>6692.2849043128044</v>
      </c>
      <c r="AD977">
        <f t="shared" si="297"/>
        <v>6577.1169908478169</v>
      </c>
      <c r="AE977" s="5">
        <f t="shared" si="284"/>
        <v>0</v>
      </c>
      <c r="AF977" s="6">
        <f>+AD977+SUM($D$18:$E$18)-SUM($AB$27:AB977)</f>
        <v>13345.418254005712</v>
      </c>
      <c r="AG977" s="10">
        <f t="shared" si="285"/>
        <v>-2.4446370689923391E-4</v>
      </c>
      <c r="AH977" s="10">
        <f>+AD977/SUM(AB$27:AB977)-1</f>
        <v>0.28667930749592863</v>
      </c>
      <c r="AI977" s="6">
        <f t="shared" si="286"/>
        <v>0</v>
      </c>
      <c r="AL977" s="6">
        <f t="shared" si="287"/>
        <v>0</v>
      </c>
      <c r="AM977" s="6">
        <f t="shared" si="288"/>
        <v>13580.557589286534</v>
      </c>
      <c r="AN977" s="6">
        <f t="shared" si="289"/>
        <v>13279.63577749571</v>
      </c>
      <c r="AO977" s="5">
        <f t="shared" si="290"/>
        <v>0</v>
      </c>
      <c r="AP977" s="6">
        <f>+AN977+SUM($D$16:$E$18)-SUM($AL$27:AL977)</f>
        <v>28320.434251179919</v>
      </c>
      <c r="AQ977" s="10">
        <f t="shared" si="298"/>
        <v>6.2521399760995244E-4</v>
      </c>
      <c r="AR977" s="10">
        <f>+AN977/SUM(AL$27:AL977)-1</f>
        <v>0.16906419405720174</v>
      </c>
    </row>
    <row r="978" spans="1:44" x14ac:dyDescent="0.25">
      <c r="A978" s="1">
        <v>41606</v>
      </c>
      <c r="B978">
        <v>7.7009999999999996</v>
      </c>
      <c r="G978">
        <f t="shared" si="291"/>
        <v>3410.9952602181297</v>
      </c>
      <c r="H978">
        <f t="shared" si="292"/>
        <v>3355.754253321571</v>
      </c>
      <c r="I978" s="5">
        <f t="shared" si="281"/>
        <v>0</v>
      </c>
      <c r="J978" s="6">
        <f>+H978+SUM($D$16:$E$16)-SUM($F$27:F978)</f>
        <v>7867.9550954268316</v>
      </c>
      <c r="K978" s="10">
        <f t="shared" si="293"/>
        <v>4.9870094575199531E-4</v>
      </c>
      <c r="L978" s="10">
        <f>+H978/SUM(F$27:F978)-1</f>
        <v>-1.5272292221974904E-2</v>
      </c>
      <c r="M978">
        <v>7.2050000000000001</v>
      </c>
      <c r="R978">
        <f t="shared" si="294"/>
        <v>3489.9826865467689</v>
      </c>
      <c r="S978">
        <f t="shared" si="295"/>
        <v>3359.0782019867393</v>
      </c>
      <c r="T978" s="5">
        <f t="shared" si="282"/>
        <v>0</v>
      </c>
      <c r="U978" s="6">
        <f>+S978+SUM($D$17:$E$17)-SUM($Q$27:Q978)</f>
        <v>7119.374570407791</v>
      </c>
      <c r="V978" s="10">
        <f t="shared" si="283"/>
        <v>1.1801277221399342E-3</v>
      </c>
      <c r="W978" s="10">
        <f>+S978/SUM(Q$27:Q978)-1</f>
        <v>0.18289745614016928</v>
      </c>
      <c r="X978">
        <v>4.0339999999999998</v>
      </c>
      <c r="AC978">
        <f t="shared" si="296"/>
        <v>6697.2655182331564</v>
      </c>
      <c r="AD978">
        <f t="shared" si="297"/>
        <v>6582.01189309851</v>
      </c>
      <c r="AE978" s="5">
        <f t="shared" si="284"/>
        <v>0</v>
      </c>
      <c r="AF978" s="6">
        <f>+AD978+SUM($D$18:$E$18)-SUM($AB$27:AB978)</f>
        <v>13350.313156256405</v>
      </c>
      <c r="AG978" s="10">
        <f t="shared" si="285"/>
        <v>3.6678522602495711E-4</v>
      </c>
      <c r="AH978" s="10">
        <f>+AD978/SUM(AB$27:AB978)-1</f>
        <v>0.28763689566821538</v>
      </c>
      <c r="AI978" s="6">
        <f t="shared" si="286"/>
        <v>0</v>
      </c>
      <c r="AL978" s="6">
        <f t="shared" si="287"/>
        <v>0</v>
      </c>
      <c r="AM978" s="6">
        <f t="shared" si="288"/>
        <v>13598.243464998055</v>
      </c>
      <c r="AN978" s="6">
        <f t="shared" si="289"/>
        <v>13296.844348406819</v>
      </c>
      <c r="AO978" s="5">
        <f t="shared" si="290"/>
        <v>0</v>
      </c>
      <c r="AP978" s="6">
        <f>+AN978+SUM($D$16:$E$18)-SUM($AL$27:AL978)</f>
        <v>28337.642822091024</v>
      </c>
      <c r="AQ978" s="10">
        <f t="shared" si="298"/>
        <v>6.0763796057927699E-4</v>
      </c>
      <c r="AR978" s="10">
        <f>+AN978/SUM(AL$27:AL978)-1</f>
        <v>0.17057913952861026</v>
      </c>
    </row>
    <row r="979" spans="1:44" x14ac:dyDescent="0.25">
      <c r="A979" s="1">
        <v>41607</v>
      </c>
      <c r="B979">
        <v>7.7350000000000003</v>
      </c>
      <c r="G979">
        <f t="shared" si="291"/>
        <v>3426.054841940947</v>
      </c>
      <c r="H979">
        <f t="shared" si="292"/>
        <v>3370.5699453892162</v>
      </c>
      <c r="I979" s="5">
        <f t="shared" si="281"/>
        <v>0</v>
      </c>
      <c r="J979" s="6">
        <f>+H979+SUM($D$16:$E$16)-SUM($F$27:F979)</f>
        <v>7882.7707874944763</v>
      </c>
      <c r="K979" s="10">
        <f t="shared" si="293"/>
        <v>1.8830422756550558E-3</v>
      </c>
      <c r="L979" s="10">
        <f>+H979/SUM(F$27:F979)-1</f>
        <v>-1.0924708523175619E-2</v>
      </c>
      <c r="M979">
        <v>7.2</v>
      </c>
      <c r="R979">
        <f t="shared" si="294"/>
        <v>3487.5607693458342</v>
      </c>
      <c r="S979">
        <f t="shared" si="295"/>
        <v>3356.7471275925777</v>
      </c>
      <c r="T979" s="5">
        <f t="shared" si="282"/>
        <v>0</v>
      </c>
      <c r="U979" s="6">
        <f>+S979+SUM($D$17:$E$17)-SUM($Q$27:Q979)</f>
        <v>7117.043496013629</v>
      </c>
      <c r="V979" s="10">
        <f t="shared" si="283"/>
        <v>-3.2742685064657273E-4</v>
      </c>
      <c r="W979" s="10">
        <f>+S979/SUM(Q$27:Q979)-1</f>
        <v>0.18207656963347918</v>
      </c>
      <c r="X979">
        <v>4.0250000000000004</v>
      </c>
      <c r="AC979">
        <f t="shared" si="296"/>
        <v>6682.3236764721014</v>
      </c>
      <c r="AD979">
        <f t="shared" si="297"/>
        <v>6567.3271863464315</v>
      </c>
      <c r="AE979" s="5">
        <f t="shared" si="284"/>
        <v>0</v>
      </c>
      <c r="AF979" s="6">
        <f>+AD979+SUM($D$18:$E$18)-SUM($AB$27:AB979)</f>
        <v>13335.628449504326</v>
      </c>
      <c r="AG979" s="10">
        <f t="shared" si="285"/>
        <v>-1.0999522318468902E-3</v>
      </c>
      <c r="AH979" s="10">
        <f>+AD979/SUM(AB$27:AB979)-1</f>
        <v>0.28476413115135535</v>
      </c>
      <c r="AI979" s="6">
        <f t="shared" si="286"/>
        <v>0</v>
      </c>
      <c r="AL979" s="6">
        <f t="shared" si="287"/>
        <v>0</v>
      </c>
      <c r="AM979" s="6">
        <f t="shared" si="288"/>
        <v>13595.939287758883</v>
      </c>
      <c r="AN979" s="6">
        <f t="shared" si="289"/>
        <v>13294.644259328226</v>
      </c>
      <c r="AO979" s="5">
        <f t="shared" si="290"/>
        <v>0</v>
      </c>
      <c r="AP979" s="6">
        <f>+AN979+SUM($D$16:$E$18)-SUM($AL$27:AL979)</f>
        <v>28335.442733012431</v>
      </c>
      <c r="AQ979" s="10">
        <f t="shared" si="298"/>
        <v>-7.7638394004986289E-5</v>
      </c>
      <c r="AR979" s="10">
        <f>+AN979/SUM(AL$27:AL979)-1</f>
        <v>0.17038545610169886</v>
      </c>
    </row>
    <row r="980" spans="1:44" x14ac:dyDescent="0.25">
      <c r="A980" s="1">
        <v>41610</v>
      </c>
      <c r="B980">
        <v>7.7329999999999997</v>
      </c>
      <c r="G980">
        <f t="shared" si="291"/>
        <v>3425.1689841925454</v>
      </c>
      <c r="H980">
        <f t="shared" si="292"/>
        <v>3369.698434091119</v>
      </c>
      <c r="I980" s="5">
        <f t="shared" si="281"/>
        <v>0</v>
      </c>
      <c r="J980" s="6">
        <f>+H980+SUM($D$16:$E$16)-SUM($F$27:F980)</f>
        <v>7881.8992761963791</v>
      </c>
      <c r="K980" s="10">
        <f t="shared" si="293"/>
        <v>-1.1055900540446473E-4</v>
      </c>
      <c r="L980" s="10">
        <f>+H980/SUM(F$27:F980)-1</f>
        <v>-1.1180448740752191E-2</v>
      </c>
      <c r="M980">
        <v>7.1689999999999996</v>
      </c>
      <c r="R980">
        <f t="shared" si="294"/>
        <v>3472.5448827000391</v>
      </c>
      <c r="S980">
        <f t="shared" si="295"/>
        <v>3342.294466348776</v>
      </c>
      <c r="T980" s="5">
        <f t="shared" si="282"/>
        <v>0</v>
      </c>
      <c r="U980" s="6">
        <f>+S980+SUM($D$17:$E$17)-SUM($Q$27:Q980)</f>
        <v>7102.5908347698269</v>
      </c>
      <c r="V980" s="10">
        <f t="shared" si="283"/>
        <v>-2.0307113834413526E-3</v>
      </c>
      <c r="W980" s="10">
        <f>+S980/SUM(Q$27:Q980)-1</f>
        <v>0.17698707329200181</v>
      </c>
      <c r="X980">
        <v>4.0259999999999998</v>
      </c>
      <c r="AC980">
        <f t="shared" si="296"/>
        <v>6683.9838811122181</v>
      </c>
      <c r="AD980">
        <f t="shared" si="297"/>
        <v>6568.9588204299953</v>
      </c>
      <c r="AE980" s="5">
        <f t="shared" si="284"/>
        <v>0</v>
      </c>
      <c r="AF980" s="6">
        <f>+AD980+SUM($D$18:$E$18)-SUM($AB$27:AB980)</f>
        <v>13337.260083587887</v>
      </c>
      <c r="AG980" s="10">
        <f t="shared" si="285"/>
        <v>1.2235149545003488E-4</v>
      </c>
      <c r="AH980" s="10">
        <f>+AD980/SUM(AB$27:AB980)-1</f>
        <v>0.28508332720878427</v>
      </c>
      <c r="AI980" s="6">
        <f t="shared" si="286"/>
        <v>0</v>
      </c>
      <c r="AL980" s="6">
        <f t="shared" si="287"/>
        <v>0</v>
      </c>
      <c r="AM980" s="6">
        <f t="shared" si="288"/>
        <v>13581.697748004803</v>
      </c>
      <c r="AN980" s="6">
        <f t="shared" si="289"/>
        <v>13280.951720869889</v>
      </c>
      <c r="AO980" s="5">
        <f t="shared" si="290"/>
        <v>0</v>
      </c>
      <c r="AP980" s="6">
        <f>+AN980+SUM($D$16:$E$18)-SUM($AL$27:AL980)</f>
        <v>28321.750194554093</v>
      </c>
      <c r="AQ980" s="10">
        <f t="shared" si="298"/>
        <v>-4.8323008704520554E-4</v>
      </c>
      <c r="AR980" s="10">
        <f>+AN980/SUM(AL$27:AL980)-1</f>
        <v>0.16918004228571748</v>
      </c>
    </row>
    <row r="981" spans="1:44" x14ac:dyDescent="0.25">
      <c r="A981" s="1">
        <v>41611</v>
      </c>
      <c r="B981">
        <v>7.641</v>
      </c>
      <c r="G981">
        <f t="shared" si="291"/>
        <v>3384.4195277660983</v>
      </c>
      <c r="H981">
        <f t="shared" si="292"/>
        <v>3329.608914378668</v>
      </c>
      <c r="I981" s="5">
        <f t="shared" si="281"/>
        <v>0</v>
      </c>
      <c r="J981" s="6">
        <f>+H981+SUM($D$16:$E$16)-SUM($F$27:F981)</f>
        <v>7841.809756483929</v>
      </c>
      <c r="K981" s="10">
        <f t="shared" si="293"/>
        <v>-5.0862765822854428E-3</v>
      </c>
      <c r="L981" s="10">
        <f>+H981/SUM(F$27:F981)-1</f>
        <v>-2.2944498749267739E-2</v>
      </c>
      <c r="M981">
        <v>7.0579999999999998</v>
      </c>
      <c r="R981">
        <f t="shared" si="294"/>
        <v>3418.7783208392907</v>
      </c>
      <c r="S981">
        <f t="shared" si="295"/>
        <v>3290.5446147983903</v>
      </c>
      <c r="T981" s="5">
        <f t="shared" si="282"/>
        <v>0</v>
      </c>
      <c r="U981" s="6">
        <f>+S981+SUM($D$17:$E$17)-SUM($Q$27:Q981)</f>
        <v>7050.8409832194402</v>
      </c>
      <c r="V981" s="10">
        <f t="shared" si="283"/>
        <v>-7.2860527593751057E-3</v>
      </c>
      <c r="W981" s="10">
        <f>+S981/SUM(Q$27:Q981)-1</f>
        <v>0.15876339284348551</v>
      </c>
      <c r="X981">
        <v>4.0030000000000001</v>
      </c>
      <c r="AC981">
        <f t="shared" si="296"/>
        <v>6645.7991743895209</v>
      </c>
      <c r="AD981">
        <f t="shared" si="297"/>
        <v>6531.4312365080159</v>
      </c>
      <c r="AE981" s="5">
        <f t="shared" si="284"/>
        <v>0</v>
      </c>
      <c r="AF981" s="6">
        <f>+AD981+SUM($D$18:$E$18)-SUM($AB$27:AB981)</f>
        <v>13299.732499665908</v>
      </c>
      <c r="AG981" s="10">
        <f t="shared" si="285"/>
        <v>-2.8137401300405429E-3</v>
      </c>
      <c r="AH981" s="10">
        <f>+AD981/SUM(AB$27:AB981)-1</f>
        <v>0.27774181788791941</v>
      </c>
      <c r="AI981" s="6">
        <f t="shared" si="286"/>
        <v>0</v>
      </c>
      <c r="AL981" s="6">
        <f t="shared" si="287"/>
        <v>0</v>
      </c>
      <c r="AM981" s="6">
        <f t="shared" si="288"/>
        <v>13448.99702299491</v>
      </c>
      <c r="AN981" s="6">
        <f t="shared" si="289"/>
        <v>13151.584765685075</v>
      </c>
      <c r="AO981" s="5">
        <f t="shared" si="290"/>
        <v>0</v>
      </c>
      <c r="AP981" s="6">
        <f>+AN981+SUM($D$16:$E$18)-SUM($AL$27:AL981)</f>
        <v>28192.383239369279</v>
      </c>
      <c r="AQ981" s="10">
        <f t="shared" si="298"/>
        <v>-4.5677599122984081E-3</v>
      </c>
      <c r="AR981" s="10">
        <f>+AN981/SUM(AL$27:AL981)-1</f>
        <v>0.15779130559633758</v>
      </c>
    </row>
    <row r="982" spans="1:44" x14ac:dyDescent="0.25">
      <c r="A982" s="1">
        <v>41612</v>
      </c>
      <c r="B982">
        <v>7.6059999999999999</v>
      </c>
      <c r="G982">
        <f t="shared" si="291"/>
        <v>3368.9170171690803</v>
      </c>
      <c r="H982">
        <f t="shared" si="292"/>
        <v>3314.3574666619747</v>
      </c>
      <c r="I982" s="5">
        <f t="shared" si="281"/>
        <v>0</v>
      </c>
      <c r="J982" s="6">
        <f>+H982+SUM($D$16:$E$16)-SUM($F$27:F982)</f>
        <v>7826.5583087672358</v>
      </c>
      <c r="K982" s="10">
        <f t="shared" si="293"/>
        <v>-1.9448887680656446E-3</v>
      </c>
      <c r="L982" s="10">
        <f>+H982/SUM(F$27:F982)-1</f>
        <v>-2.7419952556855143E-2</v>
      </c>
      <c r="M982">
        <v>7.0179999999999998</v>
      </c>
      <c r="R982">
        <f t="shared" si="294"/>
        <v>3399.4029832318138</v>
      </c>
      <c r="S982">
        <f t="shared" si="295"/>
        <v>3271.896019645098</v>
      </c>
      <c r="T982" s="5">
        <f t="shared" si="282"/>
        <v>0</v>
      </c>
      <c r="U982" s="6">
        <f>+S982+SUM($D$17:$E$17)-SUM($Q$27:Q982)</f>
        <v>7032.1923880661479</v>
      </c>
      <c r="V982" s="10">
        <f t="shared" si="283"/>
        <v>-2.6448752989429725E-3</v>
      </c>
      <c r="W982" s="10">
        <f>+S982/SUM(Q$27:Q982)-1</f>
        <v>0.15219630078996604</v>
      </c>
      <c r="X982">
        <v>3.9870000000000001</v>
      </c>
      <c r="AC982">
        <f t="shared" si="296"/>
        <v>6619.2359001476443</v>
      </c>
      <c r="AD982">
        <f t="shared" si="297"/>
        <v>6505.3250911709865</v>
      </c>
      <c r="AE982" s="5">
        <f t="shared" si="284"/>
        <v>0</v>
      </c>
      <c r="AF982" s="6">
        <f>+AD982+SUM($D$18:$E$18)-SUM($AB$27:AB982)</f>
        <v>13273.626354328881</v>
      </c>
      <c r="AG982" s="10">
        <f t="shared" si="285"/>
        <v>-1.9629075500340321E-3</v>
      </c>
      <c r="AH982" s="10">
        <f>+AD982/SUM(AB$27:AB982)-1</f>
        <v>0.27263468096905674</v>
      </c>
      <c r="AI982" s="6">
        <f t="shared" si="286"/>
        <v>0</v>
      </c>
      <c r="AL982" s="6">
        <f t="shared" si="287"/>
        <v>0</v>
      </c>
      <c r="AM982" s="6">
        <f t="shared" si="288"/>
        <v>13387.555900548537</v>
      </c>
      <c r="AN982" s="6">
        <f t="shared" si="289"/>
        <v>13091.57857747806</v>
      </c>
      <c r="AO982" s="5">
        <f t="shared" si="290"/>
        <v>0</v>
      </c>
      <c r="AP982" s="6">
        <f>+AN982+SUM($D$16:$E$18)-SUM($AL$27:AL982)</f>
        <v>28132.377051162264</v>
      </c>
      <c r="AQ982" s="10">
        <f t="shared" si="298"/>
        <v>-2.1284539053519902E-3</v>
      </c>
      <c r="AR982" s="10">
        <f>+AN982/SUM(AL$27:AL982)-1</f>
        <v>0.1525086994142042</v>
      </c>
    </row>
    <row r="983" spans="1:44" x14ac:dyDescent="0.25">
      <c r="A983" s="1">
        <v>41613</v>
      </c>
      <c r="B983">
        <v>7.5750000000000002</v>
      </c>
      <c r="G983">
        <f t="shared" si="291"/>
        <v>3355.1862220688645</v>
      </c>
      <c r="H983">
        <f t="shared" si="292"/>
        <v>3300.8490415414749</v>
      </c>
      <c r="I983" s="5">
        <f t="shared" si="281"/>
        <v>0</v>
      </c>
      <c r="J983" s="6">
        <f>+H983+SUM($D$16:$E$16)-SUM($F$27:F983)</f>
        <v>7813.049883646735</v>
      </c>
      <c r="K983" s="10">
        <f t="shared" si="293"/>
        <v>-1.7259725907068368E-3</v>
      </c>
      <c r="L983" s="10">
        <f>+H983/SUM(F$27:F983)-1</f>
        <v>-3.1383925929289735E-2</v>
      </c>
      <c r="M983">
        <v>6.9779999999999998</v>
      </c>
      <c r="R983">
        <f t="shared" si="294"/>
        <v>3380.0276456243369</v>
      </c>
      <c r="S983">
        <f t="shared" si="295"/>
        <v>3253.2474244918058</v>
      </c>
      <c r="T983" s="5">
        <f t="shared" si="282"/>
        <v>0</v>
      </c>
      <c r="U983" s="6">
        <f>+S983+SUM($D$17:$E$17)-SUM($Q$27:Q983)</f>
        <v>7013.5437929128557</v>
      </c>
      <c r="V983" s="10">
        <f t="shared" si="283"/>
        <v>-2.6518892152238571E-3</v>
      </c>
      <c r="W983" s="10">
        <f>+S983/SUM(Q$27:Q983)-1</f>
        <v>0.1456292087364468</v>
      </c>
      <c r="X983">
        <v>3.9470000000000001</v>
      </c>
      <c r="AC983">
        <f t="shared" si="296"/>
        <v>6552.827714542952</v>
      </c>
      <c r="AD983">
        <f t="shared" si="297"/>
        <v>6440.0597278284131</v>
      </c>
      <c r="AE983" s="5">
        <f t="shared" si="284"/>
        <v>0</v>
      </c>
      <c r="AF983" s="6">
        <f>+AD983+SUM($D$18:$E$18)-SUM($AB$27:AB983)</f>
        <v>13208.360990986304</v>
      </c>
      <c r="AG983" s="10">
        <f t="shared" si="285"/>
        <v>-4.916920335134467E-3</v>
      </c>
      <c r="AH983" s="10">
        <f>+AD983/SUM(AB$27:AB983)-1</f>
        <v>0.25986683867190052</v>
      </c>
      <c r="AI983" s="6">
        <f t="shared" si="286"/>
        <v>0</v>
      </c>
      <c r="AL983" s="6">
        <f t="shared" si="287"/>
        <v>0</v>
      </c>
      <c r="AM983" s="6">
        <f t="shared" si="288"/>
        <v>13288.041582236154</v>
      </c>
      <c r="AN983" s="6">
        <f t="shared" si="289"/>
        <v>12994.156193861694</v>
      </c>
      <c r="AO983" s="5">
        <f t="shared" si="290"/>
        <v>0</v>
      </c>
      <c r="AP983" s="6">
        <f>+AN983+SUM($D$16:$E$18)-SUM($AL$27:AL983)</f>
        <v>28034.954667545899</v>
      </c>
      <c r="AQ983" s="10">
        <f t="shared" si="298"/>
        <v>-3.4629986452687778E-3</v>
      </c>
      <c r="AR983" s="10">
        <f>+AN983/SUM(AL$27:AL983)-1</f>
        <v>0.14393218253573625</v>
      </c>
    </row>
    <row r="984" spans="1:44" x14ac:dyDescent="0.25">
      <c r="A984" s="1">
        <v>41614</v>
      </c>
      <c r="B984">
        <v>7.5839999999999996</v>
      </c>
      <c r="G984">
        <f t="shared" si="291"/>
        <v>3359.1725819366693</v>
      </c>
      <c r="H984">
        <f t="shared" si="292"/>
        <v>3304.7708423829104</v>
      </c>
      <c r="I984" s="5">
        <f t="shared" si="281"/>
        <v>0</v>
      </c>
      <c r="J984" s="6">
        <f>+H984+SUM($D$16:$E$16)-SUM($F$27:F984)</f>
        <v>7816.9716844881705</v>
      </c>
      <c r="K984" s="10">
        <f t="shared" si="293"/>
        <v>5.0195517753492958E-4</v>
      </c>
      <c r="L984" s="10">
        <f>+H984/SUM(F$27:F984)-1</f>
        <v>-3.0233094950195882E-2</v>
      </c>
      <c r="M984">
        <v>7.0170000000000003</v>
      </c>
      <c r="R984">
        <f t="shared" si="294"/>
        <v>3398.9185997916275</v>
      </c>
      <c r="S984">
        <f t="shared" si="295"/>
        <v>3271.429804766266</v>
      </c>
      <c r="T984" s="5">
        <f t="shared" si="282"/>
        <v>0</v>
      </c>
      <c r="U984" s="6">
        <f>+S984+SUM($D$17:$E$17)-SUM($Q$27:Q984)</f>
        <v>7031.7261731873177</v>
      </c>
      <c r="V984" s="10">
        <f t="shared" si="283"/>
        <v>2.5924669199093309E-3</v>
      </c>
      <c r="W984" s="10">
        <f>+S984/SUM(Q$27:Q984)-1</f>
        <v>0.15203212348862816</v>
      </c>
      <c r="X984">
        <v>3.9750000000000001</v>
      </c>
      <c r="AC984">
        <f t="shared" si="296"/>
        <v>6599.3134444662364</v>
      </c>
      <c r="AD984">
        <f t="shared" si="297"/>
        <v>6485.745482168214</v>
      </c>
      <c r="AE984" s="5">
        <f t="shared" si="284"/>
        <v>0</v>
      </c>
      <c r="AF984" s="6">
        <f>+AD984+SUM($D$18:$E$18)-SUM($AB$27:AB984)</f>
        <v>13254.046745326108</v>
      </c>
      <c r="AG984" s="10">
        <f t="shared" si="285"/>
        <v>3.4588511300517322E-3</v>
      </c>
      <c r="AH984" s="10">
        <f>+AD984/SUM(AB$27:AB984)-1</f>
        <v>0.26880432827990974</v>
      </c>
      <c r="AI984" s="6">
        <f t="shared" si="286"/>
        <v>0</v>
      </c>
      <c r="AL984" s="6">
        <f t="shared" si="287"/>
        <v>0</v>
      </c>
      <c r="AM984" s="6">
        <f t="shared" si="288"/>
        <v>13357.404626194533</v>
      </c>
      <c r="AN984" s="6">
        <f t="shared" si="289"/>
        <v>13061.946129317392</v>
      </c>
      <c r="AO984" s="5">
        <f t="shared" si="290"/>
        <v>0</v>
      </c>
      <c r="AP984" s="6">
        <f>+AN984+SUM($D$16:$E$18)-SUM($AL$27:AL984)</f>
        <v>28102.7446030016</v>
      </c>
      <c r="AQ984" s="10">
        <f t="shared" si="298"/>
        <v>2.4180504751869503E-3</v>
      </c>
      <c r="AR984" s="10">
        <f>+AN984/SUM(AL$27:AL984)-1</f>
        <v>0.1499000259003116</v>
      </c>
    </row>
    <row r="985" spans="1:44" x14ac:dyDescent="0.25">
      <c r="A985" s="1">
        <v>41617</v>
      </c>
      <c r="B985">
        <v>7.64</v>
      </c>
      <c r="C985">
        <f>+$C$16</f>
        <v>60</v>
      </c>
      <c r="D985" s="7">
        <f>+$H$16</f>
        <v>0.66694736842105262</v>
      </c>
      <c r="E985" s="7">
        <f>+$J$16</f>
        <v>0.46199999999999997</v>
      </c>
      <c r="F985" s="6">
        <f>+C985-D985-E985</f>
        <v>58.871052631578941</v>
      </c>
      <c r="G985">
        <f t="shared" si="291"/>
        <v>3442.8476515234765</v>
      </c>
      <c r="H985">
        <f t="shared" si="292"/>
        <v>3388.0442113611984</v>
      </c>
      <c r="I985" s="5">
        <f t="shared" si="281"/>
        <v>208560</v>
      </c>
      <c r="J985" s="6">
        <f>+H985+SUM($D$16:$E$16)-SUM($F$27:F985)</f>
        <v>7841.3740008348805</v>
      </c>
      <c r="K985" s="10">
        <f t="shared" si="293"/>
        <v>3.1217097018700901E-3</v>
      </c>
      <c r="L985" s="10">
        <f>+H985/SUM(F$27:F985)-1</f>
        <v>-2.2680553496660094E-2</v>
      </c>
      <c r="M985">
        <v>7.0279999999999996</v>
      </c>
      <c r="N985">
        <f>+$C$17</f>
        <v>50</v>
      </c>
      <c r="O985" s="7">
        <f>+$H$17</f>
        <v>0.5557894736842105</v>
      </c>
      <c r="P985" s="7">
        <f>+$J$17</f>
        <v>0.38500000000000001</v>
      </c>
      <c r="Q985" s="6">
        <f>+N985-O985-P985</f>
        <v>49.059210526315795</v>
      </c>
      <c r="R985">
        <f t="shared" si="294"/>
        <v>3454.2468176336833</v>
      </c>
      <c r="S985">
        <f t="shared" si="295"/>
        <v>3325.6173789597369</v>
      </c>
      <c r="T985" s="5">
        <f t="shared" si="282"/>
        <v>173800</v>
      </c>
      <c r="U985" s="6">
        <f>+S985+SUM($D$17:$E$17)-SUM($Q$27:Q985)</f>
        <v>7036.8545368544728</v>
      </c>
      <c r="V985" s="10">
        <f t="shared" si="283"/>
        <v>7.2931788594243763E-4</v>
      </c>
      <c r="W985" s="10">
        <f>+S985/SUM(Q$27:Q985)-1</f>
        <v>0.15122547634824257</v>
      </c>
      <c r="X985">
        <v>3.9769999999999999</v>
      </c>
      <c r="Y985">
        <f>+$C$18</f>
        <v>90</v>
      </c>
      <c r="Z985" s="7">
        <f>+$H$18</f>
        <v>1.0004210526315789</v>
      </c>
      <c r="AA985" s="7">
        <f>+$J$18</f>
        <v>0.69300000000000006</v>
      </c>
      <c r="AB985" s="6">
        <f>+Y985-Z985-AA985</f>
        <v>88.306578947368422</v>
      </c>
      <c r="AC985">
        <f t="shared" si="296"/>
        <v>6690.9404326938393</v>
      </c>
      <c r="AD985">
        <f t="shared" si="297"/>
        <v>6577.315329282711</v>
      </c>
      <c r="AE985" s="5">
        <f t="shared" si="284"/>
        <v>312840</v>
      </c>
      <c r="AF985" s="6">
        <f>+AD985+SUM($D$18:$E$18)-SUM($AB$27:AB985)</f>
        <v>13257.310013493236</v>
      </c>
      <c r="AG985" s="10">
        <f t="shared" si="285"/>
        <v>2.4620919405449193E-4</v>
      </c>
      <c r="AH985" s="10">
        <f>+AD985/SUM(AB$27:AB985)-1</f>
        <v>0.26486703952227186</v>
      </c>
      <c r="AI985" s="6">
        <f t="shared" si="286"/>
        <v>200</v>
      </c>
      <c r="AL985" s="6">
        <f t="shared" si="287"/>
        <v>196.23684210526315</v>
      </c>
      <c r="AM985" s="6">
        <f t="shared" si="288"/>
        <v>13588.034901850999</v>
      </c>
      <c r="AN985" s="6">
        <f t="shared" si="289"/>
        <v>13290.976919603647</v>
      </c>
      <c r="AO985" s="5">
        <f t="shared" si="290"/>
        <v>695200</v>
      </c>
      <c r="AP985" s="6">
        <f>+AN985+SUM($D$16:$E$18)-SUM($AL$27:AL985)</f>
        <v>28135.538551182592</v>
      </c>
      <c r="AQ985" s="10">
        <f t="shared" si="298"/>
        <v>1.1669304419998916E-3</v>
      </c>
      <c r="AR985" s="10">
        <f>+AN985/SUM(AL$27:AL985)-1</f>
        <v>0.15019235928993435</v>
      </c>
    </row>
    <row r="986" spans="1:44" x14ac:dyDescent="0.25">
      <c r="A986" s="1">
        <v>41618</v>
      </c>
      <c r="B986">
        <v>7.6079999999999997</v>
      </c>
      <c r="G986">
        <f t="shared" si="291"/>
        <v>3428.427347223902</v>
      </c>
      <c r="H986">
        <f t="shared" si="292"/>
        <v>3373.853450266492</v>
      </c>
      <c r="I986" s="5">
        <f t="shared" si="281"/>
        <v>0</v>
      </c>
      <c r="J986" s="6">
        <f>+H986+SUM($D$16:$E$16)-SUM($F$27:F986)</f>
        <v>7827.1832397401731</v>
      </c>
      <c r="K986" s="10">
        <f t="shared" si="293"/>
        <v>-1.809728893583773E-3</v>
      </c>
      <c r="L986" s="10">
        <f>+H986/SUM(F$27:F986)-1</f>
        <v>-2.6774038089344199E-2</v>
      </c>
      <c r="M986">
        <v>6.9820000000000002</v>
      </c>
      <c r="R986">
        <f t="shared" si="294"/>
        <v>3431.63791700603</v>
      </c>
      <c r="S986">
        <f t="shared" si="295"/>
        <v>3303.8503898544232</v>
      </c>
      <c r="T986" s="5">
        <f t="shared" si="282"/>
        <v>0</v>
      </c>
      <c r="U986" s="6">
        <f>+S986+SUM($D$17:$E$17)-SUM($Q$27:Q986)</f>
        <v>7015.0875477491572</v>
      </c>
      <c r="V986" s="10">
        <f t="shared" si="283"/>
        <v>-3.0932839369229859E-3</v>
      </c>
      <c r="W986" s="10">
        <f>+S986/SUM(Q$27:Q986)-1</f>
        <v>0.14369042058386894</v>
      </c>
      <c r="X986">
        <v>3.9449999999999998</v>
      </c>
      <c r="AC986">
        <f t="shared" si="296"/>
        <v>6637.1033459837054</v>
      </c>
      <c r="AD986">
        <f t="shared" si="297"/>
        <v>6524.3925003822715</v>
      </c>
      <c r="AE986" s="5">
        <f t="shared" si="284"/>
        <v>0</v>
      </c>
      <c r="AF986" s="6">
        <f>+AD986+SUM($D$18:$E$18)-SUM($AB$27:AB986)</f>
        <v>13204.387184592797</v>
      </c>
      <c r="AG986" s="10">
        <f t="shared" si="285"/>
        <v>-3.991973397813986E-3</v>
      </c>
      <c r="AH986" s="10">
        <f>+AD986/SUM(AB$27:AB986)-1</f>
        <v>0.25468958283011367</v>
      </c>
      <c r="AI986" s="6">
        <f t="shared" si="286"/>
        <v>0</v>
      </c>
      <c r="AL986" s="6">
        <f t="shared" si="287"/>
        <v>0</v>
      </c>
      <c r="AM986" s="6">
        <f t="shared" si="288"/>
        <v>13497.168610213637</v>
      </c>
      <c r="AN986" s="6">
        <f t="shared" si="289"/>
        <v>13202.096340503187</v>
      </c>
      <c r="AO986" s="5">
        <f t="shared" si="290"/>
        <v>0</v>
      </c>
      <c r="AP986" s="6">
        <f>+AN986+SUM($D$16:$E$18)-SUM($AL$27:AL986)</f>
        <v>28046.657972082128</v>
      </c>
      <c r="AQ986" s="10">
        <f t="shared" si="298"/>
        <v>-3.1590146724498336E-3</v>
      </c>
      <c r="AR986" s="10">
        <f>+AN986/SUM(AL$27:AL986)-1</f>
        <v>0.14250069271124755</v>
      </c>
    </row>
    <row r="987" spans="1:44" x14ac:dyDescent="0.25">
      <c r="A987" s="1">
        <v>41619</v>
      </c>
      <c r="B987">
        <v>7.5289999999999999</v>
      </c>
      <c r="G987">
        <f t="shared" si="291"/>
        <v>3392.8272209843271</v>
      </c>
      <c r="H987">
        <f t="shared" si="292"/>
        <v>3338.8200088139351</v>
      </c>
      <c r="I987" s="5">
        <f t="shared" si="281"/>
        <v>0</v>
      </c>
      <c r="J987" s="6">
        <f>+H987+SUM($D$16:$E$16)-SUM($F$27:F987)</f>
        <v>7792.1497982876162</v>
      </c>
      <c r="K987" s="10">
        <f t="shared" si="293"/>
        <v>-4.4758683142468447E-3</v>
      </c>
      <c r="L987" s="10">
        <f>+H987/SUM(F$27:F987)-1</f>
        <v>-3.6879828177533103E-2</v>
      </c>
      <c r="M987">
        <v>6.9580000000000002</v>
      </c>
      <c r="R987">
        <f t="shared" si="294"/>
        <v>3419.8419688524718</v>
      </c>
      <c r="S987">
        <f t="shared" si="295"/>
        <v>3292.4936998864332</v>
      </c>
      <c r="T987" s="5">
        <f t="shared" si="282"/>
        <v>0</v>
      </c>
      <c r="U987" s="6">
        <f>+S987+SUM($D$17:$E$17)-SUM($Q$27:Q987)</f>
        <v>7003.7308577811673</v>
      </c>
      <c r="V987" s="10">
        <f t="shared" si="283"/>
        <v>-1.6188949732542923E-3</v>
      </c>
      <c r="W987" s="10">
        <f>+S987/SUM(Q$27:Q987)-1</f>
        <v>0.13975908714158702</v>
      </c>
      <c r="X987">
        <v>3.9140000000000001</v>
      </c>
      <c r="AC987">
        <f t="shared" si="296"/>
        <v>6584.9486682332636</v>
      </c>
      <c r="AD987">
        <f t="shared" si="297"/>
        <v>6473.123509884972</v>
      </c>
      <c r="AE987" s="5">
        <f t="shared" si="284"/>
        <v>0</v>
      </c>
      <c r="AF987" s="6">
        <f>+AD987+SUM($D$18:$E$18)-SUM($AB$27:AB987)</f>
        <v>13153.118194095496</v>
      </c>
      <c r="AG987" s="10">
        <f t="shared" si="285"/>
        <v>-3.8827239598914209E-3</v>
      </c>
      <c r="AH987" s="10">
        <f>+AD987/SUM(AB$27:AB987)-1</f>
        <v>0.24483017165958576</v>
      </c>
      <c r="AI987" s="6">
        <f t="shared" si="286"/>
        <v>0</v>
      </c>
      <c r="AL987" s="6">
        <f t="shared" si="287"/>
        <v>0</v>
      </c>
      <c r="AM987" s="6">
        <f t="shared" si="288"/>
        <v>13397.617858070062</v>
      </c>
      <c r="AN987" s="6">
        <f t="shared" si="289"/>
        <v>13104.437218585341</v>
      </c>
      <c r="AO987" s="5">
        <f t="shared" si="290"/>
        <v>0</v>
      </c>
      <c r="AP987" s="6">
        <f>+AN987+SUM($D$16:$E$18)-SUM($AL$27:AL987)</f>
        <v>27948.998850164284</v>
      </c>
      <c r="AQ987" s="10">
        <f t="shared" si="298"/>
        <v>-3.4820234915352577E-3</v>
      </c>
      <c r="AR987" s="10">
        <f>+AN987/SUM(AL$27:AL987)-1</f>
        <v>0.13404933683843767</v>
      </c>
    </row>
    <row r="988" spans="1:44" x14ac:dyDescent="0.25">
      <c r="A988" s="1">
        <v>41620</v>
      </c>
      <c r="B988">
        <v>7.47</v>
      </c>
      <c r="G988">
        <f t="shared" si="291"/>
        <v>3366.2397849319859</v>
      </c>
      <c r="H988">
        <f t="shared" si="292"/>
        <v>3312.6557930455697</v>
      </c>
      <c r="I988" s="5">
        <f t="shared" ref="I988:I1051" si="299">+C988*(MAX($A:$A)-$A988)</f>
        <v>0</v>
      </c>
      <c r="J988" s="6">
        <f>+H988+SUM($D$16:$E$16)-SUM($F$27:F988)</f>
        <v>7765.9855825192508</v>
      </c>
      <c r="K988" s="10">
        <f t="shared" si="293"/>
        <v>-3.3577660139587628E-3</v>
      </c>
      <c r="L988" s="10">
        <f>+H988/SUM(F$27:F988)-1</f>
        <v>-4.4427190395294636E-2</v>
      </c>
      <c r="M988">
        <v>6.8959999999999999</v>
      </c>
      <c r="R988">
        <f t="shared" si="294"/>
        <v>3389.3691027891123</v>
      </c>
      <c r="S988">
        <f t="shared" si="295"/>
        <v>3263.1555841357922</v>
      </c>
      <c r="T988" s="5">
        <f t="shared" ref="T988:T1051" si="300">+N988*(MAX($A:$A)-$A988)</f>
        <v>0</v>
      </c>
      <c r="U988" s="6">
        <f>+S988+SUM($D$17:$E$17)-SUM($Q$27:Q988)</f>
        <v>6974.3927420305263</v>
      </c>
      <c r="V988" s="10">
        <f t="shared" ref="V988:V1051" si="301">+U988/U987-1</f>
        <v>-4.1889267800812036E-3</v>
      </c>
      <c r="W988" s="10">
        <f>+S988/SUM(Q$27:Q988)-1</f>
        <v>0.12960314241569182</v>
      </c>
      <c r="X988">
        <v>3.8889999999999998</v>
      </c>
      <c r="AC988">
        <f t="shared" si="296"/>
        <v>6542.8884442409708</v>
      </c>
      <c r="AD988">
        <f t="shared" si="297"/>
        <v>6431.7775498065039</v>
      </c>
      <c r="AE988" s="5">
        <f t="shared" ref="AE988:AE1051" si="302">+Y988*(MAX($A:$A)-$A988)</f>
        <v>0</v>
      </c>
      <c r="AF988" s="6">
        <f>+AD988+SUM($D$18:$E$18)-SUM($AB$27:AB988)</f>
        <v>13111.772234017026</v>
      </c>
      <c r="AG988" s="10">
        <f t="shared" ref="AG988:AG1051" si="303">+AF988/AF987-1</f>
        <v>-3.1434340867575461E-3</v>
      </c>
      <c r="AH988" s="10">
        <f>+AD988/SUM(AB$27:AB988)-1</f>
        <v>0.23687903361883711</v>
      </c>
      <c r="AI988" s="6">
        <f t="shared" ref="AI988:AI1051" si="304">+C988+N988+Y988</f>
        <v>0</v>
      </c>
      <c r="AL988" s="6">
        <f t="shared" ref="AL988:AL1051" si="305">+F988+Q988+AB988</f>
        <v>0</v>
      </c>
      <c r="AM988" s="6">
        <f t="shared" ref="AM988:AM1051" si="306">+G988+R988+AC988</f>
        <v>13298.497331962069</v>
      </c>
      <c r="AN988" s="6">
        <f t="shared" ref="AN988:AN1051" si="307">+H988+S988+AD988</f>
        <v>13007.588926987866</v>
      </c>
      <c r="AO988" s="5">
        <f t="shared" ref="AO988:AO1051" si="308">+AI988*(MAX($A:$A)-$A988)</f>
        <v>0</v>
      </c>
      <c r="AP988" s="6">
        <f>+AN988+SUM($D$16:$E$18)-SUM($AL$27:AL988)</f>
        <v>27852.150558566809</v>
      </c>
      <c r="AQ988" s="10">
        <f t="shared" si="298"/>
        <v>-3.4651792758904065E-3</v>
      </c>
      <c r="AR988" s="10">
        <f>+AN988/SUM(AL$27:AL988)-1</f>
        <v>0.12566814968571638</v>
      </c>
    </row>
    <row r="989" spans="1:44" x14ac:dyDescent="0.25">
      <c r="A989" s="1">
        <v>41621</v>
      </c>
      <c r="B989">
        <v>7.4770000000000003</v>
      </c>
      <c r="G989">
        <f t="shared" ref="G989:G1052" si="309">+(B989/B988*G988)+F989</f>
        <v>3369.3942264975176</v>
      </c>
      <c r="H989">
        <f t="shared" ref="H989:H1052" si="310">+($B989/$B988*H988)+F989</f>
        <v>3315.7600220350369</v>
      </c>
      <c r="I989" s="5">
        <f t="shared" si="299"/>
        <v>0</v>
      </c>
      <c r="J989" s="6">
        <f>+H989+SUM($D$16:$E$16)-SUM($F$27:F989)</f>
        <v>7769.0898115087175</v>
      </c>
      <c r="K989" s="10">
        <f t="shared" ref="K989:K1052" si="311">+J989/J988-1</f>
        <v>3.9972118882802832E-4</v>
      </c>
      <c r="L989" s="10">
        <f>+H989/SUM(F$27:F989)-1</f>
        <v>-4.3531740640644911E-2</v>
      </c>
      <c r="M989">
        <v>6.8890000000000002</v>
      </c>
      <c r="R989">
        <f t="shared" ref="R989:R1052" si="312">+($M989/$M988*R988)+N989</f>
        <v>3385.9286179109913</v>
      </c>
      <c r="S989">
        <f t="shared" ref="S989:S1052" si="313">+($M989/$M988*S988)+Q989</f>
        <v>3259.8432162284616</v>
      </c>
      <c r="T989" s="5">
        <f t="shared" si="300"/>
        <v>0</v>
      </c>
      <c r="U989" s="6">
        <f>+S989+SUM($D$17:$E$17)-SUM($Q$27:Q989)</f>
        <v>6971.0803741231975</v>
      </c>
      <c r="V989" s="10">
        <f t="shared" si="301"/>
        <v>-4.7493280488308809E-4</v>
      </c>
      <c r="W989" s="10">
        <f>+S989/SUM(Q$27:Q989)-1</f>
        <v>0.12845650349502624</v>
      </c>
      <c r="X989">
        <v>3.8860000000000001</v>
      </c>
      <c r="AC989">
        <f t="shared" ref="AC989:AC1052" si="314">+(X989/X988*AC988)+AB989</f>
        <v>6537.8412173618963</v>
      </c>
      <c r="AD989">
        <f t="shared" ref="AD989:AD1052" si="315">+($X989/$X988*AD988)+AB989</f>
        <v>6426.8160345970882</v>
      </c>
      <c r="AE989" s="5">
        <f t="shared" si="302"/>
        <v>0</v>
      </c>
      <c r="AF989" s="6">
        <f>+AD989+SUM($D$18:$E$18)-SUM($AB$27:AB989)</f>
        <v>13106.810718807614</v>
      </c>
      <c r="AG989" s="10">
        <f t="shared" si="303"/>
        <v>-3.7840157080670789E-4</v>
      </c>
      <c r="AH989" s="10">
        <f>+AD989/SUM(AB$27:AB989)-1</f>
        <v>0.23592489705394759</v>
      </c>
      <c r="AI989" s="6">
        <f t="shared" si="304"/>
        <v>0</v>
      </c>
      <c r="AL989" s="6">
        <f t="shared" si="305"/>
        <v>0</v>
      </c>
      <c r="AM989" s="6">
        <f t="shared" si="306"/>
        <v>13293.164061770405</v>
      </c>
      <c r="AN989" s="6">
        <f t="shared" si="307"/>
        <v>13002.419272860587</v>
      </c>
      <c r="AO989" s="5">
        <f t="shared" si="308"/>
        <v>0</v>
      </c>
      <c r="AP989" s="6">
        <f>+AN989+SUM($D$16:$E$18)-SUM($AL$27:AL989)</f>
        <v>27846.980904439526</v>
      </c>
      <c r="AQ989" s="10">
        <f t="shared" ref="AQ989:AQ1052" si="316">+AP989/AP988-1</f>
        <v>-1.8561059105337563E-4</v>
      </c>
      <c r="AR989" s="10">
        <f>+AN989/SUM(AL$27:AL989)-1</f>
        <v>0.12522077123390374</v>
      </c>
    </row>
    <row r="990" spans="1:44" x14ac:dyDescent="0.25">
      <c r="A990" s="1">
        <v>41624</v>
      </c>
      <c r="B990">
        <v>7.4610000000000003</v>
      </c>
      <c r="G990">
        <f t="shared" si="309"/>
        <v>3362.1840743477305</v>
      </c>
      <c r="H990">
        <f t="shared" si="310"/>
        <v>3308.6646414876836</v>
      </c>
      <c r="I990" s="5">
        <f t="shared" si="299"/>
        <v>0</v>
      </c>
      <c r="J990" s="6">
        <f>+H990+SUM($D$16:$E$16)-SUM($F$27:F990)</f>
        <v>7761.9944309613647</v>
      </c>
      <c r="K990" s="10">
        <f t="shared" si="311"/>
        <v>-9.1328337289164896E-4</v>
      </c>
      <c r="L990" s="10">
        <f>+H990/SUM(F$27:F990)-1</f>
        <v>-4.5578482936986964E-2</v>
      </c>
      <c r="M990">
        <v>6.976</v>
      </c>
      <c r="R990">
        <f t="shared" si="312"/>
        <v>3428.6889299676404</v>
      </c>
      <c r="S990">
        <f t="shared" si="313"/>
        <v>3301.0112173624252</v>
      </c>
      <c r="T990" s="5">
        <f t="shared" si="300"/>
        <v>0</v>
      </c>
      <c r="U990" s="6">
        <f>+S990+SUM($D$17:$E$17)-SUM($Q$27:Q990)</f>
        <v>7012.2483752571607</v>
      </c>
      <c r="V990" s="10">
        <f t="shared" si="301"/>
        <v>5.9055410244270856E-3</v>
      </c>
      <c r="W990" s="10">
        <f>+S990/SUM(Q$27:Q990)-1</f>
        <v>0.14270758722329835</v>
      </c>
      <c r="X990">
        <v>3.8980000000000001</v>
      </c>
      <c r="AC990">
        <f t="shared" si="314"/>
        <v>6558.0301248781971</v>
      </c>
      <c r="AD990">
        <f t="shared" si="315"/>
        <v>6446.6620954347536</v>
      </c>
      <c r="AE990" s="5">
        <f t="shared" si="302"/>
        <v>0</v>
      </c>
      <c r="AF990" s="6">
        <f>+AD990+SUM($D$18:$E$18)-SUM($AB$27:AB990)</f>
        <v>13126.656779645276</v>
      </c>
      <c r="AG990" s="10">
        <f t="shared" si="303"/>
        <v>1.5141792510351415E-3</v>
      </c>
      <c r="AH990" s="10">
        <f>+AD990/SUM(AB$27:AB990)-1</f>
        <v>0.239741443313507</v>
      </c>
      <c r="AI990" s="6">
        <f t="shared" si="304"/>
        <v>0</v>
      </c>
      <c r="AL990" s="6">
        <f t="shared" si="305"/>
        <v>0</v>
      </c>
      <c r="AM990" s="6">
        <f t="shared" si="306"/>
        <v>13348.903129193568</v>
      </c>
      <c r="AN990" s="6">
        <f t="shared" si="307"/>
        <v>13056.337954284863</v>
      </c>
      <c r="AO990" s="5">
        <f t="shared" si="308"/>
        <v>0</v>
      </c>
      <c r="AP990" s="6">
        <f>+AN990+SUM($D$16:$E$18)-SUM($AL$27:AL990)</f>
        <v>27900.899585863805</v>
      </c>
      <c r="AQ990" s="10">
        <f t="shared" si="316"/>
        <v>1.9362487304928067E-3</v>
      </c>
      <c r="AR990" s="10">
        <f>+AN990/SUM(AL$27:AL990)-1</f>
        <v>0.12988685829223878</v>
      </c>
    </row>
    <row r="991" spans="1:44" x14ac:dyDescent="0.25">
      <c r="A991" s="1">
        <v>41625</v>
      </c>
      <c r="B991">
        <v>7.4729999999999999</v>
      </c>
      <c r="G991">
        <f t="shared" si="309"/>
        <v>3367.5916884600706</v>
      </c>
      <c r="H991">
        <f t="shared" si="310"/>
        <v>3313.9861768981982</v>
      </c>
      <c r="I991" s="5">
        <f t="shared" si="299"/>
        <v>0</v>
      </c>
      <c r="J991" s="6">
        <f>+H991+SUM($D$16:$E$16)-SUM($F$27:F991)</f>
        <v>7767.3159663718789</v>
      </c>
      <c r="K991" s="10">
        <f t="shared" si="311"/>
        <v>6.8558866639834015E-4</v>
      </c>
      <c r="L991" s="10">
        <f>+H991/SUM(F$27:F991)-1</f>
        <v>-4.4043426214730563E-2</v>
      </c>
      <c r="M991">
        <v>6.9260000000000002</v>
      </c>
      <c r="R991">
        <f t="shared" si="312"/>
        <v>3404.1140379810604</v>
      </c>
      <c r="S991">
        <f t="shared" si="313"/>
        <v>3277.3514465957796</v>
      </c>
      <c r="T991" s="5">
        <f t="shared" si="300"/>
        <v>0</v>
      </c>
      <c r="U991" s="6">
        <f>+S991+SUM($D$17:$E$17)-SUM($Q$27:Q991)</f>
        <v>6988.5886044905146</v>
      </c>
      <c r="V991" s="10">
        <f t="shared" si="301"/>
        <v>-3.3740634245258416E-3</v>
      </c>
      <c r="W991" s="10">
        <f>+S991/SUM(Q$27:Q991)-1</f>
        <v>0.13451730921854432</v>
      </c>
      <c r="X991">
        <v>3.8860000000000001</v>
      </c>
      <c r="AC991">
        <f t="shared" si="314"/>
        <v>6537.8412173618972</v>
      </c>
      <c r="AD991">
        <f t="shared" si="315"/>
        <v>6426.8160345970891</v>
      </c>
      <c r="AE991" s="5">
        <f t="shared" si="302"/>
        <v>0</v>
      </c>
      <c r="AF991" s="6">
        <f>+AD991+SUM($D$18:$E$18)-SUM($AB$27:AB991)</f>
        <v>13106.810718807614</v>
      </c>
      <c r="AG991" s="10">
        <f t="shared" si="303"/>
        <v>-1.5118899785996343E-3</v>
      </c>
      <c r="AH991" s="10">
        <f>+AD991/SUM(AB$27:AB991)-1</f>
        <v>0.23592489705394759</v>
      </c>
      <c r="AI991" s="6">
        <f t="shared" si="304"/>
        <v>0</v>
      </c>
      <c r="AL991" s="6">
        <f t="shared" si="305"/>
        <v>0</v>
      </c>
      <c r="AM991" s="6">
        <f t="shared" si="306"/>
        <v>13309.546943803027</v>
      </c>
      <c r="AN991" s="6">
        <f t="shared" si="307"/>
        <v>13018.153658091067</v>
      </c>
      <c r="AO991" s="5">
        <f t="shared" si="308"/>
        <v>0</v>
      </c>
      <c r="AP991" s="6">
        <f>+AN991+SUM($D$16:$E$18)-SUM($AL$27:AL991)</f>
        <v>27862.71528967001</v>
      </c>
      <c r="AQ991" s="10">
        <f t="shared" si="316"/>
        <v>-1.368568639741663E-3</v>
      </c>
      <c r="AR991" s="10">
        <f>+AN991/SUM(AL$27:AL991)-1</f>
        <v>0.12658241453369246</v>
      </c>
    </row>
    <row r="992" spans="1:44" x14ac:dyDescent="0.25">
      <c r="A992" s="1">
        <v>41626</v>
      </c>
      <c r="B992">
        <v>7.4729999999999999</v>
      </c>
      <c r="G992">
        <f t="shared" si="309"/>
        <v>3367.5916884600706</v>
      </c>
      <c r="H992">
        <f t="shared" si="310"/>
        <v>3313.9861768981982</v>
      </c>
      <c r="I992" s="5">
        <f t="shared" si="299"/>
        <v>0</v>
      </c>
      <c r="J992" s="6">
        <f>+H992+SUM($D$16:$E$16)-SUM($F$27:F992)</f>
        <v>7767.3159663718789</v>
      </c>
      <c r="K992" s="10">
        <f t="shared" si="311"/>
        <v>0</v>
      </c>
      <c r="L992" s="10">
        <f>+H992/SUM(F$27:F992)-1</f>
        <v>-4.4043426214730563E-2</v>
      </c>
      <c r="M992">
        <v>6.9710000000000001</v>
      </c>
      <c r="R992">
        <f t="shared" si="312"/>
        <v>3426.2314407689823</v>
      </c>
      <c r="S992">
        <f t="shared" si="313"/>
        <v>3298.6452402857608</v>
      </c>
      <c r="T992" s="5">
        <f t="shared" si="300"/>
        <v>0</v>
      </c>
      <c r="U992" s="6">
        <f>+S992+SUM($D$17:$E$17)-SUM($Q$27:Q992)</f>
        <v>7009.8823981804962</v>
      </c>
      <c r="V992" s="10">
        <f t="shared" si="301"/>
        <v>3.0469376429311801E-3</v>
      </c>
      <c r="W992" s="10">
        <f>+S992/SUM(Q$27:Q992)-1</f>
        <v>0.14188855942282297</v>
      </c>
      <c r="X992">
        <v>3.931</v>
      </c>
      <c r="AC992">
        <f t="shared" si="314"/>
        <v>6613.549620548024</v>
      </c>
      <c r="AD992">
        <f t="shared" si="315"/>
        <v>6501.2387627383323</v>
      </c>
      <c r="AE992" s="5">
        <f t="shared" si="302"/>
        <v>0</v>
      </c>
      <c r="AF992" s="6">
        <f>+AD992+SUM($D$18:$E$18)-SUM($AB$27:AB992)</f>
        <v>13181.233446948856</v>
      </c>
      <c r="AG992" s="10">
        <f t="shared" si="303"/>
        <v>5.6781721913821137E-3</v>
      </c>
      <c r="AH992" s="10">
        <f>+AD992/SUM(AB$27:AB992)-1</f>
        <v>0.25023694552729503</v>
      </c>
      <c r="AI992" s="6">
        <f t="shared" si="304"/>
        <v>0</v>
      </c>
      <c r="AL992" s="6">
        <f t="shared" si="305"/>
        <v>0</v>
      </c>
      <c r="AM992" s="6">
        <f t="shared" si="306"/>
        <v>13407.372749777078</v>
      </c>
      <c r="AN992" s="6">
        <f t="shared" si="307"/>
        <v>13113.870179922291</v>
      </c>
      <c r="AO992" s="5">
        <f t="shared" si="308"/>
        <v>0</v>
      </c>
      <c r="AP992" s="6">
        <f>+AN992+SUM($D$16:$E$18)-SUM($AL$27:AL992)</f>
        <v>27958.431811501232</v>
      </c>
      <c r="AQ992" s="10">
        <f t="shared" si="316"/>
        <v>3.4352905248509202E-3</v>
      </c>
      <c r="AR992" s="10">
        <f>+AN992/SUM(AL$27:AL992)-1</f>
        <v>0.13486565907877157</v>
      </c>
    </row>
    <row r="993" spans="1:44" x14ac:dyDescent="0.25">
      <c r="A993" s="1">
        <v>41627</v>
      </c>
      <c r="B993">
        <v>7.5039999999999996</v>
      </c>
      <c r="G993">
        <f t="shared" si="309"/>
        <v>3381.5613582502838</v>
      </c>
      <c r="H993">
        <f t="shared" si="310"/>
        <v>3327.7334767086954</v>
      </c>
      <c r="I993" s="5">
        <f t="shared" si="299"/>
        <v>0</v>
      </c>
      <c r="J993" s="6">
        <f>+H993+SUM($D$16:$E$16)-SUM($F$27:F993)</f>
        <v>7781.0632661823774</v>
      </c>
      <c r="K993" s="10">
        <f t="shared" si="311"/>
        <v>1.7698906379006729E-3</v>
      </c>
      <c r="L993" s="10">
        <f>+H993/SUM(F$27:F993)-1</f>
        <v>-4.0077863015567705E-2</v>
      </c>
      <c r="M993">
        <v>7.0730000000000004</v>
      </c>
      <c r="R993">
        <f t="shared" si="312"/>
        <v>3476.3642204216058</v>
      </c>
      <c r="S993">
        <f t="shared" si="313"/>
        <v>3346.9111726497181</v>
      </c>
      <c r="T993" s="5">
        <f t="shared" si="300"/>
        <v>0</v>
      </c>
      <c r="U993" s="6">
        <f>+S993+SUM($D$17:$E$17)-SUM($Q$27:Q993)</f>
        <v>7058.1483305444526</v>
      </c>
      <c r="V993" s="10">
        <f t="shared" si="301"/>
        <v>6.8854125679034262E-3</v>
      </c>
      <c r="W993" s="10">
        <f>+S993/SUM(Q$27:Q993)-1</f>
        <v>0.15859672655252144</v>
      </c>
      <c r="X993">
        <v>3.9660000000000002</v>
      </c>
      <c r="AC993">
        <f t="shared" si="314"/>
        <v>6672.4339341372342</v>
      </c>
      <c r="AD993">
        <f t="shared" si="315"/>
        <v>6559.1231068481884</v>
      </c>
      <c r="AE993" s="5">
        <f t="shared" si="302"/>
        <v>0</v>
      </c>
      <c r="AF993" s="6">
        <f>+AD993+SUM($D$18:$E$18)-SUM($AB$27:AB993)</f>
        <v>13239.11779105871</v>
      </c>
      <c r="AG993" s="10">
        <f t="shared" si="303"/>
        <v>4.3914209047903885E-3</v>
      </c>
      <c r="AH993" s="10">
        <f>+AD993/SUM(AB$27:AB993)-1</f>
        <v>0.26136853878434319</v>
      </c>
      <c r="AI993" s="6">
        <f t="shared" si="304"/>
        <v>0</v>
      </c>
      <c r="AL993" s="6">
        <f t="shared" si="305"/>
        <v>0</v>
      </c>
      <c r="AM993" s="6">
        <f t="shared" si="306"/>
        <v>13530.359512809124</v>
      </c>
      <c r="AN993" s="6">
        <f t="shared" si="307"/>
        <v>13233.767756206602</v>
      </c>
      <c r="AO993" s="5">
        <f t="shared" si="308"/>
        <v>0</v>
      </c>
      <c r="AP993" s="6">
        <f>+AN993+SUM($D$16:$E$18)-SUM($AL$27:AL993)</f>
        <v>28078.329387785543</v>
      </c>
      <c r="AQ993" s="10">
        <f t="shared" si="316"/>
        <v>4.288422794692881E-3</v>
      </c>
      <c r="AR993" s="10">
        <f>+AN993/SUM(AL$27:AL993)-1</f>
        <v>0.14524151609618863</v>
      </c>
    </row>
    <row r="994" spans="1:44" x14ac:dyDescent="0.25">
      <c r="A994" s="1">
        <v>41628</v>
      </c>
      <c r="B994">
        <v>7.4829999999999997</v>
      </c>
      <c r="G994">
        <f t="shared" si="309"/>
        <v>3372.0980335536879</v>
      </c>
      <c r="H994">
        <f t="shared" si="310"/>
        <v>3318.4207897402944</v>
      </c>
      <c r="I994" s="5">
        <f t="shared" si="299"/>
        <v>0</v>
      </c>
      <c r="J994" s="6">
        <f>+H994+SUM($D$16:$E$16)-SUM($F$27:F994)</f>
        <v>7771.7505792139755</v>
      </c>
      <c r="K994" s="10">
        <f t="shared" si="311"/>
        <v>-1.1968398983306372E-3</v>
      </c>
      <c r="L994" s="10">
        <f>+H994/SUM(F$27:F994)-1</f>
        <v>-4.2764212279516656E-2</v>
      </c>
      <c r="M994">
        <v>7.1070000000000002</v>
      </c>
      <c r="R994">
        <f t="shared" si="312"/>
        <v>3493.0751469724801</v>
      </c>
      <c r="S994">
        <f t="shared" si="313"/>
        <v>3362.9998167710373</v>
      </c>
      <c r="T994" s="5">
        <f t="shared" si="300"/>
        <v>0</v>
      </c>
      <c r="U994" s="6">
        <f>+S994+SUM($D$17:$E$17)-SUM($Q$27:Q994)</f>
        <v>7074.2369746657714</v>
      </c>
      <c r="V994" s="10">
        <f t="shared" si="301"/>
        <v>2.2794426197725315E-3</v>
      </c>
      <c r="W994" s="10">
        <f>+S994/SUM(Q$27:Q994)-1</f>
        <v>0.16416611559575411</v>
      </c>
      <c r="X994">
        <v>3.9780000000000002</v>
      </c>
      <c r="AC994">
        <f t="shared" si="314"/>
        <v>6692.622841653535</v>
      </c>
      <c r="AD994">
        <f t="shared" si="315"/>
        <v>6578.9691676858529</v>
      </c>
      <c r="AE994" s="5">
        <f t="shared" si="302"/>
        <v>0</v>
      </c>
      <c r="AF994" s="6">
        <f>+AD994+SUM($D$18:$E$18)-SUM($AB$27:AB994)</f>
        <v>13258.963851896377</v>
      </c>
      <c r="AG994" s="10">
        <f t="shared" si="303"/>
        <v>1.4990470778248888E-3</v>
      </c>
      <c r="AH994" s="10">
        <f>+AD994/SUM(AB$27:AB994)-1</f>
        <v>0.26518508504390237</v>
      </c>
      <c r="AI994" s="6">
        <f t="shared" si="304"/>
        <v>0</v>
      </c>
      <c r="AL994" s="6">
        <f t="shared" si="305"/>
        <v>0</v>
      </c>
      <c r="AM994" s="6">
        <f t="shared" si="306"/>
        <v>13557.796022179704</v>
      </c>
      <c r="AN994" s="6">
        <f t="shared" si="307"/>
        <v>13260.389774197185</v>
      </c>
      <c r="AO994" s="5">
        <f t="shared" si="308"/>
        <v>0</v>
      </c>
      <c r="AP994" s="6">
        <f>+AN994+SUM($D$16:$E$18)-SUM($AL$27:AL994)</f>
        <v>28104.95140577613</v>
      </c>
      <c r="AQ994" s="10">
        <f t="shared" si="316"/>
        <v>9.4813397274862155E-4</v>
      </c>
      <c r="AR994" s="10">
        <f>+AN994/SUM(AL$27:AL994)-1</f>
        <v>0.14754536793995232</v>
      </c>
    </row>
    <row r="995" spans="1:44" x14ac:dyDescent="0.25">
      <c r="A995" s="1">
        <v>41631</v>
      </c>
      <c r="B995">
        <v>7.5</v>
      </c>
      <c r="G995">
        <f t="shared" si="309"/>
        <v>3379.7588202128372</v>
      </c>
      <c r="H995">
        <f t="shared" si="310"/>
        <v>3325.9596315718577</v>
      </c>
      <c r="I995" s="5">
        <f t="shared" si="299"/>
        <v>0</v>
      </c>
      <c r="J995" s="6">
        <f>+H995+SUM($D$16:$E$16)-SUM($F$27:F995)</f>
        <v>7779.2894210455388</v>
      </c>
      <c r="K995" s="10">
        <f t="shared" si="311"/>
        <v>9.7003136612827667E-4</v>
      </c>
      <c r="L995" s="10">
        <f>+H995/SUM(F$27:F995)-1</f>
        <v>-4.0589548589653024E-2</v>
      </c>
      <c r="M995">
        <v>7.16</v>
      </c>
      <c r="R995">
        <f t="shared" si="312"/>
        <v>3519.1245324782549</v>
      </c>
      <c r="S995">
        <f t="shared" si="313"/>
        <v>3388.0791737836821</v>
      </c>
      <c r="T995" s="5">
        <f t="shared" si="300"/>
        <v>0</v>
      </c>
      <c r="U995" s="6">
        <f>+S995+SUM($D$17:$E$17)-SUM($Q$27:Q995)</f>
        <v>7099.3163316784176</v>
      </c>
      <c r="V995" s="10">
        <f t="shared" si="301"/>
        <v>3.5451677831064288E-3</v>
      </c>
      <c r="W995" s="10">
        <f>+S995/SUM(Q$27:Q995)-1</f>
        <v>0.17284781028079355</v>
      </c>
      <c r="X995">
        <v>3.984</v>
      </c>
      <c r="AC995">
        <f t="shared" si="314"/>
        <v>6702.717295411685</v>
      </c>
      <c r="AD995">
        <f t="shared" si="315"/>
        <v>6588.8921981046851</v>
      </c>
      <c r="AE995" s="5">
        <f t="shared" si="302"/>
        <v>0</v>
      </c>
      <c r="AF995" s="6">
        <f>+AD995+SUM($D$18:$E$18)-SUM($AB$27:AB995)</f>
        <v>13268.886882315208</v>
      </c>
      <c r="AG995" s="10">
        <f t="shared" si="303"/>
        <v>7.4840164960643385E-4</v>
      </c>
      <c r="AH995" s="10">
        <f>+AD995/SUM(AB$27:AB995)-1</f>
        <v>0.26709335817368207</v>
      </c>
      <c r="AI995" s="6">
        <f t="shared" si="304"/>
        <v>0</v>
      </c>
      <c r="AL995" s="6">
        <f t="shared" si="305"/>
        <v>0</v>
      </c>
      <c r="AM995" s="6">
        <f t="shared" si="306"/>
        <v>13601.600648102776</v>
      </c>
      <c r="AN995" s="6">
        <f t="shared" si="307"/>
        <v>13302.931003460224</v>
      </c>
      <c r="AO995" s="5">
        <f t="shared" si="308"/>
        <v>0</v>
      </c>
      <c r="AP995" s="6">
        <f>+AN995+SUM($D$16:$E$18)-SUM($AL$27:AL995)</f>
        <v>28147.492635039165</v>
      </c>
      <c r="AQ995" s="10">
        <f t="shared" si="316"/>
        <v>1.5136560333739446E-3</v>
      </c>
      <c r="AR995" s="10">
        <f>+AN995/SUM(AL$27:AL995)-1</f>
        <v>0.15122685780703482</v>
      </c>
    </row>
    <row r="996" spans="1:44" x14ac:dyDescent="0.25">
      <c r="A996" s="1">
        <v>41632</v>
      </c>
      <c r="B996">
        <v>7.5389999999999997</v>
      </c>
      <c r="G996">
        <f t="shared" si="309"/>
        <v>3397.3335660779435</v>
      </c>
      <c r="H996">
        <f t="shared" si="310"/>
        <v>3343.2546216560308</v>
      </c>
      <c r="I996" s="5">
        <f t="shared" si="299"/>
        <v>0</v>
      </c>
      <c r="J996" s="6">
        <f>+H996+SUM($D$16:$E$16)-SUM($F$27:F996)</f>
        <v>7796.5844111297129</v>
      </c>
      <c r="K996" s="10">
        <f t="shared" si="311"/>
        <v>2.2232094922944867E-3</v>
      </c>
      <c r="L996" s="10">
        <f>+H996/SUM(F$27:F996)-1</f>
        <v>-3.5600614242319417E-2</v>
      </c>
      <c r="M996">
        <v>7.1680000000000001</v>
      </c>
      <c r="R996">
        <f t="shared" si="312"/>
        <v>3523.0565151961077</v>
      </c>
      <c r="S996">
        <f t="shared" si="313"/>
        <v>3391.8647371063457</v>
      </c>
      <c r="T996" s="5">
        <f t="shared" si="300"/>
        <v>0</v>
      </c>
      <c r="U996" s="6">
        <f>+S996+SUM($D$17:$E$17)-SUM($Q$27:Q996)</f>
        <v>7103.1018950010803</v>
      </c>
      <c r="V996" s="10">
        <f t="shared" si="301"/>
        <v>5.3322927811660925E-4</v>
      </c>
      <c r="W996" s="10">
        <f>+S996/SUM(Q$27:Q996)-1</f>
        <v>0.17415825476155433</v>
      </c>
      <c r="X996">
        <v>3.9929999999999999</v>
      </c>
      <c r="AC996">
        <f t="shared" si="314"/>
        <v>6717.8589760489094</v>
      </c>
      <c r="AD996">
        <f t="shared" si="315"/>
        <v>6603.776743732933</v>
      </c>
      <c r="AE996" s="5">
        <f t="shared" si="302"/>
        <v>0</v>
      </c>
      <c r="AF996" s="6">
        <f>+AD996+SUM($D$18:$E$18)-SUM($AB$27:AB996)</f>
        <v>13283.771427943455</v>
      </c>
      <c r="AG996" s="10">
        <f t="shared" si="303"/>
        <v>1.1217629451709676E-3</v>
      </c>
      <c r="AH996" s="10">
        <f>+AD996/SUM(AB$27:AB996)-1</f>
        <v>0.26995576786835129</v>
      </c>
      <c r="AI996" s="6">
        <f t="shared" si="304"/>
        <v>0</v>
      </c>
      <c r="AL996" s="6">
        <f t="shared" si="305"/>
        <v>0</v>
      </c>
      <c r="AM996" s="6">
        <f t="shared" si="306"/>
        <v>13638.249057322961</v>
      </c>
      <c r="AN996" s="6">
        <f t="shared" si="307"/>
        <v>13338.89610249531</v>
      </c>
      <c r="AO996" s="5">
        <f t="shared" si="308"/>
        <v>0</v>
      </c>
      <c r="AP996" s="6">
        <f>+AN996+SUM($D$16:$E$18)-SUM($AL$27:AL996)</f>
        <v>28183.457734074251</v>
      </c>
      <c r="AQ996" s="10">
        <f t="shared" si="316"/>
        <v>1.2777372216208338E-3</v>
      </c>
      <c r="AR996" s="10">
        <f>+AN996/SUM(AL$27:AL996)-1</f>
        <v>0.15433925371002122</v>
      </c>
    </row>
    <row r="997" spans="1:44" x14ac:dyDescent="0.25">
      <c r="A997" s="1">
        <v>41638</v>
      </c>
      <c r="B997">
        <v>7.5110000000000001</v>
      </c>
      <c r="G997">
        <f t="shared" si="309"/>
        <v>3384.7157998158154</v>
      </c>
      <c r="H997">
        <f t="shared" si="310"/>
        <v>3330.8377056981626</v>
      </c>
      <c r="I997" s="5">
        <f t="shared" si="299"/>
        <v>0</v>
      </c>
      <c r="J997" s="6">
        <f>+H997+SUM($D$16:$E$16)-SUM($F$27:F997)</f>
        <v>7784.1674951718442</v>
      </c>
      <c r="K997" s="10">
        <f t="shared" si="311"/>
        <v>-1.5926096997223027E-3</v>
      </c>
      <c r="L997" s="10">
        <f>+H997/SUM(F$27:F997)-1</f>
        <v>-3.9182413260917981E-2</v>
      </c>
      <c r="M997">
        <v>7.2329999999999997</v>
      </c>
      <c r="R997">
        <f t="shared" si="312"/>
        <v>3555.0038747786616</v>
      </c>
      <c r="S997">
        <f t="shared" si="313"/>
        <v>3422.622439102985</v>
      </c>
      <c r="T997" s="5">
        <f t="shared" si="300"/>
        <v>0</v>
      </c>
      <c r="U997" s="6">
        <f>+S997+SUM($D$17:$E$17)-SUM($Q$27:Q997)</f>
        <v>7133.8595969977196</v>
      </c>
      <c r="V997" s="10">
        <f t="shared" si="301"/>
        <v>4.3301789065262053E-3</v>
      </c>
      <c r="W997" s="10">
        <f>+S997/SUM(Q$27:Q997)-1</f>
        <v>0.18480561616773472</v>
      </c>
      <c r="X997">
        <v>4.0030000000000001</v>
      </c>
      <c r="AC997">
        <f t="shared" si="314"/>
        <v>6734.6830656458269</v>
      </c>
      <c r="AD997">
        <f t="shared" si="315"/>
        <v>6620.315127764321</v>
      </c>
      <c r="AE997" s="5">
        <f t="shared" si="302"/>
        <v>0</v>
      </c>
      <c r="AF997" s="6">
        <f>+AD997+SUM($D$18:$E$18)-SUM($AB$27:AB997)</f>
        <v>13300.309811974843</v>
      </c>
      <c r="AG997" s="10">
        <f t="shared" si="303"/>
        <v>1.2450066700635531E-3</v>
      </c>
      <c r="AH997" s="10">
        <f>+AD997/SUM(AB$27:AB997)-1</f>
        <v>0.2731362230846508</v>
      </c>
      <c r="AI997" s="6">
        <f t="shared" si="304"/>
        <v>0</v>
      </c>
      <c r="AL997" s="6">
        <f t="shared" si="305"/>
        <v>0</v>
      </c>
      <c r="AM997" s="6">
        <f t="shared" si="306"/>
        <v>13674.402740240304</v>
      </c>
      <c r="AN997" s="6">
        <f t="shared" si="307"/>
        <v>13373.775272565468</v>
      </c>
      <c r="AO997" s="5">
        <f t="shared" si="308"/>
        <v>0</v>
      </c>
      <c r="AP997" s="6">
        <f>+AN997+SUM($D$16:$E$18)-SUM($AL$27:AL997)</f>
        <v>28218.336904144413</v>
      </c>
      <c r="AQ997" s="10">
        <f t="shared" si="316"/>
        <v>1.2375759709566392E-3</v>
      </c>
      <c r="AR997" s="10">
        <f>+AN997/SUM(AL$27:AL997)-1</f>
        <v>0.15735767403801826</v>
      </c>
    </row>
    <row r="998" spans="1:44" x14ac:dyDescent="0.25">
      <c r="A998" s="1">
        <v>41639</v>
      </c>
      <c r="B998">
        <v>7.5350000000000001</v>
      </c>
      <c r="G998">
        <f t="shared" si="309"/>
        <v>3395.531028040496</v>
      </c>
      <c r="H998">
        <f t="shared" si="310"/>
        <v>3341.4807765191922</v>
      </c>
      <c r="I998" s="5">
        <f t="shared" si="299"/>
        <v>0</v>
      </c>
      <c r="J998" s="6">
        <f>+H998+SUM($D$16:$E$16)-SUM($F$27:F998)</f>
        <v>7794.8105659928742</v>
      </c>
      <c r="K998" s="10">
        <f t="shared" si="311"/>
        <v>1.3672715582793149E-3</v>
      </c>
      <c r="L998" s="10">
        <f>+H998/SUM(F$27:F998)-1</f>
        <v>-3.6112299816404958E-2</v>
      </c>
      <c r="M998">
        <v>7.2450000000000001</v>
      </c>
      <c r="R998">
        <f t="shared" si="312"/>
        <v>3560.9018488554407</v>
      </c>
      <c r="S998">
        <f t="shared" si="313"/>
        <v>3428.30078408698</v>
      </c>
      <c r="T998" s="5">
        <f t="shared" si="300"/>
        <v>0</v>
      </c>
      <c r="U998" s="6">
        <f>+S998+SUM($D$17:$E$17)-SUM($Q$27:Q998)</f>
        <v>7139.5379419817145</v>
      </c>
      <c r="V998" s="10">
        <f t="shared" si="301"/>
        <v>7.9597094767391852E-4</v>
      </c>
      <c r="W998" s="10">
        <f>+S998/SUM(Q$27:Q998)-1</f>
        <v>0.18677128288887568</v>
      </c>
      <c r="X998">
        <v>4.0119999999999996</v>
      </c>
      <c r="AC998">
        <f t="shared" si="314"/>
        <v>6749.8247462830504</v>
      </c>
      <c r="AD998">
        <f t="shared" si="315"/>
        <v>6635.199673392568</v>
      </c>
      <c r="AE998" s="5">
        <f t="shared" si="302"/>
        <v>0</v>
      </c>
      <c r="AF998" s="6">
        <f>+AD998+SUM($D$18:$E$18)-SUM($AB$27:AB998)</f>
        <v>13315.194357603094</v>
      </c>
      <c r="AG998" s="10">
        <f t="shared" si="303"/>
        <v>1.1191127002807555E-3</v>
      </c>
      <c r="AH998" s="10">
        <f>+AD998/SUM(AB$27:AB998)-1</f>
        <v>0.27599863277932002</v>
      </c>
      <c r="AI998" s="6">
        <f t="shared" si="304"/>
        <v>0</v>
      </c>
      <c r="AL998" s="6">
        <f t="shared" si="305"/>
        <v>0</v>
      </c>
      <c r="AM998" s="6">
        <f t="shared" si="306"/>
        <v>13706.257623178986</v>
      </c>
      <c r="AN998" s="6">
        <f t="shared" si="307"/>
        <v>13404.98123399874</v>
      </c>
      <c r="AO998" s="5">
        <f t="shared" si="308"/>
        <v>0</v>
      </c>
      <c r="AP998" s="6">
        <f>+AN998+SUM($D$16:$E$18)-SUM($AL$27:AL998)</f>
        <v>28249.542865577681</v>
      </c>
      <c r="AQ998" s="10">
        <f t="shared" si="316"/>
        <v>1.1058752873804867E-3</v>
      </c>
      <c r="AR998" s="10">
        <f>+AN998/SUM(AL$27:AL998)-1</f>
        <v>0.16005821731801628</v>
      </c>
    </row>
    <row r="999" spans="1:44" x14ac:dyDescent="0.25">
      <c r="A999" s="1">
        <v>41641</v>
      </c>
      <c r="B999">
        <v>7.5119999999999996</v>
      </c>
      <c r="G999">
        <f t="shared" si="309"/>
        <v>3385.1664343251764</v>
      </c>
      <c r="H999">
        <f t="shared" si="310"/>
        <v>3331.2811669823718</v>
      </c>
      <c r="I999" s="5">
        <f t="shared" si="299"/>
        <v>0</v>
      </c>
      <c r="J999" s="6">
        <f>+H999+SUM($D$16:$E$16)-SUM($F$27:F999)</f>
        <v>7784.6109564560529</v>
      </c>
      <c r="K999" s="10">
        <f t="shared" si="311"/>
        <v>-1.3085128176584249E-3</v>
      </c>
      <c r="L999" s="10">
        <f>+H999/SUM(F$27:F999)-1</f>
        <v>-3.9054491867396735E-2</v>
      </c>
      <c r="M999">
        <v>7.1909999999999998</v>
      </c>
      <c r="R999">
        <f t="shared" si="312"/>
        <v>3534.360965509934</v>
      </c>
      <c r="S999">
        <f t="shared" si="313"/>
        <v>3402.7482316590026</v>
      </c>
      <c r="T999" s="5">
        <f t="shared" si="300"/>
        <v>0</v>
      </c>
      <c r="U999" s="6">
        <f>+S999+SUM($D$17:$E$17)-SUM($Q$27:Q999)</f>
        <v>7113.9853895537381</v>
      </c>
      <c r="V999" s="10">
        <f t="shared" si="301"/>
        <v>-3.5790204682186744E-3</v>
      </c>
      <c r="W999" s="10">
        <f>+S999/SUM(Q$27:Q999)-1</f>
        <v>0.17792578264374126</v>
      </c>
      <c r="X999">
        <v>4.0030000000000001</v>
      </c>
      <c r="AC999">
        <f t="shared" si="314"/>
        <v>6734.683065645826</v>
      </c>
      <c r="AD999">
        <f t="shared" si="315"/>
        <v>6620.3151277643201</v>
      </c>
      <c r="AE999" s="5">
        <f t="shared" si="302"/>
        <v>0</v>
      </c>
      <c r="AF999" s="6">
        <f>+AD999+SUM($D$18:$E$18)-SUM($AB$27:AB999)</f>
        <v>13300.309811974843</v>
      </c>
      <c r="AG999" s="10">
        <f t="shared" si="303"/>
        <v>-1.1178616870696212E-3</v>
      </c>
      <c r="AH999" s="10">
        <f>+AD999/SUM(AB$27:AB999)-1</f>
        <v>0.27313622308465058</v>
      </c>
      <c r="AI999" s="6">
        <f t="shared" si="304"/>
        <v>0</v>
      </c>
      <c r="AL999" s="6">
        <f t="shared" si="305"/>
        <v>0</v>
      </c>
      <c r="AM999" s="6">
        <f t="shared" si="306"/>
        <v>13654.210465480937</v>
      </c>
      <c r="AN999" s="6">
        <f t="shared" si="307"/>
        <v>13354.344526405694</v>
      </c>
      <c r="AO999" s="5">
        <f t="shared" si="308"/>
        <v>0</v>
      </c>
      <c r="AP999" s="6">
        <f>+AN999+SUM($D$16:$E$18)-SUM($AL$27:AL999)</f>
        <v>28198.906157984635</v>
      </c>
      <c r="AQ999" s="10">
        <f t="shared" si="316"/>
        <v>-1.7924788317459361E-3</v>
      </c>
      <c r="AR999" s="10">
        <f>+AN999/SUM(AL$27:AL999)-1</f>
        <v>0.15567615010614588</v>
      </c>
    </row>
    <row r="1000" spans="1:44" x14ac:dyDescent="0.25">
      <c r="A1000" s="1">
        <v>41642</v>
      </c>
      <c r="B1000">
        <v>7.452</v>
      </c>
      <c r="G1000">
        <f t="shared" si="309"/>
        <v>3358.1283637634738</v>
      </c>
      <c r="H1000">
        <f t="shared" si="310"/>
        <v>3304.6734899297971</v>
      </c>
      <c r="I1000" s="5">
        <f t="shared" si="299"/>
        <v>0</v>
      </c>
      <c r="J1000" s="6">
        <f>+H1000+SUM($D$16:$E$16)-SUM($F$27:F1000)</f>
        <v>7758.0032794034787</v>
      </c>
      <c r="K1000" s="10">
        <f t="shared" si="311"/>
        <v>-3.4179841743418038E-3</v>
      </c>
      <c r="L1000" s="10">
        <f>+H1000/SUM(F$27:F1000)-1</f>
        <v>-4.6729775478679403E-2</v>
      </c>
      <c r="M1000">
        <v>7.22</v>
      </c>
      <c r="R1000">
        <f t="shared" si="312"/>
        <v>3548.6144028621497</v>
      </c>
      <c r="S1000">
        <f t="shared" si="313"/>
        <v>3416.470898703657</v>
      </c>
      <c r="T1000" s="5">
        <f t="shared" si="300"/>
        <v>0</v>
      </c>
      <c r="U1000" s="6">
        <f>+S1000+SUM($D$17:$E$17)-SUM($Q$27:Q1000)</f>
        <v>7127.7080565983924</v>
      </c>
      <c r="V1000" s="10">
        <f t="shared" si="301"/>
        <v>1.9289703721918627E-3</v>
      </c>
      <c r="W1000" s="10">
        <f>+S1000/SUM(Q$27:Q1000)-1</f>
        <v>0.18267614388649855</v>
      </c>
      <c r="X1000">
        <v>4.0179999999999998</v>
      </c>
      <c r="AC1000">
        <f t="shared" si="314"/>
        <v>6759.9192000412004</v>
      </c>
      <c r="AD1000">
        <f t="shared" si="315"/>
        <v>6645.1227038114002</v>
      </c>
      <c r="AE1000" s="5">
        <f t="shared" si="302"/>
        <v>0</v>
      </c>
      <c r="AF1000" s="6">
        <f>+AD1000+SUM($D$18:$E$18)-SUM($AB$27:AB1000)</f>
        <v>13325.117388021925</v>
      </c>
      <c r="AG1000" s="10">
        <f t="shared" si="303"/>
        <v>1.8651878338011851E-3</v>
      </c>
      <c r="AH1000" s="10">
        <f>+AD1000/SUM(AB$27:AB1000)-1</f>
        <v>0.27790690590909972</v>
      </c>
      <c r="AI1000" s="6">
        <f t="shared" si="304"/>
        <v>0</v>
      </c>
      <c r="AL1000" s="6">
        <f t="shared" si="305"/>
        <v>0</v>
      </c>
      <c r="AM1000" s="6">
        <f t="shared" si="306"/>
        <v>13666.661966666823</v>
      </c>
      <c r="AN1000" s="6">
        <f t="shared" si="307"/>
        <v>13366.267092444854</v>
      </c>
      <c r="AO1000" s="5">
        <f t="shared" si="308"/>
        <v>0</v>
      </c>
      <c r="AP1000" s="6">
        <f>+AN1000+SUM($D$16:$E$18)-SUM($AL$27:AL1000)</f>
        <v>28210.828724023795</v>
      </c>
      <c r="AQ1000" s="10">
        <f t="shared" si="316"/>
        <v>4.2280242972414506E-4</v>
      </c>
      <c r="AR1000" s="10">
        <f>+AN1000/SUM(AL$27:AL1000)-1</f>
        <v>0.15670792109215559</v>
      </c>
    </row>
    <row r="1001" spans="1:44" x14ac:dyDescent="0.25">
      <c r="A1001" s="1">
        <v>41646</v>
      </c>
      <c r="B1001">
        <v>7.3959999999999999</v>
      </c>
      <c r="G1001">
        <f t="shared" si="309"/>
        <v>3332.8928312392177</v>
      </c>
      <c r="H1001">
        <f t="shared" si="310"/>
        <v>3279.8396580140607</v>
      </c>
      <c r="I1001" s="5">
        <f t="shared" si="299"/>
        <v>0</v>
      </c>
      <c r="J1001" s="6">
        <f>+H1001+SUM($D$16:$E$16)-SUM($F$27:F1001)</f>
        <v>7733.1694474877431</v>
      </c>
      <c r="K1001" s="10">
        <f t="shared" si="311"/>
        <v>-3.2010597342316816E-3</v>
      </c>
      <c r="L1001" s="10">
        <f>+H1001/SUM(F$27:F1001)-1</f>
        <v>-5.3893373515876641E-2</v>
      </c>
      <c r="M1001">
        <v>7.2549999999999999</v>
      </c>
      <c r="R1001">
        <f t="shared" si="312"/>
        <v>3565.816827252756</v>
      </c>
      <c r="S1001">
        <f t="shared" si="313"/>
        <v>3433.0327382403093</v>
      </c>
      <c r="T1001" s="5">
        <f t="shared" si="300"/>
        <v>0</v>
      </c>
      <c r="U1001" s="6">
        <f>+S1001+SUM($D$17:$E$17)-SUM($Q$27:Q1001)</f>
        <v>7144.2698961350434</v>
      </c>
      <c r="V1001" s="10">
        <f t="shared" si="301"/>
        <v>2.3235855628680468E-3</v>
      </c>
      <c r="W1001" s="10">
        <f>+S1001/SUM(Q$27:Q1001)-1</f>
        <v>0.18840933848982666</v>
      </c>
      <c r="X1001">
        <v>4.0259999999999998</v>
      </c>
      <c r="AC1001">
        <f t="shared" si="314"/>
        <v>6773.3784717187345</v>
      </c>
      <c r="AD1001">
        <f t="shared" si="315"/>
        <v>6658.3534110365108</v>
      </c>
      <c r="AE1001" s="5">
        <f t="shared" si="302"/>
        <v>0</v>
      </c>
      <c r="AF1001" s="6">
        <f>+AD1001+SUM($D$18:$E$18)-SUM($AB$27:AB1001)</f>
        <v>13338.348095247035</v>
      </c>
      <c r="AG1001" s="10">
        <f t="shared" si="303"/>
        <v>9.9291487195474204E-4</v>
      </c>
      <c r="AH1001" s="10">
        <f>+AD1001/SUM(AB$27:AB1001)-1</f>
        <v>0.28045127008213933</v>
      </c>
      <c r="AI1001" s="6">
        <f t="shared" si="304"/>
        <v>0</v>
      </c>
      <c r="AL1001" s="6">
        <f t="shared" si="305"/>
        <v>0</v>
      </c>
      <c r="AM1001" s="6">
        <f t="shared" si="306"/>
        <v>13672.088130210708</v>
      </c>
      <c r="AN1001" s="6">
        <f t="shared" si="307"/>
        <v>13371.225807290881</v>
      </c>
      <c r="AO1001" s="5">
        <f t="shared" si="308"/>
        <v>0</v>
      </c>
      <c r="AP1001" s="6">
        <f>+AN1001+SUM($D$16:$E$18)-SUM($AL$27:AL1001)</f>
        <v>28215.787438869822</v>
      </c>
      <c r="AQ1001" s="10">
        <f t="shared" si="316"/>
        <v>1.7577345545349843E-4</v>
      </c>
      <c r="AR1001" s="10">
        <f>+AN1001/SUM(AL$27:AL1001)-1</f>
        <v>0.15713704499796766</v>
      </c>
    </row>
    <row r="1002" spans="1:44" x14ac:dyDescent="0.25">
      <c r="A1002" s="1">
        <v>41647</v>
      </c>
      <c r="B1002">
        <v>7.4130000000000003</v>
      </c>
      <c r="C1002">
        <f>+$C$16</f>
        <v>60</v>
      </c>
      <c r="D1002" s="7">
        <f>+$H$16</f>
        <v>0.66694736842105262</v>
      </c>
      <c r="E1002" s="7">
        <f>+$J$16</f>
        <v>0.46199999999999997</v>
      </c>
      <c r="F1002" s="6">
        <f>+C1002-D1002-E1002</f>
        <v>58.871052631578941</v>
      </c>
      <c r="G1002">
        <f t="shared" si="309"/>
        <v>3399.4246705299461</v>
      </c>
      <c r="H1002">
        <f t="shared" si="310"/>
        <v>3346.249552477203</v>
      </c>
      <c r="I1002" s="5">
        <f t="shared" si="299"/>
        <v>206760</v>
      </c>
      <c r="J1002" s="6">
        <f>+H1002+SUM($D$16:$E$16)-SUM($F$27:F1002)</f>
        <v>7740.7082893193046</v>
      </c>
      <c r="K1002" s="10">
        <f t="shared" si="311"/>
        <v>9.7487089643566449E-4</v>
      </c>
      <c r="L1002" s="10">
        <f>+H1002/SUM(F$27:F1002)-1</f>
        <v>-5.0855087856807368E-2</v>
      </c>
      <c r="M1002">
        <v>7.2510000000000003</v>
      </c>
      <c r="N1002">
        <f>+$C$17</f>
        <v>50</v>
      </c>
      <c r="O1002" s="7">
        <f>+$H$17</f>
        <v>0.5557894736842105</v>
      </c>
      <c r="P1002" s="7">
        <f>+$J$17</f>
        <v>0.38500000000000001</v>
      </c>
      <c r="Q1002" s="6">
        <f>+N1002-O1002-P1002</f>
        <v>49.059210526315795</v>
      </c>
      <c r="R1002">
        <f t="shared" si="312"/>
        <v>3613.8508358938298</v>
      </c>
      <c r="S1002">
        <f t="shared" si="313"/>
        <v>3480.1991671052938</v>
      </c>
      <c r="T1002" s="5">
        <f t="shared" si="300"/>
        <v>172300</v>
      </c>
      <c r="U1002" s="6">
        <f>+S1002+SUM($D$17:$E$17)-SUM($Q$27:Q1002)</f>
        <v>7142.377114473712</v>
      </c>
      <c r="V1002" s="10">
        <f t="shared" si="301"/>
        <v>-2.6493703189400808E-4</v>
      </c>
      <c r="W1002" s="10">
        <f>+S1002/SUM(Q$27:Q1002)-1</f>
        <v>0.18461877702493035</v>
      </c>
      <c r="X1002">
        <v>4.0309999999999997</v>
      </c>
      <c r="Y1002">
        <f>+$C$18</f>
        <v>90</v>
      </c>
      <c r="Z1002" s="7">
        <f>+$H$18</f>
        <v>1.0004210526315789</v>
      </c>
      <c r="AA1002" s="7">
        <f>+$J$18</f>
        <v>0.69300000000000006</v>
      </c>
      <c r="AB1002" s="6">
        <f>+Y1002-Z1002-AA1002</f>
        <v>88.306578947368422</v>
      </c>
      <c r="AC1002">
        <f t="shared" si="314"/>
        <v>6870.0970954645618</v>
      </c>
      <c r="AD1002">
        <f t="shared" si="315"/>
        <v>6754.9291819995733</v>
      </c>
      <c r="AE1002" s="5">
        <f t="shared" si="302"/>
        <v>310140</v>
      </c>
      <c r="AF1002" s="6">
        <f>+AD1002+SUM($D$18:$E$18)-SUM($AB$27:AB1002)</f>
        <v>13346.617287262728</v>
      </c>
      <c r="AG1002" s="10">
        <f t="shared" si="303"/>
        <v>6.1995623120991716E-4</v>
      </c>
      <c r="AH1002" s="10">
        <f>+AD1002/SUM(AB$27:AB1002)-1</f>
        <v>0.27733184359310759</v>
      </c>
      <c r="AI1002" s="6">
        <f t="shared" si="304"/>
        <v>200</v>
      </c>
      <c r="AL1002" s="6">
        <f t="shared" si="305"/>
        <v>196.23684210526315</v>
      </c>
      <c r="AM1002" s="6">
        <f t="shared" si="306"/>
        <v>13883.372601888337</v>
      </c>
      <c r="AN1002" s="6">
        <f t="shared" si="307"/>
        <v>13581.377901582069</v>
      </c>
      <c r="AO1002" s="5">
        <f t="shared" si="308"/>
        <v>689200</v>
      </c>
      <c r="AP1002" s="6">
        <f>+AN1002+SUM($D$16:$E$18)-SUM($AL$27:AL1002)</f>
        <v>28229.702691055747</v>
      </c>
      <c r="AQ1002" s="10">
        <f t="shared" si="316"/>
        <v>4.9317256220726691E-4</v>
      </c>
      <c r="AR1002" s="10">
        <f>+AN1002/SUM(AL$27:AL1002)-1</f>
        <v>0.15569718004262301</v>
      </c>
    </row>
    <row r="1003" spans="1:44" x14ac:dyDescent="0.25">
      <c r="A1003" s="1">
        <v>41648</v>
      </c>
      <c r="B1003">
        <v>7.3490000000000002</v>
      </c>
      <c r="G1003">
        <f t="shared" si="309"/>
        <v>3370.0757997739879</v>
      </c>
      <c r="H1003">
        <f t="shared" si="310"/>
        <v>3317.3597681309816</v>
      </c>
      <c r="I1003" s="5">
        <f t="shared" si="299"/>
        <v>0</v>
      </c>
      <c r="J1003" s="6">
        <f>+H1003+SUM($D$16:$E$16)-SUM($F$27:F1003)</f>
        <v>7711.8185049730846</v>
      </c>
      <c r="K1003" s="10">
        <f t="shared" si="311"/>
        <v>-3.7321887437720136E-3</v>
      </c>
      <c r="L1003" s="10">
        <f>+H1003/SUM(F$27:F1003)-1</f>
        <v>-5.9049513106660845E-2</v>
      </c>
      <c r="M1003">
        <v>7.2210000000000001</v>
      </c>
      <c r="R1003">
        <f t="shared" si="312"/>
        <v>3598.8990326836774</v>
      </c>
      <c r="S1003">
        <f t="shared" si="313"/>
        <v>3465.800329012181</v>
      </c>
      <c r="T1003" s="5">
        <f t="shared" si="300"/>
        <v>0</v>
      </c>
      <c r="U1003" s="6">
        <f>+S1003+SUM($D$17:$E$17)-SUM($Q$27:Q1003)</f>
        <v>7127.9782763806006</v>
      </c>
      <c r="V1003" s="10">
        <f t="shared" si="301"/>
        <v>-2.0159728144195643E-3</v>
      </c>
      <c r="W1003" s="10">
        <f>+S1003/SUM(Q$27:Q1003)-1</f>
        <v>0.1797175822503132</v>
      </c>
      <c r="X1003">
        <v>4.0330000000000004</v>
      </c>
      <c r="AC1003">
        <f t="shared" si="314"/>
        <v>6873.5057271169899</v>
      </c>
      <c r="AD1003">
        <f t="shared" si="315"/>
        <v>6758.2806725388955</v>
      </c>
      <c r="AE1003" s="5">
        <f t="shared" si="302"/>
        <v>0</v>
      </c>
      <c r="AF1003" s="6">
        <f>+AD1003+SUM($D$18:$E$18)-SUM($AB$27:AB1003)</f>
        <v>13349.968777802049</v>
      </c>
      <c r="AG1003" s="10">
        <f t="shared" si="303"/>
        <v>2.5111160882085315E-4</v>
      </c>
      <c r="AH1003" s="10">
        <f>+AD1003/SUM(AB$27:AB1003)-1</f>
        <v>0.27796559791887976</v>
      </c>
      <c r="AI1003" s="6">
        <f t="shared" si="304"/>
        <v>0</v>
      </c>
      <c r="AL1003" s="6">
        <f t="shared" si="305"/>
        <v>0</v>
      </c>
      <c r="AM1003" s="6">
        <f t="shared" si="306"/>
        <v>13842.480559574655</v>
      </c>
      <c r="AN1003" s="6">
        <f t="shared" si="307"/>
        <v>13541.440769682058</v>
      </c>
      <c r="AO1003" s="5">
        <f t="shared" si="308"/>
        <v>0</v>
      </c>
      <c r="AP1003" s="6">
        <f>+AN1003+SUM($D$16:$E$18)-SUM($AL$27:AL1003)</f>
        <v>28189.765559155734</v>
      </c>
      <c r="AQ1003" s="10">
        <f t="shared" si="316"/>
        <v>-1.4147202447394314E-3</v>
      </c>
      <c r="AR1003" s="10">
        <f>+AN1003/SUM(AL$27:AL1003)-1</f>
        <v>0.15229875971662232</v>
      </c>
    </row>
    <row r="1004" spans="1:44" x14ac:dyDescent="0.25">
      <c r="A1004" s="1">
        <v>41649</v>
      </c>
      <c r="B1004">
        <v>7.35</v>
      </c>
      <c r="G1004">
        <f t="shared" si="309"/>
        <v>3370.5343758795498</v>
      </c>
      <c r="H1004">
        <f t="shared" si="310"/>
        <v>3317.8111710113913</v>
      </c>
      <c r="I1004" s="5">
        <f t="shared" si="299"/>
        <v>0</v>
      </c>
      <c r="J1004" s="6">
        <f>+H1004+SUM($D$16:$E$16)-SUM($F$27:F1004)</f>
        <v>7712.2699078534943</v>
      </c>
      <c r="K1004" s="10">
        <f t="shared" si="311"/>
        <v>5.8533908716684735E-5</v>
      </c>
      <c r="L1004" s="10">
        <f>+H1004/SUM(F$27:F1004)-1</f>
        <v>-5.8921475212131869E-2</v>
      </c>
      <c r="M1004">
        <v>7.2629999999999999</v>
      </c>
      <c r="R1004">
        <f t="shared" si="312"/>
        <v>3619.8315571778903</v>
      </c>
      <c r="S1004">
        <f t="shared" si="313"/>
        <v>3485.9587023425383</v>
      </c>
      <c r="T1004" s="5">
        <f t="shared" si="300"/>
        <v>0</v>
      </c>
      <c r="U1004" s="6">
        <f>+S1004+SUM($D$17:$E$17)-SUM($Q$27:Q1004)</f>
        <v>7148.1366497109566</v>
      </c>
      <c r="V1004" s="10">
        <f t="shared" si="301"/>
        <v>2.8280632387942539E-3</v>
      </c>
      <c r="W1004" s="10">
        <f>+S1004/SUM(Q$27:Q1004)-1</f>
        <v>0.18657925493477689</v>
      </c>
      <c r="X1004">
        <v>4.0330000000000004</v>
      </c>
      <c r="AC1004">
        <f t="shared" si="314"/>
        <v>6873.5057271169899</v>
      </c>
      <c r="AD1004">
        <f t="shared" si="315"/>
        <v>6758.2806725388955</v>
      </c>
      <c r="AE1004" s="5">
        <f t="shared" si="302"/>
        <v>0</v>
      </c>
      <c r="AF1004" s="6">
        <f>+AD1004+SUM($D$18:$E$18)-SUM($AB$27:AB1004)</f>
        <v>13349.968777802049</v>
      </c>
      <c r="AG1004" s="10">
        <f t="shared" si="303"/>
        <v>0</v>
      </c>
      <c r="AH1004" s="10">
        <f>+AD1004/SUM(AB$27:AB1004)-1</f>
        <v>0.27796559791887976</v>
      </c>
      <c r="AI1004" s="6">
        <f t="shared" si="304"/>
        <v>0</v>
      </c>
      <c r="AL1004" s="6">
        <f t="shared" si="305"/>
        <v>0</v>
      </c>
      <c r="AM1004" s="6">
        <f t="shared" si="306"/>
        <v>13863.871660174431</v>
      </c>
      <c r="AN1004" s="6">
        <f t="shared" si="307"/>
        <v>13562.050545892824</v>
      </c>
      <c r="AO1004" s="5">
        <f t="shared" si="308"/>
        <v>0</v>
      </c>
      <c r="AP1004" s="6">
        <f>+AN1004+SUM($D$16:$E$18)-SUM($AL$27:AL1004)</f>
        <v>28210.375335366502</v>
      </c>
      <c r="AQ1004" s="10">
        <f t="shared" si="316"/>
        <v>7.3110846443613653E-4</v>
      </c>
      <c r="AR1004" s="10">
        <f>+AN1004/SUM(AL$27:AL1004)-1</f>
        <v>0.1540525331864937</v>
      </c>
    </row>
    <row r="1005" spans="1:44" x14ac:dyDescent="0.25">
      <c r="A1005" s="1">
        <v>41652</v>
      </c>
      <c r="B1005">
        <v>7.4119999999999999</v>
      </c>
      <c r="G1005">
        <f t="shared" si="309"/>
        <v>3398.9660944243842</v>
      </c>
      <c r="H1005">
        <f t="shared" si="310"/>
        <v>3345.7981495967933</v>
      </c>
      <c r="I1005" s="5">
        <f t="shared" si="299"/>
        <v>0</v>
      </c>
      <c r="J1005" s="6">
        <f>+H1005+SUM($D$16:$E$16)-SUM($F$27:F1005)</f>
        <v>7740.2568864388968</v>
      </c>
      <c r="K1005" s="10">
        <f t="shared" si="311"/>
        <v>3.6288899273224651E-3</v>
      </c>
      <c r="L1005" s="10">
        <f>+H1005/SUM(F$27:F1005)-1</f>
        <v>-5.0983125751336344E-2</v>
      </c>
      <c r="M1005">
        <v>7.2869999999999999</v>
      </c>
      <c r="R1005">
        <f t="shared" si="312"/>
        <v>3631.7929997460124</v>
      </c>
      <c r="S1005">
        <f t="shared" si="313"/>
        <v>3497.4777728170284</v>
      </c>
      <c r="T1005" s="5">
        <f t="shared" si="300"/>
        <v>0</v>
      </c>
      <c r="U1005" s="6">
        <f>+S1005+SUM($D$17:$E$17)-SUM($Q$27:Q1005)</f>
        <v>7159.6557201854475</v>
      </c>
      <c r="V1005" s="10">
        <f t="shared" si="301"/>
        <v>1.6114787725773905E-3</v>
      </c>
      <c r="W1005" s="10">
        <f>+S1005/SUM(Q$27:Q1005)-1</f>
        <v>0.19050021075447066</v>
      </c>
      <c r="X1005">
        <v>4.0209999999999999</v>
      </c>
      <c r="AC1005">
        <f t="shared" si="314"/>
        <v>6853.0539372024332</v>
      </c>
      <c r="AD1005">
        <f t="shared" si="315"/>
        <v>6738.1717293029742</v>
      </c>
      <c r="AE1005" s="5">
        <f t="shared" si="302"/>
        <v>0</v>
      </c>
      <c r="AF1005" s="6">
        <f>+AD1005+SUM($D$18:$E$18)-SUM($AB$27:AB1005)</f>
        <v>13329.859834566127</v>
      </c>
      <c r="AG1005" s="10">
        <f t="shared" si="303"/>
        <v>-1.5062914056667154E-3</v>
      </c>
      <c r="AH1005" s="10">
        <f>+AD1005/SUM(AB$27:AB1005)-1</f>
        <v>0.27416307196424849</v>
      </c>
      <c r="AI1005" s="6">
        <f t="shared" si="304"/>
        <v>0</v>
      </c>
      <c r="AL1005" s="6">
        <f t="shared" si="305"/>
        <v>0</v>
      </c>
      <c r="AM1005" s="6">
        <f t="shared" si="306"/>
        <v>13883.813031372829</v>
      </c>
      <c r="AN1005" s="6">
        <f t="shared" si="307"/>
        <v>13581.447651716797</v>
      </c>
      <c r="AO1005" s="5">
        <f t="shared" si="308"/>
        <v>0</v>
      </c>
      <c r="AP1005" s="6">
        <f>+AN1005+SUM($D$16:$E$18)-SUM($AL$27:AL1005)</f>
        <v>28229.772441190471</v>
      </c>
      <c r="AQ1005" s="10">
        <f t="shared" si="316"/>
        <v>6.8758765501608643E-4</v>
      </c>
      <c r="AR1005" s="10">
        <f>+AN1005/SUM(AL$27:AL1005)-1</f>
        <v>0.15570311537809456</v>
      </c>
    </row>
    <row r="1006" spans="1:44" x14ac:dyDescent="0.25">
      <c r="A1006" s="1">
        <v>41653</v>
      </c>
      <c r="B1006">
        <v>7.38</v>
      </c>
      <c r="G1006">
        <f t="shared" si="309"/>
        <v>3384.2916590464051</v>
      </c>
      <c r="H1006">
        <f t="shared" si="310"/>
        <v>3331.3532574236824</v>
      </c>
      <c r="I1006" s="5">
        <f t="shared" si="299"/>
        <v>0</v>
      </c>
      <c r="J1006" s="6">
        <f>+H1006+SUM($D$16:$E$16)-SUM($F$27:F1006)</f>
        <v>7725.8119942657841</v>
      </c>
      <c r="K1006" s="10">
        <f t="shared" si="311"/>
        <v>-1.8662032003641249E-3</v>
      </c>
      <c r="L1006" s="10">
        <f>+H1006/SUM(F$27:F1006)-1</f>
        <v>-5.5080338376263138E-2</v>
      </c>
      <c r="M1006">
        <v>7.2939999999999996</v>
      </c>
      <c r="R1006">
        <f t="shared" si="312"/>
        <v>3635.2817538283812</v>
      </c>
      <c r="S1006">
        <f t="shared" si="313"/>
        <v>3500.8375017054209</v>
      </c>
      <c r="T1006" s="5">
        <f t="shared" si="300"/>
        <v>0</v>
      </c>
      <c r="U1006" s="6">
        <f>+S1006+SUM($D$17:$E$17)-SUM($Q$27:Q1006)</f>
        <v>7163.0154490738396</v>
      </c>
      <c r="V1006" s="10">
        <f t="shared" si="301"/>
        <v>4.6925844198342226E-4</v>
      </c>
      <c r="W1006" s="10">
        <f>+S1006/SUM(Q$27:Q1006)-1</f>
        <v>0.19164382286854775</v>
      </c>
      <c r="X1006">
        <v>4.0270000000000001</v>
      </c>
      <c r="AC1006">
        <f t="shared" si="314"/>
        <v>6863.2798321597111</v>
      </c>
      <c r="AD1006">
        <f t="shared" si="315"/>
        <v>6748.2262009209344</v>
      </c>
      <c r="AE1006" s="5">
        <f t="shared" si="302"/>
        <v>0</v>
      </c>
      <c r="AF1006" s="6">
        <f>+AD1006+SUM($D$18:$E$18)-SUM($AB$27:AB1006)</f>
        <v>13339.914306184088</v>
      </c>
      <c r="AG1006" s="10">
        <f t="shared" si="303"/>
        <v>7.5428187113324441E-4</v>
      </c>
      <c r="AH1006" s="10">
        <f>+AD1006/SUM(AB$27:AB1006)-1</f>
        <v>0.27606433494156413</v>
      </c>
      <c r="AI1006" s="6">
        <f t="shared" si="304"/>
        <v>0</v>
      </c>
      <c r="AL1006" s="6">
        <f t="shared" si="305"/>
        <v>0</v>
      </c>
      <c r="AM1006" s="6">
        <f t="shared" si="306"/>
        <v>13882.853245034497</v>
      </c>
      <c r="AN1006" s="6">
        <f t="shared" si="307"/>
        <v>13580.416960050039</v>
      </c>
      <c r="AO1006" s="5">
        <f t="shared" si="308"/>
        <v>0</v>
      </c>
      <c r="AP1006" s="6">
        <f>+AN1006+SUM($D$16:$E$18)-SUM($AL$27:AL1006)</f>
        <v>28228.741749523717</v>
      </c>
      <c r="AQ1006" s="10">
        <f t="shared" si="316"/>
        <v>-3.651080322741862E-5</v>
      </c>
      <c r="AR1006" s="10">
        <f>+AN1006/SUM(AL$27:AL1006)-1</f>
        <v>0.15561540944270291</v>
      </c>
    </row>
    <row r="1007" spans="1:44" x14ac:dyDescent="0.25">
      <c r="A1007" s="1">
        <v>41654</v>
      </c>
      <c r="B1007">
        <v>7.4429999999999996</v>
      </c>
      <c r="G1007">
        <f t="shared" si="309"/>
        <v>3413.1819536968014</v>
      </c>
      <c r="H1007">
        <f t="shared" si="310"/>
        <v>3359.7916388894942</v>
      </c>
      <c r="I1007" s="5">
        <f t="shared" si="299"/>
        <v>0</v>
      </c>
      <c r="J1007" s="6">
        <f>+H1007+SUM($D$16:$E$16)-SUM($F$27:F1007)</f>
        <v>7754.2503757315963</v>
      </c>
      <c r="K1007" s="10">
        <f t="shared" si="311"/>
        <v>3.6809569643838635E-3</v>
      </c>
      <c r="L1007" s="10">
        <f>+H1007/SUM(F$27:F1007)-1</f>
        <v>-4.7013951020938527E-2</v>
      </c>
      <c r="M1007">
        <v>7.3680000000000003</v>
      </c>
      <c r="R1007">
        <f t="shared" si="312"/>
        <v>3672.1628684134243</v>
      </c>
      <c r="S1007">
        <f t="shared" si="313"/>
        <v>3536.3546356684324</v>
      </c>
      <c r="T1007" s="5">
        <f t="shared" si="300"/>
        <v>0</v>
      </c>
      <c r="U1007" s="6">
        <f>+S1007+SUM($D$17:$E$17)-SUM($Q$27:Q1007)</f>
        <v>7198.532583036852</v>
      </c>
      <c r="V1007" s="10">
        <f t="shared" si="301"/>
        <v>4.9584053274105422E-3</v>
      </c>
      <c r="W1007" s="10">
        <f>+S1007/SUM(Q$27:Q1007)-1</f>
        <v>0.20373343664593668</v>
      </c>
      <c r="X1007">
        <v>4.0579999999999998</v>
      </c>
      <c r="AC1007">
        <f t="shared" si="314"/>
        <v>6916.1136227723127</v>
      </c>
      <c r="AD1007">
        <f t="shared" si="315"/>
        <v>6800.1743042803937</v>
      </c>
      <c r="AE1007" s="5">
        <f t="shared" si="302"/>
        <v>0</v>
      </c>
      <c r="AF1007" s="6">
        <f>+AD1007+SUM($D$18:$E$18)-SUM($AB$27:AB1007)</f>
        <v>13391.862409543548</v>
      </c>
      <c r="AG1007" s="10">
        <f t="shared" si="303"/>
        <v>3.8941856871883562E-3</v>
      </c>
      <c r="AH1007" s="10">
        <f>+AD1007/SUM(AB$27:AB1007)-1</f>
        <v>0.28588752699102704</v>
      </c>
      <c r="AI1007" s="6">
        <f t="shared" si="304"/>
        <v>0</v>
      </c>
      <c r="AL1007" s="6">
        <f t="shared" si="305"/>
        <v>0</v>
      </c>
      <c r="AM1007" s="6">
        <f t="shared" si="306"/>
        <v>14001.458444882539</v>
      </c>
      <c r="AN1007" s="6">
        <f t="shared" si="307"/>
        <v>13696.32057883832</v>
      </c>
      <c r="AO1007" s="5">
        <f t="shared" si="308"/>
        <v>0</v>
      </c>
      <c r="AP1007" s="6">
        <f>+AN1007+SUM($D$16:$E$18)-SUM($AL$27:AL1007)</f>
        <v>28344.645368311998</v>
      </c>
      <c r="AQ1007" s="10">
        <f t="shared" si="316"/>
        <v>4.1058726533653722E-3</v>
      </c>
      <c r="AR1007" s="10">
        <f>+AN1007/SUM(AL$27:AL1007)-1</f>
        <v>0.16547814107133618</v>
      </c>
    </row>
    <row r="1008" spans="1:44" x14ac:dyDescent="0.25">
      <c r="A1008" s="1">
        <v>41655</v>
      </c>
      <c r="B1008">
        <v>7.4169999999999998</v>
      </c>
      <c r="G1008">
        <f t="shared" si="309"/>
        <v>3401.258974952194</v>
      </c>
      <c r="H1008">
        <f t="shared" si="310"/>
        <v>3348.0551639988416</v>
      </c>
      <c r="I1008" s="5">
        <f t="shared" si="299"/>
        <v>0</v>
      </c>
      <c r="J1008" s="6">
        <f>+H1008+SUM($D$16:$E$16)-SUM($F$27:F1008)</f>
        <v>7742.5139008409433</v>
      </c>
      <c r="K1008" s="10">
        <f t="shared" si="311"/>
        <v>-1.5135537701213009E-3</v>
      </c>
      <c r="L1008" s="10">
        <f>+H1008/SUM(F$27:F1008)-1</f>
        <v>-5.0342936278691575E-2</v>
      </c>
      <c r="M1008">
        <v>7.3570000000000002</v>
      </c>
      <c r="R1008">
        <f t="shared" si="312"/>
        <v>3666.6805405697014</v>
      </c>
      <c r="S1008">
        <f t="shared" si="313"/>
        <v>3531.0750617009576</v>
      </c>
      <c r="T1008" s="5">
        <f t="shared" si="300"/>
        <v>0</v>
      </c>
      <c r="U1008" s="6">
        <f>+S1008+SUM($D$17:$E$17)-SUM($Q$27:Q1008)</f>
        <v>7193.2530090693772</v>
      </c>
      <c r="V1008" s="10">
        <f t="shared" si="301"/>
        <v>-7.3342363968953439E-4</v>
      </c>
      <c r="W1008" s="10">
        <f>+S1008/SUM(Q$27:Q1008)-1</f>
        <v>0.20193633189524363</v>
      </c>
      <c r="X1008">
        <v>4.0640000000000001</v>
      </c>
      <c r="AC1008">
        <f t="shared" si="314"/>
        <v>6926.3395177295906</v>
      </c>
      <c r="AD1008">
        <f t="shared" si="315"/>
        <v>6810.2287758983539</v>
      </c>
      <c r="AE1008" s="5">
        <f t="shared" si="302"/>
        <v>0</v>
      </c>
      <c r="AF1008" s="6">
        <f>+AD1008+SUM($D$18:$E$18)-SUM($AB$27:AB1008)</f>
        <v>13401.916881161509</v>
      </c>
      <c r="AG1008" s="10">
        <f t="shared" si="303"/>
        <v>7.5078964452290897E-4</v>
      </c>
      <c r="AH1008" s="10">
        <f>+AD1008/SUM(AB$27:AB1008)-1</f>
        <v>0.28778878996834245</v>
      </c>
      <c r="AI1008" s="6">
        <f t="shared" si="304"/>
        <v>0</v>
      </c>
      <c r="AL1008" s="6">
        <f t="shared" si="305"/>
        <v>0</v>
      </c>
      <c r="AM1008" s="6">
        <f t="shared" si="306"/>
        <v>13994.279033251485</v>
      </c>
      <c r="AN1008" s="6">
        <f t="shared" si="307"/>
        <v>13689.359001598154</v>
      </c>
      <c r="AO1008" s="5">
        <f t="shared" si="308"/>
        <v>0</v>
      </c>
      <c r="AP1008" s="6">
        <f>+AN1008+SUM($D$16:$E$18)-SUM($AL$27:AL1008)</f>
        <v>28337.683791071831</v>
      </c>
      <c r="AQ1008" s="10">
        <f t="shared" si="316"/>
        <v>-2.4560466887868504E-4</v>
      </c>
      <c r="AR1008" s="10">
        <f>+AN1008/SUM(AL$27:AL1008)-1</f>
        <v>0.16488575087032631</v>
      </c>
    </row>
    <row r="1009" spans="1:44" x14ac:dyDescent="0.25">
      <c r="A1009" s="1">
        <v>41656</v>
      </c>
      <c r="B1009">
        <v>7.4249999999999998</v>
      </c>
      <c r="G1009">
        <f t="shared" si="309"/>
        <v>3404.9275837966889</v>
      </c>
      <c r="H1009">
        <f t="shared" si="310"/>
        <v>3351.6663870421194</v>
      </c>
      <c r="I1009" s="5">
        <f t="shared" si="299"/>
        <v>0</v>
      </c>
      <c r="J1009" s="6">
        <f>+H1009+SUM($D$16:$E$16)-SUM($F$27:F1009)</f>
        <v>7746.1251238842224</v>
      </c>
      <c r="K1009" s="10">
        <f t="shared" si="311"/>
        <v>4.6641479621833959E-4</v>
      </c>
      <c r="L1009" s="10">
        <f>+H1009/SUM(F$27:F1009)-1</f>
        <v>-4.9318633122459876E-2</v>
      </c>
      <c r="M1009">
        <v>7.3730000000000002</v>
      </c>
      <c r="R1009">
        <f t="shared" si="312"/>
        <v>3674.6548356151156</v>
      </c>
      <c r="S1009">
        <f t="shared" si="313"/>
        <v>3538.754442017284</v>
      </c>
      <c r="T1009" s="5">
        <f t="shared" si="300"/>
        <v>0</v>
      </c>
      <c r="U1009" s="6">
        <f>+S1009+SUM($D$17:$E$17)-SUM($Q$27:Q1009)</f>
        <v>7200.9323893857027</v>
      </c>
      <c r="V1009" s="10">
        <f t="shared" si="301"/>
        <v>1.0675810105167383E-3</v>
      </c>
      <c r="W1009" s="10">
        <f>+S1009/SUM(Q$27:Q1009)-1</f>
        <v>0.20455030244170591</v>
      </c>
      <c r="X1009">
        <v>4.07</v>
      </c>
      <c r="AC1009">
        <f t="shared" si="314"/>
        <v>6936.5654126868694</v>
      </c>
      <c r="AD1009">
        <f t="shared" si="315"/>
        <v>6820.283247516315</v>
      </c>
      <c r="AE1009" s="5">
        <f t="shared" si="302"/>
        <v>0</v>
      </c>
      <c r="AF1009" s="6">
        <f>+AD1009+SUM($D$18:$E$18)-SUM($AB$27:AB1009)</f>
        <v>13411.97135277947</v>
      </c>
      <c r="AG1009" s="10">
        <f t="shared" si="303"/>
        <v>7.5022638232402628E-4</v>
      </c>
      <c r="AH1009" s="10">
        <f>+AD1009/SUM(AB$27:AB1009)-1</f>
        <v>0.28969005294565808</v>
      </c>
      <c r="AI1009" s="6">
        <f t="shared" si="304"/>
        <v>0</v>
      </c>
      <c r="AL1009" s="6">
        <f t="shared" si="305"/>
        <v>0</v>
      </c>
      <c r="AM1009" s="6">
        <f t="shared" si="306"/>
        <v>14016.147832098675</v>
      </c>
      <c r="AN1009" s="6">
        <f t="shared" si="307"/>
        <v>13710.704076575719</v>
      </c>
      <c r="AO1009" s="5">
        <f t="shared" si="308"/>
        <v>0</v>
      </c>
      <c r="AP1009" s="6">
        <f>+AN1009+SUM($D$16:$E$18)-SUM($AL$27:AL1009)</f>
        <v>28359.028866049397</v>
      </c>
      <c r="AQ1009" s="10">
        <f t="shared" si="316"/>
        <v>7.5323993079101648E-4</v>
      </c>
      <c r="AR1009" s="10">
        <f>+AN1009/SUM(AL$27:AL1009)-1</f>
        <v>0.1667020940380175</v>
      </c>
    </row>
    <row r="1010" spans="1:44" x14ac:dyDescent="0.25">
      <c r="A1010" s="1">
        <v>41659</v>
      </c>
      <c r="B1010">
        <v>7.4080000000000004</v>
      </c>
      <c r="G1010">
        <f t="shared" si="309"/>
        <v>3397.1317900021377</v>
      </c>
      <c r="H1010">
        <f t="shared" si="310"/>
        <v>3343.9925380751542</v>
      </c>
      <c r="I1010" s="5">
        <f t="shared" si="299"/>
        <v>0</v>
      </c>
      <c r="J1010" s="6">
        <f>+H1010+SUM($D$16:$E$16)-SUM($F$27:F1010)</f>
        <v>7738.4512749172563</v>
      </c>
      <c r="K1010" s="10">
        <f t="shared" si="311"/>
        <v>-9.9066937910730068E-4</v>
      </c>
      <c r="L1010" s="10">
        <f>+H1010/SUM(F$27:F1010)-1</f>
        <v>-5.1495277329452249E-2</v>
      </c>
      <c r="M1010">
        <v>7.3710000000000004</v>
      </c>
      <c r="R1010">
        <f t="shared" si="312"/>
        <v>3673.6580487344386</v>
      </c>
      <c r="S1010">
        <f t="shared" si="313"/>
        <v>3537.7945194777431</v>
      </c>
      <c r="T1010" s="5">
        <f t="shared" si="300"/>
        <v>0</v>
      </c>
      <c r="U1010" s="6">
        <f>+S1010+SUM($D$17:$E$17)-SUM($Q$27:Q1010)</f>
        <v>7199.9724668461613</v>
      </c>
      <c r="V1010" s="10">
        <f t="shared" si="301"/>
        <v>-1.3330531209487795E-4</v>
      </c>
      <c r="W1010" s="10">
        <f>+S1010/SUM(Q$27:Q1010)-1</f>
        <v>0.20422355612339804</v>
      </c>
      <c r="X1010">
        <v>4.0709999999999997</v>
      </c>
      <c r="AC1010">
        <f t="shared" si="314"/>
        <v>6938.2697285130816</v>
      </c>
      <c r="AD1010">
        <f t="shared" si="315"/>
        <v>6821.9589927859743</v>
      </c>
      <c r="AE1010" s="5">
        <f t="shared" si="302"/>
        <v>0</v>
      </c>
      <c r="AF1010" s="6">
        <f>+AD1010+SUM($D$18:$E$18)-SUM($AB$27:AB1010)</f>
        <v>13413.647098049129</v>
      </c>
      <c r="AG1010" s="10">
        <f t="shared" si="303"/>
        <v>1.2494399410645229E-4</v>
      </c>
      <c r="AH1010" s="10">
        <f>+AD1010/SUM(AB$27:AB1010)-1</f>
        <v>0.29000693010854395</v>
      </c>
      <c r="AI1010" s="6">
        <f t="shared" si="304"/>
        <v>0</v>
      </c>
      <c r="AL1010" s="6">
        <f t="shared" si="305"/>
        <v>0</v>
      </c>
      <c r="AM1010" s="6">
        <f t="shared" si="306"/>
        <v>14009.059567249658</v>
      </c>
      <c r="AN1010" s="6">
        <f t="shared" si="307"/>
        <v>13703.746050338872</v>
      </c>
      <c r="AO1010" s="5">
        <f t="shared" si="308"/>
        <v>0</v>
      </c>
      <c r="AP1010" s="6">
        <f>+AN1010+SUM($D$16:$E$18)-SUM($AL$27:AL1010)</f>
        <v>28352.07083981255</v>
      </c>
      <c r="AQ1010" s="10">
        <f t="shared" si="316"/>
        <v>-2.4535488396704164E-4</v>
      </c>
      <c r="AR1010" s="10">
        <f>+AN1010/SUM(AL$27:AL1010)-1</f>
        <v>0.16611000600697534</v>
      </c>
    </row>
    <row r="1011" spans="1:44" x14ac:dyDescent="0.25">
      <c r="A1011" s="1">
        <v>41660</v>
      </c>
      <c r="B1011">
        <v>7.4169999999999998</v>
      </c>
      <c r="G1011">
        <f t="shared" si="309"/>
        <v>3401.258974952194</v>
      </c>
      <c r="H1011">
        <f t="shared" si="310"/>
        <v>3348.0551639988412</v>
      </c>
      <c r="I1011" s="5">
        <f t="shared" si="299"/>
        <v>0</v>
      </c>
      <c r="J1011" s="6">
        <f>+H1011+SUM($D$16:$E$16)-SUM($F$27:F1011)</f>
        <v>7742.5139008409433</v>
      </c>
      <c r="K1011" s="10">
        <f t="shared" si="311"/>
        <v>5.2499211784851063E-4</v>
      </c>
      <c r="L1011" s="10">
        <f>+H1011/SUM(F$27:F1011)-1</f>
        <v>-5.0342936278691686E-2</v>
      </c>
      <c r="M1011">
        <v>7.3689999999999998</v>
      </c>
      <c r="R1011">
        <f t="shared" si="312"/>
        <v>3672.6612618537615</v>
      </c>
      <c r="S1011">
        <f t="shared" si="313"/>
        <v>3536.8345969382021</v>
      </c>
      <c r="T1011" s="5">
        <f t="shared" si="300"/>
        <v>0</v>
      </c>
      <c r="U1011" s="6">
        <f>+S1011+SUM($D$17:$E$17)-SUM($Q$27:Q1011)</f>
        <v>7199.0125443066217</v>
      </c>
      <c r="V1011" s="10">
        <f t="shared" si="301"/>
        <v>-1.3332308477009835E-4</v>
      </c>
      <c r="W1011" s="10">
        <f>+S1011/SUM(Q$27:Q1011)-1</f>
        <v>0.20389680980509017</v>
      </c>
      <c r="X1011">
        <v>4.0919999999999996</v>
      </c>
      <c r="AC1011">
        <f t="shared" si="314"/>
        <v>6974.0603608635538</v>
      </c>
      <c r="AD1011">
        <f t="shared" si="315"/>
        <v>6857.1496434488345</v>
      </c>
      <c r="AE1011" s="5">
        <f t="shared" si="302"/>
        <v>0</v>
      </c>
      <c r="AF1011" s="6">
        <f>+AD1011+SUM($D$18:$E$18)-SUM($AB$27:AB1011)</f>
        <v>13448.837748711991</v>
      </c>
      <c r="AG1011" s="10">
        <f t="shared" si="303"/>
        <v>2.623496086159971E-3</v>
      </c>
      <c r="AH1011" s="10">
        <f>+AD1011/SUM(AB$27:AB1011)-1</f>
        <v>0.29666135052914799</v>
      </c>
      <c r="AI1011" s="6">
        <f t="shared" si="304"/>
        <v>0</v>
      </c>
      <c r="AL1011" s="6">
        <f t="shared" si="305"/>
        <v>0</v>
      </c>
      <c r="AM1011" s="6">
        <f t="shared" si="306"/>
        <v>14047.98059766951</v>
      </c>
      <c r="AN1011" s="6">
        <f t="shared" si="307"/>
        <v>13742.039404385878</v>
      </c>
      <c r="AO1011" s="5">
        <f t="shared" si="308"/>
        <v>0</v>
      </c>
      <c r="AP1011" s="6">
        <f>+AN1011+SUM($D$16:$E$18)-SUM($AL$27:AL1011)</f>
        <v>28390.364193859554</v>
      </c>
      <c r="AQ1011" s="10">
        <f t="shared" si="316"/>
        <v>1.35063693454196E-3</v>
      </c>
      <c r="AR1011" s="10">
        <f>+AN1011/SUM(AL$27:AL1011)-1</f>
        <v>0.16936855028776909</v>
      </c>
    </row>
    <row r="1012" spans="1:44" x14ac:dyDescent="0.25">
      <c r="A1012" s="1">
        <v>41661</v>
      </c>
      <c r="B1012">
        <v>7.452</v>
      </c>
      <c r="G1012">
        <f t="shared" si="309"/>
        <v>3417.3091386468586</v>
      </c>
      <c r="H1012">
        <f t="shared" si="310"/>
        <v>3363.8542648131811</v>
      </c>
      <c r="I1012" s="5">
        <f t="shared" si="299"/>
        <v>0</v>
      </c>
      <c r="J1012" s="6">
        <f>+H1012+SUM($D$16:$E$16)-SUM($F$27:F1012)</f>
        <v>7758.3130016552832</v>
      </c>
      <c r="K1012" s="10">
        <f t="shared" si="311"/>
        <v>2.0405647334549304E-3</v>
      </c>
      <c r="L1012" s="10">
        <f>+H1012/SUM(F$27:F1012)-1</f>
        <v>-4.5861609970178074E-2</v>
      </c>
      <c r="M1012">
        <v>7.3609999999999998</v>
      </c>
      <c r="R1012">
        <f t="shared" si="312"/>
        <v>3668.6741143310542</v>
      </c>
      <c r="S1012">
        <f t="shared" si="313"/>
        <v>3532.9949067800389</v>
      </c>
      <c r="T1012" s="5">
        <f t="shared" si="300"/>
        <v>0</v>
      </c>
      <c r="U1012" s="6">
        <f>+S1012+SUM($D$17:$E$17)-SUM($Q$27:Q1012)</f>
        <v>7195.1728541484581</v>
      </c>
      <c r="V1012" s="10">
        <f t="shared" si="301"/>
        <v>-5.3336344874133079E-4</v>
      </c>
      <c r="W1012" s="10">
        <f>+S1012/SUM(Q$27:Q1012)-1</f>
        <v>0.20258982453185914</v>
      </c>
      <c r="X1012">
        <v>4.093</v>
      </c>
      <c r="AC1012">
        <f t="shared" si="314"/>
        <v>6975.7646766897669</v>
      </c>
      <c r="AD1012">
        <f t="shared" si="315"/>
        <v>6858.8253887184947</v>
      </c>
      <c r="AE1012" s="5">
        <f t="shared" si="302"/>
        <v>0</v>
      </c>
      <c r="AF1012" s="6">
        <f>+AD1012+SUM($D$18:$E$18)-SUM($AB$27:AB1012)</f>
        <v>13450.513493981649</v>
      </c>
      <c r="AG1012" s="10">
        <f t="shared" si="303"/>
        <v>1.2460149352455652E-4</v>
      </c>
      <c r="AH1012" s="10">
        <f>+AD1012/SUM(AB$27:AB1012)-1</f>
        <v>0.29697822769203386</v>
      </c>
      <c r="AI1012" s="6">
        <f t="shared" si="304"/>
        <v>0</v>
      </c>
      <c r="AL1012" s="6">
        <f t="shared" si="305"/>
        <v>0</v>
      </c>
      <c r="AM1012" s="6">
        <f t="shared" si="306"/>
        <v>14061.747929667679</v>
      </c>
      <c r="AN1012" s="6">
        <f t="shared" si="307"/>
        <v>13755.674560311714</v>
      </c>
      <c r="AO1012" s="5">
        <f t="shared" si="308"/>
        <v>0</v>
      </c>
      <c r="AP1012" s="6">
        <f>+AN1012+SUM($D$16:$E$18)-SUM($AL$27:AL1012)</f>
        <v>28403.999349785394</v>
      </c>
      <c r="AQ1012" s="10">
        <f t="shared" si="316"/>
        <v>4.8027407583561832E-4</v>
      </c>
      <c r="AR1012" s="10">
        <f>+AN1012/SUM(AL$27:AL1012)-1</f>
        <v>0.17052882366850564</v>
      </c>
    </row>
    <row r="1013" spans="1:44" x14ac:dyDescent="0.25">
      <c r="A1013" s="1">
        <v>41662</v>
      </c>
      <c r="B1013">
        <v>7.3070000000000004</v>
      </c>
      <c r="G1013">
        <f t="shared" si="309"/>
        <v>3350.8156033403916</v>
      </c>
      <c r="H1013">
        <f t="shared" si="310"/>
        <v>3298.4008471537727</v>
      </c>
      <c r="I1013" s="5">
        <f t="shared" si="299"/>
        <v>0</v>
      </c>
      <c r="J1013" s="6">
        <f>+H1013+SUM($D$16:$E$16)-SUM($F$27:F1013)</f>
        <v>7692.8595839958753</v>
      </c>
      <c r="K1013" s="10">
        <f t="shared" si="311"/>
        <v>-8.4365528492396091E-3</v>
      </c>
      <c r="L1013" s="10">
        <f>+H1013/SUM(F$27:F1013)-1</f>
        <v>-6.4427104676877511E-2</v>
      </c>
      <c r="M1013">
        <v>7.3019999999999996</v>
      </c>
      <c r="R1013">
        <f t="shared" si="312"/>
        <v>3639.2689013510876</v>
      </c>
      <c r="S1013">
        <f t="shared" si="313"/>
        <v>3504.6771918635841</v>
      </c>
      <c r="T1013" s="5">
        <f t="shared" si="300"/>
        <v>0</v>
      </c>
      <c r="U1013" s="6">
        <f>+S1013+SUM($D$17:$E$17)-SUM($Q$27:Q1013)</f>
        <v>7166.8551392320032</v>
      </c>
      <c r="V1013" s="10">
        <f t="shared" si="301"/>
        <v>-3.9356545687611044E-3</v>
      </c>
      <c r="W1013" s="10">
        <f>+S1013/SUM(Q$27:Q1013)-1</f>
        <v>0.19295080814177901</v>
      </c>
      <c r="X1013">
        <v>4.0449999999999999</v>
      </c>
      <c r="AC1013">
        <f t="shared" si="314"/>
        <v>6893.9575170315438</v>
      </c>
      <c r="AD1013">
        <f t="shared" si="315"/>
        <v>6778.389615774814</v>
      </c>
      <c r="AE1013" s="5">
        <f t="shared" si="302"/>
        <v>0</v>
      </c>
      <c r="AF1013" s="6">
        <f>+AD1013+SUM($D$18:$E$18)-SUM($AB$27:AB1013)</f>
        <v>13370.077721037967</v>
      </c>
      <c r="AG1013" s="10">
        <f t="shared" si="303"/>
        <v>-5.9801265564821682E-3</v>
      </c>
      <c r="AH1013" s="10">
        <f>+AD1013/SUM(AB$27:AB1013)-1</f>
        <v>0.28176812387351036</v>
      </c>
      <c r="AI1013" s="6">
        <f t="shared" si="304"/>
        <v>0</v>
      </c>
      <c r="AL1013" s="6">
        <f t="shared" si="305"/>
        <v>0</v>
      </c>
      <c r="AM1013" s="6">
        <f t="shared" si="306"/>
        <v>13884.042021723024</v>
      </c>
      <c r="AN1013" s="6">
        <f t="shared" si="307"/>
        <v>13581.46765479217</v>
      </c>
      <c r="AO1013" s="5">
        <f t="shared" si="308"/>
        <v>0</v>
      </c>
      <c r="AP1013" s="6">
        <f>+AN1013+SUM($D$16:$E$18)-SUM($AL$27:AL1013)</f>
        <v>28229.792444265848</v>
      </c>
      <c r="AQ1013" s="10">
        <f t="shared" si="316"/>
        <v>-6.133182280926297E-3</v>
      </c>
      <c r="AR1013" s="10">
        <f>+AN1013/SUM(AL$27:AL1013)-1</f>
        <v>0.15570481752481125</v>
      </c>
    </row>
    <row r="1014" spans="1:44" x14ac:dyDescent="0.25">
      <c r="A1014" s="1">
        <v>41663</v>
      </c>
      <c r="B1014">
        <v>7.202</v>
      </c>
      <c r="G1014">
        <f t="shared" si="309"/>
        <v>3302.6651122563981</v>
      </c>
      <c r="H1014">
        <f t="shared" si="310"/>
        <v>3251.003544710753</v>
      </c>
      <c r="I1014" s="5">
        <f t="shared" si="299"/>
        <v>0</v>
      </c>
      <c r="J1014" s="6">
        <f>+H1014+SUM($D$16:$E$16)-SUM($F$27:F1014)</f>
        <v>7645.4622815528555</v>
      </c>
      <c r="K1014" s="10">
        <f t="shared" si="311"/>
        <v>-6.1612072761115799E-3</v>
      </c>
      <c r="L1014" s="10">
        <f>+H1014/SUM(F$27:F1014)-1</f>
        <v>-7.7871083602418456E-2</v>
      </c>
      <c r="M1014">
        <v>7.1509999999999998</v>
      </c>
      <c r="R1014">
        <f t="shared" si="312"/>
        <v>3564.0114918599875</v>
      </c>
      <c r="S1014">
        <f t="shared" si="313"/>
        <v>3432.2030401282514</v>
      </c>
      <c r="T1014" s="5">
        <f t="shared" si="300"/>
        <v>0</v>
      </c>
      <c r="U1014" s="6">
        <f>+S1014+SUM($D$17:$E$17)-SUM($Q$27:Q1014)</f>
        <v>7094.380987496671</v>
      </c>
      <c r="V1014" s="10">
        <f t="shared" si="301"/>
        <v>-1.0112406394068518E-2</v>
      </c>
      <c r="W1014" s="10">
        <f>+S1014/SUM(Q$27:Q1014)-1</f>
        <v>0.16828146110954001</v>
      </c>
      <c r="X1014">
        <v>3.976</v>
      </c>
      <c r="AC1014">
        <f t="shared" si="314"/>
        <v>6776.3597250228477</v>
      </c>
      <c r="AD1014">
        <f t="shared" si="315"/>
        <v>6662.7631921682723</v>
      </c>
      <c r="AE1014" s="5">
        <f t="shared" si="302"/>
        <v>0</v>
      </c>
      <c r="AF1014" s="6">
        <f>+AD1014+SUM($D$18:$E$18)-SUM($AB$27:AB1014)</f>
        <v>13254.451297431428</v>
      </c>
      <c r="AG1014" s="10">
        <f t="shared" si="303"/>
        <v>-8.6481489501440967E-3</v>
      </c>
      <c r="AH1014" s="10">
        <f>+AD1014/SUM(AB$27:AB1014)-1</f>
        <v>0.25990359963438259</v>
      </c>
      <c r="AI1014" s="6">
        <f t="shared" si="304"/>
        <v>0</v>
      </c>
      <c r="AL1014" s="6">
        <f t="shared" si="305"/>
        <v>0</v>
      </c>
      <c r="AM1014" s="6">
        <f t="shared" si="306"/>
        <v>13643.036329139233</v>
      </c>
      <c r="AN1014" s="6">
        <f t="shared" si="307"/>
        <v>13345.969777007278</v>
      </c>
      <c r="AO1014" s="5">
        <f t="shared" si="308"/>
        <v>0</v>
      </c>
      <c r="AP1014" s="6">
        <f>+AN1014+SUM($D$16:$E$18)-SUM($AL$27:AL1014)</f>
        <v>27994.294566480959</v>
      </c>
      <c r="AQ1014" s="10">
        <f t="shared" si="316"/>
        <v>-8.3421753188527292E-3</v>
      </c>
      <c r="AR1014" s="10">
        <f>+AN1014/SUM(AL$27:AL1014)-1</f>
        <v>0.13566530200331761</v>
      </c>
    </row>
    <row r="1015" spans="1:44" x14ac:dyDescent="0.25">
      <c r="A1015" s="1">
        <v>41666</v>
      </c>
      <c r="B1015">
        <v>7.0810000000000004</v>
      </c>
      <c r="G1015">
        <f t="shared" si="309"/>
        <v>3247.1774034834152</v>
      </c>
      <c r="H1015">
        <f t="shared" si="310"/>
        <v>3196.3837961811782</v>
      </c>
      <c r="I1015" s="5">
        <f t="shared" si="299"/>
        <v>0</v>
      </c>
      <c r="J1015" s="6">
        <f>+H1015+SUM($D$16:$E$16)-SUM($F$27:F1015)</f>
        <v>7590.8425330232812</v>
      </c>
      <c r="K1015" s="10">
        <f t="shared" si="311"/>
        <v>-7.1440740295537486E-3</v>
      </c>
      <c r="L1015" s="10">
        <f>+H1015/SUM(F$27:F1015)-1</f>
        <v>-9.3363668840422576E-2</v>
      </c>
      <c r="M1015">
        <v>7.0949999999999998</v>
      </c>
      <c r="R1015">
        <f t="shared" si="312"/>
        <v>3536.1014592010365</v>
      </c>
      <c r="S1015">
        <f t="shared" si="313"/>
        <v>3405.3252090211081</v>
      </c>
      <c r="T1015" s="5">
        <f t="shared" si="300"/>
        <v>0</v>
      </c>
      <c r="U1015" s="6">
        <f>+S1015+SUM($D$17:$E$17)-SUM($Q$27:Q1015)</f>
        <v>7067.5031563895272</v>
      </c>
      <c r="V1015" s="10">
        <f t="shared" si="301"/>
        <v>-3.7886083584337538E-3</v>
      </c>
      <c r="W1015" s="10">
        <f>+S1015/SUM(Q$27:Q1015)-1</f>
        <v>0.15913256419692168</v>
      </c>
      <c r="X1015">
        <v>3.952</v>
      </c>
      <c r="AC1015">
        <f t="shared" si="314"/>
        <v>6735.4561451937352</v>
      </c>
      <c r="AD1015">
        <f t="shared" si="315"/>
        <v>6622.5453056964316</v>
      </c>
      <c r="AE1015" s="5">
        <f t="shared" si="302"/>
        <v>0</v>
      </c>
      <c r="AF1015" s="6">
        <f>+AD1015+SUM($D$18:$E$18)-SUM($AB$27:AB1015)</f>
        <v>13214.233410959587</v>
      </c>
      <c r="AG1015" s="10">
        <f t="shared" si="303"/>
        <v>-3.0342928250552959E-3</v>
      </c>
      <c r="AH1015" s="10">
        <f>+AD1015/SUM(AB$27:AB1015)-1</f>
        <v>0.2522985477251205</v>
      </c>
      <c r="AI1015" s="6">
        <f t="shared" si="304"/>
        <v>0</v>
      </c>
      <c r="AL1015" s="6">
        <f t="shared" si="305"/>
        <v>0</v>
      </c>
      <c r="AM1015" s="6">
        <f t="shared" si="306"/>
        <v>13518.735007878187</v>
      </c>
      <c r="AN1015" s="6">
        <f t="shared" si="307"/>
        <v>13224.254310898719</v>
      </c>
      <c r="AO1015" s="5">
        <f t="shared" si="308"/>
        <v>0</v>
      </c>
      <c r="AP1015" s="6">
        <f>+AN1015+SUM($D$16:$E$18)-SUM($AL$27:AL1015)</f>
        <v>27872.579100372393</v>
      </c>
      <c r="AQ1015" s="10">
        <f t="shared" si="316"/>
        <v>-4.3478668776423257E-3</v>
      </c>
      <c r="AR1015" s="10">
        <f>+AN1015/SUM(AL$27:AL1015)-1</f>
        <v>0.12530801558005655</v>
      </c>
    </row>
    <row r="1016" spans="1:44" x14ac:dyDescent="0.25">
      <c r="A1016" s="1">
        <v>41667</v>
      </c>
      <c r="B1016">
        <v>7.1029999999999998</v>
      </c>
      <c r="G1016">
        <f t="shared" si="309"/>
        <v>3257.2660778057752</v>
      </c>
      <c r="H1016">
        <f t="shared" si="310"/>
        <v>3206.3146595501912</v>
      </c>
      <c r="I1016" s="5">
        <f t="shared" si="299"/>
        <v>0</v>
      </c>
      <c r="J1016" s="6">
        <f>+H1016+SUM($D$16:$E$16)-SUM($F$27:F1016)</f>
        <v>7600.7733963922938</v>
      </c>
      <c r="K1016" s="10">
        <f t="shared" si="311"/>
        <v>1.3082689208490095E-3</v>
      </c>
      <c r="L1016" s="10">
        <f>+H1016/SUM(F$27:F1016)-1</f>
        <v>-9.0546835160785655E-2</v>
      </c>
      <c r="M1016">
        <v>7.13</v>
      </c>
      <c r="R1016">
        <f t="shared" si="312"/>
        <v>3553.5452296128815</v>
      </c>
      <c r="S1016">
        <f t="shared" si="313"/>
        <v>3422.1238534630729</v>
      </c>
      <c r="T1016" s="5">
        <f t="shared" si="300"/>
        <v>0</v>
      </c>
      <c r="U1016" s="6">
        <f>+S1016+SUM($D$17:$E$17)-SUM($Q$27:Q1016)</f>
        <v>7084.3018008314912</v>
      </c>
      <c r="V1016" s="10">
        <f t="shared" si="301"/>
        <v>2.3768853115795352E-3</v>
      </c>
      <c r="W1016" s="10">
        <f>+S1016/SUM(Q$27:Q1016)-1</f>
        <v>0.16485062476730827</v>
      </c>
      <c r="X1016">
        <v>3.9660000000000002</v>
      </c>
      <c r="AC1016">
        <f t="shared" si="314"/>
        <v>6759.3165667607173</v>
      </c>
      <c r="AD1016">
        <f t="shared" si="315"/>
        <v>6646.0057394716714</v>
      </c>
      <c r="AE1016" s="5">
        <f t="shared" si="302"/>
        <v>0</v>
      </c>
      <c r="AF1016" s="6">
        <f>+AD1016+SUM($D$18:$E$18)-SUM($AB$27:AB1016)</f>
        <v>13237.693844734826</v>
      </c>
      <c r="AG1016" s="10">
        <f t="shared" si="303"/>
        <v>1.7753912047429043E-3</v>
      </c>
      <c r="AH1016" s="10">
        <f>+AD1016/SUM(AB$27:AB1016)-1</f>
        <v>0.25673482800552327</v>
      </c>
      <c r="AI1016" s="6">
        <f t="shared" si="304"/>
        <v>0</v>
      </c>
      <c r="AL1016" s="6">
        <f t="shared" si="305"/>
        <v>0</v>
      </c>
      <c r="AM1016" s="6">
        <f t="shared" si="306"/>
        <v>13570.127874179374</v>
      </c>
      <c r="AN1016" s="6">
        <f t="shared" si="307"/>
        <v>13274.444252484936</v>
      </c>
      <c r="AO1016" s="5">
        <f t="shared" si="308"/>
        <v>0</v>
      </c>
      <c r="AP1016" s="6">
        <f>+AN1016+SUM($D$16:$E$18)-SUM($AL$27:AL1016)</f>
        <v>27922.769041958614</v>
      </c>
      <c r="AQ1016" s="10">
        <f t="shared" si="316"/>
        <v>1.8006924083158182E-3</v>
      </c>
      <c r="AR1016" s="10">
        <f>+AN1016/SUM(AL$27:AL1016)-1</f>
        <v>0.12957889106692</v>
      </c>
    </row>
    <row r="1017" spans="1:44" x14ac:dyDescent="0.25">
      <c r="A1017" s="1">
        <v>41668</v>
      </c>
      <c r="B1017">
        <v>7.1310000000000002</v>
      </c>
      <c r="G1017">
        <f t="shared" si="309"/>
        <v>3270.1062087615069</v>
      </c>
      <c r="H1017">
        <f t="shared" si="310"/>
        <v>3218.953940201663</v>
      </c>
      <c r="I1017" s="5">
        <f t="shared" si="299"/>
        <v>0</v>
      </c>
      <c r="J1017" s="6">
        <f>+H1017+SUM($D$16:$E$16)-SUM($F$27:F1017)</f>
        <v>7613.4126770437661</v>
      </c>
      <c r="K1017" s="10">
        <f t="shared" si="311"/>
        <v>1.6628940230571931E-3</v>
      </c>
      <c r="L1017" s="10">
        <f>+H1017/SUM(F$27:F1017)-1</f>
        <v>-8.6961774113974766E-2</v>
      </c>
      <c r="M1017">
        <v>7.0890000000000004</v>
      </c>
      <c r="R1017">
        <f t="shared" si="312"/>
        <v>3533.1110985590071</v>
      </c>
      <c r="S1017">
        <f t="shared" si="313"/>
        <v>3402.4454414024863</v>
      </c>
      <c r="T1017" s="5">
        <f t="shared" si="300"/>
        <v>0</v>
      </c>
      <c r="U1017" s="6">
        <f>+S1017+SUM($D$17:$E$17)-SUM($Q$27:Q1017)</f>
        <v>7064.623388770905</v>
      </c>
      <c r="V1017" s="10">
        <f t="shared" si="301"/>
        <v>-2.7777489742569772E-3</v>
      </c>
      <c r="W1017" s="10">
        <f>+S1017/SUM(Q$27:Q1017)-1</f>
        <v>0.15815232524199851</v>
      </c>
      <c r="X1017">
        <v>3.948</v>
      </c>
      <c r="AC1017">
        <f t="shared" si="314"/>
        <v>6728.6388818888836</v>
      </c>
      <c r="AD1017">
        <f t="shared" si="315"/>
        <v>6615.8423246177908</v>
      </c>
      <c r="AE1017" s="5">
        <f t="shared" si="302"/>
        <v>0</v>
      </c>
      <c r="AF1017" s="6">
        <f>+AD1017+SUM($D$18:$E$18)-SUM($AB$27:AB1017)</f>
        <v>13207.530429880946</v>
      </c>
      <c r="AG1017" s="10">
        <f t="shared" si="303"/>
        <v>-2.2786004275114902E-3</v>
      </c>
      <c r="AH1017" s="10">
        <f>+AD1017/SUM(AB$27:AB1017)-1</f>
        <v>0.25103103907357682</v>
      </c>
      <c r="AI1017" s="6">
        <f t="shared" si="304"/>
        <v>0</v>
      </c>
      <c r="AL1017" s="6">
        <f t="shared" si="305"/>
        <v>0</v>
      </c>
      <c r="AM1017" s="6">
        <f t="shared" si="306"/>
        <v>13531.856189209397</v>
      </c>
      <c r="AN1017" s="6">
        <f t="shared" si="307"/>
        <v>13237.241706221939</v>
      </c>
      <c r="AO1017" s="5">
        <f t="shared" si="308"/>
        <v>0</v>
      </c>
      <c r="AP1017" s="6">
        <f>+AN1017+SUM($D$16:$E$18)-SUM($AL$27:AL1017)</f>
        <v>27885.566495695617</v>
      </c>
      <c r="AQ1017" s="10">
        <f t="shared" si="316"/>
        <v>-1.3323372838522918E-3</v>
      </c>
      <c r="AR1017" s="10">
        <f>+AN1017/SUM(AL$27:AL1017)-1</f>
        <v>0.12641316825748827</v>
      </c>
    </row>
    <row r="1018" spans="1:44" x14ac:dyDescent="0.25">
      <c r="A1018" s="1">
        <v>41669</v>
      </c>
      <c r="B1018">
        <v>7.1609999999999996</v>
      </c>
      <c r="G1018">
        <f t="shared" si="309"/>
        <v>3283.8634919283618</v>
      </c>
      <c r="H1018">
        <f t="shared" si="310"/>
        <v>3232.4960266139537</v>
      </c>
      <c r="I1018" s="5">
        <f t="shared" si="299"/>
        <v>0</v>
      </c>
      <c r="J1018" s="6">
        <f>+H1018+SUM($D$16:$E$16)-SUM($F$27:F1018)</f>
        <v>7626.9547634560558</v>
      </c>
      <c r="K1018" s="10">
        <f t="shared" si="311"/>
        <v>1.7787143540928252E-3</v>
      </c>
      <c r="L1018" s="10">
        <f>+H1018/SUM(F$27:F1018)-1</f>
        <v>-8.3120637278106146E-2</v>
      </c>
      <c r="M1018">
        <v>7.0970000000000004</v>
      </c>
      <c r="R1018">
        <f t="shared" si="312"/>
        <v>3537.0982460817145</v>
      </c>
      <c r="S1018">
        <f t="shared" si="313"/>
        <v>3406.2851315606499</v>
      </c>
      <c r="T1018" s="5">
        <f t="shared" si="300"/>
        <v>0</v>
      </c>
      <c r="U1018" s="6">
        <f>+S1018+SUM($D$17:$E$17)-SUM($Q$27:Q1018)</f>
        <v>7068.4630789290686</v>
      </c>
      <c r="V1018" s="10">
        <f t="shared" si="301"/>
        <v>5.4350953290249748E-4</v>
      </c>
      <c r="W1018" s="10">
        <f>+S1018/SUM(Q$27:Q1018)-1</f>
        <v>0.15945931051522977</v>
      </c>
      <c r="X1018">
        <v>3.9820000000000002</v>
      </c>
      <c r="AC1018">
        <f t="shared" si="314"/>
        <v>6786.5856199801265</v>
      </c>
      <c r="AD1018">
        <f t="shared" si="315"/>
        <v>6672.8176637862325</v>
      </c>
      <c r="AE1018" s="5">
        <f t="shared" si="302"/>
        <v>0</v>
      </c>
      <c r="AF1018" s="6">
        <f>+AD1018+SUM($D$18:$E$18)-SUM($AB$27:AB1018)</f>
        <v>13264.505769049389</v>
      </c>
      <c r="AG1018" s="10">
        <f t="shared" si="303"/>
        <v>4.3138525760684221E-3</v>
      </c>
      <c r="AH1018" s="10">
        <f>+AD1018/SUM(AB$27:AB1018)-1</f>
        <v>0.261804862611698</v>
      </c>
      <c r="AI1018" s="6">
        <f t="shared" si="304"/>
        <v>0</v>
      </c>
      <c r="AL1018" s="6">
        <f t="shared" si="305"/>
        <v>0</v>
      </c>
      <c r="AM1018" s="6">
        <f t="shared" si="306"/>
        <v>13607.547357990203</v>
      </c>
      <c r="AN1018" s="6">
        <f t="shared" si="307"/>
        <v>13311.598821960837</v>
      </c>
      <c r="AO1018" s="5">
        <f t="shared" si="308"/>
        <v>0</v>
      </c>
      <c r="AP1018" s="6">
        <f>+AN1018+SUM($D$16:$E$18)-SUM($AL$27:AL1018)</f>
        <v>27959.923611434519</v>
      </c>
      <c r="AQ1018" s="10">
        <f t="shared" si="316"/>
        <v>2.6665090612514319E-3</v>
      </c>
      <c r="AR1018" s="10">
        <f>+AN1018/SUM(AL$27:AL1018)-1</f>
        <v>0.13274053132758845</v>
      </c>
    </row>
    <row r="1019" spans="1:44" x14ac:dyDescent="0.25">
      <c r="A1019" s="1">
        <v>41670</v>
      </c>
      <c r="B1019">
        <v>7.2</v>
      </c>
      <c r="G1019">
        <f t="shared" si="309"/>
        <v>3301.7479600452739</v>
      </c>
      <c r="H1019">
        <f t="shared" si="310"/>
        <v>3250.1007389499327</v>
      </c>
      <c r="I1019" s="5">
        <f t="shared" si="299"/>
        <v>0</v>
      </c>
      <c r="J1019" s="6">
        <f>+H1019+SUM($D$16:$E$16)-SUM($F$27:F1019)</f>
        <v>7644.5594757920344</v>
      </c>
      <c r="K1019" s="10">
        <f t="shared" si="311"/>
        <v>2.308222990954345E-3</v>
      </c>
      <c r="L1019" s="10">
        <f>+H1019/SUM(F$27:F1019)-1</f>
        <v>-7.8127159391476519E-2</v>
      </c>
      <c r="M1019">
        <v>7.0739999999999998</v>
      </c>
      <c r="R1019">
        <f t="shared" si="312"/>
        <v>3525.635196953931</v>
      </c>
      <c r="S1019">
        <f t="shared" si="313"/>
        <v>3395.2460223559301</v>
      </c>
      <c r="T1019" s="5">
        <f t="shared" si="300"/>
        <v>0</v>
      </c>
      <c r="U1019" s="6">
        <f>+S1019+SUM($D$17:$E$17)-SUM($Q$27:Q1019)</f>
        <v>7057.4239697243493</v>
      </c>
      <c r="V1019" s="10">
        <f t="shared" si="301"/>
        <v>-1.5617410859266601E-3</v>
      </c>
      <c r="W1019" s="10">
        <f>+S1019/SUM(Q$27:Q1019)-1</f>
        <v>0.15570172785468994</v>
      </c>
      <c r="X1019">
        <v>3.988</v>
      </c>
      <c r="AC1019">
        <f t="shared" si="314"/>
        <v>6796.8115149374034</v>
      </c>
      <c r="AD1019">
        <f t="shared" si="315"/>
        <v>6682.8721354041918</v>
      </c>
      <c r="AE1019" s="5">
        <f t="shared" si="302"/>
        <v>0</v>
      </c>
      <c r="AF1019" s="6">
        <f>+AD1019+SUM($D$18:$E$18)-SUM($AB$27:AB1019)</f>
        <v>13274.560240667346</v>
      </c>
      <c r="AG1019" s="10">
        <f t="shared" si="303"/>
        <v>7.5799820913169391E-4</v>
      </c>
      <c r="AH1019" s="10">
        <f>+AD1019/SUM(AB$27:AB1019)-1</f>
        <v>0.26370612558901319</v>
      </c>
      <c r="AI1019" s="6">
        <f t="shared" si="304"/>
        <v>0</v>
      </c>
      <c r="AL1019" s="6">
        <f t="shared" si="305"/>
        <v>0</v>
      </c>
      <c r="AM1019" s="6">
        <f t="shared" si="306"/>
        <v>13624.19467193661</v>
      </c>
      <c r="AN1019" s="6">
        <f t="shared" si="307"/>
        <v>13328.218896710056</v>
      </c>
      <c r="AO1019" s="5">
        <f t="shared" si="308"/>
        <v>0</v>
      </c>
      <c r="AP1019" s="6">
        <f>+AN1019+SUM($D$16:$E$18)-SUM($AL$27:AL1019)</f>
        <v>27976.54368618373</v>
      </c>
      <c r="AQ1019" s="10">
        <f t="shared" si="316"/>
        <v>5.9442489830030532E-4</v>
      </c>
      <c r="AR1019" s="10">
        <f>+AN1019/SUM(AL$27:AL1019)-1</f>
        <v>0.1341548041398879</v>
      </c>
    </row>
    <row r="1020" spans="1:44" x14ac:dyDescent="0.25">
      <c r="A1020" s="1">
        <v>41673</v>
      </c>
      <c r="B1020">
        <v>7.1189999999999998</v>
      </c>
      <c r="G1020">
        <f t="shared" si="309"/>
        <v>3264.6032954947641</v>
      </c>
      <c r="H1020">
        <f t="shared" si="310"/>
        <v>3213.5371056367458</v>
      </c>
      <c r="I1020" s="5">
        <f t="shared" si="299"/>
        <v>0</v>
      </c>
      <c r="J1020" s="6">
        <f>+H1020+SUM($D$16:$E$16)-SUM($F$27:F1020)</f>
        <v>7607.9958424788483</v>
      </c>
      <c r="K1020" s="10">
        <f t="shared" si="311"/>
        <v>-4.7829614550023436E-3</v>
      </c>
      <c r="L1020" s="10">
        <f>+H1020/SUM(F$27:F1020)-1</f>
        <v>-8.849822884832248E-2</v>
      </c>
      <c r="M1020">
        <v>7.0030000000000001</v>
      </c>
      <c r="R1020">
        <f t="shared" si="312"/>
        <v>3490.2492626899038</v>
      </c>
      <c r="S1020">
        <f t="shared" si="313"/>
        <v>3361.1687722022307</v>
      </c>
      <c r="T1020" s="5">
        <f t="shared" si="300"/>
        <v>0</v>
      </c>
      <c r="U1020" s="6">
        <f>+S1020+SUM($D$17:$E$17)-SUM($Q$27:Q1020)</f>
        <v>7023.3467195706498</v>
      </c>
      <c r="V1020" s="10">
        <f t="shared" si="301"/>
        <v>-4.8285678031938506E-3</v>
      </c>
      <c r="W1020" s="10">
        <f>+S1020/SUM(Q$27:Q1020)-1</f>
        <v>0.14410223355476326</v>
      </c>
      <c r="X1020">
        <v>3.9249999999999998</v>
      </c>
      <c r="AC1020">
        <f t="shared" si="314"/>
        <v>6689.4396178859843</v>
      </c>
      <c r="AD1020">
        <f t="shared" si="315"/>
        <v>6577.3001834156094</v>
      </c>
      <c r="AE1020" s="5">
        <f t="shared" si="302"/>
        <v>0</v>
      </c>
      <c r="AF1020" s="6">
        <f>+AD1020+SUM($D$18:$E$18)-SUM($AB$27:AB1020)</f>
        <v>13168.988288678764</v>
      </c>
      <c r="AG1020" s="10">
        <f t="shared" si="303"/>
        <v>-7.952952871851604E-3</v>
      </c>
      <c r="AH1020" s="10">
        <f>+AD1020/SUM(AB$27:AB1020)-1</f>
        <v>0.24374286432720083</v>
      </c>
      <c r="AI1020" s="6">
        <f t="shared" si="304"/>
        <v>0</v>
      </c>
      <c r="AL1020" s="6">
        <f t="shared" si="305"/>
        <v>0</v>
      </c>
      <c r="AM1020" s="6">
        <f t="shared" si="306"/>
        <v>13444.292176070652</v>
      </c>
      <c r="AN1020" s="6">
        <f t="shared" si="307"/>
        <v>13152.006061254586</v>
      </c>
      <c r="AO1020" s="5">
        <f t="shared" si="308"/>
        <v>0</v>
      </c>
      <c r="AP1020" s="6">
        <f>+AN1020+SUM($D$16:$E$18)-SUM($AL$27:AL1020)</f>
        <v>27800.330850728264</v>
      </c>
      <c r="AQ1020" s="10">
        <f t="shared" si="316"/>
        <v>-6.298592043108231E-3</v>
      </c>
      <c r="AR1020" s="10">
        <f>+AN1020/SUM(AL$27:AL1020)-1</f>
        <v>0.11916010489074313</v>
      </c>
    </row>
    <row r="1021" spans="1:44" x14ac:dyDescent="0.25">
      <c r="A1021" s="1">
        <v>41674</v>
      </c>
      <c r="B1021">
        <v>7.0629999999999997</v>
      </c>
      <c r="G1021">
        <f t="shared" si="309"/>
        <v>3238.9230335833008</v>
      </c>
      <c r="H1021">
        <f t="shared" si="310"/>
        <v>3188.2585443338016</v>
      </c>
      <c r="I1021" s="5">
        <f t="shared" si="299"/>
        <v>0</v>
      </c>
      <c r="J1021" s="6">
        <f>+H1021+SUM($D$16:$E$16)-SUM($F$27:F1021)</f>
        <v>7582.7172811759037</v>
      </c>
      <c r="K1021" s="10">
        <f t="shared" si="311"/>
        <v>-3.3226307987450632E-3</v>
      </c>
      <c r="L1021" s="10">
        <f>+H1021/SUM(F$27:F1021)-1</f>
        <v>-9.566835094194448E-2</v>
      </c>
      <c r="M1021">
        <v>6.9939999999999998</v>
      </c>
      <c r="R1021">
        <f t="shared" si="312"/>
        <v>3485.763721726858</v>
      </c>
      <c r="S1021">
        <f t="shared" si="313"/>
        <v>3356.8491207742968</v>
      </c>
      <c r="T1021" s="5">
        <f t="shared" si="300"/>
        <v>0</v>
      </c>
      <c r="U1021" s="6">
        <f>+S1021+SUM($D$17:$E$17)-SUM($Q$27:Q1021)</f>
        <v>7019.0270681427164</v>
      </c>
      <c r="V1021" s="10">
        <f t="shared" si="301"/>
        <v>-6.1504174582416304E-4</v>
      </c>
      <c r="W1021" s="10">
        <f>+S1021/SUM(Q$27:Q1021)-1</f>
        <v>0.14263187512237807</v>
      </c>
      <c r="X1021">
        <v>3.9180000000000001</v>
      </c>
      <c r="AC1021">
        <f t="shared" si="314"/>
        <v>6677.5094071024942</v>
      </c>
      <c r="AD1021">
        <f t="shared" si="315"/>
        <v>6565.5699665279899</v>
      </c>
      <c r="AE1021" s="5">
        <f t="shared" si="302"/>
        <v>0</v>
      </c>
      <c r="AF1021" s="6">
        <f>+AD1021+SUM($D$18:$E$18)-SUM($AB$27:AB1021)</f>
        <v>13157.258071791144</v>
      </c>
      <c r="AG1021" s="10">
        <f t="shared" si="303"/>
        <v>-8.907454870852316E-4</v>
      </c>
      <c r="AH1021" s="10">
        <f>+AD1021/SUM(AB$27:AB1021)-1</f>
        <v>0.24152472418699955</v>
      </c>
      <c r="AI1021" s="6">
        <f t="shared" si="304"/>
        <v>0</v>
      </c>
      <c r="AL1021" s="6">
        <f t="shared" si="305"/>
        <v>0</v>
      </c>
      <c r="AM1021" s="6">
        <f t="shared" si="306"/>
        <v>13402.196162412652</v>
      </c>
      <c r="AN1021" s="6">
        <f t="shared" si="307"/>
        <v>13110.677631636088</v>
      </c>
      <c r="AO1021" s="5">
        <f t="shared" si="308"/>
        <v>0</v>
      </c>
      <c r="AP1021" s="6">
        <f>+AN1021+SUM($D$16:$E$18)-SUM($AL$27:AL1021)</f>
        <v>27759.00242110977</v>
      </c>
      <c r="AQ1021" s="10">
        <f t="shared" si="316"/>
        <v>-1.4866164665594539E-3</v>
      </c>
      <c r="AR1021" s="10">
        <f>+AN1021/SUM(AL$27:AL1021)-1</f>
        <v>0.11564329312747401</v>
      </c>
    </row>
    <row r="1022" spans="1:44" x14ac:dyDescent="0.25">
      <c r="A1022" s="1">
        <v>41675</v>
      </c>
      <c r="B1022">
        <v>7.0430000000000001</v>
      </c>
      <c r="G1022">
        <f t="shared" si="309"/>
        <v>3229.7515114720641</v>
      </c>
      <c r="H1022">
        <f t="shared" si="310"/>
        <v>3179.2304867256075</v>
      </c>
      <c r="I1022" s="5">
        <f t="shared" si="299"/>
        <v>0</v>
      </c>
      <c r="J1022" s="6">
        <f>+H1022+SUM($D$16:$E$16)-SUM($F$27:F1022)</f>
        <v>7573.6892235677105</v>
      </c>
      <c r="K1022" s="10">
        <f t="shared" si="311"/>
        <v>-1.1906098135302523E-3</v>
      </c>
      <c r="L1022" s="10">
        <f>+H1022/SUM(F$27:F1022)-1</f>
        <v>-9.8229108832523671E-2</v>
      </c>
      <c r="M1022">
        <v>7.0049999999999999</v>
      </c>
      <c r="R1022">
        <f t="shared" si="312"/>
        <v>3491.2460495705805</v>
      </c>
      <c r="S1022">
        <f t="shared" si="313"/>
        <v>3362.1286947417711</v>
      </c>
      <c r="T1022" s="5">
        <f t="shared" si="300"/>
        <v>0</v>
      </c>
      <c r="U1022" s="6">
        <f>+S1022+SUM($D$17:$E$17)-SUM($Q$27:Q1022)</f>
        <v>7024.3066421101912</v>
      </c>
      <c r="V1022" s="10">
        <f t="shared" si="301"/>
        <v>7.5218031163282184E-4</v>
      </c>
      <c r="W1022" s="10">
        <f>+S1022/SUM(Q$27:Q1022)-1</f>
        <v>0.14442897987307091</v>
      </c>
      <c r="X1022">
        <v>3.911</v>
      </c>
      <c r="AC1022">
        <f t="shared" si="314"/>
        <v>6665.5791963190031</v>
      </c>
      <c r="AD1022">
        <f t="shared" si="315"/>
        <v>6553.8397496403695</v>
      </c>
      <c r="AE1022" s="5">
        <f t="shared" si="302"/>
        <v>0</v>
      </c>
      <c r="AF1022" s="6">
        <f>+AD1022+SUM($D$18:$E$18)-SUM($AB$27:AB1022)</f>
        <v>13145.527854903525</v>
      </c>
      <c r="AG1022" s="10">
        <f t="shared" si="303"/>
        <v>-8.915396219800753E-4</v>
      </c>
      <c r="AH1022" s="10">
        <f>+AD1022/SUM(AB$27:AB1022)-1</f>
        <v>0.23930658404679805</v>
      </c>
      <c r="AI1022" s="6">
        <f t="shared" si="304"/>
        <v>0</v>
      </c>
      <c r="AL1022" s="6">
        <f t="shared" si="305"/>
        <v>0</v>
      </c>
      <c r="AM1022" s="6">
        <f t="shared" si="306"/>
        <v>13386.576757361647</v>
      </c>
      <c r="AN1022" s="6">
        <f t="shared" si="307"/>
        <v>13095.198931107749</v>
      </c>
      <c r="AO1022" s="5">
        <f t="shared" si="308"/>
        <v>0</v>
      </c>
      <c r="AP1022" s="6">
        <f>+AN1022+SUM($D$16:$E$18)-SUM($AL$27:AL1022)</f>
        <v>27743.523720581426</v>
      </c>
      <c r="AQ1022" s="10">
        <f t="shared" si="316"/>
        <v>-5.5761011485677692E-4</v>
      </c>
      <c r="AR1022" s="10">
        <f>+AN1022/SUM(AL$27:AL1022)-1</f>
        <v>0.11432614469960778</v>
      </c>
    </row>
    <row r="1023" spans="1:44" x14ac:dyDescent="0.25">
      <c r="A1023" s="1">
        <v>41676</v>
      </c>
      <c r="B1023">
        <v>7.0990000000000002</v>
      </c>
      <c r="G1023">
        <f t="shared" si="309"/>
        <v>3255.4317733835273</v>
      </c>
      <c r="H1023">
        <f t="shared" si="310"/>
        <v>3204.5090480285512</v>
      </c>
      <c r="I1023" s="5">
        <f t="shared" si="299"/>
        <v>0</v>
      </c>
      <c r="J1023" s="6">
        <f>+H1023+SUM($D$16:$E$16)-SUM($F$27:F1023)</f>
        <v>7598.9677848706533</v>
      </c>
      <c r="K1023" s="10">
        <f t="shared" si="311"/>
        <v>3.3376813540593187E-3</v>
      </c>
      <c r="L1023" s="10">
        <f>+H1023/SUM(F$27:F1023)-1</f>
        <v>-9.1058986738901893E-2</v>
      </c>
      <c r="M1023">
        <v>7.1059999999999999</v>
      </c>
      <c r="R1023">
        <f t="shared" si="312"/>
        <v>3541.5837870447604</v>
      </c>
      <c r="S1023">
        <f t="shared" si="313"/>
        <v>3410.6047829885833</v>
      </c>
      <c r="T1023" s="5">
        <f t="shared" si="300"/>
        <v>0</v>
      </c>
      <c r="U1023" s="6">
        <f>+S1023+SUM($D$17:$E$17)-SUM($Q$27:Q1023)</f>
        <v>7072.782730357002</v>
      </c>
      <c r="V1023" s="10">
        <f t="shared" si="301"/>
        <v>6.9011919206658501E-3</v>
      </c>
      <c r="W1023" s="10">
        <f>+S1023/SUM(Q$27:Q1023)-1</f>
        <v>0.16092966894761473</v>
      </c>
      <c r="X1023">
        <v>3.931</v>
      </c>
      <c r="AC1023">
        <f t="shared" si="314"/>
        <v>6699.6655128432631</v>
      </c>
      <c r="AD1023">
        <f t="shared" si="315"/>
        <v>6587.3546550335695</v>
      </c>
      <c r="AE1023" s="5">
        <f t="shared" si="302"/>
        <v>0</v>
      </c>
      <c r="AF1023" s="6">
        <f>+AD1023+SUM($D$18:$E$18)-SUM($AB$27:AB1023)</f>
        <v>13179.042760296725</v>
      </c>
      <c r="AG1023" s="10">
        <f t="shared" si="303"/>
        <v>2.5495290689827588E-3</v>
      </c>
      <c r="AH1023" s="10">
        <f>+AD1023/SUM(AB$27:AB1023)-1</f>
        <v>0.24564412730451624</v>
      </c>
      <c r="AI1023" s="6">
        <f t="shared" si="304"/>
        <v>0</v>
      </c>
      <c r="AL1023" s="6">
        <f t="shared" si="305"/>
        <v>0</v>
      </c>
      <c r="AM1023" s="6">
        <f t="shared" si="306"/>
        <v>13496.681073271551</v>
      </c>
      <c r="AN1023" s="6">
        <f t="shared" si="307"/>
        <v>13202.468486050704</v>
      </c>
      <c r="AO1023" s="5">
        <f t="shared" si="308"/>
        <v>0</v>
      </c>
      <c r="AP1023" s="6">
        <f>+AN1023+SUM($D$16:$E$18)-SUM($AL$27:AL1023)</f>
        <v>27850.793275524382</v>
      </c>
      <c r="AQ1023" s="10">
        <f t="shared" si="316"/>
        <v>3.8664719025354177E-3</v>
      </c>
      <c r="AR1023" s="10">
        <f>+AN1023/SUM(AL$27:AL1023)-1</f>
        <v>0.12345416713226243</v>
      </c>
    </row>
    <row r="1024" spans="1:44" x14ac:dyDescent="0.25">
      <c r="A1024" s="1">
        <v>41677</v>
      </c>
      <c r="B1024">
        <v>7.1429999999999998</v>
      </c>
      <c r="G1024">
        <f t="shared" si="309"/>
        <v>3275.6091220282483</v>
      </c>
      <c r="H1024">
        <f t="shared" si="310"/>
        <v>3224.3707747665781</v>
      </c>
      <c r="I1024" s="5">
        <f t="shared" si="299"/>
        <v>0</v>
      </c>
      <c r="J1024" s="6">
        <f>+H1024+SUM($D$16:$E$16)-SUM($F$27:F1024)</f>
        <v>7618.8295116086801</v>
      </c>
      <c r="K1024" s="10">
        <f t="shared" si="311"/>
        <v>2.6137400894856722E-3</v>
      </c>
      <c r="L1024" s="10">
        <f>+H1024/SUM(F$27:F1024)-1</f>
        <v>-8.5425319379627718E-2</v>
      </c>
      <c r="M1024">
        <v>7.1509999999999998</v>
      </c>
      <c r="R1024">
        <f t="shared" si="312"/>
        <v>3564.0114918599888</v>
      </c>
      <c r="S1024">
        <f t="shared" si="313"/>
        <v>3432.2030401282518</v>
      </c>
      <c r="T1024" s="5">
        <f t="shared" si="300"/>
        <v>0</v>
      </c>
      <c r="U1024" s="6">
        <f>+S1024+SUM($D$17:$E$17)-SUM($Q$27:Q1024)</f>
        <v>7094.380987496671</v>
      </c>
      <c r="V1024" s="10">
        <f t="shared" si="301"/>
        <v>3.0537142116591198E-3</v>
      </c>
      <c r="W1024" s="10">
        <f>+S1024/SUM(Q$27:Q1024)-1</f>
        <v>0.16828146110954023</v>
      </c>
      <c r="X1024">
        <v>3.9710000000000001</v>
      </c>
      <c r="AC1024">
        <f t="shared" si="314"/>
        <v>6767.8381458917829</v>
      </c>
      <c r="AD1024">
        <f t="shared" si="315"/>
        <v>6654.3844658199714</v>
      </c>
      <c r="AE1024" s="5">
        <f t="shared" si="302"/>
        <v>0</v>
      </c>
      <c r="AF1024" s="6">
        <f>+AD1024+SUM($D$18:$E$18)-SUM($AB$27:AB1024)</f>
        <v>13246.072571083125</v>
      </c>
      <c r="AG1024" s="10">
        <f t="shared" si="303"/>
        <v>5.0860910011107929E-3</v>
      </c>
      <c r="AH1024" s="10">
        <f>+AD1024/SUM(AB$27:AB1024)-1</f>
        <v>0.25831921381995282</v>
      </c>
      <c r="AI1024" s="6">
        <f t="shared" si="304"/>
        <v>0</v>
      </c>
      <c r="AL1024" s="6">
        <f t="shared" si="305"/>
        <v>0</v>
      </c>
      <c r="AM1024" s="6">
        <f t="shared" si="306"/>
        <v>13607.45875978002</v>
      </c>
      <c r="AN1024" s="6">
        <f t="shared" si="307"/>
        <v>13310.9582807148</v>
      </c>
      <c r="AO1024" s="5">
        <f t="shared" si="308"/>
        <v>0</v>
      </c>
      <c r="AP1024" s="6">
        <f>+AN1024+SUM($D$16:$E$18)-SUM($AL$27:AL1024)</f>
        <v>27959.283070188474</v>
      </c>
      <c r="AQ1024" s="10">
        <f t="shared" si="316"/>
        <v>3.89539334089406E-3</v>
      </c>
      <c r="AR1024" s="10">
        <f>+AN1024/SUM(AL$27:AL1024)-1</f>
        <v>0.13268602495002435</v>
      </c>
    </row>
    <row r="1025" spans="1:44" x14ac:dyDescent="0.25">
      <c r="A1025" s="1">
        <v>41680</v>
      </c>
      <c r="B1025">
        <v>7.117</v>
      </c>
      <c r="C1025">
        <f>+$C$16</f>
        <v>60</v>
      </c>
      <c r="D1025" s="7">
        <f>+$H$16</f>
        <v>0.66694736842105262</v>
      </c>
      <c r="E1025" s="7">
        <f>+$J$16</f>
        <v>0.46199999999999997</v>
      </c>
      <c r="F1025" s="6">
        <f>+C1025-D1025-E1025</f>
        <v>58.871052631578941</v>
      </c>
      <c r="G1025">
        <f t="shared" si="309"/>
        <v>3322.5571959152198</v>
      </c>
      <c r="H1025">
        <f t="shared" si="310"/>
        <v>3271.505352507505</v>
      </c>
      <c r="I1025" s="5">
        <f t="shared" si="299"/>
        <v>204780</v>
      </c>
      <c r="J1025" s="6">
        <f>+H1025+SUM($D$16:$E$16)-SUM($F$27:F1025)</f>
        <v>7607.093036718029</v>
      </c>
      <c r="K1025" s="10">
        <f t="shared" si="311"/>
        <v>-1.5404564274300592E-3</v>
      </c>
      <c r="L1025" s="10">
        <f>+H1025/SUM(F$27:F1025)-1</f>
        <v>-8.7296587477842302E-2</v>
      </c>
      <c r="M1025">
        <v>7.1550000000000002</v>
      </c>
      <c r="N1025">
        <f>+$C$17</f>
        <v>50</v>
      </c>
      <c r="O1025" s="7">
        <f>+$H$17</f>
        <v>0.5557894736842105</v>
      </c>
      <c r="P1025" s="7">
        <f>+$J$17</f>
        <v>0.38500000000000001</v>
      </c>
      <c r="Q1025" s="6">
        <f>+N1025-O1025-P1025</f>
        <v>49.059210526315795</v>
      </c>
      <c r="R1025">
        <f t="shared" si="312"/>
        <v>3616.0050656213425</v>
      </c>
      <c r="S1025">
        <f t="shared" si="313"/>
        <v>3483.1820957336495</v>
      </c>
      <c r="T1025" s="5">
        <f t="shared" si="300"/>
        <v>170650</v>
      </c>
      <c r="U1025" s="6">
        <f>+S1025+SUM($D$17:$E$17)-SUM($Q$27:Q1025)</f>
        <v>7096.3008325757528</v>
      </c>
      <c r="V1025" s="10">
        <f t="shared" si="301"/>
        <v>2.7061488274537915E-4</v>
      </c>
      <c r="W1025" s="10">
        <f>+S1025/SUM(Q$27:Q1025)-1</f>
        <v>0.16616021490289712</v>
      </c>
      <c r="X1025">
        <v>3.9870000000000001</v>
      </c>
      <c r="Y1025">
        <f>+$C$18</f>
        <v>90</v>
      </c>
      <c r="Z1025" s="7">
        <f>+$H$18</f>
        <v>1.0004210526315789</v>
      </c>
      <c r="AA1025" s="7">
        <f>+$J$18</f>
        <v>0.69300000000000006</v>
      </c>
      <c r="AB1025" s="6">
        <f>+Y1025-Z1025-AA1025</f>
        <v>88.306578947368422</v>
      </c>
      <c r="AC1025">
        <f t="shared" si="314"/>
        <v>6883.4137780585597</v>
      </c>
      <c r="AD1025">
        <f t="shared" si="315"/>
        <v>6769.502969081901</v>
      </c>
      <c r="AE1025" s="5">
        <f t="shared" si="302"/>
        <v>307170</v>
      </c>
      <c r="AF1025" s="6">
        <f>+AD1025+SUM($D$18:$E$18)-SUM($AB$27:AB1025)</f>
        <v>13272.884495397686</v>
      </c>
      <c r="AG1025" s="10">
        <f t="shared" si="303"/>
        <v>2.0241414329174034E-3</v>
      </c>
      <c r="AH1025" s="10">
        <f>+AD1025/SUM(AB$27:AB1025)-1</f>
        <v>0.25906329456239874</v>
      </c>
      <c r="AI1025" s="6">
        <f t="shared" si="304"/>
        <v>200</v>
      </c>
      <c r="AL1025" s="6">
        <f t="shared" si="305"/>
        <v>196.23684210526315</v>
      </c>
      <c r="AM1025" s="6">
        <f t="shared" si="306"/>
        <v>13821.976039595123</v>
      </c>
      <c r="AN1025" s="6">
        <f t="shared" si="307"/>
        <v>13524.190417323056</v>
      </c>
      <c r="AO1025" s="5">
        <f t="shared" si="308"/>
        <v>682600</v>
      </c>
      <c r="AP1025" s="6">
        <f>+AN1025+SUM($D$16:$E$18)-SUM($AL$27:AL1025)</f>
        <v>27976.278364691472</v>
      </c>
      <c r="AQ1025" s="10">
        <f t="shared" si="316"/>
        <v>6.0785873730506701E-4</v>
      </c>
      <c r="AR1025" s="10">
        <f>+AN1025/SUM(AL$27:AL1025)-1</f>
        <v>0.13192919045167284</v>
      </c>
    </row>
    <row r="1026" spans="1:44" x14ac:dyDescent="0.25">
      <c r="A1026" s="1">
        <v>41681</v>
      </c>
      <c r="B1026">
        <v>7.1689999999999996</v>
      </c>
      <c r="G1026">
        <f t="shared" si="309"/>
        <v>3346.8332917684716</v>
      </c>
      <c r="H1026">
        <f t="shared" si="310"/>
        <v>3295.4084406528459</v>
      </c>
      <c r="I1026" s="5">
        <f t="shared" si="299"/>
        <v>0</v>
      </c>
      <c r="J1026" s="6">
        <f>+H1026+SUM($D$16:$E$16)-SUM($F$27:F1026)</f>
        <v>7630.996124863369</v>
      </c>
      <c r="K1026" s="10">
        <f t="shared" si="311"/>
        <v>3.1422105697884728E-3</v>
      </c>
      <c r="L1026" s="10">
        <f>+H1026/SUM(F$27:F1026)-1</f>
        <v>-8.0627966225748415E-2</v>
      </c>
      <c r="M1026">
        <v>7.2370000000000001</v>
      </c>
      <c r="R1026">
        <f t="shared" si="312"/>
        <v>3657.4463535851364</v>
      </c>
      <c r="S1026">
        <f t="shared" si="313"/>
        <v>3523.1011637769975</v>
      </c>
      <c r="T1026" s="5">
        <f t="shared" si="300"/>
        <v>0</v>
      </c>
      <c r="U1026" s="6">
        <f>+S1026+SUM($D$17:$E$17)-SUM($Q$27:Q1026)</f>
        <v>7136.2199006191004</v>
      </c>
      <c r="V1026" s="10">
        <f t="shared" si="301"/>
        <v>5.6253348026196193E-3</v>
      </c>
      <c r="W1026" s="10">
        <f>+S1026/SUM(Q$27:Q1026)-1</f>
        <v>0.17952501401149745</v>
      </c>
      <c r="X1026">
        <v>4.016</v>
      </c>
      <c r="AC1026">
        <f t="shared" si="314"/>
        <v>6933.4812472242729</v>
      </c>
      <c r="AD1026">
        <f t="shared" si="315"/>
        <v>6818.7418921075787</v>
      </c>
      <c r="AE1026" s="5">
        <f t="shared" si="302"/>
        <v>0</v>
      </c>
      <c r="AF1026" s="6">
        <f>+AD1026+SUM($D$18:$E$18)-SUM($AB$27:AB1026)</f>
        <v>13322.123418423367</v>
      </c>
      <c r="AG1026" s="10">
        <f t="shared" si="303"/>
        <v>3.7097379279353859E-3</v>
      </c>
      <c r="AH1026" s="10">
        <f>+AD1026/SUM(AB$27:AB1026)-1</f>
        <v>0.26822126685793668</v>
      </c>
      <c r="AI1026" s="6">
        <f t="shared" si="304"/>
        <v>0</v>
      </c>
      <c r="AL1026" s="6">
        <f t="shared" si="305"/>
        <v>0</v>
      </c>
      <c r="AM1026" s="6">
        <f t="shared" si="306"/>
        <v>13937.76089257788</v>
      </c>
      <c r="AN1026" s="6">
        <f t="shared" si="307"/>
        <v>13637.251496537421</v>
      </c>
      <c r="AO1026" s="5">
        <f t="shared" si="308"/>
        <v>0</v>
      </c>
      <c r="AP1026" s="6">
        <f>+AN1026+SUM($D$16:$E$18)-SUM($AL$27:AL1026)</f>
        <v>28089.339443905836</v>
      </c>
      <c r="AQ1026" s="10">
        <f t="shared" si="316"/>
        <v>4.0413194972015454E-3</v>
      </c>
      <c r="AR1026" s="10">
        <f>+AN1026/SUM(AL$27:AL1026)-1</f>
        <v>0.1413920220088789</v>
      </c>
    </row>
    <row r="1027" spans="1:44" x14ac:dyDescent="0.25">
      <c r="A1027" s="1">
        <v>41682</v>
      </c>
      <c r="B1027">
        <v>7.2720000000000002</v>
      </c>
      <c r="G1027">
        <f t="shared" si="309"/>
        <v>3394.9186354777967</v>
      </c>
      <c r="H1027">
        <f t="shared" si="310"/>
        <v>3342.7549421715016</v>
      </c>
      <c r="I1027" s="5">
        <f t="shared" si="299"/>
        <v>0</v>
      </c>
      <c r="J1027" s="6">
        <f>+H1027+SUM($D$16:$E$16)-SUM($F$27:F1027)</f>
        <v>7678.3426263820247</v>
      </c>
      <c r="K1027" s="10">
        <f t="shared" si="311"/>
        <v>6.2044981734941107E-3</v>
      </c>
      <c r="L1027" s="10">
        <f>+H1027/SUM(F$27:F1027)-1</f>
        <v>-6.7418966437947092E-2</v>
      </c>
      <c r="M1027">
        <v>7.2649999999999997</v>
      </c>
      <c r="R1027">
        <f t="shared" si="312"/>
        <v>3671.5970372800907</v>
      </c>
      <c r="S1027">
        <f t="shared" si="313"/>
        <v>3536.7320650600923</v>
      </c>
      <c r="T1027" s="5">
        <f t="shared" si="300"/>
        <v>0</v>
      </c>
      <c r="U1027" s="6">
        <f>+S1027+SUM($D$17:$E$17)-SUM($Q$27:Q1027)</f>
        <v>7149.8508019021956</v>
      </c>
      <c r="V1027" s="10">
        <f t="shared" si="301"/>
        <v>1.9101010721254141E-3</v>
      </c>
      <c r="W1027" s="10">
        <f>+S1027/SUM(Q$27:Q1027)-1</f>
        <v>0.18408860395101967</v>
      </c>
      <c r="X1027">
        <v>4.04</v>
      </c>
      <c r="AC1027">
        <f t="shared" si="314"/>
        <v>6974.9163941200359</v>
      </c>
      <c r="AD1027">
        <f t="shared" si="315"/>
        <v>6859.4913456460699</v>
      </c>
      <c r="AE1027" s="5">
        <f t="shared" si="302"/>
        <v>0</v>
      </c>
      <c r="AF1027" s="6">
        <f>+AD1027+SUM($D$18:$E$18)-SUM($AB$27:AB1027)</f>
        <v>13362.872871961858</v>
      </c>
      <c r="AG1027" s="10">
        <f t="shared" si="303"/>
        <v>3.0587806657111916E-3</v>
      </c>
      <c r="AH1027" s="10">
        <f>+AD1027/SUM(AB$27:AB1027)-1</f>
        <v>0.27580027841286459</v>
      </c>
      <c r="AI1027" s="6">
        <f t="shared" si="304"/>
        <v>0</v>
      </c>
      <c r="AL1027" s="6">
        <f t="shared" si="305"/>
        <v>0</v>
      </c>
      <c r="AM1027" s="6">
        <f t="shared" si="306"/>
        <v>14041.432066877922</v>
      </c>
      <c r="AN1027" s="6">
        <f t="shared" si="307"/>
        <v>13738.978352877664</v>
      </c>
      <c r="AO1027" s="5">
        <f t="shared" si="308"/>
        <v>0</v>
      </c>
      <c r="AP1027" s="6">
        <f>+AN1027+SUM($D$16:$E$18)-SUM($AL$27:AL1027)</f>
        <v>28191.066300246075</v>
      </c>
      <c r="AQ1027" s="10">
        <f t="shared" si="316"/>
        <v>3.6215467630837939E-3</v>
      </c>
      <c r="AR1027" s="10">
        <f>+AN1027/SUM(AL$27:AL1027)-1</f>
        <v>0.14990621728351172</v>
      </c>
    </row>
    <row r="1028" spans="1:44" x14ac:dyDescent="0.25">
      <c r="A1028" s="1">
        <v>41683</v>
      </c>
      <c r="B1028">
        <v>7.1829999999999998</v>
      </c>
      <c r="G1028">
        <f t="shared" si="309"/>
        <v>3353.3691637289621</v>
      </c>
      <c r="H1028">
        <f t="shared" si="310"/>
        <v>3301.8438874612066</v>
      </c>
      <c r="I1028" s="5">
        <f t="shared" si="299"/>
        <v>0</v>
      </c>
      <c r="J1028" s="6">
        <f>+H1028+SUM($D$16:$E$16)-SUM($F$27:F1028)</f>
        <v>7637.431571671731</v>
      </c>
      <c r="K1028" s="10">
        <f t="shared" si="311"/>
        <v>-5.3281100754383193E-3</v>
      </c>
      <c r="L1028" s="10">
        <f>+H1028/SUM(F$27:F1028)-1</f>
        <v>-7.8832568196338548E-2</v>
      </c>
      <c r="M1028">
        <v>7.2619999999999996</v>
      </c>
      <c r="R1028">
        <f t="shared" si="312"/>
        <v>3670.0808925984884</v>
      </c>
      <c r="S1028">
        <f t="shared" si="313"/>
        <v>3535.2716113511892</v>
      </c>
      <c r="T1028" s="5">
        <f t="shared" si="300"/>
        <v>0</v>
      </c>
      <c r="U1028" s="6">
        <f>+S1028+SUM($D$17:$E$17)-SUM($Q$27:Q1028)</f>
        <v>7148.3903481932921</v>
      </c>
      <c r="V1028" s="10">
        <f t="shared" si="301"/>
        <v>-2.0426352232627565E-4</v>
      </c>
      <c r="W1028" s="10">
        <f>+S1028/SUM(Q$27:Q1028)-1</f>
        <v>0.18359964788607086</v>
      </c>
      <c r="X1028">
        <v>4.04</v>
      </c>
      <c r="AC1028">
        <f t="shared" si="314"/>
        <v>6974.9163941200359</v>
      </c>
      <c r="AD1028">
        <f t="shared" si="315"/>
        <v>6859.4913456460699</v>
      </c>
      <c r="AE1028" s="5">
        <f t="shared" si="302"/>
        <v>0</v>
      </c>
      <c r="AF1028" s="6">
        <f>+AD1028+SUM($D$18:$E$18)-SUM($AB$27:AB1028)</f>
        <v>13362.872871961858</v>
      </c>
      <c r="AG1028" s="10">
        <f t="shared" si="303"/>
        <v>0</v>
      </c>
      <c r="AH1028" s="10">
        <f>+AD1028/SUM(AB$27:AB1028)-1</f>
        <v>0.27580027841286459</v>
      </c>
      <c r="AI1028" s="6">
        <f t="shared" si="304"/>
        <v>0</v>
      </c>
      <c r="AL1028" s="6">
        <f t="shared" si="305"/>
        <v>0</v>
      </c>
      <c r="AM1028" s="6">
        <f t="shared" si="306"/>
        <v>13998.366450447487</v>
      </c>
      <c r="AN1028" s="6">
        <f t="shared" si="307"/>
        <v>13696.606844458467</v>
      </c>
      <c r="AO1028" s="5">
        <f t="shared" si="308"/>
        <v>0</v>
      </c>
      <c r="AP1028" s="6">
        <f>+AN1028+SUM($D$16:$E$18)-SUM($AL$27:AL1028)</f>
        <v>28148.694791826882</v>
      </c>
      <c r="AQ1028" s="10">
        <f t="shared" si="316"/>
        <v>-1.5030119105080564E-3</v>
      </c>
      <c r="AR1028" s="10">
        <f>+AN1028/SUM(AL$27:AL1028)-1</f>
        <v>0.14635986472981477</v>
      </c>
    </row>
    <row r="1029" spans="1:44" x14ac:dyDescent="0.25">
      <c r="A1029" s="1">
        <v>41684</v>
      </c>
      <c r="B1029">
        <v>7.2510000000000003</v>
      </c>
      <c r="G1029">
        <f t="shared" si="309"/>
        <v>3385.114827537061</v>
      </c>
      <c r="H1029">
        <f t="shared" si="310"/>
        <v>3333.1017719589604</v>
      </c>
      <c r="I1029" s="5">
        <f t="shared" si="299"/>
        <v>0</v>
      </c>
      <c r="J1029" s="6">
        <f>+H1029+SUM($D$16:$E$16)-SUM($F$27:F1029)</f>
        <v>7668.6894561694835</v>
      </c>
      <c r="K1029" s="10">
        <f t="shared" si="311"/>
        <v>4.0927220367763528E-3</v>
      </c>
      <c r="L1029" s="10">
        <f>+H1029/SUM(F$27:F1029)-1</f>
        <v>-7.0112063482061782E-2</v>
      </c>
      <c r="M1029">
        <v>7.29</v>
      </c>
      <c r="R1029">
        <f t="shared" si="312"/>
        <v>3684.2315762934427</v>
      </c>
      <c r="S1029">
        <f t="shared" si="313"/>
        <v>3548.902512634284</v>
      </c>
      <c r="T1029" s="5">
        <f t="shared" si="300"/>
        <v>0</v>
      </c>
      <c r="U1029" s="6">
        <f>+S1029+SUM($D$17:$E$17)-SUM($Q$27:Q1029)</f>
        <v>7162.0212494763873</v>
      </c>
      <c r="V1029" s="10">
        <f t="shared" si="301"/>
        <v>1.9068490414124728E-3</v>
      </c>
      <c r="W1029" s="10">
        <f>+S1029/SUM(Q$27:Q1029)-1</f>
        <v>0.18816323782559308</v>
      </c>
      <c r="X1029">
        <v>4.048</v>
      </c>
      <c r="AC1029">
        <f t="shared" si="314"/>
        <v>6988.7281097519572</v>
      </c>
      <c r="AD1029">
        <f t="shared" si="315"/>
        <v>6873.0744968255667</v>
      </c>
      <c r="AE1029" s="5">
        <f t="shared" si="302"/>
        <v>0</v>
      </c>
      <c r="AF1029" s="6">
        <f>+AD1029+SUM($D$18:$E$18)-SUM($AB$27:AB1029)</f>
        <v>13376.456023141354</v>
      </c>
      <c r="AG1029" s="10">
        <f t="shared" si="303"/>
        <v>1.0164843525524159E-3</v>
      </c>
      <c r="AH1029" s="10">
        <f>+AD1029/SUM(AB$27:AB1029)-1</f>
        <v>0.27832661559784033</v>
      </c>
      <c r="AI1029" s="6">
        <f t="shared" si="304"/>
        <v>0</v>
      </c>
      <c r="AL1029" s="6">
        <f t="shared" si="305"/>
        <v>0</v>
      </c>
      <c r="AM1029" s="6">
        <f t="shared" si="306"/>
        <v>14058.074513582462</v>
      </c>
      <c r="AN1029" s="6">
        <f t="shared" si="307"/>
        <v>13755.078781418812</v>
      </c>
      <c r="AO1029" s="5">
        <f t="shared" si="308"/>
        <v>0</v>
      </c>
      <c r="AP1029" s="6">
        <f>+AN1029+SUM($D$16:$E$18)-SUM($AL$27:AL1029)</f>
        <v>28207.166728787222</v>
      </c>
      <c r="AQ1029" s="10">
        <f t="shared" si="316"/>
        <v>2.0772521565481927E-3</v>
      </c>
      <c r="AR1029" s="10">
        <f>+AN1029/SUM(AL$27:AL1029)-1</f>
        <v>0.15125376892853759</v>
      </c>
    </row>
    <row r="1030" spans="1:44" x14ac:dyDescent="0.25">
      <c r="A1030" s="1">
        <v>41687</v>
      </c>
      <c r="B1030">
        <v>7.2919999999999998</v>
      </c>
      <c r="G1030">
        <f t="shared" si="309"/>
        <v>3404.2555954213553</v>
      </c>
      <c r="H1030">
        <f t="shared" si="310"/>
        <v>3351.9484376120172</v>
      </c>
      <c r="I1030" s="5">
        <f t="shared" si="299"/>
        <v>0</v>
      </c>
      <c r="J1030" s="6">
        <f>+H1030+SUM($D$16:$E$16)-SUM($F$27:F1030)</f>
        <v>7687.5361218225398</v>
      </c>
      <c r="K1030" s="10">
        <f t="shared" si="311"/>
        <v>2.4576123157384888E-3</v>
      </c>
      <c r="L1030" s="10">
        <f>+H1030/SUM(F$27:F1030)-1</f>
        <v>-6.4854112110218631E-2</v>
      </c>
      <c r="M1030">
        <v>7.319</v>
      </c>
      <c r="R1030">
        <f t="shared" si="312"/>
        <v>3698.8876415489312</v>
      </c>
      <c r="S1030">
        <f t="shared" si="313"/>
        <v>3563.0202318203465</v>
      </c>
      <c r="T1030" s="5">
        <f t="shared" si="300"/>
        <v>0</v>
      </c>
      <c r="U1030" s="6">
        <f>+S1030+SUM($D$17:$E$17)-SUM($Q$27:Q1030)</f>
        <v>7176.1389686624498</v>
      </c>
      <c r="V1030" s="10">
        <f t="shared" si="301"/>
        <v>1.9711920272638128E-3</v>
      </c>
      <c r="W1030" s="10">
        <f>+S1030/SUM(Q$27:Q1030)-1</f>
        <v>0.19288981312009823</v>
      </c>
      <c r="X1030">
        <v>4.0529999999999999</v>
      </c>
      <c r="AC1030">
        <f t="shared" si="314"/>
        <v>6997.3604320219074</v>
      </c>
      <c r="AD1030">
        <f t="shared" si="315"/>
        <v>6881.5639663127522</v>
      </c>
      <c r="AE1030" s="5">
        <f t="shared" si="302"/>
        <v>0</v>
      </c>
      <c r="AF1030" s="6">
        <f>+AD1030+SUM($D$18:$E$18)-SUM($AB$27:AB1030)</f>
        <v>13384.945492628538</v>
      </c>
      <c r="AG1030" s="10">
        <f t="shared" si="303"/>
        <v>6.3465760082470624E-4</v>
      </c>
      <c r="AH1030" s="10">
        <f>+AD1030/SUM(AB$27:AB1030)-1</f>
        <v>0.27990557633845037</v>
      </c>
      <c r="AI1030" s="6">
        <f t="shared" si="304"/>
        <v>0</v>
      </c>
      <c r="AL1030" s="6">
        <f t="shared" si="305"/>
        <v>0</v>
      </c>
      <c r="AM1030" s="6">
        <f t="shared" si="306"/>
        <v>14100.503668992194</v>
      </c>
      <c r="AN1030" s="6">
        <f t="shared" si="307"/>
        <v>13796.532635745116</v>
      </c>
      <c r="AO1030" s="5">
        <f t="shared" si="308"/>
        <v>0</v>
      </c>
      <c r="AP1030" s="6">
        <f>+AN1030+SUM($D$16:$E$18)-SUM($AL$27:AL1030)</f>
        <v>28248.620583113527</v>
      </c>
      <c r="AQ1030" s="10">
        <f t="shared" si="316"/>
        <v>1.4696213456986129E-3</v>
      </c>
      <c r="AR1030" s="10">
        <f>+AN1030/SUM(AL$27:AL1030)-1</f>
        <v>0.15472331692518293</v>
      </c>
    </row>
    <row r="1031" spans="1:44" x14ac:dyDescent="0.25">
      <c r="A1031" s="1">
        <v>41688</v>
      </c>
      <c r="B1031">
        <v>7.2329999999999997</v>
      </c>
      <c r="G1031">
        <f t="shared" si="309"/>
        <v>3376.7115635878581</v>
      </c>
      <c r="H1031">
        <f t="shared" si="310"/>
        <v>3324.8276260624957</v>
      </c>
      <c r="I1031" s="5">
        <f t="shared" si="299"/>
        <v>0</v>
      </c>
      <c r="J1031" s="6">
        <f>+H1031+SUM($D$16:$E$16)-SUM($F$27:F1031)</f>
        <v>7660.4153102730188</v>
      </c>
      <c r="K1031" s="10">
        <f t="shared" si="311"/>
        <v>-3.5278938686913452E-3</v>
      </c>
      <c r="L1031" s="10">
        <f>+H1031/SUM(F$27:F1031)-1</f>
        <v>-7.2420432377017563E-2</v>
      </c>
      <c r="M1031">
        <v>7.3280000000000003</v>
      </c>
      <c r="R1031">
        <f t="shared" si="312"/>
        <v>3703.4360755937382</v>
      </c>
      <c r="S1031">
        <f t="shared" si="313"/>
        <v>3567.4015929470556</v>
      </c>
      <c r="T1031" s="5">
        <f t="shared" si="300"/>
        <v>0</v>
      </c>
      <c r="U1031" s="6">
        <f>+S1031+SUM($D$17:$E$17)-SUM($Q$27:Q1031)</f>
        <v>7180.5203297891585</v>
      </c>
      <c r="V1031" s="10">
        <f t="shared" si="301"/>
        <v>6.1054574693186758E-4</v>
      </c>
      <c r="W1031" s="10">
        <f>+S1031/SUM(Q$27:Q1031)-1</f>
        <v>0.19435668131494466</v>
      </c>
      <c r="X1031">
        <v>4.0590000000000002</v>
      </c>
      <c r="AC1031">
        <f t="shared" si="314"/>
        <v>7007.7192187458495</v>
      </c>
      <c r="AD1031">
        <f t="shared" si="315"/>
        <v>6891.7513296973766</v>
      </c>
      <c r="AE1031" s="5">
        <f t="shared" si="302"/>
        <v>0</v>
      </c>
      <c r="AF1031" s="6">
        <f>+AD1031+SUM($D$18:$E$18)-SUM($AB$27:AB1031)</f>
        <v>13395.132856013164</v>
      </c>
      <c r="AG1031" s="10">
        <f t="shared" si="303"/>
        <v>7.6110607923185469E-4</v>
      </c>
      <c r="AH1031" s="10">
        <f>+AD1031/SUM(AB$27:AB1031)-1</f>
        <v>0.28180032922718268</v>
      </c>
      <c r="AI1031" s="6">
        <f t="shared" si="304"/>
        <v>0</v>
      </c>
      <c r="AL1031" s="6">
        <f t="shared" si="305"/>
        <v>0</v>
      </c>
      <c r="AM1031" s="6">
        <f t="shared" si="306"/>
        <v>14087.866857927445</v>
      </c>
      <c r="AN1031" s="6">
        <f t="shared" si="307"/>
        <v>13783.980548706928</v>
      </c>
      <c r="AO1031" s="5">
        <f t="shared" si="308"/>
        <v>0</v>
      </c>
      <c r="AP1031" s="6">
        <f>+AN1031+SUM($D$16:$E$18)-SUM($AL$27:AL1031)</f>
        <v>28236.068496075339</v>
      </c>
      <c r="AQ1031" s="10">
        <f t="shared" si="316"/>
        <v>-4.4434336187348933E-4</v>
      </c>
      <c r="AR1031" s="10">
        <f>+AN1031/SUM(AL$27:AL1031)-1</f>
        <v>0.15367274951366405</v>
      </c>
    </row>
    <row r="1032" spans="1:44" x14ac:dyDescent="0.25">
      <c r="A1032" s="1">
        <v>41689</v>
      </c>
      <c r="B1032">
        <v>7.23</v>
      </c>
      <c r="G1032">
        <f t="shared" si="309"/>
        <v>3375.3110195963245</v>
      </c>
      <c r="H1032">
        <f t="shared" si="310"/>
        <v>3323.4486017464187</v>
      </c>
      <c r="I1032" s="5">
        <f t="shared" si="299"/>
        <v>0</v>
      </c>
      <c r="J1032" s="6">
        <f>+H1032+SUM($D$16:$E$16)-SUM($F$27:F1032)</f>
        <v>7659.0362859569423</v>
      </c>
      <c r="K1032" s="10">
        <f t="shared" si="311"/>
        <v>-1.8001952377533215E-4</v>
      </c>
      <c r="L1032" s="10">
        <f>+H1032/SUM(F$27:F1032)-1</f>
        <v>-7.2805160526176693E-2</v>
      </c>
      <c r="M1032">
        <v>7.3380000000000001</v>
      </c>
      <c r="R1032">
        <f t="shared" si="312"/>
        <v>3708.4898911990795</v>
      </c>
      <c r="S1032">
        <f t="shared" si="313"/>
        <v>3572.2697719767325</v>
      </c>
      <c r="T1032" s="5">
        <f t="shared" si="300"/>
        <v>0</v>
      </c>
      <c r="U1032" s="6">
        <f>+S1032+SUM($D$17:$E$17)-SUM($Q$27:Q1032)</f>
        <v>7185.3885088188363</v>
      </c>
      <c r="V1032" s="10">
        <f t="shared" si="301"/>
        <v>6.7797023141635826E-4</v>
      </c>
      <c r="W1032" s="10">
        <f>+S1032/SUM(Q$27:Q1032)-1</f>
        <v>0.19598653486477424</v>
      </c>
      <c r="X1032">
        <v>4.0529999999999999</v>
      </c>
      <c r="AC1032">
        <f t="shared" si="314"/>
        <v>6997.3604320219083</v>
      </c>
      <c r="AD1032">
        <f t="shared" si="315"/>
        <v>6881.5639663127531</v>
      </c>
      <c r="AE1032" s="5">
        <f t="shared" si="302"/>
        <v>0</v>
      </c>
      <c r="AF1032" s="6">
        <f>+AD1032+SUM($D$18:$E$18)-SUM($AB$27:AB1032)</f>
        <v>13384.945492628538</v>
      </c>
      <c r="AG1032" s="10">
        <f t="shared" si="303"/>
        <v>-7.6052723732811245E-4</v>
      </c>
      <c r="AH1032" s="10">
        <f>+AD1032/SUM(AB$27:AB1032)-1</f>
        <v>0.27990557633845059</v>
      </c>
      <c r="AI1032" s="6">
        <f t="shared" si="304"/>
        <v>0</v>
      </c>
      <c r="AL1032" s="6">
        <f t="shared" si="305"/>
        <v>0</v>
      </c>
      <c r="AM1032" s="6">
        <f t="shared" si="306"/>
        <v>14081.161342817311</v>
      </c>
      <c r="AN1032" s="6">
        <f t="shared" si="307"/>
        <v>13777.282340035905</v>
      </c>
      <c r="AO1032" s="5">
        <f t="shared" si="308"/>
        <v>0</v>
      </c>
      <c r="AP1032" s="6">
        <f>+AN1032+SUM($D$16:$E$18)-SUM($AL$27:AL1032)</f>
        <v>28229.370287404319</v>
      </c>
      <c r="AQ1032" s="10">
        <f t="shared" si="316"/>
        <v>-2.3722171774553935E-4</v>
      </c>
      <c r="AR1032" s="10">
        <f>+AN1032/SUM(AL$27:AL1032)-1</f>
        <v>0.15311213200647811</v>
      </c>
    </row>
    <row r="1033" spans="1:44" x14ac:dyDescent="0.25">
      <c r="A1033" s="1">
        <v>41690</v>
      </c>
      <c r="B1033">
        <v>7.1909999999999998</v>
      </c>
      <c r="G1033">
        <f t="shared" si="309"/>
        <v>3357.1039477063855</v>
      </c>
      <c r="H1033">
        <f t="shared" si="310"/>
        <v>3305.5212856374128</v>
      </c>
      <c r="I1033" s="5">
        <f t="shared" si="299"/>
        <v>0</v>
      </c>
      <c r="J1033" s="6">
        <f>+H1033+SUM($D$16:$E$16)-SUM($F$27:F1033)</f>
        <v>7641.1089698479364</v>
      </c>
      <c r="K1033" s="10">
        <f t="shared" si="311"/>
        <v>-2.3406751763112021E-3</v>
      </c>
      <c r="L1033" s="10">
        <f>+H1033/SUM(F$27:F1033)-1</f>
        <v>-7.7806626465247275E-2</v>
      </c>
      <c r="M1033">
        <v>7.3339999999999996</v>
      </c>
      <c r="R1033">
        <f t="shared" si="312"/>
        <v>3706.4683649569429</v>
      </c>
      <c r="S1033">
        <f t="shared" si="313"/>
        <v>3570.3225003648613</v>
      </c>
      <c r="T1033" s="5">
        <f t="shared" si="300"/>
        <v>0</v>
      </c>
      <c r="U1033" s="6">
        <f>+S1033+SUM($D$17:$E$17)-SUM($Q$27:Q1033)</f>
        <v>7183.4412372069655</v>
      </c>
      <c r="V1033" s="10">
        <f t="shared" si="301"/>
        <v>-2.7100435967808423E-4</v>
      </c>
      <c r="W1033" s="10">
        <f>+S1033/SUM(Q$27:Q1033)-1</f>
        <v>0.19533459344484227</v>
      </c>
      <c r="X1033">
        <v>4.0759999999999996</v>
      </c>
      <c r="AC1033">
        <f t="shared" si="314"/>
        <v>7037.0691144636794</v>
      </c>
      <c r="AD1033">
        <f t="shared" si="315"/>
        <v>6920.6155259538064</v>
      </c>
      <c r="AE1033" s="5">
        <f t="shared" si="302"/>
        <v>0</v>
      </c>
      <c r="AF1033" s="6">
        <f>+AD1033+SUM($D$18:$E$18)-SUM($AB$27:AB1033)</f>
        <v>13423.997052269593</v>
      </c>
      <c r="AG1033" s="10">
        <f t="shared" si="303"/>
        <v>2.9175733037209994E-3</v>
      </c>
      <c r="AH1033" s="10">
        <f>+AD1033/SUM(AB$27:AB1033)-1</f>
        <v>0.28716879574525622</v>
      </c>
      <c r="AI1033" s="6">
        <f t="shared" si="304"/>
        <v>0</v>
      </c>
      <c r="AL1033" s="6">
        <f t="shared" si="305"/>
        <v>0</v>
      </c>
      <c r="AM1033" s="6">
        <f t="shared" si="306"/>
        <v>14100.641427127008</v>
      </c>
      <c r="AN1033" s="6">
        <f t="shared" si="307"/>
        <v>13796.459311956081</v>
      </c>
      <c r="AO1033" s="5">
        <f t="shared" si="308"/>
        <v>0</v>
      </c>
      <c r="AP1033" s="6">
        <f>+AN1033+SUM($D$16:$E$18)-SUM($AL$27:AL1033)</f>
        <v>28248.547259324496</v>
      </c>
      <c r="AQ1033" s="10">
        <f t="shared" si="316"/>
        <v>6.7932694654304626E-4</v>
      </c>
      <c r="AR1033" s="10">
        <f>+AN1033/SUM(AL$27:AL1033)-1</f>
        <v>0.15471717997098455</v>
      </c>
    </row>
    <row r="1034" spans="1:44" x14ac:dyDescent="0.25">
      <c r="A1034" s="1">
        <v>41691</v>
      </c>
      <c r="B1034">
        <v>7.234</v>
      </c>
      <c r="G1034">
        <f t="shared" si="309"/>
        <v>3377.178411585036</v>
      </c>
      <c r="H1034">
        <f t="shared" si="310"/>
        <v>3325.2873008345218</v>
      </c>
      <c r="I1034" s="5">
        <f t="shared" si="299"/>
        <v>0</v>
      </c>
      <c r="J1034" s="6">
        <f>+H1034+SUM($D$16:$E$16)-SUM($F$27:F1034)</f>
        <v>7660.8749850450449</v>
      </c>
      <c r="K1034" s="10">
        <f t="shared" si="311"/>
        <v>2.5867992820289842E-3</v>
      </c>
      <c r="L1034" s="10">
        <f>+H1034/SUM(F$27:F1034)-1</f>
        <v>-7.2292189660631112E-2</v>
      </c>
      <c r="M1034">
        <v>7.3570000000000002</v>
      </c>
      <c r="R1034">
        <f t="shared" si="312"/>
        <v>3718.0921408492268</v>
      </c>
      <c r="S1034">
        <f t="shared" si="313"/>
        <v>3581.5193121331176</v>
      </c>
      <c r="T1034" s="5">
        <f t="shared" si="300"/>
        <v>0</v>
      </c>
      <c r="U1034" s="6">
        <f>+S1034+SUM($D$17:$E$17)-SUM($Q$27:Q1034)</f>
        <v>7194.638048975221</v>
      </c>
      <c r="V1034" s="10">
        <f t="shared" si="301"/>
        <v>1.5586974819619126E-3</v>
      </c>
      <c r="W1034" s="10">
        <f>+S1034/SUM(Q$27:Q1034)-1</f>
        <v>0.19908325660944981</v>
      </c>
      <c r="X1034">
        <v>4.08</v>
      </c>
      <c r="AC1034">
        <f t="shared" si="314"/>
        <v>7043.9749722796414</v>
      </c>
      <c r="AD1034">
        <f t="shared" si="315"/>
        <v>6927.4071015435557</v>
      </c>
      <c r="AE1034" s="5">
        <f t="shared" si="302"/>
        <v>0</v>
      </c>
      <c r="AF1034" s="6">
        <f>+AD1034+SUM($D$18:$E$18)-SUM($AB$27:AB1034)</f>
        <v>13430.788627859341</v>
      </c>
      <c r="AG1034" s="10">
        <f t="shared" si="303"/>
        <v>5.0592797087967156E-4</v>
      </c>
      <c r="AH1034" s="10">
        <f>+AD1034/SUM(AB$27:AB1034)-1</f>
        <v>0.28843196433774443</v>
      </c>
      <c r="AI1034" s="6">
        <f t="shared" si="304"/>
        <v>0</v>
      </c>
      <c r="AL1034" s="6">
        <f t="shared" si="305"/>
        <v>0</v>
      </c>
      <c r="AM1034" s="6">
        <f t="shared" si="306"/>
        <v>14139.245524713904</v>
      </c>
      <c r="AN1034" s="6">
        <f t="shared" si="307"/>
        <v>13834.213714511196</v>
      </c>
      <c r="AO1034" s="5">
        <f t="shared" si="308"/>
        <v>0</v>
      </c>
      <c r="AP1034" s="6">
        <f>+AN1034+SUM($D$16:$E$18)-SUM($AL$27:AL1034)</f>
        <v>28286.301661879606</v>
      </c>
      <c r="AQ1034" s="10">
        <f t="shared" si="316"/>
        <v>1.3365077576741324E-3</v>
      </c>
      <c r="AR1034" s="10">
        <f>+AN1034/SUM(AL$27:AL1034)-1</f>
        <v>0.15787709631358915</v>
      </c>
    </row>
    <row r="1035" spans="1:44" x14ac:dyDescent="0.25">
      <c r="A1035" s="1">
        <v>41694</v>
      </c>
      <c r="B1035">
        <v>7.2359999999999998</v>
      </c>
      <c r="G1035">
        <f t="shared" si="309"/>
        <v>3378.1121075793912</v>
      </c>
      <c r="H1035">
        <f t="shared" si="310"/>
        <v>3326.2066503785732</v>
      </c>
      <c r="I1035" s="5">
        <f t="shared" si="299"/>
        <v>0</v>
      </c>
      <c r="J1035" s="6">
        <f>+H1035+SUM($D$16:$E$16)-SUM($F$27:F1035)</f>
        <v>7661.7943345890972</v>
      </c>
      <c r="K1035" s="10">
        <f t="shared" si="311"/>
        <v>1.200058147206029E-4</v>
      </c>
      <c r="L1035" s="10">
        <f>+H1035/SUM(F$27:F1035)-1</f>
        <v>-7.2035704227858322E-2</v>
      </c>
      <c r="M1035">
        <v>7.4029999999999996</v>
      </c>
      <c r="R1035">
        <f t="shared" si="312"/>
        <v>3741.3396926337946</v>
      </c>
      <c r="S1035">
        <f t="shared" si="313"/>
        <v>3603.9129356696303</v>
      </c>
      <c r="T1035" s="5">
        <f t="shared" si="300"/>
        <v>0</v>
      </c>
      <c r="U1035" s="6">
        <f>+S1035+SUM($D$17:$E$17)-SUM($Q$27:Q1035)</f>
        <v>7217.0316725117336</v>
      </c>
      <c r="V1035" s="10">
        <f t="shared" si="301"/>
        <v>3.1125434502854432E-3</v>
      </c>
      <c r="W1035" s="10">
        <f>+S1035/SUM(Q$27:Q1035)-1</f>
        <v>0.20658058293866466</v>
      </c>
      <c r="X1035">
        <v>4.1029999999999998</v>
      </c>
      <c r="AC1035">
        <f t="shared" si="314"/>
        <v>7083.6836547214134</v>
      </c>
      <c r="AD1035">
        <f t="shared" si="315"/>
        <v>6966.4586611846098</v>
      </c>
      <c r="AE1035" s="5">
        <f t="shared" si="302"/>
        <v>0</v>
      </c>
      <c r="AF1035" s="6">
        <f>+AD1035+SUM($D$18:$E$18)-SUM($AB$27:AB1035)</f>
        <v>13469.840187500396</v>
      </c>
      <c r="AG1035" s="10">
        <f t="shared" si="303"/>
        <v>2.9076147889075532E-3</v>
      </c>
      <c r="AH1035" s="10">
        <f>+AD1035/SUM(AB$27:AB1035)-1</f>
        <v>0.29569518374455028</v>
      </c>
      <c r="AI1035" s="6">
        <f t="shared" si="304"/>
        <v>0</v>
      </c>
      <c r="AL1035" s="6">
        <f t="shared" si="305"/>
        <v>0</v>
      </c>
      <c r="AM1035" s="6">
        <f t="shared" si="306"/>
        <v>14203.1354549346</v>
      </c>
      <c r="AN1035" s="6">
        <f t="shared" si="307"/>
        <v>13896.578247232814</v>
      </c>
      <c r="AO1035" s="5">
        <f t="shared" si="308"/>
        <v>0</v>
      </c>
      <c r="AP1035" s="6">
        <f>+AN1035+SUM($D$16:$E$18)-SUM($AL$27:AL1035)</f>
        <v>28348.666194601228</v>
      </c>
      <c r="AQ1035" s="10">
        <f t="shared" si="316"/>
        <v>2.2047609287030312E-3</v>
      </c>
      <c r="AR1035" s="10">
        <f>+AN1035/SUM(AL$27:AL1035)-1</f>
        <v>0.16309679766784235</v>
      </c>
    </row>
    <row r="1036" spans="1:44" x14ac:dyDescent="0.25">
      <c r="A1036" s="1">
        <v>41695</v>
      </c>
      <c r="B1036">
        <v>7.2119999999999997</v>
      </c>
      <c r="G1036">
        <f t="shared" si="309"/>
        <v>3366.9077556471211</v>
      </c>
      <c r="H1036">
        <f t="shared" si="310"/>
        <v>3315.1744558499545</v>
      </c>
      <c r="I1036" s="5">
        <f t="shared" si="299"/>
        <v>0</v>
      </c>
      <c r="J1036" s="6">
        <f>+H1036+SUM($D$16:$E$16)-SUM($F$27:F1036)</f>
        <v>7650.7621400604776</v>
      </c>
      <c r="K1036" s="10">
        <f t="shared" si="311"/>
        <v>-1.4398969806347361E-3</v>
      </c>
      <c r="L1036" s="10">
        <f>+H1036/SUM(F$27:F1036)-1</f>
        <v>-7.5113529421132363E-2</v>
      </c>
      <c r="M1036">
        <v>7.3979999999999997</v>
      </c>
      <c r="R1036">
        <f t="shared" si="312"/>
        <v>3738.8127848311246</v>
      </c>
      <c r="S1036">
        <f t="shared" si="313"/>
        <v>3601.4788461547923</v>
      </c>
      <c r="T1036" s="5">
        <f t="shared" si="300"/>
        <v>0</v>
      </c>
      <c r="U1036" s="6">
        <f>+S1036+SUM($D$17:$E$17)-SUM($Q$27:Q1036)</f>
        <v>7214.5975829968957</v>
      </c>
      <c r="V1036" s="10">
        <f t="shared" si="301"/>
        <v>-3.3727017218299071E-4</v>
      </c>
      <c r="W1036" s="10">
        <f>+S1036/SUM(Q$27:Q1036)-1</f>
        <v>0.2057656561637502</v>
      </c>
      <c r="X1036">
        <v>4.109</v>
      </c>
      <c r="AC1036">
        <f t="shared" si="314"/>
        <v>7094.0424414453537</v>
      </c>
      <c r="AD1036">
        <f t="shared" si="315"/>
        <v>6976.6460245692324</v>
      </c>
      <c r="AE1036" s="5">
        <f t="shared" si="302"/>
        <v>0</v>
      </c>
      <c r="AF1036" s="6">
        <f>+AD1036+SUM($D$18:$E$18)-SUM($AB$27:AB1036)</f>
        <v>13480.027550885019</v>
      </c>
      <c r="AG1036" s="10">
        <f t="shared" si="303"/>
        <v>7.5630915013191746E-4</v>
      </c>
      <c r="AH1036" s="10">
        <f>+AD1036/SUM(AB$27:AB1036)-1</f>
        <v>0.29758993663328215</v>
      </c>
      <c r="AI1036" s="6">
        <f t="shared" si="304"/>
        <v>0</v>
      </c>
      <c r="AL1036" s="6">
        <f t="shared" si="305"/>
        <v>0</v>
      </c>
      <c r="AM1036" s="6">
        <f t="shared" si="306"/>
        <v>14199.762981923599</v>
      </c>
      <c r="AN1036" s="6">
        <f t="shared" si="307"/>
        <v>13893.299326573979</v>
      </c>
      <c r="AO1036" s="5">
        <f t="shared" si="308"/>
        <v>0</v>
      </c>
      <c r="AP1036" s="6">
        <f>+AN1036+SUM($D$16:$E$18)-SUM($AL$27:AL1036)</f>
        <v>28345.387273942393</v>
      </c>
      <c r="AQ1036" s="10">
        <f t="shared" si="316"/>
        <v>-1.1566401876994536E-4</v>
      </c>
      <c r="AR1036" s="10">
        <f>+AN1036/SUM(AL$27:AL1036)-1</f>
        <v>0.16282236305161901</v>
      </c>
    </row>
    <row r="1037" spans="1:44" x14ac:dyDescent="0.25">
      <c r="A1037" s="1">
        <v>41696</v>
      </c>
      <c r="B1037">
        <v>7.2519999999999998</v>
      </c>
      <c r="G1037">
        <f t="shared" si="309"/>
        <v>3385.5816755342375</v>
      </c>
      <c r="H1037">
        <f t="shared" si="310"/>
        <v>3333.5614467309856</v>
      </c>
      <c r="I1037" s="5">
        <f t="shared" si="299"/>
        <v>0</v>
      </c>
      <c r="J1037" s="6">
        <f>+H1037+SUM($D$16:$E$16)-SUM($F$27:F1037)</f>
        <v>7669.1491309415096</v>
      </c>
      <c r="K1037" s="10">
        <f t="shared" si="311"/>
        <v>2.403288789329272E-3</v>
      </c>
      <c r="L1037" s="10">
        <f>+H1037/SUM(F$27:F1037)-1</f>
        <v>-6.9983820765675553E-2</v>
      </c>
      <c r="M1037">
        <v>7.3780000000000001</v>
      </c>
      <c r="R1037">
        <f t="shared" si="312"/>
        <v>3728.7051536204431</v>
      </c>
      <c r="S1037">
        <f t="shared" si="313"/>
        <v>3591.7424880954391</v>
      </c>
      <c r="T1037" s="5">
        <f t="shared" si="300"/>
        <v>0</v>
      </c>
      <c r="U1037" s="6">
        <f>+S1037+SUM($D$17:$E$17)-SUM($Q$27:Q1037)</f>
        <v>7204.8612249375419</v>
      </c>
      <c r="V1037" s="10">
        <f t="shared" si="301"/>
        <v>-1.3495358469195473E-3</v>
      </c>
      <c r="W1037" s="10">
        <f>+S1037/SUM(Q$27:Q1037)-1</f>
        <v>0.20250594906409147</v>
      </c>
      <c r="X1037">
        <v>4.1150000000000002</v>
      </c>
      <c r="AC1037">
        <f t="shared" si="314"/>
        <v>7104.4012281692958</v>
      </c>
      <c r="AD1037">
        <f t="shared" si="315"/>
        <v>6986.8333879538568</v>
      </c>
      <c r="AE1037" s="5">
        <f t="shared" si="302"/>
        <v>0</v>
      </c>
      <c r="AF1037" s="6">
        <f>+AD1037+SUM($D$18:$E$18)-SUM($AB$27:AB1037)</f>
        <v>13490.214914269642</v>
      </c>
      <c r="AG1037" s="10">
        <f t="shared" si="303"/>
        <v>7.5573757888602877E-4</v>
      </c>
      <c r="AH1037" s="10">
        <f>+AD1037/SUM(AB$27:AB1037)-1</f>
        <v>0.29948468952201446</v>
      </c>
      <c r="AI1037" s="6">
        <f t="shared" si="304"/>
        <v>0</v>
      </c>
      <c r="AL1037" s="6">
        <f t="shared" si="305"/>
        <v>0</v>
      </c>
      <c r="AM1037" s="6">
        <f t="shared" si="306"/>
        <v>14218.688057323976</v>
      </c>
      <c r="AN1037" s="6">
        <f t="shared" si="307"/>
        <v>13912.137322780281</v>
      </c>
      <c r="AO1037" s="5">
        <f t="shared" si="308"/>
        <v>0</v>
      </c>
      <c r="AP1037" s="6">
        <f>+AN1037+SUM($D$16:$E$18)-SUM($AL$27:AL1037)</f>
        <v>28364.225270148698</v>
      </c>
      <c r="AQ1037" s="10">
        <f t="shared" si="316"/>
        <v>6.6458771666244587E-4</v>
      </c>
      <c r="AR1037" s="10">
        <f>+AN1037/SUM(AL$27:AL1037)-1</f>
        <v>0.1643990398904942</v>
      </c>
    </row>
    <row r="1038" spans="1:44" x14ac:dyDescent="0.25">
      <c r="A1038" s="1">
        <v>41697</v>
      </c>
      <c r="B1038">
        <v>7.2949999999999999</v>
      </c>
      <c r="G1038">
        <f t="shared" si="309"/>
        <v>3405.656139412888</v>
      </c>
      <c r="H1038">
        <f t="shared" si="310"/>
        <v>3353.3274619280942</v>
      </c>
      <c r="I1038" s="5">
        <f t="shared" si="299"/>
        <v>0</v>
      </c>
      <c r="J1038" s="6">
        <f>+H1038+SUM($D$16:$E$16)-SUM($F$27:F1038)</f>
        <v>7688.9151461386182</v>
      </c>
      <c r="K1038" s="10">
        <f t="shared" si="311"/>
        <v>2.5773413529490696E-3</v>
      </c>
      <c r="L1038" s="10">
        <f>+H1038/SUM(F$27:F1038)-1</f>
        <v>-6.4469383961059501E-2</v>
      </c>
      <c r="M1038">
        <v>7.3579999999999997</v>
      </c>
      <c r="R1038">
        <f t="shared" si="312"/>
        <v>3718.5975224097615</v>
      </c>
      <c r="S1038">
        <f t="shared" si="313"/>
        <v>3582.0061300360858</v>
      </c>
      <c r="T1038" s="5">
        <f t="shared" si="300"/>
        <v>0</v>
      </c>
      <c r="U1038" s="6">
        <f>+S1038+SUM($D$17:$E$17)-SUM($Q$27:Q1038)</f>
        <v>7195.12486687819</v>
      </c>
      <c r="V1038" s="10">
        <f t="shared" si="301"/>
        <v>-1.3513595550810331E-3</v>
      </c>
      <c r="W1038" s="10">
        <f>+S1038/SUM(Q$27:Q1038)-1</f>
        <v>0.19924624196443275</v>
      </c>
      <c r="X1038">
        <v>4.12</v>
      </c>
      <c r="AC1038">
        <f t="shared" si="314"/>
        <v>7113.0335504392451</v>
      </c>
      <c r="AD1038">
        <f t="shared" si="315"/>
        <v>6995.3228574410414</v>
      </c>
      <c r="AE1038" s="5">
        <f t="shared" si="302"/>
        <v>0</v>
      </c>
      <c r="AF1038" s="6">
        <f>+AD1038+SUM($D$18:$E$18)-SUM($AB$27:AB1038)</f>
        <v>13498.704383756829</v>
      </c>
      <c r="AG1038" s="10">
        <f t="shared" si="303"/>
        <v>6.2930572575292665E-4</v>
      </c>
      <c r="AH1038" s="10">
        <f>+AD1038/SUM(AB$27:AB1038)-1</f>
        <v>0.30106365026262405</v>
      </c>
      <c r="AI1038" s="6">
        <f t="shared" si="304"/>
        <v>0</v>
      </c>
      <c r="AL1038" s="6">
        <f t="shared" si="305"/>
        <v>0</v>
      </c>
      <c r="AM1038" s="6">
        <f t="shared" si="306"/>
        <v>14237.287212261894</v>
      </c>
      <c r="AN1038" s="6">
        <f t="shared" si="307"/>
        <v>13930.656449405222</v>
      </c>
      <c r="AO1038" s="5">
        <f t="shared" si="308"/>
        <v>0</v>
      </c>
      <c r="AP1038" s="6">
        <f>+AN1038+SUM($D$16:$E$18)-SUM($AL$27:AL1038)</f>
        <v>28382.744396773636</v>
      </c>
      <c r="AQ1038" s="10">
        <f t="shared" si="316"/>
        <v>6.5290436980225408E-4</v>
      </c>
      <c r="AR1038" s="10">
        <f>+AN1038/SUM(AL$27:AL1038)-1</f>
        <v>0.16594902841931503</v>
      </c>
    </row>
    <row r="1039" spans="1:44" x14ac:dyDescent="0.25">
      <c r="A1039" s="1">
        <v>41698</v>
      </c>
      <c r="B1039">
        <v>7.25</v>
      </c>
      <c r="G1039">
        <f t="shared" si="309"/>
        <v>3384.6479795398818</v>
      </c>
      <c r="H1039">
        <f t="shared" si="310"/>
        <v>3332.6420971869338</v>
      </c>
      <c r="I1039" s="5">
        <f t="shared" si="299"/>
        <v>0</v>
      </c>
      <c r="J1039" s="6">
        <f>+H1039+SUM($D$16:$E$16)-SUM($F$27:F1039)</f>
        <v>7668.2297813974574</v>
      </c>
      <c r="K1039" s="10">
        <f t="shared" si="311"/>
        <v>-2.690283914961511E-3</v>
      </c>
      <c r="L1039" s="10">
        <f>+H1039/SUM(F$27:F1039)-1</f>
        <v>-7.0240306198448454E-2</v>
      </c>
      <c r="M1039">
        <v>7.375</v>
      </c>
      <c r="R1039">
        <f t="shared" si="312"/>
        <v>3727.1890089388412</v>
      </c>
      <c r="S1039">
        <f t="shared" si="313"/>
        <v>3590.2820343865365</v>
      </c>
      <c r="T1039" s="5">
        <f t="shared" si="300"/>
        <v>0</v>
      </c>
      <c r="U1039" s="6">
        <f>+S1039+SUM($D$17:$E$17)-SUM($Q$27:Q1039)</f>
        <v>7203.4007712286402</v>
      </c>
      <c r="V1039" s="10">
        <f t="shared" si="301"/>
        <v>1.1502099690510192E-3</v>
      </c>
      <c r="W1039" s="10">
        <f>+S1039/SUM(Q$27:Q1039)-1</f>
        <v>0.20201699299914289</v>
      </c>
      <c r="X1039">
        <v>4.0979999999999999</v>
      </c>
      <c r="AC1039">
        <f t="shared" si="314"/>
        <v>7075.0513324514623</v>
      </c>
      <c r="AD1039">
        <f t="shared" si="315"/>
        <v>6957.9691916974243</v>
      </c>
      <c r="AE1039" s="5">
        <f t="shared" si="302"/>
        <v>0</v>
      </c>
      <c r="AF1039" s="6">
        <f>+AD1039+SUM($D$18:$E$18)-SUM($AB$27:AB1039)</f>
        <v>13461.350718013213</v>
      </c>
      <c r="AG1039" s="10">
        <f t="shared" si="303"/>
        <v>-2.7672037761315993E-3</v>
      </c>
      <c r="AH1039" s="10">
        <f>+AD1039/SUM(AB$27:AB1039)-1</f>
        <v>0.29411622300394025</v>
      </c>
      <c r="AI1039" s="6">
        <f t="shared" si="304"/>
        <v>0</v>
      </c>
      <c r="AL1039" s="6">
        <f t="shared" si="305"/>
        <v>0</v>
      </c>
      <c r="AM1039" s="6">
        <f t="shared" si="306"/>
        <v>14186.888320930186</v>
      </c>
      <c r="AN1039" s="6">
        <f t="shared" si="307"/>
        <v>13880.893323270895</v>
      </c>
      <c r="AO1039" s="5">
        <f t="shared" si="308"/>
        <v>0</v>
      </c>
      <c r="AP1039" s="6">
        <f>+AN1039+SUM($D$16:$E$18)-SUM($AL$27:AL1039)</f>
        <v>28332.98127063931</v>
      </c>
      <c r="AQ1039" s="10">
        <f t="shared" si="316"/>
        <v>-1.7532880344010016E-3</v>
      </c>
      <c r="AR1039" s="10">
        <f>+AN1039/SUM(AL$27:AL1039)-1</f>
        <v>0.16178402235673972</v>
      </c>
    </row>
    <row r="1040" spans="1:44" x14ac:dyDescent="0.25">
      <c r="A1040" s="1">
        <v>41701</v>
      </c>
      <c r="B1040">
        <v>7.1580000000000004</v>
      </c>
      <c r="G1040">
        <f t="shared" si="309"/>
        <v>3341.6979637995141</v>
      </c>
      <c r="H1040">
        <f t="shared" si="310"/>
        <v>3290.3520181605618</v>
      </c>
      <c r="I1040" s="5">
        <f t="shared" si="299"/>
        <v>0</v>
      </c>
      <c r="J1040" s="6">
        <f>+H1040+SUM($D$16:$E$16)-SUM($F$27:F1040)</f>
        <v>7625.9397023710853</v>
      </c>
      <c r="K1040" s="10">
        <f t="shared" si="311"/>
        <v>-5.5149728466620251E-3</v>
      </c>
      <c r="L1040" s="10">
        <f>+H1040/SUM(F$27:F1040)-1</f>
        <v>-8.2038636105999152E-2</v>
      </c>
      <c r="M1040">
        <v>7.2089999999999996</v>
      </c>
      <c r="R1040">
        <f t="shared" si="312"/>
        <v>3643.2956698901835</v>
      </c>
      <c r="S1040">
        <f t="shared" si="313"/>
        <v>3509.4702624939036</v>
      </c>
      <c r="T1040" s="5">
        <f t="shared" si="300"/>
        <v>0</v>
      </c>
      <c r="U1040" s="6">
        <f>+S1040+SUM($D$17:$E$17)-SUM($Q$27:Q1040)</f>
        <v>7122.588999336007</v>
      </c>
      <c r="V1040" s="10">
        <f t="shared" si="301"/>
        <v>-1.1218558353077723E-2</v>
      </c>
      <c r="W1040" s="10">
        <f>+S1040/SUM(Q$27:Q1040)-1</f>
        <v>0.17496142407197568</v>
      </c>
      <c r="X1040">
        <v>4.0579999999999998</v>
      </c>
      <c r="AC1040">
        <f t="shared" si="314"/>
        <v>7005.9927542918576</v>
      </c>
      <c r="AD1040">
        <f t="shared" si="315"/>
        <v>6890.0534357999386</v>
      </c>
      <c r="AE1040" s="5">
        <f t="shared" si="302"/>
        <v>0</v>
      </c>
      <c r="AF1040" s="6">
        <f>+AD1040+SUM($D$18:$E$18)-SUM($AB$27:AB1040)</f>
        <v>13393.434962115725</v>
      </c>
      <c r="AG1040" s="10">
        <f t="shared" si="303"/>
        <v>-5.0452408023666795E-3</v>
      </c>
      <c r="AH1040" s="10">
        <f>+AD1040/SUM(AB$27:AB1040)-1</f>
        <v>0.2814845370790604</v>
      </c>
      <c r="AI1040" s="6">
        <f t="shared" si="304"/>
        <v>0</v>
      </c>
      <c r="AL1040" s="6">
        <f t="shared" si="305"/>
        <v>0</v>
      </c>
      <c r="AM1040" s="6">
        <f t="shared" si="306"/>
        <v>13990.986387981555</v>
      </c>
      <c r="AN1040" s="6">
        <f t="shared" si="307"/>
        <v>13689.875716454404</v>
      </c>
      <c r="AO1040" s="5">
        <f t="shared" si="308"/>
        <v>0</v>
      </c>
      <c r="AP1040" s="6">
        <f>+AN1040+SUM($D$16:$E$18)-SUM($AL$27:AL1040)</f>
        <v>28141.963663822822</v>
      </c>
      <c r="AQ1040" s="10">
        <f t="shared" si="316"/>
        <v>-6.7418816605238074E-3</v>
      </c>
      <c r="AR1040" s="10">
        <f>+AN1040/SUM(AL$27:AL1040)-1</f>
        <v>0.14579649198532074</v>
      </c>
    </row>
    <row r="1041" spans="1:44" x14ac:dyDescent="0.25">
      <c r="A1041" s="1">
        <v>41702</v>
      </c>
      <c r="B1041">
        <v>7.2110000000000003</v>
      </c>
      <c r="G1041">
        <f t="shared" si="309"/>
        <v>3366.4409076499437</v>
      </c>
      <c r="H1041">
        <f t="shared" si="310"/>
        <v>3314.7147810779288</v>
      </c>
      <c r="I1041" s="5">
        <f t="shared" si="299"/>
        <v>0</v>
      </c>
      <c r="J1041" s="6">
        <f>+H1041+SUM($D$16:$E$16)-SUM($F$27:F1041)</f>
        <v>7650.3024652884515</v>
      </c>
      <c r="K1041" s="10">
        <f t="shared" si="311"/>
        <v>3.1947227316511118E-3</v>
      </c>
      <c r="L1041" s="10">
        <f>+H1041/SUM(F$27:F1041)-1</f>
        <v>-7.5241772137518703E-2</v>
      </c>
      <c r="M1041">
        <v>7.3570000000000002</v>
      </c>
      <c r="R1041">
        <f t="shared" si="312"/>
        <v>3718.0921408492281</v>
      </c>
      <c r="S1041">
        <f t="shared" si="313"/>
        <v>3581.519312133119</v>
      </c>
      <c r="T1041" s="5">
        <f t="shared" si="300"/>
        <v>0</v>
      </c>
      <c r="U1041" s="6">
        <f>+S1041+SUM($D$17:$E$17)-SUM($Q$27:Q1041)</f>
        <v>7194.6380489752228</v>
      </c>
      <c r="V1041" s="10">
        <f t="shared" si="301"/>
        <v>1.0115570285739173E-2</v>
      </c>
      <c r="W1041" s="10">
        <f>+S1041/SUM(Q$27:Q1041)-1</f>
        <v>0.19908325660945025</v>
      </c>
      <c r="X1041">
        <v>4.1239999999999997</v>
      </c>
      <c r="AC1041">
        <f t="shared" si="314"/>
        <v>7119.9394082552044</v>
      </c>
      <c r="AD1041">
        <f t="shared" si="315"/>
        <v>7002.1144330307898</v>
      </c>
      <c r="AE1041" s="5">
        <f t="shared" si="302"/>
        <v>0</v>
      </c>
      <c r="AF1041" s="6">
        <f>+AD1041+SUM($D$18:$E$18)-SUM($AB$27:AB1041)</f>
        <v>13505.495959346577</v>
      </c>
      <c r="AG1041" s="10">
        <f t="shared" si="303"/>
        <v>8.3668601481117211E-3</v>
      </c>
      <c r="AH1041" s="10">
        <f>+AD1041/SUM(AB$27:AB1041)-1</f>
        <v>0.30232681885511203</v>
      </c>
      <c r="AI1041" s="6">
        <f t="shared" si="304"/>
        <v>0</v>
      </c>
      <c r="AL1041" s="6">
        <f t="shared" si="305"/>
        <v>0</v>
      </c>
      <c r="AM1041" s="6">
        <f t="shared" si="306"/>
        <v>14204.472456754376</v>
      </c>
      <c r="AN1041" s="6">
        <f t="shared" si="307"/>
        <v>13898.348526241836</v>
      </c>
      <c r="AO1041" s="5">
        <f t="shared" si="308"/>
        <v>0</v>
      </c>
      <c r="AP1041" s="6">
        <f>+AN1041+SUM($D$16:$E$18)-SUM($AL$27:AL1041)</f>
        <v>28350.436473610254</v>
      </c>
      <c r="AQ1041" s="10">
        <f t="shared" si="316"/>
        <v>7.4078984777963264E-3</v>
      </c>
      <c r="AR1041" s="10">
        <f>+AN1041/SUM(AL$27:AL1041)-1</f>
        <v>0.16324496405885891</v>
      </c>
    </row>
    <row r="1042" spans="1:44" x14ac:dyDescent="0.25">
      <c r="A1042" s="1">
        <v>41703</v>
      </c>
      <c r="B1042">
        <v>7.23</v>
      </c>
      <c r="G1042">
        <f t="shared" si="309"/>
        <v>3375.3110195963241</v>
      </c>
      <c r="H1042">
        <f t="shared" si="310"/>
        <v>3323.4486017464187</v>
      </c>
      <c r="I1042" s="5">
        <f t="shared" si="299"/>
        <v>0</v>
      </c>
      <c r="J1042" s="6">
        <f>+H1042+SUM($D$16:$E$16)-SUM($F$27:F1042)</f>
        <v>7659.0362859569423</v>
      </c>
      <c r="K1042" s="10">
        <f t="shared" si="311"/>
        <v>1.1416307666420877E-3</v>
      </c>
      <c r="L1042" s="10">
        <f>+H1042/SUM(F$27:F1042)-1</f>
        <v>-7.2805160526176693E-2</v>
      </c>
      <c r="M1042">
        <v>7.35</v>
      </c>
      <c r="R1042">
        <f t="shared" si="312"/>
        <v>3714.5544699254892</v>
      </c>
      <c r="S1042">
        <f t="shared" si="313"/>
        <v>3578.1115868123447</v>
      </c>
      <c r="T1042" s="5">
        <f t="shared" si="300"/>
        <v>0</v>
      </c>
      <c r="U1042" s="6">
        <f>+S1042+SUM($D$17:$E$17)-SUM($Q$27:Q1042)</f>
        <v>7191.2303236544485</v>
      </c>
      <c r="V1042" s="10">
        <f t="shared" si="301"/>
        <v>-4.7364791634785242E-4</v>
      </c>
      <c r="W1042" s="10">
        <f>+S1042/SUM(Q$27:Q1042)-1</f>
        <v>0.19794235912456948</v>
      </c>
      <c r="X1042">
        <v>4.1210000000000004</v>
      </c>
      <c r="AC1042">
        <f t="shared" si="314"/>
        <v>7114.7600148932361</v>
      </c>
      <c r="AD1042">
        <f t="shared" si="315"/>
        <v>6997.0207513384803</v>
      </c>
      <c r="AE1042" s="5">
        <f t="shared" si="302"/>
        <v>0</v>
      </c>
      <c r="AF1042" s="6">
        <f>+AD1042+SUM($D$18:$E$18)-SUM($AB$27:AB1042)</f>
        <v>13500.402277654268</v>
      </c>
      <c r="AG1042" s="10">
        <f t="shared" si="303"/>
        <v>-3.7715621163725288E-4</v>
      </c>
      <c r="AH1042" s="10">
        <f>+AD1042/SUM(AB$27:AB1042)-1</f>
        <v>0.30137944241074655</v>
      </c>
      <c r="AI1042" s="6">
        <f t="shared" si="304"/>
        <v>0</v>
      </c>
      <c r="AL1042" s="6">
        <f t="shared" si="305"/>
        <v>0</v>
      </c>
      <c r="AM1042" s="6">
        <f t="shared" si="306"/>
        <v>14204.625504415049</v>
      </c>
      <c r="AN1042" s="6">
        <f t="shared" si="307"/>
        <v>13898.580939897245</v>
      </c>
      <c r="AO1042" s="5">
        <f t="shared" si="308"/>
        <v>0</v>
      </c>
      <c r="AP1042" s="6">
        <f>+AN1042+SUM($D$16:$E$18)-SUM($AL$27:AL1042)</f>
        <v>28350.668887265663</v>
      </c>
      <c r="AQ1042" s="10">
        <f t="shared" si="316"/>
        <v>8.1978863226694898E-6</v>
      </c>
      <c r="AR1042" s="10">
        <f>+AN1042/SUM(AL$27:AL1042)-1</f>
        <v>0.16326441629908173</v>
      </c>
    </row>
    <row r="1043" spans="1:44" x14ac:dyDescent="0.25">
      <c r="A1043" s="1">
        <v>41704</v>
      </c>
      <c r="B1043">
        <v>7.258</v>
      </c>
      <c r="G1043">
        <f t="shared" si="309"/>
        <v>3388.3827635173056</v>
      </c>
      <c r="H1043">
        <f t="shared" si="310"/>
        <v>3336.3194953631405</v>
      </c>
      <c r="I1043" s="5">
        <f t="shared" si="299"/>
        <v>0</v>
      </c>
      <c r="J1043" s="6">
        <f>+H1043+SUM($D$16:$E$16)-SUM($F$27:F1043)</f>
        <v>7671.9071795736645</v>
      </c>
      <c r="K1043" s="10">
        <f t="shared" si="311"/>
        <v>1.6804847419669144E-3</v>
      </c>
      <c r="L1043" s="10">
        <f>+H1043/SUM(F$27:F1043)-1</f>
        <v>-6.9214364467356959E-2</v>
      </c>
      <c r="M1043">
        <v>7.3719999999999999</v>
      </c>
      <c r="R1043">
        <f t="shared" si="312"/>
        <v>3725.6728642572393</v>
      </c>
      <c r="S1043">
        <f t="shared" si="313"/>
        <v>3588.8215806776338</v>
      </c>
      <c r="T1043" s="5">
        <f t="shared" si="300"/>
        <v>0</v>
      </c>
      <c r="U1043" s="6">
        <f>+S1043+SUM($D$17:$E$17)-SUM($Q$27:Q1043)</f>
        <v>7201.9403175197367</v>
      </c>
      <c r="V1043" s="10">
        <f t="shared" si="301"/>
        <v>1.4893131471620524E-3</v>
      </c>
      <c r="W1043" s="10">
        <f>+S1043/SUM(Q$27:Q1043)-1</f>
        <v>0.20152803693419408</v>
      </c>
      <c r="X1043">
        <v>4.0949999999999998</v>
      </c>
      <c r="AC1043">
        <f t="shared" si="314"/>
        <v>7069.8719390894921</v>
      </c>
      <c r="AD1043">
        <f t="shared" si="315"/>
        <v>6952.875510005113</v>
      </c>
      <c r="AE1043" s="5">
        <f t="shared" si="302"/>
        <v>0</v>
      </c>
      <c r="AF1043" s="6">
        <f>+AD1043+SUM($D$18:$E$18)-SUM($AB$27:AB1043)</f>
        <v>13456.2570363209</v>
      </c>
      <c r="AG1043" s="10">
        <f t="shared" si="303"/>
        <v>-3.269920438329188E-3</v>
      </c>
      <c r="AH1043" s="10">
        <f>+AD1043/SUM(AB$27:AB1043)-1</f>
        <v>0.29316884655957431</v>
      </c>
      <c r="AI1043" s="6">
        <f t="shared" si="304"/>
        <v>0</v>
      </c>
      <c r="AL1043" s="6">
        <f t="shared" si="305"/>
        <v>0</v>
      </c>
      <c r="AM1043" s="6">
        <f t="shared" si="306"/>
        <v>14183.927566864037</v>
      </c>
      <c r="AN1043" s="6">
        <f t="shared" si="307"/>
        <v>13878.016586045887</v>
      </c>
      <c r="AO1043" s="5">
        <f t="shared" si="308"/>
        <v>0</v>
      </c>
      <c r="AP1043" s="6">
        <f>+AN1043+SUM($D$16:$E$18)-SUM($AL$27:AL1043)</f>
        <v>28330.104533414302</v>
      </c>
      <c r="AQ1043" s="10">
        <f t="shared" si="316"/>
        <v>-7.2535691955399884E-4</v>
      </c>
      <c r="AR1043" s="10">
        <f>+AN1043/SUM(AL$27:AL1043)-1</f>
        <v>0.1615432491394333</v>
      </c>
    </row>
    <row r="1044" spans="1:44" x14ac:dyDescent="0.25">
      <c r="A1044" s="1">
        <v>41705</v>
      </c>
      <c r="B1044">
        <v>7.2229999999999999</v>
      </c>
      <c r="G1044">
        <f t="shared" si="309"/>
        <v>3372.0430836160785</v>
      </c>
      <c r="H1044">
        <f t="shared" si="310"/>
        <v>3320.2308783422377</v>
      </c>
      <c r="I1044" s="5">
        <f t="shared" si="299"/>
        <v>0</v>
      </c>
      <c r="J1044" s="6">
        <f>+H1044+SUM($D$16:$E$16)-SUM($F$27:F1044)</f>
        <v>7655.8185625527613</v>
      </c>
      <c r="K1044" s="10">
        <f t="shared" si="311"/>
        <v>-2.0970818134685709E-3</v>
      </c>
      <c r="L1044" s="10">
        <f>+H1044/SUM(F$27:F1044)-1</f>
        <v>-7.3702859540881849E-2</v>
      </c>
      <c r="M1044">
        <v>7.2789999999999999</v>
      </c>
      <c r="R1044">
        <f t="shared" si="312"/>
        <v>3678.6723791275699</v>
      </c>
      <c r="S1044">
        <f t="shared" si="313"/>
        <v>3543.5475157016408</v>
      </c>
      <c r="T1044" s="5">
        <f t="shared" si="300"/>
        <v>0</v>
      </c>
      <c r="U1044" s="6">
        <f>+S1044+SUM($D$17:$E$17)-SUM($Q$27:Q1044)</f>
        <v>7156.6662525437441</v>
      </c>
      <c r="V1044" s="10">
        <f t="shared" si="301"/>
        <v>-6.28637047517E-3</v>
      </c>
      <c r="W1044" s="10">
        <f>+S1044/SUM(Q$27:Q1044)-1</f>
        <v>0.18637039892078122</v>
      </c>
      <c r="X1044">
        <v>4.0750000000000002</v>
      </c>
      <c r="AC1044">
        <f t="shared" si="314"/>
        <v>7035.3426500096912</v>
      </c>
      <c r="AD1044">
        <f t="shared" si="315"/>
        <v>6918.9176320563711</v>
      </c>
      <c r="AE1044" s="5">
        <f t="shared" si="302"/>
        <v>0</v>
      </c>
      <c r="AF1044" s="6">
        <f>+AD1044+SUM($D$18:$E$18)-SUM($AB$27:AB1044)</f>
        <v>13422.299158372158</v>
      </c>
      <c r="AG1044" s="10">
        <f t="shared" si="303"/>
        <v>-2.523575304565262E-3</v>
      </c>
      <c r="AH1044" s="10">
        <f>+AD1044/SUM(AB$27:AB1044)-1</f>
        <v>0.28685300359713461</v>
      </c>
      <c r="AI1044" s="6">
        <f t="shared" si="304"/>
        <v>0</v>
      </c>
      <c r="AL1044" s="6">
        <f t="shared" si="305"/>
        <v>0</v>
      </c>
      <c r="AM1044" s="6">
        <f t="shared" si="306"/>
        <v>14086.058112753341</v>
      </c>
      <c r="AN1044" s="6">
        <f t="shared" si="307"/>
        <v>13782.69602610025</v>
      </c>
      <c r="AO1044" s="5">
        <f t="shared" si="308"/>
        <v>0</v>
      </c>
      <c r="AP1044" s="6">
        <f>+AN1044+SUM($D$16:$E$18)-SUM($AL$27:AL1044)</f>
        <v>28234.783973468668</v>
      </c>
      <c r="AQ1044" s="10">
        <f t="shared" si="316"/>
        <v>-3.3646384831799159E-3</v>
      </c>
      <c r="AR1044" s="10">
        <f>+AN1044/SUM(AL$27:AL1044)-1</f>
        <v>0.15356523929756771</v>
      </c>
    </row>
    <row r="1045" spans="1:44" x14ac:dyDescent="0.25">
      <c r="A1045" s="1">
        <v>41708</v>
      </c>
      <c r="B1045">
        <v>7.1310000000000002</v>
      </c>
      <c r="C1045">
        <f>+$C$16</f>
        <v>60</v>
      </c>
      <c r="D1045" s="7">
        <f>+$H$16</f>
        <v>0.66694736842105262</v>
      </c>
      <c r="E1045" s="7">
        <f>+$J$16</f>
        <v>0.46199999999999997</v>
      </c>
      <c r="F1045" s="6">
        <f>+C1045-D1045-E1045</f>
        <v>58.871052631578941</v>
      </c>
      <c r="G1045">
        <f t="shared" si="309"/>
        <v>3387.9641205072894</v>
      </c>
      <c r="H1045">
        <f t="shared" si="310"/>
        <v>3336.8118519474447</v>
      </c>
      <c r="I1045" s="5">
        <f t="shared" si="299"/>
        <v>203100</v>
      </c>
      <c r="J1045" s="6">
        <f>+H1045+SUM($D$16:$E$16)-SUM($F$27:F1045)</f>
        <v>7613.5284835263892</v>
      </c>
      <c r="K1045" s="10">
        <f t="shared" si="311"/>
        <v>-5.5239134366672493E-3</v>
      </c>
      <c r="L1045" s="10">
        <f>+H1045/SUM(F$27:F1045)-1</f>
        <v>-8.4119593641828305E-2</v>
      </c>
      <c r="M1045">
        <v>7.2519999999999998</v>
      </c>
      <c r="N1045">
        <f>+$C$17</f>
        <v>50</v>
      </c>
      <c r="O1045" s="7">
        <f>+$H$17</f>
        <v>0.5557894736842105</v>
      </c>
      <c r="P1045" s="7">
        <f>+$J$17</f>
        <v>0.38500000000000001</v>
      </c>
      <c r="Q1045" s="6">
        <f>+N1045-O1045-P1045</f>
        <v>49.059210526315795</v>
      </c>
      <c r="R1045">
        <f t="shared" si="312"/>
        <v>3715.0270769931494</v>
      </c>
      <c r="S1045">
        <f t="shared" si="313"/>
        <v>3579.4626428478296</v>
      </c>
      <c r="T1045" s="5">
        <f t="shared" si="300"/>
        <v>169250</v>
      </c>
      <c r="U1045" s="6">
        <f>+S1045+SUM($D$17:$E$17)-SUM($Q$27:Q1045)</f>
        <v>7143.522169163617</v>
      </c>
      <c r="V1045" s="10">
        <f t="shared" si="301"/>
        <v>-1.8366209791402799E-3</v>
      </c>
      <c r="W1045" s="10">
        <f>+S1045/SUM(Q$27:Q1045)-1</f>
        <v>0.17902925761388033</v>
      </c>
      <c r="X1045">
        <v>4.069</v>
      </c>
      <c r="Y1045">
        <f>+$C$18</f>
        <v>90</v>
      </c>
      <c r="Z1045" s="7">
        <f>+$H$18</f>
        <v>1.0004210526315789</v>
      </c>
      <c r="AA1045" s="7">
        <f>+$J$18</f>
        <v>0.69300000000000006</v>
      </c>
      <c r="AB1045" s="6">
        <f>+Y1045-Z1045-AA1045</f>
        <v>88.306578947368422</v>
      </c>
      <c r="AC1045">
        <f t="shared" si="314"/>
        <v>7113.2904422331185</v>
      </c>
      <c r="AD1045">
        <f t="shared" si="315"/>
        <v>6997.0368476191161</v>
      </c>
      <c r="AE1045" s="5">
        <f t="shared" si="302"/>
        <v>304650</v>
      </c>
      <c r="AF1045" s="6">
        <f>+AD1045+SUM($D$18:$E$18)-SUM($AB$27:AB1045)</f>
        <v>13412.111794987533</v>
      </c>
      <c r="AG1045" s="10">
        <f t="shared" si="303"/>
        <v>-7.5898795462847612E-4</v>
      </c>
      <c r="AH1045" s="10">
        <f>+AD1045/SUM(AB$27:AB1045)-1</f>
        <v>0.28035367003793787</v>
      </c>
      <c r="AI1045" s="6">
        <f t="shared" si="304"/>
        <v>200</v>
      </c>
      <c r="AL1045" s="6">
        <f t="shared" si="305"/>
        <v>196.23684210526315</v>
      </c>
      <c r="AM1045" s="6">
        <f t="shared" si="306"/>
        <v>14216.281639733557</v>
      </c>
      <c r="AN1045" s="6">
        <f t="shared" si="307"/>
        <v>13913.31134241439</v>
      </c>
      <c r="AO1045" s="5">
        <f t="shared" si="308"/>
        <v>677000</v>
      </c>
      <c r="AP1045" s="6">
        <f>+AN1045+SUM($D$16:$E$18)-SUM($AL$27:AL1045)</f>
        <v>28169.16244767754</v>
      </c>
      <c r="AQ1045" s="10">
        <f t="shared" si="316"/>
        <v>-2.3241376967073624E-3</v>
      </c>
      <c r="AR1045" s="10">
        <f>+AN1045/SUM(AL$27:AL1045)-1</f>
        <v>0.14568023358510351</v>
      </c>
    </row>
    <row r="1046" spans="1:44" x14ac:dyDescent="0.25">
      <c r="A1046" s="1">
        <v>41709</v>
      </c>
      <c r="B1046">
        <v>7.1440000000000001</v>
      </c>
      <c r="G1046">
        <f t="shared" si="309"/>
        <v>3394.1404679433563</v>
      </c>
      <c r="H1046">
        <f t="shared" si="310"/>
        <v>3342.8949474565338</v>
      </c>
      <c r="I1046" s="5">
        <f t="shared" si="299"/>
        <v>0</v>
      </c>
      <c r="J1046" s="6">
        <f>+H1046+SUM($D$16:$E$16)-SUM($F$27:F1046)</f>
        <v>7619.6115790354788</v>
      </c>
      <c r="K1046" s="10">
        <f t="shared" si="311"/>
        <v>7.9898505958864163E-4</v>
      </c>
      <c r="L1046" s="10">
        <f>+H1046/SUM(F$27:F1046)-1</f>
        <v>-8.2449919643419189E-2</v>
      </c>
      <c r="M1046">
        <v>7.2530000000000001</v>
      </c>
      <c r="R1046">
        <f t="shared" si="312"/>
        <v>3715.5393532034359</v>
      </c>
      <c r="S1046">
        <f t="shared" si="313"/>
        <v>3579.9562256722711</v>
      </c>
      <c r="T1046" s="5">
        <f t="shared" si="300"/>
        <v>0</v>
      </c>
      <c r="U1046" s="6">
        <f>+S1046+SUM($D$17:$E$17)-SUM($Q$27:Q1046)</f>
        <v>7144.0157519880586</v>
      </c>
      <c r="V1046" s="10">
        <f t="shared" si="301"/>
        <v>6.9095162407828425E-5</v>
      </c>
      <c r="W1046" s="10">
        <f>+S1046/SUM(Q$27:Q1046)-1</f>
        <v>0.17919183748944789</v>
      </c>
      <c r="X1046">
        <v>4.0679999999999996</v>
      </c>
      <c r="AC1046">
        <f t="shared" si="314"/>
        <v>7111.5422754987276</v>
      </c>
      <c r="AD1046">
        <f t="shared" si="315"/>
        <v>6995.3172514412781</v>
      </c>
      <c r="AE1046" s="5">
        <f t="shared" si="302"/>
        <v>0</v>
      </c>
      <c r="AF1046" s="6">
        <f>+AD1046+SUM($D$18:$E$18)-SUM($AB$27:AB1046)</f>
        <v>13410.392198809699</v>
      </c>
      <c r="AG1046" s="10">
        <f t="shared" si="303"/>
        <v>-1.2821218642666832E-4</v>
      </c>
      <c r="AH1046" s="10">
        <f>+AD1046/SUM(AB$27:AB1046)-1</f>
        <v>0.28003900951445826</v>
      </c>
      <c r="AI1046" s="6">
        <f t="shared" si="304"/>
        <v>0</v>
      </c>
      <c r="AL1046" s="6">
        <f t="shared" si="305"/>
        <v>0</v>
      </c>
      <c r="AM1046" s="6">
        <f t="shared" si="306"/>
        <v>14221.222096645521</v>
      </c>
      <c r="AN1046" s="6">
        <f t="shared" si="307"/>
        <v>13918.168424570084</v>
      </c>
      <c r="AO1046" s="5">
        <f t="shared" si="308"/>
        <v>0</v>
      </c>
      <c r="AP1046" s="6">
        <f>+AN1046+SUM($D$16:$E$18)-SUM($AL$27:AL1046)</f>
        <v>28174.019529833233</v>
      </c>
      <c r="AQ1046" s="10">
        <f t="shared" si="316"/>
        <v>1.7242550838059145E-4</v>
      </c>
      <c r="AR1046" s="10">
        <f>+AN1046/SUM(AL$27:AL1046)-1</f>
        <v>0.14608018603939188</v>
      </c>
    </row>
    <row r="1047" spans="1:44" x14ac:dyDescent="0.25">
      <c r="A1047" s="1">
        <v>41710</v>
      </c>
      <c r="B1047">
        <v>7.0449999999999999</v>
      </c>
      <c r="G1047">
        <f t="shared" si="309"/>
        <v>3347.1052066994603</v>
      </c>
      <c r="H1047">
        <f t="shared" si="310"/>
        <v>3296.5698355026989</v>
      </c>
      <c r="I1047" s="5">
        <f t="shared" si="299"/>
        <v>0</v>
      </c>
      <c r="J1047" s="6">
        <f>+H1047+SUM($D$16:$E$16)-SUM($F$27:F1047)</f>
        <v>7573.2864670816425</v>
      </c>
      <c r="K1047" s="10">
        <f t="shared" si="311"/>
        <v>-6.0797209245277983E-3</v>
      </c>
      <c r="L1047" s="10">
        <f>+H1047/SUM(F$27:F1047)-1</f>
        <v>-9.5165129323612541E-2</v>
      </c>
      <c r="M1047">
        <v>7.19</v>
      </c>
      <c r="R1047">
        <f t="shared" si="312"/>
        <v>3683.2659519554259</v>
      </c>
      <c r="S1047">
        <f t="shared" si="313"/>
        <v>3548.8605077324733</v>
      </c>
      <c r="T1047" s="5">
        <f t="shared" si="300"/>
        <v>0</v>
      </c>
      <c r="U1047" s="6">
        <f>+S1047+SUM($D$17:$E$17)-SUM($Q$27:Q1047)</f>
        <v>7112.9200340482612</v>
      </c>
      <c r="V1047" s="10">
        <f t="shared" si="301"/>
        <v>-4.3526944815517332E-3</v>
      </c>
      <c r="W1047" s="10">
        <f>+S1047/SUM(Q$27:Q1047)-1</f>
        <v>0.16894930532870944</v>
      </c>
      <c r="X1047">
        <v>4.0460000000000003</v>
      </c>
      <c r="AC1047">
        <f t="shared" si="314"/>
        <v>7073.0826073421476</v>
      </c>
      <c r="AD1047">
        <f t="shared" si="315"/>
        <v>6957.4861355288631</v>
      </c>
      <c r="AE1047" s="5">
        <f t="shared" si="302"/>
        <v>0</v>
      </c>
      <c r="AF1047" s="6">
        <f>+AD1047+SUM($D$18:$E$18)-SUM($AB$27:AB1047)</f>
        <v>13372.561082897282</v>
      </c>
      <c r="AG1047" s="10">
        <f t="shared" si="303"/>
        <v>-2.8210297917889982E-3</v>
      </c>
      <c r="AH1047" s="10">
        <f>+AD1047/SUM(AB$27:AB1047)-1</f>
        <v>0.27311647799791006</v>
      </c>
      <c r="AI1047" s="6">
        <f t="shared" si="304"/>
        <v>0</v>
      </c>
      <c r="AL1047" s="6">
        <f t="shared" si="305"/>
        <v>0</v>
      </c>
      <c r="AM1047" s="6">
        <f t="shared" si="306"/>
        <v>14103.453765997034</v>
      </c>
      <c r="AN1047" s="6">
        <f t="shared" si="307"/>
        <v>13802.916478764035</v>
      </c>
      <c r="AO1047" s="5">
        <f t="shared" si="308"/>
        <v>0</v>
      </c>
      <c r="AP1047" s="6">
        <f>+AN1047+SUM($D$16:$E$18)-SUM($AL$27:AL1047)</f>
        <v>28058.767584027184</v>
      </c>
      <c r="AQ1047" s="10">
        <f t="shared" si="316"/>
        <v>-4.0907171830419919E-3</v>
      </c>
      <c r="AR1047" s="10">
        <f>+AN1047/SUM(AL$27:AL1047)-1</f>
        <v>0.13658985890284003</v>
      </c>
    </row>
    <row r="1048" spans="1:44" x14ac:dyDescent="0.25">
      <c r="A1048" s="1">
        <v>41711</v>
      </c>
      <c r="B1048">
        <v>7.024</v>
      </c>
      <c r="G1048">
        <f t="shared" si="309"/>
        <v>3337.1280300719673</v>
      </c>
      <c r="H1048">
        <f t="shared" si="310"/>
        <v>3286.7432966034003</v>
      </c>
      <c r="I1048" s="5">
        <f t="shared" si="299"/>
        <v>0</v>
      </c>
      <c r="J1048" s="6">
        <f>+H1048+SUM($D$16:$E$16)-SUM($F$27:F1048)</f>
        <v>7563.4599281823439</v>
      </c>
      <c r="K1048" s="10">
        <f t="shared" si="311"/>
        <v>-1.2975263700919504E-3</v>
      </c>
      <c r="L1048" s="10">
        <f>+H1048/SUM(F$27:F1048)-1</f>
        <v>-9.7862295013350642E-2</v>
      </c>
      <c r="M1048">
        <v>7.109</v>
      </c>
      <c r="R1048">
        <f t="shared" si="312"/>
        <v>3641.7715789222698</v>
      </c>
      <c r="S1048">
        <f t="shared" si="313"/>
        <v>3508.880298952733</v>
      </c>
      <c r="T1048" s="5">
        <f t="shared" si="300"/>
        <v>0</v>
      </c>
      <c r="U1048" s="6">
        <f>+S1048+SUM($D$17:$E$17)-SUM($Q$27:Q1048)</f>
        <v>7072.9398252685196</v>
      </c>
      <c r="V1048" s="10">
        <f t="shared" si="301"/>
        <v>-5.6207870450339925E-3</v>
      </c>
      <c r="W1048" s="10">
        <f>+S1048/SUM(Q$27:Q1048)-1</f>
        <v>0.15578033540776004</v>
      </c>
      <c r="X1048">
        <v>4.0110000000000001</v>
      </c>
      <c r="AC1048">
        <f t="shared" si="314"/>
        <v>7011.8967716384959</v>
      </c>
      <c r="AD1048">
        <f t="shared" si="315"/>
        <v>6897.3002693045646</v>
      </c>
      <c r="AE1048" s="5">
        <f t="shared" si="302"/>
        <v>0</v>
      </c>
      <c r="AF1048" s="6">
        <f>+AD1048+SUM($D$18:$E$18)-SUM($AB$27:AB1048)</f>
        <v>13312.375216672983</v>
      </c>
      <c r="AG1048" s="10">
        <f t="shared" si="303"/>
        <v>-4.5006985461650828E-3</v>
      </c>
      <c r="AH1048" s="10">
        <f>+AD1048/SUM(AB$27:AB1048)-1</f>
        <v>0.26210335967612886</v>
      </c>
      <c r="AI1048" s="6">
        <f t="shared" si="304"/>
        <v>0</v>
      </c>
      <c r="AL1048" s="6">
        <f t="shared" si="305"/>
        <v>0</v>
      </c>
      <c r="AM1048" s="6">
        <f t="shared" si="306"/>
        <v>13990.796380632733</v>
      </c>
      <c r="AN1048" s="6">
        <f t="shared" si="307"/>
        <v>13692.923864860699</v>
      </c>
      <c r="AO1048" s="5">
        <f t="shared" si="308"/>
        <v>0</v>
      </c>
      <c r="AP1048" s="6">
        <f>+AN1048+SUM($D$16:$E$18)-SUM($AL$27:AL1048)</f>
        <v>27948.77497012385</v>
      </c>
      <c r="AQ1048" s="10">
        <f t="shared" si="316"/>
        <v>-3.9200800097132227E-3</v>
      </c>
      <c r="AR1048" s="10">
        <f>+AN1048/SUM(AL$27:AL1048)-1</f>
        <v>0.12753260714672843</v>
      </c>
    </row>
    <row r="1049" spans="1:44" x14ac:dyDescent="0.25">
      <c r="A1049" s="1">
        <v>41712</v>
      </c>
      <c r="B1049">
        <v>6.9880000000000004</v>
      </c>
      <c r="G1049">
        <f t="shared" si="309"/>
        <v>3320.0242987105507</v>
      </c>
      <c r="H1049">
        <f t="shared" si="310"/>
        <v>3269.8978013474602</v>
      </c>
      <c r="I1049" s="5">
        <f t="shared" si="299"/>
        <v>0</v>
      </c>
      <c r="J1049" s="6">
        <f>+H1049+SUM($D$16:$E$16)-SUM($F$27:F1049)</f>
        <v>7546.6144329264052</v>
      </c>
      <c r="K1049" s="10">
        <f t="shared" si="311"/>
        <v>-2.2272207978746295E-3</v>
      </c>
      <c r="L1049" s="10">
        <f>+H1049/SUM(F$27:F1049)-1</f>
        <v>-0.10248600762433002</v>
      </c>
      <c r="M1049">
        <v>7.0620000000000003</v>
      </c>
      <c r="R1049">
        <f t="shared" si="312"/>
        <v>3617.6945970388342</v>
      </c>
      <c r="S1049">
        <f t="shared" si="313"/>
        <v>3485.6819062039954</v>
      </c>
      <c r="T1049" s="5">
        <f t="shared" si="300"/>
        <v>0</v>
      </c>
      <c r="U1049" s="6">
        <f>+S1049+SUM($D$17:$E$17)-SUM($Q$27:Q1049)</f>
        <v>7049.7414325197833</v>
      </c>
      <c r="V1049" s="10">
        <f t="shared" si="301"/>
        <v>-3.2798798408913976E-3</v>
      </c>
      <c r="W1049" s="10">
        <f>+S1049/SUM(Q$27:Q1049)-1</f>
        <v>0.14813908125609832</v>
      </c>
      <c r="X1049">
        <v>3.99</v>
      </c>
      <c r="AC1049">
        <f t="shared" si="314"/>
        <v>6975.1852702163051</v>
      </c>
      <c r="AD1049">
        <f t="shared" si="315"/>
        <v>6861.1887495699857</v>
      </c>
      <c r="AE1049" s="5">
        <f t="shared" si="302"/>
        <v>0</v>
      </c>
      <c r="AF1049" s="6">
        <f>+AD1049+SUM($D$18:$E$18)-SUM($AB$27:AB1049)</f>
        <v>13276.263696938404</v>
      </c>
      <c r="AG1049" s="10">
        <f t="shared" si="303"/>
        <v>-2.712627847910376E-3</v>
      </c>
      <c r="AH1049" s="10">
        <f>+AD1049/SUM(AB$27:AB1049)-1</f>
        <v>0.25549548868306005</v>
      </c>
      <c r="AI1049" s="6">
        <f t="shared" si="304"/>
        <v>0</v>
      </c>
      <c r="AL1049" s="6">
        <f t="shared" si="305"/>
        <v>0</v>
      </c>
      <c r="AM1049" s="6">
        <f t="shared" si="306"/>
        <v>13912.90416596569</v>
      </c>
      <c r="AN1049" s="6">
        <f t="shared" si="307"/>
        <v>13616.768457121441</v>
      </c>
      <c r="AO1049" s="5">
        <f t="shared" si="308"/>
        <v>0</v>
      </c>
      <c r="AP1049" s="6">
        <f>+AN1049+SUM($D$16:$E$18)-SUM($AL$27:AL1049)</f>
        <v>27872.619562384592</v>
      </c>
      <c r="AQ1049" s="10">
        <f t="shared" si="316"/>
        <v>-2.7248209562195091E-3</v>
      </c>
      <c r="AR1049" s="10">
        <f>+AN1049/SUM(AL$27:AL1049)-1</f>
        <v>0.1212616524343515</v>
      </c>
    </row>
    <row r="1050" spans="1:44" x14ac:dyDescent="0.25">
      <c r="A1050" s="1">
        <v>41716</v>
      </c>
      <c r="B1050">
        <v>7.0940000000000003</v>
      </c>
      <c r="G1050">
        <f t="shared" si="309"/>
        <v>3370.3852854969446</v>
      </c>
      <c r="H1050">
        <f t="shared" si="310"/>
        <v>3319.4984262677281</v>
      </c>
      <c r="I1050" s="5">
        <f t="shared" si="299"/>
        <v>0</v>
      </c>
      <c r="J1050" s="6">
        <f>+H1050+SUM($D$16:$E$16)-SUM($F$27:F1050)</f>
        <v>7596.2150578466726</v>
      </c>
      <c r="K1050" s="10">
        <f t="shared" si="311"/>
        <v>6.5725664615721158E-3</v>
      </c>
      <c r="L1050" s="10">
        <f>+H1050/SUM(F$27:F1050)-1</f>
        <v>-8.8871742714224045E-2</v>
      </c>
      <c r="M1050">
        <v>7.1950000000000003</v>
      </c>
      <c r="R1050">
        <f t="shared" si="312"/>
        <v>3685.827333006855</v>
      </c>
      <c r="S1050">
        <f t="shared" si="313"/>
        <v>3551.3284218546792</v>
      </c>
      <c r="T1050" s="5">
        <f t="shared" si="300"/>
        <v>0</v>
      </c>
      <c r="U1050" s="6">
        <f>+S1050+SUM($D$17:$E$17)-SUM($Q$27:Q1050)</f>
        <v>7115.3879481704671</v>
      </c>
      <c r="V1050" s="10">
        <f t="shared" si="301"/>
        <v>9.3119040292546362E-3</v>
      </c>
      <c r="W1050" s="10">
        <f>+S1050/SUM(Q$27:Q1050)-1</f>
        <v>0.16976220470654568</v>
      </c>
      <c r="X1050">
        <v>4.0439999999999996</v>
      </c>
      <c r="AC1050">
        <f t="shared" si="314"/>
        <v>7069.5862738733667</v>
      </c>
      <c r="AD1050">
        <f t="shared" si="315"/>
        <v>6954.0469431731872</v>
      </c>
      <c r="AE1050" s="5">
        <f t="shared" si="302"/>
        <v>0</v>
      </c>
      <c r="AF1050" s="6">
        <f>+AD1050+SUM($D$18:$E$18)-SUM($AB$27:AB1050)</f>
        <v>13369.121890541606</v>
      </c>
      <c r="AG1050" s="10">
        <f t="shared" si="303"/>
        <v>6.9943016893085908E-3</v>
      </c>
      <c r="AH1050" s="10">
        <f>+AD1050/SUM(AB$27:AB1050)-1</f>
        <v>0.27248715695095083</v>
      </c>
      <c r="AI1050" s="6">
        <f t="shared" si="304"/>
        <v>0</v>
      </c>
      <c r="AL1050" s="6">
        <f t="shared" si="305"/>
        <v>0</v>
      </c>
      <c r="AM1050" s="6">
        <f t="shared" si="306"/>
        <v>14125.798892377166</v>
      </c>
      <c r="AN1050" s="6">
        <f t="shared" si="307"/>
        <v>13824.873791295595</v>
      </c>
      <c r="AO1050" s="5">
        <f t="shared" si="308"/>
        <v>0</v>
      </c>
      <c r="AP1050" s="6">
        <f>+AN1050+SUM($D$16:$E$18)-SUM($AL$27:AL1050)</f>
        <v>28080.72489655875</v>
      </c>
      <c r="AQ1050" s="10">
        <f t="shared" si="316"/>
        <v>7.4662998111236778E-3</v>
      </c>
      <c r="AR1050" s="10">
        <f>+AN1050/SUM(AL$27:AL1050)-1</f>
        <v>0.13839791582983274</v>
      </c>
    </row>
    <row r="1051" spans="1:44" x14ac:dyDescent="0.25">
      <c r="A1051" s="1">
        <v>41717</v>
      </c>
      <c r="B1051">
        <v>7.0830000000000002</v>
      </c>
      <c r="G1051">
        <f t="shared" si="309"/>
        <v>3365.1591453587339</v>
      </c>
      <c r="H1051">
        <f t="shared" si="310"/>
        <v>3314.3511916061907</v>
      </c>
      <c r="I1051" s="5">
        <f t="shared" si="299"/>
        <v>0</v>
      </c>
      <c r="J1051" s="6">
        <f>+H1051+SUM($D$16:$E$16)-SUM($F$27:F1051)</f>
        <v>7591.0678231851352</v>
      </c>
      <c r="K1051" s="10">
        <f t="shared" si="311"/>
        <v>-6.7760517867654357E-4</v>
      </c>
      <c r="L1051" s="10">
        <f>+H1051/SUM(F$27:F1051)-1</f>
        <v>-9.0284543789801108E-2</v>
      </c>
      <c r="M1051">
        <v>7.1849999999999996</v>
      </c>
      <c r="R1051">
        <f t="shared" si="312"/>
        <v>3680.7045709039962</v>
      </c>
      <c r="S1051">
        <f t="shared" si="313"/>
        <v>3546.3925936102664</v>
      </c>
      <c r="T1051" s="5">
        <f t="shared" si="300"/>
        <v>0</v>
      </c>
      <c r="U1051" s="6">
        <f>+S1051+SUM($D$17:$E$17)-SUM($Q$27:Q1051)</f>
        <v>7110.4521199260535</v>
      </c>
      <c r="V1051" s="10">
        <f t="shared" si="301"/>
        <v>-6.9368364456956488E-4</v>
      </c>
      <c r="W1051" s="10">
        <f>+S1051/SUM(Q$27:Q1051)-1</f>
        <v>0.16813640595087276</v>
      </c>
      <c r="X1051">
        <v>4.0330000000000004</v>
      </c>
      <c r="AC1051">
        <f t="shared" si="314"/>
        <v>7050.3564397950777</v>
      </c>
      <c r="AD1051">
        <f t="shared" si="315"/>
        <v>6935.1313852169806</v>
      </c>
      <c r="AE1051" s="5">
        <f t="shared" si="302"/>
        <v>0</v>
      </c>
      <c r="AF1051" s="6">
        <f>+AD1051+SUM($D$18:$E$18)-SUM($AB$27:AB1051)</f>
        <v>13350.2063325854</v>
      </c>
      <c r="AG1051" s="10">
        <f t="shared" si="303"/>
        <v>-1.4148691373356836E-3</v>
      </c>
      <c r="AH1051" s="10">
        <f>+AD1051/SUM(AB$27:AB1051)-1</f>
        <v>0.26902589119267706</v>
      </c>
      <c r="AI1051" s="6">
        <f t="shared" si="304"/>
        <v>0</v>
      </c>
      <c r="AL1051" s="6">
        <f t="shared" si="305"/>
        <v>0</v>
      </c>
      <c r="AM1051" s="6">
        <f t="shared" si="306"/>
        <v>14096.220156057807</v>
      </c>
      <c r="AN1051" s="6">
        <f t="shared" si="307"/>
        <v>13795.875170433437</v>
      </c>
      <c r="AO1051" s="5">
        <f t="shared" si="308"/>
        <v>0</v>
      </c>
      <c r="AP1051" s="6">
        <f>+AN1051+SUM($D$16:$E$18)-SUM($AL$27:AL1051)</f>
        <v>28051.726275696587</v>
      </c>
      <c r="AQ1051" s="10">
        <f t="shared" si="316"/>
        <v>-1.0326877589159622E-3</v>
      </c>
      <c r="AR1051" s="10">
        <f>+AN1051/SUM(AL$27:AL1051)-1</f>
        <v>0.13601004813210338</v>
      </c>
    </row>
    <row r="1052" spans="1:44" x14ac:dyDescent="0.25">
      <c r="A1052" s="1">
        <v>41718</v>
      </c>
      <c r="B1052">
        <v>7.0720000000000001</v>
      </c>
      <c r="G1052">
        <f t="shared" si="309"/>
        <v>3359.9330052205232</v>
      </c>
      <c r="H1052">
        <f t="shared" si="310"/>
        <v>3309.2039569446533</v>
      </c>
      <c r="I1052" s="5">
        <f t="shared" ref="I1052:I1115" si="317">+C1052*(MAX($A:$A)-$A1052)</f>
        <v>0</v>
      </c>
      <c r="J1052" s="6">
        <f>+H1052+SUM($D$16:$E$16)-SUM($F$27:F1052)</f>
        <v>7585.9205885235979</v>
      </c>
      <c r="K1052" s="10">
        <f t="shared" si="311"/>
        <v>-6.7806463878727907E-4</v>
      </c>
      <c r="L1052" s="10">
        <f>+H1052/SUM(F$27:F1052)-1</f>
        <v>-9.1697344865378172E-2</v>
      </c>
      <c r="M1052">
        <v>7.1840000000000002</v>
      </c>
      <c r="R1052">
        <f t="shared" si="312"/>
        <v>3680.1922946937107</v>
      </c>
      <c r="S1052">
        <f t="shared" si="313"/>
        <v>3545.8990107858253</v>
      </c>
      <c r="T1052" s="5">
        <f t="shared" ref="T1052:T1115" si="318">+N1052*(MAX($A:$A)-$A1052)</f>
        <v>0</v>
      </c>
      <c r="U1052" s="6">
        <f>+S1052+SUM($D$17:$E$17)-SUM($Q$27:Q1052)</f>
        <v>7109.9585371016137</v>
      </c>
      <c r="V1052" s="10">
        <f t="shared" ref="V1052:V1115" si="319">+U1052/U1051-1</f>
        <v>-6.9416517559650615E-5</v>
      </c>
      <c r="W1052" s="10">
        <f>+S1052/SUM(Q$27:Q1052)-1</f>
        <v>0.16797382607530564</v>
      </c>
      <c r="X1052">
        <v>4.0519999999999996</v>
      </c>
      <c r="AC1052">
        <f t="shared" si="314"/>
        <v>7083.5716077484876</v>
      </c>
      <c r="AD1052">
        <f t="shared" si="315"/>
        <v>6967.8037125958845</v>
      </c>
      <c r="AE1052" s="5">
        <f t="shared" ref="AE1052:AE1115" si="320">+Y1052*(MAX($A:$A)-$A1052)</f>
        <v>0</v>
      </c>
      <c r="AF1052" s="6">
        <f>+AD1052+SUM($D$18:$E$18)-SUM($AB$27:AB1052)</f>
        <v>13382.878659964303</v>
      </c>
      <c r="AG1052" s="10">
        <f t="shared" ref="AG1052:AG1115" si="321">+AF1052/AF1051-1</f>
        <v>2.4473275217593571E-3</v>
      </c>
      <c r="AH1052" s="10">
        <f>+AD1052/SUM(AB$27:AB1052)-1</f>
        <v>0.27500444113878664</v>
      </c>
      <c r="AI1052" s="6">
        <f t="shared" ref="AI1052:AI1115" si="322">+C1052+N1052+Y1052</f>
        <v>0</v>
      </c>
      <c r="AL1052" s="6">
        <f t="shared" ref="AL1052:AL1115" si="323">+F1052+Q1052+AB1052</f>
        <v>0</v>
      </c>
      <c r="AM1052" s="6">
        <f t="shared" ref="AM1052:AM1115" si="324">+G1052+R1052+AC1052</f>
        <v>14123.696907662721</v>
      </c>
      <c r="AN1052" s="6">
        <f t="shared" ref="AN1052:AN1115" si="325">+H1052+S1052+AD1052</f>
        <v>13822.906680326363</v>
      </c>
      <c r="AO1052" s="5">
        <f t="shared" ref="AO1052:AO1115" si="326">+AI1052*(MAX($A:$A)-$A1052)</f>
        <v>0</v>
      </c>
      <c r="AP1052" s="6">
        <f>+AN1052+SUM($D$16:$E$18)-SUM($AL$27:AL1052)</f>
        <v>28078.757785589514</v>
      </c>
      <c r="AQ1052" s="10">
        <f t="shared" si="316"/>
        <v>9.6363088771278527E-4</v>
      </c>
      <c r="AR1052" s="10">
        <f>+AN1052/SUM(AL$27:AL1052)-1</f>
        <v>0.13823593568727333</v>
      </c>
    </row>
    <row r="1053" spans="1:44" x14ac:dyDescent="0.25">
      <c r="A1053" s="1">
        <v>41719</v>
      </c>
      <c r="B1053">
        <v>7.0990000000000002</v>
      </c>
      <c r="G1053">
        <f t="shared" ref="G1053:G1116" si="327">+(B1053/B1052*G1052)+F1053</f>
        <v>3372.7608037415862</v>
      </c>
      <c r="H1053">
        <f t="shared" ref="H1053:H1116" si="328">+($B1053/$B1052*H1052)+F1053</f>
        <v>3321.8380783866087</v>
      </c>
      <c r="I1053" s="5">
        <f t="shared" si="317"/>
        <v>0</v>
      </c>
      <c r="J1053" s="6">
        <f>+H1053+SUM($D$16:$E$16)-SUM($F$27:F1053)</f>
        <v>7598.5547099655532</v>
      </c>
      <c r="K1053" s="10">
        <f t="shared" ref="K1053:K1116" si="329">+J1053/J1052-1</f>
        <v>1.6654697731832702E-3</v>
      </c>
      <c r="L1053" s="10">
        <f>+H1053/SUM(F$27:F1053)-1</f>
        <v>-8.822956040714347E-2</v>
      </c>
      <c r="M1053">
        <v>7.194</v>
      </c>
      <c r="R1053">
        <f t="shared" ref="R1053:R1116" si="330">+($M1053/$M1052*R1052)+N1053</f>
        <v>3685.3150567965695</v>
      </c>
      <c r="S1053">
        <f t="shared" ref="S1053:S1116" si="331">+($M1053/$M1052*S1052)+Q1053</f>
        <v>3550.8348390302376</v>
      </c>
      <c r="T1053" s="5">
        <f t="shared" si="318"/>
        <v>0</v>
      </c>
      <c r="U1053" s="6">
        <f>+S1053+SUM($D$17:$E$17)-SUM($Q$27:Q1053)</f>
        <v>7114.8943653460256</v>
      </c>
      <c r="V1053" s="10">
        <f t="shared" si="319"/>
        <v>6.9421336547259571E-4</v>
      </c>
      <c r="W1053" s="10">
        <f>+S1053/SUM(Q$27:Q1053)-1</f>
        <v>0.16959962483097835</v>
      </c>
      <c r="X1053">
        <v>4.0419999999999998</v>
      </c>
      <c r="AC1053">
        <f t="shared" ref="AC1053:AC1116" si="332">+(X1053/X1052*AC1052)+AB1053</f>
        <v>7066.0899404045877</v>
      </c>
      <c r="AD1053">
        <f t="shared" ref="AD1053:AD1116" si="333">+($X1053/$X1052*AD1052)+AB1053</f>
        <v>6950.607750817514</v>
      </c>
      <c r="AE1053" s="5">
        <f t="shared" si="320"/>
        <v>0</v>
      </c>
      <c r="AF1053" s="6">
        <f>+AD1053+SUM($D$18:$E$18)-SUM($AB$27:AB1053)</f>
        <v>13365.682698185934</v>
      </c>
      <c r="AG1053" s="10">
        <f t="shared" si="321"/>
        <v>-1.2849224905409073E-3</v>
      </c>
      <c r="AH1053" s="10">
        <f>+AD1053/SUM(AB$27:AB1053)-1</f>
        <v>0.27185783590399204</v>
      </c>
      <c r="AI1053" s="6">
        <f t="shared" si="322"/>
        <v>0</v>
      </c>
      <c r="AL1053" s="6">
        <f t="shared" si="323"/>
        <v>0</v>
      </c>
      <c r="AM1053" s="6">
        <f t="shared" si="324"/>
        <v>14124.165800942745</v>
      </c>
      <c r="AN1053" s="6">
        <f t="shared" si="325"/>
        <v>13823.280668234362</v>
      </c>
      <c r="AO1053" s="5">
        <f t="shared" si="326"/>
        <v>0</v>
      </c>
      <c r="AP1053" s="6">
        <f>+AN1053+SUM($D$16:$E$18)-SUM($AL$27:AL1053)</f>
        <v>28079.131773497516</v>
      </c>
      <c r="AQ1053" s="10">
        <f t="shared" ref="AQ1053:AQ1116" si="334">+AP1053/AP1052-1</f>
        <v>1.3319246914722527E-5</v>
      </c>
      <c r="AR1053" s="10">
        <f>+AN1053/SUM(AL$27:AL1053)-1</f>
        <v>0.13826673141542511</v>
      </c>
    </row>
    <row r="1054" spans="1:44" x14ac:dyDescent="0.25">
      <c r="A1054" s="1">
        <v>41722</v>
      </c>
      <c r="B1054">
        <v>7.1639999999999997</v>
      </c>
      <c r="G1054">
        <f t="shared" si="327"/>
        <v>3403.6425409219219</v>
      </c>
      <c r="H1054">
        <f t="shared" si="328"/>
        <v>3352.2535559320559</v>
      </c>
      <c r="I1054" s="5">
        <f t="shared" si="317"/>
        <v>0</v>
      </c>
      <c r="J1054" s="6">
        <f>+H1054+SUM($D$16:$E$16)-SUM($F$27:F1054)</f>
        <v>7628.9701875110013</v>
      </c>
      <c r="K1054" s="10">
        <f t="shared" si="329"/>
        <v>4.0027977301471118E-3</v>
      </c>
      <c r="L1054" s="10">
        <f>+H1054/SUM(F$27:F1054)-1</f>
        <v>-7.9881190415097336E-2</v>
      </c>
      <c r="M1054">
        <v>7.1059999999999999</v>
      </c>
      <c r="R1054">
        <f t="shared" si="330"/>
        <v>3640.2347502914126</v>
      </c>
      <c r="S1054">
        <f t="shared" si="331"/>
        <v>3507.3995504794093</v>
      </c>
      <c r="T1054" s="5">
        <f t="shared" si="318"/>
        <v>0</v>
      </c>
      <c r="U1054" s="6">
        <f>+S1054+SUM($D$17:$E$17)-SUM($Q$27:Q1054)</f>
        <v>7071.4590767951968</v>
      </c>
      <c r="V1054" s="10">
        <f t="shared" si="319"/>
        <v>-6.1048395549462287E-3</v>
      </c>
      <c r="W1054" s="10">
        <f>+S1054/SUM(Q$27:Q1054)-1</f>
        <v>0.15529259578105825</v>
      </c>
      <c r="X1054">
        <v>4.0179999999999998</v>
      </c>
      <c r="AC1054">
        <f t="shared" si="332"/>
        <v>7024.1339387792259</v>
      </c>
      <c r="AD1054">
        <f t="shared" si="333"/>
        <v>6909.3374425494239</v>
      </c>
      <c r="AE1054" s="5">
        <f t="shared" si="320"/>
        <v>0</v>
      </c>
      <c r="AF1054" s="6">
        <f>+AD1054+SUM($D$18:$E$18)-SUM($AB$27:AB1054)</f>
        <v>13324.412389917845</v>
      </c>
      <c r="AG1054" s="10">
        <f t="shared" si="321"/>
        <v>-3.0877815372416517E-3</v>
      </c>
      <c r="AH1054" s="10">
        <f>+AD1054/SUM(AB$27:AB1054)-1</f>
        <v>0.26430598334048505</v>
      </c>
      <c r="AI1054" s="6">
        <f t="shared" si="322"/>
        <v>0</v>
      </c>
      <c r="AL1054" s="6">
        <f t="shared" si="323"/>
        <v>0</v>
      </c>
      <c r="AM1054" s="6">
        <f t="shared" si="324"/>
        <v>14068.01122999256</v>
      </c>
      <c r="AN1054" s="6">
        <f t="shared" si="325"/>
        <v>13768.99054896089</v>
      </c>
      <c r="AO1054" s="5">
        <f t="shared" si="326"/>
        <v>0</v>
      </c>
      <c r="AP1054" s="6">
        <f>+AN1054+SUM($D$16:$E$18)-SUM($AL$27:AL1054)</f>
        <v>28024.841654224045</v>
      </c>
      <c r="AQ1054" s="10">
        <f t="shared" si="334"/>
        <v>-1.9334685883953817E-3</v>
      </c>
      <c r="AR1054" s="10">
        <f>+AN1054/SUM(AL$27:AL1054)-1</f>
        <v>0.13379625598367229</v>
      </c>
    </row>
    <row r="1055" spans="1:44" x14ac:dyDescent="0.25">
      <c r="A1055" s="1">
        <v>41723</v>
      </c>
      <c r="B1055">
        <v>7.1959999999999997</v>
      </c>
      <c r="G1055">
        <f t="shared" si="327"/>
        <v>3418.8458576876251</v>
      </c>
      <c r="H1055">
        <f t="shared" si="328"/>
        <v>3367.2273294928909</v>
      </c>
      <c r="I1055" s="5">
        <f t="shared" si="317"/>
        <v>0</v>
      </c>
      <c r="J1055" s="6">
        <f>+H1055+SUM($D$16:$E$16)-SUM($F$27:F1055)</f>
        <v>7643.9439610718355</v>
      </c>
      <c r="K1055" s="10">
        <f t="shared" si="329"/>
        <v>1.9627516155911184E-3</v>
      </c>
      <c r="L1055" s="10">
        <f>+H1055/SUM(F$27:F1055)-1</f>
        <v>-7.5771223649782393E-2</v>
      </c>
      <c r="M1055">
        <v>7.202</v>
      </c>
      <c r="R1055">
        <f t="shared" si="330"/>
        <v>3689.4132664788563</v>
      </c>
      <c r="S1055">
        <f t="shared" si="331"/>
        <v>3554.7835016257673</v>
      </c>
      <c r="T1055" s="5">
        <f t="shared" si="318"/>
        <v>0</v>
      </c>
      <c r="U1055" s="6">
        <f>+S1055+SUM($D$17:$E$17)-SUM($Q$27:Q1055)</f>
        <v>7118.8430279415543</v>
      </c>
      <c r="V1055" s="10">
        <f t="shared" si="319"/>
        <v>6.7007318619500822E-3</v>
      </c>
      <c r="W1055" s="10">
        <f>+S1055/SUM(Q$27:Q1055)-1</f>
        <v>0.17090026383551638</v>
      </c>
      <c r="X1055">
        <v>4.0460000000000003</v>
      </c>
      <c r="AC1055">
        <f t="shared" si="332"/>
        <v>7073.0826073421485</v>
      </c>
      <c r="AD1055">
        <f t="shared" si="333"/>
        <v>6957.486135528864</v>
      </c>
      <c r="AE1055" s="5">
        <f t="shared" si="320"/>
        <v>0</v>
      </c>
      <c r="AF1055" s="6">
        <f>+AD1055+SUM($D$18:$E$18)-SUM($AB$27:AB1055)</f>
        <v>13372.561082897282</v>
      </c>
      <c r="AG1055" s="10">
        <f t="shared" si="321"/>
        <v>3.6135697072743334E-3</v>
      </c>
      <c r="AH1055" s="10">
        <f>+AD1055/SUM(AB$27:AB1055)-1</f>
        <v>0.27311647799791028</v>
      </c>
      <c r="AI1055" s="6">
        <f t="shared" si="322"/>
        <v>0</v>
      </c>
      <c r="AL1055" s="6">
        <f t="shared" si="323"/>
        <v>0</v>
      </c>
      <c r="AM1055" s="6">
        <f t="shared" si="324"/>
        <v>14181.34173150863</v>
      </c>
      <c r="AN1055" s="6">
        <f t="shared" si="325"/>
        <v>13879.496966647523</v>
      </c>
      <c r="AO1055" s="5">
        <f t="shared" si="326"/>
        <v>0</v>
      </c>
      <c r="AP1055" s="6">
        <f>+AN1055+SUM($D$16:$E$18)-SUM($AL$27:AL1055)</f>
        <v>28135.348071910674</v>
      </c>
      <c r="AQ1055" s="10">
        <f t="shared" si="334"/>
        <v>3.9431593958703104E-3</v>
      </c>
      <c r="AR1055" s="10">
        <f>+AN1055/SUM(AL$27:AL1055)-1</f>
        <v>0.1428958164917391</v>
      </c>
    </row>
    <row r="1056" spans="1:44" x14ac:dyDescent="0.25">
      <c r="A1056" s="1">
        <v>41724</v>
      </c>
      <c r="B1056">
        <v>7.2610000000000001</v>
      </c>
      <c r="G1056">
        <f t="shared" si="327"/>
        <v>3449.7275948679608</v>
      </c>
      <c r="H1056">
        <f t="shared" si="328"/>
        <v>3397.6428070383381</v>
      </c>
      <c r="I1056" s="5">
        <f t="shared" si="317"/>
        <v>0</v>
      </c>
      <c r="J1056" s="6">
        <f>+H1056+SUM($D$16:$E$16)-SUM($F$27:F1056)</f>
        <v>7674.3594386172817</v>
      </c>
      <c r="K1056" s="10">
        <f t="shared" si="329"/>
        <v>3.9790293728398929E-3</v>
      </c>
      <c r="L1056" s="10">
        <f>+H1056/SUM(F$27:F1056)-1</f>
        <v>-6.7422853657736259E-2</v>
      </c>
      <c r="M1056">
        <v>7.2539999999999996</v>
      </c>
      <c r="R1056">
        <f t="shared" si="330"/>
        <v>3716.051629413721</v>
      </c>
      <c r="S1056">
        <f t="shared" si="331"/>
        <v>3580.4498084967108</v>
      </c>
      <c r="T1056" s="5">
        <f t="shared" si="318"/>
        <v>0</v>
      </c>
      <c r="U1056" s="6">
        <f>+S1056+SUM($D$17:$E$17)-SUM($Q$27:Q1056)</f>
        <v>7144.5093348124983</v>
      </c>
      <c r="V1056" s="10">
        <f t="shared" si="319"/>
        <v>3.6054042447912771E-3</v>
      </c>
      <c r="W1056" s="10">
        <f>+S1056/SUM(Q$27:Q1056)-1</f>
        <v>0.17935441736501456</v>
      </c>
      <c r="X1056">
        <v>4.0519999999999996</v>
      </c>
      <c r="AC1056">
        <f t="shared" si="332"/>
        <v>7083.5716077484876</v>
      </c>
      <c r="AD1056">
        <f t="shared" si="333"/>
        <v>6967.8037125958854</v>
      </c>
      <c r="AE1056" s="5">
        <f t="shared" si="320"/>
        <v>0</v>
      </c>
      <c r="AF1056" s="6">
        <f>+AD1056+SUM($D$18:$E$18)-SUM($AB$27:AB1056)</f>
        <v>13382.878659964306</v>
      </c>
      <c r="AG1056" s="10">
        <f t="shared" si="321"/>
        <v>7.7154832219972214E-4</v>
      </c>
      <c r="AH1056" s="10">
        <f>+AD1056/SUM(AB$27:AB1056)-1</f>
        <v>0.27500444113878686</v>
      </c>
      <c r="AI1056" s="6">
        <f t="shared" si="322"/>
        <v>0</v>
      </c>
      <c r="AL1056" s="6">
        <f t="shared" si="323"/>
        <v>0</v>
      </c>
      <c r="AM1056" s="6">
        <f t="shared" si="324"/>
        <v>14249.35083203017</v>
      </c>
      <c r="AN1056" s="6">
        <f t="shared" si="325"/>
        <v>13945.896328130933</v>
      </c>
      <c r="AO1056" s="5">
        <f t="shared" si="326"/>
        <v>0</v>
      </c>
      <c r="AP1056" s="6">
        <f>+AN1056+SUM($D$16:$E$18)-SUM($AL$27:AL1056)</f>
        <v>28201.747433394085</v>
      </c>
      <c r="AQ1056" s="10">
        <f t="shared" si="334"/>
        <v>2.3599978686490442E-3</v>
      </c>
      <c r="AR1056" s="10">
        <f>+AN1056/SUM(AL$27:AL1056)-1</f>
        <v>0.14836341756110571</v>
      </c>
    </row>
    <row r="1057" spans="1:44" x14ac:dyDescent="0.25">
      <c r="A1057" s="1">
        <v>41725</v>
      </c>
      <c r="B1057">
        <v>7.3289999999999997</v>
      </c>
      <c r="G1057">
        <f t="shared" si="327"/>
        <v>3482.0346429950814</v>
      </c>
      <c r="H1057">
        <f t="shared" si="328"/>
        <v>3429.4620758551137</v>
      </c>
      <c r="I1057" s="5">
        <f t="shared" si="317"/>
        <v>0</v>
      </c>
      <c r="J1057" s="6">
        <f>+H1057+SUM($D$16:$E$16)-SUM($F$27:F1057)</f>
        <v>7706.1787074340582</v>
      </c>
      <c r="K1057" s="10">
        <f t="shared" si="329"/>
        <v>4.1461791138766024E-3</v>
      </c>
      <c r="L1057" s="10">
        <f>+H1057/SUM(F$27:F1057)-1</f>
        <v>-5.8689174281441825E-2</v>
      </c>
      <c r="M1057">
        <v>7.2530000000000001</v>
      </c>
      <c r="R1057">
        <f t="shared" si="330"/>
        <v>3715.5393532034354</v>
      </c>
      <c r="S1057">
        <f t="shared" si="331"/>
        <v>3579.9562256722697</v>
      </c>
      <c r="T1057" s="5">
        <f t="shared" si="318"/>
        <v>0</v>
      </c>
      <c r="U1057" s="6">
        <f>+S1057+SUM($D$17:$E$17)-SUM($Q$27:Q1057)</f>
        <v>7144.0157519880568</v>
      </c>
      <c r="V1057" s="10">
        <f t="shared" si="319"/>
        <v>-6.9085615444053339E-5</v>
      </c>
      <c r="W1057" s="10">
        <f>+S1057/SUM(Q$27:Q1057)-1</f>
        <v>0.17919183748944745</v>
      </c>
      <c r="X1057">
        <v>4.0709999999999997</v>
      </c>
      <c r="AC1057">
        <f t="shared" si="332"/>
        <v>7116.7867757018994</v>
      </c>
      <c r="AD1057">
        <f t="shared" si="333"/>
        <v>7000.4760399747902</v>
      </c>
      <c r="AE1057" s="5">
        <f t="shared" si="320"/>
        <v>0</v>
      </c>
      <c r="AF1057" s="6">
        <f>+AD1057+SUM($D$18:$E$18)-SUM($AB$27:AB1057)</f>
        <v>13415.550987343209</v>
      </c>
      <c r="AG1057" s="10">
        <f t="shared" si="321"/>
        <v>2.441352732027946E-3</v>
      </c>
      <c r="AH1057" s="10">
        <f>+AD1057/SUM(AB$27:AB1057)-1</f>
        <v>0.28098299108489666</v>
      </c>
      <c r="AI1057" s="6">
        <f t="shared" si="322"/>
        <v>0</v>
      </c>
      <c r="AL1057" s="6">
        <f t="shared" si="323"/>
        <v>0</v>
      </c>
      <c r="AM1057" s="6">
        <f t="shared" si="324"/>
        <v>14314.360771900416</v>
      </c>
      <c r="AN1057" s="6">
        <f t="shared" si="325"/>
        <v>14009.894341502173</v>
      </c>
      <c r="AO1057" s="5">
        <f t="shared" si="326"/>
        <v>0</v>
      </c>
      <c r="AP1057" s="6">
        <f>+AN1057+SUM($D$16:$E$18)-SUM($AL$27:AL1057)</f>
        <v>28265.745446765322</v>
      </c>
      <c r="AQ1057" s="10">
        <f t="shared" si="334"/>
        <v>2.2692924799212477E-3</v>
      </c>
      <c r="AR1057" s="10">
        <f>+AN1057/SUM(AL$27:AL1057)-1</f>
        <v>0.15363328158582767</v>
      </c>
    </row>
    <row r="1058" spans="1:44" x14ac:dyDescent="0.25">
      <c r="A1058" s="1">
        <v>41726</v>
      </c>
      <c r="B1058">
        <v>7.3860000000000001</v>
      </c>
      <c r="G1058">
        <f t="shared" si="327"/>
        <v>3509.1155509839909</v>
      </c>
      <c r="H1058">
        <f t="shared" si="328"/>
        <v>3456.1341100103518</v>
      </c>
      <c r="I1058" s="5">
        <f t="shared" si="317"/>
        <v>0</v>
      </c>
      <c r="J1058" s="6">
        <f>+H1058+SUM($D$16:$E$16)-SUM($F$27:F1058)</f>
        <v>7732.8507415892973</v>
      </c>
      <c r="K1058" s="10">
        <f t="shared" si="329"/>
        <v>3.4611232321291041E-3</v>
      </c>
      <c r="L1058" s="10">
        <f>+H1058/SUM(F$27:F1058)-1</f>
        <v>-5.1368295980724454E-2</v>
      </c>
      <c r="M1058">
        <v>7.3079999999999998</v>
      </c>
      <c r="R1058">
        <f t="shared" si="330"/>
        <v>3743.7145447691582</v>
      </c>
      <c r="S1058">
        <f t="shared" si="331"/>
        <v>3607.1032810165375</v>
      </c>
      <c r="T1058" s="5">
        <f t="shared" si="318"/>
        <v>0</v>
      </c>
      <c r="U1058" s="6">
        <f>+S1058+SUM($D$17:$E$17)-SUM($Q$27:Q1058)</f>
        <v>7171.1628073323254</v>
      </c>
      <c r="V1058" s="10">
        <f t="shared" si="319"/>
        <v>3.7999713727834283E-3</v>
      </c>
      <c r="W1058" s="10">
        <f>+S1058/SUM(Q$27:Q1058)-1</f>
        <v>0.18813373064564742</v>
      </c>
      <c r="X1058">
        <v>4.08</v>
      </c>
      <c r="AC1058">
        <f t="shared" si="332"/>
        <v>7132.5202763114112</v>
      </c>
      <c r="AD1058">
        <f t="shared" si="333"/>
        <v>7015.9524055753254</v>
      </c>
      <c r="AE1058" s="5">
        <f t="shared" si="320"/>
        <v>0</v>
      </c>
      <c r="AF1058" s="6">
        <f>+AD1058+SUM($D$18:$E$18)-SUM($AB$27:AB1058)</f>
        <v>13431.027352943744</v>
      </c>
      <c r="AG1058" s="10">
        <f t="shared" si="321"/>
        <v>1.1536138631305093E-3</v>
      </c>
      <c r="AH1058" s="10">
        <f>+AD1058/SUM(AB$27:AB1058)-1</f>
        <v>0.28381493579621209</v>
      </c>
      <c r="AI1058" s="6">
        <f t="shared" si="322"/>
        <v>0</v>
      </c>
      <c r="AL1058" s="6">
        <f t="shared" si="323"/>
        <v>0</v>
      </c>
      <c r="AM1058" s="6">
        <f t="shared" si="324"/>
        <v>14385.35037206456</v>
      </c>
      <c r="AN1058" s="6">
        <f t="shared" si="325"/>
        <v>14079.189796602215</v>
      </c>
      <c r="AO1058" s="5">
        <f t="shared" si="326"/>
        <v>0</v>
      </c>
      <c r="AP1058" s="6">
        <f>+AN1058+SUM($D$16:$E$18)-SUM($AL$27:AL1058)</f>
        <v>28335.040901865366</v>
      </c>
      <c r="AQ1058" s="10">
        <f t="shared" si="334"/>
        <v>2.4515700543101815E-3</v>
      </c>
      <c r="AR1058" s="10">
        <f>+AN1058/SUM(AL$27:AL1058)-1</f>
        <v>0.15933935911342401</v>
      </c>
    </row>
    <row r="1059" spans="1:44" x14ac:dyDescent="0.25">
      <c r="A1059" s="1">
        <v>41729</v>
      </c>
      <c r="B1059">
        <v>7.4390000000000001</v>
      </c>
      <c r="G1059">
        <f t="shared" si="327"/>
        <v>3534.2960443771876</v>
      </c>
      <c r="H1059">
        <f t="shared" si="328"/>
        <v>3480.9344224704855</v>
      </c>
      <c r="I1059" s="5">
        <f t="shared" si="317"/>
        <v>0</v>
      </c>
      <c r="J1059" s="6">
        <f>+H1059+SUM($D$16:$E$16)-SUM($F$27:F1059)</f>
        <v>7757.6510540494301</v>
      </c>
      <c r="K1059" s="10">
        <f t="shared" si="329"/>
        <v>3.2071370945712108E-3</v>
      </c>
      <c r="L1059" s="10">
        <f>+H1059/SUM(F$27:F1059)-1</f>
        <v>-4.4561163525671521E-2</v>
      </c>
      <c r="M1059">
        <v>7.3120000000000003</v>
      </c>
      <c r="R1059">
        <f t="shared" si="330"/>
        <v>3745.7636496103019</v>
      </c>
      <c r="S1059">
        <f t="shared" si="331"/>
        <v>3609.0776123143028</v>
      </c>
      <c r="T1059" s="5">
        <f t="shared" si="318"/>
        <v>0</v>
      </c>
      <c r="U1059" s="6">
        <f>+S1059+SUM($D$17:$E$17)-SUM($Q$27:Q1059)</f>
        <v>7173.1371386300898</v>
      </c>
      <c r="V1059" s="10">
        <f t="shared" si="319"/>
        <v>2.7531536388281097E-4</v>
      </c>
      <c r="W1059" s="10">
        <f>+S1059/SUM(Q$27:Q1059)-1</f>
        <v>0.18878405014791677</v>
      </c>
      <c r="X1059">
        <v>4.0979999999999999</v>
      </c>
      <c r="AC1059">
        <f t="shared" si="332"/>
        <v>7163.987277530432</v>
      </c>
      <c r="AD1059">
        <f t="shared" si="333"/>
        <v>7046.9051367763932</v>
      </c>
      <c r="AE1059" s="5">
        <f t="shared" si="320"/>
        <v>0</v>
      </c>
      <c r="AF1059" s="6">
        <f>+AD1059+SUM($D$18:$E$18)-SUM($AB$27:AB1059)</f>
        <v>13461.980084144812</v>
      </c>
      <c r="AG1059" s="10">
        <f t="shared" si="321"/>
        <v>2.3045691433487558E-3</v>
      </c>
      <c r="AH1059" s="10">
        <f>+AD1059/SUM(AB$27:AB1059)-1</f>
        <v>0.28947882521884249</v>
      </c>
      <c r="AI1059" s="6">
        <f t="shared" si="322"/>
        <v>0</v>
      </c>
      <c r="AL1059" s="6">
        <f t="shared" si="323"/>
        <v>0</v>
      </c>
      <c r="AM1059" s="6">
        <f t="shared" si="324"/>
        <v>14444.046971517921</v>
      </c>
      <c r="AN1059" s="6">
        <f t="shared" si="325"/>
        <v>14136.917171561181</v>
      </c>
      <c r="AO1059" s="5">
        <f t="shared" si="326"/>
        <v>0</v>
      </c>
      <c r="AP1059" s="6">
        <f>+AN1059+SUM($D$16:$E$18)-SUM($AL$27:AL1059)</f>
        <v>28392.768276824332</v>
      </c>
      <c r="AQ1059" s="10">
        <f t="shared" si="334"/>
        <v>2.0373139802019047E-3</v>
      </c>
      <c r="AR1059" s="10">
        <f>+AN1059/SUM(AL$27:AL1059)-1</f>
        <v>0.1640928725509927</v>
      </c>
    </row>
    <row r="1060" spans="1:44" x14ac:dyDescent="0.25">
      <c r="A1060" s="1">
        <v>41730</v>
      </c>
      <c r="B1060">
        <v>7.4740000000000002</v>
      </c>
      <c r="G1060">
        <f t="shared" si="327"/>
        <v>3550.9246720896763</v>
      </c>
      <c r="H1060">
        <f t="shared" si="328"/>
        <v>3497.3119873026494</v>
      </c>
      <c r="I1060" s="5">
        <f t="shared" si="317"/>
        <v>0</v>
      </c>
      <c r="J1060" s="6">
        <f>+H1060+SUM($D$16:$E$16)-SUM($F$27:F1060)</f>
        <v>7774.0286188815944</v>
      </c>
      <c r="K1060" s="10">
        <f t="shared" si="329"/>
        <v>2.1111499754318253E-3</v>
      </c>
      <c r="L1060" s="10">
        <f>+H1060/SUM(F$27:F1060)-1</f>
        <v>-4.0065887376108167E-2</v>
      </c>
      <c r="M1060">
        <v>7.3609999999999998</v>
      </c>
      <c r="R1060">
        <f t="shared" si="330"/>
        <v>3770.8651839143095</v>
      </c>
      <c r="S1060">
        <f t="shared" si="331"/>
        <v>3633.2631707119231</v>
      </c>
      <c r="T1060" s="5">
        <f t="shared" si="318"/>
        <v>0</v>
      </c>
      <c r="U1060" s="6">
        <f>+S1060+SUM($D$17:$E$17)-SUM($Q$27:Q1060)</f>
        <v>7197.322697027711</v>
      </c>
      <c r="V1060" s="10">
        <f t="shared" si="319"/>
        <v>3.3716849309031183E-3</v>
      </c>
      <c r="W1060" s="10">
        <f>+S1060/SUM(Q$27:Q1060)-1</f>
        <v>0.19675046405071317</v>
      </c>
      <c r="X1060">
        <v>4.0979999999999999</v>
      </c>
      <c r="AC1060">
        <f t="shared" si="332"/>
        <v>7163.987277530432</v>
      </c>
      <c r="AD1060">
        <f t="shared" si="333"/>
        <v>7046.9051367763932</v>
      </c>
      <c r="AE1060" s="5">
        <f t="shared" si="320"/>
        <v>0</v>
      </c>
      <c r="AF1060" s="6">
        <f>+AD1060+SUM($D$18:$E$18)-SUM($AB$27:AB1060)</f>
        <v>13461.980084144812</v>
      </c>
      <c r="AG1060" s="10">
        <f t="shared" si="321"/>
        <v>0</v>
      </c>
      <c r="AH1060" s="10">
        <f>+AD1060/SUM(AB$27:AB1060)-1</f>
        <v>0.28947882521884249</v>
      </c>
      <c r="AI1060" s="6">
        <f t="shared" si="322"/>
        <v>0</v>
      </c>
      <c r="AL1060" s="6">
        <f t="shared" si="323"/>
        <v>0</v>
      </c>
      <c r="AM1060" s="6">
        <f t="shared" si="324"/>
        <v>14485.777133534419</v>
      </c>
      <c r="AN1060" s="6">
        <f t="shared" si="325"/>
        <v>14177.480294790967</v>
      </c>
      <c r="AO1060" s="5">
        <f t="shared" si="326"/>
        <v>0</v>
      </c>
      <c r="AP1060" s="6">
        <f>+AN1060+SUM($D$16:$E$18)-SUM($AL$27:AL1060)</f>
        <v>28433.331400054114</v>
      </c>
      <c r="AQ1060" s="10">
        <f t="shared" si="334"/>
        <v>1.4286427739027552E-3</v>
      </c>
      <c r="AR1060" s="10">
        <f>+AN1060/SUM(AL$27:AL1060)-1</f>
        <v>0.1674330097299237</v>
      </c>
    </row>
    <row r="1061" spans="1:44" x14ac:dyDescent="0.25">
      <c r="A1061" s="1">
        <v>41731</v>
      </c>
      <c r="B1061">
        <v>7.5140000000000002</v>
      </c>
      <c r="G1061">
        <f t="shared" si="327"/>
        <v>3569.9288180468056</v>
      </c>
      <c r="H1061">
        <f t="shared" si="328"/>
        <v>3516.0292042536935</v>
      </c>
      <c r="I1061" s="5">
        <f t="shared" si="317"/>
        <v>0</v>
      </c>
      <c r="J1061" s="6">
        <f>+H1061+SUM($D$16:$E$16)-SUM($F$27:F1061)</f>
        <v>7792.7458358326376</v>
      </c>
      <c r="K1061" s="10">
        <f t="shared" si="329"/>
        <v>2.4076598979301256E-3</v>
      </c>
      <c r="L1061" s="10">
        <f>+H1061/SUM(F$27:F1061)-1</f>
        <v>-3.492842891946446E-2</v>
      </c>
      <c r="M1061">
        <v>7.3719999999999999</v>
      </c>
      <c r="R1061">
        <f t="shared" si="330"/>
        <v>3776.5002222274538</v>
      </c>
      <c r="S1061">
        <f t="shared" si="331"/>
        <v>3638.6925817807764</v>
      </c>
      <c r="T1061" s="5">
        <f t="shared" si="318"/>
        <v>0</v>
      </c>
      <c r="U1061" s="6">
        <f>+S1061+SUM($D$17:$E$17)-SUM($Q$27:Q1061)</f>
        <v>7202.7521080965644</v>
      </c>
      <c r="V1061" s="10">
        <f t="shared" si="319"/>
        <v>7.5436537965645201E-4</v>
      </c>
      <c r="W1061" s="10">
        <f>+S1061/SUM(Q$27:Q1061)-1</f>
        <v>0.19853884268195299</v>
      </c>
      <c r="X1061">
        <v>4.1100000000000003</v>
      </c>
      <c r="AC1061">
        <f t="shared" si="332"/>
        <v>7184.9652783431129</v>
      </c>
      <c r="AD1061">
        <f t="shared" si="333"/>
        <v>7067.5402909104387</v>
      </c>
      <c r="AE1061" s="5">
        <f t="shared" si="320"/>
        <v>0</v>
      </c>
      <c r="AF1061" s="6">
        <f>+AD1061+SUM($D$18:$E$18)-SUM($AB$27:AB1061)</f>
        <v>13482.615238278857</v>
      </c>
      <c r="AG1061" s="10">
        <f t="shared" si="321"/>
        <v>1.5328468772843884E-3</v>
      </c>
      <c r="AH1061" s="10">
        <f>+AD1061/SUM(AB$27:AB1061)-1</f>
        <v>0.2932547515005961</v>
      </c>
      <c r="AI1061" s="6">
        <f t="shared" si="322"/>
        <v>0</v>
      </c>
      <c r="AL1061" s="6">
        <f t="shared" si="323"/>
        <v>0</v>
      </c>
      <c r="AM1061" s="6">
        <f t="shared" si="324"/>
        <v>14531.394318617371</v>
      </c>
      <c r="AN1061" s="6">
        <f t="shared" si="325"/>
        <v>14222.262076944909</v>
      </c>
      <c r="AO1061" s="5">
        <f t="shared" si="326"/>
        <v>0</v>
      </c>
      <c r="AP1061" s="6">
        <f>+AN1061+SUM($D$16:$E$18)-SUM($AL$27:AL1061)</f>
        <v>28478.113182208064</v>
      </c>
      <c r="AQ1061" s="10">
        <f t="shared" si="334"/>
        <v>1.574974860450773E-3</v>
      </c>
      <c r="AR1061" s="10">
        <f>+AN1061/SUM(AL$27:AL1061)-1</f>
        <v>0.17112052892473129</v>
      </c>
    </row>
    <row r="1062" spans="1:44" x14ac:dyDescent="0.25">
      <c r="A1062" s="1">
        <v>41732</v>
      </c>
      <c r="B1062">
        <v>7.5129999999999999</v>
      </c>
      <c r="G1062">
        <f t="shared" si="327"/>
        <v>3569.4537143978773</v>
      </c>
      <c r="H1062">
        <f t="shared" si="328"/>
        <v>3515.5612738299174</v>
      </c>
      <c r="I1062" s="5">
        <f t="shared" si="317"/>
        <v>0</v>
      </c>
      <c r="J1062" s="6">
        <f>+H1062+SUM($D$16:$E$16)-SUM($F$27:F1062)</f>
        <v>7792.2779054088614</v>
      </c>
      <c r="K1062" s="10">
        <f t="shared" si="329"/>
        <v>-6.0046924875267749E-5</v>
      </c>
      <c r="L1062" s="10">
        <f>+H1062/SUM(F$27:F1062)-1</f>
        <v>-3.5056865380880597E-2</v>
      </c>
      <c r="M1062">
        <v>7.3840000000000003</v>
      </c>
      <c r="R1062">
        <f t="shared" si="330"/>
        <v>3782.6475367508847</v>
      </c>
      <c r="S1062">
        <f t="shared" si="331"/>
        <v>3644.6155756740714</v>
      </c>
      <c r="T1062" s="5">
        <f t="shared" si="318"/>
        <v>0</v>
      </c>
      <c r="U1062" s="6">
        <f>+S1062+SUM($D$17:$E$17)-SUM($Q$27:Q1062)</f>
        <v>7208.6751019898593</v>
      </c>
      <c r="V1062" s="10">
        <f t="shared" si="319"/>
        <v>8.2232371799073611E-4</v>
      </c>
      <c r="W1062" s="10">
        <f>+S1062/SUM(Q$27:Q1062)-1</f>
        <v>0.20048980118876036</v>
      </c>
      <c r="X1062">
        <v>4.12</v>
      </c>
      <c r="AC1062">
        <f t="shared" si="332"/>
        <v>7202.4469456870129</v>
      </c>
      <c r="AD1062">
        <f t="shared" si="333"/>
        <v>7084.7362526888091</v>
      </c>
      <c r="AE1062" s="5">
        <f t="shared" si="320"/>
        <v>0</v>
      </c>
      <c r="AF1062" s="6">
        <f>+AD1062+SUM($D$18:$E$18)-SUM($AB$27:AB1062)</f>
        <v>13499.811200057229</v>
      </c>
      <c r="AG1062" s="10">
        <f t="shared" si="321"/>
        <v>1.2754173781917011E-3</v>
      </c>
      <c r="AH1062" s="10">
        <f>+AD1062/SUM(AB$27:AB1062)-1</f>
        <v>0.2964013567353907</v>
      </c>
      <c r="AI1062" s="6">
        <f t="shared" si="322"/>
        <v>0</v>
      </c>
      <c r="AL1062" s="6">
        <f t="shared" si="323"/>
        <v>0</v>
      </c>
      <c r="AM1062" s="6">
        <f t="shared" si="324"/>
        <v>14554.548196835774</v>
      </c>
      <c r="AN1062" s="6">
        <f t="shared" si="325"/>
        <v>14244.913102192797</v>
      </c>
      <c r="AO1062" s="5">
        <f t="shared" si="326"/>
        <v>0</v>
      </c>
      <c r="AP1062" s="6">
        <f>+AN1062+SUM($D$16:$E$18)-SUM($AL$27:AL1062)</f>
        <v>28500.764207455948</v>
      </c>
      <c r="AQ1062" s="10">
        <f t="shared" si="334"/>
        <v>7.9538363735531803E-4</v>
      </c>
      <c r="AR1062" s="10">
        <f>+AN1062/SUM(AL$27:AL1062)-1</f>
        <v>0.17298570905750332</v>
      </c>
    </row>
    <row r="1063" spans="1:44" x14ac:dyDescent="0.25">
      <c r="A1063" s="1">
        <v>41733</v>
      </c>
      <c r="B1063">
        <v>7.5339999999999998</v>
      </c>
      <c r="G1063">
        <f t="shared" si="327"/>
        <v>3579.4308910253708</v>
      </c>
      <c r="H1063">
        <f t="shared" si="328"/>
        <v>3525.387812729216</v>
      </c>
      <c r="I1063" s="5">
        <f t="shared" si="317"/>
        <v>0</v>
      </c>
      <c r="J1063" s="6">
        <f>+H1063+SUM($D$16:$E$16)-SUM($F$27:F1063)</f>
        <v>7802.1044443081601</v>
      </c>
      <c r="K1063" s="10">
        <f t="shared" si="329"/>
        <v>1.2610611452239517E-3</v>
      </c>
      <c r="L1063" s="10">
        <f>+H1063/SUM(F$27:F1063)-1</f>
        <v>-3.2359699691142496E-2</v>
      </c>
      <c r="M1063">
        <v>7.4290000000000003</v>
      </c>
      <c r="R1063">
        <f t="shared" si="330"/>
        <v>3805.6999662137491</v>
      </c>
      <c r="S1063">
        <f t="shared" si="331"/>
        <v>3666.8268027739273</v>
      </c>
      <c r="T1063" s="5">
        <f t="shared" si="318"/>
        <v>0</v>
      </c>
      <c r="U1063" s="6">
        <f>+S1063+SUM($D$17:$E$17)-SUM($Q$27:Q1063)</f>
        <v>7230.8863290897143</v>
      </c>
      <c r="V1063" s="10">
        <f t="shared" si="319"/>
        <v>3.0811802148946743E-3</v>
      </c>
      <c r="W1063" s="10">
        <f>+S1063/SUM(Q$27:Q1063)-1</f>
        <v>0.20780589558928786</v>
      </c>
      <c r="X1063">
        <v>4.1050000000000004</v>
      </c>
      <c r="AC1063">
        <f t="shared" si="332"/>
        <v>7176.2244446711629</v>
      </c>
      <c r="AD1063">
        <f t="shared" si="333"/>
        <v>7058.9423100212534</v>
      </c>
      <c r="AE1063" s="5">
        <f t="shared" si="320"/>
        <v>0</v>
      </c>
      <c r="AF1063" s="6">
        <f>+AD1063+SUM($D$18:$E$18)-SUM($AB$27:AB1063)</f>
        <v>13474.017257389671</v>
      </c>
      <c r="AG1063" s="10">
        <f t="shared" si="321"/>
        <v>-1.9106891411525551E-3</v>
      </c>
      <c r="AH1063" s="10">
        <f>+AD1063/SUM(AB$27:AB1063)-1</f>
        <v>0.29168144888319891</v>
      </c>
      <c r="AI1063" s="6">
        <f t="shared" si="322"/>
        <v>0</v>
      </c>
      <c r="AL1063" s="6">
        <f t="shared" si="323"/>
        <v>0</v>
      </c>
      <c r="AM1063" s="6">
        <f t="shared" si="324"/>
        <v>14561.355301910284</v>
      </c>
      <c r="AN1063" s="6">
        <f t="shared" si="325"/>
        <v>14251.156925524396</v>
      </c>
      <c r="AO1063" s="5">
        <f t="shared" si="326"/>
        <v>0</v>
      </c>
      <c r="AP1063" s="6">
        <f>+AN1063+SUM($D$16:$E$18)-SUM($AL$27:AL1063)</f>
        <v>28507.008030787547</v>
      </c>
      <c r="AQ1063" s="10">
        <f t="shared" si="334"/>
        <v>2.1907564604761731E-4</v>
      </c>
      <c r="AR1063" s="10">
        <f>+AN1063/SUM(AL$27:AL1063)-1</f>
        <v>0.173499851578788</v>
      </c>
    </row>
    <row r="1064" spans="1:44" x14ac:dyDescent="0.25">
      <c r="A1064" s="1">
        <v>41736</v>
      </c>
      <c r="B1064">
        <v>7.5279999999999996</v>
      </c>
      <c r="G1064">
        <f t="shared" si="327"/>
        <v>3576.5802691318013</v>
      </c>
      <c r="H1064">
        <f t="shared" si="328"/>
        <v>3522.5802301865592</v>
      </c>
      <c r="I1064" s="5">
        <f t="shared" si="317"/>
        <v>0</v>
      </c>
      <c r="J1064" s="6">
        <f>+H1064+SUM($D$16:$E$16)-SUM($F$27:F1064)</f>
        <v>7799.2968617655033</v>
      </c>
      <c r="K1064" s="10">
        <f t="shared" si="329"/>
        <v>-3.5984939226296753E-4</v>
      </c>
      <c r="L1064" s="10">
        <f>+H1064/SUM(F$27:F1064)-1</f>
        <v>-3.3130318459639096E-2</v>
      </c>
      <c r="M1064">
        <v>7.343</v>
      </c>
      <c r="R1064">
        <f t="shared" si="330"/>
        <v>3761.6442121291643</v>
      </c>
      <c r="S1064">
        <f t="shared" si="331"/>
        <v>3624.3786798719811</v>
      </c>
      <c r="T1064" s="5">
        <f t="shared" si="318"/>
        <v>0</v>
      </c>
      <c r="U1064" s="6">
        <f>+S1064+SUM($D$17:$E$17)-SUM($Q$27:Q1064)</f>
        <v>7188.4382061877686</v>
      </c>
      <c r="V1064" s="10">
        <f t="shared" si="319"/>
        <v>-5.8703900144547738E-3</v>
      </c>
      <c r="W1064" s="10">
        <f>+S1064/SUM(Q$27:Q1064)-1</f>
        <v>0.19382402629050222</v>
      </c>
      <c r="X1064">
        <v>4.0679999999999996</v>
      </c>
      <c r="AC1064">
        <f t="shared" si="332"/>
        <v>7111.5422754987294</v>
      </c>
      <c r="AD1064">
        <f t="shared" si="333"/>
        <v>6995.31725144128</v>
      </c>
      <c r="AE1064" s="5">
        <f t="shared" si="320"/>
        <v>0</v>
      </c>
      <c r="AF1064" s="6">
        <f>+AD1064+SUM($D$18:$E$18)-SUM($AB$27:AB1064)</f>
        <v>13410.392198809699</v>
      </c>
      <c r="AG1064" s="10">
        <f t="shared" si="321"/>
        <v>-4.7220555951921206E-3</v>
      </c>
      <c r="AH1064" s="10">
        <f>+AD1064/SUM(AB$27:AB1064)-1</f>
        <v>0.28003900951445848</v>
      </c>
      <c r="AI1064" s="6">
        <f t="shared" si="322"/>
        <v>0</v>
      </c>
      <c r="AL1064" s="6">
        <f t="shared" si="323"/>
        <v>0</v>
      </c>
      <c r="AM1064" s="6">
        <f t="shared" si="324"/>
        <v>14449.766756759695</v>
      </c>
      <c r="AN1064" s="6">
        <f t="shared" si="325"/>
        <v>14142.27616149982</v>
      </c>
      <c r="AO1064" s="5">
        <f t="shared" si="326"/>
        <v>0</v>
      </c>
      <c r="AP1064" s="6">
        <f>+AN1064+SUM($D$16:$E$18)-SUM($AL$27:AL1064)</f>
        <v>28398.127266762967</v>
      </c>
      <c r="AQ1064" s="10">
        <f t="shared" si="334"/>
        <v>-3.8194385011218746E-3</v>
      </c>
      <c r="AR1064" s="10">
        <f>+AN1064/SUM(AL$27:AL1064)-1</f>
        <v>0.16453415419082518</v>
      </c>
    </row>
    <row r="1065" spans="1:44" x14ac:dyDescent="0.25">
      <c r="A1065" s="1">
        <v>41737</v>
      </c>
      <c r="B1065">
        <v>7.5529999999999999</v>
      </c>
      <c r="C1065">
        <f>+$C$16</f>
        <v>60</v>
      </c>
      <c r="D1065" s="7">
        <f>+$H$16</f>
        <v>0.66694736842105262</v>
      </c>
      <c r="E1065" s="7">
        <f>+$J$16</f>
        <v>0.46199999999999997</v>
      </c>
      <c r="F1065" s="6">
        <f>+C1065-D1065-E1065</f>
        <v>58.871052631578941</v>
      </c>
      <c r="G1065">
        <f t="shared" si="327"/>
        <v>3647.3289129865861</v>
      </c>
      <c r="H1065">
        <f t="shared" si="328"/>
        <v>3593.1495434125409</v>
      </c>
      <c r="I1065" s="5">
        <f t="shared" si="317"/>
        <v>201360</v>
      </c>
      <c r="J1065" s="6">
        <f>+H1065+SUM($D$16:$E$16)-SUM($F$27:F1065)</f>
        <v>7810.9951223599064</v>
      </c>
      <c r="K1065" s="10">
        <f t="shared" si="329"/>
        <v>1.4999122102599127E-3</v>
      </c>
      <c r="L1065" s="10">
        <f>+H1065/SUM(F$27:F1065)-1</f>
        <v>-2.9443633420644932E-2</v>
      </c>
      <c r="M1065">
        <v>7.3079999999999998</v>
      </c>
      <c r="N1065">
        <f>+$C$17</f>
        <v>50</v>
      </c>
      <c r="O1065" s="7">
        <f>+$H$17</f>
        <v>0.5557894736842105</v>
      </c>
      <c r="P1065" s="7">
        <f>+$J$17</f>
        <v>0.38500000000000001</v>
      </c>
      <c r="Q1065" s="6">
        <f>+N1065-O1065-P1065</f>
        <v>49.059210526315795</v>
      </c>
      <c r="R1065">
        <f t="shared" si="330"/>
        <v>3793.7145447691587</v>
      </c>
      <c r="S1065">
        <f t="shared" si="331"/>
        <v>3656.1624915428538</v>
      </c>
      <c r="T1065" s="5">
        <f t="shared" si="318"/>
        <v>167800</v>
      </c>
      <c r="U1065" s="6">
        <f>+S1065+SUM($D$17:$E$17)-SUM($Q$27:Q1065)</f>
        <v>7171.1628073323263</v>
      </c>
      <c r="V1065" s="10">
        <f t="shared" si="319"/>
        <v>-2.4032200541936888E-3</v>
      </c>
      <c r="W1065" s="10">
        <f>+S1065/SUM(Q$27:Q1065)-1</f>
        <v>0.18514193380816812</v>
      </c>
      <c r="X1065">
        <v>4.056</v>
      </c>
      <c r="Y1065">
        <f>+$C$18</f>
        <v>90</v>
      </c>
      <c r="Z1065" s="7">
        <f>+$H$18</f>
        <v>1.0004210526315789</v>
      </c>
      <c r="AA1065" s="7">
        <f>+$J$18</f>
        <v>0.69300000000000006</v>
      </c>
      <c r="AB1065" s="6">
        <f>+Y1065-Z1065-AA1065</f>
        <v>88.306578947368422</v>
      </c>
      <c r="AC1065">
        <f t="shared" si="332"/>
        <v>7178.8708536334179</v>
      </c>
      <c r="AD1065">
        <f t="shared" si="333"/>
        <v>7062.9886762546039</v>
      </c>
      <c r="AE1065" s="5">
        <f t="shared" si="320"/>
        <v>302040</v>
      </c>
      <c r="AF1065" s="6">
        <f>+AD1065+SUM($D$18:$E$18)-SUM($AB$27:AB1065)</f>
        <v>13389.757044675654</v>
      </c>
      <c r="AG1065" s="10">
        <f t="shared" si="321"/>
        <v>-1.5387435227939283E-3</v>
      </c>
      <c r="AH1065" s="10">
        <f>+AD1065/SUM(AB$27:AB1065)-1</f>
        <v>0.27186999297675341</v>
      </c>
      <c r="AI1065" s="6">
        <f t="shared" si="322"/>
        <v>200</v>
      </c>
      <c r="AL1065" s="6">
        <f t="shared" si="323"/>
        <v>196.23684210526315</v>
      </c>
      <c r="AM1065" s="6">
        <f t="shared" si="324"/>
        <v>14619.914311389162</v>
      </c>
      <c r="AN1065" s="6">
        <f t="shared" si="325"/>
        <v>14312.300711209999</v>
      </c>
      <c r="AO1065" s="5">
        <f t="shared" si="326"/>
        <v>671200</v>
      </c>
      <c r="AP1065" s="6">
        <f>+AN1065+SUM($D$16:$E$18)-SUM($AL$27:AL1065)</f>
        <v>28371.91497436789</v>
      </c>
      <c r="AQ1065" s="10">
        <f t="shared" si="334"/>
        <v>-9.2302890781659208E-4</v>
      </c>
      <c r="AR1065" s="10">
        <f>+AN1065/SUM(AL$27:AL1065)-1</f>
        <v>0.15979362529007113</v>
      </c>
    </row>
    <row r="1066" spans="1:44" x14ac:dyDescent="0.25">
      <c r="A1066" s="1">
        <v>41738</v>
      </c>
      <c r="B1066">
        <v>7.5590000000000002</v>
      </c>
      <c r="G1066">
        <f t="shared" si="327"/>
        <v>3650.2263012399844</v>
      </c>
      <c r="H1066">
        <f t="shared" si="328"/>
        <v>3596.0038923150264</v>
      </c>
      <c r="I1066" s="5">
        <f t="shared" si="317"/>
        <v>0</v>
      </c>
      <c r="J1066" s="6">
        <f>+H1066+SUM($D$16:$E$16)-SUM($F$27:F1066)</f>
        <v>7813.8494712623915</v>
      </c>
      <c r="K1066" s="10">
        <f t="shared" si="329"/>
        <v>3.654270496615819E-4</v>
      </c>
      <c r="L1066" s="10">
        <f>+H1066/SUM(F$27:F1066)-1</f>
        <v>-2.8672636704177856E-2</v>
      </c>
      <c r="M1066">
        <v>7.3380000000000001</v>
      </c>
      <c r="R1066">
        <f t="shared" si="330"/>
        <v>3809.288085593334</v>
      </c>
      <c r="S1066">
        <f t="shared" si="331"/>
        <v>3671.1713687659358</v>
      </c>
      <c r="T1066" s="5">
        <f t="shared" si="318"/>
        <v>0</v>
      </c>
      <c r="U1066" s="6">
        <f>+S1066+SUM($D$17:$E$17)-SUM($Q$27:Q1066)</f>
        <v>7186.1716845554074</v>
      </c>
      <c r="V1066" s="10">
        <f t="shared" si="319"/>
        <v>2.0929488879732894E-3</v>
      </c>
      <c r="W1066" s="10">
        <f>+S1066/SUM(Q$27:Q1066)-1</f>
        <v>0.19000704847897332</v>
      </c>
      <c r="X1066">
        <v>4.0759999999999996</v>
      </c>
      <c r="AC1066">
        <f t="shared" si="332"/>
        <v>7214.2696251010375</v>
      </c>
      <c r="AD1066">
        <f t="shared" si="333"/>
        <v>7097.8160365911644</v>
      </c>
      <c r="AE1066" s="5">
        <f t="shared" si="320"/>
        <v>0</v>
      </c>
      <c r="AF1066" s="6">
        <f>+AD1066+SUM($D$18:$E$18)-SUM($AB$27:AB1066)</f>
        <v>13424.584405012214</v>
      </c>
      <c r="AG1066" s="10">
        <f t="shared" si="321"/>
        <v>2.6010449794089396E-3</v>
      </c>
      <c r="AH1066" s="10">
        <f>+AD1066/SUM(AB$27:AB1066)-1</f>
        <v>0.27814154126559321</v>
      </c>
      <c r="AI1066" s="6">
        <f t="shared" si="322"/>
        <v>0</v>
      </c>
      <c r="AL1066" s="6">
        <f t="shared" si="323"/>
        <v>0</v>
      </c>
      <c r="AM1066" s="6">
        <f t="shared" si="324"/>
        <v>14673.784011934356</v>
      </c>
      <c r="AN1066" s="6">
        <f t="shared" si="325"/>
        <v>14364.991297672126</v>
      </c>
      <c r="AO1066" s="5">
        <f t="shared" si="326"/>
        <v>0</v>
      </c>
      <c r="AP1066" s="6">
        <f>+AN1066+SUM($D$16:$E$18)-SUM($AL$27:AL1066)</f>
        <v>28424.605560830012</v>
      </c>
      <c r="AQ1066" s="10">
        <f t="shared" si="334"/>
        <v>1.8571388822263835E-3</v>
      </c>
      <c r="AR1066" s="10">
        <f>+AN1066/SUM(AL$27:AL1066)-1</f>
        <v>0.16406339347931165</v>
      </c>
    </row>
    <row r="1067" spans="1:44" x14ac:dyDescent="0.25">
      <c r="A1067" s="1">
        <v>41739</v>
      </c>
      <c r="B1067">
        <v>7.5750000000000002</v>
      </c>
      <c r="G1067">
        <f t="shared" si="327"/>
        <v>3657.9526699157141</v>
      </c>
      <c r="H1067">
        <f t="shared" si="328"/>
        <v>3603.6154893883217</v>
      </c>
      <c r="I1067" s="5">
        <f t="shared" si="317"/>
        <v>0</v>
      </c>
      <c r="J1067" s="6">
        <f>+H1067+SUM($D$16:$E$16)-SUM($F$27:F1067)</f>
        <v>7821.4610683356868</v>
      </c>
      <c r="K1067" s="10">
        <f t="shared" si="329"/>
        <v>9.7411616403531021E-4</v>
      </c>
      <c r="L1067" s="10">
        <f>+H1067/SUM(F$27:F1067)-1</f>
        <v>-2.6616645460265542E-2</v>
      </c>
      <c r="M1067">
        <v>7.3</v>
      </c>
      <c r="R1067">
        <f t="shared" si="330"/>
        <v>3789.561600549378</v>
      </c>
      <c r="S1067">
        <f t="shared" si="331"/>
        <v>3652.1601242833644</v>
      </c>
      <c r="T1067" s="5">
        <f t="shared" si="318"/>
        <v>0</v>
      </c>
      <c r="U1067" s="6">
        <f>+S1067+SUM($D$17:$E$17)-SUM($Q$27:Q1067)</f>
        <v>7167.1604400728356</v>
      </c>
      <c r="V1067" s="10">
        <f t="shared" si="319"/>
        <v>-2.6455316289522024E-3</v>
      </c>
      <c r="W1067" s="10">
        <f>+S1067/SUM(Q$27:Q1067)-1</f>
        <v>0.18384456989595321</v>
      </c>
      <c r="X1067">
        <v>4.0170000000000003</v>
      </c>
      <c r="AC1067">
        <f t="shared" si="332"/>
        <v>7109.8432492715592</v>
      </c>
      <c r="AD1067">
        <f t="shared" si="333"/>
        <v>6995.0753235983102</v>
      </c>
      <c r="AE1067" s="5">
        <f t="shared" si="320"/>
        <v>0</v>
      </c>
      <c r="AF1067" s="6">
        <f>+AD1067+SUM($D$18:$E$18)-SUM($AB$27:AB1067)</f>
        <v>13321.84369201936</v>
      </c>
      <c r="AG1067" s="10">
        <f t="shared" si="321"/>
        <v>-7.6531764331188024E-3</v>
      </c>
      <c r="AH1067" s="10">
        <f>+AD1067/SUM(AB$27:AB1067)-1</f>
        <v>0.2596404738135154</v>
      </c>
      <c r="AI1067" s="6">
        <f t="shared" si="322"/>
        <v>0</v>
      </c>
      <c r="AL1067" s="6">
        <f t="shared" si="323"/>
        <v>0</v>
      </c>
      <c r="AM1067" s="6">
        <f t="shared" si="324"/>
        <v>14557.357519736652</v>
      </c>
      <c r="AN1067" s="6">
        <f t="shared" si="325"/>
        <v>14250.850937269995</v>
      </c>
      <c r="AO1067" s="5">
        <f t="shared" si="326"/>
        <v>0</v>
      </c>
      <c r="AP1067" s="6">
        <f>+AN1067+SUM($D$16:$E$18)-SUM($AL$27:AL1067)</f>
        <v>28310.46520042788</v>
      </c>
      <c r="AQ1067" s="10">
        <f t="shared" si="334"/>
        <v>-4.0155477323288169E-3</v>
      </c>
      <c r="AR1067" s="10">
        <f>+AN1067/SUM(AL$27:AL1067)-1</f>
        <v>0.15481405858523578</v>
      </c>
    </row>
    <row r="1068" spans="1:44" x14ac:dyDescent="0.25">
      <c r="A1068" s="1">
        <v>41740</v>
      </c>
      <c r="B1068">
        <v>7.5279999999999996</v>
      </c>
      <c r="G1068">
        <f t="shared" si="327"/>
        <v>3635.2564619307582</v>
      </c>
      <c r="H1068">
        <f t="shared" si="328"/>
        <v>3581.2564229855161</v>
      </c>
      <c r="I1068" s="5">
        <f t="shared" si="317"/>
        <v>0</v>
      </c>
      <c r="J1068" s="6">
        <f>+H1068+SUM($D$16:$E$16)-SUM($F$27:F1068)</f>
        <v>7799.1020019328816</v>
      </c>
      <c r="K1068" s="10">
        <f t="shared" si="329"/>
        <v>-2.858681543953856E-3</v>
      </c>
      <c r="L1068" s="10">
        <f>+H1068/SUM(F$27:F1068)-1</f>
        <v>-3.2656119739258083E-2</v>
      </c>
      <c r="M1068">
        <v>7.2080000000000002</v>
      </c>
      <c r="R1068">
        <f t="shared" si="330"/>
        <v>3741.8027420219069</v>
      </c>
      <c r="S1068">
        <f t="shared" si="331"/>
        <v>3606.1329007992458</v>
      </c>
      <c r="T1068" s="5">
        <f t="shared" si="318"/>
        <v>0</v>
      </c>
      <c r="U1068" s="6">
        <f>+S1068+SUM($D$17:$E$17)-SUM($Q$27:Q1068)</f>
        <v>7121.1332165887179</v>
      </c>
      <c r="V1068" s="10">
        <f t="shared" si="319"/>
        <v>-6.42196081264923E-3</v>
      </c>
      <c r="W1068" s="10">
        <f>+S1068/SUM(Q$27:Q1068)-1</f>
        <v>0.16892488490548385</v>
      </c>
      <c r="X1068">
        <v>3.9740000000000002</v>
      </c>
      <c r="AC1068">
        <f t="shared" si="332"/>
        <v>7033.7358906161753</v>
      </c>
      <c r="AD1068">
        <f t="shared" si="333"/>
        <v>6920.1964988747031</v>
      </c>
      <c r="AE1068" s="5">
        <f t="shared" si="320"/>
        <v>0</v>
      </c>
      <c r="AF1068" s="6">
        <f>+AD1068+SUM($D$18:$E$18)-SUM($AB$27:AB1068)</f>
        <v>13246.964867295752</v>
      </c>
      <c r="AG1068" s="10">
        <f t="shared" si="321"/>
        <v>-5.6207553890206263E-3</v>
      </c>
      <c r="AH1068" s="10">
        <f>+AD1068/SUM(AB$27:AB1068)-1</f>
        <v>0.24615664499250922</v>
      </c>
      <c r="AI1068" s="6">
        <f t="shared" si="322"/>
        <v>0</v>
      </c>
      <c r="AL1068" s="6">
        <f t="shared" si="323"/>
        <v>0</v>
      </c>
      <c r="AM1068" s="6">
        <f t="shared" si="324"/>
        <v>14410.795094568841</v>
      </c>
      <c r="AN1068" s="6">
        <f t="shared" si="325"/>
        <v>14107.585822659465</v>
      </c>
      <c r="AO1068" s="5">
        <f t="shared" si="326"/>
        <v>0</v>
      </c>
      <c r="AP1068" s="6">
        <f>+AN1068+SUM($D$16:$E$18)-SUM($AL$27:AL1068)</f>
        <v>28167.200085817352</v>
      </c>
      <c r="AQ1068" s="10">
        <f t="shared" si="334"/>
        <v>-5.0605001929944216E-3</v>
      </c>
      <c r="AR1068" s="10">
        <f>+AN1068/SUM(AL$27:AL1068)-1</f>
        <v>0.14320460668756829</v>
      </c>
    </row>
    <row r="1069" spans="1:44" x14ac:dyDescent="0.25">
      <c r="A1069" s="1">
        <v>41743</v>
      </c>
      <c r="B1069">
        <v>7.5410000000000004</v>
      </c>
      <c r="G1069">
        <f t="shared" si="327"/>
        <v>3641.5341364797887</v>
      </c>
      <c r="H1069">
        <f t="shared" si="328"/>
        <v>3587.4408456075689</v>
      </c>
      <c r="I1069" s="5">
        <f t="shared" si="317"/>
        <v>0</v>
      </c>
      <c r="J1069" s="6">
        <f>+H1069+SUM($D$16:$E$16)-SUM($F$27:F1069)</f>
        <v>7805.2864245549345</v>
      </c>
      <c r="K1069" s="10">
        <f t="shared" si="329"/>
        <v>7.9296598768929805E-4</v>
      </c>
      <c r="L1069" s="10">
        <f>+H1069/SUM(F$27:F1069)-1</f>
        <v>-3.0985626853579196E-2</v>
      </c>
      <c r="M1069">
        <v>7.2169999999999996</v>
      </c>
      <c r="R1069">
        <f t="shared" si="330"/>
        <v>3746.474804269159</v>
      </c>
      <c r="S1069">
        <f t="shared" si="331"/>
        <v>3610.6355639661701</v>
      </c>
      <c r="T1069" s="5">
        <f t="shared" si="318"/>
        <v>0</v>
      </c>
      <c r="U1069" s="6">
        <f>+S1069+SUM($D$17:$E$17)-SUM($Q$27:Q1069)</f>
        <v>7125.6358797556422</v>
      </c>
      <c r="V1069" s="10">
        <f t="shared" si="319"/>
        <v>6.3229587622881667E-4</v>
      </c>
      <c r="W1069" s="10">
        <f>+S1069/SUM(Q$27:Q1069)-1</f>
        <v>0.17038441930672521</v>
      </c>
      <c r="X1069">
        <v>4.01</v>
      </c>
      <c r="AC1069">
        <f t="shared" si="332"/>
        <v>7097.4536792578911</v>
      </c>
      <c r="AD1069">
        <f t="shared" si="333"/>
        <v>6982.8857474805127</v>
      </c>
      <c r="AE1069" s="5">
        <f t="shared" si="320"/>
        <v>0</v>
      </c>
      <c r="AF1069" s="6">
        <f>+AD1069+SUM($D$18:$E$18)-SUM($AB$27:AB1069)</f>
        <v>13309.654115901561</v>
      </c>
      <c r="AG1069" s="10">
        <f t="shared" si="321"/>
        <v>4.7323480686944919E-3</v>
      </c>
      <c r="AH1069" s="10">
        <f>+AD1069/SUM(AB$27:AB1069)-1</f>
        <v>0.25744543191242131</v>
      </c>
      <c r="AI1069" s="6">
        <f t="shared" si="322"/>
        <v>0</v>
      </c>
      <c r="AL1069" s="6">
        <f t="shared" si="323"/>
        <v>0</v>
      </c>
      <c r="AM1069" s="6">
        <f t="shared" si="324"/>
        <v>14485.462620006838</v>
      </c>
      <c r="AN1069" s="6">
        <f t="shared" si="325"/>
        <v>14180.962157054251</v>
      </c>
      <c r="AO1069" s="5">
        <f t="shared" si="326"/>
        <v>0</v>
      </c>
      <c r="AP1069" s="6">
        <f>+AN1069+SUM($D$16:$E$18)-SUM($AL$27:AL1069)</f>
        <v>28240.576420212139</v>
      </c>
      <c r="AQ1069" s="10">
        <f t="shared" si="334"/>
        <v>2.6050276268578809E-3</v>
      </c>
      <c r="AR1069" s="10">
        <f>+AN1069/SUM(AL$27:AL1069)-1</f>
        <v>0.14915063916657934</v>
      </c>
    </row>
    <row r="1070" spans="1:44" x14ac:dyDescent="0.25">
      <c r="A1070" s="1">
        <v>41744</v>
      </c>
      <c r="B1070">
        <v>7.4569999999999999</v>
      </c>
      <c r="G1070">
        <f t="shared" si="327"/>
        <v>3600.9707009322083</v>
      </c>
      <c r="H1070">
        <f t="shared" si="328"/>
        <v>3547.4799609727675</v>
      </c>
      <c r="I1070" s="5">
        <f t="shared" si="317"/>
        <v>0</v>
      </c>
      <c r="J1070" s="6">
        <f>+H1070+SUM($D$16:$E$16)-SUM($F$27:F1070)</f>
        <v>7765.3255399201325</v>
      </c>
      <c r="K1070" s="10">
        <f t="shared" si="329"/>
        <v>-5.1197204639521487E-3</v>
      </c>
      <c r="L1070" s="10">
        <f>+H1070/SUM(F$27:F1070)-1</f>
        <v>-4.1779580884118928E-2</v>
      </c>
      <c r="M1070">
        <v>7.1429999999999998</v>
      </c>
      <c r="R1070">
        <f t="shared" si="330"/>
        <v>3708.060070236193</v>
      </c>
      <c r="S1070">
        <f t="shared" si="331"/>
        <v>3573.6136668159006</v>
      </c>
      <c r="T1070" s="5">
        <f t="shared" si="318"/>
        <v>0</v>
      </c>
      <c r="U1070" s="6">
        <f>+S1070+SUM($D$17:$E$17)-SUM($Q$27:Q1070)</f>
        <v>7088.6139826053732</v>
      </c>
      <c r="V1070" s="10">
        <f t="shared" si="319"/>
        <v>-5.1955920531177036E-3</v>
      </c>
      <c r="W1070" s="10">
        <f>+S1070/SUM(Q$27:Q1070)-1</f>
        <v>0.15838380311873901</v>
      </c>
      <c r="X1070">
        <v>4.016</v>
      </c>
      <c r="AC1070">
        <f t="shared" si="332"/>
        <v>7108.0733106981779</v>
      </c>
      <c r="AD1070">
        <f t="shared" si="333"/>
        <v>6993.3339555814819</v>
      </c>
      <c r="AE1070" s="5">
        <f t="shared" si="320"/>
        <v>0</v>
      </c>
      <c r="AF1070" s="6">
        <f>+AD1070+SUM($D$18:$E$18)-SUM($AB$27:AB1070)</f>
        <v>13320.102324002532</v>
      </c>
      <c r="AG1070" s="10">
        <f t="shared" si="321"/>
        <v>7.8500973879447322E-4</v>
      </c>
      <c r="AH1070" s="10">
        <f>+AD1070/SUM(AB$27:AB1070)-1</f>
        <v>0.25932689639907336</v>
      </c>
      <c r="AI1070" s="6">
        <f t="shared" si="322"/>
        <v>0</v>
      </c>
      <c r="AL1070" s="6">
        <f t="shared" si="323"/>
        <v>0</v>
      </c>
      <c r="AM1070" s="6">
        <f t="shared" si="324"/>
        <v>14417.104081866579</v>
      </c>
      <c r="AN1070" s="6">
        <f t="shared" si="325"/>
        <v>14114.42758337015</v>
      </c>
      <c r="AO1070" s="5">
        <f t="shared" si="326"/>
        <v>0</v>
      </c>
      <c r="AP1070" s="6">
        <f>+AN1070+SUM($D$16:$E$18)-SUM($AL$27:AL1070)</f>
        <v>28174.041846528042</v>
      </c>
      <c r="AQ1070" s="10">
        <f t="shared" si="334"/>
        <v>-2.3559920553348768E-3</v>
      </c>
      <c r="AR1070" s="10">
        <f>+AN1070/SUM(AL$27:AL1070)-1</f>
        <v>0.14375902701579668</v>
      </c>
    </row>
    <row r="1071" spans="1:44" x14ac:dyDescent="0.25">
      <c r="A1071" s="1">
        <v>41745</v>
      </c>
      <c r="B1071">
        <v>7.4809999999999999</v>
      </c>
      <c r="G1071">
        <f t="shared" si="327"/>
        <v>3612.5602539458023</v>
      </c>
      <c r="H1071">
        <f t="shared" si="328"/>
        <v>3558.8973565827105</v>
      </c>
      <c r="I1071" s="5">
        <f t="shared" si="317"/>
        <v>0</v>
      </c>
      <c r="J1071" s="6">
        <f>+H1071+SUM($D$16:$E$16)-SUM($F$27:F1071)</f>
        <v>7776.7429355300765</v>
      </c>
      <c r="K1071" s="10">
        <f t="shared" si="329"/>
        <v>1.470304825116342E-3</v>
      </c>
      <c r="L1071" s="10">
        <f>+H1071/SUM(F$27:F1071)-1</f>
        <v>-3.8695594018250512E-2</v>
      </c>
      <c r="M1071">
        <v>7.2279999999999998</v>
      </c>
      <c r="R1071">
        <f t="shared" si="330"/>
        <v>3752.1851025713568</v>
      </c>
      <c r="S1071">
        <f t="shared" si="331"/>
        <v>3616.1388189479671</v>
      </c>
      <c r="T1071" s="5">
        <f t="shared" si="318"/>
        <v>0</v>
      </c>
      <c r="U1071" s="6">
        <f>+S1071+SUM($D$17:$E$17)-SUM($Q$27:Q1071)</f>
        <v>7131.1391347374392</v>
      </c>
      <c r="V1071" s="10">
        <f t="shared" si="319"/>
        <v>5.9990785556129911E-3</v>
      </c>
      <c r="W1071" s="10">
        <f>+S1071/SUM(Q$27:Q1071)-1</f>
        <v>0.17216829468602057</v>
      </c>
      <c r="X1071">
        <v>4.056</v>
      </c>
      <c r="AC1071">
        <f t="shared" si="332"/>
        <v>7178.8708536334188</v>
      </c>
      <c r="AD1071">
        <f t="shared" si="333"/>
        <v>7062.9886762546039</v>
      </c>
      <c r="AE1071" s="5">
        <f t="shared" si="320"/>
        <v>0</v>
      </c>
      <c r="AF1071" s="6">
        <f>+AD1071+SUM($D$18:$E$18)-SUM($AB$27:AB1071)</f>
        <v>13389.757044675654</v>
      </c>
      <c r="AG1071" s="10">
        <f t="shared" si="321"/>
        <v>5.22929321253085E-3</v>
      </c>
      <c r="AH1071" s="10">
        <f>+AD1071/SUM(AB$27:AB1071)-1</f>
        <v>0.27186999297675341</v>
      </c>
      <c r="AI1071" s="6">
        <f t="shared" si="322"/>
        <v>0</v>
      </c>
      <c r="AL1071" s="6">
        <f t="shared" si="323"/>
        <v>0</v>
      </c>
      <c r="AM1071" s="6">
        <f t="shared" si="324"/>
        <v>14543.616210150578</v>
      </c>
      <c r="AN1071" s="6">
        <f t="shared" si="325"/>
        <v>14238.024851785281</v>
      </c>
      <c r="AO1071" s="5">
        <f t="shared" si="326"/>
        <v>0</v>
      </c>
      <c r="AP1071" s="6">
        <f>+AN1071+SUM($D$16:$E$18)-SUM($AL$27:AL1071)</f>
        <v>28297.639114943169</v>
      </c>
      <c r="AQ1071" s="10">
        <f t="shared" si="334"/>
        <v>4.3869200268955577E-3</v>
      </c>
      <c r="AR1071" s="10">
        <f>+AN1071/SUM(AL$27:AL1071)-1</f>
        <v>0.15377470003046856</v>
      </c>
    </row>
    <row r="1072" spans="1:44" x14ac:dyDescent="0.25">
      <c r="A1072" s="1">
        <v>41746</v>
      </c>
      <c r="B1072">
        <v>7.5129999999999999</v>
      </c>
      <c r="G1072">
        <f t="shared" si="327"/>
        <v>3628.0129912972611</v>
      </c>
      <c r="H1072">
        <f t="shared" si="328"/>
        <v>3574.1205507293012</v>
      </c>
      <c r="I1072" s="5">
        <f t="shared" si="317"/>
        <v>0</v>
      </c>
      <c r="J1072" s="6">
        <f>+H1072+SUM($D$16:$E$16)-SUM($F$27:F1072)</f>
        <v>7791.9661296766672</v>
      </c>
      <c r="K1072" s="10">
        <f t="shared" si="329"/>
        <v>1.9575282702273267E-3</v>
      </c>
      <c r="L1072" s="10">
        <f>+H1072/SUM(F$27:F1072)-1</f>
        <v>-3.4583611530425995E-2</v>
      </c>
      <c r="M1072">
        <v>7.2679999999999998</v>
      </c>
      <c r="R1072">
        <f t="shared" si="330"/>
        <v>3772.949823670257</v>
      </c>
      <c r="S1072">
        <f t="shared" si="331"/>
        <v>3636.1506552454098</v>
      </c>
      <c r="T1072" s="5">
        <f t="shared" si="318"/>
        <v>0</v>
      </c>
      <c r="U1072" s="6">
        <f>+S1072+SUM($D$17:$E$17)-SUM($Q$27:Q1072)</f>
        <v>7151.1509710348819</v>
      </c>
      <c r="V1072" s="10">
        <f t="shared" si="319"/>
        <v>2.8062608118191168E-3</v>
      </c>
      <c r="W1072" s="10">
        <f>+S1072/SUM(Q$27:Q1072)-1</f>
        <v>0.17865511424709424</v>
      </c>
      <c r="X1072">
        <v>4.0510000000000002</v>
      </c>
      <c r="AC1072">
        <f t="shared" si="332"/>
        <v>7170.0211607665142</v>
      </c>
      <c r="AD1072">
        <f t="shared" si="333"/>
        <v>7054.281836170464</v>
      </c>
      <c r="AE1072" s="5">
        <f t="shared" si="320"/>
        <v>0</v>
      </c>
      <c r="AF1072" s="6">
        <f>+AD1072+SUM($D$18:$E$18)-SUM($AB$27:AB1072)</f>
        <v>13381.050204591513</v>
      </c>
      <c r="AG1072" s="10">
        <f t="shared" si="321"/>
        <v>-6.5026124485234593E-4</v>
      </c>
      <c r="AH1072" s="10">
        <f>+AD1072/SUM(AB$27:AB1072)-1</f>
        <v>0.2703021059045434</v>
      </c>
      <c r="AI1072" s="6">
        <f t="shared" si="322"/>
        <v>0</v>
      </c>
      <c r="AL1072" s="6">
        <f t="shared" si="323"/>
        <v>0</v>
      </c>
      <c r="AM1072" s="6">
        <f t="shared" si="324"/>
        <v>14570.983975734032</v>
      </c>
      <c r="AN1072" s="6">
        <f t="shared" si="325"/>
        <v>14264.553042145175</v>
      </c>
      <c r="AO1072" s="5">
        <f t="shared" si="326"/>
        <v>0</v>
      </c>
      <c r="AP1072" s="6">
        <f>+AN1072+SUM($D$16:$E$18)-SUM($AL$27:AL1072)</f>
        <v>28324.167305303064</v>
      </c>
      <c r="AQ1072" s="10">
        <f t="shared" si="334"/>
        <v>9.3747009254507851E-4</v>
      </c>
      <c r="AR1072" s="10">
        <f>+AN1072/SUM(AL$27:AL1072)-1</f>
        <v>0.15592440514711603</v>
      </c>
    </row>
    <row r="1073" spans="1:44" x14ac:dyDescent="0.25">
      <c r="A1073" s="1">
        <v>41751</v>
      </c>
      <c r="B1073">
        <v>7.53</v>
      </c>
      <c r="G1073">
        <f t="shared" si="327"/>
        <v>3636.2222580152238</v>
      </c>
      <c r="H1073">
        <f t="shared" si="328"/>
        <v>3582.2078726196773</v>
      </c>
      <c r="I1073" s="5">
        <f t="shared" si="317"/>
        <v>0</v>
      </c>
      <c r="J1073" s="6">
        <f>+H1073+SUM($D$16:$E$16)-SUM($F$27:F1073)</f>
        <v>7800.0534515670433</v>
      </c>
      <c r="K1073" s="10">
        <f t="shared" si="329"/>
        <v>1.0379051648561344E-3</v>
      </c>
      <c r="L1073" s="10">
        <f>+H1073/SUM(F$27:F1073)-1</f>
        <v>-3.2399120833769168E-2</v>
      </c>
      <c r="M1073">
        <v>7.3639999999999999</v>
      </c>
      <c r="R1073">
        <f t="shared" si="330"/>
        <v>3822.785154307619</v>
      </c>
      <c r="S1073">
        <f t="shared" si="331"/>
        <v>3684.1790623592733</v>
      </c>
      <c r="T1073" s="5">
        <f t="shared" si="318"/>
        <v>0</v>
      </c>
      <c r="U1073" s="6">
        <f>+S1073+SUM($D$17:$E$17)-SUM($Q$27:Q1073)</f>
        <v>7199.1793781487449</v>
      </c>
      <c r="V1073" s="10">
        <f t="shared" si="319"/>
        <v>6.7161785995566436E-3</v>
      </c>
      <c r="W1073" s="10">
        <f>+S1073/SUM(Q$27:Q1073)-1</f>
        <v>0.19422348119367117</v>
      </c>
      <c r="X1073">
        <v>4.1070000000000002</v>
      </c>
      <c r="AC1073">
        <f t="shared" si="332"/>
        <v>7269.1377208758513</v>
      </c>
      <c r="AD1073">
        <f t="shared" si="333"/>
        <v>7151.798445112835</v>
      </c>
      <c r="AE1073" s="5">
        <f t="shared" si="320"/>
        <v>0</v>
      </c>
      <c r="AF1073" s="6">
        <f>+AD1073+SUM($D$18:$E$18)-SUM($AB$27:AB1073)</f>
        <v>13478.566813533886</v>
      </c>
      <c r="AG1073" s="10">
        <f t="shared" si="321"/>
        <v>7.287664828348861E-3</v>
      </c>
      <c r="AH1073" s="10">
        <f>+AD1073/SUM(AB$27:AB1073)-1</f>
        <v>0.28786244111329529</v>
      </c>
      <c r="AI1073" s="6">
        <f t="shared" si="322"/>
        <v>0</v>
      </c>
      <c r="AL1073" s="6">
        <f t="shared" si="323"/>
        <v>0</v>
      </c>
      <c r="AM1073" s="6">
        <f t="shared" si="324"/>
        <v>14728.145133198694</v>
      </c>
      <c r="AN1073" s="6">
        <f t="shared" si="325"/>
        <v>14418.185380091785</v>
      </c>
      <c r="AO1073" s="5">
        <f t="shared" si="326"/>
        <v>0</v>
      </c>
      <c r="AP1073" s="6">
        <f>+AN1073+SUM($D$16:$E$18)-SUM($AL$27:AL1073)</f>
        <v>28477.799643249677</v>
      </c>
      <c r="AQ1073" s="10">
        <f t="shared" si="334"/>
        <v>5.424072534617741E-3</v>
      </c>
      <c r="AR1073" s="10">
        <f>+AN1073/SUM(AL$27:AL1073)-1</f>
        <v>0.16837396233461499</v>
      </c>
    </row>
    <row r="1074" spans="1:44" x14ac:dyDescent="0.25">
      <c r="A1074" s="1">
        <v>41752</v>
      </c>
      <c r="B1074">
        <v>7.4790000000000001</v>
      </c>
      <c r="G1074">
        <f t="shared" si="327"/>
        <v>3611.5944578613357</v>
      </c>
      <c r="H1074">
        <f t="shared" si="328"/>
        <v>3557.9459069485479</v>
      </c>
      <c r="I1074" s="5">
        <f t="shared" si="317"/>
        <v>0</v>
      </c>
      <c r="J1074" s="6">
        <f>+H1074+SUM($D$16:$E$16)-SUM($F$27:F1074)</f>
        <v>7775.791485895913</v>
      </c>
      <c r="K1074" s="10">
        <f t="shared" si="329"/>
        <v>-3.1104871039384641E-3</v>
      </c>
      <c r="L1074" s="10">
        <f>+H1074/SUM(F$27:F1074)-1</f>
        <v>-3.8952592923739759E-2</v>
      </c>
      <c r="M1074">
        <v>7.3319999999999999</v>
      </c>
      <c r="R1074">
        <f t="shared" si="330"/>
        <v>3806.1733774284985</v>
      </c>
      <c r="S1074">
        <f t="shared" si="331"/>
        <v>3668.1695933213186</v>
      </c>
      <c r="T1074" s="5">
        <f t="shared" si="318"/>
        <v>0</v>
      </c>
      <c r="U1074" s="6">
        <f>+S1074+SUM($D$17:$E$17)-SUM($Q$27:Q1074)</f>
        <v>7183.1699091107912</v>
      </c>
      <c r="V1074" s="10">
        <f t="shared" si="319"/>
        <v>-2.2237908235133164E-3</v>
      </c>
      <c r="W1074" s="10">
        <f>+S1074/SUM(Q$27:Q1074)-1</f>
        <v>0.18903402554481219</v>
      </c>
      <c r="X1074">
        <v>4.0880000000000001</v>
      </c>
      <c r="AC1074">
        <f t="shared" si="332"/>
        <v>7235.5088879816112</v>
      </c>
      <c r="AD1074">
        <f t="shared" si="333"/>
        <v>7118.7124527931019</v>
      </c>
      <c r="AE1074" s="5">
        <f t="shared" si="320"/>
        <v>0</v>
      </c>
      <c r="AF1074" s="6">
        <f>+AD1074+SUM($D$18:$E$18)-SUM($AB$27:AB1074)</f>
        <v>13445.480821214151</v>
      </c>
      <c r="AG1074" s="10">
        <f t="shared" si="321"/>
        <v>-2.4547114524455793E-3</v>
      </c>
      <c r="AH1074" s="10">
        <f>+AD1074/SUM(AB$27:AB1074)-1</f>
        <v>0.28190447023889731</v>
      </c>
      <c r="AI1074" s="6">
        <f t="shared" si="322"/>
        <v>0</v>
      </c>
      <c r="AL1074" s="6">
        <f t="shared" si="323"/>
        <v>0</v>
      </c>
      <c r="AM1074" s="6">
        <f t="shared" si="324"/>
        <v>14653.276723271447</v>
      </c>
      <c r="AN1074" s="6">
        <f t="shared" si="325"/>
        <v>14344.82795306297</v>
      </c>
      <c r="AO1074" s="5">
        <f t="shared" si="326"/>
        <v>0</v>
      </c>
      <c r="AP1074" s="6">
        <f>+AN1074+SUM($D$16:$E$18)-SUM($AL$27:AL1074)</f>
        <v>28404.442216220854</v>
      </c>
      <c r="AQ1074" s="10">
        <f t="shared" si="334"/>
        <v>-2.5759513708150106E-3</v>
      </c>
      <c r="AR1074" s="10">
        <f>+AN1074/SUM(AL$27:AL1074)-1</f>
        <v>0.16242946200916664</v>
      </c>
    </row>
    <row r="1075" spans="1:44" x14ac:dyDescent="0.25">
      <c r="A1075" s="1">
        <v>41753</v>
      </c>
      <c r="B1075">
        <v>7.49</v>
      </c>
      <c r="G1075">
        <f t="shared" si="327"/>
        <v>3616.9063363259002</v>
      </c>
      <c r="H1075">
        <f t="shared" si="328"/>
        <v>3563.178879936439</v>
      </c>
      <c r="I1075" s="5">
        <f t="shared" si="317"/>
        <v>0</v>
      </c>
      <c r="J1075" s="6">
        <f>+H1075+SUM($D$16:$E$16)-SUM($F$27:F1075)</f>
        <v>7781.0244588838041</v>
      </c>
      <c r="K1075" s="10">
        <f t="shared" si="329"/>
        <v>6.7298267930437916E-4</v>
      </c>
      <c r="L1075" s="10">
        <f>+H1075/SUM(F$27:F1075)-1</f>
        <v>-3.7539098943549898E-2</v>
      </c>
      <c r="M1075">
        <v>7.3479999999999999</v>
      </c>
      <c r="R1075">
        <f t="shared" si="330"/>
        <v>3814.479265868059</v>
      </c>
      <c r="S1075">
        <f t="shared" si="331"/>
        <v>3676.1743278402964</v>
      </c>
      <c r="T1075" s="5">
        <f t="shared" si="318"/>
        <v>0</v>
      </c>
      <c r="U1075" s="6">
        <f>+S1075+SUM($D$17:$E$17)-SUM($Q$27:Q1075)</f>
        <v>7191.174643629769</v>
      </c>
      <c r="V1075" s="10">
        <f t="shared" si="319"/>
        <v>1.114373545421099E-3</v>
      </c>
      <c r="W1075" s="10">
        <f>+S1075/SUM(Q$27:Q1075)-1</f>
        <v>0.19162875336924179</v>
      </c>
      <c r="X1075">
        <v>4.0869999999999997</v>
      </c>
      <c r="AC1075">
        <f t="shared" si="332"/>
        <v>7233.738949408229</v>
      </c>
      <c r="AD1075">
        <f t="shared" si="333"/>
        <v>7116.9710847762735</v>
      </c>
      <c r="AE1075" s="5">
        <f t="shared" si="320"/>
        <v>0</v>
      </c>
      <c r="AF1075" s="6">
        <f>+AD1075+SUM($D$18:$E$18)-SUM($AB$27:AB1075)</f>
        <v>13443.739453197322</v>
      </c>
      <c r="AG1075" s="10">
        <f t="shared" si="321"/>
        <v>-1.2951325727827978E-4</v>
      </c>
      <c r="AH1075" s="10">
        <f>+AD1075/SUM(AB$27:AB1075)-1</f>
        <v>0.28159089282445526</v>
      </c>
      <c r="AI1075" s="6">
        <f t="shared" si="322"/>
        <v>0</v>
      </c>
      <c r="AL1075" s="6">
        <f t="shared" si="323"/>
        <v>0</v>
      </c>
      <c r="AM1075" s="6">
        <f t="shared" si="324"/>
        <v>14665.124551602188</v>
      </c>
      <c r="AN1075" s="6">
        <f t="shared" si="325"/>
        <v>14356.32429255301</v>
      </c>
      <c r="AO1075" s="5">
        <f t="shared" si="326"/>
        <v>0</v>
      </c>
      <c r="AP1075" s="6">
        <f>+AN1075+SUM($D$16:$E$18)-SUM($AL$27:AL1075)</f>
        <v>28415.938555710894</v>
      </c>
      <c r="AQ1075" s="10">
        <f t="shared" si="334"/>
        <v>4.04737378841169E-4</v>
      </c>
      <c r="AR1075" s="10">
        <f>+AN1075/SUM(AL$27:AL1075)-1</f>
        <v>0.16336106493756763</v>
      </c>
    </row>
    <row r="1076" spans="1:44" x14ac:dyDescent="0.25">
      <c r="A1076" s="1">
        <v>41757</v>
      </c>
      <c r="B1076">
        <v>7.3929999999999998</v>
      </c>
      <c r="G1076">
        <f t="shared" si="327"/>
        <v>3570.0652262292897</v>
      </c>
      <c r="H1076">
        <f t="shared" si="328"/>
        <v>3517.0335726795852</v>
      </c>
      <c r="I1076" s="5">
        <f t="shared" si="317"/>
        <v>0</v>
      </c>
      <c r="J1076" s="6">
        <f>+H1076+SUM($D$16:$E$16)-SUM($F$27:F1076)</f>
        <v>7734.8791516269512</v>
      </c>
      <c r="K1076" s="10">
        <f t="shared" si="329"/>
        <v>-5.9304925078558224E-3</v>
      </c>
      <c r="L1076" s="10">
        <f>+H1076/SUM(F$27:F1076)-1</f>
        <v>-5.0003545859768295E-2</v>
      </c>
      <c r="M1076">
        <v>7.2949999999999999</v>
      </c>
      <c r="R1076">
        <f t="shared" si="330"/>
        <v>3786.9660104120153</v>
      </c>
      <c r="S1076">
        <f t="shared" si="331"/>
        <v>3649.6586447461841</v>
      </c>
      <c r="T1076" s="5">
        <f t="shared" si="318"/>
        <v>0</v>
      </c>
      <c r="U1076" s="6">
        <f>+S1076+SUM($D$17:$E$17)-SUM($Q$27:Q1076)</f>
        <v>7164.6589605356567</v>
      </c>
      <c r="V1076" s="10">
        <f t="shared" si="319"/>
        <v>-3.6872533915722761E-3</v>
      </c>
      <c r="W1076" s="10">
        <f>+S1076/SUM(Q$27:Q1076)-1</f>
        <v>0.18303371745081898</v>
      </c>
      <c r="X1076">
        <v>4.0960000000000001</v>
      </c>
      <c r="AC1076">
        <f t="shared" si="332"/>
        <v>7249.6683965686598</v>
      </c>
      <c r="AD1076">
        <f t="shared" si="333"/>
        <v>7132.6433969277277</v>
      </c>
      <c r="AE1076" s="5">
        <f t="shared" si="320"/>
        <v>0</v>
      </c>
      <c r="AF1076" s="6">
        <f>+AD1076+SUM($D$18:$E$18)-SUM($AB$27:AB1076)</f>
        <v>13459.411765348777</v>
      </c>
      <c r="AG1076" s="10">
        <f t="shared" si="321"/>
        <v>1.1657702982132978E-3</v>
      </c>
      <c r="AH1076" s="10">
        <f>+AD1076/SUM(AB$27:AB1076)-1</f>
        <v>0.28441308955443367</v>
      </c>
      <c r="AI1076" s="6">
        <f t="shared" si="322"/>
        <v>0</v>
      </c>
      <c r="AL1076" s="6">
        <f t="shared" si="323"/>
        <v>0</v>
      </c>
      <c r="AM1076" s="6">
        <f t="shared" si="324"/>
        <v>14606.699633209966</v>
      </c>
      <c r="AN1076" s="6">
        <f t="shared" si="325"/>
        <v>14299.335614353497</v>
      </c>
      <c r="AO1076" s="5">
        <f t="shared" si="326"/>
        <v>0</v>
      </c>
      <c r="AP1076" s="6">
        <f>+AN1076+SUM($D$16:$E$18)-SUM($AL$27:AL1076)</f>
        <v>28358.949877511386</v>
      </c>
      <c r="AQ1076" s="10">
        <f t="shared" si="334"/>
        <v>-2.0055180682411189E-3</v>
      </c>
      <c r="AR1076" s="10">
        <f>+AN1076/SUM(AL$27:AL1076)-1</f>
        <v>0.15874300198436719</v>
      </c>
    </row>
    <row r="1077" spans="1:44" x14ac:dyDescent="0.25">
      <c r="A1077" s="1">
        <v>41758</v>
      </c>
      <c r="B1077">
        <v>7.4589999999999996</v>
      </c>
      <c r="G1077">
        <f t="shared" si="327"/>
        <v>3601.9364970166739</v>
      </c>
      <c r="H1077">
        <f t="shared" si="328"/>
        <v>3548.4314106069287</v>
      </c>
      <c r="I1077" s="5">
        <f t="shared" si="317"/>
        <v>0</v>
      </c>
      <c r="J1077" s="6">
        <f>+H1077+SUM($D$16:$E$16)-SUM($F$27:F1077)</f>
        <v>7766.2769895542942</v>
      </c>
      <c r="K1077" s="10">
        <f t="shared" si="329"/>
        <v>4.0592538437707049E-3</v>
      </c>
      <c r="L1077" s="10">
        <f>+H1077/SUM(F$27:F1077)-1</f>
        <v>-4.1522581978630124E-2</v>
      </c>
      <c r="M1077">
        <v>7.3769999999999998</v>
      </c>
      <c r="R1077">
        <f t="shared" si="330"/>
        <v>3829.5336886647615</v>
      </c>
      <c r="S1077">
        <f t="shared" si="331"/>
        <v>3690.6829091559421</v>
      </c>
      <c r="T1077" s="5">
        <f t="shared" si="318"/>
        <v>0</v>
      </c>
      <c r="U1077" s="6">
        <f>+S1077+SUM($D$17:$E$17)-SUM($Q$27:Q1077)</f>
        <v>7205.6832249454128</v>
      </c>
      <c r="V1077" s="10">
        <f t="shared" si="319"/>
        <v>5.7259200522628007E-3</v>
      </c>
      <c r="W1077" s="10">
        <f>+S1077/SUM(Q$27:Q1077)-1</f>
        <v>0.19633169755102009</v>
      </c>
      <c r="X1077">
        <v>4.1210000000000004</v>
      </c>
      <c r="AC1077">
        <f t="shared" si="332"/>
        <v>7293.9168609031849</v>
      </c>
      <c r="AD1077">
        <f t="shared" si="333"/>
        <v>7176.1775973484291</v>
      </c>
      <c r="AE1077" s="5">
        <f t="shared" si="320"/>
        <v>0</v>
      </c>
      <c r="AF1077" s="6">
        <f>+AD1077+SUM($D$18:$E$18)-SUM($AB$27:AB1077)</f>
        <v>13502.945965769479</v>
      </c>
      <c r="AG1077" s="10">
        <f t="shared" si="321"/>
        <v>3.2344801674601964E-3</v>
      </c>
      <c r="AH1077" s="10">
        <f>+AD1077/SUM(AB$27:AB1077)-1</f>
        <v>0.2922525249154837</v>
      </c>
      <c r="AI1077" s="6">
        <f t="shared" si="322"/>
        <v>0</v>
      </c>
      <c r="AL1077" s="6">
        <f t="shared" si="323"/>
        <v>0</v>
      </c>
      <c r="AM1077" s="6">
        <f t="shared" si="324"/>
        <v>14725.387046584619</v>
      </c>
      <c r="AN1077" s="6">
        <f t="shared" si="325"/>
        <v>14415.291917111299</v>
      </c>
      <c r="AO1077" s="5">
        <f t="shared" si="326"/>
        <v>0</v>
      </c>
      <c r="AP1077" s="6">
        <f>+AN1077+SUM($D$16:$E$18)-SUM($AL$27:AL1077)</f>
        <v>28474.90618026919</v>
      </c>
      <c r="AQ1077" s="10">
        <f t="shared" si="334"/>
        <v>4.0888785818460338E-3</v>
      </c>
      <c r="AR1077" s="10">
        <f>+AN1077/SUM(AL$27:AL1077)-1</f>
        <v>0.16813949130249406</v>
      </c>
    </row>
    <row r="1078" spans="1:44" x14ac:dyDescent="0.25">
      <c r="A1078" s="1">
        <v>41759</v>
      </c>
      <c r="B1078">
        <v>7.4029999999999996</v>
      </c>
      <c r="G1078">
        <f t="shared" si="327"/>
        <v>3574.8942066516206</v>
      </c>
      <c r="H1078">
        <f t="shared" si="328"/>
        <v>3521.7908208503945</v>
      </c>
      <c r="I1078" s="5">
        <f t="shared" si="317"/>
        <v>0</v>
      </c>
      <c r="J1078" s="6">
        <f>+H1078+SUM($D$16:$E$16)-SUM($F$27:F1078)</f>
        <v>7739.6363997977596</v>
      </c>
      <c r="K1078" s="10">
        <f t="shared" si="329"/>
        <v>-3.4302909608254772E-3</v>
      </c>
      <c r="L1078" s="10">
        <f>+H1078/SUM(F$27:F1078)-1</f>
        <v>-4.8718551332323168E-2</v>
      </c>
      <c r="M1078">
        <v>7.3840000000000003</v>
      </c>
      <c r="R1078">
        <f t="shared" si="330"/>
        <v>3833.1675148570694</v>
      </c>
      <c r="S1078">
        <f t="shared" si="331"/>
        <v>3694.1849805079951</v>
      </c>
      <c r="T1078" s="5">
        <f t="shared" si="318"/>
        <v>0</v>
      </c>
      <c r="U1078" s="6">
        <f>+S1078+SUM($D$17:$E$17)-SUM($Q$27:Q1078)</f>
        <v>7209.1852962974663</v>
      </c>
      <c r="V1078" s="10">
        <f t="shared" si="319"/>
        <v>4.8601516923896249E-4</v>
      </c>
      <c r="W1078" s="10">
        <f>+S1078/SUM(Q$27:Q1078)-1</f>
        <v>0.19746689097420811</v>
      </c>
      <c r="X1078">
        <v>4.1189999999999998</v>
      </c>
      <c r="AC1078">
        <f t="shared" si="332"/>
        <v>7290.3769837564214</v>
      </c>
      <c r="AD1078">
        <f t="shared" si="333"/>
        <v>7172.6948613147715</v>
      </c>
      <c r="AE1078" s="5">
        <f t="shared" si="320"/>
        <v>0</v>
      </c>
      <c r="AF1078" s="6">
        <f>+AD1078+SUM($D$18:$E$18)-SUM($AB$27:AB1078)</f>
        <v>13499.463229735822</v>
      </c>
      <c r="AG1078" s="10">
        <f t="shared" si="321"/>
        <v>-2.5792416280756569E-4</v>
      </c>
      <c r="AH1078" s="10">
        <f>+AD1078/SUM(AB$27:AB1078)-1</f>
        <v>0.29162537008659939</v>
      </c>
      <c r="AI1078" s="6">
        <f t="shared" si="322"/>
        <v>0</v>
      </c>
      <c r="AL1078" s="6">
        <f t="shared" si="323"/>
        <v>0</v>
      </c>
      <c r="AM1078" s="6">
        <f t="shared" si="324"/>
        <v>14698.438705265111</v>
      </c>
      <c r="AN1078" s="6">
        <f t="shared" si="325"/>
        <v>14388.670662673161</v>
      </c>
      <c r="AO1078" s="5">
        <f t="shared" si="326"/>
        <v>0</v>
      </c>
      <c r="AP1078" s="6">
        <f>+AN1078+SUM($D$16:$E$18)-SUM($AL$27:AL1078)</f>
        <v>28448.284925831049</v>
      </c>
      <c r="AQ1078" s="10">
        <f t="shared" si="334"/>
        <v>-9.3490227042747343E-4</v>
      </c>
      <c r="AR1078" s="10">
        <f>+AN1078/SUM(AL$27:AL1078)-1</f>
        <v>0.16598224476208334</v>
      </c>
    </row>
    <row r="1079" spans="1:44" x14ac:dyDescent="0.25">
      <c r="A1079" s="1">
        <v>41761</v>
      </c>
      <c r="B1079">
        <v>7.4580000000000002</v>
      </c>
      <c r="G1079">
        <f t="shared" si="327"/>
        <v>3601.4535989744409</v>
      </c>
      <c r="H1079">
        <f t="shared" si="328"/>
        <v>3547.9556857898474</v>
      </c>
      <c r="I1079" s="5">
        <f t="shared" si="317"/>
        <v>0</v>
      </c>
      <c r="J1079" s="6">
        <f>+H1079+SUM($D$16:$E$16)-SUM($F$27:F1079)</f>
        <v>7765.8012647372134</v>
      </c>
      <c r="K1079" s="10">
        <f t="shared" si="329"/>
        <v>3.3806323175773478E-3</v>
      </c>
      <c r="L1079" s="10">
        <f>+H1079/SUM(F$27:F1079)-1</f>
        <v>-4.1651081431374637E-2</v>
      </c>
      <c r="M1079">
        <v>7.3810000000000002</v>
      </c>
      <c r="R1079">
        <f t="shared" si="330"/>
        <v>3831.6101607746518</v>
      </c>
      <c r="S1079">
        <f t="shared" si="331"/>
        <v>3692.684092785687</v>
      </c>
      <c r="T1079" s="5">
        <f t="shared" si="318"/>
        <v>0</v>
      </c>
      <c r="U1079" s="6">
        <f>+S1079+SUM($D$17:$E$17)-SUM($Q$27:Q1079)</f>
        <v>7207.6844085751582</v>
      </c>
      <c r="V1079" s="10">
        <f t="shared" si="319"/>
        <v>-2.0819103138869366E-4</v>
      </c>
      <c r="W1079" s="10">
        <f>+S1079/SUM(Q$27:Q1079)-1</f>
        <v>0.19698037950712766</v>
      </c>
      <c r="X1079">
        <v>4.1100000000000003</v>
      </c>
      <c r="AC1079">
        <f t="shared" si="332"/>
        <v>7274.4475365959934</v>
      </c>
      <c r="AD1079">
        <f t="shared" si="333"/>
        <v>7157.02254916332</v>
      </c>
      <c r="AE1079" s="5">
        <f t="shared" si="320"/>
        <v>0</v>
      </c>
      <c r="AF1079" s="6">
        <f>+AD1079+SUM($D$18:$E$18)-SUM($AB$27:AB1079)</f>
        <v>13483.790917584371</v>
      </c>
      <c r="AG1079" s="10">
        <f t="shared" si="321"/>
        <v>-1.1609581717981765E-3</v>
      </c>
      <c r="AH1079" s="10">
        <f>+AD1079/SUM(AB$27:AB1079)-1</f>
        <v>0.28880317335662142</v>
      </c>
      <c r="AI1079" s="6">
        <f t="shared" si="322"/>
        <v>0</v>
      </c>
      <c r="AL1079" s="6">
        <f t="shared" si="323"/>
        <v>0</v>
      </c>
      <c r="AM1079" s="6">
        <f t="shared" si="324"/>
        <v>14707.511296345087</v>
      </c>
      <c r="AN1079" s="6">
        <f t="shared" si="325"/>
        <v>14397.662327738853</v>
      </c>
      <c r="AO1079" s="5">
        <f t="shared" si="326"/>
        <v>0</v>
      </c>
      <c r="AP1079" s="6">
        <f>+AN1079+SUM($D$16:$E$18)-SUM($AL$27:AL1079)</f>
        <v>28457.276590896745</v>
      </c>
      <c r="AQ1079" s="10">
        <f t="shared" si="334"/>
        <v>3.1607055009241769E-4</v>
      </c>
      <c r="AR1079" s="10">
        <f>+AN1079/SUM(AL$27:AL1079)-1</f>
        <v>0.16671088203951023</v>
      </c>
    </row>
    <row r="1080" spans="1:44" x14ac:dyDescent="0.25">
      <c r="A1080" s="1">
        <v>41765</v>
      </c>
      <c r="B1080">
        <v>7.4290000000000003</v>
      </c>
      <c r="G1080">
        <f t="shared" si="327"/>
        <v>3587.4495557496812</v>
      </c>
      <c r="H1080">
        <f t="shared" si="328"/>
        <v>3534.1596660944997</v>
      </c>
      <c r="I1080" s="5">
        <f t="shared" si="317"/>
        <v>0</v>
      </c>
      <c r="J1080" s="6">
        <f>+H1080+SUM($D$16:$E$16)-SUM($F$27:F1080)</f>
        <v>7752.0052450418652</v>
      </c>
      <c r="K1080" s="10">
        <f t="shared" si="329"/>
        <v>-1.7765094965787043E-3</v>
      </c>
      <c r="L1080" s="10">
        <f>+H1080/SUM(F$27:F1080)-1</f>
        <v>-4.5377565560965616E-2</v>
      </c>
      <c r="M1080">
        <v>7.34</v>
      </c>
      <c r="R1080">
        <f t="shared" si="330"/>
        <v>3810.3263216482783</v>
      </c>
      <c r="S1080">
        <f t="shared" si="331"/>
        <v>3672.1719605808075</v>
      </c>
      <c r="T1080" s="5">
        <f t="shared" si="318"/>
        <v>0</v>
      </c>
      <c r="U1080" s="6">
        <f>+S1080+SUM($D$17:$E$17)-SUM($Q$27:Q1080)</f>
        <v>7187.1722763702783</v>
      </c>
      <c r="V1080" s="10">
        <f t="shared" si="319"/>
        <v>-2.845869913571164E-3</v>
      </c>
      <c r="W1080" s="10">
        <f>+S1080/SUM(Q$27:Q1080)-1</f>
        <v>0.19033138945702688</v>
      </c>
      <c r="X1080">
        <v>4.0880000000000001</v>
      </c>
      <c r="AC1080">
        <f t="shared" si="332"/>
        <v>7235.5088879816103</v>
      </c>
      <c r="AD1080">
        <f t="shared" si="333"/>
        <v>7118.7124527931019</v>
      </c>
      <c r="AE1080" s="5">
        <f t="shared" si="320"/>
        <v>0</v>
      </c>
      <c r="AF1080" s="6">
        <f>+AD1080+SUM($D$18:$E$18)-SUM($AB$27:AB1080)</f>
        <v>13445.480821214151</v>
      </c>
      <c r="AG1080" s="10">
        <f t="shared" si="321"/>
        <v>-2.8411962633044796E-3</v>
      </c>
      <c r="AH1080" s="10">
        <f>+AD1080/SUM(AB$27:AB1080)-1</f>
        <v>0.28190447023889731</v>
      </c>
      <c r="AI1080" s="6">
        <f t="shared" si="322"/>
        <v>0</v>
      </c>
      <c r="AL1080" s="6">
        <f t="shared" si="323"/>
        <v>0</v>
      </c>
      <c r="AM1080" s="6">
        <f t="shared" si="324"/>
        <v>14633.284765379569</v>
      </c>
      <c r="AN1080" s="6">
        <f t="shared" si="325"/>
        <v>14325.044079468409</v>
      </c>
      <c r="AO1080" s="5">
        <f t="shared" si="326"/>
        <v>0</v>
      </c>
      <c r="AP1080" s="6">
        <f>+AN1080+SUM($D$16:$E$18)-SUM($AL$27:AL1080)</f>
        <v>28384.658342626299</v>
      </c>
      <c r="AQ1080" s="10">
        <f t="shared" si="334"/>
        <v>-2.5518340814691953E-3</v>
      </c>
      <c r="AR1080" s="10">
        <f>+AN1080/SUM(AL$27:AL1080)-1</f>
        <v>0.16082628087557405</v>
      </c>
    </row>
    <row r="1081" spans="1:44" x14ac:dyDescent="0.25">
      <c r="A1081" s="1">
        <v>41766</v>
      </c>
      <c r="B1081">
        <v>7.4379999999999997</v>
      </c>
      <c r="G1081">
        <f t="shared" si="327"/>
        <v>3591.7956381297786</v>
      </c>
      <c r="H1081">
        <f t="shared" si="328"/>
        <v>3538.4411894482282</v>
      </c>
      <c r="I1081" s="5">
        <f t="shared" si="317"/>
        <v>0</v>
      </c>
      <c r="J1081" s="6">
        <f>+H1081+SUM($D$16:$E$16)-SUM($F$27:F1081)</f>
        <v>7756.2867683955947</v>
      </c>
      <c r="K1081" s="10">
        <f t="shared" si="329"/>
        <v>5.5231172043757049E-4</v>
      </c>
      <c r="L1081" s="10">
        <f>+H1081/SUM(F$27:F1081)-1</f>
        <v>-4.4221070486265002E-2</v>
      </c>
      <c r="M1081">
        <v>7.3550000000000004</v>
      </c>
      <c r="R1081">
        <f t="shared" si="330"/>
        <v>3818.1130920603659</v>
      </c>
      <c r="S1081">
        <f t="shared" si="331"/>
        <v>3679.6763991923485</v>
      </c>
      <c r="T1081" s="5">
        <f t="shared" si="318"/>
        <v>0</v>
      </c>
      <c r="U1081" s="6">
        <f>+S1081+SUM($D$17:$E$17)-SUM($Q$27:Q1081)</f>
        <v>7194.6767149818206</v>
      </c>
      <c r="V1081" s="10">
        <f t="shared" si="319"/>
        <v>1.044143415932286E-3</v>
      </c>
      <c r="W1081" s="10">
        <f>+S1081/SUM(Q$27:Q1081)-1</f>
        <v>0.19276394679242959</v>
      </c>
      <c r="X1081">
        <v>4.1050000000000004</v>
      </c>
      <c r="AC1081">
        <f t="shared" si="332"/>
        <v>7265.5978437290887</v>
      </c>
      <c r="AD1081">
        <f t="shared" si="333"/>
        <v>7148.3157090791792</v>
      </c>
      <c r="AE1081" s="5">
        <f t="shared" si="320"/>
        <v>0</v>
      </c>
      <c r="AF1081" s="6">
        <f>+AD1081+SUM($D$18:$E$18)-SUM($AB$27:AB1081)</f>
        <v>13475.084077500229</v>
      </c>
      <c r="AG1081" s="10">
        <f t="shared" si="321"/>
        <v>2.2017253737307563E-3</v>
      </c>
      <c r="AH1081" s="10">
        <f>+AD1081/SUM(AB$27:AB1081)-1</f>
        <v>0.28723528628441142</v>
      </c>
      <c r="AI1081" s="6">
        <f t="shared" si="322"/>
        <v>0</v>
      </c>
      <c r="AL1081" s="6">
        <f t="shared" si="323"/>
        <v>0</v>
      </c>
      <c r="AM1081" s="6">
        <f t="shared" si="324"/>
        <v>14675.506573919232</v>
      </c>
      <c r="AN1081" s="6">
        <f t="shared" si="325"/>
        <v>14366.433297719756</v>
      </c>
      <c r="AO1081" s="5">
        <f t="shared" si="326"/>
        <v>0</v>
      </c>
      <c r="AP1081" s="6">
        <f>+AN1081+SUM($D$16:$E$18)-SUM($AL$27:AL1081)</f>
        <v>28426.047560877643</v>
      </c>
      <c r="AQ1081" s="10">
        <f t="shared" si="334"/>
        <v>1.4581545337535307E-3</v>
      </c>
      <c r="AR1081" s="10">
        <f>+AN1081/SUM(AL$27:AL1081)-1</f>
        <v>0.1641802455841308</v>
      </c>
    </row>
    <row r="1082" spans="1:44" x14ac:dyDescent="0.25">
      <c r="A1082" s="1">
        <v>41767</v>
      </c>
      <c r="B1082">
        <v>7.4980000000000002</v>
      </c>
      <c r="C1082">
        <f>+$C$16</f>
        <v>60</v>
      </c>
      <c r="D1082" s="7">
        <f>+$H$16</f>
        <v>0.66694736842105262</v>
      </c>
      <c r="E1082" s="7">
        <f>+$J$16</f>
        <v>0.46199999999999997</v>
      </c>
      <c r="F1082" s="6">
        <f>+C1082-D1082-E1082</f>
        <v>58.871052631578941</v>
      </c>
      <c r="G1082">
        <f t="shared" si="327"/>
        <v>3679.6405732953435</v>
      </c>
      <c r="H1082">
        <f t="shared" si="328"/>
        <v>3625.8557311046652</v>
      </c>
      <c r="I1082" s="5">
        <f t="shared" si="317"/>
        <v>199560</v>
      </c>
      <c r="J1082" s="6">
        <f>+H1082+SUM($D$16:$E$16)-SUM($F$27:F1082)</f>
        <v>7784.8302574204508</v>
      </c>
      <c r="K1082" s="10">
        <f t="shared" si="329"/>
        <v>3.6800456039300933E-3</v>
      </c>
      <c r="L1082" s="10">
        <f>+H1082/SUM(F$27:F1082)-1</f>
        <v>-3.5939597730812234E-2</v>
      </c>
      <c r="M1082">
        <v>7.4290000000000003</v>
      </c>
      <c r="N1082">
        <f>+$C$17</f>
        <v>50</v>
      </c>
      <c r="O1082" s="7">
        <f>+$H$17</f>
        <v>0.5557894736842105</v>
      </c>
      <c r="P1082" s="7">
        <f>+$J$17</f>
        <v>0.38500000000000001</v>
      </c>
      <c r="Q1082" s="6">
        <f>+N1082-O1082-P1082</f>
        <v>49.059210526315795</v>
      </c>
      <c r="R1082">
        <f t="shared" si="330"/>
        <v>3906.5278260933319</v>
      </c>
      <c r="S1082">
        <f t="shared" si="331"/>
        <v>3765.7575068689339</v>
      </c>
      <c r="T1082" s="5">
        <f t="shared" si="318"/>
        <v>166300</v>
      </c>
      <c r="U1082" s="6">
        <f>+S1082+SUM($D$17:$E$17)-SUM($Q$27:Q1082)</f>
        <v>7231.6986121320888</v>
      </c>
      <c r="V1082" s="10">
        <f t="shared" si="319"/>
        <v>5.1457346336598597E-3</v>
      </c>
      <c r="W1082" s="10">
        <f>+S1082/SUM(Q$27:Q1082)-1</f>
        <v>0.2015592665450312</v>
      </c>
      <c r="X1082">
        <v>4.1269999999999998</v>
      </c>
      <c r="Y1082">
        <f>+$C$18</f>
        <v>90</v>
      </c>
      <c r="Z1082" s="7">
        <f>+$H$18</f>
        <v>1.0004210526315789</v>
      </c>
      <c r="AA1082" s="7">
        <f>+$J$18</f>
        <v>0.69300000000000006</v>
      </c>
      <c r="AB1082" s="6">
        <f>+Y1082-Z1082-AA1082</f>
        <v>88.306578947368422</v>
      </c>
      <c r="AC1082">
        <f t="shared" si="332"/>
        <v>7392.8430712908385</v>
      </c>
      <c r="AD1082">
        <f t="shared" si="333"/>
        <v>7274.9323843967641</v>
      </c>
      <c r="AE1082" s="5">
        <f t="shared" si="320"/>
        <v>299340</v>
      </c>
      <c r="AF1082" s="6">
        <f>+AD1082+SUM($D$18:$E$18)-SUM($AB$27:AB1082)</f>
        <v>13513.394173870445</v>
      </c>
      <c r="AG1082" s="10">
        <f t="shared" si="321"/>
        <v>2.8430320842438572E-3</v>
      </c>
      <c r="AH1082" s="10">
        <f>+AD1082/SUM(AB$27:AB1082)-1</f>
        <v>0.28952993189388687</v>
      </c>
      <c r="AI1082" s="6">
        <f t="shared" si="322"/>
        <v>200</v>
      </c>
      <c r="AL1082" s="6">
        <f t="shared" si="323"/>
        <v>196.23684210526315</v>
      </c>
      <c r="AM1082" s="6">
        <f t="shared" si="324"/>
        <v>14979.011470679514</v>
      </c>
      <c r="AN1082" s="6">
        <f t="shared" si="325"/>
        <v>14666.545622370362</v>
      </c>
      <c r="AO1082" s="5">
        <f t="shared" si="326"/>
        <v>665200</v>
      </c>
      <c r="AP1082" s="6">
        <f>+AN1082+SUM($D$16:$E$18)-SUM($AL$27:AL1082)</f>
        <v>28529.92304342299</v>
      </c>
      <c r="AQ1082" s="10">
        <f t="shared" si="334"/>
        <v>3.6542358666953323E-3</v>
      </c>
      <c r="AR1082" s="10">
        <f>+AN1082/SUM(AL$27:AL1082)-1</f>
        <v>0.16989608086309826</v>
      </c>
    </row>
    <row r="1083" spans="1:44" x14ac:dyDescent="0.25">
      <c r="A1083" s="1">
        <v>41768</v>
      </c>
      <c r="B1083">
        <v>7.5359999999999996</v>
      </c>
      <c r="G1083">
        <f t="shared" si="327"/>
        <v>3698.2890584627512</v>
      </c>
      <c r="H1083">
        <f t="shared" si="328"/>
        <v>3644.231633716292</v>
      </c>
      <c r="I1083" s="5">
        <f t="shared" si="317"/>
        <v>0</v>
      </c>
      <c r="J1083" s="6">
        <f>+H1083+SUM($D$16:$E$16)-SUM($F$27:F1083)</f>
        <v>7803.2061600320785</v>
      </c>
      <c r="K1083" s="10">
        <f t="shared" si="329"/>
        <v>2.3604756949082706E-3</v>
      </c>
      <c r="L1083" s="10">
        <f>+H1083/SUM(F$27:F1083)-1</f>
        <v>-3.105372212582036E-2</v>
      </c>
      <c r="M1083">
        <v>7.407</v>
      </c>
      <c r="R1083">
        <f t="shared" si="330"/>
        <v>3894.959161108266</v>
      </c>
      <c r="S1083">
        <f t="shared" si="331"/>
        <v>3754.6057145481482</v>
      </c>
      <c r="T1083" s="5">
        <f t="shared" si="318"/>
        <v>0</v>
      </c>
      <c r="U1083" s="6">
        <f>+S1083+SUM($D$17:$E$17)-SUM($Q$27:Q1083)</f>
        <v>7220.546819811304</v>
      </c>
      <c r="V1083" s="10">
        <f t="shared" si="319"/>
        <v>-1.5420709461089199E-3</v>
      </c>
      <c r="W1083" s="10">
        <f>+S1083/SUM(Q$27:Q1083)-1</f>
        <v>0.19800100784749586</v>
      </c>
      <c r="X1083">
        <v>4.1529999999999996</v>
      </c>
      <c r="AC1083">
        <f t="shared" si="332"/>
        <v>7439.4178035063842</v>
      </c>
      <c r="AD1083">
        <f t="shared" si="333"/>
        <v>7320.7642821419331</v>
      </c>
      <c r="AE1083" s="5">
        <f t="shared" si="320"/>
        <v>0</v>
      </c>
      <c r="AF1083" s="6">
        <f>+AD1083+SUM($D$18:$E$18)-SUM($AB$27:AB1083)</f>
        <v>13559.226071615612</v>
      </c>
      <c r="AG1083" s="10">
        <f t="shared" si="321"/>
        <v>3.3915903847301365E-3</v>
      </c>
      <c r="AH1083" s="10">
        <f>+AD1083/SUM(AB$27:AB1083)-1</f>
        <v>0.29765393921863614</v>
      </c>
      <c r="AI1083" s="6">
        <f t="shared" si="322"/>
        <v>0</v>
      </c>
      <c r="AL1083" s="6">
        <f t="shared" si="323"/>
        <v>0</v>
      </c>
      <c r="AM1083" s="6">
        <f t="shared" si="324"/>
        <v>15032.666023077401</v>
      </c>
      <c r="AN1083" s="6">
        <f t="shared" si="325"/>
        <v>14719.601630406374</v>
      </c>
      <c r="AO1083" s="5">
        <f t="shared" si="326"/>
        <v>0</v>
      </c>
      <c r="AP1083" s="6">
        <f>+AN1083+SUM($D$16:$E$18)-SUM($AL$27:AL1083)</f>
        <v>28582.979051458999</v>
      </c>
      <c r="AQ1083" s="10">
        <f t="shared" si="334"/>
        <v>1.8596617998323239E-3</v>
      </c>
      <c r="AR1083" s="10">
        <f>+AN1083/SUM(AL$27:AL1083)-1</f>
        <v>0.17412816232697748</v>
      </c>
    </row>
    <row r="1084" spans="1:44" x14ac:dyDescent="0.25">
      <c r="A1084" s="1">
        <v>41771</v>
      </c>
      <c r="B1084">
        <v>7.5990000000000002</v>
      </c>
      <c r="G1084">
        <f t="shared" si="327"/>
        <v>3729.2062838718748</v>
      </c>
      <c r="H1084">
        <f t="shared" si="328"/>
        <v>3674.6969459408315</v>
      </c>
      <c r="I1084" s="5">
        <f t="shared" si="317"/>
        <v>0</v>
      </c>
      <c r="J1084" s="6">
        <f>+H1084+SUM($D$16:$E$16)-SUM($F$27:F1084)</f>
        <v>7833.6714722566185</v>
      </c>
      <c r="K1084" s="10">
        <f t="shared" si="329"/>
        <v>3.904204451316895E-3</v>
      </c>
      <c r="L1084" s="10">
        <f>+H1084/SUM(F$27:F1084)-1</f>
        <v>-2.2953454675438967E-2</v>
      </c>
      <c r="M1084">
        <v>7.4640000000000004</v>
      </c>
      <c r="R1084">
        <f t="shared" si="330"/>
        <v>3924.9325203877543</v>
      </c>
      <c r="S1084">
        <f t="shared" si="331"/>
        <v>3783.4989946520018</v>
      </c>
      <c r="T1084" s="5">
        <f t="shared" si="318"/>
        <v>0</v>
      </c>
      <c r="U1084" s="6">
        <f>+S1084+SUM($D$17:$E$17)-SUM($Q$27:Q1084)</f>
        <v>7249.4400999151576</v>
      </c>
      <c r="V1084" s="10">
        <f t="shared" si="319"/>
        <v>4.001536285946905E-3</v>
      </c>
      <c r="W1084" s="10">
        <f>+S1084/SUM(Q$27:Q1084)-1</f>
        <v>0.2072201326547467</v>
      </c>
      <c r="X1084">
        <v>4.17</v>
      </c>
      <c r="AC1084">
        <f t="shared" si="332"/>
        <v>7469.8705130319349</v>
      </c>
      <c r="AD1084">
        <f t="shared" si="333"/>
        <v>7350.7312922060837</v>
      </c>
      <c r="AE1084" s="5">
        <f t="shared" si="320"/>
        <v>0</v>
      </c>
      <c r="AF1084" s="6">
        <f>+AD1084+SUM($D$18:$E$18)-SUM($AB$27:AB1084)</f>
        <v>13589.193081679765</v>
      </c>
      <c r="AG1084" s="10">
        <f t="shared" si="321"/>
        <v>2.2100826334685575E-3</v>
      </c>
      <c r="AH1084" s="10">
        <f>+AD1084/SUM(AB$27:AB1084)-1</f>
        <v>0.30296579016174174</v>
      </c>
      <c r="AI1084" s="6">
        <f t="shared" si="322"/>
        <v>0</v>
      </c>
      <c r="AL1084" s="6">
        <f t="shared" si="323"/>
        <v>0</v>
      </c>
      <c r="AM1084" s="6">
        <f t="shared" si="324"/>
        <v>15124.009317291564</v>
      </c>
      <c r="AN1084" s="6">
        <f t="shared" si="325"/>
        <v>14808.927232798917</v>
      </c>
      <c r="AO1084" s="5">
        <f t="shared" si="326"/>
        <v>0</v>
      </c>
      <c r="AP1084" s="6">
        <f>+AN1084+SUM($D$16:$E$18)-SUM($AL$27:AL1084)</f>
        <v>28672.304653851541</v>
      </c>
      <c r="AQ1084" s="10">
        <f t="shared" si="334"/>
        <v>3.1251326963408488E-3</v>
      </c>
      <c r="AR1084" s="10">
        <f>+AN1084/SUM(AL$27:AL1084)-1</f>
        <v>0.18125333514206599</v>
      </c>
    </row>
    <row r="1085" spans="1:44" x14ac:dyDescent="0.25">
      <c r="A1085" s="1">
        <v>41772</v>
      </c>
      <c r="B1085">
        <v>7.6680000000000001</v>
      </c>
      <c r="G1085">
        <f t="shared" si="327"/>
        <v>3763.06800693901</v>
      </c>
      <c r="H1085">
        <f t="shared" si="328"/>
        <v>3708.0637164724694</v>
      </c>
      <c r="I1085" s="5">
        <f t="shared" si="317"/>
        <v>0</v>
      </c>
      <c r="J1085" s="6">
        <f>+H1085+SUM($D$16:$E$16)-SUM($F$27:F1085)</f>
        <v>7867.038242788255</v>
      </c>
      <c r="K1085" s="10">
        <f t="shared" si="329"/>
        <v>4.2594038631575959E-3</v>
      </c>
      <c r="L1085" s="10">
        <f>+H1085/SUM(F$27:F1085)-1</f>
        <v>-1.4081733182164213E-2</v>
      </c>
      <c r="M1085">
        <v>7.4809999999999999</v>
      </c>
      <c r="R1085">
        <f t="shared" si="330"/>
        <v>3933.8719433307592</v>
      </c>
      <c r="S1085">
        <f t="shared" si="331"/>
        <v>3792.1162887180631</v>
      </c>
      <c r="T1085" s="5">
        <f t="shared" si="318"/>
        <v>0</v>
      </c>
      <c r="U1085" s="6">
        <f>+S1085+SUM($D$17:$E$17)-SUM($Q$27:Q1085)</f>
        <v>7258.0573939812193</v>
      </c>
      <c r="V1085" s="10">
        <f t="shared" si="319"/>
        <v>1.1886840841905943E-3</v>
      </c>
      <c r="W1085" s="10">
        <f>+S1085/SUM(Q$27:Q1085)-1</f>
        <v>0.20996969619375117</v>
      </c>
      <c r="X1085">
        <v>4.1879999999999997</v>
      </c>
      <c r="AC1085">
        <f t="shared" si="332"/>
        <v>7502.1145584119286</v>
      </c>
      <c r="AD1085">
        <f t="shared" si="333"/>
        <v>7382.4610675681242</v>
      </c>
      <c r="AE1085" s="5">
        <f t="shared" si="320"/>
        <v>0</v>
      </c>
      <c r="AF1085" s="6">
        <f>+AD1085+SUM($D$18:$E$18)-SUM($AB$27:AB1085)</f>
        <v>13620.922857041805</v>
      </c>
      <c r="AG1085" s="10">
        <f t="shared" si="321"/>
        <v>2.3349271123991322E-3</v>
      </c>
      <c r="AH1085" s="10">
        <f>+AD1085/SUM(AB$27:AB1085)-1</f>
        <v>0.30859010292502975</v>
      </c>
      <c r="AI1085" s="6">
        <f t="shared" si="322"/>
        <v>0</v>
      </c>
      <c r="AL1085" s="6">
        <f t="shared" si="323"/>
        <v>0</v>
      </c>
      <c r="AM1085" s="6">
        <f t="shared" si="324"/>
        <v>15199.054508681696</v>
      </c>
      <c r="AN1085" s="6">
        <f t="shared" si="325"/>
        <v>14882.641072758655</v>
      </c>
      <c r="AO1085" s="5">
        <f t="shared" si="326"/>
        <v>0</v>
      </c>
      <c r="AP1085" s="6">
        <f>+AN1085+SUM($D$16:$E$18)-SUM($AL$27:AL1085)</f>
        <v>28746.01849381128</v>
      </c>
      <c r="AQ1085" s="10">
        <f t="shared" si="334"/>
        <v>2.5709073912842939E-3</v>
      </c>
      <c r="AR1085" s="10">
        <f>+AN1085/SUM(AL$27:AL1085)-1</f>
        <v>0.18713321542844596</v>
      </c>
    </row>
    <row r="1086" spans="1:44" x14ac:dyDescent="0.25">
      <c r="A1086" s="1">
        <v>41773</v>
      </c>
      <c r="B1086">
        <v>7.7320000000000002</v>
      </c>
      <c r="G1086">
        <f t="shared" si="327"/>
        <v>3794.4759819578021</v>
      </c>
      <c r="H1086">
        <f t="shared" si="328"/>
        <v>3739.0126050815252</v>
      </c>
      <c r="I1086" s="5">
        <f t="shared" si="317"/>
        <v>0</v>
      </c>
      <c r="J1086" s="6">
        <f>+H1086+SUM($D$16:$E$16)-SUM($F$27:F1086)</f>
        <v>7897.9871313973117</v>
      </c>
      <c r="K1086" s="10">
        <f t="shared" si="329"/>
        <v>3.9339949360774895E-3</v>
      </c>
      <c r="L1086" s="10">
        <f>+H1086/SUM(F$27:F1086)-1</f>
        <v>-5.8528900579674081E-3</v>
      </c>
      <c r="M1086">
        <v>7.4880000000000004</v>
      </c>
      <c r="R1086">
        <f t="shared" si="330"/>
        <v>3937.5528821896437</v>
      </c>
      <c r="S1086">
        <f t="shared" si="331"/>
        <v>3795.6645862746768</v>
      </c>
      <c r="T1086" s="5">
        <f t="shared" si="318"/>
        <v>0</v>
      </c>
      <c r="U1086" s="6">
        <f>+S1086+SUM($D$17:$E$17)-SUM($Q$27:Q1086)</f>
        <v>7261.6056915378331</v>
      </c>
      <c r="V1086" s="10">
        <f t="shared" si="319"/>
        <v>4.8887703196665022E-4</v>
      </c>
      <c r="W1086" s="10">
        <f>+S1086/SUM(Q$27:Q1086)-1</f>
        <v>0.21110186941569431</v>
      </c>
      <c r="X1086">
        <v>4.1900000000000004</v>
      </c>
      <c r="AC1086">
        <f t="shared" si="332"/>
        <v>7505.6972301208179</v>
      </c>
      <c r="AD1086">
        <f t="shared" si="333"/>
        <v>7385.9865981639077</v>
      </c>
      <c r="AE1086" s="5">
        <f t="shared" si="320"/>
        <v>0</v>
      </c>
      <c r="AF1086" s="6">
        <f>+AD1086+SUM($D$18:$E$18)-SUM($AB$27:AB1086)</f>
        <v>13624.448387637589</v>
      </c>
      <c r="AG1086" s="10">
        <f t="shared" si="321"/>
        <v>2.5883199198650786E-4</v>
      </c>
      <c r="AH1086" s="10">
        <f>+AD1086/SUM(AB$27:AB1086)-1</f>
        <v>0.30921502656539546</v>
      </c>
      <c r="AI1086" s="6">
        <f t="shared" si="322"/>
        <v>0</v>
      </c>
      <c r="AL1086" s="6">
        <f t="shared" si="323"/>
        <v>0</v>
      </c>
      <c r="AM1086" s="6">
        <f t="shared" si="324"/>
        <v>15237.726094268262</v>
      </c>
      <c r="AN1086" s="6">
        <f t="shared" si="325"/>
        <v>14920.663789520109</v>
      </c>
      <c r="AO1086" s="5">
        <f t="shared" si="326"/>
        <v>0</v>
      </c>
      <c r="AP1086" s="6">
        <f>+AN1086+SUM($D$16:$E$18)-SUM($AL$27:AL1086)</f>
        <v>28784.041210572737</v>
      </c>
      <c r="AQ1086" s="10">
        <f t="shared" si="334"/>
        <v>1.3227124573667037E-3</v>
      </c>
      <c r="AR1086" s="10">
        <f>+AN1086/SUM(AL$27:AL1086)-1</f>
        <v>0.1901661468676763</v>
      </c>
    </row>
    <row r="1087" spans="1:44" x14ac:dyDescent="0.25">
      <c r="A1087" s="1">
        <v>41774</v>
      </c>
      <c r="B1087">
        <v>7.7060000000000004</v>
      </c>
      <c r="G1087">
        <f t="shared" si="327"/>
        <v>3781.7164921064177</v>
      </c>
      <c r="H1087">
        <f t="shared" si="328"/>
        <v>3726.4396190840962</v>
      </c>
      <c r="I1087" s="5">
        <f t="shared" si="317"/>
        <v>0</v>
      </c>
      <c r="J1087" s="6">
        <f>+H1087+SUM($D$16:$E$16)-SUM($F$27:F1087)</f>
        <v>7885.4141453998827</v>
      </c>
      <c r="K1087" s="10">
        <f t="shared" si="329"/>
        <v>-1.5919228264436036E-3</v>
      </c>
      <c r="L1087" s="10">
        <f>+H1087/SUM(F$27:F1087)-1</f>
        <v>-9.1958575771723394E-3</v>
      </c>
      <c r="M1087">
        <v>7.415</v>
      </c>
      <c r="R1087">
        <f t="shared" si="330"/>
        <v>3899.165948375562</v>
      </c>
      <c r="S1087">
        <f t="shared" si="331"/>
        <v>3758.6609117557064</v>
      </c>
      <c r="T1087" s="5">
        <f t="shared" si="318"/>
        <v>0</v>
      </c>
      <c r="U1087" s="6">
        <f>+S1087+SUM($D$17:$E$17)-SUM($Q$27:Q1087)</f>
        <v>7224.6020170188613</v>
      </c>
      <c r="V1087" s="10">
        <f t="shared" si="319"/>
        <v>-5.0957978291348294E-3</v>
      </c>
      <c r="W1087" s="10">
        <f>+S1087/SUM(Q$27:Q1087)-1</f>
        <v>0.19929492010114491</v>
      </c>
      <c r="X1087">
        <v>4.1680000000000001</v>
      </c>
      <c r="AC1087">
        <f t="shared" si="332"/>
        <v>7466.2878413230465</v>
      </c>
      <c r="AD1087">
        <f t="shared" si="333"/>
        <v>7347.205761610302</v>
      </c>
      <c r="AE1087" s="5">
        <f t="shared" si="320"/>
        <v>0</v>
      </c>
      <c r="AF1087" s="6">
        <f>+AD1087+SUM($D$18:$E$18)-SUM($AB$27:AB1087)</f>
        <v>13585.667551083981</v>
      </c>
      <c r="AG1087" s="10">
        <f t="shared" si="321"/>
        <v>-2.846415168543337E-3</v>
      </c>
      <c r="AH1087" s="10">
        <f>+AD1087/SUM(AB$27:AB1087)-1</f>
        <v>0.30234086652137648</v>
      </c>
      <c r="AI1087" s="6">
        <f t="shared" si="322"/>
        <v>0</v>
      </c>
      <c r="AL1087" s="6">
        <f t="shared" si="323"/>
        <v>0</v>
      </c>
      <c r="AM1087" s="6">
        <f t="shared" si="324"/>
        <v>15147.170281805025</v>
      </c>
      <c r="AN1087" s="6">
        <f t="shared" si="325"/>
        <v>14832.306292450105</v>
      </c>
      <c r="AO1087" s="5">
        <f t="shared" si="326"/>
        <v>0</v>
      </c>
      <c r="AP1087" s="6">
        <f>+AN1087+SUM($D$16:$E$18)-SUM($AL$27:AL1087)</f>
        <v>28695.683713502731</v>
      </c>
      <c r="AQ1087" s="10">
        <f t="shared" si="334"/>
        <v>-3.0696696278197377E-3</v>
      </c>
      <c r="AR1087" s="10">
        <f>+AN1087/SUM(AL$27:AL1087)-1</f>
        <v>0.1831181962323607</v>
      </c>
    </row>
    <row r="1088" spans="1:44" x14ac:dyDescent="0.25">
      <c r="A1088" s="1">
        <v>41775</v>
      </c>
      <c r="B1088">
        <v>7.7329999999999997</v>
      </c>
      <c r="G1088">
        <f t="shared" si="327"/>
        <v>3794.9667315674701</v>
      </c>
      <c r="H1088">
        <f t="shared" si="328"/>
        <v>3739.496181466041</v>
      </c>
      <c r="I1088" s="5">
        <f t="shared" si="317"/>
        <v>0</v>
      </c>
      <c r="J1088" s="6">
        <f>+H1088+SUM($D$16:$E$16)-SUM($F$27:F1088)</f>
        <v>7898.4707077818284</v>
      </c>
      <c r="K1088" s="10">
        <f t="shared" si="329"/>
        <v>1.6557865118045356E-3</v>
      </c>
      <c r="L1088" s="10">
        <f>+H1088/SUM(F$27:F1088)-1</f>
        <v>-5.7243143841519961E-3</v>
      </c>
      <c r="M1088">
        <v>7.4180000000000001</v>
      </c>
      <c r="R1088">
        <f t="shared" si="330"/>
        <v>3900.743493600798</v>
      </c>
      <c r="S1088">
        <f t="shared" si="331"/>
        <v>3760.1816107085406</v>
      </c>
      <c r="T1088" s="5">
        <f t="shared" si="318"/>
        <v>0</v>
      </c>
      <c r="U1088" s="6">
        <f>+S1088+SUM($D$17:$E$17)-SUM($Q$27:Q1088)</f>
        <v>7226.1227159716955</v>
      </c>
      <c r="V1088" s="10">
        <f t="shared" si="319"/>
        <v>2.1048895831943248E-4</v>
      </c>
      <c r="W1088" s="10">
        <f>+S1088/SUM(Q$27:Q1088)-1</f>
        <v>0.19978013719626331</v>
      </c>
      <c r="X1088">
        <v>4.1859999999999999</v>
      </c>
      <c r="AC1088">
        <f t="shared" si="332"/>
        <v>7498.5318867030392</v>
      </c>
      <c r="AD1088">
        <f t="shared" si="333"/>
        <v>7378.9355369723417</v>
      </c>
      <c r="AE1088" s="5">
        <f t="shared" si="320"/>
        <v>0</v>
      </c>
      <c r="AF1088" s="6">
        <f>+AD1088+SUM($D$18:$E$18)-SUM($AB$27:AB1088)</f>
        <v>13617.397326446022</v>
      </c>
      <c r="AG1088" s="10">
        <f t="shared" si="321"/>
        <v>2.3355330345551373E-3</v>
      </c>
      <c r="AH1088" s="10">
        <f>+AD1088/SUM(AB$27:AB1088)-1</f>
        <v>0.30796517928466449</v>
      </c>
      <c r="AI1088" s="6">
        <f t="shared" si="322"/>
        <v>0</v>
      </c>
      <c r="AL1088" s="6">
        <f t="shared" si="323"/>
        <v>0</v>
      </c>
      <c r="AM1088" s="6">
        <f t="shared" si="324"/>
        <v>15194.242111871306</v>
      </c>
      <c r="AN1088" s="6">
        <f t="shared" si="325"/>
        <v>14878.613329146923</v>
      </c>
      <c r="AO1088" s="5">
        <f t="shared" si="326"/>
        <v>0</v>
      </c>
      <c r="AP1088" s="6">
        <f>+AN1088+SUM($D$16:$E$18)-SUM($AL$27:AL1088)</f>
        <v>28741.990750199548</v>
      </c>
      <c r="AQ1088" s="10">
        <f t="shared" si="334"/>
        <v>1.6137282930472896E-3</v>
      </c>
      <c r="AR1088" s="10">
        <f>+AN1088/SUM(AL$27:AL1088)-1</f>
        <v>0.18681193722242462</v>
      </c>
    </row>
    <row r="1089" spans="1:44" x14ac:dyDescent="0.25">
      <c r="A1089" s="1">
        <v>41778</v>
      </c>
      <c r="B1089">
        <v>7.7480000000000002</v>
      </c>
      <c r="G1089">
        <f t="shared" si="327"/>
        <v>3802.3279757124997</v>
      </c>
      <c r="H1089">
        <f t="shared" si="328"/>
        <v>3746.7498272337884</v>
      </c>
      <c r="I1089" s="5">
        <f t="shared" si="317"/>
        <v>0</v>
      </c>
      <c r="J1089" s="6">
        <f>+H1089+SUM($D$16:$E$16)-SUM($F$27:F1089)</f>
        <v>7905.7243535495754</v>
      </c>
      <c r="K1089" s="10">
        <f t="shared" si="329"/>
        <v>9.1836078604434768E-4</v>
      </c>
      <c r="L1089" s="10">
        <f>+H1089/SUM(F$27:F1089)-1</f>
        <v>-3.7956792769182623E-3</v>
      </c>
      <c r="M1089">
        <v>7.4219999999999997</v>
      </c>
      <c r="R1089">
        <f t="shared" si="330"/>
        <v>3902.8468872344461</v>
      </c>
      <c r="S1089">
        <f t="shared" si="331"/>
        <v>3762.2092093123197</v>
      </c>
      <c r="T1089" s="5">
        <f t="shared" si="318"/>
        <v>0</v>
      </c>
      <c r="U1089" s="6">
        <f>+S1089+SUM($D$17:$E$17)-SUM($Q$27:Q1089)</f>
        <v>7228.150314575475</v>
      </c>
      <c r="V1089" s="10">
        <f t="shared" si="319"/>
        <v>2.8059288272230809E-4</v>
      </c>
      <c r="W1089" s="10">
        <f>+S1089/SUM(Q$27:Q1089)-1</f>
        <v>0.20042709332308806</v>
      </c>
      <c r="X1089">
        <v>4.18</v>
      </c>
      <c r="AC1089">
        <f t="shared" si="332"/>
        <v>7487.7838715763737</v>
      </c>
      <c r="AD1089">
        <f t="shared" si="333"/>
        <v>7368.3589451849939</v>
      </c>
      <c r="AE1089" s="5">
        <f t="shared" si="320"/>
        <v>0</v>
      </c>
      <c r="AF1089" s="6">
        <f>+AD1089+SUM($D$18:$E$18)-SUM($AB$27:AB1089)</f>
        <v>13606.820734658675</v>
      </c>
      <c r="AG1089" s="10">
        <f t="shared" si="321"/>
        <v>-7.7669700999372093E-4</v>
      </c>
      <c r="AH1089" s="10">
        <f>+AD1089/SUM(AB$27:AB1089)-1</f>
        <v>0.30609040836356827</v>
      </c>
      <c r="AI1089" s="6">
        <f t="shared" si="322"/>
        <v>0</v>
      </c>
      <c r="AL1089" s="6">
        <f t="shared" si="323"/>
        <v>0</v>
      </c>
      <c r="AM1089" s="6">
        <f t="shared" si="324"/>
        <v>15192.958734523319</v>
      </c>
      <c r="AN1089" s="6">
        <f t="shared" si="325"/>
        <v>14877.317981731103</v>
      </c>
      <c r="AO1089" s="5">
        <f t="shared" si="326"/>
        <v>0</v>
      </c>
      <c r="AP1089" s="6">
        <f>+AN1089+SUM($D$16:$E$18)-SUM($AL$27:AL1089)</f>
        <v>28740.695402783727</v>
      </c>
      <c r="AQ1089" s="10">
        <f t="shared" si="334"/>
        <v>-4.5068117482838232E-5</v>
      </c>
      <c r="AR1089" s="10">
        <f>+AN1089/SUM(AL$27:AL1089)-1</f>
        <v>0.18670861215160395</v>
      </c>
    </row>
    <row r="1090" spans="1:44" x14ac:dyDescent="0.25">
      <c r="A1090" s="1">
        <v>41779</v>
      </c>
      <c r="B1090">
        <v>7.7229999999999999</v>
      </c>
      <c r="G1090">
        <f t="shared" si="327"/>
        <v>3790.0592354707842</v>
      </c>
      <c r="H1090">
        <f t="shared" si="328"/>
        <v>3734.6604176208762</v>
      </c>
      <c r="I1090" s="5">
        <f t="shared" si="317"/>
        <v>0</v>
      </c>
      <c r="J1090" s="6">
        <f>+H1090+SUM($D$16:$E$16)-SUM($F$27:F1090)</f>
        <v>7893.6349439366631</v>
      </c>
      <c r="K1090" s="10">
        <f t="shared" si="329"/>
        <v>-1.5291969555558671E-3</v>
      </c>
      <c r="L1090" s="10">
        <f>+H1090/SUM(F$27:F1090)-1</f>
        <v>-7.0100711223076706E-3</v>
      </c>
      <c r="M1090">
        <v>7.4089999999999998</v>
      </c>
      <c r="R1090">
        <f t="shared" si="330"/>
        <v>3896.0108579250891</v>
      </c>
      <c r="S1090">
        <f t="shared" si="331"/>
        <v>3755.619513850037</v>
      </c>
      <c r="T1090" s="5">
        <f t="shared" si="318"/>
        <v>0</v>
      </c>
      <c r="U1090" s="6">
        <f>+S1090+SUM($D$17:$E$17)-SUM($Q$27:Q1090)</f>
        <v>7221.5606191131928</v>
      </c>
      <c r="V1090" s="10">
        <f t="shared" si="319"/>
        <v>-9.116710604363254E-4</v>
      </c>
      <c r="W1090" s="10">
        <f>+S1090/SUM(Q$27:Q1090)-1</f>
        <v>0.1983244859109079</v>
      </c>
      <c r="X1090">
        <v>4.1680000000000001</v>
      </c>
      <c r="AC1090">
        <f t="shared" si="332"/>
        <v>7466.2878413230446</v>
      </c>
      <c r="AD1090">
        <f t="shared" si="333"/>
        <v>7347.2057616103002</v>
      </c>
      <c r="AE1090" s="5">
        <f t="shared" si="320"/>
        <v>0</v>
      </c>
      <c r="AF1090" s="6">
        <f>+AD1090+SUM($D$18:$E$18)-SUM($AB$27:AB1090)</f>
        <v>13585.667551083981</v>
      </c>
      <c r="AG1090" s="10">
        <f t="shared" si="321"/>
        <v>-1.5546014743041958E-3</v>
      </c>
      <c r="AH1090" s="10">
        <f>+AD1090/SUM(AB$27:AB1090)-1</f>
        <v>0.30234086652137626</v>
      </c>
      <c r="AI1090" s="6">
        <f t="shared" si="322"/>
        <v>0</v>
      </c>
      <c r="AL1090" s="6">
        <f t="shared" si="323"/>
        <v>0</v>
      </c>
      <c r="AM1090" s="6">
        <f t="shared" si="324"/>
        <v>15152.357934718919</v>
      </c>
      <c r="AN1090" s="6">
        <f t="shared" si="325"/>
        <v>14837.485693081213</v>
      </c>
      <c r="AO1090" s="5">
        <f t="shared" si="326"/>
        <v>0</v>
      </c>
      <c r="AP1090" s="6">
        <f>+AN1090+SUM($D$16:$E$18)-SUM($AL$27:AL1090)</f>
        <v>28700.863114133834</v>
      </c>
      <c r="AQ1090" s="10">
        <f t="shared" si="334"/>
        <v>-1.3859194459865387E-3</v>
      </c>
      <c r="AR1090" s="10">
        <f>+AN1090/SUM(AL$27:AL1090)-1</f>
        <v>0.18353133785790554</v>
      </c>
    </row>
    <row r="1091" spans="1:44" x14ac:dyDescent="0.25">
      <c r="A1091" s="1">
        <v>41780</v>
      </c>
      <c r="B1091">
        <v>7.7510000000000003</v>
      </c>
      <c r="G1091">
        <f t="shared" si="327"/>
        <v>3803.8002245415059</v>
      </c>
      <c r="H1091">
        <f t="shared" si="328"/>
        <v>3748.2005563873381</v>
      </c>
      <c r="I1091" s="5">
        <f t="shared" si="317"/>
        <v>0</v>
      </c>
      <c r="J1091" s="6">
        <f>+H1091+SUM($D$16:$E$16)-SUM($F$27:F1091)</f>
        <v>7907.1750827031256</v>
      </c>
      <c r="K1091" s="10">
        <f t="shared" si="329"/>
        <v>1.7153236579381392E-3</v>
      </c>
      <c r="L1091" s="10">
        <f>+H1091/SUM(F$27:F1091)-1</f>
        <v>-3.4099522554715822E-3</v>
      </c>
      <c r="M1091">
        <v>7.4409999999999998</v>
      </c>
      <c r="R1091">
        <f t="shared" si="330"/>
        <v>3912.8380069942755</v>
      </c>
      <c r="S1091">
        <f t="shared" si="331"/>
        <v>3771.8403026802707</v>
      </c>
      <c r="T1091" s="5">
        <f t="shared" si="318"/>
        <v>0</v>
      </c>
      <c r="U1091" s="6">
        <f>+S1091+SUM($D$17:$E$17)-SUM($Q$27:Q1091)</f>
        <v>7237.7814079434256</v>
      </c>
      <c r="V1091" s="10">
        <f t="shared" si="319"/>
        <v>2.2461611396435988E-3</v>
      </c>
      <c r="W1091" s="10">
        <f>+S1091/SUM(Q$27:Q1091)-1</f>
        <v>0.20350013492550478</v>
      </c>
      <c r="X1091">
        <v>4.194</v>
      </c>
      <c r="AC1091">
        <f t="shared" si="332"/>
        <v>7512.8625735385904</v>
      </c>
      <c r="AD1091">
        <f t="shared" si="333"/>
        <v>7393.0376593554693</v>
      </c>
      <c r="AE1091" s="5">
        <f t="shared" si="320"/>
        <v>0</v>
      </c>
      <c r="AF1091" s="6">
        <f>+AD1091+SUM($D$18:$E$18)-SUM($AB$27:AB1091)</f>
        <v>13631.499448829149</v>
      </c>
      <c r="AG1091" s="10">
        <f t="shared" si="321"/>
        <v>3.3735477165794947E-3</v>
      </c>
      <c r="AH1091" s="10">
        <f>+AD1091/SUM(AB$27:AB1091)-1</f>
        <v>0.31046487384612553</v>
      </c>
      <c r="AI1091" s="6">
        <f t="shared" si="322"/>
        <v>0</v>
      </c>
      <c r="AL1091" s="6">
        <f t="shared" si="323"/>
        <v>0</v>
      </c>
      <c r="AM1091" s="6">
        <f t="shared" si="324"/>
        <v>15229.500805074371</v>
      </c>
      <c r="AN1091" s="6">
        <f t="shared" si="325"/>
        <v>14913.078518423077</v>
      </c>
      <c r="AO1091" s="5">
        <f t="shared" si="326"/>
        <v>0</v>
      </c>
      <c r="AP1091" s="6">
        <f>+AN1091+SUM($D$16:$E$18)-SUM($AL$27:AL1091)</f>
        <v>28776.455939475702</v>
      </c>
      <c r="AQ1091" s="10">
        <f t="shared" si="334"/>
        <v>2.6338171448454517E-3</v>
      </c>
      <c r="AR1091" s="10">
        <f>+AN1091/SUM(AL$27:AL1091)-1</f>
        <v>0.18956109785632846</v>
      </c>
    </row>
    <row r="1092" spans="1:44" x14ac:dyDescent="0.25">
      <c r="A1092" s="1">
        <v>41781</v>
      </c>
      <c r="B1092">
        <v>7.819</v>
      </c>
      <c r="G1092">
        <f t="shared" si="327"/>
        <v>3837.1711979989727</v>
      </c>
      <c r="H1092">
        <f t="shared" si="328"/>
        <v>3781.0837505344598</v>
      </c>
      <c r="I1092" s="5">
        <f t="shared" si="317"/>
        <v>0</v>
      </c>
      <c r="J1092" s="6">
        <f>+H1092+SUM($D$16:$E$16)-SUM($F$27:F1092)</f>
        <v>7940.0582768502472</v>
      </c>
      <c r="K1092" s="10">
        <f t="shared" si="329"/>
        <v>4.1586525912462591E-3</v>
      </c>
      <c r="L1092" s="10">
        <f>+H1092/SUM(F$27:F1092)-1</f>
        <v>5.3331935639877592E-3</v>
      </c>
      <c r="M1092">
        <v>7.4560000000000004</v>
      </c>
      <c r="R1092">
        <f t="shared" si="330"/>
        <v>3920.7257331204569</v>
      </c>
      <c r="S1092">
        <f t="shared" si="331"/>
        <v>3779.4437974444427</v>
      </c>
      <c r="T1092" s="5">
        <f t="shared" si="318"/>
        <v>0</v>
      </c>
      <c r="U1092" s="6">
        <f>+S1092+SUM($D$17:$E$17)-SUM($Q$27:Q1092)</f>
        <v>7245.3849027075985</v>
      </c>
      <c r="V1092" s="10">
        <f t="shared" si="319"/>
        <v>1.0505283781889752E-3</v>
      </c>
      <c r="W1092" s="10">
        <f>+S1092/SUM(Q$27:Q1092)-1</f>
        <v>0.2059262204010972</v>
      </c>
      <c r="X1092">
        <v>4.21</v>
      </c>
      <c r="AC1092">
        <f t="shared" si="332"/>
        <v>7541.5239472096964</v>
      </c>
      <c r="AD1092">
        <f t="shared" si="333"/>
        <v>7421.2419041217281</v>
      </c>
      <c r="AE1092" s="5">
        <f t="shared" si="320"/>
        <v>0</v>
      </c>
      <c r="AF1092" s="6">
        <f>+AD1092+SUM($D$18:$E$18)-SUM($AB$27:AB1092)</f>
        <v>13659.703693595409</v>
      </c>
      <c r="AG1092" s="10">
        <f t="shared" si="321"/>
        <v>2.06904932741514E-3</v>
      </c>
      <c r="AH1092" s="10">
        <f>+AD1092/SUM(AB$27:AB1092)-1</f>
        <v>0.31546426296904828</v>
      </c>
      <c r="AI1092" s="6">
        <f t="shared" si="322"/>
        <v>0</v>
      </c>
      <c r="AL1092" s="6">
        <f t="shared" si="323"/>
        <v>0</v>
      </c>
      <c r="AM1092" s="6">
        <f t="shared" si="324"/>
        <v>15299.420878329125</v>
      </c>
      <c r="AN1092" s="6">
        <f t="shared" si="325"/>
        <v>14981.769452100631</v>
      </c>
      <c r="AO1092" s="5">
        <f t="shared" si="326"/>
        <v>0</v>
      </c>
      <c r="AP1092" s="6">
        <f>+AN1092+SUM($D$16:$E$18)-SUM($AL$27:AL1092)</f>
        <v>28845.146873153259</v>
      </c>
      <c r="AQ1092" s="10">
        <f t="shared" si="334"/>
        <v>2.387053284880869E-3</v>
      </c>
      <c r="AR1092" s="10">
        <f>+AN1092/SUM(AL$27:AL1092)-1</f>
        <v>0.19504031949237799</v>
      </c>
    </row>
    <row r="1093" spans="1:44" x14ac:dyDescent="0.25">
      <c r="A1093" s="1">
        <v>41782</v>
      </c>
      <c r="B1093">
        <v>7.8440000000000003</v>
      </c>
      <c r="G1093">
        <f t="shared" si="327"/>
        <v>3849.4399382406887</v>
      </c>
      <c r="H1093">
        <f t="shared" si="328"/>
        <v>3793.1731601473725</v>
      </c>
      <c r="I1093" s="5">
        <f t="shared" si="317"/>
        <v>0</v>
      </c>
      <c r="J1093" s="6">
        <f>+H1093+SUM($D$16:$E$16)-SUM($F$27:F1093)</f>
        <v>7952.1476864631595</v>
      </c>
      <c r="K1093" s="10">
        <f t="shared" si="329"/>
        <v>1.5225844938895339E-3</v>
      </c>
      <c r="L1093" s="10">
        <f>+H1093/SUM(F$27:F1093)-1</f>
        <v>8.5475854093772785E-3</v>
      </c>
      <c r="M1093">
        <v>7.4749999999999996</v>
      </c>
      <c r="R1093">
        <f t="shared" si="330"/>
        <v>3930.7168528802858</v>
      </c>
      <c r="S1093">
        <f t="shared" si="331"/>
        <v>3789.0748908123933</v>
      </c>
      <c r="T1093" s="5">
        <f t="shared" si="318"/>
        <v>0</v>
      </c>
      <c r="U1093" s="6">
        <f>+S1093+SUM($D$17:$E$17)-SUM($Q$27:Q1093)</f>
        <v>7255.0159960755491</v>
      </c>
      <c r="V1093" s="10">
        <f t="shared" si="319"/>
        <v>1.3292728401981257E-3</v>
      </c>
      <c r="W1093" s="10">
        <f>+S1093/SUM(Q$27:Q1093)-1</f>
        <v>0.20899926200351393</v>
      </c>
      <c r="X1093">
        <v>4.22</v>
      </c>
      <c r="AC1093">
        <f t="shared" si="332"/>
        <v>7559.4373057541379</v>
      </c>
      <c r="AD1093">
        <f t="shared" si="333"/>
        <v>7438.8695571006392</v>
      </c>
      <c r="AE1093" s="5">
        <f t="shared" si="320"/>
        <v>0</v>
      </c>
      <c r="AF1093" s="6">
        <f>+AD1093+SUM($D$18:$E$18)-SUM($AB$27:AB1093)</f>
        <v>13677.331346574319</v>
      </c>
      <c r="AG1093" s="10">
        <f t="shared" si="321"/>
        <v>1.2904857509592471E-3</v>
      </c>
      <c r="AH1093" s="10">
        <f>+AD1093/SUM(AB$27:AB1093)-1</f>
        <v>0.31858888117087503</v>
      </c>
      <c r="AI1093" s="6">
        <f t="shared" si="322"/>
        <v>0</v>
      </c>
      <c r="AL1093" s="6">
        <f t="shared" si="323"/>
        <v>0</v>
      </c>
      <c r="AM1093" s="6">
        <f t="shared" si="324"/>
        <v>15339.594096875113</v>
      </c>
      <c r="AN1093" s="6">
        <f t="shared" si="325"/>
        <v>15021.117608060405</v>
      </c>
      <c r="AO1093" s="5">
        <f t="shared" si="326"/>
        <v>0</v>
      </c>
      <c r="AP1093" s="6">
        <f>+AN1093+SUM($D$16:$E$18)-SUM($AL$27:AL1093)</f>
        <v>28884.49502911303</v>
      </c>
      <c r="AQ1093" s="10">
        <f t="shared" si="334"/>
        <v>1.3641170257445712E-3</v>
      </c>
      <c r="AR1093" s="10">
        <f>+AN1093/SUM(AL$27:AL1093)-1</f>
        <v>0.19817897631258496</v>
      </c>
    </row>
    <row r="1094" spans="1:44" x14ac:dyDescent="0.25">
      <c r="A1094" s="1">
        <v>41785</v>
      </c>
      <c r="B1094">
        <v>7.827</v>
      </c>
      <c r="G1094">
        <f t="shared" si="327"/>
        <v>3841.0971948763217</v>
      </c>
      <c r="H1094">
        <f t="shared" si="328"/>
        <v>3784.9523616105917</v>
      </c>
      <c r="I1094" s="5">
        <f t="shared" si="317"/>
        <v>0</v>
      </c>
      <c r="J1094" s="6">
        <f>+H1094+SUM($D$16:$E$16)-SUM($F$27:F1094)</f>
        <v>7943.9268879263773</v>
      </c>
      <c r="K1094" s="10">
        <f t="shared" si="329"/>
        <v>-1.0337834332196927E-3</v>
      </c>
      <c r="L1094" s="10">
        <f>+H1094/SUM(F$27:F1094)-1</f>
        <v>6.3617989545121656E-3</v>
      </c>
      <c r="M1094">
        <v>7.53</v>
      </c>
      <c r="R1094">
        <f t="shared" si="330"/>
        <v>3959.6385153429505</v>
      </c>
      <c r="S1094">
        <f t="shared" si="331"/>
        <v>3816.954371614358</v>
      </c>
      <c r="T1094" s="5">
        <f t="shared" si="318"/>
        <v>0</v>
      </c>
      <c r="U1094" s="6">
        <f>+S1094+SUM($D$17:$E$17)-SUM($Q$27:Q1094)</f>
        <v>7282.8954768775138</v>
      </c>
      <c r="V1094" s="10">
        <f t="shared" si="319"/>
        <v>3.8427869514066071E-3</v>
      </c>
      <c r="W1094" s="10">
        <f>+S1094/SUM(Q$27:Q1094)-1</f>
        <v>0.21789490874735273</v>
      </c>
      <c r="X1094">
        <v>4.226</v>
      </c>
      <c r="AC1094">
        <f t="shared" si="332"/>
        <v>7570.1853208808025</v>
      </c>
      <c r="AD1094">
        <f t="shared" si="333"/>
        <v>7449.4461488879861</v>
      </c>
      <c r="AE1094" s="5">
        <f t="shared" si="320"/>
        <v>0</v>
      </c>
      <c r="AF1094" s="6">
        <f>+AD1094+SUM($D$18:$E$18)-SUM($AB$27:AB1094)</f>
        <v>13687.907938361666</v>
      </c>
      <c r="AG1094" s="10">
        <f t="shared" si="321"/>
        <v>7.73293526298513E-4</v>
      </c>
      <c r="AH1094" s="10">
        <f>+AD1094/SUM(AB$27:AB1094)-1</f>
        <v>0.32046365209197103</v>
      </c>
      <c r="AI1094" s="6">
        <f t="shared" si="322"/>
        <v>0</v>
      </c>
      <c r="AL1094" s="6">
        <f t="shared" si="323"/>
        <v>0</v>
      </c>
      <c r="AM1094" s="6">
        <f t="shared" si="324"/>
        <v>15370.921031100075</v>
      </c>
      <c r="AN1094" s="6">
        <f t="shared" si="325"/>
        <v>15051.352882112937</v>
      </c>
      <c r="AO1094" s="5">
        <f t="shared" si="326"/>
        <v>0</v>
      </c>
      <c r="AP1094" s="6">
        <f>+AN1094+SUM($D$16:$E$18)-SUM($AL$27:AL1094)</f>
        <v>28914.730303165561</v>
      </c>
      <c r="AQ1094" s="10">
        <f t="shared" si="334"/>
        <v>1.0467648481324865E-3</v>
      </c>
      <c r="AR1094" s="10">
        <f>+AN1094/SUM(AL$27:AL1094)-1</f>
        <v>0.2005907322589835</v>
      </c>
    </row>
    <row r="1095" spans="1:44" x14ac:dyDescent="0.25">
      <c r="A1095" s="1">
        <v>41786</v>
      </c>
      <c r="B1095">
        <v>7.7889999999999997</v>
      </c>
      <c r="G1095">
        <f t="shared" si="327"/>
        <v>3822.4487097089136</v>
      </c>
      <c r="H1095">
        <f t="shared" si="328"/>
        <v>3766.5764589989649</v>
      </c>
      <c r="I1095" s="5">
        <f t="shared" si="317"/>
        <v>0</v>
      </c>
      <c r="J1095" s="6">
        <f>+H1095+SUM($D$16:$E$16)-SUM($F$27:F1095)</f>
        <v>7925.5509853147514</v>
      </c>
      <c r="K1095" s="10">
        <f t="shared" si="329"/>
        <v>-2.3132013764570747E-3</v>
      </c>
      <c r="L1095" s="10">
        <f>+H1095/SUM(F$27:F1095)-1</f>
        <v>1.4759233495202917E-3</v>
      </c>
      <c r="M1095">
        <v>7.5449999999999999</v>
      </c>
      <c r="R1095">
        <f t="shared" si="330"/>
        <v>3967.5262414691315</v>
      </c>
      <c r="S1095">
        <f t="shared" si="331"/>
        <v>3824.55786637853</v>
      </c>
      <c r="T1095" s="5">
        <f t="shared" si="318"/>
        <v>0</v>
      </c>
      <c r="U1095" s="6">
        <f>+S1095+SUM($D$17:$E$17)-SUM($Q$27:Q1095)</f>
        <v>7290.4989716416867</v>
      </c>
      <c r="V1095" s="10">
        <f t="shared" si="319"/>
        <v>1.0440208552098262E-3</v>
      </c>
      <c r="W1095" s="10">
        <f>+S1095/SUM(Q$27:Q1095)-1</f>
        <v>0.22032099422294515</v>
      </c>
      <c r="X1095">
        <v>4.2409999999999997</v>
      </c>
      <c r="AC1095">
        <f t="shared" si="332"/>
        <v>7597.0553586974638</v>
      </c>
      <c r="AD1095">
        <f t="shared" si="333"/>
        <v>7475.8876283563532</v>
      </c>
      <c r="AE1095" s="5">
        <f t="shared" si="320"/>
        <v>0</v>
      </c>
      <c r="AF1095" s="6">
        <f>+AD1095+SUM($D$18:$E$18)-SUM($AB$27:AB1095)</f>
        <v>13714.349417830032</v>
      </c>
      <c r="AG1095" s="10">
        <f t="shared" si="321"/>
        <v>1.9317400136993346E-3</v>
      </c>
      <c r="AH1095" s="10">
        <f>+AD1095/SUM(AB$27:AB1095)-1</f>
        <v>0.32515057939471115</v>
      </c>
      <c r="AI1095" s="6">
        <f t="shared" si="322"/>
        <v>0</v>
      </c>
      <c r="AL1095" s="6">
        <f t="shared" si="323"/>
        <v>0</v>
      </c>
      <c r="AM1095" s="6">
        <f t="shared" si="324"/>
        <v>15387.030309875508</v>
      </c>
      <c r="AN1095" s="6">
        <f t="shared" si="325"/>
        <v>15067.021953733849</v>
      </c>
      <c r="AO1095" s="5">
        <f t="shared" si="326"/>
        <v>0</v>
      </c>
      <c r="AP1095" s="6">
        <f>+AN1095+SUM($D$16:$E$18)-SUM($AL$27:AL1095)</f>
        <v>28930.399374786473</v>
      </c>
      <c r="AQ1095" s="10">
        <f t="shared" si="334"/>
        <v>5.4190619994121114E-4</v>
      </c>
      <c r="AR1095" s="10">
        <f>+AN1095/SUM(AL$27:AL1095)-1</f>
        <v>0.2018405961295946</v>
      </c>
    </row>
    <row r="1096" spans="1:44" x14ac:dyDescent="0.25">
      <c r="A1096" s="1">
        <v>41787</v>
      </c>
      <c r="B1096">
        <v>7.8339999999999996</v>
      </c>
      <c r="G1096">
        <f t="shared" si="327"/>
        <v>3844.5324421440018</v>
      </c>
      <c r="H1096">
        <f t="shared" si="328"/>
        <v>3788.3373963022073</v>
      </c>
      <c r="I1096" s="5">
        <f t="shared" si="317"/>
        <v>0</v>
      </c>
      <c r="J1096" s="6">
        <f>+H1096+SUM($D$16:$E$16)-SUM($F$27:F1096)</f>
        <v>7947.3119226179942</v>
      </c>
      <c r="K1096" s="10">
        <f t="shared" si="329"/>
        <v>2.7456687041145234E-3</v>
      </c>
      <c r="L1096" s="10">
        <f>+H1096/SUM(F$27:F1096)-1</f>
        <v>7.261828671221382E-3</v>
      </c>
      <c r="M1096">
        <v>7.5519999999999996</v>
      </c>
      <c r="R1096">
        <f t="shared" si="330"/>
        <v>3971.207180328016</v>
      </c>
      <c r="S1096">
        <f t="shared" si="331"/>
        <v>3828.1061639351437</v>
      </c>
      <c r="T1096" s="5">
        <f t="shared" si="318"/>
        <v>0</v>
      </c>
      <c r="U1096" s="6">
        <f>+S1096+SUM($D$17:$E$17)-SUM($Q$27:Q1096)</f>
        <v>7294.0472691982986</v>
      </c>
      <c r="V1096" s="10">
        <f t="shared" si="319"/>
        <v>4.8670160580410737E-4</v>
      </c>
      <c r="W1096" s="10">
        <f>+S1096/SUM(Q$27:Q1096)-1</f>
        <v>0.22145316744488808</v>
      </c>
      <c r="X1096">
        <v>4.24</v>
      </c>
      <c r="AC1096">
        <f t="shared" si="332"/>
        <v>7595.2640228430209</v>
      </c>
      <c r="AD1096">
        <f t="shared" si="333"/>
        <v>7474.1248630584632</v>
      </c>
      <c r="AE1096" s="5">
        <f t="shared" si="320"/>
        <v>0</v>
      </c>
      <c r="AF1096" s="6">
        <f>+AD1096+SUM($D$18:$E$18)-SUM($AB$27:AB1096)</f>
        <v>13712.586652532143</v>
      </c>
      <c r="AG1096" s="10">
        <f t="shared" si="321"/>
        <v>-1.2853437258908418E-4</v>
      </c>
      <c r="AH1096" s="10">
        <f>+AD1096/SUM(AB$27:AB1096)-1</f>
        <v>0.32483811757452874</v>
      </c>
      <c r="AI1096" s="6">
        <f t="shared" si="322"/>
        <v>0</v>
      </c>
      <c r="AL1096" s="6">
        <f t="shared" si="323"/>
        <v>0</v>
      </c>
      <c r="AM1096" s="6">
        <f t="shared" si="324"/>
        <v>15411.003645315039</v>
      </c>
      <c r="AN1096" s="6">
        <f t="shared" si="325"/>
        <v>15090.568423295814</v>
      </c>
      <c r="AO1096" s="5">
        <f t="shared" si="326"/>
        <v>0</v>
      </c>
      <c r="AP1096" s="6">
        <f>+AN1096+SUM($D$16:$E$18)-SUM($AL$27:AL1096)</f>
        <v>28953.94584434844</v>
      </c>
      <c r="AQ1096" s="10">
        <f t="shared" si="334"/>
        <v>8.1390060527430919E-4</v>
      </c>
      <c r="AR1096" s="10">
        <f>+AN1096/SUM(AL$27:AL1096)-1</f>
        <v>0.20371881088908705</v>
      </c>
    </row>
    <row r="1097" spans="1:44" x14ac:dyDescent="0.25">
      <c r="A1097" s="1">
        <v>41789</v>
      </c>
      <c r="B1097">
        <v>7.7370000000000001</v>
      </c>
      <c r="G1097">
        <f t="shared" si="327"/>
        <v>3796.9297300061453</v>
      </c>
      <c r="H1097">
        <f t="shared" si="328"/>
        <v>3741.4304870041074</v>
      </c>
      <c r="I1097" s="5">
        <f t="shared" si="317"/>
        <v>0</v>
      </c>
      <c r="J1097" s="6">
        <f>+H1097+SUM($D$16:$E$16)-SUM($F$27:F1097)</f>
        <v>7900.4050133198934</v>
      </c>
      <c r="K1097" s="10">
        <f t="shared" si="329"/>
        <v>-5.9022358446261247E-3</v>
      </c>
      <c r="L1097" s="10">
        <f>+H1097/SUM(F$27:F1097)-1</f>
        <v>-5.2100116888895709E-3</v>
      </c>
      <c r="M1097">
        <v>7.5439999999999996</v>
      </c>
      <c r="R1097">
        <f t="shared" si="330"/>
        <v>3967.000393060719</v>
      </c>
      <c r="S1097">
        <f t="shared" si="331"/>
        <v>3824.0509667275851</v>
      </c>
      <c r="T1097" s="5">
        <f t="shared" si="318"/>
        <v>0</v>
      </c>
      <c r="U1097" s="6">
        <f>+S1097+SUM($D$17:$E$17)-SUM($Q$27:Q1097)</f>
        <v>7289.9920719907414</v>
      </c>
      <c r="V1097" s="10">
        <f t="shared" si="319"/>
        <v>-5.5595982009626344E-4</v>
      </c>
      <c r="W1097" s="10">
        <f>+S1097/SUM(Q$27:Q1097)-1</f>
        <v>0.2201592551912388</v>
      </c>
      <c r="X1097">
        <v>4.2610000000000001</v>
      </c>
      <c r="AC1097">
        <f t="shared" si="332"/>
        <v>7632.8820757863468</v>
      </c>
      <c r="AD1097">
        <f t="shared" si="333"/>
        <v>7511.1429343141772</v>
      </c>
      <c r="AE1097" s="5">
        <f t="shared" si="320"/>
        <v>0</v>
      </c>
      <c r="AF1097" s="6">
        <f>+AD1097+SUM($D$18:$E$18)-SUM($AB$27:AB1097)</f>
        <v>13749.604723787859</v>
      </c>
      <c r="AG1097" s="10">
        <f t="shared" si="321"/>
        <v>2.6995688117588124E-3</v>
      </c>
      <c r="AH1097" s="10">
        <f>+AD1097/SUM(AB$27:AB1097)-1</f>
        <v>0.33139981579836464</v>
      </c>
      <c r="AI1097" s="6">
        <f t="shared" si="322"/>
        <v>0</v>
      </c>
      <c r="AL1097" s="6">
        <f t="shared" si="323"/>
        <v>0</v>
      </c>
      <c r="AM1097" s="6">
        <f t="shared" si="324"/>
        <v>15396.812198853211</v>
      </c>
      <c r="AN1097" s="6">
        <f t="shared" si="325"/>
        <v>15076.62438804587</v>
      </c>
      <c r="AO1097" s="5">
        <f t="shared" si="326"/>
        <v>0</v>
      </c>
      <c r="AP1097" s="6">
        <f>+AN1097+SUM($D$16:$E$18)-SUM($AL$27:AL1097)</f>
        <v>28940.001809098496</v>
      </c>
      <c r="AQ1097" s="10">
        <f t="shared" si="334"/>
        <v>-4.8159360817023877E-4</v>
      </c>
      <c r="AR1097" s="10">
        <f>+AN1097/SUM(AL$27:AL1097)-1</f>
        <v>0.20260654678748113</v>
      </c>
    </row>
    <row r="1098" spans="1:44" x14ac:dyDescent="0.25">
      <c r="A1098" s="1">
        <v>41793</v>
      </c>
      <c r="B1098">
        <v>7.8090000000000002</v>
      </c>
      <c r="G1098">
        <f t="shared" si="327"/>
        <v>3832.2637019022859</v>
      </c>
      <c r="H1098">
        <f t="shared" si="328"/>
        <v>3776.2479866892945</v>
      </c>
      <c r="I1098" s="5">
        <f t="shared" si="317"/>
        <v>0</v>
      </c>
      <c r="J1098" s="6">
        <f>+H1098+SUM($D$16:$E$16)-SUM($F$27:F1098)</f>
        <v>7935.2225130050801</v>
      </c>
      <c r="K1098" s="10">
        <f t="shared" si="329"/>
        <v>4.4070525025596829E-3</v>
      </c>
      <c r="L1098" s="10">
        <f>+H1098/SUM(F$27:F1098)-1</f>
        <v>4.0474368258318627E-3</v>
      </c>
      <c r="M1098">
        <v>7.5369999999999999</v>
      </c>
      <c r="R1098">
        <f t="shared" si="330"/>
        <v>3963.3194542018346</v>
      </c>
      <c r="S1098">
        <f t="shared" si="331"/>
        <v>3820.5026691709713</v>
      </c>
      <c r="T1098" s="5">
        <f t="shared" si="318"/>
        <v>0</v>
      </c>
      <c r="U1098" s="6">
        <f>+S1098+SUM($D$17:$E$17)-SUM($Q$27:Q1098)</f>
        <v>7286.4437744341276</v>
      </c>
      <c r="V1098" s="10">
        <f t="shared" si="319"/>
        <v>-4.8673544793642609E-4</v>
      </c>
      <c r="W1098" s="10">
        <f>+S1098/SUM(Q$27:Q1098)-1</f>
        <v>0.21902708196929566</v>
      </c>
      <c r="X1098">
        <v>4.2670000000000003</v>
      </c>
      <c r="AC1098">
        <f t="shared" si="332"/>
        <v>7643.6300909130123</v>
      </c>
      <c r="AD1098">
        <f t="shared" si="333"/>
        <v>7521.7195261015249</v>
      </c>
      <c r="AE1098" s="5">
        <f t="shared" si="320"/>
        <v>0</v>
      </c>
      <c r="AF1098" s="6">
        <f>+AD1098+SUM($D$18:$E$18)-SUM($AB$27:AB1098)</f>
        <v>13760.181315575206</v>
      </c>
      <c r="AG1098" s="10">
        <f t="shared" si="321"/>
        <v>7.6922878874108314E-4</v>
      </c>
      <c r="AH1098" s="10">
        <f>+AD1098/SUM(AB$27:AB1098)-1</f>
        <v>0.33327458671946086</v>
      </c>
      <c r="AI1098" s="6">
        <f t="shared" si="322"/>
        <v>0</v>
      </c>
      <c r="AL1098" s="6">
        <f t="shared" si="323"/>
        <v>0</v>
      </c>
      <c r="AM1098" s="6">
        <f t="shared" si="324"/>
        <v>15439.213247017133</v>
      </c>
      <c r="AN1098" s="6">
        <f t="shared" si="325"/>
        <v>15118.470181961791</v>
      </c>
      <c r="AO1098" s="5">
        <f t="shared" si="326"/>
        <v>0</v>
      </c>
      <c r="AP1098" s="6">
        <f>+AN1098+SUM($D$16:$E$18)-SUM($AL$27:AL1098)</f>
        <v>28981.847603014416</v>
      </c>
      <c r="AQ1098" s="10">
        <f t="shared" si="334"/>
        <v>1.4459499412595722E-3</v>
      </c>
      <c r="AR1098" s="10">
        <f>+AN1098/SUM(AL$27:AL1098)-1</f>
        <v>0.20594443094666404</v>
      </c>
    </row>
    <row r="1099" spans="1:44" x14ac:dyDescent="0.25">
      <c r="A1099" s="1">
        <v>41794</v>
      </c>
      <c r="B1099">
        <v>7.7770000000000001</v>
      </c>
      <c r="G1099">
        <f t="shared" si="327"/>
        <v>3816.5597143928899</v>
      </c>
      <c r="H1099">
        <f t="shared" si="328"/>
        <v>3760.7735423847666</v>
      </c>
      <c r="I1099" s="5">
        <f t="shared" si="317"/>
        <v>0</v>
      </c>
      <c r="J1099" s="6">
        <f>+H1099+SUM($D$16:$E$16)-SUM($F$27:F1099)</f>
        <v>7919.7480687005527</v>
      </c>
      <c r="K1099" s="10">
        <f t="shared" si="329"/>
        <v>-1.9500958264454527E-3</v>
      </c>
      <c r="L1099" s="10">
        <f>+H1099/SUM(F$27:F1099)-1</f>
        <v>-6.6984736266650913E-5</v>
      </c>
      <c r="M1099">
        <v>7.5410000000000004</v>
      </c>
      <c r="R1099">
        <f t="shared" si="330"/>
        <v>3965.422847835483</v>
      </c>
      <c r="S1099">
        <f t="shared" si="331"/>
        <v>3822.5302677747504</v>
      </c>
      <c r="T1099" s="5">
        <f t="shared" si="318"/>
        <v>0</v>
      </c>
      <c r="U1099" s="6">
        <f>+S1099+SUM($D$17:$E$17)-SUM($Q$27:Q1099)</f>
        <v>7288.4713730379053</v>
      </c>
      <c r="V1099" s="10">
        <f t="shared" si="319"/>
        <v>2.782699855439219E-4</v>
      </c>
      <c r="W1099" s="10">
        <f>+S1099/SUM(Q$27:Q1099)-1</f>
        <v>0.21967403809612041</v>
      </c>
      <c r="X1099">
        <v>4.2720000000000002</v>
      </c>
      <c r="AC1099">
        <f t="shared" si="332"/>
        <v>7652.586770185233</v>
      </c>
      <c r="AD1099">
        <f t="shared" si="333"/>
        <v>7530.53335259098</v>
      </c>
      <c r="AE1099" s="5">
        <f t="shared" si="320"/>
        <v>0</v>
      </c>
      <c r="AF1099" s="6">
        <f>+AD1099+SUM($D$18:$E$18)-SUM($AB$27:AB1099)</f>
        <v>13768.995142064661</v>
      </c>
      <c r="AG1099" s="10">
        <f t="shared" si="321"/>
        <v>6.4053127552021749E-4</v>
      </c>
      <c r="AH1099" s="10">
        <f>+AD1099/SUM(AB$27:AB1099)-1</f>
        <v>0.33483689582037424</v>
      </c>
      <c r="AI1099" s="6">
        <f t="shared" si="322"/>
        <v>0</v>
      </c>
      <c r="AL1099" s="6">
        <f t="shared" si="323"/>
        <v>0</v>
      </c>
      <c r="AM1099" s="6">
        <f t="shared" si="324"/>
        <v>15434.569332413606</v>
      </c>
      <c r="AN1099" s="6">
        <f t="shared" si="325"/>
        <v>15113.837162750497</v>
      </c>
      <c r="AO1099" s="5">
        <f t="shared" si="326"/>
        <v>0</v>
      </c>
      <c r="AP1099" s="6">
        <f>+AN1099+SUM($D$16:$E$18)-SUM($AL$27:AL1099)</f>
        <v>28977.214583803121</v>
      </c>
      <c r="AQ1099" s="10">
        <f t="shared" si="334"/>
        <v>-1.5985934626239207E-4</v>
      </c>
      <c r="AR1099" s="10">
        <f>+AN1099/SUM(AL$27:AL1099)-1</f>
        <v>0.20557487214547021</v>
      </c>
    </row>
    <row r="1100" spans="1:44" x14ac:dyDescent="0.25">
      <c r="A1100" s="1">
        <v>41795</v>
      </c>
      <c r="B1100">
        <v>7.8090000000000002</v>
      </c>
      <c r="G1100">
        <f t="shared" si="327"/>
        <v>3832.2637019022854</v>
      </c>
      <c r="H1100">
        <f t="shared" si="328"/>
        <v>3776.2479866892941</v>
      </c>
      <c r="I1100" s="5">
        <f t="shared" si="317"/>
        <v>0</v>
      </c>
      <c r="J1100" s="6">
        <f>+H1100+SUM($D$16:$E$16)-SUM($F$27:F1100)</f>
        <v>7935.2225130050801</v>
      </c>
      <c r="K1100" s="10">
        <f t="shared" si="329"/>
        <v>1.9539061306361738E-3</v>
      </c>
      <c r="L1100" s="10">
        <f>+H1100/SUM(F$27:F1100)-1</f>
        <v>4.0474368258316407E-3</v>
      </c>
      <c r="M1100">
        <v>7.5739999999999998</v>
      </c>
      <c r="R1100">
        <f t="shared" si="330"/>
        <v>3982.7758453130818</v>
      </c>
      <c r="S1100">
        <f t="shared" si="331"/>
        <v>3839.257956255929</v>
      </c>
      <c r="T1100" s="5">
        <f t="shared" si="318"/>
        <v>0</v>
      </c>
      <c r="U1100" s="6">
        <f>+S1100+SUM($D$17:$E$17)-SUM($Q$27:Q1100)</f>
        <v>7305.1990615190853</v>
      </c>
      <c r="V1100" s="10">
        <f t="shared" si="319"/>
        <v>2.2950887264316933E-3</v>
      </c>
      <c r="W1100" s="10">
        <f>+S1100/SUM(Q$27:Q1100)-1</f>
        <v>0.22501142614242342</v>
      </c>
      <c r="X1100">
        <v>4.2850000000000001</v>
      </c>
      <c r="AC1100">
        <f t="shared" si="332"/>
        <v>7675.8741362930068</v>
      </c>
      <c r="AD1100">
        <f t="shared" si="333"/>
        <v>7553.4493014635655</v>
      </c>
      <c r="AE1100" s="5">
        <f t="shared" si="320"/>
        <v>0</v>
      </c>
      <c r="AF1100" s="6">
        <f>+AD1100+SUM($D$18:$E$18)-SUM($AB$27:AB1100)</f>
        <v>13791.911090937247</v>
      </c>
      <c r="AG1100" s="10">
        <f t="shared" si="321"/>
        <v>1.6643152703696984E-3</v>
      </c>
      <c r="AH1100" s="10">
        <f>+AD1100/SUM(AB$27:AB1100)-1</f>
        <v>0.33889889948274909</v>
      </c>
      <c r="AI1100" s="6">
        <f t="shared" si="322"/>
        <v>0</v>
      </c>
      <c r="AL1100" s="6">
        <f t="shared" si="323"/>
        <v>0</v>
      </c>
      <c r="AM1100" s="6">
        <f t="shared" si="324"/>
        <v>15490.913683508374</v>
      </c>
      <c r="AN1100" s="6">
        <f t="shared" si="325"/>
        <v>15168.955244408789</v>
      </c>
      <c r="AO1100" s="5">
        <f t="shared" si="326"/>
        <v>0</v>
      </c>
      <c r="AP1100" s="6">
        <f>+AN1100+SUM($D$16:$E$18)-SUM($AL$27:AL1100)</f>
        <v>29032.332665461414</v>
      </c>
      <c r="AQ1100" s="10">
        <f t="shared" si="334"/>
        <v>1.9021180071980837E-3</v>
      </c>
      <c r="AR1100" s="10">
        <f>+AN1100/SUM(AL$27:AL1100)-1</f>
        <v>0.20997143759291781</v>
      </c>
    </row>
    <row r="1101" spans="1:44" x14ac:dyDescent="0.25">
      <c r="A1101" s="1">
        <v>41796</v>
      </c>
      <c r="B1101">
        <v>7.8579999999999997</v>
      </c>
      <c r="G1101">
        <f t="shared" si="327"/>
        <v>3856.3104327760479</v>
      </c>
      <c r="H1101">
        <f t="shared" si="328"/>
        <v>3799.9432295306019</v>
      </c>
      <c r="I1101" s="5">
        <f t="shared" si="317"/>
        <v>0</v>
      </c>
      <c r="J1101" s="6">
        <f>+H1101+SUM($D$16:$E$16)-SUM($F$27:F1101)</f>
        <v>7958.917755846388</v>
      </c>
      <c r="K1101" s="10">
        <f t="shared" si="329"/>
        <v>2.9860842342446237E-3</v>
      </c>
      <c r="L1101" s="10">
        <f>+H1101/SUM(F$27:F1101)-1</f>
        <v>1.0347644842794823E-2</v>
      </c>
      <c r="M1101">
        <v>7.625</v>
      </c>
      <c r="R1101">
        <f t="shared" si="330"/>
        <v>4009.5941141420981</v>
      </c>
      <c r="S1101">
        <f t="shared" si="331"/>
        <v>3865.1098384541142</v>
      </c>
      <c r="T1101" s="5">
        <f t="shared" si="318"/>
        <v>0</v>
      </c>
      <c r="U1101" s="6">
        <f>+S1101+SUM($D$17:$E$17)-SUM($Q$27:Q1101)</f>
        <v>7331.0509437172705</v>
      </c>
      <c r="V1101" s="10">
        <f t="shared" si="319"/>
        <v>3.5388333679178263E-3</v>
      </c>
      <c r="W1101" s="10">
        <f>+S1101/SUM(Q$27:Q1101)-1</f>
        <v>0.23326011675943747</v>
      </c>
      <c r="X1101">
        <v>4.28</v>
      </c>
      <c r="AC1101">
        <f t="shared" si="332"/>
        <v>7666.9174570207861</v>
      </c>
      <c r="AD1101">
        <f t="shared" si="333"/>
        <v>7544.6354749741095</v>
      </c>
      <c r="AE1101" s="5">
        <f t="shared" si="320"/>
        <v>0</v>
      </c>
      <c r="AF1101" s="6">
        <f>+AD1101+SUM($D$18:$E$18)-SUM($AB$27:AB1101)</f>
        <v>13783.097264447788</v>
      </c>
      <c r="AG1101" s="10">
        <f t="shared" si="321"/>
        <v>-6.3905766440519596E-4</v>
      </c>
      <c r="AH1101" s="10">
        <f>+AD1101/SUM(AB$27:AB1101)-1</f>
        <v>0.3373365903818355</v>
      </c>
      <c r="AI1101" s="6">
        <f t="shared" si="322"/>
        <v>0</v>
      </c>
      <c r="AL1101" s="6">
        <f t="shared" si="323"/>
        <v>0</v>
      </c>
      <c r="AM1101" s="6">
        <f t="shared" si="324"/>
        <v>15532.822003938931</v>
      </c>
      <c r="AN1101" s="6">
        <f t="shared" si="325"/>
        <v>15209.688542958826</v>
      </c>
      <c r="AO1101" s="5">
        <f t="shared" si="326"/>
        <v>0</v>
      </c>
      <c r="AP1101" s="6">
        <f>+AN1101+SUM($D$16:$E$18)-SUM($AL$27:AL1101)</f>
        <v>29073.065964011454</v>
      </c>
      <c r="AQ1101" s="10">
        <f t="shared" si="334"/>
        <v>1.4030322337308387E-3</v>
      </c>
      <c r="AR1101" s="10">
        <f>+AN1101/SUM(AL$27:AL1101)-1</f>
        <v>0.21322058211278549</v>
      </c>
    </row>
    <row r="1102" spans="1:44" x14ac:dyDescent="0.25">
      <c r="A1102" s="1">
        <v>41800</v>
      </c>
      <c r="B1102">
        <v>7.99</v>
      </c>
      <c r="C1102">
        <f>+$C$16</f>
        <v>60</v>
      </c>
      <c r="D1102" s="7">
        <f>+$H$16</f>
        <v>0.66694736842105262</v>
      </c>
      <c r="E1102" s="7">
        <f>+$J$16</f>
        <v>0.46199999999999997</v>
      </c>
      <c r="F1102" s="6">
        <f>+C1102-D1102-E1102</f>
        <v>58.871052631578941</v>
      </c>
      <c r="G1102">
        <f t="shared" si="327"/>
        <v>3979.9604338838853</v>
      </c>
      <c r="H1102">
        <f t="shared" si="328"/>
        <v>3922.6463649183584</v>
      </c>
      <c r="I1102" s="5">
        <f t="shared" si="317"/>
        <v>197580</v>
      </c>
      <c r="J1102" s="6">
        <f>+H1102+SUM($D$16:$E$16)-SUM($F$27:F1102)</f>
        <v>8022.7498386025663</v>
      </c>
      <c r="K1102" s="10">
        <f t="shared" si="329"/>
        <v>8.0201963023538436E-3</v>
      </c>
      <c r="L1102" s="10">
        <f>+H1102/SUM(F$27:F1102)-1</f>
        <v>2.6898592120155218E-2</v>
      </c>
      <c r="M1102">
        <v>7.6580000000000004</v>
      </c>
      <c r="N1102">
        <f>+$C$17</f>
        <v>50</v>
      </c>
      <c r="O1102" s="7">
        <f>+$H$17</f>
        <v>0.5557894736842105</v>
      </c>
      <c r="P1102" s="7">
        <f>+$J$17</f>
        <v>0.38500000000000001</v>
      </c>
      <c r="Q1102" s="6">
        <f>+N1102-O1102-P1102</f>
        <v>49.059210526315795</v>
      </c>
      <c r="R1102">
        <f t="shared" si="330"/>
        <v>4076.9471116196969</v>
      </c>
      <c r="S1102">
        <f t="shared" si="331"/>
        <v>3930.8967374616086</v>
      </c>
      <c r="T1102" s="5">
        <f t="shared" si="318"/>
        <v>164650</v>
      </c>
      <c r="U1102" s="6">
        <f>+S1102+SUM($D$17:$E$17)-SUM($Q$27:Q1102)</f>
        <v>7347.7786321984477</v>
      </c>
      <c r="V1102" s="10">
        <f t="shared" si="319"/>
        <v>2.2817585922674244E-3</v>
      </c>
      <c r="W1102" s="10">
        <f>+S1102/SUM(Q$27:Q1102)-1</f>
        <v>0.23492016553266626</v>
      </c>
      <c r="X1102">
        <v>4.3099999999999996</v>
      </c>
      <c r="Y1102">
        <f>+$C$18</f>
        <v>90</v>
      </c>
      <c r="Z1102" s="7">
        <f>+$H$18</f>
        <v>1.0004210526315789</v>
      </c>
      <c r="AA1102" s="7">
        <f>+$J$18</f>
        <v>0.69300000000000006</v>
      </c>
      <c r="AB1102" s="6">
        <f>+Y1102-Z1102-AA1102</f>
        <v>88.306578947368422</v>
      </c>
      <c r="AC1102">
        <f t="shared" si="332"/>
        <v>7808.9641116014764</v>
      </c>
      <c r="AD1102">
        <f t="shared" si="333"/>
        <v>7685.8250128582104</v>
      </c>
      <c r="AE1102" s="5">
        <f t="shared" si="320"/>
        <v>296370</v>
      </c>
      <c r="AF1102" s="6">
        <f>+AD1102+SUM($D$18:$E$18)-SUM($AB$27:AB1102)</f>
        <v>13835.980223384524</v>
      </c>
      <c r="AG1102" s="10">
        <f t="shared" si="321"/>
        <v>3.8367979215485626E-3</v>
      </c>
      <c r="AH1102" s="10">
        <f>+AD1102/SUM(AB$27:AB1102)-1</f>
        <v>0.34136705185764527</v>
      </c>
      <c r="AI1102" s="6">
        <f t="shared" si="322"/>
        <v>200</v>
      </c>
      <c r="AL1102" s="6">
        <f t="shared" si="323"/>
        <v>196.23684210526315</v>
      </c>
      <c r="AM1102" s="6">
        <f t="shared" si="324"/>
        <v>15865.871657105057</v>
      </c>
      <c r="AN1102" s="6">
        <f t="shared" si="325"/>
        <v>15539.368115238176</v>
      </c>
      <c r="AO1102" s="5">
        <f t="shared" si="326"/>
        <v>658600</v>
      </c>
      <c r="AP1102" s="6">
        <f>+AN1102+SUM($D$16:$E$18)-SUM($AL$27:AL1102)</f>
        <v>29206.508694185537</v>
      </c>
      <c r="AQ1102" s="10">
        <f t="shared" si="334"/>
        <v>4.5899091048486884E-3</v>
      </c>
      <c r="AR1102" s="10">
        <f>+AN1102/SUM(AL$27:AL1102)-1</f>
        <v>0.22041464539734301</v>
      </c>
    </row>
    <row r="1103" spans="1:44" x14ac:dyDescent="0.25">
      <c r="A1103" s="1">
        <v>41801</v>
      </c>
      <c r="B1103">
        <v>7.9850000000000003</v>
      </c>
      <c r="G1103">
        <f t="shared" si="327"/>
        <v>3977.4698453770743</v>
      </c>
      <c r="H1103">
        <f t="shared" si="328"/>
        <v>3920.1916425373079</v>
      </c>
      <c r="I1103" s="5">
        <f t="shared" si="317"/>
        <v>0</v>
      </c>
      <c r="J1103" s="6">
        <f>+H1103+SUM($D$16:$E$16)-SUM($F$27:F1103)</f>
        <v>8020.2951162215149</v>
      </c>
      <c r="K1103" s="10">
        <f t="shared" si="329"/>
        <v>-3.0597020104505823E-4</v>
      </c>
      <c r="L1103" s="10">
        <f>+H1103/SUM(F$27:F1103)-1</f>
        <v>2.6255977231469219E-2</v>
      </c>
      <c r="M1103">
        <v>7.6139999999999999</v>
      </c>
      <c r="R1103">
        <f t="shared" si="330"/>
        <v>4053.5225003750811</v>
      </c>
      <c r="S1103">
        <f t="shared" si="331"/>
        <v>3908.3112769695335</v>
      </c>
      <c r="T1103" s="5">
        <f t="shared" si="318"/>
        <v>0</v>
      </c>
      <c r="U1103" s="6">
        <f>+S1103+SUM($D$17:$E$17)-SUM($Q$27:Q1103)</f>
        <v>7325.1931717063726</v>
      </c>
      <c r="V1103" s="10">
        <f t="shared" si="319"/>
        <v>-3.0737807468919076E-3</v>
      </c>
      <c r="W1103" s="10">
        <f>+S1103/SUM(Q$27:Q1103)-1</f>
        <v>0.22782477675185708</v>
      </c>
      <c r="X1103">
        <v>4.3049999999999997</v>
      </c>
      <c r="AC1103">
        <f t="shared" si="332"/>
        <v>7799.9049885021705</v>
      </c>
      <c r="AD1103">
        <f t="shared" si="333"/>
        <v>7676.9087425416701</v>
      </c>
      <c r="AE1103" s="5">
        <f t="shared" si="320"/>
        <v>0</v>
      </c>
      <c r="AF1103" s="6">
        <f>+AD1103+SUM($D$18:$E$18)-SUM($AB$27:AB1103)</f>
        <v>13827.063953067982</v>
      </c>
      <c r="AG1103" s="10">
        <f t="shared" si="321"/>
        <v>-6.4442635596373421E-4</v>
      </c>
      <c r="AH1103" s="10">
        <f>+AD1103/SUM(AB$27:AB1103)-1</f>
        <v>0.33981094158866898</v>
      </c>
      <c r="AI1103" s="6">
        <f t="shared" si="322"/>
        <v>0</v>
      </c>
      <c r="AL1103" s="6">
        <f t="shared" si="323"/>
        <v>0</v>
      </c>
      <c r="AM1103" s="6">
        <f t="shared" si="324"/>
        <v>15830.897334254325</v>
      </c>
      <c r="AN1103" s="6">
        <f t="shared" si="325"/>
        <v>15505.411662048511</v>
      </c>
      <c r="AO1103" s="5">
        <f t="shared" si="326"/>
        <v>0</v>
      </c>
      <c r="AP1103" s="6">
        <f>+AN1103+SUM($D$16:$E$18)-SUM($AL$27:AL1103)</f>
        <v>29172.552240995876</v>
      </c>
      <c r="AQ1103" s="10">
        <f t="shared" si="334"/>
        <v>-1.1626330810440288E-3</v>
      </c>
      <c r="AR1103" s="10">
        <f>+AN1103/SUM(AL$27:AL1103)-1</f>
        <v>0.21774780898088819</v>
      </c>
    </row>
    <row r="1104" spans="1:44" x14ac:dyDescent="0.25">
      <c r="A1104" s="1">
        <v>41802</v>
      </c>
      <c r="B1104">
        <v>7.9720000000000004</v>
      </c>
      <c r="G1104">
        <f t="shared" si="327"/>
        <v>3970.994315259366</v>
      </c>
      <c r="H1104">
        <f t="shared" si="328"/>
        <v>3913.8093643465772</v>
      </c>
      <c r="I1104" s="5">
        <f t="shared" si="317"/>
        <v>0</v>
      </c>
      <c r="J1104" s="6">
        <f>+H1104+SUM($D$16:$E$16)-SUM($F$27:F1104)</f>
        <v>8013.9128380307839</v>
      </c>
      <c r="K1104" s="10">
        <f t="shared" si="329"/>
        <v>-7.9576600340092174E-4</v>
      </c>
      <c r="L1104" s="10">
        <f>+H1104/SUM(F$27:F1104)-1</f>
        <v>2.4585178520885709E-2</v>
      </c>
      <c r="M1104">
        <v>7.61</v>
      </c>
      <c r="R1104">
        <f t="shared" si="330"/>
        <v>4051.3929902619343</v>
      </c>
      <c r="S1104">
        <f t="shared" si="331"/>
        <v>3906.2580532884363</v>
      </c>
      <c r="T1104" s="5">
        <f t="shared" si="318"/>
        <v>0</v>
      </c>
      <c r="U1104" s="6">
        <f>+S1104+SUM($D$17:$E$17)-SUM($Q$27:Q1104)</f>
        <v>7323.1399480252767</v>
      </c>
      <c r="V1104" s="10">
        <f t="shared" si="319"/>
        <v>-2.8029618236236065E-4</v>
      </c>
      <c r="W1104" s="10">
        <f>+S1104/SUM(Q$27:Q1104)-1</f>
        <v>0.22717974140814712</v>
      </c>
      <c r="X1104">
        <v>4.29</v>
      </c>
      <c r="AC1104">
        <f t="shared" si="332"/>
        <v>7772.7276192042536</v>
      </c>
      <c r="AD1104">
        <f t="shared" si="333"/>
        <v>7650.1599315920475</v>
      </c>
      <c r="AE1104" s="5">
        <f t="shared" si="320"/>
        <v>0</v>
      </c>
      <c r="AF1104" s="6">
        <f>+AD1104+SUM($D$18:$E$18)-SUM($AB$27:AB1104)</f>
        <v>13800.315142118359</v>
      </c>
      <c r="AG1104" s="10">
        <f t="shared" si="321"/>
        <v>-1.9345257272559424E-3</v>
      </c>
      <c r="AH1104" s="10">
        <f>+AD1104/SUM(AB$27:AB1104)-1</f>
        <v>0.3351426107817399</v>
      </c>
      <c r="AI1104" s="6">
        <f t="shared" si="322"/>
        <v>0</v>
      </c>
      <c r="AL1104" s="6">
        <f t="shared" si="323"/>
        <v>0</v>
      </c>
      <c r="AM1104" s="6">
        <f t="shared" si="324"/>
        <v>15795.114924725554</v>
      </c>
      <c r="AN1104" s="6">
        <f t="shared" si="325"/>
        <v>15470.227349227061</v>
      </c>
      <c r="AO1104" s="5">
        <f t="shared" si="326"/>
        <v>0</v>
      </c>
      <c r="AP1104" s="6">
        <f>+AN1104+SUM($D$16:$E$18)-SUM($AL$27:AL1104)</f>
        <v>29137.367928174423</v>
      </c>
      <c r="AQ1104" s="10">
        <f t="shared" si="334"/>
        <v>-1.2060759213247119E-3</v>
      </c>
      <c r="AR1104" s="10">
        <f>+AN1104/SUM(AL$27:AL1104)-1</f>
        <v>0.21498454020849644</v>
      </c>
    </row>
    <row r="1105" spans="1:44" x14ac:dyDescent="0.25">
      <c r="A1105" s="1">
        <v>41803</v>
      </c>
      <c r="B1105">
        <v>7.944</v>
      </c>
      <c r="G1105">
        <f t="shared" si="327"/>
        <v>3957.0470196212245</v>
      </c>
      <c r="H1105">
        <f t="shared" si="328"/>
        <v>3900.0629190126951</v>
      </c>
      <c r="I1105" s="5">
        <f t="shared" si="317"/>
        <v>0</v>
      </c>
      <c r="J1105" s="6">
        <f>+H1105+SUM($D$16:$E$16)-SUM($F$27:F1105)</f>
        <v>8000.1663926969022</v>
      </c>
      <c r="K1105" s="10">
        <f t="shared" si="329"/>
        <v>-1.7153225411494777E-3</v>
      </c>
      <c r="L1105" s="10">
        <f>+H1105/SUM(F$27:F1105)-1</f>
        <v>2.0986535144244201E-2</v>
      </c>
      <c r="M1105">
        <v>7.5810000000000004</v>
      </c>
      <c r="R1105">
        <f t="shared" si="330"/>
        <v>4035.9540419416198</v>
      </c>
      <c r="S1105">
        <f t="shared" si="331"/>
        <v>3891.3721816004781</v>
      </c>
      <c r="T1105" s="5">
        <f t="shared" si="318"/>
        <v>0</v>
      </c>
      <c r="U1105" s="6">
        <f>+S1105+SUM($D$17:$E$17)-SUM($Q$27:Q1105)</f>
        <v>7308.2540763373181</v>
      </c>
      <c r="V1105" s="10">
        <f t="shared" si="319"/>
        <v>-2.0327170849674392E-3</v>
      </c>
      <c r="W1105" s="10">
        <f>+S1105/SUM(Q$27:Q1105)-1</f>
        <v>0.22250323516625037</v>
      </c>
      <c r="X1105">
        <v>4.2960000000000003</v>
      </c>
      <c r="AC1105">
        <f t="shared" si="332"/>
        <v>7783.5985669234205</v>
      </c>
      <c r="AD1105">
        <f t="shared" si="333"/>
        <v>7660.8594559718968</v>
      </c>
      <c r="AE1105" s="5">
        <f t="shared" si="320"/>
        <v>0</v>
      </c>
      <c r="AF1105" s="6">
        <f>+AD1105+SUM($D$18:$E$18)-SUM($AB$27:AB1105)</f>
        <v>13811.014666498211</v>
      </c>
      <c r="AG1105" s="10">
        <f t="shared" si="321"/>
        <v>7.753101483312097E-4</v>
      </c>
      <c r="AH1105" s="10">
        <f>+AD1105/SUM(AB$27:AB1105)-1</f>
        <v>0.33700994310451149</v>
      </c>
      <c r="AI1105" s="6">
        <f t="shared" si="322"/>
        <v>0</v>
      </c>
      <c r="AL1105" s="6">
        <f t="shared" si="323"/>
        <v>0</v>
      </c>
      <c r="AM1105" s="6">
        <f t="shared" si="324"/>
        <v>15776.599628486265</v>
      </c>
      <c r="AN1105" s="6">
        <f t="shared" si="325"/>
        <v>15452.29455658507</v>
      </c>
      <c r="AO1105" s="5">
        <f t="shared" si="326"/>
        <v>0</v>
      </c>
      <c r="AP1105" s="6">
        <f>+AN1105+SUM($D$16:$E$18)-SUM($AL$27:AL1105)</f>
        <v>29119.435135532429</v>
      </c>
      <c r="AQ1105" s="10">
        <f t="shared" si="334"/>
        <v>-6.1545684861441519E-4</v>
      </c>
      <c r="AR1105" s="10">
        <f>+AN1105/SUM(AL$27:AL1105)-1</f>
        <v>0.21357615329013124</v>
      </c>
    </row>
    <row r="1106" spans="1:44" x14ac:dyDescent="0.25">
      <c r="A1106" s="1">
        <v>41806</v>
      </c>
      <c r="B1106">
        <v>7.9029999999999996</v>
      </c>
      <c r="G1106">
        <f t="shared" si="327"/>
        <v>3936.6241938653748</v>
      </c>
      <c r="H1106">
        <f t="shared" si="328"/>
        <v>3879.9341954880829</v>
      </c>
      <c r="I1106" s="5">
        <f t="shared" si="317"/>
        <v>0</v>
      </c>
      <c r="J1106" s="6">
        <f>+H1106+SUM($D$16:$E$16)-SUM($F$27:F1106)</f>
        <v>7980.0376691722913</v>
      </c>
      <c r="K1106" s="10">
        <f t="shared" si="329"/>
        <v>-2.5160381092805828E-3</v>
      </c>
      <c r="L1106" s="10">
        <f>+H1106/SUM(F$27:F1106)-1</f>
        <v>1.5717093057019405E-2</v>
      </c>
      <c r="M1106">
        <v>7.5490000000000004</v>
      </c>
      <c r="R1106">
        <f t="shared" si="330"/>
        <v>4018.9179610364449</v>
      </c>
      <c r="S1106">
        <f t="shared" si="331"/>
        <v>3874.9463921516963</v>
      </c>
      <c r="T1106" s="5">
        <f t="shared" si="318"/>
        <v>0</v>
      </c>
      <c r="U1106" s="6">
        <f>+S1106+SUM($D$17:$E$17)-SUM($Q$27:Q1106)</f>
        <v>7291.8282868885362</v>
      </c>
      <c r="V1106" s="10">
        <f t="shared" si="319"/>
        <v>-2.2475668302180951E-3</v>
      </c>
      <c r="W1106" s="10">
        <f>+S1106/SUM(Q$27:Q1106)-1</f>
        <v>0.21734295241657087</v>
      </c>
      <c r="X1106">
        <v>4.2869999999999999</v>
      </c>
      <c r="AC1106">
        <f t="shared" si="332"/>
        <v>7767.2921453446697</v>
      </c>
      <c r="AD1106">
        <f t="shared" si="333"/>
        <v>7644.8101694021225</v>
      </c>
      <c r="AE1106" s="5">
        <f t="shared" si="320"/>
        <v>0</v>
      </c>
      <c r="AF1106" s="6">
        <f>+AD1106+SUM($D$18:$E$18)-SUM($AB$27:AB1106)</f>
        <v>13794.965379928437</v>
      </c>
      <c r="AG1106" s="10">
        <f t="shared" si="321"/>
        <v>-1.1620642622808264E-3</v>
      </c>
      <c r="AH1106" s="10">
        <f>+AD1106/SUM(AB$27:AB1106)-1</f>
        <v>0.334208944620354</v>
      </c>
      <c r="AI1106" s="6">
        <f t="shared" si="322"/>
        <v>0</v>
      </c>
      <c r="AL1106" s="6">
        <f t="shared" si="323"/>
        <v>0</v>
      </c>
      <c r="AM1106" s="6">
        <f t="shared" si="324"/>
        <v>15722.83430024649</v>
      </c>
      <c r="AN1106" s="6">
        <f t="shared" si="325"/>
        <v>15399.690757041903</v>
      </c>
      <c r="AO1106" s="5">
        <f t="shared" si="326"/>
        <v>0</v>
      </c>
      <c r="AP1106" s="6">
        <f>+AN1106+SUM($D$16:$E$18)-SUM($AL$27:AL1106)</f>
        <v>29066.83133598926</v>
      </c>
      <c r="AQ1106" s="10">
        <f t="shared" si="334"/>
        <v>-1.8064842019884786E-3</v>
      </c>
      <c r="AR1106" s="10">
        <f>+AN1106/SUM(AL$27:AL1106)-1</f>
        <v>0.20944481108303892</v>
      </c>
    </row>
    <row r="1107" spans="1:44" x14ac:dyDescent="0.25">
      <c r="A1107" s="1">
        <v>41807</v>
      </c>
      <c r="B1107">
        <v>7.9009999999999998</v>
      </c>
      <c r="G1107">
        <f t="shared" si="327"/>
        <v>3935.6279584626504</v>
      </c>
      <c r="H1107">
        <f t="shared" si="328"/>
        <v>3878.952306535663</v>
      </c>
      <c r="I1107" s="5">
        <f t="shared" si="317"/>
        <v>0</v>
      </c>
      <c r="J1107" s="6">
        <f>+H1107+SUM($D$16:$E$16)-SUM($F$27:F1107)</f>
        <v>7979.05578021987</v>
      </c>
      <c r="K1107" s="10">
        <f t="shared" si="329"/>
        <v>-1.2304314755484658E-4</v>
      </c>
      <c r="L1107" s="10">
        <f>+H1107/SUM(F$27:F1107)-1</f>
        <v>1.5460047101545138E-2</v>
      </c>
      <c r="M1107">
        <v>7.569</v>
      </c>
      <c r="R1107">
        <f t="shared" si="330"/>
        <v>4029.565511602179</v>
      </c>
      <c r="S1107">
        <f t="shared" si="331"/>
        <v>3885.2125105571845</v>
      </c>
      <c r="T1107" s="5">
        <f t="shared" si="318"/>
        <v>0</v>
      </c>
      <c r="U1107" s="6">
        <f>+S1107+SUM($D$17:$E$17)-SUM($Q$27:Q1107)</f>
        <v>7302.0944052940249</v>
      </c>
      <c r="V1107" s="10">
        <f t="shared" si="319"/>
        <v>1.4078936038508516E-3</v>
      </c>
      <c r="W1107" s="10">
        <f>+S1107/SUM(Q$27:Q1107)-1</f>
        <v>0.22056812913512047</v>
      </c>
      <c r="X1107">
        <v>4.2949999999999999</v>
      </c>
      <c r="AC1107">
        <f t="shared" si="332"/>
        <v>7781.7867423035577</v>
      </c>
      <c r="AD1107">
        <f t="shared" si="333"/>
        <v>7659.0762019085869</v>
      </c>
      <c r="AE1107" s="5">
        <f t="shared" si="320"/>
        <v>0</v>
      </c>
      <c r="AF1107" s="6">
        <f>+AD1107+SUM($D$18:$E$18)-SUM($AB$27:AB1107)</f>
        <v>13809.231412434901</v>
      </c>
      <c r="AG1107" s="10">
        <f t="shared" si="321"/>
        <v>1.0341477570665614E-3</v>
      </c>
      <c r="AH1107" s="10">
        <f>+AD1107/SUM(AB$27:AB1107)-1</f>
        <v>0.33669872105071597</v>
      </c>
      <c r="AI1107" s="6">
        <f t="shared" si="322"/>
        <v>0</v>
      </c>
      <c r="AL1107" s="6">
        <f t="shared" si="323"/>
        <v>0</v>
      </c>
      <c r="AM1107" s="6">
        <f t="shared" si="324"/>
        <v>15746.980212368388</v>
      </c>
      <c r="AN1107" s="6">
        <f t="shared" si="325"/>
        <v>15423.241019001434</v>
      </c>
      <c r="AO1107" s="5">
        <f t="shared" si="326"/>
        <v>0</v>
      </c>
      <c r="AP1107" s="6">
        <f>+AN1107+SUM($D$16:$E$18)-SUM($AL$27:AL1107)</f>
        <v>29090.381597948795</v>
      </c>
      <c r="AQ1107" s="10">
        <f t="shared" si="334"/>
        <v>8.1021084435772828E-4</v>
      </c>
      <c r="AR1107" s="10">
        <f>+AN1107/SUM(AL$27:AL1107)-1</f>
        <v>0.211294376933157</v>
      </c>
    </row>
    <row r="1108" spans="1:44" x14ac:dyDescent="0.25">
      <c r="A1108" s="1">
        <v>41808</v>
      </c>
      <c r="B1108">
        <v>7.8940000000000001</v>
      </c>
      <c r="G1108">
        <f t="shared" si="327"/>
        <v>3932.1411345531155</v>
      </c>
      <c r="H1108">
        <f t="shared" si="328"/>
        <v>3875.515695202193</v>
      </c>
      <c r="I1108" s="5">
        <f t="shared" si="317"/>
        <v>0</v>
      </c>
      <c r="J1108" s="6">
        <f>+H1108+SUM($D$16:$E$16)-SUM($F$27:F1108)</f>
        <v>7975.619168886401</v>
      </c>
      <c r="K1108" s="10">
        <f t="shared" si="329"/>
        <v>-4.3070401161859895E-4</v>
      </c>
      <c r="L1108" s="10">
        <f>+H1108/SUM(F$27:F1108)-1</f>
        <v>1.4560386257384872E-2</v>
      </c>
      <c r="M1108">
        <v>7.577</v>
      </c>
      <c r="R1108">
        <f t="shared" si="330"/>
        <v>4033.824531828473</v>
      </c>
      <c r="S1108">
        <f t="shared" si="331"/>
        <v>3889.3189579193804</v>
      </c>
      <c r="T1108" s="5">
        <f t="shared" si="318"/>
        <v>0</v>
      </c>
      <c r="U1108" s="6">
        <f>+S1108+SUM($D$17:$E$17)-SUM($Q$27:Q1108)</f>
        <v>7306.2008526562204</v>
      </c>
      <c r="V1108" s="10">
        <f t="shared" si="319"/>
        <v>5.6236569048162544E-4</v>
      </c>
      <c r="W1108" s="10">
        <f>+S1108/SUM(Q$27:Q1108)-1</f>
        <v>0.2218581998225404</v>
      </c>
      <c r="X1108">
        <v>4.3120000000000003</v>
      </c>
      <c r="AC1108">
        <f t="shared" si="332"/>
        <v>7812.5877608411975</v>
      </c>
      <c r="AD1108">
        <f t="shared" si="333"/>
        <v>7689.3915209848265</v>
      </c>
      <c r="AE1108" s="5">
        <f t="shared" si="320"/>
        <v>0</v>
      </c>
      <c r="AF1108" s="6">
        <f>+AD1108+SUM($D$18:$E$18)-SUM($AB$27:AB1108)</f>
        <v>13839.54673151114</v>
      </c>
      <c r="AG1108" s="10">
        <f t="shared" si="321"/>
        <v>2.1952937256841665E-3</v>
      </c>
      <c r="AH1108" s="10">
        <f>+AD1108/SUM(AB$27:AB1108)-1</f>
        <v>0.34198949596523587</v>
      </c>
      <c r="AI1108" s="6">
        <f t="shared" si="322"/>
        <v>0</v>
      </c>
      <c r="AL1108" s="6">
        <f t="shared" si="323"/>
        <v>0</v>
      </c>
      <c r="AM1108" s="6">
        <f t="shared" si="324"/>
        <v>15778.553427222785</v>
      </c>
      <c r="AN1108" s="6">
        <f t="shared" si="325"/>
        <v>15454.226174106399</v>
      </c>
      <c r="AO1108" s="5">
        <f t="shared" si="326"/>
        <v>0</v>
      </c>
      <c r="AP1108" s="6">
        <f>+AN1108+SUM($D$16:$E$18)-SUM($AL$27:AL1108)</f>
        <v>29121.36675305376</v>
      </c>
      <c r="AQ1108" s="10">
        <f t="shared" si="334"/>
        <v>1.0651340203509108E-3</v>
      </c>
      <c r="AR1108" s="10">
        <f>+AN1108/SUM(AL$27:AL1108)-1</f>
        <v>0.21372785664736282</v>
      </c>
    </row>
    <row r="1109" spans="1:44" x14ac:dyDescent="0.25">
      <c r="A1109" s="1">
        <v>41809</v>
      </c>
      <c r="B1109">
        <v>7.9020000000000001</v>
      </c>
      <c r="G1109">
        <f t="shared" si="327"/>
        <v>3936.1260761640128</v>
      </c>
      <c r="H1109">
        <f t="shared" si="328"/>
        <v>3879.4432510118736</v>
      </c>
      <c r="I1109" s="5">
        <f t="shared" si="317"/>
        <v>0</v>
      </c>
      <c r="J1109" s="6">
        <f>+H1109+SUM($D$16:$E$16)-SUM($F$27:F1109)</f>
        <v>7979.5467246960807</v>
      </c>
      <c r="K1109" s="10">
        <f t="shared" si="329"/>
        <v>4.9244525428204788E-4</v>
      </c>
      <c r="L1109" s="10">
        <f>+H1109/SUM(F$27:F1109)-1</f>
        <v>1.5588570079282382E-2</v>
      </c>
      <c r="M1109">
        <v>7.6120000000000001</v>
      </c>
      <c r="R1109">
        <f t="shared" si="330"/>
        <v>4052.4577453185079</v>
      </c>
      <c r="S1109">
        <f t="shared" si="331"/>
        <v>3907.2846651289851</v>
      </c>
      <c r="T1109" s="5">
        <f t="shared" si="318"/>
        <v>0</v>
      </c>
      <c r="U1109" s="6">
        <f>+S1109+SUM($D$17:$E$17)-SUM($Q$27:Q1109)</f>
        <v>7324.1665598658255</v>
      </c>
      <c r="V1109" s="10">
        <f t="shared" si="319"/>
        <v>2.4589670571502076E-3</v>
      </c>
      <c r="W1109" s="10">
        <f>+S1109/SUM(Q$27:Q1109)-1</f>
        <v>0.22750225908000221</v>
      </c>
      <c r="X1109">
        <v>4.327</v>
      </c>
      <c r="AC1109">
        <f t="shared" si="332"/>
        <v>7839.7651301391143</v>
      </c>
      <c r="AD1109">
        <f t="shared" si="333"/>
        <v>7716.1403319344481</v>
      </c>
      <c r="AE1109" s="5">
        <f t="shared" si="320"/>
        <v>0</v>
      </c>
      <c r="AF1109" s="6">
        <f>+AD1109+SUM($D$18:$E$18)-SUM($AB$27:AB1109)</f>
        <v>13866.295542460759</v>
      </c>
      <c r="AG1109" s="10">
        <f t="shared" si="321"/>
        <v>1.9327808539215674E-3</v>
      </c>
      <c r="AH1109" s="10">
        <f>+AD1109/SUM(AB$27:AB1109)-1</f>
        <v>0.34665782677216472</v>
      </c>
      <c r="AI1109" s="6">
        <f t="shared" si="322"/>
        <v>0</v>
      </c>
      <c r="AL1109" s="6">
        <f t="shared" si="323"/>
        <v>0</v>
      </c>
      <c r="AM1109" s="6">
        <f t="shared" si="324"/>
        <v>15828.348951621636</v>
      </c>
      <c r="AN1109" s="6">
        <f t="shared" si="325"/>
        <v>15502.868248075307</v>
      </c>
      <c r="AO1109" s="5">
        <f t="shared" si="326"/>
        <v>0</v>
      </c>
      <c r="AP1109" s="6">
        <f>+AN1109+SUM($D$16:$E$18)-SUM($AL$27:AL1109)</f>
        <v>29170.008827022666</v>
      </c>
      <c r="AQ1109" s="10">
        <f t="shared" si="334"/>
        <v>1.6703224948673157E-3</v>
      </c>
      <c r="AR1109" s="10">
        <f>+AN1109/SUM(AL$27:AL1109)-1</f>
        <v>0.21754805699360102</v>
      </c>
    </row>
    <row r="1110" spans="1:44" x14ac:dyDescent="0.25">
      <c r="A1110" s="1">
        <v>41810</v>
      </c>
      <c r="B1110">
        <v>7.8849999999999998</v>
      </c>
      <c r="G1110">
        <f t="shared" si="327"/>
        <v>3927.6580752408554</v>
      </c>
      <c r="H1110">
        <f t="shared" si="328"/>
        <v>3871.0971949163022</v>
      </c>
      <c r="I1110" s="5">
        <f t="shared" si="317"/>
        <v>0</v>
      </c>
      <c r="J1110" s="6">
        <f>+H1110+SUM($D$16:$E$16)-SUM($F$27:F1110)</f>
        <v>7971.2006686005107</v>
      </c>
      <c r="K1110" s="10">
        <f t="shared" si="329"/>
        <v>-1.0459311015423856E-3</v>
      </c>
      <c r="L1110" s="10">
        <f>+H1110/SUM(F$27:F1110)-1</f>
        <v>1.3403679457750117E-2</v>
      </c>
      <c r="M1110">
        <v>7.6040000000000001</v>
      </c>
      <c r="R1110">
        <f t="shared" si="330"/>
        <v>4048.1987250922143</v>
      </c>
      <c r="S1110">
        <f t="shared" si="331"/>
        <v>3903.1782177667897</v>
      </c>
      <c r="T1110" s="5">
        <f t="shared" si="318"/>
        <v>0</v>
      </c>
      <c r="U1110" s="6">
        <f>+S1110+SUM($D$17:$E$17)-SUM($Q$27:Q1110)</f>
        <v>7320.0601125036301</v>
      </c>
      <c r="V1110" s="10">
        <f t="shared" si="319"/>
        <v>-5.6067094168743559E-4</v>
      </c>
      <c r="W1110" s="10">
        <f>+S1110/SUM(Q$27:Q1110)-1</f>
        <v>0.22621218839258228</v>
      </c>
      <c r="X1110">
        <v>4.343</v>
      </c>
      <c r="AC1110">
        <f t="shared" si="332"/>
        <v>7868.754324056893</v>
      </c>
      <c r="AD1110">
        <f t="shared" si="333"/>
        <v>7744.6723969473796</v>
      </c>
      <c r="AE1110" s="5">
        <f t="shared" si="320"/>
        <v>0</v>
      </c>
      <c r="AF1110" s="6">
        <f>+AD1110+SUM($D$18:$E$18)-SUM($AB$27:AB1110)</f>
        <v>13894.827607473691</v>
      </c>
      <c r="AG1110" s="10">
        <f t="shared" si="321"/>
        <v>2.057655912897749E-3</v>
      </c>
      <c r="AH1110" s="10">
        <f>+AD1110/SUM(AB$27:AB1110)-1</f>
        <v>0.35163737963288932</v>
      </c>
      <c r="AI1110" s="6">
        <f t="shared" si="322"/>
        <v>0</v>
      </c>
      <c r="AL1110" s="6">
        <f t="shared" si="323"/>
        <v>0</v>
      </c>
      <c r="AM1110" s="6">
        <f t="shared" si="324"/>
        <v>15844.611124389961</v>
      </c>
      <c r="AN1110" s="6">
        <f t="shared" si="325"/>
        <v>15518.94780963047</v>
      </c>
      <c r="AO1110" s="5">
        <f t="shared" si="326"/>
        <v>0</v>
      </c>
      <c r="AP1110" s="6">
        <f>+AN1110+SUM($D$16:$E$18)-SUM($AL$27:AL1110)</f>
        <v>29186.088388577828</v>
      </c>
      <c r="AQ1110" s="10">
        <f t="shared" si="334"/>
        <v>5.512360880832734E-4</v>
      </c>
      <c r="AR1110" s="10">
        <f>+AN1110/SUM(AL$27:AL1110)-1</f>
        <v>0.21881089678656829</v>
      </c>
    </row>
    <row r="1111" spans="1:44" x14ac:dyDescent="0.25">
      <c r="A1111" s="1">
        <v>41814</v>
      </c>
      <c r="B1111">
        <v>7.899</v>
      </c>
      <c r="G1111">
        <f t="shared" si="327"/>
        <v>3934.6317230599266</v>
      </c>
      <c r="H1111">
        <f t="shared" si="328"/>
        <v>3877.9704175832435</v>
      </c>
      <c r="I1111" s="5">
        <f t="shared" si="317"/>
        <v>0</v>
      </c>
      <c r="J1111" s="6">
        <f>+H1111+SUM($D$16:$E$16)-SUM($F$27:F1111)</f>
        <v>7978.0738912674506</v>
      </c>
      <c r="K1111" s="10">
        <f t="shared" si="329"/>
        <v>8.6225688609431472E-4</v>
      </c>
      <c r="L1111" s="10">
        <f>+H1111/SUM(F$27:F1111)-1</f>
        <v>1.5203001146070871E-2</v>
      </c>
      <c r="M1111">
        <v>7.5670000000000002</v>
      </c>
      <c r="R1111">
        <f t="shared" si="330"/>
        <v>4028.5007565456058</v>
      </c>
      <c r="S1111">
        <f t="shared" si="331"/>
        <v>3884.1858987166356</v>
      </c>
      <c r="T1111" s="5">
        <f t="shared" si="318"/>
        <v>0</v>
      </c>
      <c r="U1111" s="6">
        <f>+S1111+SUM($D$17:$E$17)-SUM($Q$27:Q1111)</f>
        <v>7301.067793453476</v>
      </c>
      <c r="V1111" s="10">
        <f t="shared" si="319"/>
        <v>-2.5945577984683998E-3</v>
      </c>
      <c r="W1111" s="10">
        <f>+S1111/SUM(Q$27:Q1111)-1</f>
        <v>0.22024561146326538</v>
      </c>
      <c r="X1111">
        <v>4.319</v>
      </c>
      <c r="AC1111">
        <f t="shared" si="332"/>
        <v>7825.2705331802263</v>
      </c>
      <c r="AD1111">
        <f t="shared" si="333"/>
        <v>7701.8742994279837</v>
      </c>
      <c r="AE1111" s="5">
        <f t="shared" si="320"/>
        <v>0</v>
      </c>
      <c r="AF1111" s="6">
        <f>+AD1111+SUM($D$18:$E$18)-SUM($AB$27:AB1111)</f>
        <v>13852.029509954295</v>
      </c>
      <c r="AG1111" s="10">
        <f t="shared" si="321"/>
        <v>-3.0801459887401794E-3</v>
      </c>
      <c r="AH1111" s="10">
        <f>+AD1111/SUM(AB$27:AB1111)-1</f>
        <v>0.34416805034180276</v>
      </c>
      <c r="AI1111" s="6">
        <f t="shared" si="322"/>
        <v>0</v>
      </c>
      <c r="AL1111" s="6">
        <f t="shared" si="323"/>
        <v>0</v>
      </c>
      <c r="AM1111" s="6">
        <f t="shared" si="324"/>
        <v>15788.403012785759</v>
      </c>
      <c r="AN1111" s="6">
        <f t="shared" si="325"/>
        <v>15464.030615727863</v>
      </c>
      <c r="AO1111" s="5">
        <f t="shared" si="326"/>
        <v>0</v>
      </c>
      <c r="AP1111" s="6">
        <f>+AN1111+SUM($D$16:$E$18)-SUM($AL$27:AL1111)</f>
        <v>29131.171194675222</v>
      </c>
      <c r="AQ1111" s="10">
        <f t="shared" si="334"/>
        <v>-1.8816222705643204E-3</v>
      </c>
      <c r="AR1111" s="10">
        <f>+AN1111/SUM(AL$27:AL1111)-1</f>
        <v>0.21449786763211076</v>
      </c>
    </row>
    <row r="1112" spans="1:44" x14ac:dyDescent="0.25">
      <c r="A1112" s="1">
        <v>41815</v>
      </c>
      <c r="B1112">
        <v>7.84</v>
      </c>
      <c r="G1112">
        <f t="shared" si="327"/>
        <v>3905.2427786795574</v>
      </c>
      <c r="H1112">
        <f t="shared" si="328"/>
        <v>3849.0046934868501</v>
      </c>
      <c r="I1112" s="5">
        <f t="shared" si="317"/>
        <v>0</v>
      </c>
      <c r="J1112" s="6">
        <f>+H1112+SUM($D$16:$E$16)-SUM($F$27:F1112)</f>
        <v>7949.1081671710572</v>
      </c>
      <c r="K1112" s="10">
        <f t="shared" si="329"/>
        <v>-3.6306663100850178E-3</v>
      </c>
      <c r="L1112" s="10">
        <f>+H1112/SUM(F$27:F1112)-1</f>
        <v>7.6201454595765661E-3</v>
      </c>
      <c r="M1112">
        <v>7.4989999999999997</v>
      </c>
      <c r="R1112">
        <f t="shared" si="330"/>
        <v>3992.2990846221087</v>
      </c>
      <c r="S1112">
        <f t="shared" si="331"/>
        <v>3849.2810961379737</v>
      </c>
      <c r="T1112" s="5">
        <f t="shared" si="318"/>
        <v>0</v>
      </c>
      <c r="U1112" s="6">
        <f>+S1112+SUM($D$17:$E$17)-SUM($Q$27:Q1112)</f>
        <v>7266.1629908748127</v>
      </c>
      <c r="V1112" s="10">
        <f t="shared" si="319"/>
        <v>-4.7807805058269759E-3</v>
      </c>
      <c r="W1112" s="10">
        <f>+S1112/SUM(Q$27:Q1112)-1</f>
        <v>0.20928001062019641</v>
      </c>
      <c r="X1112">
        <v>4.3109999999999999</v>
      </c>
      <c r="AC1112">
        <f t="shared" si="332"/>
        <v>7810.7759362213374</v>
      </c>
      <c r="AD1112">
        <f t="shared" si="333"/>
        <v>7687.6082669215184</v>
      </c>
      <c r="AE1112" s="5">
        <f t="shared" si="320"/>
        <v>0</v>
      </c>
      <c r="AF1112" s="6">
        <f>+AD1112+SUM($D$18:$E$18)-SUM($AB$27:AB1112)</f>
        <v>13837.76347744783</v>
      </c>
      <c r="AG1112" s="10">
        <f t="shared" si="321"/>
        <v>-1.0298875335352786E-3</v>
      </c>
      <c r="AH1112" s="10">
        <f>+AD1112/SUM(AB$27:AB1112)-1</f>
        <v>0.34167827391144057</v>
      </c>
      <c r="AI1112" s="6">
        <f t="shared" si="322"/>
        <v>0</v>
      </c>
      <c r="AL1112" s="6">
        <f t="shared" si="323"/>
        <v>0</v>
      </c>
      <c r="AM1112" s="6">
        <f t="shared" si="324"/>
        <v>15708.317799523003</v>
      </c>
      <c r="AN1112" s="6">
        <f t="shared" si="325"/>
        <v>15385.894056546342</v>
      </c>
      <c r="AO1112" s="5">
        <f t="shared" si="326"/>
        <v>0</v>
      </c>
      <c r="AP1112" s="6">
        <f>+AN1112+SUM($D$16:$E$18)-SUM($AL$27:AL1112)</f>
        <v>29053.034635493703</v>
      </c>
      <c r="AQ1112" s="10">
        <f t="shared" si="334"/>
        <v>-2.682231986464112E-3</v>
      </c>
      <c r="AR1112" s="10">
        <f>+AN1112/SUM(AL$27:AL1112)-1</f>
        <v>0.2083612602450593</v>
      </c>
    </row>
    <row r="1113" spans="1:44" x14ac:dyDescent="0.25">
      <c r="A1113" s="1">
        <v>41816</v>
      </c>
      <c r="B1113">
        <v>7.8970000000000002</v>
      </c>
      <c r="G1113">
        <f t="shared" si="327"/>
        <v>3933.6354876572022</v>
      </c>
      <c r="H1113">
        <f t="shared" si="328"/>
        <v>3876.9885286308231</v>
      </c>
      <c r="I1113" s="5">
        <f t="shared" si="317"/>
        <v>0</v>
      </c>
      <c r="J1113" s="6">
        <f>+H1113+SUM($D$16:$E$16)-SUM($F$27:F1113)</f>
        <v>7977.0920023150311</v>
      </c>
      <c r="K1113" s="10">
        <f t="shared" si="329"/>
        <v>3.5203741797782406E-3</v>
      </c>
      <c r="L1113" s="10">
        <f>+H1113/SUM(F$27:F1113)-1</f>
        <v>1.4945955190596383E-2</v>
      </c>
      <c r="M1113">
        <v>7.48</v>
      </c>
      <c r="R1113">
        <f t="shared" si="330"/>
        <v>3982.183911584661</v>
      </c>
      <c r="S1113">
        <f t="shared" si="331"/>
        <v>3839.5282836527595</v>
      </c>
      <c r="T1113" s="5">
        <f t="shared" si="318"/>
        <v>0</v>
      </c>
      <c r="U1113" s="6">
        <f>+S1113+SUM($D$17:$E$17)-SUM($Q$27:Q1113)</f>
        <v>7256.4101783895985</v>
      </c>
      <c r="V1113" s="10">
        <f t="shared" si="319"/>
        <v>-1.3422231922766148E-3</v>
      </c>
      <c r="W1113" s="10">
        <f>+S1113/SUM(Q$27:Q1113)-1</f>
        <v>0.20621609273757424</v>
      </c>
      <c r="X1113">
        <v>4.3209999999999997</v>
      </c>
      <c r="AC1113">
        <f t="shared" si="332"/>
        <v>7828.8941824199492</v>
      </c>
      <c r="AD1113">
        <f t="shared" si="333"/>
        <v>7705.4408075545998</v>
      </c>
      <c r="AE1113" s="5">
        <f t="shared" si="320"/>
        <v>0</v>
      </c>
      <c r="AF1113" s="6">
        <f>+AD1113+SUM($D$18:$E$18)-SUM($AB$27:AB1113)</f>
        <v>13855.596018080914</v>
      </c>
      <c r="AG1113" s="10">
        <f t="shared" si="321"/>
        <v>1.2886866192030055E-3</v>
      </c>
      <c r="AH1113" s="10">
        <f>+AD1113/SUM(AB$27:AB1113)-1</f>
        <v>0.34479049444939336</v>
      </c>
      <c r="AI1113" s="6">
        <f t="shared" si="322"/>
        <v>0</v>
      </c>
      <c r="AL1113" s="6">
        <f t="shared" si="323"/>
        <v>0</v>
      </c>
      <c r="AM1113" s="6">
        <f t="shared" si="324"/>
        <v>15744.713581661814</v>
      </c>
      <c r="AN1113" s="6">
        <f t="shared" si="325"/>
        <v>15421.957619838182</v>
      </c>
      <c r="AO1113" s="5">
        <f t="shared" si="326"/>
        <v>0</v>
      </c>
      <c r="AP1113" s="6">
        <f>+AN1113+SUM($D$16:$E$18)-SUM($AL$27:AL1113)</f>
        <v>29089.098198785545</v>
      </c>
      <c r="AQ1113" s="10">
        <f t="shared" si="334"/>
        <v>1.2413010807408309E-3</v>
      </c>
      <c r="AR1113" s="10">
        <f>+AN1113/SUM(AL$27:AL1113)-1</f>
        <v>0.21119358267156874</v>
      </c>
    </row>
    <row r="1114" spans="1:44" x14ac:dyDescent="0.25">
      <c r="A1114" s="1">
        <v>41817</v>
      </c>
      <c r="B1114">
        <v>7.8650000000000002</v>
      </c>
      <c r="G1114">
        <f t="shared" si="327"/>
        <v>3917.6957212136122</v>
      </c>
      <c r="H1114">
        <f t="shared" si="328"/>
        <v>3861.2783053921016</v>
      </c>
      <c r="I1114" s="5">
        <f t="shared" si="317"/>
        <v>0</v>
      </c>
      <c r="J1114" s="6">
        <f>+H1114+SUM($D$16:$E$16)-SUM($F$27:F1114)</f>
        <v>7961.3817790763087</v>
      </c>
      <c r="K1114" s="10">
        <f t="shared" si="329"/>
        <v>-1.9694173307971408E-3</v>
      </c>
      <c r="L1114" s="10">
        <f>+H1114/SUM(F$27:F1114)-1</f>
        <v>1.0833219903006341E-2</v>
      </c>
      <c r="M1114">
        <v>7.4859999999999998</v>
      </c>
      <c r="R1114">
        <f t="shared" si="330"/>
        <v>3985.378176754381</v>
      </c>
      <c r="S1114">
        <f t="shared" si="331"/>
        <v>3842.6081191744056</v>
      </c>
      <c r="T1114" s="5">
        <f t="shared" si="318"/>
        <v>0</v>
      </c>
      <c r="U1114" s="6">
        <f>+S1114+SUM($D$17:$E$17)-SUM($Q$27:Q1114)</f>
        <v>7259.4900139112451</v>
      </c>
      <c r="V1114" s="10">
        <f t="shared" si="319"/>
        <v>4.2442963475508577E-4</v>
      </c>
      <c r="W1114" s="10">
        <f>+S1114/SUM(Q$27:Q1114)-1</f>
        <v>0.20718364575313908</v>
      </c>
      <c r="X1114">
        <v>4.3109999999999999</v>
      </c>
      <c r="AC1114">
        <f t="shared" si="332"/>
        <v>7810.7759362213383</v>
      </c>
      <c r="AD1114">
        <f t="shared" si="333"/>
        <v>7687.6082669215184</v>
      </c>
      <c r="AE1114" s="5">
        <f t="shared" si="320"/>
        <v>0</v>
      </c>
      <c r="AF1114" s="6">
        <f>+AD1114+SUM($D$18:$E$18)-SUM($AB$27:AB1114)</f>
        <v>13837.76347744783</v>
      </c>
      <c r="AG1114" s="10">
        <f t="shared" si="321"/>
        <v>-1.2870280433849857E-3</v>
      </c>
      <c r="AH1114" s="10">
        <f>+AD1114/SUM(AB$27:AB1114)-1</f>
        <v>0.34167827391144057</v>
      </c>
      <c r="AI1114" s="6">
        <f t="shared" si="322"/>
        <v>0</v>
      </c>
      <c r="AL1114" s="6">
        <f t="shared" si="323"/>
        <v>0</v>
      </c>
      <c r="AM1114" s="6">
        <f t="shared" si="324"/>
        <v>15713.849834189332</v>
      </c>
      <c r="AN1114" s="6">
        <f t="shared" si="325"/>
        <v>15391.494691488026</v>
      </c>
      <c r="AO1114" s="5">
        <f t="shared" si="326"/>
        <v>0</v>
      </c>
      <c r="AP1114" s="6">
        <f>+AN1114+SUM($D$16:$E$18)-SUM($AL$27:AL1114)</f>
        <v>29058.635270435389</v>
      </c>
      <c r="AQ1114" s="10">
        <f t="shared" si="334"/>
        <v>-1.0472283513907055E-3</v>
      </c>
      <c r="AR1114" s="10">
        <f>+AN1114/SUM(AL$27:AL1114)-1</f>
        <v>0.20880111705620275</v>
      </c>
    </row>
    <row r="1115" spans="1:44" x14ac:dyDescent="0.25">
      <c r="A1115" s="1">
        <v>41820</v>
      </c>
      <c r="B1115">
        <v>7.8680000000000003</v>
      </c>
      <c r="G1115">
        <f t="shared" si="327"/>
        <v>3919.1900743176989</v>
      </c>
      <c r="H1115">
        <f t="shared" si="328"/>
        <v>3862.7511388207322</v>
      </c>
      <c r="I1115" s="5">
        <f t="shared" si="317"/>
        <v>0</v>
      </c>
      <c r="J1115" s="6">
        <f>+H1115+SUM($D$16:$E$16)-SUM($F$27:F1115)</f>
        <v>7962.8546125049388</v>
      </c>
      <c r="K1115" s="10">
        <f t="shared" si="329"/>
        <v>1.8499721147668957E-4</v>
      </c>
      <c r="L1115" s="10">
        <f>+H1115/SUM(F$27:F1115)-1</f>
        <v>1.1218788836218074E-2</v>
      </c>
      <c r="M1115">
        <v>7.4790000000000001</v>
      </c>
      <c r="R1115">
        <f t="shared" si="330"/>
        <v>3981.6515340563737</v>
      </c>
      <c r="S1115">
        <f t="shared" si="331"/>
        <v>3839.0149777324846</v>
      </c>
      <c r="T1115" s="5">
        <f t="shared" si="318"/>
        <v>0</v>
      </c>
      <c r="U1115" s="6">
        <f>+S1115+SUM($D$17:$E$17)-SUM($Q$27:Q1115)</f>
        <v>7255.8968724693241</v>
      </c>
      <c r="V1115" s="10">
        <f t="shared" si="319"/>
        <v>-4.9495783244213332E-4</v>
      </c>
      <c r="W1115" s="10">
        <f>+S1115/SUM(Q$27:Q1115)-1</f>
        <v>0.20605483390164658</v>
      </c>
      <c r="X1115">
        <v>4.3010000000000002</v>
      </c>
      <c r="AC1115">
        <f t="shared" si="332"/>
        <v>7792.6576900227274</v>
      </c>
      <c r="AD1115">
        <f t="shared" si="333"/>
        <v>7669.7757262884379</v>
      </c>
      <c r="AE1115" s="5">
        <f t="shared" si="320"/>
        <v>0</v>
      </c>
      <c r="AF1115" s="6">
        <f>+AD1115+SUM($D$18:$E$18)-SUM($AB$27:AB1115)</f>
        <v>13819.93093681475</v>
      </c>
      <c r="AG1115" s="10">
        <f t="shared" si="321"/>
        <v>-1.2886866192027835E-3</v>
      </c>
      <c r="AH1115" s="10">
        <f>+AD1115/SUM(AB$27:AB1115)-1</f>
        <v>0.338566053373488</v>
      </c>
      <c r="AI1115" s="6">
        <f t="shared" si="322"/>
        <v>0</v>
      </c>
      <c r="AL1115" s="6">
        <f t="shared" si="323"/>
        <v>0</v>
      </c>
      <c r="AM1115" s="6">
        <f t="shared" si="324"/>
        <v>15693.4992983968</v>
      </c>
      <c r="AN1115" s="6">
        <f t="shared" si="325"/>
        <v>15371.541842841656</v>
      </c>
      <c r="AO1115" s="5">
        <f t="shared" si="326"/>
        <v>0</v>
      </c>
      <c r="AP1115" s="6">
        <f>+AN1115+SUM($D$16:$E$18)-SUM($AL$27:AL1115)</f>
        <v>29038.682421789021</v>
      </c>
      <c r="AQ1115" s="10">
        <f t="shared" si="334"/>
        <v>-6.8664094031523071E-4</v>
      </c>
      <c r="AR1115" s="10">
        <f>+AN1115/SUM(AL$27:AL1115)-1</f>
        <v>0.2072340810914941</v>
      </c>
    </row>
    <row r="1116" spans="1:44" x14ac:dyDescent="0.25">
      <c r="A1116" s="1">
        <v>41821</v>
      </c>
      <c r="B1116">
        <v>7.8789999999999996</v>
      </c>
      <c r="G1116">
        <f t="shared" si="327"/>
        <v>3924.6693690326824</v>
      </c>
      <c r="H1116">
        <f t="shared" si="328"/>
        <v>3868.1515280590424</v>
      </c>
      <c r="I1116" s="5">
        <f t="shared" ref="I1116:I1179" si="335">+C1116*(MAX($A:$A)-$A1116)</f>
        <v>0</v>
      </c>
      <c r="J1116" s="6">
        <f>+H1116+SUM($D$16:$E$16)-SUM($F$27:F1116)</f>
        <v>7968.2550017432504</v>
      </c>
      <c r="K1116" s="10">
        <f t="shared" si="329"/>
        <v>6.7819764407484051E-4</v>
      </c>
      <c r="L1116" s="10">
        <f>+H1116/SUM(F$27:F1116)-1</f>
        <v>1.2632541591327096E-2</v>
      </c>
      <c r="M1116">
        <v>7.5330000000000004</v>
      </c>
      <c r="R1116">
        <f t="shared" si="330"/>
        <v>4010.3999205838568</v>
      </c>
      <c r="S1116">
        <f t="shared" si="331"/>
        <v>3866.7334974273044</v>
      </c>
      <c r="T1116" s="5">
        <f t="shared" ref="T1116:T1179" si="336">+N1116*(MAX($A:$A)-$A1116)</f>
        <v>0</v>
      </c>
      <c r="U1116" s="6">
        <f>+S1116+SUM($D$17:$E$17)-SUM($Q$27:Q1116)</f>
        <v>7283.6153921641435</v>
      </c>
      <c r="V1116" s="10">
        <f t="shared" ref="V1116:V1179" si="337">+U1116/U1115-1</f>
        <v>3.8201369426831278E-3</v>
      </c>
      <c r="W1116" s="10">
        <f>+S1116/SUM(Q$27:Q1116)-1</f>
        <v>0.21476281104173078</v>
      </c>
      <c r="X1116">
        <v>4.3310000000000004</v>
      </c>
      <c r="AC1116">
        <f t="shared" si="332"/>
        <v>7847.012428618561</v>
      </c>
      <c r="AD1116">
        <f t="shared" si="333"/>
        <v>7723.273348187683</v>
      </c>
      <c r="AE1116" s="5">
        <f t="shared" ref="AE1116:AE1179" si="338">+Y1116*(MAX($A:$A)-$A1116)</f>
        <v>0</v>
      </c>
      <c r="AF1116" s="6">
        <f>+AD1116+SUM($D$18:$E$18)-SUM($AB$27:AB1116)</f>
        <v>13873.428558713995</v>
      </c>
      <c r="AG1116" s="10">
        <f t="shared" ref="AG1116:AG1179" si="339">+AF1116/AF1115-1</f>
        <v>3.871048425917456E-3</v>
      </c>
      <c r="AH1116" s="10">
        <f>+AD1116/SUM(AB$27:AB1116)-1</f>
        <v>0.34790271498734637</v>
      </c>
      <c r="AI1116" s="6">
        <f t="shared" ref="AI1116:AI1179" si="340">+C1116+N1116+Y1116</f>
        <v>0</v>
      </c>
      <c r="AL1116" s="6">
        <f t="shared" ref="AL1116:AL1179" si="341">+F1116+Q1116+AB1116</f>
        <v>0</v>
      </c>
      <c r="AM1116" s="6">
        <f t="shared" ref="AM1116:AM1179" si="342">+G1116+R1116+AC1116</f>
        <v>15782.0817182351</v>
      </c>
      <c r="AN1116" s="6">
        <f t="shared" ref="AN1116:AN1179" si="343">+H1116+S1116+AD1116</f>
        <v>15458.158373674029</v>
      </c>
      <c r="AO1116" s="5">
        <f t="shared" ref="AO1116:AO1179" si="344">+AI1116*(MAX($A:$A)-$A1116)</f>
        <v>0</v>
      </c>
      <c r="AP1116" s="6">
        <f>+AN1116+SUM($D$16:$E$18)-SUM($AL$27:AL1116)</f>
        <v>29125.29895262139</v>
      </c>
      <c r="AQ1116" s="10">
        <f t="shared" si="334"/>
        <v>2.9827982404386777E-3</v>
      </c>
      <c r="AR1116" s="10">
        <f>+AN1116/SUM(AL$27:AL1116)-1</f>
        <v>0.21403667962557993</v>
      </c>
    </row>
    <row r="1117" spans="1:44" x14ac:dyDescent="0.25">
      <c r="A1117" s="1">
        <v>41822</v>
      </c>
      <c r="B1117">
        <v>7.9589999999999996</v>
      </c>
      <c r="G1117">
        <f t="shared" ref="G1117:G1180" si="345">+(B1117/B1116*G1116)+F1117</f>
        <v>3964.5187851416576</v>
      </c>
      <c r="H1117">
        <f t="shared" ref="H1117:H1180" si="346">+($B1117/$B1116*H1116)+F1117</f>
        <v>3907.4270861558475</v>
      </c>
      <c r="I1117" s="5">
        <f t="shared" si="335"/>
        <v>0</v>
      </c>
      <c r="J1117" s="6">
        <f>+H1117+SUM($D$16:$E$16)-SUM($F$27:F1117)</f>
        <v>8007.5305598400546</v>
      </c>
      <c r="K1117" s="10">
        <f t="shared" ref="K1117:K1180" si="347">+J1117/J1116-1</f>
        <v>4.9290036636895351E-3</v>
      </c>
      <c r="L1117" s="10">
        <f>+H1117/SUM(F$27:F1117)-1</f>
        <v>2.2914379810302421E-2</v>
      </c>
      <c r="M1117">
        <v>7.54</v>
      </c>
      <c r="R1117">
        <f t="shared" ref="R1117:R1180" si="348">+($M1117/$M1116*R1116)+N1117</f>
        <v>4014.1265632818636</v>
      </c>
      <c r="S1117">
        <f t="shared" ref="S1117:S1180" si="349">+($M1117/$M1116*S1116)+Q1117</f>
        <v>3870.3266388692255</v>
      </c>
      <c r="T1117" s="5">
        <f t="shared" si="336"/>
        <v>0</v>
      </c>
      <c r="U1117" s="6">
        <f>+S1117+SUM($D$17:$E$17)-SUM($Q$27:Q1117)</f>
        <v>7287.2085336060645</v>
      </c>
      <c r="V1117" s="10">
        <f t="shared" si="337"/>
        <v>4.9331839319610715E-4</v>
      </c>
      <c r="W1117" s="10">
        <f>+S1117/SUM(Q$27:Q1117)-1</f>
        <v>0.21589162289322328</v>
      </c>
      <c r="X1117">
        <v>4.343</v>
      </c>
      <c r="AC1117">
        <f t="shared" ref="AC1117:AC1180" si="350">+(X1117/X1116*AC1116)+AB1117</f>
        <v>7868.7543240568948</v>
      </c>
      <c r="AD1117">
        <f t="shared" ref="AD1117:AD1180" si="351">+($X1117/$X1116*AD1116)+AB1117</f>
        <v>7744.6723969473815</v>
      </c>
      <c r="AE1117" s="5">
        <f t="shared" si="338"/>
        <v>0</v>
      </c>
      <c r="AF1117" s="6">
        <f>+AD1117+SUM($D$18:$E$18)-SUM($AB$27:AB1117)</f>
        <v>13894.827607473695</v>
      </c>
      <c r="AG1117" s="10">
        <f t="shared" si="339"/>
        <v>1.5424484776158653E-3</v>
      </c>
      <c r="AH1117" s="10">
        <f>+AD1117/SUM(AB$27:AB1117)-1</f>
        <v>0.35163737963288977</v>
      </c>
      <c r="AI1117" s="6">
        <f t="shared" si="340"/>
        <v>0</v>
      </c>
      <c r="AL1117" s="6">
        <f t="shared" si="341"/>
        <v>0</v>
      </c>
      <c r="AM1117" s="6">
        <f t="shared" si="342"/>
        <v>15847.399672480416</v>
      </c>
      <c r="AN1117" s="6">
        <f t="shared" si="343"/>
        <v>15522.426121972454</v>
      </c>
      <c r="AO1117" s="5">
        <f t="shared" si="344"/>
        <v>0</v>
      </c>
      <c r="AP1117" s="6">
        <f>+AN1117+SUM($D$16:$E$18)-SUM($AL$27:AL1117)</f>
        <v>29189.566700919819</v>
      </c>
      <c r="AQ1117" s="10">
        <f t="shared" ref="AQ1117:AQ1180" si="352">+AP1117/AP1116-1</f>
        <v>2.2065953178016517E-3</v>
      </c>
      <c r="AR1117" s="10">
        <f>+AN1117/SUM(AL$27:AL1117)-1</f>
        <v>0.21908407284443254</v>
      </c>
    </row>
    <row r="1118" spans="1:44" x14ac:dyDescent="0.25">
      <c r="A1118" s="1">
        <v>41823</v>
      </c>
      <c r="B1118">
        <v>7.9989999999999997</v>
      </c>
      <c r="G1118">
        <f t="shared" si="345"/>
        <v>3984.443493196145</v>
      </c>
      <c r="H1118">
        <f t="shared" si="346"/>
        <v>3927.0648652042496</v>
      </c>
      <c r="I1118" s="5">
        <f t="shared" si="335"/>
        <v>0</v>
      </c>
      <c r="J1118" s="6">
        <f>+H1118+SUM($D$16:$E$16)-SUM($F$27:F1118)</f>
        <v>8027.1683388884567</v>
      </c>
      <c r="K1118" s="10">
        <f t="shared" si="347"/>
        <v>2.452413874870496E-3</v>
      </c>
      <c r="L1118" s="10">
        <f>+H1118/SUM(F$27:F1118)-1</f>
        <v>2.8055298919789973E-2</v>
      </c>
      <c r="M1118">
        <v>7.6079999999999997</v>
      </c>
      <c r="R1118">
        <f t="shared" si="348"/>
        <v>4050.3282352053607</v>
      </c>
      <c r="S1118">
        <f t="shared" si="349"/>
        <v>3905.2314414478869</v>
      </c>
      <c r="T1118" s="5">
        <f t="shared" si="336"/>
        <v>0</v>
      </c>
      <c r="U1118" s="6">
        <f>+S1118+SUM($D$17:$E$17)-SUM($Q$27:Q1118)</f>
        <v>7322.113336184726</v>
      </c>
      <c r="V1118" s="10">
        <f t="shared" si="337"/>
        <v>4.7898728872233232E-3</v>
      </c>
      <c r="W1118" s="10">
        <f>+S1118/SUM(Q$27:Q1118)-1</f>
        <v>0.22685722373629202</v>
      </c>
      <c r="X1118">
        <v>4.3689999999999998</v>
      </c>
      <c r="AC1118">
        <f t="shared" si="350"/>
        <v>7915.8617641732835</v>
      </c>
      <c r="AD1118">
        <f t="shared" si="351"/>
        <v>7791.0370025933935</v>
      </c>
      <c r="AE1118" s="5">
        <f t="shared" si="338"/>
        <v>0</v>
      </c>
      <c r="AF1118" s="6">
        <f>+AD1118+SUM($D$18:$E$18)-SUM($AB$27:AB1118)</f>
        <v>13941.192213119708</v>
      </c>
      <c r="AG1118" s="10">
        <f t="shared" si="339"/>
        <v>3.3368248211351759E-3</v>
      </c>
      <c r="AH1118" s="10">
        <f>+AD1118/SUM(AB$27:AB1118)-1</f>
        <v>0.35972915303156694</v>
      </c>
      <c r="AI1118" s="6">
        <f t="shared" si="340"/>
        <v>0</v>
      </c>
      <c r="AL1118" s="6">
        <f t="shared" si="341"/>
        <v>0</v>
      </c>
      <c r="AM1118" s="6">
        <f t="shared" si="342"/>
        <v>15950.633492574789</v>
      </c>
      <c r="AN1118" s="6">
        <f t="shared" si="343"/>
        <v>15623.33330924553</v>
      </c>
      <c r="AO1118" s="5">
        <f t="shared" si="344"/>
        <v>0</v>
      </c>
      <c r="AP1118" s="6">
        <f>+AN1118+SUM($D$16:$E$18)-SUM($AL$27:AL1118)</f>
        <v>29290.47388819289</v>
      </c>
      <c r="AQ1118" s="10">
        <f t="shared" si="352"/>
        <v>3.4569607800958302E-3</v>
      </c>
      <c r="AR1118" s="10">
        <f>+AN1118/SUM(AL$27:AL1118)-1</f>
        <v>0.2270090160120477</v>
      </c>
    </row>
    <row r="1119" spans="1:44" x14ac:dyDescent="0.25">
      <c r="A1119" s="1">
        <v>41824</v>
      </c>
      <c r="B1119">
        <v>8.0129999999999999</v>
      </c>
      <c r="G1119">
        <f t="shared" si="345"/>
        <v>3991.4171410152162</v>
      </c>
      <c r="H1119">
        <f t="shared" si="346"/>
        <v>3933.9380878711909</v>
      </c>
      <c r="I1119" s="5">
        <f t="shared" si="335"/>
        <v>0</v>
      </c>
      <c r="J1119" s="6">
        <f>+H1119+SUM($D$16:$E$16)-SUM($F$27:F1119)</f>
        <v>8034.0415615553984</v>
      </c>
      <c r="K1119" s="10">
        <f t="shared" si="347"/>
        <v>8.5624498911318625E-4</v>
      </c>
      <c r="L1119" s="10">
        <f>+H1119/SUM(F$27:F1119)-1</f>
        <v>2.9854620608110727E-2</v>
      </c>
      <c r="M1119">
        <v>7.585</v>
      </c>
      <c r="R1119">
        <f t="shared" si="348"/>
        <v>4038.0835520547662</v>
      </c>
      <c r="S1119">
        <f t="shared" si="349"/>
        <v>3893.425405281575</v>
      </c>
      <c r="T1119" s="5">
        <f t="shared" si="336"/>
        <v>0</v>
      </c>
      <c r="U1119" s="6">
        <f>+S1119+SUM($D$17:$E$17)-SUM($Q$27:Q1119)</f>
        <v>7310.307300018414</v>
      </c>
      <c r="V1119" s="10">
        <f t="shared" si="337"/>
        <v>-1.6123809649283283E-3</v>
      </c>
      <c r="W1119" s="10">
        <f>+S1119/SUM(Q$27:Q1119)-1</f>
        <v>0.22314827050995989</v>
      </c>
      <c r="X1119">
        <v>4.37</v>
      </c>
      <c r="AC1119">
        <f t="shared" si="350"/>
        <v>7917.6735887931445</v>
      </c>
      <c r="AD1119">
        <f t="shared" si="351"/>
        <v>7792.8202566567015</v>
      </c>
      <c r="AE1119" s="5">
        <f t="shared" si="338"/>
        <v>0</v>
      </c>
      <c r="AF1119" s="6">
        <f>+AD1119+SUM($D$18:$E$18)-SUM($AB$27:AB1119)</f>
        <v>13942.975467183014</v>
      </c>
      <c r="AG1119" s="10">
        <f t="shared" si="339"/>
        <v>1.2791259427791246E-4</v>
      </c>
      <c r="AH1119" s="10">
        <f>+AD1119/SUM(AB$27:AB1119)-1</f>
        <v>0.36004037508536202</v>
      </c>
      <c r="AI1119" s="6">
        <f t="shared" si="340"/>
        <v>0</v>
      </c>
      <c r="AL1119" s="6">
        <f t="shared" si="341"/>
        <v>0</v>
      </c>
      <c r="AM1119" s="6">
        <f t="shared" si="342"/>
        <v>15947.174281863126</v>
      </c>
      <c r="AN1119" s="6">
        <f t="shared" si="343"/>
        <v>15620.183749809468</v>
      </c>
      <c r="AO1119" s="5">
        <f t="shared" si="344"/>
        <v>0</v>
      </c>
      <c r="AP1119" s="6">
        <f>+AN1119+SUM($D$16:$E$18)-SUM($AL$27:AL1119)</f>
        <v>29287.324328756829</v>
      </c>
      <c r="AQ1119" s="10">
        <f t="shared" si="352"/>
        <v>-1.075284561145029E-4</v>
      </c>
      <c r="AR1119" s="10">
        <f>+AN1119/SUM(AL$27:AL1119)-1</f>
        <v>0.22676165920617164</v>
      </c>
    </row>
    <row r="1120" spans="1:44" x14ac:dyDescent="0.25">
      <c r="A1120" s="1">
        <v>41827</v>
      </c>
      <c r="B1120">
        <v>8.0220000000000002</v>
      </c>
      <c r="G1120">
        <f t="shared" si="345"/>
        <v>3995.9002003274759</v>
      </c>
      <c r="H1120">
        <f t="shared" si="346"/>
        <v>3938.3565881570812</v>
      </c>
      <c r="I1120" s="5">
        <f t="shared" si="335"/>
        <v>0</v>
      </c>
      <c r="J1120" s="6">
        <f>+H1120+SUM($D$16:$E$16)-SUM($F$27:F1120)</f>
        <v>8038.4600618412887</v>
      </c>
      <c r="K1120" s="10">
        <f t="shared" si="347"/>
        <v>5.4997229626407851E-4</v>
      </c>
      <c r="L1120" s="10">
        <f>+H1120/SUM(F$27:F1120)-1</f>
        <v>3.1011327407745481E-2</v>
      </c>
      <c r="M1120">
        <v>7.524</v>
      </c>
      <c r="R1120">
        <f t="shared" si="348"/>
        <v>4005.6085228292764</v>
      </c>
      <c r="S1120">
        <f t="shared" si="349"/>
        <v>3862.1137441448345</v>
      </c>
      <c r="T1120" s="5">
        <f t="shared" si="336"/>
        <v>0</v>
      </c>
      <c r="U1120" s="6">
        <f>+S1120+SUM($D$17:$E$17)-SUM($Q$27:Q1120)</f>
        <v>7278.9956388816736</v>
      </c>
      <c r="V1120" s="10">
        <f t="shared" si="337"/>
        <v>-4.2832209169457736E-3</v>
      </c>
      <c r="W1120" s="10">
        <f>+S1120/SUM(Q$27:Q1120)-1</f>
        <v>0.21331148151838342</v>
      </c>
      <c r="X1120">
        <v>4.3490000000000002</v>
      </c>
      <c r="AC1120">
        <f t="shared" si="350"/>
        <v>7879.6252717760608</v>
      </c>
      <c r="AD1120">
        <f t="shared" si="351"/>
        <v>7755.3719213272298</v>
      </c>
      <c r="AE1120" s="5">
        <f t="shared" si="338"/>
        <v>0</v>
      </c>
      <c r="AF1120" s="6">
        <f>+AD1120+SUM($D$18:$E$18)-SUM($AB$27:AB1120)</f>
        <v>13905.527131853543</v>
      </c>
      <c r="AG1120" s="10">
        <f t="shared" si="339"/>
        <v>-2.6858209295147484E-3</v>
      </c>
      <c r="AH1120" s="10">
        <f>+AD1120/SUM(AB$27:AB1120)-1</f>
        <v>0.35350471195566135</v>
      </c>
      <c r="AI1120" s="6">
        <f t="shared" si="340"/>
        <v>0</v>
      </c>
      <c r="AL1120" s="6">
        <f t="shared" si="341"/>
        <v>0</v>
      </c>
      <c r="AM1120" s="6">
        <f t="shared" si="342"/>
        <v>15881.133994932814</v>
      </c>
      <c r="AN1120" s="6">
        <f t="shared" si="343"/>
        <v>15555.842253629145</v>
      </c>
      <c r="AO1120" s="5">
        <f t="shared" si="344"/>
        <v>0</v>
      </c>
      <c r="AP1120" s="6">
        <f>+AN1120+SUM($D$16:$E$18)-SUM($AL$27:AL1120)</f>
        <v>29222.982832576508</v>
      </c>
      <c r="AQ1120" s="10">
        <f t="shared" si="352"/>
        <v>-2.1969059193688301E-3</v>
      </c>
      <c r="AR1120" s="10">
        <f>+AN1120/SUM(AL$27:AL1120)-1</f>
        <v>0.22170847405327976</v>
      </c>
    </row>
    <row r="1121" spans="1:44" x14ac:dyDescent="0.25">
      <c r="A1121" s="1">
        <v>41828</v>
      </c>
      <c r="B1121">
        <v>8.0150000000000006</v>
      </c>
      <c r="C1121">
        <f>+$C$16</f>
        <v>60</v>
      </c>
      <c r="D1121" s="7">
        <f>+$H$16</f>
        <v>0.66694736842105262</v>
      </c>
      <c r="E1121" s="7">
        <f>+$J$16</f>
        <v>0.46199999999999997</v>
      </c>
      <c r="F1121" s="6">
        <f>+C1121-D1121-E1121</f>
        <v>58.871052631578941</v>
      </c>
      <c r="G1121">
        <f t="shared" si="345"/>
        <v>4051.2844290495195</v>
      </c>
      <c r="H1121">
        <f t="shared" si="346"/>
        <v>3993.7910294551898</v>
      </c>
      <c r="I1121" s="5">
        <f t="shared" si="335"/>
        <v>195900</v>
      </c>
      <c r="J1121" s="6">
        <f>+H1121+SUM($D$16:$E$16)-SUM($F$27:F1121)</f>
        <v>8035.0234505078179</v>
      </c>
      <c r="K1121" s="10">
        <f t="shared" si="347"/>
        <v>-4.2752110566357526E-4</v>
      </c>
      <c r="L1121" s="10">
        <f>+H1121/SUM(F$27:F1121)-1</f>
        <v>2.9654638533158417E-2</v>
      </c>
      <c r="M1121">
        <v>7.4269999999999996</v>
      </c>
      <c r="N1121">
        <f>+$C$17</f>
        <v>50</v>
      </c>
      <c r="O1121" s="7">
        <f>+$H$17</f>
        <v>0.5557894736842105</v>
      </c>
      <c r="P1121" s="7">
        <f>+$J$17</f>
        <v>0.38500000000000001</v>
      </c>
      <c r="Q1121" s="6">
        <f>+N1121-O1121-P1121</f>
        <v>49.059210526315795</v>
      </c>
      <c r="R1121">
        <f t="shared" si="348"/>
        <v>4003.9679025854643</v>
      </c>
      <c r="S1121">
        <f t="shared" si="349"/>
        <v>3861.3822804045303</v>
      </c>
      <c r="T1121" s="5">
        <f t="shared" si="336"/>
        <v>163250</v>
      </c>
      <c r="U1121" s="6">
        <f>+S1121+SUM($D$17:$E$17)-SUM($Q$27:Q1121)</f>
        <v>7229.2049646150545</v>
      </c>
      <c r="V1121" s="10">
        <f t="shared" si="337"/>
        <v>-6.8403220357292627E-3</v>
      </c>
      <c r="W1121" s="10">
        <f>+S1121/SUM(Q$27:Q1121)-1</f>
        <v>0.19466907385969567</v>
      </c>
      <c r="X1121">
        <v>4.3179999999999996</v>
      </c>
      <c r="Y1121">
        <f>+$C$18</f>
        <v>90</v>
      </c>
      <c r="Z1121" s="7">
        <f>+$H$18</f>
        <v>1.0004210526315789</v>
      </c>
      <c r="AA1121" s="7">
        <f>+$J$18</f>
        <v>0.69300000000000006</v>
      </c>
      <c r="AB1121" s="6">
        <f>+Y1121-Z1121-AA1121</f>
        <v>88.306578947368422</v>
      </c>
      <c r="AC1121">
        <f t="shared" si="350"/>
        <v>7911.7652875077338</v>
      </c>
      <c r="AD1121">
        <f t="shared" si="351"/>
        <v>7788.3976243120442</v>
      </c>
      <c r="AE1121" s="5">
        <f t="shared" si="338"/>
        <v>293850</v>
      </c>
      <c r="AF1121" s="6">
        <f>+AD1121+SUM($D$18:$E$18)-SUM($AB$27:AB1121)</f>
        <v>13850.24625589099</v>
      </c>
      <c r="AG1121" s="10">
        <f t="shared" si="339"/>
        <v>-3.975460652327234E-3</v>
      </c>
      <c r="AH1121" s="10">
        <f>+AD1121/SUM(AB$27:AB1121)-1</f>
        <v>0.33863784751026138</v>
      </c>
      <c r="AI1121" s="6">
        <f t="shared" si="340"/>
        <v>200</v>
      </c>
      <c r="AL1121" s="6">
        <f t="shared" si="341"/>
        <v>196.23684210526315</v>
      </c>
      <c r="AM1121" s="6">
        <f t="shared" si="342"/>
        <v>15967.017619142716</v>
      </c>
      <c r="AN1121" s="6">
        <f t="shared" si="343"/>
        <v>15643.570934171763</v>
      </c>
      <c r="AO1121" s="5">
        <f t="shared" si="344"/>
        <v>653000</v>
      </c>
      <c r="AP1121" s="6">
        <f>+AN1121+SUM($D$16:$E$18)-SUM($AL$27:AL1121)</f>
        <v>29114.474671013857</v>
      </c>
      <c r="AQ1121" s="10">
        <f t="shared" si="352"/>
        <v>-3.7131104030110329E-3</v>
      </c>
      <c r="AR1121" s="10">
        <f>+AN1121/SUM(AL$27:AL1121)-1</f>
        <v>0.20995084387675966</v>
      </c>
    </row>
    <row r="1122" spans="1:44" x14ac:dyDescent="0.25">
      <c r="A1122" s="1">
        <v>41829</v>
      </c>
      <c r="B1122">
        <v>7.9749999999999996</v>
      </c>
      <c r="G1122">
        <f t="shared" si="345"/>
        <v>4031.0659166150858</v>
      </c>
      <c r="H1122">
        <f t="shared" si="346"/>
        <v>3973.8594460268414</v>
      </c>
      <c r="I1122" s="5">
        <f t="shared" si="335"/>
        <v>0</v>
      </c>
      <c r="J1122" s="6">
        <f>+H1122+SUM($D$16:$E$16)-SUM($F$27:F1122)</f>
        <v>8015.0918670794699</v>
      </c>
      <c r="K1122" s="10">
        <f t="shared" si="347"/>
        <v>-2.4805880842934114E-3</v>
      </c>
      <c r="L1122" s="10">
        <f>+H1122/SUM(F$27:F1122)-1</f>
        <v>2.4516000287203576E-2</v>
      </c>
      <c r="M1122">
        <v>7.4329999999999998</v>
      </c>
      <c r="R1122">
        <f t="shared" si="348"/>
        <v>4007.2025609152761</v>
      </c>
      <c r="S1122">
        <f t="shared" si="349"/>
        <v>3864.5017490570717</v>
      </c>
      <c r="T1122" s="5">
        <f t="shared" si="336"/>
        <v>0</v>
      </c>
      <c r="U1122" s="6">
        <f>+S1122+SUM($D$17:$E$17)-SUM($Q$27:Q1122)</f>
        <v>7232.3244332675959</v>
      </c>
      <c r="V1122" s="10">
        <f t="shared" si="337"/>
        <v>4.3150922789014778E-4</v>
      </c>
      <c r="W1122" s="10">
        <f>+S1122/SUM(Q$27:Q1122)-1</f>
        <v>0.19563420304283263</v>
      </c>
      <c r="X1122">
        <v>4.3179999999999996</v>
      </c>
      <c r="AC1122">
        <f t="shared" si="350"/>
        <v>7911.7652875077338</v>
      </c>
      <c r="AD1122">
        <f t="shared" si="351"/>
        <v>7788.3976243120442</v>
      </c>
      <c r="AE1122" s="5">
        <f t="shared" si="338"/>
        <v>0</v>
      </c>
      <c r="AF1122" s="6">
        <f>+AD1122+SUM($D$18:$E$18)-SUM($AB$27:AB1122)</f>
        <v>13850.24625589099</v>
      </c>
      <c r="AG1122" s="10">
        <f t="shared" si="339"/>
        <v>0</v>
      </c>
      <c r="AH1122" s="10">
        <f>+AD1122/SUM(AB$27:AB1122)-1</f>
        <v>0.33863784751026138</v>
      </c>
      <c r="AI1122" s="6">
        <f t="shared" si="340"/>
        <v>0</v>
      </c>
      <c r="AL1122" s="6">
        <f t="shared" si="341"/>
        <v>0</v>
      </c>
      <c r="AM1122" s="6">
        <f t="shared" si="342"/>
        <v>15950.033765038097</v>
      </c>
      <c r="AN1122" s="6">
        <f t="shared" si="343"/>
        <v>15626.758819395956</v>
      </c>
      <c r="AO1122" s="5">
        <f t="shared" si="344"/>
        <v>0</v>
      </c>
      <c r="AP1122" s="6">
        <f>+AN1122+SUM($D$16:$E$18)-SUM($AL$27:AL1122)</f>
        <v>29097.66255623805</v>
      </c>
      <c r="AQ1122" s="10">
        <f t="shared" si="352"/>
        <v>-5.7744867341003037E-4</v>
      </c>
      <c r="AR1122" s="10">
        <f>+AN1122/SUM(AL$27:AL1122)-1</f>
        <v>0.20865051209535634</v>
      </c>
    </row>
    <row r="1123" spans="1:44" x14ac:dyDescent="0.25">
      <c r="A1123" s="1">
        <v>41830</v>
      </c>
      <c r="B1123">
        <v>8.0090000000000003</v>
      </c>
      <c r="G1123">
        <f t="shared" si="345"/>
        <v>4048.251652184354</v>
      </c>
      <c r="H1123">
        <f t="shared" si="346"/>
        <v>3990.8012919409371</v>
      </c>
      <c r="I1123" s="5">
        <f t="shared" si="335"/>
        <v>0</v>
      </c>
      <c r="J1123" s="6">
        <f>+H1123+SUM($D$16:$E$16)-SUM($F$27:F1123)</f>
        <v>8032.033712993566</v>
      </c>
      <c r="K1123" s="10">
        <f t="shared" si="347"/>
        <v>2.1137431978393018E-3</v>
      </c>
      <c r="L1123" s="10">
        <f>+H1123/SUM(F$27:F1123)-1</f>
        <v>2.8883842796264991E-2</v>
      </c>
      <c r="M1123">
        <v>7.3410000000000002</v>
      </c>
      <c r="R1123">
        <f t="shared" si="348"/>
        <v>3957.6044665248278</v>
      </c>
      <c r="S1123">
        <f t="shared" si="349"/>
        <v>3816.6698963847662</v>
      </c>
      <c r="T1123" s="5">
        <f t="shared" si="336"/>
        <v>0</v>
      </c>
      <c r="U1123" s="6">
        <f>+S1123+SUM($D$17:$E$17)-SUM($Q$27:Q1123)</f>
        <v>7184.4925805952907</v>
      </c>
      <c r="V1123" s="10">
        <f t="shared" si="337"/>
        <v>-6.6136209891644038E-3</v>
      </c>
      <c r="W1123" s="10">
        <f>+S1123/SUM(Q$27:Q1123)-1</f>
        <v>0.18083555556806608</v>
      </c>
      <c r="X1123">
        <v>4.3120000000000003</v>
      </c>
      <c r="AC1123">
        <f t="shared" si="350"/>
        <v>7900.7716349544589</v>
      </c>
      <c r="AD1123">
        <f t="shared" si="351"/>
        <v>7777.575395098087</v>
      </c>
      <c r="AE1123" s="5">
        <f t="shared" si="338"/>
        <v>0</v>
      </c>
      <c r="AF1123" s="6">
        <f>+AD1123+SUM($D$18:$E$18)-SUM($AB$27:AB1123)</f>
        <v>13839.424026677032</v>
      </c>
      <c r="AG1123" s="10">
        <f t="shared" si="339"/>
        <v>-7.8137449789783542E-4</v>
      </c>
      <c r="AH1123" s="10">
        <f>+AD1123/SUM(AB$27:AB1123)-1</f>
        <v>0.33677776712928398</v>
      </c>
      <c r="AI1123" s="6">
        <f t="shared" si="340"/>
        <v>0</v>
      </c>
      <c r="AL1123" s="6">
        <f t="shared" si="341"/>
        <v>0</v>
      </c>
      <c r="AM1123" s="6">
        <f t="shared" si="342"/>
        <v>15906.627753663641</v>
      </c>
      <c r="AN1123" s="6">
        <f t="shared" si="343"/>
        <v>15585.046583423791</v>
      </c>
      <c r="AO1123" s="5">
        <f t="shared" si="344"/>
        <v>0</v>
      </c>
      <c r="AP1123" s="6">
        <f>+AN1123+SUM($D$16:$E$18)-SUM($AL$27:AL1123)</f>
        <v>29055.950320265889</v>
      </c>
      <c r="AQ1123" s="10">
        <f t="shared" si="352"/>
        <v>-1.4335253181090302E-3</v>
      </c>
      <c r="AR1123" s="10">
        <f>+AN1123/SUM(AL$27:AL1123)-1</f>
        <v>0.20542428227053655</v>
      </c>
    </row>
    <row r="1124" spans="1:44" x14ac:dyDescent="0.25">
      <c r="A1124" s="1">
        <v>41831</v>
      </c>
      <c r="B1124">
        <v>7.98</v>
      </c>
      <c r="G1124">
        <f t="shared" si="345"/>
        <v>4033.5932306693903</v>
      </c>
      <c r="H1124">
        <f t="shared" si="346"/>
        <v>3976.3508939553849</v>
      </c>
      <c r="I1124" s="5">
        <f t="shared" si="335"/>
        <v>0</v>
      </c>
      <c r="J1124" s="6">
        <f>+H1124+SUM($D$16:$E$16)-SUM($F$27:F1124)</f>
        <v>8017.5833150080134</v>
      </c>
      <c r="K1124" s="10">
        <f t="shared" si="347"/>
        <v>-1.7990957834471688E-3</v>
      </c>
      <c r="L1124" s="10">
        <f>+H1124/SUM(F$27:F1124)-1</f>
        <v>2.5158330067947876E-2</v>
      </c>
      <c r="M1124">
        <v>7.3559999999999999</v>
      </c>
      <c r="R1124">
        <f t="shared" si="348"/>
        <v>3965.6911123493574</v>
      </c>
      <c r="S1124">
        <f t="shared" si="349"/>
        <v>3824.4685680161201</v>
      </c>
      <c r="T1124" s="5">
        <f t="shared" si="336"/>
        <v>0</v>
      </c>
      <c r="U1124" s="6">
        <f>+S1124+SUM($D$17:$E$17)-SUM($Q$27:Q1124)</f>
        <v>7192.2912522266442</v>
      </c>
      <c r="V1124" s="10">
        <f t="shared" si="337"/>
        <v>1.0854867680449853E-3</v>
      </c>
      <c r="W1124" s="10">
        <f>+S1124/SUM(Q$27:Q1124)-1</f>
        <v>0.18324837852590825</v>
      </c>
      <c r="X1124">
        <v>4.3179999999999996</v>
      </c>
      <c r="AC1124">
        <f t="shared" si="350"/>
        <v>7911.7652875077338</v>
      </c>
      <c r="AD1124">
        <f t="shared" si="351"/>
        <v>7788.3976243120442</v>
      </c>
      <c r="AE1124" s="5">
        <f t="shared" si="338"/>
        <v>0</v>
      </c>
      <c r="AF1124" s="6">
        <f>+AD1124+SUM($D$18:$E$18)-SUM($AB$27:AB1124)</f>
        <v>13850.24625589099</v>
      </c>
      <c r="AG1124" s="10">
        <f t="shared" si="339"/>
        <v>7.8198552144193023E-4</v>
      </c>
      <c r="AH1124" s="10">
        <f>+AD1124/SUM(AB$27:AB1124)-1</f>
        <v>0.33863784751026138</v>
      </c>
      <c r="AI1124" s="6">
        <f t="shared" si="340"/>
        <v>0</v>
      </c>
      <c r="AL1124" s="6">
        <f t="shared" si="341"/>
        <v>0</v>
      </c>
      <c r="AM1124" s="6">
        <f t="shared" si="342"/>
        <v>15911.049630526482</v>
      </c>
      <c r="AN1124" s="6">
        <f t="shared" si="343"/>
        <v>15589.217086283548</v>
      </c>
      <c r="AO1124" s="5">
        <f t="shared" si="344"/>
        <v>0</v>
      </c>
      <c r="AP1124" s="6">
        <f>+AN1124+SUM($D$16:$E$18)-SUM($AL$27:AL1124)</f>
        <v>29060.120823125646</v>
      </c>
      <c r="AQ1124" s="10">
        <f t="shared" si="352"/>
        <v>1.4353352114748752E-4</v>
      </c>
      <c r="AR1124" s="10">
        <f>+AN1124/SUM(AL$27:AL1124)-1</f>
        <v>0.20574684950763267</v>
      </c>
    </row>
    <row r="1125" spans="1:44" x14ac:dyDescent="0.25">
      <c r="A1125" s="1">
        <v>41834</v>
      </c>
      <c r="B1125">
        <v>8.0060000000000002</v>
      </c>
      <c r="G1125">
        <f t="shared" si="345"/>
        <v>4046.7352637517715</v>
      </c>
      <c r="H1125">
        <f t="shared" si="346"/>
        <v>3989.3064231838107</v>
      </c>
      <c r="I1125" s="5">
        <f t="shared" si="335"/>
        <v>0</v>
      </c>
      <c r="J1125" s="6">
        <f>+H1125+SUM($D$16:$E$16)-SUM($F$27:F1125)</f>
        <v>8030.5388442364392</v>
      </c>
      <c r="K1125" s="10">
        <f t="shared" si="347"/>
        <v>1.6158895666447126E-3</v>
      </c>
      <c r="L1125" s="10">
        <f>+H1125/SUM(F$27:F1125)-1</f>
        <v>2.84984449278185E-2</v>
      </c>
      <c r="M1125">
        <v>7.4249999999999998</v>
      </c>
      <c r="R1125">
        <f t="shared" si="348"/>
        <v>4002.8896831421939</v>
      </c>
      <c r="S1125">
        <f t="shared" si="349"/>
        <v>3860.3424575203494</v>
      </c>
      <c r="T1125" s="5">
        <f t="shared" si="336"/>
        <v>0</v>
      </c>
      <c r="U1125" s="6">
        <f>+S1125+SUM($D$17:$E$17)-SUM($Q$27:Q1125)</f>
        <v>7228.165141730874</v>
      </c>
      <c r="V1125" s="10">
        <f t="shared" si="337"/>
        <v>4.987824915060779E-3</v>
      </c>
      <c r="W1125" s="10">
        <f>+S1125/SUM(Q$27:Q1125)-1</f>
        <v>0.19434736413198328</v>
      </c>
      <c r="X1125">
        <v>4.3310000000000004</v>
      </c>
      <c r="AC1125">
        <f t="shared" si="350"/>
        <v>7935.584868039834</v>
      </c>
      <c r="AD1125">
        <f t="shared" si="351"/>
        <v>7811.845787608956</v>
      </c>
      <c r="AE1125" s="5">
        <f t="shared" si="338"/>
        <v>0</v>
      </c>
      <c r="AF1125" s="6">
        <f>+AD1125+SUM($D$18:$E$18)-SUM($AB$27:AB1125)</f>
        <v>13873.694419187901</v>
      </c>
      <c r="AG1125" s="10">
        <f t="shared" si="339"/>
        <v>1.6929780787786619E-3</v>
      </c>
      <c r="AH1125" s="10">
        <f>+AD1125/SUM(AB$27:AB1125)-1</f>
        <v>0.34266802166904675</v>
      </c>
      <c r="AI1125" s="6">
        <f t="shared" si="340"/>
        <v>0</v>
      </c>
      <c r="AL1125" s="6">
        <f t="shared" si="341"/>
        <v>0</v>
      </c>
      <c r="AM1125" s="6">
        <f t="shared" si="342"/>
        <v>15985.2098149338</v>
      </c>
      <c r="AN1125" s="6">
        <f t="shared" si="343"/>
        <v>15661.494668313117</v>
      </c>
      <c r="AO1125" s="5">
        <f t="shared" si="344"/>
        <v>0</v>
      </c>
      <c r="AP1125" s="6">
        <f>+AN1125+SUM($D$16:$E$18)-SUM($AL$27:AL1125)</f>
        <v>29132.398405155211</v>
      </c>
      <c r="AQ1125" s="10">
        <f t="shared" si="352"/>
        <v>2.4871741748591081E-3</v>
      </c>
      <c r="AR1125" s="10">
        <f>+AN1125/SUM(AL$27:AL1125)-1</f>
        <v>0.21133715377627116</v>
      </c>
    </row>
    <row r="1126" spans="1:44" x14ac:dyDescent="0.25">
      <c r="A1126" s="1">
        <v>41835</v>
      </c>
      <c r="B1126">
        <v>8.0589999999999993</v>
      </c>
      <c r="G1126">
        <f t="shared" si="345"/>
        <v>4073.5247927273945</v>
      </c>
      <c r="H1126">
        <f t="shared" si="346"/>
        <v>4015.7157712263706</v>
      </c>
      <c r="I1126" s="5">
        <f t="shared" si="335"/>
        <v>0</v>
      </c>
      <c r="J1126" s="6">
        <f>+H1126+SUM($D$16:$E$16)-SUM($F$27:F1126)</f>
        <v>8056.9481922789992</v>
      </c>
      <c r="K1126" s="10">
        <f t="shared" si="347"/>
        <v>3.2886146938340133E-3</v>
      </c>
      <c r="L1126" s="10">
        <f>+H1126/SUM(F$27:F1126)-1</f>
        <v>3.5307140603707987E-2</v>
      </c>
      <c r="M1126">
        <v>7.383</v>
      </c>
      <c r="R1126">
        <f t="shared" si="348"/>
        <v>3980.2470748335113</v>
      </c>
      <c r="S1126">
        <f t="shared" si="349"/>
        <v>3838.5061769525578</v>
      </c>
      <c r="T1126" s="5">
        <f t="shared" si="336"/>
        <v>0</v>
      </c>
      <c r="U1126" s="6">
        <f>+S1126+SUM($D$17:$E$17)-SUM($Q$27:Q1126)</f>
        <v>7206.3288611630824</v>
      </c>
      <c r="V1126" s="10">
        <f t="shared" si="337"/>
        <v>-3.0209991248986157E-3</v>
      </c>
      <c r="W1126" s="10">
        <f>+S1126/SUM(Q$27:Q1126)-1</f>
        <v>0.18759145985002457</v>
      </c>
      <c r="X1126">
        <v>4.3239999999999998</v>
      </c>
      <c r="AC1126">
        <f t="shared" si="350"/>
        <v>7922.7589400610113</v>
      </c>
      <c r="AD1126">
        <f t="shared" si="351"/>
        <v>7799.219853526004</v>
      </c>
      <c r="AE1126" s="5">
        <f t="shared" si="338"/>
        <v>0</v>
      </c>
      <c r="AF1126" s="6">
        <f>+AD1126+SUM($D$18:$E$18)-SUM($AB$27:AB1126)</f>
        <v>13861.068485104948</v>
      </c>
      <c r="AG1126" s="10">
        <f t="shared" si="339"/>
        <v>-9.1006286440120654E-4</v>
      </c>
      <c r="AH1126" s="10">
        <f>+AD1126/SUM(AB$27:AB1126)-1</f>
        <v>0.34049792789123945</v>
      </c>
      <c r="AI1126" s="6">
        <f t="shared" si="340"/>
        <v>0</v>
      </c>
      <c r="AL1126" s="6">
        <f t="shared" si="341"/>
        <v>0</v>
      </c>
      <c r="AM1126" s="6">
        <f t="shared" si="342"/>
        <v>15976.530807621917</v>
      </c>
      <c r="AN1126" s="6">
        <f t="shared" si="343"/>
        <v>15653.441801704932</v>
      </c>
      <c r="AO1126" s="5">
        <f t="shared" si="344"/>
        <v>0</v>
      </c>
      <c r="AP1126" s="6">
        <f>+AN1126+SUM($D$16:$E$18)-SUM($AL$27:AL1126)</f>
        <v>29124.34553854703</v>
      </c>
      <c r="AQ1126" s="10">
        <f t="shared" si="352"/>
        <v>-2.7642305642627818E-4</v>
      </c>
      <c r="AR1126" s="10">
        <f>+AN1126/SUM(AL$27:AL1126)-1</f>
        <v>0.21071430540046232</v>
      </c>
    </row>
    <row r="1127" spans="1:44" x14ac:dyDescent="0.25">
      <c r="A1127" s="1">
        <v>41836</v>
      </c>
      <c r="B1127">
        <v>8.0879999999999992</v>
      </c>
      <c r="G1127">
        <f t="shared" si="345"/>
        <v>4088.1832142423582</v>
      </c>
      <c r="H1127">
        <f t="shared" si="346"/>
        <v>4030.1661692119228</v>
      </c>
      <c r="I1127" s="5">
        <f t="shared" si="335"/>
        <v>0</v>
      </c>
      <c r="J1127" s="6">
        <f>+H1127+SUM($D$16:$E$16)-SUM($F$27:F1127)</f>
        <v>8071.3985902645518</v>
      </c>
      <c r="K1127" s="10">
        <f t="shared" si="347"/>
        <v>1.7935324443814071E-3</v>
      </c>
      <c r="L1127" s="10">
        <f>+H1127/SUM(F$27:F1127)-1</f>
        <v>3.9032653332025102E-2</v>
      </c>
      <c r="M1127">
        <v>7.4820000000000002</v>
      </c>
      <c r="R1127">
        <f t="shared" si="348"/>
        <v>4033.6189372754075</v>
      </c>
      <c r="S1127">
        <f t="shared" si="349"/>
        <v>3889.9774097194959</v>
      </c>
      <c r="T1127" s="5">
        <f t="shared" si="336"/>
        <v>0</v>
      </c>
      <c r="U1127" s="6">
        <f>+S1127+SUM($D$17:$E$17)-SUM($Q$27:Q1127)</f>
        <v>7257.8000939300209</v>
      </c>
      <c r="V1127" s="10">
        <f t="shared" si="337"/>
        <v>7.1425040070445256E-3</v>
      </c>
      <c r="W1127" s="10">
        <f>+S1127/SUM(Q$27:Q1127)-1</f>
        <v>0.20351609137178439</v>
      </c>
      <c r="X1127">
        <v>4.3440000000000003</v>
      </c>
      <c r="AC1127">
        <f t="shared" si="350"/>
        <v>7959.4044485719332</v>
      </c>
      <c r="AD1127">
        <f t="shared" si="351"/>
        <v>7835.293950905867</v>
      </c>
      <c r="AE1127" s="5">
        <f t="shared" si="338"/>
        <v>0</v>
      </c>
      <c r="AF1127" s="6">
        <f>+AD1127+SUM($D$18:$E$18)-SUM($AB$27:AB1127)</f>
        <v>13897.142582484812</v>
      </c>
      <c r="AG1127" s="10">
        <f t="shared" si="339"/>
        <v>2.6025480949487534E-3</v>
      </c>
      <c r="AH1127" s="10">
        <f>+AD1127/SUM(AB$27:AB1127)-1</f>
        <v>0.3466981958278319</v>
      </c>
      <c r="AI1127" s="6">
        <f t="shared" si="340"/>
        <v>0</v>
      </c>
      <c r="AL1127" s="6">
        <f t="shared" si="341"/>
        <v>0</v>
      </c>
      <c r="AM1127" s="6">
        <f t="shared" si="342"/>
        <v>16081.206600089699</v>
      </c>
      <c r="AN1127" s="6">
        <f t="shared" si="343"/>
        <v>15755.437529837285</v>
      </c>
      <c r="AO1127" s="5">
        <f t="shared" si="344"/>
        <v>0</v>
      </c>
      <c r="AP1127" s="6">
        <f>+AN1127+SUM($D$16:$E$18)-SUM($AL$27:AL1127)</f>
        <v>29226.341266679381</v>
      </c>
      <c r="AQ1127" s="10">
        <f t="shared" si="352"/>
        <v>3.5020779436008009E-3</v>
      </c>
      <c r="AR1127" s="10">
        <f>+AN1127/SUM(AL$27:AL1127)-1</f>
        <v>0.21860315749471071</v>
      </c>
    </row>
    <row r="1128" spans="1:44" x14ac:dyDescent="0.25">
      <c r="A1128" s="1">
        <v>41837</v>
      </c>
      <c r="B1128">
        <v>8.0649999999999995</v>
      </c>
      <c r="G1128">
        <f t="shared" si="345"/>
        <v>4076.5575695925595</v>
      </c>
      <c r="H1128">
        <f t="shared" si="346"/>
        <v>4018.7055087406234</v>
      </c>
      <c r="I1128" s="5">
        <f t="shared" si="335"/>
        <v>0</v>
      </c>
      <c r="J1128" s="6">
        <f>+H1128+SUM($D$16:$E$16)-SUM($F$27:F1128)</f>
        <v>8059.937929793251</v>
      </c>
      <c r="K1128" s="10">
        <f t="shared" si="347"/>
        <v>-1.4199101113807622E-3</v>
      </c>
      <c r="L1128" s="10">
        <f>+H1128/SUM(F$27:F1128)-1</f>
        <v>3.6077936340601413E-2</v>
      </c>
      <c r="M1128">
        <v>7.4089999999999998</v>
      </c>
      <c r="R1128">
        <f t="shared" si="348"/>
        <v>3994.2639275960291</v>
      </c>
      <c r="S1128">
        <f t="shared" si="349"/>
        <v>3852.0238744469048</v>
      </c>
      <c r="T1128" s="5">
        <f t="shared" si="336"/>
        <v>0</v>
      </c>
      <c r="U1128" s="6">
        <f>+S1128+SUM($D$17:$E$17)-SUM($Q$27:Q1128)</f>
        <v>7219.8465586574284</v>
      </c>
      <c r="V1128" s="10">
        <f t="shared" si="337"/>
        <v>-5.2293442615393149E-3</v>
      </c>
      <c r="W1128" s="10">
        <f>+S1128/SUM(Q$27:Q1128)-1</f>
        <v>0.19177368631028457</v>
      </c>
      <c r="X1128">
        <v>4.3120000000000003</v>
      </c>
      <c r="AC1128">
        <f t="shared" si="350"/>
        <v>7900.7716349544608</v>
      </c>
      <c r="AD1128">
        <f t="shared" si="351"/>
        <v>7777.5753950980888</v>
      </c>
      <c r="AE1128" s="5">
        <f t="shared" si="338"/>
        <v>0</v>
      </c>
      <c r="AF1128" s="6">
        <f>+AD1128+SUM($D$18:$E$18)-SUM($AB$27:AB1128)</f>
        <v>13839.424026677032</v>
      </c>
      <c r="AG1128" s="10">
        <f t="shared" si="339"/>
        <v>-4.1532678725283434E-3</v>
      </c>
      <c r="AH1128" s="10">
        <f>+AD1128/SUM(AB$27:AB1128)-1</f>
        <v>0.3367777671292842</v>
      </c>
      <c r="AI1128" s="6">
        <f t="shared" si="340"/>
        <v>0</v>
      </c>
      <c r="AL1128" s="6">
        <f t="shared" si="341"/>
        <v>0</v>
      </c>
      <c r="AM1128" s="6">
        <f t="shared" si="342"/>
        <v>15971.593132143049</v>
      </c>
      <c r="AN1128" s="6">
        <f t="shared" si="343"/>
        <v>15648.304778285617</v>
      </c>
      <c r="AO1128" s="5">
        <f t="shared" si="344"/>
        <v>0</v>
      </c>
      <c r="AP1128" s="6">
        <f>+AN1128+SUM($D$16:$E$18)-SUM($AL$27:AL1128)</f>
        <v>29119.208515127713</v>
      </c>
      <c r="AQ1128" s="10">
        <f t="shared" si="352"/>
        <v>-3.6656230957587965E-3</v>
      </c>
      <c r="AR1128" s="10">
        <f>+AN1128/SUM(AL$27:AL1128)-1</f>
        <v>0.21031698270174015</v>
      </c>
    </row>
    <row r="1129" spans="1:44" x14ac:dyDescent="0.25">
      <c r="A1129" s="1">
        <v>41838</v>
      </c>
      <c r="B1129">
        <v>8.0730000000000004</v>
      </c>
      <c r="G1129">
        <f t="shared" si="345"/>
        <v>4080.601272079447</v>
      </c>
      <c r="H1129">
        <f t="shared" si="346"/>
        <v>4022.6918254262937</v>
      </c>
      <c r="I1129" s="5">
        <f t="shared" si="335"/>
        <v>0</v>
      </c>
      <c r="J1129" s="6">
        <f>+H1129+SUM($D$16:$E$16)-SUM($F$27:F1129)</f>
        <v>8063.9242464789213</v>
      </c>
      <c r="K1129" s="10">
        <f t="shared" si="347"/>
        <v>4.9458404275481982E-4</v>
      </c>
      <c r="L1129" s="10">
        <f>+H1129/SUM(F$27:F1129)-1</f>
        <v>3.7105663989792426E-2</v>
      </c>
      <c r="M1129">
        <v>7.4050000000000002</v>
      </c>
      <c r="R1129">
        <f t="shared" si="348"/>
        <v>3992.1074887094883</v>
      </c>
      <c r="S1129">
        <f t="shared" si="349"/>
        <v>3849.9442286785438</v>
      </c>
      <c r="T1129" s="5">
        <f t="shared" si="336"/>
        <v>0</v>
      </c>
      <c r="U1129" s="6">
        <f>+S1129+SUM($D$17:$E$17)-SUM($Q$27:Q1129)</f>
        <v>7217.7669128890675</v>
      </c>
      <c r="V1129" s="10">
        <f t="shared" si="337"/>
        <v>-2.8804570172857868E-4</v>
      </c>
      <c r="W1129" s="10">
        <f>+S1129/SUM(Q$27:Q1129)-1</f>
        <v>0.19113026685486001</v>
      </c>
      <c r="X1129">
        <v>4.3419999999999996</v>
      </c>
      <c r="AC1129">
        <f t="shared" si="350"/>
        <v>7955.7398977208404</v>
      </c>
      <c r="AD1129">
        <f t="shared" si="351"/>
        <v>7831.68654116788</v>
      </c>
      <c r="AE1129" s="5">
        <f t="shared" si="338"/>
        <v>0</v>
      </c>
      <c r="AF1129" s="6">
        <f>+AD1129+SUM($D$18:$E$18)-SUM($AB$27:AB1129)</f>
        <v>13893.535172746826</v>
      </c>
      <c r="AG1129" s="10">
        <f t="shared" si="339"/>
        <v>3.9099276072103173E-3</v>
      </c>
      <c r="AH1129" s="10">
        <f>+AD1129/SUM(AB$27:AB1129)-1</f>
        <v>0.34607816903417254</v>
      </c>
      <c r="AI1129" s="6">
        <f t="shared" si="340"/>
        <v>0</v>
      </c>
      <c r="AL1129" s="6">
        <f t="shared" si="341"/>
        <v>0</v>
      </c>
      <c r="AM1129" s="6">
        <f t="shared" si="342"/>
        <v>16028.448658509777</v>
      </c>
      <c r="AN1129" s="6">
        <f t="shared" si="343"/>
        <v>15704.322595272719</v>
      </c>
      <c r="AO1129" s="5">
        <f t="shared" si="344"/>
        <v>0</v>
      </c>
      <c r="AP1129" s="6">
        <f>+AN1129+SUM($D$16:$E$18)-SUM($AL$27:AL1129)</f>
        <v>29175.22633211482</v>
      </c>
      <c r="AQ1129" s="10">
        <f t="shared" si="352"/>
        <v>1.9237410576598002E-3</v>
      </c>
      <c r="AR1129" s="10">
        <f>+AN1129/SUM(AL$27:AL1129)-1</f>
        <v>0.21464967663849488</v>
      </c>
    </row>
    <row r="1130" spans="1:44" x14ac:dyDescent="0.25">
      <c r="A1130" s="1">
        <v>41841</v>
      </c>
      <c r="B1130">
        <v>8.0690000000000008</v>
      </c>
      <c r="G1130">
        <f t="shared" si="345"/>
        <v>4078.5794208360039</v>
      </c>
      <c r="H1130">
        <f t="shared" si="346"/>
        <v>4020.698667083459</v>
      </c>
      <c r="I1130" s="5">
        <f t="shared" si="335"/>
        <v>0</v>
      </c>
      <c r="J1130" s="6">
        <f>+H1130+SUM($D$16:$E$16)-SUM($F$27:F1130)</f>
        <v>8061.931088136088</v>
      </c>
      <c r="K1130" s="10">
        <f t="shared" si="347"/>
        <v>-2.471697751506019E-4</v>
      </c>
      <c r="L1130" s="10">
        <f>+H1130/SUM(F$27:F1130)-1</f>
        <v>3.659180016519703E-2</v>
      </c>
      <c r="M1130">
        <v>7.3680000000000003</v>
      </c>
      <c r="R1130">
        <f t="shared" si="348"/>
        <v>3972.1604290089822</v>
      </c>
      <c r="S1130">
        <f t="shared" si="349"/>
        <v>3830.7075053212038</v>
      </c>
      <c r="T1130" s="5">
        <f t="shared" si="336"/>
        <v>0</v>
      </c>
      <c r="U1130" s="6">
        <f>+S1130+SUM($D$17:$E$17)-SUM($Q$27:Q1130)</f>
        <v>7198.530189531727</v>
      </c>
      <c r="V1130" s="10">
        <f t="shared" si="337"/>
        <v>-2.6651904376391311E-3</v>
      </c>
      <c r="W1130" s="10">
        <f>+S1130/SUM(Q$27:Q1130)-1</f>
        <v>0.18517863689218239</v>
      </c>
      <c r="X1130">
        <v>4.327</v>
      </c>
      <c r="AC1130">
        <f t="shared" si="350"/>
        <v>7928.255766337651</v>
      </c>
      <c r="AD1130">
        <f t="shared" si="351"/>
        <v>7804.6309681329849</v>
      </c>
      <c r="AE1130" s="5">
        <f t="shared" si="338"/>
        <v>0</v>
      </c>
      <c r="AF1130" s="6">
        <f>+AD1130+SUM($D$18:$E$18)-SUM($AB$27:AB1130)</f>
        <v>13866.479599711929</v>
      </c>
      <c r="AG1130" s="10">
        <f t="shared" si="339"/>
        <v>-1.9473498068345307E-3</v>
      </c>
      <c r="AH1130" s="10">
        <f>+AD1130/SUM(AB$27:AB1130)-1</f>
        <v>0.34142796808172848</v>
      </c>
      <c r="AI1130" s="6">
        <f t="shared" si="340"/>
        <v>0</v>
      </c>
      <c r="AL1130" s="6">
        <f t="shared" si="341"/>
        <v>0</v>
      </c>
      <c r="AM1130" s="6">
        <f t="shared" si="342"/>
        <v>15978.995616182638</v>
      </c>
      <c r="AN1130" s="6">
        <f t="shared" si="343"/>
        <v>15656.037140537646</v>
      </c>
      <c r="AO1130" s="5">
        <f t="shared" si="344"/>
        <v>0</v>
      </c>
      <c r="AP1130" s="6">
        <f>+AN1130+SUM($D$16:$E$18)-SUM($AL$27:AL1130)</f>
        <v>29126.940877379748</v>
      </c>
      <c r="AQ1130" s="10">
        <f t="shared" si="352"/>
        <v>-1.6550156007503203E-3</v>
      </c>
      <c r="AR1130" s="10">
        <f>+AN1130/SUM(AL$27:AL1130)-1</f>
        <v>0.21091504169168385</v>
      </c>
    </row>
    <row r="1131" spans="1:44" x14ac:dyDescent="0.25">
      <c r="A1131" s="1">
        <v>41842</v>
      </c>
      <c r="B1131">
        <v>8.173</v>
      </c>
      <c r="G1131">
        <f t="shared" si="345"/>
        <v>4131.1475531655287</v>
      </c>
      <c r="H1131">
        <f t="shared" si="346"/>
        <v>4072.5207839971627</v>
      </c>
      <c r="I1131" s="5">
        <f t="shared" si="335"/>
        <v>0</v>
      </c>
      <c r="J1131" s="6">
        <f>+H1131+SUM($D$16:$E$16)-SUM($F$27:F1131)</f>
        <v>8113.7532050497912</v>
      </c>
      <c r="K1131" s="10">
        <f t="shared" si="347"/>
        <v>6.4280029619658841E-3</v>
      </c>
      <c r="L1131" s="10">
        <f>+H1131/SUM(F$27:F1131)-1</f>
        <v>4.9952259604678861E-2</v>
      </c>
      <c r="M1131">
        <v>7.4560000000000004</v>
      </c>
      <c r="R1131">
        <f t="shared" si="348"/>
        <v>4019.6020845128896</v>
      </c>
      <c r="S1131">
        <f t="shared" si="349"/>
        <v>3876.4597122251489</v>
      </c>
      <c r="T1131" s="5">
        <f t="shared" si="336"/>
        <v>0</v>
      </c>
      <c r="U1131" s="6">
        <f>+S1131+SUM($D$17:$E$17)-SUM($Q$27:Q1131)</f>
        <v>7244.282396435673</v>
      </c>
      <c r="V1131" s="10">
        <f t="shared" si="337"/>
        <v>6.3557706503030165E-3</v>
      </c>
      <c r="W1131" s="10">
        <f>+S1131/SUM(Q$27:Q1131)-1</f>
        <v>0.19933386491152438</v>
      </c>
      <c r="X1131">
        <v>4.3639999999999999</v>
      </c>
      <c r="AC1131">
        <f t="shared" si="350"/>
        <v>7996.0499570828533</v>
      </c>
      <c r="AD1131">
        <f t="shared" si="351"/>
        <v>7871.3680482857271</v>
      </c>
      <c r="AE1131" s="5">
        <f t="shared" si="338"/>
        <v>0</v>
      </c>
      <c r="AF1131" s="6">
        <f>+AD1131+SUM($D$18:$E$18)-SUM($AB$27:AB1131)</f>
        <v>13933.216679864672</v>
      </c>
      <c r="AG1131" s="10">
        <f t="shared" si="339"/>
        <v>4.8128351304197459E-3</v>
      </c>
      <c r="AH1131" s="10">
        <f>+AD1131/SUM(AB$27:AB1131)-1</f>
        <v>0.35289846376442391</v>
      </c>
      <c r="AI1131" s="6">
        <f t="shared" si="340"/>
        <v>0</v>
      </c>
      <c r="AL1131" s="6">
        <f t="shared" si="341"/>
        <v>0</v>
      </c>
      <c r="AM1131" s="6">
        <f t="shared" si="342"/>
        <v>16146.799594761273</v>
      </c>
      <c r="AN1131" s="6">
        <f t="shared" si="343"/>
        <v>15820.348544508039</v>
      </c>
      <c r="AO1131" s="5">
        <f t="shared" si="344"/>
        <v>0</v>
      </c>
      <c r="AP1131" s="6">
        <f>+AN1131+SUM($D$16:$E$18)-SUM($AL$27:AL1131)</f>
        <v>29291.252281350135</v>
      </c>
      <c r="AQ1131" s="10">
        <f t="shared" si="352"/>
        <v>5.6412173410902433E-3</v>
      </c>
      <c r="AR1131" s="10">
        <f>+AN1131/SUM(AL$27:AL1131)-1</f>
        <v>0.22362369515252989</v>
      </c>
    </row>
    <row r="1132" spans="1:44" x14ac:dyDescent="0.25">
      <c r="A1132" s="1">
        <v>41843</v>
      </c>
      <c r="B1132">
        <v>8.1950000000000003</v>
      </c>
      <c r="G1132">
        <f t="shared" si="345"/>
        <v>4142.2677350044669</v>
      </c>
      <c r="H1132">
        <f t="shared" si="346"/>
        <v>4083.4831548827542</v>
      </c>
      <c r="I1132" s="5">
        <f t="shared" si="335"/>
        <v>0</v>
      </c>
      <c r="J1132" s="6">
        <f>+H1132+SUM($D$16:$E$16)-SUM($F$27:F1132)</f>
        <v>8124.7155759353818</v>
      </c>
      <c r="K1132" s="10">
        <f t="shared" si="347"/>
        <v>1.3510850784526074E-3</v>
      </c>
      <c r="L1132" s="10">
        <f>+H1132/SUM(F$27:F1132)-1</f>
        <v>5.277851063995409E-2</v>
      </c>
      <c r="M1132">
        <v>7.4649999999999999</v>
      </c>
      <c r="R1132">
        <f t="shared" si="348"/>
        <v>4024.454072007607</v>
      </c>
      <c r="S1132">
        <f t="shared" si="349"/>
        <v>3881.138915203961</v>
      </c>
      <c r="T1132" s="5">
        <f t="shared" si="336"/>
        <v>0</v>
      </c>
      <c r="U1132" s="6">
        <f>+S1132+SUM($D$17:$E$17)-SUM($Q$27:Q1132)</f>
        <v>7248.9615994144851</v>
      </c>
      <c r="V1132" s="10">
        <f t="shared" si="337"/>
        <v>6.4591669992242196E-4</v>
      </c>
      <c r="W1132" s="10">
        <f>+S1132/SUM(Q$27:Q1132)-1</f>
        <v>0.20078155868622982</v>
      </c>
      <c r="X1132">
        <v>4.3719999999999999</v>
      </c>
      <c r="AC1132">
        <f t="shared" si="350"/>
        <v>8010.7081604872219</v>
      </c>
      <c r="AD1132">
        <f t="shared" si="351"/>
        <v>7885.7976872376721</v>
      </c>
      <c r="AE1132" s="5">
        <f t="shared" si="338"/>
        <v>0</v>
      </c>
      <c r="AF1132" s="6">
        <f>+AD1132+SUM($D$18:$E$18)-SUM($AB$27:AB1132)</f>
        <v>13947.646318816616</v>
      </c>
      <c r="AG1132" s="10">
        <f t="shared" si="339"/>
        <v>1.0356286910255807E-3</v>
      </c>
      <c r="AH1132" s="10">
        <f>+AD1132/SUM(AB$27:AB1132)-1</f>
        <v>0.35537857093906089</v>
      </c>
      <c r="AI1132" s="6">
        <f t="shared" si="340"/>
        <v>0</v>
      </c>
      <c r="AL1132" s="6">
        <f t="shared" si="341"/>
        <v>0</v>
      </c>
      <c r="AM1132" s="6">
        <f t="shared" si="342"/>
        <v>16177.429967499296</v>
      </c>
      <c r="AN1132" s="6">
        <f t="shared" si="343"/>
        <v>15850.419757324387</v>
      </c>
      <c r="AO1132" s="5">
        <f t="shared" si="344"/>
        <v>0</v>
      </c>
      <c r="AP1132" s="6">
        <f>+AN1132+SUM($D$16:$E$18)-SUM($AL$27:AL1132)</f>
        <v>29321.323494166485</v>
      </c>
      <c r="AQ1132" s="10">
        <f t="shared" si="352"/>
        <v>1.026627763385024E-3</v>
      </c>
      <c r="AR1132" s="10">
        <f>+AN1132/SUM(AL$27:AL1132)-1</f>
        <v>0.22594955089714519</v>
      </c>
    </row>
    <row r="1133" spans="1:44" x14ac:dyDescent="0.25">
      <c r="A1133" s="1">
        <v>41844</v>
      </c>
      <c r="B1133">
        <v>8.2129999999999992</v>
      </c>
      <c r="G1133">
        <f t="shared" si="345"/>
        <v>4151.366065599962</v>
      </c>
      <c r="H1133">
        <f t="shared" si="346"/>
        <v>4092.4523674255106</v>
      </c>
      <c r="I1133" s="5">
        <f t="shared" si="335"/>
        <v>0</v>
      </c>
      <c r="J1133" s="6">
        <f>+H1133+SUM($D$16:$E$16)-SUM($F$27:F1133)</f>
        <v>8133.6847884781391</v>
      </c>
      <c r="K1133" s="10">
        <f t="shared" si="347"/>
        <v>1.1039417268123852E-3</v>
      </c>
      <c r="L1133" s="10">
        <f>+H1133/SUM(F$27:F1133)-1</f>
        <v>5.5090897850633702E-2</v>
      </c>
      <c r="M1133">
        <v>7.51</v>
      </c>
      <c r="R1133">
        <f t="shared" si="348"/>
        <v>4048.7140094811957</v>
      </c>
      <c r="S1133">
        <f t="shared" si="349"/>
        <v>3904.5349300980233</v>
      </c>
      <c r="T1133" s="5">
        <f t="shared" si="336"/>
        <v>0</v>
      </c>
      <c r="U1133" s="6">
        <f>+S1133+SUM($D$17:$E$17)-SUM($Q$27:Q1133)</f>
        <v>7272.3576143085475</v>
      </c>
      <c r="V1133" s="10">
        <f t="shared" si="337"/>
        <v>3.2274988042360064E-3</v>
      </c>
      <c r="W1133" s="10">
        <f>+S1133/SUM(Q$27:Q1133)-1</f>
        <v>0.20802002755975679</v>
      </c>
      <c r="X1133">
        <v>4.3730000000000002</v>
      </c>
      <c r="AC1133">
        <f t="shared" si="350"/>
        <v>8012.5404359127697</v>
      </c>
      <c r="AD1133">
        <f t="shared" si="351"/>
        <v>7887.601392106666</v>
      </c>
      <c r="AE1133" s="5">
        <f t="shared" si="338"/>
        <v>0</v>
      </c>
      <c r="AF1133" s="6">
        <f>+AD1133+SUM($D$18:$E$18)-SUM($AB$27:AB1133)</f>
        <v>13949.450023685611</v>
      </c>
      <c r="AG1133" s="10">
        <f t="shared" si="339"/>
        <v>1.2931965922891031E-4</v>
      </c>
      <c r="AH1133" s="10">
        <f>+AD1133/SUM(AB$27:AB1133)-1</f>
        <v>0.35568858433589057</v>
      </c>
      <c r="AI1133" s="6">
        <f t="shared" si="340"/>
        <v>0</v>
      </c>
      <c r="AL1133" s="6">
        <f t="shared" si="341"/>
        <v>0</v>
      </c>
      <c r="AM1133" s="6">
        <f t="shared" si="342"/>
        <v>16212.620510993927</v>
      </c>
      <c r="AN1133" s="6">
        <f t="shared" si="343"/>
        <v>15884.5886896302</v>
      </c>
      <c r="AO1133" s="5">
        <f t="shared" si="344"/>
        <v>0</v>
      </c>
      <c r="AP1133" s="6">
        <f>+AN1133+SUM($D$16:$E$18)-SUM($AL$27:AL1133)</f>
        <v>29355.492426472294</v>
      </c>
      <c r="AQ1133" s="10">
        <f t="shared" si="352"/>
        <v>1.1653270805667137E-3</v>
      </c>
      <c r="AR1133" s="10">
        <f>+AN1133/SUM(AL$27:AL1133)-1</f>
        <v>0.22859234445443177</v>
      </c>
    </row>
    <row r="1134" spans="1:44" x14ac:dyDescent="0.25">
      <c r="A1134" s="1">
        <v>41845</v>
      </c>
      <c r="B1134">
        <v>8.2170000000000005</v>
      </c>
      <c r="G1134">
        <f t="shared" si="345"/>
        <v>4153.3879168434059</v>
      </c>
      <c r="H1134">
        <f t="shared" si="346"/>
        <v>4094.4455257683458</v>
      </c>
      <c r="I1134" s="5">
        <f t="shared" si="335"/>
        <v>0</v>
      </c>
      <c r="J1134" s="6">
        <f>+H1134+SUM($D$16:$E$16)-SUM($F$27:F1134)</f>
        <v>8135.6779468209743</v>
      </c>
      <c r="K1134" s="10">
        <f t="shared" si="347"/>
        <v>2.4504986296713938E-4</v>
      </c>
      <c r="L1134" s="10">
        <f>+H1134/SUM(F$27:F1134)-1</f>
        <v>5.5604761675229097E-2</v>
      </c>
      <c r="M1134">
        <v>7.4450000000000003</v>
      </c>
      <c r="R1134">
        <f t="shared" si="348"/>
        <v>4013.6718775749005</v>
      </c>
      <c r="S1134">
        <f t="shared" si="349"/>
        <v>3870.7406863621554</v>
      </c>
      <c r="T1134" s="5">
        <f t="shared" si="336"/>
        <v>0</v>
      </c>
      <c r="U1134" s="6">
        <f>+S1134+SUM($D$17:$E$17)-SUM($Q$27:Q1134)</f>
        <v>7238.5633705726787</v>
      </c>
      <c r="V1134" s="10">
        <f t="shared" si="337"/>
        <v>-4.6469447087389426E-3</v>
      </c>
      <c r="W1134" s="10">
        <f>+S1134/SUM(Q$27:Q1134)-1</f>
        <v>0.19756446140910655</v>
      </c>
      <c r="X1134">
        <v>4.359</v>
      </c>
      <c r="AC1134">
        <f t="shared" si="350"/>
        <v>7986.8885799551254</v>
      </c>
      <c r="AD1134">
        <f t="shared" si="351"/>
        <v>7862.349523940763</v>
      </c>
      <c r="AE1134" s="5">
        <f t="shared" si="338"/>
        <v>0</v>
      </c>
      <c r="AF1134" s="6">
        <f>+AD1134+SUM($D$18:$E$18)-SUM($AB$27:AB1134)</f>
        <v>13924.198155519709</v>
      </c>
      <c r="AG1134" s="10">
        <f t="shared" si="339"/>
        <v>-1.8102411294370624E-3</v>
      </c>
      <c r="AH1134" s="10">
        <f>+AD1134/SUM(AB$27:AB1134)-1</f>
        <v>0.35134839678027596</v>
      </c>
      <c r="AI1134" s="6">
        <f t="shared" si="340"/>
        <v>0</v>
      </c>
      <c r="AL1134" s="6">
        <f t="shared" si="341"/>
        <v>0</v>
      </c>
      <c r="AM1134" s="6">
        <f t="shared" si="342"/>
        <v>16153.948374373431</v>
      </c>
      <c r="AN1134" s="6">
        <f t="shared" si="343"/>
        <v>15827.535736071264</v>
      </c>
      <c r="AO1134" s="5">
        <f t="shared" si="344"/>
        <v>0</v>
      </c>
      <c r="AP1134" s="6">
        <f>+AN1134+SUM($D$16:$E$18)-SUM($AL$27:AL1134)</f>
        <v>29298.439472913364</v>
      </c>
      <c r="AQ1134" s="10">
        <f t="shared" si="352"/>
        <v>-1.9435188730637654E-3</v>
      </c>
      <c r="AR1134" s="10">
        <f>+AN1134/SUM(AL$27:AL1134)-1</f>
        <v>0.22417958795562587</v>
      </c>
    </row>
    <row r="1135" spans="1:44" x14ac:dyDescent="0.25">
      <c r="A1135" s="1">
        <v>41848</v>
      </c>
      <c r="B1135">
        <v>8.2189999999999994</v>
      </c>
      <c r="G1135">
        <f t="shared" si="345"/>
        <v>4154.398842465127</v>
      </c>
      <c r="H1135">
        <f t="shared" si="346"/>
        <v>4095.442104939762</v>
      </c>
      <c r="I1135" s="5">
        <f t="shared" si="335"/>
        <v>0</v>
      </c>
      <c r="J1135" s="6">
        <f>+H1135+SUM($D$16:$E$16)-SUM($F$27:F1135)</f>
        <v>8136.674525992391</v>
      </c>
      <c r="K1135" s="10">
        <f t="shared" si="347"/>
        <v>1.2249491412164026E-4</v>
      </c>
      <c r="L1135" s="10">
        <f>+H1135/SUM(F$27:F1135)-1</f>
        <v>5.5861693587526684E-2</v>
      </c>
      <c r="M1135">
        <v>7.4269999999999996</v>
      </c>
      <c r="R1135">
        <f t="shared" si="348"/>
        <v>4003.9679025854643</v>
      </c>
      <c r="S1135">
        <f t="shared" si="349"/>
        <v>3861.3822804045299</v>
      </c>
      <c r="T1135" s="5">
        <f t="shared" si="336"/>
        <v>0</v>
      </c>
      <c r="U1135" s="6">
        <f>+S1135+SUM($D$17:$E$17)-SUM($Q$27:Q1135)</f>
        <v>7229.2049646150545</v>
      </c>
      <c r="V1135" s="10">
        <f t="shared" si="337"/>
        <v>-1.2928540483142514E-3</v>
      </c>
      <c r="W1135" s="10">
        <f>+S1135/SUM(Q$27:Q1135)-1</f>
        <v>0.19466907385969545</v>
      </c>
      <c r="X1135">
        <v>4.3579999999999997</v>
      </c>
      <c r="AC1135">
        <f t="shared" si="350"/>
        <v>7985.0563045295785</v>
      </c>
      <c r="AD1135">
        <f t="shared" si="351"/>
        <v>7860.5458190717691</v>
      </c>
      <c r="AE1135" s="5">
        <f t="shared" si="338"/>
        <v>0</v>
      </c>
      <c r="AF1135" s="6">
        <f>+AD1135+SUM($D$18:$E$18)-SUM($AB$27:AB1135)</f>
        <v>13922.394450650714</v>
      </c>
      <c r="AG1135" s="10">
        <f t="shared" si="339"/>
        <v>-1.2953743180388333E-4</v>
      </c>
      <c r="AH1135" s="10">
        <f>+AD1135/SUM(AB$27:AB1135)-1</f>
        <v>0.35103838338344628</v>
      </c>
      <c r="AI1135" s="6">
        <f t="shared" si="340"/>
        <v>0</v>
      </c>
      <c r="AL1135" s="6">
        <f t="shared" si="341"/>
        <v>0</v>
      </c>
      <c r="AM1135" s="6">
        <f t="shared" si="342"/>
        <v>16143.423049580169</v>
      </c>
      <c r="AN1135" s="6">
        <f t="shared" si="343"/>
        <v>15817.37020441606</v>
      </c>
      <c r="AO1135" s="5">
        <f t="shared" si="344"/>
        <v>0</v>
      </c>
      <c r="AP1135" s="6">
        <f>+AN1135+SUM($D$16:$E$18)-SUM($AL$27:AL1135)</f>
        <v>29288.273941258158</v>
      </c>
      <c r="AQ1135" s="10">
        <f t="shared" si="352"/>
        <v>-3.4696495233488278E-4</v>
      </c>
      <c r="AR1135" s="10">
        <f>+AN1135/SUM(AL$27:AL1135)-1</f>
        <v>0.22339333565706654</v>
      </c>
    </row>
    <row r="1136" spans="1:44" x14ac:dyDescent="0.25">
      <c r="A1136" s="1">
        <v>41849</v>
      </c>
      <c r="B1136">
        <v>8.2439999999999998</v>
      </c>
      <c r="G1136">
        <f t="shared" si="345"/>
        <v>4167.0354127366481</v>
      </c>
      <c r="H1136">
        <f t="shared" si="346"/>
        <v>4107.8993445824799</v>
      </c>
      <c r="I1136" s="5">
        <f t="shared" si="335"/>
        <v>0</v>
      </c>
      <c r="J1136" s="6">
        <f>+H1136+SUM($D$16:$E$16)-SUM($F$27:F1136)</f>
        <v>8149.1317656351084</v>
      </c>
      <c r="K1136" s="10">
        <f t="shared" si="347"/>
        <v>1.5309988869436353E-3</v>
      </c>
      <c r="L1136" s="10">
        <f>+H1136/SUM(F$27:F1136)-1</f>
        <v>5.9073342491248404E-2</v>
      </c>
      <c r="M1136">
        <v>7.452</v>
      </c>
      <c r="R1136">
        <f t="shared" si="348"/>
        <v>4017.4456456263474</v>
      </c>
      <c r="S1136">
        <f t="shared" si="349"/>
        <v>3874.3800664567871</v>
      </c>
      <c r="T1136" s="5">
        <f t="shared" si="336"/>
        <v>0</v>
      </c>
      <c r="U1136" s="6">
        <f>+S1136+SUM($D$17:$E$17)-SUM($Q$27:Q1136)</f>
        <v>7242.2027506673103</v>
      </c>
      <c r="V1136" s="10">
        <f t="shared" si="337"/>
        <v>1.7979551162092822E-3</v>
      </c>
      <c r="W1136" s="10">
        <f>+S1136/SUM(Q$27:Q1136)-1</f>
        <v>0.1986904454560996</v>
      </c>
      <c r="X1136">
        <v>4.3689999999999998</v>
      </c>
      <c r="AC1136">
        <f t="shared" si="350"/>
        <v>8005.211334210584</v>
      </c>
      <c r="AD1136">
        <f t="shared" si="351"/>
        <v>7880.3865726306922</v>
      </c>
      <c r="AE1136" s="5">
        <f t="shared" si="338"/>
        <v>0</v>
      </c>
      <c r="AF1136" s="6">
        <f>+AD1136+SUM($D$18:$E$18)-SUM($AB$27:AB1136)</f>
        <v>13942.235204209635</v>
      </c>
      <c r="AG1136" s="10">
        <f t="shared" si="339"/>
        <v>1.4250963531632355E-3</v>
      </c>
      <c r="AH1136" s="10">
        <f>+AD1136/SUM(AB$27:AB1136)-1</f>
        <v>0.35444853074857186</v>
      </c>
      <c r="AI1136" s="6">
        <f t="shared" si="340"/>
        <v>0</v>
      </c>
      <c r="AL1136" s="6">
        <f t="shared" si="341"/>
        <v>0</v>
      </c>
      <c r="AM1136" s="6">
        <f t="shared" si="342"/>
        <v>16189.692392573579</v>
      </c>
      <c r="AN1136" s="6">
        <f t="shared" si="343"/>
        <v>15862.665983669958</v>
      </c>
      <c r="AO1136" s="5">
        <f t="shared" si="344"/>
        <v>0</v>
      </c>
      <c r="AP1136" s="6">
        <f>+AN1136+SUM($D$16:$E$18)-SUM($AL$27:AL1136)</f>
        <v>29333.569720512052</v>
      </c>
      <c r="AQ1136" s="10">
        <f t="shared" si="352"/>
        <v>1.546549972345268E-3</v>
      </c>
      <c r="AR1136" s="10">
        <f>+AN1136/SUM(AL$27:AL1136)-1</f>
        <v>0.22689673437357016</v>
      </c>
    </row>
    <row r="1137" spans="1:44" x14ac:dyDescent="0.25">
      <c r="A1137" s="1">
        <v>41850</v>
      </c>
      <c r="B1137">
        <v>8.2509999999999994</v>
      </c>
      <c r="G1137">
        <f t="shared" si="345"/>
        <v>4170.5736524126733</v>
      </c>
      <c r="H1137">
        <f t="shared" si="346"/>
        <v>4111.3873716824401</v>
      </c>
      <c r="I1137" s="5">
        <f t="shared" si="335"/>
        <v>0</v>
      </c>
      <c r="J1137" s="6">
        <f>+H1137+SUM($D$16:$E$16)-SUM($F$27:F1137)</f>
        <v>8152.6197927350686</v>
      </c>
      <c r="K1137" s="10">
        <f t="shared" si="347"/>
        <v>4.2802438348954475E-4</v>
      </c>
      <c r="L1137" s="10">
        <f>+H1137/SUM(F$27:F1137)-1</f>
        <v>5.997260418429029E-2</v>
      </c>
      <c r="M1137">
        <v>7.4180000000000001</v>
      </c>
      <c r="R1137">
        <f t="shared" si="348"/>
        <v>3999.1159150907465</v>
      </c>
      <c r="S1137">
        <f t="shared" si="349"/>
        <v>3856.7030774257173</v>
      </c>
      <c r="T1137" s="5">
        <f t="shared" si="336"/>
        <v>0</v>
      </c>
      <c r="U1137" s="6">
        <f>+S1137+SUM($D$17:$E$17)-SUM($Q$27:Q1137)</f>
        <v>7224.5257616362424</v>
      </c>
      <c r="V1137" s="10">
        <f t="shared" si="337"/>
        <v>-2.4408304544414339E-3</v>
      </c>
      <c r="W1137" s="10">
        <f>+S1137/SUM(Q$27:Q1137)-1</f>
        <v>0.19322138008499001</v>
      </c>
      <c r="X1137">
        <v>4.3620000000000001</v>
      </c>
      <c r="AC1137">
        <f t="shared" si="350"/>
        <v>7992.3854062317632</v>
      </c>
      <c r="AD1137">
        <f t="shared" si="351"/>
        <v>7867.760638547742</v>
      </c>
      <c r="AE1137" s="5">
        <f t="shared" si="338"/>
        <v>0</v>
      </c>
      <c r="AF1137" s="6">
        <f>+AD1137+SUM($D$18:$E$18)-SUM($AB$27:AB1137)</f>
        <v>13929.609270126686</v>
      </c>
      <c r="AG1137" s="10">
        <f t="shared" si="339"/>
        <v>-9.0558894596304285E-4</v>
      </c>
      <c r="AH1137" s="10">
        <f>+AD1137/SUM(AB$27:AB1137)-1</f>
        <v>0.35227843697076477</v>
      </c>
      <c r="AI1137" s="6">
        <f t="shared" si="340"/>
        <v>0</v>
      </c>
      <c r="AL1137" s="6">
        <f t="shared" si="341"/>
        <v>0</v>
      </c>
      <c r="AM1137" s="6">
        <f t="shared" si="342"/>
        <v>16162.074973735183</v>
      </c>
      <c r="AN1137" s="6">
        <f t="shared" si="343"/>
        <v>15835.851087655899</v>
      </c>
      <c r="AO1137" s="5">
        <f t="shared" si="344"/>
        <v>0</v>
      </c>
      <c r="AP1137" s="6">
        <f>+AN1137+SUM($D$16:$E$18)-SUM($AL$27:AL1137)</f>
        <v>29306.754824497999</v>
      </c>
      <c r="AQ1137" s="10">
        <f t="shared" si="352"/>
        <v>-9.141368155851648E-4</v>
      </c>
      <c r="AR1137" s="10">
        <f>+AN1137/SUM(AL$27:AL1137)-1</f>
        <v>0.22482273821264198</v>
      </c>
    </row>
    <row r="1138" spans="1:44" x14ac:dyDescent="0.25">
      <c r="A1138" s="1">
        <v>41851</v>
      </c>
      <c r="B1138">
        <v>8.16</v>
      </c>
      <c r="G1138">
        <f t="shared" si="345"/>
        <v>4124.5765366243386</v>
      </c>
      <c r="H1138">
        <f t="shared" si="346"/>
        <v>4066.0430193829493</v>
      </c>
      <c r="I1138" s="5">
        <f t="shared" si="335"/>
        <v>0</v>
      </c>
      <c r="J1138" s="6">
        <f>+H1138+SUM($D$16:$E$16)-SUM($F$27:F1138)</f>
        <v>8107.2754404355774</v>
      </c>
      <c r="K1138" s="10">
        <f t="shared" si="347"/>
        <v>-5.5619363409904476E-3</v>
      </c>
      <c r="L1138" s="10">
        <f>+H1138/SUM(F$27:F1138)-1</f>
        <v>4.8282202174743549E-2</v>
      </c>
      <c r="M1138">
        <v>7.3250000000000002</v>
      </c>
      <c r="R1138">
        <f t="shared" si="348"/>
        <v>3948.9787109786621</v>
      </c>
      <c r="S1138">
        <f t="shared" si="349"/>
        <v>3808.3513133113206</v>
      </c>
      <c r="T1138" s="5">
        <f t="shared" si="336"/>
        <v>0</v>
      </c>
      <c r="U1138" s="6">
        <f>+S1138+SUM($D$17:$E$17)-SUM($Q$27:Q1138)</f>
        <v>7176.1739975218452</v>
      </c>
      <c r="V1138" s="10">
        <f t="shared" si="337"/>
        <v>-6.6927249911897801E-3</v>
      </c>
      <c r="W1138" s="10">
        <f>+S1138/SUM(Q$27:Q1138)-1</f>
        <v>0.17826187774636715</v>
      </c>
      <c r="X1138">
        <v>4.3</v>
      </c>
      <c r="AC1138">
        <f t="shared" si="350"/>
        <v>7878.7843298479092</v>
      </c>
      <c r="AD1138">
        <f t="shared" si="351"/>
        <v>7755.9309366701718</v>
      </c>
      <c r="AE1138" s="5">
        <f t="shared" si="338"/>
        <v>0</v>
      </c>
      <c r="AF1138" s="6">
        <f>+AD1138+SUM($D$18:$E$18)-SUM($AB$27:AB1138)</f>
        <v>13817.779568249116</v>
      </c>
      <c r="AG1138" s="10">
        <f t="shared" si="339"/>
        <v>-8.0282009142496058E-3</v>
      </c>
      <c r="AH1138" s="10">
        <f>+AD1138/SUM(AB$27:AB1138)-1</f>
        <v>0.33305760636732895</v>
      </c>
      <c r="AI1138" s="6">
        <f t="shared" si="340"/>
        <v>0</v>
      </c>
      <c r="AL1138" s="6">
        <f t="shared" si="341"/>
        <v>0</v>
      </c>
      <c r="AM1138" s="6">
        <f t="shared" si="342"/>
        <v>15952.33957745091</v>
      </c>
      <c r="AN1138" s="6">
        <f t="shared" si="343"/>
        <v>15630.325269364443</v>
      </c>
      <c r="AO1138" s="5">
        <f t="shared" si="344"/>
        <v>0</v>
      </c>
      <c r="AP1138" s="6">
        <f>+AN1138+SUM($D$16:$E$18)-SUM($AL$27:AL1138)</f>
        <v>29101.229006206544</v>
      </c>
      <c r="AQ1138" s="10">
        <f t="shared" si="352"/>
        <v>-7.0129162891707786E-3</v>
      </c>
      <c r="AR1138" s="10">
        <f>+AN1138/SUM(AL$27:AL1138)-1</f>
        <v>0.20892635890598377</v>
      </c>
    </row>
    <row r="1139" spans="1:44" x14ac:dyDescent="0.25">
      <c r="A1139" s="1">
        <v>41852</v>
      </c>
      <c r="B1139">
        <v>8.09</v>
      </c>
      <c r="G1139">
        <f t="shared" si="345"/>
        <v>4089.1941398640806</v>
      </c>
      <c r="H1139">
        <f t="shared" si="346"/>
        <v>4031.1627483833404</v>
      </c>
      <c r="I1139" s="5">
        <f t="shared" si="335"/>
        <v>0</v>
      </c>
      <c r="J1139" s="6">
        <f>+H1139+SUM($D$16:$E$16)-SUM($F$27:F1139)</f>
        <v>8072.3951694359685</v>
      </c>
      <c r="K1139" s="10">
        <f t="shared" si="347"/>
        <v>-4.3023419218793935E-3</v>
      </c>
      <c r="L1139" s="10">
        <f>+H1139/SUM(F$27:F1139)-1</f>
        <v>3.9289585244322911E-2</v>
      </c>
      <c r="M1139">
        <v>7.2450000000000001</v>
      </c>
      <c r="R1139">
        <f t="shared" si="348"/>
        <v>3905.8499332478373</v>
      </c>
      <c r="S1139">
        <f t="shared" si="349"/>
        <v>3766.7583979440979</v>
      </c>
      <c r="T1139" s="5">
        <f t="shared" si="336"/>
        <v>0</v>
      </c>
      <c r="U1139" s="6">
        <f>+S1139+SUM($D$17:$E$17)-SUM($Q$27:Q1139)</f>
        <v>7134.5810821546211</v>
      </c>
      <c r="V1139" s="10">
        <f t="shared" si="337"/>
        <v>-5.7959736457877664E-3</v>
      </c>
      <c r="W1139" s="10">
        <f>+S1139/SUM(Q$27:Q1139)-1</f>
        <v>0.16539348863787429</v>
      </c>
      <c r="X1139">
        <v>4.2750000000000004</v>
      </c>
      <c r="AC1139">
        <f t="shared" si="350"/>
        <v>7832.9774442092594</v>
      </c>
      <c r="AD1139">
        <f t="shared" si="351"/>
        <v>7710.8383149453457</v>
      </c>
      <c r="AE1139" s="5">
        <f t="shared" si="338"/>
        <v>0</v>
      </c>
      <c r="AF1139" s="6">
        <f>+AD1139+SUM($D$18:$E$18)-SUM($AB$27:AB1139)</f>
        <v>13772.686946524289</v>
      </c>
      <c r="AG1139" s="10">
        <f t="shared" si="339"/>
        <v>-3.2633768328771406E-3</v>
      </c>
      <c r="AH1139" s="10">
        <f>+AD1139/SUM(AB$27:AB1139)-1</f>
        <v>0.32530727144658877</v>
      </c>
      <c r="AI1139" s="6">
        <f t="shared" si="340"/>
        <v>0</v>
      </c>
      <c r="AL1139" s="6">
        <f t="shared" si="341"/>
        <v>0</v>
      </c>
      <c r="AM1139" s="6">
        <f t="shared" si="342"/>
        <v>15828.021517321176</v>
      </c>
      <c r="AN1139" s="6">
        <f t="shared" si="343"/>
        <v>15508.759461272784</v>
      </c>
      <c r="AO1139" s="5">
        <f t="shared" si="344"/>
        <v>0</v>
      </c>
      <c r="AP1139" s="6">
        <f>+AN1139+SUM($D$16:$E$18)-SUM($AL$27:AL1139)</f>
        <v>28979.663198114882</v>
      </c>
      <c r="AQ1139" s="10">
        <f t="shared" si="352"/>
        <v>-4.1773427529722129E-3</v>
      </c>
      <c r="AR1139" s="10">
        <f>+AN1139/SUM(AL$27:AL1139)-1</f>
        <v>0.19952386041596415</v>
      </c>
    </row>
    <row r="1140" spans="1:44" x14ac:dyDescent="0.25">
      <c r="A1140" s="1">
        <v>41856</v>
      </c>
      <c r="B1140">
        <v>8.1440000000000001</v>
      </c>
      <c r="G1140">
        <f t="shared" si="345"/>
        <v>4116.4891316505655</v>
      </c>
      <c r="H1140">
        <f t="shared" si="346"/>
        <v>4058.0703860116105</v>
      </c>
      <c r="I1140" s="5">
        <f t="shared" si="335"/>
        <v>0</v>
      </c>
      <c r="J1140" s="6">
        <f>+H1140+SUM($D$16:$E$16)-SUM($F$27:F1140)</f>
        <v>8099.3028070642386</v>
      </c>
      <c r="K1140" s="10">
        <f t="shared" si="347"/>
        <v>3.3332904377809669E-3</v>
      </c>
      <c r="L1140" s="10">
        <f>+H1140/SUM(F$27:F1140)-1</f>
        <v>4.6226746876361746E-2</v>
      </c>
      <c r="M1140">
        <v>7.2240000000000002</v>
      </c>
      <c r="R1140">
        <f t="shared" si="348"/>
        <v>3894.528629093496</v>
      </c>
      <c r="S1140">
        <f t="shared" si="349"/>
        <v>3755.840257660202</v>
      </c>
      <c r="T1140" s="5">
        <f t="shared" si="336"/>
        <v>0</v>
      </c>
      <c r="U1140" s="6">
        <f>+S1140+SUM($D$17:$E$17)-SUM($Q$27:Q1140)</f>
        <v>7123.6629418707262</v>
      </c>
      <c r="V1140" s="10">
        <f t="shared" si="337"/>
        <v>-1.5303127342969347E-3</v>
      </c>
      <c r="W1140" s="10">
        <f>+S1140/SUM(Q$27:Q1140)-1</f>
        <v>0.16201553649689515</v>
      </c>
      <c r="X1140">
        <v>4.274</v>
      </c>
      <c r="AC1140">
        <f t="shared" si="350"/>
        <v>7831.1451687837125</v>
      </c>
      <c r="AD1140">
        <f t="shared" si="351"/>
        <v>7709.0346100763518</v>
      </c>
      <c r="AE1140" s="5">
        <f t="shared" si="338"/>
        <v>0</v>
      </c>
      <c r="AF1140" s="6">
        <f>+AD1140+SUM($D$18:$E$18)-SUM($AB$27:AB1140)</f>
        <v>13770.883241655298</v>
      </c>
      <c r="AG1140" s="10">
        <f t="shared" si="339"/>
        <v>-1.3096245315058486E-4</v>
      </c>
      <c r="AH1140" s="10">
        <f>+AD1140/SUM(AB$27:AB1140)-1</f>
        <v>0.32499725804975887</v>
      </c>
      <c r="AI1140" s="6">
        <f t="shared" si="340"/>
        <v>0</v>
      </c>
      <c r="AL1140" s="6">
        <f t="shared" si="341"/>
        <v>0</v>
      </c>
      <c r="AM1140" s="6">
        <f t="shared" si="342"/>
        <v>15842.162929527774</v>
      </c>
      <c r="AN1140" s="6">
        <f t="shared" si="343"/>
        <v>15522.945253748163</v>
      </c>
      <c r="AO1140" s="5">
        <f t="shared" si="344"/>
        <v>0</v>
      </c>
      <c r="AP1140" s="6">
        <f>+AN1140+SUM($D$16:$E$18)-SUM($AL$27:AL1140)</f>
        <v>28993.848990590261</v>
      </c>
      <c r="AQ1140" s="10">
        <f t="shared" si="352"/>
        <v>4.8950853494744706E-4</v>
      </c>
      <c r="AR1140" s="10">
        <f>+AN1140/SUM(AL$27:AL1140)-1</f>
        <v>0.20062105949211317</v>
      </c>
    </row>
    <row r="1141" spans="1:44" x14ac:dyDescent="0.25">
      <c r="A1141" s="1">
        <v>41857</v>
      </c>
      <c r="B1141">
        <v>8.1080000000000005</v>
      </c>
      <c r="G1141">
        <f t="shared" si="345"/>
        <v>4098.2924704595762</v>
      </c>
      <c r="H1141">
        <f t="shared" si="346"/>
        <v>4040.1319609260972</v>
      </c>
      <c r="I1141" s="5">
        <f t="shared" si="335"/>
        <v>0</v>
      </c>
      <c r="J1141" s="6">
        <f>+H1141+SUM($D$16:$E$16)-SUM($F$27:F1141)</f>
        <v>8081.3643819787258</v>
      </c>
      <c r="K1141" s="10">
        <f t="shared" si="347"/>
        <v>-2.2148110168034307E-3</v>
      </c>
      <c r="L1141" s="10">
        <f>+H1141/SUM(F$27:F1141)-1</f>
        <v>4.1601972455002523E-2</v>
      </c>
      <c r="M1141">
        <v>7.1619999999999999</v>
      </c>
      <c r="R1141">
        <f t="shared" si="348"/>
        <v>3861.1038263521064</v>
      </c>
      <c r="S1141">
        <f t="shared" si="349"/>
        <v>3723.6057482506044</v>
      </c>
      <c r="T1141" s="5">
        <f t="shared" si="336"/>
        <v>0</v>
      </c>
      <c r="U1141" s="6">
        <f>+S1141+SUM($D$17:$E$17)-SUM($Q$27:Q1141)</f>
        <v>7091.4284324611281</v>
      </c>
      <c r="V1141" s="10">
        <f t="shared" si="337"/>
        <v>-4.5249908189975985E-3</v>
      </c>
      <c r="W1141" s="10">
        <f>+S1141/SUM(Q$27:Q1141)-1</f>
        <v>0.15204253493781317</v>
      </c>
      <c r="X1141">
        <v>4.2590000000000003</v>
      </c>
      <c r="AC1141">
        <f t="shared" si="350"/>
        <v>7803.6610374005231</v>
      </c>
      <c r="AD1141">
        <f t="shared" si="351"/>
        <v>7681.9790370414566</v>
      </c>
      <c r="AE1141" s="5">
        <f t="shared" si="338"/>
        <v>0</v>
      </c>
      <c r="AF1141" s="6">
        <f>+AD1141+SUM($D$18:$E$18)-SUM($AB$27:AB1141)</f>
        <v>13743.827668620401</v>
      </c>
      <c r="AG1141" s="10">
        <f t="shared" si="339"/>
        <v>-1.9646940984189287E-3</v>
      </c>
      <c r="AH1141" s="10">
        <f>+AD1141/SUM(AB$27:AB1141)-1</f>
        <v>0.32034705709731481</v>
      </c>
      <c r="AI1141" s="6">
        <f t="shared" si="340"/>
        <v>0</v>
      </c>
      <c r="AL1141" s="6">
        <f t="shared" si="341"/>
        <v>0</v>
      </c>
      <c r="AM1141" s="6">
        <f t="shared" si="342"/>
        <v>15763.057334212206</v>
      </c>
      <c r="AN1141" s="6">
        <f t="shared" si="343"/>
        <v>15445.716746218157</v>
      </c>
      <c r="AO1141" s="5">
        <f t="shared" si="344"/>
        <v>0</v>
      </c>
      <c r="AP1141" s="6">
        <f>+AN1141+SUM($D$16:$E$18)-SUM($AL$27:AL1141)</f>
        <v>28916.620483060251</v>
      </c>
      <c r="AQ1141" s="10">
        <f t="shared" si="352"/>
        <v>-2.6636169469970161E-3</v>
      </c>
      <c r="AR1141" s="10">
        <f>+AN1141/SUM(AL$27:AL1141)-1</f>
        <v>0.19464782625460741</v>
      </c>
    </row>
    <row r="1142" spans="1:44" x14ac:dyDescent="0.25">
      <c r="A1142" s="1">
        <v>41858</v>
      </c>
      <c r="B1142">
        <v>8.0690000000000008</v>
      </c>
      <c r="G1142">
        <f t="shared" si="345"/>
        <v>4078.5794208360044</v>
      </c>
      <c r="H1142">
        <f t="shared" si="346"/>
        <v>4020.6986670834585</v>
      </c>
      <c r="I1142" s="5">
        <f t="shared" si="335"/>
        <v>0</v>
      </c>
      <c r="J1142" s="6">
        <f>+H1142+SUM($D$16:$E$16)-SUM($F$27:F1142)</f>
        <v>8061.931088136088</v>
      </c>
      <c r="K1142" s="10">
        <f t="shared" si="347"/>
        <v>-2.4047045677055845E-3</v>
      </c>
      <c r="L1142" s="10">
        <f>+H1142/SUM(F$27:F1142)-1</f>
        <v>3.659180016519703E-2</v>
      </c>
      <c r="M1142">
        <v>7.0990000000000002</v>
      </c>
      <c r="R1142">
        <f t="shared" si="348"/>
        <v>3827.139913889082</v>
      </c>
      <c r="S1142">
        <f t="shared" si="349"/>
        <v>3690.8513273989165</v>
      </c>
      <c r="T1142" s="5">
        <f t="shared" si="336"/>
        <v>0</v>
      </c>
      <c r="U1142" s="6">
        <f>+S1142+SUM($D$17:$E$17)-SUM($Q$27:Q1142)</f>
        <v>7058.6740116094397</v>
      </c>
      <c r="V1142" s="10">
        <f t="shared" si="337"/>
        <v>-4.6188749084393743E-3</v>
      </c>
      <c r="W1142" s="10">
        <f>+S1142/SUM(Q$27:Q1142)-1</f>
        <v>0.1419086785148751</v>
      </c>
      <c r="X1142">
        <v>4.234</v>
      </c>
      <c r="AC1142">
        <f t="shared" si="350"/>
        <v>7757.8541517618714</v>
      </c>
      <c r="AD1142">
        <f t="shared" si="351"/>
        <v>7636.8864153166287</v>
      </c>
      <c r="AE1142" s="5">
        <f t="shared" si="338"/>
        <v>0</v>
      </c>
      <c r="AF1142" s="6">
        <f>+AD1142+SUM($D$18:$E$18)-SUM($AB$27:AB1142)</f>
        <v>13698.735046895574</v>
      </c>
      <c r="AG1142" s="10">
        <f t="shared" si="339"/>
        <v>-3.2809362000210118E-3</v>
      </c>
      <c r="AH1142" s="10">
        <f>+AD1142/SUM(AB$27:AB1142)-1</f>
        <v>0.31259672217657442</v>
      </c>
      <c r="AI1142" s="6">
        <f t="shared" si="340"/>
        <v>0</v>
      </c>
      <c r="AL1142" s="6">
        <f t="shared" si="341"/>
        <v>0</v>
      </c>
      <c r="AM1142" s="6">
        <f t="shared" si="342"/>
        <v>15663.573486486959</v>
      </c>
      <c r="AN1142" s="6">
        <f t="shared" si="343"/>
        <v>15348.436409799004</v>
      </c>
      <c r="AO1142" s="5">
        <f t="shared" si="344"/>
        <v>0</v>
      </c>
      <c r="AP1142" s="6">
        <f>+AN1142+SUM($D$16:$E$18)-SUM($AL$27:AL1142)</f>
        <v>28819.340146641101</v>
      </c>
      <c r="AQ1142" s="10">
        <f t="shared" si="352"/>
        <v>-3.3641668630031152E-3</v>
      </c>
      <c r="AR1142" s="10">
        <f>+AN1142/SUM(AL$27:AL1142)-1</f>
        <v>0.18712368578576766</v>
      </c>
    </row>
    <row r="1143" spans="1:44" x14ac:dyDescent="0.25">
      <c r="A1143" s="1">
        <v>41859</v>
      </c>
      <c r="B1143">
        <v>7.9969999999999999</v>
      </c>
      <c r="C1143">
        <f>+$C$16</f>
        <v>60</v>
      </c>
      <c r="D1143" s="7">
        <f>+$H$16</f>
        <v>0.66694736842105262</v>
      </c>
      <c r="E1143" s="7">
        <f>+$J$16</f>
        <v>0.46199999999999997</v>
      </c>
      <c r="F1143" s="6">
        <f>+C1143-D1143-E1143</f>
        <v>58.871052631578941</v>
      </c>
      <c r="G1143">
        <f t="shared" si="345"/>
        <v>4101.0571510856034</v>
      </c>
      <c r="H1143">
        <f t="shared" si="346"/>
        <v>4043.692869544011</v>
      </c>
      <c r="I1143" s="5">
        <f t="shared" si="335"/>
        <v>194040</v>
      </c>
      <c r="J1143" s="6">
        <f>+H1143+SUM($D$16:$E$16)-SUM($F$27:F1143)</f>
        <v>8026.0542379650606</v>
      </c>
      <c r="K1143" s="10">
        <f t="shared" si="347"/>
        <v>-4.4501558967457999E-3</v>
      </c>
      <c r="L1143" s="10">
        <f>+H1143/SUM(F$27:F1143)-1</f>
        <v>2.6933461368072287E-2</v>
      </c>
      <c r="M1143">
        <v>7.0679999999999996</v>
      </c>
      <c r="N1143">
        <f>+$C$17</f>
        <v>50</v>
      </c>
      <c r="O1143" s="7">
        <f>+$H$17</f>
        <v>0.5557894736842105</v>
      </c>
      <c r="P1143" s="7">
        <f>+$J$17</f>
        <v>0.38500000000000001</v>
      </c>
      <c r="Q1143" s="6">
        <f>+N1143-O1143-P1143</f>
        <v>49.059210526315795</v>
      </c>
      <c r="R1143">
        <f t="shared" si="348"/>
        <v>3860.4275125183867</v>
      </c>
      <c r="S1143">
        <f t="shared" si="349"/>
        <v>3723.7932832204333</v>
      </c>
      <c r="T1143" s="5">
        <f t="shared" si="336"/>
        <v>161700</v>
      </c>
      <c r="U1143" s="6">
        <f>+S1143+SUM($D$17:$E$17)-SUM($Q$27:Q1143)</f>
        <v>7042.5567569046416</v>
      </c>
      <c r="V1143" s="10">
        <f t="shared" si="337"/>
        <v>-2.2833261145492889E-3</v>
      </c>
      <c r="W1143" s="10">
        <f>+S1143/SUM(Q$27:Q1143)-1</f>
        <v>0.1348749940320666</v>
      </c>
      <c r="X1143">
        <v>4.2240000000000002</v>
      </c>
      <c r="Y1143">
        <f>+$C$18</f>
        <v>90</v>
      </c>
      <c r="Z1143" s="7">
        <f>+$H$18</f>
        <v>1.0004210526315789</v>
      </c>
      <c r="AA1143" s="7">
        <f>+$J$18</f>
        <v>0.69300000000000006</v>
      </c>
      <c r="AB1143" s="6">
        <f>+Y1143-Z1143-AA1143</f>
        <v>88.306578947368422</v>
      </c>
      <c r="AC1143">
        <f t="shared" si="350"/>
        <v>7827.8379764537794</v>
      </c>
      <c r="AD1143">
        <f t="shared" si="351"/>
        <v>7707.1559455740671</v>
      </c>
      <c r="AE1143" s="5">
        <f t="shared" si="338"/>
        <v>291060</v>
      </c>
      <c r="AF1143" s="6">
        <f>+AD1143+SUM($D$18:$E$18)-SUM($AB$27:AB1143)</f>
        <v>13680.697998205644</v>
      </c>
      <c r="AG1143" s="10">
        <f t="shared" si="339"/>
        <v>-1.3166944705611527E-3</v>
      </c>
      <c r="AH1143" s="10">
        <f>+AD1143/SUM(AB$27:AB1143)-1</f>
        <v>0.30486935050607267</v>
      </c>
      <c r="AI1143" s="6">
        <f t="shared" si="340"/>
        <v>200</v>
      </c>
      <c r="AL1143" s="6">
        <f t="shared" si="341"/>
        <v>196.23684210526315</v>
      </c>
      <c r="AM1143" s="6">
        <f t="shared" si="342"/>
        <v>15789.32264005777</v>
      </c>
      <c r="AN1143" s="6">
        <f t="shared" si="343"/>
        <v>15474.642098338511</v>
      </c>
      <c r="AO1143" s="5">
        <f t="shared" si="344"/>
        <v>646800</v>
      </c>
      <c r="AP1143" s="6">
        <f>+AN1143+SUM($D$16:$E$18)-SUM($AL$27:AL1143)</f>
        <v>28749.308993075345</v>
      </c>
      <c r="AQ1143" s="10">
        <f t="shared" si="352"/>
        <v>-2.4300054480573818E-3</v>
      </c>
      <c r="AR1143" s="10">
        <f>+AN1143/SUM(AL$27:AL1143)-1</f>
        <v>0.17899042822260181</v>
      </c>
    </row>
    <row r="1144" spans="1:44" x14ac:dyDescent="0.25">
      <c r="A1144" s="1">
        <v>41862</v>
      </c>
      <c r="B1144">
        <v>8.1189999999999998</v>
      </c>
      <c r="G1144">
        <f t="shared" si="345"/>
        <v>4163.6217343583858</v>
      </c>
      <c r="H1144">
        <f t="shared" si="346"/>
        <v>4105.3823193482331</v>
      </c>
      <c r="I1144" s="5">
        <f t="shared" si="335"/>
        <v>0</v>
      </c>
      <c r="J1144" s="6">
        <f>+H1144+SUM($D$16:$E$16)-SUM($F$27:F1144)</f>
        <v>8087.7436877692826</v>
      </c>
      <c r="K1144" s="10">
        <f t="shared" si="347"/>
        <v>7.6861491307169683E-3</v>
      </c>
      <c r="L1144" s="10">
        <f>+H1144/SUM(F$27:F1144)-1</f>
        <v>4.2600071632784342E-2</v>
      </c>
      <c r="M1144">
        <v>7.165</v>
      </c>
      <c r="R1144">
        <f t="shared" si="348"/>
        <v>3913.4073468016754</v>
      </c>
      <c r="S1144">
        <f t="shared" si="349"/>
        <v>3774.897973157103</v>
      </c>
      <c r="T1144" s="5">
        <f t="shared" si="336"/>
        <v>0</v>
      </c>
      <c r="U1144" s="6">
        <f>+S1144+SUM($D$17:$E$17)-SUM($Q$27:Q1144)</f>
        <v>7093.6614468413118</v>
      </c>
      <c r="V1144" s="10">
        <f t="shared" si="337"/>
        <v>7.2565535075832521E-3</v>
      </c>
      <c r="W1144" s="10">
        <f>+S1144/SUM(Q$27:Q1144)-1</f>
        <v>0.1504498206338083</v>
      </c>
      <c r="X1144">
        <v>4.2530000000000001</v>
      </c>
      <c r="AC1144">
        <f t="shared" si="350"/>
        <v>7881.5802352883338</v>
      </c>
      <c r="AD1144">
        <f t="shared" si="351"/>
        <v>7760.069658268586</v>
      </c>
      <c r="AE1144" s="5">
        <f t="shared" si="338"/>
        <v>0</v>
      </c>
      <c r="AF1144" s="6">
        <f>+AD1144+SUM($D$18:$E$18)-SUM($AB$27:AB1144)</f>
        <v>13733.611710900161</v>
      </c>
      <c r="AG1144" s="10">
        <f t="shared" si="339"/>
        <v>3.8677641083413317E-3</v>
      </c>
      <c r="AH1144" s="10">
        <f>+AD1144/SUM(AB$27:AB1144)-1</f>
        <v>0.31382797057346767</v>
      </c>
      <c r="AI1144" s="6">
        <f t="shared" si="340"/>
        <v>0</v>
      </c>
      <c r="AL1144" s="6">
        <f t="shared" si="341"/>
        <v>0</v>
      </c>
      <c r="AM1144" s="6">
        <f t="shared" si="342"/>
        <v>15958.609316448394</v>
      </c>
      <c r="AN1144" s="6">
        <f t="shared" si="343"/>
        <v>15640.349950773922</v>
      </c>
      <c r="AO1144" s="5">
        <f t="shared" si="344"/>
        <v>0</v>
      </c>
      <c r="AP1144" s="6">
        <f>+AN1144+SUM($D$16:$E$18)-SUM($AL$27:AL1144)</f>
        <v>28915.016845510752</v>
      </c>
      <c r="AQ1144" s="10">
        <f t="shared" si="352"/>
        <v>5.7638899242873354E-3</v>
      </c>
      <c r="AR1144" s="10">
        <f>+AN1144/SUM(AL$27:AL1144)-1</f>
        <v>0.19161546799160867</v>
      </c>
    </row>
    <row r="1145" spans="1:44" x14ac:dyDescent="0.25">
      <c r="A1145" s="1">
        <v>41863</v>
      </c>
      <c r="B1145">
        <v>8.1560000000000006</v>
      </c>
      <c r="G1145">
        <f t="shared" si="345"/>
        <v>4182.5962391214434</v>
      </c>
      <c r="H1145">
        <f t="shared" si="346"/>
        <v>4124.0914147806616</v>
      </c>
      <c r="I1145" s="5">
        <f t="shared" si="335"/>
        <v>0</v>
      </c>
      <c r="J1145" s="6">
        <f>+H1145+SUM($D$16:$E$16)-SUM($F$27:F1145)</f>
        <v>8106.4527832017111</v>
      </c>
      <c r="K1145" s="10">
        <f t="shared" si="347"/>
        <v>2.3132651274200278E-3</v>
      </c>
      <c r="L1145" s="10">
        <f>+H1145/SUM(F$27:F1145)-1</f>
        <v>4.7351420647492315E-2</v>
      </c>
      <c r="M1145">
        <v>7.1369999999999996</v>
      </c>
      <c r="R1145">
        <f t="shared" si="348"/>
        <v>3898.1141987611381</v>
      </c>
      <c r="S1145">
        <f t="shared" si="349"/>
        <v>3760.1461038970328</v>
      </c>
      <c r="T1145" s="5">
        <f t="shared" si="336"/>
        <v>0</v>
      </c>
      <c r="U1145" s="6">
        <f>+S1145+SUM($D$17:$E$17)-SUM($Q$27:Q1145)</f>
        <v>7078.909577581242</v>
      </c>
      <c r="V1145" s="10">
        <f t="shared" si="337"/>
        <v>-2.0795846222176895E-3</v>
      </c>
      <c r="W1145" s="10">
        <f>+S1145/SUM(Q$27:Q1145)-1</f>
        <v>0.14595399439825396</v>
      </c>
      <c r="X1145">
        <v>4.2539999999999996</v>
      </c>
      <c r="AC1145">
        <f t="shared" si="350"/>
        <v>7883.4334166274548</v>
      </c>
      <c r="AD1145">
        <f t="shared" si="351"/>
        <v>7761.894269051154</v>
      </c>
      <c r="AE1145" s="5">
        <f t="shared" si="338"/>
        <v>0</v>
      </c>
      <c r="AF1145" s="6">
        <f>+AD1145+SUM($D$18:$E$18)-SUM($AB$27:AB1145)</f>
        <v>13735.43632168273</v>
      </c>
      <c r="AG1145" s="10">
        <f t="shared" si="339"/>
        <v>1.3285731539358636E-4</v>
      </c>
      <c r="AH1145" s="10">
        <f>+AD1145/SUM(AB$27:AB1145)-1</f>
        <v>0.31413688850682586</v>
      </c>
      <c r="AI1145" s="6">
        <f t="shared" si="340"/>
        <v>0</v>
      </c>
      <c r="AL1145" s="6">
        <f t="shared" si="341"/>
        <v>0</v>
      </c>
      <c r="AM1145" s="6">
        <f t="shared" si="342"/>
        <v>15964.143854510035</v>
      </c>
      <c r="AN1145" s="6">
        <f t="shared" si="343"/>
        <v>15646.131787728849</v>
      </c>
      <c r="AO1145" s="5">
        <f t="shared" si="344"/>
        <v>0</v>
      </c>
      <c r="AP1145" s="6">
        <f>+AN1145+SUM($D$16:$E$18)-SUM($AL$27:AL1145)</f>
        <v>28920.798682465687</v>
      </c>
      <c r="AQ1145" s="10">
        <f t="shared" si="352"/>
        <v>1.9995966060903925E-4</v>
      </c>
      <c r="AR1145" s="10">
        <f>+AN1145/SUM(AL$27:AL1145)-1</f>
        <v>0.19205597772256633</v>
      </c>
    </row>
    <row r="1146" spans="1:44" x14ac:dyDescent="0.25">
      <c r="A1146" s="1">
        <v>41864</v>
      </c>
      <c r="B1146">
        <v>8.1890000000000001</v>
      </c>
      <c r="G1146">
        <f t="shared" si="345"/>
        <v>4199.5194460722778</v>
      </c>
      <c r="H1146">
        <f t="shared" si="346"/>
        <v>4140.7779053014756</v>
      </c>
      <c r="I1146" s="5">
        <f t="shared" si="335"/>
        <v>0</v>
      </c>
      <c r="J1146" s="6">
        <f>+H1146+SUM($D$16:$E$16)-SUM($F$27:F1146)</f>
        <v>8123.1392737225242</v>
      </c>
      <c r="K1146" s="10">
        <f t="shared" si="347"/>
        <v>2.058420738031197E-3</v>
      </c>
      <c r="L1146" s="10">
        <f>+H1146/SUM(F$27:F1146)-1</f>
        <v>5.1589110309258723E-2</v>
      </c>
      <c r="M1146">
        <v>7.1890000000000001</v>
      </c>
      <c r="R1146">
        <f t="shared" si="348"/>
        <v>3926.5157594078501</v>
      </c>
      <c r="S1146">
        <f t="shared" si="349"/>
        <v>3787.5424325228769</v>
      </c>
      <c r="T1146" s="5">
        <f t="shared" si="336"/>
        <v>0</v>
      </c>
      <c r="U1146" s="6">
        <f>+S1146+SUM($D$17:$E$17)-SUM($Q$27:Q1146)</f>
        <v>7106.3059062070861</v>
      </c>
      <c r="V1146" s="10">
        <f t="shared" si="337"/>
        <v>3.8701339981241922E-3</v>
      </c>
      <c r="W1146" s="10">
        <f>+S1146/SUM(Q$27:Q1146)-1</f>
        <v>0.15430338597856919</v>
      </c>
      <c r="X1146">
        <v>4.2750000000000004</v>
      </c>
      <c r="AC1146">
        <f t="shared" si="350"/>
        <v>7922.3502247490296</v>
      </c>
      <c r="AD1146">
        <f t="shared" si="351"/>
        <v>7800.2110954851169</v>
      </c>
      <c r="AE1146" s="5">
        <f t="shared" si="338"/>
        <v>0</v>
      </c>
      <c r="AF1146" s="6">
        <f>+AD1146+SUM($D$18:$E$18)-SUM($AB$27:AB1146)</f>
        <v>13773.753148116692</v>
      </c>
      <c r="AG1146" s="10">
        <f t="shared" si="339"/>
        <v>2.7896330001162539E-3</v>
      </c>
      <c r="AH1146" s="10">
        <f>+AD1146/SUM(AB$27:AB1146)-1</f>
        <v>0.32062416510735336</v>
      </c>
      <c r="AI1146" s="6">
        <f t="shared" si="340"/>
        <v>0</v>
      </c>
      <c r="AL1146" s="6">
        <f t="shared" si="341"/>
        <v>0</v>
      </c>
      <c r="AM1146" s="6">
        <f t="shared" si="342"/>
        <v>16048.385430229158</v>
      </c>
      <c r="AN1146" s="6">
        <f t="shared" si="343"/>
        <v>15728.531433309468</v>
      </c>
      <c r="AO1146" s="5">
        <f t="shared" si="344"/>
        <v>0</v>
      </c>
      <c r="AP1146" s="6">
        <f>+AN1146+SUM($D$16:$E$18)-SUM($AL$27:AL1146)</f>
        <v>29003.198328046306</v>
      </c>
      <c r="AQ1146" s="10">
        <f t="shared" si="352"/>
        <v>2.8491483407953044E-3</v>
      </c>
      <c r="AR1146" s="10">
        <f>+AN1146/SUM(AL$27:AL1146)-1</f>
        <v>0.19833388662741358</v>
      </c>
    </row>
    <row r="1147" spans="1:44" x14ac:dyDescent="0.25">
      <c r="A1147" s="1">
        <v>41865</v>
      </c>
      <c r="B1147">
        <v>8.1959999999999997</v>
      </c>
      <c r="G1147">
        <f t="shared" si="345"/>
        <v>4203.1092172436665</v>
      </c>
      <c r="H1147">
        <f t="shared" si="346"/>
        <v>4144.3174638967994</v>
      </c>
      <c r="I1147" s="5">
        <f t="shared" si="335"/>
        <v>0</v>
      </c>
      <c r="J1147" s="6">
        <f>+H1147+SUM($D$16:$E$16)-SUM($F$27:F1147)</f>
        <v>8126.6788323178489</v>
      </c>
      <c r="K1147" s="10">
        <f t="shared" si="347"/>
        <v>4.3573777034389138E-4</v>
      </c>
      <c r="L1147" s="10">
        <f>+H1147/SUM(F$27:F1147)-1</f>
        <v>5.2488014176905962E-2</v>
      </c>
      <c r="M1147">
        <v>7.2060000000000004</v>
      </c>
      <c r="R1147">
        <f t="shared" si="348"/>
        <v>3935.8008850038905</v>
      </c>
      <c r="S1147">
        <f t="shared" si="349"/>
        <v>3796.4989245736333</v>
      </c>
      <c r="T1147" s="5">
        <f t="shared" si="336"/>
        <v>0</v>
      </c>
      <c r="U1147" s="6">
        <f>+S1147+SUM($D$17:$E$17)-SUM($Q$27:Q1147)</f>
        <v>7115.2623982578407</v>
      </c>
      <c r="V1147" s="10">
        <f t="shared" si="337"/>
        <v>1.2603583590360401E-3</v>
      </c>
      <c r="W1147" s="10">
        <f>+S1147/SUM(Q$27:Q1147)-1</f>
        <v>0.15703299476444132</v>
      </c>
      <c r="X1147">
        <v>4.3019999999999996</v>
      </c>
      <c r="AC1147">
        <f t="shared" si="350"/>
        <v>7972.3861209053384</v>
      </c>
      <c r="AD1147">
        <f t="shared" si="351"/>
        <v>7849.4755866144951</v>
      </c>
      <c r="AE1147" s="5">
        <f t="shared" si="338"/>
        <v>0</v>
      </c>
      <c r="AF1147" s="6">
        <f>+AD1147+SUM($D$18:$E$18)-SUM($AB$27:AB1147)</f>
        <v>13823.017639246071</v>
      </c>
      <c r="AG1147" s="10">
        <f t="shared" si="339"/>
        <v>3.5766933383813981E-3</v>
      </c>
      <c r="AH1147" s="10">
        <f>+AD1147/SUM(AB$27:AB1147)-1</f>
        <v>0.32896494930803111</v>
      </c>
      <c r="AI1147" s="6">
        <f t="shared" si="340"/>
        <v>0</v>
      </c>
      <c r="AL1147" s="6">
        <f t="shared" si="341"/>
        <v>0</v>
      </c>
      <c r="AM1147" s="6">
        <f t="shared" si="342"/>
        <v>16111.296223152895</v>
      </c>
      <c r="AN1147" s="6">
        <f t="shared" si="343"/>
        <v>15790.291975084929</v>
      </c>
      <c r="AO1147" s="5">
        <f t="shared" si="344"/>
        <v>0</v>
      </c>
      <c r="AP1147" s="6">
        <f>+AN1147+SUM($D$16:$E$18)-SUM($AL$27:AL1147)</f>
        <v>29064.958869821759</v>
      </c>
      <c r="AQ1147" s="10">
        <f t="shared" si="352"/>
        <v>2.1294390045158984E-3</v>
      </c>
      <c r="AR1147" s="10">
        <f>+AN1147/SUM(AL$27:AL1147)-1</f>
        <v>0.20303933229345117</v>
      </c>
    </row>
    <row r="1148" spans="1:44" x14ac:dyDescent="0.25">
      <c r="A1148" s="1">
        <v>41869</v>
      </c>
      <c r="B1148">
        <v>8.24</v>
      </c>
      <c r="G1148">
        <f t="shared" si="345"/>
        <v>4225.6734931781129</v>
      </c>
      <c r="H1148">
        <f t="shared" si="346"/>
        <v>4166.5661179245526</v>
      </c>
      <c r="I1148" s="5">
        <f t="shared" si="335"/>
        <v>0</v>
      </c>
      <c r="J1148" s="6">
        <f>+H1148+SUM($D$16:$E$16)-SUM($F$27:F1148)</f>
        <v>8148.9274863456021</v>
      </c>
      <c r="K1148" s="10">
        <f t="shared" si="347"/>
        <v>2.7377301954243372E-3</v>
      </c>
      <c r="L1148" s="10">
        <f>+H1148/SUM(F$27:F1148)-1</f>
        <v>5.8138267059261617E-2</v>
      </c>
      <c r="M1148">
        <v>7.2480000000000002</v>
      </c>
      <c r="R1148">
        <f t="shared" si="348"/>
        <v>3958.7406070646957</v>
      </c>
      <c r="S1148">
        <f t="shared" si="349"/>
        <v>3818.6267284637374</v>
      </c>
      <c r="T1148" s="5">
        <f t="shared" si="336"/>
        <v>0</v>
      </c>
      <c r="U1148" s="6">
        <f>+S1148+SUM($D$17:$E$17)-SUM($Q$27:Q1148)</f>
        <v>7137.3902021479462</v>
      </c>
      <c r="V1148" s="10">
        <f t="shared" si="337"/>
        <v>3.1099069368858423E-3</v>
      </c>
      <c r="W1148" s="10">
        <f>+S1148/SUM(Q$27:Q1148)-1</f>
        <v>0.16377673411777272</v>
      </c>
      <c r="X1148">
        <v>4.3330000000000002</v>
      </c>
      <c r="AC1148">
        <f t="shared" si="350"/>
        <v>8029.8347424181402</v>
      </c>
      <c r="AD1148">
        <f t="shared" si="351"/>
        <v>7906.0385208741545</v>
      </c>
      <c r="AE1148" s="5">
        <f t="shared" si="338"/>
        <v>0</v>
      </c>
      <c r="AF1148" s="6">
        <f>+AD1148+SUM($D$18:$E$18)-SUM($AB$27:AB1148)</f>
        <v>13879.580573505729</v>
      </c>
      <c r="AG1148" s="10">
        <f t="shared" si="339"/>
        <v>4.0919382247668334E-3</v>
      </c>
      <c r="AH1148" s="10">
        <f>+AD1148/SUM(AB$27:AB1148)-1</f>
        <v>0.33854140524214316</v>
      </c>
      <c r="AI1148" s="6">
        <f t="shared" si="340"/>
        <v>0</v>
      </c>
      <c r="AL1148" s="6">
        <f t="shared" si="341"/>
        <v>0</v>
      </c>
      <c r="AM1148" s="6">
        <f t="shared" si="342"/>
        <v>16214.248842660949</v>
      </c>
      <c r="AN1148" s="6">
        <f t="shared" si="343"/>
        <v>15891.231367262444</v>
      </c>
      <c r="AO1148" s="5">
        <f t="shared" si="344"/>
        <v>0</v>
      </c>
      <c r="AP1148" s="6">
        <f>+AN1148+SUM($D$16:$E$18)-SUM($AL$27:AL1148)</f>
        <v>29165.898261999278</v>
      </c>
      <c r="AQ1148" s="10">
        <f t="shared" si="352"/>
        <v>3.472889558509662E-3</v>
      </c>
      <c r="AR1148" s="10">
        <f>+AN1148/SUM(AL$27:AL1148)-1</f>
        <v>0.21072975747108269</v>
      </c>
    </row>
    <row r="1149" spans="1:44" x14ac:dyDescent="0.25">
      <c r="A1149" s="1">
        <v>41870</v>
      </c>
      <c r="B1149">
        <v>8.3160000000000007</v>
      </c>
      <c r="G1149">
        <f t="shared" si="345"/>
        <v>4264.6481516103386</v>
      </c>
      <c r="H1149">
        <f t="shared" si="346"/>
        <v>4204.9956112452155</v>
      </c>
      <c r="I1149" s="5">
        <f t="shared" si="335"/>
        <v>0</v>
      </c>
      <c r="J1149" s="6">
        <f>+H1149+SUM($D$16:$E$16)-SUM($F$27:F1149)</f>
        <v>8187.3569796662659</v>
      </c>
      <c r="K1149" s="10">
        <f t="shared" si="347"/>
        <v>4.7158958507185211E-3</v>
      </c>
      <c r="L1149" s="10">
        <f>+H1149/SUM(F$27:F1149)-1</f>
        <v>6.789779476514779E-2</v>
      </c>
      <c r="M1149">
        <v>7.2969999999999997</v>
      </c>
      <c r="R1149">
        <f t="shared" si="348"/>
        <v>3985.5036161356347</v>
      </c>
      <c r="S1149">
        <f t="shared" si="349"/>
        <v>3844.442499668859</v>
      </c>
      <c r="T1149" s="5">
        <f t="shared" si="336"/>
        <v>0</v>
      </c>
      <c r="U1149" s="6">
        <f>+S1149+SUM($D$17:$E$17)-SUM($Q$27:Q1149)</f>
        <v>7163.2059733530677</v>
      </c>
      <c r="V1149" s="10">
        <f t="shared" si="337"/>
        <v>3.6169763000140076E-3</v>
      </c>
      <c r="W1149" s="10">
        <f>+S1149/SUM(Q$27:Q1149)-1</f>
        <v>0.17164443002999263</v>
      </c>
      <c r="X1149">
        <v>4.3630000000000004</v>
      </c>
      <c r="AC1149">
        <f t="shared" si="350"/>
        <v>8085.4301825918174</v>
      </c>
      <c r="AD1149">
        <f t="shared" si="351"/>
        <v>7960.7768443512432</v>
      </c>
      <c r="AE1149" s="5">
        <f t="shared" si="338"/>
        <v>0</v>
      </c>
      <c r="AF1149" s="6">
        <f>+AD1149+SUM($D$18:$E$18)-SUM($AB$27:AB1149)</f>
        <v>13934.318896982819</v>
      </c>
      <c r="AG1149" s="10">
        <f t="shared" si="339"/>
        <v>3.9438024216364997E-3</v>
      </c>
      <c r="AH1149" s="10">
        <f>+AD1149/SUM(AB$27:AB1149)-1</f>
        <v>0.34780894324289635</v>
      </c>
      <c r="AI1149" s="6">
        <f t="shared" si="340"/>
        <v>0</v>
      </c>
      <c r="AL1149" s="6">
        <f t="shared" si="341"/>
        <v>0</v>
      </c>
      <c r="AM1149" s="6">
        <f t="shared" si="342"/>
        <v>16335.581950337792</v>
      </c>
      <c r="AN1149" s="6">
        <f t="shared" si="343"/>
        <v>16010.214955265317</v>
      </c>
      <c r="AO1149" s="5">
        <f t="shared" si="344"/>
        <v>0</v>
      </c>
      <c r="AP1149" s="6">
        <f>+AN1149+SUM($D$16:$E$18)-SUM($AL$27:AL1149)</f>
        <v>29284.881850002148</v>
      </c>
      <c r="AQ1149" s="10">
        <f t="shared" si="352"/>
        <v>4.0795447797983275E-3</v>
      </c>
      <c r="AR1149" s="10">
        <f>+AN1149/SUM(AL$27:AL1149)-1</f>
        <v>0.21979494363044649</v>
      </c>
    </row>
    <row r="1150" spans="1:44" x14ac:dyDescent="0.25">
      <c r="A1150" s="1">
        <v>41871</v>
      </c>
      <c r="B1150">
        <v>8.3390000000000004</v>
      </c>
      <c r="G1150">
        <f t="shared" si="345"/>
        <v>4276.4431140306169</v>
      </c>
      <c r="H1150">
        <f t="shared" si="346"/>
        <v>4216.6255894869955</v>
      </c>
      <c r="I1150" s="5">
        <f t="shared" si="335"/>
        <v>0</v>
      </c>
      <c r="J1150" s="6">
        <f>+H1150+SUM($D$16:$E$16)-SUM($F$27:F1150)</f>
        <v>8198.9869579080441</v>
      </c>
      <c r="K1150" s="10">
        <f t="shared" si="347"/>
        <v>1.4204801709101211E-3</v>
      </c>
      <c r="L1150" s="10">
        <f>+H1150/SUM(F$27:F1150)-1</f>
        <v>7.0851336044560842E-2</v>
      </c>
      <c r="M1150">
        <v>7.2910000000000004</v>
      </c>
      <c r="R1150">
        <f t="shared" si="348"/>
        <v>3982.2265129840916</v>
      </c>
      <c r="S1150">
        <f t="shared" si="349"/>
        <v>3841.2813848274159</v>
      </c>
      <c r="T1150" s="5">
        <f t="shared" si="336"/>
        <v>0</v>
      </c>
      <c r="U1150" s="6">
        <f>+S1150+SUM($D$17:$E$17)-SUM($Q$27:Q1150)</f>
        <v>7160.0448585116246</v>
      </c>
      <c r="V1150" s="10">
        <f t="shared" si="337"/>
        <v>-4.4129888951993657E-4</v>
      </c>
      <c r="W1150" s="10">
        <f>+S1150/SUM(Q$27:Q1150)-1</f>
        <v>0.17068103869380269</v>
      </c>
      <c r="X1150">
        <v>4.3719999999999999</v>
      </c>
      <c r="AC1150">
        <f t="shared" si="350"/>
        <v>8102.1088146439197</v>
      </c>
      <c r="AD1150">
        <f t="shared" si="351"/>
        <v>7977.198341394369</v>
      </c>
      <c r="AE1150" s="5">
        <f t="shared" si="338"/>
        <v>0</v>
      </c>
      <c r="AF1150" s="6">
        <f>+AD1150+SUM($D$18:$E$18)-SUM($AB$27:AB1150)</f>
        <v>13950.740394025943</v>
      </c>
      <c r="AG1150" s="10">
        <f t="shared" si="339"/>
        <v>1.1784929830105373E-3</v>
      </c>
      <c r="AH1150" s="10">
        <f>+AD1150/SUM(AB$27:AB1150)-1</f>
        <v>0.35058920464312227</v>
      </c>
      <c r="AI1150" s="6">
        <f t="shared" si="340"/>
        <v>0</v>
      </c>
      <c r="AL1150" s="6">
        <f t="shared" si="341"/>
        <v>0</v>
      </c>
      <c r="AM1150" s="6">
        <f t="shared" si="342"/>
        <v>16360.778441658627</v>
      </c>
      <c r="AN1150" s="6">
        <f t="shared" si="343"/>
        <v>16035.105315708781</v>
      </c>
      <c r="AO1150" s="5">
        <f t="shared" si="344"/>
        <v>0</v>
      </c>
      <c r="AP1150" s="6">
        <f>+AN1150+SUM($D$16:$E$18)-SUM($AL$27:AL1150)</f>
        <v>29309.772210445615</v>
      </c>
      <c r="AQ1150" s="10">
        <f t="shared" si="352"/>
        <v>8.4993890605256084E-4</v>
      </c>
      <c r="AR1150" s="10">
        <f>+AN1150/SUM(AL$27:AL1150)-1</f>
        <v>0.22169130391660818</v>
      </c>
    </row>
    <row r="1151" spans="1:44" x14ac:dyDescent="0.25">
      <c r="A1151" s="1">
        <v>41872</v>
      </c>
      <c r="B1151">
        <v>8.3179999999999996</v>
      </c>
      <c r="G1151">
        <f t="shared" si="345"/>
        <v>4265.6738005164489</v>
      </c>
      <c r="H1151">
        <f t="shared" si="346"/>
        <v>4206.0069137010223</v>
      </c>
      <c r="I1151" s="5">
        <f t="shared" si="335"/>
        <v>0</v>
      </c>
      <c r="J1151" s="6">
        <f>+H1151+SUM($D$16:$E$16)-SUM($F$27:F1151)</f>
        <v>8188.3682821220709</v>
      </c>
      <c r="K1151" s="10">
        <f t="shared" si="347"/>
        <v>-1.2951204631117541E-3</v>
      </c>
      <c r="L1151" s="10">
        <f>+H1151/SUM(F$27:F1151)-1</f>
        <v>6.8154624441618461E-2</v>
      </c>
      <c r="M1151">
        <v>7.351</v>
      </c>
      <c r="R1151">
        <f t="shared" si="348"/>
        <v>4014.9975444995275</v>
      </c>
      <c r="S1151">
        <f t="shared" si="349"/>
        <v>3872.8925332418507</v>
      </c>
      <c r="T1151" s="5">
        <f t="shared" si="336"/>
        <v>0</v>
      </c>
      <c r="U1151" s="6">
        <f>+S1151+SUM($D$17:$E$17)-SUM($Q$27:Q1151)</f>
        <v>7191.6560069260595</v>
      </c>
      <c r="V1151" s="10">
        <f t="shared" si="337"/>
        <v>4.4149372020843014E-3</v>
      </c>
      <c r="W1151" s="10">
        <f>+S1151/SUM(Q$27:Q1151)-1</f>
        <v>0.1803149520557048</v>
      </c>
      <c r="X1151">
        <v>4.3860000000000001</v>
      </c>
      <c r="AC1151">
        <f t="shared" si="350"/>
        <v>8128.0533533916368</v>
      </c>
      <c r="AD1151">
        <f t="shared" si="351"/>
        <v>8002.7428923503439</v>
      </c>
      <c r="AE1151" s="5">
        <f t="shared" si="338"/>
        <v>0</v>
      </c>
      <c r="AF1151" s="6">
        <f>+AD1151+SUM($D$18:$E$18)-SUM($AB$27:AB1151)</f>
        <v>13976.284944981919</v>
      </c>
      <c r="AG1151" s="10">
        <f t="shared" si="339"/>
        <v>1.831053423294593E-3</v>
      </c>
      <c r="AH1151" s="10">
        <f>+AD1151/SUM(AB$27:AB1151)-1</f>
        <v>0.35491405571014067</v>
      </c>
      <c r="AI1151" s="6">
        <f t="shared" si="340"/>
        <v>0</v>
      </c>
      <c r="AL1151" s="6">
        <f t="shared" si="341"/>
        <v>0</v>
      </c>
      <c r="AM1151" s="6">
        <f t="shared" si="342"/>
        <v>16408.724698407612</v>
      </c>
      <c r="AN1151" s="6">
        <f t="shared" si="343"/>
        <v>16081.642339293216</v>
      </c>
      <c r="AO1151" s="5">
        <f t="shared" si="344"/>
        <v>0</v>
      </c>
      <c r="AP1151" s="6">
        <f>+AN1151+SUM($D$16:$E$18)-SUM($AL$27:AL1151)</f>
        <v>29356.309234030054</v>
      </c>
      <c r="AQ1151" s="10">
        <f t="shared" si="352"/>
        <v>1.5877647649493731E-3</v>
      </c>
      <c r="AR1151" s="10">
        <f>+AN1151/SUM(AL$27:AL1151)-1</f>
        <v>0.22523689191892515</v>
      </c>
    </row>
    <row r="1152" spans="1:44" x14ac:dyDescent="0.25">
      <c r="A1152" s="1">
        <v>41873</v>
      </c>
      <c r="B1152">
        <v>8.3529999999999998</v>
      </c>
      <c r="G1152">
        <f t="shared" si="345"/>
        <v>4283.6226563733944</v>
      </c>
      <c r="H1152">
        <f t="shared" si="346"/>
        <v>4223.7047066776431</v>
      </c>
      <c r="I1152" s="5">
        <f t="shared" si="335"/>
        <v>0</v>
      </c>
      <c r="J1152" s="6">
        <f>+H1152+SUM($D$16:$E$16)-SUM($F$27:F1152)</f>
        <v>8206.0660750986935</v>
      </c>
      <c r="K1152" s="10">
        <f t="shared" si="347"/>
        <v>2.1613332921606165E-3</v>
      </c>
      <c r="L1152" s="10">
        <f>+H1152/SUM(F$27:F1152)-1</f>
        <v>7.2649143779855541E-2</v>
      </c>
      <c r="M1152">
        <v>7.3209999999999997</v>
      </c>
      <c r="R1152">
        <f t="shared" si="348"/>
        <v>3998.6120287418094</v>
      </c>
      <c r="S1152">
        <f t="shared" si="349"/>
        <v>3857.0869590346333</v>
      </c>
      <c r="T1152" s="5">
        <f t="shared" si="336"/>
        <v>0</v>
      </c>
      <c r="U1152" s="6">
        <f>+S1152+SUM($D$17:$E$17)-SUM($Q$27:Q1152)</f>
        <v>7175.8504327188421</v>
      </c>
      <c r="V1152" s="10">
        <f t="shared" si="337"/>
        <v>-2.1977656039159355E-3</v>
      </c>
      <c r="W1152" s="10">
        <f>+S1152/SUM(Q$27:Q1152)-1</f>
        <v>0.17549799537475375</v>
      </c>
      <c r="X1152">
        <v>4.3879999999999999</v>
      </c>
      <c r="AC1152">
        <f t="shared" si="350"/>
        <v>8131.7597160698824</v>
      </c>
      <c r="AD1152">
        <f t="shared" si="351"/>
        <v>8006.3921139154836</v>
      </c>
      <c r="AE1152" s="5">
        <f t="shared" si="338"/>
        <v>0</v>
      </c>
      <c r="AF1152" s="6">
        <f>+AD1152+SUM($D$18:$E$18)-SUM($AB$27:AB1152)</f>
        <v>13979.93416654706</v>
      </c>
      <c r="AG1152" s="10">
        <f t="shared" si="339"/>
        <v>2.6110097064457882E-4</v>
      </c>
      <c r="AH1152" s="10">
        <f>+AD1152/SUM(AB$27:AB1152)-1</f>
        <v>0.35553189157685749</v>
      </c>
      <c r="AI1152" s="6">
        <f t="shared" si="340"/>
        <v>0</v>
      </c>
      <c r="AL1152" s="6">
        <f t="shared" si="341"/>
        <v>0</v>
      </c>
      <c r="AM1152" s="6">
        <f t="shared" si="342"/>
        <v>16413.994401185086</v>
      </c>
      <c r="AN1152" s="6">
        <f t="shared" si="343"/>
        <v>16087.183779627761</v>
      </c>
      <c r="AO1152" s="5">
        <f t="shared" si="344"/>
        <v>0</v>
      </c>
      <c r="AP1152" s="6">
        <f>+AN1152+SUM($D$16:$E$18)-SUM($AL$27:AL1152)</f>
        <v>29361.850674364596</v>
      </c>
      <c r="AQ1152" s="10">
        <f t="shared" si="352"/>
        <v>1.8876488493035914E-4</v>
      </c>
      <c r="AR1152" s="10">
        <f>+AN1152/SUM(AL$27:AL1152)-1</f>
        <v>0.2256590861817378</v>
      </c>
    </row>
    <row r="1153" spans="1:44" x14ac:dyDescent="0.25">
      <c r="A1153" s="1">
        <v>41876</v>
      </c>
      <c r="B1153">
        <v>8.3859999999999992</v>
      </c>
      <c r="G1153">
        <f t="shared" si="345"/>
        <v>4300.5458633242288</v>
      </c>
      <c r="H1153">
        <f t="shared" si="346"/>
        <v>4240.3911971984571</v>
      </c>
      <c r="I1153" s="5">
        <f t="shared" si="335"/>
        <v>0</v>
      </c>
      <c r="J1153" s="6">
        <f>+H1153+SUM($D$16:$E$16)-SUM($F$27:F1153)</f>
        <v>8222.7525656195066</v>
      </c>
      <c r="K1153" s="10">
        <f t="shared" si="347"/>
        <v>2.033433604860635E-3</v>
      </c>
      <c r="L1153" s="10">
        <f>+H1153/SUM(F$27:F1153)-1</f>
        <v>7.6886833441621949E-2</v>
      </c>
      <c r="M1153">
        <v>7.4039999999999999</v>
      </c>
      <c r="R1153">
        <f t="shared" si="348"/>
        <v>4043.9452890048296</v>
      </c>
      <c r="S1153">
        <f t="shared" si="349"/>
        <v>3900.8157143412682</v>
      </c>
      <c r="T1153" s="5">
        <f t="shared" si="336"/>
        <v>0</v>
      </c>
      <c r="U1153" s="6">
        <f>+S1153+SUM($D$17:$E$17)-SUM($Q$27:Q1153)</f>
        <v>7219.5791880254765</v>
      </c>
      <c r="V1153" s="10">
        <f t="shared" si="337"/>
        <v>6.0938777524193188E-3</v>
      </c>
      <c r="W1153" s="10">
        <f>+S1153/SUM(Q$27:Q1153)-1</f>
        <v>0.18882490885871817</v>
      </c>
      <c r="X1153">
        <v>4.4260000000000002</v>
      </c>
      <c r="AC1153">
        <f t="shared" si="350"/>
        <v>8202.1806069565409</v>
      </c>
      <c r="AD1153">
        <f t="shared" si="351"/>
        <v>8075.7273236531291</v>
      </c>
      <c r="AE1153" s="5">
        <f t="shared" si="338"/>
        <v>0</v>
      </c>
      <c r="AF1153" s="6">
        <f>+AD1153+SUM($D$18:$E$18)-SUM($AB$27:AB1153)</f>
        <v>14049.269376284705</v>
      </c>
      <c r="AG1153" s="10">
        <f t="shared" si="339"/>
        <v>4.9596234797413263E-3</v>
      </c>
      <c r="AH1153" s="10">
        <f>+AD1153/SUM(AB$27:AB1153)-1</f>
        <v>0.36727077304447842</v>
      </c>
      <c r="AI1153" s="6">
        <f t="shared" si="340"/>
        <v>0</v>
      </c>
      <c r="AL1153" s="6">
        <f t="shared" si="341"/>
        <v>0</v>
      </c>
      <c r="AM1153" s="6">
        <f t="shared" si="342"/>
        <v>16546.6717592856</v>
      </c>
      <c r="AN1153" s="6">
        <f t="shared" si="343"/>
        <v>16216.934235192854</v>
      </c>
      <c r="AO1153" s="5">
        <f t="shared" si="344"/>
        <v>0</v>
      </c>
      <c r="AP1153" s="6">
        <f>+AN1153+SUM($D$16:$E$18)-SUM($AL$27:AL1153)</f>
        <v>29491.601129929684</v>
      </c>
      <c r="AQ1153" s="10">
        <f t="shared" si="352"/>
        <v>4.4190148980756128E-3</v>
      </c>
      <c r="AR1153" s="10">
        <f>+AN1153/SUM(AL$27:AL1153)-1</f>
        <v>0.23554458428868208</v>
      </c>
    </row>
    <row r="1154" spans="1:44" x14ac:dyDescent="0.25">
      <c r="A1154" s="1">
        <v>41877</v>
      </c>
      <c r="B1154">
        <v>8.3989999999999991</v>
      </c>
      <c r="G1154">
        <f t="shared" si="345"/>
        <v>4307.2125812139511</v>
      </c>
      <c r="H1154">
        <f t="shared" si="346"/>
        <v>4246.9646631612022</v>
      </c>
      <c r="I1154" s="5">
        <f t="shared" si="335"/>
        <v>0</v>
      </c>
      <c r="J1154" s="6">
        <f>+H1154+SUM($D$16:$E$16)-SUM($F$27:F1154)</f>
        <v>8229.3260315822517</v>
      </c>
      <c r="K1154" s="10">
        <f t="shared" si="347"/>
        <v>7.9942402623545128E-4</v>
      </c>
      <c r="L1154" s="10">
        <f>+H1154/SUM(F$27:F1154)-1</f>
        <v>7.8556226338681423E-2</v>
      </c>
      <c r="M1154">
        <v>7.46</v>
      </c>
      <c r="R1154">
        <f t="shared" si="348"/>
        <v>4074.5315850859033</v>
      </c>
      <c r="S1154">
        <f t="shared" si="349"/>
        <v>3930.3194528614076</v>
      </c>
      <c r="T1154" s="5">
        <f t="shared" si="336"/>
        <v>0</v>
      </c>
      <c r="U1154" s="6">
        <f>+S1154+SUM($D$17:$E$17)-SUM($Q$27:Q1154)</f>
        <v>7249.0829265456159</v>
      </c>
      <c r="V1154" s="10">
        <f t="shared" si="337"/>
        <v>4.0866285626557364E-3</v>
      </c>
      <c r="W1154" s="10">
        <f>+S1154/SUM(Q$27:Q1154)-1</f>
        <v>0.19781656132982683</v>
      </c>
      <c r="X1154">
        <v>4.4359999999999999</v>
      </c>
      <c r="AC1154">
        <f t="shared" si="350"/>
        <v>8220.7124203477651</v>
      </c>
      <c r="AD1154">
        <f t="shared" si="351"/>
        <v>8093.9734314788248</v>
      </c>
      <c r="AE1154" s="5">
        <f t="shared" si="338"/>
        <v>0</v>
      </c>
      <c r="AF1154" s="6">
        <f>+AD1154+SUM($D$18:$E$18)-SUM($AB$27:AB1154)</f>
        <v>14067.515484110401</v>
      </c>
      <c r="AG1154" s="10">
        <f t="shared" si="339"/>
        <v>1.2987228970422482E-3</v>
      </c>
      <c r="AH1154" s="10">
        <f>+AD1154/SUM(AB$27:AB1154)-1</f>
        <v>0.37035995237806274</v>
      </c>
      <c r="AI1154" s="6">
        <f t="shared" si="340"/>
        <v>0</v>
      </c>
      <c r="AL1154" s="6">
        <f t="shared" si="341"/>
        <v>0</v>
      </c>
      <c r="AM1154" s="6">
        <f t="shared" si="342"/>
        <v>16602.456586647619</v>
      </c>
      <c r="AN1154" s="6">
        <f t="shared" si="343"/>
        <v>16271.257547501435</v>
      </c>
      <c r="AO1154" s="5">
        <f t="shared" si="344"/>
        <v>0</v>
      </c>
      <c r="AP1154" s="6">
        <f>+AN1154+SUM($D$16:$E$18)-SUM($AL$27:AL1154)</f>
        <v>29545.924442238265</v>
      </c>
      <c r="AQ1154" s="10">
        <f t="shared" si="352"/>
        <v>1.8419926428969724E-3</v>
      </c>
      <c r="AR1154" s="10">
        <f>+AN1154/SUM(AL$27:AL1154)-1</f>
        <v>0.23968339828089968</v>
      </c>
    </row>
    <row r="1155" spans="1:44" x14ac:dyDescent="0.25">
      <c r="A1155" s="1">
        <v>41878</v>
      </c>
      <c r="B1155">
        <v>8.4420000000000002</v>
      </c>
      <c r="G1155">
        <f t="shared" si="345"/>
        <v>4329.2640326953415</v>
      </c>
      <c r="H1155">
        <f t="shared" si="346"/>
        <v>4268.7076659610511</v>
      </c>
      <c r="I1155" s="5">
        <f t="shared" si="335"/>
        <v>0</v>
      </c>
      <c r="J1155" s="6">
        <f>+H1155+SUM($D$16:$E$16)-SUM($F$27:F1155)</f>
        <v>8251.0690343821007</v>
      </c>
      <c r="K1155" s="10">
        <f t="shared" si="347"/>
        <v>2.6421365147528686E-3</v>
      </c>
      <c r="L1155" s="10">
        <f>+H1155/SUM(F$27:F1155)-1</f>
        <v>8.407806438280141E-2</v>
      </c>
      <c r="M1155">
        <v>7.4690000000000003</v>
      </c>
      <c r="R1155">
        <f t="shared" si="348"/>
        <v>4079.4472398132193</v>
      </c>
      <c r="S1155">
        <f t="shared" si="349"/>
        <v>3935.0611251235732</v>
      </c>
      <c r="T1155" s="5">
        <f t="shared" si="336"/>
        <v>0</v>
      </c>
      <c r="U1155" s="6">
        <f>+S1155+SUM($D$17:$E$17)-SUM($Q$27:Q1155)</f>
        <v>7253.8245988077815</v>
      </c>
      <c r="V1155" s="10">
        <f t="shared" si="337"/>
        <v>6.541065001204327E-4</v>
      </c>
      <c r="W1155" s="10">
        <f>+S1155/SUM(Q$27:Q1155)-1</f>
        <v>0.19926164833411231</v>
      </c>
      <c r="X1155">
        <v>4.4409999999999998</v>
      </c>
      <c r="AC1155">
        <f t="shared" si="350"/>
        <v>8229.9783270433782</v>
      </c>
      <c r="AD1155">
        <f t="shared" si="351"/>
        <v>8103.096485391673</v>
      </c>
      <c r="AE1155" s="5">
        <f t="shared" si="338"/>
        <v>0</v>
      </c>
      <c r="AF1155" s="6">
        <f>+AD1155+SUM($D$18:$E$18)-SUM($AB$27:AB1155)</f>
        <v>14076.63853802325</v>
      </c>
      <c r="AG1155" s="10">
        <f t="shared" si="339"/>
        <v>6.4851920178465861E-4</v>
      </c>
      <c r="AH1155" s="10">
        <f>+AD1155/SUM(AB$27:AB1155)-1</f>
        <v>0.37190454204485501</v>
      </c>
      <c r="AI1155" s="6">
        <f t="shared" si="340"/>
        <v>0</v>
      </c>
      <c r="AL1155" s="6">
        <f t="shared" si="341"/>
        <v>0</v>
      </c>
      <c r="AM1155" s="6">
        <f t="shared" si="342"/>
        <v>16638.689599551937</v>
      </c>
      <c r="AN1155" s="6">
        <f t="shared" si="343"/>
        <v>16306.865276476299</v>
      </c>
      <c r="AO1155" s="5">
        <f t="shared" si="344"/>
        <v>0</v>
      </c>
      <c r="AP1155" s="6">
        <f>+AN1155+SUM($D$16:$E$18)-SUM($AL$27:AL1155)</f>
        <v>29581.53217121313</v>
      </c>
      <c r="AQ1155" s="10">
        <f t="shared" si="352"/>
        <v>1.2051655058036292E-3</v>
      </c>
      <c r="AR1155" s="10">
        <f>+AN1155/SUM(AL$27:AL1155)-1</f>
        <v>0.24239629925562522</v>
      </c>
    </row>
    <row r="1156" spans="1:44" x14ac:dyDescent="0.25">
      <c r="A1156" s="1">
        <v>41879</v>
      </c>
      <c r="B1156">
        <v>8.4120000000000008</v>
      </c>
      <c r="G1156">
        <f t="shared" si="345"/>
        <v>4313.8792991036744</v>
      </c>
      <c r="H1156">
        <f t="shared" si="346"/>
        <v>4253.5381291239473</v>
      </c>
      <c r="I1156" s="5">
        <f t="shared" si="335"/>
        <v>0</v>
      </c>
      <c r="J1156" s="6">
        <f>+H1156+SUM($D$16:$E$16)-SUM($F$27:F1156)</f>
        <v>8235.8994975449968</v>
      </c>
      <c r="K1156" s="10">
        <f t="shared" si="347"/>
        <v>-1.8384935059799767E-3</v>
      </c>
      <c r="L1156" s="10">
        <f>+H1156/SUM(F$27:F1156)-1</f>
        <v>8.0225619235740897E-2</v>
      </c>
      <c r="M1156">
        <v>7.4139999999999997</v>
      </c>
      <c r="R1156">
        <f t="shared" si="348"/>
        <v>4049.4071275907359</v>
      </c>
      <c r="S1156">
        <f t="shared" si="349"/>
        <v>3906.0842390770076</v>
      </c>
      <c r="T1156" s="5">
        <f t="shared" si="336"/>
        <v>0</v>
      </c>
      <c r="U1156" s="6">
        <f>+S1156+SUM($D$17:$E$17)-SUM($Q$27:Q1156)</f>
        <v>7224.8477127612168</v>
      </c>
      <c r="V1156" s="10">
        <f t="shared" si="337"/>
        <v>-3.9947045385309021E-3</v>
      </c>
      <c r="W1156" s="10">
        <f>+S1156/SUM(Q$27:Q1156)-1</f>
        <v>0.190430561085702</v>
      </c>
      <c r="X1156">
        <v>4.4409999999999998</v>
      </c>
      <c r="AC1156">
        <f t="shared" si="350"/>
        <v>8229.9783270433782</v>
      </c>
      <c r="AD1156">
        <f t="shared" si="351"/>
        <v>8103.096485391673</v>
      </c>
      <c r="AE1156" s="5">
        <f t="shared" si="338"/>
        <v>0</v>
      </c>
      <c r="AF1156" s="6">
        <f>+AD1156+SUM($D$18:$E$18)-SUM($AB$27:AB1156)</f>
        <v>14076.63853802325</v>
      </c>
      <c r="AG1156" s="10">
        <f t="shared" si="339"/>
        <v>0</v>
      </c>
      <c r="AH1156" s="10">
        <f>+AD1156/SUM(AB$27:AB1156)-1</f>
        <v>0.37190454204485501</v>
      </c>
      <c r="AI1156" s="6">
        <f t="shared" si="340"/>
        <v>0</v>
      </c>
      <c r="AL1156" s="6">
        <f t="shared" si="341"/>
        <v>0</v>
      </c>
      <c r="AM1156" s="6">
        <f t="shared" si="342"/>
        <v>16593.264753737789</v>
      </c>
      <c r="AN1156" s="6">
        <f t="shared" si="343"/>
        <v>16262.718853592629</v>
      </c>
      <c r="AO1156" s="5">
        <f t="shared" si="344"/>
        <v>0</v>
      </c>
      <c r="AP1156" s="6">
        <f>+AN1156+SUM($D$16:$E$18)-SUM($AL$27:AL1156)</f>
        <v>29537.38574832946</v>
      </c>
      <c r="AQ1156" s="10">
        <f t="shared" si="352"/>
        <v>-1.492364311224903E-3</v>
      </c>
      <c r="AR1156" s="10">
        <f>+AN1156/SUM(AL$27:AL1156)-1</f>
        <v>0.23903284763655974</v>
      </c>
    </row>
    <row r="1157" spans="1:44" x14ac:dyDescent="0.25">
      <c r="A1157" s="1">
        <v>41880</v>
      </c>
      <c r="B1157">
        <v>8.4190000000000005</v>
      </c>
      <c r="G1157">
        <f t="shared" si="345"/>
        <v>4317.4690702750631</v>
      </c>
      <c r="H1157">
        <f t="shared" si="346"/>
        <v>4257.0776877192711</v>
      </c>
      <c r="I1157" s="5">
        <f t="shared" si="335"/>
        <v>0</v>
      </c>
      <c r="J1157" s="6">
        <f>+H1157+SUM($D$16:$E$16)-SUM($F$27:F1157)</f>
        <v>8239.4390561403197</v>
      </c>
      <c r="K1157" s="10">
        <f t="shared" si="347"/>
        <v>4.2977195100268872E-4</v>
      </c>
      <c r="L1157" s="10">
        <f>+H1157/SUM(F$27:F1157)-1</f>
        <v>8.1124523103388135E-2</v>
      </c>
      <c r="M1157">
        <v>7.4260000000000002</v>
      </c>
      <c r="R1157">
        <f t="shared" si="348"/>
        <v>4055.9613338938234</v>
      </c>
      <c r="S1157">
        <f t="shared" si="349"/>
        <v>3912.4064687598948</v>
      </c>
      <c r="T1157" s="5">
        <f t="shared" si="336"/>
        <v>0</v>
      </c>
      <c r="U1157" s="6">
        <f>+S1157+SUM($D$17:$E$17)-SUM($Q$27:Q1157)</f>
        <v>7231.1699424441031</v>
      </c>
      <c r="V1157" s="10">
        <f t="shared" si="337"/>
        <v>8.7506753557153871E-4</v>
      </c>
      <c r="W1157" s="10">
        <f>+S1157/SUM(Q$27:Q1157)-1</f>
        <v>0.19235734375808233</v>
      </c>
      <c r="X1157">
        <v>4.4539999999999997</v>
      </c>
      <c r="AC1157">
        <f t="shared" si="350"/>
        <v>8254.0696844519716</v>
      </c>
      <c r="AD1157">
        <f t="shared" si="351"/>
        <v>8126.8164255650781</v>
      </c>
      <c r="AE1157" s="5">
        <f t="shared" si="338"/>
        <v>0</v>
      </c>
      <c r="AF1157" s="6">
        <f>+AD1157+SUM($D$18:$E$18)-SUM($AB$27:AB1157)</f>
        <v>14100.358478196653</v>
      </c>
      <c r="AG1157" s="10">
        <f t="shared" si="339"/>
        <v>1.6850571327331476E-3</v>
      </c>
      <c r="AH1157" s="10">
        <f>+AD1157/SUM(AB$27:AB1157)-1</f>
        <v>0.37592047517851479</v>
      </c>
      <c r="AI1157" s="6">
        <f t="shared" si="340"/>
        <v>0</v>
      </c>
      <c r="AL1157" s="6">
        <f t="shared" si="341"/>
        <v>0</v>
      </c>
      <c r="AM1157" s="6">
        <f t="shared" si="342"/>
        <v>16627.500088620858</v>
      </c>
      <c r="AN1157" s="6">
        <f t="shared" si="343"/>
        <v>16296.300582044245</v>
      </c>
      <c r="AO1157" s="5">
        <f t="shared" si="344"/>
        <v>0</v>
      </c>
      <c r="AP1157" s="6">
        <f>+AN1157+SUM($D$16:$E$18)-SUM($AL$27:AL1157)</f>
        <v>29570.967476781083</v>
      </c>
      <c r="AQ1157" s="10">
        <f t="shared" si="352"/>
        <v>1.1369228386612917E-3</v>
      </c>
      <c r="AR1157" s="10">
        <f>+AN1157/SUM(AL$27:AL1157)-1</f>
        <v>0.24159139058417822</v>
      </c>
    </row>
    <row r="1158" spans="1:44" x14ac:dyDescent="0.25">
      <c r="A1158" s="1">
        <v>41883</v>
      </c>
      <c r="B1158">
        <v>8.4529999999999994</v>
      </c>
      <c r="G1158">
        <f t="shared" si="345"/>
        <v>4334.9051016789526</v>
      </c>
      <c r="H1158">
        <f t="shared" si="346"/>
        <v>4274.2698294679885</v>
      </c>
      <c r="I1158" s="5">
        <f t="shared" si="335"/>
        <v>0</v>
      </c>
      <c r="J1158" s="6">
        <f>+H1158+SUM($D$16:$E$16)-SUM($F$27:F1158)</f>
        <v>8256.6311978890371</v>
      </c>
      <c r="K1158" s="10">
        <f t="shared" si="347"/>
        <v>2.0865670140377546E-3</v>
      </c>
      <c r="L1158" s="10">
        <f>+H1158/SUM(F$27:F1158)-1</f>
        <v>8.549062760338999E-2</v>
      </c>
      <c r="M1158">
        <v>7.4329999999999998</v>
      </c>
      <c r="R1158">
        <f t="shared" si="348"/>
        <v>4059.7846209039576</v>
      </c>
      <c r="S1158">
        <f t="shared" si="349"/>
        <v>3916.0944360749122</v>
      </c>
      <c r="T1158" s="5">
        <f t="shared" si="336"/>
        <v>0</v>
      </c>
      <c r="U1158" s="6">
        <f>+S1158+SUM($D$17:$E$17)-SUM($Q$27:Q1158)</f>
        <v>7234.857909759121</v>
      </c>
      <c r="V1158" s="10">
        <f t="shared" si="337"/>
        <v>5.1000976942483511E-4</v>
      </c>
      <c r="W1158" s="10">
        <f>+S1158/SUM(Q$27:Q1158)-1</f>
        <v>0.19348130031697108</v>
      </c>
      <c r="X1158">
        <v>4.4669999999999996</v>
      </c>
      <c r="AC1158">
        <f t="shared" si="350"/>
        <v>8278.1610418605633</v>
      </c>
      <c r="AD1158">
        <f t="shared" si="351"/>
        <v>8150.5363657384823</v>
      </c>
      <c r="AE1158" s="5">
        <f t="shared" si="338"/>
        <v>0</v>
      </c>
      <c r="AF1158" s="6">
        <f>+AD1158+SUM($D$18:$E$18)-SUM($AB$27:AB1158)</f>
        <v>14124.078418370056</v>
      </c>
      <c r="AG1158" s="10">
        <f t="shared" si="339"/>
        <v>1.682222491724783E-3</v>
      </c>
      <c r="AH1158" s="10">
        <f>+AD1158/SUM(AB$27:AB1158)-1</f>
        <v>0.37993640831217457</v>
      </c>
      <c r="AI1158" s="6">
        <f t="shared" si="340"/>
        <v>0</v>
      </c>
      <c r="AL1158" s="6">
        <f t="shared" si="341"/>
        <v>0</v>
      </c>
      <c r="AM1158" s="6">
        <f t="shared" si="342"/>
        <v>16672.850764443472</v>
      </c>
      <c r="AN1158" s="6">
        <f t="shared" si="343"/>
        <v>16340.900631281384</v>
      </c>
      <c r="AO1158" s="5">
        <f t="shared" si="344"/>
        <v>0</v>
      </c>
      <c r="AP1158" s="6">
        <f>+AN1158+SUM($D$16:$E$18)-SUM($AL$27:AL1158)</f>
        <v>29615.567526018222</v>
      </c>
      <c r="AQ1158" s="10">
        <f t="shared" si="352"/>
        <v>1.5082377427169114E-3</v>
      </c>
      <c r="AR1158" s="10">
        <f>+AN1158/SUM(AL$27:AL1158)-1</f>
        <v>0.24498940333398456</v>
      </c>
    </row>
    <row r="1159" spans="1:44" x14ac:dyDescent="0.25">
      <c r="A1159" s="1">
        <v>41884</v>
      </c>
      <c r="B1159">
        <v>8.4359999999999999</v>
      </c>
      <c r="G1159">
        <f t="shared" si="345"/>
        <v>4326.1870859770079</v>
      </c>
      <c r="H1159">
        <f t="shared" si="346"/>
        <v>4265.6737585936298</v>
      </c>
      <c r="I1159" s="5">
        <f t="shared" si="335"/>
        <v>0</v>
      </c>
      <c r="J1159" s="6">
        <f>+H1159+SUM($D$16:$E$16)-SUM($F$27:F1159)</f>
        <v>8248.0351270146784</v>
      </c>
      <c r="K1159" s="10">
        <f t="shared" si="347"/>
        <v>-1.0411111588169986E-3</v>
      </c>
      <c r="L1159" s="10">
        <f>+H1159/SUM(F$27:F1159)-1</f>
        <v>8.3307575353389174E-2</v>
      </c>
      <c r="M1159">
        <v>7.4459999999999997</v>
      </c>
      <c r="R1159">
        <f t="shared" si="348"/>
        <v>4066.8850110656358</v>
      </c>
      <c r="S1159">
        <f t="shared" si="349"/>
        <v>3922.9435182313732</v>
      </c>
      <c r="T1159" s="5">
        <f t="shared" si="336"/>
        <v>0</v>
      </c>
      <c r="U1159" s="6">
        <f>+S1159+SUM($D$17:$E$17)-SUM($Q$27:Q1159)</f>
        <v>7241.706991915582</v>
      </c>
      <c r="V1159" s="10">
        <f t="shared" si="337"/>
        <v>9.4667818523741509E-4</v>
      </c>
      <c r="W1159" s="10">
        <f>+S1159/SUM(Q$27:Q1159)-1</f>
        <v>0.19556864821204978</v>
      </c>
      <c r="X1159">
        <v>4.468</v>
      </c>
      <c r="AC1159">
        <f t="shared" si="350"/>
        <v>8280.014223199687</v>
      </c>
      <c r="AD1159">
        <f t="shared" si="351"/>
        <v>8152.3609765210531</v>
      </c>
      <c r="AE1159" s="5">
        <f t="shared" si="338"/>
        <v>0</v>
      </c>
      <c r="AF1159" s="6">
        <f>+AD1159+SUM($D$18:$E$18)-SUM($AB$27:AB1159)</f>
        <v>14125.903029152629</v>
      </c>
      <c r="AG1159" s="10">
        <f t="shared" si="339"/>
        <v>1.2918441320741714E-4</v>
      </c>
      <c r="AH1159" s="10">
        <f>+AD1159/SUM(AB$27:AB1159)-1</f>
        <v>0.3802453262455332</v>
      </c>
      <c r="AI1159" s="6">
        <f t="shared" si="340"/>
        <v>0</v>
      </c>
      <c r="AL1159" s="6">
        <f t="shared" si="341"/>
        <v>0</v>
      </c>
      <c r="AM1159" s="6">
        <f t="shared" si="342"/>
        <v>16673.086320242332</v>
      </c>
      <c r="AN1159" s="6">
        <f t="shared" si="343"/>
        <v>16340.978253346057</v>
      </c>
      <c r="AO1159" s="5">
        <f t="shared" si="344"/>
        <v>0</v>
      </c>
      <c r="AP1159" s="6">
        <f>+AN1159+SUM($D$16:$E$18)-SUM($AL$27:AL1159)</f>
        <v>29615.645148082887</v>
      </c>
      <c r="AQ1159" s="10">
        <f t="shared" si="352"/>
        <v>2.6209885932715338E-6</v>
      </c>
      <c r="AR1159" s="10">
        <f>+AN1159/SUM(AL$27:AL1159)-1</f>
        <v>0.24499531724596313</v>
      </c>
    </row>
    <row r="1160" spans="1:44" x14ac:dyDescent="0.25">
      <c r="A1160" s="1">
        <v>41885</v>
      </c>
      <c r="B1160">
        <v>8.5299999999999994</v>
      </c>
      <c r="G1160">
        <f t="shared" si="345"/>
        <v>4374.3925845642334</v>
      </c>
      <c r="H1160">
        <f t="shared" si="346"/>
        <v>4313.2049740165548</v>
      </c>
      <c r="I1160" s="5">
        <f t="shared" si="335"/>
        <v>0</v>
      </c>
      <c r="J1160" s="6">
        <f>+H1160+SUM($D$16:$E$16)-SUM($F$27:F1160)</f>
        <v>8295.5663424376035</v>
      </c>
      <c r="K1160" s="10">
        <f t="shared" si="347"/>
        <v>5.7627319344515371E-3</v>
      </c>
      <c r="L1160" s="10">
        <f>+H1160/SUM(F$27:F1160)-1</f>
        <v>9.537857014751161E-2</v>
      </c>
      <c r="M1160">
        <v>7.5119999999999996</v>
      </c>
      <c r="R1160">
        <f t="shared" si="348"/>
        <v>4102.9331457326161</v>
      </c>
      <c r="S1160">
        <f t="shared" si="349"/>
        <v>3957.7157814872517</v>
      </c>
      <c r="T1160" s="5">
        <f t="shared" si="336"/>
        <v>0</v>
      </c>
      <c r="U1160" s="6">
        <f>+S1160+SUM($D$17:$E$17)-SUM($Q$27:Q1160)</f>
        <v>7276.47925517146</v>
      </c>
      <c r="V1160" s="10">
        <f t="shared" si="337"/>
        <v>4.8016666919410422E-3</v>
      </c>
      <c r="W1160" s="10">
        <f>+S1160/SUM(Q$27:Q1160)-1</f>
        <v>0.20616595291014206</v>
      </c>
      <c r="X1160">
        <v>4.4829999999999997</v>
      </c>
      <c r="AC1160">
        <f t="shared" si="350"/>
        <v>8307.811943286526</v>
      </c>
      <c r="AD1160">
        <f t="shared" si="351"/>
        <v>8179.7301382595979</v>
      </c>
      <c r="AE1160" s="5">
        <f t="shared" si="338"/>
        <v>0</v>
      </c>
      <c r="AF1160" s="6">
        <f>+AD1160+SUM($D$18:$E$18)-SUM($AB$27:AB1160)</f>
        <v>14153.272190891174</v>
      </c>
      <c r="AG1160" s="10">
        <f t="shared" si="339"/>
        <v>1.9375159012533505E-3</v>
      </c>
      <c r="AH1160" s="10">
        <f>+AD1160/SUM(AB$27:AB1160)-1</f>
        <v>0.38487909524591002</v>
      </c>
      <c r="AI1160" s="6">
        <f t="shared" si="340"/>
        <v>0</v>
      </c>
      <c r="AL1160" s="6">
        <f t="shared" si="341"/>
        <v>0</v>
      </c>
      <c r="AM1160" s="6">
        <f t="shared" si="342"/>
        <v>16785.137673583376</v>
      </c>
      <c r="AN1160" s="6">
        <f t="shared" si="343"/>
        <v>16450.650893763406</v>
      </c>
      <c r="AO1160" s="5">
        <f t="shared" si="344"/>
        <v>0</v>
      </c>
      <c r="AP1160" s="6">
        <f>+AN1160+SUM($D$16:$E$18)-SUM($AL$27:AL1160)</f>
        <v>29725.317788500241</v>
      </c>
      <c r="AQ1160" s="10">
        <f t="shared" si="352"/>
        <v>3.7031994362768383E-3</v>
      </c>
      <c r="AR1160" s="10">
        <f>+AN1160/SUM(AL$27:AL1160)-1</f>
        <v>0.25335111587886572</v>
      </c>
    </row>
    <row r="1161" spans="1:44" x14ac:dyDescent="0.25">
      <c r="A1161" s="1">
        <v>41886</v>
      </c>
      <c r="B1161">
        <v>8.6280000000000001</v>
      </c>
      <c r="G1161">
        <f t="shared" si="345"/>
        <v>4424.6493809636822</v>
      </c>
      <c r="H1161">
        <f t="shared" si="346"/>
        <v>4362.7587943510944</v>
      </c>
      <c r="I1161" s="5">
        <f t="shared" si="335"/>
        <v>0</v>
      </c>
      <c r="J1161" s="6">
        <f>+H1161+SUM($D$16:$E$16)-SUM($F$27:F1161)</f>
        <v>8345.1201627721457</v>
      </c>
      <c r="K1161" s="10">
        <f t="shared" si="347"/>
        <v>5.9735307137549487E-3</v>
      </c>
      <c r="L1161" s="10">
        <f>+H1161/SUM(F$27:F1161)-1</f>
        <v>0.10796322429457561</v>
      </c>
      <c r="M1161">
        <v>7.5869999999999997</v>
      </c>
      <c r="R1161">
        <f t="shared" si="348"/>
        <v>4143.8969351269116</v>
      </c>
      <c r="S1161">
        <f t="shared" si="349"/>
        <v>3997.2297170052957</v>
      </c>
      <c r="T1161" s="5">
        <f t="shared" si="336"/>
        <v>0</v>
      </c>
      <c r="U1161" s="6">
        <f>+S1161+SUM($D$17:$E$17)-SUM($Q$27:Q1161)</f>
        <v>7315.9931906895035</v>
      </c>
      <c r="V1161" s="10">
        <f t="shared" si="337"/>
        <v>5.4303646217310764E-3</v>
      </c>
      <c r="W1161" s="10">
        <f>+S1161/SUM(Q$27:Q1161)-1</f>
        <v>0.21820834461251981</v>
      </c>
      <c r="X1161">
        <v>4.532</v>
      </c>
      <c r="AC1161">
        <f t="shared" si="350"/>
        <v>8398.6178289035342</v>
      </c>
      <c r="AD1161">
        <f t="shared" si="351"/>
        <v>8269.1360666055098</v>
      </c>
      <c r="AE1161" s="5">
        <f t="shared" si="338"/>
        <v>0</v>
      </c>
      <c r="AF1161" s="6">
        <f>+AD1161+SUM($D$18:$E$18)-SUM($AB$27:AB1161)</f>
        <v>14242.678119237087</v>
      </c>
      <c r="AG1161" s="10">
        <f t="shared" si="339"/>
        <v>6.3169793627972926E-3</v>
      </c>
      <c r="AH1161" s="10">
        <f>+AD1161/SUM(AB$27:AB1161)-1</f>
        <v>0.4000160739804739</v>
      </c>
      <c r="AI1161" s="6">
        <f t="shared" si="340"/>
        <v>0</v>
      </c>
      <c r="AL1161" s="6">
        <f t="shared" si="341"/>
        <v>0</v>
      </c>
      <c r="AM1161" s="6">
        <f t="shared" si="342"/>
        <v>16967.164144994127</v>
      </c>
      <c r="AN1161" s="6">
        <f t="shared" si="343"/>
        <v>16629.124577961898</v>
      </c>
      <c r="AO1161" s="5">
        <f t="shared" si="344"/>
        <v>0</v>
      </c>
      <c r="AP1161" s="6">
        <f>+AN1161+SUM($D$16:$E$18)-SUM($AL$27:AL1161)</f>
        <v>29903.791472698733</v>
      </c>
      <c r="AQ1161" s="10">
        <f t="shared" si="352"/>
        <v>6.0040967591450389E-3</v>
      </c>
      <c r="AR1161" s="10">
        <f>+AN1161/SUM(AL$27:AL1161)-1</f>
        <v>0.26694876576456084</v>
      </c>
    </row>
    <row r="1162" spans="1:44" x14ac:dyDescent="0.25">
      <c r="A1162" s="1">
        <v>41887</v>
      </c>
      <c r="B1162">
        <v>8.61</v>
      </c>
      <c r="G1162">
        <f t="shared" si="345"/>
        <v>4415.4185408086814</v>
      </c>
      <c r="H1162">
        <f t="shared" si="346"/>
        <v>4353.6570722488314</v>
      </c>
      <c r="I1162" s="5">
        <f t="shared" si="335"/>
        <v>0</v>
      </c>
      <c r="J1162" s="6">
        <f>+H1162+SUM($D$16:$E$16)-SUM($F$27:F1162)</f>
        <v>8336.0184406698827</v>
      </c>
      <c r="K1162" s="10">
        <f t="shared" si="347"/>
        <v>-1.0906639958123687E-3</v>
      </c>
      <c r="L1162" s="10">
        <f>+H1162/SUM(F$27:F1162)-1</f>
        <v>0.10565175720633913</v>
      </c>
      <c r="M1162">
        <v>7.577</v>
      </c>
      <c r="R1162">
        <f t="shared" si="348"/>
        <v>4138.4350965410058</v>
      </c>
      <c r="S1162">
        <f t="shared" si="349"/>
        <v>3991.9611922695567</v>
      </c>
      <c r="T1162" s="5">
        <f t="shared" si="336"/>
        <v>0</v>
      </c>
      <c r="U1162" s="6">
        <f>+S1162+SUM($D$17:$E$17)-SUM($Q$27:Q1162)</f>
        <v>7310.724665953765</v>
      </c>
      <c r="V1162" s="10">
        <f t="shared" si="337"/>
        <v>-7.2013800428949448E-4</v>
      </c>
      <c r="W1162" s="10">
        <f>+S1162/SUM(Q$27:Q1162)-1</f>
        <v>0.2166026923855362</v>
      </c>
      <c r="X1162">
        <v>4.5410000000000004</v>
      </c>
      <c r="AC1162">
        <f t="shared" si="350"/>
        <v>8415.2964609556384</v>
      </c>
      <c r="AD1162">
        <f t="shared" si="351"/>
        <v>8285.5575636486374</v>
      </c>
      <c r="AE1162" s="5">
        <f t="shared" si="338"/>
        <v>0</v>
      </c>
      <c r="AF1162" s="6">
        <f>+AD1162+SUM($D$18:$E$18)-SUM($AB$27:AB1162)</f>
        <v>14259.099616280215</v>
      </c>
      <c r="AG1162" s="10">
        <f t="shared" si="339"/>
        <v>1.1529781762706914E-3</v>
      </c>
      <c r="AH1162" s="10">
        <f>+AD1162/SUM(AB$27:AB1162)-1</f>
        <v>0.40279633538070003</v>
      </c>
      <c r="AI1162" s="6">
        <f t="shared" si="340"/>
        <v>0</v>
      </c>
      <c r="AL1162" s="6">
        <f t="shared" si="341"/>
        <v>0</v>
      </c>
      <c r="AM1162" s="6">
        <f t="shared" si="342"/>
        <v>16969.150098305327</v>
      </c>
      <c r="AN1162" s="6">
        <f t="shared" si="343"/>
        <v>16631.175828167026</v>
      </c>
      <c r="AO1162" s="5">
        <f t="shared" si="344"/>
        <v>0</v>
      </c>
      <c r="AP1162" s="6">
        <f>+AN1162+SUM($D$16:$E$18)-SUM($AL$27:AL1162)</f>
        <v>29905.842722903861</v>
      </c>
      <c r="AQ1162" s="10">
        <f t="shared" si="352"/>
        <v>6.8594987595593793E-5</v>
      </c>
      <c r="AR1162" s="10">
        <f>+AN1162/SUM(AL$27:AL1162)-1</f>
        <v>0.26710504752813047</v>
      </c>
    </row>
    <row r="1163" spans="1:44" x14ac:dyDescent="0.25">
      <c r="A1163" s="1">
        <v>41890</v>
      </c>
      <c r="B1163">
        <v>8.6020000000000003</v>
      </c>
      <c r="C1163">
        <f>+$C$16</f>
        <v>60</v>
      </c>
      <c r="D1163" s="7">
        <f>+$H$16</f>
        <v>0.66694736842105262</v>
      </c>
      <c r="E1163" s="7">
        <f>+$J$16</f>
        <v>0.46199999999999997</v>
      </c>
      <c r="F1163" s="6">
        <f>+C1163-D1163-E1163</f>
        <v>58.871052631578941</v>
      </c>
      <c r="G1163">
        <f t="shared" si="345"/>
        <v>4470.1869978158156</v>
      </c>
      <c r="H1163">
        <f t="shared" si="346"/>
        <v>4408.4829150571832</v>
      </c>
      <c r="I1163" s="5">
        <f t="shared" si="335"/>
        <v>192180</v>
      </c>
      <c r="J1163" s="6">
        <f>+H1163+SUM($D$16:$E$16)-SUM($F$27:F1163)</f>
        <v>8331.9732308466519</v>
      </c>
      <c r="K1163" s="10">
        <f t="shared" si="347"/>
        <v>-4.8526881892374529E-4</v>
      </c>
      <c r="L1163" s="10">
        <f>+H1163/SUM(F$27:F1163)-1</f>
        <v>0.10308325599066692</v>
      </c>
      <c r="M1163">
        <v>7.5679999999999996</v>
      </c>
      <c r="N1163">
        <f>+$C$17</f>
        <v>50</v>
      </c>
      <c r="O1163" s="7">
        <f>+$H$17</f>
        <v>0.5557894736842105</v>
      </c>
      <c r="P1163" s="7">
        <f>+$J$17</f>
        <v>0.38500000000000001</v>
      </c>
      <c r="Q1163" s="6">
        <f>+N1163-O1163-P1163</f>
        <v>49.059210526315795</v>
      </c>
      <c r="R1163">
        <f t="shared" si="348"/>
        <v>4183.5194418136907</v>
      </c>
      <c r="S1163">
        <f t="shared" si="349"/>
        <v>4036.2787305337074</v>
      </c>
      <c r="T1163" s="5">
        <f t="shared" si="336"/>
        <v>160150</v>
      </c>
      <c r="U1163" s="6">
        <f>+S1163+SUM($D$17:$E$17)-SUM($Q$27:Q1163)</f>
        <v>7305.9829936916003</v>
      </c>
      <c r="V1163" s="10">
        <f t="shared" si="337"/>
        <v>-6.48591279089894E-4</v>
      </c>
      <c r="W1163" s="10">
        <f>+S1163/SUM(Q$27:Q1163)-1</f>
        <v>0.2119880783804009</v>
      </c>
      <c r="X1163">
        <v>4.5330000000000004</v>
      </c>
      <c r="Y1163">
        <f>+$C$18</f>
        <v>90</v>
      </c>
      <c r="Z1163" s="7">
        <f>+$H$18</f>
        <v>1.0004210526315789</v>
      </c>
      <c r="AA1163" s="7">
        <f>+$J$18</f>
        <v>0.69300000000000006</v>
      </c>
      <c r="AB1163" s="6">
        <f>+Y1163-Z1163-AA1163</f>
        <v>88.306578947368422</v>
      </c>
      <c r="AC1163">
        <f t="shared" si="350"/>
        <v>8488.7775891900255</v>
      </c>
      <c r="AD1163">
        <f t="shared" si="351"/>
        <v>8359.2672563354481</v>
      </c>
      <c r="AE1163" s="5">
        <f t="shared" si="338"/>
        <v>288270</v>
      </c>
      <c r="AF1163" s="6">
        <f>+AD1163+SUM($D$18:$E$18)-SUM($AB$27:AB1163)</f>
        <v>14244.502730019656</v>
      </c>
      <c r="AG1163" s="10">
        <f t="shared" si="339"/>
        <v>-1.0236891987129848E-3</v>
      </c>
      <c r="AH1163" s="10">
        <f>+AD1163/SUM(AB$27:AB1163)-1</f>
        <v>0.39442795786889895</v>
      </c>
      <c r="AI1163" s="6">
        <f t="shared" si="340"/>
        <v>200</v>
      </c>
      <c r="AL1163" s="6">
        <f t="shared" si="341"/>
        <v>196.23684210526315</v>
      </c>
      <c r="AM1163" s="6">
        <f t="shared" si="342"/>
        <v>17142.484028819534</v>
      </c>
      <c r="AN1163" s="6">
        <f t="shared" si="343"/>
        <v>16804.028901926336</v>
      </c>
      <c r="AO1163" s="5">
        <f t="shared" si="344"/>
        <v>640600</v>
      </c>
      <c r="AP1163" s="6">
        <f>+AN1163+SUM($D$16:$E$18)-SUM($AL$27:AL1163)</f>
        <v>29882.458954557907</v>
      </c>
      <c r="AQ1163" s="10">
        <f t="shared" si="352"/>
        <v>-7.8191303828545333E-4</v>
      </c>
      <c r="AR1163" s="10">
        <f>+AN1163/SUM(AL$27:AL1163)-1</f>
        <v>0.26141505605695059</v>
      </c>
    </row>
    <row r="1164" spans="1:44" x14ac:dyDescent="0.25">
      <c r="A1164" s="1">
        <v>41891</v>
      </c>
      <c r="B1164">
        <v>8.5690000000000008</v>
      </c>
      <c r="G1164">
        <f t="shared" si="345"/>
        <v>4453.0379428369833</v>
      </c>
      <c r="H1164">
        <f t="shared" si="346"/>
        <v>4391.5705765083712</v>
      </c>
      <c r="I1164" s="5">
        <f t="shared" si="335"/>
        <v>0</v>
      </c>
      <c r="J1164" s="6">
        <f>+H1164+SUM($D$16:$E$16)-SUM($F$27:F1164)</f>
        <v>8315.0608922978427</v>
      </c>
      <c r="K1164" s="10">
        <f t="shared" si="347"/>
        <v>-2.0298119161252792E-3</v>
      </c>
      <c r="L1164" s="10">
        <f>+H1164/SUM(F$27:F1164)-1</f>
        <v>9.8851478793771985E-2</v>
      </c>
      <c r="M1164">
        <v>7.5410000000000004</v>
      </c>
      <c r="R1164">
        <f t="shared" si="348"/>
        <v>4168.594094967897</v>
      </c>
      <c r="S1164">
        <f t="shared" si="349"/>
        <v>4021.8786874940129</v>
      </c>
      <c r="T1164" s="5">
        <f t="shared" si="336"/>
        <v>0</v>
      </c>
      <c r="U1164" s="6">
        <f>+S1164+SUM($D$17:$E$17)-SUM($Q$27:Q1164)</f>
        <v>7291.5829506519049</v>
      </c>
      <c r="V1164" s="10">
        <f t="shared" si="337"/>
        <v>-1.9709932328242363E-3</v>
      </c>
      <c r="W1164" s="10">
        <f>+S1164/SUM(Q$27:Q1164)-1</f>
        <v>0.20766412514093613</v>
      </c>
      <c r="X1164">
        <v>4.5250000000000004</v>
      </c>
      <c r="AC1164">
        <f t="shared" si="350"/>
        <v>8473.7962918784178</v>
      </c>
      <c r="AD1164">
        <f t="shared" si="351"/>
        <v>8344.514523476264</v>
      </c>
      <c r="AE1164" s="5">
        <f t="shared" si="338"/>
        <v>0</v>
      </c>
      <c r="AF1164" s="6">
        <f>+AD1164+SUM($D$18:$E$18)-SUM($AB$27:AB1164)</f>
        <v>14229.74999716047</v>
      </c>
      <c r="AG1164" s="10">
        <f t="shared" si="339"/>
        <v>-1.0356790362429091E-3</v>
      </c>
      <c r="AH1164" s="10">
        <f>+AD1164/SUM(AB$27:AB1164)-1</f>
        <v>0.3919670216979414</v>
      </c>
      <c r="AI1164" s="6">
        <f t="shared" si="340"/>
        <v>0</v>
      </c>
      <c r="AL1164" s="6">
        <f t="shared" si="341"/>
        <v>0</v>
      </c>
      <c r="AM1164" s="6">
        <f t="shared" si="342"/>
        <v>17095.428329683298</v>
      </c>
      <c r="AN1164" s="6">
        <f t="shared" si="343"/>
        <v>16757.963787478649</v>
      </c>
      <c r="AO1164" s="5">
        <f t="shared" si="344"/>
        <v>0</v>
      </c>
      <c r="AP1164" s="6">
        <f>+AN1164+SUM($D$16:$E$18)-SUM($AL$27:AL1164)</f>
        <v>29836.39384011022</v>
      </c>
      <c r="AQ1164" s="10">
        <f t="shared" si="352"/>
        <v>-1.5415436366109647E-3</v>
      </c>
      <c r="AR1164" s="10">
        <f>+AN1164/SUM(AL$27:AL1164)-1</f>
        <v>0.25795712169713547</v>
      </c>
    </row>
    <row r="1165" spans="1:44" x14ac:dyDescent="0.25">
      <c r="A1165" s="1">
        <v>41892</v>
      </c>
      <c r="B1165">
        <v>8.4770000000000003</v>
      </c>
      <c r="G1165">
        <f t="shared" si="345"/>
        <v>4405.2284562293271</v>
      </c>
      <c r="H1165">
        <f t="shared" si="346"/>
        <v>4344.4210266147111</v>
      </c>
      <c r="I1165" s="5">
        <f t="shared" si="335"/>
        <v>0</v>
      </c>
      <c r="J1165" s="6">
        <f>+H1165+SUM($D$16:$E$16)-SUM($F$27:F1165)</f>
        <v>8267.9113424041825</v>
      </c>
      <c r="K1165" s="10">
        <f t="shared" si="347"/>
        <v>-5.6703793880011899E-3</v>
      </c>
      <c r="L1165" s="10">
        <f>+H1165/SUM(F$27:F1165)-1</f>
        <v>8.7053796911518821E-2</v>
      </c>
      <c r="M1165">
        <v>7.5350000000000001</v>
      </c>
      <c r="R1165">
        <f t="shared" si="348"/>
        <v>4165.2773512243866</v>
      </c>
      <c r="S1165">
        <f t="shared" si="349"/>
        <v>4018.6786779296358</v>
      </c>
      <c r="T1165" s="5">
        <f t="shared" si="336"/>
        <v>0</v>
      </c>
      <c r="U1165" s="6">
        <f>+S1165+SUM($D$17:$E$17)-SUM($Q$27:Q1165)</f>
        <v>7288.3829410875287</v>
      </c>
      <c r="V1165" s="10">
        <f t="shared" si="337"/>
        <v>-4.3886349315824802E-4</v>
      </c>
      <c r="W1165" s="10">
        <f>+S1165/SUM(Q$27:Q1165)-1</f>
        <v>0.20670324664327699</v>
      </c>
      <c r="X1165">
        <v>4.5339999999999998</v>
      </c>
      <c r="AC1165">
        <f t="shared" si="350"/>
        <v>8490.6502513539763</v>
      </c>
      <c r="AD1165">
        <f t="shared" si="351"/>
        <v>8361.1113479428459</v>
      </c>
      <c r="AE1165" s="5">
        <f t="shared" si="338"/>
        <v>0</v>
      </c>
      <c r="AF1165" s="6">
        <f>+AD1165+SUM($D$18:$E$18)-SUM($AB$27:AB1165)</f>
        <v>14246.346821627052</v>
      </c>
      <c r="AG1165" s="10">
        <f t="shared" si="339"/>
        <v>1.1663468767824092E-3</v>
      </c>
      <c r="AH1165" s="10">
        <f>+AD1165/SUM(AB$27:AB1165)-1</f>
        <v>0.39473557489026856</v>
      </c>
      <c r="AI1165" s="6">
        <f t="shared" si="340"/>
        <v>0</v>
      </c>
      <c r="AL1165" s="6">
        <f t="shared" si="341"/>
        <v>0</v>
      </c>
      <c r="AM1165" s="6">
        <f t="shared" si="342"/>
        <v>17061.15605880769</v>
      </c>
      <c r="AN1165" s="6">
        <f t="shared" si="343"/>
        <v>16724.211052487193</v>
      </c>
      <c r="AO1165" s="5">
        <f t="shared" si="344"/>
        <v>0</v>
      </c>
      <c r="AP1165" s="6">
        <f>+AN1165+SUM($D$16:$E$18)-SUM($AL$27:AL1165)</f>
        <v>29802.641105118768</v>
      </c>
      <c r="AQ1165" s="10">
        <f t="shared" si="352"/>
        <v>-1.1312605394716568E-3</v>
      </c>
      <c r="AR1165" s="10">
        <f>+AN1165/SUM(AL$27:AL1165)-1</f>
        <v>0.25542343121434641</v>
      </c>
    </row>
    <row r="1166" spans="1:44" x14ac:dyDescent="0.25">
      <c r="A1166" s="1">
        <v>41893</v>
      </c>
      <c r="B1166">
        <v>8.42</v>
      </c>
      <c r="G1166">
        <f t="shared" si="345"/>
        <v>4375.6073612658874</v>
      </c>
      <c r="H1166">
        <f t="shared" si="346"/>
        <v>4315.2088054849437</v>
      </c>
      <c r="I1166" s="5">
        <f t="shared" si="335"/>
        <v>0</v>
      </c>
      <c r="J1166" s="6">
        <f>+H1166+SUM($D$16:$E$16)-SUM($F$27:F1166)</f>
        <v>8238.6991212744142</v>
      </c>
      <c r="K1166" s="10">
        <f t="shared" si="347"/>
        <v>-3.533204447893068E-3</v>
      </c>
      <c r="L1166" s="10">
        <f>+H1166/SUM(F$27:F1166)-1</f>
        <v>7.9744363571427224E-2</v>
      </c>
      <c r="M1166">
        <v>7.5179999999999998</v>
      </c>
      <c r="R1166">
        <f t="shared" si="348"/>
        <v>4155.8799106177757</v>
      </c>
      <c r="S1166">
        <f t="shared" si="349"/>
        <v>4009.611984163902</v>
      </c>
      <c r="T1166" s="5">
        <f t="shared" si="336"/>
        <v>0</v>
      </c>
      <c r="U1166" s="6">
        <f>+S1166+SUM($D$17:$E$17)-SUM($Q$27:Q1166)</f>
        <v>7279.3162473217935</v>
      </c>
      <c r="V1166" s="10">
        <f t="shared" si="337"/>
        <v>-1.2439925068457036E-3</v>
      </c>
      <c r="W1166" s="10">
        <f>+S1166/SUM(Q$27:Q1166)-1</f>
        <v>0.20398075756657685</v>
      </c>
      <c r="X1166">
        <v>4.5309999999999997</v>
      </c>
      <c r="AC1166">
        <f t="shared" si="350"/>
        <v>8485.0322648621222</v>
      </c>
      <c r="AD1166">
        <f t="shared" si="351"/>
        <v>8355.5790731206507</v>
      </c>
      <c r="AE1166" s="5">
        <f t="shared" si="338"/>
        <v>0</v>
      </c>
      <c r="AF1166" s="6">
        <f>+AD1166+SUM($D$18:$E$18)-SUM($AB$27:AB1166)</f>
        <v>14240.814546804857</v>
      </c>
      <c r="AG1166" s="10">
        <f t="shared" si="339"/>
        <v>-3.8832936551824737E-4</v>
      </c>
      <c r="AH1166" s="10">
        <f>+AD1166/SUM(AB$27:AB1166)-1</f>
        <v>0.39381272382615928</v>
      </c>
      <c r="AI1166" s="6">
        <f t="shared" si="340"/>
        <v>0</v>
      </c>
      <c r="AL1166" s="6">
        <f t="shared" si="341"/>
        <v>0</v>
      </c>
      <c r="AM1166" s="6">
        <f t="shared" si="342"/>
        <v>17016.519536745785</v>
      </c>
      <c r="AN1166" s="6">
        <f t="shared" si="343"/>
        <v>16680.399862769496</v>
      </c>
      <c r="AO1166" s="5">
        <f t="shared" si="344"/>
        <v>0</v>
      </c>
      <c r="AP1166" s="6">
        <f>+AN1166+SUM($D$16:$E$18)-SUM($AL$27:AL1166)</f>
        <v>29758.829915401067</v>
      </c>
      <c r="AQ1166" s="10">
        <f t="shared" si="352"/>
        <v>-1.4700438650108172E-3</v>
      </c>
      <c r="AR1166" s="10">
        <f>+AN1166/SUM(AL$27:AL1166)-1</f>
        <v>0.25213469048102533</v>
      </c>
    </row>
    <row r="1167" spans="1:44" x14ac:dyDescent="0.25">
      <c r="A1167" s="1">
        <v>41894</v>
      </c>
      <c r="B1167">
        <v>8.3640000000000008</v>
      </c>
      <c r="G1167">
        <f t="shared" si="345"/>
        <v>4346.5059346351409</v>
      </c>
      <c r="H1167">
        <f t="shared" si="346"/>
        <v>4286.5090794627158</v>
      </c>
      <c r="I1167" s="5">
        <f t="shared" si="335"/>
        <v>0</v>
      </c>
      <c r="J1167" s="6">
        <f>+H1167+SUM($D$16:$E$16)-SUM($F$27:F1167)</f>
        <v>8209.9993952521872</v>
      </c>
      <c r="K1167" s="10">
        <f t="shared" si="347"/>
        <v>-3.4835264159747137E-3</v>
      </c>
      <c r="L1167" s="10">
        <f>+H1167/SUM(F$27:F1167)-1</f>
        <v>7.2563165903968718E-2</v>
      </c>
      <c r="M1167">
        <v>7.5119999999999996</v>
      </c>
      <c r="R1167">
        <f t="shared" si="348"/>
        <v>4152.5631668742662</v>
      </c>
      <c r="S1167">
        <f t="shared" si="349"/>
        <v>4006.4119745995254</v>
      </c>
      <c r="T1167" s="5">
        <f t="shared" si="336"/>
        <v>0</v>
      </c>
      <c r="U1167" s="6">
        <f>+S1167+SUM($D$17:$E$17)-SUM($Q$27:Q1167)</f>
        <v>7276.1162377574174</v>
      </c>
      <c r="V1167" s="10">
        <f t="shared" si="337"/>
        <v>-4.3960304177659282E-4</v>
      </c>
      <c r="W1167" s="10">
        <f>+S1167/SUM(Q$27:Q1167)-1</f>
        <v>0.20301987906891794</v>
      </c>
      <c r="X1167">
        <v>4.5090000000000003</v>
      </c>
      <c r="AC1167">
        <f t="shared" si="350"/>
        <v>8443.8336972552006</v>
      </c>
      <c r="AD1167">
        <f t="shared" si="351"/>
        <v>8315.009057757894</v>
      </c>
      <c r="AE1167" s="5">
        <f t="shared" si="338"/>
        <v>0</v>
      </c>
      <c r="AF1167" s="6">
        <f>+AD1167+SUM($D$18:$E$18)-SUM($AB$27:AB1167)</f>
        <v>14200.244531442102</v>
      </c>
      <c r="AG1167" s="10">
        <f t="shared" si="339"/>
        <v>-2.8488549745110392E-3</v>
      </c>
      <c r="AH1167" s="10">
        <f>+AD1167/SUM(AB$27:AB1167)-1</f>
        <v>0.38704514935602585</v>
      </c>
      <c r="AI1167" s="6">
        <f t="shared" si="340"/>
        <v>0</v>
      </c>
      <c r="AL1167" s="6">
        <f t="shared" si="341"/>
        <v>0</v>
      </c>
      <c r="AM1167" s="6">
        <f t="shared" si="342"/>
        <v>16942.902798764608</v>
      </c>
      <c r="AN1167" s="6">
        <f t="shared" si="343"/>
        <v>16607.930111820133</v>
      </c>
      <c r="AO1167" s="5">
        <f t="shared" si="344"/>
        <v>0</v>
      </c>
      <c r="AP1167" s="6">
        <f>+AN1167+SUM($D$16:$E$18)-SUM($AL$27:AL1167)</f>
        <v>29686.360164451704</v>
      </c>
      <c r="AQ1167" s="10">
        <f t="shared" si="352"/>
        <v>-2.4352352278427247E-3</v>
      </c>
      <c r="AR1167" s="10">
        <f>+AN1167/SUM(AL$27:AL1167)-1</f>
        <v>0.24669465967116722</v>
      </c>
    </row>
    <row r="1168" spans="1:44" x14ac:dyDescent="0.25">
      <c r="A1168" s="1">
        <v>41897</v>
      </c>
      <c r="B1168">
        <v>8.3230000000000004</v>
      </c>
      <c r="G1168">
        <f t="shared" si="345"/>
        <v>4325.1995329947722</v>
      </c>
      <c r="H1168">
        <f t="shared" si="346"/>
        <v>4265.4967800535842</v>
      </c>
      <c r="I1168" s="5">
        <f t="shared" si="335"/>
        <v>0</v>
      </c>
      <c r="J1168" s="6">
        <f>+H1168+SUM($D$16:$E$16)-SUM($F$27:F1168)</f>
        <v>8188.9870958430556</v>
      </c>
      <c r="K1168" s="10">
        <f t="shared" si="347"/>
        <v>-2.5593545623502356E-3</v>
      </c>
      <c r="L1168" s="10">
        <f>+H1168/SUM(F$27:F1168)-1</f>
        <v>6.7305503326007932E-2</v>
      </c>
      <c r="M1168">
        <v>7.5060000000000002</v>
      </c>
      <c r="R1168">
        <f t="shared" si="348"/>
        <v>4149.2464231307567</v>
      </c>
      <c r="S1168">
        <f t="shared" si="349"/>
        <v>4003.2119650351492</v>
      </c>
      <c r="T1168" s="5">
        <f t="shared" si="336"/>
        <v>0</v>
      </c>
      <c r="U1168" s="6">
        <f>+S1168+SUM($D$17:$E$17)-SUM($Q$27:Q1168)</f>
        <v>7272.9162281930412</v>
      </c>
      <c r="V1168" s="10">
        <f t="shared" si="337"/>
        <v>-4.3979637760194201E-4</v>
      </c>
      <c r="W1168" s="10">
        <f>+S1168/SUM(Q$27:Q1168)-1</f>
        <v>0.20205900057125925</v>
      </c>
      <c r="X1168">
        <v>4.5119999999999996</v>
      </c>
      <c r="AC1168">
        <f t="shared" si="350"/>
        <v>8449.4516837470528</v>
      </c>
      <c r="AD1168">
        <f t="shared" si="351"/>
        <v>8320.5413325800873</v>
      </c>
      <c r="AE1168" s="5">
        <f t="shared" si="338"/>
        <v>0</v>
      </c>
      <c r="AF1168" s="6">
        <f>+AD1168+SUM($D$18:$E$18)-SUM($AB$27:AB1168)</f>
        <v>14205.776806264294</v>
      </c>
      <c r="AG1168" s="10">
        <f t="shared" si="339"/>
        <v>3.8959010951833406E-4</v>
      </c>
      <c r="AH1168" s="10">
        <f>+AD1168/SUM(AB$27:AB1168)-1</f>
        <v>0.38796800042013468</v>
      </c>
      <c r="AI1168" s="6">
        <f t="shared" si="340"/>
        <v>0</v>
      </c>
      <c r="AL1168" s="6">
        <f t="shared" si="341"/>
        <v>0</v>
      </c>
      <c r="AM1168" s="6">
        <f t="shared" si="342"/>
        <v>16923.897639872579</v>
      </c>
      <c r="AN1168" s="6">
        <f t="shared" si="343"/>
        <v>16589.250077668821</v>
      </c>
      <c r="AO1168" s="5">
        <f t="shared" si="344"/>
        <v>0</v>
      </c>
      <c r="AP1168" s="6">
        <f>+AN1168+SUM($D$16:$E$18)-SUM($AL$27:AL1168)</f>
        <v>29667.680130300396</v>
      </c>
      <c r="AQ1168" s="10">
        <f t="shared" si="352"/>
        <v>-6.2924636256611599E-4</v>
      </c>
      <c r="AR1168" s="10">
        <f>+AN1168/SUM(AL$27:AL1168)-1</f>
        <v>0.24529241997831464</v>
      </c>
    </row>
    <row r="1169" spans="1:44" x14ac:dyDescent="0.25">
      <c r="A1169" s="1">
        <v>41898</v>
      </c>
      <c r="B1169">
        <v>8.3059999999999992</v>
      </c>
      <c r="G1169">
        <f t="shared" si="345"/>
        <v>4316.3651713390091</v>
      </c>
      <c r="H1169">
        <f t="shared" si="346"/>
        <v>4256.7843632254071</v>
      </c>
      <c r="I1169" s="5">
        <f t="shared" si="335"/>
        <v>0</v>
      </c>
      <c r="J1169" s="6">
        <f>+H1169+SUM($D$16:$E$16)-SUM($F$27:F1169)</f>
        <v>8180.2746790148785</v>
      </c>
      <c r="K1169" s="10">
        <f t="shared" si="347"/>
        <v>-1.0639187394250182E-3</v>
      </c>
      <c r="L1169" s="10">
        <f>+H1169/SUM(F$27:F1169)-1</f>
        <v>6.5125496891243584E-2</v>
      </c>
      <c r="M1169">
        <v>7.4850000000000003</v>
      </c>
      <c r="R1169">
        <f t="shared" si="348"/>
        <v>4137.6378200284726</v>
      </c>
      <c r="S1169">
        <f t="shared" si="349"/>
        <v>3992.0119315598308</v>
      </c>
      <c r="T1169" s="5">
        <f t="shared" si="336"/>
        <v>0</v>
      </c>
      <c r="U1169" s="6">
        <f>+S1169+SUM($D$17:$E$17)-SUM($Q$27:Q1169)</f>
        <v>7261.7161947177237</v>
      </c>
      <c r="V1169" s="10">
        <f t="shared" si="337"/>
        <v>-1.5399645924562E-3</v>
      </c>
      <c r="W1169" s="10">
        <f>+S1169/SUM(Q$27:Q1169)-1</f>
        <v>0.19869592582945317</v>
      </c>
      <c r="X1169">
        <v>4.5309999999999997</v>
      </c>
      <c r="AC1169">
        <f t="shared" si="350"/>
        <v>8485.0322648621222</v>
      </c>
      <c r="AD1169">
        <f t="shared" si="351"/>
        <v>8355.5790731206507</v>
      </c>
      <c r="AE1169" s="5">
        <f t="shared" si="338"/>
        <v>0</v>
      </c>
      <c r="AF1169" s="6">
        <f>+AD1169+SUM($D$18:$E$18)-SUM($AB$27:AB1169)</f>
        <v>14240.814546804857</v>
      </c>
      <c r="AG1169" s="10">
        <f t="shared" si="339"/>
        <v>2.4664431251033569E-3</v>
      </c>
      <c r="AH1169" s="10">
        <f>+AD1169/SUM(AB$27:AB1169)-1</f>
        <v>0.39381272382615928</v>
      </c>
      <c r="AI1169" s="6">
        <f t="shared" si="340"/>
        <v>0</v>
      </c>
      <c r="AL1169" s="6">
        <f t="shared" si="341"/>
        <v>0</v>
      </c>
      <c r="AM1169" s="6">
        <f t="shared" si="342"/>
        <v>16939.035256229603</v>
      </c>
      <c r="AN1169" s="6">
        <f t="shared" si="343"/>
        <v>16604.375367905886</v>
      </c>
      <c r="AO1169" s="5">
        <f t="shared" si="344"/>
        <v>0</v>
      </c>
      <c r="AP1169" s="6">
        <f>+AN1169+SUM($D$16:$E$18)-SUM($AL$27:AL1169)</f>
        <v>29682.805420537457</v>
      </c>
      <c r="AQ1169" s="10">
        <f t="shared" si="352"/>
        <v>5.0982382749942268E-4</v>
      </c>
      <c r="AR1169" s="10">
        <f>+AN1169/SUM(AL$27:AL1169)-1</f>
        <v>0.24642781845588324</v>
      </c>
    </row>
    <row r="1170" spans="1:44" x14ac:dyDescent="0.25">
      <c r="A1170" s="1">
        <v>41899</v>
      </c>
      <c r="B1170">
        <v>8.3539999999999992</v>
      </c>
      <c r="G1170">
        <f t="shared" si="345"/>
        <v>4341.3092513082202</v>
      </c>
      <c r="H1170">
        <f t="shared" si="346"/>
        <v>4281.3841283873162</v>
      </c>
      <c r="I1170" s="5">
        <f t="shared" si="335"/>
        <v>0</v>
      </c>
      <c r="J1170" s="6">
        <f>+H1170+SUM($D$16:$E$16)-SUM($F$27:F1170)</f>
        <v>8204.8744441767849</v>
      </c>
      <c r="K1170" s="10">
        <f t="shared" si="347"/>
        <v>3.0072052745384603E-3</v>
      </c>
      <c r="L1170" s="10">
        <f>+H1170/SUM(F$27:F1170)-1</f>
        <v>7.1280809177636462E-2</v>
      </c>
      <c r="M1170">
        <v>7.5149999999999997</v>
      </c>
      <c r="R1170">
        <f t="shared" si="348"/>
        <v>4154.2215387460219</v>
      </c>
      <c r="S1170">
        <f t="shared" si="349"/>
        <v>4008.0119793817139</v>
      </c>
      <c r="T1170" s="5">
        <f t="shared" si="336"/>
        <v>0</v>
      </c>
      <c r="U1170" s="6">
        <f>+S1170+SUM($D$17:$E$17)-SUM($Q$27:Q1170)</f>
        <v>7277.7162425396064</v>
      </c>
      <c r="V1170" s="10">
        <f t="shared" si="337"/>
        <v>2.2033424872101026E-3</v>
      </c>
      <c r="W1170" s="10">
        <f>+S1170/SUM(Q$27:Q1170)-1</f>
        <v>0.20350031831774751</v>
      </c>
      <c r="X1170">
        <v>4.532</v>
      </c>
      <c r="AC1170">
        <f t="shared" si="350"/>
        <v>8486.904927026073</v>
      </c>
      <c r="AD1170">
        <f t="shared" si="351"/>
        <v>8357.4231647280485</v>
      </c>
      <c r="AE1170" s="5">
        <f t="shared" si="338"/>
        <v>0</v>
      </c>
      <c r="AF1170" s="6">
        <f>+AD1170+SUM($D$18:$E$18)-SUM($AB$27:AB1170)</f>
        <v>14242.658638412253</v>
      </c>
      <c r="AG1170" s="10">
        <f t="shared" si="339"/>
        <v>1.2949340793211306E-4</v>
      </c>
      <c r="AH1170" s="10">
        <f>+AD1170/SUM(AB$27:AB1170)-1</f>
        <v>0.39412034084752889</v>
      </c>
      <c r="AI1170" s="6">
        <f t="shared" si="340"/>
        <v>0</v>
      </c>
      <c r="AL1170" s="6">
        <f t="shared" si="341"/>
        <v>0</v>
      </c>
      <c r="AM1170" s="6">
        <f t="shared" si="342"/>
        <v>16982.435717080316</v>
      </c>
      <c r="AN1170" s="6">
        <f t="shared" si="343"/>
        <v>16646.81927249708</v>
      </c>
      <c r="AO1170" s="5">
        <f t="shared" si="344"/>
        <v>0</v>
      </c>
      <c r="AP1170" s="6">
        <f>+AN1170+SUM($D$16:$E$18)-SUM($AL$27:AL1170)</f>
        <v>29725.249325128651</v>
      </c>
      <c r="AQ1170" s="10">
        <f t="shared" si="352"/>
        <v>1.4299155349319914E-3</v>
      </c>
      <c r="AR1170" s="10">
        <f>+AN1170/SUM(AL$27:AL1170)-1</f>
        <v>0.24961392225287438</v>
      </c>
    </row>
    <row r="1171" spans="1:44" x14ac:dyDescent="0.25">
      <c r="A1171" s="1">
        <v>41900</v>
      </c>
      <c r="B1171">
        <v>8.3309999999999995</v>
      </c>
      <c r="G1171">
        <f t="shared" si="345"/>
        <v>4329.3568796563059</v>
      </c>
      <c r="H1171">
        <f t="shared" si="346"/>
        <v>4269.5967409139012</v>
      </c>
      <c r="I1171" s="5">
        <f t="shared" si="335"/>
        <v>0</v>
      </c>
      <c r="J1171" s="6">
        <f>+H1171+SUM($D$16:$E$16)-SUM($F$27:F1171)</f>
        <v>8193.0870567033708</v>
      </c>
      <c r="K1171" s="10">
        <f t="shared" si="347"/>
        <v>-1.4366322792154218E-3</v>
      </c>
      <c r="L1171" s="10">
        <f>+H1171/SUM(F$27:F1171)-1</f>
        <v>6.8331388707073115E-2</v>
      </c>
      <c r="M1171">
        <v>7.5730000000000004</v>
      </c>
      <c r="R1171">
        <f t="shared" si="348"/>
        <v>4186.2833949332844</v>
      </c>
      <c r="S1171">
        <f t="shared" si="349"/>
        <v>4038.9454051706889</v>
      </c>
      <c r="T1171" s="5">
        <f t="shared" si="336"/>
        <v>0</v>
      </c>
      <c r="U1171" s="6">
        <f>+S1171+SUM($D$17:$E$17)-SUM($Q$27:Q1171)</f>
        <v>7308.6496683285814</v>
      </c>
      <c r="V1171" s="10">
        <f t="shared" si="337"/>
        <v>4.2504303215564754E-3</v>
      </c>
      <c r="W1171" s="10">
        <f>+S1171/SUM(Q$27:Q1171)-1</f>
        <v>0.21278881046178366</v>
      </c>
      <c r="X1171">
        <v>4.5640000000000001</v>
      </c>
      <c r="AC1171">
        <f t="shared" si="350"/>
        <v>8546.8301162725056</v>
      </c>
      <c r="AD1171">
        <f t="shared" si="351"/>
        <v>8416.4340961647868</v>
      </c>
      <c r="AE1171" s="5">
        <f t="shared" si="338"/>
        <v>0</v>
      </c>
      <c r="AF1171" s="6">
        <f>+AD1171+SUM($D$18:$E$18)-SUM($AB$27:AB1171)</f>
        <v>14301.669569848993</v>
      </c>
      <c r="AG1171" s="10">
        <f t="shared" si="339"/>
        <v>4.1432525299447409E-3</v>
      </c>
      <c r="AH1171" s="10">
        <f>+AD1171/SUM(AB$27:AB1171)-1</f>
        <v>0.40396408553135976</v>
      </c>
      <c r="AI1171" s="6">
        <f t="shared" si="340"/>
        <v>0</v>
      </c>
      <c r="AL1171" s="6">
        <f t="shared" si="341"/>
        <v>0</v>
      </c>
      <c r="AM1171" s="6">
        <f t="shared" si="342"/>
        <v>17062.470390862094</v>
      </c>
      <c r="AN1171" s="6">
        <f t="shared" si="343"/>
        <v>16724.976242249377</v>
      </c>
      <c r="AO1171" s="5">
        <f t="shared" si="344"/>
        <v>0</v>
      </c>
      <c r="AP1171" s="6">
        <f>+AN1171+SUM($D$16:$E$18)-SUM($AL$27:AL1171)</f>
        <v>29803.406294880951</v>
      </c>
      <c r="AQ1171" s="10">
        <f t="shared" si="352"/>
        <v>2.6293125045793175E-3</v>
      </c>
      <c r="AR1171" s="10">
        <f>+AN1171/SUM(AL$27:AL1171)-1</f>
        <v>0.25548087112309648</v>
      </c>
    </row>
    <row r="1172" spans="1:44" x14ac:dyDescent="0.25">
      <c r="A1172" s="1">
        <v>41901</v>
      </c>
      <c r="B1172">
        <v>8.3580000000000005</v>
      </c>
      <c r="G1172">
        <f t="shared" si="345"/>
        <v>4343.3879246389879</v>
      </c>
      <c r="H1172">
        <f t="shared" si="346"/>
        <v>4283.434108817476</v>
      </c>
      <c r="I1172" s="5">
        <f t="shared" si="335"/>
        <v>0</v>
      </c>
      <c r="J1172" s="6">
        <f>+H1172+SUM($D$16:$E$16)-SUM($F$27:F1172)</f>
        <v>8206.9244246069466</v>
      </c>
      <c r="K1172" s="10">
        <f t="shared" si="347"/>
        <v>1.6889077105868289E-3</v>
      </c>
      <c r="L1172" s="10">
        <f>+H1172/SUM(F$27:F1172)-1</f>
        <v>7.1793751868169275E-2</v>
      </c>
      <c r="M1172">
        <v>7.577</v>
      </c>
      <c r="R1172">
        <f t="shared" si="348"/>
        <v>4188.4945574289577</v>
      </c>
      <c r="S1172">
        <f t="shared" si="349"/>
        <v>4041.078744880273</v>
      </c>
      <c r="T1172" s="5">
        <f t="shared" si="336"/>
        <v>0</v>
      </c>
      <c r="U1172" s="6">
        <f>+S1172+SUM($D$17:$E$17)-SUM($Q$27:Q1172)</f>
        <v>7310.7830080381655</v>
      </c>
      <c r="V1172" s="10">
        <f t="shared" si="337"/>
        <v>2.9189245707428313E-4</v>
      </c>
      <c r="W1172" s="10">
        <f>+S1172/SUM(Q$27:Q1172)-1</f>
        <v>0.21342939612688938</v>
      </c>
      <c r="X1172">
        <v>4.5910000000000002</v>
      </c>
      <c r="AC1172">
        <f t="shared" si="350"/>
        <v>8597.3919946991828</v>
      </c>
      <c r="AD1172">
        <f t="shared" si="351"/>
        <v>8466.2245695645342</v>
      </c>
      <c r="AE1172" s="5">
        <f t="shared" si="338"/>
        <v>0</v>
      </c>
      <c r="AF1172" s="6">
        <f>+AD1172+SUM($D$18:$E$18)-SUM($AB$27:AB1172)</f>
        <v>14351.460043248739</v>
      </c>
      <c r="AG1172" s="10">
        <f t="shared" si="339"/>
        <v>3.4814448170943368E-3</v>
      </c>
      <c r="AH1172" s="10">
        <f>+AD1172/SUM(AB$27:AB1172)-1</f>
        <v>0.41226974510834191</v>
      </c>
      <c r="AI1172" s="6">
        <f t="shared" si="340"/>
        <v>0</v>
      </c>
      <c r="AL1172" s="6">
        <f t="shared" si="341"/>
        <v>0</v>
      </c>
      <c r="AM1172" s="6">
        <f t="shared" si="342"/>
        <v>17129.274476767128</v>
      </c>
      <c r="AN1172" s="6">
        <f t="shared" si="343"/>
        <v>16790.737423262282</v>
      </c>
      <c r="AO1172" s="5">
        <f t="shared" si="344"/>
        <v>0</v>
      </c>
      <c r="AP1172" s="6">
        <f>+AN1172+SUM($D$16:$E$18)-SUM($AL$27:AL1172)</f>
        <v>29869.167475893853</v>
      </c>
      <c r="AQ1172" s="10">
        <f t="shared" si="352"/>
        <v>2.2064988264176577E-3</v>
      </c>
      <c r="AR1172" s="10">
        <f>+AN1172/SUM(AL$27:AL1172)-1</f>
        <v>0.2604173148960689</v>
      </c>
    </row>
    <row r="1173" spans="1:44" x14ac:dyDescent="0.25">
      <c r="A1173" s="1">
        <v>41904</v>
      </c>
      <c r="B1173">
        <v>8.2729999999999997</v>
      </c>
      <c r="G1173">
        <f t="shared" si="345"/>
        <v>4299.216116360175</v>
      </c>
      <c r="H1173">
        <f t="shared" si="346"/>
        <v>4239.8720246765943</v>
      </c>
      <c r="I1173" s="5">
        <f t="shared" si="335"/>
        <v>0</v>
      </c>
      <c r="J1173" s="6">
        <f>+H1173+SUM($D$16:$E$16)-SUM($F$27:F1173)</f>
        <v>8163.3623404660657</v>
      </c>
      <c r="K1173" s="10">
        <f t="shared" si="347"/>
        <v>-5.3079670150572023E-3</v>
      </c>
      <c r="L1173" s="10">
        <f>+H1173/SUM(F$27:F1173)-1</f>
        <v>6.0893719694348425E-2</v>
      </c>
      <c r="M1173">
        <v>7.5369999999999999</v>
      </c>
      <c r="R1173">
        <f t="shared" si="348"/>
        <v>4166.3829324722255</v>
      </c>
      <c r="S1173">
        <f t="shared" si="349"/>
        <v>4019.7453477844292</v>
      </c>
      <c r="T1173" s="5">
        <f t="shared" si="336"/>
        <v>0</v>
      </c>
      <c r="U1173" s="6">
        <f>+S1173+SUM($D$17:$E$17)-SUM($Q$27:Q1173)</f>
        <v>7289.4496109423208</v>
      </c>
      <c r="V1173" s="10">
        <f t="shared" si="337"/>
        <v>-2.9180728073023854E-3</v>
      </c>
      <c r="W1173" s="10">
        <f>+S1173/SUM(Q$27:Q1173)-1</f>
        <v>0.20702353947583041</v>
      </c>
      <c r="X1173">
        <v>4.5750000000000002</v>
      </c>
      <c r="AC1173">
        <f t="shared" si="350"/>
        <v>8567.4294000759655</v>
      </c>
      <c r="AD1173">
        <f t="shared" si="351"/>
        <v>8436.7191038461642</v>
      </c>
      <c r="AE1173" s="5">
        <f t="shared" si="338"/>
        <v>0</v>
      </c>
      <c r="AF1173" s="6">
        <f>+AD1173+SUM($D$18:$E$18)-SUM($AB$27:AB1173)</f>
        <v>14321.95457753037</v>
      </c>
      <c r="AG1173" s="10">
        <f t="shared" si="339"/>
        <v>-2.0559208351939029E-3</v>
      </c>
      <c r="AH1173" s="10">
        <f>+AD1173/SUM(AB$27:AB1173)-1</f>
        <v>0.40734787276642637</v>
      </c>
      <c r="AI1173" s="6">
        <f t="shared" si="340"/>
        <v>0</v>
      </c>
      <c r="AL1173" s="6">
        <f t="shared" si="341"/>
        <v>0</v>
      </c>
      <c r="AM1173" s="6">
        <f t="shared" si="342"/>
        <v>17033.028448908364</v>
      </c>
      <c r="AN1173" s="6">
        <f t="shared" si="343"/>
        <v>16696.336476307188</v>
      </c>
      <c r="AO1173" s="5">
        <f t="shared" si="344"/>
        <v>0</v>
      </c>
      <c r="AP1173" s="6">
        <f>+AN1173+SUM($D$16:$E$18)-SUM($AL$27:AL1173)</f>
        <v>29774.766528938759</v>
      </c>
      <c r="AQ1173" s="10">
        <f t="shared" si="352"/>
        <v>-3.1604813569471313E-3</v>
      </c>
      <c r="AR1173" s="10">
        <f>+AN1173/SUM(AL$27:AL1173)-1</f>
        <v>0.25333099193803488</v>
      </c>
    </row>
    <row r="1174" spans="1:44" x14ac:dyDescent="0.25">
      <c r="A1174" s="1">
        <v>41905</v>
      </c>
      <c r="B1174">
        <v>8.1929999999999996</v>
      </c>
      <c r="G1174">
        <f t="shared" si="345"/>
        <v>4257.6426497448219</v>
      </c>
      <c r="H1174">
        <f t="shared" si="346"/>
        <v>4198.8724160734118</v>
      </c>
      <c r="I1174" s="5">
        <f t="shared" si="335"/>
        <v>0</v>
      </c>
      <c r="J1174" s="6">
        <f>+H1174+SUM($D$16:$E$16)-SUM($F$27:F1174)</f>
        <v>8122.3627318628833</v>
      </c>
      <c r="K1174" s="10">
        <f t="shared" si="347"/>
        <v>-5.0223923541830029E-3</v>
      </c>
      <c r="L1174" s="10">
        <f>+H1174/SUM(F$27:F1174)-1</f>
        <v>5.0634865883693481E-2</v>
      </c>
      <c r="M1174">
        <v>7.44</v>
      </c>
      <c r="R1174">
        <f t="shared" si="348"/>
        <v>4112.7622419521504</v>
      </c>
      <c r="S1174">
        <f t="shared" si="349"/>
        <v>3968.0118598270074</v>
      </c>
      <c r="T1174" s="5">
        <f t="shared" si="336"/>
        <v>0</v>
      </c>
      <c r="U1174" s="6">
        <f>+S1174+SUM($D$17:$E$17)-SUM($Q$27:Q1174)</f>
        <v>7237.7161229848998</v>
      </c>
      <c r="V1174" s="10">
        <f t="shared" si="337"/>
        <v>-7.097036226131892E-3</v>
      </c>
      <c r="W1174" s="10">
        <f>+S1174/SUM(Q$27:Q1174)-1</f>
        <v>0.19148933709701188</v>
      </c>
      <c r="X1174">
        <v>4.5289999999999999</v>
      </c>
      <c r="AC1174">
        <f t="shared" si="350"/>
        <v>8481.2869405342171</v>
      </c>
      <c r="AD1174">
        <f t="shared" si="351"/>
        <v>8351.8908899058533</v>
      </c>
      <c r="AE1174" s="5">
        <f t="shared" si="338"/>
        <v>0</v>
      </c>
      <c r="AF1174" s="6">
        <f>+AD1174+SUM($D$18:$E$18)-SUM($AB$27:AB1174)</f>
        <v>14237.126363590058</v>
      </c>
      <c r="AG1174" s="10">
        <f t="shared" si="339"/>
        <v>-5.9229495164996315E-3</v>
      </c>
      <c r="AH1174" s="10">
        <f>+AD1174/SUM(AB$27:AB1174)-1</f>
        <v>0.39319748978341962</v>
      </c>
      <c r="AI1174" s="6">
        <f t="shared" si="340"/>
        <v>0</v>
      </c>
      <c r="AL1174" s="6">
        <f t="shared" si="341"/>
        <v>0</v>
      </c>
      <c r="AM1174" s="6">
        <f t="shared" si="342"/>
        <v>16851.69183223119</v>
      </c>
      <c r="AN1174" s="6">
        <f t="shared" si="343"/>
        <v>16518.775165806273</v>
      </c>
      <c r="AO1174" s="5">
        <f t="shared" si="344"/>
        <v>0</v>
      </c>
      <c r="AP1174" s="6">
        <f>+AN1174+SUM($D$16:$E$18)-SUM($AL$27:AL1174)</f>
        <v>29597.205218437848</v>
      </c>
      <c r="AQ1174" s="10">
        <f t="shared" si="352"/>
        <v>-5.9634828816653718E-3</v>
      </c>
      <c r="AR1174" s="10">
        <f>+AN1174/SUM(AL$27:AL1174)-1</f>
        <v>0.24000213421312466</v>
      </c>
    </row>
    <row r="1175" spans="1:44" x14ac:dyDescent="0.25">
      <c r="A1175" s="1">
        <v>41906</v>
      </c>
      <c r="B1175">
        <v>8.2490000000000006</v>
      </c>
      <c r="G1175">
        <f t="shared" si="345"/>
        <v>4286.7440763755694</v>
      </c>
      <c r="H1175">
        <f t="shared" si="346"/>
        <v>4227.5721420956406</v>
      </c>
      <c r="I1175" s="5">
        <f t="shared" si="335"/>
        <v>0</v>
      </c>
      <c r="J1175" s="6">
        <f>+H1175+SUM($D$16:$E$16)-SUM($F$27:F1175)</f>
        <v>8151.0624578851102</v>
      </c>
      <c r="K1175" s="10">
        <f t="shared" si="347"/>
        <v>3.5334208739092876E-3</v>
      </c>
      <c r="L1175" s="10">
        <f>+H1175/SUM(F$27:F1175)-1</f>
        <v>5.7816063551152208E-2</v>
      </c>
      <c r="M1175">
        <v>7.4820000000000002</v>
      </c>
      <c r="R1175">
        <f t="shared" si="348"/>
        <v>4135.9794481567187</v>
      </c>
      <c r="S1175">
        <f t="shared" si="349"/>
        <v>3990.4119267776437</v>
      </c>
      <c r="T1175" s="5">
        <f t="shared" si="336"/>
        <v>0</v>
      </c>
      <c r="U1175" s="6">
        <f>+S1175+SUM($D$17:$E$17)-SUM($Q$27:Q1175)</f>
        <v>7260.1161899355366</v>
      </c>
      <c r="V1175" s="10">
        <f t="shared" si="337"/>
        <v>3.0949081961781921E-3</v>
      </c>
      <c r="W1175" s="10">
        <f>+S1175/SUM(Q$27:Q1175)-1</f>
        <v>0.19821548658062405</v>
      </c>
      <c r="X1175">
        <v>4.5830000000000002</v>
      </c>
      <c r="AC1175">
        <f t="shared" si="350"/>
        <v>8582.4106973875732</v>
      </c>
      <c r="AD1175">
        <f t="shared" si="351"/>
        <v>8451.4718367053501</v>
      </c>
      <c r="AE1175" s="5">
        <f t="shared" si="338"/>
        <v>0</v>
      </c>
      <c r="AF1175" s="6">
        <f>+AD1175+SUM($D$18:$E$18)-SUM($AB$27:AB1175)</f>
        <v>14336.707310389556</v>
      </c>
      <c r="AG1175" s="10">
        <f t="shared" si="339"/>
        <v>6.9944555001046904E-3</v>
      </c>
      <c r="AH1175" s="10">
        <f>+AD1175/SUM(AB$27:AB1175)-1</f>
        <v>0.40980880893738414</v>
      </c>
      <c r="AI1175" s="6">
        <f t="shared" si="340"/>
        <v>0</v>
      </c>
      <c r="AL1175" s="6">
        <f t="shared" si="341"/>
        <v>0</v>
      </c>
      <c r="AM1175" s="6">
        <f t="shared" si="342"/>
        <v>17005.134221919863</v>
      </c>
      <c r="AN1175" s="6">
        <f t="shared" si="343"/>
        <v>16669.455905578634</v>
      </c>
      <c r="AO1175" s="5">
        <f t="shared" si="344"/>
        <v>0</v>
      </c>
      <c r="AP1175" s="6">
        <f>+AN1175+SUM($D$16:$E$18)-SUM($AL$27:AL1175)</f>
        <v>29747.885958210209</v>
      </c>
      <c r="AQ1175" s="10">
        <f t="shared" si="352"/>
        <v>5.0910462207591767E-3</v>
      </c>
      <c r="AR1175" s="10">
        <f>+AN1175/SUM(AL$27:AL1175)-1</f>
        <v>0.25131316890105393</v>
      </c>
    </row>
    <row r="1176" spans="1:44" x14ac:dyDescent="0.25">
      <c r="A1176" s="1">
        <v>41907</v>
      </c>
      <c r="B1176">
        <v>8.2089999999999996</v>
      </c>
      <c r="G1176">
        <f t="shared" si="345"/>
        <v>4265.957343067892</v>
      </c>
      <c r="H1176">
        <f t="shared" si="346"/>
        <v>4207.0723377940485</v>
      </c>
      <c r="I1176" s="5">
        <f t="shared" si="335"/>
        <v>0</v>
      </c>
      <c r="J1176" s="6">
        <f>+H1176+SUM($D$16:$E$16)-SUM($F$27:F1176)</f>
        <v>8130.562653583519</v>
      </c>
      <c r="K1176" s="10">
        <f t="shared" si="347"/>
        <v>-2.5149855503512342E-3</v>
      </c>
      <c r="L1176" s="10">
        <f>+H1176/SUM(F$27:F1176)-1</f>
        <v>5.2686636645824514E-2</v>
      </c>
      <c r="M1176">
        <v>7.4130000000000003</v>
      </c>
      <c r="R1176">
        <f t="shared" si="348"/>
        <v>4097.8368951063567</v>
      </c>
      <c r="S1176">
        <f t="shared" si="349"/>
        <v>3953.6118167873128</v>
      </c>
      <c r="T1176" s="5">
        <f t="shared" si="336"/>
        <v>0</v>
      </c>
      <c r="U1176" s="6">
        <f>+S1176+SUM($D$17:$E$17)-SUM($Q$27:Q1176)</f>
        <v>7223.3160799452062</v>
      </c>
      <c r="V1176" s="10">
        <f t="shared" si="337"/>
        <v>-5.0688045518259006E-3</v>
      </c>
      <c r="W1176" s="10">
        <f>+S1176/SUM(Q$27:Q1176)-1</f>
        <v>0.18716538385754689</v>
      </c>
      <c r="X1176">
        <v>4.5549999999999997</v>
      </c>
      <c r="AC1176">
        <f t="shared" si="350"/>
        <v>8529.9761567969435</v>
      </c>
      <c r="AD1176">
        <f t="shared" si="351"/>
        <v>8399.837271698203</v>
      </c>
      <c r="AE1176" s="5">
        <f t="shared" si="338"/>
        <v>0</v>
      </c>
      <c r="AF1176" s="6">
        <f>+AD1176+SUM($D$18:$E$18)-SUM($AB$27:AB1176)</f>
        <v>14285.072745382411</v>
      </c>
      <c r="AG1176" s="10">
        <f t="shared" si="339"/>
        <v>-3.6015637265417455E-3</v>
      </c>
      <c r="AH1176" s="10">
        <f>+AD1176/SUM(AB$27:AB1176)-1</f>
        <v>0.40119553233903216</v>
      </c>
      <c r="AI1176" s="6">
        <f t="shared" si="340"/>
        <v>0</v>
      </c>
      <c r="AL1176" s="6">
        <f t="shared" si="341"/>
        <v>0</v>
      </c>
      <c r="AM1176" s="6">
        <f t="shared" si="342"/>
        <v>16893.770394971194</v>
      </c>
      <c r="AN1176" s="6">
        <f t="shared" si="343"/>
        <v>16560.521426279563</v>
      </c>
      <c r="AO1176" s="5">
        <f t="shared" si="344"/>
        <v>0</v>
      </c>
      <c r="AP1176" s="6">
        <f>+AN1176+SUM($D$16:$E$18)-SUM($AL$27:AL1176)</f>
        <v>29638.951478911134</v>
      </c>
      <c r="AQ1176" s="10">
        <f t="shared" si="352"/>
        <v>-3.6619233868283585E-3</v>
      </c>
      <c r="AR1176" s="10">
        <f>+AN1176/SUM(AL$27:AL1176)-1</f>
        <v>0.24313586849806423</v>
      </c>
    </row>
    <row r="1177" spans="1:44" x14ac:dyDescent="0.25">
      <c r="A1177" s="1">
        <v>41908</v>
      </c>
      <c r="B1177">
        <v>8.2270000000000003</v>
      </c>
      <c r="G1177">
        <f t="shared" si="345"/>
        <v>4275.3113730563473</v>
      </c>
      <c r="H1177">
        <f t="shared" si="346"/>
        <v>4216.2972497297651</v>
      </c>
      <c r="I1177" s="5">
        <f t="shared" si="335"/>
        <v>0</v>
      </c>
      <c r="J1177" s="6">
        <f>+H1177+SUM($D$16:$E$16)-SUM($F$27:F1177)</f>
        <v>8139.7875655192356</v>
      </c>
      <c r="K1177" s="10">
        <f t="shared" si="347"/>
        <v>1.134596992700132E-3</v>
      </c>
      <c r="L1177" s="10">
        <f>+H1177/SUM(F$27:F1177)-1</f>
        <v>5.4994878753221954E-2</v>
      </c>
      <c r="M1177">
        <v>7.4329999999999998</v>
      </c>
      <c r="R1177">
        <f t="shared" si="348"/>
        <v>4108.8927075847223</v>
      </c>
      <c r="S1177">
        <f t="shared" si="349"/>
        <v>3964.2785153352343</v>
      </c>
      <c r="T1177" s="5">
        <f t="shared" si="336"/>
        <v>0</v>
      </c>
      <c r="U1177" s="6">
        <f>+S1177+SUM($D$17:$E$17)-SUM($Q$27:Q1177)</f>
        <v>7233.9827784931267</v>
      </c>
      <c r="V1177" s="10">
        <f t="shared" si="337"/>
        <v>1.4767038337883953E-3</v>
      </c>
      <c r="W1177" s="10">
        <f>+S1177/SUM(Q$27:Q1177)-1</f>
        <v>0.19036831218307637</v>
      </c>
      <c r="X1177">
        <v>4.5730000000000004</v>
      </c>
      <c r="AC1177">
        <f t="shared" si="350"/>
        <v>8563.6840757480622</v>
      </c>
      <c r="AD1177">
        <f t="shared" si="351"/>
        <v>8433.0309206313686</v>
      </c>
      <c r="AE1177" s="5">
        <f t="shared" si="338"/>
        <v>0</v>
      </c>
      <c r="AF1177" s="6">
        <f>+AD1177+SUM($D$18:$E$18)-SUM($AB$27:AB1177)</f>
        <v>14318.266394315575</v>
      </c>
      <c r="AG1177" s="10">
        <f t="shared" si="339"/>
        <v>2.3236597758238275E-3</v>
      </c>
      <c r="AH1177" s="10">
        <f>+AD1177/SUM(AB$27:AB1177)-1</f>
        <v>0.40673263872368692</v>
      </c>
      <c r="AI1177" s="6">
        <f t="shared" si="340"/>
        <v>0</v>
      </c>
      <c r="AL1177" s="6">
        <f t="shared" si="341"/>
        <v>0</v>
      </c>
      <c r="AM1177" s="6">
        <f t="shared" si="342"/>
        <v>16947.888156389134</v>
      </c>
      <c r="AN1177" s="6">
        <f t="shared" si="343"/>
        <v>16613.606685696366</v>
      </c>
      <c r="AO1177" s="5">
        <f t="shared" si="344"/>
        <v>0</v>
      </c>
      <c r="AP1177" s="6">
        <f>+AN1177+SUM($D$16:$E$18)-SUM($AL$27:AL1177)</f>
        <v>29692.036738327937</v>
      </c>
      <c r="AQ1177" s="10">
        <f t="shared" si="352"/>
        <v>1.7910640143452561E-3</v>
      </c>
      <c r="AR1177" s="10">
        <f>+AN1177/SUM(AL$27:AL1177)-1</f>
        <v>0.24712077865704218</v>
      </c>
    </row>
    <row r="1178" spans="1:44" x14ac:dyDescent="0.25">
      <c r="A1178" s="1">
        <v>41911</v>
      </c>
      <c r="B1178">
        <v>8.1280000000000001</v>
      </c>
      <c r="G1178">
        <f t="shared" si="345"/>
        <v>4223.8642081198477</v>
      </c>
      <c r="H1178">
        <f t="shared" si="346"/>
        <v>4165.5602340833266</v>
      </c>
      <c r="I1178" s="5">
        <f t="shared" si="335"/>
        <v>0</v>
      </c>
      <c r="J1178" s="6">
        <f>+H1178+SUM($D$16:$E$16)-SUM($F$27:F1178)</f>
        <v>8089.0505498727971</v>
      </c>
      <c r="K1178" s="10">
        <f t="shared" si="347"/>
        <v>-6.2332112770809855E-3</v>
      </c>
      <c r="L1178" s="10">
        <f>+H1178/SUM(F$27:F1178)-1</f>
        <v>4.2299547162536477E-2</v>
      </c>
      <c r="M1178">
        <v>7.4</v>
      </c>
      <c r="R1178">
        <f t="shared" si="348"/>
        <v>4090.6506169954187</v>
      </c>
      <c r="S1178">
        <f t="shared" si="349"/>
        <v>3946.6784627311631</v>
      </c>
      <c r="T1178" s="5">
        <f t="shared" si="336"/>
        <v>0</v>
      </c>
      <c r="U1178" s="6">
        <f>+S1178+SUM($D$17:$E$17)-SUM($Q$27:Q1178)</f>
        <v>7216.3827258890551</v>
      </c>
      <c r="V1178" s="10">
        <f t="shared" si="337"/>
        <v>-2.432968551763337E-3</v>
      </c>
      <c r="W1178" s="10">
        <f>+S1178/SUM(Q$27:Q1178)-1</f>
        <v>0.18508348044595269</v>
      </c>
      <c r="X1178">
        <v>4.57</v>
      </c>
      <c r="AC1178">
        <f t="shared" si="350"/>
        <v>8558.0660892562082</v>
      </c>
      <c r="AD1178">
        <f t="shared" si="351"/>
        <v>8427.4986458091735</v>
      </c>
      <c r="AE1178" s="5">
        <f t="shared" si="338"/>
        <v>0</v>
      </c>
      <c r="AF1178" s="6">
        <f>+AD1178+SUM($D$18:$E$18)-SUM($AB$27:AB1178)</f>
        <v>14312.73411949338</v>
      </c>
      <c r="AG1178" s="10">
        <f t="shared" si="339"/>
        <v>-3.8637881639014271E-4</v>
      </c>
      <c r="AH1178" s="10">
        <f>+AD1178/SUM(AB$27:AB1178)-1</f>
        <v>0.40580978765957765</v>
      </c>
      <c r="AI1178" s="6">
        <f t="shared" si="340"/>
        <v>0</v>
      </c>
      <c r="AL1178" s="6">
        <f t="shared" si="341"/>
        <v>0</v>
      </c>
      <c r="AM1178" s="6">
        <f t="shared" si="342"/>
        <v>16872.580914371472</v>
      </c>
      <c r="AN1178" s="6">
        <f t="shared" si="343"/>
        <v>16539.737342623663</v>
      </c>
      <c r="AO1178" s="5">
        <f t="shared" si="344"/>
        <v>0</v>
      </c>
      <c r="AP1178" s="6">
        <f>+AN1178+SUM($D$16:$E$18)-SUM($AL$27:AL1178)</f>
        <v>29618.16739525523</v>
      </c>
      <c r="AQ1178" s="10">
        <f t="shared" si="352"/>
        <v>-2.4878503190504109E-3</v>
      </c>
      <c r="AR1178" s="10">
        <f>+AN1178/SUM(AL$27:AL1178)-1</f>
        <v>0.24157568574648036</v>
      </c>
    </row>
    <row r="1179" spans="1:44" x14ac:dyDescent="0.25">
      <c r="A1179" s="1">
        <v>41912</v>
      </c>
      <c r="B1179">
        <v>8.1270000000000007</v>
      </c>
      <c r="G1179">
        <f t="shared" si="345"/>
        <v>4223.3445397871556</v>
      </c>
      <c r="H1179">
        <f t="shared" si="346"/>
        <v>4165.0477389757871</v>
      </c>
      <c r="I1179" s="5">
        <f t="shared" si="335"/>
        <v>0</v>
      </c>
      <c r="J1179" s="6">
        <f>+H1179+SUM($D$16:$E$16)-SUM($F$27:F1179)</f>
        <v>8088.5380547652576</v>
      </c>
      <c r="K1179" s="10">
        <f t="shared" si="347"/>
        <v>-6.3356645428225278E-5</v>
      </c>
      <c r="L1179" s="10">
        <f>+H1179/SUM(F$27:F1179)-1</f>
        <v>4.2171311489903385E-2</v>
      </c>
      <c r="M1179">
        <v>7.444</v>
      </c>
      <c r="R1179">
        <f t="shared" si="348"/>
        <v>4114.9734044478237</v>
      </c>
      <c r="S1179">
        <f t="shared" si="349"/>
        <v>3970.1451995365915</v>
      </c>
      <c r="T1179" s="5">
        <f t="shared" si="336"/>
        <v>0</v>
      </c>
      <c r="U1179" s="6">
        <f>+S1179+SUM($D$17:$E$17)-SUM($Q$27:Q1179)</f>
        <v>7239.8494626944839</v>
      </c>
      <c r="V1179" s="10">
        <f t="shared" si="337"/>
        <v>3.2518697658927564E-3</v>
      </c>
      <c r="W1179" s="10">
        <f>+S1179/SUM(Q$27:Q1179)-1</f>
        <v>0.1921299227621176</v>
      </c>
      <c r="X1179">
        <v>4.5869999999999997</v>
      </c>
      <c r="AC1179">
        <f t="shared" si="350"/>
        <v>8589.9013460433762</v>
      </c>
      <c r="AD1179">
        <f t="shared" si="351"/>
        <v>8458.8482031349413</v>
      </c>
      <c r="AE1179" s="5">
        <f t="shared" si="338"/>
        <v>0</v>
      </c>
      <c r="AF1179" s="6">
        <f>+AD1179+SUM($D$18:$E$18)-SUM($AB$27:AB1179)</f>
        <v>14344.083676819148</v>
      </c>
      <c r="AG1179" s="10">
        <f t="shared" si="339"/>
        <v>2.1903262552100955E-3</v>
      </c>
      <c r="AH1179" s="10">
        <f>+AD1179/SUM(AB$27:AB1179)-1</f>
        <v>0.4110392770228628</v>
      </c>
      <c r="AI1179" s="6">
        <f t="shared" si="340"/>
        <v>0</v>
      </c>
      <c r="AL1179" s="6">
        <f t="shared" si="341"/>
        <v>0</v>
      </c>
      <c r="AM1179" s="6">
        <f t="shared" si="342"/>
        <v>16928.219290278357</v>
      </c>
      <c r="AN1179" s="6">
        <f t="shared" si="343"/>
        <v>16594.041141647322</v>
      </c>
      <c r="AO1179" s="5">
        <f t="shared" si="344"/>
        <v>0</v>
      </c>
      <c r="AP1179" s="6">
        <f>+AN1179+SUM($D$16:$E$18)-SUM($AL$27:AL1179)</f>
        <v>29672.471194278893</v>
      </c>
      <c r="AQ1179" s="10">
        <f t="shared" si="352"/>
        <v>1.8334624927658361E-3</v>
      </c>
      <c r="AR1179" s="10">
        <f>+AN1179/SUM(AL$27:AL1179)-1</f>
        <v>0.24565206707677456</v>
      </c>
    </row>
    <row r="1180" spans="1:44" x14ac:dyDescent="0.25">
      <c r="A1180" s="1">
        <v>41913</v>
      </c>
      <c r="B1180">
        <v>8.0839999999999996</v>
      </c>
      <c r="G1180">
        <f t="shared" si="345"/>
        <v>4200.9988014814026</v>
      </c>
      <c r="H1180">
        <f t="shared" si="346"/>
        <v>4143.0104493515755</v>
      </c>
      <c r="I1180" s="5">
        <f t="shared" ref="I1180:I1243" si="353">+C1180*(MAX($A:$A)-$A1180)</f>
        <v>0</v>
      </c>
      <c r="J1180" s="6">
        <f>+H1180+SUM($D$16:$E$16)-SUM($F$27:F1180)</f>
        <v>8066.500765141046</v>
      </c>
      <c r="K1180" s="10">
        <f t="shared" si="347"/>
        <v>-2.7245083691271876E-3</v>
      </c>
      <c r="L1180" s="10">
        <f>+H1180/SUM(F$27:F1180)-1</f>
        <v>3.6657177566676191E-2</v>
      </c>
      <c r="M1180">
        <v>7.383</v>
      </c>
      <c r="R1180">
        <f t="shared" si="348"/>
        <v>4081.2531763888073</v>
      </c>
      <c r="S1180">
        <f t="shared" si="349"/>
        <v>3937.6117689654293</v>
      </c>
      <c r="T1180" s="5">
        <f t="shared" ref="T1180:T1243" si="354">+N1180*(MAX($A:$A)-$A1180)</f>
        <v>0</v>
      </c>
      <c r="U1180" s="6">
        <f>+S1180+SUM($D$17:$E$17)-SUM($Q$27:Q1180)</f>
        <v>7207.3160321233217</v>
      </c>
      <c r="V1180" s="10">
        <f t="shared" ref="V1180:V1243" si="355">+U1180/U1179-1</f>
        <v>-4.4936611926532644E-3</v>
      </c>
      <c r="W1180" s="10">
        <f>+S1180/SUM(Q$27:Q1180)-1</f>
        <v>0.18236099136925232</v>
      </c>
      <c r="X1180">
        <v>4.5670000000000002</v>
      </c>
      <c r="AC1180">
        <f t="shared" si="350"/>
        <v>8552.448102764356</v>
      </c>
      <c r="AD1180">
        <f t="shared" si="351"/>
        <v>8421.9663709869801</v>
      </c>
      <c r="AE1180" s="5">
        <f t="shared" ref="AE1180:AE1243" si="356">+Y1180*(MAX($A:$A)-$A1180)</f>
        <v>0</v>
      </c>
      <c r="AF1180" s="6">
        <f>+AD1180+SUM($D$18:$E$18)-SUM($AB$27:AB1180)</f>
        <v>14307.201844671185</v>
      </c>
      <c r="AG1180" s="10">
        <f t="shared" ref="AG1180:AG1243" si="357">+AF1180/AF1179-1</f>
        <v>-2.5712226015222051E-3</v>
      </c>
      <c r="AH1180" s="10">
        <f>+AD1180/SUM(AB$27:AB1180)-1</f>
        <v>0.40488693659546859</v>
      </c>
      <c r="AI1180" s="6">
        <f t="shared" ref="AI1180:AI1243" si="358">+C1180+N1180+Y1180</f>
        <v>0</v>
      </c>
      <c r="AL1180" s="6">
        <f t="shared" ref="AL1180:AL1243" si="359">+F1180+Q1180+AB1180</f>
        <v>0</v>
      </c>
      <c r="AM1180" s="6">
        <f t="shared" ref="AM1180:AM1243" si="360">+G1180+R1180+AC1180</f>
        <v>16834.700080634568</v>
      </c>
      <c r="AN1180" s="6">
        <f t="shared" ref="AN1180:AN1243" si="361">+H1180+S1180+AD1180</f>
        <v>16502.588589303985</v>
      </c>
      <c r="AO1180" s="5">
        <f t="shared" ref="AO1180:AO1243" si="362">+AI1180*(MAX($A:$A)-$A1180)</f>
        <v>0</v>
      </c>
      <c r="AP1180" s="6">
        <f>+AN1180+SUM($D$16:$E$18)-SUM($AL$27:AL1180)</f>
        <v>29581.018641935552</v>
      </c>
      <c r="AQ1180" s="10">
        <f t="shared" si="352"/>
        <v>-3.0820672718682163E-3</v>
      </c>
      <c r="AR1180" s="10">
        <f>+AN1180/SUM(AL$27:AL1180)-1</f>
        <v>0.23878706897935409</v>
      </c>
    </row>
    <row r="1181" spans="1:44" x14ac:dyDescent="0.25">
      <c r="A1181" s="1">
        <v>41914</v>
      </c>
      <c r="B1181">
        <v>8.0180000000000007</v>
      </c>
      <c r="G1181">
        <f t="shared" ref="G1181:G1244" si="363">+(B1181/B1180*G1180)+F1181</f>
        <v>4166.7006915237371</v>
      </c>
      <c r="H1181">
        <f t="shared" ref="H1181:H1244" si="364">+($B1181/$B1180*H1180)+F1181</f>
        <v>4109.1857722539507</v>
      </c>
      <c r="I1181" s="5">
        <f t="shared" si="353"/>
        <v>0</v>
      </c>
      <c r="J1181" s="6">
        <f>+H1181+SUM($D$16:$E$16)-SUM($F$27:F1181)</f>
        <v>8032.6760880434204</v>
      </c>
      <c r="K1181" s="10">
        <f t="shared" ref="K1181:K1244" si="365">+J1181/J1180-1</f>
        <v>-4.1932280281676837E-3</v>
      </c>
      <c r="L1181" s="10">
        <f>+H1181/SUM(F$27:F1181)-1</f>
        <v>2.8193623172886095E-2</v>
      </c>
      <c r="M1181">
        <v>7.226</v>
      </c>
      <c r="R1181">
        <f t="shared" ref="R1181:R1244" si="366">+($M1181/$M1180*R1180)+N1181</f>
        <v>3994.4650484336344</v>
      </c>
      <c r="S1181">
        <f t="shared" ref="S1181:S1244" si="367">+($M1181/$M1180*S1180)+Q1181</f>
        <v>3853.8781853642413</v>
      </c>
      <c r="T1181" s="5">
        <f t="shared" si="354"/>
        <v>0</v>
      </c>
      <c r="U1181" s="6">
        <f>+S1181+SUM($D$17:$E$17)-SUM($Q$27:Q1181)</f>
        <v>7123.5824485221337</v>
      </c>
      <c r="V1181" s="10">
        <f t="shared" si="355"/>
        <v>-1.1617859301296551E-2</v>
      </c>
      <c r="W1181" s="10">
        <f>+S1181/SUM(Q$27:Q1181)-1</f>
        <v>0.15721800401384511</v>
      </c>
      <c r="X1181">
        <v>4.516</v>
      </c>
      <c r="AC1181">
        <f t="shared" ref="AC1181:AC1244" si="368">+(X1181/X1180*AC1180)+AB1181</f>
        <v>8456.9423324028521</v>
      </c>
      <c r="AD1181">
        <f t="shared" ref="AD1181:AD1244" si="369">+($X1181/$X1180*AD1180)+AB1181</f>
        <v>8327.9176990096785</v>
      </c>
      <c r="AE1181" s="5">
        <f t="shared" si="356"/>
        <v>0</v>
      </c>
      <c r="AF1181" s="6">
        <f>+AD1181+SUM($D$18:$E$18)-SUM($AB$27:AB1181)</f>
        <v>14213.153172693885</v>
      </c>
      <c r="AG1181" s="10">
        <f t="shared" si="357"/>
        <v>-6.5735196160896514E-3</v>
      </c>
      <c r="AH1181" s="10">
        <f>+AD1181/SUM(AB$27:AB1181)-1</f>
        <v>0.38919846850561335</v>
      </c>
      <c r="AI1181" s="6">
        <f t="shared" si="358"/>
        <v>0</v>
      </c>
      <c r="AL1181" s="6">
        <f t="shared" si="359"/>
        <v>0</v>
      </c>
      <c r="AM1181" s="6">
        <f t="shared" si="360"/>
        <v>16618.108072360224</v>
      </c>
      <c r="AN1181" s="6">
        <f t="shared" si="361"/>
        <v>16290.981656627871</v>
      </c>
      <c r="AO1181" s="5">
        <f t="shared" si="362"/>
        <v>0</v>
      </c>
      <c r="AP1181" s="6">
        <f>+AN1181+SUM($D$16:$E$18)-SUM($AL$27:AL1181)</f>
        <v>29369.411709259446</v>
      </c>
      <c r="AQ1181" s="10">
        <f t="shared" ref="AQ1181:AQ1244" si="370">+AP1181/AP1180-1</f>
        <v>-7.1534701099211784E-3</v>
      </c>
      <c r="AR1181" s="10">
        <f>+AN1181/SUM(AL$27:AL1181)-1</f>
        <v>0.22290253483569522</v>
      </c>
    </row>
    <row r="1182" spans="1:44" x14ac:dyDescent="0.25">
      <c r="A1182" s="1">
        <v>41915</v>
      </c>
      <c r="B1182">
        <v>8.1349999999999998</v>
      </c>
      <c r="G1182">
        <f t="shared" si="363"/>
        <v>4227.5018864486901</v>
      </c>
      <c r="H1182">
        <f t="shared" si="364"/>
        <v>4169.147699836104</v>
      </c>
      <c r="I1182" s="5">
        <f t="shared" si="353"/>
        <v>0</v>
      </c>
      <c r="J1182" s="6">
        <f>+H1182+SUM($D$16:$E$16)-SUM($F$27:F1182)</f>
        <v>8092.6380156255736</v>
      </c>
      <c r="K1182" s="10">
        <f t="shared" si="365"/>
        <v>7.464751089790056E-3</v>
      </c>
      <c r="L1182" s="10">
        <f>+H1182/SUM(F$27:F1182)-1</f>
        <v>4.3197196870968568E-2</v>
      </c>
      <c r="M1182">
        <v>7.282</v>
      </c>
      <c r="R1182">
        <f t="shared" si="366"/>
        <v>4025.4213233730593</v>
      </c>
      <c r="S1182">
        <f t="shared" si="367"/>
        <v>3883.7449412984233</v>
      </c>
      <c r="T1182" s="5">
        <f t="shared" si="354"/>
        <v>0</v>
      </c>
      <c r="U1182" s="6">
        <f>+S1182+SUM($D$17:$E$17)-SUM($Q$27:Q1182)</f>
        <v>7153.4492044563167</v>
      </c>
      <c r="V1182" s="10">
        <f t="shared" si="355"/>
        <v>4.1926595431458491E-3</v>
      </c>
      <c r="W1182" s="10">
        <f>+S1182/SUM(Q$27:Q1182)-1</f>
        <v>0.16618620332532807</v>
      </c>
      <c r="X1182">
        <v>4.5890000000000004</v>
      </c>
      <c r="AC1182">
        <f t="shared" si="368"/>
        <v>8593.6466703712777</v>
      </c>
      <c r="AD1182">
        <f t="shared" si="369"/>
        <v>8462.5363863497369</v>
      </c>
      <c r="AE1182" s="5">
        <f t="shared" si="356"/>
        <v>0</v>
      </c>
      <c r="AF1182" s="6">
        <f>+AD1182+SUM($D$18:$E$18)-SUM($AB$27:AB1182)</f>
        <v>14347.771860033943</v>
      </c>
      <c r="AG1182" s="10">
        <f t="shared" si="357"/>
        <v>9.4714160682294324E-3</v>
      </c>
      <c r="AH1182" s="10">
        <f>+AD1182/SUM(AB$27:AB1182)-1</f>
        <v>0.41165451106560225</v>
      </c>
      <c r="AI1182" s="6">
        <f t="shared" si="358"/>
        <v>0</v>
      </c>
      <c r="AL1182" s="6">
        <f t="shared" si="359"/>
        <v>0</v>
      </c>
      <c r="AM1182" s="6">
        <f t="shared" si="360"/>
        <v>16846.569880193027</v>
      </c>
      <c r="AN1182" s="6">
        <f t="shared" si="361"/>
        <v>16515.429027484264</v>
      </c>
      <c r="AO1182" s="5">
        <f t="shared" si="362"/>
        <v>0</v>
      </c>
      <c r="AP1182" s="6">
        <f>+AN1182+SUM($D$16:$E$18)-SUM($AL$27:AL1182)</f>
        <v>29593.859080115835</v>
      </c>
      <c r="AQ1182" s="10">
        <f t="shared" si="370"/>
        <v>7.6422154137198994E-3</v>
      </c>
      <c r="AR1182" s="10">
        <f>+AN1182/SUM(AL$27:AL1182)-1</f>
        <v>0.23975095223268017</v>
      </c>
    </row>
    <row r="1183" spans="1:44" x14ac:dyDescent="0.25">
      <c r="A1183" s="1">
        <v>41918</v>
      </c>
      <c r="B1183">
        <v>8.1980000000000004</v>
      </c>
      <c r="G1183">
        <f t="shared" si="363"/>
        <v>4260.2409914082809</v>
      </c>
      <c r="H1183">
        <f t="shared" si="364"/>
        <v>4201.4348916111103</v>
      </c>
      <c r="I1183" s="5">
        <f t="shared" si="353"/>
        <v>0</v>
      </c>
      <c r="J1183" s="6">
        <f>+H1183+SUM($D$16:$E$16)-SUM($F$27:F1183)</f>
        <v>8124.9252074005808</v>
      </c>
      <c r="K1183" s="10">
        <f t="shared" si="365"/>
        <v>3.9896992442594037E-3</v>
      </c>
      <c r="L1183" s="10">
        <f>+H1183/SUM(F$27:F1183)-1</f>
        <v>5.1276044246859387E-2</v>
      </c>
      <c r="M1183">
        <v>7.3070000000000004</v>
      </c>
      <c r="R1183">
        <f t="shared" si="366"/>
        <v>4039.2410889710172</v>
      </c>
      <c r="S1183">
        <f t="shared" si="367"/>
        <v>3897.0783144833263</v>
      </c>
      <c r="T1183" s="5">
        <f t="shared" si="354"/>
        <v>0</v>
      </c>
      <c r="U1183" s="6">
        <f>+S1183+SUM($D$17:$E$17)-SUM($Q$27:Q1183)</f>
        <v>7166.7825776412183</v>
      </c>
      <c r="V1183" s="10">
        <f t="shared" si="355"/>
        <v>1.8639082775055993E-3</v>
      </c>
      <c r="W1183" s="10">
        <f>+S1183/SUM(Q$27:Q1183)-1</f>
        <v>0.1701898637322401</v>
      </c>
      <c r="X1183">
        <v>4.577</v>
      </c>
      <c r="AC1183">
        <f t="shared" si="368"/>
        <v>8571.1747244038634</v>
      </c>
      <c r="AD1183">
        <f t="shared" si="369"/>
        <v>8440.407287060958</v>
      </c>
      <c r="AE1183" s="5">
        <f t="shared" si="356"/>
        <v>0</v>
      </c>
      <c r="AF1183" s="6">
        <f>+AD1183+SUM($D$18:$E$18)-SUM($AB$27:AB1183)</f>
        <v>14325.642760745166</v>
      </c>
      <c r="AG1183" s="10">
        <f t="shared" si="357"/>
        <v>-1.5423369917400009E-3</v>
      </c>
      <c r="AH1183" s="10">
        <f>+AD1183/SUM(AB$27:AB1183)-1</f>
        <v>0.40796310680916537</v>
      </c>
      <c r="AI1183" s="6">
        <f t="shared" si="358"/>
        <v>0</v>
      </c>
      <c r="AL1183" s="6">
        <f t="shared" si="359"/>
        <v>0</v>
      </c>
      <c r="AM1183" s="6">
        <f t="shared" si="360"/>
        <v>16870.656804783161</v>
      </c>
      <c r="AN1183" s="6">
        <f t="shared" si="361"/>
        <v>16538.920493155394</v>
      </c>
      <c r="AO1183" s="5">
        <f t="shared" si="362"/>
        <v>0</v>
      </c>
      <c r="AP1183" s="6">
        <f>+AN1183+SUM($D$16:$E$18)-SUM($AL$27:AL1183)</f>
        <v>29617.350545786969</v>
      </c>
      <c r="AQ1183" s="10">
        <f t="shared" si="370"/>
        <v>7.9379528055256721E-4</v>
      </c>
      <c r="AR1183" s="10">
        <f>+AN1183/SUM(AL$27:AL1183)-1</f>
        <v>0.24151436793848213</v>
      </c>
    </row>
    <row r="1184" spans="1:44" x14ac:dyDescent="0.25">
      <c r="A1184" s="1">
        <v>41919</v>
      </c>
      <c r="B1184">
        <v>8.1679999999999993</v>
      </c>
      <c r="G1184">
        <f t="shared" si="363"/>
        <v>4244.6509414275233</v>
      </c>
      <c r="H1184">
        <f t="shared" si="364"/>
        <v>4186.060038384916</v>
      </c>
      <c r="I1184" s="5">
        <f t="shared" si="353"/>
        <v>0</v>
      </c>
      <c r="J1184" s="6">
        <f>+H1184+SUM($D$16:$E$16)-SUM($F$27:F1184)</f>
        <v>8109.5503541743865</v>
      </c>
      <c r="K1184" s="10">
        <f t="shared" si="365"/>
        <v>-1.8923070469855086E-3</v>
      </c>
      <c r="L1184" s="10">
        <f>+H1184/SUM(F$27:F1184)-1</f>
        <v>4.7428974067863505E-2</v>
      </c>
      <c r="M1184">
        <v>7.2009999999999996</v>
      </c>
      <c r="R1184">
        <f t="shared" si="366"/>
        <v>3980.6452828356769</v>
      </c>
      <c r="S1184">
        <f t="shared" si="367"/>
        <v>3840.5448121793388</v>
      </c>
      <c r="T1184" s="5">
        <f t="shared" si="354"/>
        <v>0</v>
      </c>
      <c r="U1184" s="6">
        <f>+S1184+SUM($D$17:$E$17)-SUM($Q$27:Q1184)</f>
        <v>7110.2490753372304</v>
      </c>
      <c r="V1184" s="10">
        <f t="shared" si="355"/>
        <v>-7.88826808843901E-3</v>
      </c>
      <c r="W1184" s="10">
        <f>+S1184/SUM(Q$27:Q1184)-1</f>
        <v>0.15321434360693309</v>
      </c>
      <c r="X1184">
        <v>4.5140000000000002</v>
      </c>
      <c r="AC1184">
        <f t="shared" si="368"/>
        <v>8453.1970080749488</v>
      </c>
      <c r="AD1184">
        <f t="shared" si="369"/>
        <v>8324.2295157948811</v>
      </c>
      <c r="AE1184" s="5">
        <f t="shared" si="356"/>
        <v>0</v>
      </c>
      <c r="AF1184" s="6">
        <f>+AD1184+SUM($D$18:$E$18)-SUM($AB$27:AB1184)</f>
        <v>14209.464989479089</v>
      </c>
      <c r="AG1184" s="10">
        <f t="shared" si="357"/>
        <v>-8.1097772160300119E-3</v>
      </c>
      <c r="AH1184" s="10">
        <f>+AD1184/SUM(AB$27:AB1184)-1</f>
        <v>0.38858323446287368</v>
      </c>
      <c r="AI1184" s="6">
        <f t="shared" si="358"/>
        <v>0</v>
      </c>
      <c r="AL1184" s="6">
        <f t="shared" si="359"/>
        <v>0</v>
      </c>
      <c r="AM1184" s="6">
        <f t="shared" si="360"/>
        <v>16678.493232338151</v>
      </c>
      <c r="AN1184" s="6">
        <f t="shared" si="361"/>
        <v>16350.834366359137</v>
      </c>
      <c r="AO1184" s="5">
        <f t="shared" si="362"/>
        <v>0</v>
      </c>
      <c r="AP1184" s="6">
        <f>+AN1184+SUM($D$16:$E$18)-SUM($AL$27:AL1184)</f>
        <v>29429.264418990708</v>
      </c>
      <c r="AQ1184" s="10">
        <f t="shared" si="370"/>
        <v>-6.35053856372092E-3</v>
      </c>
      <c r="AR1184" s="10">
        <f>+AN1184/SUM(AL$27:AL1184)-1</f>
        <v>0.22739545195940769</v>
      </c>
    </row>
    <row r="1185" spans="1:44" x14ac:dyDescent="0.25">
      <c r="A1185" s="1">
        <v>41920</v>
      </c>
      <c r="B1185">
        <v>8.0489999999999995</v>
      </c>
      <c r="C1185">
        <f>+$C$16</f>
        <v>60</v>
      </c>
      <c r="D1185" s="7">
        <f>+$H$16</f>
        <v>0.66694736842105262</v>
      </c>
      <c r="E1185" s="7">
        <f>+$J$16</f>
        <v>0.46199999999999997</v>
      </c>
      <c r="F1185" s="6">
        <f>+C1185-D1185-E1185</f>
        <v>58.871052631578941</v>
      </c>
      <c r="G1185">
        <f t="shared" si="363"/>
        <v>4241.6814624687649</v>
      </c>
      <c r="H1185">
        <f t="shared" si="364"/>
        <v>4183.9441732192618</v>
      </c>
      <c r="I1185" s="5">
        <f t="shared" si="353"/>
        <v>190380</v>
      </c>
      <c r="J1185" s="6">
        <f>+H1185+SUM($D$16:$E$16)-SUM($F$27:F1185)</f>
        <v>8048.5634363771524</v>
      </c>
      <c r="K1185" s="10">
        <f t="shared" si="365"/>
        <v>-7.5203821585300146E-3</v>
      </c>
      <c r="L1185" s="10">
        <f>+H1185/SUM(F$27:F1185)-1</f>
        <v>3.1701939896588982E-2</v>
      </c>
      <c r="M1185">
        <v>7.149</v>
      </c>
      <c r="N1185">
        <f>+$C$17</f>
        <v>50</v>
      </c>
      <c r="O1185" s="7">
        <f>+$H$17</f>
        <v>0.5557894736842105</v>
      </c>
      <c r="P1185" s="7">
        <f>+$J$17</f>
        <v>0.38500000000000001</v>
      </c>
      <c r="Q1185" s="6">
        <f>+N1185-O1185-P1185</f>
        <v>49.059210526315795</v>
      </c>
      <c r="R1185">
        <f t="shared" si="366"/>
        <v>4001.9001703919253</v>
      </c>
      <c r="S1185">
        <f t="shared" si="367"/>
        <v>3861.8706064810572</v>
      </c>
      <c r="T1185" s="5">
        <f t="shared" si="354"/>
        <v>158650</v>
      </c>
      <c r="U1185" s="6">
        <f>+S1185+SUM($D$17:$E$17)-SUM($Q$27:Q1185)</f>
        <v>7082.5156591126342</v>
      </c>
      <c r="V1185" s="10">
        <f t="shared" si="355"/>
        <v>-3.9004844880600187E-3</v>
      </c>
      <c r="W1185" s="10">
        <f>+S1185/SUM(Q$27:Q1185)-1</f>
        <v>0.14278336150760929</v>
      </c>
      <c r="X1185">
        <v>4.5419999999999998</v>
      </c>
      <c r="Y1185">
        <f>+$C$18</f>
        <v>90</v>
      </c>
      <c r="Z1185" s="7">
        <f>+$H$18</f>
        <v>1.0004210526315789</v>
      </c>
      <c r="AA1185" s="7">
        <f>+$J$18</f>
        <v>0.69300000000000006</v>
      </c>
      <c r="AB1185" s="6">
        <f>+Y1185-Z1185-AA1185</f>
        <v>88.306578947368422</v>
      </c>
      <c r="AC1185">
        <f t="shared" si="368"/>
        <v>8593.9381276129461</v>
      </c>
      <c r="AD1185">
        <f t="shared" si="369"/>
        <v>8464.170659749394</v>
      </c>
      <c r="AE1185" s="5">
        <f t="shared" si="356"/>
        <v>285570</v>
      </c>
      <c r="AF1185" s="6">
        <f>+AD1185+SUM($D$18:$E$18)-SUM($AB$27:AB1185)</f>
        <v>14261.099554486233</v>
      </c>
      <c r="AG1185" s="10">
        <f t="shared" si="357"/>
        <v>3.6338148582915064E-3</v>
      </c>
      <c r="AH1185" s="10">
        <f>+AD1185/SUM(AB$27:AB1185)-1</f>
        <v>0.39143049839185196</v>
      </c>
      <c r="AI1185" s="6">
        <f t="shared" si="358"/>
        <v>200</v>
      </c>
      <c r="AL1185" s="6">
        <f t="shared" si="359"/>
        <v>196.23684210526315</v>
      </c>
      <c r="AM1185" s="6">
        <f t="shared" si="360"/>
        <v>16837.519760473639</v>
      </c>
      <c r="AN1185" s="6">
        <f t="shared" si="361"/>
        <v>16509.985439449712</v>
      </c>
      <c r="AO1185" s="5">
        <f t="shared" si="362"/>
        <v>634600</v>
      </c>
      <c r="AP1185" s="6">
        <f>+AN1185+SUM($D$16:$E$18)-SUM($AL$27:AL1185)</f>
        <v>29392.178649976016</v>
      </c>
      <c r="AQ1185" s="10">
        <f t="shared" si="370"/>
        <v>-1.2601663598075241E-3</v>
      </c>
      <c r="AR1185" s="10">
        <f>+AN1185/SUM(AL$27:AL1185)-1</f>
        <v>0.22135089638254235</v>
      </c>
    </row>
    <row r="1186" spans="1:44" x14ac:dyDescent="0.25">
      <c r="A1186" s="1">
        <v>41921</v>
      </c>
      <c r="B1186">
        <v>8.1010000000000009</v>
      </c>
      <c r="G1186">
        <f t="shared" si="363"/>
        <v>4269.0845480754715</v>
      </c>
      <c r="H1186">
        <f t="shared" si="364"/>
        <v>4210.9742511180575</v>
      </c>
      <c r="I1186" s="5">
        <f t="shared" si="353"/>
        <v>0</v>
      </c>
      <c r="J1186" s="6">
        <f>+H1186+SUM($D$16:$E$16)-SUM($F$27:F1186)</f>
        <v>8075.593514275949</v>
      </c>
      <c r="K1186" s="10">
        <f t="shared" si="365"/>
        <v>3.3583729708370758E-3</v>
      </c>
      <c r="L1186" s="10">
        <f>+H1186/SUM(F$27:F1186)-1</f>
        <v>3.8367177923005258E-2</v>
      </c>
      <c r="M1186">
        <v>7.1050000000000004</v>
      </c>
      <c r="R1186">
        <f t="shared" si="366"/>
        <v>3977.2696475919192</v>
      </c>
      <c r="S1186">
        <f t="shared" si="367"/>
        <v>3838.1019246115416</v>
      </c>
      <c r="T1186" s="5">
        <f t="shared" si="354"/>
        <v>0</v>
      </c>
      <c r="U1186" s="6">
        <f>+S1186+SUM($D$17:$E$17)-SUM($Q$27:Q1186)</f>
        <v>7058.7469772431177</v>
      </c>
      <c r="V1186" s="10">
        <f t="shared" si="355"/>
        <v>-3.3559660173761996E-3</v>
      </c>
      <c r="W1186" s="10">
        <f>+S1186/SUM(Q$27:Q1186)-1</f>
        <v>0.13574986480788431</v>
      </c>
      <c r="X1186">
        <v>4.492</v>
      </c>
      <c r="AC1186">
        <f t="shared" si="368"/>
        <v>8499.3329082424825</v>
      </c>
      <c r="AD1186">
        <f t="shared" si="369"/>
        <v>8370.9939682065778</v>
      </c>
      <c r="AE1186" s="5">
        <f t="shared" si="356"/>
        <v>0</v>
      </c>
      <c r="AF1186" s="6">
        <f>+AD1186+SUM($D$18:$E$18)-SUM($AB$27:AB1186)</f>
        <v>14167.922862943416</v>
      </c>
      <c r="AG1186" s="10">
        <f t="shared" si="357"/>
        <v>-6.5336260494377463E-3</v>
      </c>
      <c r="AH1186" s="10">
        <f>+AD1186/SUM(AB$27:AB1186)-1</f>
        <v>0.37611312170325806</v>
      </c>
      <c r="AI1186" s="6">
        <f t="shared" si="358"/>
        <v>0</v>
      </c>
      <c r="AL1186" s="6">
        <f t="shared" si="359"/>
        <v>0</v>
      </c>
      <c r="AM1186" s="6">
        <f t="shared" si="360"/>
        <v>16745.687103909873</v>
      </c>
      <c r="AN1186" s="6">
        <f t="shared" si="361"/>
        <v>16420.070143936176</v>
      </c>
      <c r="AO1186" s="5">
        <f t="shared" si="362"/>
        <v>0</v>
      </c>
      <c r="AP1186" s="6">
        <f>+AN1186+SUM($D$16:$E$18)-SUM($AL$27:AL1186)</f>
        <v>29302.26335446248</v>
      </c>
      <c r="AQ1186" s="10">
        <f t="shared" si="370"/>
        <v>-3.0591572194873518E-3</v>
      </c>
      <c r="AR1186" s="10">
        <f>+AN1186/SUM(AL$27:AL1186)-1</f>
        <v>0.2146992777498844</v>
      </c>
    </row>
    <row r="1187" spans="1:44" x14ac:dyDescent="0.25">
      <c r="A1187" s="1">
        <v>41922</v>
      </c>
      <c r="B1187">
        <v>8.0129999999999999</v>
      </c>
      <c r="G1187">
        <f t="shared" si="363"/>
        <v>4222.710095510276</v>
      </c>
      <c r="H1187">
        <f t="shared" si="364"/>
        <v>4165.2310423662502</v>
      </c>
      <c r="I1187" s="5">
        <f t="shared" si="353"/>
        <v>0</v>
      </c>
      <c r="J1187" s="6">
        <f>+H1187+SUM($D$16:$E$16)-SUM($F$27:F1187)</f>
        <v>8029.8503055241408</v>
      </c>
      <c r="K1187" s="10">
        <f t="shared" si="365"/>
        <v>-5.6643773204958503E-3</v>
      </c>
      <c r="L1187" s="10">
        <f>+H1187/SUM(F$27:F1187)-1</f>
        <v>2.7087544339839509E-2</v>
      </c>
      <c r="M1187">
        <v>6.9980000000000002</v>
      </c>
      <c r="R1187">
        <f t="shared" si="366"/>
        <v>3917.3726944191767</v>
      </c>
      <c r="S1187">
        <f t="shared" si="367"/>
        <v>3780.3008118834014</v>
      </c>
      <c r="T1187" s="5">
        <f t="shared" si="354"/>
        <v>0</v>
      </c>
      <c r="U1187" s="6">
        <f>+S1187+SUM($D$17:$E$17)-SUM($Q$27:Q1187)</f>
        <v>7000.9458645149771</v>
      </c>
      <c r="V1187" s="10">
        <f t="shared" si="355"/>
        <v>-8.1885797740713917E-3</v>
      </c>
      <c r="W1187" s="10">
        <f>+S1187/SUM(Q$27:Q1187)-1</f>
        <v>0.11864567965173456</v>
      </c>
      <c r="X1187">
        <v>4.4790000000000001</v>
      </c>
      <c r="AC1187">
        <f t="shared" si="368"/>
        <v>8474.7355512061622</v>
      </c>
      <c r="AD1187">
        <f t="shared" si="369"/>
        <v>8346.7680284054459</v>
      </c>
      <c r="AE1187" s="5">
        <f t="shared" si="356"/>
        <v>0</v>
      </c>
      <c r="AF1187" s="6">
        <f>+AD1187+SUM($D$18:$E$18)-SUM($AB$27:AB1187)</f>
        <v>14143.696923142283</v>
      </c>
      <c r="AG1187" s="10">
        <f t="shared" si="357"/>
        <v>-1.7099147161858674E-3</v>
      </c>
      <c r="AH1187" s="10">
        <f>+AD1187/SUM(AB$27:AB1187)-1</f>
        <v>0.3721306037642238</v>
      </c>
      <c r="AI1187" s="6">
        <f t="shared" si="358"/>
        <v>0</v>
      </c>
      <c r="AL1187" s="6">
        <f t="shared" si="359"/>
        <v>0</v>
      </c>
      <c r="AM1187" s="6">
        <f t="shared" si="360"/>
        <v>16614.818341135615</v>
      </c>
      <c r="AN1187" s="6">
        <f t="shared" si="361"/>
        <v>16292.299882655097</v>
      </c>
      <c r="AO1187" s="5">
        <f t="shared" si="362"/>
        <v>0</v>
      </c>
      <c r="AP1187" s="6">
        <f>+AN1187+SUM($D$16:$E$18)-SUM($AL$27:AL1187)</f>
        <v>29174.493093181405</v>
      </c>
      <c r="AQ1187" s="10">
        <f t="shared" si="370"/>
        <v>-4.3604229385105775E-3</v>
      </c>
      <c r="AR1187" s="10">
        <f>+AN1187/SUM(AL$27:AL1187)-1</f>
        <v>0.20524728133722858</v>
      </c>
    </row>
    <row r="1188" spans="1:44" x14ac:dyDescent="0.25">
      <c r="A1188" s="1">
        <v>41925</v>
      </c>
      <c r="B1188">
        <v>7.9960000000000004</v>
      </c>
      <c r="G1188">
        <f t="shared" si="363"/>
        <v>4213.7513944465454</v>
      </c>
      <c r="H1188">
        <f t="shared" si="364"/>
        <v>4156.3942861301057</v>
      </c>
      <c r="I1188" s="5">
        <f t="shared" si="353"/>
        <v>0</v>
      </c>
      <c r="J1188" s="6">
        <f>+H1188+SUM($D$16:$E$16)-SUM($F$27:F1188)</f>
        <v>8021.0135492879972</v>
      </c>
      <c r="K1188" s="10">
        <f t="shared" si="365"/>
        <v>-1.1004882905556457E-3</v>
      </c>
      <c r="L1188" s="10">
        <f>+H1188/SUM(F$27:F1188)-1</f>
        <v>2.4908524215818906E-2</v>
      </c>
      <c r="M1188">
        <v>6.9989999999999997</v>
      </c>
      <c r="R1188">
        <f t="shared" si="366"/>
        <v>3917.9324790282672</v>
      </c>
      <c r="S1188">
        <f t="shared" si="367"/>
        <v>3780.841009198617</v>
      </c>
      <c r="T1188" s="5">
        <f t="shared" si="354"/>
        <v>0</v>
      </c>
      <c r="U1188" s="6">
        <f>+S1188+SUM($D$17:$E$17)-SUM($Q$27:Q1188)</f>
        <v>7001.4860618301936</v>
      </c>
      <c r="V1188" s="10">
        <f t="shared" si="355"/>
        <v>7.7160618817906368E-5</v>
      </c>
      <c r="W1188" s="10">
        <f>+S1188/SUM(Q$27:Q1188)-1</f>
        <v>0.11880553184945541</v>
      </c>
      <c r="X1188">
        <v>4.4180000000000001</v>
      </c>
      <c r="AC1188">
        <f t="shared" si="368"/>
        <v>8359.317183574196</v>
      </c>
      <c r="AD1188">
        <f t="shared" si="369"/>
        <v>8233.0924647232114</v>
      </c>
      <c r="AE1188" s="5">
        <f t="shared" si="356"/>
        <v>0</v>
      </c>
      <c r="AF1188" s="6">
        <f>+AD1188+SUM($D$18:$E$18)-SUM($AB$27:AB1188)</f>
        <v>14030.021359460048</v>
      </c>
      <c r="AG1188" s="10">
        <f t="shared" si="357"/>
        <v>-8.0371888834973593E-3</v>
      </c>
      <c r="AH1188" s="10">
        <f>+AD1188/SUM(AB$27:AB1188)-1</f>
        <v>0.35344340420413967</v>
      </c>
      <c r="AI1188" s="6">
        <f t="shared" si="358"/>
        <v>0</v>
      </c>
      <c r="AL1188" s="6">
        <f t="shared" si="359"/>
        <v>0</v>
      </c>
      <c r="AM1188" s="6">
        <f t="shared" si="360"/>
        <v>16491.001057049009</v>
      </c>
      <c r="AN1188" s="6">
        <f t="shared" si="361"/>
        <v>16170.327760051934</v>
      </c>
      <c r="AO1188" s="5">
        <f t="shared" si="362"/>
        <v>0</v>
      </c>
      <c r="AP1188" s="6">
        <f>+AN1188+SUM($D$16:$E$18)-SUM($AL$27:AL1188)</f>
        <v>29052.520970578244</v>
      </c>
      <c r="AQ1188" s="10">
        <f t="shared" si="370"/>
        <v>-4.1807794985020408E-3</v>
      </c>
      <c r="AR1188" s="10">
        <f>+AN1188/SUM(AL$27:AL1188)-1</f>
        <v>0.19622421091591269</v>
      </c>
    </row>
    <row r="1189" spans="1:44" x14ac:dyDescent="0.25">
      <c r="A1189" s="1">
        <v>41926</v>
      </c>
      <c r="B1189">
        <v>8.0079999999999991</v>
      </c>
      <c r="G1189">
        <f t="shared" si="363"/>
        <v>4220.0751834327075</v>
      </c>
      <c r="H1189">
        <f t="shared" si="364"/>
        <v>4162.6319964144423</v>
      </c>
      <c r="I1189" s="5">
        <f t="shared" si="353"/>
        <v>0</v>
      </c>
      <c r="J1189" s="6">
        <f>+H1189+SUM($D$16:$E$16)-SUM($F$27:F1189)</f>
        <v>8027.2512595723338</v>
      </c>
      <c r="K1189" s="10">
        <f t="shared" si="365"/>
        <v>7.7767108184101374E-4</v>
      </c>
      <c r="L1189" s="10">
        <f>+H1189/SUM(F$27:F1189)-1</f>
        <v>2.6446656068068508E-2</v>
      </c>
      <c r="M1189">
        <v>7.0209999999999999</v>
      </c>
      <c r="R1189">
        <f t="shared" si="366"/>
        <v>3930.2477404282708</v>
      </c>
      <c r="S1189">
        <f t="shared" si="367"/>
        <v>3792.7253501333753</v>
      </c>
      <c r="T1189" s="5">
        <f t="shared" si="354"/>
        <v>0</v>
      </c>
      <c r="U1189" s="6">
        <f>+S1189+SUM($D$17:$E$17)-SUM($Q$27:Q1189)</f>
        <v>7013.3704027649528</v>
      </c>
      <c r="V1189" s="10">
        <f t="shared" si="355"/>
        <v>1.6974026413547616E-3</v>
      </c>
      <c r="W1189" s="10">
        <f>+S1189/SUM(Q$27:Q1189)-1</f>
        <v>0.12232228019931801</v>
      </c>
      <c r="X1189">
        <v>4.4050000000000002</v>
      </c>
      <c r="AC1189">
        <f t="shared" si="368"/>
        <v>8334.7198265378756</v>
      </c>
      <c r="AD1189">
        <f t="shared" si="369"/>
        <v>8208.8665249220794</v>
      </c>
      <c r="AE1189" s="5">
        <f t="shared" si="356"/>
        <v>0</v>
      </c>
      <c r="AF1189" s="6">
        <f>+AD1189+SUM($D$18:$E$18)-SUM($AB$27:AB1189)</f>
        <v>14005.795419658918</v>
      </c>
      <c r="AG1189" s="10">
        <f t="shared" si="357"/>
        <v>-1.7267215195503338E-3</v>
      </c>
      <c r="AH1189" s="10">
        <f>+AD1189/SUM(AB$27:AB1189)-1</f>
        <v>0.34946088626510541</v>
      </c>
      <c r="AI1189" s="6">
        <f t="shared" si="358"/>
        <v>0</v>
      </c>
      <c r="AL1189" s="6">
        <f t="shared" si="359"/>
        <v>0</v>
      </c>
      <c r="AM1189" s="6">
        <f t="shared" si="360"/>
        <v>16485.042750398854</v>
      </c>
      <c r="AN1189" s="6">
        <f t="shared" si="361"/>
        <v>16164.223871469898</v>
      </c>
      <c r="AO1189" s="5">
        <f t="shared" si="362"/>
        <v>0</v>
      </c>
      <c r="AP1189" s="6">
        <f>+AN1189+SUM($D$16:$E$18)-SUM($AL$27:AL1189)</f>
        <v>29046.417081996206</v>
      </c>
      <c r="AQ1189" s="10">
        <f t="shared" si="370"/>
        <v>-2.1009841411767649E-4</v>
      </c>
      <c r="AR1189" s="10">
        <f>+AN1189/SUM(AL$27:AL1189)-1</f>
        <v>0.19577266661755877</v>
      </c>
    </row>
    <row r="1190" spans="1:44" x14ac:dyDescent="0.25">
      <c r="A1190" s="1">
        <v>41927</v>
      </c>
      <c r="B1190">
        <v>7.8849999999999998</v>
      </c>
      <c r="G1190">
        <f t="shared" si="363"/>
        <v>4155.2563463245378</v>
      </c>
      <c r="H1190">
        <f t="shared" si="364"/>
        <v>4098.6954659999847</v>
      </c>
      <c r="I1190" s="5">
        <f t="shared" si="353"/>
        <v>0</v>
      </c>
      <c r="J1190" s="6">
        <f>+H1190+SUM($D$16:$E$16)-SUM($F$27:F1190)</f>
        <v>7963.3147291578762</v>
      </c>
      <c r="K1190" s="10">
        <f t="shared" si="365"/>
        <v>-7.9649344896504104E-3</v>
      </c>
      <c r="L1190" s="10">
        <f>+H1190/SUM(F$27:F1190)-1</f>
        <v>1.068080458250753E-2</v>
      </c>
      <c r="M1190">
        <v>6.819</v>
      </c>
      <c r="R1190">
        <f t="shared" si="366"/>
        <v>3817.1712493918785</v>
      </c>
      <c r="S1190">
        <f t="shared" si="367"/>
        <v>3683.6054924596906</v>
      </c>
      <c r="T1190" s="5">
        <f t="shared" si="354"/>
        <v>0</v>
      </c>
      <c r="U1190" s="6">
        <f>+S1190+SUM($D$17:$E$17)-SUM($Q$27:Q1190)</f>
        <v>6904.2505450912668</v>
      </c>
      <c r="V1190" s="10">
        <f t="shared" si="355"/>
        <v>-1.5558832830313118E-2</v>
      </c>
      <c r="W1190" s="10">
        <f>+S1190/SUM(Q$27:Q1190)-1</f>
        <v>9.0032136259670992E-2</v>
      </c>
      <c r="X1190">
        <v>4.3259999999999996</v>
      </c>
      <c r="AC1190">
        <f t="shared" si="368"/>
        <v>8185.2435799325413</v>
      </c>
      <c r="AD1190">
        <f t="shared" si="369"/>
        <v>8061.647352284429</v>
      </c>
      <c r="AE1190" s="5">
        <f t="shared" si="356"/>
        <v>0</v>
      </c>
      <c r="AF1190" s="6">
        <f>+AD1190+SUM($D$18:$E$18)-SUM($AB$27:AB1190)</f>
        <v>13858.576247021267</v>
      </c>
      <c r="AG1190" s="10">
        <f t="shared" si="357"/>
        <v>-1.0511303944295114E-2</v>
      </c>
      <c r="AH1190" s="10">
        <f>+AD1190/SUM(AB$27:AB1190)-1</f>
        <v>0.32525943109712707</v>
      </c>
      <c r="AI1190" s="6">
        <f t="shared" si="358"/>
        <v>0</v>
      </c>
      <c r="AL1190" s="6">
        <f t="shared" si="359"/>
        <v>0</v>
      </c>
      <c r="AM1190" s="6">
        <f t="shared" si="360"/>
        <v>16157.671175648957</v>
      </c>
      <c r="AN1190" s="6">
        <f t="shared" si="361"/>
        <v>15843.948310744105</v>
      </c>
      <c r="AO1190" s="5">
        <f t="shared" si="362"/>
        <v>0</v>
      </c>
      <c r="AP1190" s="6">
        <f>+AN1190+SUM($D$16:$E$18)-SUM($AL$27:AL1190)</f>
        <v>28726.141521270412</v>
      </c>
      <c r="AQ1190" s="10">
        <f t="shared" si="370"/>
        <v>-1.1026336219771116E-2</v>
      </c>
      <c r="AR1190" s="10">
        <f>+AN1190/SUM(AL$27:AL1190)-1</f>
        <v>0.17207980240417231</v>
      </c>
    </row>
    <row r="1191" spans="1:44" x14ac:dyDescent="0.25">
      <c r="A1191" s="1">
        <v>41928</v>
      </c>
      <c r="B1191">
        <v>7.7859999999999996</v>
      </c>
      <c r="G1191">
        <f t="shared" si="363"/>
        <v>4103.0850871886933</v>
      </c>
      <c r="H1191">
        <f t="shared" si="364"/>
        <v>4047.2343561542016</v>
      </c>
      <c r="I1191" s="5">
        <f t="shared" si="353"/>
        <v>0</v>
      </c>
      <c r="J1191" s="6">
        <f>+H1191+SUM($D$16:$E$16)-SUM($F$27:F1191)</f>
        <v>7911.8536193120935</v>
      </c>
      <c r="K1191" s="10">
        <f t="shared" si="365"/>
        <v>-6.4622725078736787E-3</v>
      </c>
      <c r="L1191" s="10">
        <f>+H1191/SUM(F$27:F1191)-1</f>
        <v>-2.0087831985536875E-3</v>
      </c>
      <c r="M1191">
        <v>6.774</v>
      </c>
      <c r="R1191">
        <f t="shared" si="366"/>
        <v>3791.9809419827811</v>
      </c>
      <c r="S1191">
        <f t="shared" si="367"/>
        <v>3659.2966132749589</v>
      </c>
      <c r="T1191" s="5">
        <f t="shared" si="354"/>
        <v>0</v>
      </c>
      <c r="U1191" s="6">
        <f>+S1191+SUM($D$17:$E$17)-SUM($Q$27:Q1191)</f>
        <v>6879.9416659065355</v>
      </c>
      <c r="V1191" s="10">
        <f t="shared" si="355"/>
        <v>-3.5208570468251432E-3</v>
      </c>
      <c r="W1191" s="10">
        <f>+S1191/SUM(Q$27:Q1191)-1</f>
        <v>8.2838787362224942E-2</v>
      </c>
      <c r="X1191">
        <v>4.2960000000000003</v>
      </c>
      <c r="AC1191">
        <f t="shared" si="368"/>
        <v>8128.4804483102635</v>
      </c>
      <c r="AD1191">
        <f t="shared" si="369"/>
        <v>8005.7413373587406</v>
      </c>
      <c r="AE1191" s="5">
        <f t="shared" si="356"/>
        <v>0</v>
      </c>
      <c r="AF1191" s="6">
        <f>+AD1191+SUM($D$18:$E$18)-SUM($AB$27:AB1191)</f>
        <v>13802.670232095579</v>
      </c>
      <c r="AG1191" s="10">
        <f t="shared" si="357"/>
        <v>-4.0340374024859793E-3</v>
      </c>
      <c r="AH1191" s="10">
        <f>+AD1191/SUM(AB$27:AB1191)-1</f>
        <v>0.31606900508397096</v>
      </c>
      <c r="AI1191" s="6">
        <f t="shared" si="358"/>
        <v>0</v>
      </c>
      <c r="AL1191" s="6">
        <f t="shared" si="359"/>
        <v>0</v>
      </c>
      <c r="AM1191" s="6">
        <f t="shared" si="360"/>
        <v>16023.546477481737</v>
      </c>
      <c r="AN1191" s="6">
        <f t="shared" si="361"/>
        <v>15712.272306787901</v>
      </c>
      <c r="AO1191" s="5">
        <f t="shared" si="362"/>
        <v>0</v>
      </c>
      <c r="AP1191" s="6">
        <f>+AN1191+SUM($D$16:$E$18)-SUM($AL$27:AL1191)</f>
        <v>28594.465517314205</v>
      </c>
      <c r="AQ1191" s="10">
        <f t="shared" si="370"/>
        <v>-4.5838388653313134E-3</v>
      </c>
      <c r="AR1191" s="10">
        <f>+AN1191/SUM(AL$27:AL1191)-1</f>
        <v>0.16233887282832282</v>
      </c>
    </row>
    <row r="1192" spans="1:44" x14ac:dyDescent="0.25">
      <c r="A1192" s="1">
        <v>41929</v>
      </c>
      <c r="B1192">
        <v>7.8360000000000003</v>
      </c>
      <c r="G1192">
        <f t="shared" si="363"/>
        <v>4129.434207964372</v>
      </c>
      <c r="H1192">
        <f t="shared" si="364"/>
        <v>4073.2248156722744</v>
      </c>
      <c r="I1192" s="5">
        <f t="shared" si="353"/>
        <v>0</v>
      </c>
      <c r="J1192" s="6">
        <f>+H1192+SUM($D$16:$E$16)-SUM($F$27:F1192)</f>
        <v>7937.8440788301659</v>
      </c>
      <c r="K1192" s="10">
        <f t="shared" si="365"/>
        <v>3.2850025757089618E-3</v>
      </c>
      <c r="L1192" s="10">
        <f>+H1192/SUM(F$27:F1192)-1</f>
        <v>4.4000995191542103E-3</v>
      </c>
      <c r="M1192">
        <v>6.9409999999999998</v>
      </c>
      <c r="R1192">
        <f t="shared" si="366"/>
        <v>3885.4649717009866</v>
      </c>
      <c r="S1192">
        <f t="shared" si="367"/>
        <v>3749.5095649160749</v>
      </c>
      <c r="T1192" s="5">
        <f t="shared" si="354"/>
        <v>0</v>
      </c>
      <c r="U1192" s="6">
        <f>+S1192+SUM($D$17:$E$17)-SUM($Q$27:Q1192)</f>
        <v>6970.1546175476524</v>
      </c>
      <c r="V1192" s="10">
        <f t="shared" si="355"/>
        <v>1.3112458800074611E-2</v>
      </c>
      <c r="W1192" s="10">
        <f>+S1192/SUM(Q$27:Q1192)-1</f>
        <v>0.10953410438163624</v>
      </c>
      <c r="X1192">
        <v>4.3559999999999999</v>
      </c>
      <c r="AC1192">
        <f t="shared" si="368"/>
        <v>8242.006711554819</v>
      </c>
      <c r="AD1192">
        <f t="shared" si="369"/>
        <v>8117.5533672101192</v>
      </c>
      <c r="AE1192" s="5">
        <f t="shared" si="356"/>
        <v>0</v>
      </c>
      <c r="AF1192" s="6">
        <f>+AD1192+SUM($D$18:$E$18)-SUM($AB$27:AB1192)</f>
        <v>13914.482261946958</v>
      </c>
      <c r="AG1192" s="10">
        <f t="shared" si="357"/>
        <v>8.100753547772177E-3</v>
      </c>
      <c r="AH1192" s="10">
        <f>+AD1192/SUM(AB$27:AB1192)-1</f>
        <v>0.33444985711028341</v>
      </c>
      <c r="AI1192" s="6">
        <f t="shared" si="358"/>
        <v>0</v>
      </c>
      <c r="AL1192" s="6">
        <f t="shared" si="359"/>
        <v>0</v>
      </c>
      <c r="AM1192" s="6">
        <f t="shared" si="360"/>
        <v>16256.905891220178</v>
      </c>
      <c r="AN1192" s="6">
        <f t="shared" si="361"/>
        <v>15940.287747798469</v>
      </c>
      <c r="AO1192" s="5">
        <f t="shared" si="362"/>
        <v>0</v>
      </c>
      <c r="AP1192" s="6">
        <f>+AN1192+SUM($D$16:$E$18)-SUM($AL$27:AL1192)</f>
        <v>28822.480958324781</v>
      </c>
      <c r="AQ1192" s="10">
        <f t="shared" si="370"/>
        <v>7.9741109646729313E-3</v>
      </c>
      <c r="AR1192" s="10">
        <f>+AN1192/SUM(AL$27:AL1192)-1</f>
        <v>0.17920665652738599</v>
      </c>
    </row>
    <row r="1193" spans="1:44" x14ac:dyDescent="0.25">
      <c r="A1193" s="1">
        <v>41932</v>
      </c>
      <c r="B1193">
        <v>7.867</v>
      </c>
      <c r="G1193">
        <f t="shared" si="363"/>
        <v>4145.7706628452925</v>
      </c>
      <c r="H1193">
        <f t="shared" si="364"/>
        <v>4089.3389005734789</v>
      </c>
      <c r="I1193" s="5">
        <f t="shared" si="353"/>
        <v>0</v>
      </c>
      <c r="J1193" s="6">
        <f>+H1193+SUM($D$16:$E$16)-SUM($F$27:F1193)</f>
        <v>7953.9581637313704</v>
      </c>
      <c r="K1193" s="10">
        <f t="shared" si="365"/>
        <v>2.0300329335241063E-3</v>
      </c>
      <c r="L1193" s="10">
        <f>+H1193/SUM(F$27:F1193)-1</f>
        <v>8.3736068041329048E-3</v>
      </c>
      <c r="M1193">
        <v>6.8949999999999996</v>
      </c>
      <c r="R1193">
        <f t="shared" si="366"/>
        <v>3859.7148796827978</v>
      </c>
      <c r="S1193">
        <f t="shared" si="367"/>
        <v>3724.6604884161266</v>
      </c>
      <c r="T1193" s="5">
        <f t="shared" si="354"/>
        <v>0</v>
      </c>
      <c r="U1193" s="6">
        <f>+S1193+SUM($D$17:$E$17)-SUM($Q$27:Q1193)</f>
        <v>6945.3055410477027</v>
      </c>
      <c r="V1193" s="10">
        <f t="shared" si="355"/>
        <v>-3.5650681890744274E-3</v>
      </c>
      <c r="W1193" s="10">
        <f>+S1193/SUM(Q$27:Q1193)-1</f>
        <v>0.10218090328646889</v>
      </c>
      <c r="X1193">
        <v>4.3940000000000001</v>
      </c>
      <c r="AC1193">
        <f t="shared" si="368"/>
        <v>8313.906678276373</v>
      </c>
      <c r="AD1193">
        <f t="shared" si="369"/>
        <v>8188.3676527826601</v>
      </c>
      <c r="AE1193" s="5">
        <f t="shared" si="356"/>
        <v>0</v>
      </c>
      <c r="AF1193" s="6">
        <f>+AD1193+SUM($D$18:$E$18)-SUM($AB$27:AB1193)</f>
        <v>13985.2965475195</v>
      </c>
      <c r="AG1193" s="10">
        <f t="shared" si="357"/>
        <v>5.0892504830166718E-3</v>
      </c>
      <c r="AH1193" s="10">
        <f>+AD1193/SUM(AB$27:AB1193)-1</f>
        <v>0.34609106339361473</v>
      </c>
      <c r="AI1193" s="6">
        <f t="shared" si="358"/>
        <v>0</v>
      </c>
      <c r="AL1193" s="6">
        <f t="shared" si="359"/>
        <v>0</v>
      </c>
      <c r="AM1193" s="6">
        <f t="shared" si="360"/>
        <v>16319.392220804464</v>
      </c>
      <c r="AN1193" s="6">
        <f t="shared" si="361"/>
        <v>16002.367041772264</v>
      </c>
      <c r="AO1193" s="5">
        <f t="shared" si="362"/>
        <v>0</v>
      </c>
      <c r="AP1193" s="6">
        <f>+AN1193+SUM($D$16:$E$18)-SUM($AL$27:AL1193)</f>
        <v>28884.560252298568</v>
      </c>
      <c r="AQ1193" s="10">
        <f t="shared" si="370"/>
        <v>2.153849769683136E-3</v>
      </c>
      <c r="AR1193" s="10">
        <f>+AN1193/SUM(AL$27:AL1193)-1</f>
        <v>0.18379906526207335</v>
      </c>
    </row>
    <row r="1194" spans="1:44" x14ac:dyDescent="0.25">
      <c r="A1194" s="1">
        <v>41933</v>
      </c>
      <c r="B1194">
        <v>7.8970000000000002</v>
      </c>
      <c r="G1194">
        <f t="shared" si="363"/>
        <v>4161.5801353106999</v>
      </c>
      <c r="H1194">
        <f t="shared" si="364"/>
        <v>4104.9331762843221</v>
      </c>
      <c r="I1194" s="5">
        <f t="shared" si="353"/>
        <v>0</v>
      </c>
      <c r="J1194" s="6">
        <f>+H1194+SUM($D$16:$E$16)-SUM($F$27:F1194)</f>
        <v>7969.5524394422127</v>
      </c>
      <c r="K1194" s="10">
        <f t="shared" si="365"/>
        <v>1.9605679826113498E-3</v>
      </c>
      <c r="L1194" s="10">
        <f>+H1194/SUM(F$27:F1194)-1</f>
        <v>1.2218936434757577E-2</v>
      </c>
      <c r="M1194">
        <v>7.024</v>
      </c>
      <c r="R1194">
        <f t="shared" si="366"/>
        <v>3931.9270942555431</v>
      </c>
      <c r="S1194">
        <f t="shared" si="367"/>
        <v>3794.3459420790241</v>
      </c>
      <c r="T1194" s="5">
        <f t="shared" si="354"/>
        <v>0</v>
      </c>
      <c r="U1194" s="6">
        <f>+S1194+SUM($D$17:$E$17)-SUM($Q$27:Q1194)</f>
        <v>7014.9909947106007</v>
      </c>
      <c r="V1194" s="10">
        <f t="shared" si="355"/>
        <v>1.0033461199229876E-2</v>
      </c>
      <c r="W1194" s="10">
        <f>+S1194/SUM(Q$27:Q1194)-1</f>
        <v>0.12280183679248102</v>
      </c>
      <c r="X1194">
        <v>4.4630000000000001</v>
      </c>
      <c r="AC1194">
        <f t="shared" si="368"/>
        <v>8444.4618810076136</v>
      </c>
      <c r="AD1194">
        <f t="shared" si="369"/>
        <v>8316.9514871117462</v>
      </c>
      <c r="AE1194" s="5">
        <f t="shared" si="356"/>
        <v>0</v>
      </c>
      <c r="AF1194" s="6">
        <f>+AD1194+SUM($D$18:$E$18)-SUM($AB$27:AB1194)</f>
        <v>14113.880381848585</v>
      </c>
      <c r="AG1194" s="10">
        <f t="shared" si="357"/>
        <v>9.1942157888593723E-3</v>
      </c>
      <c r="AH1194" s="10">
        <f>+AD1194/SUM(AB$27:AB1194)-1</f>
        <v>0.36722904322387406</v>
      </c>
      <c r="AI1194" s="6">
        <f t="shared" si="358"/>
        <v>0</v>
      </c>
      <c r="AL1194" s="6">
        <f t="shared" si="359"/>
        <v>0</v>
      </c>
      <c r="AM1194" s="6">
        <f t="shared" si="360"/>
        <v>16537.969110573857</v>
      </c>
      <c r="AN1194" s="6">
        <f t="shared" si="361"/>
        <v>16216.230605475092</v>
      </c>
      <c r="AO1194" s="5">
        <f t="shared" si="362"/>
        <v>0</v>
      </c>
      <c r="AP1194" s="6">
        <f>+AN1194+SUM($D$16:$E$18)-SUM($AL$27:AL1194)</f>
        <v>29098.423816001403</v>
      </c>
      <c r="AQ1194" s="10">
        <f t="shared" si="370"/>
        <v>7.4040789208766888E-3</v>
      </c>
      <c r="AR1194" s="10">
        <f>+AN1194/SUM(AL$27:AL1194)-1</f>
        <v>0.19961994264503469</v>
      </c>
    </row>
    <row r="1195" spans="1:44" x14ac:dyDescent="0.25">
      <c r="A1195" s="1">
        <v>41934</v>
      </c>
      <c r="B1195">
        <v>7.9710000000000001</v>
      </c>
      <c r="G1195">
        <f t="shared" si="363"/>
        <v>4200.5768340587047</v>
      </c>
      <c r="H1195">
        <f t="shared" si="364"/>
        <v>4143.3990563710695</v>
      </c>
      <c r="I1195" s="5">
        <f t="shared" si="353"/>
        <v>0</v>
      </c>
      <c r="J1195" s="6">
        <f>+H1195+SUM($D$16:$E$16)-SUM($F$27:F1195)</f>
        <v>8008.0183195289601</v>
      </c>
      <c r="K1195" s="10">
        <f t="shared" si="365"/>
        <v>4.8266048035991993E-3</v>
      </c>
      <c r="L1195" s="10">
        <f>+H1195/SUM(F$27:F1195)-1</f>
        <v>2.1704082856965012E-2</v>
      </c>
      <c r="M1195">
        <v>7.0739999999999998</v>
      </c>
      <c r="R1195">
        <f t="shared" si="366"/>
        <v>3959.9163247100951</v>
      </c>
      <c r="S1195">
        <f t="shared" si="367"/>
        <v>3821.3558078398369</v>
      </c>
      <c r="T1195" s="5">
        <f t="shared" si="354"/>
        <v>0</v>
      </c>
      <c r="U1195" s="6">
        <f>+S1195+SUM($D$17:$E$17)-SUM($Q$27:Q1195)</f>
        <v>7042.000860471413</v>
      </c>
      <c r="V1195" s="10">
        <f t="shared" si="355"/>
        <v>3.8503065479595922E-3</v>
      </c>
      <c r="W1195" s="10">
        <f>+S1195/SUM(Q$27:Q1195)-1</f>
        <v>0.13079444667853224</v>
      </c>
      <c r="X1195">
        <v>4.4889999999999999</v>
      </c>
      <c r="AC1195">
        <f t="shared" si="368"/>
        <v>8493.6565950802542</v>
      </c>
      <c r="AD1195">
        <f t="shared" si="369"/>
        <v>8365.4033667140102</v>
      </c>
      <c r="AE1195" s="5">
        <f t="shared" si="356"/>
        <v>0</v>
      </c>
      <c r="AF1195" s="6">
        <f>+AD1195+SUM($D$18:$E$18)-SUM($AB$27:AB1195)</f>
        <v>14162.332261450849</v>
      </c>
      <c r="AG1195" s="10">
        <f t="shared" si="357"/>
        <v>3.4329240642123615E-3</v>
      </c>
      <c r="AH1195" s="10">
        <f>+AD1195/SUM(AB$27:AB1195)-1</f>
        <v>0.3751940791019428</v>
      </c>
      <c r="AI1195" s="6">
        <f t="shared" si="358"/>
        <v>0</v>
      </c>
      <c r="AL1195" s="6">
        <f t="shared" si="359"/>
        <v>0</v>
      </c>
      <c r="AM1195" s="6">
        <f t="shared" si="360"/>
        <v>16654.149753849055</v>
      </c>
      <c r="AN1195" s="6">
        <f t="shared" si="361"/>
        <v>16330.158230924917</v>
      </c>
      <c r="AO1195" s="5">
        <f t="shared" si="362"/>
        <v>0</v>
      </c>
      <c r="AP1195" s="6">
        <f>+AN1195+SUM($D$16:$E$18)-SUM($AL$27:AL1195)</f>
        <v>29212.351441451228</v>
      </c>
      <c r="AQ1195" s="10">
        <f t="shared" si="370"/>
        <v>3.9152507424535798E-3</v>
      </c>
      <c r="AR1195" s="10">
        <f>+AN1195/SUM(AL$27:AL1195)-1</f>
        <v>0.2080479093428973</v>
      </c>
    </row>
    <row r="1196" spans="1:44" x14ac:dyDescent="0.25">
      <c r="A1196" s="1">
        <v>41935</v>
      </c>
      <c r="B1196">
        <v>7.9409999999999998</v>
      </c>
      <c r="G1196">
        <f t="shared" si="363"/>
        <v>4184.7673615932972</v>
      </c>
      <c r="H1196">
        <f t="shared" si="364"/>
        <v>4127.8047806602262</v>
      </c>
      <c r="I1196" s="5">
        <f t="shared" si="353"/>
        <v>0</v>
      </c>
      <c r="J1196" s="6">
        <f>+H1196+SUM($D$16:$E$16)-SUM($F$27:F1196)</f>
        <v>7992.4240438181178</v>
      </c>
      <c r="K1196" s="10">
        <f t="shared" si="365"/>
        <v>-1.9473326719062767E-3</v>
      </c>
      <c r="L1196" s="10">
        <f>+H1196/SUM(F$27:F1196)-1</f>
        <v>1.785875322634034E-2</v>
      </c>
      <c r="M1196">
        <v>7.12</v>
      </c>
      <c r="R1196">
        <f t="shared" si="366"/>
        <v>3985.6664167282838</v>
      </c>
      <c r="S1196">
        <f t="shared" si="367"/>
        <v>3846.2048843397852</v>
      </c>
      <c r="T1196" s="5">
        <f t="shared" si="354"/>
        <v>0</v>
      </c>
      <c r="U1196" s="6">
        <f>+S1196+SUM($D$17:$E$17)-SUM($Q$27:Q1196)</f>
        <v>7066.8499369713627</v>
      </c>
      <c r="V1196" s="10">
        <f t="shared" si="355"/>
        <v>3.5286954648690028E-3</v>
      </c>
      <c r="W1196" s="10">
        <f>+S1196/SUM(Q$27:Q1196)-1</f>
        <v>0.13814764777369959</v>
      </c>
      <c r="X1196">
        <v>4.5190000000000001</v>
      </c>
      <c r="AC1196">
        <f t="shared" si="368"/>
        <v>8550.419726702532</v>
      </c>
      <c r="AD1196">
        <f t="shared" si="369"/>
        <v>8421.3093816396995</v>
      </c>
      <c r="AE1196" s="5">
        <f t="shared" si="356"/>
        <v>0</v>
      </c>
      <c r="AF1196" s="6">
        <f>+AD1196+SUM($D$18:$E$18)-SUM($AB$27:AB1196)</f>
        <v>14218.23827637654</v>
      </c>
      <c r="AG1196" s="10">
        <f t="shared" si="357"/>
        <v>3.9475147096967866E-3</v>
      </c>
      <c r="AH1196" s="10">
        <f>+AD1196/SUM(AB$27:AB1196)-1</f>
        <v>0.38438450511509892</v>
      </c>
      <c r="AI1196" s="6">
        <f t="shared" si="358"/>
        <v>0</v>
      </c>
      <c r="AL1196" s="6">
        <f t="shared" si="359"/>
        <v>0</v>
      </c>
      <c r="AM1196" s="6">
        <f t="shared" si="360"/>
        <v>16720.853505024112</v>
      </c>
      <c r="AN1196" s="6">
        <f t="shared" si="361"/>
        <v>16395.31904663971</v>
      </c>
      <c r="AO1196" s="5">
        <f t="shared" si="362"/>
        <v>0</v>
      </c>
      <c r="AP1196" s="6">
        <f>+AN1196+SUM($D$16:$E$18)-SUM($AL$27:AL1196)</f>
        <v>29277.512257166014</v>
      </c>
      <c r="AQ1196" s="10">
        <f t="shared" si="370"/>
        <v>2.2305912567628372E-3</v>
      </c>
      <c r="AR1196" s="10">
        <f>+AN1196/SUM(AL$27:AL1196)-1</f>
        <v>0.21286827826291566</v>
      </c>
    </row>
    <row r="1197" spans="1:44" x14ac:dyDescent="0.25">
      <c r="A1197" s="1">
        <v>41936</v>
      </c>
      <c r="B1197">
        <v>7.9489999999999998</v>
      </c>
      <c r="G1197">
        <f t="shared" si="363"/>
        <v>4188.9832209174056</v>
      </c>
      <c r="H1197">
        <f t="shared" si="364"/>
        <v>4131.9632541831179</v>
      </c>
      <c r="I1197" s="5">
        <f t="shared" si="353"/>
        <v>0</v>
      </c>
      <c r="J1197" s="6">
        <f>+H1197+SUM($D$16:$E$16)-SUM($F$27:F1197)</f>
        <v>7996.5825173410094</v>
      </c>
      <c r="K1197" s="10">
        <f t="shared" si="365"/>
        <v>5.2030191342367083E-4</v>
      </c>
      <c r="L1197" s="10">
        <f>+H1197/SUM(F$27:F1197)-1</f>
        <v>1.8884174461173631E-2</v>
      </c>
      <c r="M1197">
        <v>7.0979999999999999</v>
      </c>
      <c r="R1197">
        <f t="shared" si="366"/>
        <v>3973.3511553282806</v>
      </c>
      <c r="S1197">
        <f t="shared" si="367"/>
        <v>3834.3205434050274</v>
      </c>
      <c r="T1197" s="5">
        <f t="shared" si="354"/>
        <v>0</v>
      </c>
      <c r="U1197" s="6">
        <f>+S1197+SUM($D$17:$E$17)-SUM($Q$27:Q1197)</f>
        <v>7054.9655960366035</v>
      </c>
      <c r="V1197" s="10">
        <f t="shared" si="355"/>
        <v>-1.6817027446111021E-3</v>
      </c>
      <c r="W1197" s="10">
        <f>+S1197/SUM(Q$27:Q1197)-1</f>
        <v>0.13463089942383699</v>
      </c>
      <c r="X1197">
        <v>4.5449999999999999</v>
      </c>
      <c r="AC1197">
        <f t="shared" si="368"/>
        <v>8599.6144407751726</v>
      </c>
      <c r="AD1197">
        <f t="shared" si="369"/>
        <v>8469.7612612419634</v>
      </c>
      <c r="AE1197" s="5">
        <f t="shared" si="356"/>
        <v>0</v>
      </c>
      <c r="AF1197" s="6">
        <f>+AD1197+SUM($D$18:$E$18)-SUM($AB$27:AB1197)</f>
        <v>14266.6901559788</v>
      </c>
      <c r="AG1197" s="10">
        <f t="shared" si="357"/>
        <v>3.4077273611852199E-3</v>
      </c>
      <c r="AH1197" s="10">
        <f>+AD1197/SUM(AB$27:AB1197)-1</f>
        <v>0.39234954099316766</v>
      </c>
      <c r="AI1197" s="6">
        <f t="shared" si="358"/>
        <v>0</v>
      </c>
      <c r="AL1197" s="6">
        <f t="shared" si="359"/>
        <v>0</v>
      </c>
      <c r="AM1197" s="6">
        <f t="shared" si="360"/>
        <v>16761.948817020857</v>
      </c>
      <c r="AN1197" s="6">
        <f t="shared" si="361"/>
        <v>16436.04505883011</v>
      </c>
      <c r="AO1197" s="5">
        <f t="shared" si="362"/>
        <v>0</v>
      </c>
      <c r="AP1197" s="6">
        <f>+AN1197+SUM($D$16:$E$18)-SUM($AL$27:AL1197)</f>
        <v>29318.238269356418</v>
      </c>
      <c r="AQ1197" s="10">
        <f t="shared" si="370"/>
        <v>1.3910339045435371E-3</v>
      </c>
      <c r="AR1197" s="10">
        <f>+AN1197/SUM(AL$27:AL1197)-1</f>
        <v>0.21588104600140068</v>
      </c>
    </row>
    <row r="1198" spans="1:44" x14ac:dyDescent="0.25">
      <c r="A1198" s="1">
        <v>41940</v>
      </c>
      <c r="B1198">
        <v>7.9660000000000002</v>
      </c>
      <c r="G1198">
        <f t="shared" si="363"/>
        <v>4197.9419219811361</v>
      </c>
      <c r="H1198">
        <f t="shared" si="364"/>
        <v>4140.8000104192624</v>
      </c>
      <c r="I1198" s="5">
        <f t="shared" si="353"/>
        <v>0</v>
      </c>
      <c r="J1198" s="6">
        <f>+H1198+SUM($D$16:$E$16)-SUM($F$27:F1198)</f>
        <v>8005.419273577153</v>
      </c>
      <c r="K1198" s="10">
        <f t="shared" si="365"/>
        <v>1.105066597759885E-3</v>
      </c>
      <c r="L1198" s="10">
        <f>+H1198/SUM(F$27:F1198)-1</f>
        <v>2.1063194585194234E-2</v>
      </c>
      <c r="M1198">
        <v>7.12</v>
      </c>
      <c r="R1198">
        <f t="shared" si="366"/>
        <v>3985.6664167282843</v>
      </c>
      <c r="S1198">
        <f t="shared" si="367"/>
        <v>3846.2048843397856</v>
      </c>
      <c r="T1198" s="5">
        <f t="shared" si="354"/>
        <v>0</v>
      </c>
      <c r="U1198" s="6">
        <f>+S1198+SUM($D$17:$E$17)-SUM($Q$27:Q1198)</f>
        <v>7066.8499369713627</v>
      </c>
      <c r="V1198" s="10">
        <f t="shared" si="355"/>
        <v>1.6845356328081262E-3</v>
      </c>
      <c r="W1198" s="10">
        <f>+S1198/SUM(Q$27:Q1198)-1</f>
        <v>0.13814764777369959</v>
      </c>
      <c r="X1198">
        <v>4.5629999999999997</v>
      </c>
      <c r="AC1198">
        <f t="shared" si="368"/>
        <v>8633.6723197485389</v>
      </c>
      <c r="AD1198">
        <f t="shared" si="369"/>
        <v>8503.3048701973767</v>
      </c>
      <c r="AE1198" s="5">
        <f t="shared" si="356"/>
        <v>0</v>
      </c>
      <c r="AF1198" s="6">
        <f>+AD1198+SUM($D$18:$E$18)-SUM($AB$27:AB1198)</f>
        <v>14300.233764934213</v>
      </c>
      <c r="AG1198" s="10">
        <f t="shared" si="357"/>
        <v>2.3511836725040869E-3</v>
      </c>
      <c r="AH1198" s="10">
        <f>+AD1198/SUM(AB$27:AB1198)-1</f>
        <v>0.39786379660106119</v>
      </c>
      <c r="AI1198" s="6">
        <f t="shared" si="358"/>
        <v>0</v>
      </c>
      <c r="AL1198" s="6">
        <f t="shared" si="359"/>
        <v>0</v>
      </c>
      <c r="AM1198" s="6">
        <f t="shared" si="360"/>
        <v>16817.280658457959</v>
      </c>
      <c r="AN1198" s="6">
        <f t="shared" si="361"/>
        <v>16490.309764956422</v>
      </c>
      <c r="AO1198" s="5">
        <f t="shared" si="362"/>
        <v>0</v>
      </c>
      <c r="AP1198" s="6">
        <f>+AN1198+SUM($D$16:$E$18)-SUM($AL$27:AL1198)</f>
        <v>29372.50297548273</v>
      </c>
      <c r="AQ1198" s="10">
        <f t="shared" si="370"/>
        <v>1.8508856373893323E-3</v>
      </c>
      <c r="AR1198" s="10">
        <f>+AN1198/SUM(AL$27:AL1198)-1</f>
        <v>0.21989535889782186</v>
      </c>
    </row>
    <row r="1199" spans="1:44" x14ac:dyDescent="0.25">
      <c r="A1199" s="1">
        <v>41941</v>
      </c>
      <c r="B1199">
        <v>8.0500000000000007</v>
      </c>
      <c r="G1199">
        <f t="shared" si="363"/>
        <v>4242.208444884277</v>
      </c>
      <c r="H1199">
        <f t="shared" si="364"/>
        <v>4184.4639824096239</v>
      </c>
      <c r="I1199" s="5">
        <f t="shared" si="353"/>
        <v>0</v>
      </c>
      <c r="J1199" s="6">
        <f>+H1199+SUM($D$16:$E$16)-SUM($F$27:F1199)</f>
        <v>8049.0832455675145</v>
      </c>
      <c r="K1199" s="10">
        <f t="shared" si="365"/>
        <v>5.454301704656439E-3</v>
      </c>
      <c r="L1199" s="10">
        <f>+H1199/SUM(F$27:F1199)-1</f>
        <v>3.1830117550943227E-2</v>
      </c>
      <c r="M1199">
        <v>7.1269999999999998</v>
      </c>
      <c r="R1199">
        <f t="shared" si="366"/>
        <v>3989.5849089919216</v>
      </c>
      <c r="S1199">
        <f t="shared" si="367"/>
        <v>3849.9862655462994</v>
      </c>
      <c r="T1199" s="5">
        <f t="shared" si="354"/>
        <v>0</v>
      </c>
      <c r="U1199" s="6">
        <f>+S1199+SUM($D$17:$E$17)-SUM($Q$27:Q1199)</f>
        <v>7070.6313181778769</v>
      </c>
      <c r="V1199" s="10">
        <f t="shared" si="355"/>
        <v>5.3508723692163862E-4</v>
      </c>
      <c r="W1199" s="10">
        <f>+S1199/SUM(Q$27:Q1199)-1</f>
        <v>0.13926661315774669</v>
      </c>
      <c r="X1199">
        <v>4.5609999999999999</v>
      </c>
      <c r="AC1199">
        <f t="shared" si="368"/>
        <v>8629.8881109737213</v>
      </c>
      <c r="AD1199">
        <f t="shared" si="369"/>
        <v>8499.5778025356649</v>
      </c>
      <c r="AE1199" s="5">
        <f t="shared" si="356"/>
        <v>0</v>
      </c>
      <c r="AF1199" s="6">
        <f>+AD1199+SUM($D$18:$E$18)-SUM($AB$27:AB1199)</f>
        <v>14296.506697272502</v>
      </c>
      <c r="AG1199" s="10">
        <f t="shared" si="357"/>
        <v>-2.6062984164998415E-4</v>
      </c>
      <c r="AH1199" s="10">
        <f>+AD1199/SUM(AB$27:AB1199)-1</f>
        <v>0.39725110153351761</v>
      </c>
      <c r="AI1199" s="6">
        <f t="shared" si="358"/>
        <v>0</v>
      </c>
      <c r="AL1199" s="6">
        <f t="shared" si="359"/>
        <v>0</v>
      </c>
      <c r="AM1199" s="6">
        <f t="shared" si="360"/>
        <v>16861.68146484992</v>
      </c>
      <c r="AN1199" s="6">
        <f t="shared" si="361"/>
        <v>16534.028050491586</v>
      </c>
      <c r="AO1199" s="5">
        <f t="shared" si="362"/>
        <v>0</v>
      </c>
      <c r="AP1199" s="6">
        <f>+AN1199+SUM($D$16:$E$18)-SUM($AL$27:AL1199)</f>
        <v>29416.221261017894</v>
      </c>
      <c r="AQ1199" s="10">
        <f t="shared" si="370"/>
        <v>1.4884085830770832E-3</v>
      </c>
      <c r="AR1199" s="10">
        <f>+AN1199/SUM(AL$27:AL1199)-1</f>
        <v>0.22312948453787818</v>
      </c>
    </row>
    <row r="1200" spans="1:44" x14ac:dyDescent="0.25">
      <c r="A1200" s="1">
        <v>41942</v>
      </c>
      <c r="B1200">
        <v>8.1509999999999998</v>
      </c>
      <c r="G1200">
        <f t="shared" si="363"/>
        <v>4295.4336688511476</v>
      </c>
      <c r="H1200">
        <f t="shared" si="364"/>
        <v>4236.964710636129</v>
      </c>
      <c r="I1200" s="5">
        <f t="shared" si="353"/>
        <v>0</v>
      </c>
      <c r="J1200" s="6">
        <f>+H1200+SUM($D$16:$E$16)-SUM($F$27:F1200)</f>
        <v>8101.5839737940214</v>
      </c>
      <c r="K1200" s="10">
        <f t="shared" si="365"/>
        <v>6.5225724004553953E-3</v>
      </c>
      <c r="L1200" s="10">
        <f>+H1200/SUM(F$27:F1200)-1</f>
        <v>4.4776060640712823E-2</v>
      </c>
      <c r="M1200">
        <v>7.1669999999999998</v>
      </c>
      <c r="R1200">
        <f t="shared" si="366"/>
        <v>4011.976293355563</v>
      </c>
      <c r="S1200">
        <f t="shared" si="367"/>
        <v>3871.5941581549496</v>
      </c>
      <c r="T1200" s="5">
        <f t="shared" si="354"/>
        <v>0</v>
      </c>
      <c r="U1200" s="6">
        <f>+S1200+SUM($D$17:$E$17)-SUM($Q$27:Q1200)</f>
        <v>7092.2392107865253</v>
      </c>
      <c r="V1200" s="10">
        <f t="shared" si="355"/>
        <v>3.0560061239648384E-3</v>
      </c>
      <c r="W1200" s="10">
        <f>+S1200/SUM(Q$27:Q1200)-1</f>
        <v>0.14566070106658779</v>
      </c>
      <c r="X1200">
        <v>4.6390000000000002</v>
      </c>
      <c r="AC1200">
        <f t="shared" si="368"/>
        <v>8777.472253191645</v>
      </c>
      <c r="AD1200">
        <f t="shared" si="369"/>
        <v>8644.9334413424585</v>
      </c>
      <c r="AE1200" s="5">
        <f t="shared" si="356"/>
        <v>0</v>
      </c>
      <c r="AF1200" s="6">
        <f>+AD1200+SUM($D$18:$E$18)-SUM($AB$27:AB1200)</f>
        <v>14441.862336079297</v>
      </c>
      <c r="AG1200" s="10">
        <f t="shared" si="357"/>
        <v>1.0167213703647482E-2</v>
      </c>
      <c r="AH1200" s="10">
        <f>+AD1200/SUM(AB$27:AB1200)-1</f>
        <v>0.42114620916772405</v>
      </c>
      <c r="AI1200" s="6">
        <f t="shared" si="358"/>
        <v>0</v>
      </c>
      <c r="AL1200" s="6">
        <f t="shared" si="359"/>
        <v>0</v>
      </c>
      <c r="AM1200" s="6">
        <f t="shared" si="360"/>
        <v>17084.882215398356</v>
      </c>
      <c r="AN1200" s="6">
        <f t="shared" si="361"/>
        <v>16753.492310133537</v>
      </c>
      <c r="AO1200" s="5">
        <f t="shared" si="362"/>
        <v>0</v>
      </c>
      <c r="AP1200" s="6">
        <f>+AN1200+SUM($D$16:$E$18)-SUM($AL$27:AL1200)</f>
        <v>29635.685520659845</v>
      </c>
      <c r="AQ1200" s="10">
        <f t="shared" si="370"/>
        <v>7.4606543680300064E-3</v>
      </c>
      <c r="AR1200" s="10">
        <f>+AN1200/SUM(AL$27:AL1200)-1</f>
        <v>0.23936468178990933</v>
      </c>
    </row>
    <row r="1201" spans="1:44" x14ac:dyDescent="0.25">
      <c r="A1201" s="1">
        <v>41943</v>
      </c>
      <c r="B1201">
        <v>8.2690000000000001</v>
      </c>
      <c r="G1201">
        <f t="shared" si="363"/>
        <v>4357.6175938817496</v>
      </c>
      <c r="H1201">
        <f t="shared" si="364"/>
        <v>4298.3021950987795</v>
      </c>
      <c r="I1201" s="5">
        <f t="shared" si="353"/>
        <v>0</v>
      </c>
      <c r="J1201" s="6">
        <f>+H1201+SUM($D$16:$E$16)-SUM($F$27:F1201)</f>
        <v>8162.9214582566701</v>
      </c>
      <c r="K1201" s="10">
        <f t="shared" si="365"/>
        <v>7.5710484099227315E-3</v>
      </c>
      <c r="L1201" s="10">
        <f>+H1201/SUM(F$27:F1201)-1</f>
        <v>5.9901023854503022E-2</v>
      </c>
      <c r="M1201">
        <v>7.2830000000000004</v>
      </c>
      <c r="R1201">
        <f t="shared" si="366"/>
        <v>4076.9113080101251</v>
      </c>
      <c r="S1201">
        <f t="shared" si="367"/>
        <v>3934.2570467200362</v>
      </c>
      <c r="T1201" s="5">
        <f t="shared" si="354"/>
        <v>0</v>
      </c>
      <c r="U1201" s="6">
        <f>+S1201+SUM($D$17:$E$17)-SUM($Q$27:Q1201)</f>
        <v>7154.9020993516133</v>
      </c>
      <c r="V1201" s="10">
        <f t="shared" si="355"/>
        <v>8.8354166720412408E-3</v>
      </c>
      <c r="W1201" s="10">
        <f>+S1201/SUM(Q$27:Q1201)-1</f>
        <v>0.1642035560022268</v>
      </c>
      <c r="X1201">
        <v>4.6989999999999998</v>
      </c>
      <c r="AC1201">
        <f t="shared" si="368"/>
        <v>8890.9985164362006</v>
      </c>
      <c r="AD1201">
        <f t="shared" si="369"/>
        <v>8756.7454711938371</v>
      </c>
      <c r="AE1201" s="5">
        <f t="shared" si="356"/>
        <v>0</v>
      </c>
      <c r="AF1201" s="6">
        <f>+AD1201+SUM($D$18:$E$18)-SUM($AB$27:AB1201)</f>
        <v>14553.674365930676</v>
      </c>
      <c r="AG1201" s="10">
        <f t="shared" si="357"/>
        <v>7.7422168449872153E-3</v>
      </c>
      <c r="AH1201" s="10">
        <f>+AD1201/SUM(AB$27:AB1201)-1</f>
        <v>0.43952706119403628</v>
      </c>
      <c r="AI1201" s="6">
        <f t="shared" si="358"/>
        <v>0</v>
      </c>
      <c r="AL1201" s="6">
        <f t="shared" si="359"/>
        <v>0</v>
      </c>
      <c r="AM1201" s="6">
        <f t="shared" si="360"/>
        <v>17325.527418328074</v>
      </c>
      <c r="AN1201" s="6">
        <f t="shared" si="361"/>
        <v>16989.304713012651</v>
      </c>
      <c r="AO1201" s="5">
        <f t="shared" si="362"/>
        <v>0</v>
      </c>
      <c r="AP1201" s="6">
        <f>+AN1201+SUM($D$16:$E$18)-SUM($AL$27:AL1201)</f>
        <v>29871.497923538958</v>
      </c>
      <c r="AQ1201" s="10">
        <f t="shared" si="370"/>
        <v>7.9570422865609114E-3</v>
      </c>
      <c r="AR1201" s="10">
        <f>+AN1201/SUM(AL$27:AL1201)-1</f>
        <v>0.25680925741905192</v>
      </c>
    </row>
    <row r="1202" spans="1:44" x14ac:dyDescent="0.25">
      <c r="A1202" s="1">
        <v>41946</v>
      </c>
      <c r="B1202">
        <v>8.2469999999999999</v>
      </c>
      <c r="G1202">
        <f t="shared" si="363"/>
        <v>4346.0239807404514</v>
      </c>
      <c r="H1202">
        <f t="shared" si="364"/>
        <v>4286.8663929108279</v>
      </c>
      <c r="I1202" s="5">
        <f t="shared" si="353"/>
        <v>0</v>
      </c>
      <c r="J1202" s="6">
        <f>+H1202+SUM($D$16:$E$16)-SUM($F$27:F1202)</f>
        <v>8151.4856560687194</v>
      </c>
      <c r="K1202" s="10">
        <f t="shared" si="365"/>
        <v>-1.4009447777282302E-3</v>
      </c>
      <c r="L1202" s="10">
        <f>+H1202/SUM(F$27:F1202)-1</f>
        <v>5.708111545871164E-2</v>
      </c>
      <c r="M1202">
        <v>7.2329999999999997</v>
      </c>
      <c r="R1202">
        <f t="shared" si="366"/>
        <v>4048.9220775555723</v>
      </c>
      <c r="S1202">
        <f t="shared" si="367"/>
        <v>3907.247180959223</v>
      </c>
      <c r="T1202" s="5">
        <f t="shared" si="354"/>
        <v>0</v>
      </c>
      <c r="U1202" s="6">
        <f>+S1202+SUM($D$17:$E$17)-SUM($Q$27:Q1202)</f>
        <v>7127.8922335907992</v>
      </c>
      <c r="V1202" s="10">
        <f t="shared" si="355"/>
        <v>-3.7750154210023368E-3</v>
      </c>
      <c r="W1202" s="10">
        <f>+S1202/SUM(Q$27:Q1202)-1</f>
        <v>0.15621094611617536</v>
      </c>
      <c r="X1202">
        <v>4.694</v>
      </c>
      <c r="AC1202">
        <f t="shared" si="368"/>
        <v>8881.5379944991546</v>
      </c>
      <c r="AD1202">
        <f t="shared" si="369"/>
        <v>8747.4278020395559</v>
      </c>
      <c r="AE1202" s="5">
        <f t="shared" si="356"/>
        <v>0</v>
      </c>
      <c r="AF1202" s="6">
        <f>+AD1202+SUM($D$18:$E$18)-SUM($AB$27:AB1202)</f>
        <v>14544.356696776396</v>
      </c>
      <c r="AG1202" s="10">
        <f t="shared" si="357"/>
        <v>-6.4022795343643413E-4</v>
      </c>
      <c r="AH1202" s="10">
        <f>+AD1202/SUM(AB$27:AB1202)-1</f>
        <v>0.437995323525177</v>
      </c>
      <c r="AI1202" s="6">
        <f t="shared" si="358"/>
        <v>0</v>
      </c>
      <c r="AL1202" s="6">
        <f t="shared" si="359"/>
        <v>0</v>
      </c>
      <c r="AM1202" s="6">
        <f t="shared" si="360"/>
        <v>17276.484052795178</v>
      </c>
      <c r="AN1202" s="6">
        <f t="shared" si="361"/>
        <v>16941.541375909605</v>
      </c>
      <c r="AO1202" s="5">
        <f t="shared" si="362"/>
        <v>0</v>
      </c>
      <c r="AP1202" s="6">
        <f>+AN1202+SUM($D$16:$E$18)-SUM($AL$27:AL1202)</f>
        <v>29823.734586435912</v>
      </c>
      <c r="AQ1202" s="10">
        <f t="shared" si="370"/>
        <v>-1.5989602270801706E-3</v>
      </c>
      <c r="AR1202" s="10">
        <f>+AN1202/SUM(AL$27:AL1202)-1</f>
        <v>0.25327589303184683</v>
      </c>
    </row>
    <row r="1203" spans="1:44" x14ac:dyDescent="0.25">
      <c r="A1203" s="1">
        <v>41947</v>
      </c>
      <c r="B1203">
        <v>8.1720000000000006</v>
      </c>
      <c r="G1203">
        <f t="shared" si="363"/>
        <v>4306.5002995769337</v>
      </c>
      <c r="H1203">
        <f t="shared" si="364"/>
        <v>4247.8807036337203</v>
      </c>
      <c r="I1203" s="5">
        <f t="shared" si="353"/>
        <v>0</v>
      </c>
      <c r="J1203" s="6">
        <f>+H1203+SUM($D$16:$E$16)-SUM($F$27:F1203)</f>
        <v>8112.4999667916118</v>
      </c>
      <c r="K1203" s="10">
        <f t="shared" si="365"/>
        <v>-4.7826483320967395E-3</v>
      </c>
      <c r="L1203" s="10">
        <f>+H1203/SUM(F$27:F1203)-1</f>
        <v>4.7467791382150182E-2</v>
      </c>
      <c r="M1203">
        <v>7.17</v>
      </c>
      <c r="R1203">
        <f t="shared" si="366"/>
        <v>4013.6556471828362</v>
      </c>
      <c r="S1203">
        <f t="shared" si="367"/>
        <v>3873.2147501005984</v>
      </c>
      <c r="T1203" s="5">
        <f t="shared" si="354"/>
        <v>0</v>
      </c>
      <c r="U1203" s="6">
        <f>+S1203+SUM($D$17:$E$17)-SUM($Q$27:Q1203)</f>
        <v>7093.859802732175</v>
      </c>
      <c r="V1203" s="10">
        <f t="shared" si="355"/>
        <v>-4.7745434054464742E-3</v>
      </c>
      <c r="W1203" s="10">
        <f>+S1203/SUM(Q$27:Q1203)-1</f>
        <v>0.14614025765975081</v>
      </c>
      <c r="X1203">
        <v>4.6760000000000002</v>
      </c>
      <c r="AC1203">
        <f t="shared" si="368"/>
        <v>8847.4801155257883</v>
      </c>
      <c r="AD1203">
        <f t="shared" si="369"/>
        <v>8713.8841930841427</v>
      </c>
      <c r="AE1203" s="5">
        <f t="shared" si="356"/>
        <v>0</v>
      </c>
      <c r="AF1203" s="6">
        <f>+AD1203+SUM($D$18:$E$18)-SUM($AB$27:AB1203)</f>
        <v>14510.813087820983</v>
      </c>
      <c r="AG1203" s="10">
        <f t="shared" si="357"/>
        <v>-2.3062971883003325E-3</v>
      </c>
      <c r="AH1203" s="10">
        <f>+AD1203/SUM(AB$27:AB1203)-1</f>
        <v>0.43248106791728347</v>
      </c>
      <c r="AI1203" s="6">
        <f t="shared" si="358"/>
        <v>0</v>
      </c>
      <c r="AL1203" s="6">
        <f t="shared" si="359"/>
        <v>0</v>
      </c>
      <c r="AM1203" s="6">
        <f t="shared" si="360"/>
        <v>17167.636062285557</v>
      </c>
      <c r="AN1203" s="6">
        <f t="shared" si="361"/>
        <v>16834.979646818461</v>
      </c>
      <c r="AO1203" s="5">
        <f t="shared" si="362"/>
        <v>0</v>
      </c>
      <c r="AP1203" s="6">
        <f>+AN1203+SUM($D$16:$E$18)-SUM($AL$27:AL1203)</f>
        <v>29717.172857344773</v>
      </c>
      <c r="AQ1203" s="10">
        <f t="shared" si="370"/>
        <v>-3.5730511476455007E-3</v>
      </c>
      <c r="AR1203" s="10">
        <f>+AN1203/SUM(AL$27:AL1203)-1</f>
        <v>0.24539282954745656</v>
      </c>
    </row>
    <row r="1204" spans="1:44" x14ac:dyDescent="0.25">
      <c r="A1204" s="1">
        <v>41948</v>
      </c>
      <c r="B1204">
        <v>8.1579999999999995</v>
      </c>
      <c r="G1204">
        <f t="shared" si="363"/>
        <v>4299.1225457597429</v>
      </c>
      <c r="H1204">
        <f t="shared" si="364"/>
        <v>4240.6033749686594</v>
      </c>
      <c r="I1204" s="5">
        <f t="shared" si="353"/>
        <v>0</v>
      </c>
      <c r="J1204" s="6">
        <f>+H1204+SUM($D$16:$E$16)-SUM($F$27:F1204)</f>
        <v>8105.2226381265509</v>
      </c>
      <c r="K1204" s="10">
        <f t="shared" si="365"/>
        <v>-8.9705130290917978E-4</v>
      </c>
      <c r="L1204" s="10">
        <f>+H1204/SUM(F$27:F1204)-1</f>
        <v>4.5673304221191868E-2</v>
      </c>
      <c r="M1204">
        <v>7.2629999999999999</v>
      </c>
      <c r="R1204">
        <f t="shared" si="366"/>
        <v>4065.7156158283042</v>
      </c>
      <c r="S1204">
        <f t="shared" si="367"/>
        <v>3923.4531004157111</v>
      </c>
      <c r="T1204" s="5">
        <f t="shared" si="354"/>
        <v>0</v>
      </c>
      <c r="U1204" s="6">
        <f>+S1204+SUM($D$17:$E$17)-SUM($Q$27:Q1204)</f>
        <v>7144.0981530472873</v>
      </c>
      <c r="V1204" s="10">
        <f t="shared" si="355"/>
        <v>7.081948574140684E-3</v>
      </c>
      <c r="W1204" s="10">
        <f>+S1204/SUM(Q$27:Q1204)-1</f>
        <v>0.16100651204780636</v>
      </c>
      <c r="X1204">
        <v>4.7249999999999996</v>
      </c>
      <c r="AC1204">
        <f t="shared" si="368"/>
        <v>8940.1932305088412</v>
      </c>
      <c r="AD1204">
        <f t="shared" si="369"/>
        <v>8805.1973507961011</v>
      </c>
      <c r="AE1204" s="5">
        <f t="shared" si="356"/>
        <v>0</v>
      </c>
      <c r="AF1204" s="6">
        <f>+AD1204+SUM($D$18:$E$18)-SUM($AB$27:AB1204)</f>
        <v>14602.12624553294</v>
      </c>
      <c r="AG1204" s="10">
        <f t="shared" si="357"/>
        <v>6.2927664466021493E-3</v>
      </c>
      <c r="AH1204" s="10">
        <f>+AD1204/SUM(AB$27:AB1204)-1</f>
        <v>0.44749209707210502</v>
      </c>
      <c r="AI1204" s="6">
        <f t="shared" si="358"/>
        <v>0</v>
      </c>
      <c r="AL1204" s="6">
        <f t="shared" si="359"/>
        <v>0</v>
      </c>
      <c r="AM1204" s="6">
        <f t="shared" si="360"/>
        <v>17305.031392096887</v>
      </c>
      <c r="AN1204" s="6">
        <f t="shared" si="361"/>
        <v>16969.253826180473</v>
      </c>
      <c r="AO1204" s="5">
        <f t="shared" si="362"/>
        <v>0</v>
      </c>
      <c r="AP1204" s="6">
        <f>+AN1204+SUM($D$16:$E$18)-SUM($AL$27:AL1204)</f>
        <v>29851.447036706781</v>
      </c>
      <c r="AQ1204" s="10">
        <f t="shared" si="370"/>
        <v>4.5184035509227005E-3</v>
      </c>
      <c r="AR1204" s="10">
        <f>+AN1204/SUM(AL$27:AL1204)-1</f>
        <v>0.25532596303968624</v>
      </c>
    </row>
    <row r="1205" spans="1:44" x14ac:dyDescent="0.25">
      <c r="A1205" s="1">
        <v>41949</v>
      </c>
      <c r="B1205">
        <v>8.1349999999999998</v>
      </c>
      <c r="G1205">
        <f t="shared" si="363"/>
        <v>4287.0019502029309</v>
      </c>
      <c r="H1205">
        <f t="shared" si="364"/>
        <v>4228.6477635903466</v>
      </c>
      <c r="I1205" s="5">
        <f t="shared" si="353"/>
        <v>0</v>
      </c>
      <c r="J1205" s="6">
        <f>+H1205+SUM($D$16:$E$16)-SUM($F$27:F1205)</f>
        <v>8093.2670267482381</v>
      </c>
      <c r="K1205" s="10">
        <f t="shared" si="365"/>
        <v>-1.47505033631945E-3</v>
      </c>
      <c r="L1205" s="10">
        <f>+H1205/SUM(F$27:F1205)-1</f>
        <v>4.2725218171046464E-2</v>
      </c>
      <c r="M1205">
        <v>7.2880000000000003</v>
      </c>
      <c r="R1205">
        <f t="shared" si="366"/>
        <v>4079.7102310555806</v>
      </c>
      <c r="S1205">
        <f t="shared" si="367"/>
        <v>3936.9580332961177</v>
      </c>
      <c r="T1205" s="5">
        <f t="shared" si="354"/>
        <v>0</v>
      </c>
      <c r="U1205" s="6">
        <f>+S1205+SUM($D$17:$E$17)-SUM($Q$27:Q1205)</f>
        <v>7157.6030859276943</v>
      </c>
      <c r="V1205" s="10">
        <f t="shared" si="355"/>
        <v>1.8903621690369299E-3</v>
      </c>
      <c r="W1205" s="10">
        <f>+S1205/SUM(Q$27:Q1205)-1</f>
        <v>0.16500281699083197</v>
      </c>
      <c r="X1205">
        <v>4.74</v>
      </c>
      <c r="AC1205">
        <f t="shared" si="368"/>
        <v>8968.5747963199829</v>
      </c>
      <c r="AD1205">
        <f t="shared" si="369"/>
        <v>8833.1503582589485</v>
      </c>
      <c r="AE1205" s="5">
        <f t="shared" si="356"/>
        <v>0</v>
      </c>
      <c r="AF1205" s="6">
        <f>+AD1205+SUM($D$18:$E$18)-SUM($AB$27:AB1205)</f>
        <v>14630.079252995789</v>
      </c>
      <c r="AG1205" s="10">
        <f t="shared" si="357"/>
        <v>1.9143107649408631E-3</v>
      </c>
      <c r="AH1205" s="10">
        <f>+AD1205/SUM(AB$27:AB1205)-1</f>
        <v>0.45208731007868352</v>
      </c>
      <c r="AI1205" s="6">
        <f t="shared" si="358"/>
        <v>0</v>
      </c>
      <c r="AL1205" s="6">
        <f t="shared" si="359"/>
        <v>0</v>
      </c>
      <c r="AM1205" s="6">
        <f t="shared" si="360"/>
        <v>17335.286977578493</v>
      </c>
      <c r="AN1205" s="6">
        <f t="shared" si="361"/>
        <v>16998.756155145413</v>
      </c>
      <c r="AO1205" s="5">
        <f t="shared" si="362"/>
        <v>0</v>
      </c>
      <c r="AP1205" s="6">
        <f>+AN1205+SUM($D$16:$E$18)-SUM($AL$27:AL1205)</f>
        <v>29880.94936567172</v>
      </c>
      <c r="AQ1205" s="10">
        <f t="shared" si="370"/>
        <v>9.8830481914879975E-4</v>
      </c>
      <c r="AR1205" s="10">
        <f>+AN1205/SUM(AL$27:AL1205)-1</f>
        <v>0.25750844200424083</v>
      </c>
    </row>
    <row r="1206" spans="1:44" x14ac:dyDescent="0.25">
      <c r="A1206" s="1">
        <v>41950</v>
      </c>
      <c r="B1206">
        <v>8.1180000000000003</v>
      </c>
      <c r="G1206">
        <f t="shared" si="363"/>
        <v>4278.0432491392003</v>
      </c>
      <c r="H1206">
        <f t="shared" si="364"/>
        <v>4219.811007354202</v>
      </c>
      <c r="I1206" s="5">
        <f t="shared" si="353"/>
        <v>0</v>
      </c>
      <c r="J1206" s="6">
        <f>+H1206+SUM($D$16:$E$16)-SUM($F$27:F1206)</f>
        <v>8084.4302705120926</v>
      </c>
      <c r="K1206" s="10">
        <f t="shared" si="365"/>
        <v>-1.0918651524706169E-3</v>
      </c>
      <c r="L1206" s="10">
        <f>+H1206/SUM(F$27:F1206)-1</f>
        <v>4.0546198047025861E-2</v>
      </c>
      <c r="M1206">
        <v>7.2469999999999999</v>
      </c>
      <c r="R1206">
        <f t="shared" si="366"/>
        <v>4056.7590620828473</v>
      </c>
      <c r="S1206">
        <f t="shared" si="367"/>
        <v>3914.8099433722505</v>
      </c>
      <c r="T1206" s="5">
        <f t="shared" si="354"/>
        <v>0</v>
      </c>
      <c r="U1206" s="6">
        <f>+S1206+SUM($D$17:$E$17)-SUM($Q$27:Q1206)</f>
        <v>7135.4549960038275</v>
      </c>
      <c r="V1206" s="10">
        <f t="shared" si="355"/>
        <v>-3.0943445253917012E-3</v>
      </c>
      <c r="W1206" s="10">
        <f>+S1206/SUM(Q$27:Q1206)-1</f>
        <v>0.15844887688426978</v>
      </c>
      <c r="X1206">
        <v>4.726</v>
      </c>
      <c r="AC1206">
        <f t="shared" si="368"/>
        <v>8942.0853348962519</v>
      </c>
      <c r="AD1206">
        <f t="shared" si="369"/>
        <v>8807.0608846269588</v>
      </c>
      <c r="AE1206" s="5">
        <f t="shared" si="356"/>
        <v>0</v>
      </c>
      <c r="AF1206" s="6">
        <f>+AD1206+SUM($D$18:$E$18)-SUM($AB$27:AB1206)</f>
        <v>14603.989779363799</v>
      </c>
      <c r="AG1206" s="10">
        <f t="shared" si="357"/>
        <v>-1.7832763022557208E-3</v>
      </c>
      <c r="AH1206" s="10">
        <f>+AD1206/SUM(AB$27:AB1206)-1</f>
        <v>0.44779844460587714</v>
      </c>
      <c r="AI1206" s="6">
        <f t="shared" si="358"/>
        <v>0</v>
      </c>
      <c r="AL1206" s="6">
        <f t="shared" si="359"/>
        <v>0</v>
      </c>
      <c r="AM1206" s="6">
        <f t="shared" si="360"/>
        <v>17276.887646118299</v>
      </c>
      <c r="AN1206" s="6">
        <f t="shared" si="361"/>
        <v>16941.681835353411</v>
      </c>
      <c r="AO1206" s="5">
        <f t="shared" si="362"/>
        <v>0</v>
      </c>
      <c r="AP1206" s="6">
        <f>+AN1206+SUM($D$16:$E$18)-SUM($AL$27:AL1206)</f>
        <v>29823.875045879719</v>
      </c>
      <c r="AQ1206" s="10">
        <f t="shared" si="370"/>
        <v>-1.9100571100854058E-3</v>
      </c>
      <c r="AR1206" s="10">
        <f>+AN1206/SUM(AL$27:AL1206)-1</f>
        <v>0.25328628372953865</v>
      </c>
    </row>
    <row r="1207" spans="1:44" x14ac:dyDescent="0.25">
      <c r="A1207" s="1">
        <v>41953</v>
      </c>
      <c r="B1207">
        <v>8.1739999999999995</v>
      </c>
      <c r="C1207">
        <f>+$C$16</f>
        <v>60</v>
      </c>
      <c r="D1207" s="7">
        <f>+$H$16</f>
        <v>0.66694736842105262</v>
      </c>
      <c r="E1207" s="7">
        <f>+$J$16</f>
        <v>0.46199999999999997</v>
      </c>
      <c r="F1207" s="6">
        <f>+C1207-D1207-E1207</f>
        <v>58.871052631578941</v>
      </c>
      <c r="G1207">
        <f t="shared" si="363"/>
        <v>4366.4253170395386</v>
      </c>
      <c r="H1207">
        <f t="shared" si="364"/>
        <v>4307.7913746460208</v>
      </c>
      <c r="I1207" s="5">
        <f t="shared" si="353"/>
        <v>188400</v>
      </c>
      <c r="J1207" s="6">
        <f>+H1207+SUM($D$16:$E$16)-SUM($F$27:F1207)</f>
        <v>8113.5395851723342</v>
      </c>
      <c r="K1207" s="10">
        <f t="shared" si="365"/>
        <v>3.6006637061880564E-3</v>
      </c>
      <c r="L1207" s="10">
        <f>+H1207/SUM(F$27:F1207)-1</f>
        <v>4.7041259280121039E-2</v>
      </c>
      <c r="M1207">
        <v>7.2969999999999997</v>
      </c>
      <c r="N1207">
        <f>+$C$17</f>
        <v>50</v>
      </c>
      <c r="O1207" s="7">
        <f>+$H$17</f>
        <v>0.5557894736842105</v>
      </c>
      <c r="P1207" s="7">
        <f>+$J$17</f>
        <v>0.38500000000000001</v>
      </c>
      <c r="Q1207" s="6">
        <f>+N1207-O1207-P1207</f>
        <v>49.059210526315795</v>
      </c>
      <c r="R1207">
        <f t="shared" si="366"/>
        <v>4134.7482925373997</v>
      </c>
      <c r="S1207">
        <f t="shared" si="367"/>
        <v>3990.8790196593791</v>
      </c>
      <c r="T1207" s="5">
        <f t="shared" si="354"/>
        <v>157000</v>
      </c>
      <c r="U1207" s="6">
        <f>+S1207+SUM($D$17:$E$17)-SUM($Q$27:Q1207)</f>
        <v>7162.4648617646408</v>
      </c>
      <c r="V1207" s="10">
        <f t="shared" si="355"/>
        <v>3.7853039190829385E-3</v>
      </c>
      <c r="W1207" s="10">
        <f>+S1207/SUM(Q$27:Q1207)-1</f>
        <v>0.16405977687072326</v>
      </c>
      <c r="X1207">
        <v>4.7480000000000002</v>
      </c>
      <c r="Y1207">
        <f>+$C$18</f>
        <v>90</v>
      </c>
      <c r="Z1207" s="7">
        <f>+$H$18</f>
        <v>1.0004210526315789</v>
      </c>
      <c r="AA1207" s="7">
        <f>+$J$18</f>
        <v>0.69300000000000006</v>
      </c>
      <c r="AB1207" s="6">
        <f>+Y1207-Z1207-AA1207</f>
        <v>88.306578947368422</v>
      </c>
      <c r="AC1207">
        <f t="shared" si="368"/>
        <v>9072.0182103666248</v>
      </c>
      <c r="AD1207">
        <f t="shared" si="369"/>
        <v>8936.3652078531668</v>
      </c>
      <c r="AE1207" s="5">
        <f t="shared" si="356"/>
        <v>282600</v>
      </c>
      <c r="AF1207" s="6">
        <f>+AD1207+SUM($D$18:$E$18)-SUM($AB$27:AB1207)</f>
        <v>14644.987523642638</v>
      </c>
      <c r="AG1207" s="10">
        <f t="shared" si="357"/>
        <v>2.8072975192554583E-3</v>
      </c>
      <c r="AH1207" s="10">
        <f>+AD1207/SUM(AB$27:AB1207)-1</f>
        <v>0.44803408009152612</v>
      </c>
      <c r="AI1207" s="6">
        <f t="shared" si="358"/>
        <v>200</v>
      </c>
      <c r="AL1207" s="6">
        <f t="shared" si="359"/>
        <v>196.23684210526315</v>
      </c>
      <c r="AM1207" s="6">
        <f t="shared" si="360"/>
        <v>17573.19181994356</v>
      </c>
      <c r="AN1207" s="6">
        <f t="shared" si="361"/>
        <v>17235.035602158569</v>
      </c>
      <c r="AO1207" s="5">
        <f t="shared" si="362"/>
        <v>628000</v>
      </c>
      <c r="AP1207" s="6">
        <f>+AN1207+SUM($D$16:$E$18)-SUM($AL$27:AL1207)</f>
        <v>29920.991970579613</v>
      </c>
      <c r="AQ1207" s="10">
        <f t="shared" si="370"/>
        <v>3.2563482964735879E-3</v>
      </c>
      <c r="AR1207" s="10">
        <f>+AN1207/SUM(AL$27:AL1207)-1</f>
        <v>0.25674352985664428</v>
      </c>
    </row>
    <row r="1208" spans="1:44" x14ac:dyDescent="0.25">
      <c r="A1208" s="1">
        <v>41954</v>
      </c>
      <c r="B1208">
        <v>8.1519999999999992</v>
      </c>
      <c r="G1208">
        <f t="shared" si="363"/>
        <v>4354.6732547719994</v>
      </c>
      <c r="H1208">
        <f t="shared" si="364"/>
        <v>4296.1971233318282</v>
      </c>
      <c r="I1208" s="5">
        <f t="shared" si="353"/>
        <v>0</v>
      </c>
      <c r="J1208" s="6">
        <f>+H1208+SUM($D$16:$E$16)-SUM($F$27:F1208)</f>
        <v>8101.9453338581416</v>
      </c>
      <c r="K1208" s="10">
        <f t="shared" si="365"/>
        <v>-1.4290004001930035E-3</v>
      </c>
      <c r="L1208" s="10">
        <f>+H1208/SUM(F$27:F1208)-1</f>
        <v>4.4223188848978134E-2</v>
      </c>
      <c r="M1208">
        <v>7.3230000000000004</v>
      </c>
      <c r="R1208">
        <f t="shared" si="366"/>
        <v>4149.4808477800989</v>
      </c>
      <c r="S1208">
        <f t="shared" si="367"/>
        <v>4005.0989531267142</v>
      </c>
      <c r="T1208" s="5">
        <f t="shared" si="354"/>
        <v>0</v>
      </c>
      <c r="U1208" s="6">
        <f>+S1208+SUM($D$17:$E$17)-SUM($Q$27:Q1208)</f>
        <v>7176.6847952319758</v>
      </c>
      <c r="V1208" s="10">
        <f t="shared" si="355"/>
        <v>1.9853407649152999E-3</v>
      </c>
      <c r="W1208" s="10">
        <f>+S1208/SUM(Q$27:Q1208)-1</f>
        <v>0.16820744772157159</v>
      </c>
      <c r="X1208">
        <v>4.7699999999999996</v>
      </c>
      <c r="AC1208">
        <f t="shared" si="368"/>
        <v>9114.0536780641942</v>
      </c>
      <c r="AD1208">
        <f t="shared" si="369"/>
        <v>8977.7721233065713</v>
      </c>
      <c r="AE1208" s="5">
        <f t="shared" si="356"/>
        <v>0</v>
      </c>
      <c r="AF1208" s="6">
        <f>+AD1208+SUM($D$18:$E$18)-SUM($AB$27:AB1208)</f>
        <v>14686.394439096042</v>
      </c>
      <c r="AG1208" s="10">
        <f t="shared" si="357"/>
        <v>2.8273779944543165E-3</v>
      </c>
      <c r="AH1208" s="10">
        <f>+AD1208/SUM(AB$27:AB1208)-1</f>
        <v>0.45474358930846215</v>
      </c>
      <c r="AI1208" s="6">
        <f t="shared" si="358"/>
        <v>0</v>
      </c>
      <c r="AL1208" s="6">
        <f t="shared" si="359"/>
        <v>0</v>
      </c>
      <c r="AM1208" s="6">
        <f t="shared" si="360"/>
        <v>17618.207780616292</v>
      </c>
      <c r="AN1208" s="6">
        <f t="shared" si="361"/>
        <v>17279.068199765112</v>
      </c>
      <c r="AO1208" s="5">
        <f t="shared" si="362"/>
        <v>0</v>
      </c>
      <c r="AP1208" s="6">
        <f>+AN1208+SUM($D$16:$E$18)-SUM($AL$27:AL1208)</f>
        <v>29965.024568186156</v>
      </c>
      <c r="AQ1208" s="10">
        <f t="shared" si="370"/>
        <v>1.4716289369629543E-3</v>
      </c>
      <c r="AR1208" s="10">
        <f>+AN1208/SUM(AL$27:AL1208)-1</f>
        <v>0.25995429677480897</v>
      </c>
    </row>
    <row r="1209" spans="1:44" x14ac:dyDescent="0.25">
      <c r="A1209" s="1">
        <v>41955</v>
      </c>
      <c r="B1209">
        <v>8.1340000000000003</v>
      </c>
      <c r="G1209">
        <f t="shared" si="363"/>
        <v>4345.0579310985586</v>
      </c>
      <c r="H1209">
        <f t="shared" si="364"/>
        <v>4286.7109177111251</v>
      </c>
      <c r="I1209" s="5">
        <f t="shared" si="353"/>
        <v>0</v>
      </c>
      <c r="J1209" s="6">
        <f>+H1209+SUM($D$16:$E$16)-SUM($F$27:F1209)</f>
        <v>8092.4591282374377</v>
      </c>
      <c r="K1209" s="10">
        <f t="shared" si="365"/>
        <v>-1.170855298302409E-3</v>
      </c>
      <c r="L1209" s="10">
        <f>+H1209/SUM(F$27:F1209)-1</f>
        <v>4.1917494859861071E-2</v>
      </c>
      <c r="M1209">
        <v>7.25</v>
      </c>
      <c r="R1209">
        <f t="shared" si="366"/>
        <v>4108.1163657525212</v>
      </c>
      <c r="S1209">
        <f t="shared" si="367"/>
        <v>3965.1737553145808</v>
      </c>
      <c r="T1209" s="5">
        <f t="shared" si="354"/>
        <v>0</v>
      </c>
      <c r="U1209" s="6">
        <f>+S1209+SUM($D$17:$E$17)-SUM($Q$27:Q1209)</f>
        <v>7136.7595974198421</v>
      </c>
      <c r="V1209" s="10">
        <f t="shared" si="355"/>
        <v>-5.5631811834148115E-3</v>
      </c>
      <c r="W1209" s="10">
        <f>+S1209/SUM(Q$27:Q1209)-1</f>
        <v>0.15656206417880547</v>
      </c>
      <c r="X1209">
        <v>4.74</v>
      </c>
      <c r="AC1209">
        <f t="shared" si="368"/>
        <v>9056.7325857493252</v>
      </c>
      <c r="AD1209">
        <f t="shared" si="369"/>
        <v>8921.3081476882926</v>
      </c>
      <c r="AE1209" s="5">
        <f t="shared" si="356"/>
        <v>0</v>
      </c>
      <c r="AF1209" s="6">
        <f>+AD1209+SUM($D$18:$E$18)-SUM($AB$27:AB1209)</f>
        <v>14629.930463477765</v>
      </c>
      <c r="AG1209" s="10">
        <f t="shared" si="357"/>
        <v>-3.8446451817994998E-3</v>
      </c>
      <c r="AH1209" s="10">
        <f>+AD1209/SUM(AB$27:AB1209)-1</f>
        <v>0.44559425855809476</v>
      </c>
      <c r="AI1209" s="6">
        <f t="shared" si="358"/>
        <v>0</v>
      </c>
      <c r="AL1209" s="6">
        <f t="shared" si="359"/>
        <v>0</v>
      </c>
      <c r="AM1209" s="6">
        <f t="shared" si="360"/>
        <v>17509.906882600408</v>
      </c>
      <c r="AN1209" s="6">
        <f t="shared" si="361"/>
        <v>17173.192820714001</v>
      </c>
      <c r="AO1209" s="5">
        <f t="shared" si="362"/>
        <v>0</v>
      </c>
      <c r="AP1209" s="6">
        <f>+AN1209+SUM($D$16:$E$18)-SUM($AL$27:AL1209)</f>
        <v>29859.149189135045</v>
      </c>
      <c r="AQ1209" s="10">
        <f t="shared" si="370"/>
        <v>-3.5332985898338665E-3</v>
      </c>
      <c r="AR1209" s="10">
        <f>+AN1209/SUM(AL$27:AL1209)-1</f>
        <v>0.25223408077612919</v>
      </c>
    </row>
    <row r="1210" spans="1:44" x14ac:dyDescent="0.25">
      <c r="A1210" s="1">
        <v>41956</v>
      </c>
      <c r="B1210">
        <v>8.1150000000000002</v>
      </c>
      <c r="G1210">
        <f t="shared" si="363"/>
        <v>4334.9084227765925</v>
      </c>
      <c r="H1210">
        <f t="shared" si="364"/>
        <v>4276.6977006670495</v>
      </c>
      <c r="I1210" s="5">
        <f t="shared" si="353"/>
        <v>0</v>
      </c>
      <c r="J1210" s="6">
        <f>+H1210+SUM($D$16:$E$16)-SUM($F$27:F1210)</f>
        <v>8082.445911193362</v>
      </c>
      <c r="K1210" s="10">
        <f t="shared" si="365"/>
        <v>-1.2373515745215391E-3</v>
      </c>
      <c r="L1210" s="10">
        <f>+H1210/SUM(F$27:F1210)-1</f>
        <v>3.9483706760237602E-2</v>
      </c>
      <c r="M1210">
        <v>7.2690000000000001</v>
      </c>
      <c r="R1210">
        <f t="shared" si="366"/>
        <v>4118.8824638144933</v>
      </c>
      <c r="S1210">
        <f t="shared" si="367"/>
        <v>3975.5652451560945</v>
      </c>
      <c r="T1210" s="5">
        <f t="shared" si="354"/>
        <v>0</v>
      </c>
      <c r="U1210" s="6">
        <f>+S1210+SUM($D$17:$E$17)-SUM($Q$27:Q1210)</f>
        <v>7147.1510872613553</v>
      </c>
      <c r="V1210" s="10">
        <f t="shared" si="355"/>
        <v>1.4560515454760115E-3</v>
      </c>
      <c r="W1210" s="10">
        <f>+S1210/SUM(Q$27:Q1210)-1</f>
        <v>0.15959305441596361</v>
      </c>
      <c r="X1210">
        <v>4.7530000000000001</v>
      </c>
      <c r="AC1210">
        <f t="shared" si="368"/>
        <v>9081.5717257524357</v>
      </c>
      <c r="AD1210">
        <f t="shared" si="369"/>
        <v>8945.7758704562148</v>
      </c>
      <c r="AE1210" s="5">
        <f t="shared" si="356"/>
        <v>0</v>
      </c>
      <c r="AF1210" s="6">
        <f>+AD1210+SUM($D$18:$E$18)-SUM($AB$27:AB1210)</f>
        <v>14654.398186245686</v>
      </c>
      <c r="AG1210" s="10">
        <f t="shared" si="357"/>
        <v>1.6724428615024767E-3</v>
      </c>
      <c r="AH1210" s="10">
        <f>+AD1210/SUM(AB$27:AB1210)-1</f>
        <v>0.44955896854992083</v>
      </c>
      <c r="AI1210" s="6">
        <f t="shared" si="358"/>
        <v>0</v>
      </c>
      <c r="AL1210" s="6">
        <f t="shared" si="359"/>
        <v>0</v>
      </c>
      <c r="AM1210" s="6">
        <f t="shared" si="360"/>
        <v>17535.362612343524</v>
      </c>
      <c r="AN1210" s="6">
        <f t="shared" si="361"/>
        <v>17198.038816279361</v>
      </c>
      <c r="AO1210" s="5">
        <f t="shared" si="362"/>
        <v>0</v>
      </c>
      <c r="AP1210" s="6">
        <f>+AN1210+SUM($D$16:$E$18)-SUM($AL$27:AL1210)</f>
        <v>29883.995184700405</v>
      </c>
      <c r="AQ1210" s="10">
        <f t="shared" si="370"/>
        <v>8.3210661522792329E-4</v>
      </c>
      <c r="AR1210" s="10">
        <f>+AN1210/SUM(AL$27:AL1210)-1</f>
        <v>0.25404579993299015</v>
      </c>
    </row>
    <row r="1211" spans="1:44" x14ac:dyDescent="0.25">
      <c r="A1211" s="1">
        <v>41957</v>
      </c>
      <c r="B1211">
        <v>8.0950000000000006</v>
      </c>
      <c r="G1211">
        <f t="shared" si="363"/>
        <v>4324.224729806102</v>
      </c>
      <c r="H1211">
        <f t="shared" si="364"/>
        <v>4266.1574721996012</v>
      </c>
      <c r="I1211" s="5">
        <f t="shared" si="353"/>
        <v>0</v>
      </c>
      <c r="J1211" s="6">
        <f>+H1211+SUM($D$16:$E$16)-SUM($F$27:F1211)</f>
        <v>8071.9056827259128</v>
      </c>
      <c r="K1211" s="10">
        <f t="shared" si="365"/>
        <v>-1.3040889581273918E-3</v>
      </c>
      <c r="L1211" s="10">
        <f>+H1211/SUM(F$27:F1211)-1</f>
        <v>3.6921824550107507E-2</v>
      </c>
      <c r="M1211">
        <v>7.2789999999999999</v>
      </c>
      <c r="R1211">
        <f t="shared" si="366"/>
        <v>4124.5488312155312</v>
      </c>
      <c r="S1211">
        <f t="shared" si="367"/>
        <v>3981.0344503358383</v>
      </c>
      <c r="T1211" s="5">
        <f t="shared" si="354"/>
        <v>0</v>
      </c>
      <c r="U1211" s="6">
        <f>+S1211+SUM($D$17:$E$17)-SUM($Q$27:Q1211)</f>
        <v>7152.6202924411</v>
      </c>
      <c r="V1211" s="10">
        <f t="shared" si="355"/>
        <v>7.6522870623141337E-4</v>
      </c>
      <c r="W1211" s="10">
        <f>+S1211/SUM(Q$27:Q1211)-1</f>
        <v>0.16118831243552045</v>
      </c>
      <c r="X1211">
        <v>4.7290000000000001</v>
      </c>
      <c r="AC1211">
        <f t="shared" si="368"/>
        <v>9035.7148519005405</v>
      </c>
      <c r="AD1211">
        <f t="shared" si="369"/>
        <v>8900.6046899615903</v>
      </c>
      <c r="AE1211" s="5">
        <f t="shared" si="356"/>
        <v>0</v>
      </c>
      <c r="AF1211" s="6">
        <f>+AD1211+SUM($D$18:$E$18)-SUM($AB$27:AB1211)</f>
        <v>14609.227005751061</v>
      </c>
      <c r="AG1211" s="10">
        <f t="shared" si="357"/>
        <v>-3.0824316304589594E-3</v>
      </c>
      <c r="AH1211" s="10">
        <f>+AD1211/SUM(AB$27:AB1211)-1</f>
        <v>0.44223950394962674</v>
      </c>
      <c r="AI1211" s="6">
        <f t="shared" si="358"/>
        <v>0</v>
      </c>
      <c r="AL1211" s="6">
        <f t="shared" si="359"/>
        <v>0</v>
      </c>
      <c r="AM1211" s="6">
        <f t="shared" si="360"/>
        <v>17484.488412922175</v>
      </c>
      <c r="AN1211" s="6">
        <f t="shared" si="361"/>
        <v>17147.79661249703</v>
      </c>
      <c r="AO1211" s="5">
        <f t="shared" si="362"/>
        <v>0</v>
      </c>
      <c r="AP1211" s="6">
        <f>+AN1211+SUM($D$16:$E$18)-SUM($AL$27:AL1211)</f>
        <v>29833.752980918071</v>
      </c>
      <c r="AQ1211" s="10">
        <f t="shared" si="370"/>
        <v>-1.6812411952220607E-3</v>
      </c>
      <c r="AR1211" s="10">
        <f>+AN1211/SUM(AL$27:AL1211)-1</f>
        <v>0.25038224123855524</v>
      </c>
    </row>
    <row r="1212" spans="1:44" x14ac:dyDescent="0.25">
      <c r="A1212" s="1">
        <v>41960</v>
      </c>
      <c r="B1212">
        <v>8.07</v>
      </c>
      <c r="G1212">
        <f t="shared" si="363"/>
        <v>4310.8701135929887</v>
      </c>
      <c r="H1212">
        <f t="shared" si="364"/>
        <v>4252.9821866152906</v>
      </c>
      <c r="I1212" s="5">
        <f t="shared" si="353"/>
        <v>0</v>
      </c>
      <c r="J1212" s="6">
        <f>+H1212+SUM($D$16:$E$16)-SUM($F$27:F1212)</f>
        <v>8058.7303971416031</v>
      </c>
      <c r="K1212" s="10">
        <f t="shared" si="365"/>
        <v>-1.63223978353777E-3</v>
      </c>
      <c r="L1212" s="10">
        <f>+H1212/SUM(F$27:F1212)-1</f>
        <v>3.3719471787444943E-2</v>
      </c>
      <c r="M1212">
        <v>7.3120000000000003</v>
      </c>
      <c r="R1212">
        <f t="shared" si="366"/>
        <v>4143.2478436389574</v>
      </c>
      <c r="S1212">
        <f t="shared" si="367"/>
        <v>3999.0828274289947</v>
      </c>
      <c r="T1212" s="5">
        <f t="shared" si="354"/>
        <v>0</v>
      </c>
      <c r="U1212" s="6">
        <f>+S1212+SUM($D$17:$E$17)-SUM($Q$27:Q1212)</f>
        <v>7170.6686695342551</v>
      </c>
      <c r="V1212" s="10">
        <f t="shared" si="355"/>
        <v>2.523323810747824E-3</v>
      </c>
      <c r="W1212" s="10">
        <f>+S1212/SUM(Q$27:Q1212)-1</f>
        <v>0.16645266390005853</v>
      </c>
      <c r="X1212">
        <v>4.7489999999999997</v>
      </c>
      <c r="AC1212">
        <f t="shared" si="368"/>
        <v>9073.9289134437859</v>
      </c>
      <c r="AD1212">
        <f t="shared" si="369"/>
        <v>8938.2473403737749</v>
      </c>
      <c r="AE1212" s="5">
        <f t="shared" si="356"/>
        <v>0</v>
      </c>
      <c r="AF1212" s="6">
        <f>+AD1212+SUM($D$18:$E$18)-SUM($AB$27:AB1212)</f>
        <v>14646.869656163246</v>
      </c>
      <c r="AG1212" s="10">
        <f t="shared" si="357"/>
        <v>2.5766353276164278E-3</v>
      </c>
      <c r="AH1212" s="10">
        <f>+AD1212/SUM(AB$27:AB1212)-1</f>
        <v>0.44833905778320471</v>
      </c>
      <c r="AI1212" s="6">
        <f t="shared" si="358"/>
        <v>0</v>
      </c>
      <c r="AL1212" s="6">
        <f t="shared" si="359"/>
        <v>0</v>
      </c>
      <c r="AM1212" s="6">
        <f t="shared" si="360"/>
        <v>17528.046870675731</v>
      </c>
      <c r="AN1212" s="6">
        <f t="shared" si="361"/>
        <v>17190.31235441806</v>
      </c>
      <c r="AO1212" s="5">
        <f t="shared" si="362"/>
        <v>0</v>
      </c>
      <c r="AP1212" s="6">
        <f>+AN1212+SUM($D$16:$E$18)-SUM($AL$27:AL1212)</f>
        <v>29876.268722839101</v>
      </c>
      <c r="AQ1212" s="10">
        <f t="shared" si="370"/>
        <v>1.4250886218780678E-3</v>
      </c>
      <c r="AR1212" s="10">
        <f>+AN1212/SUM(AL$27:AL1212)-1</f>
        <v>0.25348240214391571</v>
      </c>
    </row>
    <row r="1213" spans="1:44" x14ac:dyDescent="0.25">
      <c r="A1213" s="1">
        <v>41961</v>
      </c>
      <c r="B1213">
        <v>8.0470000000000006</v>
      </c>
      <c r="G1213">
        <f t="shared" si="363"/>
        <v>4298.5838666769241</v>
      </c>
      <c r="H1213">
        <f t="shared" si="364"/>
        <v>4240.8609238777253</v>
      </c>
      <c r="I1213" s="5">
        <f t="shared" si="353"/>
        <v>0</v>
      </c>
      <c r="J1213" s="6">
        <f>+H1213+SUM($D$16:$E$16)-SUM($F$27:F1213)</f>
        <v>8046.6091344040369</v>
      </c>
      <c r="K1213" s="10">
        <f t="shared" si="365"/>
        <v>-1.5041156783041076E-3</v>
      </c>
      <c r="L1213" s="10">
        <f>+H1213/SUM(F$27:F1213)-1</f>
        <v>3.0773307245795634E-2</v>
      </c>
      <c r="M1213">
        <v>7.3689999999999998</v>
      </c>
      <c r="R1213">
        <f t="shared" si="366"/>
        <v>4175.5461378248738</v>
      </c>
      <c r="S1213">
        <f t="shared" si="367"/>
        <v>4030.2572969535368</v>
      </c>
      <c r="T1213" s="5">
        <f t="shared" si="354"/>
        <v>0</v>
      </c>
      <c r="U1213" s="6">
        <f>+S1213+SUM($D$17:$E$17)-SUM($Q$27:Q1213)</f>
        <v>7201.8431390587966</v>
      </c>
      <c r="V1213" s="10">
        <f t="shared" si="355"/>
        <v>4.3474982545199659E-3</v>
      </c>
      <c r="W1213" s="10">
        <f>+S1213/SUM(Q$27:Q1213)-1</f>
        <v>0.17554563461153339</v>
      </c>
      <c r="X1213">
        <v>4.7699999999999996</v>
      </c>
      <c r="AC1213">
        <f t="shared" si="368"/>
        <v>9114.0536780641942</v>
      </c>
      <c r="AD1213">
        <f t="shared" si="369"/>
        <v>8977.7721233065713</v>
      </c>
      <c r="AE1213" s="5">
        <f t="shared" si="356"/>
        <v>0</v>
      </c>
      <c r="AF1213" s="6">
        <f>+AD1213+SUM($D$18:$E$18)-SUM($AB$27:AB1213)</f>
        <v>14686.394439096042</v>
      </c>
      <c r="AG1213" s="10">
        <f t="shared" si="357"/>
        <v>2.6985140074735625E-3</v>
      </c>
      <c r="AH1213" s="10">
        <f>+AD1213/SUM(AB$27:AB1213)-1</f>
        <v>0.45474358930846215</v>
      </c>
      <c r="AI1213" s="6">
        <f t="shared" si="358"/>
        <v>0</v>
      </c>
      <c r="AL1213" s="6">
        <f t="shared" si="359"/>
        <v>0</v>
      </c>
      <c r="AM1213" s="6">
        <f t="shared" si="360"/>
        <v>17588.183682565992</v>
      </c>
      <c r="AN1213" s="6">
        <f t="shared" si="361"/>
        <v>17248.890344137835</v>
      </c>
      <c r="AO1213" s="5">
        <f t="shared" si="362"/>
        <v>0</v>
      </c>
      <c r="AP1213" s="6">
        <f>+AN1213+SUM($D$16:$E$18)-SUM($AL$27:AL1213)</f>
        <v>29934.84671255888</v>
      </c>
      <c r="AQ1213" s="10">
        <f t="shared" si="370"/>
        <v>1.9606862645134004E-3</v>
      </c>
      <c r="AR1213" s="10">
        <f>+AN1213/SUM(AL$27:AL1213)-1</f>
        <v>0.25775378929226123</v>
      </c>
    </row>
    <row r="1214" spans="1:44" x14ac:dyDescent="0.25">
      <c r="A1214" s="1">
        <v>41962</v>
      </c>
      <c r="B1214">
        <v>8.0500000000000007</v>
      </c>
      <c r="G1214">
        <f t="shared" si="363"/>
        <v>4300.1864206224982</v>
      </c>
      <c r="H1214">
        <f t="shared" si="364"/>
        <v>4242.4419581478423</v>
      </c>
      <c r="I1214" s="5">
        <f t="shared" si="353"/>
        <v>0</v>
      </c>
      <c r="J1214" s="6">
        <f>+H1214+SUM($D$16:$E$16)-SUM($F$27:F1214)</f>
        <v>8048.1901686741558</v>
      </c>
      <c r="K1214" s="10">
        <f t="shared" si="365"/>
        <v>1.9648453699083746E-4</v>
      </c>
      <c r="L1214" s="10">
        <f>+H1214/SUM(F$27:F1214)-1</f>
        <v>3.115758957731507E-2</v>
      </c>
      <c r="M1214">
        <v>7.3689999999999998</v>
      </c>
      <c r="R1214">
        <f t="shared" si="366"/>
        <v>4175.5461378248738</v>
      </c>
      <c r="S1214">
        <f t="shared" si="367"/>
        <v>4030.2572969535368</v>
      </c>
      <c r="T1214" s="5">
        <f t="shared" si="354"/>
        <v>0</v>
      </c>
      <c r="U1214" s="6">
        <f>+S1214+SUM($D$17:$E$17)-SUM($Q$27:Q1214)</f>
        <v>7201.8431390587966</v>
      </c>
      <c r="V1214" s="10">
        <f t="shared" si="355"/>
        <v>0</v>
      </c>
      <c r="W1214" s="10">
        <f>+S1214/SUM(Q$27:Q1214)-1</f>
        <v>0.17554563461153339</v>
      </c>
      <c r="X1214">
        <v>4.76</v>
      </c>
      <c r="AC1214">
        <f t="shared" si="368"/>
        <v>9094.9466472925724</v>
      </c>
      <c r="AD1214">
        <f t="shared" si="369"/>
        <v>8958.950798100479</v>
      </c>
      <c r="AE1214" s="5">
        <f t="shared" si="356"/>
        <v>0</v>
      </c>
      <c r="AF1214" s="6">
        <f>+AD1214+SUM($D$18:$E$18)-SUM($AB$27:AB1214)</f>
        <v>14667.57311388995</v>
      </c>
      <c r="AG1214" s="10">
        <f t="shared" si="357"/>
        <v>-1.2815483939331296E-3</v>
      </c>
      <c r="AH1214" s="10">
        <f>+AD1214/SUM(AB$27:AB1214)-1</f>
        <v>0.45169381239167317</v>
      </c>
      <c r="AI1214" s="6">
        <f t="shared" si="358"/>
        <v>0</v>
      </c>
      <c r="AL1214" s="6">
        <f t="shared" si="359"/>
        <v>0</v>
      </c>
      <c r="AM1214" s="6">
        <f t="shared" si="360"/>
        <v>17570.679205739943</v>
      </c>
      <c r="AN1214" s="6">
        <f t="shared" si="361"/>
        <v>17231.650053201858</v>
      </c>
      <c r="AO1214" s="5">
        <f t="shared" si="362"/>
        <v>0</v>
      </c>
      <c r="AP1214" s="6">
        <f>+AN1214+SUM($D$16:$E$18)-SUM($AL$27:AL1214)</f>
        <v>29917.606421622899</v>
      </c>
      <c r="AQ1214" s="10">
        <f t="shared" si="370"/>
        <v>-5.759271494364393E-4</v>
      </c>
      <c r="AR1214" s="10">
        <f>+AN1214/SUM(AL$27:AL1214)-1</f>
        <v>0.25649666255421599</v>
      </c>
    </row>
    <row r="1215" spans="1:44" x14ac:dyDescent="0.25">
      <c r="A1215" s="1">
        <v>41963</v>
      </c>
      <c r="B1215">
        <v>8.0459999999999994</v>
      </c>
      <c r="G1215">
        <f t="shared" si="363"/>
        <v>4298.0496820283997</v>
      </c>
      <c r="H1215">
        <f t="shared" si="364"/>
        <v>4240.3339124543518</v>
      </c>
      <c r="I1215" s="5">
        <f t="shared" si="353"/>
        <v>0</v>
      </c>
      <c r="J1215" s="6">
        <f>+H1215+SUM($D$16:$E$16)-SUM($F$27:F1215)</f>
        <v>8046.0821229806652</v>
      </c>
      <c r="K1215" s="10">
        <f t="shared" si="365"/>
        <v>-2.6192791786849856E-4</v>
      </c>
      <c r="L1215" s="10">
        <f>+H1215/SUM(F$27:F1215)-1</f>
        <v>3.0645213135288785E-2</v>
      </c>
      <c r="M1215">
        <v>7.3490000000000002</v>
      </c>
      <c r="R1215">
        <f t="shared" si="366"/>
        <v>4164.213403022798</v>
      </c>
      <c r="S1215">
        <f t="shared" si="367"/>
        <v>4019.3188865940488</v>
      </c>
      <c r="T1215" s="5">
        <f t="shared" si="354"/>
        <v>0</v>
      </c>
      <c r="U1215" s="6">
        <f>+S1215+SUM($D$17:$E$17)-SUM($Q$27:Q1215)</f>
        <v>7190.9047286993091</v>
      </c>
      <c r="V1215" s="10">
        <f t="shared" si="355"/>
        <v>-1.5188348521733008E-3</v>
      </c>
      <c r="W1215" s="10">
        <f>+S1215/SUM(Q$27:Q1215)-1</f>
        <v>0.17235511857241947</v>
      </c>
      <c r="X1215">
        <v>4.7439999999999998</v>
      </c>
      <c r="AC1215">
        <f t="shared" si="368"/>
        <v>9064.375398057975</v>
      </c>
      <c r="AD1215">
        <f t="shared" si="369"/>
        <v>8928.8366777707288</v>
      </c>
      <c r="AE1215" s="5">
        <f t="shared" si="356"/>
        <v>0</v>
      </c>
      <c r="AF1215" s="6">
        <f>+AD1215+SUM($D$18:$E$18)-SUM($AB$27:AB1215)</f>
        <v>14637.458993560198</v>
      </c>
      <c r="AG1215" s="10">
        <f t="shared" si="357"/>
        <v>-2.0531085883072064E-3</v>
      </c>
      <c r="AH1215" s="10">
        <f>+AD1215/SUM(AB$27:AB1215)-1</f>
        <v>0.44681416932481022</v>
      </c>
      <c r="AI1215" s="6">
        <f t="shared" si="358"/>
        <v>0</v>
      </c>
      <c r="AL1215" s="6">
        <f t="shared" si="359"/>
        <v>0</v>
      </c>
      <c r="AM1215" s="6">
        <f t="shared" si="360"/>
        <v>17526.638483109171</v>
      </c>
      <c r="AN1215" s="6">
        <f t="shared" si="361"/>
        <v>17188.48947681913</v>
      </c>
      <c r="AO1215" s="5">
        <f t="shared" si="362"/>
        <v>0</v>
      </c>
      <c r="AP1215" s="6">
        <f>+AN1215+SUM($D$16:$E$18)-SUM($AL$27:AL1215)</f>
        <v>29874.445845240174</v>
      </c>
      <c r="AQ1215" s="10">
        <f t="shared" si="370"/>
        <v>-1.4426480439133638E-3</v>
      </c>
      <c r="AR1215" s="10">
        <f>+AN1215/SUM(AL$27:AL1215)-1</f>
        <v>0.25334948163936577</v>
      </c>
    </row>
    <row r="1216" spans="1:44" x14ac:dyDescent="0.25">
      <c r="A1216" s="1">
        <v>41964</v>
      </c>
      <c r="B1216">
        <v>8.234</v>
      </c>
      <c r="G1216">
        <f t="shared" si="363"/>
        <v>4398.4763959510128</v>
      </c>
      <c r="H1216">
        <f t="shared" si="364"/>
        <v>4339.4120600483639</v>
      </c>
      <c r="I1216" s="5">
        <f t="shared" si="353"/>
        <v>0</v>
      </c>
      <c r="J1216" s="6">
        <f>+H1216+SUM($D$16:$E$16)-SUM($F$27:F1216)</f>
        <v>8145.1602705746764</v>
      </c>
      <c r="K1216" s="10">
        <f t="shared" si="365"/>
        <v>1.2313837477625489E-2</v>
      </c>
      <c r="L1216" s="10">
        <f>+H1216/SUM(F$27:F1216)-1</f>
        <v>5.4726905910510659E-2</v>
      </c>
      <c r="M1216">
        <v>7.4790000000000001</v>
      </c>
      <c r="R1216">
        <f t="shared" si="366"/>
        <v>4237.876179236292</v>
      </c>
      <c r="S1216">
        <f t="shared" si="367"/>
        <v>4090.4185539307241</v>
      </c>
      <c r="T1216" s="5">
        <f t="shared" si="354"/>
        <v>0</v>
      </c>
      <c r="U1216" s="6">
        <f>+S1216+SUM($D$17:$E$17)-SUM($Q$27:Q1216)</f>
        <v>7262.0043960359844</v>
      </c>
      <c r="V1216" s="10">
        <f t="shared" si="355"/>
        <v>9.8874439335725484E-3</v>
      </c>
      <c r="W1216" s="10">
        <f>+S1216/SUM(Q$27:Q1216)-1</f>
        <v>0.19309347282666023</v>
      </c>
      <c r="X1216">
        <v>4.8079999999999998</v>
      </c>
      <c r="AC1216">
        <f t="shared" si="368"/>
        <v>9186.6603949963628</v>
      </c>
      <c r="AD1216">
        <f t="shared" si="369"/>
        <v>9049.293159089726</v>
      </c>
      <c r="AE1216" s="5">
        <f t="shared" si="356"/>
        <v>0</v>
      </c>
      <c r="AF1216" s="6">
        <f>+AD1216+SUM($D$18:$E$18)-SUM($AB$27:AB1216)</f>
        <v>14757.915474879199</v>
      </c>
      <c r="AG1216" s="10">
        <f t="shared" si="357"/>
        <v>8.2293300614537657E-3</v>
      </c>
      <c r="AH1216" s="10">
        <f>+AD1216/SUM(AB$27:AB1216)-1</f>
        <v>0.46633274159226112</v>
      </c>
      <c r="AI1216" s="6">
        <f t="shared" si="358"/>
        <v>0</v>
      </c>
      <c r="AL1216" s="6">
        <f t="shared" si="359"/>
        <v>0</v>
      </c>
      <c r="AM1216" s="6">
        <f t="shared" si="360"/>
        <v>17823.01297018367</v>
      </c>
      <c r="AN1216" s="6">
        <f t="shared" si="361"/>
        <v>17479.123773068815</v>
      </c>
      <c r="AO1216" s="5">
        <f t="shared" si="362"/>
        <v>0</v>
      </c>
      <c r="AP1216" s="6">
        <f>+AN1216+SUM($D$16:$E$18)-SUM($AL$27:AL1216)</f>
        <v>30165.08014148986</v>
      </c>
      <c r="AQ1216" s="10">
        <f t="shared" si="370"/>
        <v>9.7285250998553341E-3</v>
      </c>
      <c r="AR1216" s="10">
        <f>+AN1216/SUM(AL$27:AL1216)-1</f>
        <v>0.27454193982729591</v>
      </c>
    </row>
    <row r="1217" spans="1:44" x14ac:dyDescent="0.25">
      <c r="A1217" s="1">
        <v>41967</v>
      </c>
      <c r="B1217">
        <v>8.27</v>
      </c>
      <c r="G1217">
        <f t="shared" si="363"/>
        <v>4417.7070432978953</v>
      </c>
      <c r="H1217">
        <f t="shared" si="364"/>
        <v>4358.3844712897699</v>
      </c>
      <c r="I1217" s="5">
        <f t="shared" si="353"/>
        <v>0</v>
      </c>
      <c r="J1217" s="6">
        <f>+H1217+SUM($D$16:$E$16)-SUM($F$27:F1217)</f>
        <v>8164.1326818160824</v>
      </c>
      <c r="K1217" s="10">
        <f t="shared" si="365"/>
        <v>2.3292864242274725E-3</v>
      </c>
      <c r="L1217" s="10">
        <f>+H1217/SUM(F$27:F1217)-1</f>
        <v>5.9338293888744342E-2</v>
      </c>
      <c r="M1217">
        <v>7.5</v>
      </c>
      <c r="R1217">
        <f t="shared" si="366"/>
        <v>4249.7755507784723</v>
      </c>
      <c r="S1217">
        <f t="shared" si="367"/>
        <v>4101.9038848081873</v>
      </c>
      <c r="T1217" s="5">
        <f t="shared" si="354"/>
        <v>0</v>
      </c>
      <c r="U1217" s="6">
        <f>+S1217+SUM($D$17:$E$17)-SUM($Q$27:Q1217)</f>
        <v>7273.4897269134481</v>
      </c>
      <c r="V1217" s="10">
        <f t="shared" si="355"/>
        <v>1.5815648478170186E-3</v>
      </c>
      <c r="W1217" s="10">
        <f>+S1217/SUM(Q$27:Q1217)-1</f>
        <v>0.19644351466772991</v>
      </c>
      <c r="X1217">
        <v>4.8019999999999996</v>
      </c>
      <c r="AC1217">
        <f t="shared" si="368"/>
        <v>9175.196176533389</v>
      </c>
      <c r="AD1217">
        <f t="shared" si="369"/>
        <v>9038.0003639660699</v>
      </c>
      <c r="AE1217" s="5">
        <f t="shared" si="356"/>
        <v>0</v>
      </c>
      <c r="AF1217" s="6">
        <f>+AD1217+SUM($D$18:$E$18)-SUM($AB$27:AB1217)</f>
        <v>14746.622679755543</v>
      </c>
      <c r="AG1217" s="10">
        <f t="shared" si="357"/>
        <v>-7.6520258859580359E-4</v>
      </c>
      <c r="AH1217" s="10">
        <f>+AD1217/SUM(AB$27:AB1217)-1</f>
        <v>0.4645028754421876</v>
      </c>
      <c r="AI1217" s="6">
        <f t="shared" si="358"/>
        <v>0</v>
      </c>
      <c r="AL1217" s="6">
        <f t="shared" si="359"/>
        <v>0</v>
      </c>
      <c r="AM1217" s="6">
        <f t="shared" si="360"/>
        <v>17842.678770609757</v>
      </c>
      <c r="AN1217" s="6">
        <f t="shared" si="361"/>
        <v>17498.288720064025</v>
      </c>
      <c r="AO1217" s="5">
        <f t="shared" si="362"/>
        <v>0</v>
      </c>
      <c r="AP1217" s="6">
        <f>+AN1217+SUM($D$16:$E$18)-SUM($AL$27:AL1217)</f>
        <v>30184.24508848507</v>
      </c>
      <c r="AQ1217" s="10">
        <f t="shared" si="370"/>
        <v>6.353355239010483E-4</v>
      </c>
      <c r="AR1217" s="10">
        <f>+AN1217/SUM(AL$27:AL1217)-1</f>
        <v>0.27593940854695775</v>
      </c>
    </row>
    <row r="1218" spans="1:44" x14ac:dyDescent="0.25">
      <c r="A1218" s="1">
        <v>41968</v>
      </c>
      <c r="B1218">
        <v>8.2279999999999998</v>
      </c>
      <c r="G1218">
        <f t="shared" si="363"/>
        <v>4395.2712880598647</v>
      </c>
      <c r="H1218">
        <f t="shared" si="364"/>
        <v>4336.2499915081289</v>
      </c>
      <c r="I1218" s="5">
        <f t="shared" si="353"/>
        <v>0</v>
      </c>
      <c r="J1218" s="6">
        <f>+H1218+SUM($D$16:$E$16)-SUM($F$27:F1218)</f>
        <v>8141.9982020344405</v>
      </c>
      <c r="K1218" s="10">
        <f t="shared" si="365"/>
        <v>-2.711185700220442E-3</v>
      </c>
      <c r="L1218" s="10">
        <f>+H1218/SUM(F$27:F1218)-1</f>
        <v>5.3958341247471564E-2</v>
      </c>
      <c r="M1218">
        <v>7.5170000000000003</v>
      </c>
      <c r="R1218">
        <f t="shared" si="366"/>
        <v>4259.4083753602363</v>
      </c>
      <c r="S1218">
        <f t="shared" si="367"/>
        <v>4111.201533613752</v>
      </c>
      <c r="T1218" s="5">
        <f t="shared" si="354"/>
        <v>0</v>
      </c>
      <c r="U1218" s="6">
        <f>+S1218+SUM($D$17:$E$17)-SUM($Q$27:Q1218)</f>
        <v>7282.7873757190127</v>
      </c>
      <c r="V1218" s="10">
        <f t="shared" si="355"/>
        <v>1.2782926978176512E-3</v>
      </c>
      <c r="W1218" s="10">
        <f>+S1218/SUM(Q$27:Q1218)-1</f>
        <v>0.1991554533009765</v>
      </c>
      <c r="X1218">
        <v>4.79</v>
      </c>
      <c r="AC1218">
        <f t="shared" si="368"/>
        <v>9152.2677396074432</v>
      </c>
      <c r="AD1218">
        <f t="shared" si="369"/>
        <v>9015.4147737187595</v>
      </c>
      <c r="AE1218" s="5">
        <f t="shared" si="356"/>
        <v>0</v>
      </c>
      <c r="AF1218" s="6">
        <f>+AD1218+SUM($D$18:$E$18)-SUM($AB$27:AB1218)</f>
        <v>14724.037089508231</v>
      </c>
      <c r="AG1218" s="10">
        <f t="shared" si="357"/>
        <v>-1.5315771439868842E-3</v>
      </c>
      <c r="AH1218" s="10">
        <f>+AD1218/SUM(AB$27:AB1218)-1</f>
        <v>0.46084314314204078</v>
      </c>
      <c r="AI1218" s="6">
        <f t="shared" si="358"/>
        <v>0</v>
      </c>
      <c r="AL1218" s="6">
        <f t="shared" si="359"/>
        <v>0</v>
      </c>
      <c r="AM1218" s="6">
        <f t="shared" si="360"/>
        <v>17806.947403027545</v>
      </c>
      <c r="AN1218" s="6">
        <f t="shared" si="361"/>
        <v>17462.86629884064</v>
      </c>
      <c r="AO1218" s="5">
        <f t="shared" si="362"/>
        <v>0</v>
      </c>
      <c r="AP1218" s="6">
        <f>+AN1218+SUM($D$16:$E$18)-SUM($AL$27:AL1218)</f>
        <v>30148.822667261687</v>
      </c>
      <c r="AQ1218" s="10">
        <f t="shared" si="370"/>
        <v>-1.173540074285162E-3</v>
      </c>
      <c r="AR1218" s="10">
        <f>+AN1218/SUM(AL$27:AL1218)-1</f>
        <v>0.27335647807254837</v>
      </c>
    </row>
    <row r="1219" spans="1:44" x14ac:dyDescent="0.25">
      <c r="A1219" s="1">
        <v>41969</v>
      </c>
      <c r="B1219">
        <v>8.2240000000000002</v>
      </c>
      <c r="G1219">
        <f t="shared" si="363"/>
        <v>4393.1345494657662</v>
      </c>
      <c r="H1219">
        <f t="shared" si="364"/>
        <v>4334.1419458146393</v>
      </c>
      <c r="I1219" s="5">
        <f t="shared" si="353"/>
        <v>0</v>
      </c>
      <c r="J1219" s="6">
        <f>+H1219+SUM($D$16:$E$16)-SUM($F$27:F1219)</f>
        <v>8139.8901563409518</v>
      </c>
      <c r="K1219" s="10">
        <f t="shared" si="365"/>
        <v>-2.5891011532797048E-4</v>
      </c>
      <c r="L1219" s="10">
        <f>+H1219/SUM(F$27:F1219)-1</f>
        <v>5.3445964805445501E-2</v>
      </c>
      <c r="M1219">
        <v>7.5149999999999997</v>
      </c>
      <c r="R1219">
        <f t="shared" si="366"/>
        <v>4258.2751018800282</v>
      </c>
      <c r="S1219">
        <f t="shared" si="367"/>
        <v>4110.1076925778025</v>
      </c>
      <c r="T1219" s="5">
        <f t="shared" si="354"/>
        <v>0</v>
      </c>
      <c r="U1219" s="6">
        <f>+S1219+SUM($D$17:$E$17)-SUM($Q$27:Q1219)</f>
        <v>7281.6935346830642</v>
      </c>
      <c r="V1219" s="10">
        <f t="shared" si="355"/>
        <v>-1.501953825530089E-4</v>
      </c>
      <c r="W1219" s="10">
        <f>+S1219/SUM(Q$27:Q1219)-1</f>
        <v>0.19883640169706496</v>
      </c>
      <c r="X1219">
        <v>4.8</v>
      </c>
      <c r="AC1219">
        <f t="shared" si="368"/>
        <v>9171.3747703790668</v>
      </c>
      <c r="AD1219">
        <f t="shared" si="369"/>
        <v>9034.2360989248536</v>
      </c>
      <c r="AE1219" s="5">
        <f t="shared" si="356"/>
        <v>0</v>
      </c>
      <c r="AF1219" s="6">
        <f>+AD1219+SUM($D$18:$E$18)-SUM($AB$27:AB1219)</f>
        <v>14742.858414714326</v>
      </c>
      <c r="AG1219" s="10">
        <f t="shared" si="357"/>
        <v>1.2782720589250562E-3</v>
      </c>
      <c r="AH1219" s="10">
        <f>+AD1219/SUM(AB$27:AB1219)-1</f>
        <v>0.4638929200588302</v>
      </c>
      <c r="AI1219" s="6">
        <f t="shared" si="358"/>
        <v>0</v>
      </c>
      <c r="AL1219" s="6">
        <f t="shared" si="359"/>
        <v>0</v>
      </c>
      <c r="AM1219" s="6">
        <f t="shared" si="360"/>
        <v>17822.784421724864</v>
      </c>
      <c r="AN1219" s="6">
        <f t="shared" si="361"/>
        <v>17478.485737317293</v>
      </c>
      <c r="AO1219" s="5">
        <f t="shared" si="362"/>
        <v>0</v>
      </c>
      <c r="AP1219" s="6">
        <f>+AN1219+SUM($D$16:$E$18)-SUM($AL$27:AL1219)</f>
        <v>30164.442105738337</v>
      </c>
      <c r="AQ1219" s="10">
        <f t="shared" si="370"/>
        <v>5.1807789143332172E-4</v>
      </c>
      <c r="AR1219" s="10">
        <f>+AN1219/SUM(AL$27:AL1219)-1</f>
        <v>0.27449541556584078</v>
      </c>
    </row>
    <row r="1220" spans="1:44" x14ac:dyDescent="0.25">
      <c r="A1220" s="1">
        <v>41970</v>
      </c>
      <c r="B1220">
        <v>8.2569999999999997</v>
      </c>
      <c r="G1220">
        <f t="shared" si="363"/>
        <v>4410.7626428670756</v>
      </c>
      <c r="H1220">
        <f t="shared" si="364"/>
        <v>4351.5333227859282</v>
      </c>
      <c r="I1220" s="5">
        <f t="shared" si="353"/>
        <v>0</v>
      </c>
      <c r="J1220" s="6">
        <f>+H1220+SUM($D$16:$E$16)-SUM($F$27:F1220)</f>
        <v>8157.2815333122408</v>
      </c>
      <c r="K1220" s="10">
        <f t="shared" si="365"/>
        <v>2.1365616288742117E-3</v>
      </c>
      <c r="L1220" s="10">
        <f>+H1220/SUM(F$27:F1220)-1</f>
        <v>5.7673070452159969E-2</v>
      </c>
      <c r="M1220">
        <v>7.5389999999999997</v>
      </c>
      <c r="R1220">
        <f t="shared" si="366"/>
        <v>4271.8743836425192</v>
      </c>
      <c r="S1220">
        <f t="shared" si="367"/>
        <v>4123.233785009189</v>
      </c>
      <c r="T1220" s="5">
        <f t="shared" si="354"/>
        <v>0</v>
      </c>
      <c r="U1220" s="6">
        <f>+S1220+SUM($D$17:$E$17)-SUM($Q$27:Q1220)</f>
        <v>7294.8196271144507</v>
      </c>
      <c r="V1220" s="10">
        <f t="shared" si="355"/>
        <v>1.8026153351369256E-3</v>
      </c>
      <c r="W1220" s="10">
        <f>+S1220/SUM(Q$27:Q1220)-1</f>
        <v>0.20266502094400174</v>
      </c>
      <c r="X1220">
        <v>4.8239999999999998</v>
      </c>
      <c r="AC1220">
        <f t="shared" si="368"/>
        <v>9217.2316442309639</v>
      </c>
      <c r="AD1220">
        <f t="shared" si="369"/>
        <v>9079.4072794194781</v>
      </c>
      <c r="AE1220" s="5">
        <f t="shared" si="356"/>
        <v>0</v>
      </c>
      <c r="AF1220" s="6">
        <f>+AD1220+SUM($D$18:$E$18)-SUM($AB$27:AB1220)</f>
        <v>14788.029595208951</v>
      </c>
      <c r="AG1220" s="10">
        <f t="shared" si="357"/>
        <v>3.0639363971332045E-3</v>
      </c>
      <c r="AH1220" s="10">
        <f>+AD1220/SUM(AB$27:AB1220)-1</f>
        <v>0.47121238465912429</v>
      </c>
      <c r="AI1220" s="6">
        <f t="shared" si="358"/>
        <v>0</v>
      </c>
      <c r="AL1220" s="6">
        <f t="shared" si="359"/>
        <v>0</v>
      </c>
      <c r="AM1220" s="6">
        <f t="shared" si="360"/>
        <v>17899.868670740558</v>
      </c>
      <c r="AN1220" s="6">
        <f t="shared" si="361"/>
        <v>17554.174387214596</v>
      </c>
      <c r="AO1220" s="5">
        <f t="shared" si="362"/>
        <v>0</v>
      </c>
      <c r="AP1220" s="6">
        <f>+AN1220+SUM($D$16:$E$18)-SUM($AL$27:AL1220)</f>
        <v>30240.130755635641</v>
      </c>
      <c r="AQ1220" s="10">
        <f t="shared" si="370"/>
        <v>2.5092010530805009E-3</v>
      </c>
      <c r="AR1220" s="10">
        <f>+AN1220/SUM(AL$27:AL1220)-1</f>
        <v>0.2800144770425752</v>
      </c>
    </row>
    <row r="1221" spans="1:44" x14ac:dyDescent="0.25">
      <c r="A1221" s="1">
        <v>41971</v>
      </c>
      <c r="B1221">
        <v>8.1999999999999993</v>
      </c>
      <c r="G1221">
        <f t="shared" si="363"/>
        <v>4380.3141179011773</v>
      </c>
      <c r="H1221">
        <f t="shared" si="364"/>
        <v>4321.4936716537013</v>
      </c>
      <c r="I1221" s="5">
        <f t="shared" si="353"/>
        <v>0</v>
      </c>
      <c r="J1221" s="6">
        <f>+H1221+SUM($D$16:$E$16)-SUM($F$27:F1221)</f>
        <v>8127.2418821800138</v>
      </c>
      <c r="K1221" s="10">
        <f t="shared" si="365"/>
        <v>-3.6825566225160422E-3</v>
      </c>
      <c r="L1221" s="10">
        <f>+H1221/SUM(F$27:F1221)-1</f>
        <v>5.0371706153289342E-2</v>
      </c>
      <c r="M1221">
        <v>7.5419999999999998</v>
      </c>
      <c r="R1221">
        <f t="shared" si="366"/>
        <v>4273.57429386283</v>
      </c>
      <c r="S1221">
        <f t="shared" si="367"/>
        <v>4124.8745465631118</v>
      </c>
      <c r="T1221" s="5">
        <f t="shared" si="354"/>
        <v>0</v>
      </c>
      <c r="U1221" s="6">
        <f>+S1221+SUM($D$17:$E$17)-SUM($Q$27:Q1221)</f>
        <v>7296.4603886683717</v>
      </c>
      <c r="V1221" s="10">
        <f t="shared" si="355"/>
        <v>2.2492147000074958E-4</v>
      </c>
      <c r="W1221" s="10">
        <f>+S1221/SUM(Q$27:Q1221)-1</f>
        <v>0.20314359834986884</v>
      </c>
      <c r="X1221">
        <v>4.8570000000000002</v>
      </c>
      <c r="AC1221">
        <f t="shared" si="368"/>
        <v>9280.2848457773216</v>
      </c>
      <c r="AD1221">
        <f t="shared" si="369"/>
        <v>9141.5176525995867</v>
      </c>
      <c r="AE1221" s="5">
        <f t="shared" si="356"/>
        <v>0</v>
      </c>
      <c r="AF1221" s="6">
        <f>+AD1221+SUM($D$18:$E$18)-SUM($AB$27:AB1221)</f>
        <v>14850.139968389056</v>
      </c>
      <c r="AG1221" s="10">
        <f t="shared" si="357"/>
        <v>4.200043878748172E-3</v>
      </c>
      <c r="AH1221" s="10">
        <f>+AD1221/SUM(AB$27:AB1221)-1</f>
        <v>0.48127664848452878</v>
      </c>
      <c r="AI1221" s="6">
        <f t="shared" si="358"/>
        <v>0</v>
      </c>
      <c r="AL1221" s="6">
        <f t="shared" si="359"/>
        <v>0</v>
      </c>
      <c r="AM1221" s="6">
        <f t="shared" si="360"/>
        <v>17934.17325754133</v>
      </c>
      <c r="AN1221" s="6">
        <f t="shared" si="361"/>
        <v>17587.885870816397</v>
      </c>
      <c r="AO1221" s="5">
        <f t="shared" si="362"/>
        <v>0</v>
      </c>
      <c r="AP1221" s="6">
        <f>+AN1221+SUM($D$16:$E$18)-SUM($AL$27:AL1221)</f>
        <v>30273.842239237441</v>
      </c>
      <c r="AQ1221" s="10">
        <f t="shared" si="370"/>
        <v>1.1147929178685345E-3</v>
      </c>
      <c r="AR1221" s="10">
        <f>+AN1221/SUM(AL$27:AL1221)-1</f>
        <v>0.2824726494465315</v>
      </c>
    </row>
    <row r="1222" spans="1:44" x14ac:dyDescent="0.25">
      <c r="A1222" s="1">
        <v>41974</v>
      </c>
      <c r="B1222">
        <v>8.0449999999999999</v>
      </c>
      <c r="G1222">
        <f t="shared" si="363"/>
        <v>4297.5154973798753</v>
      </c>
      <c r="H1222">
        <f t="shared" si="364"/>
        <v>4239.8069010309791</v>
      </c>
      <c r="I1222" s="5">
        <f t="shared" si="353"/>
        <v>0</v>
      </c>
      <c r="J1222" s="6">
        <f>+H1222+SUM($D$16:$E$16)-SUM($F$27:F1222)</f>
        <v>8045.5551115572916</v>
      </c>
      <c r="K1222" s="10">
        <f t="shared" si="365"/>
        <v>-1.0050983077276254E-2</v>
      </c>
      <c r="L1222" s="10">
        <f>+H1222/SUM(F$27:F1222)-1</f>
        <v>3.0517119024782158E-2</v>
      </c>
      <c r="M1222">
        <v>7.5090000000000003</v>
      </c>
      <c r="R1222">
        <f t="shared" si="366"/>
        <v>4254.8752814394047</v>
      </c>
      <c r="S1222">
        <f t="shared" si="367"/>
        <v>4106.8261694699559</v>
      </c>
      <c r="T1222" s="5">
        <f t="shared" si="354"/>
        <v>0</v>
      </c>
      <c r="U1222" s="6">
        <f>+S1222+SUM($D$17:$E$17)-SUM($Q$27:Q1222)</f>
        <v>7278.4120115752166</v>
      </c>
      <c r="V1222" s="10">
        <f t="shared" si="355"/>
        <v>-2.4735798088049155E-3</v>
      </c>
      <c r="W1222" s="10">
        <f>+S1222/SUM(Q$27:Q1222)-1</f>
        <v>0.19787924688533076</v>
      </c>
      <c r="X1222">
        <v>4.8380000000000001</v>
      </c>
      <c r="AC1222">
        <f t="shared" si="368"/>
        <v>9243.9814873112373</v>
      </c>
      <c r="AD1222">
        <f t="shared" si="369"/>
        <v>9105.7571347080084</v>
      </c>
      <c r="AE1222" s="5">
        <f t="shared" si="356"/>
        <v>0</v>
      </c>
      <c r="AF1222" s="6">
        <f>+AD1222+SUM($D$18:$E$18)-SUM($AB$27:AB1222)</f>
        <v>14814.379450497479</v>
      </c>
      <c r="AG1222" s="10">
        <f t="shared" si="357"/>
        <v>-2.4080929855003763E-3</v>
      </c>
      <c r="AH1222" s="10">
        <f>+AD1222/SUM(AB$27:AB1222)-1</f>
        <v>0.47548207234262918</v>
      </c>
      <c r="AI1222" s="6">
        <f t="shared" si="358"/>
        <v>0</v>
      </c>
      <c r="AL1222" s="6">
        <f t="shared" si="359"/>
        <v>0</v>
      </c>
      <c r="AM1222" s="6">
        <f t="shared" si="360"/>
        <v>17796.372266130518</v>
      </c>
      <c r="AN1222" s="6">
        <f t="shared" si="361"/>
        <v>17452.390205208943</v>
      </c>
      <c r="AO1222" s="5">
        <f t="shared" si="362"/>
        <v>0</v>
      </c>
      <c r="AP1222" s="6">
        <f>+AN1222+SUM($D$16:$E$18)-SUM($AL$27:AL1222)</f>
        <v>30138.346573629984</v>
      </c>
      <c r="AQ1222" s="10">
        <f t="shared" si="370"/>
        <v>-4.4756679557457213E-3</v>
      </c>
      <c r="AR1222" s="10">
        <f>+AN1222/SUM(AL$27:AL1222)-1</f>
        <v>0.27259258276106091</v>
      </c>
    </row>
    <row r="1223" spans="1:44" x14ac:dyDescent="0.25">
      <c r="A1223" s="1">
        <v>41975</v>
      </c>
      <c r="B1223">
        <v>8.0860000000000003</v>
      </c>
      <c r="G1223">
        <f t="shared" si="363"/>
        <v>4319.4170679693816</v>
      </c>
      <c r="H1223">
        <f t="shared" si="364"/>
        <v>4261.4143693892474</v>
      </c>
      <c r="I1223" s="5">
        <f t="shared" si="353"/>
        <v>0</v>
      </c>
      <c r="J1223" s="6">
        <f>+H1223+SUM($D$16:$E$16)-SUM($F$27:F1223)</f>
        <v>8067.1625799155599</v>
      </c>
      <c r="K1223" s="10">
        <f t="shared" si="365"/>
        <v>2.6856404634192366E-3</v>
      </c>
      <c r="L1223" s="10">
        <f>+H1223/SUM(F$27:F1223)-1</f>
        <v>3.5768977555548531E-2</v>
      </c>
      <c r="M1223">
        <v>7.5389999999999997</v>
      </c>
      <c r="R1223">
        <f t="shared" si="366"/>
        <v>4271.8743836425183</v>
      </c>
      <c r="S1223">
        <f t="shared" si="367"/>
        <v>4123.233785009189</v>
      </c>
      <c r="T1223" s="5">
        <f t="shared" si="354"/>
        <v>0</v>
      </c>
      <c r="U1223" s="6">
        <f>+S1223+SUM($D$17:$E$17)-SUM($Q$27:Q1223)</f>
        <v>7294.8196271144507</v>
      </c>
      <c r="V1223" s="10">
        <f t="shared" si="355"/>
        <v>2.2542850711309015E-3</v>
      </c>
      <c r="W1223" s="10">
        <f>+S1223/SUM(Q$27:Q1223)-1</f>
        <v>0.20266502094400174</v>
      </c>
      <c r="X1223">
        <v>4.8730000000000002</v>
      </c>
      <c r="AC1223">
        <f t="shared" si="368"/>
        <v>9310.856095011919</v>
      </c>
      <c r="AD1223">
        <f t="shared" si="369"/>
        <v>9171.6317729293351</v>
      </c>
      <c r="AE1223" s="5">
        <f t="shared" si="356"/>
        <v>0</v>
      </c>
      <c r="AF1223" s="6">
        <f>+AD1223+SUM($D$18:$E$18)-SUM($AB$27:AB1223)</f>
        <v>14880.254088718808</v>
      </c>
      <c r="AG1223" s="10">
        <f t="shared" si="357"/>
        <v>4.4466687546009798E-3</v>
      </c>
      <c r="AH1223" s="10">
        <f>+AD1223/SUM(AB$27:AB1223)-1</f>
        <v>0.48615629155139151</v>
      </c>
      <c r="AI1223" s="6">
        <f t="shared" si="358"/>
        <v>0</v>
      </c>
      <c r="AL1223" s="6">
        <f t="shared" si="359"/>
        <v>0</v>
      </c>
      <c r="AM1223" s="6">
        <f t="shared" si="360"/>
        <v>17902.147546623819</v>
      </c>
      <c r="AN1223" s="6">
        <f t="shared" si="361"/>
        <v>17556.279927327771</v>
      </c>
      <c r="AO1223" s="5">
        <f t="shared" si="362"/>
        <v>0</v>
      </c>
      <c r="AP1223" s="6">
        <f>+AN1223+SUM($D$16:$E$18)-SUM($AL$27:AL1223)</f>
        <v>30242.236295748815</v>
      </c>
      <c r="AQ1223" s="10">
        <f t="shared" si="370"/>
        <v>3.4470942812014904E-3</v>
      </c>
      <c r="AR1223" s="10">
        <f>+AN1223/SUM(AL$27:AL1223)-1</f>
        <v>0.28016800871928105</v>
      </c>
    </row>
    <row r="1224" spans="1:44" x14ac:dyDescent="0.25">
      <c r="A1224" s="1">
        <v>41976</v>
      </c>
      <c r="B1224">
        <v>8.1440000000000001</v>
      </c>
      <c r="G1224">
        <f t="shared" si="363"/>
        <v>4350.3997775838043</v>
      </c>
      <c r="H1224">
        <f t="shared" si="364"/>
        <v>4291.981031944847</v>
      </c>
      <c r="I1224" s="5">
        <f t="shared" si="353"/>
        <v>0</v>
      </c>
      <c r="J1224" s="6">
        <f>+H1224+SUM($D$16:$E$16)-SUM($F$27:F1224)</f>
        <v>8097.7292424711604</v>
      </c>
      <c r="K1224" s="10">
        <f t="shared" si="365"/>
        <v>3.7890227515311459E-3</v>
      </c>
      <c r="L1224" s="10">
        <f>+H1224/SUM(F$27:F1224)-1</f>
        <v>4.3198435964925563E-2</v>
      </c>
      <c r="M1224">
        <v>7.5549999999999997</v>
      </c>
      <c r="R1224">
        <f t="shared" si="366"/>
        <v>4280.9405714841787</v>
      </c>
      <c r="S1224">
        <f t="shared" si="367"/>
        <v>4131.9845132967794</v>
      </c>
      <c r="T1224" s="5">
        <f t="shared" si="354"/>
        <v>0</v>
      </c>
      <c r="U1224" s="6">
        <f>+S1224+SUM($D$17:$E$17)-SUM($Q$27:Q1224)</f>
        <v>7303.5703554020392</v>
      </c>
      <c r="V1224" s="10">
        <f t="shared" si="355"/>
        <v>1.1995811733387374E-3</v>
      </c>
      <c r="W1224" s="10">
        <f>+S1224/SUM(Q$27:Q1224)-1</f>
        <v>0.20521743377529278</v>
      </c>
      <c r="X1224">
        <v>4.8929999999999998</v>
      </c>
      <c r="AC1224">
        <f t="shared" si="368"/>
        <v>9349.0701565551644</v>
      </c>
      <c r="AD1224">
        <f t="shared" si="369"/>
        <v>9209.2744233415215</v>
      </c>
      <c r="AE1224" s="5">
        <f t="shared" si="356"/>
        <v>0</v>
      </c>
      <c r="AF1224" s="6">
        <f>+AD1224+SUM($D$18:$E$18)-SUM($AB$27:AB1224)</f>
        <v>14917.896739130993</v>
      </c>
      <c r="AG1224" s="10">
        <f t="shared" si="357"/>
        <v>2.529704814699496E-3</v>
      </c>
      <c r="AH1224" s="10">
        <f>+AD1224/SUM(AB$27:AB1224)-1</f>
        <v>0.49225584538496969</v>
      </c>
      <c r="AI1224" s="6">
        <f t="shared" si="358"/>
        <v>0</v>
      </c>
      <c r="AL1224" s="6">
        <f t="shared" si="359"/>
        <v>0</v>
      </c>
      <c r="AM1224" s="6">
        <f t="shared" si="360"/>
        <v>17980.410505623149</v>
      </c>
      <c r="AN1224" s="6">
        <f t="shared" si="361"/>
        <v>17633.239968583148</v>
      </c>
      <c r="AO1224" s="5">
        <f t="shared" si="362"/>
        <v>0</v>
      </c>
      <c r="AP1224" s="6">
        <f>+AN1224+SUM($D$16:$E$18)-SUM($AL$27:AL1224)</f>
        <v>30319.196337004192</v>
      </c>
      <c r="AQ1224" s="10">
        <f t="shared" si="370"/>
        <v>2.5447867182426531E-3</v>
      </c>
      <c r="AR1224" s="10">
        <f>+AN1224/SUM(AL$27:AL1224)-1</f>
        <v>0.28577977745233096</v>
      </c>
    </row>
    <row r="1225" spans="1:44" x14ac:dyDescent="0.25">
      <c r="A1225" s="1">
        <v>41977</v>
      </c>
      <c r="B1225">
        <v>8.0869999999999997</v>
      </c>
      <c r="G1225">
        <f t="shared" si="363"/>
        <v>4319.951252617906</v>
      </c>
      <c r="H1225">
        <f t="shared" si="364"/>
        <v>4261.9413808126201</v>
      </c>
      <c r="I1225" s="5">
        <f t="shared" si="353"/>
        <v>0</v>
      </c>
      <c r="J1225" s="6">
        <f>+H1225+SUM($D$16:$E$16)-SUM($F$27:F1225)</f>
        <v>8067.6895913389317</v>
      </c>
      <c r="K1225" s="10">
        <f t="shared" si="365"/>
        <v>-3.7096388669894953E-3</v>
      </c>
      <c r="L1225" s="10">
        <f>+H1225/SUM(F$27:F1225)-1</f>
        <v>3.5897071666055158E-2</v>
      </c>
      <c r="M1225">
        <v>7.4809999999999999</v>
      </c>
      <c r="R1225">
        <f t="shared" si="366"/>
        <v>4239.0094527164983</v>
      </c>
      <c r="S1225">
        <f t="shared" si="367"/>
        <v>4091.5123949666722</v>
      </c>
      <c r="T1225" s="5">
        <f t="shared" si="354"/>
        <v>0</v>
      </c>
      <c r="U1225" s="6">
        <f>+S1225+SUM($D$17:$E$17)-SUM($Q$27:Q1225)</f>
        <v>7263.098237071933</v>
      </c>
      <c r="V1225" s="10">
        <f t="shared" si="355"/>
        <v>-5.5414155489268424E-3</v>
      </c>
      <c r="W1225" s="10">
        <f>+S1225/SUM(Q$27:Q1225)-1</f>
        <v>0.19341252443057133</v>
      </c>
      <c r="X1225">
        <v>4.843</v>
      </c>
      <c r="AC1225">
        <f t="shared" si="368"/>
        <v>9253.5350026970482</v>
      </c>
      <c r="AD1225">
        <f t="shared" si="369"/>
        <v>9115.1677973110545</v>
      </c>
      <c r="AE1225" s="5">
        <f t="shared" si="356"/>
        <v>0</v>
      </c>
      <c r="AF1225" s="6">
        <f>+AD1225+SUM($D$18:$E$18)-SUM($AB$27:AB1225)</f>
        <v>14823.790113100527</v>
      </c>
      <c r="AG1225" s="10">
        <f t="shared" si="357"/>
        <v>-6.3083038900259014E-3</v>
      </c>
      <c r="AH1225" s="10">
        <f>+AD1225/SUM(AB$27:AB1225)-1</f>
        <v>0.47700696080102367</v>
      </c>
      <c r="AI1225" s="6">
        <f t="shared" si="358"/>
        <v>0</v>
      </c>
      <c r="AL1225" s="6">
        <f t="shared" si="359"/>
        <v>0</v>
      </c>
      <c r="AM1225" s="6">
        <f t="shared" si="360"/>
        <v>17812.495708031453</v>
      </c>
      <c r="AN1225" s="6">
        <f t="shared" si="361"/>
        <v>17468.62157309035</v>
      </c>
      <c r="AO1225" s="5">
        <f t="shared" si="362"/>
        <v>0</v>
      </c>
      <c r="AP1225" s="6">
        <f>+AN1225+SUM($D$16:$E$18)-SUM($AL$27:AL1225)</f>
        <v>30154.577941511394</v>
      </c>
      <c r="AQ1225" s="10">
        <f t="shared" si="370"/>
        <v>-5.4295105207615713E-3</v>
      </c>
      <c r="AR1225" s="10">
        <f>+AN1225/SUM(AL$27:AL1225)-1</f>
        <v>0.27377614089442082</v>
      </c>
    </row>
    <row r="1226" spans="1:44" x14ac:dyDescent="0.25">
      <c r="A1226" s="1">
        <v>41978</v>
      </c>
      <c r="B1226">
        <v>8.1590000000000007</v>
      </c>
      <c r="G1226">
        <f t="shared" si="363"/>
        <v>4358.4125473116728</v>
      </c>
      <c r="H1226">
        <f t="shared" si="364"/>
        <v>4299.886203295433</v>
      </c>
      <c r="I1226" s="5">
        <f t="shared" si="353"/>
        <v>0</v>
      </c>
      <c r="J1226" s="6">
        <f>+H1226+SUM($D$16:$E$16)-SUM($F$27:F1226)</f>
        <v>8105.6344138217455</v>
      </c>
      <c r="K1226" s="10">
        <f t="shared" si="365"/>
        <v>4.703307192625461E-3</v>
      </c>
      <c r="L1226" s="10">
        <f>+H1226/SUM(F$27:F1226)-1</f>
        <v>4.5119847622522968E-2</v>
      </c>
      <c r="M1226">
        <v>7.5970000000000004</v>
      </c>
      <c r="R1226">
        <f t="shared" si="366"/>
        <v>4304.7393145685392</v>
      </c>
      <c r="S1226">
        <f t="shared" si="367"/>
        <v>4154.9551750517057</v>
      </c>
      <c r="T1226" s="5">
        <f t="shared" si="354"/>
        <v>0</v>
      </c>
      <c r="U1226" s="6">
        <f>+S1226+SUM($D$17:$E$17)-SUM($Q$27:Q1226)</f>
        <v>7326.5410171569665</v>
      </c>
      <c r="V1226" s="10">
        <f t="shared" si="355"/>
        <v>8.7349472655089411E-3</v>
      </c>
      <c r="W1226" s="10">
        <f>+S1226/SUM(Q$27:Q1226)-1</f>
        <v>0.21191751745743237</v>
      </c>
      <c r="X1226">
        <v>4.9089999999999998</v>
      </c>
      <c r="AC1226">
        <f t="shared" si="368"/>
        <v>9379.64140578976</v>
      </c>
      <c r="AD1226">
        <f t="shared" si="369"/>
        <v>9239.3885436712717</v>
      </c>
      <c r="AE1226" s="5">
        <f t="shared" si="356"/>
        <v>0</v>
      </c>
      <c r="AF1226" s="6">
        <f>+AD1226+SUM($D$18:$E$18)-SUM($AB$27:AB1226)</f>
        <v>14948.010859460745</v>
      </c>
      <c r="AG1226" s="10">
        <f t="shared" si="357"/>
        <v>8.3798236087029299E-3</v>
      </c>
      <c r="AH1226" s="10">
        <f>+AD1226/SUM(AB$27:AB1226)-1</f>
        <v>0.49713548845183264</v>
      </c>
      <c r="AI1226" s="6">
        <f t="shared" si="358"/>
        <v>0</v>
      </c>
      <c r="AL1226" s="6">
        <f t="shared" si="359"/>
        <v>0</v>
      </c>
      <c r="AM1226" s="6">
        <f t="shared" si="360"/>
        <v>18042.793267669971</v>
      </c>
      <c r="AN1226" s="6">
        <f t="shared" si="361"/>
        <v>17694.22992201841</v>
      </c>
      <c r="AO1226" s="5">
        <f t="shared" si="362"/>
        <v>0</v>
      </c>
      <c r="AP1226" s="6">
        <f>+AN1226+SUM($D$16:$E$18)-SUM($AL$27:AL1226)</f>
        <v>30380.186290439451</v>
      </c>
      <c r="AQ1226" s="10">
        <f t="shared" si="370"/>
        <v>7.4817279606982368E-3</v>
      </c>
      <c r="AR1226" s="10">
        <f>+AN1226/SUM(AL$27:AL1226)-1</f>
        <v>0.29022704005946043</v>
      </c>
    </row>
    <row r="1227" spans="1:44" x14ac:dyDescent="0.25">
      <c r="A1227" s="1">
        <v>41982</v>
      </c>
      <c r="B1227">
        <v>7.9279999999999999</v>
      </c>
      <c r="C1227">
        <f>+$C$16</f>
        <v>60</v>
      </c>
      <c r="D1227" s="7">
        <f>+$H$16</f>
        <v>0.66694736842105262</v>
      </c>
      <c r="E1227" s="7">
        <f>+$J$16</f>
        <v>0.46199999999999997</v>
      </c>
      <c r="F1227" s="6">
        <f>+C1227-D1227-E1227</f>
        <v>58.871052631578941</v>
      </c>
      <c r="G1227">
        <f t="shared" si="363"/>
        <v>4293.8869461340837</v>
      </c>
      <c r="H1227">
        <f t="shared" si="364"/>
        <v>4237.0176171279863</v>
      </c>
      <c r="I1227" s="5">
        <f t="shared" si="353"/>
        <v>186660</v>
      </c>
      <c r="J1227" s="6">
        <f>+H1227+SUM($D$16:$E$16)-SUM($F$27:F1227)</f>
        <v>7983.8947750227189</v>
      </c>
      <c r="K1227" s="10">
        <f t="shared" si="365"/>
        <v>-1.5019137624987855E-2</v>
      </c>
      <c r="L1227" s="10">
        <f>+H1227/SUM(F$27:F1227)-1</f>
        <v>1.5311021851081241E-2</v>
      </c>
      <c r="M1227">
        <v>7.391</v>
      </c>
      <c r="N1227">
        <f>+$C$17</f>
        <v>50</v>
      </c>
      <c r="O1227" s="7">
        <f>+$H$17</f>
        <v>0.5557894736842105</v>
      </c>
      <c r="P1227" s="7">
        <f>+$J$17</f>
        <v>0.38500000000000001</v>
      </c>
      <c r="Q1227" s="6">
        <f>+N1227-O1227-P1227</f>
        <v>49.059210526315795</v>
      </c>
      <c r="R1227">
        <f t="shared" si="366"/>
        <v>4238.0121461071567</v>
      </c>
      <c r="S1227">
        <f t="shared" si="367"/>
        <v>4091.3487588752896</v>
      </c>
      <c r="T1227" s="5">
        <f t="shared" si="354"/>
        <v>155550</v>
      </c>
      <c r="U1227" s="6">
        <f>+S1227+SUM($D$17:$E$17)-SUM($Q$27:Q1227)</f>
        <v>7213.8753904542355</v>
      </c>
      <c r="V1227" s="10">
        <f t="shared" si="355"/>
        <v>-1.5377737794532997E-2</v>
      </c>
      <c r="W1227" s="10">
        <f>+S1227/SUM(Q$27:Q1227)-1</f>
        <v>0.17652914211474302</v>
      </c>
      <c r="X1227">
        <v>4.8280000000000003</v>
      </c>
      <c r="Y1227">
        <f>+$C$18</f>
        <v>90</v>
      </c>
      <c r="Z1227" s="7">
        <f>+$H$18</f>
        <v>1.0004210526315789</v>
      </c>
      <c r="AA1227" s="7">
        <f>+$J$18</f>
        <v>0.69300000000000006</v>
      </c>
      <c r="AB1227" s="6">
        <f>+Y1227-Z1227-AA1227</f>
        <v>88.306578947368422</v>
      </c>
      <c r="AC1227">
        <f t="shared" si="368"/>
        <v>9313.1810354869813</v>
      </c>
      <c r="AD1227">
        <f t="shared" si="369"/>
        <v>9175.2423884492837</v>
      </c>
      <c r="AE1227" s="5">
        <f t="shared" si="356"/>
        <v>279990</v>
      </c>
      <c r="AF1227" s="6">
        <f>+AD1227+SUM($D$18:$E$18)-SUM($AB$27:AB1227)</f>
        <v>14795.558125291383</v>
      </c>
      <c r="AG1227" s="10">
        <f t="shared" si="357"/>
        <v>-1.0198864290553611E-2</v>
      </c>
      <c r="AH1227" s="10">
        <f>+AD1227/SUM(AB$27:AB1227)-1</f>
        <v>0.46576760148291219</v>
      </c>
      <c r="AI1227" s="6">
        <f t="shared" si="358"/>
        <v>200</v>
      </c>
      <c r="AL1227" s="6">
        <f t="shared" si="359"/>
        <v>196.23684210526315</v>
      </c>
      <c r="AM1227" s="6">
        <f t="shared" si="360"/>
        <v>17845.080127728223</v>
      </c>
      <c r="AN1227" s="6">
        <f t="shared" si="361"/>
        <v>17503.608764452561</v>
      </c>
      <c r="AO1227" s="5">
        <f t="shared" si="362"/>
        <v>622200</v>
      </c>
      <c r="AP1227" s="6">
        <f>+AN1227+SUM($D$16:$E$18)-SUM($AL$27:AL1227)</f>
        <v>29993.328290768342</v>
      </c>
      <c r="AQ1227" s="10">
        <f t="shared" si="370"/>
        <v>-1.2733891621752536E-2</v>
      </c>
      <c r="AR1227" s="10">
        <f>+AN1227/SUM(AL$27:AL1227)-1</f>
        <v>0.25832177126595557</v>
      </c>
    </row>
    <row r="1228" spans="1:44" x14ac:dyDescent="0.25">
      <c r="A1228" s="1">
        <v>41983</v>
      </c>
      <c r="B1228">
        <v>7.8819999999999997</v>
      </c>
      <c r="G1228">
        <f t="shared" si="363"/>
        <v>4268.9728695041431</v>
      </c>
      <c r="H1228">
        <f t="shared" si="364"/>
        <v>4212.4335088550433</v>
      </c>
      <c r="I1228" s="5">
        <f t="shared" si="353"/>
        <v>0</v>
      </c>
      <c r="J1228" s="6">
        <f>+H1228+SUM($D$16:$E$16)-SUM($F$27:F1228)</f>
        <v>7959.3106667497768</v>
      </c>
      <c r="K1228" s="10">
        <f t="shared" si="365"/>
        <v>-3.0792124602959658E-3</v>
      </c>
      <c r="L1228" s="10">
        <f>+H1228/SUM(F$27:F1228)-1</f>
        <v>9.419963954366839E-3</v>
      </c>
      <c r="M1228">
        <v>7.3639999999999999</v>
      </c>
      <c r="R1228">
        <f t="shared" si="366"/>
        <v>4222.5302995444599</v>
      </c>
      <c r="S1228">
        <f t="shared" si="367"/>
        <v>4076.4026871002075</v>
      </c>
      <c r="T1228" s="5">
        <f t="shared" si="354"/>
        <v>0</v>
      </c>
      <c r="U1228" s="6">
        <f>+S1228+SUM($D$17:$E$17)-SUM($Q$27:Q1228)</f>
        <v>7198.9293186791529</v>
      </c>
      <c r="V1228" s="10">
        <f t="shared" si="355"/>
        <v>-2.0718505610535232E-3</v>
      </c>
      <c r="W1228" s="10">
        <f>+S1228/SUM(Q$27:Q1228)-1</f>
        <v>0.17223117339101179</v>
      </c>
      <c r="X1228">
        <v>4.782</v>
      </c>
      <c r="AC1228">
        <f t="shared" si="368"/>
        <v>9224.447330509267</v>
      </c>
      <c r="AD1228">
        <f t="shared" si="369"/>
        <v>9087.8229290730051</v>
      </c>
      <c r="AE1228" s="5">
        <f t="shared" si="356"/>
        <v>0</v>
      </c>
      <c r="AF1228" s="6">
        <f>+AD1228+SUM($D$18:$E$18)-SUM($AB$27:AB1228)</f>
        <v>14708.138665915107</v>
      </c>
      <c r="AG1228" s="10">
        <f t="shared" si="357"/>
        <v>-5.9084935246100923E-3</v>
      </c>
      <c r="AH1228" s="10">
        <f>+AD1228/SUM(AB$27:AB1228)-1</f>
        <v>0.45180212723514601</v>
      </c>
      <c r="AI1228" s="6">
        <f t="shared" si="358"/>
        <v>0</v>
      </c>
      <c r="AL1228" s="6">
        <f t="shared" si="359"/>
        <v>0</v>
      </c>
      <c r="AM1228" s="6">
        <f t="shared" si="360"/>
        <v>17715.950499557868</v>
      </c>
      <c r="AN1228" s="6">
        <f t="shared" si="361"/>
        <v>17376.659125028258</v>
      </c>
      <c r="AO1228" s="5">
        <f t="shared" si="362"/>
        <v>0</v>
      </c>
      <c r="AP1228" s="6">
        <f>+AN1228+SUM($D$16:$E$18)-SUM($AL$27:AL1228)</f>
        <v>29866.378651344039</v>
      </c>
      <c r="AQ1228" s="10">
        <f t="shared" si="370"/>
        <v>-4.2325959357893961E-3</v>
      </c>
      <c r="AR1228" s="10">
        <f>+AN1228/SUM(AL$27:AL1228)-1</f>
        <v>0.24919545352818817</v>
      </c>
    </row>
    <row r="1229" spans="1:44" x14ac:dyDescent="0.25">
      <c r="A1229" s="1">
        <v>41984</v>
      </c>
      <c r="B1229">
        <v>7.806</v>
      </c>
      <c r="G1229">
        <f t="shared" si="363"/>
        <v>4227.8104820285898</v>
      </c>
      <c r="H1229">
        <f t="shared" si="364"/>
        <v>4171.8162864910519</v>
      </c>
      <c r="I1229" s="5">
        <f t="shared" si="353"/>
        <v>0</v>
      </c>
      <c r="J1229" s="6">
        <f>+H1229+SUM($D$16:$E$16)-SUM($F$27:F1229)</f>
        <v>7918.6934443857854</v>
      </c>
      <c r="K1229" s="10">
        <f t="shared" si="365"/>
        <v>-5.1031080535240969E-3</v>
      </c>
      <c r="L1229" s="10">
        <f>+H1229/SUM(F$27:F1229)-1</f>
        <v>-3.1308822281284066E-4</v>
      </c>
      <c r="M1229">
        <v>7.3609999999999998</v>
      </c>
      <c r="R1229">
        <f t="shared" si="366"/>
        <v>4220.8100943708268</v>
      </c>
      <c r="S1229">
        <f t="shared" si="367"/>
        <v>4074.7420124585315</v>
      </c>
      <c r="T1229" s="5">
        <f t="shared" si="354"/>
        <v>0</v>
      </c>
      <c r="U1229" s="6">
        <f>+S1229+SUM($D$17:$E$17)-SUM($Q$27:Q1229)</f>
        <v>7197.2686440374764</v>
      </c>
      <c r="V1229" s="10">
        <f t="shared" si="355"/>
        <v>-2.3068355975763843E-4</v>
      </c>
      <c r="W1229" s="10">
        <f>+S1229/SUM(Q$27:Q1229)-1</f>
        <v>0.17175362131059702</v>
      </c>
      <c r="X1229">
        <v>4.8049999999999997</v>
      </c>
      <c r="AC1229">
        <f t="shared" si="368"/>
        <v>9268.8141829981232</v>
      </c>
      <c r="AD1229">
        <f t="shared" si="369"/>
        <v>9131.5326587611435</v>
      </c>
      <c r="AE1229" s="5">
        <f t="shared" si="356"/>
        <v>0</v>
      </c>
      <c r="AF1229" s="6">
        <f>+AD1229+SUM($D$18:$E$18)-SUM($AB$27:AB1229)</f>
        <v>14751.848395603243</v>
      </c>
      <c r="AG1229" s="10">
        <f t="shared" si="357"/>
        <v>2.9718056567844542E-3</v>
      </c>
      <c r="AH1229" s="10">
        <f>+AD1229/SUM(AB$27:AB1229)-1</f>
        <v>0.4587848643590291</v>
      </c>
      <c r="AI1229" s="6">
        <f t="shared" si="358"/>
        <v>0</v>
      </c>
      <c r="AL1229" s="6">
        <f t="shared" si="359"/>
        <v>0</v>
      </c>
      <c r="AM1229" s="6">
        <f t="shared" si="360"/>
        <v>17717.43475939754</v>
      </c>
      <c r="AN1229" s="6">
        <f t="shared" si="361"/>
        <v>17378.090957710727</v>
      </c>
      <c r="AO1229" s="5">
        <f t="shared" si="362"/>
        <v>0</v>
      </c>
      <c r="AP1229" s="6">
        <f>+AN1229+SUM($D$16:$E$18)-SUM($AL$27:AL1229)</f>
        <v>29867.810484026504</v>
      </c>
      <c r="AQ1229" s="10">
        <f t="shared" si="370"/>
        <v>4.794128873730763E-5</v>
      </c>
      <c r="AR1229" s="10">
        <f>+AN1229/SUM(AL$27:AL1229)-1</f>
        <v>0.24929838694388584</v>
      </c>
    </row>
    <row r="1230" spans="1:44" x14ac:dyDescent="0.25">
      <c r="A1230" s="1">
        <v>41985</v>
      </c>
      <c r="B1230">
        <v>7.6989999999999998</v>
      </c>
      <c r="G1230">
        <f t="shared" si="363"/>
        <v>4169.8581733459023</v>
      </c>
      <c r="H1230">
        <f t="shared" si="364"/>
        <v>4114.6315128996421</v>
      </c>
      <c r="I1230" s="5">
        <f t="shared" si="353"/>
        <v>0</v>
      </c>
      <c r="J1230" s="6">
        <f>+H1230+SUM($D$16:$E$16)-SUM($F$27:F1230)</f>
        <v>7861.5086707943765</v>
      </c>
      <c r="K1230" s="10">
        <f t="shared" si="365"/>
        <v>-7.2214910190711024E-3</v>
      </c>
      <c r="L1230" s="10">
        <f>+H1230/SUM(F$27:F1230)-1</f>
        <v>-1.4016201156474173E-2</v>
      </c>
      <c r="M1230">
        <v>7.2009999999999996</v>
      </c>
      <c r="R1230">
        <f t="shared" si="366"/>
        <v>4129.0658184437334</v>
      </c>
      <c r="S1230">
        <f t="shared" si="367"/>
        <v>3986.1726982358218</v>
      </c>
      <c r="T1230" s="5">
        <f t="shared" si="354"/>
        <v>0</v>
      </c>
      <c r="U1230" s="6">
        <f>+S1230+SUM($D$17:$E$17)-SUM($Q$27:Q1230)</f>
        <v>7108.6993298147663</v>
      </c>
      <c r="V1230" s="10">
        <f t="shared" si="355"/>
        <v>-1.2305961970182189E-2</v>
      </c>
      <c r="W1230" s="10">
        <f>+S1230/SUM(Q$27:Q1230)-1</f>
        <v>0.14628417702181906</v>
      </c>
      <c r="X1230">
        <v>4.7080000000000002</v>
      </c>
      <c r="AC1230">
        <f t="shared" si="368"/>
        <v>9081.7018051103369</v>
      </c>
      <c r="AD1230">
        <f t="shared" si="369"/>
        <v>8947.1916248589951</v>
      </c>
      <c r="AE1230" s="5">
        <f t="shared" si="356"/>
        <v>0</v>
      </c>
      <c r="AF1230" s="6">
        <f>+AD1230+SUM($D$18:$E$18)-SUM($AB$27:AB1230)</f>
        <v>14567.507361701097</v>
      </c>
      <c r="AG1230" s="10">
        <f t="shared" si="357"/>
        <v>-1.2496131261563792E-2</v>
      </c>
      <c r="AH1230" s="10">
        <f>+AD1230/SUM(AB$27:AB1230)-1</f>
        <v>0.42933592953221855</v>
      </c>
      <c r="AI1230" s="6">
        <f t="shared" si="358"/>
        <v>0</v>
      </c>
      <c r="AL1230" s="6">
        <f t="shared" si="359"/>
        <v>0</v>
      </c>
      <c r="AM1230" s="6">
        <f t="shared" si="360"/>
        <v>17380.625796899971</v>
      </c>
      <c r="AN1230" s="6">
        <f t="shared" si="361"/>
        <v>17047.995835994458</v>
      </c>
      <c r="AO1230" s="5">
        <f t="shared" si="362"/>
        <v>0</v>
      </c>
      <c r="AP1230" s="6">
        <f>+AN1230+SUM($D$16:$E$18)-SUM($AL$27:AL1230)</f>
        <v>29537.715362310239</v>
      </c>
      <c r="AQ1230" s="10">
        <f t="shared" si="370"/>
        <v>-1.1051868763289563E-2</v>
      </c>
      <c r="AR1230" s="10">
        <f>+AN1230/SUM(AL$27:AL1230)-1</f>
        <v>0.22556808744771462</v>
      </c>
    </row>
    <row r="1231" spans="1:44" x14ac:dyDescent="0.25">
      <c r="A1231" s="1">
        <v>41988</v>
      </c>
      <c r="B1231">
        <v>7.6139999999999999</v>
      </c>
      <c r="G1231">
        <f t="shared" si="363"/>
        <v>4123.8212926166643</v>
      </c>
      <c r="H1231">
        <f t="shared" si="364"/>
        <v>4069.2043563083353</v>
      </c>
      <c r="I1231" s="5">
        <f t="shared" si="353"/>
        <v>0</v>
      </c>
      <c r="J1231" s="6">
        <f>+H1231+SUM($D$16:$E$16)-SUM($F$27:F1231)</f>
        <v>7816.0815142030688</v>
      </c>
      <c r="K1231" s="10">
        <f t="shared" si="365"/>
        <v>-5.7784273341923154E-3</v>
      </c>
      <c r="L1231" s="10">
        <f>+H1231/SUM(F$27:F1231)-1</f>
        <v>-2.4901851617793791E-2</v>
      </c>
      <c r="M1231">
        <v>7.0529999999999999</v>
      </c>
      <c r="R1231">
        <f t="shared" si="366"/>
        <v>4044.2023632111723</v>
      </c>
      <c r="S1231">
        <f t="shared" si="367"/>
        <v>3904.2460825798157</v>
      </c>
      <c r="T1231" s="5">
        <f t="shared" si="354"/>
        <v>0</v>
      </c>
      <c r="U1231" s="6">
        <f>+S1231+SUM($D$17:$E$17)-SUM($Q$27:Q1231)</f>
        <v>7026.7727141587602</v>
      </c>
      <c r="V1231" s="10">
        <f t="shared" si="355"/>
        <v>-1.1524839053523528E-2</v>
      </c>
      <c r="W1231" s="10">
        <f>+S1231/SUM(Q$27:Q1231)-1</f>
        <v>0.12272494105469933</v>
      </c>
      <c r="X1231">
        <v>4.6619999999999999</v>
      </c>
      <c r="AC1231">
        <f t="shared" si="368"/>
        <v>8992.9681001326226</v>
      </c>
      <c r="AD1231">
        <f t="shared" si="369"/>
        <v>8859.7721654827183</v>
      </c>
      <c r="AE1231" s="5">
        <f t="shared" si="356"/>
        <v>0</v>
      </c>
      <c r="AF1231" s="6">
        <f>+AD1231+SUM($D$18:$E$18)-SUM($AB$27:AB1231)</f>
        <v>14480.08790232482</v>
      </c>
      <c r="AG1231" s="10">
        <f t="shared" si="357"/>
        <v>-6.0009895451371698E-3</v>
      </c>
      <c r="AH1231" s="10">
        <f>+AD1231/SUM(AB$27:AB1231)-1</f>
        <v>0.4153704552844526</v>
      </c>
      <c r="AI1231" s="6">
        <f t="shared" si="358"/>
        <v>0</v>
      </c>
      <c r="AL1231" s="6">
        <f t="shared" si="359"/>
        <v>0</v>
      </c>
      <c r="AM1231" s="6">
        <f t="shared" si="360"/>
        <v>17160.991755960458</v>
      </c>
      <c r="AN1231" s="6">
        <f t="shared" si="361"/>
        <v>16833.222604370869</v>
      </c>
      <c r="AO1231" s="5">
        <f t="shared" si="362"/>
        <v>0</v>
      </c>
      <c r="AP1231" s="6">
        <f>+AN1231+SUM($D$16:$E$18)-SUM($AL$27:AL1231)</f>
        <v>29322.942130686646</v>
      </c>
      <c r="AQ1231" s="10">
        <f t="shared" si="370"/>
        <v>-7.2711524567550256E-3</v>
      </c>
      <c r="AR1231" s="10">
        <f>+AN1231/SUM(AL$27:AL1231)-1</f>
        <v>0.21012819520183923</v>
      </c>
    </row>
    <row r="1232" spans="1:44" x14ac:dyDescent="0.25">
      <c r="A1232" s="1">
        <v>41989</v>
      </c>
      <c r="B1232">
        <v>7.4720000000000004</v>
      </c>
      <c r="G1232">
        <f t="shared" si="363"/>
        <v>4046.9126212807614</v>
      </c>
      <c r="H1232">
        <f t="shared" si="364"/>
        <v>3993.3142829440349</v>
      </c>
      <c r="I1232" s="5">
        <f t="shared" si="353"/>
        <v>0</v>
      </c>
      <c r="J1232" s="6">
        <f>+H1232+SUM($D$16:$E$16)-SUM($F$27:F1232)</f>
        <v>7740.1914408387684</v>
      </c>
      <c r="K1232" s="10">
        <f t="shared" si="365"/>
        <v>-9.7094782374513855E-3</v>
      </c>
      <c r="L1232" s="10">
        <f>+H1232/SUM(F$27:F1232)-1</f>
        <v>-4.308729121199828E-2</v>
      </c>
      <c r="M1232">
        <v>7.15</v>
      </c>
      <c r="R1232">
        <f t="shared" si="366"/>
        <v>4099.8223304919729</v>
      </c>
      <c r="S1232">
        <f t="shared" si="367"/>
        <v>3957.9412293273335</v>
      </c>
      <c r="T1232" s="5">
        <f t="shared" si="354"/>
        <v>0</v>
      </c>
      <c r="U1232" s="6">
        <f>+S1232+SUM($D$17:$E$17)-SUM($Q$27:Q1232)</f>
        <v>7080.4678609062794</v>
      </c>
      <c r="V1232" s="10">
        <f t="shared" si="355"/>
        <v>7.6415089731485253E-3</v>
      </c>
      <c r="W1232" s="10">
        <f>+S1232/SUM(Q$27:Q1232)-1</f>
        <v>0.13816579165477116</v>
      </c>
      <c r="X1232">
        <v>4.6340000000000003</v>
      </c>
      <c r="AC1232">
        <f t="shared" si="368"/>
        <v>8938.9562797114068</v>
      </c>
      <c r="AD1232">
        <f t="shared" si="369"/>
        <v>8806.560320644985</v>
      </c>
      <c r="AE1232" s="5">
        <f t="shared" si="356"/>
        <v>0</v>
      </c>
      <c r="AF1232" s="6">
        <f>+AD1232+SUM($D$18:$E$18)-SUM($AB$27:AB1232)</f>
        <v>14426.876057487087</v>
      </c>
      <c r="AG1232" s="10">
        <f t="shared" si="357"/>
        <v>-3.6748288544015129E-3</v>
      </c>
      <c r="AH1232" s="10">
        <f>+AD1232/SUM(AB$27:AB1232)-1</f>
        <v>0.40686973182929087</v>
      </c>
      <c r="AI1232" s="6">
        <f t="shared" si="358"/>
        <v>0</v>
      </c>
      <c r="AL1232" s="6">
        <f t="shared" si="359"/>
        <v>0</v>
      </c>
      <c r="AM1232" s="6">
        <f t="shared" si="360"/>
        <v>17085.691231484139</v>
      </c>
      <c r="AN1232" s="6">
        <f t="shared" si="361"/>
        <v>16757.815832916353</v>
      </c>
      <c r="AO1232" s="5">
        <f t="shared" si="362"/>
        <v>0</v>
      </c>
      <c r="AP1232" s="6">
        <f>+AN1232+SUM($D$16:$E$18)-SUM($AL$27:AL1232)</f>
        <v>29247.535359232137</v>
      </c>
      <c r="AQ1232" s="10">
        <f t="shared" si="370"/>
        <v>-2.5715963670506214E-3</v>
      </c>
      <c r="AR1232" s="10">
        <f>+AN1232/SUM(AL$27:AL1232)-1</f>
        <v>0.20470725695424785</v>
      </c>
    </row>
    <row r="1233" spans="1:44" x14ac:dyDescent="0.25">
      <c r="A1233" s="1">
        <v>41990</v>
      </c>
      <c r="B1233">
        <v>7.5830000000000002</v>
      </c>
      <c r="G1233">
        <f t="shared" si="363"/>
        <v>4107.0313714095309</v>
      </c>
      <c r="H1233">
        <f t="shared" si="364"/>
        <v>4052.6368050809174</v>
      </c>
      <c r="I1233" s="5">
        <f t="shared" si="353"/>
        <v>0</v>
      </c>
      <c r="J1233" s="6">
        <f>+H1233+SUM($D$16:$E$16)-SUM($F$27:F1233)</f>
        <v>7799.5139629756513</v>
      </c>
      <c r="K1233" s="10">
        <f t="shared" si="365"/>
        <v>7.6642189783429071E-3</v>
      </c>
      <c r="L1233" s="10">
        <f>+H1233/SUM(F$27:F1233)-1</f>
        <v>-2.887191237427511E-2</v>
      </c>
      <c r="M1233">
        <v>7.1580000000000004</v>
      </c>
      <c r="R1233">
        <f t="shared" si="366"/>
        <v>4104.4095442883281</v>
      </c>
      <c r="S1233">
        <f t="shared" si="367"/>
        <v>3962.3696950384692</v>
      </c>
      <c r="T1233" s="5">
        <f t="shared" si="354"/>
        <v>0</v>
      </c>
      <c r="U1233" s="6">
        <f>+S1233+SUM($D$17:$E$17)-SUM($Q$27:Q1233)</f>
        <v>7084.8963266174142</v>
      </c>
      <c r="V1233" s="10">
        <f t="shared" si="355"/>
        <v>6.2544817632548266E-4</v>
      </c>
      <c r="W1233" s="10">
        <f>+S1233/SUM(Q$27:Q1233)-1</f>
        <v>0.13943926386921013</v>
      </c>
      <c r="X1233">
        <v>4.7050000000000001</v>
      </c>
      <c r="AC1233">
        <f t="shared" si="368"/>
        <v>9075.9148243509208</v>
      </c>
      <c r="AD1233">
        <f t="shared" si="369"/>
        <v>8941.4903557692396</v>
      </c>
      <c r="AE1233" s="5">
        <f t="shared" si="356"/>
        <v>0</v>
      </c>
      <c r="AF1233" s="6">
        <f>+AD1233+SUM($D$18:$E$18)-SUM($AB$27:AB1233)</f>
        <v>14561.806092611339</v>
      </c>
      <c r="AG1233" s="10">
        <f t="shared" si="357"/>
        <v>9.3526855423582411E-3</v>
      </c>
      <c r="AH1233" s="10">
        <f>+AD1233/SUM(AB$27:AB1233)-1</f>
        <v>0.42842513773345137</v>
      </c>
      <c r="AI1233" s="6">
        <f t="shared" si="358"/>
        <v>0</v>
      </c>
      <c r="AL1233" s="6">
        <f t="shared" si="359"/>
        <v>0</v>
      </c>
      <c r="AM1233" s="6">
        <f t="shared" si="360"/>
        <v>17287.355740048777</v>
      </c>
      <c r="AN1233" s="6">
        <f t="shared" si="361"/>
        <v>16956.496855888625</v>
      </c>
      <c r="AO1233" s="5">
        <f t="shared" si="362"/>
        <v>0</v>
      </c>
      <c r="AP1233" s="6">
        <f>+AN1233+SUM($D$16:$E$18)-SUM($AL$27:AL1233)</f>
        <v>29446.216382204406</v>
      </c>
      <c r="AQ1233" s="10">
        <f t="shared" si="370"/>
        <v>6.7930859996225834E-3</v>
      </c>
      <c r="AR1233" s="10">
        <f>+AN1233/SUM(AL$27:AL1233)-1</f>
        <v>0.21899029196192754</v>
      </c>
    </row>
    <row r="1234" spans="1:44" x14ac:dyDescent="0.25">
      <c r="A1234" s="1">
        <v>41991</v>
      </c>
      <c r="B1234">
        <v>7.7889999999999997</v>
      </c>
      <c r="G1234">
        <f t="shared" si="363"/>
        <v>4218.6031058827421</v>
      </c>
      <c r="H1234">
        <f t="shared" si="364"/>
        <v>4162.7308551727892</v>
      </c>
      <c r="I1234" s="5">
        <f t="shared" si="353"/>
        <v>0</v>
      </c>
      <c r="J1234" s="6">
        <f>+H1234+SUM($D$16:$E$16)-SUM($F$27:F1234)</f>
        <v>7909.6080130675227</v>
      </c>
      <c r="K1234" s="10">
        <f t="shared" si="365"/>
        <v>1.411550137796902E-2</v>
      </c>
      <c r="L1234" s="10">
        <f>+H1234/SUM(F$27:F1234)-1</f>
        <v>-2.4902183150771195E-3</v>
      </c>
      <c r="M1234">
        <v>7.35</v>
      </c>
      <c r="R1234">
        <f t="shared" si="366"/>
        <v>4214.5026754008395</v>
      </c>
      <c r="S1234">
        <f t="shared" si="367"/>
        <v>4068.6528721057202</v>
      </c>
      <c r="T1234" s="5">
        <f t="shared" si="354"/>
        <v>0</v>
      </c>
      <c r="U1234" s="6">
        <f>+S1234+SUM($D$17:$E$17)-SUM($Q$27:Q1234)</f>
        <v>7191.1795036846652</v>
      </c>
      <c r="V1234" s="10">
        <f t="shared" si="355"/>
        <v>1.5001373650021188E-2</v>
      </c>
      <c r="W1234" s="10">
        <f>+S1234/SUM(Q$27:Q1234)-1</f>
        <v>0.17000259701574372</v>
      </c>
      <c r="X1234">
        <v>4.8460000000000001</v>
      </c>
      <c r="AC1234">
        <f t="shared" si="368"/>
        <v>9347.9029200434779</v>
      </c>
      <c r="AD1234">
        <f t="shared" si="369"/>
        <v>9209.4500029878291</v>
      </c>
      <c r="AE1234" s="5">
        <f t="shared" si="356"/>
        <v>0</v>
      </c>
      <c r="AF1234" s="6">
        <f>+AD1234+SUM($D$18:$E$18)-SUM($AB$27:AB1234)</f>
        <v>14829.765739829931</v>
      </c>
      <c r="AG1234" s="10">
        <f t="shared" si="357"/>
        <v>1.8401539308681825E-2</v>
      </c>
      <c r="AH1234" s="10">
        <f>+AD1234/SUM(AB$27:AB1234)-1</f>
        <v>0.47123235227551663</v>
      </c>
      <c r="AI1234" s="6">
        <f t="shared" si="358"/>
        <v>0</v>
      </c>
      <c r="AL1234" s="6">
        <f t="shared" si="359"/>
        <v>0</v>
      </c>
      <c r="AM1234" s="6">
        <f t="shared" si="360"/>
        <v>17781.00870132706</v>
      </c>
      <c r="AN1234" s="6">
        <f t="shared" si="361"/>
        <v>17440.833730266339</v>
      </c>
      <c r="AO1234" s="5">
        <f t="shared" si="362"/>
        <v>0</v>
      </c>
      <c r="AP1234" s="6">
        <f>+AN1234+SUM($D$16:$E$18)-SUM($AL$27:AL1234)</f>
        <v>29930.553256582123</v>
      </c>
      <c r="AQ1234" s="10">
        <f t="shared" si="370"/>
        <v>1.6448187029910688E-2</v>
      </c>
      <c r="AR1234" s="10">
        <f>+AN1234/SUM(AL$27:AL1234)-1</f>
        <v>0.25380891947227813</v>
      </c>
    </row>
    <row r="1235" spans="1:44" x14ac:dyDescent="0.25">
      <c r="A1235" s="1">
        <v>41992</v>
      </c>
      <c r="B1235">
        <v>7.8650000000000002</v>
      </c>
      <c r="G1235">
        <f t="shared" si="363"/>
        <v>4259.7654933582962</v>
      </c>
      <c r="H1235">
        <f t="shared" si="364"/>
        <v>4203.3480775367816</v>
      </c>
      <c r="I1235" s="5">
        <f t="shared" si="353"/>
        <v>0</v>
      </c>
      <c r="J1235" s="6">
        <f>+H1235+SUM($D$16:$E$16)-SUM($F$27:F1235)</f>
        <v>7950.225235431516</v>
      </c>
      <c r="K1235" s="10">
        <f t="shared" si="365"/>
        <v>5.135175130915437E-3</v>
      </c>
      <c r="L1235" s="10">
        <f>+H1235/SUM(F$27:F1235)-1</f>
        <v>7.2428338621028931E-3</v>
      </c>
      <c r="M1235">
        <v>7.3710000000000004</v>
      </c>
      <c r="R1235">
        <f t="shared" si="366"/>
        <v>4226.544111616271</v>
      </c>
      <c r="S1235">
        <f t="shared" si="367"/>
        <v>4080.2775945974508</v>
      </c>
      <c r="T1235" s="5">
        <f t="shared" si="354"/>
        <v>0</v>
      </c>
      <c r="U1235" s="6">
        <f>+S1235+SUM($D$17:$E$17)-SUM($Q$27:Q1235)</f>
        <v>7202.8042261763949</v>
      </c>
      <c r="V1235" s="10">
        <f t="shared" si="355"/>
        <v>1.6165251452524565E-3</v>
      </c>
      <c r="W1235" s="10">
        <f>+S1235/SUM(Q$27:Q1235)-1</f>
        <v>0.17334546157864583</v>
      </c>
      <c r="X1235">
        <v>4.8579999999999997</v>
      </c>
      <c r="AC1235">
        <f t="shared" si="368"/>
        <v>9371.0508430811406</v>
      </c>
      <c r="AD1235">
        <f t="shared" si="369"/>
        <v>9232.2550793468563</v>
      </c>
      <c r="AE1235" s="5">
        <f t="shared" si="356"/>
        <v>0</v>
      </c>
      <c r="AF1235" s="6">
        <f>+AD1235+SUM($D$18:$E$18)-SUM($AB$27:AB1235)</f>
        <v>14852.570816188956</v>
      </c>
      <c r="AG1235" s="10">
        <f t="shared" si="357"/>
        <v>1.5377907351412645E-3</v>
      </c>
      <c r="AH1235" s="10">
        <f>+AD1235/SUM(AB$27:AB1235)-1</f>
        <v>0.47487551947058582</v>
      </c>
      <c r="AI1235" s="6">
        <f t="shared" si="358"/>
        <v>0</v>
      </c>
      <c r="AL1235" s="6">
        <f t="shared" si="359"/>
        <v>0</v>
      </c>
      <c r="AM1235" s="6">
        <f t="shared" si="360"/>
        <v>17857.360448055708</v>
      </c>
      <c r="AN1235" s="6">
        <f t="shared" si="361"/>
        <v>17515.880751481091</v>
      </c>
      <c r="AO1235" s="5">
        <f t="shared" si="362"/>
        <v>0</v>
      </c>
      <c r="AP1235" s="6">
        <f>+AN1235+SUM($D$16:$E$18)-SUM($AL$27:AL1235)</f>
        <v>30005.600277796872</v>
      </c>
      <c r="AQ1235" s="10">
        <f t="shared" si="370"/>
        <v>2.5073716670520607E-3</v>
      </c>
      <c r="AR1235" s="10">
        <f>+AN1235/SUM(AL$27:AL1235)-1</f>
        <v>0.25920399553539042</v>
      </c>
    </row>
    <row r="1236" spans="1:44" x14ac:dyDescent="0.25">
      <c r="A1236" s="1">
        <v>41995</v>
      </c>
      <c r="B1236">
        <v>7.9649999999999999</v>
      </c>
      <c r="G1236">
        <f t="shared" si="363"/>
        <v>4313.9265295103405</v>
      </c>
      <c r="H1236">
        <f t="shared" si="364"/>
        <v>4256.7917911736122</v>
      </c>
      <c r="I1236" s="5">
        <f t="shared" si="353"/>
        <v>0</v>
      </c>
      <c r="J1236" s="6">
        <f>+H1236+SUM($D$16:$E$16)-SUM($F$27:F1236)</f>
        <v>8003.6689490683448</v>
      </c>
      <c r="K1236" s="10">
        <f t="shared" si="365"/>
        <v>6.7222892502023512E-3</v>
      </c>
      <c r="L1236" s="10">
        <f>+H1236/SUM(F$27:F1236)-1</f>
        <v>2.004948146365515E-2</v>
      </c>
      <c r="M1236">
        <v>7.4020000000000001</v>
      </c>
      <c r="R1236">
        <f t="shared" si="366"/>
        <v>4244.3195650771449</v>
      </c>
      <c r="S1236">
        <f t="shared" si="367"/>
        <v>4097.4378992281008</v>
      </c>
      <c r="T1236" s="5">
        <f t="shared" si="354"/>
        <v>0</v>
      </c>
      <c r="U1236" s="6">
        <f>+S1236+SUM($D$17:$E$17)-SUM($Q$27:Q1236)</f>
        <v>7219.9645308070467</v>
      </c>
      <c r="V1236" s="10">
        <f t="shared" si="355"/>
        <v>2.3824477372698105E-3</v>
      </c>
      <c r="W1236" s="10">
        <f>+S1236/SUM(Q$27:Q1236)-1</f>
        <v>0.17828016640959654</v>
      </c>
      <c r="X1236">
        <v>4.8639999999999999</v>
      </c>
      <c r="AC1236">
        <f t="shared" si="368"/>
        <v>9382.6248045999746</v>
      </c>
      <c r="AD1236">
        <f t="shared" si="369"/>
        <v>9243.6576175263726</v>
      </c>
      <c r="AE1236" s="5">
        <f t="shared" si="356"/>
        <v>0</v>
      </c>
      <c r="AF1236" s="6">
        <f>+AD1236+SUM($D$18:$E$18)-SUM($AB$27:AB1236)</f>
        <v>14863.973354368474</v>
      </c>
      <c r="AG1236" s="10">
        <f t="shared" si="357"/>
        <v>7.6771478289061612E-4</v>
      </c>
      <c r="AH1236" s="10">
        <f>+AD1236/SUM(AB$27:AB1236)-1</f>
        <v>0.47669710306812085</v>
      </c>
      <c r="AI1236" s="6">
        <f t="shared" si="358"/>
        <v>0</v>
      </c>
      <c r="AL1236" s="6">
        <f t="shared" si="359"/>
        <v>0</v>
      </c>
      <c r="AM1236" s="6">
        <f t="shared" si="360"/>
        <v>17940.870899187459</v>
      </c>
      <c r="AN1236" s="6">
        <f t="shared" si="361"/>
        <v>17597.887307928086</v>
      </c>
      <c r="AO1236" s="5">
        <f t="shared" si="362"/>
        <v>0</v>
      </c>
      <c r="AP1236" s="6">
        <f>+AN1236+SUM($D$16:$E$18)-SUM($AL$27:AL1236)</f>
        <v>30087.60683424387</v>
      </c>
      <c r="AQ1236" s="10">
        <f t="shared" si="370"/>
        <v>2.7330416884769893E-3</v>
      </c>
      <c r="AR1236" s="10">
        <f>+AN1236/SUM(AL$27:AL1236)-1</f>
        <v>0.26509938755154239</v>
      </c>
    </row>
    <row r="1237" spans="1:44" x14ac:dyDescent="0.25">
      <c r="A1237" s="1">
        <v>41996</v>
      </c>
      <c r="B1237">
        <v>7.9720000000000004</v>
      </c>
      <c r="G1237">
        <f t="shared" si="363"/>
        <v>4317.7178020409847</v>
      </c>
      <c r="H1237">
        <f t="shared" si="364"/>
        <v>4260.5328511281914</v>
      </c>
      <c r="I1237" s="5">
        <f t="shared" si="353"/>
        <v>0</v>
      </c>
      <c r="J1237" s="6">
        <f>+H1237+SUM($D$16:$E$16)-SUM($F$27:F1237)</f>
        <v>8007.4100090229249</v>
      </c>
      <c r="K1237" s="10">
        <f t="shared" si="365"/>
        <v>4.6741812765960233E-4</v>
      </c>
      <c r="L1237" s="10">
        <f>+H1237/SUM(F$27:F1237)-1</f>
        <v>2.0945946795764225E-2</v>
      </c>
      <c r="M1237">
        <v>7.4450000000000003</v>
      </c>
      <c r="R1237">
        <f t="shared" si="366"/>
        <v>4268.9758392325512</v>
      </c>
      <c r="S1237">
        <f t="shared" si="367"/>
        <v>4121.2409024254539</v>
      </c>
      <c r="T1237" s="5">
        <f t="shared" si="354"/>
        <v>0</v>
      </c>
      <c r="U1237" s="6">
        <f>+S1237+SUM($D$17:$E$17)-SUM($Q$27:Q1237)</f>
        <v>7243.7675340043988</v>
      </c>
      <c r="V1237" s="10">
        <f t="shared" si="355"/>
        <v>3.2968310433918457E-3</v>
      </c>
      <c r="W1237" s="10">
        <f>+S1237/SUM(Q$27:Q1237)-1</f>
        <v>0.18512507956220547</v>
      </c>
      <c r="X1237">
        <v>4.8600000000000003</v>
      </c>
      <c r="AC1237">
        <f t="shared" si="368"/>
        <v>9374.9088302540877</v>
      </c>
      <c r="AD1237">
        <f t="shared" si="369"/>
        <v>9236.0559254066975</v>
      </c>
      <c r="AE1237" s="5">
        <f t="shared" si="356"/>
        <v>0</v>
      </c>
      <c r="AF1237" s="6">
        <f>+AD1237+SUM($D$18:$E$18)-SUM($AB$27:AB1237)</f>
        <v>14856.371662248799</v>
      </c>
      <c r="AG1237" s="10">
        <f t="shared" si="357"/>
        <v>-5.1141723269043649E-4</v>
      </c>
      <c r="AH1237" s="10">
        <f>+AD1237/SUM(AB$27:AB1237)-1</f>
        <v>0.47548271400309772</v>
      </c>
      <c r="AI1237" s="6">
        <f t="shared" si="358"/>
        <v>0</v>
      </c>
      <c r="AL1237" s="6">
        <f t="shared" si="359"/>
        <v>0</v>
      </c>
      <c r="AM1237" s="6">
        <f t="shared" si="360"/>
        <v>17961.602471527622</v>
      </c>
      <c r="AN1237" s="6">
        <f t="shared" si="361"/>
        <v>17617.829678960341</v>
      </c>
      <c r="AO1237" s="5">
        <f t="shared" si="362"/>
        <v>0</v>
      </c>
      <c r="AP1237" s="6">
        <f>+AN1237+SUM($D$16:$E$18)-SUM($AL$27:AL1237)</f>
        <v>30107.549205276122</v>
      </c>
      <c r="AQ1237" s="10">
        <f t="shared" si="370"/>
        <v>6.6281014445968012E-4</v>
      </c>
      <c r="AR1237" s="10">
        <f>+AN1237/SUM(AL$27:AL1237)-1</f>
        <v>0.26653303017794272</v>
      </c>
    </row>
    <row r="1238" spans="1:44" x14ac:dyDescent="0.25">
      <c r="A1238" s="1">
        <v>41997</v>
      </c>
      <c r="B1238">
        <v>7.9550000000000001</v>
      </c>
      <c r="G1238">
        <f t="shared" si="363"/>
        <v>4308.5104258951369</v>
      </c>
      <c r="H1238">
        <f t="shared" si="364"/>
        <v>4251.4474198099297</v>
      </c>
      <c r="I1238" s="5">
        <f t="shared" si="353"/>
        <v>0</v>
      </c>
      <c r="J1238" s="6">
        <f>+H1238+SUM($D$16:$E$16)-SUM($F$27:F1238)</f>
        <v>7998.3245777046641</v>
      </c>
      <c r="K1238" s="10">
        <f t="shared" si="365"/>
        <v>-1.1346279643509316E-3</v>
      </c>
      <c r="L1238" s="10">
        <f>+H1238/SUM(F$27:F1238)-1</f>
        <v>1.8768816703500057E-2</v>
      </c>
      <c r="M1238">
        <v>7.4340000000000002</v>
      </c>
      <c r="R1238">
        <f t="shared" si="366"/>
        <v>4262.6684202625638</v>
      </c>
      <c r="S1238">
        <f t="shared" si="367"/>
        <v>4115.1517620726427</v>
      </c>
      <c r="T1238" s="5">
        <f t="shared" si="354"/>
        <v>0</v>
      </c>
      <c r="U1238" s="6">
        <f>+S1238+SUM($D$17:$E$17)-SUM($Q$27:Q1238)</f>
        <v>7237.6783936515876</v>
      </c>
      <c r="V1238" s="10">
        <f t="shared" si="355"/>
        <v>-8.406040536539372E-4</v>
      </c>
      <c r="W1238" s="10">
        <f>+S1238/SUM(Q$27:Q1238)-1</f>
        <v>0.18337405526735218</v>
      </c>
      <c r="X1238">
        <v>4.8680000000000003</v>
      </c>
      <c r="AC1238">
        <f t="shared" si="368"/>
        <v>9390.3407789458633</v>
      </c>
      <c r="AD1238">
        <f t="shared" si="369"/>
        <v>9251.2593096460496</v>
      </c>
      <c r="AE1238" s="5">
        <f t="shared" si="356"/>
        <v>0</v>
      </c>
      <c r="AF1238" s="6">
        <f>+AD1238+SUM($D$18:$E$18)-SUM($AB$27:AB1238)</f>
        <v>14871.575046488149</v>
      </c>
      <c r="AG1238" s="10">
        <f t="shared" si="357"/>
        <v>1.0233578282092815E-3</v>
      </c>
      <c r="AH1238" s="10">
        <f>+AD1238/SUM(AB$27:AB1238)-1</f>
        <v>0.47791149213314399</v>
      </c>
      <c r="AI1238" s="6">
        <f t="shared" si="358"/>
        <v>0</v>
      </c>
      <c r="AL1238" s="6">
        <f t="shared" si="359"/>
        <v>0</v>
      </c>
      <c r="AM1238" s="6">
        <f t="shared" si="360"/>
        <v>17961.519625103567</v>
      </c>
      <c r="AN1238" s="6">
        <f t="shared" si="361"/>
        <v>17617.858491528619</v>
      </c>
      <c r="AO1238" s="5">
        <f t="shared" si="362"/>
        <v>0</v>
      </c>
      <c r="AP1238" s="6">
        <f>+AN1238+SUM($D$16:$E$18)-SUM($AL$27:AL1238)</f>
        <v>30107.5780178444</v>
      </c>
      <c r="AQ1238" s="10">
        <f t="shared" si="370"/>
        <v>9.5698816537925779E-7</v>
      </c>
      <c r="AR1238" s="10">
        <f>+AN1238/SUM(AL$27:AL1238)-1</f>
        <v>0.26653510149263204</v>
      </c>
    </row>
    <row r="1239" spans="1:44" x14ac:dyDescent="0.25">
      <c r="A1239" s="1">
        <v>42003</v>
      </c>
      <c r="B1239">
        <v>7.9969999999999999</v>
      </c>
      <c r="G1239">
        <f t="shared" si="363"/>
        <v>4331.2580610789955</v>
      </c>
      <c r="H1239">
        <f t="shared" si="364"/>
        <v>4273.8937795373986</v>
      </c>
      <c r="I1239" s="5">
        <f t="shared" si="353"/>
        <v>0</v>
      </c>
      <c r="J1239" s="6">
        <f>+H1239+SUM($D$16:$E$16)-SUM($F$27:F1239)</f>
        <v>8020.7709374321321</v>
      </c>
      <c r="K1239" s="10">
        <f t="shared" si="365"/>
        <v>2.8063827004516373E-3</v>
      </c>
      <c r="L1239" s="10">
        <f>+H1239/SUM(F$27:F1239)-1</f>
        <v>2.4147608696152068E-2</v>
      </c>
      <c r="M1239">
        <v>7.3760000000000003</v>
      </c>
      <c r="R1239">
        <f t="shared" si="366"/>
        <v>4229.4111202389931</v>
      </c>
      <c r="S1239">
        <f t="shared" si="367"/>
        <v>4083.0453856669105</v>
      </c>
      <c r="T1239" s="5">
        <f t="shared" si="354"/>
        <v>0</v>
      </c>
      <c r="U1239" s="6">
        <f>+S1239+SUM($D$17:$E$17)-SUM($Q$27:Q1239)</f>
        <v>7205.572017245855</v>
      </c>
      <c r="V1239" s="10">
        <f t="shared" si="355"/>
        <v>-4.4360048429195054E-3</v>
      </c>
      <c r="W1239" s="10">
        <f>+S1239/SUM(Q$27:Q1239)-1</f>
        <v>0.17414138171267002</v>
      </c>
      <c r="X1239">
        <v>4.8659999999999997</v>
      </c>
      <c r="AC1239">
        <f t="shared" si="368"/>
        <v>9386.4827917729181</v>
      </c>
      <c r="AD1239">
        <f t="shared" si="369"/>
        <v>9247.4584635862102</v>
      </c>
      <c r="AE1239" s="5">
        <f t="shared" si="356"/>
        <v>0</v>
      </c>
      <c r="AF1239" s="6">
        <f>+AD1239+SUM($D$18:$E$18)-SUM($AB$27:AB1239)</f>
        <v>14867.774200428314</v>
      </c>
      <c r="AG1239" s="10">
        <f t="shared" si="357"/>
        <v>-2.5557790939789715E-4</v>
      </c>
      <c r="AH1239" s="10">
        <f>+AD1239/SUM(AB$27:AB1239)-1</f>
        <v>0.47730429760063231</v>
      </c>
      <c r="AI1239" s="6">
        <f t="shared" si="358"/>
        <v>0</v>
      </c>
      <c r="AL1239" s="6">
        <f t="shared" si="359"/>
        <v>0</v>
      </c>
      <c r="AM1239" s="6">
        <f t="shared" si="360"/>
        <v>17947.151973090906</v>
      </c>
      <c r="AN1239" s="6">
        <f t="shared" si="361"/>
        <v>17604.397628790517</v>
      </c>
      <c r="AO1239" s="5">
        <f t="shared" si="362"/>
        <v>0</v>
      </c>
      <c r="AP1239" s="6">
        <f>+AN1239+SUM($D$16:$E$18)-SUM($AL$27:AL1239)</f>
        <v>30094.117155106298</v>
      </c>
      <c r="AQ1239" s="10">
        <f t="shared" si="370"/>
        <v>-4.4709218158045516E-4</v>
      </c>
      <c r="AR1239" s="10">
        <f>+AN1239/SUM(AL$27:AL1239)-1</f>
        <v>0.26556740980851612</v>
      </c>
    </row>
    <row r="1240" spans="1:44" x14ac:dyDescent="0.25">
      <c r="A1240" s="1">
        <v>42004</v>
      </c>
      <c r="B1240">
        <v>8.0540000000000003</v>
      </c>
      <c r="G1240">
        <f t="shared" si="363"/>
        <v>4362.1298516856614</v>
      </c>
      <c r="H1240">
        <f t="shared" si="364"/>
        <v>4304.3566963103931</v>
      </c>
      <c r="I1240" s="5">
        <f t="shared" si="353"/>
        <v>0</v>
      </c>
      <c r="J1240" s="6">
        <f>+H1240+SUM($D$16:$E$16)-SUM($F$27:F1240)</f>
        <v>8051.2338542051266</v>
      </c>
      <c r="K1240" s="10">
        <f t="shared" si="365"/>
        <v>3.7980035847711147E-3</v>
      </c>
      <c r="L1240" s="10">
        <f>+H1240/SUM(F$27:F1240)-1</f>
        <v>3.1447397829037271E-2</v>
      </c>
      <c r="M1240">
        <v>7.3890000000000002</v>
      </c>
      <c r="R1240">
        <f t="shared" si="366"/>
        <v>4236.8653426580695</v>
      </c>
      <c r="S1240">
        <f t="shared" si="367"/>
        <v>4090.2416424475055</v>
      </c>
      <c r="T1240" s="5">
        <f t="shared" si="354"/>
        <v>0</v>
      </c>
      <c r="U1240" s="6">
        <f>+S1240+SUM($D$17:$E$17)-SUM($Q$27:Q1240)</f>
        <v>7212.7682740264499</v>
      </c>
      <c r="V1240" s="10">
        <f t="shared" si="355"/>
        <v>9.9870721760475512E-4</v>
      </c>
      <c r="W1240" s="10">
        <f>+S1240/SUM(Q$27:Q1240)-1</f>
        <v>0.17621077406113317</v>
      </c>
      <c r="X1240">
        <v>4.8540000000000001</v>
      </c>
      <c r="AC1240">
        <f t="shared" si="368"/>
        <v>9363.3348687352536</v>
      </c>
      <c r="AD1240">
        <f t="shared" si="369"/>
        <v>9224.6533872271812</v>
      </c>
      <c r="AE1240" s="5">
        <f t="shared" si="356"/>
        <v>0</v>
      </c>
      <c r="AF1240" s="6">
        <f>+AD1240+SUM($D$18:$E$18)-SUM($AB$27:AB1240)</f>
        <v>14844.969124069285</v>
      </c>
      <c r="AG1240" s="10">
        <f t="shared" si="357"/>
        <v>-1.5338594769869207E-3</v>
      </c>
      <c r="AH1240" s="10">
        <f>+AD1240/SUM(AB$27:AB1240)-1</f>
        <v>0.4736611304055629</v>
      </c>
      <c r="AI1240" s="6">
        <f t="shared" si="358"/>
        <v>0</v>
      </c>
      <c r="AL1240" s="6">
        <f t="shared" si="359"/>
        <v>0</v>
      </c>
      <c r="AM1240" s="6">
        <f t="shared" si="360"/>
        <v>17962.330063078982</v>
      </c>
      <c r="AN1240" s="6">
        <f t="shared" si="361"/>
        <v>17619.251725985079</v>
      </c>
      <c r="AO1240" s="5">
        <f t="shared" si="362"/>
        <v>0</v>
      </c>
      <c r="AP1240" s="6">
        <f>+AN1240+SUM($D$16:$E$18)-SUM($AL$27:AL1240)</f>
        <v>30108.97125230086</v>
      </c>
      <c r="AQ1240" s="10">
        <f t="shared" si="370"/>
        <v>4.9358806965504876E-4</v>
      </c>
      <c r="AR1240" s="10">
        <f>+AN1240/SUM(AL$27:AL1240)-1</f>
        <v>0.26663526010978544</v>
      </c>
    </row>
    <row r="1241" spans="1:44" x14ac:dyDescent="0.25">
      <c r="A1241" s="1">
        <v>42006</v>
      </c>
      <c r="B1241">
        <v>8.07</v>
      </c>
      <c r="G1241">
        <f t="shared" si="363"/>
        <v>4370.7956174699884</v>
      </c>
      <c r="H1241">
        <f t="shared" si="364"/>
        <v>4312.9076904922867</v>
      </c>
      <c r="I1241" s="5">
        <f t="shared" si="353"/>
        <v>0</v>
      </c>
      <c r="J1241" s="6">
        <f>+H1241+SUM($D$16:$E$16)-SUM($F$27:F1241)</f>
        <v>8059.7848483870212</v>
      </c>
      <c r="K1241" s="10">
        <f t="shared" si="365"/>
        <v>1.0620725141934351E-3</v>
      </c>
      <c r="L1241" s="10">
        <f>+H1241/SUM(F$27:F1241)-1</f>
        <v>3.349646144528573E-2</v>
      </c>
      <c r="M1241">
        <v>7.375</v>
      </c>
      <c r="R1241">
        <f t="shared" si="366"/>
        <v>4228.8377185144491</v>
      </c>
      <c r="S1241">
        <f t="shared" si="367"/>
        <v>4082.4918274530182</v>
      </c>
      <c r="T1241" s="5">
        <f t="shared" si="354"/>
        <v>0</v>
      </c>
      <c r="U1241" s="6">
        <f>+S1241+SUM($D$17:$E$17)-SUM($Q$27:Q1241)</f>
        <v>7205.0184590319623</v>
      </c>
      <c r="V1241" s="10">
        <f t="shared" si="355"/>
        <v>-1.07445778098747E-3</v>
      </c>
      <c r="W1241" s="10">
        <f>+S1241/SUM(Q$27:Q1241)-1</f>
        <v>0.17398219768586509</v>
      </c>
      <c r="X1241">
        <v>4.8659999999999997</v>
      </c>
      <c r="AC1241">
        <f t="shared" si="368"/>
        <v>9386.4827917729162</v>
      </c>
      <c r="AD1241">
        <f t="shared" si="369"/>
        <v>9247.4584635862084</v>
      </c>
      <c r="AE1241" s="5">
        <f t="shared" si="356"/>
        <v>0</v>
      </c>
      <c r="AF1241" s="6">
        <f>+AD1241+SUM($D$18:$E$18)-SUM($AB$27:AB1241)</f>
        <v>14867.77420042831</v>
      </c>
      <c r="AG1241" s="10">
        <f t="shared" si="357"/>
        <v>1.5362158161751349E-3</v>
      </c>
      <c r="AH1241" s="10">
        <f>+AD1241/SUM(AB$27:AB1241)-1</f>
        <v>0.47730429760063187</v>
      </c>
      <c r="AI1241" s="6">
        <f t="shared" si="358"/>
        <v>0</v>
      </c>
      <c r="AL1241" s="6">
        <f t="shared" si="359"/>
        <v>0</v>
      </c>
      <c r="AM1241" s="6">
        <f t="shared" si="360"/>
        <v>17986.116127757356</v>
      </c>
      <c r="AN1241" s="6">
        <f t="shared" si="361"/>
        <v>17642.857981531513</v>
      </c>
      <c r="AO1241" s="5">
        <f t="shared" si="362"/>
        <v>0</v>
      </c>
      <c r="AP1241" s="6">
        <f>+AN1241+SUM($D$16:$E$18)-SUM($AL$27:AL1241)</f>
        <v>30132.577507847298</v>
      </c>
      <c r="AQ1241" s="10">
        <f t="shared" si="370"/>
        <v>7.8402730364413031E-4</v>
      </c>
      <c r="AR1241" s="10">
        <f>+AN1241/SUM(AL$27:AL1241)-1</f>
        <v>0.26833229674330927</v>
      </c>
    </row>
    <row r="1242" spans="1:44" x14ac:dyDescent="0.25">
      <c r="A1242" s="1">
        <v>42009</v>
      </c>
      <c r="B1242">
        <v>8.0190000000000001</v>
      </c>
      <c r="G1242">
        <f t="shared" si="363"/>
        <v>4343.173489032446</v>
      </c>
      <c r="H1242">
        <f t="shared" si="364"/>
        <v>4285.6513965375025</v>
      </c>
      <c r="I1242" s="5">
        <f t="shared" si="353"/>
        <v>0</v>
      </c>
      <c r="J1242" s="6">
        <f>+H1242+SUM($D$16:$E$16)-SUM($F$27:F1242)</f>
        <v>8032.5285544322351</v>
      </c>
      <c r="K1242" s="10">
        <f t="shared" si="365"/>
        <v>-3.381764459908676E-3</v>
      </c>
      <c r="L1242" s="10">
        <f>+H1242/SUM(F$27:F1242)-1</f>
        <v>2.6965071168493893E-2</v>
      </c>
      <c r="M1242">
        <v>7.2240000000000002</v>
      </c>
      <c r="R1242">
        <f t="shared" si="366"/>
        <v>4142.2540581082549</v>
      </c>
      <c r="S1242">
        <f t="shared" si="367"/>
        <v>3998.9045371553361</v>
      </c>
      <c r="T1242" s="5">
        <f t="shared" si="354"/>
        <v>0</v>
      </c>
      <c r="U1242" s="6">
        <f>+S1242+SUM($D$17:$E$17)-SUM($Q$27:Q1242)</f>
        <v>7121.4311687342815</v>
      </c>
      <c r="V1242" s="10">
        <f t="shared" si="355"/>
        <v>-1.1601259701548572E-2</v>
      </c>
      <c r="W1242" s="10">
        <f>+S1242/SUM(Q$27:Q1242)-1</f>
        <v>0.14994540963833081</v>
      </c>
      <c r="X1242">
        <v>4.8419999999999996</v>
      </c>
      <c r="AC1242">
        <f t="shared" si="368"/>
        <v>9340.1869456975874</v>
      </c>
      <c r="AD1242">
        <f t="shared" si="369"/>
        <v>9201.8483108681503</v>
      </c>
      <c r="AE1242" s="5">
        <f t="shared" si="356"/>
        <v>0</v>
      </c>
      <c r="AF1242" s="6">
        <f>+AD1242+SUM($D$18:$E$18)-SUM($AB$27:AB1242)</f>
        <v>14822.164047710252</v>
      </c>
      <c r="AG1242" s="10">
        <f t="shared" si="357"/>
        <v>-3.0677189539739524E-3</v>
      </c>
      <c r="AH1242" s="10">
        <f>+AD1242/SUM(AB$27:AB1242)-1</f>
        <v>0.47001796321049305</v>
      </c>
      <c r="AI1242" s="6">
        <f t="shared" si="358"/>
        <v>0</v>
      </c>
      <c r="AL1242" s="6">
        <f t="shared" si="359"/>
        <v>0</v>
      </c>
      <c r="AM1242" s="6">
        <f t="shared" si="360"/>
        <v>17825.614492838289</v>
      </c>
      <c r="AN1242" s="6">
        <f t="shared" si="361"/>
        <v>17486.404244560988</v>
      </c>
      <c r="AO1242" s="5">
        <f t="shared" si="362"/>
        <v>0</v>
      </c>
      <c r="AP1242" s="6">
        <f>+AN1242+SUM($D$16:$E$18)-SUM($AL$27:AL1242)</f>
        <v>29976.123770876769</v>
      </c>
      <c r="AQ1242" s="10">
        <f t="shared" si="370"/>
        <v>-5.192179027160404E-3</v>
      </c>
      <c r="AR1242" s="10">
        <f>+AN1242/SUM(AL$27:AL1242)-1</f>
        <v>0.25708495077738802</v>
      </c>
    </row>
    <row r="1243" spans="1:44" x14ac:dyDescent="0.25">
      <c r="A1243" s="1">
        <v>42011</v>
      </c>
      <c r="B1243">
        <v>8.109</v>
      </c>
      <c r="G1243">
        <f t="shared" si="363"/>
        <v>4391.9184215692858</v>
      </c>
      <c r="H1243">
        <f t="shared" si="364"/>
        <v>4333.7507388106505</v>
      </c>
      <c r="I1243" s="5">
        <f t="shared" si="353"/>
        <v>0</v>
      </c>
      <c r="J1243" s="6">
        <f>+H1243+SUM($D$16:$E$16)-SUM($F$27:F1243)</f>
        <v>8080.6278967053831</v>
      </c>
      <c r="K1243" s="10">
        <f t="shared" si="365"/>
        <v>5.9880698770260476E-3</v>
      </c>
      <c r="L1243" s="10">
        <f>+H1243/SUM(F$27:F1243)-1</f>
        <v>3.8491054009891057E-2</v>
      </c>
      <c r="M1243">
        <v>7.2069999999999999</v>
      </c>
      <c r="R1243">
        <f t="shared" si="366"/>
        <v>4132.5062287910014</v>
      </c>
      <c r="S1243">
        <f t="shared" si="367"/>
        <v>3989.4940475191734</v>
      </c>
      <c r="T1243" s="5">
        <f t="shared" si="354"/>
        <v>0</v>
      </c>
      <c r="U1243" s="6">
        <f>+S1243+SUM($D$17:$E$17)-SUM($Q$27:Q1243)</f>
        <v>7112.0206790981174</v>
      </c>
      <c r="V1243" s="10">
        <f t="shared" si="355"/>
        <v>-1.3214323656569604E-3</v>
      </c>
      <c r="W1243" s="10">
        <f>+S1243/SUM(Q$27:Q1243)-1</f>
        <v>0.14723928118264817</v>
      </c>
      <c r="X1243">
        <v>4.9130000000000003</v>
      </c>
      <c r="AC1243">
        <f t="shared" si="368"/>
        <v>9477.1454903371032</v>
      </c>
      <c r="AD1243">
        <f t="shared" si="369"/>
        <v>9336.7783459924067</v>
      </c>
      <c r="AE1243" s="5">
        <f t="shared" si="356"/>
        <v>0</v>
      </c>
      <c r="AF1243" s="6">
        <f>+AD1243+SUM($D$18:$E$18)-SUM($AB$27:AB1243)</f>
        <v>14957.094082834508</v>
      </c>
      <c r="AG1243" s="10">
        <f t="shared" si="357"/>
        <v>9.1032614866450867E-3</v>
      </c>
      <c r="AH1243" s="10">
        <f>+AD1243/SUM(AB$27:AB1243)-1</f>
        <v>0.49157336911465399</v>
      </c>
      <c r="AI1243" s="6">
        <f t="shared" si="358"/>
        <v>0</v>
      </c>
      <c r="AL1243" s="6">
        <f t="shared" si="359"/>
        <v>0</v>
      </c>
      <c r="AM1243" s="6">
        <f t="shared" si="360"/>
        <v>18001.570140697389</v>
      </c>
      <c r="AN1243" s="6">
        <f t="shared" si="361"/>
        <v>17660.023132322232</v>
      </c>
      <c r="AO1243" s="5">
        <f t="shared" si="362"/>
        <v>0</v>
      </c>
      <c r="AP1243" s="6">
        <f>+AN1243+SUM($D$16:$E$18)-SUM($AL$27:AL1243)</f>
        <v>30149.742658638013</v>
      </c>
      <c r="AQ1243" s="10">
        <f t="shared" si="370"/>
        <v>5.7919058877760055E-3</v>
      </c>
      <c r="AR1243" s="10">
        <f>+AN1243/SUM(AL$27:AL1243)-1</f>
        <v>0.26956628701569763</v>
      </c>
    </row>
    <row r="1244" spans="1:44" x14ac:dyDescent="0.25">
      <c r="A1244" s="1">
        <v>42012</v>
      </c>
      <c r="B1244">
        <v>8.2520000000000007</v>
      </c>
      <c r="C1244">
        <f>+$C$16</f>
        <v>60</v>
      </c>
      <c r="D1244" s="7">
        <f>+$H$16</f>
        <v>0.66694736842105262</v>
      </c>
      <c r="E1244" s="7">
        <f>+$J$16</f>
        <v>0.46199999999999997</v>
      </c>
      <c r="F1244" s="6">
        <f>+C1244-D1244-E1244</f>
        <v>58.871052631578941</v>
      </c>
      <c r="G1244">
        <f t="shared" si="363"/>
        <v>4528.2397558982884</v>
      </c>
      <c r="H1244">
        <f t="shared" si="364"/>
        <v>4469.0463019428989</v>
      </c>
      <c r="I1244" s="5">
        <f t="shared" ref="I1244:I1307" si="371">+C1244*(MAX($A:$A)-$A1244)</f>
        <v>184860</v>
      </c>
      <c r="J1244" s="6">
        <f>+H1244+SUM($D$16:$E$16)-SUM($F$27:F1244)</f>
        <v>8157.0524072060534</v>
      </c>
      <c r="K1244" s="10">
        <f t="shared" si="365"/>
        <v>9.4577440611800512E-3</v>
      </c>
      <c r="L1244" s="10">
        <f>+H1244/SUM(F$27:F1244)-1</f>
        <v>5.6014354723163962E-2</v>
      </c>
      <c r="M1244">
        <v>7.3719999999999999</v>
      </c>
      <c r="N1244">
        <f>+$C$17</f>
        <v>50</v>
      </c>
      <c r="O1244" s="7">
        <f>+$H$17</f>
        <v>0.5557894736842105</v>
      </c>
      <c r="P1244" s="7">
        <f>+$J$17</f>
        <v>0.38500000000000001</v>
      </c>
      <c r="Q1244" s="6">
        <f>+N1244-O1244-P1244</f>
        <v>49.059210526315795</v>
      </c>
      <c r="R1244">
        <f t="shared" si="366"/>
        <v>4277.117513340816</v>
      </c>
      <c r="S1244">
        <f t="shared" si="367"/>
        <v>4129.8903633376585</v>
      </c>
      <c r="T1244" s="5">
        <f t="shared" ref="T1244:T1307" si="372">+N1244*(MAX($A:$A)-$A1244)</f>
        <v>154050</v>
      </c>
      <c r="U1244" s="6">
        <f>+S1244+SUM($D$17:$E$17)-SUM($Q$27:Q1244)</f>
        <v>7203.3577843902867</v>
      </c>
      <c r="V1244" s="10">
        <f t="shared" ref="V1244:V1307" si="373">+U1244/U1243-1</f>
        <v>1.2842637755624775E-2</v>
      </c>
      <c r="W1244" s="10">
        <f>+S1244/SUM(Q$27:Q1244)-1</f>
        <v>0.17109094298240768</v>
      </c>
      <c r="X1244">
        <v>5.0090000000000003</v>
      </c>
      <c r="Y1244">
        <f>+$C$18</f>
        <v>90</v>
      </c>
      <c r="Z1244" s="7">
        <f>+$H$18</f>
        <v>1.0004210526315789</v>
      </c>
      <c r="AA1244" s="7">
        <f>+$J$18</f>
        <v>0.69300000000000006</v>
      </c>
      <c r="AB1244" s="6">
        <f>+Y1244-Z1244-AA1244</f>
        <v>88.306578947368422</v>
      </c>
      <c r="AC1244">
        <f t="shared" si="368"/>
        <v>9750.6354535857863</v>
      </c>
      <c r="AD1244">
        <f t="shared" si="369"/>
        <v>9607.5255358120048</v>
      </c>
      <c r="AE1244" s="5">
        <f t="shared" ref="AE1244:AE1307" si="374">+Y1244*(MAX($A:$A)-$A1244)</f>
        <v>277290</v>
      </c>
      <c r="AF1244" s="6">
        <f>+AD1244+SUM($D$18:$E$18)-SUM($AB$27:AB1244)</f>
        <v>15139.534693706737</v>
      </c>
      <c r="AG1244" s="10">
        <f t="shared" ref="AG1244:AG1307" si="375">+AF1244/AF1243-1</f>
        <v>1.2197597331530252E-2</v>
      </c>
      <c r="AH1244" s="10">
        <f>+AD1244/SUM(AB$27:AB1244)-1</f>
        <v>0.5134750151318328</v>
      </c>
      <c r="AI1244" s="6">
        <f t="shared" ref="AI1244:AI1307" si="376">+C1244+N1244+Y1244</f>
        <v>200</v>
      </c>
      <c r="AL1244" s="6">
        <f t="shared" ref="AL1244:AL1307" si="377">+F1244+Q1244+AB1244</f>
        <v>196.23684210526315</v>
      </c>
      <c r="AM1244" s="6">
        <f t="shared" ref="AM1244:AM1307" si="378">+G1244+R1244+AC1244</f>
        <v>18555.992722824893</v>
      </c>
      <c r="AN1244" s="6">
        <f t="shared" ref="AN1244:AN1307" si="379">+H1244+S1244+AD1244</f>
        <v>18206.462201092563</v>
      </c>
      <c r="AO1244" s="5">
        <f t="shared" ref="AO1244:AO1307" si="380">+AI1244*(MAX($A:$A)-$A1244)</f>
        <v>616200</v>
      </c>
      <c r="AP1244" s="6">
        <f>+AN1244+SUM($D$16:$E$18)-SUM($AL$27:AL1244)</f>
        <v>30499.944885303084</v>
      </c>
      <c r="AQ1244" s="10">
        <f t="shared" si="370"/>
        <v>1.1615430042973829E-2</v>
      </c>
      <c r="AR1244" s="10">
        <f>+AN1244/SUM(AL$27:AL1244)-1</f>
        <v>0.29064189222055514</v>
      </c>
    </row>
    <row r="1245" spans="1:44" x14ac:dyDescent="0.25">
      <c r="A1245" s="1">
        <v>42013</v>
      </c>
      <c r="B1245">
        <v>8.2420000000000009</v>
      </c>
      <c r="G1245">
        <f t="shared" ref="G1245:G1308" si="381">+(B1245/B1244*G1244)+F1245</f>
        <v>4522.7523107263323</v>
      </c>
      <c r="H1245">
        <f t="shared" ref="H1245:H1308" si="382">+($B1245/$B1244*H1244)+F1245</f>
        <v>4463.6305890224639</v>
      </c>
      <c r="I1245" s="5">
        <f t="shared" si="371"/>
        <v>0</v>
      </c>
      <c r="J1245" s="6">
        <f>+H1245+SUM($D$16:$E$16)-SUM($F$27:F1245)</f>
        <v>8151.6366942856193</v>
      </c>
      <c r="K1245" s="10">
        <f t="shared" ref="K1245:K1308" si="383">+J1245/J1244-1</f>
        <v>-6.6393013677956692E-4</v>
      </c>
      <c r="L1245" s="10">
        <f>+H1245/SUM(F$27:F1245)-1</f>
        <v>5.4734647555540139E-2</v>
      </c>
      <c r="M1245">
        <v>7.2930000000000001</v>
      </c>
      <c r="R1245">
        <f t="shared" ref="R1245:R1308" si="384">+($M1245/$M1244*R1244)+N1245</f>
        <v>4231.2829659243862</v>
      </c>
      <c r="S1245">
        <f t="shared" ref="S1245:S1308" si="385">+($M1245/$M1244*S1244)+Q1245</f>
        <v>4085.6335349730798</v>
      </c>
      <c r="T1245" s="5">
        <f t="shared" si="372"/>
        <v>0</v>
      </c>
      <c r="U1245" s="6">
        <f>+S1245+SUM($D$17:$E$17)-SUM($Q$27:Q1245)</f>
        <v>7159.1009560257089</v>
      </c>
      <c r="V1245" s="10">
        <f t="shared" si="373"/>
        <v>-6.1439164469218044E-3</v>
      </c>
      <c r="W1245" s="10">
        <f>+S1245/SUM(Q$27:Q1245)-1</f>
        <v>0.15854127064171175</v>
      </c>
      <c r="X1245">
        <v>4.9660000000000002</v>
      </c>
      <c r="AC1245">
        <f t="shared" ref="AC1245:AC1308" si="386">+(X1245/X1244*AC1244)+AB1245</f>
        <v>9666.9306573182294</v>
      </c>
      <c r="AD1245">
        <f t="shared" ref="AD1245:AD1308" si="387">+($X1245/$X1244*AD1244)+AB1245</f>
        <v>9525.0492734762265</v>
      </c>
      <c r="AE1245" s="5">
        <f t="shared" si="374"/>
        <v>0</v>
      </c>
      <c r="AF1245" s="6">
        <f>+AD1245+SUM($D$18:$E$18)-SUM($AB$27:AB1245)</f>
        <v>15057.058431370959</v>
      </c>
      <c r="AG1245" s="10">
        <f t="shared" si="375"/>
        <v>-5.4477408985404985E-3</v>
      </c>
      <c r="AH1245" s="10">
        <f>+AD1245/SUM(AB$27:AB1245)-1</f>
        <v>0.5004825164992377</v>
      </c>
      <c r="AI1245" s="6">
        <f t="shared" si="376"/>
        <v>0</v>
      </c>
      <c r="AL1245" s="6">
        <f t="shared" si="377"/>
        <v>0</v>
      </c>
      <c r="AM1245" s="6">
        <f t="shared" si="378"/>
        <v>18420.965933968946</v>
      </c>
      <c r="AN1245" s="6">
        <f t="shared" si="379"/>
        <v>18074.313397471771</v>
      </c>
      <c r="AO1245" s="5">
        <f t="shared" si="380"/>
        <v>0</v>
      </c>
      <c r="AP1245" s="6">
        <f>+AN1245+SUM($D$16:$E$18)-SUM($AL$27:AL1245)</f>
        <v>30367.796081682289</v>
      </c>
      <c r="AQ1245" s="10">
        <f t="shared" ref="AQ1245:AQ1308" si="388">+AP1245/AP1244-1</f>
        <v>-4.3327554891574582E-3</v>
      </c>
      <c r="AR1245" s="10">
        <f>+AN1245/SUM(AL$27:AL1245)-1</f>
        <v>0.28127396669630977</v>
      </c>
    </row>
    <row r="1246" spans="1:44" x14ac:dyDescent="0.25">
      <c r="A1246" s="1">
        <v>42016</v>
      </c>
      <c r="B1246">
        <v>8.2080000000000002</v>
      </c>
      <c r="G1246">
        <f t="shared" si="381"/>
        <v>4504.0949971416803</v>
      </c>
      <c r="H1246">
        <f t="shared" si="382"/>
        <v>4445.2171650929849</v>
      </c>
      <c r="I1246" s="5">
        <f t="shared" si="371"/>
        <v>0</v>
      </c>
      <c r="J1246" s="6">
        <f>+H1246+SUM($D$16:$E$16)-SUM($F$27:F1246)</f>
        <v>8133.2232703561394</v>
      </c>
      <c r="K1246" s="10">
        <f t="shared" si="383"/>
        <v>-2.2588621917347673E-3</v>
      </c>
      <c r="L1246" s="10">
        <f>+H1246/SUM(F$27:F1246)-1</f>
        <v>5.0383643185619054E-2</v>
      </c>
      <c r="M1246">
        <v>7.3289999999999997</v>
      </c>
      <c r="R1246">
        <f t="shared" si="384"/>
        <v>4252.1695951268102</v>
      </c>
      <c r="S1246">
        <f t="shared" si="385"/>
        <v>4105.8012035949132</v>
      </c>
      <c r="T1246" s="5">
        <f t="shared" si="372"/>
        <v>0</v>
      </c>
      <c r="U1246" s="6">
        <f>+S1246+SUM($D$17:$E$17)-SUM($Q$27:Q1246)</f>
        <v>7179.2686246475432</v>
      </c>
      <c r="V1246" s="10">
        <f t="shared" si="373"/>
        <v>2.8170672191540902E-3</v>
      </c>
      <c r="W1246" s="10">
        <f>+S1246/SUM(Q$27:Q1246)-1</f>
        <v>0.16426010867038343</v>
      </c>
      <c r="X1246">
        <v>4.9770000000000003</v>
      </c>
      <c r="AC1246">
        <f t="shared" si="386"/>
        <v>9688.3435121773728</v>
      </c>
      <c r="AD1246">
        <f t="shared" si="387"/>
        <v>9546.1478522132875</v>
      </c>
      <c r="AE1246" s="5">
        <f t="shared" si="374"/>
        <v>0</v>
      </c>
      <c r="AF1246" s="6">
        <f>+AD1246+SUM($D$18:$E$18)-SUM($AB$27:AB1246)</f>
        <v>15078.157010108021</v>
      </c>
      <c r="AG1246" s="10">
        <f t="shared" si="375"/>
        <v>1.4012417387652132E-3</v>
      </c>
      <c r="AH1246" s="10">
        <f>+AD1246/SUM(AB$27:AB1246)-1</f>
        <v>0.50380617894013446</v>
      </c>
      <c r="AI1246" s="6">
        <f t="shared" si="376"/>
        <v>0</v>
      </c>
      <c r="AL1246" s="6">
        <f t="shared" si="377"/>
        <v>0</v>
      </c>
      <c r="AM1246" s="6">
        <f t="shared" si="378"/>
        <v>18444.608104445862</v>
      </c>
      <c r="AN1246" s="6">
        <f t="shared" si="379"/>
        <v>18097.166220901185</v>
      </c>
      <c r="AO1246" s="5">
        <f t="shared" si="380"/>
        <v>0</v>
      </c>
      <c r="AP1246" s="6">
        <f>+AN1246+SUM($D$16:$E$18)-SUM($AL$27:AL1246)</f>
        <v>30390.648905111702</v>
      </c>
      <c r="AQ1246" s="10">
        <f t="shared" si="388"/>
        <v>7.5253480258963279E-4</v>
      </c>
      <c r="AR1246" s="10">
        <f>+AN1246/SUM(AL$27:AL1246)-1</f>
        <v>0.28289398550873734</v>
      </c>
    </row>
    <row r="1247" spans="1:44" x14ac:dyDescent="0.25">
      <c r="A1247" s="1">
        <v>42017</v>
      </c>
      <c r="B1247">
        <v>8.2680000000000007</v>
      </c>
      <c r="G1247">
        <f t="shared" si="381"/>
        <v>4537.0196681734178</v>
      </c>
      <c r="H1247">
        <f t="shared" si="382"/>
        <v>4477.711442615594</v>
      </c>
      <c r="I1247" s="5">
        <f t="shared" si="371"/>
        <v>0</v>
      </c>
      <c r="J1247" s="6">
        <f>+H1247+SUM($D$16:$E$16)-SUM($F$27:F1247)</f>
        <v>8165.7175478787476</v>
      </c>
      <c r="K1247" s="10">
        <f t="shared" si="383"/>
        <v>3.9952521211414904E-3</v>
      </c>
      <c r="L1247" s="10">
        <f>+H1247/SUM(F$27:F1247)-1</f>
        <v>5.8061886191361767E-2</v>
      </c>
      <c r="M1247">
        <v>7.41</v>
      </c>
      <c r="R1247">
        <f t="shared" si="384"/>
        <v>4299.1645108322637</v>
      </c>
      <c r="S1247">
        <f t="shared" si="385"/>
        <v>4151.1784579940386</v>
      </c>
      <c r="T1247" s="5">
        <f t="shared" si="372"/>
        <v>0</v>
      </c>
      <c r="U1247" s="6">
        <f>+S1247+SUM($D$17:$E$17)-SUM($Q$27:Q1247)</f>
        <v>7224.6458790466686</v>
      </c>
      <c r="V1247" s="10">
        <f t="shared" si="373"/>
        <v>6.3205957001439828E-3</v>
      </c>
      <c r="W1247" s="10">
        <f>+S1247/SUM(Q$27:Q1247)-1</f>
        <v>0.17712749423489438</v>
      </c>
      <c r="X1247">
        <v>5.0039999999999996</v>
      </c>
      <c r="AC1247">
        <f t="shared" si="386"/>
        <v>9740.9023377407211</v>
      </c>
      <c r="AD1247">
        <f t="shared" si="387"/>
        <v>9597.9352727497062</v>
      </c>
      <c r="AE1247" s="5">
        <f t="shared" si="374"/>
        <v>0</v>
      </c>
      <c r="AF1247" s="6">
        <f>+AD1247+SUM($D$18:$E$18)-SUM($AB$27:AB1247)</f>
        <v>15129.944430644438</v>
      </c>
      <c r="AG1247" s="10">
        <f t="shared" si="375"/>
        <v>3.4345988373578606E-3</v>
      </c>
      <c r="AH1247" s="10">
        <f>+AD1247/SUM(AB$27:AB1247)-1</f>
        <v>0.51196425947688007</v>
      </c>
      <c r="AI1247" s="6">
        <f t="shared" si="376"/>
        <v>0</v>
      </c>
      <c r="AL1247" s="6">
        <f t="shared" si="377"/>
        <v>0</v>
      </c>
      <c r="AM1247" s="6">
        <f t="shared" si="378"/>
        <v>18577.086516746404</v>
      </c>
      <c r="AN1247" s="6">
        <f t="shared" si="379"/>
        <v>18226.825173359339</v>
      </c>
      <c r="AO1247" s="5">
        <f t="shared" si="380"/>
        <v>0</v>
      </c>
      <c r="AP1247" s="6">
        <f>+AN1247+SUM($D$16:$E$18)-SUM($AL$27:AL1247)</f>
        <v>30520.307857569853</v>
      </c>
      <c r="AQ1247" s="10">
        <f t="shared" si="388"/>
        <v>4.2664094755917592E-3</v>
      </c>
      <c r="AR1247" s="10">
        <f>+AN1247/SUM(AL$27:AL1247)-1</f>
        <v>0.29208540742781208</v>
      </c>
    </row>
    <row r="1248" spans="1:44" x14ac:dyDescent="0.25">
      <c r="A1248" s="1">
        <v>42018</v>
      </c>
      <c r="B1248">
        <v>8.2260000000000009</v>
      </c>
      <c r="G1248">
        <f t="shared" si="381"/>
        <v>4513.972398451202</v>
      </c>
      <c r="H1248">
        <f t="shared" si="382"/>
        <v>4454.965448349767</v>
      </c>
      <c r="I1248" s="5">
        <f t="shared" si="371"/>
        <v>0</v>
      </c>
      <c r="J1248" s="6">
        <f>+H1248+SUM($D$16:$E$16)-SUM($F$27:F1248)</f>
        <v>8142.9715536129215</v>
      </c>
      <c r="K1248" s="10">
        <f t="shared" si="383"/>
        <v>-2.7855475201606916E-3</v>
      </c>
      <c r="L1248" s="10">
        <f>+H1248/SUM(F$27:F1248)-1</f>
        <v>5.2687116087341668E-2</v>
      </c>
      <c r="M1248">
        <v>7.31</v>
      </c>
      <c r="R1248">
        <f t="shared" si="384"/>
        <v>4241.146096381086</v>
      </c>
      <c r="S1248">
        <f t="shared" si="385"/>
        <v>4095.1571562667236</v>
      </c>
      <c r="T1248" s="5">
        <f t="shared" si="372"/>
        <v>0</v>
      </c>
      <c r="U1248" s="6">
        <f>+S1248+SUM($D$17:$E$17)-SUM($Q$27:Q1248)</f>
        <v>7168.6245773193523</v>
      </c>
      <c r="V1248" s="10">
        <f t="shared" si="373"/>
        <v>-7.7541934463241091E-3</v>
      </c>
      <c r="W1248" s="10">
        <f>+S1248/SUM(Q$27:Q1248)-1</f>
        <v>0.16124183304414008</v>
      </c>
      <c r="X1248">
        <v>4.9850000000000003</v>
      </c>
      <c r="AC1248">
        <f t="shared" si="386"/>
        <v>9703.9164975294771</v>
      </c>
      <c r="AD1248">
        <f t="shared" si="387"/>
        <v>9561.4922731129682</v>
      </c>
      <c r="AE1248" s="5">
        <f t="shared" si="374"/>
        <v>0</v>
      </c>
      <c r="AF1248" s="6">
        <f>+AD1248+SUM($D$18:$E$18)-SUM($AB$27:AB1248)</f>
        <v>15093.501431007702</v>
      </c>
      <c r="AG1248" s="10">
        <f t="shared" si="375"/>
        <v>-2.4086671173043639E-3</v>
      </c>
      <c r="AH1248" s="10">
        <f>+AD1248/SUM(AB$27:AB1248)-1</f>
        <v>0.50622338798805933</v>
      </c>
      <c r="AI1248" s="6">
        <f t="shared" si="376"/>
        <v>0</v>
      </c>
      <c r="AL1248" s="6">
        <f t="shared" si="377"/>
        <v>0</v>
      </c>
      <c r="AM1248" s="6">
        <f t="shared" si="378"/>
        <v>18459.034992361765</v>
      </c>
      <c r="AN1248" s="6">
        <f t="shared" si="379"/>
        <v>18111.614877729458</v>
      </c>
      <c r="AO1248" s="5">
        <f t="shared" si="380"/>
        <v>0</v>
      </c>
      <c r="AP1248" s="6">
        <f>+AN1248+SUM($D$16:$E$18)-SUM($AL$27:AL1248)</f>
        <v>30405.097561939976</v>
      </c>
      <c r="AQ1248" s="10">
        <f t="shared" si="388"/>
        <v>-3.7748733127965783E-3</v>
      </c>
      <c r="AR1248" s="10">
        <f>+AN1248/SUM(AL$27:AL1248)-1</f>
        <v>0.28391823951167972</v>
      </c>
    </row>
    <row r="1249" spans="1:44" x14ac:dyDescent="0.25">
      <c r="A1249" s="1">
        <v>42019</v>
      </c>
      <c r="B1249">
        <v>8.391</v>
      </c>
      <c r="G1249">
        <f t="shared" si="381"/>
        <v>4604.515243788479</v>
      </c>
      <c r="H1249">
        <f t="shared" si="382"/>
        <v>4544.3247115369422</v>
      </c>
      <c r="I1249" s="5">
        <f t="shared" si="371"/>
        <v>0</v>
      </c>
      <c r="J1249" s="6">
        <f>+H1249+SUM($D$16:$E$16)-SUM($F$27:F1249)</f>
        <v>8232.3308168000949</v>
      </c>
      <c r="K1249" s="10">
        <f t="shared" si="383"/>
        <v>1.0973790415309326E-2</v>
      </c>
      <c r="L1249" s="10">
        <f>+H1249/SUM(F$27:F1249)-1</f>
        <v>7.3802284353134295E-2</v>
      </c>
      <c r="M1249">
        <v>7.3460000000000001</v>
      </c>
      <c r="R1249">
        <f t="shared" si="384"/>
        <v>4262.03272558351</v>
      </c>
      <c r="S1249">
        <f t="shared" si="385"/>
        <v>4115.3248248885566</v>
      </c>
      <c r="T1249" s="5">
        <f t="shared" si="372"/>
        <v>0</v>
      </c>
      <c r="U1249" s="6">
        <f>+S1249+SUM($D$17:$E$17)-SUM($Q$27:Q1249)</f>
        <v>7188.7922459411866</v>
      </c>
      <c r="V1249" s="10">
        <f t="shared" si="373"/>
        <v>2.8133247046639998E-3</v>
      </c>
      <c r="W1249" s="10">
        <f>+S1249/SUM(Q$27:Q1249)-1</f>
        <v>0.16696067107281154</v>
      </c>
      <c r="X1249">
        <v>5.077</v>
      </c>
      <c r="AC1249">
        <f t="shared" si="386"/>
        <v>9883.0058290786674</v>
      </c>
      <c r="AD1249">
        <f t="shared" si="387"/>
        <v>9737.9531134592853</v>
      </c>
      <c r="AE1249" s="5">
        <f t="shared" si="374"/>
        <v>0</v>
      </c>
      <c r="AF1249" s="6">
        <f>+AD1249+SUM($D$18:$E$18)-SUM($AB$27:AB1249)</f>
        <v>15269.962271354016</v>
      </c>
      <c r="AG1249" s="10">
        <f t="shared" si="375"/>
        <v>1.1691179886450742E-2</v>
      </c>
      <c r="AH1249" s="10">
        <f>+AD1249/SUM(AB$27:AB1249)-1</f>
        <v>0.53402129203919291</v>
      </c>
      <c r="AI1249" s="6">
        <f t="shared" si="376"/>
        <v>0</v>
      </c>
      <c r="AL1249" s="6">
        <f t="shared" si="377"/>
        <v>0</v>
      </c>
      <c r="AM1249" s="6">
        <f t="shared" si="378"/>
        <v>18749.553798450659</v>
      </c>
      <c r="AN1249" s="6">
        <f t="shared" si="379"/>
        <v>18397.602649884786</v>
      </c>
      <c r="AO1249" s="5">
        <f t="shared" si="380"/>
        <v>0</v>
      </c>
      <c r="AP1249" s="6">
        <f>+AN1249+SUM($D$16:$E$18)-SUM($AL$27:AL1249)</f>
        <v>30691.085334095304</v>
      </c>
      <c r="AQ1249" s="10">
        <f t="shared" si="388"/>
        <v>9.405915293405176E-3</v>
      </c>
      <c r="AR1249" s="10">
        <f>+AN1249/SUM(AL$27:AL1249)-1</f>
        <v>0.30419168941807295</v>
      </c>
    </row>
    <row r="1250" spans="1:44" x14ac:dyDescent="0.25">
      <c r="A1250" s="1">
        <v>42020</v>
      </c>
      <c r="B1250">
        <v>8.4290000000000003</v>
      </c>
      <c r="G1250">
        <f t="shared" si="381"/>
        <v>4625.3675354419129</v>
      </c>
      <c r="H1250">
        <f t="shared" si="382"/>
        <v>4564.9044206345952</v>
      </c>
      <c r="I1250" s="5">
        <f t="shared" si="371"/>
        <v>0</v>
      </c>
      <c r="J1250" s="6">
        <f>+H1250+SUM($D$16:$E$16)-SUM($F$27:F1250)</f>
        <v>8252.9105258977506</v>
      </c>
      <c r="K1250" s="10">
        <f t="shared" si="383"/>
        <v>2.4998642007507677E-3</v>
      </c>
      <c r="L1250" s="10">
        <f>+H1250/SUM(F$27:F1250)-1</f>
        <v>7.8665171590104777E-2</v>
      </c>
      <c r="M1250">
        <v>7.3559999999999999</v>
      </c>
      <c r="R1250">
        <f t="shared" si="384"/>
        <v>4267.834567028628</v>
      </c>
      <c r="S1250">
        <f t="shared" si="385"/>
        <v>4120.926955061288</v>
      </c>
      <c r="T1250" s="5">
        <f t="shared" si="372"/>
        <v>0</v>
      </c>
      <c r="U1250" s="6">
        <f>+S1250+SUM($D$17:$E$17)-SUM($Q$27:Q1250)</f>
        <v>7194.3943761139171</v>
      </c>
      <c r="V1250" s="10">
        <f t="shared" si="373"/>
        <v>7.7928669810889417E-4</v>
      </c>
      <c r="W1250" s="10">
        <f>+S1250/SUM(Q$27:Q1250)-1</f>
        <v>0.16854923719188686</v>
      </c>
      <c r="X1250">
        <v>5.157</v>
      </c>
      <c r="AC1250">
        <f t="shared" si="386"/>
        <v>10038.735682599701</v>
      </c>
      <c r="AD1250">
        <f t="shared" si="387"/>
        <v>9891.3973224560832</v>
      </c>
      <c r="AE1250" s="5">
        <f t="shared" si="374"/>
        <v>0</v>
      </c>
      <c r="AF1250" s="6">
        <f>+AD1250+SUM($D$18:$E$18)-SUM($AB$27:AB1250)</f>
        <v>15423.406480350815</v>
      </c>
      <c r="AG1250" s="10">
        <f t="shared" si="375"/>
        <v>1.0048761501176395E-2</v>
      </c>
      <c r="AH1250" s="10">
        <f>+AD1250/SUM(AB$27:AB1250)-1</f>
        <v>0.55819338251843953</v>
      </c>
      <c r="AI1250" s="6">
        <f t="shared" si="376"/>
        <v>0</v>
      </c>
      <c r="AL1250" s="6">
        <f t="shared" si="377"/>
        <v>0</v>
      </c>
      <c r="AM1250" s="6">
        <f t="shared" si="378"/>
        <v>18931.937785070244</v>
      </c>
      <c r="AN1250" s="6">
        <f t="shared" si="379"/>
        <v>18577.228698151965</v>
      </c>
      <c r="AO1250" s="5">
        <f t="shared" si="380"/>
        <v>0</v>
      </c>
      <c r="AP1250" s="6">
        <f>+AN1250+SUM($D$16:$E$18)-SUM($AL$27:AL1250)</f>
        <v>30870.711382362482</v>
      </c>
      <c r="AQ1250" s="10">
        <f t="shared" si="388"/>
        <v>5.8527108543675599E-3</v>
      </c>
      <c r="AR1250" s="10">
        <f>+AN1250/SUM(AL$27:AL1250)-1</f>
        <v>0.31692523975130249</v>
      </c>
    </row>
    <row r="1251" spans="1:44" x14ac:dyDescent="0.25">
      <c r="A1251" s="1">
        <v>42023</v>
      </c>
      <c r="B1251">
        <v>8.3030000000000008</v>
      </c>
      <c r="G1251">
        <f t="shared" si="381"/>
        <v>4556.2257262752646</v>
      </c>
      <c r="H1251">
        <f t="shared" si="382"/>
        <v>4496.6664378371152</v>
      </c>
      <c r="I1251" s="5">
        <f t="shared" si="371"/>
        <v>0</v>
      </c>
      <c r="J1251" s="6">
        <f>+H1251+SUM($D$16:$E$16)-SUM($F$27:F1251)</f>
        <v>8184.6725431002696</v>
      </c>
      <c r="K1251" s="10">
        <f t="shared" si="383"/>
        <v>-8.2683536412213599E-3</v>
      </c>
      <c r="L1251" s="10">
        <f>+H1251/SUM(F$27:F1251)-1</f>
        <v>6.2540861278044924E-2</v>
      </c>
      <c r="M1251">
        <v>7.4219999999999997</v>
      </c>
      <c r="R1251">
        <f t="shared" si="384"/>
        <v>4306.1267205664053</v>
      </c>
      <c r="S1251">
        <f t="shared" si="385"/>
        <v>4157.9010142013158</v>
      </c>
      <c r="T1251" s="5">
        <f t="shared" si="372"/>
        <v>0</v>
      </c>
      <c r="U1251" s="6">
        <f>+S1251+SUM($D$17:$E$17)-SUM($Q$27:Q1251)</f>
        <v>7231.3684352539449</v>
      </c>
      <c r="V1251" s="10">
        <f t="shared" si="373"/>
        <v>5.1392872293440917E-3</v>
      </c>
      <c r="W1251" s="10">
        <f>+S1251/SUM(Q$27:Q1251)-1</f>
        <v>0.17903377357778472</v>
      </c>
      <c r="X1251">
        <v>5.1239999999999997</v>
      </c>
      <c r="AC1251">
        <f t="shared" si="386"/>
        <v>9974.4971180222747</v>
      </c>
      <c r="AD1251">
        <f t="shared" si="387"/>
        <v>9828.101586244904</v>
      </c>
      <c r="AE1251" s="5">
        <f t="shared" si="374"/>
        <v>0</v>
      </c>
      <c r="AF1251" s="6">
        <f>+AD1251+SUM($D$18:$E$18)-SUM($AB$27:AB1251)</f>
        <v>15360.110744139638</v>
      </c>
      <c r="AG1251" s="10">
        <f t="shared" si="375"/>
        <v>-4.1038752555614399E-3</v>
      </c>
      <c r="AH1251" s="10">
        <f>+AD1251/SUM(AB$27:AB1251)-1</f>
        <v>0.54822239519575033</v>
      </c>
      <c r="AI1251" s="6">
        <f t="shared" si="376"/>
        <v>0</v>
      </c>
      <c r="AL1251" s="6">
        <f t="shared" si="377"/>
        <v>0</v>
      </c>
      <c r="AM1251" s="6">
        <f t="shared" si="378"/>
        <v>18836.849564863944</v>
      </c>
      <c r="AN1251" s="6">
        <f t="shared" si="379"/>
        <v>18482.669038283333</v>
      </c>
      <c r="AO1251" s="5">
        <f t="shared" si="380"/>
        <v>0</v>
      </c>
      <c r="AP1251" s="6">
        <f>+AN1251+SUM($D$16:$E$18)-SUM($AL$27:AL1251)</f>
        <v>30776.151722493851</v>
      </c>
      <c r="AQ1251" s="10">
        <f t="shared" si="388"/>
        <v>-3.0630865190446332E-3</v>
      </c>
      <c r="AR1251" s="10">
        <f>+AN1251/SUM(AL$27:AL1251)-1</f>
        <v>0.31022197928298056</v>
      </c>
    </row>
    <row r="1252" spans="1:44" x14ac:dyDescent="0.25">
      <c r="A1252" s="1">
        <v>42024</v>
      </c>
      <c r="B1252">
        <v>8.3770000000000007</v>
      </c>
      <c r="G1252">
        <f t="shared" si="381"/>
        <v>4596.8328205477401</v>
      </c>
      <c r="H1252">
        <f t="shared" si="382"/>
        <v>4536.7427134483332</v>
      </c>
      <c r="I1252" s="5">
        <f t="shared" si="371"/>
        <v>0</v>
      </c>
      <c r="J1252" s="6">
        <f>+H1252+SUM($D$16:$E$16)-SUM($F$27:F1252)</f>
        <v>8224.7488187114868</v>
      </c>
      <c r="K1252" s="10">
        <f t="shared" si="383"/>
        <v>4.8965032382390916E-3</v>
      </c>
      <c r="L1252" s="10">
        <f>+H1252/SUM(F$27:F1252)-1</f>
        <v>7.2010694318460855E-2</v>
      </c>
      <c r="M1252">
        <v>7.4619999999999997</v>
      </c>
      <c r="R1252">
        <f t="shared" si="384"/>
        <v>4329.3340863468766</v>
      </c>
      <c r="S1252">
        <f t="shared" si="385"/>
        <v>4180.3095348922416</v>
      </c>
      <c r="T1252" s="5">
        <f t="shared" si="372"/>
        <v>0</v>
      </c>
      <c r="U1252" s="6">
        <f>+S1252+SUM($D$17:$E$17)-SUM($Q$27:Q1252)</f>
        <v>7253.7769559448707</v>
      </c>
      <c r="V1252" s="10">
        <f t="shared" si="373"/>
        <v>3.0987939408093634E-3</v>
      </c>
      <c r="W1252" s="10">
        <f>+S1252/SUM(Q$27:Q1252)-1</f>
        <v>0.18538803805408643</v>
      </c>
      <c r="X1252">
        <v>5.1559999999999997</v>
      </c>
      <c r="AC1252">
        <f t="shared" si="386"/>
        <v>10036.789059430688</v>
      </c>
      <c r="AD1252">
        <f t="shared" si="387"/>
        <v>9889.4792698436231</v>
      </c>
      <c r="AE1252" s="5">
        <f t="shared" si="374"/>
        <v>0</v>
      </c>
      <c r="AF1252" s="6">
        <f>+AD1252+SUM($D$18:$E$18)-SUM($AB$27:AB1252)</f>
        <v>15421.488427738353</v>
      </c>
      <c r="AG1252" s="10">
        <f t="shared" si="375"/>
        <v>3.995914132463696E-3</v>
      </c>
      <c r="AH1252" s="10">
        <f>+AD1252/SUM(AB$27:AB1252)-1</f>
        <v>0.55789123138744889</v>
      </c>
      <c r="AI1252" s="6">
        <f t="shared" si="376"/>
        <v>0</v>
      </c>
      <c r="AL1252" s="6">
        <f t="shared" si="377"/>
        <v>0</v>
      </c>
      <c r="AM1252" s="6">
        <f t="shared" si="378"/>
        <v>18962.955966325306</v>
      </c>
      <c r="AN1252" s="6">
        <f t="shared" si="379"/>
        <v>18606.531518184198</v>
      </c>
      <c r="AO1252" s="5">
        <f t="shared" si="380"/>
        <v>0</v>
      </c>
      <c r="AP1252" s="6">
        <f>+AN1252+SUM($D$16:$E$18)-SUM($AL$27:AL1252)</f>
        <v>30900.014202394719</v>
      </c>
      <c r="AQ1252" s="10">
        <f t="shared" si="388"/>
        <v>4.0246253338536153E-3</v>
      </c>
      <c r="AR1252" s="10">
        <f>+AN1252/SUM(AL$27:AL1252)-1</f>
        <v>0.31900249378759349</v>
      </c>
    </row>
    <row r="1253" spans="1:44" x14ac:dyDescent="0.25">
      <c r="A1253" s="1">
        <v>42025</v>
      </c>
      <c r="B1253">
        <v>8.5120000000000005</v>
      </c>
      <c r="G1253">
        <f t="shared" si="381"/>
        <v>4670.9133303691497</v>
      </c>
      <c r="H1253">
        <f t="shared" si="382"/>
        <v>4609.8548378742053</v>
      </c>
      <c r="I1253" s="5">
        <f t="shared" si="371"/>
        <v>0</v>
      </c>
      <c r="J1253" s="6">
        <f>+H1253+SUM($D$16:$E$16)-SUM($F$27:F1253)</f>
        <v>8297.8609431373588</v>
      </c>
      <c r="K1253" s="10">
        <f t="shared" si="383"/>
        <v>8.8892835559355454E-3</v>
      </c>
      <c r="L1253" s="10">
        <f>+H1253/SUM(F$27:F1253)-1</f>
        <v>8.9286741081382459E-2</v>
      </c>
      <c r="M1253">
        <v>7.4939999999999998</v>
      </c>
      <c r="R1253">
        <f t="shared" si="384"/>
        <v>4347.8999789712534</v>
      </c>
      <c r="S1253">
        <f t="shared" si="385"/>
        <v>4198.2363514449817</v>
      </c>
      <c r="T1253" s="5">
        <f t="shared" si="372"/>
        <v>0</v>
      </c>
      <c r="U1253" s="6">
        <f>+S1253+SUM($D$17:$E$17)-SUM($Q$27:Q1253)</f>
        <v>7271.7037724976117</v>
      </c>
      <c r="V1253" s="10">
        <f t="shared" si="373"/>
        <v>2.4713768649928802E-3</v>
      </c>
      <c r="W1253" s="10">
        <f>+S1253/SUM(Q$27:Q1253)-1</f>
        <v>0.19047144963512763</v>
      </c>
      <c r="X1253">
        <v>5.165</v>
      </c>
      <c r="AC1253">
        <f t="shared" si="386"/>
        <v>10054.308667951804</v>
      </c>
      <c r="AD1253">
        <f t="shared" si="387"/>
        <v>9906.7417433557621</v>
      </c>
      <c r="AE1253" s="5">
        <f t="shared" si="374"/>
        <v>0</v>
      </c>
      <c r="AF1253" s="6">
        <f>+AD1253+SUM($D$18:$E$18)-SUM($AB$27:AB1253)</f>
        <v>15438.750901250496</v>
      </c>
      <c r="AG1253" s="10">
        <f t="shared" si="375"/>
        <v>1.1193779117386615E-3</v>
      </c>
      <c r="AH1253" s="10">
        <f>+AD1253/SUM(AB$27:AB1253)-1</f>
        <v>0.56061059156636395</v>
      </c>
      <c r="AI1253" s="6">
        <f t="shared" si="376"/>
        <v>0</v>
      </c>
      <c r="AL1253" s="6">
        <f t="shared" si="377"/>
        <v>0</v>
      </c>
      <c r="AM1253" s="6">
        <f t="shared" si="378"/>
        <v>19073.121977292205</v>
      </c>
      <c r="AN1253" s="6">
        <f t="shared" si="379"/>
        <v>18714.832932674952</v>
      </c>
      <c r="AO1253" s="5">
        <f t="shared" si="380"/>
        <v>0</v>
      </c>
      <c r="AP1253" s="6">
        <f>+AN1253+SUM($D$16:$E$18)-SUM($AL$27:AL1253)</f>
        <v>31008.315616885469</v>
      </c>
      <c r="AQ1253" s="10">
        <f t="shared" si="388"/>
        <v>3.5048985343948402E-3</v>
      </c>
      <c r="AR1253" s="10">
        <f>+AN1253/SUM(AL$27:AL1253)-1</f>
        <v>0.32667989651332041</v>
      </c>
    </row>
    <row r="1254" spans="1:44" x14ac:dyDescent="0.25">
      <c r="A1254" s="1">
        <v>42026</v>
      </c>
      <c r="B1254">
        <v>8.6820000000000004</v>
      </c>
      <c r="G1254">
        <f t="shared" si="381"/>
        <v>4764.199898292406</v>
      </c>
      <c r="H1254">
        <f t="shared" si="382"/>
        <v>4701.9219575215993</v>
      </c>
      <c r="I1254" s="5">
        <f t="shared" si="371"/>
        <v>0</v>
      </c>
      <c r="J1254" s="6">
        <f>+H1254+SUM($D$16:$E$16)-SUM($F$27:F1254)</f>
        <v>8389.9280627847547</v>
      </c>
      <c r="K1254" s="10">
        <f t="shared" si="383"/>
        <v>1.1095283504785503E-2</v>
      </c>
      <c r="L1254" s="10">
        <f>+H1254/SUM(F$27:F1254)-1</f>
        <v>0.11104176293098722</v>
      </c>
      <c r="M1254">
        <v>7.5819999999999999</v>
      </c>
      <c r="R1254">
        <f t="shared" si="384"/>
        <v>4398.9561836882904</v>
      </c>
      <c r="S1254">
        <f t="shared" si="385"/>
        <v>4247.535096965019</v>
      </c>
      <c r="T1254" s="5">
        <f t="shared" si="372"/>
        <v>0</v>
      </c>
      <c r="U1254" s="6">
        <f>+S1254+SUM($D$17:$E$17)-SUM($Q$27:Q1254)</f>
        <v>7321.0025180176481</v>
      </c>
      <c r="V1254" s="10">
        <f t="shared" si="373"/>
        <v>6.7795316011758366E-3</v>
      </c>
      <c r="W1254" s="10">
        <f>+S1254/SUM(Q$27:Q1254)-1</f>
        <v>0.20445083148299137</v>
      </c>
      <c r="X1254">
        <v>5.26</v>
      </c>
      <c r="AC1254">
        <f t="shared" si="386"/>
        <v>10239.237869008031</v>
      </c>
      <c r="AD1254">
        <f t="shared" si="387"/>
        <v>10088.956741539458</v>
      </c>
      <c r="AE1254" s="5">
        <f t="shared" si="374"/>
        <v>0</v>
      </c>
      <c r="AF1254" s="6">
        <f>+AD1254+SUM($D$18:$E$18)-SUM($AB$27:AB1254)</f>
        <v>15620.965899434188</v>
      </c>
      <c r="AG1254" s="10">
        <f t="shared" si="375"/>
        <v>1.1802444339517937E-2</v>
      </c>
      <c r="AH1254" s="10">
        <f>+AD1254/SUM(AB$27:AB1254)-1</f>
        <v>0.58931494901046921</v>
      </c>
      <c r="AI1254" s="6">
        <f t="shared" si="376"/>
        <v>0</v>
      </c>
      <c r="AL1254" s="6">
        <f t="shared" si="377"/>
        <v>0</v>
      </c>
      <c r="AM1254" s="6">
        <f t="shared" si="378"/>
        <v>19402.393950988728</v>
      </c>
      <c r="AN1254" s="6">
        <f t="shared" si="379"/>
        <v>19038.413796026078</v>
      </c>
      <c r="AO1254" s="5">
        <f t="shared" si="380"/>
        <v>0</v>
      </c>
      <c r="AP1254" s="6">
        <f>+AN1254+SUM($D$16:$E$18)-SUM($AL$27:AL1254)</f>
        <v>31331.896480236595</v>
      </c>
      <c r="AQ1254" s="10">
        <f t="shared" si="388"/>
        <v>1.0435293143588931E-2</v>
      </c>
      <c r="AR1254" s="10">
        <f>+AN1254/SUM(AL$27:AL1254)-1</f>
        <v>0.34961829130683464</v>
      </c>
    </row>
    <row r="1255" spans="1:44" x14ac:dyDescent="0.25">
      <c r="A1255" s="1">
        <v>42027</v>
      </c>
      <c r="B1255">
        <v>8.8610000000000007</v>
      </c>
      <c r="G1255">
        <f t="shared" si="381"/>
        <v>4862.4251668704228</v>
      </c>
      <c r="H1255">
        <f t="shared" si="382"/>
        <v>4798.8632187973844</v>
      </c>
      <c r="I1255" s="5">
        <f t="shared" si="371"/>
        <v>0</v>
      </c>
      <c r="J1255" s="6">
        <f>+H1255+SUM($D$16:$E$16)-SUM($F$27:F1255)</f>
        <v>8486.8693240605389</v>
      </c>
      <c r="K1255" s="10">
        <f t="shared" si="383"/>
        <v>1.1554480628479746E-2</v>
      </c>
      <c r="L1255" s="10">
        <f>+H1255/SUM(F$27:F1255)-1</f>
        <v>0.13394852123145329</v>
      </c>
      <c r="M1255">
        <v>7.6859999999999999</v>
      </c>
      <c r="R1255">
        <f t="shared" si="384"/>
        <v>4459.2953347175153</v>
      </c>
      <c r="S1255">
        <f t="shared" si="385"/>
        <v>4305.7972507614268</v>
      </c>
      <c r="T1255" s="5">
        <f t="shared" si="372"/>
        <v>0</v>
      </c>
      <c r="U1255" s="6">
        <f>+S1255+SUM($D$17:$E$17)-SUM($Q$27:Q1255)</f>
        <v>7379.2646718140559</v>
      </c>
      <c r="V1255" s="10">
        <f t="shared" si="373"/>
        <v>7.9582207017439011E-3</v>
      </c>
      <c r="W1255" s="10">
        <f>+S1255/SUM(Q$27:Q1255)-1</f>
        <v>0.22097191912137593</v>
      </c>
      <c r="X1255">
        <v>5.3319999999999999</v>
      </c>
      <c r="AC1255">
        <f t="shared" si="386"/>
        <v>10379.394737176963</v>
      </c>
      <c r="AD1255">
        <f t="shared" si="387"/>
        <v>10227.056529636577</v>
      </c>
      <c r="AE1255" s="5">
        <f t="shared" si="374"/>
        <v>0</v>
      </c>
      <c r="AF1255" s="6">
        <f>+AD1255+SUM($D$18:$E$18)-SUM($AB$27:AB1255)</f>
        <v>15759.065687531307</v>
      </c>
      <c r="AG1255" s="10">
        <f t="shared" si="375"/>
        <v>8.8406689436613117E-3</v>
      </c>
      <c r="AH1255" s="10">
        <f>+AD1255/SUM(AB$27:AB1255)-1</f>
        <v>0.61106983044179142</v>
      </c>
      <c r="AI1255" s="6">
        <f t="shared" si="376"/>
        <v>0</v>
      </c>
      <c r="AL1255" s="6">
        <f t="shared" si="377"/>
        <v>0</v>
      </c>
      <c r="AM1255" s="6">
        <f t="shared" si="378"/>
        <v>19701.115238764898</v>
      </c>
      <c r="AN1255" s="6">
        <f t="shared" si="379"/>
        <v>19331.716999195385</v>
      </c>
      <c r="AO1255" s="5">
        <f t="shared" si="380"/>
        <v>0</v>
      </c>
      <c r="AP1255" s="6">
        <f>+AN1255+SUM($D$16:$E$18)-SUM($AL$27:AL1255)</f>
        <v>31625.199683405903</v>
      </c>
      <c r="AQ1255" s="10">
        <f t="shared" si="388"/>
        <v>9.3611698019722134E-3</v>
      </c>
      <c r="AR1255" s="10">
        <f>+AN1255/SUM(AL$27:AL1255)-1</f>
        <v>0.37041032640688121</v>
      </c>
    </row>
    <row r="1256" spans="1:44" x14ac:dyDescent="0.25">
      <c r="A1256" s="1">
        <v>42030</v>
      </c>
      <c r="B1256">
        <v>8.8409999999999993</v>
      </c>
      <c r="G1256">
        <f t="shared" si="381"/>
        <v>4851.4502765265097</v>
      </c>
      <c r="H1256">
        <f t="shared" si="382"/>
        <v>4788.0317929565135</v>
      </c>
      <c r="I1256" s="5">
        <f t="shared" si="371"/>
        <v>0</v>
      </c>
      <c r="J1256" s="6">
        <f>+H1256+SUM($D$16:$E$16)-SUM($F$27:F1256)</f>
        <v>8476.0378982196671</v>
      </c>
      <c r="K1256" s="10">
        <f t="shared" si="383"/>
        <v>-1.2762569361312037E-3</v>
      </c>
      <c r="L1256" s="10">
        <f>+H1256/SUM(F$27:F1256)-1</f>
        <v>0.13138910689620542</v>
      </c>
      <c r="M1256">
        <v>7.7489999999999997</v>
      </c>
      <c r="R1256">
        <f t="shared" si="384"/>
        <v>4495.8469358217571</v>
      </c>
      <c r="S1256">
        <f t="shared" si="385"/>
        <v>4341.090670849635</v>
      </c>
      <c r="T1256" s="5">
        <f t="shared" si="372"/>
        <v>0</v>
      </c>
      <c r="U1256" s="6">
        <f>+S1256+SUM($D$17:$E$17)-SUM($Q$27:Q1256)</f>
        <v>7414.5580919022641</v>
      </c>
      <c r="V1256" s="10">
        <f t="shared" si="373"/>
        <v>4.7827827917619192E-3</v>
      </c>
      <c r="W1256" s="10">
        <f>+S1256/SUM(Q$27:Q1256)-1</f>
        <v>0.23097988567155103</v>
      </c>
      <c r="X1256">
        <v>5.3410000000000002</v>
      </c>
      <c r="AC1256">
        <f t="shared" si="386"/>
        <v>10396.91434569808</v>
      </c>
      <c r="AD1256">
        <f t="shared" si="387"/>
        <v>10244.319003148717</v>
      </c>
      <c r="AE1256" s="5">
        <f t="shared" si="374"/>
        <v>0</v>
      </c>
      <c r="AF1256" s="6">
        <f>+AD1256+SUM($D$18:$E$18)-SUM($AB$27:AB1256)</f>
        <v>15776.32816104345</v>
      </c>
      <c r="AG1256" s="10">
        <f t="shared" si="375"/>
        <v>1.0953995531475247E-3</v>
      </c>
      <c r="AH1256" s="10">
        <f>+AD1256/SUM(AB$27:AB1256)-1</f>
        <v>0.61378919062070669</v>
      </c>
      <c r="AI1256" s="6">
        <f t="shared" si="376"/>
        <v>0</v>
      </c>
      <c r="AL1256" s="6">
        <f t="shared" si="377"/>
        <v>0</v>
      </c>
      <c r="AM1256" s="6">
        <f t="shared" si="378"/>
        <v>19744.211558046347</v>
      </c>
      <c r="AN1256" s="6">
        <f t="shared" si="379"/>
        <v>19373.441466954864</v>
      </c>
      <c r="AO1256" s="5">
        <f t="shared" si="380"/>
        <v>0</v>
      </c>
      <c r="AP1256" s="6">
        <f>+AN1256+SUM($D$16:$E$18)-SUM($AL$27:AL1256)</f>
        <v>31666.924151165382</v>
      </c>
      <c r="AQ1256" s="10">
        <f t="shared" si="388"/>
        <v>1.3193424287332167E-3</v>
      </c>
      <c r="AR1256" s="10">
        <f>+AN1256/SUM(AL$27:AL1256)-1</f>
        <v>0.37336814135336516</v>
      </c>
    </row>
    <row r="1257" spans="1:44" x14ac:dyDescent="0.25">
      <c r="A1257" s="1">
        <v>42031</v>
      </c>
      <c r="B1257">
        <v>8.7439999999999998</v>
      </c>
      <c r="G1257">
        <f t="shared" si="381"/>
        <v>4798.222058358534</v>
      </c>
      <c r="H1257">
        <f t="shared" si="382"/>
        <v>4735.4993776282945</v>
      </c>
      <c r="I1257" s="5">
        <f t="shared" si="371"/>
        <v>0</v>
      </c>
      <c r="J1257" s="6">
        <f>+H1257+SUM($D$16:$E$16)-SUM($F$27:F1257)</f>
        <v>8423.5054828914472</v>
      </c>
      <c r="K1257" s="10">
        <f t="shared" si="383"/>
        <v>-6.197756069407645E-3</v>
      </c>
      <c r="L1257" s="10">
        <f>+H1257/SUM(F$27:F1257)-1</f>
        <v>0.11897594737025452</v>
      </c>
      <c r="M1257">
        <v>7.6920000000000002</v>
      </c>
      <c r="R1257">
        <f t="shared" si="384"/>
        <v>4462.7764395845861</v>
      </c>
      <c r="S1257">
        <f t="shared" si="385"/>
        <v>4309.1585288650658</v>
      </c>
      <c r="T1257" s="5">
        <f t="shared" si="372"/>
        <v>0</v>
      </c>
      <c r="U1257" s="6">
        <f>+S1257+SUM($D$17:$E$17)-SUM($Q$27:Q1257)</f>
        <v>7382.6259499176949</v>
      </c>
      <c r="V1257" s="10">
        <f t="shared" si="373"/>
        <v>-4.3066817453953909E-3</v>
      </c>
      <c r="W1257" s="10">
        <f>+S1257/SUM(Q$27:Q1257)-1</f>
        <v>0.22192505879282121</v>
      </c>
      <c r="X1257">
        <v>5.2709999999999999</v>
      </c>
      <c r="AC1257">
        <f t="shared" si="386"/>
        <v>10260.650723867175</v>
      </c>
      <c r="AD1257">
        <f t="shared" si="387"/>
        <v>10110.055320276519</v>
      </c>
      <c r="AE1257" s="5">
        <f t="shared" si="374"/>
        <v>0</v>
      </c>
      <c r="AF1257" s="6">
        <f>+AD1257+SUM($D$18:$E$18)-SUM($AB$27:AB1257)</f>
        <v>15642.064478171251</v>
      </c>
      <c r="AG1257" s="10">
        <f t="shared" si="375"/>
        <v>-8.5104519569855208E-3</v>
      </c>
      <c r="AH1257" s="10">
        <f>+AD1257/SUM(AB$27:AB1257)-1</f>
        <v>0.59263861145136576</v>
      </c>
      <c r="AI1257" s="6">
        <f t="shared" si="376"/>
        <v>0</v>
      </c>
      <c r="AL1257" s="6">
        <f t="shared" si="377"/>
        <v>0</v>
      </c>
      <c r="AM1257" s="6">
        <f t="shared" si="378"/>
        <v>19521.649221810294</v>
      </c>
      <c r="AN1257" s="6">
        <f t="shared" si="379"/>
        <v>19154.71322676988</v>
      </c>
      <c r="AO1257" s="5">
        <f t="shared" si="380"/>
        <v>0</v>
      </c>
      <c r="AP1257" s="6">
        <f>+AN1257+SUM($D$16:$E$18)-SUM($AL$27:AL1257)</f>
        <v>31448.195910980394</v>
      </c>
      <c r="AQ1257" s="10">
        <f t="shared" si="388"/>
        <v>-6.90715142212317E-3</v>
      </c>
      <c r="AR1257" s="10">
        <f>+AN1257/SUM(AL$27:AL1257)-1</f>
        <v>0.35786266716093929</v>
      </c>
    </row>
    <row r="1258" spans="1:44" x14ac:dyDescent="0.25">
      <c r="A1258" s="1">
        <v>42032</v>
      </c>
      <c r="B1258">
        <v>8.7469999999999999</v>
      </c>
      <c r="G1258">
        <f t="shared" si="381"/>
        <v>4799.8682919101202</v>
      </c>
      <c r="H1258">
        <f t="shared" si="382"/>
        <v>4737.1240915044245</v>
      </c>
      <c r="I1258" s="5">
        <f t="shared" si="371"/>
        <v>0</v>
      </c>
      <c r="J1258" s="6">
        <f>+H1258+SUM($D$16:$E$16)-SUM($F$27:F1258)</f>
        <v>8425.130196767579</v>
      </c>
      <c r="K1258" s="10">
        <f t="shared" si="383"/>
        <v>1.9287859186789547E-4</v>
      </c>
      <c r="L1258" s="10">
        <f>+H1258/SUM(F$27:F1258)-1</f>
        <v>0.1193598595205414</v>
      </c>
      <c r="M1258">
        <v>7.6980000000000004</v>
      </c>
      <c r="R1258">
        <f t="shared" si="384"/>
        <v>4466.2575444516569</v>
      </c>
      <c r="S1258">
        <f t="shared" si="385"/>
        <v>4312.5198069687049</v>
      </c>
      <c r="T1258" s="5">
        <f t="shared" si="372"/>
        <v>0</v>
      </c>
      <c r="U1258" s="6">
        <f>+S1258+SUM($D$17:$E$17)-SUM($Q$27:Q1258)</f>
        <v>7385.987228021334</v>
      </c>
      <c r="V1258" s="10">
        <f t="shared" si="373"/>
        <v>4.5529573439595517E-4</v>
      </c>
      <c r="W1258" s="10">
        <f>+S1258/SUM(Q$27:Q1258)-1</f>
        <v>0.22287819846426649</v>
      </c>
      <c r="X1258">
        <v>5.2569999999999997</v>
      </c>
      <c r="AC1258">
        <f t="shared" si="386"/>
        <v>10233.397999500994</v>
      </c>
      <c r="AD1258">
        <f t="shared" si="387"/>
        <v>10083.202583702079</v>
      </c>
      <c r="AE1258" s="5">
        <f t="shared" si="374"/>
        <v>0</v>
      </c>
      <c r="AF1258" s="6">
        <f>+AD1258+SUM($D$18:$E$18)-SUM($AB$27:AB1258)</f>
        <v>15615.21174159681</v>
      </c>
      <c r="AG1258" s="10">
        <f t="shared" si="375"/>
        <v>-1.7167002867117809E-3</v>
      </c>
      <c r="AH1258" s="10">
        <f>+AD1258/SUM(AB$27:AB1258)-1</f>
        <v>0.58840849561749775</v>
      </c>
      <c r="AI1258" s="6">
        <f t="shared" si="376"/>
        <v>0</v>
      </c>
      <c r="AL1258" s="6">
        <f t="shared" si="377"/>
        <v>0</v>
      </c>
      <c r="AM1258" s="6">
        <f t="shared" si="378"/>
        <v>19499.523835862772</v>
      </c>
      <c r="AN1258" s="6">
        <f t="shared" si="379"/>
        <v>19132.846482175206</v>
      </c>
      <c r="AO1258" s="5">
        <f t="shared" si="380"/>
        <v>0</v>
      </c>
      <c r="AP1258" s="6">
        <f>+AN1258+SUM($D$16:$E$18)-SUM($AL$27:AL1258)</f>
        <v>31426.329166385724</v>
      </c>
      <c r="AQ1258" s="10">
        <f t="shared" si="388"/>
        <v>-6.9532588313070409E-4</v>
      </c>
      <c r="AR1258" s="10">
        <f>+AN1258/SUM(AL$27:AL1258)-1</f>
        <v>0.3563125507073055</v>
      </c>
    </row>
    <row r="1259" spans="1:44" x14ac:dyDescent="0.25">
      <c r="A1259" s="1">
        <v>42033</v>
      </c>
      <c r="B1259">
        <v>8.6539999999999999</v>
      </c>
      <c r="G1259">
        <f t="shared" si="381"/>
        <v>4748.8350518109273</v>
      </c>
      <c r="H1259">
        <f t="shared" si="382"/>
        <v>4686.7579613443795</v>
      </c>
      <c r="I1259" s="5">
        <f t="shared" si="371"/>
        <v>0</v>
      </c>
      <c r="J1259" s="6">
        <f>+H1259+SUM($D$16:$E$16)-SUM($F$27:F1259)</f>
        <v>8374.7640666075349</v>
      </c>
      <c r="K1259" s="10">
        <f t="shared" si="383"/>
        <v>-5.9780833036108261E-3</v>
      </c>
      <c r="L1259" s="10">
        <f>+H1259/SUM(F$27:F1259)-1</f>
        <v>0.10745858286164012</v>
      </c>
      <c r="M1259">
        <v>7.7169999999999996</v>
      </c>
      <c r="R1259">
        <f t="shared" si="384"/>
        <v>4477.2810431973803</v>
      </c>
      <c r="S1259">
        <f t="shared" si="385"/>
        <v>4323.163854296894</v>
      </c>
      <c r="T1259" s="5">
        <f t="shared" si="372"/>
        <v>0</v>
      </c>
      <c r="U1259" s="6">
        <f>+S1259+SUM($D$17:$E$17)-SUM($Q$27:Q1259)</f>
        <v>7396.6312753495231</v>
      </c>
      <c r="V1259" s="10">
        <f t="shared" si="373"/>
        <v>1.4411136926701928E-3</v>
      </c>
      <c r="W1259" s="10">
        <f>+S1259/SUM(Q$27:Q1259)-1</f>
        <v>0.22589647409050961</v>
      </c>
      <c r="X1259">
        <v>5.2830000000000004</v>
      </c>
      <c r="AC1259">
        <f t="shared" si="386"/>
        <v>10284.010201895331</v>
      </c>
      <c r="AD1259">
        <f t="shared" si="387"/>
        <v>10133.07195162604</v>
      </c>
      <c r="AE1259" s="5">
        <f t="shared" si="374"/>
        <v>0</v>
      </c>
      <c r="AF1259" s="6">
        <f>+AD1259+SUM($D$18:$E$18)-SUM($AB$27:AB1259)</f>
        <v>15665.081109520772</v>
      </c>
      <c r="AG1259" s="10">
        <f t="shared" si="375"/>
        <v>3.1936401983660989E-3</v>
      </c>
      <c r="AH1259" s="10">
        <f>+AD1259/SUM(AB$27:AB1259)-1</f>
        <v>0.59626442502325294</v>
      </c>
      <c r="AI1259" s="6">
        <f t="shared" si="376"/>
        <v>0</v>
      </c>
      <c r="AL1259" s="6">
        <f t="shared" si="377"/>
        <v>0</v>
      </c>
      <c r="AM1259" s="6">
        <f t="shared" si="378"/>
        <v>19510.12629690364</v>
      </c>
      <c r="AN1259" s="6">
        <f t="shared" si="379"/>
        <v>19142.993767267311</v>
      </c>
      <c r="AO1259" s="5">
        <f t="shared" si="380"/>
        <v>0</v>
      </c>
      <c r="AP1259" s="6">
        <f>+AN1259+SUM($D$16:$E$18)-SUM($AL$27:AL1259)</f>
        <v>31436.476451477829</v>
      </c>
      <c r="AQ1259" s="10">
        <f t="shared" si="388"/>
        <v>3.2289119859907345E-4</v>
      </c>
      <c r="AR1259" s="10">
        <f>+AN1259/SUM(AL$27:AL1259)-1</f>
        <v>0.35703188382581708</v>
      </c>
    </row>
    <row r="1260" spans="1:44" x14ac:dyDescent="0.25">
      <c r="A1260" s="1">
        <v>42034</v>
      </c>
      <c r="B1260">
        <v>8.6050000000000004</v>
      </c>
      <c r="G1260">
        <f t="shared" si="381"/>
        <v>4721.9465704683416</v>
      </c>
      <c r="H1260">
        <f t="shared" si="382"/>
        <v>4660.2209680342485</v>
      </c>
      <c r="I1260" s="5">
        <f t="shared" si="371"/>
        <v>0</v>
      </c>
      <c r="J1260" s="6">
        <f>+H1260+SUM($D$16:$E$16)-SUM($F$27:F1260)</f>
        <v>8348.227073297403</v>
      </c>
      <c r="K1260" s="10">
        <f t="shared" si="383"/>
        <v>-3.1686854816533883E-3</v>
      </c>
      <c r="L1260" s="10">
        <f>+H1260/SUM(F$27:F1260)-1</f>
        <v>0.1011880177402833</v>
      </c>
      <c r="M1260">
        <v>7.6790000000000003</v>
      </c>
      <c r="R1260">
        <f t="shared" si="384"/>
        <v>4455.2340457059327</v>
      </c>
      <c r="S1260">
        <f t="shared" si="385"/>
        <v>4301.8757596405148</v>
      </c>
      <c r="T1260" s="5">
        <f t="shared" si="372"/>
        <v>0</v>
      </c>
      <c r="U1260" s="6">
        <f>+S1260+SUM($D$17:$E$17)-SUM($Q$27:Q1260)</f>
        <v>7375.3431806931449</v>
      </c>
      <c r="V1260" s="10">
        <f t="shared" si="373"/>
        <v>-2.8780797452110374E-3</v>
      </c>
      <c r="W1260" s="10">
        <f>+S1260/SUM(Q$27:Q1260)-1</f>
        <v>0.21985992283802314</v>
      </c>
      <c r="X1260">
        <v>5.2389999999999999</v>
      </c>
      <c r="AC1260">
        <f t="shared" si="386"/>
        <v>10198.358782458761</v>
      </c>
      <c r="AD1260">
        <f t="shared" si="387"/>
        <v>10048.677636677799</v>
      </c>
      <c r="AE1260" s="5">
        <f t="shared" si="374"/>
        <v>0</v>
      </c>
      <c r="AF1260" s="6">
        <f>+AD1260+SUM($D$18:$E$18)-SUM($AB$27:AB1260)</f>
        <v>15580.686794572532</v>
      </c>
      <c r="AG1260" s="10">
        <f t="shared" si="375"/>
        <v>-5.3874164045628614E-3</v>
      </c>
      <c r="AH1260" s="10">
        <f>+AD1260/SUM(AB$27:AB1260)-1</f>
        <v>0.5829697752596672</v>
      </c>
      <c r="AI1260" s="6">
        <f t="shared" si="376"/>
        <v>0</v>
      </c>
      <c r="AL1260" s="6">
        <f t="shared" si="377"/>
        <v>0</v>
      </c>
      <c r="AM1260" s="6">
        <f t="shared" si="378"/>
        <v>19375.539398633038</v>
      </c>
      <c r="AN1260" s="6">
        <f t="shared" si="379"/>
        <v>19010.774364352561</v>
      </c>
      <c r="AO1260" s="5">
        <f t="shared" si="380"/>
        <v>0</v>
      </c>
      <c r="AP1260" s="6">
        <f>+AN1260+SUM($D$16:$E$18)-SUM($AL$27:AL1260)</f>
        <v>31304.257048563079</v>
      </c>
      <c r="AQ1260" s="10">
        <f t="shared" si="388"/>
        <v>-4.2059231135153086E-3</v>
      </c>
      <c r="AR1260" s="10">
        <f>+AN1260/SUM(AL$27:AL1260)-1</f>
        <v>0.34765895357273791</v>
      </c>
    </row>
    <row r="1261" spans="1:44" x14ac:dyDescent="0.25">
      <c r="A1261" s="1">
        <v>42037</v>
      </c>
      <c r="B1261">
        <v>8.5860000000000003</v>
      </c>
      <c r="G1261">
        <f t="shared" si="381"/>
        <v>4711.5204246416251</v>
      </c>
      <c r="H1261">
        <f t="shared" si="382"/>
        <v>4649.9311134854224</v>
      </c>
      <c r="I1261" s="5">
        <f t="shared" si="371"/>
        <v>0</v>
      </c>
      <c r="J1261" s="6">
        <f>+H1261+SUM($D$16:$E$16)-SUM($F$27:F1261)</f>
        <v>8337.9372187485751</v>
      </c>
      <c r="K1261" s="10">
        <f t="shared" si="383"/>
        <v>-1.2325796194189165E-3</v>
      </c>
      <c r="L1261" s="10">
        <f>+H1261/SUM(F$27:F1261)-1</f>
        <v>9.8756574121798169E-2</v>
      </c>
      <c r="M1261">
        <v>7.69</v>
      </c>
      <c r="R1261">
        <f t="shared" si="384"/>
        <v>4461.6160712955616</v>
      </c>
      <c r="S1261">
        <f t="shared" si="385"/>
        <v>4308.0381028305192</v>
      </c>
      <c r="T1261" s="5">
        <f t="shared" si="372"/>
        <v>0</v>
      </c>
      <c r="U1261" s="6">
        <f>+S1261+SUM($D$17:$E$17)-SUM($Q$27:Q1261)</f>
        <v>7381.5055238831492</v>
      </c>
      <c r="V1261" s="10">
        <f t="shared" si="373"/>
        <v>8.3553307812667121E-4</v>
      </c>
      <c r="W1261" s="10">
        <f>+S1261/SUM(Q$27:Q1261)-1</f>
        <v>0.22160734556900619</v>
      </c>
      <c r="X1261">
        <v>5.2430000000000003</v>
      </c>
      <c r="AC1261">
        <f t="shared" si="386"/>
        <v>10206.145275134813</v>
      </c>
      <c r="AD1261">
        <f t="shared" si="387"/>
        <v>10056.34984712764</v>
      </c>
      <c r="AE1261" s="5">
        <f t="shared" si="374"/>
        <v>0</v>
      </c>
      <c r="AF1261" s="6">
        <f>+AD1261+SUM($D$18:$E$18)-SUM($AB$27:AB1261)</f>
        <v>15588.359005022372</v>
      </c>
      <c r="AG1261" s="10">
        <f t="shared" si="375"/>
        <v>4.9241798843646656E-4</v>
      </c>
      <c r="AH1261" s="10">
        <f>+AD1261/SUM(AB$27:AB1261)-1</f>
        <v>0.58417837978362952</v>
      </c>
      <c r="AI1261" s="6">
        <f t="shared" si="376"/>
        <v>0</v>
      </c>
      <c r="AL1261" s="6">
        <f t="shared" si="377"/>
        <v>0</v>
      </c>
      <c r="AM1261" s="6">
        <f t="shared" si="378"/>
        <v>19379.281771071997</v>
      </c>
      <c r="AN1261" s="6">
        <f t="shared" si="379"/>
        <v>19014.319063443581</v>
      </c>
      <c r="AO1261" s="5">
        <f t="shared" si="380"/>
        <v>0</v>
      </c>
      <c r="AP1261" s="6">
        <f>+AN1261+SUM($D$16:$E$18)-SUM($AL$27:AL1261)</f>
        <v>31307.801747654099</v>
      </c>
      <c r="AQ1261" s="10">
        <f t="shared" si="388"/>
        <v>1.132337715448184E-4</v>
      </c>
      <c r="AR1261" s="10">
        <f>+AN1261/SUM(AL$27:AL1261)-1</f>
        <v>0.34791023452406478</v>
      </c>
    </row>
    <row r="1262" spans="1:44" x14ac:dyDescent="0.25">
      <c r="A1262" s="1">
        <v>42038</v>
      </c>
      <c r="B1262">
        <v>8.6189999999999998</v>
      </c>
      <c r="G1262">
        <f t="shared" si="381"/>
        <v>4729.6289937090805</v>
      </c>
      <c r="H1262">
        <f t="shared" si="382"/>
        <v>4667.8029661228575</v>
      </c>
      <c r="I1262" s="5">
        <f t="shared" si="371"/>
        <v>0</v>
      </c>
      <c r="J1262" s="6">
        <f>+H1262+SUM($D$16:$E$16)-SUM($F$27:F1262)</f>
        <v>8355.8090713860111</v>
      </c>
      <c r="K1262" s="10">
        <f t="shared" si="383"/>
        <v>2.1434381392617663E-3</v>
      </c>
      <c r="L1262" s="10">
        <f>+H1262/SUM(F$27:F1262)-1</f>
        <v>0.10297960777495674</v>
      </c>
      <c r="M1262">
        <v>7.7690000000000001</v>
      </c>
      <c r="R1262">
        <f t="shared" si="384"/>
        <v>4507.4506187119914</v>
      </c>
      <c r="S1262">
        <f t="shared" si="385"/>
        <v>4352.2949311950979</v>
      </c>
      <c r="T1262" s="5">
        <f t="shared" si="372"/>
        <v>0</v>
      </c>
      <c r="U1262" s="6">
        <f>+S1262+SUM($D$17:$E$17)-SUM($Q$27:Q1262)</f>
        <v>7425.762352247727</v>
      </c>
      <c r="V1262" s="10">
        <f t="shared" si="373"/>
        <v>5.9956370988794028E-3</v>
      </c>
      <c r="W1262" s="10">
        <f>+S1262/SUM(Q$27:Q1262)-1</f>
        <v>0.23415701790970189</v>
      </c>
      <c r="X1262">
        <v>5.2240000000000002</v>
      </c>
      <c r="AC1262">
        <f t="shared" si="386"/>
        <v>10169.159434923567</v>
      </c>
      <c r="AD1262">
        <f t="shared" si="387"/>
        <v>10019.9068474909</v>
      </c>
      <c r="AE1262" s="5">
        <f t="shared" si="374"/>
        <v>0</v>
      </c>
      <c r="AF1262" s="6">
        <f>+AD1262+SUM($D$18:$E$18)-SUM($AB$27:AB1262)</f>
        <v>15551.916005385632</v>
      </c>
      <c r="AG1262" s="10">
        <f t="shared" si="375"/>
        <v>-2.3378342534322583E-3</v>
      </c>
      <c r="AH1262" s="10">
        <f>+AD1262/SUM(AB$27:AB1262)-1</f>
        <v>0.57843750829480833</v>
      </c>
      <c r="AI1262" s="6">
        <f t="shared" si="376"/>
        <v>0</v>
      </c>
      <c r="AL1262" s="6">
        <f t="shared" si="377"/>
        <v>0</v>
      </c>
      <c r="AM1262" s="6">
        <f t="shared" si="378"/>
        <v>19406.239047344639</v>
      </c>
      <c r="AN1262" s="6">
        <f t="shared" si="379"/>
        <v>19040.004744808855</v>
      </c>
      <c r="AO1262" s="5">
        <f t="shared" si="380"/>
        <v>0</v>
      </c>
      <c r="AP1262" s="6">
        <f>+AN1262+SUM($D$16:$E$18)-SUM($AL$27:AL1262)</f>
        <v>31333.487429019377</v>
      </c>
      <c r="AQ1262" s="10">
        <f t="shared" si="388"/>
        <v>8.2042430101947339E-4</v>
      </c>
      <c r="AR1262" s="10">
        <f>+AN1262/SUM(AL$27:AL1262)-1</f>
        <v>0.34973107242404189</v>
      </c>
    </row>
    <row r="1263" spans="1:44" x14ac:dyDescent="0.25">
      <c r="A1263" s="1">
        <v>42039</v>
      </c>
      <c r="B1263">
        <v>8.673</v>
      </c>
      <c r="G1263">
        <f t="shared" si="381"/>
        <v>4759.2611976376447</v>
      </c>
      <c r="H1263">
        <f t="shared" si="382"/>
        <v>4697.0478158932065</v>
      </c>
      <c r="I1263" s="5">
        <f t="shared" si="371"/>
        <v>0</v>
      </c>
      <c r="J1263" s="6">
        <f>+H1263+SUM($D$16:$E$16)-SUM($F$27:F1263)</f>
        <v>8385.0539211563591</v>
      </c>
      <c r="K1263" s="10">
        <f t="shared" si="383"/>
        <v>3.499942318033078E-3</v>
      </c>
      <c r="L1263" s="10">
        <f>+H1263/SUM(F$27:F1263)-1</f>
        <v>0.10989002648012547</v>
      </c>
      <c r="M1263">
        <v>7.7930000000000001</v>
      </c>
      <c r="R1263">
        <f t="shared" si="384"/>
        <v>4521.3750381802738</v>
      </c>
      <c r="S1263">
        <f t="shared" si="385"/>
        <v>4365.7400436096532</v>
      </c>
      <c r="T1263" s="5">
        <f t="shared" si="372"/>
        <v>0</v>
      </c>
      <c r="U1263" s="6">
        <f>+S1263+SUM($D$17:$E$17)-SUM($Q$27:Q1263)</f>
        <v>7439.2074646622832</v>
      </c>
      <c r="V1263" s="10">
        <f t="shared" si="373"/>
        <v>1.8106036493998889E-3</v>
      </c>
      <c r="W1263" s="10">
        <f>+S1263/SUM(Q$27:Q1263)-1</f>
        <v>0.23796957659548301</v>
      </c>
      <c r="X1263">
        <v>5.2240000000000002</v>
      </c>
      <c r="AC1263">
        <f t="shared" si="386"/>
        <v>10169.159434923567</v>
      </c>
      <c r="AD1263">
        <f t="shared" si="387"/>
        <v>10019.9068474909</v>
      </c>
      <c r="AE1263" s="5">
        <f t="shared" si="374"/>
        <v>0</v>
      </c>
      <c r="AF1263" s="6">
        <f>+AD1263+SUM($D$18:$E$18)-SUM($AB$27:AB1263)</f>
        <v>15551.916005385632</v>
      </c>
      <c r="AG1263" s="10">
        <f t="shared" si="375"/>
        <v>0</v>
      </c>
      <c r="AH1263" s="10">
        <f>+AD1263/SUM(AB$27:AB1263)-1</f>
        <v>0.57843750829480833</v>
      </c>
      <c r="AI1263" s="6">
        <f t="shared" si="376"/>
        <v>0</v>
      </c>
      <c r="AL1263" s="6">
        <f t="shared" si="377"/>
        <v>0</v>
      </c>
      <c r="AM1263" s="6">
        <f t="shared" si="378"/>
        <v>19449.795670741485</v>
      </c>
      <c r="AN1263" s="6">
        <f t="shared" si="379"/>
        <v>19082.69470699376</v>
      </c>
      <c r="AO1263" s="5">
        <f t="shared" si="380"/>
        <v>0</v>
      </c>
      <c r="AP1263" s="6">
        <f>+AN1263+SUM($D$16:$E$18)-SUM($AL$27:AL1263)</f>
        <v>31376.177391204277</v>
      </c>
      <c r="AQ1263" s="10">
        <f t="shared" si="388"/>
        <v>1.3624389012427685E-3</v>
      </c>
      <c r="AR1263" s="10">
        <f>+AN1263/SUM(AL$27:AL1263)-1</f>
        <v>0.35275733051661318</v>
      </c>
    </row>
    <row r="1264" spans="1:44" x14ac:dyDescent="0.25">
      <c r="A1264" s="1">
        <v>42040</v>
      </c>
      <c r="B1264">
        <v>8.6769999999999996</v>
      </c>
      <c r="G1264">
        <f t="shared" si="381"/>
        <v>4761.4561757064266</v>
      </c>
      <c r="H1264">
        <f t="shared" si="382"/>
        <v>4699.2141010613796</v>
      </c>
      <c r="I1264" s="5">
        <f t="shared" si="371"/>
        <v>0</v>
      </c>
      <c r="J1264" s="6">
        <f>+H1264+SUM($D$16:$E$16)-SUM($F$27:F1264)</f>
        <v>8387.220206324535</v>
      </c>
      <c r="K1264" s="10">
        <f t="shared" si="383"/>
        <v>2.5835077371527682E-4</v>
      </c>
      <c r="L1264" s="10">
        <f>+H1264/SUM(F$27:F1264)-1</f>
        <v>0.11040190934717464</v>
      </c>
      <c r="M1264">
        <v>7.79</v>
      </c>
      <c r="R1264">
        <f t="shared" si="384"/>
        <v>4519.6344857467384</v>
      </c>
      <c r="S1264">
        <f t="shared" si="385"/>
        <v>4364.0594045578337</v>
      </c>
      <c r="T1264" s="5">
        <f t="shared" si="372"/>
        <v>0</v>
      </c>
      <c r="U1264" s="6">
        <f>+S1264+SUM($D$17:$E$17)-SUM($Q$27:Q1264)</f>
        <v>7437.5268256104619</v>
      </c>
      <c r="V1264" s="10">
        <f t="shared" si="373"/>
        <v>-2.2591641109681593E-4</v>
      </c>
      <c r="W1264" s="10">
        <f>+S1264/SUM(Q$27:Q1264)-1</f>
        <v>0.23749300675976026</v>
      </c>
      <c r="X1264">
        <v>5.2489999999999997</v>
      </c>
      <c r="AC1264">
        <f t="shared" si="386"/>
        <v>10217.82501414889</v>
      </c>
      <c r="AD1264">
        <f t="shared" si="387"/>
        <v>10067.858162802399</v>
      </c>
      <c r="AE1264" s="5">
        <f t="shared" si="374"/>
        <v>0</v>
      </c>
      <c r="AF1264" s="6">
        <f>+AD1264+SUM($D$18:$E$18)-SUM($AB$27:AB1264)</f>
        <v>15599.867320697129</v>
      </c>
      <c r="AG1264" s="10">
        <f t="shared" si="375"/>
        <v>3.0833059601718116E-3</v>
      </c>
      <c r="AH1264" s="10">
        <f>+AD1264/SUM(AB$27:AB1264)-1</f>
        <v>0.58599128656957289</v>
      </c>
      <c r="AI1264" s="6">
        <f t="shared" si="376"/>
        <v>0</v>
      </c>
      <c r="AL1264" s="6">
        <f t="shared" si="377"/>
        <v>0</v>
      </c>
      <c r="AM1264" s="6">
        <f t="shared" si="378"/>
        <v>19498.915675602053</v>
      </c>
      <c r="AN1264" s="6">
        <f t="shared" si="379"/>
        <v>19131.131668421614</v>
      </c>
      <c r="AO1264" s="5">
        <f t="shared" si="380"/>
        <v>0</v>
      </c>
      <c r="AP1264" s="6">
        <f>+AN1264+SUM($D$16:$E$18)-SUM($AL$27:AL1264)</f>
        <v>31424.614352632132</v>
      </c>
      <c r="AQ1264" s="10">
        <f t="shared" si="388"/>
        <v>1.5437496041641463E-3</v>
      </c>
      <c r="AR1264" s="10">
        <f>+AN1264/SUM(AL$27:AL1264)-1</f>
        <v>0.3561909888990149</v>
      </c>
    </row>
    <row r="1265" spans="1:44" x14ac:dyDescent="0.25">
      <c r="A1265" s="1">
        <v>42041</v>
      </c>
      <c r="B1265">
        <v>8.7040000000000006</v>
      </c>
      <c r="G1265">
        <f t="shared" si="381"/>
        <v>4776.2722776707087</v>
      </c>
      <c r="H1265">
        <f t="shared" si="382"/>
        <v>4713.8365259465545</v>
      </c>
      <c r="I1265" s="5">
        <f t="shared" si="371"/>
        <v>0</v>
      </c>
      <c r="J1265" s="6">
        <f>+H1265+SUM($D$16:$E$16)-SUM($F$27:F1265)</f>
        <v>8401.8426312097072</v>
      </c>
      <c r="K1265" s="10">
        <f t="shared" si="383"/>
        <v>1.7434173093662242E-3</v>
      </c>
      <c r="L1265" s="10">
        <f>+H1265/SUM(F$27:F1265)-1</f>
        <v>0.11385711869975923</v>
      </c>
      <c r="M1265">
        <v>7.782</v>
      </c>
      <c r="R1265">
        <f t="shared" si="384"/>
        <v>4514.993012590644</v>
      </c>
      <c r="S1265">
        <f t="shared" si="385"/>
        <v>4359.5777004196489</v>
      </c>
      <c r="T1265" s="5">
        <f t="shared" si="372"/>
        <v>0</v>
      </c>
      <c r="U1265" s="6">
        <f>+S1265+SUM($D$17:$E$17)-SUM($Q$27:Q1265)</f>
        <v>7433.0451214722789</v>
      </c>
      <c r="V1265" s="10">
        <f t="shared" si="373"/>
        <v>-6.0257989561129932E-4</v>
      </c>
      <c r="W1265" s="10">
        <f>+S1265/SUM(Q$27:Q1265)-1</f>
        <v>0.23622215386449996</v>
      </c>
      <c r="X1265">
        <v>5.2439999999999998</v>
      </c>
      <c r="AC1265">
        <f t="shared" si="386"/>
        <v>10208.091898303825</v>
      </c>
      <c r="AD1265">
        <f t="shared" si="387"/>
        <v>10058.267899740098</v>
      </c>
      <c r="AE1265" s="5">
        <f t="shared" si="374"/>
        <v>0</v>
      </c>
      <c r="AF1265" s="6">
        <f>+AD1265+SUM($D$18:$E$18)-SUM($AB$27:AB1265)</f>
        <v>15590.27705763483</v>
      </c>
      <c r="AG1265" s="10">
        <f t="shared" si="375"/>
        <v>-6.1476568134488652E-4</v>
      </c>
      <c r="AH1265" s="10">
        <f>+AD1265/SUM(AB$27:AB1265)-1</f>
        <v>0.58448053091461993</v>
      </c>
      <c r="AI1265" s="6">
        <f t="shared" si="376"/>
        <v>0</v>
      </c>
      <c r="AL1265" s="6">
        <f t="shared" si="377"/>
        <v>0</v>
      </c>
      <c r="AM1265" s="6">
        <f t="shared" si="378"/>
        <v>19499.357188565176</v>
      </c>
      <c r="AN1265" s="6">
        <f t="shared" si="379"/>
        <v>19131.682126106301</v>
      </c>
      <c r="AO1265" s="5">
        <f t="shared" si="380"/>
        <v>0</v>
      </c>
      <c r="AP1265" s="6">
        <f>+AN1265+SUM($D$16:$E$18)-SUM($AL$27:AL1265)</f>
        <v>31425.164810316819</v>
      </c>
      <c r="AQ1265" s="10">
        <f t="shared" si="388"/>
        <v>1.751676817773884E-5</v>
      </c>
      <c r="AR1265" s="10">
        <f>+AN1265/SUM(AL$27:AL1265)-1</f>
        <v>0.35623001041455726</v>
      </c>
    </row>
    <row r="1266" spans="1:44" x14ac:dyDescent="0.25">
      <c r="A1266" s="1">
        <v>42044</v>
      </c>
      <c r="B1266">
        <v>8.6660000000000004</v>
      </c>
      <c r="C1266">
        <f>+$C$16</f>
        <v>60</v>
      </c>
      <c r="D1266" s="7">
        <f>+$H$16</f>
        <v>0.66694736842105262</v>
      </c>
      <c r="E1266" s="7">
        <f>+$J$16</f>
        <v>0.46199999999999997</v>
      </c>
      <c r="F1266" s="6">
        <f>+C1266-D1266-E1266</f>
        <v>58.871052631578941</v>
      </c>
      <c r="G1266">
        <f t="shared" si="381"/>
        <v>4814.2910386488538</v>
      </c>
      <c r="H1266">
        <f t="shared" si="382"/>
        <v>4752.1278694804805</v>
      </c>
      <c r="I1266" s="5">
        <f t="shared" si="371"/>
        <v>182940</v>
      </c>
      <c r="J1266" s="6">
        <f>+H1266+SUM($D$16:$E$16)-SUM($F$27:F1266)</f>
        <v>8381.2629221120551</v>
      </c>
      <c r="K1266" s="10">
        <f t="shared" si="383"/>
        <v>-2.4494280601264906E-3</v>
      </c>
      <c r="L1266" s="10">
        <f>+H1266/SUM(F$27:F1266)-1</f>
        <v>0.10749882081349282</v>
      </c>
      <c r="M1266">
        <v>7.718</v>
      </c>
      <c r="N1266">
        <f>+$C$17</f>
        <v>50</v>
      </c>
      <c r="O1266" s="7">
        <f>+$H$17</f>
        <v>0.5557894736842105</v>
      </c>
      <c r="P1266" s="7">
        <f>+$J$17</f>
        <v>0.38500000000000001</v>
      </c>
      <c r="Q1266" s="6">
        <f>+N1266-O1266-P1266</f>
        <v>49.059210526315795</v>
      </c>
      <c r="R1266">
        <f t="shared" si="384"/>
        <v>4527.8612273418903</v>
      </c>
      <c r="S1266">
        <f t="shared" si="385"/>
        <v>4372.7832778404827</v>
      </c>
      <c r="T1266" s="5">
        <f t="shared" si="372"/>
        <v>152450</v>
      </c>
      <c r="U1266" s="6">
        <f>+S1266+SUM($D$17:$E$17)-SUM($Q$27:Q1266)</f>
        <v>7397.191488366796</v>
      </c>
      <c r="V1266" s="10">
        <f t="shared" si="373"/>
        <v>-4.8235457365798373E-3</v>
      </c>
      <c r="W1266" s="10">
        <f>+S1266/SUM(Q$27:Q1266)-1</f>
        <v>0.22295371935735964</v>
      </c>
      <c r="X1266">
        <v>5.21</v>
      </c>
      <c r="Y1266">
        <f>+$C$18</f>
        <v>90</v>
      </c>
      <c r="Z1266" s="7">
        <f>+$H$18</f>
        <v>1.0004210526315789</v>
      </c>
      <c r="AA1266" s="7">
        <f>+$J$18</f>
        <v>0.69300000000000006</v>
      </c>
      <c r="AB1266" s="6">
        <f>+Y1266-Z1266-AA1266</f>
        <v>88.306578947368422</v>
      </c>
      <c r="AC1266">
        <f t="shared" si="386"/>
        <v>10230.213289504753</v>
      </c>
      <c r="AD1266">
        <f t="shared" si="387"/>
        <v>10081.360689863828</v>
      </c>
      <c r="AE1266" s="5">
        <f t="shared" si="374"/>
        <v>274410</v>
      </c>
      <c r="AF1266" s="6">
        <f>+AD1266+SUM($D$18:$E$18)-SUM($AB$27:AB1266)</f>
        <v>15525.063268811193</v>
      </c>
      <c r="AG1266" s="10">
        <f t="shared" si="375"/>
        <v>-4.1829781845795777E-3</v>
      </c>
      <c r="AH1266" s="10">
        <f>+AD1266/SUM(AB$27:AB1266)-1</f>
        <v>0.56632921544123649</v>
      </c>
      <c r="AI1266" s="6">
        <f t="shared" si="376"/>
        <v>200</v>
      </c>
      <c r="AL1266" s="6">
        <f t="shared" si="377"/>
        <v>196.23684210526315</v>
      </c>
      <c r="AM1266" s="6">
        <f t="shared" si="378"/>
        <v>19572.365555495497</v>
      </c>
      <c r="AN1266" s="6">
        <f t="shared" si="379"/>
        <v>19206.271837184791</v>
      </c>
      <c r="AO1266" s="5">
        <f t="shared" si="380"/>
        <v>609800</v>
      </c>
      <c r="AP1266" s="6">
        <f>+AN1266+SUM($D$16:$E$18)-SUM($AL$27:AL1266)</f>
        <v>31303.517679290042</v>
      </c>
      <c r="AQ1266" s="10">
        <f t="shared" si="388"/>
        <v>-3.8710101207437564E-3</v>
      </c>
      <c r="AR1266" s="10">
        <f>+AN1266/SUM(AL$27:AL1266)-1</f>
        <v>0.34283730428124803</v>
      </c>
    </row>
    <row r="1267" spans="1:44" x14ac:dyDescent="0.25">
      <c r="A1267" s="1">
        <v>42045</v>
      </c>
      <c r="B1267">
        <v>8.6289999999999996</v>
      </c>
      <c r="G1267">
        <f t="shared" si="381"/>
        <v>4793.7361380684233</v>
      </c>
      <c r="H1267">
        <f t="shared" si="382"/>
        <v>4731.8383782306792</v>
      </c>
      <c r="I1267" s="5">
        <f t="shared" si="371"/>
        <v>0</v>
      </c>
      <c r="J1267" s="6">
        <f>+H1267+SUM($D$16:$E$16)-SUM($F$27:F1267)</f>
        <v>8360.9734308622537</v>
      </c>
      <c r="K1267" s="10">
        <f t="shared" si="383"/>
        <v>-2.4208155069651571E-3</v>
      </c>
      <c r="L1267" s="10">
        <f>+H1267/SUM(F$27:F1267)-1</f>
        <v>0.10277028903757568</v>
      </c>
      <c r="M1267">
        <v>7.7709999999999999</v>
      </c>
      <c r="R1267">
        <f t="shared" si="384"/>
        <v>4558.9543402013251</v>
      </c>
      <c r="S1267">
        <f t="shared" si="385"/>
        <v>4402.8114604947377</v>
      </c>
      <c r="T1267" s="5">
        <f t="shared" si="372"/>
        <v>0</v>
      </c>
      <c r="U1267" s="6">
        <f>+S1267+SUM($D$17:$E$17)-SUM($Q$27:Q1267)</f>
        <v>7427.2196710210501</v>
      </c>
      <c r="V1267" s="10">
        <f t="shared" si="373"/>
        <v>4.0594031804472852E-3</v>
      </c>
      <c r="W1267" s="10">
        <f>+S1267/SUM(Q$27:Q1267)-1</f>
        <v>0.23135182082483041</v>
      </c>
      <c r="X1267">
        <v>5.2670000000000003</v>
      </c>
      <c r="AC1267">
        <f t="shared" si="386"/>
        <v>10342.136928180718</v>
      </c>
      <c r="AD1267">
        <f t="shared" si="387"/>
        <v>10191.655806816274</v>
      </c>
      <c r="AE1267" s="5">
        <f t="shared" si="374"/>
        <v>0</v>
      </c>
      <c r="AF1267" s="6">
        <f>+AD1267+SUM($D$18:$E$18)-SUM($AB$27:AB1267)</f>
        <v>15635.358385763639</v>
      </c>
      <c r="AG1267" s="10">
        <f t="shared" si="375"/>
        <v>7.1043264070955736E-3</v>
      </c>
      <c r="AH1267" s="10">
        <f>+AD1267/SUM(AB$27:AB1267)-1</f>
        <v>0.58346563871957646</v>
      </c>
      <c r="AI1267" s="6">
        <f t="shared" si="376"/>
        <v>0</v>
      </c>
      <c r="AL1267" s="6">
        <f t="shared" si="377"/>
        <v>0</v>
      </c>
      <c r="AM1267" s="6">
        <f t="shared" si="378"/>
        <v>19694.827406450466</v>
      </c>
      <c r="AN1267" s="6">
        <f t="shared" si="379"/>
        <v>19326.305645541692</v>
      </c>
      <c r="AO1267" s="5">
        <f t="shared" si="380"/>
        <v>0</v>
      </c>
      <c r="AP1267" s="6">
        <f>+AN1267+SUM($D$16:$E$18)-SUM($AL$27:AL1267)</f>
        <v>31423.55148764695</v>
      </c>
      <c r="AQ1267" s="10">
        <f t="shared" si="388"/>
        <v>3.8345150083984869E-3</v>
      </c>
      <c r="AR1267" s="10">
        <f>+AN1267/SUM(AL$27:AL1267)-1</f>
        <v>0.35122966053877658</v>
      </c>
    </row>
    <row r="1268" spans="1:44" x14ac:dyDescent="0.25">
      <c r="A1268" s="1">
        <v>42046</v>
      </c>
      <c r="B1268">
        <v>8.5960000000000001</v>
      </c>
      <c r="G1268">
        <f t="shared" si="381"/>
        <v>4775.4033889020939</v>
      </c>
      <c r="H1268">
        <f t="shared" si="382"/>
        <v>4713.7423454943701</v>
      </c>
      <c r="I1268" s="5">
        <f t="shared" si="371"/>
        <v>0</v>
      </c>
      <c r="J1268" s="6">
        <f>+H1268+SUM($D$16:$E$16)-SUM($F$27:F1268)</f>
        <v>8342.8773981259474</v>
      </c>
      <c r="K1268" s="10">
        <f t="shared" si="383"/>
        <v>-2.164345202857576E-3</v>
      </c>
      <c r="L1268" s="10">
        <f>+H1268/SUM(F$27:F1268)-1</f>
        <v>9.8552949886081764E-2</v>
      </c>
      <c r="M1268">
        <v>7.7480000000000002</v>
      </c>
      <c r="R1268">
        <f t="shared" si="384"/>
        <v>4545.4611025453441</v>
      </c>
      <c r="S1268">
        <f t="shared" si="385"/>
        <v>4389.7803623617592</v>
      </c>
      <c r="T1268" s="5">
        <f t="shared" si="372"/>
        <v>0</v>
      </c>
      <c r="U1268" s="6">
        <f>+S1268+SUM($D$17:$E$17)-SUM($Q$27:Q1268)</f>
        <v>7414.1885728880716</v>
      </c>
      <c r="V1268" s="10">
        <f t="shared" si="373"/>
        <v>-1.754505549879215E-3</v>
      </c>
      <c r="W1268" s="10">
        <f>+S1268/SUM(Q$27:Q1268)-1</f>
        <v>0.22770736169743744</v>
      </c>
      <c r="X1268">
        <v>5.266</v>
      </c>
      <c r="AC1268">
        <f t="shared" si="386"/>
        <v>10340.173355572368</v>
      </c>
      <c r="AD1268">
        <f t="shared" si="387"/>
        <v>10189.720804764476</v>
      </c>
      <c r="AE1268" s="5">
        <f t="shared" si="374"/>
        <v>0</v>
      </c>
      <c r="AF1268" s="6">
        <f>+AD1268+SUM($D$18:$E$18)-SUM($AB$27:AB1268)</f>
        <v>15633.423383711839</v>
      </c>
      <c r="AG1268" s="10">
        <f t="shared" si="375"/>
        <v>-1.2375808753839479E-4</v>
      </c>
      <c r="AH1268" s="10">
        <f>+AD1268/SUM(AB$27:AB1268)-1</f>
        <v>0.58316499971469327</v>
      </c>
      <c r="AI1268" s="6">
        <f t="shared" si="376"/>
        <v>0</v>
      </c>
      <c r="AL1268" s="6">
        <f t="shared" si="377"/>
        <v>0</v>
      </c>
      <c r="AM1268" s="6">
        <f t="shared" si="378"/>
        <v>19661.037847019805</v>
      </c>
      <c r="AN1268" s="6">
        <f t="shared" si="379"/>
        <v>19293.243512620604</v>
      </c>
      <c r="AO1268" s="5">
        <f t="shared" si="380"/>
        <v>0</v>
      </c>
      <c r="AP1268" s="6">
        <f>+AN1268+SUM($D$16:$E$18)-SUM($AL$27:AL1268)</f>
        <v>31390.489354725858</v>
      </c>
      <c r="AQ1268" s="10">
        <f t="shared" si="388"/>
        <v>-1.0521450108555985E-3</v>
      </c>
      <c r="AR1268" s="10">
        <f>+AN1268/SUM(AL$27:AL1268)-1</f>
        <v>0.34891806848062457</v>
      </c>
    </row>
    <row r="1269" spans="1:44" x14ac:dyDescent="0.25">
      <c r="A1269" s="1">
        <v>42047</v>
      </c>
      <c r="B1269">
        <v>8.6280000000000001</v>
      </c>
      <c r="G1269">
        <f t="shared" si="381"/>
        <v>4793.1806002148978</v>
      </c>
      <c r="H1269">
        <f t="shared" si="382"/>
        <v>4731.2900136023054</v>
      </c>
      <c r="I1269" s="5">
        <f t="shared" si="371"/>
        <v>0</v>
      </c>
      <c r="J1269" s="6">
        <f>+H1269+SUM($D$16:$E$16)-SUM($F$27:F1269)</f>
        <v>8360.4250662338818</v>
      </c>
      <c r="K1269" s="10">
        <f t="shared" si="383"/>
        <v>2.103311276260067E-3</v>
      </c>
      <c r="L1269" s="10">
        <f>+H1269/SUM(F$27:F1269)-1</f>
        <v>0.10264249088146959</v>
      </c>
      <c r="M1269">
        <v>7.8129999999999997</v>
      </c>
      <c r="R1269">
        <f t="shared" si="384"/>
        <v>4583.5941654861599</v>
      </c>
      <c r="S1269">
        <f t="shared" si="385"/>
        <v>4426.6073788245249</v>
      </c>
      <c r="T1269" s="5">
        <f t="shared" si="372"/>
        <v>0</v>
      </c>
      <c r="U1269" s="6">
        <f>+S1269+SUM($D$17:$E$17)-SUM($Q$27:Q1269)</f>
        <v>7451.0155893508381</v>
      </c>
      <c r="V1269" s="10">
        <f t="shared" si="373"/>
        <v>4.9671000542708121E-3</v>
      </c>
      <c r="W1269" s="10">
        <f>+S1269/SUM(Q$27:Q1269)-1</f>
        <v>0.23800692010093916</v>
      </c>
      <c r="X1269">
        <v>5.2610000000000001</v>
      </c>
      <c r="AC1269">
        <f t="shared" si="386"/>
        <v>10330.355492530616</v>
      </c>
      <c r="AD1269">
        <f t="shared" si="387"/>
        <v>10180.04579450549</v>
      </c>
      <c r="AE1269" s="5">
        <f t="shared" si="374"/>
        <v>0</v>
      </c>
      <c r="AF1269" s="6">
        <f>+AD1269+SUM($D$18:$E$18)-SUM($AB$27:AB1269)</f>
        <v>15623.748373452852</v>
      </c>
      <c r="AG1269" s="10">
        <f t="shared" si="375"/>
        <v>-6.188670274910324E-4</v>
      </c>
      <c r="AH1269" s="10">
        <f>+AD1269/SUM(AB$27:AB1269)-1</f>
        <v>0.58166180469027751</v>
      </c>
      <c r="AI1269" s="6">
        <f t="shared" si="376"/>
        <v>0</v>
      </c>
      <c r="AL1269" s="6">
        <f t="shared" si="377"/>
        <v>0</v>
      </c>
      <c r="AM1269" s="6">
        <f t="shared" si="378"/>
        <v>19707.130258231675</v>
      </c>
      <c r="AN1269" s="6">
        <f t="shared" si="379"/>
        <v>19337.94318693232</v>
      </c>
      <c r="AO1269" s="5">
        <f t="shared" si="380"/>
        <v>0</v>
      </c>
      <c r="AP1269" s="6">
        <f>+AN1269+SUM($D$16:$E$18)-SUM($AL$27:AL1269)</f>
        <v>31435.18902903757</v>
      </c>
      <c r="AQ1269" s="10">
        <f t="shared" si="388"/>
        <v>1.4239878138435635E-3</v>
      </c>
      <c r="AR1269" s="10">
        <f>+AN1269/SUM(AL$27:AL1269)-1</f>
        <v>0.35204331791288479</v>
      </c>
    </row>
    <row r="1270" spans="1:44" x14ac:dyDescent="0.25">
      <c r="A1270" s="1">
        <v>42048</v>
      </c>
      <c r="B1270">
        <v>8.7289999999999992</v>
      </c>
      <c r="G1270">
        <f t="shared" si="381"/>
        <v>4849.2899234209362</v>
      </c>
      <c r="H1270">
        <f t="shared" si="382"/>
        <v>4786.6748410679784</v>
      </c>
      <c r="I1270" s="5">
        <f t="shared" si="371"/>
        <v>0</v>
      </c>
      <c r="J1270" s="6">
        <f>+H1270+SUM($D$16:$E$16)-SUM($F$27:F1270)</f>
        <v>8415.8098936995557</v>
      </c>
      <c r="K1270" s="10">
        <f t="shared" si="383"/>
        <v>6.6246425303615464E-3</v>
      </c>
      <c r="L1270" s="10">
        <f>+H1270/SUM(F$27:F1270)-1</f>
        <v>0.11555010464816262</v>
      </c>
      <c r="M1270">
        <v>7.8550000000000004</v>
      </c>
      <c r="R1270">
        <f t="shared" si="384"/>
        <v>4608.2339907709957</v>
      </c>
      <c r="S1270">
        <f t="shared" si="385"/>
        <v>4450.4032971543129</v>
      </c>
      <c r="T1270" s="5">
        <f t="shared" si="372"/>
        <v>0</v>
      </c>
      <c r="U1270" s="6">
        <f>+S1270+SUM($D$17:$E$17)-SUM($Q$27:Q1270)</f>
        <v>7474.8115076806262</v>
      </c>
      <c r="V1270" s="10">
        <f t="shared" si="373"/>
        <v>3.1936476369474054E-3</v>
      </c>
      <c r="W1270" s="10">
        <f>+S1270/SUM(Q$27:Q1270)-1</f>
        <v>0.24466201937704835</v>
      </c>
      <c r="X1270">
        <v>5.2510000000000003</v>
      </c>
      <c r="AC1270">
        <f t="shared" si="386"/>
        <v>10310.719766447115</v>
      </c>
      <c r="AD1270">
        <f t="shared" si="387"/>
        <v>10160.695773987518</v>
      </c>
      <c r="AE1270" s="5">
        <f t="shared" si="374"/>
        <v>0</v>
      </c>
      <c r="AF1270" s="6">
        <f>+AD1270+SUM($D$18:$E$18)-SUM($AB$27:AB1270)</f>
        <v>15604.398352934882</v>
      </c>
      <c r="AG1270" s="10">
        <f t="shared" si="375"/>
        <v>-1.2385005221184908E-3</v>
      </c>
      <c r="AH1270" s="10">
        <f>+AD1270/SUM(AB$27:AB1270)-1</f>
        <v>0.57865541464144599</v>
      </c>
      <c r="AI1270" s="6">
        <f t="shared" si="376"/>
        <v>0</v>
      </c>
      <c r="AL1270" s="6">
        <f t="shared" si="377"/>
        <v>0</v>
      </c>
      <c r="AM1270" s="6">
        <f t="shared" si="378"/>
        <v>19768.243680639047</v>
      </c>
      <c r="AN1270" s="6">
        <f t="shared" si="379"/>
        <v>19397.77391220981</v>
      </c>
      <c r="AO1270" s="5">
        <f t="shared" si="380"/>
        <v>0</v>
      </c>
      <c r="AP1270" s="6">
        <f>+AN1270+SUM($D$16:$E$18)-SUM($AL$27:AL1270)</f>
        <v>31495.019754315068</v>
      </c>
      <c r="AQ1270" s="10">
        <f t="shared" si="388"/>
        <v>1.9033041354461488E-3</v>
      </c>
      <c r="AR1270" s="10">
        <f>+AN1270/SUM(AL$27:AL1270)-1</f>
        <v>0.35622647904513882</v>
      </c>
    </row>
    <row r="1271" spans="1:44" x14ac:dyDescent="0.25">
      <c r="A1271" s="1">
        <v>42051</v>
      </c>
      <c r="B1271">
        <v>8.7089999999999996</v>
      </c>
      <c r="G1271">
        <f t="shared" si="381"/>
        <v>4838.1791663504337</v>
      </c>
      <c r="H1271">
        <f t="shared" si="382"/>
        <v>4775.707548500518</v>
      </c>
      <c r="I1271" s="5">
        <f t="shared" si="371"/>
        <v>0</v>
      </c>
      <c r="J1271" s="6">
        <f>+H1271+SUM($D$16:$E$16)-SUM($F$27:F1271)</f>
        <v>8404.8426011320953</v>
      </c>
      <c r="K1271" s="10">
        <f t="shared" si="383"/>
        <v>-1.3031773181653161E-3</v>
      </c>
      <c r="L1271" s="10">
        <f>+H1271/SUM(F$27:F1271)-1</f>
        <v>0.11299414152604492</v>
      </c>
      <c r="M1271">
        <v>7.8490000000000002</v>
      </c>
      <c r="R1271">
        <f t="shared" si="384"/>
        <v>4604.7140157303047</v>
      </c>
      <c r="S1271">
        <f t="shared" si="385"/>
        <v>4447.0038802500576</v>
      </c>
      <c r="T1271" s="5">
        <f t="shared" si="372"/>
        <v>0</v>
      </c>
      <c r="U1271" s="6">
        <f>+S1271+SUM($D$17:$E$17)-SUM($Q$27:Q1271)</f>
        <v>7471.41209077637</v>
      </c>
      <c r="V1271" s="10">
        <f t="shared" si="373"/>
        <v>-4.5478296018075515E-4</v>
      </c>
      <c r="W1271" s="10">
        <f>+S1271/SUM(Q$27:Q1271)-1</f>
        <v>0.24371129090903287</v>
      </c>
      <c r="X1271">
        <v>5.2460000000000004</v>
      </c>
      <c r="AC1271">
        <f t="shared" si="386"/>
        <v>10300.901903405364</v>
      </c>
      <c r="AD1271">
        <f t="shared" si="387"/>
        <v>10151.020763728531</v>
      </c>
      <c r="AE1271" s="5">
        <f t="shared" si="374"/>
        <v>0</v>
      </c>
      <c r="AF1271" s="6">
        <f>+AD1271+SUM($D$18:$E$18)-SUM($AB$27:AB1271)</f>
        <v>15594.723342675896</v>
      </c>
      <c r="AG1271" s="10">
        <f t="shared" si="375"/>
        <v>-6.2001815386669712E-4</v>
      </c>
      <c r="AH1271" s="10">
        <f>+AD1271/SUM(AB$27:AB1271)-1</f>
        <v>0.57715221961703023</v>
      </c>
      <c r="AI1271" s="6">
        <f t="shared" si="376"/>
        <v>0</v>
      </c>
      <c r="AL1271" s="6">
        <f t="shared" si="377"/>
        <v>0</v>
      </c>
      <c r="AM1271" s="6">
        <f t="shared" si="378"/>
        <v>19743.795085486101</v>
      </c>
      <c r="AN1271" s="6">
        <f t="shared" si="379"/>
        <v>19373.732192479107</v>
      </c>
      <c r="AO1271" s="5">
        <f t="shared" si="380"/>
        <v>0</v>
      </c>
      <c r="AP1271" s="6">
        <f>+AN1271+SUM($D$16:$E$18)-SUM($AL$27:AL1271)</f>
        <v>31470.978034584357</v>
      </c>
      <c r="AQ1271" s="10">
        <f t="shared" si="388"/>
        <v>-7.6334988573600882E-4</v>
      </c>
      <c r="AR1271" s="10">
        <f>+AN1271/SUM(AL$27:AL1271)-1</f>
        <v>0.35454556364483936</v>
      </c>
    </row>
    <row r="1272" spans="1:44" x14ac:dyDescent="0.25">
      <c r="A1272" s="1">
        <v>42052</v>
      </c>
      <c r="B1272">
        <v>8.7050000000000001</v>
      </c>
      <c r="G1272">
        <f t="shared" si="381"/>
        <v>4835.9570149363335</v>
      </c>
      <c r="H1272">
        <f t="shared" si="382"/>
        <v>4773.5140899870257</v>
      </c>
      <c r="I1272" s="5">
        <f t="shared" si="371"/>
        <v>0</v>
      </c>
      <c r="J1272" s="6">
        <f>+H1272+SUM($D$16:$E$16)-SUM($F$27:F1272)</f>
        <v>8402.6491426186003</v>
      </c>
      <c r="K1272" s="10">
        <f t="shared" si="383"/>
        <v>-2.6097556106519093E-4</v>
      </c>
      <c r="L1272" s="10">
        <f>+H1272/SUM(F$27:F1272)-1</f>
        <v>0.11248294890162147</v>
      </c>
      <c r="M1272">
        <v>7.8639999999999999</v>
      </c>
      <c r="R1272">
        <f t="shared" si="384"/>
        <v>4613.5139533320316</v>
      </c>
      <c r="S1272">
        <f t="shared" si="385"/>
        <v>4455.5024225106963</v>
      </c>
      <c r="T1272" s="5">
        <f t="shared" si="372"/>
        <v>0</v>
      </c>
      <c r="U1272" s="6">
        <f>+S1272+SUM($D$17:$E$17)-SUM($Q$27:Q1272)</f>
        <v>7479.9106330370105</v>
      </c>
      <c r="V1272" s="10">
        <f t="shared" si="373"/>
        <v>1.1374747045651556E-3</v>
      </c>
      <c r="W1272" s="10">
        <f>+S1272/SUM(Q$27:Q1272)-1</f>
        <v>0.24608811207907189</v>
      </c>
      <c r="X1272">
        <v>5.2649999999999997</v>
      </c>
      <c r="AC1272">
        <f t="shared" si="386"/>
        <v>10338.209782964017</v>
      </c>
      <c r="AD1272">
        <f t="shared" si="387"/>
        <v>10187.785802712679</v>
      </c>
      <c r="AE1272" s="5">
        <f t="shared" si="374"/>
        <v>0</v>
      </c>
      <c r="AF1272" s="6">
        <f>+AD1272+SUM($D$18:$E$18)-SUM($AB$27:AB1272)</f>
        <v>15631.488381660043</v>
      </c>
      <c r="AG1272" s="10">
        <f t="shared" si="375"/>
        <v>2.3575306965233356E-3</v>
      </c>
      <c r="AH1272" s="10">
        <f>+AD1272/SUM(AB$27:AB1272)-1</f>
        <v>0.58286436070981007</v>
      </c>
      <c r="AI1272" s="6">
        <f t="shared" si="376"/>
        <v>0</v>
      </c>
      <c r="AL1272" s="6">
        <f t="shared" si="377"/>
        <v>0</v>
      </c>
      <c r="AM1272" s="6">
        <f t="shared" si="378"/>
        <v>19787.680751232379</v>
      </c>
      <c r="AN1272" s="6">
        <f t="shared" si="379"/>
        <v>19416.8023152104</v>
      </c>
      <c r="AO1272" s="5">
        <f t="shared" si="380"/>
        <v>0</v>
      </c>
      <c r="AP1272" s="6">
        <f>+AN1272+SUM($D$16:$E$18)-SUM($AL$27:AL1272)</f>
        <v>31514.048157315654</v>
      </c>
      <c r="AQ1272" s="10">
        <f t="shared" si="388"/>
        <v>1.3685663878626464E-3</v>
      </c>
      <c r="AR1272" s="10">
        <f>+AN1272/SUM(AL$27:AL1272)-1</f>
        <v>0.35755688036439004</v>
      </c>
    </row>
    <row r="1273" spans="1:44" x14ac:dyDescent="0.25">
      <c r="A1273" s="1">
        <v>42053</v>
      </c>
      <c r="B1273">
        <v>8.7409999999999997</v>
      </c>
      <c r="G1273">
        <f t="shared" si="381"/>
        <v>4855.9563776632385</v>
      </c>
      <c r="H1273">
        <f t="shared" si="382"/>
        <v>4793.2552166084542</v>
      </c>
      <c r="I1273" s="5">
        <f t="shared" si="371"/>
        <v>0</v>
      </c>
      <c r="J1273" s="6">
        <f>+H1273+SUM($D$16:$E$16)-SUM($F$27:F1273)</f>
        <v>8422.3902692400297</v>
      </c>
      <c r="K1273" s="10">
        <f t="shared" si="383"/>
        <v>2.3493931837879067E-3</v>
      </c>
      <c r="L1273" s="10">
        <f>+H1273/SUM(F$27:F1273)-1</f>
        <v>0.11708368252143297</v>
      </c>
      <c r="M1273">
        <v>7.9189999999999996</v>
      </c>
      <c r="R1273">
        <f t="shared" si="384"/>
        <v>4645.7803912050294</v>
      </c>
      <c r="S1273">
        <f t="shared" si="385"/>
        <v>4486.6637441330367</v>
      </c>
      <c r="T1273" s="5">
        <f t="shared" si="372"/>
        <v>0</v>
      </c>
      <c r="U1273" s="6">
        <f>+S1273+SUM($D$17:$E$17)-SUM($Q$27:Q1273)</f>
        <v>7511.07195465935</v>
      </c>
      <c r="V1273" s="10">
        <f t="shared" si="373"/>
        <v>4.1660018616676009E-3</v>
      </c>
      <c r="W1273" s="10">
        <f>+S1273/SUM(Q$27:Q1273)-1</f>
        <v>0.25480312303588115</v>
      </c>
      <c r="X1273">
        <v>5.29</v>
      </c>
      <c r="AC1273">
        <f t="shared" si="386"/>
        <v>10387.299098172774</v>
      </c>
      <c r="AD1273">
        <f t="shared" si="387"/>
        <v>10236.160854007612</v>
      </c>
      <c r="AE1273" s="5">
        <f t="shared" si="374"/>
        <v>0</v>
      </c>
      <c r="AF1273" s="6">
        <f>+AD1273+SUM($D$18:$E$18)-SUM($AB$27:AB1273)</f>
        <v>15679.863432954977</v>
      </c>
      <c r="AG1273" s="10">
        <f t="shared" si="375"/>
        <v>3.0947181812635005E-3</v>
      </c>
      <c r="AH1273" s="10">
        <f>+AD1273/SUM(AB$27:AB1273)-1</f>
        <v>0.59038033583188909</v>
      </c>
      <c r="AI1273" s="6">
        <f t="shared" si="376"/>
        <v>0</v>
      </c>
      <c r="AL1273" s="6">
        <f t="shared" si="377"/>
        <v>0</v>
      </c>
      <c r="AM1273" s="6">
        <f t="shared" si="378"/>
        <v>19889.035867041042</v>
      </c>
      <c r="AN1273" s="6">
        <f t="shared" si="379"/>
        <v>19516.079814749104</v>
      </c>
      <c r="AO1273" s="5">
        <f t="shared" si="380"/>
        <v>0</v>
      </c>
      <c r="AP1273" s="6">
        <f>+AN1273+SUM($D$16:$E$18)-SUM($AL$27:AL1273)</f>
        <v>31613.325656854355</v>
      </c>
      <c r="AQ1273" s="10">
        <f t="shared" si="388"/>
        <v>3.1502617195706684E-3</v>
      </c>
      <c r="AR1273" s="10">
        <f>+AN1273/SUM(AL$27:AL1273)-1</f>
        <v>0.36449802599569536</v>
      </c>
    </row>
    <row r="1274" spans="1:44" x14ac:dyDescent="0.25">
      <c r="A1274" s="1">
        <v>42054</v>
      </c>
      <c r="B1274">
        <v>8.7210000000000001</v>
      </c>
      <c r="G1274">
        <f t="shared" si="381"/>
        <v>4844.8456205927359</v>
      </c>
      <c r="H1274">
        <f t="shared" si="382"/>
        <v>4782.2879240409939</v>
      </c>
      <c r="I1274" s="5">
        <f t="shared" si="371"/>
        <v>0</v>
      </c>
      <c r="J1274" s="6">
        <f>+H1274+SUM($D$16:$E$16)-SUM($F$27:F1274)</f>
        <v>8411.4229766725693</v>
      </c>
      <c r="K1274" s="10">
        <f t="shared" si="383"/>
        <v>-1.3021591516026998E-3</v>
      </c>
      <c r="L1274" s="10">
        <f>+H1274/SUM(F$27:F1274)-1</f>
        <v>0.1145277193993155</v>
      </c>
      <c r="M1274">
        <v>7.9539999999999997</v>
      </c>
      <c r="R1274">
        <f t="shared" si="384"/>
        <v>4666.3135789423923</v>
      </c>
      <c r="S1274">
        <f t="shared" si="385"/>
        <v>4506.4936760745268</v>
      </c>
      <c r="T1274" s="5">
        <f t="shared" si="372"/>
        <v>0</v>
      </c>
      <c r="U1274" s="6">
        <f>+S1274+SUM($D$17:$E$17)-SUM($Q$27:Q1274)</f>
        <v>7530.9018866008391</v>
      </c>
      <c r="V1274" s="10">
        <f t="shared" si="373"/>
        <v>2.6400934595212089E-3</v>
      </c>
      <c r="W1274" s="10">
        <f>+S1274/SUM(Q$27:Q1274)-1</f>
        <v>0.26034903909930529</v>
      </c>
      <c r="X1274">
        <v>5.2859999999999996</v>
      </c>
      <c r="AC1274">
        <f t="shared" si="386"/>
        <v>10379.444807739374</v>
      </c>
      <c r="AD1274">
        <f t="shared" si="387"/>
        <v>10228.420845800423</v>
      </c>
      <c r="AE1274" s="5">
        <f t="shared" si="374"/>
        <v>0</v>
      </c>
      <c r="AF1274" s="6">
        <f>+AD1274+SUM($D$18:$E$18)-SUM($AB$27:AB1274)</f>
        <v>15672.123424747786</v>
      </c>
      <c r="AG1274" s="10">
        <f t="shared" si="375"/>
        <v>-4.9362727170976228E-4</v>
      </c>
      <c r="AH1274" s="10">
        <f>+AD1274/SUM(AB$27:AB1274)-1</f>
        <v>0.58917777981235653</v>
      </c>
      <c r="AI1274" s="6">
        <f t="shared" si="376"/>
        <v>0</v>
      </c>
      <c r="AL1274" s="6">
        <f t="shared" si="377"/>
        <v>0</v>
      </c>
      <c r="AM1274" s="6">
        <f t="shared" si="378"/>
        <v>19890.604007274502</v>
      </c>
      <c r="AN1274" s="6">
        <f t="shared" si="379"/>
        <v>19517.202445915944</v>
      </c>
      <c r="AO1274" s="5">
        <f t="shared" si="380"/>
        <v>0</v>
      </c>
      <c r="AP1274" s="6">
        <f>+AN1274+SUM($D$16:$E$18)-SUM($AL$27:AL1274)</f>
        <v>31614.448288021198</v>
      </c>
      <c r="AQ1274" s="10">
        <f t="shared" si="388"/>
        <v>3.5511327692194783E-5</v>
      </c>
      <c r="AR1274" s="10">
        <f>+AN1274/SUM(AL$27:AL1274)-1</f>
        <v>0.36457651655453782</v>
      </c>
    </row>
    <row r="1275" spans="1:44" x14ac:dyDescent="0.25">
      <c r="A1275" s="1">
        <v>42055</v>
      </c>
      <c r="B1275">
        <v>8.7279999999999998</v>
      </c>
      <c r="G1275">
        <f t="shared" si="381"/>
        <v>4848.7343855674108</v>
      </c>
      <c r="H1275">
        <f t="shared" si="382"/>
        <v>4786.1264764396046</v>
      </c>
      <c r="I1275" s="5">
        <f t="shared" si="371"/>
        <v>0</v>
      </c>
      <c r="J1275" s="6">
        <f>+H1275+SUM($D$16:$E$16)-SUM($F$27:F1275)</f>
        <v>8415.2615290711801</v>
      </c>
      <c r="K1275" s="10">
        <f t="shared" si="383"/>
        <v>4.563499433158924E-4</v>
      </c>
      <c r="L1275" s="10">
        <f>+H1275/SUM(F$27:F1275)-1</f>
        <v>0.11542230649205654</v>
      </c>
      <c r="M1275">
        <v>7.9649999999999999</v>
      </c>
      <c r="R1275">
        <f t="shared" si="384"/>
        <v>4672.7668665169922</v>
      </c>
      <c r="S1275">
        <f t="shared" si="385"/>
        <v>4512.7259403989956</v>
      </c>
      <c r="T1275" s="5">
        <f t="shared" si="372"/>
        <v>0</v>
      </c>
      <c r="U1275" s="6">
        <f>+S1275+SUM($D$17:$E$17)-SUM($Q$27:Q1275)</f>
        <v>7537.1341509253089</v>
      </c>
      <c r="V1275" s="10">
        <f t="shared" si="373"/>
        <v>8.2755882606289077E-4</v>
      </c>
      <c r="W1275" s="10">
        <f>+S1275/SUM(Q$27:Q1275)-1</f>
        <v>0.26209204129066732</v>
      </c>
      <c r="X1275">
        <v>5.3159999999999998</v>
      </c>
      <c r="AC1275">
        <f t="shared" si="386"/>
        <v>10438.351985989882</v>
      </c>
      <c r="AD1275">
        <f t="shared" si="387"/>
        <v>10286.470907354344</v>
      </c>
      <c r="AE1275" s="5">
        <f t="shared" si="374"/>
        <v>0</v>
      </c>
      <c r="AF1275" s="6">
        <f>+AD1275+SUM($D$18:$E$18)-SUM($AB$27:AB1275)</f>
        <v>15730.173486301706</v>
      </c>
      <c r="AG1275" s="10">
        <f t="shared" si="375"/>
        <v>3.7040329495015012E-3</v>
      </c>
      <c r="AH1275" s="10">
        <f>+AD1275/SUM(AB$27:AB1275)-1</f>
        <v>0.59819694995885153</v>
      </c>
      <c r="AI1275" s="6">
        <f t="shared" si="376"/>
        <v>0</v>
      </c>
      <c r="AL1275" s="6">
        <f t="shared" si="377"/>
        <v>0</v>
      </c>
      <c r="AM1275" s="6">
        <f t="shared" si="378"/>
        <v>19959.853238074284</v>
      </c>
      <c r="AN1275" s="6">
        <f t="shared" si="379"/>
        <v>19585.323324192941</v>
      </c>
      <c r="AO1275" s="5">
        <f t="shared" si="380"/>
        <v>0</v>
      </c>
      <c r="AP1275" s="6">
        <f>+AN1275+SUM($D$16:$E$18)-SUM($AL$27:AL1275)</f>
        <v>31682.569166298195</v>
      </c>
      <c r="AQ1275" s="10">
        <f t="shared" si="388"/>
        <v>2.154738797159661E-3</v>
      </c>
      <c r="AR1275" s="10">
        <f>+AN1275/SUM(AL$27:AL1275)-1</f>
        <v>0.36933929703198842</v>
      </c>
    </row>
    <row r="1276" spans="1:44" x14ac:dyDescent="0.25">
      <c r="A1276" s="1">
        <v>42058</v>
      </c>
      <c r="B1276">
        <v>8.7260000000000009</v>
      </c>
      <c r="G1276">
        <f t="shared" si="381"/>
        <v>4847.6233098603607</v>
      </c>
      <c r="H1276">
        <f t="shared" si="382"/>
        <v>4785.029747182859</v>
      </c>
      <c r="I1276" s="5">
        <f t="shared" si="371"/>
        <v>0</v>
      </c>
      <c r="J1276" s="6">
        <f>+H1276+SUM($D$16:$E$16)-SUM($F$27:F1276)</f>
        <v>8414.1647998144363</v>
      </c>
      <c r="K1276" s="10">
        <f t="shared" si="383"/>
        <v>-1.3032622372521896E-4</v>
      </c>
      <c r="L1276" s="10">
        <f>+H1276/SUM(F$27:F1276)-1</f>
        <v>0.11516671017984481</v>
      </c>
      <c r="M1276">
        <v>8.0090000000000003</v>
      </c>
      <c r="R1276">
        <f t="shared" si="384"/>
        <v>4698.5800168153919</v>
      </c>
      <c r="S1276">
        <f t="shared" si="385"/>
        <v>4537.654997696869</v>
      </c>
      <c r="T1276" s="5">
        <f t="shared" si="372"/>
        <v>0</v>
      </c>
      <c r="U1276" s="6">
        <f>+S1276+SUM($D$17:$E$17)-SUM($Q$27:Q1276)</f>
        <v>7562.0632082231823</v>
      </c>
      <c r="V1276" s="10">
        <f t="shared" si="373"/>
        <v>3.3074981549603422E-3</v>
      </c>
      <c r="W1276" s="10">
        <f>+S1276/SUM(Q$27:Q1276)-1</f>
        <v>0.26906405005611522</v>
      </c>
      <c r="X1276">
        <v>5.351</v>
      </c>
      <c r="AC1276">
        <f t="shared" si="386"/>
        <v>10507.077027282141</v>
      </c>
      <c r="AD1276">
        <f t="shared" si="387"/>
        <v>10354.195979167247</v>
      </c>
      <c r="AE1276" s="5">
        <f t="shared" si="374"/>
        <v>0</v>
      </c>
      <c r="AF1276" s="6">
        <f>+AD1276+SUM($D$18:$E$18)-SUM($AB$27:AB1276)</f>
        <v>15797.898558114613</v>
      </c>
      <c r="AG1276" s="10">
        <f t="shared" si="375"/>
        <v>4.3054243407985027E-3</v>
      </c>
      <c r="AH1276" s="10">
        <f>+AD1276/SUM(AB$27:AB1276)-1</f>
        <v>0.60871931512976163</v>
      </c>
      <c r="AI1276" s="6">
        <f t="shared" si="376"/>
        <v>0</v>
      </c>
      <c r="AL1276" s="6">
        <f t="shared" si="377"/>
        <v>0</v>
      </c>
      <c r="AM1276" s="6">
        <f t="shared" si="378"/>
        <v>20053.280353957896</v>
      </c>
      <c r="AN1276" s="6">
        <f t="shared" si="379"/>
        <v>19676.880724046976</v>
      </c>
      <c r="AO1276" s="5">
        <f t="shared" si="380"/>
        <v>0</v>
      </c>
      <c r="AP1276" s="6">
        <f>+AN1276+SUM($D$16:$E$18)-SUM($AL$27:AL1276)</f>
        <v>31774.12656615223</v>
      </c>
      <c r="AQ1276" s="10">
        <f t="shared" si="388"/>
        <v>2.8898350816646268E-3</v>
      </c>
      <c r="AR1276" s="10">
        <f>+AN1276/SUM(AL$27:AL1276)-1</f>
        <v>0.37574067951002665</v>
      </c>
    </row>
    <row r="1277" spans="1:44" x14ac:dyDescent="0.25">
      <c r="A1277" s="1">
        <v>42059</v>
      </c>
      <c r="B1277">
        <v>8.7750000000000004</v>
      </c>
      <c r="G1277">
        <f t="shared" si="381"/>
        <v>4874.8446646830917</v>
      </c>
      <c r="H1277">
        <f t="shared" si="382"/>
        <v>4811.8996139731353</v>
      </c>
      <c r="I1277" s="5">
        <f t="shared" si="371"/>
        <v>0</v>
      </c>
      <c r="J1277" s="6">
        <f>+H1277+SUM($D$16:$E$16)-SUM($F$27:F1277)</f>
        <v>8441.0346666047117</v>
      </c>
      <c r="K1277" s="10">
        <f t="shared" si="383"/>
        <v>3.1934086661657979E-3</v>
      </c>
      <c r="L1277" s="10">
        <f>+H1277/SUM(F$27:F1277)-1</f>
        <v>0.12142881982903231</v>
      </c>
      <c r="M1277">
        <v>8.0429999999999993</v>
      </c>
      <c r="R1277">
        <f t="shared" si="384"/>
        <v>4718.5265420459727</v>
      </c>
      <c r="S1277">
        <f t="shared" si="385"/>
        <v>4556.9183601543155</v>
      </c>
      <c r="T1277" s="5">
        <f t="shared" si="372"/>
        <v>0</v>
      </c>
      <c r="U1277" s="6">
        <f>+S1277+SUM($D$17:$E$17)-SUM($Q$27:Q1277)</f>
        <v>7581.3265706806287</v>
      </c>
      <c r="V1277" s="10">
        <f t="shared" si="373"/>
        <v>2.5473686118491212E-3</v>
      </c>
      <c r="W1277" s="10">
        <f>+S1277/SUM(Q$27:Q1277)-1</f>
        <v>0.27445151137486978</v>
      </c>
      <c r="X1277">
        <v>5.37</v>
      </c>
      <c r="AC1277">
        <f t="shared" si="386"/>
        <v>10544.384906840796</v>
      </c>
      <c r="AD1277">
        <f t="shared" si="387"/>
        <v>10390.961018151394</v>
      </c>
      <c r="AE1277" s="5">
        <f t="shared" si="374"/>
        <v>0</v>
      </c>
      <c r="AF1277" s="6">
        <f>+AD1277+SUM($D$18:$E$18)-SUM($AB$27:AB1277)</f>
        <v>15834.663597098757</v>
      </c>
      <c r="AG1277" s="10">
        <f t="shared" si="375"/>
        <v>2.3272107267240383E-3</v>
      </c>
      <c r="AH1277" s="10">
        <f>+AD1277/SUM(AB$27:AB1277)-1</f>
        <v>0.61443145622254147</v>
      </c>
      <c r="AI1277" s="6">
        <f t="shared" si="376"/>
        <v>0</v>
      </c>
      <c r="AL1277" s="6">
        <f t="shared" si="377"/>
        <v>0</v>
      </c>
      <c r="AM1277" s="6">
        <f t="shared" si="378"/>
        <v>20137.756113569863</v>
      </c>
      <c r="AN1277" s="6">
        <f t="shared" si="379"/>
        <v>19759.778992278843</v>
      </c>
      <c r="AO1277" s="5">
        <f t="shared" si="380"/>
        <v>0</v>
      </c>
      <c r="AP1277" s="6">
        <f>+AN1277+SUM($D$16:$E$18)-SUM($AL$27:AL1277)</f>
        <v>31857.024834384098</v>
      </c>
      <c r="AQ1277" s="10">
        <f t="shared" si="388"/>
        <v>2.6089865305747306E-3</v>
      </c>
      <c r="AR1277" s="10">
        <f>+AN1277/SUM(AL$27:AL1277)-1</f>
        <v>0.38153664491058614</v>
      </c>
    </row>
    <row r="1278" spans="1:44" x14ac:dyDescent="0.25">
      <c r="A1278" s="1">
        <v>42060</v>
      </c>
      <c r="B1278">
        <v>8.8010000000000002</v>
      </c>
      <c r="G1278">
        <f t="shared" si="381"/>
        <v>4889.2886488747445</v>
      </c>
      <c r="H1278">
        <f t="shared" si="382"/>
        <v>4826.1570943108327</v>
      </c>
      <c r="I1278" s="5">
        <f t="shared" si="371"/>
        <v>0</v>
      </c>
      <c r="J1278" s="6">
        <f>+H1278+SUM($D$16:$E$16)-SUM($F$27:F1278)</f>
        <v>8455.2921469424073</v>
      </c>
      <c r="K1278" s="10">
        <f t="shared" si="383"/>
        <v>1.6890678572973883E-3</v>
      </c>
      <c r="L1278" s="10">
        <f>+H1278/SUM(F$27:F1278)-1</f>
        <v>0.12475157188778496</v>
      </c>
      <c r="M1278">
        <v>8.0359999999999996</v>
      </c>
      <c r="R1278">
        <f t="shared" si="384"/>
        <v>4714.4199044985007</v>
      </c>
      <c r="S1278">
        <f t="shared" si="385"/>
        <v>4552.9523737660174</v>
      </c>
      <c r="T1278" s="5">
        <f t="shared" si="372"/>
        <v>0</v>
      </c>
      <c r="U1278" s="6">
        <f>+S1278+SUM($D$17:$E$17)-SUM($Q$27:Q1278)</f>
        <v>7577.3605842923298</v>
      </c>
      <c r="V1278" s="10">
        <f t="shared" si="373"/>
        <v>-5.2312564975587339E-4</v>
      </c>
      <c r="W1278" s="10">
        <f>+S1278/SUM(Q$27:Q1278)-1</f>
        <v>0.27334232816218496</v>
      </c>
      <c r="X1278">
        <v>5.359</v>
      </c>
      <c r="AC1278">
        <f t="shared" si="386"/>
        <v>10522.785608148943</v>
      </c>
      <c r="AD1278">
        <f t="shared" si="387"/>
        <v>10369.675995581623</v>
      </c>
      <c r="AE1278" s="5">
        <f t="shared" si="374"/>
        <v>0</v>
      </c>
      <c r="AF1278" s="6">
        <f>+AD1278+SUM($D$18:$E$18)-SUM($AB$27:AB1278)</f>
        <v>15813.378574528988</v>
      </c>
      <c r="AG1278" s="10">
        <f t="shared" si="375"/>
        <v>-1.3442042793804232E-3</v>
      </c>
      <c r="AH1278" s="10">
        <f>+AD1278/SUM(AB$27:AB1278)-1</f>
        <v>0.61112442716882653</v>
      </c>
      <c r="AI1278" s="6">
        <f t="shared" si="376"/>
        <v>0</v>
      </c>
      <c r="AL1278" s="6">
        <f t="shared" si="377"/>
        <v>0</v>
      </c>
      <c r="AM1278" s="6">
        <f t="shared" si="378"/>
        <v>20126.494161522191</v>
      </c>
      <c r="AN1278" s="6">
        <f t="shared" si="379"/>
        <v>19748.785463658474</v>
      </c>
      <c r="AO1278" s="5">
        <f t="shared" si="380"/>
        <v>0</v>
      </c>
      <c r="AP1278" s="6">
        <f>+AN1278+SUM($D$16:$E$18)-SUM($AL$27:AL1278)</f>
        <v>31846.031305763729</v>
      </c>
      <c r="AQ1278" s="10">
        <f t="shared" si="388"/>
        <v>-3.4508962081425398E-4</v>
      </c>
      <c r="AR1278" s="10">
        <f>+AN1278/SUM(AL$27:AL1278)-1</f>
        <v>0.38076801472237154</v>
      </c>
    </row>
    <row r="1279" spans="1:44" x14ac:dyDescent="0.25">
      <c r="A1279" s="1">
        <v>42061</v>
      </c>
      <c r="B1279">
        <v>8.9090000000000007</v>
      </c>
      <c r="G1279">
        <f t="shared" si="381"/>
        <v>4949.2867370554595</v>
      </c>
      <c r="H1279">
        <f t="shared" si="382"/>
        <v>4885.3804741751173</v>
      </c>
      <c r="I1279" s="5">
        <f t="shared" si="371"/>
        <v>0</v>
      </c>
      <c r="J1279" s="6">
        <f>+H1279+SUM($D$16:$E$16)-SUM($F$27:F1279)</f>
        <v>8514.5155268066919</v>
      </c>
      <c r="K1279" s="10">
        <f t="shared" si="383"/>
        <v>7.0042972892072619E-3</v>
      </c>
      <c r="L1279" s="10">
        <f>+H1279/SUM(F$27:F1279)-1</f>
        <v>0.13855377274721903</v>
      </c>
      <c r="M1279">
        <v>8.0869999999999997</v>
      </c>
      <c r="R1279">
        <f t="shared" si="384"/>
        <v>4744.3396923443725</v>
      </c>
      <c r="S1279">
        <f t="shared" si="385"/>
        <v>4581.847417452188</v>
      </c>
      <c r="T1279" s="5">
        <f t="shared" si="372"/>
        <v>0</v>
      </c>
      <c r="U1279" s="6">
        <f>+S1279+SUM($D$17:$E$17)-SUM($Q$27:Q1279)</f>
        <v>7606.2556279785003</v>
      </c>
      <c r="V1279" s="10">
        <f t="shared" si="373"/>
        <v>3.8133388750258845E-3</v>
      </c>
      <c r="W1279" s="10">
        <f>+S1279/SUM(Q$27:Q1279)-1</f>
        <v>0.28142352014031724</v>
      </c>
      <c r="X1279">
        <v>5.4279999999999999</v>
      </c>
      <c r="AC1279">
        <f t="shared" si="386"/>
        <v>10658.272118125109</v>
      </c>
      <c r="AD1279">
        <f t="shared" si="387"/>
        <v>10503.191137155636</v>
      </c>
      <c r="AE1279" s="5">
        <f t="shared" si="374"/>
        <v>0</v>
      </c>
      <c r="AF1279" s="6">
        <f>+AD1279+SUM($D$18:$E$18)-SUM($AB$27:AB1279)</f>
        <v>15946.893716102999</v>
      </c>
      <c r="AG1279" s="10">
        <f t="shared" si="375"/>
        <v>8.4431761969618879E-3</v>
      </c>
      <c r="AH1279" s="10">
        <f>+AD1279/SUM(AB$27:AB1279)-1</f>
        <v>0.63186851850576442</v>
      </c>
      <c r="AI1279" s="6">
        <f t="shared" si="376"/>
        <v>0</v>
      </c>
      <c r="AL1279" s="6">
        <f t="shared" si="377"/>
        <v>0</v>
      </c>
      <c r="AM1279" s="6">
        <f t="shared" si="378"/>
        <v>20351.898547524943</v>
      </c>
      <c r="AN1279" s="6">
        <f t="shared" si="379"/>
        <v>19970.419028782941</v>
      </c>
      <c r="AO1279" s="5">
        <f t="shared" si="380"/>
        <v>0</v>
      </c>
      <c r="AP1279" s="6">
        <f>+AN1279+SUM($D$16:$E$18)-SUM($AL$27:AL1279)</f>
        <v>32067.664870888195</v>
      </c>
      <c r="AQ1279" s="10">
        <f t="shared" si="388"/>
        <v>6.9595348631197318E-3</v>
      </c>
      <c r="AR1279" s="10">
        <f>+AN1279/SUM(AL$27:AL1279)-1</f>
        <v>0.39626388095049458</v>
      </c>
    </row>
    <row r="1280" spans="1:44" x14ac:dyDescent="0.25">
      <c r="A1280" s="1">
        <v>42062</v>
      </c>
      <c r="B1280">
        <v>8.8699999999999992</v>
      </c>
      <c r="G1280">
        <f t="shared" si="381"/>
        <v>4927.620760767978</v>
      </c>
      <c r="H1280">
        <f t="shared" si="382"/>
        <v>4863.9942536685694</v>
      </c>
      <c r="I1280" s="5">
        <f t="shared" si="371"/>
        <v>0</v>
      </c>
      <c r="J1280" s="6">
        <f>+H1280+SUM($D$16:$E$16)-SUM($F$27:F1280)</f>
        <v>8493.1293063001467</v>
      </c>
      <c r="K1280" s="10">
        <f t="shared" si="383"/>
        <v>-2.5117366266129704E-3</v>
      </c>
      <c r="L1280" s="10">
        <f>+H1280/SUM(F$27:F1280)-1</f>
        <v>0.13356964465908994</v>
      </c>
      <c r="M1280">
        <v>8.1080000000000005</v>
      </c>
      <c r="R1280">
        <f t="shared" si="384"/>
        <v>4756.6596049867903</v>
      </c>
      <c r="S1280">
        <f t="shared" si="385"/>
        <v>4593.745376617082</v>
      </c>
      <c r="T1280" s="5">
        <f t="shared" si="372"/>
        <v>0</v>
      </c>
      <c r="U1280" s="6">
        <f>+S1280+SUM($D$17:$E$17)-SUM($Q$27:Q1280)</f>
        <v>7618.1535871433953</v>
      </c>
      <c r="V1280" s="10">
        <f t="shared" si="373"/>
        <v>1.5642334082397458E-3</v>
      </c>
      <c r="W1280" s="10">
        <f>+S1280/SUM(Q$27:Q1280)-1</f>
        <v>0.28475106977837195</v>
      </c>
      <c r="X1280">
        <v>5.423</v>
      </c>
      <c r="AC1280">
        <f t="shared" si="386"/>
        <v>10648.454255083358</v>
      </c>
      <c r="AD1280">
        <f t="shared" si="387"/>
        <v>10493.516126896649</v>
      </c>
      <c r="AE1280" s="5">
        <f t="shared" si="374"/>
        <v>0</v>
      </c>
      <c r="AF1280" s="6">
        <f>+AD1280+SUM($D$18:$E$18)-SUM($AB$27:AB1280)</f>
        <v>15937.218705844012</v>
      </c>
      <c r="AG1280" s="10">
        <f t="shared" si="375"/>
        <v>-6.0670187130029696E-4</v>
      </c>
      <c r="AH1280" s="10">
        <f>+AD1280/SUM(AB$27:AB1280)-1</f>
        <v>0.63036532348134866</v>
      </c>
      <c r="AI1280" s="6">
        <f t="shared" si="376"/>
        <v>0</v>
      </c>
      <c r="AL1280" s="6">
        <f t="shared" si="377"/>
        <v>0</v>
      </c>
      <c r="AM1280" s="6">
        <f t="shared" si="378"/>
        <v>20332.734620838128</v>
      </c>
      <c r="AN1280" s="6">
        <f t="shared" si="379"/>
        <v>19951.255757182298</v>
      </c>
      <c r="AO1280" s="5">
        <f t="shared" si="380"/>
        <v>0</v>
      </c>
      <c r="AP1280" s="6">
        <f>+AN1280+SUM($D$16:$E$18)-SUM($AL$27:AL1280)</f>
        <v>32048.501599287552</v>
      </c>
      <c r="AQ1280" s="10">
        <f t="shared" si="388"/>
        <v>-5.975886201192715E-4</v>
      </c>
      <c r="AR1280" s="10">
        <f>+AN1280/SUM(AL$27:AL1280)-1</f>
        <v>0.39492405007672793</v>
      </c>
    </row>
    <row r="1281" spans="1:44" x14ac:dyDescent="0.25">
      <c r="A1281" s="1">
        <v>42065</v>
      </c>
      <c r="B1281">
        <v>8.8710000000000004</v>
      </c>
      <c r="G1281">
        <f t="shared" si="381"/>
        <v>4928.1762986215044</v>
      </c>
      <c r="H1281">
        <f t="shared" si="382"/>
        <v>4864.5426182969431</v>
      </c>
      <c r="I1281" s="5">
        <f t="shared" si="371"/>
        <v>0</v>
      </c>
      <c r="J1281" s="6">
        <f>+H1281+SUM($D$16:$E$16)-SUM($F$27:F1281)</f>
        <v>8493.6776709285186</v>
      </c>
      <c r="K1281" s="10">
        <f t="shared" si="383"/>
        <v>6.4565675217620466E-5</v>
      </c>
      <c r="L1281" s="10">
        <f>+H1281/SUM(F$27:F1281)-1</f>
        <v>0.13369744281519602</v>
      </c>
      <c r="M1281">
        <v>8.1069999999999993</v>
      </c>
      <c r="R1281">
        <f t="shared" si="384"/>
        <v>4756.0729424800084</v>
      </c>
      <c r="S1281">
        <f t="shared" si="385"/>
        <v>4593.1788071330393</v>
      </c>
      <c r="T1281" s="5">
        <f t="shared" si="372"/>
        <v>0</v>
      </c>
      <c r="U1281" s="6">
        <f>+S1281+SUM($D$17:$E$17)-SUM($Q$27:Q1281)</f>
        <v>7617.5870176593526</v>
      </c>
      <c r="V1281" s="10">
        <f t="shared" si="373"/>
        <v>-7.4370971595905111E-5</v>
      </c>
      <c r="W1281" s="10">
        <f>+S1281/SUM(Q$27:Q1281)-1</f>
        <v>0.28459261503370259</v>
      </c>
      <c r="X1281">
        <v>5.4340000000000002</v>
      </c>
      <c r="AC1281">
        <f t="shared" si="386"/>
        <v>10670.053553775211</v>
      </c>
      <c r="AD1281">
        <f t="shared" si="387"/>
        <v>10514.801149466421</v>
      </c>
      <c r="AE1281" s="5">
        <f t="shared" si="374"/>
        <v>0</v>
      </c>
      <c r="AF1281" s="6">
        <f>+AD1281+SUM($D$18:$E$18)-SUM($AB$27:AB1281)</f>
        <v>15958.503728413785</v>
      </c>
      <c r="AG1281" s="10">
        <f t="shared" si="375"/>
        <v>1.3355544002147113E-3</v>
      </c>
      <c r="AH1281" s="10">
        <f>+AD1281/SUM(AB$27:AB1281)-1</f>
        <v>0.63367235253506338</v>
      </c>
      <c r="AI1281" s="6">
        <f t="shared" si="376"/>
        <v>0</v>
      </c>
      <c r="AL1281" s="6">
        <f t="shared" si="377"/>
        <v>0</v>
      </c>
      <c r="AM1281" s="6">
        <f t="shared" si="378"/>
        <v>20354.302794876723</v>
      </c>
      <c r="AN1281" s="6">
        <f t="shared" si="379"/>
        <v>19972.522574896404</v>
      </c>
      <c r="AO1281" s="5">
        <f t="shared" si="380"/>
        <v>0</v>
      </c>
      <c r="AP1281" s="6">
        <f>+AN1281+SUM($D$16:$E$18)-SUM($AL$27:AL1281)</f>
        <v>32069.768417001655</v>
      </c>
      <c r="AQ1281" s="10">
        <f t="shared" si="388"/>
        <v>6.6358227851037732E-4</v>
      </c>
      <c r="AR1281" s="10">
        <f>+AN1281/SUM(AL$27:AL1281)-1</f>
        <v>0.39641095375131608</v>
      </c>
    </row>
    <row r="1282" spans="1:44" x14ac:dyDescent="0.25">
      <c r="A1282" s="1">
        <v>42066</v>
      </c>
      <c r="B1282">
        <v>8.8629999999999995</v>
      </c>
      <c r="G1282">
        <f t="shared" si="381"/>
        <v>4923.7319957933023</v>
      </c>
      <c r="H1282">
        <f t="shared" si="382"/>
        <v>4860.1557012699586</v>
      </c>
      <c r="I1282" s="5">
        <f t="shared" si="371"/>
        <v>0</v>
      </c>
      <c r="J1282" s="6">
        <f>+H1282+SUM($D$16:$E$16)-SUM($F$27:F1282)</f>
        <v>8489.2907539015359</v>
      </c>
      <c r="K1282" s="10">
        <f t="shared" si="383"/>
        <v>-5.164920540836615E-4</v>
      </c>
      <c r="L1282" s="10">
        <f>+H1282/SUM(F$27:F1282)-1</f>
        <v>0.1326750575663489</v>
      </c>
      <c r="M1282">
        <v>8.0389999999999997</v>
      </c>
      <c r="R1282">
        <f t="shared" si="384"/>
        <v>4716.1798920188467</v>
      </c>
      <c r="S1282">
        <f t="shared" si="385"/>
        <v>4554.6520822181456</v>
      </c>
      <c r="T1282" s="5">
        <f t="shared" si="372"/>
        <v>0</v>
      </c>
      <c r="U1282" s="6">
        <f>+S1282+SUM($D$17:$E$17)-SUM($Q$27:Q1282)</f>
        <v>7579.0602927444579</v>
      </c>
      <c r="V1282" s="10">
        <f t="shared" si="373"/>
        <v>-5.057602207310663E-3</v>
      </c>
      <c r="W1282" s="10">
        <f>+S1282/SUM(Q$27:Q1282)-1</f>
        <v>0.2738176923961928</v>
      </c>
      <c r="X1282">
        <v>5.4130000000000003</v>
      </c>
      <c r="AC1282">
        <f t="shared" si="386"/>
        <v>10628.818528999856</v>
      </c>
      <c r="AD1282">
        <f t="shared" si="387"/>
        <v>10474.166106378678</v>
      </c>
      <c r="AE1282" s="5">
        <f t="shared" si="374"/>
        <v>0</v>
      </c>
      <c r="AF1282" s="6">
        <f>+AD1282+SUM($D$18:$E$18)-SUM($AB$27:AB1282)</f>
        <v>15917.868685326042</v>
      </c>
      <c r="AG1282" s="10">
        <f t="shared" si="375"/>
        <v>-2.5462940498233166E-3</v>
      </c>
      <c r="AH1282" s="10">
        <f>+AD1282/SUM(AB$27:AB1282)-1</f>
        <v>0.62735893343251714</v>
      </c>
      <c r="AI1282" s="6">
        <f t="shared" si="376"/>
        <v>0</v>
      </c>
      <c r="AL1282" s="6">
        <f t="shared" si="377"/>
        <v>0</v>
      </c>
      <c r="AM1282" s="6">
        <f t="shared" si="378"/>
        <v>20268.730416812003</v>
      </c>
      <c r="AN1282" s="6">
        <f t="shared" si="379"/>
        <v>19888.973889866782</v>
      </c>
      <c r="AO1282" s="5">
        <f t="shared" si="380"/>
        <v>0</v>
      </c>
      <c r="AP1282" s="6">
        <f>+AN1282+SUM($D$16:$E$18)-SUM($AL$27:AL1282)</f>
        <v>31986.21973197204</v>
      </c>
      <c r="AQ1282" s="10">
        <f t="shared" si="388"/>
        <v>-2.6052163502784387E-3</v>
      </c>
      <c r="AR1282" s="10">
        <f>+AN1282/SUM(AL$27:AL1282)-1</f>
        <v>0.39056951341700774</v>
      </c>
    </row>
    <row r="1283" spans="1:44" x14ac:dyDescent="0.25">
      <c r="A1283" s="1">
        <v>42067</v>
      </c>
      <c r="B1283">
        <v>8.8710000000000004</v>
      </c>
      <c r="G1283">
        <f t="shared" si="381"/>
        <v>4928.1762986215044</v>
      </c>
      <c r="H1283">
        <f t="shared" si="382"/>
        <v>4864.5426182969431</v>
      </c>
      <c r="I1283" s="5">
        <f t="shared" si="371"/>
        <v>0</v>
      </c>
      <c r="J1283" s="6">
        <f>+H1283+SUM($D$16:$E$16)-SUM($F$27:F1283)</f>
        <v>8493.6776709285186</v>
      </c>
      <c r="K1283" s="10">
        <f t="shared" si="383"/>
        <v>5.1675895597824706E-4</v>
      </c>
      <c r="L1283" s="10">
        <f>+H1283/SUM(F$27:F1283)-1</f>
        <v>0.13369744281519602</v>
      </c>
      <c r="M1283">
        <v>8.0709999999999997</v>
      </c>
      <c r="R1283">
        <f t="shared" si="384"/>
        <v>4734.9530922358636</v>
      </c>
      <c r="S1283">
        <f t="shared" si="385"/>
        <v>4572.7823057075075</v>
      </c>
      <c r="T1283" s="5">
        <f t="shared" si="372"/>
        <v>0</v>
      </c>
      <c r="U1283" s="6">
        <f>+S1283+SUM($D$17:$E$17)-SUM($Q$27:Q1283)</f>
        <v>7597.1905162338207</v>
      </c>
      <c r="V1283" s="10">
        <f t="shared" si="373"/>
        <v>2.3921466236016542E-3</v>
      </c>
      <c r="W1283" s="10">
        <f>+S1283/SUM(Q$27:Q1283)-1</f>
        <v>0.27888824422560932</v>
      </c>
      <c r="X1283">
        <v>5.4560000000000004</v>
      </c>
      <c r="AC1283">
        <f t="shared" si="386"/>
        <v>10713.252151158917</v>
      </c>
      <c r="AD1283">
        <f t="shared" si="387"/>
        <v>10557.371194605961</v>
      </c>
      <c r="AE1283" s="5">
        <f t="shared" si="374"/>
        <v>0</v>
      </c>
      <c r="AF1283" s="6">
        <f>+AD1283+SUM($D$18:$E$18)-SUM($AB$27:AB1283)</f>
        <v>16001.073773553328</v>
      </c>
      <c r="AG1283" s="10">
        <f t="shared" si="375"/>
        <v>5.2271500583485064E-3</v>
      </c>
      <c r="AH1283" s="10">
        <f>+AD1283/SUM(AB$27:AB1283)-1</f>
        <v>0.64028641064249281</v>
      </c>
      <c r="AI1283" s="6">
        <f t="shared" si="376"/>
        <v>0</v>
      </c>
      <c r="AL1283" s="6">
        <f t="shared" si="377"/>
        <v>0</v>
      </c>
      <c r="AM1283" s="6">
        <f t="shared" si="378"/>
        <v>20376.381542016286</v>
      </c>
      <c r="AN1283" s="6">
        <f t="shared" si="379"/>
        <v>19994.696118610409</v>
      </c>
      <c r="AO1283" s="5">
        <f t="shared" si="380"/>
        <v>0</v>
      </c>
      <c r="AP1283" s="6">
        <f>+AN1283+SUM($D$16:$E$18)-SUM($AL$27:AL1283)</f>
        <v>32091.941960715663</v>
      </c>
      <c r="AQ1283" s="10">
        <f t="shared" si="388"/>
        <v>3.3052429961877294E-3</v>
      </c>
      <c r="AR1283" s="10">
        <f>+AN1283/SUM(AL$27:AL1283)-1</f>
        <v>0.39796125262866666</v>
      </c>
    </row>
    <row r="1284" spans="1:44" x14ac:dyDescent="0.25">
      <c r="A1284" s="1">
        <v>42068</v>
      </c>
      <c r="B1284">
        <v>8.8800000000000008</v>
      </c>
      <c r="G1284">
        <f t="shared" si="381"/>
        <v>4933.1761393032311</v>
      </c>
      <c r="H1284">
        <f t="shared" si="382"/>
        <v>4869.4778999523005</v>
      </c>
      <c r="I1284" s="5">
        <f t="shared" si="371"/>
        <v>0</v>
      </c>
      <c r="J1284" s="6">
        <f>+H1284+SUM($D$16:$E$16)-SUM($F$27:F1284)</f>
        <v>8498.6129525838769</v>
      </c>
      <c r="K1284" s="10">
        <f t="shared" si="383"/>
        <v>5.8105356084459103E-4</v>
      </c>
      <c r="L1284" s="10">
        <f>+H1284/SUM(F$27:F1284)-1</f>
        <v>0.13484762622014879</v>
      </c>
      <c r="M1284">
        <v>8.1430000000000007</v>
      </c>
      <c r="R1284">
        <f t="shared" si="384"/>
        <v>4777.1927927241532</v>
      </c>
      <c r="S1284">
        <f t="shared" si="385"/>
        <v>4613.575308558572</v>
      </c>
      <c r="T1284" s="5">
        <f t="shared" si="372"/>
        <v>0</v>
      </c>
      <c r="U1284" s="6">
        <f>+S1284+SUM($D$17:$E$17)-SUM($Q$27:Q1284)</f>
        <v>7637.9835190848844</v>
      </c>
      <c r="V1284" s="10">
        <f t="shared" si="373"/>
        <v>5.3694853069561344E-3</v>
      </c>
      <c r="W1284" s="10">
        <f>+S1284/SUM(Q$27:Q1284)-1</f>
        <v>0.29029698584179608</v>
      </c>
      <c r="X1284">
        <v>5.4950000000000001</v>
      </c>
      <c r="AC1284">
        <f t="shared" si="386"/>
        <v>10789.831482884576</v>
      </c>
      <c r="AD1284">
        <f t="shared" si="387"/>
        <v>10632.836274626054</v>
      </c>
      <c r="AE1284" s="5">
        <f t="shared" si="374"/>
        <v>0</v>
      </c>
      <c r="AF1284" s="6">
        <f>+AD1284+SUM($D$18:$E$18)-SUM($AB$27:AB1284)</f>
        <v>16076.538853573418</v>
      </c>
      <c r="AG1284" s="10">
        <f t="shared" si="375"/>
        <v>4.7162509896567784E-3</v>
      </c>
      <c r="AH1284" s="10">
        <f>+AD1284/SUM(AB$27:AB1284)-1</f>
        <v>0.65201133183293569</v>
      </c>
      <c r="AI1284" s="6">
        <f t="shared" si="376"/>
        <v>0</v>
      </c>
      <c r="AL1284" s="6">
        <f t="shared" si="377"/>
        <v>0</v>
      </c>
      <c r="AM1284" s="6">
        <f t="shared" si="378"/>
        <v>20500.20041491196</v>
      </c>
      <c r="AN1284" s="6">
        <f t="shared" si="379"/>
        <v>20115.889483136925</v>
      </c>
      <c r="AO1284" s="5">
        <f t="shared" si="380"/>
        <v>0</v>
      </c>
      <c r="AP1284" s="6">
        <f>+AN1284+SUM($D$16:$E$18)-SUM($AL$27:AL1284)</f>
        <v>32213.13532524218</v>
      </c>
      <c r="AQ1284" s="10">
        <f t="shared" si="388"/>
        <v>3.7764422195101233E-3</v>
      </c>
      <c r="AR1284" s="10">
        <f>+AN1284/SUM(AL$27:AL1284)-1</f>
        <v>0.40643468111583814</v>
      </c>
    </row>
    <row r="1285" spans="1:44" x14ac:dyDescent="0.25">
      <c r="A1285" s="1">
        <v>42069</v>
      </c>
      <c r="B1285">
        <v>8.9770000000000003</v>
      </c>
      <c r="G1285">
        <f t="shared" si="381"/>
        <v>4987.0633110951694</v>
      </c>
      <c r="H1285">
        <f t="shared" si="382"/>
        <v>4922.6692689044821</v>
      </c>
      <c r="I1285" s="5">
        <f t="shared" si="371"/>
        <v>0</v>
      </c>
      <c r="J1285" s="6">
        <f>+H1285+SUM($D$16:$E$16)-SUM($F$27:F1285)</f>
        <v>8551.8043215360594</v>
      </c>
      <c r="K1285" s="10">
        <f t="shared" si="383"/>
        <v>6.2588294406336065E-3</v>
      </c>
      <c r="L1285" s="10">
        <f>+H1285/SUM(F$27:F1285)-1</f>
        <v>0.14724404736241858</v>
      </c>
      <c r="M1285">
        <v>8.1430000000000007</v>
      </c>
      <c r="R1285">
        <f t="shared" si="384"/>
        <v>4777.1927927241532</v>
      </c>
      <c r="S1285">
        <f t="shared" si="385"/>
        <v>4613.575308558572</v>
      </c>
      <c r="T1285" s="5">
        <f t="shared" si="372"/>
        <v>0</v>
      </c>
      <c r="U1285" s="6">
        <f>+S1285+SUM($D$17:$E$17)-SUM($Q$27:Q1285)</f>
        <v>7637.9835190848844</v>
      </c>
      <c r="V1285" s="10">
        <f t="shared" si="373"/>
        <v>0</v>
      </c>
      <c r="W1285" s="10">
        <f>+S1285/SUM(Q$27:Q1285)-1</f>
        <v>0.29029698584179608</v>
      </c>
      <c r="X1285">
        <v>5.484</v>
      </c>
      <c r="AC1285">
        <f t="shared" si="386"/>
        <v>10768.232184192724</v>
      </c>
      <c r="AD1285">
        <f t="shared" si="387"/>
        <v>10611.551252056284</v>
      </c>
      <c r="AE1285" s="5">
        <f t="shared" si="374"/>
        <v>0</v>
      </c>
      <c r="AF1285" s="6">
        <f>+AD1285+SUM($D$18:$E$18)-SUM($AB$27:AB1285)</f>
        <v>16055.253831003649</v>
      </c>
      <c r="AG1285" s="10">
        <f t="shared" si="375"/>
        <v>-1.3239804141697009E-3</v>
      </c>
      <c r="AH1285" s="10">
        <f>+AD1285/SUM(AB$27:AB1285)-1</f>
        <v>0.6487043027792212</v>
      </c>
      <c r="AI1285" s="6">
        <f t="shared" si="376"/>
        <v>0</v>
      </c>
      <c r="AL1285" s="6">
        <f t="shared" si="377"/>
        <v>0</v>
      </c>
      <c r="AM1285" s="6">
        <f t="shared" si="378"/>
        <v>20532.488288012049</v>
      </c>
      <c r="AN1285" s="6">
        <f t="shared" si="379"/>
        <v>20147.795829519338</v>
      </c>
      <c r="AO1285" s="5">
        <f t="shared" si="380"/>
        <v>0</v>
      </c>
      <c r="AP1285" s="6">
        <f>+AN1285+SUM($D$16:$E$18)-SUM($AL$27:AL1285)</f>
        <v>32245.041671624593</v>
      </c>
      <c r="AQ1285" s="10">
        <f t="shared" si="388"/>
        <v>9.904762780856835E-4</v>
      </c>
      <c r="AR1285" s="10">
        <f>+AN1285/SUM(AL$27:AL1285)-1</f>
        <v>0.40866546450414121</v>
      </c>
    </row>
    <row r="1286" spans="1:44" x14ac:dyDescent="0.25">
      <c r="A1286" s="1">
        <v>42072</v>
      </c>
      <c r="B1286">
        <v>8.8849999999999998</v>
      </c>
      <c r="C1286">
        <f>+$C$16</f>
        <v>60</v>
      </c>
      <c r="D1286" s="7">
        <f>+$H$16</f>
        <v>0.66694736842105262</v>
      </c>
      <c r="E1286" s="7">
        <f>+$J$16</f>
        <v>0.46199999999999997</v>
      </c>
      <c r="F1286" s="6">
        <f>+C1286-D1286-E1286</f>
        <v>58.871052631578941</v>
      </c>
      <c r="G1286">
        <f t="shared" si="381"/>
        <v>4994.8248812024349</v>
      </c>
      <c r="H1286">
        <f t="shared" si="382"/>
        <v>4931.0907757257437</v>
      </c>
      <c r="I1286" s="5">
        <f t="shared" si="371"/>
        <v>181260</v>
      </c>
      <c r="J1286" s="6">
        <f>+H1286+SUM($D$16:$E$16)-SUM($F$27:F1286)</f>
        <v>8501.3547757257402</v>
      </c>
      <c r="K1286" s="10">
        <f t="shared" si="383"/>
        <v>-5.8992867368670154E-3</v>
      </c>
      <c r="L1286" s="10">
        <f>+H1286/SUM(F$27:F1286)-1</f>
        <v>0.13365288737655345</v>
      </c>
      <c r="M1286">
        <v>8.1240000000000006</v>
      </c>
      <c r="N1286">
        <f>+$C$17</f>
        <v>50</v>
      </c>
      <c r="O1286" s="7">
        <f>+$H$17</f>
        <v>0.5557894736842105</v>
      </c>
      <c r="P1286" s="7">
        <f>+$J$17</f>
        <v>0.38500000000000001</v>
      </c>
      <c r="Q1286" s="6">
        <f>+N1286-O1286-P1286</f>
        <v>49.059210526315795</v>
      </c>
      <c r="R1286">
        <f t="shared" si="384"/>
        <v>4816.0462050952992</v>
      </c>
      <c r="S1286">
        <f t="shared" si="385"/>
        <v>4651.8696988880793</v>
      </c>
      <c r="T1286" s="5">
        <f t="shared" si="372"/>
        <v>151050</v>
      </c>
      <c r="U1286" s="6">
        <f>+S1286+SUM($D$17:$E$17)-SUM($Q$27:Q1286)</f>
        <v>7627.2186988880776</v>
      </c>
      <c r="V1286" s="10">
        <f t="shared" si="373"/>
        <v>-1.4093798670694602E-3</v>
      </c>
      <c r="W1286" s="10">
        <f>+S1286/SUM(Q$27:Q1286)-1</f>
        <v>0.28339795993823302</v>
      </c>
      <c r="X1286">
        <v>5.49</v>
      </c>
      <c r="Y1286">
        <f>+$C$18</f>
        <v>90</v>
      </c>
      <c r="Z1286" s="7">
        <f>+$H$18</f>
        <v>1.0004210526315789</v>
      </c>
      <c r="AA1286" s="7">
        <f>+$J$18</f>
        <v>0.69300000000000006</v>
      </c>
      <c r="AB1286" s="6">
        <f>+Y1286-Z1286-AA1286</f>
        <v>88.306578947368422</v>
      </c>
      <c r="AC1286">
        <f t="shared" si="386"/>
        <v>10868.320198790194</v>
      </c>
      <c r="AD1286">
        <f t="shared" si="387"/>
        <v>10711.467843314435</v>
      </c>
      <c r="AE1286" s="5">
        <f t="shared" si="374"/>
        <v>271890</v>
      </c>
      <c r="AF1286" s="6">
        <f>+AD1286+SUM($D$18:$E$18)-SUM($AB$27:AB1286)</f>
        <v>16066.863843314433</v>
      </c>
      <c r="AG1286" s="10">
        <f t="shared" si="375"/>
        <v>7.2312854302958307E-4</v>
      </c>
      <c r="AH1286" s="10">
        <f>+AD1286/SUM(AB$27:AB1286)-1</f>
        <v>0.64170390161830948</v>
      </c>
      <c r="AI1286" s="6">
        <f t="shared" si="376"/>
        <v>200</v>
      </c>
      <c r="AL1286" s="6">
        <f t="shared" si="377"/>
        <v>196.23684210526315</v>
      </c>
      <c r="AM1286" s="6">
        <f t="shared" si="378"/>
        <v>20679.191285087931</v>
      </c>
      <c r="AN1286" s="6">
        <f t="shared" si="379"/>
        <v>20294.428317928257</v>
      </c>
      <c r="AO1286" s="5">
        <f t="shared" si="380"/>
        <v>604200</v>
      </c>
      <c r="AP1286" s="6">
        <f>+AN1286+SUM($D$16:$E$18)-SUM($AL$27:AL1286)</f>
        <v>32195.437317928248</v>
      </c>
      <c r="AQ1286" s="10">
        <f t="shared" si="388"/>
        <v>-1.5383560114916595E-3</v>
      </c>
      <c r="AR1286" s="10">
        <f>+AN1286/SUM(AL$27:AL1286)-1</f>
        <v>0.39971314679264536</v>
      </c>
    </row>
    <row r="1287" spans="1:44" x14ac:dyDescent="0.25">
      <c r="A1287" s="1">
        <v>42073</v>
      </c>
      <c r="B1287">
        <v>8.86</v>
      </c>
      <c r="G1287">
        <f t="shared" si="381"/>
        <v>4980.7707875580836</v>
      </c>
      <c r="H1287">
        <f t="shared" si="382"/>
        <v>4917.2160127101952</v>
      </c>
      <c r="I1287" s="5">
        <f t="shared" si="371"/>
        <v>0</v>
      </c>
      <c r="J1287" s="6">
        <f>+H1287+SUM($D$16:$E$16)-SUM($F$27:F1287)</f>
        <v>8487.4800127101917</v>
      </c>
      <c r="K1287" s="10">
        <f t="shared" si="383"/>
        <v>-1.6320649333639858E-3</v>
      </c>
      <c r="L1287" s="10">
        <f>+H1287/SUM(F$27:F1287)-1</f>
        <v>0.13046309309580884</v>
      </c>
      <c r="M1287">
        <v>8.0359999999999996</v>
      </c>
      <c r="R1287">
        <f t="shared" si="384"/>
        <v>4763.8782993778705</v>
      </c>
      <c r="S1287">
        <f t="shared" si="385"/>
        <v>4601.4801698996307</v>
      </c>
      <c r="T1287" s="5">
        <f t="shared" si="372"/>
        <v>0</v>
      </c>
      <c r="U1287" s="6">
        <f>+S1287+SUM($D$17:$E$17)-SUM($Q$27:Q1287)</f>
        <v>7576.8291698996281</v>
      </c>
      <c r="V1287" s="10">
        <f t="shared" si="373"/>
        <v>-6.6065404674702233E-3</v>
      </c>
      <c r="W1287" s="10">
        <f>+S1287/SUM(Q$27:Q1287)-1</f>
        <v>0.26949606180005392</v>
      </c>
      <c r="X1287">
        <v>5.48</v>
      </c>
      <c r="AC1287">
        <f t="shared" si="386"/>
        <v>10848.523622836114</v>
      </c>
      <c r="AD1287">
        <f t="shared" si="387"/>
        <v>10691.956972925884</v>
      </c>
      <c r="AE1287" s="5">
        <f t="shared" si="374"/>
        <v>0</v>
      </c>
      <c r="AF1287" s="6">
        <f>+AD1287+SUM($D$18:$E$18)-SUM($AB$27:AB1287)</f>
        <v>16047.352972925881</v>
      </c>
      <c r="AG1287" s="10">
        <f t="shared" si="375"/>
        <v>-1.2143546232061819E-3</v>
      </c>
      <c r="AH1287" s="10">
        <f>+AD1287/SUM(AB$27:AB1287)-1</f>
        <v>0.63871354842774775</v>
      </c>
      <c r="AI1287" s="6">
        <f t="shared" si="376"/>
        <v>0</v>
      </c>
      <c r="AL1287" s="6">
        <f t="shared" si="377"/>
        <v>0</v>
      </c>
      <c r="AM1287" s="6">
        <f t="shared" si="378"/>
        <v>20593.172709772069</v>
      </c>
      <c r="AN1287" s="6">
        <f t="shared" si="379"/>
        <v>20210.653155535711</v>
      </c>
      <c r="AO1287" s="5">
        <f t="shared" si="380"/>
        <v>0</v>
      </c>
      <c r="AP1287" s="6">
        <f>+AN1287+SUM($D$16:$E$18)-SUM($AL$27:AL1287)</f>
        <v>32111.662155535698</v>
      </c>
      <c r="AQ1287" s="10">
        <f t="shared" si="388"/>
        <v>-2.6020818280949598E-3</v>
      </c>
      <c r="AR1287" s="10">
        <f>+AN1287/SUM(AL$27:AL1287)-1</f>
        <v>0.39393514731719592</v>
      </c>
    </row>
    <row r="1288" spans="1:44" x14ac:dyDescent="0.25">
      <c r="A1288" s="1">
        <v>42074</v>
      </c>
      <c r="B1288">
        <v>8.9559999999999995</v>
      </c>
      <c r="G1288">
        <f t="shared" si="381"/>
        <v>5034.7385071523922</v>
      </c>
      <c r="H1288">
        <f t="shared" si="382"/>
        <v>4970.4951026898989</v>
      </c>
      <c r="I1288" s="5">
        <f t="shared" si="371"/>
        <v>0</v>
      </c>
      <c r="J1288" s="6">
        <f>+H1288+SUM($D$16:$E$16)-SUM($F$27:F1288)</f>
        <v>8540.7591026898954</v>
      </c>
      <c r="K1288" s="10">
        <f t="shared" si="383"/>
        <v>6.2773744267929921E-3</v>
      </c>
      <c r="L1288" s="10">
        <f>+H1288/SUM(F$27:F1288)-1</f>
        <v>0.14271190313386728</v>
      </c>
      <c r="M1288">
        <v>8.1449999999999996</v>
      </c>
      <c r="R1288">
        <f t="shared" si="384"/>
        <v>4828.4953644142306</v>
      </c>
      <c r="S1288">
        <f t="shared" si="385"/>
        <v>4663.8944728512306</v>
      </c>
      <c r="T1288" s="5">
        <f t="shared" si="372"/>
        <v>0</v>
      </c>
      <c r="U1288" s="6">
        <f>+S1288+SUM($D$17:$E$17)-SUM($Q$27:Q1288)</f>
        <v>7639.243472851228</v>
      </c>
      <c r="V1288" s="10">
        <f t="shared" si="373"/>
        <v>8.2375227884974311E-3</v>
      </c>
      <c r="W1288" s="10">
        <f>+S1288/SUM(Q$27:Q1288)-1</f>
        <v>0.28671545835757084</v>
      </c>
      <c r="X1288">
        <v>5.5339999999999998</v>
      </c>
      <c r="AC1288">
        <f t="shared" si="386"/>
        <v>10955.425132988146</v>
      </c>
      <c r="AD1288">
        <f t="shared" si="387"/>
        <v>10797.315673024057</v>
      </c>
      <c r="AE1288" s="5">
        <f t="shared" si="374"/>
        <v>0</v>
      </c>
      <c r="AF1288" s="6">
        <f>+AD1288+SUM($D$18:$E$18)-SUM($AB$27:AB1288)</f>
        <v>16152.711673024056</v>
      </c>
      <c r="AG1288" s="10">
        <f t="shared" si="375"/>
        <v>6.5654877957710411E-3</v>
      </c>
      <c r="AH1288" s="10">
        <f>+AD1288/SUM(AB$27:AB1288)-1</f>
        <v>0.65486145565678022</v>
      </c>
      <c r="AI1288" s="6">
        <f t="shared" si="376"/>
        <v>0</v>
      </c>
      <c r="AL1288" s="6">
        <f t="shared" si="377"/>
        <v>0</v>
      </c>
      <c r="AM1288" s="6">
        <f t="shared" si="378"/>
        <v>20818.659004554771</v>
      </c>
      <c r="AN1288" s="6">
        <f t="shared" si="379"/>
        <v>20431.705248565188</v>
      </c>
      <c r="AO1288" s="5">
        <f t="shared" si="380"/>
        <v>0</v>
      </c>
      <c r="AP1288" s="6">
        <f>+AN1288+SUM($D$16:$E$18)-SUM($AL$27:AL1288)</f>
        <v>32332.714248565178</v>
      </c>
      <c r="AQ1288" s="10">
        <f t="shared" si="388"/>
        <v>6.8838570846565528E-3</v>
      </c>
      <c r="AR1288" s="10">
        <f>+AN1288/SUM(AL$27:AL1288)-1</f>
        <v>0.4091811801638594</v>
      </c>
    </row>
    <row r="1289" spans="1:44" x14ac:dyDescent="0.25">
      <c r="A1289" s="1">
        <v>42075</v>
      </c>
      <c r="B1289">
        <v>8.9740000000000002</v>
      </c>
      <c r="G1289">
        <f t="shared" si="381"/>
        <v>5044.8574545763249</v>
      </c>
      <c r="H1289">
        <f t="shared" si="382"/>
        <v>4980.4849320610938</v>
      </c>
      <c r="I1289" s="5">
        <f t="shared" si="371"/>
        <v>0</v>
      </c>
      <c r="J1289" s="6">
        <f>+H1289+SUM($D$16:$E$16)-SUM($F$27:F1289)</f>
        <v>8550.7489320610912</v>
      </c>
      <c r="K1289" s="10">
        <f t="shared" si="383"/>
        <v>1.1696652781190142E-3</v>
      </c>
      <c r="L1289" s="10">
        <f>+H1289/SUM(F$27:F1289)-1</f>
        <v>0.14500855501600318</v>
      </c>
      <c r="M1289">
        <v>8.1630000000000003</v>
      </c>
      <c r="R1289">
        <f t="shared" si="384"/>
        <v>4839.1660724018866</v>
      </c>
      <c r="S1289">
        <f t="shared" si="385"/>
        <v>4674.2014219625044</v>
      </c>
      <c r="T1289" s="5">
        <f t="shared" si="372"/>
        <v>0</v>
      </c>
      <c r="U1289" s="6">
        <f>+S1289+SUM($D$17:$E$17)-SUM($Q$27:Q1289)</f>
        <v>7649.5504219625027</v>
      </c>
      <c r="V1289" s="10">
        <f t="shared" si="373"/>
        <v>1.3492107101840123E-3</v>
      </c>
      <c r="W1289" s="10">
        <f>+S1289/SUM(Q$27:Q1289)-1</f>
        <v>0.28955902843128922</v>
      </c>
      <c r="X1289">
        <v>5.5730000000000004</v>
      </c>
      <c r="AC1289">
        <f t="shared" si="386"/>
        <v>11032.631779209061</v>
      </c>
      <c r="AD1289">
        <f t="shared" si="387"/>
        <v>10873.408067539407</v>
      </c>
      <c r="AE1289" s="5">
        <f t="shared" si="374"/>
        <v>0</v>
      </c>
      <c r="AF1289" s="6">
        <f>+AD1289+SUM($D$18:$E$18)-SUM($AB$27:AB1289)</f>
        <v>16228.804067539404</v>
      </c>
      <c r="AG1289" s="10">
        <f t="shared" si="375"/>
        <v>4.7108124044847877E-3</v>
      </c>
      <c r="AH1289" s="10">
        <f>+AD1289/SUM(AB$27:AB1289)-1</f>
        <v>0.66652383309997054</v>
      </c>
      <c r="AI1289" s="6">
        <f t="shared" si="376"/>
        <v>0</v>
      </c>
      <c r="AL1289" s="6">
        <f t="shared" si="377"/>
        <v>0</v>
      </c>
      <c r="AM1289" s="6">
        <f t="shared" si="378"/>
        <v>20916.655306187273</v>
      </c>
      <c r="AN1289" s="6">
        <f t="shared" si="379"/>
        <v>20528.094421563004</v>
      </c>
      <c r="AO1289" s="5">
        <f t="shared" si="380"/>
        <v>0</v>
      </c>
      <c r="AP1289" s="6">
        <f>+AN1289+SUM($D$16:$E$18)-SUM($AL$27:AL1289)</f>
        <v>32429.103421562992</v>
      </c>
      <c r="AQ1289" s="10">
        <f t="shared" si="388"/>
        <v>2.9811655234632806E-3</v>
      </c>
      <c r="AR1289" s="10">
        <f>+AN1289/SUM(AL$27:AL1289)-1</f>
        <v>0.41582917194465407</v>
      </c>
    </row>
    <row r="1290" spans="1:44" x14ac:dyDescent="0.25">
      <c r="A1290" s="1">
        <v>42076</v>
      </c>
      <c r="B1290">
        <v>8.9710000000000001</v>
      </c>
      <c r="G1290">
        <f t="shared" si="381"/>
        <v>5043.1709633390028</v>
      </c>
      <c r="H1290">
        <f t="shared" si="382"/>
        <v>4978.8199604992278</v>
      </c>
      <c r="I1290" s="5">
        <f t="shared" si="371"/>
        <v>0</v>
      </c>
      <c r="J1290" s="6">
        <f>+H1290+SUM($D$16:$E$16)-SUM($F$27:F1290)</f>
        <v>8549.0839604992252</v>
      </c>
      <c r="K1290" s="10">
        <f t="shared" si="383"/>
        <v>-1.9471645993762721E-4</v>
      </c>
      <c r="L1290" s="10">
        <f>+H1290/SUM(F$27:F1290)-1</f>
        <v>0.14462577970231383</v>
      </c>
      <c r="M1290">
        <v>8.1769999999999996</v>
      </c>
      <c r="R1290">
        <f t="shared" si="384"/>
        <v>4847.4655119478412</v>
      </c>
      <c r="S1290">
        <f t="shared" si="385"/>
        <v>4682.2179379379395</v>
      </c>
      <c r="T1290" s="5">
        <f t="shared" si="372"/>
        <v>0</v>
      </c>
      <c r="U1290" s="6">
        <f>+S1290+SUM($D$17:$E$17)-SUM($Q$27:Q1290)</f>
        <v>7657.5669379379369</v>
      </c>
      <c r="V1290" s="10">
        <f t="shared" si="373"/>
        <v>1.0479721726415203E-3</v>
      </c>
      <c r="W1290" s="10">
        <f>+S1290/SUM(Q$27:Q1290)-1</f>
        <v>0.29177069404418132</v>
      </c>
      <c r="X1290">
        <v>5.6</v>
      </c>
      <c r="AC1290">
        <f t="shared" si="386"/>
        <v>11086.082534285077</v>
      </c>
      <c r="AD1290">
        <f t="shared" si="387"/>
        <v>10926.087417588493</v>
      </c>
      <c r="AE1290" s="5">
        <f t="shared" si="374"/>
        <v>0</v>
      </c>
      <c r="AF1290" s="6">
        <f>+AD1290+SUM($D$18:$E$18)-SUM($AB$27:AB1290)</f>
        <v>16281.48341758849</v>
      </c>
      <c r="AG1290" s="10">
        <f t="shared" si="375"/>
        <v>3.2460401783058757E-3</v>
      </c>
      <c r="AH1290" s="10">
        <f>+AD1290/SUM(AB$27:AB1290)-1</f>
        <v>0.67459778671448656</v>
      </c>
      <c r="AI1290" s="6">
        <f t="shared" si="376"/>
        <v>0</v>
      </c>
      <c r="AL1290" s="6">
        <f t="shared" si="377"/>
        <v>0</v>
      </c>
      <c r="AM1290" s="6">
        <f t="shared" si="378"/>
        <v>20976.71900957192</v>
      </c>
      <c r="AN1290" s="6">
        <f t="shared" si="379"/>
        <v>20587.12531602566</v>
      </c>
      <c r="AO1290" s="5">
        <f t="shared" si="380"/>
        <v>0</v>
      </c>
      <c r="AP1290" s="6">
        <f>+AN1290+SUM($D$16:$E$18)-SUM($AL$27:AL1290)</f>
        <v>32488.134316025651</v>
      </c>
      <c r="AQ1290" s="10">
        <f t="shared" si="388"/>
        <v>1.8203060903438928E-3</v>
      </c>
      <c r="AR1290" s="10">
        <f>+AN1290/SUM(AL$27:AL1290)-1</f>
        <v>0.41990055142634741</v>
      </c>
    </row>
    <row r="1291" spans="1:44" x14ac:dyDescent="0.25">
      <c r="A1291" s="1">
        <v>42079</v>
      </c>
      <c r="B1291">
        <v>8.9369999999999994</v>
      </c>
      <c r="G1291">
        <f t="shared" si="381"/>
        <v>5024.0573959826852</v>
      </c>
      <c r="H1291">
        <f t="shared" si="382"/>
        <v>4959.9502827980823</v>
      </c>
      <c r="I1291" s="5">
        <f t="shared" si="371"/>
        <v>0</v>
      </c>
      <c r="J1291" s="6">
        <f>+H1291+SUM($D$16:$E$16)-SUM($F$27:F1291)</f>
        <v>8530.2142827980788</v>
      </c>
      <c r="K1291" s="10">
        <f t="shared" si="383"/>
        <v>-2.207216327308692E-3</v>
      </c>
      <c r="L1291" s="10">
        <f>+H1291/SUM(F$27:F1291)-1</f>
        <v>0.14028765948050137</v>
      </c>
      <c r="M1291">
        <v>8.2530000000000001</v>
      </c>
      <c r="R1291">
        <f t="shared" si="384"/>
        <v>4892.5196123401656</v>
      </c>
      <c r="S1291">
        <f t="shared" si="385"/>
        <v>4725.7361675188722</v>
      </c>
      <c r="T1291" s="5">
        <f t="shared" si="372"/>
        <v>0</v>
      </c>
      <c r="U1291" s="6">
        <f>+S1291+SUM($D$17:$E$17)-SUM($Q$27:Q1291)</f>
        <v>7701.0851675188705</v>
      </c>
      <c r="V1291" s="10">
        <f t="shared" si="373"/>
        <v>5.6830361306188237E-3</v>
      </c>
      <c r="W1291" s="10">
        <f>+S1291/SUM(Q$27:Q1291)-1</f>
        <v>0.30377687879988136</v>
      </c>
      <c r="X1291">
        <v>5.649</v>
      </c>
      <c r="AC1291">
        <f t="shared" si="386"/>
        <v>11183.085756460072</v>
      </c>
      <c r="AD1291">
        <f t="shared" si="387"/>
        <v>11021.690682492392</v>
      </c>
      <c r="AE1291" s="5">
        <f t="shared" si="374"/>
        <v>0</v>
      </c>
      <c r="AF1291" s="6">
        <f>+AD1291+SUM($D$18:$E$18)-SUM($AB$27:AB1291)</f>
        <v>16377.086682492391</v>
      </c>
      <c r="AG1291" s="10">
        <f t="shared" si="375"/>
        <v>5.8719013772801087E-3</v>
      </c>
      <c r="AH1291" s="10">
        <f>+AD1291/SUM(AB$27:AB1291)-1</f>
        <v>0.68925051734823839</v>
      </c>
      <c r="AI1291" s="6">
        <f t="shared" si="376"/>
        <v>0</v>
      </c>
      <c r="AL1291" s="6">
        <f t="shared" si="377"/>
        <v>0</v>
      </c>
      <c r="AM1291" s="6">
        <f t="shared" si="378"/>
        <v>21099.662764782923</v>
      </c>
      <c r="AN1291" s="6">
        <f t="shared" si="379"/>
        <v>20707.377132809346</v>
      </c>
      <c r="AO1291" s="5">
        <f t="shared" si="380"/>
        <v>0</v>
      </c>
      <c r="AP1291" s="6">
        <f>+AN1291+SUM($D$16:$E$18)-SUM($AL$27:AL1291)</f>
        <v>32608.386132809334</v>
      </c>
      <c r="AQ1291" s="10">
        <f t="shared" si="388"/>
        <v>3.7014072773136064E-3</v>
      </c>
      <c r="AR1291" s="10">
        <f>+AN1291/SUM(AL$27:AL1291)-1</f>
        <v>0.4281943573045417</v>
      </c>
    </row>
    <row r="1292" spans="1:44" x14ac:dyDescent="0.25">
      <c r="A1292" s="1">
        <v>42081</v>
      </c>
      <c r="B1292">
        <v>9.0259999999999998</v>
      </c>
      <c r="G1292">
        <f t="shared" si="381"/>
        <v>5074.0899693565761</v>
      </c>
      <c r="H1292">
        <f t="shared" si="382"/>
        <v>5009.3444391334333</v>
      </c>
      <c r="I1292" s="5">
        <f t="shared" si="371"/>
        <v>0</v>
      </c>
      <c r="J1292" s="6">
        <f>+H1292+SUM($D$16:$E$16)-SUM($F$27:F1292)</f>
        <v>8579.6084391334298</v>
      </c>
      <c r="K1292" s="10">
        <f t="shared" si="383"/>
        <v>5.7904942007094284E-3</v>
      </c>
      <c r="L1292" s="10">
        <f>+H1292/SUM(F$27:F1292)-1</f>
        <v>0.15164332711995154</v>
      </c>
      <c r="M1292">
        <v>8.2309999999999999</v>
      </c>
      <c r="R1292">
        <f t="shared" si="384"/>
        <v>4879.4776359108082</v>
      </c>
      <c r="S1292">
        <f t="shared" si="385"/>
        <v>4713.1387852717598</v>
      </c>
      <c r="T1292" s="5">
        <f t="shared" si="372"/>
        <v>0</v>
      </c>
      <c r="U1292" s="6">
        <f>+S1292+SUM($D$17:$E$17)-SUM($Q$27:Q1292)</f>
        <v>7688.4877852717573</v>
      </c>
      <c r="V1292" s="10">
        <f t="shared" si="373"/>
        <v>-1.6357931347449339E-3</v>
      </c>
      <c r="W1292" s="10">
        <f>+S1292/SUM(Q$27:Q1292)-1</f>
        <v>0.30030140426533669</v>
      </c>
      <c r="X1292">
        <v>5.6589999999999998</v>
      </c>
      <c r="AC1292">
        <f t="shared" si="386"/>
        <v>11202.88233241415</v>
      </c>
      <c r="AD1292">
        <f t="shared" si="387"/>
        <v>11041.201552880941</v>
      </c>
      <c r="AE1292" s="5">
        <f t="shared" si="374"/>
        <v>0</v>
      </c>
      <c r="AF1292" s="6">
        <f>+AD1292+SUM($D$18:$E$18)-SUM($AB$27:AB1292)</f>
        <v>16396.597552880939</v>
      </c>
      <c r="AG1292" s="10">
        <f t="shared" si="375"/>
        <v>1.1913517200472512E-3</v>
      </c>
      <c r="AH1292" s="10">
        <f>+AD1292/SUM(AB$27:AB1292)-1</f>
        <v>0.69224087053879968</v>
      </c>
      <c r="AI1292" s="6">
        <f t="shared" si="376"/>
        <v>0</v>
      </c>
      <c r="AL1292" s="6">
        <f t="shared" si="377"/>
        <v>0</v>
      </c>
      <c r="AM1292" s="6">
        <f t="shared" si="378"/>
        <v>21156.449937681537</v>
      </c>
      <c r="AN1292" s="6">
        <f t="shared" si="379"/>
        <v>20763.684777286137</v>
      </c>
      <c r="AO1292" s="5">
        <f t="shared" si="380"/>
        <v>0</v>
      </c>
      <c r="AP1292" s="6">
        <f>+AN1292+SUM($D$16:$E$18)-SUM($AL$27:AL1292)</f>
        <v>32664.693777286127</v>
      </c>
      <c r="AQ1292" s="10">
        <f t="shared" si="388"/>
        <v>1.7267841544643669E-3</v>
      </c>
      <c r="AR1292" s="10">
        <f>+AN1292/SUM(AL$27:AL1292)-1</f>
        <v>0.43207791337246326</v>
      </c>
    </row>
    <row r="1293" spans="1:44" x14ac:dyDescent="0.25">
      <c r="A1293" s="1">
        <v>42082</v>
      </c>
      <c r="B1293">
        <v>9.1159999999999997</v>
      </c>
      <c r="G1293">
        <f t="shared" si="381"/>
        <v>5124.6847064762405</v>
      </c>
      <c r="H1293">
        <f t="shared" si="382"/>
        <v>5059.293585989406</v>
      </c>
      <c r="I1293" s="5">
        <f t="shared" si="371"/>
        <v>0</v>
      </c>
      <c r="J1293" s="6">
        <f>+H1293+SUM($D$16:$E$16)-SUM($F$27:F1293)</f>
        <v>8629.5575859894016</v>
      </c>
      <c r="K1293" s="10">
        <f t="shared" si="383"/>
        <v>5.8218445760465087E-3</v>
      </c>
      <c r="L1293" s="10">
        <f>+H1293/SUM(F$27:F1293)-1</f>
        <v>0.16312658653063128</v>
      </c>
      <c r="M1293">
        <v>8.26</v>
      </c>
      <c r="R1293">
        <f t="shared" si="384"/>
        <v>4896.6693321131424</v>
      </c>
      <c r="S1293">
        <f t="shared" si="385"/>
        <v>4729.7444255065893</v>
      </c>
      <c r="T1293" s="5">
        <f t="shared" si="372"/>
        <v>0</v>
      </c>
      <c r="U1293" s="6">
        <f>+S1293+SUM($D$17:$E$17)-SUM($Q$27:Q1293)</f>
        <v>7705.0934255065868</v>
      </c>
      <c r="V1293" s="10">
        <f t="shared" si="373"/>
        <v>2.1598057639682366E-3</v>
      </c>
      <c r="W1293" s="10">
        <f>+S1293/SUM(Q$27:Q1293)-1</f>
        <v>0.30488271160632729</v>
      </c>
      <c r="X1293">
        <v>5.6760000000000002</v>
      </c>
      <c r="AC1293">
        <f t="shared" si="386"/>
        <v>11236.536511536089</v>
      </c>
      <c r="AD1293">
        <f t="shared" si="387"/>
        <v>11074.370032541479</v>
      </c>
      <c r="AE1293" s="5">
        <f t="shared" si="374"/>
        <v>0</v>
      </c>
      <c r="AF1293" s="6">
        <f>+AD1293+SUM($D$18:$E$18)-SUM($AB$27:AB1293)</f>
        <v>16429.766032541476</v>
      </c>
      <c r="AG1293" s="10">
        <f t="shared" si="375"/>
        <v>2.0228879530381771E-3</v>
      </c>
      <c r="AH1293" s="10">
        <f>+AD1293/SUM(AB$27:AB1293)-1</f>
        <v>0.69732447096275463</v>
      </c>
      <c r="AI1293" s="6">
        <f t="shared" si="376"/>
        <v>0</v>
      </c>
      <c r="AL1293" s="6">
        <f t="shared" si="377"/>
        <v>0</v>
      </c>
      <c r="AM1293" s="6">
        <f t="shared" si="378"/>
        <v>21257.89055012547</v>
      </c>
      <c r="AN1293" s="6">
        <f t="shared" si="379"/>
        <v>20863.408044037475</v>
      </c>
      <c r="AO1293" s="5">
        <f t="shared" si="380"/>
        <v>0</v>
      </c>
      <c r="AP1293" s="6">
        <f>+AN1293+SUM($D$16:$E$18)-SUM($AL$27:AL1293)</f>
        <v>32764.417044037466</v>
      </c>
      <c r="AQ1293" s="10">
        <f t="shared" si="388"/>
        <v>3.0529374446695012E-3</v>
      </c>
      <c r="AR1293" s="10">
        <f>+AN1293/SUM(AL$27:AL1293)-1</f>
        <v>0.43895585865509279</v>
      </c>
    </row>
    <row r="1294" spans="1:44" x14ac:dyDescent="0.25">
      <c r="A1294" s="1">
        <v>42083</v>
      </c>
      <c r="B1294">
        <v>9.016</v>
      </c>
      <c r="G1294">
        <f t="shared" si="381"/>
        <v>5068.4683318988355</v>
      </c>
      <c r="H1294">
        <f t="shared" si="382"/>
        <v>5003.7945339272137</v>
      </c>
      <c r="I1294" s="5">
        <f t="shared" si="371"/>
        <v>0</v>
      </c>
      <c r="J1294" s="6">
        <f>+H1294+SUM($D$16:$E$16)-SUM($F$27:F1294)</f>
        <v>8574.0585339272111</v>
      </c>
      <c r="K1294" s="10">
        <f t="shared" si="383"/>
        <v>-6.4312743161129005E-3</v>
      </c>
      <c r="L1294" s="10">
        <f>+H1294/SUM(F$27:F1294)-1</f>
        <v>0.1503674094076537</v>
      </c>
      <c r="M1294">
        <v>8.3290000000000006</v>
      </c>
      <c r="R1294">
        <f t="shared" si="384"/>
        <v>4937.5737127324901</v>
      </c>
      <c r="S1294">
        <f t="shared" si="385"/>
        <v>4769.2543970998049</v>
      </c>
      <c r="T1294" s="5">
        <f t="shared" si="372"/>
        <v>0</v>
      </c>
      <c r="U1294" s="6">
        <f>+S1294+SUM($D$17:$E$17)-SUM($Q$27:Q1294)</f>
        <v>7744.6033970998024</v>
      </c>
      <c r="V1294" s="10">
        <f t="shared" si="373"/>
        <v>5.1277732029080259E-3</v>
      </c>
      <c r="W1294" s="10">
        <f>+S1294/SUM(Q$27:Q1294)-1</f>
        <v>0.31578306355558139</v>
      </c>
      <c r="X1294">
        <v>5.6559999999999997</v>
      </c>
      <c r="AC1294">
        <f t="shared" si="386"/>
        <v>11196.943359627927</v>
      </c>
      <c r="AD1294">
        <f t="shared" si="387"/>
        <v>11035.348291764376</v>
      </c>
      <c r="AE1294" s="5">
        <f t="shared" si="374"/>
        <v>0</v>
      </c>
      <c r="AF1294" s="6">
        <f>+AD1294+SUM($D$18:$E$18)-SUM($AB$27:AB1294)</f>
        <v>16390.744291764375</v>
      </c>
      <c r="AG1294" s="10">
        <f t="shared" si="375"/>
        <v>-2.3750636923138835E-3</v>
      </c>
      <c r="AH1294" s="10">
        <f>+AD1294/SUM(AB$27:AB1294)-1</f>
        <v>0.69134376458163116</v>
      </c>
      <c r="AI1294" s="6">
        <f t="shared" si="376"/>
        <v>0</v>
      </c>
      <c r="AL1294" s="6">
        <f t="shared" si="377"/>
        <v>0</v>
      </c>
      <c r="AM1294" s="6">
        <f t="shared" si="378"/>
        <v>21202.985404259252</v>
      </c>
      <c r="AN1294" s="6">
        <f t="shared" si="379"/>
        <v>20808.397222791395</v>
      </c>
      <c r="AO1294" s="5">
        <f t="shared" si="380"/>
        <v>0</v>
      </c>
      <c r="AP1294" s="6">
        <f>+AN1294+SUM($D$16:$E$18)-SUM($AL$27:AL1294)</f>
        <v>32709.406222791382</v>
      </c>
      <c r="AQ1294" s="10">
        <f t="shared" si="388"/>
        <v>-1.6789806201082946E-3</v>
      </c>
      <c r="AR1294" s="10">
        <f>+AN1294/SUM(AL$27:AL1294)-1</f>
        <v>0.43516174489599879</v>
      </c>
    </row>
    <row r="1295" spans="1:44" x14ac:dyDescent="0.25">
      <c r="A1295" s="1">
        <v>42086</v>
      </c>
      <c r="B1295">
        <v>8.9689999999999994</v>
      </c>
      <c r="G1295">
        <f t="shared" si="381"/>
        <v>5042.046635847455</v>
      </c>
      <c r="H1295">
        <f t="shared" si="382"/>
        <v>4977.7099794579835</v>
      </c>
      <c r="I1295" s="5">
        <f t="shared" si="371"/>
        <v>0</v>
      </c>
      <c r="J1295" s="6">
        <f>+H1295+SUM($D$16:$E$16)-SUM($F$27:F1295)</f>
        <v>8547.97397945798</v>
      </c>
      <c r="K1295" s="10">
        <f t="shared" si="383"/>
        <v>-3.0422645665428849E-3</v>
      </c>
      <c r="L1295" s="10">
        <f>+H1295/SUM(F$27:F1295)-1</f>
        <v>0.14437059615985426</v>
      </c>
      <c r="M1295">
        <v>8.3000000000000007</v>
      </c>
      <c r="R1295">
        <f t="shared" si="384"/>
        <v>4920.3820165301559</v>
      </c>
      <c r="S1295">
        <f t="shared" si="385"/>
        <v>4752.6487568649754</v>
      </c>
      <c r="T1295" s="5">
        <f t="shared" si="372"/>
        <v>0</v>
      </c>
      <c r="U1295" s="6">
        <f>+S1295+SUM($D$17:$E$17)-SUM($Q$27:Q1295)</f>
        <v>7727.9977568649729</v>
      </c>
      <c r="V1295" s="10">
        <f t="shared" si="373"/>
        <v>-2.1441563090303095E-3</v>
      </c>
      <c r="W1295" s="10">
        <f>+S1295/SUM(Q$27:Q1295)-1</f>
        <v>0.31120175621459056</v>
      </c>
      <c r="X1295">
        <v>5.6050000000000004</v>
      </c>
      <c r="AC1295">
        <f t="shared" si="386"/>
        <v>11095.980822262118</v>
      </c>
      <c r="AD1295">
        <f t="shared" si="387"/>
        <v>10935.842852782767</v>
      </c>
      <c r="AE1295" s="5">
        <f t="shared" si="374"/>
        <v>0</v>
      </c>
      <c r="AF1295" s="6">
        <f>+AD1295+SUM($D$18:$E$18)-SUM($AB$27:AB1295)</f>
        <v>16291.238852782764</v>
      </c>
      <c r="AG1295" s="10">
        <f t="shared" si="375"/>
        <v>-6.0708310257520104E-3</v>
      </c>
      <c r="AH1295" s="10">
        <f>+AD1295/SUM(AB$27:AB1295)-1</f>
        <v>0.6760929633097672</v>
      </c>
      <c r="AI1295" s="6">
        <f t="shared" si="376"/>
        <v>0</v>
      </c>
      <c r="AL1295" s="6">
        <f t="shared" si="377"/>
        <v>0</v>
      </c>
      <c r="AM1295" s="6">
        <f t="shared" si="378"/>
        <v>21058.409474639728</v>
      </c>
      <c r="AN1295" s="6">
        <f t="shared" si="379"/>
        <v>20666.201589105727</v>
      </c>
      <c r="AO1295" s="5">
        <f t="shared" si="380"/>
        <v>0</v>
      </c>
      <c r="AP1295" s="6">
        <f>+AN1295+SUM($D$16:$E$18)-SUM($AL$27:AL1295)</f>
        <v>32567.210589105714</v>
      </c>
      <c r="AQ1295" s="10">
        <f t="shared" si="388"/>
        <v>-4.3472398342281338E-3</v>
      </c>
      <c r="AR1295" s="10">
        <f>+AN1295/SUM(AL$27:AL1295)-1</f>
        <v>0.42535446701813351</v>
      </c>
    </row>
    <row r="1296" spans="1:44" x14ac:dyDescent="0.25">
      <c r="A1296" s="1">
        <v>42087</v>
      </c>
      <c r="B1296">
        <v>9.0039999999999996</v>
      </c>
      <c r="G1296">
        <f t="shared" si="381"/>
        <v>5061.722366949547</v>
      </c>
      <c r="H1296">
        <f t="shared" si="382"/>
        <v>4997.1346476797507</v>
      </c>
      <c r="I1296" s="5">
        <f t="shared" si="371"/>
        <v>0</v>
      </c>
      <c r="J1296" s="6">
        <f>+H1296+SUM($D$16:$E$16)-SUM($F$27:F1296)</f>
        <v>8567.3986476797472</v>
      </c>
      <c r="K1296" s="10">
        <f t="shared" si="383"/>
        <v>2.2724294983171855E-3</v>
      </c>
      <c r="L1296" s="10">
        <f>+H1296/SUM(F$27:F1296)-1</f>
        <v>0.14883630815289628</v>
      </c>
      <c r="M1296">
        <v>8.32</v>
      </c>
      <c r="R1296">
        <f t="shared" si="384"/>
        <v>4932.2383587386612</v>
      </c>
      <c r="S1296">
        <f t="shared" si="385"/>
        <v>4764.1009225441676</v>
      </c>
      <c r="T1296" s="5">
        <f t="shared" si="372"/>
        <v>0</v>
      </c>
      <c r="U1296" s="6">
        <f>+S1296+SUM($D$17:$E$17)-SUM($Q$27:Q1296)</f>
        <v>7739.4499225441641</v>
      </c>
      <c r="V1296" s="10">
        <f t="shared" si="373"/>
        <v>1.4819059269288726E-3</v>
      </c>
      <c r="W1296" s="10">
        <f>+S1296/SUM(Q$27:Q1296)-1</f>
        <v>0.31436127851872198</v>
      </c>
      <c r="X1296">
        <v>5.5890000000000004</v>
      </c>
      <c r="AC1296">
        <f t="shared" si="386"/>
        <v>11064.306300735589</v>
      </c>
      <c r="AD1296">
        <f t="shared" si="387"/>
        <v>10904.625460161085</v>
      </c>
      <c r="AE1296" s="5">
        <f t="shared" si="374"/>
        <v>0</v>
      </c>
      <c r="AF1296" s="6">
        <f>+AD1296+SUM($D$18:$E$18)-SUM($AB$27:AB1296)</f>
        <v>16260.021460161082</v>
      </c>
      <c r="AG1296" s="10">
        <f t="shared" si="375"/>
        <v>-1.9162074108531879E-3</v>
      </c>
      <c r="AH1296" s="10">
        <f>+AD1296/SUM(AB$27:AB1296)-1</f>
        <v>0.67130839820486865</v>
      </c>
      <c r="AI1296" s="6">
        <f t="shared" si="376"/>
        <v>0</v>
      </c>
      <c r="AL1296" s="6">
        <f t="shared" si="377"/>
        <v>0</v>
      </c>
      <c r="AM1296" s="6">
        <f t="shared" si="378"/>
        <v>21058.267026423797</v>
      </c>
      <c r="AN1296" s="6">
        <f t="shared" si="379"/>
        <v>20665.861030385004</v>
      </c>
      <c r="AO1296" s="5">
        <f t="shared" si="380"/>
        <v>0</v>
      </c>
      <c r="AP1296" s="6">
        <f>+AN1296+SUM($D$16:$E$18)-SUM($AL$27:AL1296)</f>
        <v>32566.870030384991</v>
      </c>
      <c r="AQ1296" s="10">
        <f t="shared" si="388"/>
        <v>-1.045710438696279E-5</v>
      </c>
      <c r="AR1296" s="10">
        <f>+AN1296/SUM(AL$27:AL1296)-1</f>
        <v>0.42533097857533608</v>
      </c>
    </row>
    <row r="1297" spans="1:44" x14ac:dyDescent="0.25">
      <c r="A1297" s="1">
        <v>42088</v>
      </c>
      <c r="B1297">
        <v>8.9269999999999996</v>
      </c>
      <c r="G1297">
        <f t="shared" si="381"/>
        <v>5018.4357585249454</v>
      </c>
      <c r="H1297">
        <f t="shared" si="382"/>
        <v>4954.4003775918627</v>
      </c>
      <c r="I1297" s="5">
        <f t="shared" si="371"/>
        <v>0</v>
      </c>
      <c r="J1297" s="6">
        <f>+H1297+SUM($D$16:$E$16)-SUM($F$27:F1297)</f>
        <v>8524.6643775918601</v>
      </c>
      <c r="K1297" s="10">
        <f t="shared" si="383"/>
        <v>-4.9880099952464008E-3</v>
      </c>
      <c r="L1297" s="10">
        <f>+H1297/SUM(F$27:F1297)-1</f>
        <v>0.13901174176820352</v>
      </c>
      <c r="M1297">
        <v>8.2449999999999992</v>
      </c>
      <c r="R1297">
        <f t="shared" si="384"/>
        <v>4887.7770754567618</v>
      </c>
      <c r="S1297">
        <f t="shared" si="385"/>
        <v>4721.1553012471941</v>
      </c>
      <c r="T1297" s="5">
        <f t="shared" si="372"/>
        <v>0</v>
      </c>
      <c r="U1297" s="6">
        <f>+S1297+SUM($D$17:$E$17)-SUM($Q$27:Q1297)</f>
        <v>7696.5043012471915</v>
      </c>
      <c r="V1297" s="10">
        <f t="shared" si="373"/>
        <v>-5.5489242422612772E-3</v>
      </c>
      <c r="W1297" s="10">
        <f>+S1297/SUM(Q$27:Q1297)-1</f>
        <v>0.30251306987822857</v>
      </c>
      <c r="X1297">
        <v>5.4989999999999997</v>
      </c>
      <c r="AC1297">
        <f t="shared" si="386"/>
        <v>10886.137117148863</v>
      </c>
      <c r="AD1297">
        <f t="shared" si="387"/>
        <v>10729.027626664125</v>
      </c>
      <c r="AE1297" s="5">
        <f t="shared" si="374"/>
        <v>0</v>
      </c>
      <c r="AF1297" s="6">
        <f>+AD1297+SUM($D$18:$E$18)-SUM($AB$27:AB1297)</f>
        <v>16084.42362666412</v>
      </c>
      <c r="AG1297" s="10">
        <f t="shared" si="375"/>
        <v>-1.0799360500673205E-2</v>
      </c>
      <c r="AH1297" s="10">
        <f>+AD1297/SUM(AB$27:AB1297)-1</f>
        <v>0.64439521948981393</v>
      </c>
      <c r="AI1297" s="6">
        <f t="shared" si="376"/>
        <v>0</v>
      </c>
      <c r="AL1297" s="6">
        <f t="shared" si="377"/>
        <v>0</v>
      </c>
      <c r="AM1297" s="6">
        <f t="shared" si="378"/>
        <v>20792.349951130571</v>
      </c>
      <c r="AN1297" s="6">
        <f t="shared" si="379"/>
        <v>20404.583305503184</v>
      </c>
      <c r="AO1297" s="5">
        <f t="shared" si="380"/>
        <v>0</v>
      </c>
      <c r="AP1297" s="6">
        <f>+AN1297+SUM($D$16:$E$18)-SUM($AL$27:AL1297)</f>
        <v>32305.592305503174</v>
      </c>
      <c r="AQ1297" s="10">
        <f t="shared" si="388"/>
        <v>-8.0228073695152169E-3</v>
      </c>
      <c r="AR1297" s="10">
        <f>+AN1297/SUM(AL$27:AL1297)-1</f>
        <v>0.40731057116341196</v>
      </c>
    </row>
    <row r="1298" spans="1:44" x14ac:dyDescent="0.25">
      <c r="A1298" s="1">
        <v>42089</v>
      </c>
      <c r="B1298">
        <v>8.8640000000000008</v>
      </c>
      <c r="G1298">
        <f t="shared" si="381"/>
        <v>4983.019442541181</v>
      </c>
      <c r="H1298">
        <f t="shared" si="382"/>
        <v>4919.4359747926828</v>
      </c>
      <c r="I1298" s="5">
        <f t="shared" si="371"/>
        <v>0</v>
      </c>
      <c r="J1298" s="6">
        <f>+H1298+SUM($D$16:$E$16)-SUM($F$27:F1298)</f>
        <v>8489.6999747926784</v>
      </c>
      <c r="K1298" s="10">
        <f t="shared" si="383"/>
        <v>-4.1015576978127299E-3</v>
      </c>
      <c r="L1298" s="10">
        <f>+H1298/SUM(F$27:F1298)-1</f>
        <v>0.13097346018072797</v>
      </c>
      <c r="M1298">
        <v>8.1709999999999994</v>
      </c>
      <c r="R1298">
        <f t="shared" si="384"/>
        <v>4843.9086092852885</v>
      </c>
      <c r="S1298">
        <f t="shared" si="385"/>
        <v>4678.7822882341816</v>
      </c>
      <c r="T1298" s="5">
        <f t="shared" si="372"/>
        <v>0</v>
      </c>
      <c r="U1298" s="6">
        <f>+S1298+SUM($D$17:$E$17)-SUM($Q$27:Q1298)</f>
        <v>7654.1312882341799</v>
      </c>
      <c r="V1298" s="10">
        <f t="shared" si="373"/>
        <v>-5.5054881222044161E-3</v>
      </c>
      <c r="W1298" s="10">
        <f>+S1298/SUM(Q$27:Q1298)-1</f>
        <v>0.29082283735294201</v>
      </c>
      <c r="X1298">
        <v>5.4909999999999997</v>
      </c>
      <c r="AC1298">
        <f t="shared" si="386"/>
        <v>10870.299856385598</v>
      </c>
      <c r="AD1298">
        <f t="shared" si="387"/>
        <v>10713.418930353284</v>
      </c>
      <c r="AE1298" s="5">
        <f t="shared" si="374"/>
        <v>0</v>
      </c>
      <c r="AF1298" s="6">
        <f>+AD1298+SUM($D$18:$E$18)-SUM($AB$27:AB1298)</f>
        <v>16068.814930353281</v>
      </c>
      <c r="AG1298" s="10">
        <f t="shared" si="375"/>
        <v>-9.7042310455963676E-4</v>
      </c>
      <c r="AH1298" s="10">
        <f>+AD1298/SUM(AB$27:AB1298)-1</f>
        <v>0.64200293693736477</v>
      </c>
      <c r="AI1298" s="6">
        <f t="shared" si="376"/>
        <v>0</v>
      </c>
      <c r="AL1298" s="6">
        <f t="shared" si="377"/>
        <v>0</v>
      </c>
      <c r="AM1298" s="6">
        <f t="shared" si="378"/>
        <v>20697.227908212066</v>
      </c>
      <c r="AN1298" s="6">
        <f t="shared" si="379"/>
        <v>20311.637193380149</v>
      </c>
      <c r="AO1298" s="5">
        <f t="shared" si="380"/>
        <v>0</v>
      </c>
      <c r="AP1298" s="6">
        <f>+AN1298+SUM($D$16:$E$18)-SUM($AL$27:AL1298)</f>
        <v>32212.64619338014</v>
      </c>
      <c r="AQ1298" s="10">
        <f t="shared" si="388"/>
        <v>-2.8770904815511589E-3</v>
      </c>
      <c r="AR1298" s="10">
        <f>+AN1298/SUM(AL$27:AL1298)-1</f>
        <v>0.40090004838130722</v>
      </c>
    </row>
    <row r="1299" spans="1:44" x14ac:dyDescent="0.25">
      <c r="A1299" s="1">
        <v>42090</v>
      </c>
      <c r="B1299">
        <v>8.8460000000000001</v>
      </c>
      <c r="G1299">
        <f t="shared" si="381"/>
        <v>4972.9004951172483</v>
      </c>
      <c r="H1299">
        <f t="shared" si="382"/>
        <v>4909.4461454214879</v>
      </c>
      <c r="I1299" s="5">
        <f t="shared" si="371"/>
        <v>0</v>
      </c>
      <c r="J1299" s="6">
        <f>+H1299+SUM($D$16:$E$16)-SUM($F$27:F1299)</f>
        <v>8479.7101454214826</v>
      </c>
      <c r="K1299" s="10">
        <f t="shared" si="383"/>
        <v>-1.1766999306049852E-3</v>
      </c>
      <c r="L1299" s="10">
        <f>+H1299/SUM(F$27:F1299)-1</f>
        <v>0.12867680829859185</v>
      </c>
      <c r="M1299">
        <v>8.1820000000000004</v>
      </c>
      <c r="R1299">
        <f t="shared" si="384"/>
        <v>4850.4295974999677</v>
      </c>
      <c r="S1299">
        <f t="shared" si="385"/>
        <v>4685.0809793577382</v>
      </c>
      <c r="T1299" s="5">
        <f t="shared" si="372"/>
        <v>0</v>
      </c>
      <c r="U1299" s="6">
        <f>+S1299+SUM($D$17:$E$17)-SUM($Q$27:Q1299)</f>
        <v>7660.4299793577366</v>
      </c>
      <c r="V1299" s="10">
        <f t="shared" si="373"/>
        <v>8.2291391228661581E-4</v>
      </c>
      <c r="W1299" s="10">
        <f>+S1299/SUM(Q$27:Q1299)-1</f>
        <v>0.29256057462021445</v>
      </c>
      <c r="X1299">
        <v>5.5309999999999997</v>
      </c>
      <c r="AC1299">
        <f t="shared" si="386"/>
        <v>10949.486160201919</v>
      </c>
      <c r="AD1299">
        <f t="shared" si="387"/>
        <v>10791.462411907487</v>
      </c>
      <c r="AE1299" s="5">
        <f t="shared" si="374"/>
        <v>0</v>
      </c>
      <c r="AF1299" s="6">
        <f>+AD1299+SUM($D$18:$E$18)-SUM($AB$27:AB1299)</f>
        <v>16146.858411907484</v>
      </c>
      <c r="AG1299" s="10">
        <f t="shared" si="375"/>
        <v>4.8568287015853251E-3</v>
      </c>
      <c r="AH1299" s="10">
        <f>+AD1299/SUM(AB$27:AB1299)-1</f>
        <v>0.65396434969961104</v>
      </c>
      <c r="AI1299" s="6">
        <f t="shared" si="376"/>
        <v>0</v>
      </c>
      <c r="AL1299" s="6">
        <f t="shared" si="377"/>
        <v>0</v>
      </c>
      <c r="AM1299" s="6">
        <f t="shared" si="378"/>
        <v>20772.816252819135</v>
      </c>
      <c r="AN1299" s="6">
        <f t="shared" si="379"/>
        <v>20385.989536686713</v>
      </c>
      <c r="AO1299" s="5">
        <f t="shared" si="380"/>
        <v>0</v>
      </c>
      <c r="AP1299" s="6">
        <f>+AN1299+SUM($D$16:$E$18)-SUM($AL$27:AL1299)</f>
        <v>32286.998536686704</v>
      </c>
      <c r="AQ1299" s="10">
        <f t="shared" si="388"/>
        <v>2.3081724754994148E-3</v>
      </c>
      <c r="AR1299" s="10">
        <f>+AN1299/SUM(AL$27:AL1299)-1</f>
        <v>0.40602815304090467</v>
      </c>
    </row>
    <row r="1300" spans="1:44" x14ac:dyDescent="0.25">
      <c r="A1300" s="1">
        <v>42093</v>
      </c>
      <c r="B1300">
        <v>8.9819999999999993</v>
      </c>
      <c r="G1300">
        <f t="shared" si="381"/>
        <v>5049.3547645425188</v>
      </c>
      <c r="H1300">
        <f t="shared" si="382"/>
        <v>4984.9248562260682</v>
      </c>
      <c r="I1300" s="5">
        <f t="shared" si="371"/>
        <v>0</v>
      </c>
      <c r="J1300" s="6">
        <f>+H1300+SUM($D$16:$E$16)-SUM($F$27:F1300)</f>
        <v>8555.1888562260647</v>
      </c>
      <c r="K1300" s="10">
        <f t="shared" si="383"/>
        <v>8.9010956164976562E-3</v>
      </c>
      <c r="L1300" s="10">
        <f>+H1300/SUM(F$27:F1300)-1</f>
        <v>0.14602928918584124</v>
      </c>
      <c r="M1300">
        <v>8.2690000000000001</v>
      </c>
      <c r="R1300">
        <f t="shared" si="384"/>
        <v>4902.0046861069704</v>
      </c>
      <c r="S1300">
        <f t="shared" si="385"/>
        <v>4734.8979000622257</v>
      </c>
      <c r="T1300" s="5">
        <f t="shared" si="372"/>
        <v>0</v>
      </c>
      <c r="U1300" s="6">
        <f>+S1300+SUM($D$17:$E$17)-SUM($Q$27:Q1300)</f>
        <v>7710.2469000622232</v>
      </c>
      <c r="V1300" s="10">
        <f t="shared" si="373"/>
        <v>6.503149410506559E-3</v>
      </c>
      <c r="W1300" s="10">
        <f>+S1300/SUM(Q$27:Q1300)-1</f>
        <v>0.30630449664318649</v>
      </c>
      <c r="X1300">
        <v>5.593</v>
      </c>
      <c r="AC1300">
        <f t="shared" si="386"/>
        <v>11072.22493111722</v>
      </c>
      <c r="AD1300">
        <f t="shared" si="387"/>
        <v>10912.429808316503</v>
      </c>
      <c r="AE1300" s="5">
        <f t="shared" si="374"/>
        <v>0</v>
      </c>
      <c r="AF1300" s="6">
        <f>+AD1300+SUM($D$18:$E$18)-SUM($AB$27:AB1300)</f>
        <v>16267.825808316502</v>
      </c>
      <c r="AG1300" s="10">
        <f t="shared" si="375"/>
        <v>7.4916985907185207E-3</v>
      </c>
      <c r="AH1300" s="10">
        <f>+AD1300/SUM(AB$27:AB1300)-1</f>
        <v>0.6725045394810929</v>
      </c>
      <c r="AI1300" s="6">
        <f t="shared" si="376"/>
        <v>0</v>
      </c>
      <c r="AL1300" s="6">
        <f t="shared" si="377"/>
        <v>0</v>
      </c>
      <c r="AM1300" s="6">
        <f t="shared" si="378"/>
        <v>21023.584381766708</v>
      </c>
      <c r="AN1300" s="6">
        <f t="shared" si="379"/>
        <v>20632.252564604794</v>
      </c>
      <c r="AO1300" s="5">
        <f t="shared" si="380"/>
        <v>0</v>
      </c>
      <c r="AP1300" s="6">
        <f>+AN1300+SUM($D$16:$E$18)-SUM($AL$27:AL1300)</f>
        <v>32533.261564604785</v>
      </c>
      <c r="AQ1300" s="10">
        <f t="shared" si="388"/>
        <v>7.6273125121326668E-3</v>
      </c>
      <c r="AR1300" s="10">
        <f>+AN1300/SUM(AL$27:AL1300)-1</f>
        <v>0.42301299204922471</v>
      </c>
    </row>
    <row r="1301" spans="1:44" x14ac:dyDescent="0.25">
      <c r="A1301" s="1">
        <v>42094</v>
      </c>
      <c r="B1301">
        <v>9.093</v>
      </c>
      <c r="G1301">
        <f t="shared" si="381"/>
        <v>5111.7549403234389</v>
      </c>
      <c r="H1301">
        <f t="shared" si="382"/>
        <v>5046.5288040151008</v>
      </c>
      <c r="I1301" s="5">
        <f t="shared" si="371"/>
        <v>0</v>
      </c>
      <c r="J1301" s="6">
        <f>+H1301+SUM($D$16:$E$16)-SUM($F$27:F1301)</f>
        <v>8616.7928040150982</v>
      </c>
      <c r="K1301" s="10">
        <f t="shared" si="383"/>
        <v>7.2007700618088588E-3</v>
      </c>
      <c r="L1301" s="10">
        <f>+H1301/SUM(F$27:F1301)-1</f>
        <v>0.16019197579234623</v>
      </c>
      <c r="M1301">
        <v>8.1940000000000008</v>
      </c>
      <c r="R1301">
        <f t="shared" si="384"/>
        <v>4857.543402825072</v>
      </c>
      <c r="S1301">
        <f t="shared" si="385"/>
        <v>4691.9522787652531</v>
      </c>
      <c r="T1301" s="5">
        <f t="shared" si="372"/>
        <v>0</v>
      </c>
      <c r="U1301" s="6">
        <f>+S1301+SUM($D$17:$E$17)-SUM($Q$27:Q1301)</f>
        <v>7667.3012787652506</v>
      </c>
      <c r="V1301" s="10">
        <f t="shared" si="373"/>
        <v>-5.5699411255722975E-3</v>
      </c>
      <c r="W1301" s="10">
        <f>+S1301/SUM(Q$27:Q1301)-1</f>
        <v>0.29445628800269308</v>
      </c>
      <c r="X1301">
        <v>5.5720000000000001</v>
      </c>
      <c r="AC1301">
        <f t="shared" si="386"/>
        <v>11030.65212161365</v>
      </c>
      <c r="AD1301">
        <f t="shared" si="387"/>
        <v>10871.456980500547</v>
      </c>
      <c r="AE1301" s="5">
        <f t="shared" si="374"/>
        <v>0</v>
      </c>
      <c r="AF1301" s="6">
        <f>+AD1301+SUM($D$18:$E$18)-SUM($AB$27:AB1301)</f>
        <v>16226.852980500542</v>
      </c>
      <c r="AG1301" s="10">
        <f t="shared" si="375"/>
        <v>-2.5186419069604948E-3</v>
      </c>
      <c r="AH1301" s="10">
        <f>+AD1301/SUM(AB$27:AB1301)-1</f>
        <v>0.6662247977809137</v>
      </c>
      <c r="AI1301" s="6">
        <f t="shared" si="376"/>
        <v>0</v>
      </c>
      <c r="AL1301" s="6">
        <f t="shared" si="377"/>
        <v>0</v>
      </c>
      <c r="AM1301" s="6">
        <f t="shared" si="378"/>
        <v>20999.950464762162</v>
      </c>
      <c r="AN1301" s="6">
        <f t="shared" si="379"/>
        <v>20609.938063280901</v>
      </c>
      <c r="AO1301" s="5">
        <f t="shared" si="380"/>
        <v>0</v>
      </c>
      <c r="AP1301" s="6">
        <f>+AN1301+SUM($D$16:$E$18)-SUM($AL$27:AL1301)</f>
        <v>32510.947063280895</v>
      </c>
      <c r="AQ1301" s="10">
        <f t="shared" si="388"/>
        <v>-6.8589807018204496E-4</v>
      </c>
      <c r="AR1301" s="10">
        <f>+AN1301/SUM(AL$27:AL1301)-1</f>
        <v>0.42147395382760688</v>
      </c>
    </row>
    <row r="1302" spans="1:44" x14ac:dyDescent="0.25">
      <c r="A1302" s="1">
        <v>42095</v>
      </c>
      <c r="B1302">
        <v>9.1470000000000002</v>
      </c>
      <c r="G1302">
        <f t="shared" si="381"/>
        <v>5142.1117825952379</v>
      </c>
      <c r="H1302">
        <f t="shared" si="382"/>
        <v>5076.4982921286846</v>
      </c>
      <c r="I1302" s="5">
        <f t="shared" si="371"/>
        <v>0</v>
      </c>
      <c r="J1302" s="6">
        <f>+H1302+SUM($D$16:$E$16)-SUM($F$27:F1302)</f>
        <v>8646.762292128682</v>
      </c>
      <c r="K1302" s="10">
        <f t="shared" si="383"/>
        <v>3.4780328128138915E-3</v>
      </c>
      <c r="L1302" s="10">
        <f>+H1302/SUM(F$27:F1302)-1</f>
        <v>0.16708193143875416</v>
      </c>
      <c r="M1302">
        <v>8.2189999999999994</v>
      </c>
      <c r="R1302">
        <f t="shared" si="384"/>
        <v>4872.3638305857039</v>
      </c>
      <c r="S1302">
        <f t="shared" si="385"/>
        <v>4706.2674858642431</v>
      </c>
      <c r="T1302" s="5">
        <f t="shared" si="372"/>
        <v>0</v>
      </c>
      <c r="U1302" s="6">
        <f>+S1302+SUM($D$17:$E$17)-SUM($Q$27:Q1302)</f>
        <v>7681.6164858642396</v>
      </c>
      <c r="V1302" s="10">
        <f t="shared" si="373"/>
        <v>1.8670463802741288E-3</v>
      </c>
      <c r="W1302" s="10">
        <f>+S1302/SUM(Q$27:Q1302)-1</f>
        <v>0.2984056908828574</v>
      </c>
      <c r="X1302">
        <v>5.5490000000000004</v>
      </c>
      <c r="AC1302">
        <f t="shared" si="386"/>
        <v>10985.119996919266</v>
      </c>
      <c r="AD1302">
        <f t="shared" si="387"/>
        <v>10826.581978606881</v>
      </c>
      <c r="AE1302" s="5">
        <f t="shared" si="374"/>
        <v>0</v>
      </c>
      <c r="AF1302" s="6">
        <f>+AD1302+SUM($D$18:$E$18)-SUM($AB$27:AB1302)</f>
        <v>16181.977978606879</v>
      </c>
      <c r="AG1302" s="10">
        <f t="shared" si="375"/>
        <v>-2.7654778130785651E-3</v>
      </c>
      <c r="AH1302" s="10">
        <f>+AD1302/SUM(AB$27:AB1302)-1</f>
        <v>0.65934698544262216</v>
      </c>
      <c r="AI1302" s="6">
        <f t="shared" si="376"/>
        <v>0</v>
      </c>
      <c r="AL1302" s="6">
        <f t="shared" si="377"/>
        <v>0</v>
      </c>
      <c r="AM1302" s="6">
        <f t="shared" si="378"/>
        <v>20999.595610100208</v>
      </c>
      <c r="AN1302" s="6">
        <f t="shared" si="379"/>
        <v>20609.347756599811</v>
      </c>
      <c r="AO1302" s="5">
        <f t="shared" si="380"/>
        <v>0</v>
      </c>
      <c r="AP1302" s="6">
        <f>+AN1302+SUM($D$16:$E$18)-SUM($AL$27:AL1302)</f>
        <v>32510.356756599802</v>
      </c>
      <c r="AQ1302" s="10">
        <f t="shared" si="388"/>
        <v>-1.8157166567389638E-5</v>
      </c>
      <c r="AR1302" s="10">
        <f>+AN1302/SUM(AL$27:AL1302)-1</f>
        <v>0.42143324018890671</v>
      </c>
    </row>
    <row r="1303" spans="1:44" x14ac:dyDescent="0.25">
      <c r="A1303" s="1">
        <v>42096</v>
      </c>
      <c r="B1303">
        <v>9.1319999999999997</v>
      </c>
      <c r="G1303">
        <f t="shared" si="381"/>
        <v>5133.6793264086273</v>
      </c>
      <c r="H1303">
        <f t="shared" si="382"/>
        <v>5068.1734343193557</v>
      </c>
      <c r="I1303" s="5">
        <f t="shared" si="371"/>
        <v>0</v>
      </c>
      <c r="J1303" s="6">
        <f>+H1303+SUM($D$16:$E$16)-SUM($F$27:F1303)</f>
        <v>8638.4374343193522</v>
      </c>
      <c r="K1303" s="10">
        <f t="shared" si="383"/>
        <v>-9.6277167430725008E-4</v>
      </c>
      <c r="L1303" s="10">
        <f>+H1303/SUM(F$27:F1303)-1</f>
        <v>0.16516805487030739</v>
      </c>
      <c r="M1303">
        <v>8.2289999999999992</v>
      </c>
      <c r="R1303">
        <f t="shared" si="384"/>
        <v>4878.2920016899561</v>
      </c>
      <c r="S1303">
        <f t="shared" si="385"/>
        <v>4711.9935687038387</v>
      </c>
      <c r="T1303" s="5">
        <f t="shared" si="372"/>
        <v>0</v>
      </c>
      <c r="U1303" s="6">
        <f>+S1303+SUM($D$17:$E$17)-SUM($Q$27:Q1303)</f>
        <v>7687.3425687038352</v>
      </c>
      <c r="V1303" s="10">
        <f t="shared" si="373"/>
        <v>7.4542680569034125E-4</v>
      </c>
      <c r="W1303" s="10">
        <f>+S1303/SUM(Q$27:Q1303)-1</f>
        <v>0.29998545203492299</v>
      </c>
      <c r="X1303">
        <v>5.524</v>
      </c>
      <c r="AC1303">
        <f t="shared" si="386"/>
        <v>10935.628557034062</v>
      </c>
      <c r="AD1303">
        <f t="shared" si="387"/>
        <v>10777.804802635503</v>
      </c>
      <c r="AE1303" s="5">
        <f t="shared" si="374"/>
        <v>0</v>
      </c>
      <c r="AF1303" s="6">
        <f>+AD1303+SUM($D$18:$E$18)-SUM($AB$27:AB1303)</f>
        <v>16133.2008026355</v>
      </c>
      <c r="AG1303" s="10">
        <f t="shared" si="375"/>
        <v>-3.014290097036687E-3</v>
      </c>
      <c r="AH1303" s="10">
        <f>+AD1303/SUM(AB$27:AB1303)-1</f>
        <v>0.65187110246621804</v>
      </c>
      <c r="AI1303" s="6">
        <f t="shared" si="376"/>
        <v>0</v>
      </c>
      <c r="AL1303" s="6">
        <f t="shared" si="377"/>
        <v>0</v>
      </c>
      <c r="AM1303" s="6">
        <f t="shared" si="378"/>
        <v>20947.599885132644</v>
      </c>
      <c r="AN1303" s="6">
        <f t="shared" si="379"/>
        <v>20557.971805658697</v>
      </c>
      <c r="AO1303" s="5">
        <f t="shared" si="380"/>
        <v>0</v>
      </c>
      <c r="AP1303" s="6">
        <f>+AN1303+SUM($D$16:$E$18)-SUM($AL$27:AL1303)</f>
        <v>32458.980805658692</v>
      </c>
      <c r="AQ1303" s="10">
        <f t="shared" si="388"/>
        <v>-1.580294898814949E-3</v>
      </c>
      <c r="AR1303" s="10">
        <f>+AN1303/SUM(AL$27:AL1303)-1</f>
        <v>0.41788982458563395</v>
      </c>
    </row>
    <row r="1304" spans="1:44" x14ac:dyDescent="0.25">
      <c r="A1304" s="1">
        <v>42101</v>
      </c>
      <c r="B1304">
        <v>9.2639999999999993</v>
      </c>
      <c r="G1304">
        <f t="shared" si="381"/>
        <v>5207.8849408508013</v>
      </c>
      <c r="H1304">
        <f t="shared" si="382"/>
        <v>5141.4321830414483</v>
      </c>
      <c r="I1304" s="5">
        <f t="shared" si="371"/>
        <v>0</v>
      </c>
      <c r="J1304" s="6">
        <f>+H1304+SUM($D$16:$E$16)-SUM($F$27:F1304)</f>
        <v>8711.6961830414439</v>
      </c>
      <c r="K1304" s="10">
        <f t="shared" si="383"/>
        <v>8.4805555725906423E-3</v>
      </c>
      <c r="L1304" s="10">
        <f>+H1304/SUM(F$27:F1304)-1</f>
        <v>0.18201016867263764</v>
      </c>
      <c r="M1304">
        <v>8.3450000000000006</v>
      </c>
      <c r="R1304">
        <f t="shared" si="384"/>
        <v>4947.058786499294</v>
      </c>
      <c r="S1304">
        <f t="shared" si="385"/>
        <v>4778.4161296431575</v>
      </c>
      <c r="T1304" s="5">
        <f t="shared" si="372"/>
        <v>0</v>
      </c>
      <c r="U1304" s="6">
        <f>+S1304+SUM($D$17:$E$17)-SUM($Q$27:Q1304)</f>
        <v>7753.765129643155</v>
      </c>
      <c r="V1304" s="10">
        <f t="shared" si="373"/>
        <v>8.6405100781816735E-3</v>
      </c>
      <c r="W1304" s="10">
        <f>+S1304/SUM(Q$27:Q1304)-1</f>
        <v>0.31831068139888608</v>
      </c>
      <c r="X1304">
        <v>5.5759999999999996</v>
      </c>
      <c r="AC1304">
        <f t="shared" si="386"/>
        <v>11038.570751995279</v>
      </c>
      <c r="AD1304">
        <f t="shared" si="387"/>
        <v>10879.261328655966</v>
      </c>
      <c r="AE1304" s="5">
        <f t="shared" si="374"/>
        <v>0</v>
      </c>
      <c r="AF1304" s="6">
        <f>+AD1304+SUM($D$18:$E$18)-SUM($AB$27:AB1304)</f>
        <v>16234.657328655961</v>
      </c>
      <c r="AG1304" s="10">
        <f t="shared" si="375"/>
        <v>6.2886793055900725E-3</v>
      </c>
      <c r="AH1304" s="10">
        <f>+AD1304/SUM(AB$27:AB1304)-1</f>
        <v>0.66742093905713817</v>
      </c>
      <c r="AI1304" s="6">
        <f t="shared" si="376"/>
        <v>0</v>
      </c>
      <c r="AL1304" s="6">
        <f t="shared" si="377"/>
        <v>0</v>
      </c>
      <c r="AM1304" s="6">
        <f t="shared" si="378"/>
        <v>21193.514479345373</v>
      </c>
      <c r="AN1304" s="6">
        <f t="shared" si="379"/>
        <v>20799.109641340572</v>
      </c>
      <c r="AO1304" s="5">
        <f t="shared" si="380"/>
        <v>0</v>
      </c>
      <c r="AP1304" s="6">
        <f>+AN1304+SUM($D$16:$E$18)-SUM($AL$27:AL1304)</f>
        <v>32700.118641340567</v>
      </c>
      <c r="AQ1304" s="10">
        <f t="shared" si="388"/>
        <v>7.4290020726663908E-3</v>
      </c>
      <c r="AR1304" s="10">
        <f>+AN1304/SUM(AL$27:AL1304)-1</f>
        <v>0.43452117746266339</v>
      </c>
    </row>
    <row r="1305" spans="1:44" x14ac:dyDescent="0.25">
      <c r="A1305" s="1">
        <v>42102</v>
      </c>
      <c r="B1305">
        <v>9.4420000000000002</v>
      </c>
      <c r="C1305">
        <f>+$C$16</f>
        <v>60</v>
      </c>
      <c r="D1305" s="7">
        <f>+$H$16</f>
        <v>0.66694736842105262</v>
      </c>
      <c r="E1305" s="7">
        <f>+$J$16</f>
        <v>0.46199999999999997</v>
      </c>
      <c r="F1305" s="6">
        <f>+C1305-D1305-E1305</f>
        <v>58.871052631578941</v>
      </c>
      <c r="G1305">
        <f t="shared" si="381"/>
        <v>5366.8211402301622</v>
      </c>
      <c r="H1305">
        <f t="shared" si="382"/>
        <v>5299.0915483437293</v>
      </c>
      <c r="I1305" s="5">
        <f t="shared" si="371"/>
        <v>179460</v>
      </c>
      <c r="J1305" s="6">
        <f>+H1305+SUM($D$16:$E$16)-SUM($F$27:F1305)</f>
        <v>8810.4844957121459</v>
      </c>
      <c r="K1305" s="10">
        <f t="shared" si="383"/>
        <v>1.1339733456615209E-2</v>
      </c>
      <c r="L1305" s="10">
        <f>+H1305/SUM(F$27:F1305)-1</f>
        <v>0.201987721990464</v>
      </c>
      <c r="M1305">
        <v>8.3219999999999992</v>
      </c>
      <c r="N1305">
        <f>+$C$17</f>
        <v>50</v>
      </c>
      <c r="O1305" s="7">
        <f>+$H$17</f>
        <v>0.5557894736842105</v>
      </c>
      <c r="P1305" s="7">
        <f>+$J$17</f>
        <v>0.38500000000000001</v>
      </c>
      <c r="Q1305" s="6">
        <f>+N1305-O1305-P1305</f>
        <v>49.059210526315795</v>
      </c>
      <c r="R1305">
        <f t="shared" si="384"/>
        <v>4983.4239929595105</v>
      </c>
      <c r="S1305">
        <f t="shared" si="385"/>
        <v>4814.3053496384009</v>
      </c>
      <c r="T1305" s="5">
        <f t="shared" si="372"/>
        <v>149550</v>
      </c>
      <c r="U1305" s="6">
        <f>+S1305+SUM($D$17:$E$17)-SUM($Q$27:Q1305)</f>
        <v>7740.5951391120834</v>
      </c>
      <c r="V1305" s="10">
        <f t="shared" si="373"/>
        <v>-1.6985284324284589E-3</v>
      </c>
      <c r="W1305" s="10">
        <f>+S1305/SUM(Q$27:Q1305)-1</f>
        <v>0.31047498951983843</v>
      </c>
      <c r="X1305">
        <v>5.6180000000000003</v>
      </c>
      <c r="Y1305">
        <f>+$C$18</f>
        <v>90</v>
      </c>
      <c r="Z1305" s="7">
        <f>+$H$18</f>
        <v>1.0004210526315789</v>
      </c>
      <c r="AA1305" s="7">
        <f>+$J$18</f>
        <v>0.69300000000000006</v>
      </c>
      <c r="AB1305" s="6">
        <f>+Y1305-Z1305-AA1305</f>
        <v>88.306578947368422</v>
      </c>
      <c r="AC1305">
        <f t="shared" si="386"/>
        <v>11210.022949949785</v>
      </c>
      <c r="AD1305">
        <f t="shared" si="387"/>
        <v>11049.513563235249</v>
      </c>
      <c r="AE1305" s="5">
        <f t="shared" si="374"/>
        <v>269190</v>
      </c>
      <c r="AF1305" s="6">
        <f>+AD1305+SUM($D$18:$E$18)-SUM($AB$27:AB1305)</f>
        <v>16316.602984287874</v>
      </c>
      <c r="AG1305" s="10">
        <f t="shared" si="375"/>
        <v>5.0475753182217531E-3</v>
      </c>
      <c r="AH1305" s="10">
        <f>+AD1305/SUM(AB$27:AB1305)-1</f>
        <v>0.67090019308775894</v>
      </c>
      <c r="AI1305" s="6">
        <f t="shared" si="376"/>
        <v>200</v>
      </c>
      <c r="AL1305" s="6">
        <f t="shared" si="377"/>
        <v>196.23684210526315</v>
      </c>
      <c r="AM1305" s="6">
        <f t="shared" si="378"/>
        <v>21560.268083139461</v>
      </c>
      <c r="AN1305" s="6">
        <f t="shared" si="379"/>
        <v>21162.910461217376</v>
      </c>
      <c r="AO1305" s="5">
        <f t="shared" si="380"/>
        <v>598200</v>
      </c>
      <c r="AP1305" s="6">
        <f>+AN1305+SUM($D$16:$E$18)-SUM($AL$27:AL1305)</f>
        <v>32867.682619112107</v>
      </c>
      <c r="AQ1305" s="10">
        <f t="shared" si="388"/>
        <v>5.1242620740739042E-3</v>
      </c>
      <c r="AR1305" s="10">
        <f>+AN1305/SUM(AL$27:AL1305)-1</f>
        <v>0.44012128893848623</v>
      </c>
    </row>
    <row r="1306" spans="1:44" x14ac:dyDescent="0.25">
      <c r="A1306" s="1">
        <v>42103</v>
      </c>
      <c r="B1306">
        <v>9.5909999999999993</v>
      </c>
      <c r="G1306">
        <f t="shared" si="381"/>
        <v>5451.5125562325229</v>
      </c>
      <c r="H1306">
        <f t="shared" si="382"/>
        <v>5382.7141537984226</v>
      </c>
      <c r="I1306" s="5">
        <f t="shared" si="371"/>
        <v>0</v>
      </c>
      <c r="J1306" s="6">
        <f>+H1306+SUM($D$16:$E$16)-SUM($F$27:F1306)</f>
        <v>8894.1071011668391</v>
      </c>
      <c r="K1306" s="10">
        <f t="shared" si="383"/>
        <v>9.4912607241282032E-3</v>
      </c>
      <c r="L1306" s="10">
        <f>+H1306/SUM(F$27:F1306)-1</f>
        <v>0.22095575530719547</v>
      </c>
      <c r="M1306">
        <v>8.407</v>
      </c>
      <c r="R1306">
        <f t="shared" si="384"/>
        <v>5034.3241418902444</v>
      </c>
      <c r="S1306">
        <f t="shared" si="385"/>
        <v>4863.4781391985152</v>
      </c>
      <c r="T1306" s="5">
        <f t="shared" si="372"/>
        <v>0</v>
      </c>
      <c r="U1306" s="6">
        <f>+S1306+SUM($D$17:$E$17)-SUM($Q$27:Q1306)</f>
        <v>7789.7679286721977</v>
      </c>
      <c r="V1306" s="10">
        <f t="shared" si="373"/>
        <v>6.3525851276797773E-3</v>
      </c>
      <c r="W1306" s="10">
        <f>+S1306/SUM(Q$27:Q1306)-1</f>
        <v>0.32386003807898156</v>
      </c>
      <c r="X1306">
        <v>5.69</v>
      </c>
      <c r="AC1306">
        <f t="shared" si="386"/>
        <v>11353.690029408026</v>
      </c>
      <c r="AD1306">
        <f t="shared" si="387"/>
        <v>11191.123562621675</v>
      </c>
      <c r="AE1306" s="5">
        <f t="shared" si="374"/>
        <v>0</v>
      </c>
      <c r="AF1306" s="6">
        <f>+AD1306+SUM($D$18:$E$18)-SUM($AB$27:AB1306)</f>
        <v>16458.212983674301</v>
      </c>
      <c r="AG1306" s="10">
        <f t="shared" si="375"/>
        <v>8.6788898107523771E-3</v>
      </c>
      <c r="AH1306" s="10">
        <f>+AD1306/SUM(AB$27:AB1306)-1</f>
        <v>0.69231436430568705</v>
      </c>
      <c r="AI1306" s="6">
        <f t="shared" si="376"/>
        <v>0</v>
      </c>
      <c r="AL1306" s="6">
        <f t="shared" si="377"/>
        <v>0</v>
      </c>
      <c r="AM1306" s="6">
        <f t="shared" si="378"/>
        <v>21839.526727530792</v>
      </c>
      <c r="AN1306" s="6">
        <f t="shared" si="379"/>
        <v>21437.31585561861</v>
      </c>
      <c r="AO1306" s="5">
        <f t="shared" si="380"/>
        <v>0</v>
      </c>
      <c r="AP1306" s="6">
        <f>+AN1306+SUM($D$16:$E$18)-SUM($AL$27:AL1306)</f>
        <v>33142.088013513334</v>
      </c>
      <c r="AQ1306" s="10">
        <f t="shared" si="388"/>
        <v>8.3487904389603074E-3</v>
      </c>
      <c r="AR1306" s="10">
        <f>+AN1306/SUM(AL$27:AL1306)-1</f>
        <v>0.45879438454133226</v>
      </c>
    </row>
    <row r="1307" spans="1:44" x14ac:dyDescent="0.25">
      <c r="A1307" s="1">
        <v>42104</v>
      </c>
      <c r="B1307">
        <v>9.6890000000000001</v>
      </c>
      <c r="G1307">
        <f t="shared" si="381"/>
        <v>5507.2156352139418</v>
      </c>
      <c r="H1307">
        <f t="shared" si="382"/>
        <v>5437.7142567149322</v>
      </c>
      <c r="I1307" s="5">
        <f t="shared" si="371"/>
        <v>0</v>
      </c>
      <c r="J1307" s="6">
        <f>+H1307+SUM($D$16:$E$16)-SUM($F$27:F1307)</f>
        <v>8949.1072040833496</v>
      </c>
      <c r="K1307" s="10">
        <f t="shared" si="383"/>
        <v>6.1838813374863744E-3</v>
      </c>
      <c r="L1307" s="10">
        <f>+H1307/SUM(F$27:F1307)-1</f>
        <v>0.23343137453564977</v>
      </c>
      <c r="M1307">
        <v>8.48</v>
      </c>
      <c r="R1307">
        <f t="shared" si="384"/>
        <v>5078.0383874425206</v>
      </c>
      <c r="S1307">
        <f t="shared" si="385"/>
        <v>4905.7088878795539</v>
      </c>
      <c r="T1307" s="5">
        <f t="shared" si="372"/>
        <v>0</v>
      </c>
      <c r="U1307" s="6">
        <f>+S1307+SUM($D$17:$E$17)-SUM($Q$27:Q1307)</f>
        <v>7831.9986773532364</v>
      </c>
      <c r="V1307" s="10">
        <f t="shared" si="373"/>
        <v>5.4213102454050421E-3</v>
      </c>
      <c r="W1307" s="10">
        <f>+S1307/SUM(Q$27:Q1307)-1</f>
        <v>0.33535543272389234</v>
      </c>
      <c r="X1307">
        <v>5.7439999999999998</v>
      </c>
      <c r="AC1307">
        <f t="shared" si="386"/>
        <v>11461.440339001703</v>
      </c>
      <c r="AD1307">
        <f t="shared" si="387"/>
        <v>11297.331062161493</v>
      </c>
      <c r="AE1307" s="5">
        <f t="shared" si="374"/>
        <v>0</v>
      </c>
      <c r="AF1307" s="6">
        <f>+AD1307+SUM($D$18:$E$18)-SUM($AB$27:AB1307)</f>
        <v>16564.420483214122</v>
      </c>
      <c r="AG1307" s="10">
        <f t="shared" si="375"/>
        <v>6.4531610840845577E-3</v>
      </c>
      <c r="AH1307" s="10">
        <f>+AD1307/SUM(AB$27:AB1307)-1</f>
        <v>0.70837499271913273</v>
      </c>
      <c r="AI1307" s="6">
        <f t="shared" si="376"/>
        <v>0</v>
      </c>
      <c r="AL1307" s="6">
        <f t="shared" si="377"/>
        <v>0</v>
      </c>
      <c r="AM1307" s="6">
        <f t="shared" si="378"/>
        <v>22046.694361658167</v>
      </c>
      <c r="AN1307" s="6">
        <f t="shared" si="379"/>
        <v>21640.754206755977</v>
      </c>
      <c r="AO1307" s="5">
        <f t="shared" si="380"/>
        <v>0</v>
      </c>
      <c r="AP1307" s="6">
        <f>+AN1307+SUM($D$16:$E$18)-SUM($AL$27:AL1307)</f>
        <v>33345.526364650708</v>
      </c>
      <c r="AQ1307" s="10">
        <f t="shared" si="388"/>
        <v>6.1383685618849881E-3</v>
      </c>
      <c r="AR1307" s="10">
        <f>+AN1307/SUM(AL$27:AL1307)-1</f>
        <v>0.47263822237244546</v>
      </c>
    </row>
    <row r="1308" spans="1:44" x14ac:dyDescent="0.25">
      <c r="A1308" s="1">
        <v>42107</v>
      </c>
      <c r="B1308">
        <v>9.7919999999999998</v>
      </c>
      <c r="G1308">
        <f t="shared" si="381"/>
        <v>5565.7607080209427</v>
      </c>
      <c r="H1308">
        <f t="shared" si="382"/>
        <v>5495.5204873312641</v>
      </c>
      <c r="I1308" s="5">
        <f t="shared" ref="I1308:I1371" si="389">+C1308*(MAX($A:$A)-$A1308)</f>
        <v>0</v>
      </c>
      <c r="J1308" s="6">
        <f>+H1308+SUM($D$16:$E$16)-SUM($F$27:F1308)</f>
        <v>9006.9134346996834</v>
      </c>
      <c r="K1308" s="10">
        <f t="shared" si="383"/>
        <v>6.4594410702731864E-3</v>
      </c>
      <c r="L1308" s="10">
        <f>+H1308/SUM(F$27:F1308)-1</f>
        <v>0.24654350494922928</v>
      </c>
      <c r="M1308">
        <v>8.4860000000000007</v>
      </c>
      <c r="R1308">
        <f t="shared" si="384"/>
        <v>5081.6313391317481</v>
      </c>
      <c r="S1308">
        <f t="shared" si="385"/>
        <v>4909.1799083190908</v>
      </c>
      <c r="T1308" s="5">
        <f t="shared" ref="T1308:T1371" si="390">+N1308*(MAX($A:$A)-$A1308)</f>
        <v>0</v>
      </c>
      <c r="U1308" s="6">
        <f>+S1308+SUM($D$17:$E$17)-SUM($Q$27:Q1308)</f>
        <v>7835.4696977927724</v>
      </c>
      <c r="V1308" s="10">
        <f t="shared" ref="V1308:V1371" si="391">+U1308/U1307-1</f>
        <v>4.4318450277236465E-4</v>
      </c>
      <c r="W1308" s="10">
        <f>+S1308/SUM(Q$27:Q1308)-1</f>
        <v>0.3363002596810083</v>
      </c>
      <c r="X1308">
        <v>5.7469999999999999</v>
      </c>
      <c r="AC1308">
        <f t="shared" si="386"/>
        <v>11467.426467312464</v>
      </c>
      <c r="AD1308">
        <f t="shared" si="387"/>
        <v>11303.231478802594</v>
      </c>
      <c r="AE1308" s="5">
        <f t="shared" ref="AE1308:AE1371" si="392">+Y1308*(MAX($A:$A)-$A1308)</f>
        <v>0</v>
      </c>
      <c r="AF1308" s="6">
        <f>+AD1308+SUM($D$18:$E$18)-SUM($AB$27:AB1308)</f>
        <v>16570.320899855222</v>
      </c>
      <c r="AG1308" s="10">
        <f t="shared" ref="AG1308:AG1371" si="393">+AF1308/AF1307-1</f>
        <v>3.5621026688370527E-4</v>
      </c>
      <c r="AH1308" s="10">
        <f>+AD1308/SUM(AB$27:AB1308)-1</f>
        <v>0.7092672498532131</v>
      </c>
      <c r="AI1308" s="6">
        <f t="shared" ref="AI1308:AI1371" si="394">+C1308+N1308+Y1308</f>
        <v>0</v>
      </c>
      <c r="AL1308" s="6">
        <f t="shared" ref="AL1308:AL1371" si="395">+F1308+Q1308+AB1308</f>
        <v>0</v>
      </c>
      <c r="AM1308" s="6">
        <f t="shared" ref="AM1308:AM1371" si="396">+G1308+R1308+AC1308</f>
        <v>22114.818514465154</v>
      </c>
      <c r="AN1308" s="6">
        <f t="shared" ref="AN1308:AN1371" si="397">+H1308+S1308+AD1308</f>
        <v>21707.931874452948</v>
      </c>
      <c r="AO1308" s="5">
        <f t="shared" ref="AO1308:AO1371" si="398">+AI1308*(MAX($A:$A)-$A1308)</f>
        <v>0</v>
      </c>
      <c r="AP1308" s="6">
        <f>+AN1308+SUM($D$16:$E$18)-SUM($AL$27:AL1308)</f>
        <v>33412.704032347669</v>
      </c>
      <c r="AQ1308" s="10">
        <f t="shared" si="388"/>
        <v>2.0145931110020499E-3</v>
      </c>
      <c r="AR1308" s="10">
        <f>+AN1308/SUM(AL$27:AL1308)-1</f>
        <v>0.47720961578116095</v>
      </c>
    </row>
    <row r="1309" spans="1:44" x14ac:dyDescent="0.25">
      <c r="A1309" s="1">
        <v>42108</v>
      </c>
      <c r="B1309">
        <v>9.6460000000000008</v>
      </c>
      <c r="G1309">
        <f t="shared" ref="G1309:G1372" si="399">+(B1309/B1308*G1308)+F1309</f>
        <v>5482.7744883139312</v>
      </c>
      <c r="H1309">
        <f t="shared" ref="H1309:H1372" si="400">+($B1309/$B1308*H1308)+F1309</f>
        <v>5413.5815584964639</v>
      </c>
      <c r="I1309" s="5">
        <f t="shared" si="389"/>
        <v>0</v>
      </c>
      <c r="J1309" s="6">
        <f>+H1309+SUM($D$16:$E$16)-SUM($F$27:F1309)</f>
        <v>8924.9745058648805</v>
      </c>
      <c r="K1309" s="10">
        <f t="shared" ref="K1309:K1372" si="401">+J1309/J1308-1</f>
        <v>-9.0973372208872361E-3</v>
      </c>
      <c r="L1309" s="10">
        <f>+H1309/SUM(F$27:F1309)-1</f>
        <v>0.22795737834357288</v>
      </c>
      <c r="M1309">
        <v>8.4670000000000005</v>
      </c>
      <c r="R1309">
        <f t="shared" ref="R1309:R1372" si="402">+($M1309/$M1308*R1308)+N1309</f>
        <v>5070.2536587825252</v>
      </c>
      <c r="S1309">
        <f t="shared" ref="S1309:S1372" si="403">+($M1309/$M1308*S1308)+Q1309</f>
        <v>4898.1883435938889</v>
      </c>
      <c r="T1309" s="5">
        <f t="shared" si="390"/>
        <v>0</v>
      </c>
      <c r="U1309" s="6">
        <f>+S1309+SUM($D$17:$E$17)-SUM($Q$27:Q1309)</f>
        <v>7824.4781330675705</v>
      </c>
      <c r="V1309" s="10">
        <f t="shared" si="391"/>
        <v>-1.4027958947117058E-3</v>
      </c>
      <c r="W1309" s="10">
        <f>+S1309/SUM(Q$27:Q1309)-1</f>
        <v>0.33330830765014108</v>
      </c>
      <c r="X1309">
        <v>5.71</v>
      </c>
      <c r="AC1309">
        <f t="shared" ref="AC1309:AC1372" si="404">+(X1309/X1308*AC1308)+AB1309</f>
        <v>11393.597551479757</v>
      </c>
      <c r="AD1309">
        <f t="shared" ref="AD1309:AD1372" si="405">+($X1309/$X1308*AD1308)+AB1309</f>
        <v>11230.459673562347</v>
      </c>
      <c r="AE1309" s="5">
        <f t="shared" si="392"/>
        <v>0</v>
      </c>
      <c r="AF1309" s="6">
        <f>+AD1309+SUM($D$18:$E$18)-SUM($AB$27:AB1309)</f>
        <v>16497.549094614977</v>
      </c>
      <c r="AG1309" s="10">
        <f t="shared" si="393"/>
        <v>-4.3916955911748046E-3</v>
      </c>
      <c r="AH1309" s="10">
        <f>+AD1309/SUM(AB$27:AB1309)-1</f>
        <v>0.69826274519955556</v>
      </c>
      <c r="AI1309" s="6">
        <f t="shared" si="394"/>
        <v>0</v>
      </c>
      <c r="AL1309" s="6">
        <f t="shared" si="395"/>
        <v>0</v>
      </c>
      <c r="AM1309" s="6">
        <f t="shared" si="396"/>
        <v>21946.625698576216</v>
      </c>
      <c r="AN1309" s="6">
        <f t="shared" si="397"/>
        <v>21542.229575652702</v>
      </c>
      <c r="AO1309" s="5">
        <f t="shared" si="398"/>
        <v>0</v>
      </c>
      <c r="AP1309" s="6">
        <f>+AN1309+SUM($D$16:$E$18)-SUM($AL$27:AL1309)</f>
        <v>33247.001733547426</v>
      </c>
      <c r="AQ1309" s="10">
        <f t="shared" ref="AQ1309:AQ1372" si="406">+AP1309/AP1308-1</f>
        <v>-4.959260365154039E-3</v>
      </c>
      <c r="AR1309" s="10">
        <f>+AN1309/SUM(AL$27:AL1309)-1</f>
        <v>0.46593368997853601</v>
      </c>
    </row>
    <row r="1310" spans="1:44" x14ac:dyDescent="0.25">
      <c r="A1310" s="1">
        <v>42109</v>
      </c>
      <c r="B1310">
        <v>9.7189999999999994</v>
      </c>
      <c r="G1310">
        <f t="shared" si="399"/>
        <v>5524.2675981674365</v>
      </c>
      <c r="H1310">
        <f t="shared" si="400"/>
        <v>5454.5510229138636</v>
      </c>
      <c r="I1310" s="5">
        <f t="shared" si="389"/>
        <v>0</v>
      </c>
      <c r="J1310" s="6">
        <f>+H1310+SUM($D$16:$E$16)-SUM($F$27:F1310)</f>
        <v>8965.943970282282</v>
      </c>
      <c r="K1310" s="10">
        <f t="shared" si="401"/>
        <v>4.5904292937171132E-3</v>
      </c>
      <c r="L1310" s="10">
        <f>+H1310/SUM(F$27:F1310)-1</f>
        <v>0.23725044164640097</v>
      </c>
      <c r="M1310">
        <v>8.4779999999999998</v>
      </c>
      <c r="R1310">
        <f t="shared" si="402"/>
        <v>5076.8407368794433</v>
      </c>
      <c r="S1310">
        <f t="shared" si="403"/>
        <v>4904.5518810663743</v>
      </c>
      <c r="T1310" s="5">
        <f t="shared" si="390"/>
        <v>0</v>
      </c>
      <c r="U1310" s="6">
        <f>+S1310+SUM($D$17:$E$17)-SUM($Q$27:Q1310)</f>
        <v>7830.8416705400559</v>
      </c>
      <c r="V1310" s="10">
        <f t="shared" si="391"/>
        <v>8.1328586574902495E-4</v>
      </c>
      <c r="W1310" s="10">
        <f>+S1310/SUM(Q$27:Q1310)-1</f>
        <v>0.33504049040485362</v>
      </c>
      <c r="X1310">
        <v>5.7450000000000001</v>
      </c>
      <c r="AC1310">
        <f t="shared" si="404"/>
        <v>11463.435715105292</v>
      </c>
      <c r="AD1310">
        <f t="shared" si="405"/>
        <v>11299.297867708527</v>
      </c>
      <c r="AE1310" s="5">
        <f t="shared" si="392"/>
        <v>0</v>
      </c>
      <c r="AF1310" s="6">
        <f>+AD1310+SUM($D$18:$E$18)-SUM($AB$27:AB1310)</f>
        <v>16566.387288761154</v>
      </c>
      <c r="AG1310" s="10">
        <f t="shared" si="393"/>
        <v>4.1726315679611048E-3</v>
      </c>
      <c r="AH1310" s="10">
        <f>+AD1310/SUM(AB$27:AB1310)-1</f>
        <v>0.70867241176382612</v>
      </c>
      <c r="AI1310" s="6">
        <f t="shared" si="394"/>
        <v>0</v>
      </c>
      <c r="AL1310" s="6">
        <f t="shared" si="395"/>
        <v>0</v>
      </c>
      <c r="AM1310" s="6">
        <f t="shared" si="396"/>
        <v>22064.544050152173</v>
      </c>
      <c r="AN1310" s="6">
        <f t="shared" si="397"/>
        <v>21658.400771688765</v>
      </c>
      <c r="AO1310" s="5">
        <f t="shared" si="398"/>
        <v>0</v>
      </c>
      <c r="AP1310" s="6">
        <f>+AN1310+SUM($D$16:$E$18)-SUM($AL$27:AL1310)</f>
        <v>33363.172929583496</v>
      </c>
      <c r="AQ1310" s="10">
        <f t="shared" si="406"/>
        <v>3.4941856401700111E-3</v>
      </c>
      <c r="AR1310" s="10">
        <f>+AN1310/SUM(AL$27:AL1310)-1</f>
        <v>0.47383905880195809</v>
      </c>
    </row>
    <row r="1311" spans="1:44" x14ac:dyDescent="0.25">
      <c r="A1311" s="1">
        <v>42110</v>
      </c>
      <c r="B1311">
        <v>9.7720000000000002</v>
      </c>
      <c r="G1311">
        <f t="shared" si="399"/>
        <v>5554.392732718612</v>
      </c>
      <c r="H1311">
        <f t="shared" si="400"/>
        <v>5484.2959765319765</v>
      </c>
      <c r="I1311" s="5">
        <f t="shared" si="389"/>
        <v>0</v>
      </c>
      <c r="J1311" s="6">
        <f>+H1311+SUM($D$16:$E$16)-SUM($F$27:F1311)</f>
        <v>8995.688923900394</v>
      </c>
      <c r="K1311" s="10">
        <f t="shared" si="401"/>
        <v>3.3175484607870231E-3</v>
      </c>
      <c r="L1311" s="10">
        <f>+H1311/SUM(F$27:F1311)-1</f>
        <v>0.24399746020872848</v>
      </c>
      <c r="M1311">
        <v>8.4109999999999996</v>
      </c>
      <c r="R1311">
        <f t="shared" si="402"/>
        <v>5036.7194430163954</v>
      </c>
      <c r="S1311">
        <f t="shared" si="403"/>
        <v>4865.7921528248735</v>
      </c>
      <c r="T1311" s="5">
        <f t="shared" si="390"/>
        <v>0</v>
      </c>
      <c r="U1311" s="6">
        <f>+S1311+SUM($D$17:$E$17)-SUM($Q$27:Q1311)</f>
        <v>7792.0819422985551</v>
      </c>
      <c r="V1311" s="10">
        <f t="shared" si="391"/>
        <v>-4.949624813296416E-3</v>
      </c>
      <c r="W1311" s="10">
        <f>+S1311/SUM(Q$27:Q1311)-1</f>
        <v>0.32448992271705879</v>
      </c>
      <c r="X1311">
        <v>5.71</v>
      </c>
      <c r="AC1311">
        <f t="shared" si="404"/>
        <v>11393.597551479759</v>
      </c>
      <c r="AD1311">
        <f t="shared" si="405"/>
        <v>11230.459673562347</v>
      </c>
      <c r="AE1311" s="5">
        <f t="shared" si="392"/>
        <v>0</v>
      </c>
      <c r="AF1311" s="6">
        <f>+AD1311+SUM($D$18:$E$18)-SUM($AB$27:AB1311)</f>
        <v>16497.549094614977</v>
      </c>
      <c r="AG1311" s="10">
        <f t="shared" si="393"/>
        <v>-4.1552930609607408E-3</v>
      </c>
      <c r="AH1311" s="10">
        <f>+AD1311/SUM(AB$27:AB1311)-1</f>
        <v>0.69826274519955556</v>
      </c>
      <c r="AI1311" s="6">
        <f t="shared" si="394"/>
        <v>0</v>
      </c>
      <c r="AL1311" s="6">
        <f t="shared" si="395"/>
        <v>0</v>
      </c>
      <c r="AM1311" s="6">
        <f t="shared" si="396"/>
        <v>21984.709727214766</v>
      </c>
      <c r="AN1311" s="6">
        <f t="shared" si="397"/>
        <v>21580.547802919195</v>
      </c>
      <c r="AO1311" s="5">
        <f t="shared" si="398"/>
        <v>0</v>
      </c>
      <c r="AP1311" s="6">
        <f>+AN1311+SUM($D$16:$E$18)-SUM($AL$27:AL1311)</f>
        <v>33285.319960813926</v>
      </c>
      <c r="AQ1311" s="10">
        <f t="shared" si="406"/>
        <v>-2.3335001420244916E-3</v>
      </c>
      <c r="AR1311" s="10">
        <f>+AN1311/SUM(AL$27:AL1311)-1</f>
        <v>0.46854121860471376</v>
      </c>
    </row>
    <row r="1312" spans="1:44" x14ac:dyDescent="0.25">
      <c r="A1312" s="1">
        <v>42111</v>
      </c>
      <c r="B1312">
        <v>9.6329999999999991</v>
      </c>
      <c r="G1312">
        <f t="shared" si="399"/>
        <v>5475.3853043674153</v>
      </c>
      <c r="H1312">
        <f t="shared" si="400"/>
        <v>5406.2856264769262</v>
      </c>
      <c r="I1312" s="5">
        <f t="shared" si="389"/>
        <v>0</v>
      </c>
      <c r="J1312" s="6">
        <f>+H1312+SUM($D$16:$E$16)-SUM($F$27:F1312)</f>
        <v>8917.6785738453436</v>
      </c>
      <c r="K1312" s="10">
        <f t="shared" si="401"/>
        <v>-8.6719706200363289E-3</v>
      </c>
      <c r="L1312" s="10">
        <f>+H1312/SUM(F$27:F1312)-1</f>
        <v>0.22630244926224719</v>
      </c>
      <c r="M1312">
        <v>8.2799999999999994</v>
      </c>
      <c r="R1312">
        <f t="shared" si="402"/>
        <v>4958.273331134913</v>
      </c>
      <c r="S1312">
        <f t="shared" si="403"/>
        <v>4790.0082065616398</v>
      </c>
      <c r="T1312" s="5">
        <f t="shared" si="390"/>
        <v>0</v>
      </c>
      <c r="U1312" s="6">
        <f>+S1312+SUM($D$17:$E$17)-SUM($Q$27:Q1312)</f>
        <v>7716.2979960353223</v>
      </c>
      <c r="V1312" s="10">
        <f t="shared" si="391"/>
        <v>-9.7257635153766842E-3</v>
      </c>
      <c r="W1312" s="10">
        <f>+S1312/SUM(Q$27:Q1312)-1</f>
        <v>0.30386120082002699</v>
      </c>
      <c r="X1312">
        <v>5.6289999999999996</v>
      </c>
      <c r="AC1312">
        <f t="shared" si="404"/>
        <v>11231.97208708924</v>
      </c>
      <c r="AD1312">
        <f t="shared" si="405"/>
        <v>11071.148424252617</v>
      </c>
      <c r="AE1312" s="5">
        <f t="shared" si="392"/>
        <v>0</v>
      </c>
      <c r="AF1312" s="6">
        <f>+AD1312+SUM($D$18:$E$18)-SUM($AB$27:AB1312)</f>
        <v>16338.237845305244</v>
      </c>
      <c r="AG1312" s="10">
        <f t="shared" si="393"/>
        <v>-9.6566616287102613E-3</v>
      </c>
      <c r="AH1312" s="10">
        <f>+AD1312/SUM(AB$27:AB1312)-1</f>
        <v>0.67417180257938658</v>
      </c>
      <c r="AI1312" s="6">
        <f t="shared" si="394"/>
        <v>0</v>
      </c>
      <c r="AL1312" s="6">
        <f t="shared" si="395"/>
        <v>0</v>
      </c>
      <c r="AM1312" s="6">
        <f t="shared" si="396"/>
        <v>21665.630722591566</v>
      </c>
      <c r="AN1312" s="6">
        <f t="shared" si="397"/>
        <v>21267.442257291183</v>
      </c>
      <c r="AO1312" s="5">
        <f t="shared" si="398"/>
        <v>0</v>
      </c>
      <c r="AP1312" s="6">
        <f>+AN1312+SUM($D$16:$E$18)-SUM($AL$27:AL1312)</f>
        <v>32972.21441518591</v>
      </c>
      <c r="AQ1312" s="10">
        <f t="shared" si="406"/>
        <v>-9.4067158133563922E-3</v>
      </c>
      <c r="AR1312" s="10">
        <f>+AN1312/SUM(AL$27:AL1312)-1</f>
        <v>0.44723460471670773</v>
      </c>
    </row>
    <row r="1313" spans="1:44" x14ac:dyDescent="0.25">
      <c r="A1313" s="1">
        <v>42114</v>
      </c>
      <c r="B1313">
        <v>9.5749999999999993</v>
      </c>
      <c r="G1313">
        <f t="shared" si="399"/>
        <v>5442.4181759906578</v>
      </c>
      <c r="H1313">
        <f t="shared" si="400"/>
        <v>5373.7345451589918</v>
      </c>
      <c r="I1313" s="5">
        <f t="shared" si="389"/>
        <v>0</v>
      </c>
      <c r="J1313" s="6">
        <f>+H1313+SUM($D$16:$E$16)-SUM($F$27:F1313)</f>
        <v>8885.1274925274083</v>
      </c>
      <c r="K1313" s="10">
        <f t="shared" si="401"/>
        <v>-3.6501743192902669E-3</v>
      </c>
      <c r="L1313" s="10">
        <f>+H1313/SUM(F$27:F1313)-1</f>
        <v>0.2189189195147947</v>
      </c>
      <c r="M1313">
        <v>8.35</v>
      </c>
      <c r="R1313">
        <f t="shared" si="402"/>
        <v>5000.191100842575</v>
      </c>
      <c r="S1313">
        <f t="shared" si="403"/>
        <v>4830.5034450229095</v>
      </c>
      <c r="T1313" s="5">
        <f t="shared" si="390"/>
        <v>0</v>
      </c>
      <c r="U1313" s="6">
        <f>+S1313+SUM($D$17:$E$17)-SUM($Q$27:Q1313)</f>
        <v>7756.793234496592</v>
      </c>
      <c r="V1313" s="10">
        <f t="shared" si="391"/>
        <v>5.2480138120736264E-3</v>
      </c>
      <c r="W1313" s="10">
        <f>+S1313/SUM(Q$27:Q1313)-1</f>
        <v>0.31488418198637991</v>
      </c>
      <c r="X1313">
        <v>5.6609999999999996</v>
      </c>
      <c r="AC1313">
        <f t="shared" si="404"/>
        <v>11295.824122404012</v>
      </c>
      <c r="AD1313">
        <f t="shared" si="405"/>
        <v>11134.086201757695</v>
      </c>
      <c r="AE1313" s="5">
        <f t="shared" si="392"/>
        <v>0</v>
      </c>
      <c r="AF1313" s="6">
        <f>+AD1313+SUM($D$18:$E$18)-SUM($AB$27:AB1313)</f>
        <v>16401.175622810322</v>
      </c>
      <c r="AG1313" s="10">
        <f t="shared" si="393"/>
        <v>3.8521765995200852E-3</v>
      </c>
      <c r="AH1313" s="10">
        <f>+AD1313/SUM(AB$27:AB1313)-1</f>
        <v>0.68368921200957655</v>
      </c>
      <c r="AI1313" s="6">
        <f t="shared" si="394"/>
        <v>0</v>
      </c>
      <c r="AL1313" s="6">
        <f t="shared" si="395"/>
        <v>0</v>
      </c>
      <c r="AM1313" s="6">
        <f t="shared" si="396"/>
        <v>21738.433399237245</v>
      </c>
      <c r="AN1313" s="6">
        <f t="shared" si="397"/>
        <v>21338.324191939595</v>
      </c>
      <c r="AO1313" s="5">
        <f t="shared" si="398"/>
        <v>0</v>
      </c>
      <c r="AP1313" s="6">
        <f>+AN1313+SUM($D$16:$E$18)-SUM($AL$27:AL1313)</f>
        <v>33043.096349834319</v>
      </c>
      <c r="AQ1313" s="10">
        <f t="shared" si="406"/>
        <v>2.1497474739142763E-3</v>
      </c>
      <c r="AR1313" s="10">
        <f>+AN1313/SUM(AL$27:AL1313)-1</f>
        <v>0.45205807090654937</v>
      </c>
    </row>
    <row r="1314" spans="1:44" x14ac:dyDescent="0.25">
      <c r="A1314" s="1">
        <v>42115</v>
      </c>
      <c r="B1314">
        <v>9.6519999999999992</v>
      </c>
      <c r="G1314">
        <f t="shared" si="399"/>
        <v>5486.1848809046296</v>
      </c>
      <c r="H1314">
        <f t="shared" si="400"/>
        <v>5416.94891173625</v>
      </c>
      <c r="I1314" s="5">
        <f t="shared" si="389"/>
        <v>0</v>
      </c>
      <c r="J1314" s="6">
        <f>+H1314+SUM($D$16:$E$16)-SUM($F$27:F1314)</f>
        <v>8928.3418591046684</v>
      </c>
      <c r="K1314" s="10">
        <f t="shared" si="401"/>
        <v>4.863674338224655E-3</v>
      </c>
      <c r="L1314" s="10">
        <f>+H1314/SUM(F$27:F1314)-1</f>
        <v>0.22872119176572303</v>
      </c>
      <c r="M1314">
        <v>8.3940000000000001</v>
      </c>
      <c r="R1314">
        <f t="shared" si="402"/>
        <v>5026.5394132302481</v>
      </c>
      <c r="S1314">
        <f t="shared" si="403"/>
        <v>4855.9575949128503</v>
      </c>
      <c r="T1314" s="5">
        <f t="shared" si="390"/>
        <v>0</v>
      </c>
      <c r="U1314" s="6">
        <f>+S1314+SUM($D$17:$E$17)-SUM($Q$27:Q1314)</f>
        <v>7782.2473843865318</v>
      </c>
      <c r="V1314" s="10">
        <f t="shared" si="391"/>
        <v>3.2815300241262335E-3</v>
      </c>
      <c r="W1314" s="10">
        <f>+S1314/SUM(Q$27:Q1314)-1</f>
        <v>0.32181291300523007</v>
      </c>
      <c r="X1314">
        <v>5.6909999999999998</v>
      </c>
      <c r="AC1314">
        <f t="shared" si="404"/>
        <v>11355.685405511611</v>
      </c>
      <c r="AD1314">
        <f t="shared" si="405"/>
        <v>11193.090368168705</v>
      </c>
      <c r="AE1314" s="5">
        <f t="shared" si="392"/>
        <v>0</v>
      </c>
      <c r="AF1314" s="6">
        <f>+AD1314+SUM($D$18:$E$18)-SUM($AB$27:AB1314)</f>
        <v>16460.179789221333</v>
      </c>
      <c r="AG1314" s="10">
        <f t="shared" si="393"/>
        <v>3.5975571366329007E-3</v>
      </c>
      <c r="AH1314" s="10">
        <f>+AD1314/SUM(AB$27:AB1314)-1</f>
        <v>0.69261178335037976</v>
      </c>
      <c r="AI1314" s="6">
        <f t="shared" si="394"/>
        <v>0</v>
      </c>
      <c r="AL1314" s="6">
        <f t="shared" si="395"/>
        <v>0</v>
      </c>
      <c r="AM1314" s="6">
        <f t="shared" si="396"/>
        <v>21868.409699646487</v>
      </c>
      <c r="AN1314" s="6">
        <f t="shared" si="397"/>
        <v>21465.996874817807</v>
      </c>
      <c r="AO1314" s="5">
        <f t="shared" si="398"/>
        <v>0</v>
      </c>
      <c r="AP1314" s="6">
        <f>+AN1314+SUM($D$16:$E$18)-SUM($AL$27:AL1314)</f>
        <v>33170.769032712531</v>
      </c>
      <c r="AQ1314" s="10">
        <f t="shared" si="406"/>
        <v>3.8638232182151011E-3</v>
      </c>
      <c r="AR1314" s="10">
        <f>+AN1314/SUM(AL$27:AL1314)-1</f>
        <v>0.4607461078835875</v>
      </c>
    </row>
    <row r="1315" spans="1:44" x14ac:dyDescent="0.25">
      <c r="A1315" s="1">
        <v>42116</v>
      </c>
      <c r="B1315">
        <v>9.7159999999999993</v>
      </c>
      <c r="G1315">
        <f t="shared" si="399"/>
        <v>5522.5624018720873</v>
      </c>
      <c r="H1315">
        <f t="shared" si="400"/>
        <v>5452.8673462939714</v>
      </c>
      <c r="I1315" s="5">
        <f t="shared" si="389"/>
        <v>0</v>
      </c>
      <c r="J1315" s="6">
        <f>+H1315+SUM($D$16:$E$16)-SUM($F$27:F1315)</f>
        <v>8964.260293662388</v>
      </c>
      <c r="K1315" s="10">
        <f t="shared" si="401"/>
        <v>4.0229681081367374E-3</v>
      </c>
      <c r="L1315" s="10">
        <f>+H1315/SUM(F$27:F1315)-1</f>
        <v>0.23686853493532611</v>
      </c>
      <c r="M1315">
        <v>8.3859999999999992</v>
      </c>
      <c r="R1315">
        <f t="shared" si="402"/>
        <v>5021.7488109779433</v>
      </c>
      <c r="S1315">
        <f t="shared" si="403"/>
        <v>4851.3295676601338</v>
      </c>
      <c r="T1315" s="5">
        <f t="shared" si="390"/>
        <v>0</v>
      </c>
      <c r="U1315" s="6">
        <f>+S1315+SUM($D$17:$E$17)-SUM($Q$27:Q1315)</f>
        <v>7777.6193571338154</v>
      </c>
      <c r="V1315" s="10">
        <f t="shared" si="391"/>
        <v>-5.9469032840075986E-4</v>
      </c>
      <c r="W1315" s="10">
        <f>+S1315/SUM(Q$27:Q1315)-1</f>
        <v>0.32055314372907562</v>
      </c>
      <c r="X1315">
        <v>5.7</v>
      </c>
      <c r="AC1315">
        <f t="shared" si="404"/>
        <v>11373.643790443894</v>
      </c>
      <c r="AD1315">
        <f t="shared" si="405"/>
        <v>11210.791618092009</v>
      </c>
      <c r="AE1315" s="5">
        <f t="shared" si="392"/>
        <v>0</v>
      </c>
      <c r="AF1315" s="6">
        <f>+AD1315+SUM($D$18:$E$18)-SUM($AB$27:AB1315)</f>
        <v>16477.881039144635</v>
      </c>
      <c r="AG1315" s="10">
        <f t="shared" si="393"/>
        <v>1.0753983340385798E-3</v>
      </c>
      <c r="AH1315" s="10">
        <f>+AD1315/SUM(AB$27:AB1315)-1</f>
        <v>0.69528855475262108</v>
      </c>
      <c r="AI1315" s="6">
        <f t="shared" si="394"/>
        <v>0</v>
      </c>
      <c r="AL1315" s="6">
        <f t="shared" si="395"/>
        <v>0</v>
      </c>
      <c r="AM1315" s="6">
        <f t="shared" si="396"/>
        <v>21917.955003293922</v>
      </c>
      <c r="AN1315" s="6">
        <f t="shared" si="397"/>
        <v>21514.988532046114</v>
      </c>
      <c r="AO1315" s="5">
        <f t="shared" si="398"/>
        <v>0</v>
      </c>
      <c r="AP1315" s="6">
        <f>+AN1315+SUM($D$16:$E$18)-SUM($AL$27:AL1315)</f>
        <v>33219.760689940842</v>
      </c>
      <c r="AQ1315" s="10">
        <f t="shared" si="406"/>
        <v>1.4769527103817293E-3</v>
      </c>
      <c r="AR1315" s="10">
        <f>+AN1315/SUM(AL$27:AL1315)-1</f>
        <v>0.46407995597051088</v>
      </c>
    </row>
    <row r="1316" spans="1:44" x14ac:dyDescent="0.25">
      <c r="A1316" s="1">
        <v>42117</v>
      </c>
      <c r="B1316">
        <v>9.7059999999999995</v>
      </c>
      <c r="G1316">
        <f t="shared" si="399"/>
        <v>5516.8784142209224</v>
      </c>
      <c r="H1316">
        <f t="shared" si="400"/>
        <v>5447.2550908943276</v>
      </c>
      <c r="I1316" s="5">
        <f t="shared" si="389"/>
        <v>0</v>
      </c>
      <c r="J1316" s="6">
        <f>+H1316+SUM($D$16:$E$16)-SUM($F$27:F1316)</f>
        <v>8958.6480382627451</v>
      </c>
      <c r="K1316" s="10">
        <f t="shared" si="401"/>
        <v>-6.2607010682302899E-4</v>
      </c>
      <c r="L1316" s="10">
        <f>+H1316/SUM(F$27:F1316)-1</f>
        <v>0.23559551256507572</v>
      </c>
      <c r="M1316">
        <v>8.3610000000000007</v>
      </c>
      <c r="R1316">
        <f t="shared" si="402"/>
        <v>5006.778178939494</v>
      </c>
      <c r="S1316">
        <f t="shared" si="403"/>
        <v>4836.8669824953959</v>
      </c>
      <c r="T1316" s="5">
        <f t="shared" si="390"/>
        <v>0</v>
      </c>
      <c r="U1316" s="6">
        <f>+S1316+SUM($D$17:$E$17)-SUM($Q$27:Q1316)</f>
        <v>7763.1567719690775</v>
      </c>
      <c r="V1316" s="10">
        <f t="shared" si="391"/>
        <v>-1.859513110714639E-3</v>
      </c>
      <c r="W1316" s="10">
        <f>+S1316/SUM(Q$27:Q1316)-1</f>
        <v>0.31661636474109267</v>
      </c>
      <c r="X1316">
        <v>5.68</v>
      </c>
      <c r="AC1316">
        <f t="shared" si="404"/>
        <v>11333.736268372159</v>
      </c>
      <c r="AD1316">
        <f t="shared" si="405"/>
        <v>11171.455507151335</v>
      </c>
      <c r="AE1316" s="5">
        <f t="shared" si="392"/>
        <v>0</v>
      </c>
      <c r="AF1316" s="6">
        <f>+AD1316+SUM($D$18:$E$18)-SUM($AB$27:AB1316)</f>
        <v>16438.544928203963</v>
      </c>
      <c r="AG1316" s="10">
        <f t="shared" si="393"/>
        <v>-2.387206877342174E-3</v>
      </c>
      <c r="AH1316" s="10">
        <f>+AD1316/SUM(AB$27:AB1316)-1</f>
        <v>0.68934017385875213</v>
      </c>
      <c r="AI1316" s="6">
        <f t="shared" si="394"/>
        <v>0</v>
      </c>
      <c r="AL1316" s="6">
        <f t="shared" si="395"/>
        <v>0</v>
      </c>
      <c r="AM1316" s="6">
        <f t="shared" si="396"/>
        <v>21857.392861532575</v>
      </c>
      <c r="AN1316" s="6">
        <f t="shared" si="397"/>
        <v>21455.577580541059</v>
      </c>
      <c r="AO1316" s="5">
        <f t="shared" si="398"/>
        <v>0</v>
      </c>
      <c r="AP1316" s="6">
        <f>+AN1316+SUM($D$16:$E$18)-SUM($AL$27:AL1316)</f>
        <v>33160.349738435791</v>
      </c>
      <c r="AQ1316" s="10">
        <f t="shared" si="406"/>
        <v>-1.7884220196396905E-3</v>
      </c>
      <c r="AR1316" s="10">
        <f>+AN1316/SUM(AL$27:AL1316)-1</f>
        <v>0.46003708217886907</v>
      </c>
    </row>
    <row r="1317" spans="1:44" x14ac:dyDescent="0.25">
      <c r="A1317" s="1">
        <v>42118</v>
      </c>
      <c r="B1317">
        <v>9.7089999999999996</v>
      </c>
      <c r="G1317">
        <f t="shared" si="399"/>
        <v>5518.5836105162725</v>
      </c>
      <c r="H1317">
        <f t="shared" si="400"/>
        <v>5448.9387675142216</v>
      </c>
      <c r="I1317" s="5">
        <f t="shared" si="389"/>
        <v>0</v>
      </c>
      <c r="J1317" s="6">
        <f>+H1317+SUM($D$16:$E$16)-SUM($F$27:F1317)</f>
        <v>8960.3317148826391</v>
      </c>
      <c r="K1317" s="10">
        <f t="shared" si="401"/>
        <v>1.8793869484579062E-4</v>
      </c>
      <c r="L1317" s="10">
        <f>+H1317/SUM(F$27:F1317)-1</f>
        <v>0.23597741927615101</v>
      </c>
      <c r="M1317">
        <v>8.3840000000000003</v>
      </c>
      <c r="R1317">
        <f t="shared" si="402"/>
        <v>5020.5511604148687</v>
      </c>
      <c r="S1317">
        <f t="shared" si="403"/>
        <v>4850.172560846956</v>
      </c>
      <c r="T1317" s="5">
        <f t="shared" si="390"/>
        <v>0</v>
      </c>
      <c r="U1317" s="6">
        <f>+S1317+SUM($D$17:$E$17)-SUM($Q$27:Q1317)</f>
        <v>7776.4623503206385</v>
      </c>
      <c r="V1317" s="10">
        <f t="shared" si="391"/>
        <v>1.7139391541858284E-3</v>
      </c>
      <c r="W1317" s="10">
        <f>+S1317/SUM(Q$27:Q1317)-1</f>
        <v>0.32023820141003734</v>
      </c>
      <c r="X1317">
        <v>5.6609999999999996</v>
      </c>
      <c r="AC1317">
        <f t="shared" si="404"/>
        <v>11295.824122404012</v>
      </c>
      <c r="AD1317">
        <f t="shared" si="405"/>
        <v>11134.086201757695</v>
      </c>
      <c r="AE1317" s="5">
        <f t="shared" si="392"/>
        <v>0</v>
      </c>
      <c r="AF1317" s="6">
        <f>+AD1317+SUM($D$18:$E$18)-SUM($AB$27:AB1317)</f>
        <v>16401.175622810322</v>
      </c>
      <c r="AG1317" s="10">
        <f t="shared" si="393"/>
        <v>-2.2732733071481048E-3</v>
      </c>
      <c r="AH1317" s="10">
        <f>+AD1317/SUM(AB$27:AB1317)-1</f>
        <v>0.68368921200957655</v>
      </c>
      <c r="AI1317" s="6">
        <f t="shared" si="394"/>
        <v>0</v>
      </c>
      <c r="AL1317" s="6">
        <f t="shared" si="395"/>
        <v>0</v>
      </c>
      <c r="AM1317" s="6">
        <f t="shared" si="396"/>
        <v>21834.958893335155</v>
      </c>
      <c r="AN1317" s="6">
        <f t="shared" si="397"/>
        <v>21433.197530118872</v>
      </c>
      <c r="AO1317" s="5">
        <f t="shared" si="398"/>
        <v>0</v>
      </c>
      <c r="AP1317" s="6">
        <f>+AN1317+SUM($D$16:$E$18)-SUM($AL$27:AL1317)</f>
        <v>33137.969688013603</v>
      </c>
      <c r="AQ1317" s="10">
        <f t="shared" si="406"/>
        <v>-6.7490393191627085E-4</v>
      </c>
      <c r="AR1317" s="10">
        <f>+AN1317/SUM(AL$27:AL1317)-1</f>
        <v>0.45851413536493379</v>
      </c>
    </row>
    <row r="1318" spans="1:44" x14ac:dyDescent="0.25">
      <c r="A1318" s="1">
        <v>42121</v>
      </c>
      <c r="B1318">
        <v>9.7390000000000008</v>
      </c>
      <c r="G1318">
        <f t="shared" si="399"/>
        <v>5535.635573469769</v>
      </c>
      <c r="H1318">
        <f t="shared" si="400"/>
        <v>5465.7755337131539</v>
      </c>
      <c r="I1318" s="5">
        <f t="shared" si="389"/>
        <v>0</v>
      </c>
      <c r="J1318" s="6">
        <f>+H1318+SUM($D$16:$E$16)-SUM($F$27:F1318)</f>
        <v>8977.1684810815714</v>
      </c>
      <c r="K1318" s="10">
        <f t="shared" si="401"/>
        <v>1.879033805296304E-3</v>
      </c>
      <c r="L1318" s="10">
        <f>+H1318/SUM(F$27:F1318)-1</f>
        <v>0.23979648638690243</v>
      </c>
      <c r="M1318">
        <v>8.4610000000000003</v>
      </c>
      <c r="R1318">
        <f t="shared" si="402"/>
        <v>5066.6607070932969</v>
      </c>
      <c r="S1318">
        <f t="shared" si="403"/>
        <v>4894.7173231543529</v>
      </c>
      <c r="T1318" s="5">
        <f t="shared" si="390"/>
        <v>0</v>
      </c>
      <c r="U1318" s="6">
        <f>+S1318+SUM($D$17:$E$17)-SUM($Q$27:Q1318)</f>
        <v>7821.0071126280345</v>
      </c>
      <c r="V1318" s="10">
        <f t="shared" si="391"/>
        <v>5.7281525069763362E-3</v>
      </c>
      <c r="W1318" s="10">
        <f>+S1318/SUM(Q$27:Q1318)-1</f>
        <v>0.33236348069302535</v>
      </c>
      <c r="X1318">
        <v>5.6269999999999998</v>
      </c>
      <c r="AC1318">
        <f t="shared" si="404"/>
        <v>11227.981334882066</v>
      </c>
      <c r="AD1318">
        <f t="shared" si="405"/>
        <v>11067.214813158549</v>
      </c>
      <c r="AE1318" s="5">
        <f t="shared" si="392"/>
        <v>0</v>
      </c>
      <c r="AF1318" s="6">
        <f>+AD1318+SUM($D$18:$E$18)-SUM($AB$27:AB1318)</f>
        <v>16334.304234211177</v>
      </c>
      <c r="AG1318" s="10">
        <f t="shared" si="393"/>
        <v>-4.07723142151728E-3</v>
      </c>
      <c r="AH1318" s="10">
        <f>+AD1318/SUM(AB$27:AB1318)-1</f>
        <v>0.6735769644899996</v>
      </c>
      <c r="AI1318" s="6">
        <f t="shared" si="394"/>
        <v>0</v>
      </c>
      <c r="AL1318" s="6">
        <f t="shared" si="395"/>
        <v>0</v>
      </c>
      <c r="AM1318" s="6">
        <f t="shared" si="396"/>
        <v>21830.277615445135</v>
      </c>
      <c r="AN1318" s="6">
        <f t="shared" si="397"/>
        <v>21427.707670026055</v>
      </c>
      <c r="AO1318" s="5">
        <f t="shared" si="398"/>
        <v>0</v>
      </c>
      <c r="AP1318" s="6">
        <f>+AN1318+SUM($D$16:$E$18)-SUM($AL$27:AL1318)</f>
        <v>33132.479827920775</v>
      </c>
      <c r="AQ1318" s="10">
        <f t="shared" si="406"/>
        <v>-1.6566676065288277E-4</v>
      </c>
      <c r="AR1318" s="10">
        <f>+AN1318/SUM(AL$27:AL1318)-1</f>
        <v>0.4581405542165633</v>
      </c>
    </row>
    <row r="1319" spans="1:44" x14ac:dyDescent="0.25">
      <c r="A1319" s="1">
        <v>42122</v>
      </c>
      <c r="B1319">
        <v>9.6649999999999991</v>
      </c>
      <c r="G1319">
        <f t="shared" si="399"/>
        <v>5493.5740648511455</v>
      </c>
      <c r="H1319">
        <f t="shared" si="400"/>
        <v>5424.2448437557887</v>
      </c>
      <c r="I1319" s="5">
        <f t="shared" si="389"/>
        <v>0</v>
      </c>
      <c r="J1319" s="6">
        <f>+H1319+SUM($D$16:$E$16)-SUM($F$27:F1319)</f>
        <v>8935.6377911242053</v>
      </c>
      <c r="K1319" s="10">
        <f t="shared" si="401"/>
        <v>-4.6262571594692936E-3</v>
      </c>
      <c r="L1319" s="10">
        <f>+H1319/SUM(F$27:F1319)-1</f>
        <v>0.23037612084704895</v>
      </c>
      <c r="M1319">
        <v>8.3469999999999995</v>
      </c>
      <c r="R1319">
        <f t="shared" si="402"/>
        <v>4998.3946249979608</v>
      </c>
      <c r="S1319">
        <f t="shared" si="403"/>
        <v>4828.7679348031415</v>
      </c>
      <c r="T1319" s="5">
        <f t="shared" si="390"/>
        <v>0</v>
      </c>
      <c r="U1319" s="6">
        <f>+S1319+SUM($D$17:$E$17)-SUM($Q$27:Q1319)</f>
        <v>7755.0577242768231</v>
      </c>
      <c r="V1319" s="10">
        <f t="shared" si="391"/>
        <v>-8.432339646479492E-3</v>
      </c>
      <c r="W1319" s="10">
        <f>+S1319/SUM(Q$27:Q1319)-1</f>
        <v>0.31441176850782204</v>
      </c>
      <c r="X1319">
        <v>5.58</v>
      </c>
      <c r="AC1319">
        <f t="shared" si="404"/>
        <v>11134.198658013494</v>
      </c>
      <c r="AD1319">
        <f t="shared" si="405"/>
        <v>10974.774952447966</v>
      </c>
      <c r="AE1319" s="5">
        <f t="shared" si="392"/>
        <v>0</v>
      </c>
      <c r="AF1319" s="6">
        <f>+AD1319+SUM($D$18:$E$18)-SUM($AB$27:AB1319)</f>
        <v>16241.864373500594</v>
      </c>
      <c r="AG1319" s="10">
        <f t="shared" si="393"/>
        <v>-5.6592469067016093E-3</v>
      </c>
      <c r="AH1319" s="10">
        <f>+AD1319/SUM(AB$27:AB1319)-1</f>
        <v>0.6595982693894078</v>
      </c>
      <c r="AI1319" s="6">
        <f t="shared" si="394"/>
        <v>0</v>
      </c>
      <c r="AL1319" s="6">
        <f t="shared" si="395"/>
        <v>0</v>
      </c>
      <c r="AM1319" s="6">
        <f t="shared" si="396"/>
        <v>21626.1673478626</v>
      </c>
      <c r="AN1319" s="6">
        <f t="shared" si="397"/>
        <v>21227.787731006894</v>
      </c>
      <c r="AO1319" s="5">
        <f t="shared" si="398"/>
        <v>0</v>
      </c>
      <c r="AP1319" s="6">
        <f>+AN1319+SUM($D$16:$E$18)-SUM($AL$27:AL1319)</f>
        <v>32932.559888901626</v>
      </c>
      <c r="AQ1319" s="10">
        <f t="shared" si="406"/>
        <v>-6.0339564094649134E-3</v>
      </c>
      <c r="AR1319" s="10">
        <f>+AN1319/SUM(AL$27:AL1319)-1</f>
        <v>0.44453614187486812</v>
      </c>
    </row>
    <row r="1320" spans="1:44" x14ac:dyDescent="0.25">
      <c r="A1320" s="1">
        <v>42123</v>
      </c>
      <c r="B1320">
        <v>9.4659999999999993</v>
      </c>
      <c r="G1320">
        <f t="shared" si="399"/>
        <v>5380.4627105929585</v>
      </c>
      <c r="H1320">
        <f t="shared" si="400"/>
        <v>5312.5609613028764</v>
      </c>
      <c r="I1320" s="5">
        <f t="shared" si="389"/>
        <v>0</v>
      </c>
      <c r="J1320" s="6">
        <f>+H1320+SUM($D$16:$E$16)-SUM($F$27:F1320)</f>
        <v>8823.9539086712939</v>
      </c>
      <c r="K1320" s="10">
        <f t="shared" si="401"/>
        <v>-1.2498702953676943E-2</v>
      </c>
      <c r="L1320" s="10">
        <f>+H1320/SUM(F$27:F1320)-1</f>
        <v>0.20504297567906549</v>
      </c>
      <c r="M1320">
        <v>8.19</v>
      </c>
      <c r="R1320">
        <f t="shared" si="402"/>
        <v>4904.3790557964894</v>
      </c>
      <c r="S1320">
        <f t="shared" si="403"/>
        <v>4737.9428999685788</v>
      </c>
      <c r="T1320" s="5">
        <f t="shared" si="390"/>
        <v>0</v>
      </c>
      <c r="U1320" s="6">
        <f>+S1320+SUM($D$17:$E$17)-SUM($Q$27:Q1320)</f>
        <v>7664.2326894422604</v>
      </c>
      <c r="V1320" s="10">
        <f t="shared" si="391"/>
        <v>-1.1711716155282659E-2</v>
      </c>
      <c r="W1320" s="10">
        <f>+S1320/SUM(Q$27:Q1320)-1</f>
        <v>0.28968879646328771</v>
      </c>
      <c r="X1320">
        <v>5.4649999999999999</v>
      </c>
      <c r="AC1320">
        <f t="shared" si="404"/>
        <v>10904.730406101029</v>
      </c>
      <c r="AD1320">
        <f t="shared" si="405"/>
        <v>10748.592314539092</v>
      </c>
      <c r="AE1320" s="5">
        <f t="shared" si="392"/>
        <v>0</v>
      </c>
      <c r="AF1320" s="6">
        <f>+AD1320+SUM($D$18:$E$18)-SUM($AB$27:AB1320)</f>
        <v>16015.681735591719</v>
      </c>
      <c r="AG1320" s="10">
        <f t="shared" si="393"/>
        <v>-1.3925903622117541E-2</v>
      </c>
      <c r="AH1320" s="10">
        <f>+AD1320/SUM(AB$27:AB1320)-1</f>
        <v>0.62539507924966187</v>
      </c>
      <c r="AI1320" s="6">
        <f t="shared" si="394"/>
        <v>0</v>
      </c>
      <c r="AL1320" s="6">
        <f t="shared" si="395"/>
        <v>0</v>
      </c>
      <c r="AM1320" s="6">
        <f t="shared" si="396"/>
        <v>21189.572172490476</v>
      </c>
      <c r="AN1320" s="6">
        <f t="shared" si="397"/>
        <v>20799.096175810548</v>
      </c>
      <c r="AO1320" s="5">
        <f t="shared" si="398"/>
        <v>0</v>
      </c>
      <c r="AP1320" s="6">
        <f>+AN1320+SUM($D$16:$E$18)-SUM($AL$27:AL1320)</f>
        <v>32503.868333705275</v>
      </c>
      <c r="AQ1320" s="10">
        <f t="shared" si="406"/>
        <v>-1.3017255768836278E-2</v>
      </c>
      <c r="AR1320" s="10">
        <f>+AN1320/SUM(AL$27:AL1320)-1</f>
        <v>0.41536398069421288</v>
      </c>
    </row>
    <row r="1321" spans="1:44" x14ac:dyDescent="0.25">
      <c r="A1321" s="1">
        <v>42124</v>
      </c>
      <c r="B1321">
        <v>9.3260000000000005</v>
      </c>
      <c r="G1321">
        <f t="shared" si="399"/>
        <v>5300.8868834766463</v>
      </c>
      <c r="H1321">
        <f t="shared" si="400"/>
        <v>5233.9893857078632</v>
      </c>
      <c r="I1321" s="5">
        <f t="shared" si="389"/>
        <v>0</v>
      </c>
      <c r="J1321" s="6">
        <f>+H1321+SUM($D$16:$E$16)-SUM($F$27:F1321)</f>
        <v>8745.3823330762825</v>
      </c>
      <c r="K1321" s="10">
        <f t="shared" si="401"/>
        <v>-8.904350182269094E-3</v>
      </c>
      <c r="L1321" s="10">
        <f>+H1321/SUM(F$27:F1321)-1</f>
        <v>0.18722066249555946</v>
      </c>
      <c r="M1321">
        <v>8.18</v>
      </c>
      <c r="R1321">
        <f t="shared" si="402"/>
        <v>4898.3908029811091</v>
      </c>
      <c r="S1321">
        <f t="shared" si="403"/>
        <v>4732.1578659026827</v>
      </c>
      <c r="T1321" s="5">
        <f t="shared" si="390"/>
        <v>0</v>
      </c>
      <c r="U1321" s="6">
        <f>+S1321+SUM($D$17:$E$17)-SUM($Q$27:Q1321)</f>
        <v>7658.4476553763634</v>
      </c>
      <c r="V1321" s="10">
        <f t="shared" si="391"/>
        <v>-7.5480929406879227E-4</v>
      </c>
      <c r="W1321" s="10">
        <f>+S1321/SUM(Q$27:Q1321)-1</f>
        <v>0.28811408486809431</v>
      </c>
      <c r="X1321">
        <v>5.3970000000000002</v>
      </c>
      <c r="AC1321">
        <f t="shared" si="404"/>
        <v>10769.044831057137</v>
      </c>
      <c r="AD1321">
        <f t="shared" si="405"/>
        <v>10614.8495373408</v>
      </c>
      <c r="AE1321" s="5">
        <f t="shared" si="392"/>
        <v>0</v>
      </c>
      <c r="AF1321" s="6">
        <f>+AD1321+SUM($D$18:$E$18)-SUM($AB$27:AB1321)</f>
        <v>15881.938958393428</v>
      </c>
      <c r="AG1321" s="10">
        <f t="shared" si="393"/>
        <v>-8.3507389448851388E-3</v>
      </c>
      <c r="AH1321" s="10">
        <f>+AD1321/SUM(AB$27:AB1321)-1</f>
        <v>0.60517058421050773</v>
      </c>
      <c r="AI1321" s="6">
        <f t="shared" si="394"/>
        <v>0</v>
      </c>
      <c r="AL1321" s="6">
        <f t="shared" si="395"/>
        <v>0</v>
      </c>
      <c r="AM1321" s="6">
        <f t="shared" si="396"/>
        <v>20968.322517514891</v>
      </c>
      <c r="AN1321" s="6">
        <f t="shared" si="397"/>
        <v>20580.996788951346</v>
      </c>
      <c r="AO1321" s="5">
        <f t="shared" si="398"/>
        <v>0</v>
      </c>
      <c r="AP1321" s="6">
        <f>+AN1321+SUM($D$16:$E$18)-SUM($AL$27:AL1321)</f>
        <v>32285.768946846078</v>
      </c>
      <c r="AQ1321" s="10">
        <f t="shared" si="406"/>
        <v>-6.7099517085182914E-3</v>
      </c>
      <c r="AR1321" s="10">
        <f>+AN1321/SUM(AL$27:AL1321)-1</f>
        <v>0.40052246961302407</v>
      </c>
    </row>
    <row r="1322" spans="1:44" x14ac:dyDescent="0.25">
      <c r="A1322" s="1">
        <v>42129</v>
      </c>
      <c r="B1322">
        <v>9.3409999999999993</v>
      </c>
      <c r="G1322">
        <f t="shared" si="399"/>
        <v>5309.4128649533932</v>
      </c>
      <c r="H1322">
        <f t="shared" si="400"/>
        <v>5242.4077688073276</v>
      </c>
      <c r="I1322" s="5">
        <f t="shared" si="389"/>
        <v>0</v>
      </c>
      <c r="J1322" s="6">
        <f>+H1322+SUM($D$16:$E$16)-SUM($F$27:F1322)</f>
        <v>8753.800716175745</v>
      </c>
      <c r="K1322" s="10">
        <f t="shared" si="401"/>
        <v>9.6260892649868701E-4</v>
      </c>
      <c r="L1322" s="10">
        <f>+H1322/SUM(F$27:F1322)-1</f>
        <v>0.18913019605093484</v>
      </c>
      <c r="M1322">
        <v>8.09</v>
      </c>
      <c r="R1322">
        <f t="shared" si="402"/>
        <v>4844.4965276426865</v>
      </c>
      <c r="S1322">
        <f t="shared" si="403"/>
        <v>4680.0925593096217</v>
      </c>
      <c r="T1322" s="5">
        <f t="shared" si="390"/>
        <v>0</v>
      </c>
      <c r="U1322" s="6">
        <f>+S1322+SUM($D$17:$E$17)-SUM($Q$27:Q1322)</f>
        <v>7606.3823487833033</v>
      </c>
      <c r="V1322" s="10">
        <f t="shared" si="391"/>
        <v>-6.7984151535603887E-3</v>
      </c>
      <c r="W1322" s="10">
        <f>+S1322/SUM(Q$27:Q1322)-1</f>
        <v>0.27394168051135503</v>
      </c>
      <c r="X1322">
        <v>5.3869999999999996</v>
      </c>
      <c r="AC1322">
        <f t="shared" si="404"/>
        <v>10749.09107002127</v>
      </c>
      <c r="AD1322">
        <f t="shared" si="405"/>
        <v>10595.181481870462</v>
      </c>
      <c r="AE1322" s="5">
        <f t="shared" si="392"/>
        <v>0</v>
      </c>
      <c r="AF1322" s="6">
        <f>+AD1322+SUM($D$18:$E$18)-SUM($AB$27:AB1322)</f>
        <v>15862.27090292309</v>
      </c>
      <c r="AG1322" s="10">
        <f t="shared" si="393"/>
        <v>-1.2383913275239022E-3</v>
      </c>
      <c r="AH1322" s="10">
        <f>+AD1322/SUM(AB$27:AB1322)-1</f>
        <v>0.60219639376357303</v>
      </c>
      <c r="AI1322" s="6">
        <f t="shared" si="394"/>
        <v>0</v>
      </c>
      <c r="AL1322" s="6">
        <f t="shared" si="395"/>
        <v>0</v>
      </c>
      <c r="AM1322" s="6">
        <f t="shared" si="396"/>
        <v>20903.00046261735</v>
      </c>
      <c r="AN1322" s="6">
        <f t="shared" si="397"/>
        <v>20517.681809987411</v>
      </c>
      <c r="AO1322" s="5">
        <f t="shared" si="398"/>
        <v>0</v>
      </c>
      <c r="AP1322" s="6">
        <f>+AN1322+SUM($D$16:$E$18)-SUM($AL$27:AL1322)</f>
        <v>32222.453967882135</v>
      </c>
      <c r="AQ1322" s="10">
        <f t="shared" si="406"/>
        <v>-1.9610800990425004E-3</v>
      </c>
      <c r="AR1322" s="10">
        <f>+AN1322/SUM(AL$27:AL1322)-1</f>
        <v>0.39621392947712208</v>
      </c>
    </row>
    <row r="1323" spans="1:44" x14ac:dyDescent="0.25">
      <c r="A1323" s="1">
        <v>42130</v>
      </c>
      <c r="B1323">
        <v>9.157</v>
      </c>
      <c r="G1323">
        <f t="shared" si="399"/>
        <v>5204.827492171954</v>
      </c>
      <c r="H1323">
        <f t="shared" si="400"/>
        <v>5139.1422694538805</v>
      </c>
      <c r="I1323" s="5">
        <f t="shared" si="389"/>
        <v>0</v>
      </c>
      <c r="J1323" s="6">
        <f>+H1323+SUM($D$16:$E$16)-SUM($F$27:F1323)</f>
        <v>8650.5352168222998</v>
      </c>
      <c r="K1323" s="10">
        <f t="shared" si="401"/>
        <v>-1.1796647273752292E-2</v>
      </c>
      <c r="L1323" s="10">
        <f>+H1323/SUM(F$27:F1323)-1</f>
        <v>0.16570658443832675</v>
      </c>
      <c r="M1323">
        <v>8.0749999999999993</v>
      </c>
      <c r="R1323">
        <f t="shared" si="402"/>
        <v>4835.5141484196156</v>
      </c>
      <c r="S1323">
        <f t="shared" si="403"/>
        <v>4671.4150082107781</v>
      </c>
      <c r="T1323" s="5">
        <f t="shared" si="390"/>
        <v>0</v>
      </c>
      <c r="U1323" s="6">
        <f>+S1323+SUM($D$17:$E$17)-SUM($Q$27:Q1323)</f>
        <v>7597.7047976844588</v>
      </c>
      <c r="V1323" s="10">
        <f t="shared" si="391"/>
        <v>-1.1408249941883275E-3</v>
      </c>
      <c r="W1323" s="10">
        <f>+S1323/SUM(Q$27:Q1323)-1</f>
        <v>0.27157961311856504</v>
      </c>
      <c r="X1323">
        <v>5.3209999999999997</v>
      </c>
      <c r="AC1323">
        <f t="shared" si="404"/>
        <v>10617.396247184552</v>
      </c>
      <c r="AD1323">
        <f t="shared" si="405"/>
        <v>10465.372315766241</v>
      </c>
      <c r="AE1323" s="5">
        <f t="shared" si="392"/>
        <v>0</v>
      </c>
      <c r="AF1323" s="6">
        <f>+AD1323+SUM($D$18:$E$18)-SUM($AB$27:AB1323)</f>
        <v>15732.461736818866</v>
      </c>
      <c r="AG1323" s="10">
        <f t="shared" si="393"/>
        <v>-8.1835171583346522E-3</v>
      </c>
      <c r="AH1323" s="10">
        <f>+AD1323/SUM(AB$27:AB1323)-1</f>
        <v>0.58256673681380611</v>
      </c>
      <c r="AI1323" s="6">
        <f t="shared" si="394"/>
        <v>0</v>
      </c>
      <c r="AL1323" s="6">
        <f t="shared" si="395"/>
        <v>0</v>
      </c>
      <c r="AM1323" s="6">
        <f t="shared" si="396"/>
        <v>20657.737887776122</v>
      </c>
      <c r="AN1323" s="6">
        <f t="shared" si="397"/>
        <v>20275.929593430898</v>
      </c>
      <c r="AO1323" s="5">
        <f t="shared" si="398"/>
        <v>0</v>
      </c>
      <c r="AP1323" s="6">
        <f>+AN1323+SUM($D$16:$E$18)-SUM($AL$27:AL1323)</f>
        <v>31980.701751325625</v>
      </c>
      <c r="AQ1323" s="10">
        <f t="shared" si="406"/>
        <v>-7.5026010370742302E-3</v>
      </c>
      <c r="AR1323" s="10">
        <f>+AN1323/SUM(AL$27:AL1323)-1</f>
        <v>0.37976285984049918</v>
      </c>
    </row>
    <row r="1324" spans="1:44" x14ac:dyDescent="0.25">
      <c r="A1324" s="1">
        <v>42131</v>
      </c>
      <c r="B1324">
        <v>9.1</v>
      </c>
      <c r="G1324">
        <f t="shared" si="399"/>
        <v>5172.428762560312</v>
      </c>
      <c r="H1324">
        <f t="shared" si="400"/>
        <v>5107.1524136759108</v>
      </c>
      <c r="I1324" s="5">
        <f t="shared" si="389"/>
        <v>0</v>
      </c>
      <c r="J1324" s="6">
        <f>+H1324+SUM($D$16:$E$16)-SUM($F$27:F1324)</f>
        <v>8618.5453610443292</v>
      </c>
      <c r="K1324" s="10">
        <f t="shared" si="401"/>
        <v>-3.698020408698155E-3</v>
      </c>
      <c r="L1324" s="10">
        <f>+H1324/SUM(F$27:F1324)-1</f>
        <v>0.15845035692789922</v>
      </c>
      <c r="M1324">
        <v>8.0790000000000006</v>
      </c>
      <c r="R1324">
        <f t="shared" si="402"/>
        <v>4837.9094495457684</v>
      </c>
      <c r="S1324">
        <f t="shared" si="403"/>
        <v>4673.7290218371372</v>
      </c>
      <c r="T1324" s="5">
        <f t="shared" si="390"/>
        <v>0</v>
      </c>
      <c r="U1324" s="6">
        <f>+S1324+SUM($D$17:$E$17)-SUM($Q$27:Q1324)</f>
        <v>7600.0188113108197</v>
      </c>
      <c r="V1324" s="10">
        <f t="shared" si="391"/>
        <v>3.0456745661755491E-4</v>
      </c>
      <c r="W1324" s="10">
        <f>+S1324/SUM(Q$27:Q1324)-1</f>
        <v>0.27220949775664249</v>
      </c>
      <c r="X1324">
        <v>5.3540000000000001</v>
      </c>
      <c r="AC1324">
        <f t="shared" si="404"/>
        <v>10683.243658602911</v>
      </c>
      <c r="AD1324">
        <f t="shared" si="405"/>
        <v>10530.276898818352</v>
      </c>
      <c r="AE1324" s="5">
        <f t="shared" si="392"/>
        <v>0</v>
      </c>
      <c r="AF1324" s="6">
        <f>+AD1324+SUM($D$18:$E$18)-SUM($AB$27:AB1324)</f>
        <v>15797.36631987098</v>
      </c>
      <c r="AG1324" s="10">
        <f t="shared" si="393"/>
        <v>4.1255198415779404E-3</v>
      </c>
      <c r="AH1324" s="10">
        <f>+AD1324/SUM(AB$27:AB1324)-1</f>
        <v>0.59238156528868968</v>
      </c>
      <c r="AI1324" s="6">
        <f t="shared" si="394"/>
        <v>0</v>
      </c>
      <c r="AL1324" s="6">
        <f t="shared" si="395"/>
        <v>0</v>
      </c>
      <c r="AM1324" s="6">
        <f t="shared" si="396"/>
        <v>20693.581870708993</v>
      </c>
      <c r="AN1324" s="6">
        <f t="shared" si="397"/>
        <v>20311.158334331401</v>
      </c>
      <c r="AO1324" s="5">
        <f t="shared" si="398"/>
        <v>0</v>
      </c>
      <c r="AP1324" s="6">
        <f>+AN1324+SUM($D$16:$E$18)-SUM($AL$27:AL1324)</f>
        <v>32015.930492226125</v>
      </c>
      <c r="AQ1324" s="10">
        <f t="shared" si="406"/>
        <v>1.1015624727197526E-3</v>
      </c>
      <c r="AR1324" s="10">
        <f>+AN1324/SUM(AL$27:AL1324)-1</f>
        <v>0.38216015107538315</v>
      </c>
    </row>
    <row r="1325" spans="1:44" x14ac:dyDescent="0.25">
      <c r="A1325" s="1">
        <v>42132</v>
      </c>
      <c r="B1325">
        <v>9.2100000000000009</v>
      </c>
      <c r="C1325">
        <f>+$C$16</f>
        <v>60</v>
      </c>
      <c r="D1325" s="7">
        <f>+$H$16</f>
        <v>0.66694736842105262</v>
      </c>
      <c r="E1325" s="7">
        <f>+$J$16</f>
        <v>0.46199999999999997</v>
      </c>
      <c r="F1325" s="6">
        <f>+C1325-D1325-E1325</f>
        <v>58.871052631578941</v>
      </c>
      <c r="G1325">
        <f t="shared" si="399"/>
        <v>5293.8236793547085</v>
      </c>
      <c r="H1325">
        <f t="shared" si="400"/>
        <v>5227.7582757035734</v>
      </c>
      <c r="I1325" s="5">
        <f t="shared" si="389"/>
        <v>177660</v>
      </c>
      <c r="J1325" s="6">
        <f>+H1325+SUM($D$16:$E$16)-SUM($F$27:F1325)</f>
        <v>8680.2801704404119</v>
      </c>
      <c r="K1325" s="10">
        <f t="shared" si="401"/>
        <v>7.1630196059677687E-3</v>
      </c>
      <c r="L1325" s="10">
        <f>+H1325/SUM(F$27:F1325)-1</f>
        <v>0.17018106245327114</v>
      </c>
      <c r="M1325">
        <v>8.2539999999999996</v>
      </c>
      <c r="N1325">
        <f>+$C$17</f>
        <v>50</v>
      </c>
      <c r="O1325" s="7">
        <f>+$H$17</f>
        <v>0.5557894736842105</v>
      </c>
      <c r="P1325" s="7">
        <f>+$J$17</f>
        <v>0.38500000000000001</v>
      </c>
      <c r="Q1325" s="6">
        <f>+N1325-O1325-P1325</f>
        <v>49.059210526315795</v>
      </c>
      <c r="R1325">
        <f t="shared" si="402"/>
        <v>4992.7038738149231</v>
      </c>
      <c r="S1325">
        <f t="shared" si="403"/>
        <v>4824.0263285166275</v>
      </c>
      <c r="T1325" s="5">
        <f t="shared" si="390"/>
        <v>148050</v>
      </c>
      <c r="U1325" s="6">
        <f>+S1325+SUM($D$17:$E$17)-SUM($Q$27:Q1325)</f>
        <v>7701.2569074639932</v>
      </c>
      <c r="V1325" s="10">
        <f t="shared" si="391"/>
        <v>1.3320769154216316E-2</v>
      </c>
      <c r="W1325" s="10">
        <f>+S1325/SUM(Q$27:Q1325)-1</f>
        <v>0.29581657709883258</v>
      </c>
      <c r="X1325">
        <v>5.45</v>
      </c>
      <c r="Y1325">
        <f>+$C$18</f>
        <v>90</v>
      </c>
      <c r="Z1325" s="7">
        <f>+$H$18</f>
        <v>1.0004210526315789</v>
      </c>
      <c r="AA1325" s="7">
        <f>+$J$18</f>
        <v>0.69300000000000006</v>
      </c>
      <c r="AB1325" s="6">
        <f>+Y1325-Z1325-AA1325</f>
        <v>88.306578947368422</v>
      </c>
      <c r="AC1325">
        <f t="shared" si="404"/>
        <v>10963.106343494595</v>
      </c>
      <c r="AD1325">
        <f t="shared" si="405"/>
        <v>10807.396810280954</v>
      </c>
      <c r="AE1325" s="5">
        <f t="shared" si="392"/>
        <v>266490</v>
      </c>
      <c r="AF1325" s="6">
        <f>+AD1325+SUM($D$18:$E$18)-SUM($AB$27:AB1325)</f>
        <v>15986.17965238621</v>
      </c>
      <c r="AG1325" s="10">
        <f t="shared" si="393"/>
        <v>1.1952203214894652E-2</v>
      </c>
      <c r="AH1325" s="10">
        <f>+AD1325/SUM(AB$27:AB1325)-1</f>
        <v>0.61275131899713187</v>
      </c>
      <c r="AI1325" s="6">
        <f t="shared" si="394"/>
        <v>200</v>
      </c>
      <c r="AL1325" s="6">
        <f t="shared" si="395"/>
        <v>196.23684210526315</v>
      </c>
      <c r="AM1325" s="6">
        <f t="shared" si="396"/>
        <v>21249.633896664229</v>
      </c>
      <c r="AN1325" s="6">
        <f t="shared" si="397"/>
        <v>20859.181414501152</v>
      </c>
      <c r="AO1325" s="5">
        <f t="shared" si="398"/>
        <v>592200</v>
      </c>
      <c r="AP1325" s="6">
        <f>+AN1325+SUM($D$16:$E$18)-SUM($AL$27:AL1325)</f>
        <v>32367.716730290616</v>
      </c>
      <c r="AQ1325" s="10">
        <f t="shared" si="406"/>
        <v>1.0987849881480383E-2</v>
      </c>
      <c r="AR1325" s="10">
        <f>+AN1325/SUM(AL$27:AL1325)-1</f>
        <v>0.40074746553428042</v>
      </c>
    </row>
    <row r="1326" spans="1:44" x14ac:dyDescent="0.25">
      <c r="A1326" s="1">
        <v>42135</v>
      </c>
      <c r="B1326">
        <v>9.2729999999999997</v>
      </c>
      <c r="G1326">
        <f t="shared" si="399"/>
        <v>5330.0355025685349</v>
      </c>
      <c r="H1326">
        <f t="shared" si="400"/>
        <v>5263.5181857328153</v>
      </c>
      <c r="I1326" s="5">
        <f t="shared" si="389"/>
        <v>0</v>
      </c>
      <c r="J1326" s="6">
        <f>+H1326+SUM($D$16:$E$16)-SUM($F$27:F1326)</f>
        <v>8716.0400804696546</v>
      </c>
      <c r="K1326" s="10">
        <f t="shared" si="401"/>
        <v>4.1196723293586146E-3</v>
      </c>
      <c r="L1326" s="10">
        <f>+H1326/SUM(F$27:F1326)-1</f>
        <v>0.17818555832021521</v>
      </c>
      <c r="M1326">
        <v>8.2579999999999991</v>
      </c>
      <c r="R1326">
        <f t="shared" si="402"/>
        <v>4995.1234056171115</v>
      </c>
      <c r="S1326">
        <f t="shared" si="403"/>
        <v>4826.3641168997228</v>
      </c>
      <c r="T1326" s="5">
        <f t="shared" si="390"/>
        <v>0</v>
      </c>
      <c r="U1326" s="6">
        <f>+S1326+SUM($D$17:$E$17)-SUM($Q$27:Q1326)</f>
        <v>7703.5946958470895</v>
      </c>
      <c r="V1326" s="10">
        <f t="shared" si="391"/>
        <v>3.0355932949466258E-4</v>
      </c>
      <c r="W1326" s="10">
        <f>+S1326/SUM(Q$27:Q1326)-1</f>
        <v>0.29644454733246439</v>
      </c>
      <c r="X1326">
        <v>5.4710000000000001</v>
      </c>
      <c r="AC1326">
        <f t="shared" si="404"/>
        <v>11005.349505552096</v>
      </c>
      <c r="AD1326">
        <f t="shared" si="405"/>
        <v>10849.039990650843</v>
      </c>
      <c r="AE1326" s="5">
        <f t="shared" si="392"/>
        <v>0</v>
      </c>
      <c r="AF1326" s="6">
        <f>+AD1326+SUM($D$18:$E$18)-SUM($AB$27:AB1326)</f>
        <v>16027.822832756101</v>
      </c>
      <c r="AG1326" s="10">
        <f t="shared" si="393"/>
        <v>2.6049488542858601E-3</v>
      </c>
      <c r="AH1326" s="10">
        <f>+AD1326/SUM(AB$27:AB1326)-1</f>
        <v>0.61896559013455166</v>
      </c>
      <c r="AI1326" s="6">
        <f t="shared" si="394"/>
        <v>0</v>
      </c>
      <c r="AL1326" s="6">
        <f t="shared" si="395"/>
        <v>0</v>
      </c>
      <c r="AM1326" s="6">
        <f t="shared" si="396"/>
        <v>21330.508413737742</v>
      </c>
      <c r="AN1326" s="6">
        <f t="shared" si="397"/>
        <v>20938.92229328338</v>
      </c>
      <c r="AO1326" s="5">
        <f t="shared" si="398"/>
        <v>0</v>
      </c>
      <c r="AP1326" s="6">
        <f>+AN1326+SUM($D$16:$E$18)-SUM($AL$27:AL1326)</f>
        <v>32447.457609072844</v>
      </c>
      <c r="AQ1326" s="10">
        <f t="shared" si="406"/>
        <v>2.4635929511704902E-3</v>
      </c>
      <c r="AR1326" s="10">
        <f>+AN1326/SUM(AL$27:AL1326)-1</f>
        <v>0.40610226981130881</v>
      </c>
    </row>
    <row r="1327" spans="1:44" x14ac:dyDescent="0.25">
      <c r="A1327" s="1">
        <v>42136</v>
      </c>
      <c r="B1327">
        <v>9.1359999999999992</v>
      </c>
      <c r="G1327">
        <f t="shared" si="399"/>
        <v>5251.289156849577</v>
      </c>
      <c r="H1327">
        <f t="shared" si="400"/>
        <v>5185.7545718596994</v>
      </c>
      <c r="I1327" s="5">
        <f t="shared" si="389"/>
        <v>0</v>
      </c>
      <c r="J1327" s="6">
        <f>+H1327+SUM($D$16:$E$16)-SUM($F$27:F1327)</f>
        <v>8638.2764665965369</v>
      </c>
      <c r="K1327" s="10">
        <f t="shared" si="401"/>
        <v>-8.921897232593623E-3</v>
      </c>
      <c r="L1327" s="10">
        <f>+H1327/SUM(F$27:F1327)-1</f>
        <v>0.16077895619686022</v>
      </c>
      <c r="M1327">
        <v>8.1660000000000004</v>
      </c>
      <c r="R1327">
        <f t="shared" si="402"/>
        <v>4939.4741741667885</v>
      </c>
      <c r="S1327">
        <f t="shared" si="403"/>
        <v>4772.5949840885378</v>
      </c>
      <c r="T1327" s="5">
        <f t="shared" si="390"/>
        <v>0</v>
      </c>
      <c r="U1327" s="6">
        <f>+S1327+SUM($D$17:$E$17)-SUM($Q$27:Q1327)</f>
        <v>7649.8255630359026</v>
      </c>
      <c r="V1327" s="10">
        <f t="shared" si="391"/>
        <v>-6.9797458114162492E-3</v>
      </c>
      <c r="W1327" s="10">
        <f>+S1327/SUM(Q$27:Q1327)-1</f>
        <v>0.28200123195893756</v>
      </c>
      <c r="X1327">
        <v>5.399</v>
      </c>
      <c r="AC1327">
        <f t="shared" si="404"/>
        <v>10860.515807069231</v>
      </c>
      <c r="AD1327">
        <f t="shared" si="405"/>
        <v>10706.263372239791</v>
      </c>
      <c r="AE1327" s="5">
        <f t="shared" si="392"/>
        <v>0</v>
      </c>
      <c r="AF1327" s="6">
        <f>+AD1327+SUM($D$18:$E$18)-SUM($AB$27:AB1327)</f>
        <v>15885.04621434505</v>
      </c>
      <c r="AG1327" s="10">
        <f t="shared" si="393"/>
        <v>-8.9080482047292353E-3</v>
      </c>
      <c r="AH1327" s="10">
        <f>+AD1327/SUM(AB$27:AB1327)-1</f>
        <v>0.59765951766339698</v>
      </c>
      <c r="AI1327" s="6">
        <f t="shared" si="394"/>
        <v>0</v>
      </c>
      <c r="AL1327" s="6">
        <f t="shared" si="395"/>
        <v>0</v>
      </c>
      <c r="AM1327" s="6">
        <f t="shared" si="396"/>
        <v>21051.279138085596</v>
      </c>
      <c r="AN1327" s="6">
        <f t="shared" si="397"/>
        <v>20664.612928188028</v>
      </c>
      <c r="AO1327" s="5">
        <f t="shared" si="398"/>
        <v>0</v>
      </c>
      <c r="AP1327" s="6">
        <f>+AN1327+SUM($D$16:$E$18)-SUM($AL$27:AL1327)</f>
        <v>32173.148243977492</v>
      </c>
      <c r="AQ1327" s="10">
        <f t="shared" si="406"/>
        <v>-8.4539555733528227E-3</v>
      </c>
      <c r="AR1327" s="10">
        <f>+AN1327/SUM(AL$27:AL1327)-1</f>
        <v>0.38768169326545676</v>
      </c>
    </row>
    <row r="1328" spans="1:44" x14ac:dyDescent="0.25">
      <c r="A1328" s="1">
        <v>42137</v>
      </c>
      <c r="B1328">
        <v>9.1010000000000009</v>
      </c>
      <c r="G1328">
        <f t="shared" si="399"/>
        <v>5231.1714772863406</v>
      </c>
      <c r="H1328">
        <f t="shared" si="400"/>
        <v>5165.8879551767877</v>
      </c>
      <c r="I1328" s="5">
        <f t="shared" si="389"/>
        <v>0</v>
      </c>
      <c r="J1328" s="6">
        <f>+H1328+SUM($D$16:$E$16)-SUM($F$27:F1328)</f>
        <v>8618.4098499136271</v>
      </c>
      <c r="K1328" s="10">
        <f t="shared" si="401"/>
        <v>-2.2998357090945332E-3</v>
      </c>
      <c r="L1328" s="10">
        <f>+H1328/SUM(F$27:F1328)-1</f>
        <v>0.15633201404855801</v>
      </c>
      <c r="M1328">
        <v>8.1639999999999997</v>
      </c>
      <c r="R1328">
        <f t="shared" si="402"/>
        <v>4938.2644082656943</v>
      </c>
      <c r="S1328">
        <f t="shared" si="403"/>
        <v>4771.4260898969897</v>
      </c>
      <c r="T1328" s="5">
        <f t="shared" si="390"/>
        <v>0</v>
      </c>
      <c r="U1328" s="6">
        <f>+S1328+SUM($D$17:$E$17)-SUM($Q$27:Q1328)</f>
        <v>7648.6566688443554</v>
      </c>
      <c r="V1328" s="10">
        <f t="shared" si="391"/>
        <v>-1.5280011052742903E-4</v>
      </c>
      <c r="W1328" s="10">
        <f>+S1328/SUM(Q$27:Q1328)-1</f>
        <v>0.28168724684212165</v>
      </c>
      <c r="X1328">
        <v>5.359</v>
      </c>
      <c r="AC1328">
        <f t="shared" si="404"/>
        <v>10780.052641245416</v>
      </c>
      <c r="AD1328">
        <f t="shared" si="405"/>
        <v>10626.943028678095</v>
      </c>
      <c r="AE1328" s="5">
        <f t="shared" si="392"/>
        <v>0</v>
      </c>
      <c r="AF1328" s="6">
        <f>+AD1328+SUM($D$18:$E$18)-SUM($AB$27:AB1328)</f>
        <v>15805.725870783353</v>
      </c>
      <c r="AG1328" s="10">
        <f t="shared" si="393"/>
        <v>-4.9933970912886538E-3</v>
      </c>
      <c r="AH1328" s="10">
        <f>+AD1328/SUM(AB$27:AB1328)-1</f>
        <v>0.58582281073497744</v>
      </c>
      <c r="AI1328" s="6">
        <f t="shared" si="394"/>
        <v>0</v>
      </c>
      <c r="AL1328" s="6">
        <f t="shared" si="395"/>
        <v>0</v>
      </c>
      <c r="AM1328" s="6">
        <f t="shared" si="396"/>
        <v>20949.488526797453</v>
      </c>
      <c r="AN1328" s="6">
        <f t="shared" si="397"/>
        <v>20564.257073751873</v>
      </c>
      <c r="AO1328" s="5">
        <f t="shared" si="398"/>
        <v>0</v>
      </c>
      <c r="AP1328" s="6">
        <f>+AN1328+SUM($D$16:$E$18)-SUM($AL$27:AL1328)</f>
        <v>32072.792389541333</v>
      </c>
      <c r="AQ1328" s="10">
        <f t="shared" si="406"/>
        <v>-3.1192425955686165E-3</v>
      </c>
      <c r="AR1328" s="10">
        <f>+AN1328/SUM(AL$27:AL1328)-1</f>
        <v>0.38094254056528198</v>
      </c>
    </row>
    <row r="1329" spans="1:44" x14ac:dyDescent="0.25">
      <c r="A1329" s="1">
        <v>42139</v>
      </c>
      <c r="B1329">
        <v>9.1080000000000005</v>
      </c>
      <c r="G1329">
        <f t="shared" si="399"/>
        <v>5235.1950131989879</v>
      </c>
      <c r="H1329">
        <f t="shared" si="400"/>
        <v>5169.8612785133701</v>
      </c>
      <c r="I1329" s="5">
        <f t="shared" si="389"/>
        <v>0</v>
      </c>
      <c r="J1329" s="6">
        <f>+H1329+SUM($D$16:$E$16)-SUM($F$27:F1329)</f>
        <v>8622.3831732502076</v>
      </c>
      <c r="K1329" s="10">
        <f t="shared" si="401"/>
        <v>4.6102742916320771E-4</v>
      </c>
      <c r="L1329" s="10">
        <f>+H1329/SUM(F$27:F1329)-1</f>
        <v>0.15722140247821859</v>
      </c>
      <c r="M1329">
        <v>8.2059999999999995</v>
      </c>
      <c r="R1329">
        <f t="shared" si="402"/>
        <v>4963.6694921886683</v>
      </c>
      <c r="S1329">
        <f t="shared" si="403"/>
        <v>4795.9728679194877</v>
      </c>
      <c r="T1329" s="5">
        <f t="shared" si="390"/>
        <v>0</v>
      </c>
      <c r="U1329" s="6">
        <f>+S1329+SUM($D$17:$E$17)-SUM($Q$27:Q1329)</f>
        <v>7673.2034468668544</v>
      </c>
      <c r="V1329" s="10">
        <f t="shared" si="391"/>
        <v>3.209292701355837E-3</v>
      </c>
      <c r="W1329" s="10">
        <f>+S1329/SUM(Q$27:Q1329)-1</f>
        <v>0.28828093429525348</v>
      </c>
      <c r="X1329">
        <v>5.3890000000000002</v>
      </c>
      <c r="AC1329">
        <f t="shared" si="404"/>
        <v>10840.400015613279</v>
      </c>
      <c r="AD1329">
        <f t="shared" si="405"/>
        <v>10686.433286349367</v>
      </c>
      <c r="AE1329" s="5">
        <f t="shared" si="392"/>
        <v>0</v>
      </c>
      <c r="AF1329" s="6">
        <f>+AD1329+SUM($D$18:$E$18)-SUM($AB$27:AB1329)</f>
        <v>15865.216128454627</v>
      </c>
      <c r="AG1329" s="10">
        <f t="shared" si="393"/>
        <v>3.7638421770456176E-3</v>
      </c>
      <c r="AH1329" s="10">
        <f>+AD1329/SUM(AB$27:AB1329)-1</f>
        <v>0.59470034093129209</v>
      </c>
      <c r="AI1329" s="6">
        <f t="shared" si="394"/>
        <v>0</v>
      </c>
      <c r="AL1329" s="6">
        <f t="shared" si="395"/>
        <v>0</v>
      </c>
      <c r="AM1329" s="6">
        <f t="shared" si="396"/>
        <v>21039.264521000936</v>
      </c>
      <c r="AN1329" s="6">
        <f t="shared" si="397"/>
        <v>20652.267432782224</v>
      </c>
      <c r="AO1329" s="5">
        <f t="shared" si="398"/>
        <v>0</v>
      </c>
      <c r="AP1329" s="6">
        <f>+AN1329+SUM($D$16:$E$18)-SUM($AL$27:AL1329)</f>
        <v>32160.802748571688</v>
      </c>
      <c r="AQ1329" s="10">
        <f t="shared" si="406"/>
        <v>2.7440815867050272E-3</v>
      </c>
      <c r="AR1329" s="10">
        <f>+AN1329/SUM(AL$27:AL1329)-1</f>
        <v>0.38685266162433862</v>
      </c>
    </row>
    <row r="1330" spans="1:44" x14ac:dyDescent="0.25">
      <c r="A1330" s="1">
        <v>42142</v>
      </c>
      <c r="B1330">
        <v>9.1479999999999997</v>
      </c>
      <c r="G1330">
        <f t="shared" si="399"/>
        <v>5258.1866469855449</v>
      </c>
      <c r="H1330">
        <f t="shared" si="400"/>
        <v>5192.5659832938418</v>
      </c>
      <c r="I1330" s="5">
        <f t="shared" si="389"/>
        <v>0</v>
      </c>
      <c r="J1330" s="6">
        <f>+H1330+SUM($D$16:$E$16)-SUM($F$27:F1330)</f>
        <v>8645.0878780306812</v>
      </c>
      <c r="K1330" s="10">
        <f t="shared" si="401"/>
        <v>2.6332284618146851E-3</v>
      </c>
      <c r="L1330" s="10">
        <f>+H1330/SUM(F$27:F1330)-1</f>
        <v>0.16230362207627835</v>
      </c>
      <c r="M1330">
        <v>8.2409999999999997</v>
      </c>
      <c r="R1330">
        <f t="shared" si="402"/>
        <v>4984.8403954578134</v>
      </c>
      <c r="S1330">
        <f t="shared" si="403"/>
        <v>4816.4285162715696</v>
      </c>
      <c r="T1330" s="5">
        <f t="shared" si="390"/>
        <v>0</v>
      </c>
      <c r="U1330" s="6">
        <f>+S1330+SUM($D$17:$E$17)-SUM($Q$27:Q1330)</f>
        <v>7693.6590952189354</v>
      </c>
      <c r="V1330" s="10">
        <f t="shared" si="391"/>
        <v>2.6658550752272081E-3</v>
      </c>
      <c r="W1330" s="10">
        <f>+S1330/SUM(Q$27:Q1330)-1</f>
        <v>0.29377567383953029</v>
      </c>
      <c r="X1330">
        <v>5.4349999999999996</v>
      </c>
      <c r="AC1330">
        <f t="shared" si="404"/>
        <v>10932.932656310662</v>
      </c>
      <c r="AD1330">
        <f t="shared" si="405"/>
        <v>10777.651681445315</v>
      </c>
      <c r="AE1330" s="5">
        <f t="shared" si="392"/>
        <v>0</v>
      </c>
      <c r="AF1330" s="6">
        <f>+AD1330+SUM($D$18:$E$18)-SUM($AB$27:AB1330)</f>
        <v>15956.434523550572</v>
      </c>
      <c r="AG1330" s="10">
        <f t="shared" si="393"/>
        <v>5.7495841441670414E-3</v>
      </c>
      <c r="AH1330" s="10">
        <f>+AD1330/SUM(AB$27:AB1330)-1</f>
        <v>0.60831255389897398</v>
      </c>
      <c r="AI1330" s="6">
        <f t="shared" si="394"/>
        <v>0</v>
      </c>
      <c r="AL1330" s="6">
        <f t="shared" si="395"/>
        <v>0</v>
      </c>
      <c r="AM1330" s="6">
        <f t="shared" si="396"/>
        <v>21175.959698754021</v>
      </c>
      <c r="AN1330" s="6">
        <f t="shared" si="397"/>
        <v>20786.646181010728</v>
      </c>
      <c r="AO1330" s="5">
        <f t="shared" si="398"/>
        <v>0</v>
      </c>
      <c r="AP1330" s="6">
        <f>+AN1330+SUM($D$16:$E$18)-SUM($AL$27:AL1330)</f>
        <v>32295.181496800193</v>
      </c>
      <c r="AQ1330" s="10">
        <f t="shared" si="406"/>
        <v>4.1783393679273306E-3</v>
      </c>
      <c r="AR1330" s="10">
        <f>+AN1330/SUM(AL$27:AL1330)-1</f>
        <v>0.39587653879680973</v>
      </c>
    </row>
    <row r="1331" spans="1:44" x14ac:dyDescent="0.25">
      <c r="A1331" s="1">
        <v>42143</v>
      </c>
      <c r="B1331">
        <v>9.3239999999999998</v>
      </c>
      <c r="G1331">
        <f t="shared" si="399"/>
        <v>5359.3498356463951</v>
      </c>
      <c r="H1331">
        <f t="shared" si="400"/>
        <v>5292.4666843279165</v>
      </c>
      <c r="I1331" s="5">
        <f t="shared" si="389"/>
        <v>0</v>
      </c>
      <c r="J1331" s="6">
        <f>+H1331+SUM($D$16:$E$16)-SUM($F$27:F1331)</f>
        <v>8744.9885790647531</v>
      </c>
      <c r="K1331" s="10">
        <f t="shared" si="401"/>
        <v>1.1555776233107329E-2</v>
      </c>
      <c r="L1331" s="10">
        <f>+H1331/SUM(F$27:F1331)-1</f>
        <v>0.1846653883077416</v>
      </c>
      <c r="M1331">
        <v>8.3520000000000003</v>
      </c>
      <c r="R1331">
        <f t="shared" si="402"/>
        <v>5051.9824029685306</v>
      </c>
      <c r="S1331">
        <f t="shared" si="403"/>
        <v>4881.3021439024578</v>
      </c>
      <c r="T1331" s="5">
        <f t="shared" si="390"/>
        <v>0</v>
      </c>
      <c r="U1331" s="6">
        <f>+S1331+SUM($D$17:$E$17)-SUM($Q$27:Q1331)</f>
        <v>7758.5327228498236</v>
      </c>
      <c r="V1331" s="10">
        <f t="shared" si="391"/>
        <v>8.4320902223498084E-3</v>
      </c>
      <c r="W1331" s="10">
        <f>+S1331/SUM(Q$27:Q1331)-1</f>
        <v>0.31120184782280758</v>
      </c>
      <c r="X1331">
        <v>5.54</v>
      </c>
      <c r="AC1331">
        <f t="shared" si="404"/>
        <v>11144.148466598173</v>
      </c>
      <c r="AD1331">
        <f t="shared" si="405"/>
        <v>10985.867583294765</v>
      </c>
      <c r="AE1331" s="5">
        <f t="shared" si="392"/>
        <v>0</v>
      </c>
      <c r="AF1331" s="6">
        <f>+AD1331+SUM($D$18:$E$18)-SUM($AB$27:AB1331)</f>
        <v>16164.650425400021</v>
      </c>
      <c r="AG1331" s="10">
        <f t="shared" si="393"/>
        <v>1.3049024300644252E-2</v>
      </c>
      <c r="AH1331" s="10">
        <f>+AD1331/SUM(AB$27:AB1331)-1</f>
        <v>0.63938390958607472</v>
      </c>
      <c r="AI1331" s="6">
        <f t="shared" si="394"/>
        <v>0</v>
      </c>
      <c r="AL1331" s="6">
        <f t="shared" si="395"/>
        <v>0</v>
      </c>
      <c r="AM1331" s="6">
        <f t="shared" si="396"/>
        <v>21555.4807052131</v>
      </c>
      <c r="AN1331" s="6">
        <f t="shared" si="397"/>
        <v>21159.636411525142</v>
      </c>
      <c r="AO1331" s="5">
        <f t="shared" si="398"/>
        <v>0</v>
      </c>
      <c r="AP1331" s="6">
        <f>+AN1331+SUM($D$16:$E$18)-SUM($AL$27:AL1331)</f>
        <v>32668.171727314606</v>
      </c>
      <c r="AQ1331" s="10">
        <f t="shared" si="406"/>
        <v>1.1549408092082381E-2</v>
      </c>
      <c r="AR1331" s="10">
        <f>+AN1331/SUM(AL$27:AL1331)-1</f>
        <v>0.42092378823963283</v>
      </c>
    </row>
    <row r="1332" spans="1:44" x14ac:dyDescent="0.25">
      <c r="A1332" s="1">
        <v>42144</v>
      </c>
      <c r="B1332">
        <v>9.3070000000000004</v>
      </c>
      <c r="G1332">
        <f t="shared" si="399"/>
        <v>5349.5783912871093</v>
      </c>
      <c r="H1332">
        <f t="shared" si="400"/>
        <v>5282.8171847962167</v>
      </c>
      <c r="I1332" s="5">
        <f t="shared" si="389"/>
        <v>0</v>
      </c>
      <c r="J1332" s="6">
        <f>+H1332+SUM($D$16:$E$16)-SUM($F$27:F1332)</f>
        <v>8735.3390795330561</v>
      </c>
      <c r="K1332" s="10">
        <f t="shared" si="401"/>
        <v>-1.1034319192592124E-3</v>
      </c>
      <c r="L1332" s="10">
        <f>+H1332/SUM(F$27:F1332)-1</f>
        <v>0.18250544497856613</v>
      </c>
      <c r="M1332">
        <v>8.3759999999999994</v>
      </c>
      <c r="R1332">
        <f t="shared" si="402"/>
        <v>5066.4995937816584</v>
      </c>
      <c r="S1332">
        <f t="shared" si="403"/>
        <v>4895.3288742010272</v>
      </c>
      <c r="T1332" s="5">
        <f t="shared" si="390"/>
        <v>0</v>
      </c>
      <c r="U1332" s="6">
        <f>+S1332+SUM($D$17:$E$17)-SUM($Q$27:Q1332)</f>
        <v>7772.5594531483921</v>
      </c>
      <c r="V1332" s="10">
        <f t="shared" si="391"/>
        <v>1.8079101809105325E-3</v>
      </c>
      <c r="W1332" s="10">
        <f>+S1332/SUM(Q$27:Q1332)-1</f>
        <v>0.31496966922459713</v>
      </c>
      <c r="X1332">
        <v>5.5529999999999999</v>
      </c>
      <c r="AC1332">
        <f t="shared" si="404"/>
        <v>11170.298995490914</v>
      </c>
      <c r="AD1332">
        <f t="shared" si="405"/>
        <v>11011.646694952316</v>
      </c>
      <c r="AE1332" s="5">
        <f t="shared" si="392"/>
        <v>0</v>
      </c>
      <c r="AF1332" s="6">
        <f>+AD1332+SUM($D$18:$E$18)-SUM($AB$27:AB1332)</f>
        <v>16190.429537057575</v>
      </c>
      <c r="AG1332" s="10">
        <f t="shared" si="393"/>
        <v>1.5947831211398089E-3</v>
      </c>
      <c r="AH1332" s="10">
        <f>+AD1332/SUM(AB$27:AB1332)-1</f>
        <v>0.64323083933781122</v>
      </c>
      <c r="AI1332" s="6">
        <f t="shared" si="394"/>
        <v>0</v>
      </c>
      <c r="AL1332" s="6">
        <f t="shared" si="395"/>
        <v>0</v>
      </c>
      <c r="AM1332" s="6">
        <f t="shared" si="396"/>
        <v>21586.376980559682</v>
      </c>
      <c r="AN1332" s="6">
        <f t="shared" si="397"/>
        <v>21189.792753949561</v>
      </c>
      <c r="AO1332" s="5">
        <f t="shared" si="398"/>
        <v>0</v>
      </c>
      <c r="AP1332" s="6">
        <f>+AN1332+SUM($D$16:$E$18)-SUM($AL$27:AL1332)</f>
        <v>32698.328069739022</v>
      </c>
      <c r="AQ1332" s="10">
        <f t="shared" si="406"/>
        <v>9.2311080877549578E-4</v>
      </c>
      <c r="AR1332" s="10">
        <f>+AN1332/SUM(AL$27:AL1332)-1</f>
        <v>0.42294886388288999</v>
      </c>
    </row>
    <row r="1333" spans="1:44" x14ac:dyDescent="0.25">
      <c r="A1333" s="1">
        <v>42145</v>
      </c>
      <c r="B1333">
        <v>9.2579999999999991</v>
      </c>
      <c r="G1333">
        <f t="shared" si="399"/>
        <v>5321.4136398985765</v>
      </c>
      <c r="H1333">
        <f t="shared" si="400"/>
        <v>5255.0039214401377</v>
      </c>
      <c r="I1333" s="5">
        <f t="shared" si="389"/>
        <v>0</v>
      </c>
      <c r="J1333" s="6">
        <f>+H1333+SUM($D$16:$E$16)-SUM($F$27:F1333)</f>
        <v>8707.5258161769743</v>
      </c>
      <c r="K1333" s="10">
        <f t="shared" si="401"/>
        <v>-3.1839935579889289E-3</v>
      </c>
      <c r="L1333" s="10">
        <f>+H1333/SUM(F$27:F1333)-1</f>
        <v>0.17627972597094255</v>
      </c>
      <c r="M1333">
        <v>8.3919999999999995</v>
      </c>
      <c r="R1333">
        <f t="shared" si="402"/>
        <v>5076.1777209904103</v>
      </c>
      <c r="S1333">
        <f t="shared" si="403"/>
        <v>4904.6800277334078</v>
      </c>
      <c r="T1333" s="5">
        <f t="shared" si="390"/>
        <v>0</v>
      </c>
      <c r="U1333" s="6">
        <f>+S1333+SUM($D$17:$E$17)-SUM($Q$27:Q1333)</f>
        <v>7781.9106066807735</v>
      </c>
      <c r="V1333" s="10">
        <f t="shared" si="391"/>
        <v>1.2030983601667433E-3</v>
      </c>
      <c r="W1333" s="10">
        <f>+S1333/SUM(Q$27:Q1333)-1</f>
        <v>0.31748155015912372</v>
      </c>
      <c r="X1333">
        <v>5.5609999999999999</v>
      </c>
      <c r="AC1333">
        <f t="shared" si="404"/>
        <v>11186.391628655676</v>
      </c>
      <c r="AD1333">
        <f t="shared" si="405"/>
        <v>11027.510763664655</v>
      </c>
      <c r="AE1333" s="5">
        <f t="shared" si="392"/>
        <v>0</v>
      </c>
      <c r="AF1333" s="6">
        <f>+AD1333+SUM($D$18:$E$18)-SUM($AB$27:AB1333)</f>
        <v>16206.293605769915</v>
      </c>
      <c r="AG1333" s="10">
        <f t="shared" si="393"/>
        <v>9.798423615650087E-4</v>
      </c>
      <c r="AH1333" s="10">
        <f>+AD1333/SUM(AB$27:AB1333)-1</f>
        <v>0.64559818072349495</v>
      </c>
      <c r="AI1333" s="6">
        <f t="shared" si="394"/>
        <v>0</v>
      </c>
      <c r="AL1333" s="6">
        <f t="shared" si="395"/>
        <v>0</v>
      </c>
      <c r="AM1333" s="6">
        <f t="shared" si="396"/>
        <v>21583.98298954466</v>
      </c>
      <c r="AN1333" s="6">
        <f t="shared" si="397"/>
        <v>21187.194712838202</v>
      </c>
      <c r="AO1333" s="5">
        <f t="shared" si="398"/>
        <v>0</v>
      </c>
      <c r="AP1333" s="6">
        <f>+AN1333+SUM($D$16:$E$18)-SUM($AL$27:AL1333)</f>
        <v>32695.730028627666</v>
      </c>
      <c r="AQ1333" s="10">
        <f t="shared" si="406"/>
        <v>-7.9454860989036646E-5</v>
      </c>
      <c r="AR1333" s="10">
        <f>+AN1333/SUM(AL$27:AL1333)-1</f>
        <v>0.42277439876703649</v>
      </c>
    </row>
    <row r="1334" spans="1:44" x14ac:dyDescent="0.25">
      <c r="A1334" s="1">
        <v>42146</v>
      </c>
      <c r="B1334">
        <v>9.3719999999999999</v>
      </c>
      <c r="G1334">
        <f t="shared" si="399"/>
        <v>5386.9397961902641</v>
      </c>
      <c r="H1334">
        <f t="shared" si="400"/>
        <v>5319.7123300644826</v>
      </c>
      <c r="I1334" s="5">
        <f t="shared" si="389"/>
        <v>0</v>
      </c>
      <c r="J1334" s="6">
        <f>+H1334+SUM($D$16:$E$16)-SUM($F$27:F1334)</f>
        <v>8772.2342248013192</v>
      </c>
      <c r="K1334" s="10">
        <f t="shared" si="401"/>
        <v>7.431319756081356E-3</v>
      </c>
      <c r="L1334" s="10">
        <f>+H1334/SUM(F$27:F1334)-1</f>
        <v>0.19076405182541323</v>
      </c>
      <c r="M1334">
        <v>8.3840000000000003</v>
      </c>
      <c r="R1334">
        <f t="shared" si="402"/>
        <v>5071.3386573860353</v>
      </c>
      <c r="S1334">
        <f t="shared" si="403"/>
        <v>4900.004450967218</v>
      </c>
      <c r="T1334" s="5">
        <f t="shared" si="390"/>
        <v>0</v>
      </c>
      <c r="U1334" s="6">
        <f>+S1334+SUM($D$17:$E$17)-SUM($Q$27:Q1334)</f>
        <v>7777.2350299145846</v>
      </c>
      <c r="V1334" s="10">
        <f t="shared" si="391"/>
        <v>-6.0082632691449422E-4</v>
      </c>
      <c r="W1334" s="10">
        <f>+S1334/SUM(Q$27:Q1334)-1</f>
        <v>0.31622560969186053</v>
      </c>
      <c r="X1334">
        <v>5.5819999999999999</v>
      </c>
      <c r="AC1334">
        <f t="shared" si="404"/>
        <v>11228.634790713179</v>
      </c>
      <c r="AD1334">
        <f t="shared" si="405"/>
        <v>11069.153944034546</v>
      </c>
      <c r="AE1334" s="5">
        <f t="shared" si="392"/>
        <v>0</v>
      </c>
      <c r="AF1334" s="6">
        <f>+AD1334+SUM($D$18:$E$18)-SUM($AB$27:AB1334)</f>
        <v>16247.936786139802</v>
      </c>
      <c r="AG1334" s="10">
        <f t="shared" si="393"/>
        <v>2.5695684271116459E-3</v>
      </c>
      <c r="AH1334" s="10">
        <f>+AD1334/SUM(AB$27:AB1334)-1</f>
        <v>0.65181245186091519</v>
      </c>
      <c r="AI1334" s="6">
        <f t="shared" si="394"/>
        <v>0</v>
      </c>
      <c r="AL1334" s="6">
        <f t="shared" si="395"/>
        <v>0</v>
      </c>
      <c r="AM1334" s="6">
        <f t="shared" si="396"/>
        <v>21686.913244289477</v>
      </c>
      <c r="AN1334" s="6">
        <f t="shared" si="397"/>
        <v>21288.870725066248</v>
      </c>
      <c r="AO1334" s="5">
        <f t="shared" si="398"/>
        <v>0</v>
      </c>
      <c r="AP1334" s="6">
        <f>+AN1334+SUM($D$16:$E$18)-SUM($AL$27:AL1334)</f>
        <v>32797.406040855712</v>
      </c>
      <c r="AQ1334" s="10">
        <f t="shared" si="406"/>
        <v>3.1097642456376917E-3</v>
      </c>
      <c r="AR1334" s="10">
        <f>+AN1334/SUM(AL$27:AL1334)-1</f>
        <v>0.42960220344469557</v>
      </c>
    </row>
    <row r="1335" spans="1:44" x14ac:dyDescent="0.25">
      <c r="A1335" s="1">
        <v>42150</v>
      </c>
      <c r="B1335">
        <v>9.3840000000000003</v>
      </c>
      <c r="G1335">
        <f t="shared" si="399"/>
        <v>5393.8372863262321</v>
      </c>
      <c r="H1335">
        <f t="shared" si="400"/>
        <v>5326.523741498625</v>
      </c>
      <c r="I1335" s="5">
        <f t="shared" si="389"/>
        <v>0</v>
      </c>
      <c r="J1335" s="6">
        <f>+H1335+SUM($D$16:$E$16)-SUM($F$27:F1335)</f>
        <v>8779.0456362354635</v>
      </c>
      <c r="K1335" s="10">
        <f t="shared" si="401"/>
        <v>7.7647395858249091E-4</v>
      </c>
      <c r="L1335" s="10">
        <f>+H1335/SUM(F$27:F1335)-1</f>
        <v>0.19228871770483158</v>
      </c>
      <c r="M1335">
        <v>8.2889999999999997</v>
      </c>
      <c r="R1335">
        <f t="shared" si="402"/>
        <v>5013.87477708407</v>
      </c>
      <c r="S1335">
        <f t="shared" si="403"/>
        <v>4844.4819768687103</v>
      </c>
      <c r="T1335" s="5">
        <f t="shared" si="390"/>
        <v>0</v>
      </c>
      <c r="U1335" s="6">
        <f>+S1335+SUM($D$17:$E$17)-SUM($Q$27:Q1335)</f>
        <v>7721.712555816076</v>
      </c>
      <c r="V1335" s="10">
        <f t="shared" si="391"/>
        <v>-7.1391019925391985E-3</v>
      </c>
      <c r="W1335" s="10">
        <f>+S1335/SUM(Q$27:Q1335)-1</f>
        <v>0.30131131664310962</v>
      </c>
      <c r="X1335">
        <v>5.5759999999999996</v>
      </c>
      <c r="AC1335">
        <f t="shared" si="404"/>
        <v>11216.565315839605</v>
      </c>
      <c r="AD1335">
        <f t="shared" si="405"/>
        <v>11057.255892500292</v>
      </c>
      <c r="AE1335" s="5">
        <f t="shared" si="392"/>
        <v>0</v>
      </c>
      <c r="AF1335" s="6">
        <f>+AD1335+SUM($D$18:$E$18)-SUM($AB$27:AB1335)</f>
        <v>16236.03873460555</v>
      </c>
      <c r="AG1335" s="10">
        <f t="shared" si="393"/>
        <v>-7.3228076221965033E-4</v>
      </c>
      <c r="AH1335" s="10">
        <f>+AD1335/SUM(AB$27:AB1335)-1</f>
        <v>0.65003694582165239</v>
      </c>
      <c r="AI1335" s="6">
        <f t="shared" si="394"/>
        <v>0</v>
      </c>
      <c r="AL1335" s="6">
        <f t="shared" si="395"/>
        <v>0</v>
      </c>
      <c r="AM1335" s="6">
        <f t="shared" si="396"/>
        <v>21624.277379249907</v>
      </c>
      <c r="AN1335" s="6">
        <f t="shared" si="397"/>
        <v>21228.261610867627</v>
      </c>
      <c r="AO1335" s="5">
        <f t="shared" si="398"/>
        <v>0</v>
      </c>
      <c r="AP1335" s="6">
        <f>+AN1335+SUM($D$16:$E$18)-SUM($AL$27:AL1335)</f>
        <v>32736.796926657094</v>
      </c>
      <c r="AQ1335" s="10">
        <f t="shared" si="406"/>
        <v>-1.8479849937863557E-3</v>
      </c>
      <c r="AR1335" s="10">
        <f>+AN1335/SUM(AL$27:AL1335)-1</f>
        <v>0.42553214616800017</v>
      </c>
    </row>
    <row r="1336" spans="1:44" x14ac:dyDescent="0.25">
      <c r="A1336" s="1">
        <v>42151</v>
      </c>
      <c r="B1336">
        <v>9.34</v>
      </c>
      <c r="G1336">
        <f t="shared" si="399"/>
        <v>5368.5464891610191</v>
      </c>
      <c r="H1336">
        <f t="shared" si="400"/>
        <v>5301.5485662401061</v>
      </c>
      <c r="I1336" s="5">
        <f t="shared" si="389"/>
        <v>0</v>
      </c>
      <c r="J1336" s="6">
        <f>+H1336+SUM($D$16:$E$16)-SUM($F$27:F1336)</f>
        <v>8754.0704609769455</v>
      </c>
      <c r="K1336" s="10">
        <f t="shared" si="401"/>
        <v>-2.8448622200382134E-3</v>
      </c>
      <c r="L1336" s="10">
        <f>+H1336/SUM(F$27:F1336)-1</f>
        <v>0.18669827614696555</v>
      </c>
      <c r="M1336">
        <v>8.3949999999999996</v>
      </c>
      <c r="R1336">
        <f t="shared" si="402"/>
        <v>5077.9923698420516</v>
      </c>
      <c r="S1336">
        <f t="shared" si="403"/>
        <v>4906.4333690207286</v>
      </c>
      <c r="T1336" s="5">
        <f t="shared" si="390"/>
        <v>0</v>
      </c>
      <c r="U1336" s="6">
        <f>+S1336+SUM($D$17:$E$17)-SUM($Q$27:Q1336)</f>
        <v>7783.6639479680935</v>
      </c>
      <c r="V1336" s="10">
        <f t="shared" si="391"/>
        <v>8.0230119554702828E-3</v>
      </c>
      <c r="W1336" s="10">
        <f>+S1336/SUM(Q$27:Q1336)-1</f>
        <v>0.31795252783434713</v>
      </c>
      <c r="X1336">
        <v>5.63</v>
      </c>
      <c r="AC1336">
        <f t="shared" si="404"/>
        <v>11325.190589701755</v>
      </c>
      <c r="AD1336">
        <f t="shared" si="405"/>
        <v>11164.338356308581</v>
      </c>
      <c r="AE1336" s="5">
        <f t="shared" si="392"/>
        <v>0</v>
      </c>
      <c r="AF1336" s="6">
        <f>+AD1336+SUM($D$18:$E$18)-SUM($AB$27:AB1336)</f>
        <v>16343.121198413839</v>
      </c>
      <c r="AG1336" s="10">
        <f t="shared" si="393"/>
        <v>6.5953565126728453E-3</v>
      </c>
      <c r="AH1336" s="10">
        <f>+AD1336/SUM(AB$27:AB1336)-1</f>
        <v>0.66601650017501846</v>
      </c>
      <c r="AI1336" s="6">
        <f t="shared" si="394"/>
        <v>0</v>
      </c>
      <c r="AL1336" s="6">
        <f t="shared" si="395"/>
        <v>0</v>
      </c>
      <c r="AM1336" s="6">
        <f t="shared" si="396"/>
        <v>21771.729448704828</v>
      </c>
      <c r="AN1336" s="6">
        <f t="shared" si="397"/>
        <v>21372.320291569416</v>
      </c>
      <c r="AO1336" s="5">
        <f t="shared" si="398"/>
        <v>0</v>
      </c>
      <c r="AP1336" s="6">
        <f>+AN1336+SUM($D$16:$E$18)-SUM($AL$27:AL1336)</f>
        <v>32880.855607358877</v>
      </c>
      <c r="AQ1336" s="10">
        <f t="shared" si="406"/>
        <v>4.4005123966321946E-3</v>
      </c>
      <c r="AR1336" s="10">
        <f>+AN1336/SUM(AL$27:AL1336)-1</f>
        <v>0.43520605560247883</v>
      </c>
    </row>
    <row r="1337" spans="1:44" x14ac:dyDescent="0.25">
      <c r="A1337" s="1">
        <v>42152</v>
      </c>
      <c r="B1337">
        <v>9.2230000000000008</v>
      </c>
      <c r="G1337">
        <f t="shared" si="399"/>
        <v>5301.2959603353411</v>
      </c>
      <c r="H1337">
        <f t="shared" si="400"/>
        <v>5235.1373047572279</v>
      </c>
      <c r="I1337" s="5">
        <f t="shared" si="389"/>
        <v>0</v>
      </c>
      <c r="J1337" s="6">
        <f>+H1337+SUM($D$16:$E$16)-SUM($F$27:F1337)</f>
        <v>8687.6591994940645</v>
      </c>
      <c r="K1337" s="10">
        <f t="shared" si="401"/>
        <v>-7.586329328616026E-3</v>
      </c>
      <c r="L1337" s="10">
        <f>+H1337/SUM(F$27:F1337)-1</f>
        <v>0.171832783822641</v>
      </c>
      <c r="M1337">
        <v>8.375</v>
      </c>
      <c r="R1337">
        <f t="shared" si="402"/>
        <v>5065.8947108311122</v>
      </c>
      <c r="S1337">
        <f t="shared" si="403"/>
        <v>4894.7444271052536</v>
      </c>
      <c r="T1337" s="5">
        <f t="shared" si="390"/>
        <v>0</v>
      </c>
      <c r="U1337" s="6">
        <f>+S1337+SUM($D$17:$E$17)-SUM($Q$27:Q1337)</f>
        <v>7771.9750060526194</v>
      </c>
      <c r="V1337" s="10">
        <f t="shared" si="391"/>
        <v>-1.5017274632630473E-3</v>
      </c>
      <c r="W1337" s="10">
        <f>+S1337/SUM(Q$27:Q1337)-1</f>
        <v>0.31481267666618917</v>
      </c>
      <c r="X1337">
        <v>5.61</v>
      </c>
      <c r="AC1337">
        <f t="shared" si="404"/>
        <v>11284.95900678985</v>
      </c>
      <c r="AD1337">
        <f t="shared" si="405"/>
        <v>11124.678184527735</v>
      </c>
      <c r="AE1337" s="5">
        <f t="shared" si="392"/>
        <v>0</v>
      </c>
      <c r="AF1337" s="6">
        <f>+AD1337+SUM($D$18:$E$18)-SUM($AB$27:AB1337)</f>
        <v>16303.461026632995</v>
      </c>
      <c r="AG1337" s="10">
        <f t="shared" si="393"/>
        <v>-2.4267195537100994E-3</v>
      </c>
      <c r="AH1337" s="10">
        <f>+AD1337/SUM(AB$27:AB1337)-1</f>
        <v>0.66009814671080913</v>
      </c>
      <c r="AI1337" s="6">
        <f t="shared" si="394"/>
        <v>0</v>
      </c>
      <c r="AL1337" s="6">
        <f t="shared" si="395"/>
        <v>0</v>
      </c>
      <c r="AM1337" s="6">
        <f t="shared" si="396"/>
        <v>21652.149677956302</v>
      </c>
      <c r="AN1337" s="6">
        <f t="shared" si="397"/>
        <v>21254.559916390215</v>
      </c>
      <c r="AO1337" s="5">
        <f t="shared" si="398"/>
        <v>0</v>
      </c>
      <c r="AP1337" s="6">
        <f>+AN1337+SUM($D$16:$E$18)-SUM($AL$27:AL1337)</f>
        <v>32763.095232179679</v>
      </c>
      <c r="AQ1337" s="10">
        <f t="shared" si="406"/>
        <v>-3.5814267300526836E-3</v>
      </c>
      <c r="AR1337" s="10">
        <f>+AN1337/SUM(AL$27:AL1337)-1</f>
        <v>0.42729814475042804</v>
      </c>
    </row>
    <row r="1338" spans="1:44" x14ac:dyDescent="0.25">
      <c r="A1338" s="1">
        <v>42153</v>
      </c>
      <c r="B1338">
        <v>9.1519999999999992</v>
      </c>
      <c r="G1338">
        <f t="shared" si="399"/>
        <v>5260.4858103642018</v>
      </c>
      <c r="H1338">
        <f t="shared" si="400"/>
        <v>5194.8364537718899</v>
      </c>
      <c r="I1338" s="5">
        <f t="shared" si="389"/>
        <v>0</v>
      </c>
      <c r="J1338" s="6">
        <f>+H1338+SUM($D$16:$E$16)-SUM($F$27:F1338)</f>
        <v>8647.3583485087293</v>
      </c>
      <c r="K1338" s="10">
        <f t="shared" si="401"/>
        <v>-4.638861868301869E-3</v>
      </c>
      <c r="L1338" s="10">
        <f>+H1338/SUM(F$27:F1338)-1</f>
        <v>0.16281184403608462</v>
      </c>
      <c r="M1338">
        <v>8.2530000000000001</v>
      </c>
      <c r="R1338">
        <f t="shared" si="402"/>
        <v>4992.0989908643787</v>
      </c>
      <c r="S1338">
        <f t="shared" si="403"/>
        <v>4823.4418814208548</v>
      </c>
      <c r="T1338" s="5">
        <f t="shared" si="390"/>
        <v>0</v>
      </c>
      <c r="U1338" s="6">
        <f>+S1338+SUM($D$17:$E$17)-SUM($Q$27:Q1338)</f>
        <v>7700.6724603682205</v>
      </c>
      <c r="V1338" s="10">
        <f t="shared" si="391"/>
        <v>-9.1743148464670243E-3</v>
      </c>
      <c r="W1338" s="10">
        <f>+S1338/SUM(Q$27:Q1338)-1</f>
        <v>0.29565958454042507</v>
      </c>
      <c r="X1338">
        <v>5.55</v>
      </c>
      <c r="AC1338">
        <f t="shared" si="404"/>
        <v>11164.264258054129</v>
      </c>
      <c r="AD1338">
        <f t="shared" si="405"/>
        <v>11005.697669185192</v>
      </c>
      <c r="AE1338" s="5">
        <f t="shared" si="392"/>
        <v>0</v>
      </c>
      <c r="AF1338" s="6">
        <f>+AD1338+SUM($D$18:$E$18)-SUM($AB$27:AB1338)</f>
        <v>16184.480511290451</v>
      </c>
      <c r="AG1338" s="10">
        <f t="shared" si="393"/>
        <v>-7.2978685414207822E-3</v>
      </c>
      <c r="AH1338" s="10">
        <f>+AD1338/SUM(AB$27:AB1338)-1</f>
        <v>0.64234308631818005</v>
      </c>
      <c r="AI1338" s="6">
        <f t="shared" si="394"/>
        <v>0</v>
      </c>
      <c r="AL1338" s="6">
        <f t="shared" si="395"/>
        <v>0</v>
      </c>
      <c r="AM1338" s="6">
        <f t="shared" si="396"/>
        <v>21416.849059282707</v>
      </c>
      <c r="AN1338" s="6">
        <f t="shared" si="397"/>
        <v>21023.976004377939</v>
      </c>
      <c r="AO1338" s="5">
        <f t="shared" si="398"/>
        <v>0</v>
      </c>
      <c r="AP1338" s="6">
        <f>+AN1338+SUM($D$16:$E$18)-SUM($AL$27:AL1338)</f>
        <v>32532.511320167403</v>
      </c>
      <c r="AQ1338" s="10">
        <f t="shared" si="406"/>
        <v>-7.0379159959770288E-3</v>
      </c>
      <c r="AR1338" s="10">
        <f>+AN1338/SUM(AL$27:AL1338)-1</f>
        <v>0.41181384438763247</v>
      </c>
    </row>
    <row r="1339" spans="1:44" x14ac:dyDescent="0.25">
      <c r="A1339" s="1">
        <v>42158</v>
      </c>
      <c r="B1339">
        <v>8.8490000000000002</v>
      </c>
      <c r="G1339">
        <f t="shared" si="399"/>
        <v>5086.3241844310342</v>
      </c>
      <c r="H1339">
        <f t="shared" si="400"/>
        <v>5022.8483150598186</v>
      </c>
      <c r="I1339" s="5">
        <f t="shared" si="389"/>
        <v>0</v>
      </c>
      <c r="J1339" s="6">
        <f>+H1339+SUM($D$16:$E$16)-SUM($F$27:F1339)</f>
        <v>8475.3702097966561</v>
      </c>
      <c r="K1339" s="10">
        <f t="shared" si="401"/>
        <v>-1.9889095811755353E-2</v>
      </c>
      <c r="L1339" s="10">
        <f>+H1339/SUM(F$27:F1339)-1</f>
        <v>0.12431403058078172</v>
      </c>
      <c r="M1339">
        <v>8.2409999999999997</v>
      </c>
      <c r="R1339">
        <f t="shared" si="402"/>
        <v>4984.8403954578143</v>
      </c>
      <c r="S1339">
        <f t="shared" si="403"/>
        <v>4816.4285162715696</v>
      </c>
      <c r="T1339" s="5">
        <f t="shared" si="390"/>
        <v>0</v>
      </c>
      <c r="U1339" s="6">
        <f>+S1339+SUM($D$17:$E$17)-SUM($Q$27:Q1339)</f>
        <v>7693.6590952189354</v>
      </c>
      <c r="V1339" s="10">
        <f t="shared" si="391"/>
        <v>-9.1074710492877742E-4</v>
      </c>
      <c r="W1339" s="10">
        <f>+S1339/SUM(Q$27:Q1339)-1</f>
        <v>0.29377567383953029</v>
      </c>
      <c r="X1339">
        <v>5.42</v>
      </c>
      <c r="AC1339">
        <f t="shared" si="404"/>
        <v>10902.758969126735</v>
      </c>
      <c r="AD1339">
        <f t="shared" si="405"/>
        <v>10747.906552609684</v>
      </c>
      <c r="AE1339" s="5">
        <f t="shared" si="392"/>
        <v>0</v>
      </c>
      <c r="AF1339" s="6">
        <f>+AD1339+SUM($D$18:$E$18)-SUM($AB$27:AB1339)</f>
        <v>15926.68939471494</v>
      </c>
      <c r="AG1339" s="10">
        <f t="shared" si="393"/>
        <v>-1.5928291080808732E-2</v>
      </c>
      <c r="AH1339" s="10">
        <f>+AD1339/SUM(AB$27:AB1339)-1</f>
        <v>0.60387378880081743</v>
      </c>
      <c r="AI1339" s="6">
        <f t="shared" si="394"/>
        <v>0</v>
      </c>
      <c r="AL1339" s="6">
        <f t="shared" si="395"/>
        <v>0</v>
      </c>
      <c r="AM1339" s="6">
        <f t="shared" si="396"/>
        <v>20973.923549015584</v>
      </c>
      <c r="AN1339" s="6">
        <f t="shared" si="397"/>
        <v>20587.183383941072</v>
      </c>
      <c r="AO1339" s="5">
        <f t="shared" si="398"/>
        <v>0</v>
      </c>
      <c r="AP1339" s="6">
        <f>+AN1339+SUM($D$16:$E$18)-SUM($AL$27:AL1339)</f>
        <v>32095.718699730533</v>
      </c>
      <c r="AQ1339" s="10">
        <f t="shared" si="406"/>
        <v>-1.3426341918033713E-2</v>
      </c>
      <c r="AR1339" s="10">
        <f>+AN1339/SUM(AL$27:AL1339)-1</f>
        <v>0.38248210102326086</v>
      </c>
    </row>
    <row r="1340" spans="1:44" x14ac:dyDescent="0.25">
      <c r="A1340" s="1">
        <v>42159</v>
      </c>
      <c r="B1340">
        <v>8.7799999999999994</v>
      </c>
      <c r="G1340">
        <f t="shared" si="399"/>
        <v>5046.6636161492233</v>
      </c>
      <c r="H1340">
        <f t="shared" si="400"/>
        <v>4983.6826993135046</v>
      </c>
      <c r="I1340" s="5">
        <f t="shared" si="389"/>
        <v>0</v>
      </c>
      <c r="J1340" s="6">
        <f>+H1340+SUM($D$16:$E$16)-SUM($F$27:F1340)</f>
        <v>8436.2045940503413</v>
      </c>
      <c r="K1340" s="10">
        <f t="shared" si="401"/>
        <v>-4.6211097305275395E-3</v>
      </c>
      <c r="L1340" s="10">
        <f>+H1340/SUM(F$27:F1340)-1</f>
        <v>0.11554720177412836</v>
      </c>
      <c r="M1340">
        <v>8.1739999999999995</v>
      </c>
      <c r="R1340">
        <f t="shared" si="402"/>
        <v>4944.3132377711654</v>
      </c>
      <c r="S1340">
        <f t="shared" si="403"/>
        <v>4777.2705608547276</v>
      </c>
      <c r="T1340" s="5">
        <f t="shared" si="390"/>
        <v>0</v>
      </c>
      <c r="U1340" s="6">
        <f>+S1340+SUM($D$17:$E$17)-SUM($Q$27:Q1340)</f>
        <v>7654.5011398020933</v>
      </c>
      <c r="V1340" s="10">
        <f t="shared" si="391"/>
        <v>-5.0896400441210465E-3</v>
      </c>
      <c r="W1340" s="10">
        <f>+S1340/SUM(Q$27:Q1340)-1</f>
        <v>0.28325717242620074</v>
      </c>
      <c r="X1340">
        <v>5.3769999999999998</v>
      </c>
      <c r="AC1340">
        <f t="shared" si="404"/>
        <v>10816.261065866134</v>
      </c>
      <c r="AD1340">
        <f t="shared" si="405"/>
        <v>10662.637183280862</v>
      </c>
      <c r="AE1340" s="5">
        <f t="shared" si="392"/>
        <v>0</v>
      </c>
      <c r="AF1340" s="6">
        <f>+AD1340+SUM($D$18:$E$18)-SUM($AB$27:AB1340)</f>
        <v>15841.42002538612</v>
      </c>
      <c r="AG1340" s="10">
        <f t="shared" si="393"/>
        <v>-5.3538665328097812E-3</v>
      </c>
      <c r="AH1340" s="10">
        <f>+AD1340/SUM(AB$27:AB1340)-1</f>
        <v>0.59114932885276672</v>
      </c>
      <c r="AI1340" s="6">
        <f t="shared" si="394"/>
        <v>0</v>
      </c>
      <c r="AL1340" s="6">
        <f t="shared" si="395"/>
        <v>0</v>
      </c>
      <c r="AM1340" s="6">
        <f t="shared" si="396"/>
        <v>20807.237919786523</v>
      </c>
      <c r="AN1340" s="6">
        <f t="shared" si="397"/>
        <v>20423.590443449095</v>
      </c>
      <c r="AO1340" s="5">
        <f t="shared" si="398"/>
        <v>0</v>
      </c>
      <c r="AP1340" s="6">
        <f>+AN1340+SUM($D$16:$E$18)-SUM($AL$27:AL1340)</f>
        <v>31932.125759238559</v>
      </c>
      <c r="AQ1340" s="10">
        <f t="shared" si="406"/>
        <v>-5.0970330972319733E-3</v>
      </c>
      <c r="AR1340" s="10">
        <f>+AN1340/SUM(AL$27:AL1340)-1</f>
        <v>0.37149641600428263</v>
      </c>
    </row>
    <row r="1341" spans="1:44" x14ac:dyDescent="0.25">
      <c r="A1341" s="1">
        <v>42160</v>
      </c>
      <c r="B1341">
        <v>8.8469999999999995</v>
      </c>
      <c r="G1341">
        <f t="shared" si="399"/>
        <v>5085.1746027417066</v>
      </c>
      <c r="H1341">
        <f t="shared" si="400"/>
        <v>5021.7130798207954</v>
      </c>
      <c r="I1341" s="5">
        <f t="shared" si="389"/>
        <v>0</v>
      </c>
      <c r="J1341" s="6">
        <f>+H1341+SUM($D$16:$E$16)-SUM($F$27:F1341)</f>
        <v>8474.2349745576321</v>
      </c>
      <c r="K1341" s="10">
        <f t="shared" si="401"/>
        <v>4.5079964672871675E-3</v>
      </c>
      <c r="L1341" s="10">
        <f>+H1341/SUM(F$27:F1341)-1</f>
        <v>0.1240599196008787</v>
      </c>
      <c r="M1341">
        <v>8.0860000000000003</v>
      </c>
      <c r="R1341">
        <f t="shared" si="402"/>
        <v>4891.0835381230299</v>
      </c>
      <c r="S1341">
        <f t="shared" si="403"/>
        <v>4725.839216426637</v>
      </c>
      <c r="T1341" s="5">
        <f t="shared" si="390"/>
        <v>0</v>
      </c>
      <c r="U1341" s="6">
        <f>+S1341+SUM($D$17:$E$17)-SUM($Q$27:Q1341)</f>
        <v>7603.0697953740028</v>
      </c>
      <c r="V1341" s="10">
        <f t="shared" si="391"/>
        <v>-6.7190981474489764E-3</v>
      </c>
      <c r="W1341" s="10">
        <f>+S1341/SUM(Q$27:Q1341)-1</f>
        <v>0.26944182728630528</v>
      </c>
      <c r="X1341">
        <v>5.3869999999999996</v>
      </c>
      <c r="AC1341">
        <f t="shared" si="404"/>
        <v>10836.376857322088</v>
      </c>
      <c r="AD1341">
        <f t="shared" si="405"/>
        <v>10682.467269171286</v>
      </c>
      <c r="AE1341" s="5">
        <f t="shared" si="392"/>
        <v>0</v>
      </c>
      <c r="AF1341" s="6">
        <f>+AD1341+SUM($D$18:$E$18)-SUM($AB$27:AB1341)</f>
        <v>15861.250111276542</v>
      </c>
      <c r="AG1341" s="10">
        <f t="shared" si="393"/>
        <v>1.2517871414712278E-3</v>
      </c>
      <c r="AH1341" s="10">
        <f>+AD1341/SUM(AB$27:AB1341)-1</f>
        <v>0.5941085055848716</v>
      </c>
      <c r="AI1341" s="6">
        <f t="shared" si="394"/>
        <v>0</v>
      </c>
      <c r="AL1341" s="6">
        <f t="shared" si="395"/>
        <v>0</v>
      </c>
      <c r="AM1341" s="6">
        <f t="shared" si="396"/>
        <v>20812.634998186826</v>
      </c>
      <c r="AN1341" s="6">
        <f t="shared" si="397"/>
        <v>20430.019565418719</v>
      </c>
      <c r="AO1341" s="5">
        <f t="shared" si="398"/>
        <v>0</v>
      </c>
      <c r="AP1341" s="6">
        <f>+AN1341+SUM($D$16:$E$18)-SUM($AL$27:AL1341)</f>
        <v>31938.554881208183</v>
      </c>
      <c r="AQ1341" s="10">
        <f t="shared" si="406"/>
        <v>2.0133711166292478E-4</v>
      </c>
      <c r="AR1341" s="10">
        <f>+AN1341/SUM(AL$27:AL1341)-1</f>
        <v>0.37192814801358853</v>
      </c>
    </row>
    <row r="1342" spans="1:44" x14ac:dyDescent="0.25">
      <c r="A1342" s="1">
        <v>42163</v>
      </c>
      <c r="B1342">
        <v>8.7370000000000001</v>
      </c>
      <c r="C1342">
        <f>+$C$16</f>
        <v>60</v>
      </c>
      <c r="D1342" s="7">
        <f>+$H$16</f>
        <v>0.66694736842105262</v>
      </c>
      <c r="E1342" s="7">
        <f>+$J$16</f>
        <v>0.46199999999999997</v>
      </c>
      <c r="F1342" s="6">
        <f>+C1342-D1342-E1342</f>
        <v>58.871052631578941</v>
      </c>
      <c r="G1342">
        <f t="shared" si="399"/>
        <v>5080.8186624602549</v>
      </c>
      <c r="H1342">
        <f t="shared" si="400"/>
        <v>5018.1461943060785</v>
      </c>
      <c r="I1342" s="5">
        <f t="shared" si="389"/>
        <v>175800</v>
      </c>
      <c r="J1342" s="6">
        <f>+H1342+SUM($D$16:$E$16)-SUM($F$27:F1342)</f>
        <v>8411.7970364113389</v>
      </c>
      <c r="K1342" s="10">
        <f t="shared" si="401"/>
        <v>-7.3679734316728362E-3</v>
      </c>
      <c r="L1342" s="10">
        <f>+H1342/SUM(F$27:F1342)-1</f>
        <v>0.10865203263286882</v>
      </c>
      <c r="M1342">
        <v>8.0229999999999997</v>
      </c>
      <c r="N1342">
        <f>+$C$17</f>
        <v>50</v>
      </c>
      <c r="O1342" s="7">
        <f>+$H$17</f>
        <v>0.5557894736842105</v>
      </c>
      <c r="P1342" s="7">
        <f>+$J$17</f>
        <v>0.38500000000000001</v>
      </c>
      <c r="Q1342" s="6">
        <f>+N1342-O1342-P1342</f>
        <v>49.059210526315795</v>
      </c>
      <c r="R1342">
        <f t="shared" si="402"/>
        <v>4902.9759122385685</v>
      </c>
      <c r="S1342">
        <f t="shared" si="403"/>
        <v>4738.0782599192053</v>
      </c>
      <c r="T1342" s="5">
        <f t="shared" si="390"/>
        <v>146500</v>
      </c>
      <c r="U1342" s="6">
        <f>+S1342+SUM($D$17:$E$17)-SUM($Q$27:Q1342)</f>
        <v>7566.2496283402561</v>
      </c>
      <c r="V1342" s="10">
        <f t="shared" si="391"/>
        <v>-4.8428027132079166E-3</v>
      </c>
      <c r="W1342" s="10">
        <f>+S1342/SUM(Q$27:Q1342)-1</f>
        <v>0.25617537876734531</v>
      </c>
      <c r="X1342">
        <v>5.335</v>
      </c>
      <c r="Y1342">
        <f>+$C$18</f>
        <v>90</v>
      </c>
      <c r="Z1342" s="7">
        <f>+$H$18</f>
        <v>1.0004210526315789</v>
      </c>
      <c r="AA1342" s="7">
        <f>+$J$18</f>
        <v>0.69300000000000006</v>
      </c>
      <c r="AB1342" s="6">
        <f>+Y1342-Z1342-AA1342</f>
        <v>88.306578947368422</v>
      </c>
      <c r="AC1342">
        <f t="shared" si="404"/>
        <v>10820.081320698499</v>
      </c>
      <c r="AD1342">
        <f t="shared" si="405"/>
        <v>10667.65740148845</v>
      </c>
      <c r="AE1342" s="5">
        <f t="shared" si="392"/>
        <v>263700</v>
      </c>
      <c r="AF1342" s="6">
        <f>+AD1342+SUM($D$18:$E$18)-SUM($AB$27:AB1342)</f>
        <v>15758.133664646341</v>
      </c>
      <c r="AG1342" s="10">
        <f t="shared" si="393"/>
        <v>-6.5011550733249379E-3</v>
      </c>
      <c r="AH1342" s="10">
        <f>+AD1342/SUM(AB$27:AB1342)-1</f>
        <v>0.57119377072096489</v>
      </c>
      <c r="AI1342" s="6">
        <f t="shared" si="394"/>
        <v>200</v>
      </c>
      <c r="AL1342" s="6">
        <f t="shared" si="395"/>
        <v>196.23684210526315</v>
      </c>
      <c r="AM1342" s="6">
        <f t="shared" si="396"/>
        <v>20803.875895397323</v>
      </c>
      <c r="AN1342" s="6">
        <f t="shared" si="397"/>
        <v>20423.881855713735</v>
      </c>
      <c r="AO1342" s="5">
        <f t="shared" si="398"/>
        <v>586000</v>
      </c>
      <c r="AP1342" s="6">
        <f>+AN1342+SUM($D$16:$E$18)-SUM($AL$27:AL1342)</f>
        <v>31736.180329397936</v>
      </c>
      <c r="AQ1342" s="10">
        <f t="shared" si="406"/>
        <v>-6.3363715911053387E-3</v>
      </c>
      <c r="AR1342" s="10">
        <f>+AN1342/SUM(AL$27:AL1342)-1</f>
        <v>0.35367748494299356</v>
      </c>
    </row>
    <row r="1343" spans="1:44" x14ac:dyDescent="0.25">
      <c r="A1343" s="1">
        <v>42164</v>
      </c>
      <c r="B1343">
        <v>8.6579999999999995</v>
      </c>
      <c r="G1343">
        <f t="shared" si="399"/>
        <v>5034.8778733639565</v>
      </c>
      <c r="H1343">
        <f t="shared" si="400"/>
        <v>4972.7720899967981</v>
      </c>
      <c r="I1343" s="5">
        <f t="shared" si="389"/>
        <v>0</v>
      </c>
      <c r="J1343" s="6">
        <f>+H1343+SUM($D$16:$E$16)-SUM($F$27:F1343)</f>
        <v>8366.4229321020575</v>
      </c>
      <c r="K1343" s="10">
        <f t="shared" si="401"/>
        <v>-5.3941035563358497E-3</v>
      </c>
      <c r="L1343" s="10">
        <f>+H1343/SUM(F$27:F1343)-1</f>
        <v>9.8627595116788092E-2</v>
      </c>
      <c r="M1343">
        <v>7.9950000000000001</v>
      </c>
      <c r="R1343">
        <f t="shared" si="402"/>
        <v>4885.8646913059156</v>
      </c>
      <c r="S1343">
        <f t="shared" si="403"/>
        <v>4721.5425262438048</v>
      </c>
      <c r="T1343" s="5">
        <f t="shared" si="390"/>
        <v>0</v>
      </c>
      <c r="U1343" s="6">
        <f>+S1343+SUM($D$17:$E$17)-SUM($Q$27:Q1343)</f>
        <v>7549.7138946648538</v>
      </c>
      <c r="V1343" s="10">
        <f t="shared" si="391"/>
        <v>-2.1854597042986201E-3</v>
      </c>
      <c r="W1343" s="10">
        <f>+S1343/SUM(Q$27:Q1343)-1</f>
        <v>0.25179136896982746</v>
      </c>
      <c r="X1343">
        <v>5.3150000000000004</v>
      </c>
      <c r="AC1343">
        <f t="shared" si="404"/>
        <v>10779.518691567484</v>
      </c>
      <c r="AD1343">
        <f t="shared" si="405"/>
        <v>10627.666183488494</v>
      </c>
      <c r="AE1343" s="5">
        <f t="shared" si="392"/>
        <v>0</v>
      </c>
      <c r="AF1343" s="6">
        <f>+AD1343+SUM($D$18:$E$18)-SUM($AB$27:AB1343)</f>
        <v>15718.142446646385</v>
      </c>
      <c r="AG1343" s="10">
        <f t="shared" si="393"/>
        <v>-2.5378143662835306E-3</v>
      </c>
      <c r="AH1343" s="10">
        <f>+AD1343/SUM(AB$27:AB1343)-1</f>
        <v>0.56530363474825296</v>
      </c>
      <c r="AI1343" s="6">
        <f t="shared" si="394"/>
        <v>0</v>
      </c>
      <c r="AL1343" s="6">
        <f t="shared" si="395"/>
        <v>0</v>
      </c>
      <c r="AM1343" s="6">
        <f t="shared" si="396"/>
        <v>20700.261256237354</v>
      </c>
      <c r="AN1343" s="6">
        <f t="shared" si="397"/>
        <v>20321.980799729099</v>
      </c>
      <c r="AO1343" s="5">
        <f t="shared" si="398"/>
        <v>0</v>
      </c>
      <c r="AP1343" s="6">
        <f>+AN1343+SUM($D$16:$E$18)-SUM($AL$27:AL1343)</f>
        <v>31634.2792734133</v>
      </c>
      <c r="AQ1343" s="10">
        <f t="shared" si="406"/>
        <v>-3.2108796624854552E-3</v>
      </c>
      <c r="AR1343" s="10">
        <f>+AN1343/SUM(AL$27:AL1343)-1</f>
        <v>0.34692356978852801</v>
      </c>
    </row>
    <row r="1344" spans="1:44" x14ac:dyDescent="0.25">
      <c r="A1344" s="1">
        <v>42165</v>
      </c>
      <c r="B1344">
        <v>8.6769999999999996</v>
      </c>
      <c r="G1344">
        <f t="shared" si="399"/>
        <v>5045.9269239061041</v>
      </c>
      <c r="H1344">
        <f t="shared" si="400"/>
        <v>4983.6848492610552</v>
      </c>
      <c r="I1344" s="5">
        <f t="shared" si="389"/>
        <v>0</v>
      </c>
      <c r="J1344" s="6">
        <f>+H1344+SUM($D$16:$E$16)-SUM($F$27:F1344)</f>
        <v>8377.3356913663156</v>
      </c>
      <c r="K1344" s="10">
        <f t="shared" si="401"/>
        <v>1.3043518541699939E-3</v>
      </c>
      <c r="L1344" s="10">
        <f>+H1344/SUM(F$27:F1344)-1</f>
        <v>0.1010385357852126</v>
      </c>
      <c r="M1344">
        <v>8.1069999999999993</v>
      </c>
      <c r="R1344">
        <f t="shared" si="402"/>
        <v>4954.3095750365292</v>
      </c>
      <c r="S1344">
        <f t="shared" si="403"/>
        <v>4787.6854609454058</v>
      </c>
      <c r="T1344" s="5">
        <f t="shared" si="390"/>
        <v>0</v>
      </c>
      <c r="U1344" s="6">
        <f>+S1344+SUM($D$17:$E$17)-SUM($Q$27:Q1344)</f>
        <v>7615.8568293664557</v>
      </c>
      <c r="V1344" s="10">
        <f t="shared" si="391"/>
        <v>8.7609855981884976E-3</v>
      </c>
      <c r="W1344" s="10">
        <f>+S1344/SUM(Q$27:Q1344)-1</f>
        <v>0.26932740815989864</v>
      </c>
      <c r="X1344">
        <v>5.359</v>
      </c>
      <c r="AC1344">
        <f t="shared" si="404"/>
        <v>10868.756475655719</v>
      </c>
      <c r="AD1344">
        <f t="shared" si="405"/>
        <v>10715.646863088397</v>
      </c>
      <c r="AE1344" s="5">
        <f t="shared" si="392"/>
        <v>0</v>
      </c>
      <c r="AF1344" s="6">
        <f>+AD1344+SUM($D$18:$E$18)-SUM($AB$27:AB1344)</f>
        <v>15806.123126246288</v>
      </c>
      <c r="AG1344" s="10">
        <f t="shared" si="393"/>
        <v>5.5973967597344743E-3</v>
      </c>
      <c r="AH1344" s="10">
        <f>+AD1344/SUM(AB$27:AB1344)-1</f>
        <v>0.57826193388821934</v>
      </c>
      <c r="AI1344" s="6">
        <f t="shared" si="394"/>
        <v>0</v>
      </c>
      <c r="AL1344" s="6">
        <f t="shared" si="395"/>
        <v>0</v>
      </c>
      <c r="AM1344" s="6">
        <f t="shared" si="396"/>
        <v>20868.992974598354</v>
      </c>
      <c r="AN1344" s="6">
        <f t="shared" si="397"/>
        <v>20487.017173294858</v>
      </c>
      <c r="AO1344" s="5">
        <f t="shared" si="398"/>
        <v>0</v>
      </c>
      <c r="AP1344" s="6">
        <f>+AN1344+SUM($D$16:$E$18)-SUM($AL$27:AL1344)</f>
        <v>31799.315646979059</v>
      </c>
      <c r="AQ1344" s="10">
        <f t="shared" si="406"/>
        <v>5.2170107034636981E-3</v>
      </c>
      <c r="AR1344" s="10">
        <f>+AN1344/SUM(AL$27:AL1344)-1</f>
        <v>0.35786203999075905</v>
      </c>
    </row>
    <row r="1345" spans="1:44" x14ac:dyDescent="0.25">
      <c r="A1345" s="1">
        <v>42166</v>
      </c>
      <c r="B1345">
        <v>8.7149999999999999</v>
      </c>
      <c r="G1345">
        <f t="shared" si="399"/>
        <v>5068.0250249903993</v>
      </c>
      <c r="H1345">
        <f t="shared" si="400"/>
        <v>5005.5103677895695</v>
      </c>
      <c r="I1345" s="5">
        <f t="shared" si="389"/>
        <v>0</v>
      </c>
      <c r="J1345" s="6">
        <f>+H1345+SUM($D$16:$E$16)-SUM($F$27:F1345)</f>
        <v>8399.1612098948281</v>
      </c>
      <c r="K1345" s="10">
        <f t="shared" si="401"/>
        <v>2.605305473314834E-3</v>
      </c>
      <c r="L1345" s="10">
        <f>+H1345/SUM(F$27:F1345)-1</f>
        <v>0.1058604171220614</v>
      </c>
      <c r="M1345">
        <v>8.1440000000000001</v>
      </c>
      <c r="R1345">
        <f t="shared" si="402"/>
        <v>4976.9208312689652</v>
      </c>
      <c r="S1345">
        <f t="shared" si="403"/>
        <v>4809.5362518736138</v>
      </c>
      <c r="T1345" s="5">
        <f t="shared" si="390"/>
        <v>0</v>
      </c>
      <c r="U1345" s="6">
        <f>+S1345+SUM($D$17:$E$17)-SUM($Q$27:Q1345)</f>
        <v>7637.7076202946646</v>
      </c>
      <c r="V1345" s="10">
        <f t="shared" si="391"/>
        <v>2.869117870487381E-3</v>
      </c>
      <c r="W1345" s="10">
        <f>+S1345/SUM(Q$27:Q1345)-1</f>
        <v>0.2751205639637615</v>
      </c>
      <c r="X1345">
        <v>5.4050000000000002</v>
      </c>
      <c r="AC1345">
        <f t="shared" si="404"/>
        <v>10962.050522657055</v>
      </c>
      <c r="AD1345">
        <f t="shared" si="405"/>
        <v>10807.626664488298</v>
      </c>
      <c r="AE1345" s="5">
        <f t="shared" si="392"/>
        <v>0</v>
      </c>
      <c r="AF1345" s="6">
        <f>+AD1345+SUM($D$18:$E$18)-SUM($AB$27:AB1345)</f>
        <v>15898.10292764619</v>
      </c>
      <c r="AG1345" s="10">
        <f t="shared" si="393"/>
        <v>5.8192512272139396E-3</v>
      </c>
      <c r="AH1345" s="10">
        <f>+AD1345/SUM(AB$27:AB1345)-1</f>
        <v>0.59180924662545742</v>
      </c>
      <c r="AI1345" s="6">
        <f t="shared" si="394"/>
        <v>0</v>
      </c>
      <c r="AL1345" s="6">
        <f t="shared" si="395"/>
        <v>0</v>
      </c>
      <c r="AM1345" s="6">
        <f t="shared" si="396"/>
        <v>21006.996378916418</v>
      </c>
      <c r="AN1345" s="6">
        <f t="shared" si="397"/>
        <v>20622.673284151482</v>
      </c>
      <c r="AO1345" s="5">
        <f t="shared" si="398"/>
        <v>0</v>
      </c>
      <c r="AP1345" s="6">
        <f>+AN1345+SUM($D$16:$E$18)-SUM($AL$27:AL1345)</f>
        <v>31934.971757835683</v>
      </c>
      <c r="AQ1345" s="10">
        <f t="shared" si="406"/>
        <v>4.2660072425020346E-3</v>
      </c>
      <c r="AR1345" s="10">
        <f>+AN1345/SUM(AL$27:AL1345)-1</f>
        <v>0.3668532114173686</v>
      </c>
    </row>
    <row r="1346" spans="1:44" x14ac:dyDescent="0.25">
      <c r="A1346" s="1">
        <v>42167</v>
      </c>
      <c r="B1346">
        <v>8.7129999999999992</v>
      </c>
      <c r="G1346">
        <f t="shared" si="399"/>
        <v>5066.8619670385933</v>
      </c>
      <c r="H1346">
        <f t="shared" si="400"/>
        <v>5004.3616562880679</v>
      </c>
      <c r="I1346" s="5">
        <f t="shared" si="389"/>
        <v>0</v>
      </c>
      <c r="J1346" s="6">
        <f>+H1346+SUM($D$16:$E$16)-SUM($F$27:F1346)</f>
        <v>8398.0124983933274</v>
      </c>
      <c r="K1346" s="10">
        <f t="shared" si="401"/>
        <v>-1.3676502602988361E-4</v>
      </c>
      <c r="L1346" s="10">
        <f>+H1346/SUM(F$27:F1346)-1</f>
        <v>0.1056066338938062</v>
      </c>
      <c r="M1346">
        <v>8.0619999999999994</v>
      </c>
      <c r="R1346">
        <f t="shared" si="402"/>
        <v>4926.8093985376217</v>
      </c>
      <c r="S1346">
        <f t="shared" si="403"/>
        <v>4761.1101746813692</v>
      </c>
      <c r="T1346" s="5">
        <f t="shared" si="390"/>
        <v>0</v>
      </c>
      <c r="U1346" s="6">
        <f>+S1346+SUM($D$17:$E$17)-SUM($Q$27:Q1346)</f>
        <v>7589.2815431024192</v>
      </c>
      <c r="V1346" s="10">
        <f t="shared" si="391"/>
        <v>-6.3403942124687918E-3</v>
      </c>
      <c r="W1346" s="10">
        <f>+S1346/SUM(Q$27:Q1346)-1</f>
        <v>0.26228167812817338</v>
      </c>
      <c r="X1346">
        <v>5.3529999999999998</v>
      </c>
      <c r="AC1346">
        <f t="shared" si="404"/>
        <v>10856.587686916413</v>
      </c>
      <c r="AD1346">
        <f t="shared" si="405"/>
        <v>10703.64949768841</v>
      </c>
      <c r="AE1346" s="5">
        <f t="shared" si="392"/>
        <v>0</v>
      </c>
      <c r="AF1346" s="6">
        <f>+AD1346+SUM($D$18:$E$18)-SUM($AB$27:AB1346)</f>
        <v>15794.1257608463</v>
      </c>
      <c r="AG1346" s="10">
        <f t="shared" si="393"/>
        <v>-6.5402247848752593E-3</v>
      </c>
      <c r="AH1346" s="10">
        <f>+AD1346/SUM(AB$27:AB1346)-1</f>
        <v>0.57649489309640556</v>
      </c>
      <c r="AI1346" s="6">
        <f t="shared" si="394"/>
        <v>0</v>
      </c>
      <c r="AL1346" s="6">
        <f t="shared" si="395"/>
        <v>0</v>
      </c>
      <c r="AM1346" s="6">
        <f t="shared" si="396"/>
        <v>20850.259052492627</v>
      </c>
      <c r="AN1346" s="6">
        <f t="shared" si="397"/>
        <v>20469.121328657846</v>
      </c>
      <c r="AO1346" s="5">
        <f t="shared" si="398"/>
        <v>0</v>
      </c>
      <c r="AP1346" s="6">
        <f>+AN1346+SUM($D$16:$E$18)-SUM($AL$27:AL1346)</f>
        <v>31781.419802342043</v>
      </c>
      <c r="AQ1346" s="10">
        <f t="shared" si="406"/>
        <v>-4.8082696505270528E-3</v>
      </c>
      <c r="AR1346" s="10">
        <f>+AN1346/SUM(AL$27:AL1346)-1</f>
        <v>0.35667591865837456</v>
      </c>
    </row>
    <row r="1347" spans="1:44" x14ac:dyDescent="0.25">
      <c r="A1347" s="1">
        <v>42170</v>
      </c>
      <c r="B1347">
        <v>8.6509999999999998</v>
      </c>
      <c r="G1347">
        <f t="shared" si="399"/>
        <v>5030.8071705326383</v>
      </c>
      <c r="H1347">
        <f t="shared" si="400"/>
        <v>4968.7515997415449</v>
      </c>
      <c r="I1347" s="5">
        <f t="shared" si="389"/>
        <v>0</v>
      </c>
      <c r="J1347" s="6">
        <f>+H1347+SUM($D$16:$E$16)-SUM($F$27:F1347)</f>
        <v>8362.4024418468034</v>
      </c>
      <c r="K1347" s="10">
        <f t="shared" si="401"/>
        <v>-4.2402957310836431E-3</v>
      </c>
      <c r="L1347" s="10">
        <f>+H1347/SUM(F$27:F1347)-1</f>
        <v>9.7739353817894781E-2</v>
      </c>
      <c r="M1347">
        <v>7.944</v>
      </c>
      <c r="R1347">
        <f t="shared" si="402"/>
        <v>4854.6978246071531</v>
      </c>
      <c r="S1347">
        <f t="shared" si="403"/>
        <v>4691.4238684778966</v>
      </c>
      <c r="T1347" s="5">
        <f t="shared" si="390"/>
        <v>0</v>
      </c>
      <c r="U1347" s="6">
        <f>+S1347+SUM($D$17:$E$17)-SUM($Q$27:Q1347)</f>
        <v>7519.5952368989474</v>
      </c>
      <c r="V1347" s="10">
        <f t="shared" si="391"/>
        <v>-9.1822006876008944E-3</v>
      </c>
      <c r="W1347" s="10">
        <f>+S1347/SUM(Q$27:Q1347)-1</f>
        <v>0.24380620826720567</v>
      </c>
      <c r="X1347">
        <v>5.3209999999999997</v>
      </c>
      <c r="AC1347">
        <f t="shared" si="404"/>
        <v>10791.687480306788</v>
      </c>
      <c r="AD1347">
        <f t="shared" si="405"/>
        <v>10639.663548888479</v>
      </c>
      <c r="AE1347" s="5">
        <f t="shared" si="392"/>
        <v>0</v>
      </c>
      <c r="AF1347" s="6">
        <f>+AD1347+SUM($D$18:$E$18)-SUM($AB$27:AB1347)</f>
        <v>15730.139812046369</v>
      </c>
      <c r="AG1347" s="10">
        <f t="shared" si="393"/>
        <v>-4.0512497981086693E-3</v>
      </c>
      <c r="AH1347" s="10">
        <f>+AD1347/SUM(AB$27:AB1347)-1</f>
        <v>0.56707067554006607</v>
      </c>
      <c r="AI1347" s="6">
        <f t="shared" si="394"/>
        <v>0</v>
      </c>
      <c r="AL1347" s="6">
        <f t="shared" si="395"/>
        <v>0</v>
      </c>
      <c r="AM1347" s="6">
        <f t="shared" si="396"/>
        <v>20677.19247544658</v>
      </c>
      <c r="AN1347" s="6">
        <f t="shared" si="397"/>
        <v>20299.839017107919</v>
      </c>
      <c r="AO1347" s="5">
        <f t="shared" si="398"/>
        <v>0</v>
      </c>
      <c r="AP1347" s="6">
        <f>+AN1347+SUM($D$16:$E$18)-SUM($AL$27:AL1347)</f>
        <v>31612.137490792124</v>
      </c>
      <c r="AQ1347" s="10">
        <f t="shared" si="406"/>
        <v>-5.3264552874835447E-3</v>
      </c>
      <c r="AR1347" s="10">
        <f>+AN1347/SUM(AL$27:AL1347)-1</f>
        <v>0.34545603130477942</v>
      </c>
    </row>
    <row r="1348" spans="1:44" x14ac:dyDescent="0.25">
      <c r="A1348" s="1">
        <v>42171</v>
      </c>
      <c r="B1348">
        <v>8.6280000000000001</v>
      </c>
      <c r="G1348">
        <f t="shared" si="399"/>
        <v>5017.4320040868806</v>
      </c>
      <c r="H1348">
        <f t="shared" si="400"/>
        <v>4955.5414174742864</v>
      </c>
      <c r="I1348" s="5">
        <f t="shared" si="389"/>
        <v>0</v>
      </c>
      <c r="J1348" s="6">
        <f>+H1348+SUM($D$16:$E$16)-SUM($F$27:F1348)</f>
        <v>8349.1922595795477</v>
      </c>
      <c r="K1348" s="10">
        <f t="shared" si="401"/>
        <v>-1.5797113759019599E-3</v>
      </c>
      <c r="L1348" s="10">
        <f>+H1348/SUM(F$27:F1348)-1</f>
        <v>9.4820846692960092E-2</v>
      </c>
      <c r="M1348">
        <v>7.9710000000000001</v>
      </c>
      <c r="R1348">
        <f t="shared" si="402"/>
        <v>4871.1979305064979</v>
      </c>
      <c r="S1348">
        <f t="shared" si="403"/>
        <v>4707.3690402363191</v>
      </c>
      <c r="T1348" s="5">
        <f t="shared" si="390"/>
        <v>0</v>
      </c>
      <c r="U1348" s="6">
        <f>+S1348+SUM($D$17:$E$17)-SUM($Q$27:Q1348)</f>
        <v>7535.540408657369</v>
      </c>
      <c r="V1348" s="10">
        <f t="shared" si="391"/>
        <v>2.1204827196252829E-3</v>
      </c>
      <c r="W1348" s="10">
        <f>+S1348/SUM(Q$27:Q1348)-1</f>
        <v>0.24803364628624069</v>
      </c>
      <c r="X1348">
        <v>5.3609999999999998</v>
      </c>
      <c r="AC1348">
        <f t="shared" si="404"/>
        <v>10872.812738568819</v>
      </c>
      <c r="AD1348">
        <f t="shared" si="405"/>
        <v>10719.645984888391</v>
      </c>
      <c r="AE1348" s="5">
        <f t="shared" si="392"/>
        <v>0</v>
      </c>
      <c r="AF1348" s="6">
        <f>+AD1348+SUM($D$18:$E$18)-SUM($AB$27:AB1348)</f>
        <v>15810.12224804628</v>
      </c>
      <c r="AG1348" s="10">
        <f t="shared" si="393"/>
        <v>5.0846614814357149E-3</v>
      </c>
      <c r="AH1348" s="10">
        <f>+AD1348/SUM(AB$27:AB1348)-1</f>
        <v>0.57885094748549037</v>
      </c>
      <c r="AI1348" s="6">
        <f t="shared" si="394"/>
        <v>0</v>
      </c>
      <c r="AL1348" s="6">
        <f t="shared" si="395"/>
        <v>0</v>
      </c>
      <c r="AM1348" s="6">
        <f t="shared" si="396"/>
        <v>20761.442673162197</v>
      </c>
      <c r="AN1348" s="6">
        <f t="shared" si="397"/>
        <v>20382.556442598994</v>
      </c>
      <c r="AO1348" s="5">
        <f t="shared" si="398"/>
        <v>0</v>
      </c>
      <c r="AP1348" s="6">
        <f>+AN1348+SUM($D$16:$E$18)-SUM($AL$27:AL1348)</f>
        <v>31694.854916283195</v>
      </c>
      <c r="AQ1348" s="10">
        <f t="shared" si="406"/>
        <v>2.6166350034118047E-3</v>
      </c>
      <c r="AR1348" s="10">
        <f>+AN1348/SUM(AL$27:AL1348)-1</f>
        <v>0.35093847177769044</v>
      </c>
    </row>
    <row r="1349" spans="1:44" x14ac:dyDescent="0.25">
      <c r="A1349" s="1">
        <v>42172</v>
      </c>
      <c r="B1349">
        <v>8.6669999999999998</v>
      </c>
      <c r="G1349">
        <f t="shared" si="399"/>
        <v>5040.1116341470779</v>
      </c>
      <c r="H1349">
        <f t="shared" si="400"/>
        <v>4977.941291753551</v>
      </c>
      <c r="I1349" s="5">
        <f t="shared" si="389"/>
        <v>0</v>
      </c>
      <c r="J1349" s="6">
        <f>+H1349+SUM($D$16:$E$16)-SUM($F$27:F1349)</f>
        <v>8371.5921338588123</v>
      </c>
      <c r="K1349" s="10">
        <f t="shared" si="401"/>
        <v>2.6828792035018534E-3</v>
      </c>
      <c r="L1349" s="10">
        <f>+H1349/SUM(F$27:F1349)-1</f>
        <v>9.976961964393638E-2</v>
      </c>
      <c r="M1349">
        <v>7.9240000000000004</v>
      </c>
      <c r="R1349">
        <f t="shared" si="402"/>
        <v>4842.4755239409724</v>
      </c>
      <c r="S1349">
        <f t="shared" si="403"/>
        <v>4679.6126301383256</v>
      </c>
      <c r="T1349" s="5">
        <f t="shared" si="390"/>
        <v>0</v>
      </c>
      <c r="U1349" s="6">
        <f>+S1349+SUM($D$17:$E$17)-SUM($Q$27:Q1349)</f>
        <v>7507.7839985593764</v>
      </c>
      <c r="V1349" s="10">
        <f t="shared" si="391"/>
        <v>-3.683400073882459E-3</v>
      </c>
      <c r="W1349" s="10">
        <f>+S1349/SUM(Q$27:Q1349)-1</f>
        <v>0.24067477269755022</v>
      </c>
      <c r="X1349">
        <v>5.359</v>
      </c>
      <c r="AC1349">
        <f t="shared" si="404"/>
        <v>10868.756475655717</v>
      </c>
      <c r="AD1349">
        <f t="shared" si="405"/>
        <v>10715.646863088396</v>
      </c>
      <c r="AE1349" s="5">
        <f t="shared" si="392"/>
        <v>0</v>
      </c>
      <c r="AF1349" s="6">
        <f>+AD1349+SUM($D$18:$E$18)-SUM($AB$27:AB1349)</f>
        <v>15806.123126246288</v>
      </c>
      <c r="AG1349" s="10">
        <f t="shared" si="393"/>
        <v>-2.5294692458732726E-4</v>
      </c>
      <c r="AH1349" s="10">
        <f>+AD1349/SUM(AB$27:AB1349)-1</f>
        <v>0.57826193388821912</v>
      </c>
      <c r="AI1349" s="6">
        <f t="shared" si="394"/>
        <v>0</v>
      </c>
      <c r="AL1349" s="6">
        <f t="shared" si="395"/>
        <v>0</v>
      </c>
      <c r="AM1349" s="6">
        <f t="shared" si="396"/>
        <v>20751.343633743767</v>
      </c>
      <c r="AN1349" s="6">
        <f t="shared" si="397"/>
        <v>20373.200784980272</v>
      </c>
      <c r="AO1349" s="5">
        <f t="shared" si="398"/>
        <v>0</v>
      </c>
      <c r="AP1349" s="6">
        <f>+AN1349+SUM($D$16:$E$18)-SUM($AL$27:AL1349)</f>
        <v>31685.499258664477</v>
      </c>
      <c r="AQ1349" s="10">
        <f t="shared" si="406"/>
        <v>-2.9517906434439745E-4</v>
      </c>
      <c r="AR1349" s="10">
        <f>+AN1349/SUM(AL$27:AL1349)-1</f>
        <v>0.35031838676325644</v>
      </c>
    </row>
    <row r="1350" spans="1:44" x14ac:dyDescent="0.25">
      <c r="A1350" s="1">
        <v>42173</v>
      </c>
      <c r="B1350">
        <v>8.6180000000000003</v>
      </c>
      <c r="G1350">
        <f t="shared" si="399"/>
        <v>5011.6167143278553</v>
      </c>
      <c r="H1350">
        <f t="shared" si="400"/>
        <v>4949.7978599667831</v>
      </c>
      <c r="I1350" s="5">
        <f t="shared" si="389"/>
        <v>0</v>
      </c>
      <c r="J1350" s="6">
        <f>+H1350+SUM($D$16:$E$16)-SUM($F$27:F1350)</f>
        <v>8343.4487020720444</v>
      </c>
      <c r="K1350" s="10">
        <f t="shared" si="401"/>
        <v>-3.3617777044993025E-3</v>
      </c>
      <c r="L1350" s="10">
        <f>+H1350/SUM(F$27:F1350)-1</f>
        <v>9.3551930551684093E-2</v>
      </c>
      <c r="M1350">
        <v>7.944</v>
      </c>
      <c r="R1350">
        <f t="shared" si="402"/>
        <v>4854.6978246071531</v>
      </c>
      <c r="S1350">
        <f t="shared" si="403"/>
        <v>4691.4238684778966</v>
      </c>
      <c r="T1350" s="5">
        <f t="shared" si="390"/>
        <v>0</v>
      </c>
      <c r="U1350" s="6">
        <f>+S1350+SUM($D$17:$E$17)-SUM($Q$27:Q1350)</f>
        <v>7519.5952368989474</v>
      </c>
      <c r="V1350" s="10">
        <f t="shared" si="391"/>
        <v>1.573199008101156E-3</v>
      </c>
      <c r="W1350" s="10">
        <f>+S1350/SUM(Q$27:Q1350)-1</f>
        <v>0.24380620826720567</v>
      </c>
      <c r="X1350">
        <v>5.3550000000000004</v>
      </c>
      <c r="AC1350">
        <f t="shared" si="404"/>
        <v>10860.643949829515</v>
      </c>
      <c r="AD1350">
        <f t="shared" si="405"/>
        <v>10707.648619488406</v>
      </c>
      <c r="AE1350" s="5">
        <f t="shared" si="392"/>
        <v>0</v>
      </c>
      <c r="AF1350" s="6">
        <f>+AD1350+SUM($D$18:$E$18)-SUM($AB$27:AB1350)</f>
        <v>15798.124882646296</v>
      </c>
      <c r="AG1350" s="10">
        <f t="shared" si="393"/>
        <v>-5.0602184584469523E-4</v>
      </c>
      <c r="AH1350" s="10">
        <f>+AD1350/SUM(AB$27:AB1350)-1</f>
        <v>0.57708390669367682</v>
      </c>
      <c r="AI1350" s="6">
        <f t="shared" si="394"/>
        <v>0</v>
      </c>
      <c r="AL1350" s="6">
        <f t="shared" si="395"/>
        <v>0</v>
      </c>
      <c r="AM1350" s="6">
        <f t="shared" si="396"/>
        <v>20726.958488764525</v>
      </c>
      <c r="AN1350" s="6">
        <f t="shared" si="397"/>
        <v>20348.870347933087</v>
      </c>
      <c r="AO1350" s="5">
        <f t="shared" si="398"/>
        <v>0</v>
      </c>
      <c r="AP1350" s="6">
        <f>+AN1350+SUM($D$16:$E$18)-SUM($AL$27:AL1350)</f>
        <v>31661.168821617288</v>
      </c>
      <c r="AQ1350" s="10">
        <f t="shared" si="406"/>
        <v>-7.6787292662072737E-4</v>
      </c>
      <c r="AR1350" s="10">
        <f>+AN1350/SUM(AL$27:AL1350)-1</f>
        <v>0.34870578612924019</v>
      </c>
    </row>
    <row r="1351" spans="1:44" x14ac:dyDescent="0.25">
      <c r="A1351" s="1">
        <v>42174</v>
      </c>
      <c r="B1351">
        <v>8.6440000000000001</v>
      </c>
      <c r="G1351">
        <f t="shared" si="399"/>
        <v>5026.7364677013202</v>
      </c>
      <c r="H1351">
        <f t="shared" si="400"/>
        <v>4964.7311094862926</v>
      </c>
      <c r="I1351" s="5">
        <f t="shared" si="389"/>
        <v>0</v>
      </c>
      <c r="J1351" s="6">
        <f>+H1351+SUM($D$16:$E$16)-SUM($F$27:F1351)</f>
        <v>8358.3819515915529</v>
      </c>
      <c r="K1351" s="10">
        <f t="shared" si="401"/>
        <v>1.7898173828048147E-3</v>
      </c>
      <c r="L1351" s="10">
        <f>+H1351/SUM(F$27:F1351)-1</f>
        <v>9.6851112519001692E-2</v>
      </c>
      <c r="M1351">
        <v>7.9589999999999996</v>
      </c>
      <c r="R1351">
        <f t="shared" si="402"/>
        <v>4863.8645501067895</v>
      </c>
      <c r="S1351">
        <f t="shared" si="403"/>
        <v>4700.2822972325757</v>
      </c>
      <c r="T1351" s="5">
        <f t="shared" si="390"/>
        <v>0</v>
      </c>
      <c r="U1351" s="6">
        <f>+S1351+SUM($D$17:$E$17)-SUM($Q$27:Q1351)</f>
        <v>7528.4536656536256</v>
      </c>
      <c r="V1351" s="10">
        <f t="shared" si="391"/>
        <v>1.1780459553474287E-3</v>
      </c>
      <c r="W1351" s="10">
        <f>+S1351/SUM(Q$27:Q1351)-1</f>
        <v>0.24615478494444742</v>
      </c>
      <c r="X1351">
        <v>5.3739999999999997</v>
      </c>
      <c r="AC1351">
        <f t="shared" si="404"/>
        <v>10899.178447503977</v>
      </c>
      <c r="AD1351">
        <f t="shared" si="405"/>
        <v>10745.640276588361</v>
      </c>
      <c r="AE1351" s="5">
        <f t="shared" si="392"/>
        <v>0</v>
      </c>
      <c r="AF1351" s="6">
        <f>+AD1351+SUM($D$18:$E$18)-SUM($AB$27:AB1351)</f>
        <v>15836.116539746252</v>
      </c>
      <c r="AG1351" s="10">
        <f t="shared" si="393"/>
        <v>2.4048206595510546E-3</v>
      </c>
      <c r="AH1351" s="10">
        <f>+AD1351/SUM(AB$27:AB1351)-1</f>
        <v>0.58267953586775301</v>
      </c>
      <c r="AI1351" s="6">
        <f t="shared" si="394"/>
        <v>0</v>
      </c>
      <c r="AL1351" s="6">
        <f t="shared" si="395"/>
        <v>0</v>
      </c>
      <c r="AM1351" s="6">
        <f t="shared" si="396"/>
        <v>20789.779465312087</v>
      </c>
      <c r="AN1351" s="6">
        <f t="shared" si="397"/>
        <v>20410.653683307231</v>
      </c>
      <c r="AO1351" s="5">
        <f t="shared" si="398"/>
        <v>0</v>
      </c>
      <c r="AP1351" s="6">
        <f>+AN1351+SUM($D$16:$E$18)-SUM($AL$27:AL1351)</f>
        <v>31722.952156991432</v>
      </c>
      <c r="AQ1351" s="10">
        <f t="shared" si="406"/>
        <v>1.9513914891216011E-3</v>
      </c>
      <c r="AR1351" s="10">
        <f>+AN1351/SUM(AL$27:AL1351)-1</f>
        <v>0.35280073294843484</v>
      </c>
    </row>
    <row r="1352" spans="1:44" x14ac:dyDescent="0.25">
      <c r="A1352" s="1">
        <v>42177</v>
      </c>
      <c r="B1352">
        <v>8.6999999999999993</v>
      </c>
      <c r="G1352">
        <f t="shared" si="399"/>
        <v>5059.3020903518609</v>
      </c>
      <c r="H1352">
        <f t="shared" si="400"/>
        <v>4996.8950315283137</v>
      </c>
      <c r="I1352" s="5">
        <f t="shared" si="389"/>
        <v>0</v>
      </c>
      <c r="J1352" s="6">
        <f>+H1352+SUM($D$16:$E$16)-SUM($F$27:F1352)</f>
        <v>8390.545873633575</v>
      </c>
      <c r="K1352" s="10">
        <f t="shared" si="401"/>
        <v>3.8481038828210856E-3</v>
      </c>
      <c r="L1352" s="10">
        <f>+H1352/SUM(F$27:F1352)-1</f>
        <v>0.10395704291014751</v>
      </c>
      <c r="M1352">
        <v>8.1560000000000006</v>
      </c>
      <c r="R1352">
        <f t="shared" si="402"/>
        <v>4984.2542116686745</v>
      </c>
      <c r="S1352">
        <f t="shared" si="403"/>
        <v>4816.622994877358</v>
      </c>
      <c r="T1352" s="5">
        <f t="shared" si="390"/>
        <v>0</v>
      </c>
      <c r="U1352" s="6">
        <f>+S1352+SUM($D$17:$E$17)-SUM($Q$27:Q1352)</f>
        <v>7644.7943632984079</v>
      </c>
      <c r="V1352" s="10">
        <f t="shared" si="391"/>
        <v>1.5453465321245474E-2</v>
      </c>
      <c r="W1352" s="10">
        <f>+S1352/SUM(Q$27:Q1352)-1</f>
        <v>0.27699942530555521</v>
      </c>
      <c r="X1352">
        <v>5.4109999999999996</v>
      </c>
      <c r="AC1352">
        <f t="shared" si="404"/>
        <v>10974.219311396357</v>
      </c>
      <c r="AD1352">
        <f t="shared" si="405"/>
        <v>10819.62402988828</v>
      </c>
      <c r="AE1352" s="5">
        <f t="shared" si="392"/>
        <v>0</v>
      </c>
      <c r="AF1352" s="6">
        <f>+AD1352+SUM($D$18:$E$18)-SUM($AB$27:AB1352)</f>
        <v>15910.100293046171</v>
      </c>
      <c r="AG1352" s="10">
        <f t="shared" si="393"/>
        <v>4.6718368808558175E-3</v>
      </c>
      <c r="AH1352" s="10">
        <f>+AD1352/SUM(AB$27:AB1352)-1</f>
        <v>0.59357628741727031</v>
      </c>
      <c r="AI1352" s="6">
        <f t="shared" si="394"/>
        <v>0</v>
      </c>
      <c r="AL1352" s="6">
        <f t="shared" si="395"/>
        <v>0</v>
      </c>
      <c r="AM1352" s="6">
        <f t="shared" si="396"/>
        <v>21017.775613416892</v>
      </c>
      <c r="AN1352" s="6">
        <f t="shared" si="397"/>
        <v>20633.142056293953</v>
      </c>
      <c r="AO1352" s="5">
        <f t="shared" si="398"/>
        <v>0</v>
      </c>
      <c r="AP1352" s="6">
        <f>+AN1352+SUM($D$16:$E$18)-SUM($AL$27:AL1352)</f>
        <v>31945.440529978154</v>
      </c>
      <c r="AQ1352" s="10">
        <f t="shared" si="406"/>
        <v>7.0134826004106809E-3</v>
      </c>
      <c r="AR1352" s="10">
        <f>+AN1352/SUM(AL$27:AL1352)-1</f>
        <v>0.36754707271388276</v>
      </c>
    </row>
    <row r="1353" spans="1:44" x14ac:dyDescent="0.25">
      <c r="A1353" s="1">
        <v>42179</v>
      </c>
      <c r="B1353">
        <v>8.9060000000000006</v>
      </c>
      <c r="G1353">
        <f t="shared" si="399"/>
        <v>5179.0970593877801</v>
      </c>
      <c r="H1353">
        <f t="shared" si="400"/>
        <v>5115.2123161828931</v>
      </c>
      <c r="I1353" s="5">
        <f t="shared" si="389"/>
        <v>0</v>
      </c>
      <c r="J1353" s="6">
        <f>+H1353+SUM($D$16:$E$16)-SUM($F$27:F1353)</f>
        <v>8508.8631582881535</v>
      </c>
      <c r="K1353" s="10">
        <f t="shared" si="401"/>
        <v>1.4101261876939164E-2</v>
      </c>
      <c r="L1353" s="10">
        <f>+H1353/SUM(F$27:F1353)-1</f>
        <v>0.13009671542043377</v>
      </c>
      <c r="M1353">
        <v>8.1920000000000002</v>
      </c>
      <c r="R1353">
        <f t="shared" si="402"/>
        <v>5006.2543528677998</v>
      </c>
      <c r="S1353">
        <f t="shared" si="403"/>
        <v>4837.8832238885861</v>
      </c>
      <c r="T1353" s="5">
        <f t="shared" si="390"/>
        <v>0</v>
      </c>
      <c r="U1353" s="6">
        <f>+S1353+SUM($D$17:$E$17)-SUM($Q$27:Q1353)</f>
        <v>7666.0545923096361</v>
      </c>
      <c r="V1353" s="10">
        <f t="shared" si="391"/>
        <v>2.7810073104510558E-3</v>
      </c>
      <c r="W1353" s="10">
        <f>+S1353/SUM(Q$27:Q1353)-1</f>
        <v>0.28263600933093502</v>
      </c>
      <c r="X1353">
        <v>5.4640000000000004</v>
      </c>
      <c r="AC1353">
        <f t="shared" si="404"/>
        <v>11081.710278593549</v>
      </c>
      <c r="AD1353">
        <f t="shared" si="405"/>
        <v>10925.600757588167</v>
      </c>
      <c r="AE1353" s="5">
        <f t="shared" si="392"/>
        <v>0</v>
      </c>
      <c r="AF1353" s="6">
        <f>+AD1353+SUM($D$18:$E$18)-SUM($AB$27:AB1353)</f>
        <v>16016.077020746057</v>
      </c>
      <c r="AG1353" s="10">
        <f t="shared" si="393"/>
        <v>6.6609716939500796E-3</v>
      </c>
      <c r="AH1353" s="10">
        <f>+AD1353/SUM(AB$27:AB1353)-1</f>
        <v>0.60918514774495769</v>
      </c>
      <c r="AI1353" s="6">
        <f t="shared" si="394"/>
        <v>0</v>
      </c>
      <c r="AL1353" s="6">
        <f t="shared" si="395"/>
        <v>0</v>
      </c>
      <c r="AM1353" s="6">
        <f t="shared" si="396"/>
        <v>21267.061690849128</v>
      </c>
      <c r="AN1353" s="6">
        <f t="shared" si="397"/>
        <v>20878.696297659648</v>
      </c>
      <c r="AO1353" s="5">
        <f t="shared" si="398"/>
        <v>0</v>
      </c>
      <c r="AP1353" s="6">
        <f>+AN1353+SUM($D$16:$E$18)-SUM($AL$27:AL1353)</f>
        <v>32190.994771343849</v>
      </c>
      <c r="AQ1353" s="10">
        <f t="shared" si="406"/>
        <v>7.6866756974367512E-3</v>
      </c>
      <c r="AR1353" s="10">
        <f>+AN1353/SUM(AL$27:AL1353)-1</f>
        <v>0.38382219857963529</v>
      </c>
    </row>
    <row r="1354" spans="1:44" x14ac:dyDescent="0.25">
      <c r="A1354" s="1">
        <v>42180</v>
      </c>
      <c r="B1354">
        <v>8.8659999999999997</v>
      </c>
      <c r="G1354">
        <f t="shared" si="399"/>
        <v>5155.8359003516789</v>
      </c>
      <c r="H1354">
        <f t="shared" si="400"/>
        <v>5092.2380861528773</v>
      </c>
      <c r="I1354" s="5">
        <f t="shared" si="389"/>
        <v>0</v>
      </c>
      <c r="J1354" s="6">
        <f>+H1354+SUM($D$16:$E$16)-SUM($F$27:F1354)</f>
        <v>8485.8889282581367</v>
      </c>
      <c r="K1354" s="10">
        <f t="shared" si="401"/>
        <v>-2.700035198901829E-3</v>
      </c>
      <c r="L1354" s="10">
        <f>+H1354/SUM(F$27:F1354)-1</f>
        <v>0.12502105085532955</v>
      </c>
      <c r="M1354">
        <v>8.1790000000000003</v>
      </c>
      <c r="R1354">
        <f t="shared" si="402"/>
        <v>4998.3098574347823</v>
      </c>
      <c r="S1354">
        <f t="shared" si="403"/>
        <v>4830.2059189678648</v>
      </c>
      <c r="T1354" s="5">
        <f t="shared" si="390"/>
        <v>0</v>
      </c>
      <c r="U1354" s="6">
        <f>+S1354+SUM($D$17:$E$17)-SUM($Q$27:Q1354)</f>
        <v>7658.3772873889156</v>
      </c>
      <c r="V1354" s="10">
        <f t="shared" si="391"/>
        <v>-1.001467551303703E-3</v>
      </c>
      <c r="W1354" s="10">
        <f>+S1354/SUM(Q$27:Q1354)-1</f>
        <v>0.28060057621065893</v>
      </c>
      <c r="X1354">
        <v>5.4580000000000002</v>
      </c>
      <c r="AC1354">
        <f t="shared" si="404"/>
        <v>11069.541489854244</v>
      </c>
      <c r="AD1354">
        <f t="shared" si="405"/>
        <v>10913.603392188179</v>
      </c>
      <c r="AE1354" s="5">
        <f t="shared" si="392"/>
        <v>0</v>
      </c>
      <c r="AF1354" s="6">
        <f>+AD1354+SUM($D$18:$E$18)-SUM($AB$27:AB1354)</f>
        <v>16004.07965534607</v>
      </c>
      <c r="AG1354" s="10">
        <f t="shared" si="393"/>
        <v>-7.4908264891881959E-4</v>
      </c>
      <c r="AH1354" s="10">
        <f>+AD1354/SUM(AB$27:AB1354)-1</f>
        <v>0.60741810695314391</v>
      </c>
      <c r="AI1354" s="6">
        <f t="shared" si="394"/>
        <v>0</v>
      </c>
      <c r="AL1354" s="6">
        <f t="shared" si="395"/>
        <v>0</v>
      </c>
      <c r="AM1354" s="6">
        <f t="shared" si="396"/>
        <v>21223.687247640704</v>
      </c>
      <c r="AN1354" s="6">
        <f t="shared" si="397"/>
        <v>20836.047397308921</v>
      </c>
      <c r="AO1354" s="5">
        <f t="shared" si="398"/>
        <v>0</v>
      </c>
      <c r="AP1354" s="6">
        <f>+AN1354+SUM($D$16:$E$18)-SUM($AL$27:AL1354)</f>
        <v>32148.345870993126</v>
      </c>
      <c r="AQ1354" s="10">
        <f t="shared" si="406"/>
        <v>-1.3248705314533593E-3</v>
      </c>
      <c r="AR1354" s="10">
        <f>+AN1354/SUM(AL$27:AL1354)-1</f>
        <v>0.38099546580815646</v>
      </c>
    </row>
    <row r="1355" spans="1:44" x14ac:dyDescent="0.25">
      <c r="A1355" s="1">
        <v>42181</v>
      </c>
      <c r="B1355">
        <v>8.8379999999999992</v>
      </c>
      <c r="G1355">
        <f t="shared" si="399"/>
        <v>5139.5530890264081</v>
      </c>
      <c r="H1355">
        <f t="shared" si="400"/>
        <v>5076.1561251318662</v>
      </c>
      <c r="I1355" s="5">
        <f t="shared" si="389"/>
        <v>0</v>
      </c>
      <c r="J1355" s="6">
        <f>+H1355+SUM($D$16:$E$16)-SUM($F$27:F1355)</f>
        <v>8469.8069672371275</v>
      </c>
      <c r="K1355" s="10">
        <f t="shared" si="401"/>
        <v>-1.8951415882261236E-3</v>
      </c>
      <c r="L1355" s="10">
        <f>+H1355/SUM(F$27:F1355)-1</f>
        <v>0.12146808565975675</v>
      </c>
      <c r="M1355">
        <v>8.173</v>
      </c>
      <c r="R1355">
        <f t="shared" si="402"/>
        <v>4994.6431672349281</v>
      </c>
      <c r="S1355">
        <f t="shared" si="403"/>
        <v>4826.6625474659932</v>
      </c>
      <c r="T1355" s="5">
        <f t="shared" si="390"/>
        <v>0</v>
      </c>
      <c r="U1355" s="6">
        <f>+S1355+SUM($D$17:$E$17)-SUM($Q$27:Q1355)</f>
        <v>7654.8339158870422</v>
      </c>
      <c r="V1355" s="10">
        <f t="shared" si="391"/>
        <v>-4.6267915106612545E-4</v>
      </c>
      <c r="W1355" s="10">
        <f>+S1355/SUM(Q$27:Q1355)-1</f>
        <v>0.27966114553976218</v>
      </c>
      <c r="X1355">
        <v>5.4690000000000003</v>
      </c>
      <c r="AC1355">
        <f t="shared" si="404"/>
        <v>11091.850935876304</v>
      </c>
      <c r="AD1355">
        <f t="shared" si="405"/>
        <v>10935.598562088157</v>
      </c>
      <c r="AE1355" s="5">
        <f t="shared" si="392"/>
        <v>0</v>
      </c>
      <c r="AF1355" s="6">
        <f>+AD1355+SUM($D$18:$E$18)-SUM($AB$27:AB1355)</f>
        <v>16026.074825246045</v>
      </c>
      <c r="AG1355" s="10">
        <f t="shared" si="393"/>
        <v>1.3743476896923568E-3</v>
      </c>
      <c r="AH1355" s="10">
        <f>+AD1355/SUM(AB$27:AB1355)-1</f>
        <v>0.61065768173813573</v>
      </c>
      <c r="AI1355" s="6">
        <f t="shared" si="394"/>
        <v>0</v>
      </c>
      <c r="AL1355" s="6">
        <f t="shared" si="395"/>
        <v>0</v>
      </c>
      <c r="AM1355" s="6">
        <f t="shared" si="396"/>
        <v>21226.047192137641</v>
      </c>
      <c r="AN1355" s="6">
        <f t="shared" si="397"/>
        <v>20838.417234686014</v>
      </c>
      <c r="AO1355" s="5">
        <f t="shared" si="398"/>
        <v>0</v>
      </c>
      <c r="AP1355" s="6">
        <f>+AN1355+SUM($D$16:$E$18)-SUM($AL$27:AL1355)</f>
        <v>32150.715708370215</v>
      </c>
      <c r="AQ1355" s="10">
        <f t="shared" si="406"/>
        <v>7.3715686231601296E-5</v>
      </c>
      <c r="AR1355" s="10">
        <f>+AN1355/SUM(AL$27:AL1355)-1</f>
        <v>0.38115253661002524</v>
      </c>
    </row>
    <row r="1356" spans="1:44" x14ac:dyDescent="0.25">
      <c r="A1356" s="1">
        <v>42184</v>
      </c>
      <c r="B1356">
        <v>8.6649999999999991</v>
      </c>
      <c r="G1356">
        <f t="shared" si="399"/>
        <v>5038.9485761952728</v>
      </c>
      <c r="H1356">
        <f t="shared" si="400"/>
        <v>4976.7925802520504</v>
      </c>
      <c r="I1356" s="5">
        <f t="shared" si="389"/>
        <v>0</v>
      </c>
      <c r="J1356" s="6">
        <f>+H1356+SUM($D$16:$E$16)-SUM($F$27:F1356)</f>
        <v>8370.4434223573116</v>
      </c>
      <c r="K1356" s="10">
        <f t="shared" si="401"/>
        <v>-1.1731500524648775E-2</v>
      </c>
      <c r="L1356" s="10">
        <f>+H1356/SUM(F$27:F1356)-1</f>
        <v>9.9515836415681402E-2</v>
      </c>
      <c r="M1356">
        <v>7.9489999999999998</v>
      </c>
      <c r="R1356">
        <f t="shared" si="402"/>
        <v>4857.7533997736991</v>
      </c>
      <c r="S1356">
        <f t="shared" si="403"/>
        <v>4694.3766780627893</v>
      </c>
      <c r="T1356" s="5">
        <f t="shared" si="390"/>
        <v>0</v>
      </c>
      <c r="U1356" s="6">
        <f>+S1356+SUM($D$17:$E$17)-SUM($Q$27:Q1356)</f>
        <v>7522.5480464838383</v>
      </c>
      <c r="V1356" s="10">
        <f t="shared" si="391"/>
        <v>-1.728135069379555E-2</v>
      </c>
      <c r="W1356" s="10">
        <f>+S1356/SUM(Q$27:Q1356)-1</f>
        <v>0.24458906715961937</v>
      </c>
      <c r="X1356">
        <v>5.3579999999999997</v>
      </c>
      <c r="AC1356">
        <f t="shared" si="404"/>
        <v>10866.728344199164</v>
      </c>
      <c r="AD1356">
        <f t="shared" si="405"/>
        <v>10713.647302188396</v>
      </c>
      <c r="AE1356" s="5">
        <f t="shared" si="392"/>
        <v>0</v>
      </c>
      <c r="AF1356" s="6">
        <f>+AD1356+SUM($D$18:$E$18)-SUM($AB$27:AB1356)</f>
        <v>15804.123565346285</v>
      </c>
      <c r="AG1356" s="10">
        <f t="shared" si="393"/>
        <v>-1.3849383727456366E-2</v>
      </c>
      <c r="AH1356" s="10">
        <f>+AD1356/SUM(AB$27:AB1356)-1</f>
        <v>0.57796742708958315</v>
      </c>
      <c r="AI1356" s="6">
        <f t="shared" si="394"/>
        <v>0</v>
      </c>
      <c r="AL1356" s="6">
        <f t="shared" si="395"/>
        <v>0</v>
      </c>
      <c r="AM1356" s="6">
        <f t="shared" si="396"/>
        <v>20763.430320168136</v>
      </c>
      <c r="AN1356" s="6">
        <f t="shared" si="397"/>
        <v>20384.816560503234</v>
      </c>
      <c r="AO1356" s="5">
        <f t="shared" si="398"/>
        <v>0</v>
      </c>
      <c r="AP1356" s="6">
        <f>+AN1356+SUM($D$16:$E$18)-SUM($AL$27:AL1356)</f>
        <v>31697.115034187435</v>
      </c>
      <c r="AQ1356" s="10">
        <f t="shared" si="406"/>
        <v>-1.4108571588180463E-2</v>
      </c>
      <c r="AR1356" s="10">
        <f>+AN1356/SUM(AL$27:AL1356)-1</f>
        <v>0.35108827046639712</v>
      </c>
    </row>
    <row r="1357" spans="1:44" x14ac:dyDescent="0.25">
      <c r="A1357" s="1">
        <v>42185</v>
      </c>
      <c r="B1357">
        <v>8.782</v>
      </c>
      <c r="G1357">
        <f t="shared" si="399"/>
        <v>5106.9874663758683</v>
      </c>
      <c r="H1357">
        <f t="shared" si="400"/>
        <v>5043.992203089846</v>
      </c>
      <c r="I1357" s="5">
        <f t="shared" si="389"/>
        <v>0</v>
      </c>
      <c r="J1357" s="6">
        <f>+H1357+SUM($D$16:$E$16)-SUM($F$27:F1357)</f>
        <v>8437.6430451951055</v>
      </c>
      <c r="K1357" s="10">
        <f t="shared" si="401"/>
        <v>8.0282034591268037E-3</v>
      </c>
      <c r="L1357" s="10">
        <f>+H1357/SUM(F$27:F1357)-1</f>
        <v>0.11436215526861115</v>
      </c>
      <c r="M1357">
        <v>7.8579999999999997</v>
      </c>
      <c r="R1357">
        <f t="shared" si="402"/>
        <v>4802.1419317425743</v>
      </c>
      <c r="S1357">
        <f t="shared" si="403"/>
        <v>4640.6355436177373</v>
      </c>
      <c r="T1357" s="5">
        <f t="shared" si="390"/>
        <v>0</v>
      </c>
      <c r="U1357" s="6">
        <f>+S1357+SUM($D$17:$E$17)-SUM($Q$27:Q1357)</f>
        <v>7468.8069120387863</v>
      </c>
      <c r="V1357" s="10">
        <f t="shared" si="391"/>
        <v>-7.144006806333647E-3</v>
      </c>
      <c r="W1357" s="10">
        <f>+S1357/SUM(Q$27:Q1357)-1</f>
        <v>0.23034103531768624</v>
      </c>
      <c r="X1357">
        <v>5.3479999999999999</v>
      </c>
      <c r="AC1357">
        <f t="shared" si="404"/>
        <v>10846.447029633657</v>
      </c>
      <c r="AD1357">
        <f t="shared" si="405"/>
        <v>10693.651693188418</v>
      </c>
      <c r="AE1357" s="5">
        <f t="shared" si="392"/>
        <v>0</v>
      </c>
      <c r="AF1357" s="6">
        <f>+AD1357+SUM($D$18:$E$18)-SUM($AB$27:AB1357)</f>
        <v>15784.127956346309</v>
      </c>
      <c r="AG1357" s="10">
        <f t="shared" si="393"/>
        <v>-1.2652146711773504E-3</v>
      </c>
      <c r="AH1357" s="10">
        <f>+AD1357/SUM(AB$27:AB1357)-1</f>
        <v>0.5750223591032273</v>
      </c>
      <c r="AI1357" s="6">
        <f t="shared" si="394"/>
        <v>0</v>
      </c>
      <c r="AL1357" s="6">
        <f t="shared" si="395"/>
        <v>0</v>
      </c>
      <c r="AM1357" s="6">
        <f t="shared" si="396"/>
        <v>20755.576427752101</v>
      </c>
      <c r="AN1357" s="6">
        <f t="shared" si="397"/>
        <v>20378.279439896003</v>
      </c>
      <c r="AO1357" s="5">
        <f t="shared" si="398"/>
        <v>0</v>
      </c>
      <c r="AP1357" s="6">
        <f>+AN1357+SUM($D$16:$E$18)-SUM($AL$27:AL1357)</f>
        <v>31690.577913580204</v>
      </c>
      <c r="AQ1357" s="10">
        <f t="shared" si="406"/>
        <v>-2.0623708498956894E-4</v>
      </c>
      <c r="AR1357" s="10">
        <f>+AN1357/SUM(AL$27:AL1357)-1</f>
        <v>0.35065499568323499</v>
      </c>
    </row>
    <row r="1358" spans="1:44" x14ac:dyDescent="0.25">
      <c r="A1358" s="1">
        <v>42186</v>
      </c>
      <c r="B1358">
        <v>8.8109999999999999</v>
      </c>
      <c r="G1358">
        <f t="shared" si="399"/>
        <v>5123.8518066770412</v>
      </c>
      <c r="H1358">
        <f t="shared" si="400"/>
        <v>5060.6485198616065</v>
      </c>
      <c r="I1358" s="5">
        <f t="shared" si="389"/>
        <v>0</v>
      </c>
      <c r="J1358" s="6">
        <f>+H1358+SUM($D$16:$E$16)-SUM($F$27:F1358)</f>
        <v>8454.2993619668669</v>
      </c>
      <c r="K1358" s="10">
        <f t="shared" si="401"/>
        <v>1.9740485207235814E-3</v>
      </c>
      <c r="L1358" s="10">
        <f>+H1358/SUM(F$27:F1358)-1</f>
        <v>0.11804201207831144</v>
      </c>
      <c r="M1358">
        <v>7.9859999999999998</v>
      </c>
      <c r="R1358">
        <f t="shared" si="402"/>
        <v>4880.3646560061334</v>
      </c>
      <c r="S1358">
        <f t="shared" si="403"/>
        <v>4716.2274689909964</v>
      </c>
      <c r="T1358" s="5">
        <f t="shared" si="390"/>
        <v>0</v>
      </c>
      <c r="U1358" s="6">
        <f>+S1358+SUM($D$17:$E$17)-SUM($Q$27:Q1358)</f>
        <v>7544.3988374120472</v>
      </c>
      <c r="V1358" s="10">
        <f t="shared" si="391"/>
        <v>1.0121017488270656E-2</v>
      </c>
      <c r="W1358" s="10">
        <f>+S1358/SUM(Q$27:Q1358)-1</f>
        <v>0.250382222963482</v>
      </c>
      <c r="X1358">
        <v>5.4089999999999998</v>
      </c>
      <c r="AC1358">
        <f t="shared" si="404"/>
        <v>10970.163048483255</v>
      </c>
      <c r="AD1358">
        <f t="shared" si="405"/>
        <v>10815.624908088284</v>
      </c>
      <c r="AE1358" s="5">
        <f t="shared" si="392"/>
        <v>0</v>
      </c>
      <c r="AF1358" s="6">
        <f>+AD1358+SUM($D$18:$E$18)-SUM($AB$27:AB1358)</f>
        <v>15906.101171246175</v>
      </c>
      <c r="AG1358" s="10">
        <f t="shared" si="393"/>
        <v>7.7275865500585628E-3</v>
      </c>
      <c r="AH1358" s="10">
        <f>+AD1358/SUM(AB$27:AB1358)-1</f>
        <v>0.59298727381999905</v>
      </c>
      <c r="AI1358" s="6">
        <f t="shared" si="394"/>
        <v>0</v>
      </c>
      <c r="AL1358" s="6">
        <f t="shared" si="395"/>
        <v>0</v>
      </c>
      <c r="AM1358" s="6">
        <f t="shared" si="396"/>
        <v>20974.379511166429</v>
      </c>
      <c r="AN1358" s="6">
        <f t="shared" si="397"/>
        <v>20592.500896940888</v>
      </c>
      <c r="AO1358" s="5">
        <f t="shared" si="398"/>
        <v>0</v>
      </c>
      <c r="AP1358" s="6">
        <f>+AN1358+SUM($D$16:$E$18)-SUM($AL$27:AL1358)</f>
        <v>31904.799370625089</v>
      </c>
      <c r="AQ1358" s="10">
        <f t="shared" si="406"/>
        <v>6.7597838584410042E-3</v>
      </c>
      <c r="AR1358" s="10">
        <f>+AN1358/SUM(AL$27:AL1358)-1</f>
        <v>0.36485341130480875</v>
      </c>
    </row>
    <row r="1359" spans="1:44" x14ac:dyDescent="0.25">
      <c r="A1359" s="1">
        <v>42187</v>
      </c>
      <c r="B1359">
        <v>8.8079999999999998</v>
      </c>
      <c r="G1359">
        <f t="shared" si="399"/>
        <v>5122.1072197493331</v>
      </c>
      <c r="H1359">
        <f t="shared" si="400"/>
        <v>5058.9254526093555</v>
      </c>
      <c r="I1359" s="5">
        <f t="shared" si="389"/>
        <v>0</v>
      </c>
      <c r="J1359" s="6">
        <f>+H1359+SUM($D$16:$E$16)-SUM($F$27:F1359)</f>
        <v>8452.5762947146141</v>
      </c>
      <c r="K1359" s="10">
        <f t="shared" si="401"/>
        <v>-2.0380958592547405E-4</v>
      </c>
      <c r="L1359" s="10">
        <f>+H1359/SUM(F$27:F1359)-1</f>
        <v>0.11766133723592875</v>
      </c>
      <c r="M1359">
        <v>7.9489999999999998</v>
      </c>
      <c r="R1359">
        <f t="shared" si="402"/>
        <v>4857.7533997736982</v>
      </c>
      <c r="S1359">
        <f t="shared" si="403"/>
        <v>4694.3766780627884</v>
      </c>
      <c r="T1359" s="5">
        <f t="shared" si="390"/>
        <v>0</v>
      </c>
      <c r="U1359" s="6">
        <f>+S1359+SUM($D$17:$E$17)-SUM($Q$27:Q1359)</f>
        <v>7522.5480464838383</v>
      </c>
      <c r="V1359" s="10">
        <f t="shared" si="391"/>
        <v>-2.8962931837395178E-3</v>
      </c>
      <c r="W1359" s="10">
        <f>+S1359/SUM(Q$27:Q1359)-1</f>
        <v>0.24458906715961914</v>
      </c>
      <c r="X1359">
        <v>5.4089999999999998</v>
      </c>
      <c r="AC1359">
        <f t="shared" si="404"/>
        <v>10970.163048483255</v>
      </c>
      <c r="AD1359">
        <f t="shared" si="405"/>
        <v>10815.624908088284</v>
      </c>
      <c r="AE1359" s="5">
        <f t="shared" si="392"/>
        <v>0</v>
      </c>
      <c r="AF1359" s="6">
        <f>+AD1359+SUM($D$18:$E$18)-SUM($AB$27:AB1359)</f>
        <v>15906.101171246175</v>
      </c>
      <c r="AG1359" s="10">
        <f t="shared" si="393"/>
        <v>0</v>
      </c>
      <c r="AH1359" s="10">
        <f>+AD1359/SUM(AB$27:AB1359)-1</f>
        <v>0.59298727381999905</v>
      </c>
      <c r="AI1359" s="6">
        <f t="shared" si="394"/>
        <v>0</v>
      </c>
      <c r="AL1359" s="6">
        <f t="shared" si="395"/>
        <v>0</v>
      </c>
      <c r="AM1359" s="6">
        <f t="shared" si="396"/>
        <v>20950.023668006288</v>
      </c>
      <c r="AN1359" s="6">
        <f t="shared" si="397"/>
        <v>20568.927038760427</v>
      </c>
      <c r="AO1359" s="5">
        <f t="shared" si="398"/>
        <v>0</v>
      </c>
      <c r="AP1359" s="6">
        <f>+AN1359+SUM($D$16:$E$18)-SUM($AL$27:AL1359)</f>
        <v>31881.225512444627</v>
      </c>
      <c r="AQ1359" s="10">
        <f t="shared" si="406"/>
        <v>-7.3888125440357832E-4</v>
      </c>
      <c r="AR1359" s="10">
        <f>+AN1359/SUM(AL$27:AL1359)-1</f>
        <v>0.36329095607335127</v>
      </c>
    </row>
    <row r="1360" spans="1:44" x14ac:dyDescent="0.25">
      <c r="A1360" s="1">
        <v>42188</v>
      </c>
      <c r="B1360">
        <v>8.7539999999999996</v>
      </c>
      <c r="G1360">
        <f t="shared" si="399"/>
        <v>5090.7046550505975</v>
      </c>
      <c r="H1360">
        <f t="shared" si="400"/>
        <v>5027.910242068835</v>
      </c>
      <c r="I1360" s="5">
        <f t="shared" si="389"/>
        <v>0</v>
      </c>
      <c r="J1360" s="6">
        <f>+H1360+SUM($D$16:$E$16)-SUM($F$27:F1360)</f>
        <v>8421.5610841740963</v>
      </c>
      <c r="K1360" s="10">
        <f t="shared" si="401"/>
        <v>-3.6693203893245485E-3</v>
      </c>
      <c r="L1360" s="10">
        <f>+H1360/SUM(F$27:F1360)-1</f>
        <v>0.11080919007303813</v>
      </c>
      <c r="M1360">
        <v>7.9039999999999999</v>
      </c>
      <c r="R1360">
        <f t="shared" si="402"/>
        <v>4830.2532232747908</v>
      </c>
      <c r="S1360">
        <f t="shared" si="403"/>
        <v>4667.8013917987519</v>
      </c>
      <c r="T1360" s="5">
        <f t="shared" si="390"/>
        <v>0</v>
      </c>
      <c r="U1360" s="6">
        <f>+S1360+SUM($D$17:$E$17)-SUM($Q$27:Q1360)</f>
        <v>7495.9727602198018</v>
      </c>
      <c r="V1360" s="10">
        <f t="shared" si="391"/>
        <v>-3.5327506185165447E-3</v>
      </c>
      <c r="W1360" s="10">
        <f>+S1360/SUM(Q$27:Q1360)-1</f>
        <v>0.23754333712789411</v>
      </c>
      <c r="X1360">
        <v>5.399</v>
      </c>
      <c r="AC1360">
        <f t="shared" si="404"/>
        <v>10949.881733917748</v>
      </c>
      <c r="AD1360">
        <f t="shared" si="405"/>
        <v>10795.629299088307</v>
      </c>
      <c r="AE1360" s="5">
        <f t="shared" si="392"/>
        <v>0</v>
      </c>
      <c r="AF1360" s="6">
        <f>+AD1360+SUM($D$18:$E$18)-SUM($AB$27:AB1360)</f>
        <v>15886.105562246199</v>
      </c>
      <c r="AG1360" s="10">
        <f t="shared" si="393"/>
        <v>-1.2571030942593042E-3</v>
      </c>
      <c r="AH1360" s="10">
        <f>+AD1360/SUM(AB$27:AB1360)-1</f>
        <v>0.59004220583364297</v>
      </c>
      <c r="AI1360" s="6">
        <f t="shared" si="394"/>
        <v>0</v>
      </c>
      <c r="AL1360" s="6">
        <f t="shared" si="395"/>
        <v>0</v>
      </c>
      <c r="AM1360" s="6">
        <f t="shared" si="396"/>
        <v>20870.839612243137</v>
      </c>
      <c r="AN1360" s="6">
        <f t="shared" si="397"/>
        <v>20491.340932955893</v>
      </c>
      <c r="AO1360" s="5">
        <f t="shared" si="398"/>
        <v>0</v>
      </c>
      <c r="AP1360" s="6">
        <f>+AN1360+SUM($D$16:$E$18)-SUM($AL$27:AL1360)</f>
        <v>31803.639406640094</v>
      </c>
      <c r="AQ1360" s="10">
        <f t="shared" si="406"/>
        <v>-2.4335986009774713E-3</v>
      </c>
      <c r="AR1360" s="10">
        <f>+AN1360/SUM(AL$27:AL1360)-1</f>
        <v>0.35814861509654916</v>
      </c>
    </row>
    <row r="1361" spans="1:44" x14ac:dyDescent="0.25">
      <c r="A1361" s="1">
        <v>42191</v>
      </c>
      <c r="B1361">
        <v>8.6029999999999998</v>
      </c>
      <c r="G1361">
        <f t="shared" si="399"/>
        <v>5002.8937796893179</v>
      </c>
      <c r="H1361">
        <f t="shared" si="400"/>
        <v>4941.1825237055273</v>
      </c>
      <c r="I1361" s="5">
        <f t="shared" si="389"/>
        <v>0</v>
      </c>
      <c r="J1361" s="6">
        <f>+H1361+SUM($D$16:$E$16)-SUM($F$27:F1361)</f>
        <v>8334.8333658107877</v>
      </c>
      <c r="K1361" s="10">
        <f t="shared" si="401"/>
        <v>-1.0298294757522863E-2</v>
      </c>
      <c r="L1361" s="10">
        <f>+H1361/SUM(F$27:F1361)-1</f>
        <v>9.1648556339769982E-2</v>
      </c>
      <c r="M1361">
        <v>7.8</v>
      </c>
      <c r="R1361">
        <f t="shared" si="402"/>
        <v>4766.6972598106486</v>
      </c>
      <c r="S1361">
        <f t="shared" si="403"/>
        <v>4606.3829524329785</v>
      </c>
      <c r="T1361" s="5">
        <f t="shared" si="390"/>
        <v>0</v>
      </c>
      <c r="U1361" s="6">
        <f>+S1361+SUM($D$17:$E$17)-SUM($Q$27:Q1361)</f>
        <v>7434.5543208540275</v>
      </c>
      <c r="V1361" s="10">
        <f t="shared" si="391"/>
        <v>-8.1935248873520328E-3</v>
      </c>
      <c r="W1361" s="10">
        <f>+S1361/SUM(Q$27:Q1361)-1</f>
        <v>0.22125987216568488</v>
      </c>
      <c r="X1361">
        <v>5.3860000000000001</v>
      </c>
      <c r="AC1361">
        <f t="shared" si="404"/>
        <v>10923.516024982588</v>
      </c>
      <c r="AD1361">
        <f t="shared" si="405"/>
        <v>10769.635007388335</v>
      </c>
      <c r="AE1361" s="5">
        <f t="shared" si="392"/>
        <v>0</v>
      </c>
      <c r="AF1361" s="6">
        <f>+AD1361+SUM($D$18:$E$18)-SUM($AB$27:AB1361)</f>
        <v>15860.111270546227</v>
      </c>
      <c r="AG1361" s="10">
        <f t="shared" si="393"/>
        <v>-1.636291009027957E-3</v>
      </c>
      <c r="AH1361" s="10">
        <f>+AD1361/SUM(AB$27:AB1361)-1</f>
        <v>0.58621361745138012</v>
      </c>
      <c r="AI1361" s="6">
        <f t="shared" si="394"/>
        <v>0</v>
      </c>
      <c r="AL1361" s="6">
        <f t="shared" si="395"/>
        <v>0</v>
      </c>
      <c r="AM1361" s="6">
        <f t="shared" si="396"/>
        <v>20693.107064482552</v>
      </c>
      <c r="AN1361" s="6">
        <f t="shared" si="397"/>
        <v>20317.200483526838</v>
      </c>
      <c r="AO1361" s="5">
        <f t="shared" si="398"/>
        <v>0</v>
      </c>
      <c r="AP1361" s="6">
        <f>+AN1361+SUM($D$16:$E$18)-SUM($AL$27:AL1361)</f>
        <v>31629.498957211039</v>
      </c>
      <c r="AQ1361" s="10">
        <f t="shared" si="406"/>
        <v>-5.4754881101027886E-3</v>
      </c>
      <c r="AR1361" s="10">
        <f>+AN1361/SUM(AL$27:AL1361)-1</f>
        <v>0.3466067345042454</v>
      </c>
    </row>
    <row r="1362" spans="1:44" x14ac:dyDescent="0.25">
      <c r="A1362" s="1">
        <v>42192</v>
      </c>
      <c r="B1362">
        <v>8.5969999999999995</v>
      </c>
      <c r="G1362">
        <f t="shared" si="399"/>
        <v>4999.4046058339027</v>
      </c>
      <c r="H1362">
        <f t="shared" si="400"/>
        <v>4937.7363892010253</v>
      </c>
      <c r="I1362" s="5">
        <f t="shared" si="389"/>
        <v>0</v>
      </c>
      <c r="J1362" s="6">
        <f>+H1362+SUM($D$16:$E$16)-SUM($F$27:F1362)</f>
        <v>8331.3872313062857</v>
      </c>
      <c r="K1362" s="10">
        <f t="shared" si="401"/>
        <v>-4.1346171582001823E-4</v>
      </c>
      <c r="L1362" s="10">
        <f>+H1362/SUM(F$27:F1362)-1</f>
        <v>9.0887206655004382E-2</v>
      </c>
      <c r="M1362">
        <v>7.6760000000000002</v>
      </c>
      <c r="R1362">
        <f t="shared" si="402"/>
        <v>4690.9189956803257</v>
      </c>
      <c r="S1362">
        <f t="shared" si="403"/>
        <v>4533.1532747276342</v>
      </c>
      <c r="T1362" s="5">
        <f t="shared" si="390"/>
        <v>0</v>
      </c>
      <c r="U1362" s="6">
        <f>+S1362+SUM($D$17:$E$17)-SUM($Q$27:Q1362)</f>
        <v>7361.3246431486841</v>
      </c>
      <c r="V1362" s="10">
        <f t="shared" si="391"/>
        <v>-9.8499082184299036E-3</v>
      </c>
      <c r="W1362" s="10">
        <f>+S1362/SUM(Q$27:Q1362)-1</f>
        <v>0.2018449716338202</v>
      </c>
      <c r="X1362">
        <v>5.4530000000000003</v>
      </c>
      <c r="AC1362">
        <f t="shared" si="404"/>
        <v>11059.400832571491</v>
      </c>
      <c r="AD1362">
        <f t="shared" si="405"/>
        <v>10903.605587688189</v>
      </c>
      <c r="AE1362" s="5">
        <f t="shared" si="392"/>
        <v>0</v>
      </c>
      <c r="AF1362" s="6">
        <f>+AD1362+SUM($D$18:$E$18)-SUM($AB$27:AB1362)</f>
        <v>15994.081850846078</v>
      </c>
      <c r="AG1362" s="10">
        <f t="shared" si="393"/>
        <v>8.4470138963430585E-3</v>
      </c>
      <c r="AH1362" s="10">
        <f>+AD1362/SUM(AB$27:AB1362)-1</f>
        <v>0.60594557295996565</v>
      </c>
      <c r="AI1362" s="6">
        <f t="shared" si="394"/>
        <v>0</v>
      </c>
      <c r="AL1362" s="6">
        <f t="shared" si="395"/>
        <v>0</v>
      </c>
      <c r="AM1362" s="6">
        <f t="shared" si="396"/>
        <v>20749.724434085721</v>
      </c>
      <c r="AN1362" s="6">
        <f t="shared" si="397"/>
        <v>20374.495251616849</v>
      </c>
      <c r="AO1362" s="5">
        <f t="shared" si="398"/>
        <v>0</v>
      </c>
      <c r="AP1362" s="6">
        <f>+AN1362+SUM($D$16:$E$18)-SUM($AL$27:AL1362)</f>
        <v>31686.79372530105</v>
      </c>
      <c r="AQ1362" s="10">
        <f t="shared" si="406"/>
        <v>1.8114345778135199E-3</v>
      </c>
      <c r="AR1362" s="10">
        <f>+AN1362/SUM(AL$27:AL1362)-1</f>
        <v>0.35040418290883357</v>
      </c>
    </row>
    <row r="1363" spans="1:44" x14ac:dyDescent="0.25">
      <c r="A1363" s="1">
        <v>42193</v>
      </c>
      <c r="B1363">
        <v>8.2899999999999991</v>
      </c>
      <c r="C1363">
        <f>+$C$16</f>
        <v>60</v>
      </c>
      <c r="D1363" s="7">
        <f>+$H$16</f>
        <v>0.66694736842105262</v>
      </c>
      <c r="E1363" s="7">
        <f>+$J$16</f>
        <v>0.46199999999999997</v>
      </c>
      <c r="F1363" s="6">
        <f>+C1363-D1363-E1363</f>
        <v>58.871052631578941</v>
      </c>
      <c r="G1363">
        <f t="shared" si="399"/>
        <v>4879.7462628634103</v>
      </c>
      <c r="H1363">
        <f t="shared" si="400"/>
        <v>4820.2802263522372</v>
      </c>
      <c r="I1363" s="5">
        <f t="shared" si="389"/>
        <v>174000</v>
      </c>
      <c r="J1363" s="6">
        <f>+H1363+SUM($D$16:$E$16)-SUM($F$27:F1363)</f>
        <v>8155.0600158259176</v>
      </c>
      <c r="K1363" s="10">
        <f t="shared" si="401"/>
        <v>-2.1164208382704275E-2</v>
      </c>
      <c r="L1363" s="10">
        <f>+H1363/SUM(F$27:F1363)-1</f>
        <v>5.1264716858372195E-2</v>
      </c>
      <c r="M1363">
        <v>7.7220000000000004</v>
      </c>
      <c r="N1363">
        <f>+$C$17</f>
        <v>50</v>
      </c>
      <c r="O1363" s="7">
        <f>+$H$17</f>
        <v>0.5557894736842105</v>
      </c>
      <c r="P1363" s="7">
        <f>+$J$17</f>
        <v>0.38500000000000001</v>
      </c>
      <c r="Q1363" s="6">
        <f>+N1363-O1363-P1363</f>
        <v>49.059210526315795</v>
      </c>
      <c r="R1363">
        <f t="shared" si="402"/>
        <v>4769.0302872125421</v>
      </c>
      <c r="S1363">
        <f t="shared" si="403"/>
        <v>4609.3783334349646</v>
      </c>
      <c r="T1363" s="5">
        <f t="shared" si="390"/>
        <v>145000</v>
      </c>
      <c r="U1363" s="6">
        <f>+S1363+SUM($D$17:$E$17)-SUM($Q$27:Q1363)</f>
        <v>7388.4904913296987</v>
      </c>
      <c r="V1363" s="10">
        <f t="shared" si="391"/>
        <v>3.6903477971588217E-3</v>
      </c>
      <c r="W1363" s="10">
        <f>+S1363/SUM(Q$27:Q1363)-1</f>
        <v>0.20636316058292081</v>
      </c>
      <c r="X1363">
        <v>5.3659999999999997</v>
      </c>
      <c r="Y1363">
        <f>+$C$18</f>
        <v>90</v>
      </c>
      <c r="Z1363" s="7">
        <f>+$H$18</f>
        <v>1.0004210526315789</v>
      </c>
      <c r="AA1363" s="7">
        <f>+$J$18</f>
        <v>0.69300000000000006</v>
      </c>
      <c r="AB1363" s="6">
        <f>+Y1363-Z1363-AA1363</f>
        <v>88.306578947368422</v>
      </c>
      <c r="AC1363">
        <f t="shared" si="404"/>
        <v>10971.259974798939</v>
      </c>
      <c r="AD1363">
        <f t="shared" si="405"/>
        <v>10817.950368335743</v>
      </c>
      <c r="AE1363" s="5">
        <f t="shared" si="392"/>
        <v>261000</v>
      </c>
      <c r="AF1363" s="6">
        <f>+AD1363+SUM($D$18:$E$18)-SUM($AB$27:AB1363)</f>
        <v>15820.120052546266</v>
      </c>
      <c r="AG1363" s="10">
        <f t="shared" si="393"/>
        <v>-1.0876635490683628E-2</v>
      </c>
      <c r="AH1363" s="10">
        <f>+AD1363/SUM(AB$27:AB1363)-1</f>
        <v>0.57287252980070003</v>
      </c>
      <c r="AI1363" s="6">
        <f t="shared" si="394"/>
        <v>200</v>
      </c>
      <c r="AL1363" s="6">
        <f t="shared" si="395"/>
        <v>196.23684210526315</v>
      </c>
      <c r="AM1363" s="6">
        <f t="shared" si="396"/>
        <v>20620.036524874893</v>
      </c>
      <c r="AN1363" s="6">
        <f t="shared" si="397"/>
        <v>20247.608928122943</v>
      </c>
      <c r="AO1363" s="5">
        <f t="shared" si="398"/>
        <v>580000</v>
      </c>
      <c r="AP1363" s="6">
        <f>+AN1363+SUM($D$16:$E$18)-SUM($AL$27:AL1363)</f>
        <v>31363.670559701881</v>
      </c>
      <c r="AQ1363" s="10">
        <f t="shared" si="406"/>
        <v>-1.0197408055872881E-2</v>
      </c>
      <c r="AR1363" s="10">
        <f>+AN1363/SUM(AL$27:AL1363)-1</f>
        <v>0.32476384293446103</v>
      </c>
    </row>
    <row r="1364" spans="1:44" x14ac:dyDescent="0.25">
      <c r="A1364" s="1">
        <v>42194</v>
      </c>
      <c r="B1364">
        <v>8.4250000000000007</v>
      </c>
      <c r="G1364">
        <f t="shared" si="399"/>
        <v>4959.2113708835032</v>
      </c>
      <c r="H1364">
        <f t="shared" si="400"/>
        <v>4898.7769489767925</v>
      </c>
      <c r="I1364" s="5">
        <f t="shared" si="389"/>
        <v>0</v>
      </c>
      <c r="J1364" s="6">
        <f>+H1364+SUM($D$16:$E$16)-SUM($F$27:F1364)</f>
        <v>8233.556738450472</v>
      </c>
      <c r="K1364" s="10">
        <f t="shared" si="401"/>
        <v>9.6255235978914833E-3</v>
      </c>
      <c r="L1364" s="10">
        <f>+H1364/SUM(F$27:F1364)-1</f>
        <v>6.8384226722773001E-2</v>
      </c>
      <c r="M1364">
        <v>7.8710000000000004</v>
      </c>
      <c r="R1364">
        <f t="shared" si="402"/>
        <v>4861.0512031403678</v>
      </c>
      <c r="S1364">
        <f t="shared" si="403"/>
        <v>4698.3186820081073</v>
      </c>
      <c r="T1364" s="5">
        <f t="shared" si="390"/>
        <v>0</v>
      </c>
      <c r="U1364" s="6">
        <f>+S1364+SUM($D$17:$E$17)-SUM($Q$27:Q1364)</f>
        <v>7477.4308399028405</v>
      </c>
      <c r="V1364" s="10">
        <f t="shared" si="391"/>
        <v>1.2037688710232697E-2</v>
      </c>
      <c r="W1364" s="10">
        <f>+S1364/SUM(Q$27:Q1364)-1</f>
        <v>0.22964056422535206</v>
      </c>
      <c r="X1364">
        <v>5.407</v>
      </c>
      <c r="AC1364">
        <f t="shared" si="404"/>
        <v>11055.08808865782</v>
      </c>
      <c r="AD1364">
        <f t="shared" si="405"/>
        <v>10900.607089375953</v>
      </c>
      <c r="AE1364" s="5">
        <f t="shared" si="392"/>
        <v>0</v>
      </c>
      <c r="AF1364" s="6">
        <f>+AD1364+SUM($D$18:$E$18)-SUM($AB$27:AB1364)</f>
        <v>15902.776773586476</v>
      </c>
      <c r="AG1364" s="10">
        <f t="shared" si="393"/>
        <v>5.2247846897284234E-3</v>
      </c>
      <c r="AH1364" s="10">
        <f>+AD1364/SUM(AB$27:AB1364)-1</f>
        <v>0.58489037805299748</v>
      </c>
      <c r="AI1364" s="6">
        <f t="shared" si="394"/>
        <v>0</v>
      </c>
      <c r="AL1364" s="6">
        <f t="shared" si="395"/>
        <v>0</v>
      </c>
      <c r="AM1364" s="6">
        <f t="shared" si="396"/>
        <v>20875.350662681689</v>
      </c>
      <c r="AN1364" s="6">
        <f t="shared" si="397"/>
        <v>20497.702720360852</v>
      </c>
      <c r="AO1364" s="5">
        <f t="shared" si="398"/>
        <v>0</v>
      </c>
      <c r="AP1364" s="6">
        <f>+AN1364+SUM($D$16:$E$18)-SUM($AL$27:AL1364)</f>
        <v>31613.76435193979</v>
      </c>
      <c r="AQ1364" s="10">
        <f t="shared" si="406"/>
        <v>7.9739962757816585E-3</v>
      </c>
      <c r="AR1364" s="10">
        <f>+AN1364/SUM(AL$27:AL1364)-1</f>
        <v>0.34112702016073415</v>
      </c>
    </row>
    <row r="1365" spans="1:44" x14ac:dyDescent="0.25">
      <c r="A1365" s="1">
        <v>42195</v>
      </c>
      <c r="B1365">
        <v>8.4459999999999997</v>
      </c>
      <c r="G1365">
        <f t="shared" si="399"/>
        <v>4971.5726099088497</v>
      </c>
      <c r="H1365">
        <f t="shared" si="400"/>
        <v>4910.9875502739451</v>
      </c>
      <c r="I1365" s="5">
        <f t="shared" si="389"/>
        <v>0</v>
      </c>
      <c r="J1365" s="6">
        <f>+H1365+SUM($D$16:$E$16)-SUM($F$27:F1365)</f>
        <v>8245.7673397476246</v>
      </c>
      <c r="K1365" s="10">
        <f t="shared" si="401"/>
        <v>1.4830287426246258E-3</v>
      </c>
      <c r="L1365" s="10">
        <f>+H1365/SUM(F$27:F1365)-1</f>
        <v>7.1047261590568622E-2</v>
      </c>
      <c r="M1365">
        <v>8.032</v>
      </c>
      <c r="R1365">
        <f t="shared" si="402"/>
        <v>4960.4831995456025</v>
      </c>
      <c r="S1365">
        <f t="shared" si="403"/>
        <v>4794.4220116743891</v>
      </c>
      <c r="T1365" s="5">
        <f t="shared" si="390"/>
        <v>0</v>
      </c>
      <c r="U1365" s="6">
        <f>+S1365+SUM($D$17:$E$17)-SUM($Q$27:Q1365)</f>
        <v>7573.5341695691232</v>
      </c>
      <c r="V1365" s="10">
        <f t="shared" si="391"/>
        <v>1.285245316525474E-2</v>
      </c>
      <c r="W1365" s="10">
        <f>+S1365/SUM(Q$27:Q1365)-1</f>
        <v>0.25479265809401963</v>
      </c>
      <c r="X1365">
        <v>5.4349999999999996</v>
      </c>
      <c r="AC1365">
        <f t="shared" si="404"/>
        <v>11112.336556659006</v>
      </c>
      <c r="AD1365">
        <f t="shared" si="405"/>
        <v>10957.055581793657</v>
      </c>
      <c r="AE1365" s="5">
        <f t="shared" si="392"/>
        <v>0</v>
      </c>
      <c r="AF1365" s="6">
        <f>+AD1365+SUM($D$18:$E$18)-SUM($AB$27:AB1365)</f>
        <v>15959.225266004178</v>
      </c>
      <c r="AG1365" s="10">
        <f t="shared" si="393"/>
        <v>3.5495997473509178E-3</v>
      </c>
      <c r="AH1365" s="10">
        <f>+AD1365/SUM(AB$27:AB1365)-1</f>
        <v>0.5930976890545665</v>
      </c>
      <c r="AI1365" s="6">
        <f t="shared" si="394"/>
        <v>0</v>
      </c>
      <c r="AL1365" s="6">
        <f t="shared" si="395"/>
        <v>0</v>
      </c>
      <c r="AM1365" s="6">
        <f t="shared" si="396"/>
        <v>21044.392366113458</v>
      </c>
      <c r="AN1365" s="6">
        <f t="shared" si="397"/>
        <v>20662.465143741989</v>
      </c>
      <c r="AO1365" s="5">
        <f t="shared" si="398"/>
        <v>0</v>
      </c>
      <c r="AP1365" s="6">
        <f>+AN1365+SUM($D$16:$E$18)-SUM($AL$27:AL1365)</f>
        <v>31778.526775320926</v>
      </c>
      <c r="AQ1365" s="10">
        <f t="shared" si="406"/>
        <v>5.2117306103418581E-3</v>
      </c>
      <c r="AR1365" s="10">
        <f>+AN1365/SUM(AL$27:AL1365)-1</f>
        <v>0.35190712273701519</v>
      </c>
    </row>
    <row r="1366" spans="1:44" x14ac:dyDescent="0.25">
      <c r="A1366" s="1">
        <v>42198</v>
      </c>
      <c r="B1366">
        <v>8.6489999999999991</v>
      </c>
      <c r="G1366">
        <f t="shared" si="399"/>
        <v>5091.0645871538763</v>
      </c>
      <c r="H1366">
        <f t="shared" si="400"/>
        <v>5029.0233628130891</v>
      </c>
      <c r="I1366" s="5">
        <f t="shared" si="389"/>
        <v>0</v>
      </c>
      <c r="J1366" s="6">
        <f>+H1366+SUM($D$16:$E$16)-SUM($F$27:F1366)</f>
        <v>8363.8031522867677</v>
      </c>
      <c r="K1366" s="10">
        <f t="shared" si="401"/>
        <v>1.4314715377690357E-2</v>
      </c>
      <c r="L1366" s="10">
        <f>+H1366/SUM(F$27:F1366)-1</f>
        <v>9.678993197925978E-2</v>
      </c>
      <c r="M1366">
        <v>8.15</v>
      </c>
      <c r="R1366">
        <f t="shared" si="402"/>
        <v>5033.358824240122</v>
      </c>
      <c r="S1366">
        <f t="shared" si="403"/>
        <v>4864.8579924235901</v>
      </c>
      <c r="T1366" s="5">
        <f t="shared" si="390"/>
        <v>0</v>
      </c>
      <c r="U1366" s="6">
        <f>+S1366+SUM($D$17:$E$17)-SUM($Q$27:Q1366)</f>
        <v>7643.9701503183232</v>
      </c>
      <c r="V1366" s="10">
        <f t="shared" si="391"/>
        <v>9.3002789942131514E-3</v>
      </c>
      <c r="W1366" s="10">
        <f>+S1366/SUM(Q$27:Q1366)-1</f>
        <v>0.27322711198534111</v>
      </c>
      <c r="X1366">
        <v>5.55</v>
      </c>
      <c r="AC1366">
        <f t="shared" si="404"/>
        <v>11347.464193092454</v>
      </c>
      <c r="AD1366">
        <f t="shared" si="405"/>
        <v>11188.897604223514</v>
      </c>
      <c r="AE1366" s="5">
        <f t="shared" si="392"/>
        <v>0</v>
      </c>
      <c r="AF1366" s="6">
        <f>+AD1366+SUM($D$18:$E$18)-SUM($AB$27:AB1366)</f>
        <v>16191.067288434038</v>
      </c>
      <c r="AG1366" s="10">
        <f t="shared" si="393"/>
        <v>1.4527147688285558E-2</v>
      </c>
      <c r="AH1366" s="10">
        <f>+AD1366/SUM(AB$27:AB1366)-1</f>
        <v>0.626806287811011</v>
      </c>
      <c r="AI1366" s="6">
        <f t="shared" si="394"/>
        <v>0</v>
      </c>
      <c r="AL1366" s="6">
        <f t="shared" si="395"/>
        <v>0</v>
      </c>
      <c r="AM1366" s="6">
        <f t="shared" si="396"/>
        <v>21471.887604486452</v>
      </c>
      <c r="AN1366" s="6">
        <f t="shared" si="397"/>
        <v>21082.778959460193</v>
      </c>
      <c r="AO1366" s="5">
        <f t="shared" si="398"/>
        <v>0</v>
      </c>
      <c r="AP1366" s="6">
        <f>+AN1366+SUM($D$16:$E$18)-SUM($AL$27:AL1366)</f>
        <v>32198.84059103913</v>
      </c>
      <c r="AQ1366" s="10">
        <f t="shared" si="406"/>
        <v>1.3226346793540511E-2</v>
      </c>
      <c r="AR1366" s="10">
        <f>+AN1366/SUM(AL$27:AL1366)-1</f>
        <v>0.37940748328457108</v>
      </c>
    </row>
    <row r="1367" spans="1:44" x14ac:dyDescent="0.25">
      <c r="A1367" s="1">
        <v>42199</v>
      </c>
      <c r="B1367">
        <v>8.6359999999999992</v>
      </c>
      <c r="G1367">
        <f t="shared" si="399"/>
        <v>5083.4123915667569</v>
      </c>
      <c r="H1367">
        <f t="shared" si="400"/>
        <v>5021.4644191529469</v>
      </c>
      <c r="I1367" s="5">
        <f t="shared" si="389"/>
        <v>0</v>
      </c>
      <c r="J1367" s="6">
        <f>+H1367+SUM($D$16:$E$16)-SUM($F$27:F1367)</f>
        <v>8356.2442086266274</v>
      </c>
      <c r="K1367" s="10">
        <f t="shared" si="401"/>
        <v>-9.0376871890796018E-4</v>
      </c>
      <c r="L1367" s="10">
        <f>+H1367/SUM(F$27:F1367)-1</f>
        <v>9.5141386584910004E-2</v>
      </c>
      <c r="M1367">
        <v>8.173</v>
      </c>
      <c r="R1367">
        <f t="shared" si="402"/>
        <v>5047.5633951551545</v>
      </c>
      <c r="S1367">
        <f t="shared" si="403"/>
        <v>4878.5870395187731</v>
      </c>
      <c r="T1367" s="5">
        <f t="shared" si="390"/>
        <v>0</v>
      </c>
      <c r="U1367" s="6">
        <f>+S1367+SUM($D$17:$E$17)-SUM($Q$27:Q1367)</f>
        <v>7657.699197413508</v>
      </c>
      <c r="V1367" s="10">
        <f t="shared" si="391"/>
        <v>1.7960623635628892E-3</v>
      </c>
      <c r="W1367" s="10">
        <f>+S1367/SUM(Q$27:Q1367)-1</f>
        <v>0.27682026825229356</v>
      </c>
      <c r="X1367">
        <v>5.5949999999999998</v>
      </c>
      <c r="AC1367">
        <f t="shared" si="404"/>
        <v>11439.470659522933</v>
      </c>
      <c r="AD1367">
        <f t="shared" si="405"/>
        <v>11279.618395609108</v>
      </c>
      <c r="AE1367" s="5">
        <f t="shared" si="392"/>
        <v>0</v>
      </c>
      <c r="AF1367" s="6">
        <f>+AD1367+SUM($D$18:$E$18)-SUM($AB$27:AB1367)</f>
        <v>16281.788079819631</v>
      </c>
      <c r="AG1367" s="10">
        <f t="shared" si="393"/>
        <v>5.6031384324120026E-3</v>
      </c>
      <c r="AH1367" s="10">
        <f>+AD1367/SUM(AB$27:AB1367)-1</f>
        <v>0.63999660906353251</v>
      </c>
      <c r="AI1367" s="6">
        <f t="shared" si="394"/>
        <v>0</v>
      </c>
      <c r="AL1367" s="6">
        <f t="shared" si="395"/>
        <v>0</v>
      </c>
      <c r="AM1367" s="6">
        <f t="shared" si="396"/>
        <v>21570.446446244845</v>
      </c>
      <c r="AN1367" s="6">
        <f t="shared" si="397"/>
        <v>21179.66985428083</v>
      </c>
      <c r="AO1367" s="5">
        <f t="shared" si="398"/>
        <v>0</v>
      </c>
      <c r="AP1367" s="6">
        <f>+AN1367+SUM($D$16:$E$18)-SUM($AL$27:AL1367)</f>
        <v>32295.731485859767</v>
      </c>
      <c r="AQ1367" s="10">
        <f t="shared" si="406"/>
        <v>3.0091423492932812E-3</v>
      </c>
      <c r="AR1367" s="10">
        <f>+AN1367/SUM(AL$27:AL1367)-1</f>
        <v>0.38574687647532291</v>
      </c>
    </row>
    <row r="1368" spans="1:44" x14ac:dyDescent="0.25">
      <c r="A1368" s="1">
        <v>42200</v>
      </c>
      <c r="B1368">
        <v>8.6509999999999998</v>
      </c>
      <c r="G1368">
        <f t="shared" si="399"/>
        <v>5092.2418480134347</v>
      </c>
      <c r="H1368">
        <f t="shared" si="400"/>
        <v>5030.1862772223421</v>
      </c>
      <c r="I1368" s="5">
        <f t="shared" si="389"/>
        <v>0</v>
      </c>
      <c r="J1368" s="6">
        <f>+H1368+SUM($D$16:$E$16)-SUM($F$27:F1368)</f>
        <v>8364.9660666960226</v>
      </c>
      <c r="K1368" s="10">
        <f t="shared" si="401"/>
        <v>1.0437533719265257E-3</v>
      </c>
      <c r="L1368" s="10">
        <f>+H1368/SUM(F$27:F1368)-1</f>
        <v>9.7043554347621352E-2</v>
      </c>
      <c r="M1368">
        <v>8.1940000000000008</v>
      </c>
      <c r="R1368">
        <f t="shared" si="402"/>
        <v>5060.5327859906201</v>
      </c>
      <c r="S1368">
        <f t="shared" si="403"/>
        <v>4891.1222564317668</v>
      </c>
      <c r="T1368" s="5">
        <f t="shared" si="390"/>
        <v>0</v>
      </c>
      <c r="U1368" s="6">
        <f>+S1368+SUM($D$17:$E$17)-SUM($Q$27:Q1368)</f>
        <v>7670.2344143265009</v>
      </c>
      <c r="V1368" s="10">
        <f t="shared" si="391"/>
        <v>1.6369429759302001E-3</v>
      </c>
      <c r="W1368" s="10">
        <f>+S1368/SUM(Q$27:Q1368)-1</f>
        <v>0.28010097614820695</v>
      </c>
      <c r="X1368">
        <v>5.6159999999999997</v>
      </c>
      <c r="AC1368">
        <f t="shared" si="404"/>
        <v>11482.407010523822</v>
      </c>
      <c r="AD1368">
        <f t="shared" si="405"/>
        <v>11321.954764922386</v>
      </c>
      <c r="AE1368" s="5">
        <f t="shared" si="392"/>
        <v>0</v>
      </c>
      <c r="AF1368" s="6">
        <f>+AD1368+SUM($D$18:$E$18)-SUM($AB$27:AB1368)</f>
        <v>16324.124449132909</v>
      </c>
      <c r="AG1368" s="10">
        <f t="shared" si="393"/>
        <v>2.6002284949127041E-3</v>
      </c>
      <c r="AH1368" s="10">
        <f>+AD1368/SUM(AB$27:AB1368)-1</f>
        <v>0.64615209231470927</v>
      </c>
      <c r="AI1368" s="6">
        <f t="shared" si="394"/>
        <v>0</v>
      </c>
      <c r="AL1368" s="6">
        <f t="shared" si="395"/>
        <v>0</v>
      </c>
      <c r="AM1368" s="6">
        <f t="shared" si="396"/>
        <v>21635.181644527875</v>
      </c>
      <c r="AN1368" s="6">
        <f t="shared" si="397"/>
        <v>21243.263298576494</v>
      </c>
      <c r="AO1368" s="5">
        <f t="shared" si="398"/>
        <v>0</v>
      </c>
      <c r="AP1368" s="6">
        <f>+AN1368+SUM($D$16:$E$18)-SUM($AL$27:AL1368)</f>
        <v>32359.324930155432</v>
      </c>
      <c r="AQ1368" s="10">
        <f t="shared" si="406"/>
        <v>1.9690975051458448E-3</v>
      </c>
      <c r="AR1368" s="10">
        <f>+AN1368/SUM(AL$27:AL1368)-1</f>
        <v>0.38990767866928211</v>
      </c>
    </row>
    <row r="1369" spans="1:44" x14ac:dyDescent="0.25">
      <c r="A1369" s="1">
        <v>42201</v>
      </c>
      <c r="B1369">
        <v>8.7210000000000001</v>
      </c>
      <c r="G1369">
        <f t="shared" si="399"/>
        <v>5133.4459780979269</v>
      </c>
      <c r="H1369">
        <f t="shared" si="400"/>
        <v>5070.8882815461857</v>
      </c>
      <c r="I1369" s="5">
        <f t="shared" si="389"/>
        <v>0</v>
      </c>
      <c r="J1369" s="6">
        <f>+H1369+SUM($D$16:$E$16)-SUM($F$27:F1369)</f>
        <v>8405.6680710198671</v>
      </c>
      <c r="K1369" s="10">
        <f t="shared" si="401"/>
        <v>4.8657704047232464E-3</v>
      </c>
      <c r="L1369" s="10">
        <f>+H1369/SUM(F$27:F1369)-1</f>
        <v>0.10592033724027372</v>
      </c>
      <c r="M1369">
        <v>8.2870000000000008</v>
      </c>
      <c r="R1369">
        <f t="shared" si="402"/>
        <v>5117.9686596905376</v>
      </c>
      <c r="S1369">
        <f t="shared" si="403"/>
        <v>4946.6353599035938</v>
      </c>
      <c r="T1369" s="5">
        <f t="shared" si="390"/>
        <v>0</v>
      </c>
      <c r="U1369" s="6">
        <f>+S1369+SUM($D$17:$E$17)-SUM($Q$27:Q1369)</f>
        <v>7725.7475177983279</v>
      </c>
      <c r="V1369" s="10">
        <f t="shared" si="391"/>
        <v>7.2374715651635224E-3</v>
      </c>
      <c r="W1369" s="10">
        <f>+S1369/SUM(Q$27:Q1369)-1</f>
        <v>0.29462982540153648</v>
      </c>
      <c r="X1369">
        <v>5.6879999999999997</v>
      </c>
      <c r="AC1369">
        <f t="shared" si="404"/>
        <v>11629.617356812589</v>
      </c>
      <c r="AD1369">
        <f t="shared" si="405"/>
        <v>11467.10803113934</v>
      </c>
      <c r="AE1369" s="5">
        <f t="shared" si="392"/>
        <v>0</v>
      </c>
      <c r="AF1369" s="6">
        <f>+AD1369+SUM($D$18:$E$18)-SUM($AB$27:AB1369)</f>
        <v>16469.277715349861</v>
      </c>
      <c r="AG1369" s="10">
        <f t="shared" si="393"/>
        <v>8.8919480287754649E-3</v>
      </c>
      <c r="AH1369" s="10">
        <f>+AD1369/SUM(AB$27:AB1369)-1</f>
        <v>0.66725660631874395</v>
      </c>
      <c r="AI1369" s="6">
        <f t="shared" si="394"/>
        <v>0</v>
      </c>
      <c r="AL1369" s="6">
        <f t="shared" si="395"/>
        <v>0</v>
      </c>
      <c r="AM1369" s="6">
        <f t="shared" si="396"/>
        <v>21881.031994601053</v>
      </c>
      <c r="AN1369" s="6">
        <f t="shared" si="397"/>
        <v>21484.631672589119</v>
      </c>
      <c r="AO1369" s="5">
        <f t="shared" si="398"/>
        <v>0</v>
      </c>
      <c r="AP1369" s="6">
        <f>+AN1369+SUM($D$16:$E$18)-SUM($AL$27:AL1369)</f>
        <v>32600.69330416806</v>
      </c>
      <c r="AQ1369" s="10">
        <f t="shared" si="406"/>
        <v>7.4590052336875878E-3</v>
      </c>
      <c r="AR1369" s="10">
        <f>+AN1369/SUM(AL$27:AL1369)-1</f>
        <v>0.40569996781586282</v>
      </c>
    </row>
    <row r="1370" spans="1:44" x14ac:dyDescent="0.25">
      <c r="A1370" s="1">
        <v>42202</v>
      </c>
      <c r="B1370">
        <v>8.7569999999999997</v>
      </c>
      <c r="G1370">
        <f t="shared" si="399"/>
        <v>5154.6366735699512</v>
      </c>
      <c r="H1370">
        <f t="shared" si="400"/>
        <v>5091.8207409127335</v>
      </c>
      <c r="I1370" s="5">
        <f t="shared" si="389"/>
        <v>0</v>
      </c>
      <c r="J1370" s="6">
        <f>+H1370+SUM($D$16:$E$16)-SUM($F$27:F1370)</f>
        <v>8426.6005303864149</v>
      </c>
      <c r="K1370" s="10">
        <f t="shared" si="401"/>
        <v>2.4902790818872589E-3</v>
      </c>
      <c r="L1370" s="10">
        <f>+H1370/SUM(F$27:F1370)-1</f>
        <v>0.11048553987078047</v>
      </c>
      <c r="M1370">
        <v>8.282</v>
      </c>
      <c r="R1370">
        <f t="shared" si="402"/>
        <v>5114.8807094916165</v>
      </c>
      <c r="S1370">
        <f t="shared" si="403"/>
        <v>4943.6507844481184</v>
      </c>
      <c r="T1370" s="5">
        <f t="shared" si="390"/>
        <v>0</v>
      </c>
      <c r="U1370" s="6">
        <f>+S1370+SUM($D$17:$E$17)-SUM($Q$27:Q1370)</f>
        <v>7722.7629423428525</v>
      </c>
      <c r="V1370" s="10">
        <f t="shared" si="391"/>
        <v>-3.8631542754918868E-4</v>
      </c>
      <c r="W1370" s="10">
        <f>+S1370/SUM(Q$27:Q1370)-1</f>
        <v>0.29384870447393796</v>
      </c>
      <c r="X1370">
        <v>5.6989999999999998</v>
      </c>
      <c r="AC1370">
        <f t="shared" si="404"/>
        <v>11652.107826384483</v>
      </c>
      <c r="AD1370">
        <f t="shared" si="405"/>
        <v>11489.284224589152</v>
      </c>
      <c r="AE1370" s="5">
        <f t="shared" si="392"/>
        <v>0</v>
      </c>
      <c r="AF1370" s="6">
        <f>+AD1370+SUM($D$18:$E$18)-SUM($AB$27:AB1370)</f>
        <v>16491.453908799675</v>
      </c>
      <c r="AG1370" s="10">
        <f t="shared" si="393"/>
        <v>1.3465188840153797E-3</v>
      </c>
      <c r="AH1370" s="10">
        <f>+AD1370/SUM(AB$27:AB1370)-1</f>
        <v>0.67048090706936025</v>
      </c>
      <c r="AI1370" s="6">
        <f t="shared" si="394"/>
        <v>0</v>
      </c>
      <c r="AL1370" s="6">
        <f t="shared" si="395"/>
        <v>0</v>
      </c>
      <c r="AM1370" s="6">
        <f t="shared" si="396"/>
        <v>21921.625209446051</v>
      </c>
      <c r="AN1370" s="6">
        <f t="shared" si="397"/>
        <v>21524.755749950004</v>
      </c>
      <c r="AO1370" s="5">
        <f t="shared" si="398"/>
        <v>0</v>
      </c>
      <c r="AP1370" s="6">
        <f>+AN1370+SUM($D$16:$E$18)-SUM($AL$27:AL1370)</f>
        <v>32640.817381528941</v>
      </c>
      <c r="AQ1370" s="10">
        <f t="shared" si="406"/>
        <v>1.230773744181457E-3</v>
      </c>
      <c r="AR1370" s="10">
        <f>+AN1370/SUM(AL$27:AL1370)-1</f>
        <v>0.40832521246116893</v>
      </c>
    </row>
    <row r="1371" spans="1:44" x14ac:dyDescent="0.25">
      <c r="A1371" s="1">
        <v>42205</v>
      </c>
      <c r="B1371">
        <v>8.6980000000000004</v>
      </c>
      <c r="G1371">
        <f t="shared" si="399"/>
        <v>5119.9074782130228</v>
      </c>
      <c r="H1371">
        <f t="shared" si="400"/>
        <v>5057.5147658397809</v>
      </c>
      <c r="I1371" s="5">
        <f t="shared" si="389"/>
        <v>0</v>
      </c>
      <c r="J1371" s="6">
        <f>+H1371+SUM($D$16:$E$16)-SUM($F$27:F1371)</f>
        <v>8392.2945553134596</v>
      </c>
      <c r="K1371" s="10">
        <f t="shared" si="401"/>
        <v>-4.0711524118471898E-3</v>
      </c>
      <c r="L1371" s="10">
        <f>+H1371/SUM(F$27:F1371)-1</f>
        <v>0.10300368000411675</v>
      </c>
      <c r="M1371">
        <v>8.3160000000000007</v>
      </c>
      <c r="R1371">
        <f t="shared" si="402"/>
        <v>5135.8787708442751</v>
      </c>
      <c r="S1371">
        <f t="shared" si="403"/>
        <v>4963.9458975453454</v>
      </c>
      <c r="T1371" s="5">
        <f t="shared" si="390"/>
        <v>0</v>
      </c>
      <c r="U1371" s="6">
        <f>+S1371+SUM($D$17:$E$17)-SUM($Q$27:Q1371)</f>
        <v>7743.0580554400794</v>
      </c>
      <c r="V1371" s="10">
        <f t="shared" si="391"/>
        <v>2.6279601288745624E-3</v>
      </c>
      <c r="W1371" s="10">
        <f>+S1371/SUM(Q$27:Q1371)-1</f>
        <v>0.29916032678160676</v>
      </c>
      <c r="X1371">
        <v>5.7050000000000001</v>
      </c>
      <c r="AC1371">
        <f t="shared" si="404"/>
        <v>11664.37535524188</v>
      </c>
      <c r="AD1371">
        <f t="shared" si="405"/>
        <v>11501.380330107231</v>
      </c>
      <c r="AE1371" s="5">
        <f t="shared" si="392"/>
        <v>0</v>
      </c>
      <c r="AF1371" s="6">
        <f>+AD1371+SUM($D$18:$E$18)-SUM($AB$27:AB1371)</f>
        <v>16503.550014317756</v>
      </c>
      <c r="AG1371" s="10">
        <f t="shared" si="393"/>
        <v>7.3347720491923063E-4</v>
      </c>
      <c r="AH1371" s="10">
        <f>+AD1371/SUM(AB$27:AB1371)-1</f>
        <v>0.67223961656969644</v>
      </c>
      <c r="AI1371" s="6">
        <f t="shared" si="394"/>
        <v>0</v>
      </c>
      <c r="AL1371" s="6">
        <f t="shared" si="395"/>
        <v>0</v>
      </c>
      <c r="AM1371" s="6">
        <f t="shared" si="396"/>
        <v>21920.161604299181</v>
      </c>
      <c r="AN1371" s="6">
        <f t="shared" si="397"/>
        <v>21522.840993492355</v>
      </c>
      <c r="AO1371" s="5">
        <f t="shared" si="398"/>
        <v>0</v>
      </c>
      <c r="AP1371" s="6">
        <f>+AN1371+SUM($D$16:$E$18)-SUM($AL$27:AL1371)</f>
        <v>32638.902625071292</v>
      </c>
      <c r="AQ1371" s="10">
        <f t="shared" si="406"/>
        <v>-5.8661412649874123E-5</v>
      </c>
      <c r="AR1371" s="10">
        <f>+AN1371/SUM(AL$27:AL1371)-1</f>
        <v>0.40819993346491201</v>
      </c>
    </row>
    <row r="1372" spans="1:44" x14ac:dyDescent="0.25">
      <c r="A1372" s="1">
        <v>42206</v>
      </c>
      <c r="B1372">
        <v>8.6820000000000004</v>
      </c>
      <c r="G1372">
        <f t="shared" si="399"/>
        <v>5110.4893913365677</v>
      </c>
      <c r="H1372">
        <f t="shared" si="400"/>
        <v>5048.2114505657601</v>
      </c>
      <c r="I1372" s="5">
        <f t="shared" ref="I1372:I1435" si="407">+C1372*(MAX($A:$A)-$A1372)</f>
        <v>0</v>
      </c>
      <c r="J1372" s="6">
        <f>+H1372+SUM($D$16:$E$16)-SUM($F$27:F1372)</f>
        <v>8382.9912400394387</v>
      </c>
      <c r="K1372" s="10">
        <f t="shared" si="401"/>
        <v>-1.1085544260515112E-3</v>
      </c>
      <c r="L1372" s="10">
        <f>+H1372/SUM(F$27:F1372)-1</f>
        <v>0.10097470105722484</v>
      </c>
      <c r="M1372">
        <v>8.2479999999999993</v>
      </c>
      <c r="R1372">
        <f t="shared" si="402"/>
        <v>5093.8826481389578</v>
      </c>
      <c r="S1372">
        <f t="shared" si="403"/>
        <v>4923.3556713508897</v>
      </c>
      <c r="T1372" s="5">
        <f t="shared" ref="T1372:T1435" si="408">+N1372*(MAX($A:$A)-$A1372)</f>
        <v>0</v>
      </c>
      <c r="U1372" s="6">
        <f>+S1372+SUM($D$17:$E$17)-SUM($Q$27:Q1372)</f>
        <v>7702.4678292456238</v>
      </c>
      <c r="V1372" s="10">
        <f t="shared" ref="V1372:V1435" si="409">+U1372/U1371-1</f>
        <v>-5.2421441120330536E-3</v>
      </c>
      <c r="W1372" s="10">
        <f>+S1372/SUM(Q$27:Q1372)-1</f>
        <v>0.2885370821662685</v>
      </c>
      <c r="X1372">
        <v>5.649</v>
      </c>
      <c r="AC1372">
        <f t="shared" si="404"/>
        <v>11549.878419239505</v>
      </c>
      <c r="AD1372">
        <f t="shared" si="405"/>
        <v>11388.483345271823</v>
      </c>
      <c r="AE1372" s="5">
        <f t="shared" ref="AE1372:AE1435" si="410">+Y1372*(MAX($A:$A)-$A1372)</f>
        <v>0</v>
      </c>
      <c r="AF1372" s="6">
        <f>+AD1372+SUM($D$18:$E$18)-SUM($AB$27:AB1372)</f>
        <v>16390.653029482346</v>
      </c>
      <c r="AG1372" s="10">
        <f t="shared" ref="AG1372:AG1435" si="411">+AF1372/AF1371-1</f>
        <v>-6.8407696972752063E-3</v>
      </c>
      <c r="AH1372" s="10">
        <f>+AD1372/SUM(AB$27:AB1372)-1</f>
        <v>0.65582499456655841</v>
      </c>
      <c r="AI1372" s="6">
        <f t="shared" ref="AI1372:AI1435" si="412">+C1372+N1372+Y1372</f>
        <v>0</v>
      </c>
      <c r="AL1372" s="6">
        <f t="shared" ref="AL1372:AL1435" si="413">+F1372+Q1372+AB1372</f>
        <v>0</v>
      </c>
      <c r="AM1372" s="6">
        <f t="shared" ref="AM1372:AM1435" si="414">+G1372+R1372+AC1372</f>
        <v>21754.250458715032</v>
      </c>
      <c r="AN1372" s="6">
        <f t="shared" ref="AN1372:AN1435" si="415">+H1372+S1372+AD1372</f>
        <v>21360.050467188474</v>
      </c>
      <c r="AO1372" s="5">
        <f t="shared" ref="AO1372:AO1435" si="416">+AI1372*(MAX($A:$A)-$A1372)</f>
        <v>0</v>
      </c>
      <c r="AP1372" s="6">
        <f>+AN1372+SUM($D$16:$E$18)-SUM($AL$27:AL1372)</f>
        <v>32476.112098767408</v>
      </c>
      <c r="AQ1372" s="10">
        <f t="shared" si="406"/>
        <v>-4.9876225366363158E-3</v>
      </c>
      <c r="AR1372" s="10">
        <f>+AN1372/SUM(AL$27:AL1372)-1</f>
        <v>0.39754884849062089</v>
      </c>
    </row>
    <row r="1373" spans="1:44" x14ac:dyDescent="0.25">
      <c r="A1373" s="1">
        <v>42207</v>
      </c>
      <c r="B1373">
        <v>8.6389999999999993</v>
      </c>
      <c r="G1373">
        <f t="shared" ref="G1373:G1436" si="417">+(B1373/B1372*G1372)+F1373</f>
        <v>5085.1782828560936</v>
      </c>
      <c r="H1373">
        <f t="shared" ref="H1373:H1436" si="418">+($B1373/$B1372*H1372)+F1373</f>
        <v>5023.2087907668274</v>
      </c>
      <c r="I1373" s="5">
        <f t="shared" si="407"/>
        <v>0</v>
      </c>
      <c r="J1373" s="6">
        <f>+H1373+SUM($D$16:$E$16)-SUM($F$27:F1373)</f>
        <v>8357.9885802405079</v>
      </c>
      <c r="K1373" s="10">
        <f t="shared" ref="K1373:K1436" si="419">+J1373/J1372-1</f>
        <v>-2.9825463349539838E-3</v>
      </c>
      <c r="L1373" s="10">
        <f>+H1373/SUM(F$27:F1373)-1</f>
        <v>9.5521820137452584E-2</v>
      </c>
      <c r="M1373">
        <v>8.1940000000000008</v>
      </c>
      <c r="R1373">
        <f t="shared" ref="R1373:R1436" si="420">+($M1373/$M1372*R1372)+N1373</f>
        <v>5060.5327859906192</v>
      </c>
      <c r="S1373">
        <f t="shared" ref="S1373:S1436" si="421">+($M1373/$M1372*S1372)+Q1373</f>
        <v>4891.122256431765</v>
      </c>
      <c r="T1373" s="5">
        <f t="shared" si="408"/>
        <v>0</v>
      </c>
      <c r="U1373" s="6">
        <f>+S1373+SUM($D$17:$E$17)-SUM($Q$27:Q1373)</f>
        <v>7670.2344143264991</v>
      </c>
      <c r="V1373" s="10">
        <f t="shared" si="409"/>
        <v>-4.1848165592769382E-3</v>
      </c>
      <c r="W1373" s="10">
        <f>+S1373/SUM(Q$27:Q1373)-1</f>
        <v>0.2801009761482065</v>
      </c>
      <c r="X1373">
        <v>5.65</v>
      </c>
      <c r="AC1373">
        <f t="shared" ref="AC1373:AC1436" si="422">+(X1373/X1372*AC1372)+AB1373</f>
        <v>11551.923007382407</v>
      </c>
      <c r="AD1373">
        <f t="shared" ref="AD1373:AD1436" si="423">+($X1373/$X1372*AD1372)+AB1373</f>
        <v>11390.499362858172</v>
      </c>
      <c r="AE1373" s="5">
        <f t="shared" si="410"/>
        <v>0</v>
      </c>
      <c r="AF1373" s="6">
        <f>+AD1373+SUM($D$18:$E$18)-SUM($AB$27:AB1373)</f>
        <v>16392.669047068695</v>
      </c>
      <c r="AG1373" s="10">
        <f t="shared" si="411"/>
        <v>1.2299800274728767E-4</v>
      </c>
      <c r="AH1373" s="10">
        <f>+AD1373/SUM(AB$27:AB1373)-1</f>
        <v>0.65611811281661492</v>
      </c>
      <c r="AI1373" s="6">
        <f t="shared" si="412"/>
        <v>0</v>
      </c>
      <c r="AL1373" s="6">
        <f t="shared" si="413"/>
        <v>0</v>
      </c>
      <c r="AM1373" s="6">
        <f t="shared" si="414"/>
        <v>21697.634076229122</v>
      </c>
      <c r="AN1373" s="6">
        <f t="shared" si="415"/>
        <v>21304.830410056766</v>
      </c>
      <c r="AO1373" s="5">
        <f t="shared" si="416"/>
        <v>0</v>
      </c>
      <c r="AP1373" s="6">
        <f>+AN1373+SUM($D$16:$E$18)-SUM($AL$27:AL1373)</f>
        <v>32420.8920416357</v>
      </c>
      <c r="AQ1373" s="10">
        <f t="shared" ref="AQ1373:AQ1436" si="424">+AP1373/AP1372-1</f>
        <v>-1.7003284433730892E-3</v>
      </c>
      <c r="AR1373" s="10">
        <f>+AN1373/SUM(AL$27:AL1373)-1</f>
        <v>0.39393590163094228</v>
      </c>
    </row>
    <row r="1374" spans="1:44" x14ac:dyDescent="0.25">
      <c r="A1374" s="1">
        <v>42208</v>
      </c>
      <c r="B1374">
        <v>8.5150000000000006</v>
      </c>
      <c r="G1374">
        <f t="shared" si="417"/>
        <v>5012.1881095635654</v>
      </c>
      <c r="H1374">
        <f t="shared" si="418"/>
        <v>4951.1080973931639</v>
      </c>
      <c r="I1374" s="5">
        <f t="shared" si="407"/>
        <v>0</v>
      </c>
      <c r="J1374" s="6">
        <f>+H1374+SUM($D$16:$E$16)-SUM($F$27:F1374)</f>
        <v>8285.8878868668435</v>
      </c>
      <c r="K1374" s="10">
        <f t="shared" si="419"/>
        <v>-8.6265604076225522E-3</v>
      </c>
      <c r="L1374" s="10">
        <f>+H1374/SUM(F$27:F1374)-1</f>
        <v>7.9797233299040427E-2</v>
      </c>
      <c r="M1374">
        <v>8.1920000000000002</v>
      </c>
      <c r="R1374">
        <f t="shared" si="420"/>
        <v>5059.2976059110506</v>
      </c>
      <c r="S1374">
        <f t="shared" si="421"/>
        <v>4889.9284262495748</v>
      </c>
      <c r="T1374" s="5">
        <f t="shared" si="408"/>
        <v>0</v>
      </c>
      <c r="U1374" s="6">
        <f>+S1374+SUM($D$17:$E$17)-SUM($Q$27:Q1374)</f>
        <v>7669.0405841443089</v>
      </c>
      <c r="V1374" s="10">
        <f t="shared" si="409"/>
        <v>-1.5564454978855835E-4</v>
      </c>
      <c r="W1374" s="10">
        <f>+S1374/SUM(Q$27:Q1374)-1</f>
        <v>0.27978852777716701</v>
      </c>
      <c r="X1374">
        <v>5.6079999999999997</v>
      </c>
      <c r="AC1374">
        <f t="shared" si="422"/>
        <v>11466.050305380626</v>
      </c>
      <c r="AD1374">
        <f t="shared" si="423"/>
        <v>11305.826624231615</v>
      </c>
      <c r="AE1374" s="5">
        <f t="shared" si="410"/>
        <v>0</v>
      </c>
      <c r="AF1374" s="6">
        <f>+AD1374+SUM($D$18:$E$18)-SUM($AB$27:AB1374)</f>
        <v>16307.99630844214</v>
      </c>
      <c r="AG1374" s="10">
        <f t="shared" si="411"/>
        <v>-5.1652807961554137E-3</v>
      </c>
      <c r="AH1374" s="10">
        <f>+AD1374/SUM(AB$27:AB1374)-1</f>
        <v>0.64380714631426117</v>
      </c>
      <c r="AI1374" s="6">
        <f t="shared" si="412"/>
        <v>0</v>
      </c>
      <c r="AL1374" s="6">
        <f t="shared" si="413"/>
        <v>0</v>
      </c>
      <c r="AM1374" s="6">
        <f t="shared" si="414"/>
        <v>21537.536020855245</v>
      </c>
      <c r="AN1374" s="6">
        <f t="shared" si="415"/>
        <v>21146.863147874355</v>
      </c>
      <c r="AO1374" s="5">
        <f t="shared" si="416"/>
        <v>0</v>
      </c>
      <c r="AP1374" s="6">
        <f>+AN1374+SUM($D$16:$E$18)-SUM($AL$27:AL1374)</f>
        <v>32262.924779453293</v>
      </c>
      <c r="AQ1374" s="10">
        <f t="shared" si="424"/>
        <v>-4.872390987254227E-3</v>
      </c>
      <c r="AR1374" s="10">
        <f>+AN1374/SUM(AL$27:AL1374)-1</f>
        <v>0.38360039396435841</v>
      </c>
    </row>
    <row r="1375" spans="1:44" x14ac:dyDescent="0.25">
      <c r="A1375" s="1">
        <v>42209</v>
      </c>
      <c r="B1375">
        <v>8.4149999999999991</v>
      </c>
      <c r="G1375">
        <f t="shared" si="417"/>
        <v>4953.3250665857186</v>
      </c>
      <c r="H1375">
        <f t="shared" si="418"/>
        <v>4892.9623769305299</v>
      </c>
      <c r="I1375" s="5">
        <f t="shared" si="407"/>
        <v>0</v>
      </c>
      <c r="J1375" s="6">
        <f>+H1375+SUM($D$16:$E$16)-SUM($F$27:F1375)</f>
        <v>8227.7421664042085</v>
      </c>
      <c r="K1375" s="10">
        <f t="shared" si="419"/>
        <v>-7.0174399239454344E-3</v>
      </c>
      <c r="L1375" s="10">
        <f>+H1375/SUM(F$27:F1375)-1</f>
        <v>6.7116114880965805E-2</v>
      </c>
      <c r="M1375">
        <v>8.1280000000000001</v>
      </c>
      <c r="R1375">
        <f t="shared" si="420"/>
        <v>5019.7718433648706</v>
      </c>
      <c r="S1375">
        <f t="shared" si="421"/>
        <v>4851.7258604195003</v>
      </c>
      <c r="T1375" s="5">
        <f t="shared" si="408"/>
        <v>0</v>
      </c>
      <c r="U1375" s="6">
        <f>+S1375+SUM($D$17:$E$17)-SUM($Q$27:Q1375)</f>
        <v>7630.8380183142353</v>
      </c>
      <c r="V1375" s="10">
        <f t="shared" si="409"/>
        <v>-4.9814009211344157E-3</v>
      </c>
      <c r="W1375" s="10">
        <f>+S1375/SUM(Q$27:Q1375)-1</f>
        <v>0.26979017990390797</v>
      </c>
      <c r="X1375">
        <v>5.5519999999999996</v>
      </c>
      <c r="AC1375">
        <f t="shared" si="422"/>
        <v>11351.553369378253</v>
      </c>
      <c r="AD1375">
        <f t="shared" si="423"/>
        <v>11192.929639396207</v>
      </c>
      <c r="AE1375" s="5">
        <f t="shared" si="410"/>
        <v>0</v>
      </c>
      <c r="AF1375" s="6">
        <f>+AD1375+SUM($D$18:$E$18)-SUM($AB$27:AB1375)</f>
        <v>16195.09932360673</v>
      </c>
      <c r="AG1375" s="10">
        <f t="shared" si="411"/>
        <v>-6.9227992636328173E-3</v>
      </c>
      <c r="AH1375" s="10">
        <f>+AD1375/SUM(AB$27:AB1375)-1</f>
        <v>0.62739252431112291</v>
      </c>
      <c r="AI1375" s="6">
        <f t="shared" si="412"/>
        <v>0</v>
      </c>
      <c r="AL1375" s="6">
        <f t="shared" si="413"/>
        <v>0</v>
      </c>
      <c r="AM1375" s="6">
        <f t="shared" si="414"/>
        <v>21324.650279328842</v>
      </c>
      <c r="AN1375" s="6">
        <f t="shared" si="415"/>
        <v>20937.617876746237</v>
      </c>
      <c r="AO1375" s="5">
        <f t="shared" si="416"/>
        <v>0</v>
      </c>
      <c r="AP1375" s="6">
        <f>+AN1375+SUM($D$16:$E$18)-SUM($AL$27:AL1375)</f>
        <v>32053.679508325178</v>
      </c>
      <c r="AQ1375" s="10">
        <f t="shared" si="424"/>
        <v>-6.4856262275816423E-3</v>
      </c>
      <c r="AR1375" s="10">
        <f>+AN1375/SUM(AL$27:AL1375)-1</f>
        <v>0.36990986040656471</v>
      </c>
    </row>
    <row r="1376" spans="1:44" x14ac:dyDescent="0.25">
      <c r="A1376" s="1">
        <v>42212</v>
      </c>
      <c r="B1376">
        <v>8.1660000000000004</v>
      </c>
      <c r="G1376">
        <f t="shared" si="417"/>
        <v>4806.7560895708839</v>
      </c>
      <c r="H1376">
        <f t="shared" si="418"/>
        <v>4748.1795329785755</v>
      </c>
      <c r="I1376" s="5">
        <f t="shared" si="407"/>
        <v>0</v>
      </c>
      <c r="J1376" s="6">
        <f>+H1376+SUM($D$16:$E$16)-SUM($F$27:F1376)</f>
        <v>8082.959322452255</v>
      </c>
      <c r="K1376" s="10">
        <f t="shared" si="419"/>
        <v>-1.7596910674125832E-2</v>
      </c>
      <c r="L1376" s="10">
        <f>+H1376/SUM(F$27:F1376)-1</f>
        <v>3.5540130019960481E-2</v>
      </c>
      <c r="M1376">
        <v>7.98</v>
      </c>
      <c r="R1376">
        <f t="shared" si="420"/>
        <v>4928.3685174768298</v>
      </c>
      <c r="S1376">
        <f t="shared" si="421"/>
        <v>4763.3824269374527</v>
      </c>
      <c r="T1376" s="5">
        <f t="shared" si="408"/>
        <v>0</v>
      </c>
      <c r="U1376" s="6">
        <f>+S1376+SUM($D$17:$E$17)-SUM($Q$27:Q1376)</f>
        <v>7542.4945848321868</v>
      </c>
      <c r="V1376" s="10">
        <f t="shared" si="409"/>
        <v>-1.1577160106140627E-2</v>
      </c>
      <c r="W1376" s="10">
        <f>+S1376/SUM(Q$27:Q1376)-1</f>
        <v>0.24666900044699624</v>
      </c>
      <c r="X1376">
        <v>5.4740000000000002</v>
      </c>
      <c r="AC1376">
        <f t="shared" si="422"/>
        <v>11192.075494232089</v>
      </c>
      <c r="AD1376">
        <f t="shared" si="423"/>
        <v>11035.680267661175</v>
      </c>
      <c r="AE1376" s="5">
        <f t="shared" si="410"/>
        <v>0</v>
      </c>
      <c r="AF1376" s="6">
        <f>+AD1376+SUM($D$18:$E$18)-SUM($AB$27:AB1376)</f>
        <v>16037.8499518717</v>
      </c>
      <c r="AG1376" s="10">
        <f t="shared" si="411"/>
        <v>-9.7096886282022066E-3</v>
      </c>
      <c r="AH1376" s="10">
        <f>+AD1376/SUM(AB$27:AB1376)-1</f>
        <v>0.60452930080675227</v>
      </c>
      <c r="AI1376" s="6">
        <f t="shared" si="412"/>
        <v>0</v>
      </c>
      <c r="AL1376" s="6">
        <f t="shared" si="413"/>
        <v>0</v>
      </c>
      <c r="AM1376" s="6">
        <f t="shared" si="414"/>
        <v>20927.200101279803</v>
      </c>
      <c r="AN1376" s="6">
        <f t="shared" si="415"/>
        <v>20547.242227577204</v>
      </c>
      <c r="AO1376" s="5">
        <f t="shared" si="416"/>
        <v>0</v>
      </c>
      <c r="AP1376" s="6">
        <f>+AN1376+SUM($D$16:$E$18)-SUM($AL$27:AL1376)</f>
        <v>31663.303859156142</v>
      </c>
      <c r="AQ1376" s="10">
        <f t="shared" si="424"/>
        <v>-1.2178809271105595E-2</v>
      </c>
      <c r="AR1376" s="10">
        <f>+AN1376/SUM(AL$27:AL1376)-1</f>
        <v>0.34436829907865407</v>
      </c>
    </row>
    <row r="1377" spans="1:44" x14ac:dyDescent="0.25">
      <c r="A1377" s="1">
        <v>42213</v>
      </c>
      <c r="B1377">
        <v>8.202</v>
      </c>
      <c r="G1377">
        <f t="shared" si="417"/>
        <v>4827.9467850429073</v>
      </c>
      <c r="H1377">
        <f t="shared" si="418"/>
        <v>4769.1119923451224</v>
      </c>
      <c r="I1377" s="5">
        <f t="shared" si="407"/>
        <v>0</v>
      </c>
      <c r="J1377" s="6">
        <f>+H1377+SUM($D$16:$E$16)-SUM($F$27:F1377)</f>
        <v>8103.8917818188029</v>
      </c>
      <c r="K1377" s="10">
        <f t="shared" si="419"/>
        <v>2.5897024259917689E-3</v>
      </c>
      <c r="L1377" s="10">
        <f>+H1377/SUM(F$27:F1377)-1</f>
        <v>4.0105332650467007E-2</v>
      </c>
      <c r="M1377">
        <v>8.0459999999999994</v>
      </c>
      <c r="R1377">
        <f t="shared" si="420"/>
        <v>4969.1294601025766</v>
      </c>
      <c r="S1377">
        <f t="shared" si="421"/>
        <v>4802.7788229497164</v>
      </c>
      <c r="T1377" s="5">
        <f t="shared" si="408"/>
        <v>0</v>
      </c>
      <c r="U1377" s="6">
        <f>+S1377+SUM($D$17:$E$17)-SUM($Q$27:Q1377)</f>
        <v>7581.8909808444505</v>
      </c>
      <c r="V1377" s="10">
        <f t="shared" si="409"/>
        <v>5.2232581103193176E-3</v>
      </c>
      <c r="W1377" s="10">
        <f>+S1377/SUM(Q$27:Q1377)-1</f>
        <v>0.25697979669129456</v>
      </c>
      <c r="X1377">
        <v>5.5490000000000004</v>
      </c>
      <c r="AC1377">
        <f t="shared" si="422"/>
        <v>11345.419604949555</v>
      </c>
      <c r="AD1377">
        <f t="shared" si="423"/>
        <v>11186.881586637168</v>
      </c>
      <c r="AE1377" s="5">
        <f t="shared" si="410"/>
        <v>0</v>
      </c>
      <c r="AF1377" s="6">
        <f>+AD1377+SUM($D$18:$E$18)-SUM($AB$27:AB1377)</f>
        <v>16189.051270847689</v>
      </c>
      <c r="AG1377" s="10">
        <f t="shared" si="411"/>
        <v>9.4277798725972417E-3</v>
      </c>
      <c r="AH1377" s="10">
        <f>+AD1377/SUM(AB$27:AB1377)-1</f>
        <v>0.62651316956095493</v>
      </c>
      <c r="AI1377" s="6">
        <f t="shared" si="412"/>
        <v>0</v>
      </c>
      <c r="AL1377" s="6">
        <f t="shared" si="413"/>
        <v>0</v>
      </c>
      <c r="AM1377" s="6">
        <f t="shared" si="414"/>
        <v>21142.495850095038</v>
      </c>
      <c r="AN1377" s="6">
        <f t="shared" si="415"/>
        <v>20758.772401932009</v>
      </c>
      <c r="AO1377" s="5">
        <f t="shared" si="416"/>
        <v>0</v>
      </c>
      <c r="AP1377" s="6">
        <f>+AN1377+SUM($D$16:$E$18)-SUM($AL$27:AL1377)</f>
        <v>31874.834033510946</v>
      </c>
      <c r="AQ1377" s="10">
        <f t="shared" si="424"/>
        <v>6.6806096829228334E-3</v>
      </c>
      <c r="AR1377" s="10">
        <f>+AN1377/SUM(AL$27:AL1377)-1</f>
        <v>0.35820832965558047</v>
      </c>
    </row>
    <row r="1378" spans="1:44" x14ac:dyDescent="0.25">
      <c r="A1378" s="1">
        <v>42214</v>
      </c>
      <c r="B1378">
        <v>8.2780000000000005</v>
      </c>
      <c r="G1378">
        <f t="shared" si="417"/>
        <v>4872.68269770607</v>
      </c>
      <c r="H1378">
        <f t="shared" si="418"/>
        <v>4813.3027398967233</v>
      </c>
      <c r="I1378" s="5">
        <f t="shared" si="407"/>
        <v>0</v>
      </c>
      <c r="J1378" s="6">
        <f>+H1378+SUM($D$16:$E$16)-SUM($F$27:F1378)</f>
        <v>8148.0825293704047</v>
      </c>
      <c r="K1378" s="10">
        <f t="shared" si="419"/>
        <v>5.4530278465396709E-3</v>
      </c>
      <c r="L1378" s="10">
        <f>+H1378/SUM(F$27:F1378)-1</f>
        <v>4.9742982648203649E-2</v>
      </c>
      <c r="M1378">
        <v>8.1020000000000003</v>
      </c>
      <c r="R1378">
        <f t="shared" si="420"/>
        <v>5003.7145023304847</v>
      </c>
      <c r="S1378">
        <f t="shared" si="421"/>
        <v>4836.2060680510331</v>
      </c>
      <c r="T1378" s="5">
        <f t="shared" si="408"/>
        <v>0</v>
      </c>
      <c r="U1378" s="6">
        <f>+S1378+SUM($D$17:$E$17)-SUM($Q$27:Q1378)</f>
        <v>7615.3182259457672</v>
      </c>
      <c r="V1378" s="10">
        <f t="shared" si="409"/>
        <v>4.4088269253370616E-3</v>
      </c>
      <c r="W1378" s="10">
        <f>+S1378/SUM(Q$27:Q1378)-1</f>
        <v>0.26572835108039672</v>
      </c>
      <c r="X1378">
        <v>5.5910000000000002</v>
      </c>
      <c r="AC1378">
        <f t="shared" si="422"/>
        <v>11431.292306951334</v>
      </c>
      <c r="AD1378">
        <f t="shared" si="423"/>
        <v>11271.554325263724</v>
      </c>
      <c r="AE1378" s="5">
        <f t="shared" si="410"/>
        <v>0</v>
      </c>
      <c r="AF1378" s="6">
        <f>+AD1378+SUM($D$18:$E$18)-SUM($AB$27:AB1378)</f>
        <v>16273.724009474245</v>
      </c>
      <c r="AG1378" s="10">
        <f t="shared" si="411"/>
        <v>5.230247110220132E-3</v>
      </c>
      <c r="AH1378" s="10">
        <f>+AD1378/SUM(AB$27:AB1378)-1</f>
        <v>0.63882413606330846</v>
      </c>
      <c r="AI1378" s="6">
        <f t="shared" si="412"/>
        <v>0</v>
      </c>
      <c r="AL1378" s="6">
        <f t="shared" si="413"/>
        <v>0</v>
      </c>
      <c r="AM1378" s="6">
        <f t="shared" si="414"/>
        <v>21307.689506987888</v>
      </c>
      <c r="AN1378" s="6">
        <f t="shared" si="415"/>
        <v>20921.063133211479</v>
      </c>
      <c r="AO1378" s="5">
        <f t="shared" si="416"/>
        <v>0</v>
      </c>
      <c r="AP1378" s="6">
        <f>+AN1378+SUM($D$16:$E$18)-SUM($AL$27:AL1378)</f>
        <v>32037.124764790417</v>
      </c>
      <c r="AQ1378" s="10">
        <f t="shared" si="424"/>
        <v>5.0915004328759839E-3</v>
      </c>
      <c r="AR1378" s="10">
        <f>+AN1378/SUM(AL$27:AL1378)-1</f>
        <v>0.36882671395990263</v>
      </c>
    </row>
    <row r="1379" spans="1:44" x14ac:dyDescent="0.25">
      <c r="A1379" s="1">
        <v>42215</v>
      </c>
      <c r="B1379">
        <v>8.3059999999999992</v>
      </c>
      <c r="G1379">
        <f t="shared" si="417"/>
        <v>4889.1643497398663</v>
      </c>
      <c r="H1379">
        <f t="shared" si="418"/>
        <v>4829.5835416262598</v>
      </c>
      <c r="I1379" s="5">
        <f t="shared" si="407"/>
        <v>0</v>
      </c>
      <c r="J1379" s="6">
        <f>+H1379+SUM($D$16:$E$16)-SUM($F$27:F1379)</f>
        <v>8164.3633310999403</v>
      </c>
      <c r="K1379" s="10">
        <f t="shared" si="419"/>
        <v>1.9981144853222776E-3</v>
      </c>
      <c r="L1379" s="10">
        <f>+H1379/SUM(F$27:F1379)-1</f>
        <v>5.3293695805264552E-2</v>
      </c>
      <c r="M1379">
        <v>8.1300000000000008</v>
      </c>
      <c r="R1379">
        <f t="shared" si="420"/>
        <v>5021.0070234444383</v>
      </c>
      <c r="S1379">
        <f t="shared" si="421"/>
        <v>4852.9196906016905</v>
      </c>
      <c r="T1379" s="5">
        <f t="shared" si="408"/>
        <v>0</v>
      </c>
      <c r="U1379" s="6">
        <f>+S1379+SUM($D$17:$E$17)-SUM($Q$27:Q1379)</f>
        <v>7632.0318484964255</v>
      </c>
      <c r="V1379" s="10">
        <f t="shared" si="409"/>
        <v>2.1947372460042747E-3</v>
      </c>
      <c r="W1379" s="10">
        <f>+S1379/SUM(Q$27:Q1379)-1</f>
        <v>0.27010262827494746</v>
      </c>
      <c r="X1379">
        <v>5.625</v>
      </c>
      <c r="AC1379">
        <f t="shared" si="422"/>
        <v>11500.808303809918</v>
      </c>
      <c r="AD1379">
        <f t="shared" si="423"/>
        <v>11340.098923199506</v>
      </c>
      <c r="AE1379" s="5">
        <f t="shared" si="410"/>
        <v>0</v>
      </c>
      <c r="AF1379" s="6">
        <f>+AD1379+SUM($D$18:$E$18)-SUM($AB$27:AB1379)</f>
        <v>16342.268607410027</v>
      </c>
      <c r="AG1379" s="10">
        <f t="shared" si="411"/>
        <v>4.2119798698734279E-3</v>
      </c>
      <c r="AH1379" s="10">
        <f>+AD1379/SUM(AB$27:AB1379)-1</f>
        <v>0.64879015656521366</v>
      </c>
      <c r="AI1379" s="6">
        <f t="shared" si="412"/>
        <v>0</v>
      </c>
      <c r="AL1379" s="6">
        <f t="shared" si="413"/>
        <v>0</v>
      </c>
      <c r="AM1379" s="6">
        <f t="shared" si="414"/>
        <v>21410.979676994222</v>
      </c>
      <c r="AN1379" s="6">
        <f t="shared" si="415"/>
        <v>21022.602155427456</v>
      </c>
      <c r="AO1379" s="5">
        <f t="shared" si="416"/>
        <v>0</v>
      </c>
      <c r="AP1379" s="6">
        <f>+AN1379+SUM($D$16:$E$18)-SUM($AL$27:AL1379)</f>
        <v>32138.663787006393</v>
      </c>
      <c r="AQ1379" s="10">
        <f t="shared" si="424"/>
        <v>3.1694174480840775E-3</v>
      </c>
      <c r="AR1379" s="10">
        <f>+AN1379/SUM(AL$27:AL1379)-1</f>
        <v>0.3754702255842215</v>
      </c>
    </row>
    <row r="1380" spans="1:44" x14ac:dyDescent="0.25">
      <c r="A1380" s="1">
        <v>42216</v>
      </c>
      <c r="B1380">
        <v>8.2929999999999993</v>
      </c>
      <c r="G1380">
        <f t="shared" si="417"/>
        <v>4881.512154152746</v>
      </c>
      <c r="H1380">
        <f t="shared" si="418"/>
        <v>4822.0245979661177</v>
      </c>
      <c r="I1380" s="5">
        <f t="shared" si="407"/>
        <v>0</v>
      </c>
      <c r="J1380" s="6">
        <f>+H1380+SUM($D$16:$E$16)-SUM($F$27:F1380)</f>
        <v>8156.8043874397981</v>
      </c>
      <c r="K1380" s="10">
        <f t="shared" si="419"/>
        <v>-9.258460646096589E-4</v>
      </c>
      <c r="L1380" s="10">
        <f>+H1380/SUM(F$27:F1380)-1</f>
        <v>5.1645150410914775E-2</v>
      </c>
      <c r="M1380">
        <v>8.16</v>
      </c>
      <c r="R1380">
        <f t="shared" si="420"/>
        <v>5039.5347246379597</v>
      </c>
      <c r="S1380">
        <f t="shared" si="421"/>
        <v>4870.8271433345381</v>
      </c>
      <c r="T1380" s="5">
        <f t="shared" si="408"/>
        <v>0</v>
      </c>
      <c r="U1380" s="6">
        <f>+S1380+SUM($D$17:$E$17)-SUM($Q$27:Q1380)</f>
        <v>7649.9393012292721</v>
      </c>
      <c r="V1380" s="10">
        <f t="shared" si="409"/>
        <v>2.3463545604012204E-3</v>
      </c>
      <c r="W1380" s="10">
        <f>+S1380/SUM(Q$27:Q1380)-1</f>
        <v>0.27478935384053771</v>
      </c>
      <c r="X1380">
        <v>5.6020000000000003</v>
      </c>
      <c r="AC1380">
        <f t="shared" si="422"/>
        <v>11453.782776523229</v>
      </c>
      <c r="AD1380">
        <f t="shared" si="423"/>
        <v>11293.730518713535</v>
      </c>
      <c r="AE1380" s="5">
        <f t="shared" si="410"/>
        <v>0</v>
      </c>
      <c r="AF1380" s="6">
        <f>+AD1380+SUM($D$18:$E$18)-SUM($AB$27:AB1380)</f>
        <v>16295.900202924058</v>
      </c>
      <c r="AG1380" s="10">
        <f t="shared" si="411"/>
        <v>-2.837329724524551E-3</v>
      </c>
      <c r="AH1380" s="10">
        <f>+AD1380/SUM(AB$27:AB1380)-1</f>
        <v>0.64204843681392476</v>
      </c>
      <c r="AI1380" s="6">
        <f t="shared" si="412"/>
        <v>0</v>
      </c>
      <c r="AL1380" s="6">
        <f t="shared" si="413"/>
        <v>0</v>
      </c>
      <c r="AM1380" s="6">
        <f t="shared" si="414"/>
        <v>21374.829655313933</v>
      </c>
      <c r="AN1380" s="6">
        <f t="shared" si="415"/>
        <v>20986.582260014191</v>
      </c>
      <c r="AO1380" s="5">
        <f t="shared" si="416"/>
        <v>0</v>
      </c>
      <c r="AP1380" s="6">
        <f>+AN1380+SUM($D$16:$E$18)-SUM($AL$27:AL1380)</f>
        <v>32102.643891593129</v>
      </c>
      <c r="AQ1380" s="10">
        <f t="shared" si="424"/>
        <v>-1.1207651833934351E-3</v>
      </c>
      <c r="AR1380" s="10">
        <f>+AN1380/SUM(AL$27:AL1380)-1</f>
        <v>0.37311351002145221</v>
      </c>
    </row>
    <row r="1381" spans="1:44" x14ac:dyDescent="0.25">
      <c r="A1381" s="1">
        <v>42220</v>
      </c>
      <c r="B1381">
        <v>8.282</v>
      </c>
      <c r="G1381">
        <f t="shared" si="417"/>
        <v>4875.0372194251831</v>
      </c>
      <c r="H1381">
        <f t="shared" si="418"/>
        <v>4815.6285687152285</v>
      </c>
      <c r="I1381" s="5">
        <f t="shared" si="407"/>
        <v>0</v>
      </c>
      <c r="J1381" s="6">
        <f>+H1381+SUM($D$16:$E$16)-SUM($F$27:F1381)</f>
        <v>8150.408358188909</v>
      </c>
      <c r="K1381" s="10">
        <f t="shared" si="419"/>
        <v>-7.8413419607537005E-4</v>
      </c>
      <c r="L1381" s="10">
        <f>+H1381/SUM(F$27:F1381)-1</f>
        <v>5.0250227384926793E-2</v>
      </c>
      <c r="M1381">
        <v>8.1980000000000004</v>
      </c>
      <c r="R1381">
        <f t="shared" si="420"/>
        <v>5063.0031461497538</v>
      </c>
      <c r="S1381">
        <f t="shared" si="421"/>
        <v>4893.5099167961453</v>
      </c>
      <c r="T1381" s="5">
        <f t="shared" si="408"/>
        <v>0</v>
      </c>
      <c r="U1381" s="6">
        <f>+S1381+SUM($D$17:$E$17)-SUM($Q$27:Q1381)</f>
        <v>7672.6220746908793</v>
      </c>
      <c r="V1381" s="10">
        <f t="shared" si="409"/>
        <v>2.9650919528161346E-3</v>
      </c>
      <c r="W1381" s="10">
        <f>+S1381/SUM(Q$27:Q1381)-1</f>
        <v>0.28072587289028528</v>
      </c>
      <c r="X1381">
        <v>5.6529999999999996</v>
      </c>
      <c r="AC1381">
        <f t="shared" si="422"/>
        <v>11558.056771811103</v>
      </c>
      <c r="AD1381">
        <f t="shared" si="423"/>
        <v>11396.547415617209</v>
      </c>
      <c r="AE1381" s="5">
        <f t="shared" si="410"/>
        <v>0</v>
      </c>
      <c r="AF1381" s="6">
        <f>+AD1381+SUM($D$18:$E$18)-SUM($AB$27:AB1381)</f>
        <v>16398.717099827732</v>
      </c>
      <c r="AG1381" s="10">
        <f t="shared" si="411"/>
        <v>6.3093720275253506E-3</v>
      </c>
      <c r="AH1381" s="10">
        <f>+AD1381/SUM(AB$27:AB1381)-1</f>
        <v>0.65699746756678268</v>
      </c>
      <c r="AI1381" s="6">
        <f t="shared" si="412"/>
        <v>0</v>
      </c>
      <c r="AL1381" s="6">
        <f t="shared" si="413"/>
        <v>0</v>
      </c>
      <c r="AM1381" s="6">
        <f t="shared" si="414"/>
        <v>21496.097137386038</v>
      </c>
      <c r="AN1381" s="6">
        <f t="shared" si="415"/>
        <v>21105.685901128585</v>
      </c>
      <c r="AO1381" s="5">
        <f t="shared" si="416"/>
        <v>0</v>
      </c>
      <c r="AP1381" s="6">
        <f>+AN1381+SUM($D$16:$E$18)-SUM($AL$27:AL1381)</f>
        <v>32221.747532707523</v>
      </c>
      <c r="AQ1381" s="10">
        <f t="shared" si="424"/>
        <v>3.7100882256486667E-3</v>
      </c>
      <c r="AR1381" s="10">
        <f>+AN1381/SUM(AL$27:AL1381)-1</f>
        <v>0.38090624238161919</v>
      </c>
    </row>
    <row r="1382" spans="1:44" x14ac:dyDescent="0.25">
      <c r="A1382" s="1">
        <v>42221</v>
      </c>
      <c r="B1382">
        <v>8.3369999999999997</v>
      </c>
      <c r="G1382">
        <f t="shared" si="417"/>
        <v>4907.4118930629984</v>
      </c>
      <c r="H1382">
        <f t="shared" si="418"/>
        <v>4847.6087149696768</v>
      </c>
      <c r="I1382" s="5">
        <f t="shared" si="407"/>
        <v>0</v>
      </c>
      <c r="J1382" s="6">
        <f>+H1382+SUM($D$16:$E$16)-SUM($F$27:F1382)</f>
        <v>8182.3885044433564</v>
      </c>
      <c r="K1382" s="10">
        <f t="shared" si="419"/>
        <v>3.9237477251450326E-3</v>
      </c>
      <c r="L1382" s="10">
        <f>+H1382/SUM(F$27:F1382)-1</f>
        <v>5.7224842514867813E-2</v>
      </c>
      <c r="M1382">
        <v>8.282</v>
      </c>
      <c r="R1382">
        <f t="shared" si="420"/>
        <v>5114.8807094916147</v>
      </c>
      <c r="S1382">
        <f t="shared" si="421"/>
        <v>4943.6507844481184</v>
      </c>
      <c r="T1382" s="5">
        <f t="shared" si="408"/>
        <v>0</v>
      </c>
      <c r="U1382" s="6">
        <f>+S1382+SUM($D$17:$E$17)-SUM($Q$27:Q1382)</f>
        <v>7722.7629423428525</v>
      </c>
      <c r="V1382" s="10">
        <f t="shared" si="409"/>
        <v>6.5350368053926911E-3</v>
      </c>
      <c r="W1382" s="10">
        <f>+S1382/SUM(Q$27:Q1382)-1</f>
        <v>0.29384870447393796</v>
      </c>
      <c r="X1382">
        <v>5.7240000000000002</v>
      </c>
      <c r="AC1382">
        <f t="shared" si="422"/>
        <v>11703.222529956973</v>
      </c>
      <c r="AD1382">
        <f t="shared" si="423"/>
        <v>11539.684664247819</v>
      </c>
      <c r="AE1382" s="5">
        <f t="shared" si="410"/>
        <v>0</v>
      </c>
      <c r="AF1382" s="6">
        <f>+AD1382+SUM($D$18:$E$18)-SUM($AB$27:AB1382)</f>
        <v>16541.854348458342</v>
      </c>
      <c r="AG1382" s="10">
        <f t="shared" si="411"/>
        <v>8.7285638113796526E-3</v>
      </c>
      <c r="AH1382" s="10">
        <f>+AD1382/SUM(AB$27:AB1382)-1</f>
        <v>0.67780886332076173</v>
      </c>
      <c r="AI1382" s="6">
        <f t="shared" si="412"/>
        <v>0</v>
      </c>
      <c r="AL1382" s="6">
        <f t="shared" si="413"/>
        <v>0</v>
      </c>
      <c r="AM1382" s="6">
        <f t="shared" si="414"/>
        <v>21725.515132511588</v>
      </c>
      <c r="AN1382" s="6">
        <f t="shared" si="415"/>
        <v>21330.944163665616</v>
      </c>
      <c r="AO1382" s="5">
        <f t="shared" si="416"/>
        <v>0</v>
      </c>
      <c r="AP1382" s="6">
        <f>+AN1382+SUM($D$16:$E$18)-SUM($AL$27:AL1382)</f>
        <v>32447.00579524455</v>
      </c>
      <c r="AQ1382" s="10">
        <f t="shared" si="424"/>
        <v>6.9908766527442268E-3</v>
      </c>
      <c r="AR1382" s="10">
        <f>+AN1382/SUM(AL$27:AL1382)-1</f>
        <v>0.39564447654006418</v>
      </c>
    </row>
    <row r="1383" spans="1:44" x14ac:dyDescent="0.25">
      <c r="A1383" s="1">
        <v>42222</v>
      </c>
      <c r="B1383">
        <v>8.2490000000000006</v>
      </c>
      <c r="G1383">
        <f t="shared" si="417"/>
        <v>4855.6124152424945</v>
      </c>
      <c r="H1383">
        <f t="shared" si="418"/>
        <v>4796.4404809625612</v>
      </c>
      <c r="I1383" s="5">
        <f t="shared" si="407"/>
        <v>0</v>
      </c>
      <c r="J1383" s="6">
        <f>+H1383+SUM($D$16:$E$16)-SUM($F$27:F1383)</f>
        <v>8131.2202704362417</v>
      </c>
      <c r="K1383" s="10">
        <f t="shared" si="419"/>
        <v>-6.2534593632810331E-3</v>
      </c>
      <c r="L1383" s="10">
        <f>+H1383/SUM(F$27:F1383)-1</f>
        <v>4.6065458306962404E-2</v>
      </c>
      <c r="M1383">
        <v>8.2569999999999997</v>
      </c>
      <c r="R1383">
        <f t="shared" si="420"/>
        <v>5099.4409584970126</v>
      </c>
      <c r="S1383">
        <f t="shared" si="421"/>
        <v>4928.7279071707453</v>
      </c>
      <c r="T1383" s="5">
        <f t="shared" si="408"/>
        <v>0</v>
      </c>
      <c r="U1383" s="6">
        <f>+S1383+SUM($D$17:$E$17)-SUM($Q$27:Q1383)</f>
        <v>7707.8400650654794</v>
      </c>
      <c r="V1383" s="10">
        <f t="shared" si="409"/>
        <v>-1.932323624172505E-3</v>
      </c>
      <c r="W1383" s="10">
        <f>+S1383/SUM(Q$27:Q1383)-1</f>
        <v>0.28994309983594602</v>
      </c>
      <c r="X1383">
        <v>5.6479999999999997</v>
      </c>
      <c r="AC1383">
        <f t="shared" si="422"/>
        <v>11547.833831096606</v>
      </c>
      <c r="AD1383">
        <f t="shared" si="423"/>
        <v>11386.467327685479</v>
      </c>
      <c r="AE1383" s="5">
        <f t="shared" si="410"/>
        <v>0</v>
      </c>
      <c r="AF1383" s="6">
        <f>+AD1383+SUM($D$18:$E$18)-SUM($AB$27:AB1383)</f>
        <v>16388.637011896004</v>
      </c>
      <c r="AG1383" s="10">
        <f t="shared" si="411"/>
        <v>-9.2624039200670527E-3</v>
      </c>
      <c r="AH1383" s="10">
        <f>+AD1383/SUM(AB$27:AB1383)-1</f>
        <v>0.65553187631650278</v>
      </c>
      <c r="AI1383" s="6">
        <f t="shared" si="412"/>
        <v>0</v>
      </c>
      <c r="AL1383" s="6">
        <f t="shared" si="413"/>
        <v>0</v>
      </c>
      <c r="AM1383" s="6">
        <f t="shared" si="414"/>
        <v>21502.887204836115</v>
      </c>
      <c r="AN1383" s="6">
        <f t="shared" si="415"/>
        <v>21111.635715818786</v>
      </c>
      <c r="AO1383" s="5">
        <f t="shared" si="416"/>
        <v>0</v>
      </c>
      <c r="AP1383" s="6">
        <f>+AN1383+SUM($D$16:$E$18)-SUM($AL$27:AL1383)</f>
        <v>32227.697347397727</v>
      </c>
      <c r="AQ1383" s="10">
        <f t="shared" si="424"/>
        <v>-6.7589733620032622E-3</v>
      </c>
      <c r="AR1383" s="10">
        <f>+AN1383/SUM(AL$27:AL1383)-1</f>
        <v>0.38129552782276521</v>
      </c>
    </row>
    <row r="1384" spans="1:44" x14ac:dyDescent="0.25">
      <c r="A1384" s="1">
        <v>42223</v>
      </c>
      <c r="B1384">
        <v>8.2319999999999993</v>
      </c>
      <c r="G1384">
        <f t="shared" si="417"/>
        <v>4845.6056979362602</v>
      </c>
      <c r="H1384">
        <f t="shared" si="418"/>
        <v>4786.5557084839129</v>
      </c>
      <c r="I1384" s="5">
        <f t="shared" si="407"/>
        <v>0</v>
      </c>
      <c r="J1384" s="6">
        <f>+H1384+SUM($D$16:$E$16)-SUM($F$27:F1384)</f>
        <v>8121.3354979575934</v>
      </c>
      <c r="K1384" s="10">
        <f t="shared" si="419"/>
        <v>-1.2156567095578108E-3</v>
      </c>
      <c r="L1384" s="10">
        <f>+H1384/SUM(F$27:F1384)-1</f>
        <v>4.3909668175889705E-2</v>
      </c>
      <c r="M1384">
        <v>8.1910000000000007</v>
      </c>
      <c r="R1384">
        <f t="shared" si="420"/>
        <v>5058.6800158712649</v>
      </c>
      <c r="S1384">
        <f t="shared" si="421"/>
        <v>4889.3315111584816</v>
      </c>
      <c r="T1384" s="5">
        <f t="shared" si="408"/>
        <v>0</v>
      </c>
      <c r="U1384" s="6">
        <f>+S1384+SUM($D$17:$E$17)-SUM($Q$27:Q1384)</f>
        <v>7668.4436690532157</v>
      </c>
      <c r="V1384" s="10">
        <f t="shared" si="409"/>
        <v>-5.1112108813494705E-3</v>
      </c>
      <c r="W1384" s="10">
        <f>+S1384/SUM(Q$27:Q1384)-1</f>
        <v>0.2796323035916477</v>
      </c>
      <c r="X1384">
        <v>5.609</v>
      </c>
      <c r="AC1384">
        <f t="shared" si="422"/>
        <v>11468.094893523525</v>
      </c>
      <c r="AD1384">
        <f t="shared" si="423"/>
        <v>11307.842641817962</v>
      </c>
      <c r="AE1384" s="5">
        <f t="shared" si="410"/>
        <v>0</v>
      </c>
      <c r="AF1384" s="6">
        <f>+AD1384+SUM($D$18:$E$18)-SUM($AB$27:AB1384)</f>
        <v>16310.012326028485</v>
      </c>
      <c r="AG1384" s="10">
        <f t="shared" si="411"/>
        <v>-4.7975121915536656E-3</v>
      </c>
      <c r="AH1384" s="10">
        <f>+AD1384/SUM(AB$27:AB1384)-1</f>
        <v>0.64410026456431724</v>
      </c>
      <c r="AI1384" s="6">
        <f t="shared" si="412"/>
        <v>0</v>
      </c>
      <c r="AL1384" s="6">
        <f t="shared" si="413"/>
        <v>0</v>
      </c>
      <c r="AM1384" s="6">
        <f t="shared" si="414"/>
        <v>21372.380607331048</v>
      </c>
      <c r="AN1384" s="6">
        <f t="shared" si="415"/>
        <v>20983.729861460357</v>
      </c>
      <c r="AO1384" s="5">
        <f t="shared" si="416"/>
        <v>0</v>
      </c>
      <c r="AP1384" s="6">
        <f>+AN1384+SUM($D$16:$E$18)-SUM($AL$27:AL1384)</f>
        <v>32099.791493039294</v>
      </c>
      <c r="AQ1384" s="10">
        <f t="shared" si="424"/>
        <v>-3.9688176595328306E-3</v>
      </c>
      <c r="AR1384" s="10">
        <f>+AN1384/SUM(AL$27:AL1384)-1</f>
        <v>0.37292688282595599</v>
      </c>
    </row>
    <row r="1385" spans="1:44" x14ac:dyDescent="0.25">
      <c r="A1385" s="1">
        <v>42226</v>
      </c>
      <c r="B1385">
        <v>8.2279999999999998</v>
      </c>
      <c r="C1385">
        <f>+$C$16</f>
        <v>60</v>
      </c>
      <c r="D1385" s="7">
        <f>+$H$16</f>
        <v>0.66694736842105262</v>
      </c>
      <c r="E1385" s="7">
        <f>+$J$16</f>
        <v>0.46199999999999997</v>
      </c>
      <c r="F1385" s="6">
        <f>+C1385-D1385-E1385</f>
        <v>58.871052631578941</v>
      </c>
      <c r="G1385">
        <f t="shared" si="417"/>
        <v>4902.1222288487261</v>
      </c>
      <c r="H1385">
        <f t="shared" si="418"/>
        <v>4843.1009322969867</v>
      </c>
      <c r="I1385" s="5">
        <f t="shared" si="407"/>
        <v>172020</v>
      </c>
      <c r="J1385" s="6">
        <f>+H1385+SUM($D$16:$E$16)-SUM($F$27:F1385)</f>
        <v>8119.0096691390891</v>
      </c>
      <c r="K1385" s="10">
        <f t="shared" si="419"/>
        <v>-2.8638501870648092E-4</v>
      </c>
      <c r="L1385" s="10">
        <f>+H1385/SUM(F$27:F1385)-1</f>
        <v>4.2852230471406516E-2</v>
      </c>
      <c r="M1385">
        <v>8.2460000000000004</v>
      </c>
      <c r="N1385">
        <f>+$C$17</f>
        <v>50</v>
      </c>
      <c r="O1385" s="7">
        <f>+$H$17</f>
        <v>0.5557894736842105</v>
      </c>
      <c r="P1385" s="7">
        <f>+$J$17</f>
        <v>0.38500000000000001</v>
      </c>
      <c r="Q1385" s="6">
        <f>+N1385-O1385-P1385</f>
        <v>49.059210526315795</v>
      </c>
      <c r="R1385">
        <f t="shared" si="420"/>
        <v>5142.6474680593883</v>
      </c>
      <c r="S1385">
        <f t="shared" si="421"/>
        <v>4971.2210516950181</v>
      </c>
      <c r="T1385" s="5">
        <f t="shared" si="408"/>
        <v>143350</v>
      </c>
      <c r="U1385" s="6">
        <f>+S1385+SUM($D$17:$E$17)-SUM($Q$27:Q1385)</f>
        <v>7701.2739990634363</v>
      </c>
      <c r="V1385" s="10">
        <f t="shared" si="409"/>
        <v>4.2812246431058743E-3</v>
      </c>
      <c r="W1385" s="10">
        <f>+S1385/SUM(Q$27:Q1385)-1</f>
        <v>0.28457081817555219</v>
      </c>
      <c r="X1385">
        <v>5.6319999999999997</v>
      </c>
      <c r="Y1385">
        <f>+$C$18</f>
        <v>90</v>
      </c>
      <c r="Z1385" s="7">
        <f>+$H$18</f>
        <v>1.0004210526315789</v>
      </c>
      <c r="AA1385" s="7">
        <f>+$J$18</f>
        <v>0.69300000000000006</v>
      </c>
      <c r="AB1385" s="6">
        <f>+Y1385-Z1385-AA1385</f>
        <v>88.306578947368422</v>
      </c>
      <c r="AC1385">
        <f t="shared" si="422"/>
        <v>11603.426999757581</v>
      </c>
      <c r="AD1385">
        <f t="shared" si="423"/>
        <v>11442.517625251301</v>
      </c>
      <c r="AE1385" s="5">
        <f t="shared" si="410"/>
        <v>258030</v>
      </c>
      <c r="AF1385" s="6">
        <f>+AD1385+SUM($D$18:$E$18)-SUM($AB$27:AB1385)</f>
        <v>16356.380730514455</v>
      </c>
      <c r="AG1385" s="10">
        <f t="shared" si="411"/>
        <v>2.8429411063026766E-3</v>
      </c>
      <c r="AH1385" s="10">
        <f>+AD1385/SUM(AB$27:AB1385)-1</f>
        <v>0.64259155370554266</v>
      </c>
      <c r="AI1385" s="6">
        <f t="shared" si="412"/>
        <v>200</v>
      </c>
      <c r="AL1385" s="6">
        <f t="shared" si="413"/>
        <v>196.23684210526315</v>
      </c>
      <c r="AM1385" s="6">
        <f t="shared" si="414"/>
        <v>21648.196696665698</v>
      </c>
      <c r="AN1385" s="6">
        <f t="shared" si="415"/>
        <v>21256.839609243307</v>
      </c>
      <c r="AO1385" s="5">
        <f t="shared" si="416"/>
        <v>573400</v>
      </c>
      <c r="AP1385" s="6">
        <f>+AN1385+SUM($D$16:$E$18)-SUM($AL$27:AL1385)</f>
        <v>32176.664398716985</v>
      </c>
      <c r="AQ1385" s="10">
        <f t="shared" si="424"/>
        <v>2.3948101249928744E-3</v>
      </c>
      <c r="AR1385" s="10">
        <f>+AN1385/SUM(AL$27:AL1385)-1</f>
        <v>0.37316531112573714</v>
      </c>
    </row>
    <row r="1386" spans="1:44" x14ac:dyDescent="0.25">
      <c r="A1386" s="1">
        <v>42227</v>
      </c>
      <c r="B1386">
        <v>8.1020000000000003</v>
      </c>
      <c r="G1386">
        <f t="shared" si="417"/>
        <v>4827.053269097275</v>
      </c>
      <c r="H1386">
        <f t="shared" si="418"/>
        <v>4768.9357989147047</v>
      </c>
      <c r="I1386" s="5">
        <f t="shared" si="407"/>
        <v>0</v>
      </c>
      <c r="J1386" s="6">
        <f>+H1386+SUM($D$16:$E$16)-SUM($F$27:F1386)</f>
        <v>8044.8445357568062</v>
      </c>
      <c r="K1386" s="10">
        <f t="shared" si="419"/>
        <v>-9.1347512079200666E-3</v>
      </c>
      <c r="L1386" s="10">
        <f>+H1386/SUM(F$27:F1386)-1</f>
        <v>2.6882446679550087E-2</v>
      </c>
      <c r="M1386">
        <v>8.1340000000000003</v>
      </c>
      <c r="R1386">
        <f t="shared" si="420"/>
        <v>5072.7982664558649</v>
      </c>
      <c r="S1386">
        <f t="shared" si="421"/>
        <v>4903.7002224699581</v>
      </c>
      <c r="T1386" s="5">
        <f t="shared" si="408"/>
        <v>0</v>
      </c>
      <c r="U1386" s="6">
        <f>+S1386+SUM($D$17:$E$17)-SUM($Q$27:Q1386)</f>
        <v>7633.7531698383755</v>
      </c>
      <c r="V1386" s="10">
        <f t="shared" si="409"/>
        <v>-8.7674882406822974E-3</v>
      </c>
      <c r="W1386" s="10">
        <f>+S1386/SUM(Q$27:Q1386)-1</f>
        <v>0.26712333677418654</v>
      </c>
      <c r="X1386">
        <v>5.5629999999999997</v>
      </c>
      <c r="AC1386">
        <f t="shared" si="422"/>
        <v>11461.268536869926</v>
      </c>
      <c r="AD1386">
        <f t="shared" si="423"/>
        <v>11302.330530765801</v>
      </c>
      <c r="AE1386" s="5">
        <f t="shared" si="410"/>
        <v>0</v>
      </c>
      <c r="AF1386" s="6">
        <f>+AD1386+SUM($D$18:$E$18)-SUM($AB$27:AB1386)</f>
        <v>16216.193636028955</v>
      </c>
      <c r="AG1386" s="10">
        <f t="shared" si="411"/>
        <v>-8.5707893937665425E-3</v>
      </c>
      <c r="AH1386" s="10">
        <f>+AD1386/SUM(AB$27:AB1386)-1</f>
        <v>0.62246747394601121</v>
      </c>
      <c r="AI1386" s="6">
        <f t="shared" si="412"/>
        <v>0</v>
      </c>
      <c r="AL1386" s="6">
        <f t="shared" si="413"/>
        <v>0</v>
      </c>
      <c r="AM1386" s="6">
        <f t="shared" si="414"/>
        <v>21361.120072423066</v>
      </c>
      <c r="AN1386" s="6">
        <f t="shared" si="415"/>
        <v>20974.966552150465</v>
      </c>
      <c r="AO1386" s="5">
        <f t="shared" si="416"/>
        <v>0</v>
      </c>
      <c r="AP1386" s="6">
        <f>+AN1386+SUM($D$16:$E$18)-SUM($AL$27:AL1386)</f>
        <v>31894.791341624139</v>
      </c>
      <c r="AQ1386" s="10">
        <f t="shared" si="424"/>
        <v>-8.760170215284524E-3</v>
      </c>
      <c r="AR1386" s="10">
        <f>+AN1386/SUM(AL$27:AL1386)-1</f>
        <v>0.3549566634031216</v>
      </c>
    </row>
    <row r="1387" spans="1:44" x14ac:dyDescent="0.25">
      <c r="A1387" s="1">
        <v>42228</v>
      </c>
      <c r="B1387">
        <v>7.8680000000000003</v>
      </c>
      <c r="G1387">
        <f t="shared" si="417"/>
        <v>4687.6394867017234</v>
      </c>
      <c r="H1387">
        <f t="shared" si="418"/>
        <v>4631.2005512047517</v>
      </c>
      <c r="I1387" s="5">
        <f t="shared" si="407"/>
        <v>0</v>
      </c>
      <c r="J1387" s="6">
        <f>+H1387+SUM($D$16:$E$16)-SUM($F$27:F1387)</f>
        <v>7907.1092880468523</v>
      </c>
      <c r="K1387" s="10">
        <f t="shared" si="419"/>
        <v>-1.7120933424849216E-2</v>
      </c>
      <c r="L1387" s="10">
        <f>+H1387/SUM(F$27:F1387)-1</f>
        <v>-2.7757232196125026E-3</v>
      </c>
      <c r="M1387">
        <v>7.9349999999999996</v>
      </c>
      <c r="R1387">
        <f t="shared" si="420"/>
        <v>4948.6912028924617</v>
      </c>
      <c r="S1387">
        <f t="shared" si="421"/>
        <v>4783.7301776861459</v>
      </c>
      <c r="T1387" s="5">
        <f t="shared" si="408"/>
        <v>0</v>
      </c>
      <c r="U1387" s="6">
        <f>+S1387+SUM($D$17:$E$17)-SUM($Q$27:Q1387)</f>
        <v>7513.7831250545642</v>
      </c>
      <c r="V1387" s="10">
        <f t="shared" si="409"/>
        <v>-1.5715735381361728E-2</v>
      </c>
      <c r="W1387" s="10">
        <f>+S1387/SUM(Q$27:Q1387)-1</f>
        <v>0.23612290106997391</v>
      </c>
      <c r="X1387">
        <v>5.4770000000000003</v>
      </c>
      <c r="AC1387">
        <f t="shared" si="422"/>
        <v>11284.085525154878</v>
      </c>
      <c r="AD1387">
        <f t="shared" si="423"/>
        <v>11127.604586914309</v>
      </c>
      <c r="AE1387" s="5">
        <f t="shared" si="410"/>
        <v>0</v>
      </c>
      <c r="AF1387" s="6">
        <f>+AD1387+SUM($D$18:$E$18)-SUM($AB$27:AB1387)</f>
        <v>16041.467692177463</v>
      </c>
      <c r="AG1387" s="10">
        <f t="shared" si="411"/>
        <v>-1.0774781540798029E-2</v>
      </c>
      <c r="AH1387" s="10">
        <f>+AD1387/SUM(AB$27:AB1387)-1</f>
        <v>0.59738528757905884</v>
      </c>
      <c r="AI1387" s="6">
        <f t="shared" si="412"/>
        <v>0</v>
      </c>
      <c r="AL1387" s="6">
        <f t="shared" si="413"/>
        <v>0</v>
      </c>
      <c r="AM1387" s="6">
        <f t="shared" si="414"/>
        <v>20920.416214749064</v>
      </c>
      <c r="AN1387" s="6">
        <f t="shared" si="415"/>
        <v>20542.535315805206</v>
      </c>
      <c r="AO1387" s="5">
        <f t="shared" si="416"/>
        <v>0</v>
      </c>
      <c r="AP1387" s="6">
        <f>+AN1387+SUM($D$16:$E$18)-SUM($AL$27:AL1387)</f>
        <v>31462.360105278876</v>
      </c>
      <c r="AQ1387" s="10">
        <f t="shared" si="424"/>
        <v>-1.3558051899869916E-2</v>
      </c>
      <c r="AR1387" s="10">
        <f>+AN1387/SUM(AL$27:AL1387)-1</f>
        <v>0.32702214519100137</v>
      </c>
    </row>
    <row r="1388" spans="1:44" x14ac:dyDescent="0.25">
      <c r="A1388" s="1">
        <v>42229</v>
      </c>
      <c r="B1388">
        <v>7.9359999999999999</v>
      </c>
      <c r="G1388">
        <f t="shared" si="417"/>
        <v>4728.1528935517135</v>
      </c>
      <c r="H1388">
        <f t="shared" si="418"/>
        <v>4671.2261787443967</v>
      </c>
      <c r="I1388" s="5">
        <f t="shared" si="407"/>
        <v>0</v>
      </c>
      <c r="J1388" s="6">
        <f>+H1388+SUM($D$16:$E$16)-SUM($F$27:F1388)</f>
        <v>7947.1349155864982</v>
      </c>
      <c r="K1388" s="10">
        <f t="shared" si="419"/>
        <v>5.061979805964345E-3</v>
      </c>
      <c r="L1388" s="10">
        <f>+H1388/SUM(F$27:F1388)-1</f>
        <v>5.842890255358002E-3</v>
      </c>
      <c r="M1388">
        <v>8.01</v>
      </c>
      <c r="R1388">
        <f t="shared" si="420"/>
        <v>4995.4652218233923</v>
      </c>
      <c r="S1388">
        <f t="shared" si="421"/>
        <v>4828.94501868507</v>
      </c>
      <c r="T1388" s="5">
        <f t="shared" si="408"/>
        <v>0</v>
      </c>
      <c r="U1388" s="6">
        <f>+S1388+SUM($D$17:$E$17)-SUM($Q$27:Q1388)</f>
        <v>7558.9979660534882</v>
      </c>
      <c r="V1388" s="10">
        <f t="shared" si="409"/>
        <v>6.0175866466196659E-3</v>
      </c>
      <c r="W1388" s="10">
        <f>+S1388/SUM(Q$27:Q1388)-1</f>
        <v>0.24780648236553149</v>
      </c>
      <c r="X1388">
        <v>5.5069999999999997</v>
      </c>
      <c r="AC1388">
        <f t="shared" si="422"/>
        <v>11345.893552497337</v>
      </c>
      <c r="AD1388">
        <f t="shared" si="423"/>
        <v>11188.555497560179</v>
      </c>
      <c r="AE1388" s="5">
        <f t="shared" si="410"/>
        <v>0</v>
      </c>
      <c r="AF1388" s="6">
        <f>+AD1388+SUM($D$18:$E$18)-SUM($AB$27:AB1388)</f>
        <v>16102.418602823331</v>
      </c>
      <c r="AG1388" s="10">
        <f t="shared" si="411"/>
        <v>3.7995844155576108E-3</v>
      </c>
      <c r="AH1388" s="10">
        <f>+AD1388/SUM(AB$27:AB1388)-1</f>
        <v>0.60613488747450739</v>
      </c>
      <c r="AI1388" s="6">
        <f t="shared" si="412"/>
        <v>0</v>
      </c>
      <c r="AL1388" s="6">
        <f t="shared" si="413"/>
        <v>0</v>
      </c>
      <c r="AM1388" s="6">
        <f t="shared" si="414"/>
        <v>21069.511667872444</v>
      </c>
      <c r="AN1388" s="6">
        <f t="shared" si="415"/>
        <v>20688.726694989644</v>
      </c>
      <c r="AO1388" s="5">
        <f t="shared" si="416"/>
        <v>0</v>
      </c>
      <c r="AP1388" s="6">
        <f>+AN1388+SUM($D$16:$E$18)-SUM($AL$27:AL1388)</f>
        <v>31608.551484463318</v>
      </c>
      <c r="AQ1388" s="10">
        <f t="shared" si="424"/>
        <v>4.646548405626838E-3</v>
      </c>
      <c r="AR1388" s="10">
        <f>+AN1388/SUM(AL$27:AL1388)-1</f>
        <v>0.33646592584569501</v>
      </c>
    </row>
    <row r="1389" spans="1:44" x14ac:dyDescent="0.25">
      <c r="A1389" s="1">
        <v>42230</v>
      </c>
      <c r="B1389">
        <v>7.94</v>
      </c>
      <c r="G1389">
        <f t="shared" si="417"/>
        <v>4730.5360351311247</v>
      </c>
      <c r="H1389">
        <f t="shared" si="418"/>
        <v>4673.5806274231991</v>
      </c>
      <c r="I1389" s="5">
        <f t="shared" si="407"/>
        <v>0</v>
      </c>
      <c r="J1389" s="6">
        <f>+H1389+SUM($D$16:$E$16)-SUM($F$27:F1389)</f>
        <v>7949.4893642652996</v>
      </c>
      <c r="K1389" s="10">
        <f t="shared" si="419"/>
        <v>2.9626383644054677E-4</v>
      </c>
      <c r="L1389" s="10">
        <f>+H1389/SUM(F$27:F1389)-1</f>
        <v>6.3498675185913456E-3</v>
      </c>
      <c r="M1389">
        <v>7.9870000000000001</v>
      </c>
      <c r="R1389">
        <f t="shared" si="420"/>
        <v>4981.12118935124</v>
      </c>
      <c r="S1389">
        <f t="shared" si="421"/>
        <v>4815.0791341120666</v>
      </c>
      <c r="T1389" s="5">
        <f t="shared" si="408"/>
        <v>0</v>
      </c>
      <c r="U1389" s="6">
        <f>+S1389+SUM($D$17:$E$17)-SUM($Q$27:Q1389)</f>
        <v>7545.1320814804858</v>
      </c>
      <c r="V1389" s="10">
        <f t="shared" si="409"/>
        <v>-1.8343548490517003E-3</v>
      </c>
      <c r="W1389" s="10">
        <f>+S1389/SUM(Q$27:Q1389)-1</f>
        <v>0.24422351743489368</v>
      </c>
      <c r="X1389">
        <v>5.5190000000000001</v>
      </c>
      <c r="AC1389">
        <f t="shared" si="422"/>
        <v>11370.616763434322</v>
      </c>
      <c r="AD1389">
        <f t="shared" si="423"/>
        <v>11212.935861818529</v>
      </c>
      <c r="AE1389" s="5">
        <f t="shared" si="410"/>
        <v>0</v>
      </c>
      <c r="AF1389" s="6">
        <f>+AD1389+SUM($D$18:$E$18)-SUM($AB$27:AB1389)</f>
        <v>16126.798967081682</v>
      </c>
      <c r="AG1389" s="10">
        <f t="shared" si="411"/>
        <v>1.5140808880771406E-3</v>
      </c>
      <c r="AH1389" s="10">
        <f>+AD1389/SUM(AB$27:AB1389)-1</f>
        <v>0.60963472743268698</v>
      </c>
      <c r="AI1389" s="6">
        <f t="shared" si="412"/>
        <v>0</v>
      </c>
      <c r="AL1389" s="6">
        <f t="shared" si="413"/>
        <v>0</v>
      </c>
      <c r="AM1389" s="6">
        <f t="shared" si="414"/>
        <v>21082.273987916687</v>
      </c>
      <c r="AN1389" s="6">
        <f t="shared" si="415"/>
        <v>20701.595623353795</v>
      </c>
      <c r="AO1389" s="5">
        <f t="shared" si="416"/>
        <v>0</v>
      </c>
      <c r="AP1389" s="6">
        <f>+AN1389+SUM($D$16:$E$18)-SUM($AL$27:AL1389)</f>
        <v>31621.420412827469</v>
      </c>
      <c r="AQ1389" s="10">
        <f t="shared" si="424"/>
        <v>4.0713439116224492E-4</v>
      </c>
      <c r="AR1389" s="10">
        <f>+AN1389/SUM(AL$27:AL1389)-1</f>
        <v>0.33729724255814419</v>
      </c>
    </row>
    <row r="1390" spans="1:44" x14ac:dyDescent="0.25">
      <c r="A1390" s="1">
        <v>42233</v>
      </c>
      <c r="B1390">
        <v>7.8869999999999996</v>
      </c>
      <c r="G1390">
        <f t="shared" si="417"/>
        <v>4698.959409203927</v>
      </c>
      <c r="H1390">
        <f t="shared" si="418"/>
        <v>4642.3841824290639</v>
      </c>
      <c r="I1390" s="5">
        <f t="shared" si="407"/>
        <v>0</v>
      </c>
      <c r="J1390" s="6">
        <f>+H1390+SUM($D$16:$E$16)-SUM($F$27:F1390)</f>
        <v>7918.2929192711663</v>
      </c>
      <c r="K1390" s="10">
        <f t="shared" si="419"/>
        <v>-3.9243331948298765E-3</v>
      </c>
      <c r="L1390" s="10">
        <f>+H1390/SUM(F$27:F1390)-1</f>
        <v>-3.6758121925317688E-4</v>
      </c>
      <c r="M1390">
        <v>7.9969999999999999</v>
      </c>
      <c r="R1390">
        <f t="shared" si="420"/>
        <v>4987.357725208697</v>
      </c>
      <c r="S1390">
        <f t="shared" si="421"/>
        <v>4821.1077795785895</v>
      </c>
      <c r="T1390" s="5">
        <f t="shared" si="408"/>
        <v>0</v>
      </c>
      <c r="U1390" s="6">
        <f>+S1390+SUM($D$17:$E$17)-SUM($Q$27:Q1390)</f>
        <v>7551.1607269470078</v>
      </c>
      <c r="V1390" s="10">
        <f t="shared" si="409"/>
        <v>7.990112567173302E-4</v>
      </c>
      <c r="W1390" s="10">
        <f>+S1390/SUM(Q$27:Q1390)-1</f>
        <v>0.24578132827430133</v>
      </c>
      <c r="X1390">
        <v>5.5579999999999998</v>
      </c>
      <c r="AC1390">
        <f t="shared" si="422"/>
        <v>11450.967198979517</v>
      </c>
      <c r="AD1390">
        <f t="shared" si="423"/>
        <v>11292.172045658157</v>
      </c>
      <c r="AE1390" s="5">
        <f t="shared" si="410"/>
        <v>0</v>
      </c>
      <c r="AF1390" s="6">
        <f>+AD1390+SUM($D$18:$E$18)-SUM($AB$27:AB1390)</f>
        <v>16206.035150921311</v>
      </c>
      <c r="AG1390" s="10">
        <f t="shared" si="411"/>
        <v>4.9133237167131583E-3</v>
      </c>
      <c r="AH1390" s="10">
        <f>+AD1390/SUM(AB$27:AB1390)-1</f>
        <v>0.62100920729676989</v>
      </c>
      <c r="AI1390" s="6">
        <f t="shared" si="412"/>
        <v>0</v>
      </c>
      <c r="AL1390" s="6">
        <f t="shared" si="413"/>
        <v>0</v>
      </c>
      <c r="AM1390" s="6">
        <f t="shared" si="414"/>
        <v>21137.284333392141</v>
      </c>
      <c r="AN1390" s="6">
        <f t="shared" si="415"/>
        <v>20755.664007665811</v>
      </c>
      <c r="AO1390" s="5">
        <f t="shared" si="416"/>
        <v>0</v>
      </c>
      <c r="AP1390" s="6">
        <f>+AN1390+SUM($D$16:$E$18)-SUM($AL$27:AL1390)</f>
        <v>31675.488797139482</v>
      </c>
      <c r="AQ1390" s="10">
        <f t="shared" si="424"/>
        <v>1.7098657683978224E-3</v>
      </c>
      <c r="AR1390" s="10">
        <f>+AN1390/SUM(AL$27:AL1390)-1</f>
        <v>0.34078999270965737</v>
      </c>
    </row>
    <row r="1391" spans="1:44" x14ac:dyDescent="0.25">
      <c r="A1391" s="1">
        <v>42234</v>
      </c>
      <c r="B1391">
        <v>7.86</v>
      </c>
      <c r="G1391">
        <f t="shared" si="417"/>
        <v>4682.873203542902</v>
      </c>
      <c r="H1391">
        <f t="shared" si="418"/>
        <v>4626.4916538471471</v>
      </c>
      <c r="I1391" s="5">
        <f t="shared" si="407"/>
        <v>0</v>
      </c>
      <c r="J1391" s="6">
        <f>+H1391+SUM($D$16:$E$16)-SUM($F$27:F1391)</f>
        <v>7902.4003906892494</v>
      </c>
      <c r="K1391" s="10">
        <f t="shared" si="419"/>
        <v>-2.007065000492525E-3</v>
      </c>
      <c r="L1391" s="10">
        <f>+H1391/SUM(F$27:F1391)-1</f>
        <v>-3.7896777460794118E-3</v>
      </c>
      <c r="M1391">
        <v>8.0020000000000007</v>
      </c>
      <c r="R1391">
        <f t="shared" si="420"/>
        <v>4990.4759931374256</v>
      </c>
      <c r="S1391">
        <f t="shared" si="421"/>
        <v>4824.1221023118514</v>
      </c>
      <c r="T1391" s="5">
        <f t="shared" si="408"/>
        <v>0</v>
      </c>
      <c r="U1391" s="6">
        <f>+S1391+SUM($D$17:$E$17)-SUM($Q$27:Q1391)</f>
        <v>7554.1750496802706</v>
      </c>
      <c r="V1391" s="10">
        <f t="shared" si="409"/>
        <v>3.9918667371297012E-4</v>
      </c>
      <c r="W1391" s="10">
        <f>+S1391/SUM(Q$27:Q1391)-1</f>
        <v>0.24656023369400537</v>
      </c>
      <c r="X1391">
        <v>5.5659999999999998</v>
      </c>
      <c r="AC1391">
        <f t="shared" si="422"/>
        <v>11467.449339604173</v>
      </c>
      <c r="AD1391">
        <f t="shared" si="423"/>
        <v>11308.425621830389</v>
      </c>
      <c r="AE1391" s="5">
        <f t="shared" si="410"/>
        <v>0</v>
      </c>
      <c r="AF1391" s="6">
        <f>+AD1391+SUM($D$18:$E$18)-SUM($AB$27:AB1391)</f>
        <v>16222.288727093543</v>
      </c>
      <c r="AG1391" s="10">
        <f t="shared" si="411"/>
        <v>1.0029335380843385E-3</v>
      </c>
      <c r="AH1391" s="10">
        <f>+AD1391/SUM(AB$27:AB1391)-1</f>
        <v>0.623342433935556</v>
      </c>
      <c r="AI1391" s="6">
        <f t="shared" si="412"/>
        <v>0</v>
      </c>
      <c r="AL1391" s="6">
        <f t="shared" si="413"/>
        <v>0</v>
      </c>
      <c r="AM1391" s="6">
        <f t="shared" si="414"/>
        <v>21140.798536284499</v>
      </c>
      <c r="AN1391" s="6">
        <f t="shared" si="415"/>
        <v>20759.039377989386</v>
      </c>
      <c r="AO1391" s="5">
        <f t="shared" si="416"/>
        <v>0</v>
      </c>
      <c r="AP1391" s="6">
        <f>+AN1391+SUM($D$16:$E$18)-SUM($AL$27:AL1391)</f>
        <v>31678.86416746306</v>
      </c>
      <c r="AQ1391" s="10">
        <f t="shared" si="424"/>
        <v>1.06560954597823E-4</v>
      </c>
      <c r="AR1391" s="10">
        <f>+AN1391/SUM(AL$27:AL1391)-1</f>
        <v>0.34100803742024177</v>
      </c>
    </row>
    <row r="1392" spans="1:44" x14ac:dyDescent="0.25">
      <c r="A1392" s="1">
        <v>42235</v>
      </c>
      <c r="B1392">
        <v>7.7830000000000004</v>
      </c>
      <c r="G1392">
        <f t="shared" si="417"/>
        <v>4636.9977281392376</v>
      </c>
      <c r="H1392">
        <f t="shared" si="418"/>
        <v>4581.168516780197</v>
      </c>
      <c r="I1392" s="5">
        <f t="shared" si="407"/>
        <v>0</v>
      </c>
      <c r="J1392" s="6">
        <f>+H1392+SUM($D$16:$E$16)-SUM($F$27:F1392)</f>
        <v>7857.0772536222985</v>
      </c>
      <c r="K1392" s="10">
        <f t="shared" si="419"/>
        <v>-5.7353632853571757E-3</v>
      </c>
      <c r="L1392" s="10">
        <f>+H1392/SUM(F$27:F1392)-1</f>
        <v>-1.3548990063325106E-2</v>
      </c>
      <c r="M1392">
        <v>7.87</v>
      </c>
      <c r="R1392">
        <f t="shared" si="420"/>
        <v>4908.1537198189872</v>
      </c>
      <c r="S1392">
        <f t="shared" si="421"/>
        <v>4744.5439821537448</v>
      </c>
      <c r="T1392" s="5">
        <f t="shared" si="408"/>
        <v>0</v>
      </c>
      <c r="U1392" s="6">
        <f>+S1392+SUM($D$17:$E$17)-SUM($Q$27:Q1392)</f>
        <v>7474.5969295221621</v>
      </c>
      <c r="V1392" s="10">
        <f t="shared" si="409"/>
        <v>-1.0534323024653292E-2</v>
      </c>
      <c r="W1392" s="10">
        <f>+S1392/SUM(Q$27:Q1392)-1</f>
        <v>0.22599713061382398</v>
      </c>
      <c r="X1392">
        <v>5.5119999999999996</v>
      </c>
      <c r="AC1392">
        <f t="shared" si="422"/>
        <v>11356.194890387746</v>
      </c>
      <c r="AD1392">
        <f t="shared" si="423"/>
        <v>11198.713982667823</v>
      </c>
      <c r="AE1392" s="5">
        <f t="shared" si="410"/>
        <v>0</v>
      </c>
      <c r="AF1392" s="6">
        <f>+AD1392+SUM($D$18:$E$18)-SUM($AB$27:AB1392)</f>
        <v>16112.577087930978</v>
      </c>
      <c r="AG1392" s="10">
        <f t="shared" si="411"/>
        <v>-6.7630185239725416E-3</v>
      </c>
      <c r="AH1392" s="10">
        <f>+AD1392/SUM(AB$27:AB1392)-1</f>
        <v>0.6075931541237487</v>
      </c>
      <c r="AI1392" s="6">
        <f t="shared" si="412"/>
        <v>0</v>
      </c>
      <c r="AL1392" s="6">
        <f t="shared" si="413"/>
        <v>0</v>
      </c>
      <c r="AM1392" s="6">
        <f t="shared" si="414"/>
        <v>20901.346338345971</v>
      </c>
      <c r="AN1392" s="6">
        <f t="shared" si="415"/>
        <v>20524.426481601768</v>
      </c>
      <c r="AO1392" s="5">
        <f t="shared" si="416"/>
        <v>0</v>
      </c>
      <c r="AP1392" s="6">
        <f>+AN1392+SUM($D$16:$E$18)-SUM($AL$27:AL1392)</f>
        <v>31444.251271075442</v>
      </c>
      <c r="AQ1392" s="10">
        <f t="shared" si="424"/>
        <v>-7.4059756419103673E-3</v>
      </c>
      <c r="AR1392" s="10">
        <f>+AN1392/SUM(AL$27:AL1392)-1</f>
        <v>0.32585233710051376</v>
      </c>
    </row>
    <row r="1393" spans="1:44" x14ac:dyDescent="0.25">
      <c r="A1393" s="1">
        <v>42236</v>
      </c>
      <c r="B1393">
        <v>7.6059999999999999</v>
      </c>
      <c r="G1393">
        <f t="shared" si="417"/>
        <v>4531.5437132502939</v>
      </c>
      <c r="H1393">
        <f t="shared" si="418"/>
        <v>4476.9841627431806</v>
      </c>
      <c r="I1393" s="5">
        <f t="shared" si="407"/>
        <v>0</v>
      </c>
      <c r="J1393" s="6">
        <f>+H1393+SUM($D$16:$E$16)-SUM($F$27:F1393)</f>
        <v>7752.892899585283</v>
      </c>
      <c r="K1393" s="10">
        <f t="shared" si="419"/>
        <v>-1.3259937591804105E-2</v>
      </c>
      <c r="L1393" s="10">
        <f>+H1393/SUM(F$27:F1393)-1</f>
        <v>-3.5982733961409719E-2</v>
      </c>
      <c r="M1393">
        <v>7.7380000000000004</v>
      </c>
      <c r="R1393">
        <f t="shared" si="420"/>
        <v>4825.8314465005496</v>
      </c>
      <c r="S1393">
        <f t="shared" si="421"/>
        <v>4664.965861995639</v>
      </c>
      <c r="T1393" s="5">
        <f t="shared" si="408"/>
        <v>0</v>
      </c>
      <c r="U1393" s="6">
        <f>+S1393+SUM($D$17:$E$17)-SUM($Q$27:Q1393)</f>
        <v>7395.0188093640572</v>
      </c>
      <c r="V1393" s="10">
        <f t="shared" si="409"/>
        <v>-1.0646476446615871E-2</v>
      </c>
      <c r="W1393" s="10">
        <f>+S1393/SUM(Q$27:Q1393)-1</f>
        <v>0.20543402753364304</v>
      </c>
      <c r="X1393">
        <v>5.3769999999999998</v>
      </c>
      <c r="AC1393">
        <f t="shared" si="422"/>
        <v>11078.058767346682</v>
      </c>
      <c r="AD1393">
        <f t="shared" si="423"/>
        <v>10924.434884761409</v>
      </c>
      <c r="AE1393" s="5">
        <f t="shared" si="410"/>
        <v>0</v>
      </c>
      <c r="AF1393" s="6">
        <f>+AD1393+SUM($D$18:$E$18)-SUM($AB$27:AB1393)</f>
        <v>15838.297990024563</v>
      </c>
      <c r="AG1393" s="10">
        <f t="shared" si="411"/>
        <v>-1.7022670948886431E-2</v>
      </c>
      <c r="AH1393" s="10">
        <f>+AD1393/SUM(AB$27:AB1393)-1</f>
        <v>0.56821995459423014</v>
      </c>
      <c r="AI1393" s="6">
        <f t="shared" si="412"/>
        <v>0</v>
      </c>
      <c r="AL1393" s="6">
        <f t="shared" si="413"/>
        <v>0</v>
      </c>
      <c r="AM1393" s="6">
        <f t="shared" si="414"/>
        <v>20435.433927097525</v>
      </c>
      <c r="AN1393" s="6">
        <f t="shared" si="415"/>
        <v>20066.38490950023</v>
      </c>
      <c r="AO1393" s="5">
        <f t="shared" si="416"/>
        <v>0</v>
      </c>
      <c r="AP1393" s="6">
        <f>+AN1393+SUM($D$16:$E$18)-SUM($AL$27:AL1393)</f>
        <v>30986.209698973904</v>
      </c>
      <c r="AQ1393" s="10">
        <f t="shared" si="424"/>
        <v>-1.4566782594148675E-2</v>
      </c>
      <c r="AR1393" s="10">
        <f>+AN1393/SUM(AL$27:AL1393)-1</f>
        <v>0.29626342315914744</v>
      </c>
    </row>
    <row r="1394" spans="1:44" x14ac:dyDescent="0.25">
      <c r="A1394" s="1">
        <v>42237</v>
      </c>
      <c r="B1394">
        <v>7.3780000000000001</v>
      </c>
      <c r="G1394">
        <f t="shared" si="417"/>
        <v>4395.7046432238585</v>
      </c>
      <c r="H1394">
        <f t="shared" si="418"/>
        <v>4342.7805880514316</v>
      </c>
      <c r="I1394" s="5">
        <f t="shared" si="407"/>
        <v>0</v>
      </c>
      <c r="J1394" s="6">
        <f>+H1394+SUM($D$16:$E$16)-SUM($F$27:F1394)</f>
        <v>7618.689324893533</v>
      </c>
      <c r="K1394" s="10">
        <f t="shared" si="419"/>
        <v>-1.7310128803524227E-2</v>
      </c>
      <c r="L1394" s="10">
        <f>+H1394/SUM(F$27:F1394)-1</f>
        <v>-6.4880437965721849E-2</v>
      </c>
      <c r="M1394">
        <v>7.5149999999999997</v>
      </c>
      <c r="R1394">
        <f t="shared" si="420"/>
        <v>4686.7566968792489</v>
      </c>
      <c r="S1394">
        <f t="shared" si="421"/>
        <v>4530.5270680921722</v>
      </c>
      <c r="T1394" s="5">
        <f t="shared" si="408"/>
        <v>0</v>
      </c>
      <c r="U1394" s="6">
        <f>+S1394+SUM($D$17:$E$17)-SUM($Q$27:Q1394)</f>
        <v>7260.5800154605895</v>
      </c>
      <c r="V1394" s="10">
        <f t="shared" si="409"/>
        <v>-1.8179641914261579E-2</v>
      </c>
      <c r="W1394" s="10">
        <f>+S1394/SUM(Q$27:Q1394)-1</f>
        <v>0.1706948458148525</v>
      </c>
      <c r="X1394">
        <v>5.1980000000000004</v>
      </c>
      <c r="AC1394">
        <f t="shared" si="422"/>
        <v>10709.270870870014</v>
      </c>
      <c r="AD1394">
        <f t="shared" si="423"/>
        <v>10560.761117907721</v>
      </c>
      <c r="AE1394" s="5">
        <f t="shared" si="410"/>
        <v>0</v>
      </c>
      <c r="AF1394" s="6">
        <f>+AD1394+SUM($D$18:$E$18)-SUM($AB$27:AB1394)</f>
        <v>15474.624223170875</v>
      </c>
      <c r="AG1394" s="10">
        <f t="shared" si="411"/>
        <v>-2.296166968715585E-2</v>
      </c>
      <c r="AH1394" s="10">
        <f>+AD1394/SUM(AB$27:AB1394)-1</f>
        <v>0.51601400855138735</v>
      </c>
      <c r="AI1394" s="6">
        <f t="shared" si="412"/>
        <v>0</v>
      </c>
      <c r="AL1394" s="6">
        <f t="shared" si="413"/>
        <v>0</v>
      </c>
      <c r="AM1394" s="6">
        <f t="shared" si="414"/>
        <v>19791.732210973121</v>
      </c>
      <c r="AN1394" s="6">
        <f t="shared" si="415"/>
        <v>19434.068774051324</v>
      </c>
      <c r="AO1394" s="5">
        <f t="shared" si="416"/>
        <v>0</v>
      </c>
      <c r="AP1394" s="6">
        <f>+AN1394+SUM($D$16:$E$18)-SUM($AL$27:AL1394)</f>
        <v>30353.893563524998</v>
      </c>
      <c r="AQ1394" s="10">
        <f t="shared" si="424"/>
        <v>-2.0406372434439546E-2</v>
      </c>
      <c r="AR1394" s="10">
        <f>+AN1394/SUM(AL$27:AL1394)-1</f>
        <v>0.25541658991278093</v>
      </c>
    </row>
    <row r="1395" spans="1:44" x14ac:dyDescent="0.25">
      <c r="A1395" s="1">
        <v>42240</v>
      </c>
      <c r="B1395">
        <v>6.9</v>
      </c>
      <c r="G1395">
        <f t="shared" si="417"/>
        <v>4110.9192244842261</v>
      </c>
      <c r="H1395">
        <f t="shared" si="418"/>
        <v>4061.4239709345184</v>
      </c>
      <c r="I1395" s="5">
        <f t="shared" si="407"/>
        <v>0</v>
      </c>
      <c r="J1395" s="6">
        <f>+H1395+SUM($D$16:$E$16)-SUM($F$27:F1395)</f>
        <v>7337.3327077766198</v>
      </c>
      <c r="K1395" s="10">
        <f t="shared" si="419"/>
        <v>-3.6929792661002714E-2</v>
      </c>
      <c r="L1395" s="10">
        <f>+H1395/SUM(F$27:F1395)-1</f>
        <v>-0.12546422092213083</v>
      </c>
      <c r="M1395">
        <v>7.1779999999999999</v>
      </c>
      <c r="R1395">
        <f t="shared" si="420"/>
        <v>4476.5854384829345</v>
      </c>
      <c r="S1395">
        <f t="shared" si="421"/>
        <v>4327.361715870341</v>
      </c>
      <c r="T1395" s="5">
        <f t="shared" si="408"/>
        <v>0</v>
      </c>
      <c r="U1395" s="6">
        <f>+S1395+SUM($D$17:$E$17)-SUM($Q$27:Q1395)</f>
        <v>7057.4146632387601</v>
      </c>
      <c r="V1395" s="10">
        <f t="shared" si="409"/>
        <v>-2.7981972761020657E-2</v>
      </c>
      <c r="W1395" s="10">
        <f>+S1395/SUM(Q$27:Q1395)-1</f>
        <v>0.11819662052681457</v>
      </c>
      <c r="X1395">
        <v>4.9260000000000002</v>
      </c>
      <c r="AC1395">
        <f t="shared" si="422"/>
        <v>10148.87808963172</v>
      </c>
      <c r="AD1395">
        <f t="shared" si="423"/>
        <v>10008.139528051834</v>
      </c>
      <c r="AE1395" s="5">
        <f t="shared" si="410"/>
        <v>0</v>
      </c>
      <c r="AF1395" s="6">
        <f>+AD1395+SUM($D$18:$E$18)-SUM($AB$27:AB1395)</f>
        <v>14922.002633314987</v>
      </c>
      <c r="AG1395" s="10">
        <f t="shared" si="411"/>
        <v>-3.5711470720459992E-2</v>
      </c>
      <c r="AH1395" s="10">
        <f>+AD1395/SUM(AB$27:AB1395)-1</f>
        <v>0.43668430283265369</v>
      </c>
      <c r="AI1395" s="6">
        <f t="shared" si="412"/>
        <v>0</v>
      </c>
      <c r="AL1395" s="6">
        <f t="shared" si="413"/>
        <v>0</v>
      </c>
      <c r="AM1395" s="6">
        <f t="shared" si="414"/>
        <v>18736.382752598882</v>
      </c>
      <c r="AN1395" s="6">
        <f t="shared" si="415"/>
        <v>18396.925214856692</v>
      </c>
      <c r="AO1395" s="5">
        <f t="shared" si="416"/>
        <v>0</v>
      </c>
      <c r="AP1395" s="6">
        <f>+AN1395+SUM($D$16:$E$18)-SUM($AL$27:AL1395)</f>
        <v>29316.750004330363</v>
      </c>
      <c r="AQ1395" s="10">
        <f t="shared" si="424"/>
        <v>-3.4168386240931103E-2</v>
      </c>
      <c r="AR1395" s="10">
        <f>+AN1395/SUM(AL$27:AL1395)-1</f>
        <v>0.1884184102998403</v>
      </c>
    </row>
    <row r="1396" spans="1:44" x14ac:dyDescent="0.25">
      <c r="A1396" s="1">
        <v>42241</v>
      </c>
      <c r="B1396">
        <v>7.1219999999999999</v>
      </c>
      <c r="G1396">
        <f t="shared" si="417"/>
        <v>4243.1835821415443</v>
      </c>
      <c r="H1396">
        <f t="shared" si="418"/>
        <v>4192.0958726080635</v>
      </c>
      <c r="I1396" s="5">
        <f t="shared" si="407"/>
        <v>0</v>
      </c>
      <c r="J1396" s="6">
        <f>+H1396+SUM($D$16:$E$16)-SUM($F$27:F1396)</f>
        <v>7468.0046094501658</v>
      </c>
      <c r="K1396" s="10">
        <f t="shared" si="419"/>
        <v>1.7809183102062587E-2</v>
      </c>
      <c r="L1396" s="10">
        <f>+H1396/SUM(F$27:F1396)-1</f>
        <v>-9.7326982812669049E-2</v>
      </c>
      <c r="M1396">
        <v>7.4429999999999996</v>
      </c>
      <c r="R1396">
        <f t="shared" si="420"/>
        <v>4641.8536387055556</v>
      </c>
      <c r="S1396">
        <f t="shared" si="421"/>
        <v>4487.1208207332056</v>
      </c>
      <c r="T1396" s="5">
        <f t="shared" si="408"/>
        <v>0</v>
      </c>
      <c r="U1396" s="6">
        <f>+S1396+SUM($D$17:$E$17)-SUM($Q$27:Q1396)</f>
        <v>7217.1737681016239</v>
      </c>
      <c r="V1396" s="10">
        <f t="shared" si="409"/>
        <v>2.263705797181359E-2</v>
      </c>
      <c r="W1396" s="10">
        <f>+S1396/SUM(Q$27:Q1396)-1</f>
        <v>0.15947860777111744</v>
      </c>
      <c r="X1396">
        <v>4.9729999999999999</v>
      </c>
      <c r="AC1396">
        <f t="shared" si="422"/>
        <v>10245.710665801571</v>
      </c>
      <c r="AD1396">
        <f t="shared" si="423"/>
        <v>10103.629288063696</v>
      </c>
      <c r="AE1396" s="5">
        <f t="shared" si="410"/>
        <v>0</v>
      </c>
      <c r="AF1396" s="6">
        <f>+AD1396+SUM($D$18:$E$18)-SUM($AB$27:AB1396)</f>
        <v>15017.492393326851</v>
      </c>
      <c r="AG1396" s="10">
        <f t="shared" si="411"/>
        <v>6.3992590242996084E-3</v>
      </c>
      <c r="AH1396" s="10">
        <f>+AD1396/SUM(AB$27:AB1396)-1</f>
        <v>0.45039200933552315</v>
      </c>
      <c r="AI1396" s="6">
        <f t="shared" si="412"/>
        <v>0</v>
      </c>
      <c r="AL1396" s="6">
        <f t="shared" si="413"/>
        <v>0</v>
      </c>
      <c r="AM1396" s="6">
        <f t="shared" si="414"/>
        <v>19130.747886648671</v>
      </c>
      <c r="AN1396" s="6">
        <f t="shared" si="415"/>
        <v>18782.845981404964</v>
      </c>
      <c r="AO1396" s="5">
        <f t="shared" si="416"/>
        <v>0</v>
      </c>
      <c r="AP1396" s="6">
        <f>+AN1396+SUM($D$16:$E$18)-SUM($AL$27:AL1396)</f>
        <v>29702.670770878638</v>
      </c>
      <c r="AQ1396" s="10">
        <f t="shared" si="424"/>
        <v>1.3163831819395844E-2</v>
      </c>
      <c r="AR1396" s="10">
        <f>+AN1396/SUM(AL$27:AL1396)-1</f>
        <v>0.21334841020616246</v>
      </c>
    </row>
    <row r="1397" spans="1:44" x14ac:dyDescent="0.25">
      <c r="A1397" s="1">
        <v>42242</v>
      </c>
      <c r="B1397">
        <v>7.1189999999999998</v>
      </c>
      <c r="G1397">
        <f t="shared" si="417"/>
        <v>4241.3962259569853</v>
      </c>
      <c r="H1397">
        <f t="shared" si="418"/>
        <v>4190.3300360989615</v>
      </c>
      <c r="I1397" s="5">
        <f t="shared" si="407"/>
        <v>0</v>
      </c>
      <c r="J1397" s="6">
        <f>+H1397+SUM($D$16:$E$16)-SUM($F$27:F1397)</f>
        <v>7466.238772941063</v>
      </c>
      <c r="K1397" s="10">
        <f t="shared" si="419"/>
        <v>-2.3645359121338139E-4</v>
      </c>
      <c r="L1397" s="10">
        <f>+H1397/SUM(F$27:F1397)-1</f>
        <v>-9.7707215760094113E-2</v>
      </c>
      <c r="M1397">
        <v>7.3470000000000004</v>
      </c>
      <c r="R1397">
        <f t="shared" si="420"/>
        <v>4581.9828944739647</v>
      </c>
      <c r="S1397">
        <f t="shared" si="421"/>
        <v>4429.2458242545836</v>
      </c>
      <c r="T1397" s="5">
        <f t="shared" si="408"/>
        <v>0</v>
      </c>
      <c r="U1397" s="6">
        <f>+S1397+SUM($D$17:$E$17)-SUM($Q$27:Q1397)</f>
        <v>7159.2987716230018</v>
      </c>
      <c r="V1397" s="10">
        <f t="shared" si="409"/>
        <v>-8.019066512492401E-3</v>
      </c>
      <c r="W1397" s="10">
        <f>+S1397/SUM(Q$27:Q1397)-1</f>
        <v>0.14452362371280403</v>
      </c>
      <c r="X1397">
        <v>5.0549999999999997</v>
      </c>
      <c r="AC1397">
        <f t="shared" si="422"/>
        <v>10414.652607204293</v>
      </c>
      <c r="AD1397">
        <f t="shared" si="423"/>
        <v>10270.228443829074</v>
      </c>
      <c r="AE1397" s="5">
        <f t="shared" si="410"/>
        <v>0</v>
      </c>
      <c r="AF1397" s="6">
        <f>+AD1397+SUM($D$18:$E$18)-SUM($AB$27:AB1397)</f>
        <v>15184.091549092227</v>
      </c>
      <c r="AG1397" s="10">
        <f t="shared" si="411"/>
        <v>1.1093673391131986E-2</v>
      </c>
      <c r="AH1397" s="10">
        <f>+AD1397/SUM(AB$27:AB1397)-1</f>
        <v>0.47430758238308246</v>
      </c>
      <c r="AI1397" s="6">
        <f t="shared" si="412"/>
        <v>0</v>
      </c>
      <c r="AL1397" s="6">
        <f t="shared" si="413"/>
        <v>0</v>
      </c>
      <c r="AM1397" s="6">
        <f t="shared" si="414"/>
        <v>19238.031727635243</v>
      </c>
      <c r="AN1397" s="6">
        <f t="shared" si="415"/>
        <v>18889.804304182617</v>
      </c>
      <c r="AO1397" s="5">
        <f t="shared" si="416"/>
        <v>0</v>
      </c>
      <c r="AP1397" s="6">
        <f>+AN1397+SUM($D$16:$E$18)-SUM($AL$27:AL1397)</f>
        <v>29809.629093656291</v>
      </c>
      <c r="AQ1397" s="10">
        <f t="shared" si="424"/>
        <v>3.6009665124967505E-3</v>
      </c>
      <c r="AR1397" s="10">
        <f>+AN1397/SUM(AL$27:AL1397)-1</f>
        <v>0.22025778437816301</v>
      </c>
    </row>
    <row r="1398" spans="1:44" x14ac:dyDescent="0.25">
      <c r="A1398" s="1">
        <v>42243</v>
      </c>
      <c r="B1398">
        <v>7.4390000000000001</v>
      </c>
      <c r="G1398">
        <f t="shared" si="417"/>
        <v>4432.0475523098776</v>
      </c>
      <c r="H1398">
        <f t="shared" si="418"/>
        <v>4378.6859304031714</v>
      </c>
      <c r="I1398" s="5">
        <f t="shared" si="407"/>
        <v>0</v>
      </c>
      <c r="J1398" s="6">
        <f>+H1398+SUM($D$16:$E$16)-SUM($F$27:F1398)</f>
        <v>7654.5946672452728</v>
      </c>
      <c r="K1398" s="10">
        <f t="shared" si="419"/>
        <v>2.5227681571990956E-2</v>
      </c>
      <c r="L1398" s="10">
        <f>+H1398/SUM(F$27:F1398)-1</f>
        <v>-5.7149034701410306E-2</v>
      </c>
      <c r="M1398">
        <v>7.5620000000000003</v>
      </c>
      <c r="R1398">
        <f t="shared" si="420"/>
        <v>4716.0684154092996</v>
      </c>
      <c r="S1398">
        <f t="shared" si="421"/>
        <v>4558.8617017848328</v>
      </c>
      <c r="T1398" s="5">
        <f t="shared" si="408"/>
        <v>0</v>
      </c>
      <c r="U1398" s="6">
        <f>+S1398+SUM($D$17:$E$17)-SUM($Q$27:Q1398)</f>
        <v>7288.914649153252</v>
      </c>
      <c r="V1398" s="10">
        <f t="shared" si="409"/>
        <v>1.8104549295246963E-2</v>
      </c>
      <c r="W1398" s="10">
        <f>+S1398/SUM(Q$27:Q1398)-1</f>
        <v>0.17801655676006889</v>
      </c>
      <c r="X1398">
        <v>5.218</v>
      </c>
      <c r="AC1398">
        <f t="shared" si="422"/>
        <v>10750.476222431651</v>
      </c>
      <c r="AD1398">
        <f t="shared" si="423"/>
        <v>10601.395058338299</v>
      </c>
      <c r="AE1398" s="5">
        <f t="shared" si="410"/>
        <v>0</v>
      </c>
      <c r="AF1398" s="6">
        <f>+AD1398+SUM($D$18:$E$18)-SUM($AB$27:AB1398)</f>
        <v>15515.258163601451</v>
      </c>
      <c r="AG1398" s="10">
        <f t="shared" si="411"/>
        <v>2.1810103912935253E-2</v>
      </c>
      <c r="AH1398" s="10">
        <f>+AD1398/SUM(AB$27:AB1398)-1</f>
        <v>0.52184707514835282</v>
      </c>
      <c r="AI1398" s="6">
        <f t="shared" si="412"/>
        <v>0</v>
      </c>
      <c r="AL1398" s="6">
        <f t="shared" si="413"/>
        <v>0</v>
      </c>
      <c r="AM1398" s="6">
        <f t="shared" si="414"/>
        <v>19898.592190150826</v>
      </c>
      <c r="AN1398" s="6">
        <f t="shared" si="415"/>
        <v>19538.942690526303</v>
      </c>
      <c r="AO1398" s="5">
        <f t="shared" si="416"/>
        <v>0</v>
      </c>
      <c r="AP1398" s="6">
        <f>+AN1398+SUM($D$16:$E$18)-SUM($AL$27:AL1398)</f>
        <v>30458.767479999977</v>
      </c>
      <c r="AQ1398" s="10">
        <f t="shared" si="424"/>
        <v>2.1776130937564364E-2</v>
      </c>
      <c r="AR1398" s="10">
        <f>+AN1398/SUM(AL$27:AL1398)-1</f>
        <v>0.26219131403887896</v>
      </c>
    </row>
    <row r="1399" spans="1:44" x14ac:dyDescent="0.25">
      <c r="A1399" s="1">
        <v>42244</v>
      </c>
      <c r="B1399">
        <v>7.4909999999999997</v>
      </c>
      <c r="G1399">
        <f t="shared" si="417"/>
        <v>4463.0283928422223</v>
      </c>
      <c r="H1399">
        <f t="shared" si="418"/>
        <v>4409.2937632276053</v>
      </c>
      <c r="I1399" s="5">
        <f t="shared" si="407"/>
        <v>0</v>
      </c>
      <c r="J1399" s="6">
        <f>+H1399+SUM($D$16:$E$16)-SUM($F$27:F1399)</f>
        <v>7685.2025000697058</v>
      </c>
      <c r="K1399" s="10">
        <f t="shared" si="419"/>
        <v>3.998622285698028E-3</v>
      </c>
      <c r="L1399" s="10">
        <f>+H1399/SUM(F$27:F1399)-1</f>
        <v>-5.0558330279374175E-2</v>
      </c>
      <c r="M1399">
        <v>7.5780000000000003</v>
      </c>
      <c r="R1399">
        <f t="shared" si="420"/>
        <v>4726.0468727812313</v>
      </c>
      <c r="S1399">
        <f t="shared" si="421"/>
        <v>4568.5075345312698</v>
      </c>
      <c r="T1399" s="5">
        <f t="shared" si="408"/>
        <v>0</v>
      </c>
      <c r="U1399" s="6">
        <f>+S1399+SUM($D$17:$E$17)-SUM($Q$27:Q1399)</f>
        <v>7298.5604818996871</v>
      </c>
      <c r="V1399" s="10">
        <f t="shared" si="409"/>
        <v>1.3233565229846533E-3</v>
      </c>
      <c r="W1399" s="10">
        <f>+S1399/SUM(Q$27:Q1399)-1</f>
        <v>0.18050905410312112</v>
      </c>
      <c r="X1399">
        <v>5.2149999999999999</v>
      </c>
      <c r="AC1399">
        <f t="shared" si="422"/>
        <v>10744.295419697404</v>
      </c>
      <c r="AD1399">
        <f t="shared" si="423"/>
        <v>10595.299967273711</v>
      </c>
      <c r="AE1399" s="5">
        <f t="shared" si="410"/>
        <v>0</v>
      </c>
      <c r="AF1399" s="6">
        <f>+AD1399+SUM($D$18:$E$18)-SUM($AB$27:AB1399)</f>
        <v>15509.163072536867</v>
      </c>
      <c r="AG1399" s="10">
        <f t="shared" si="411"/>
        <v>-3.9284496592417728E-4</v>
      </c>
      <c r="AH1399" s="10">
        <f>+AD1399/SUM(AB$27:AB1399)-1</f>
        <v>0.52097211515880781</v>
      </c>
      <c r="AI1399" s="6">
        <f t="shared" si="412"/>
        <v>0</v>
      </c>
      <c r="AL1399" s="6">
        <f t="shared" si="413"/>
        <v>0</v>
      </c>
      <c r="AM1399" s="6">
        <f t="shared" si="414"/>
        <v>19933.370685320857</v>
      </c>
      <c r="AN1399" s="6">
        <f t="shared" si="415"/>
        <v>19573.101265032587</v>
      </c>
      <c r="AO1399" s="5">
        <f t="shared" si="416"/>
        <v>0</v>
      </c>
      <c r="AP1399" s="6">
        <f>+AN1399+SUM($D$16:$E$18)-SUM($AL$27:AL1399)</f>
        <v>30492.926054506261</v>
      </c>
      <c r="AQ1399" s="10">
        <f t="shared" si="424"/>
        <v>1.1214693611194537E-3</v>
      </c>
      <c r="AR1399" s="10">
        <f>+AN1399/SUM(AL$27:AL1399)-1</f>
        <v>0.2643979153235374</v>
      </c>
    </row>
    <row r="1400" spans="1:44" x14ac:dyDescent="0.25">
      <c r="A1400" s="1">
        <v>42247</v>
      </c>
      <c r="B1400">
        <v>7.4980000000000002</v>
      </c>
      <c r="G1400">
        <f t="shared" si="417"/>
        <v>4467.1988906061915</v>
      </c>
      <c r="H1400">
        <f t="shared" si="418"/>
        <v>4413.4140484155096</v>
      </c>
      <c r="I1400" s="5">
        <f t="shared" si="407"/>
        <v>0</v>
      </c>
      <c r="J1400" s="6">
        <f>+H1400+SUM($D$16:$E$16)-SUM($F$27:F1400)</f>
        <v>7689.3227852576119</v>
      </c>
      <c r="K1400" s="10">
        <f t="shared" si="419"/>
        <v>5.3613228641258281E-4</v>
      </c>
      <c r="L1400" s="10">
        <f>+H1400/SUM(F$27:F1400)-1</f>
        <v>-4.9671120068715546E-2</v>
      </c>
      <c r="M1400">
        <v>7.5679999999999996</v>
      </c>
      <c r="R1400">
        <f t="shared" si="420"/>
        <v>4719.8103369237733</v>
      </c>
      <c r="S1400">
        <f t="shared" si="421"/>
        <v>4562.478889064746</v>
      </c>
      <c r="T1400" s="5">
        <f t="shared" si="408"/>
        <v>0</v>
      </c>
      <c r="U1400" s="6">
        <f>+S1400+SUM($D$17:$E$17)-SUM($Q$27:Q1400)</f>
        <v>7292.5318364331652</v>
      </c>
      <c r="V1400" s="10">
        <f t="shared" si="409"/>
        <v>-8.2600472812044412E-4</v>
      </c>
      <c r="W1400" s="10">
        <f>+S1400/SUM(Q$27:Q1400)-1</f>
        <v>0.17895124326371326</v>
      </c>
      <c r="X1400">
        <v>5.1719999999999997</v>
      </c>
      <c r="AC1400">
        <f t="shared" si="422"/>
        <v>10655.70391383988</v>
      </c>
      <c r="AD1400">
        <f t="shared" si="423"/>
        <v>10507.936995347964</v>
      </c>
      <c r="AE1400" s="5">
        <f t="shared" si="410"/>
        <v>0</v>
      </c>
      <c r="AF1400" s="6">
        <f>+AD1400+SUM($D$18:$E$18)-SUM($AB$27:AB1400)</f>
        <v>15421.800100611115</v>
      </c>
      <c r="AG1400" s="10">
        <f t="shared" si="411"/>
        <v>-5.6329907369696564E-3</v>
      </c>
      <c r="AH1400" s="10">
        <f>+AD1400/SUM(AB$27:AB1400)-1</f>
        <v>0.50843102197533141</v>
      </c>
      <c r="AI1400" s="6">
        <f t="shared" si="412"/>
        <v>0</v>
      </c>
      <c r="AL1400" s="6">
        <f t="shared" si="413"/>
        <v>0</v>
      </c>
      <c r="AM1400" s="6">
        <f t="shared" si="414"/>
        <v>19842.713141369844</v>
      </c>
      <c r="AN1400" s="6">
        <f t="shared" si="415"/>
        <v>19483.829932828219</v>
      </c>
      <c r="AO1400" s="5">
        <f t="shared" si="416"/>
        <v>0</v>
      </c>
      <c r="AP1400" s="6">
        <f>+AN1400+SUM($D$16:$E$18)-SUM($AL$27:AL1400)</f>
        <v>30403.65472230189</v>
      </c>
      <c r="AQ1400" s="10">
        <f t="shared" si="424"/>
        <v>-2.927607932567633E-3</v>
      </c>
      <c r="AR1400" s="10">
        <f>+AN1400/SUM(AL$27:AL1400)-1</f>
        <v>0.25863109866995937</v>
      </c>
    </row>
    <row r="1401" spans="1:44" x14ac:dyDescent="0.25">
      <c r="A1401" s="1">
        <v>42248</v>
      </c>
      <c r="B1401">
        <v>7.3170000000000002</v>
      </c>
      <c r="G1401">
        <f t="shared" si="417"/>
        <v>4359.3617341378376</v>
      </c>
      <c r="H1401">
        <f t="shared" si="418"/>
        <v>4306.8752456996908</v>
      </c>
      <c r="I1401" s="5">
        <f t="shared" si="407"/>
        <v>0</v>
      </c>
      <c r="J1401" s="6">
        <f>+H1401+SUM($D$16:$E$16)-SUM($F$27:F1401)</f>
        <v>7582.7839825417932</v>
      </c>
      <c r="K1401" s="10">
        <f t="shared" si="419"/>
        <v>-1.3855420781668903E-2</v>
      </c>
      <c r="L1401" s="10">
        <f>+H1401/SUM(F$27:F1401)-1</f>
        <v>-7.2611841230033614E-2</v>
      </c>
      <c r="M1401">
        <v>7.3869999999999996</v>
      </c>
      <c r="R1401">
        <f t="shared" si="420"/>
        <v>4606.9290379037939</v>
      </c>
      <c r="S1401">
        <f t="shared" si="421"/>
        <v>4453.3604061206761</v>
      </c>
      <c r="T1401" s="5">
        <f t="shared" si="408"/>
        <v>0</v>
      </c>
      <c r="U1401" s="6">
        <f>+S1401+SUM($D$17:$E$17)-SUM($Q$27:Q1401)</f>
        <v>7183.4133534890934</v>
      </c>
      <c r="V1401" s="10">
        <f t="shared" si="409"/>
        <v>-1.4963045125003127E-2</v>
      </c>
      <c r="W1401" s="10">
        <f>+S1401/SUM(Q$27:Q1401)-1</f>
        <v>0.15075486707043462</v>
      </c>
      <c r="X1401">
        <v>5.0279999999999996</v>
      </c>
      <c r="AC1401">
        <f t="shared" si="422"/>
        <v>10359.025382596077</v>
      </c>
      <c r="AD1401">
        <f t="shared" si="423"/>
        <v>10215.372624247788</v>
      </c>
      <c r="AE1401" s="5">
        <f t="shared" si="410"/>
        <v>0</v>
      </c>
      <c r="AF1401" s="6">
        <f>+AD1401+SUM($D$18:$E$18)-SUM($AB$27:AB1401)</f>
        <v>15129.23572951094</v>
      </c>
      <c r="AG1401" s="10">
        <f t="shared" si="411"/>
        <v>-1.89708314977175E-2</v>
      </c>
      <c r="AH1401" s="10">
        <f>+AD1401/SUM(AB$27:AB1401)-1</f>
        <v>0.46643294247717826</v>
      </c>
      <c r="AI1401" s="6">
        <f t="shared" si="412"/>
        <v>0</v>
      </c>
      <c r="AL1401" s="6">
        <f t="shared" si="413"/>
        <v>0</v>
      </c>
      <c r="AM1401" s="6">
        <f t="shared" si="414"/>
        <v>19325.316154637709</v>
      </c>
      <c r="AN1401" s="6">
        <f t="shared" si="415"/>
        <v>18975.608276068153</v>
      </c>
      <c r="AO1401" s="5">
        <f t="shared" si="416"/>
        <v>0</v>
      </c>
      <c r="AP1401" s="6">
        <f>+AN1401+SUM($D$16:$E$18)-SUM($AL$27:AL1401)</f>
        <v>29895.433065541827</v>
      </c>
      <c r="AQ1401" s="10">
        <f t="shared" si="424"/>
        <v>-1.6715808063274329E-2</v>
      </c>
      <c r="AR1401" s="10">
        <f>+AN1401/SUM(AL$27:AL1401)-1</f>
        <v>0.22580061388226258</v>
      </c>
    </row>
    <row r="1402" spans="1:44" x14ac:dyDescent="0.25">
      <c r="A1402" s="1">
        <v>42249</v>
      </c>
      <c r="B1402">
        <v>7.2949999999999999</v>
      </c>
      <c r="G1402">
        <f t="shared" si="417"/>
        <v>4346.254455451076</v>
      </c>
      <c r="H1402">
        <f t="shared" si="418"/>
        <v>4293.9257779662757</v>
      </c>
      <c r="I1402" s="5">
        <f t="shared" si="407"/>
        <v>0</v>
      </c>
      <c r="J1402" s="6">
        <f>+H1402+SUM($D$16:$E$16)-SUM($F$27:F1402)</f>
        <v>7569.8345148083781</v>
      </c>
      <c r="K1402" s="10">
        <f t="shared" si="419"/>
        <v>-1.707745830980989E-3</v>
      </c>
      <c r="L1402" s="10">
        <f>+H1402/SUM(F$27:F1402)-1</f>
        <v>-7.5400216177818336E-2</v>
      </c>
      <c r="M1402">
        <v>7.4089999999999998</v>
      </c>
      <c r="R1402">
        <f t="shared" si="420"/>
        <v>4620.6494167902001</v>
      </c>
      <c r="S1402">
        <f t="shared" si="421"/>
        <v>4466.6234261470272</v>
      </c>
      <c r="T1402" s="5">
        <f t="shared" si="408"/>
        <v>0</v>
      </c>
      <c r="U1402" s="6">
        <f>+S1402+SUM($D$17:$E$17)-SUM($Q$27:Q1402)</f>
        <v>7196.6763735154454</v>
      </c>
      <c r="V1402" s="10">
        <f t="shared" si="409"/>
        <v>1.8463395288133011E-3</v>
      </c>
      <c r="W1402" s="10">
        <f>+S1402/SUM(Q$27:Q1402)-1</f>
        <v>0.15418205091713144</v>
      </c>
      <c r="X1402">
        <v>5.0830000000000002</v>
      </c>
      <c r="AC1402">
        <f t="shared" si="422"/>
        <v>10472.340099390585</v>
      </c>
      <c r="AD1402">
        <f t="shared" si="423"/>
        <v>10327.115960431884</v>
      </c>
      <c r="AE1402" s="5">
        <f t="shared" si="410"/>
        <v>0</v>
      </c>
      <c r="AF1402" s="6">
        <f>+AD1402+SUM($D$18:$E$18)-SUM($AB$27:AB1402)</f>
        <v>15240.979065695035</v>
      </c>
      <c r="AG1402" s="10">
        <f t="shared" si="411"/>
        <v>7.3859207551463246E-3</v>
      </c>
      <c r="AH1402" s="10">
        <f>+AD1402/SUM(AB$27:AB1402)-1</f>
        <v>0.48247387561883426</v>
      </c>
      <c r="AI1402" s="6">
        <f t="shared" si="412"/>
        <v>0</v>
      </c>
      <c r="AL1402" s="6">
        <f t="shared" si="413"/>
        <v>0</v>
      </c>
      <c r="AM1402" s="6">
        <f t="shared" si="414"/>
        <v>19439.243971631862</v>
      </c>
      <c r="AN1402" s="6">
        <f t="shared" si="415"/>
        <v>19087.665164545186</v>
      </c>
      <c r="AO1402" s="5">
        <f t="shared" si="416"/>
        <v>0</v>
      </c>
      <c r="AP1402" s="6">
        <f>+AN1402+SUM($D$16:$E$18)-SUM($AL$27:AL1402)</f>
        <v>30007.48995401886</v>
      </c>
      <c r="AQ1402" s="10">
        <f t="shared" si="424"/>
        <v>3.7482945382112387E-3</v>
      </c>
      <c r="AR1402" s="10">
        <f>+AN1402/SUM(AL$27:AL1402)-1</f>
        <v>0.23303934903564993</v>
      </c>
    </row>
    <row r="1403" spans="1:44" x14ac:dyDescent="0.25">
      <c r="A1403" s="1">
        <v>42250</v>
      </c>
      <c r="B1403">
        <v>7.4160000000000004</v>
      </c>
      <c r="G1403">
        <f t="shared" si="417"/>
        <v>4418.3444882282638</v>
      </c>
      <c r="H1403">
        <f t="shared" si="418"/>
        <v>4365.1478505000559</v>
      </c>
      <c r="I1403" s="5">
        <f t="shared" si="407"/>
        <v>0</v>
      </c>
      <c r="J1403" s="6">
        <f>+H1403+SUM($D$16:$E$16)-SUM($F$27:F1403)</f>
        <v>7641.0565873421574</v>
      </c>
      <c r="K1403" s="10">
        <f t="shared" si="419"/>
        <v>9.4086696868276309E-3</v>
      </c>
      <c r="L1403" s="10">
        <f>+H1403/SUM(F$27:F1403)-1</f>
        <v>-6.0064153965003308E-2</v>
      </c>
      <c r="M1403">
        <v>7.56</v>
      </c>
      <c r="R1403">
        <f t="shared" si="420"/>
        <v>4714.8211082378066</v>
      </c>
      <c r="S1403">
        <f t="shared" si="421"/>
        <v>4557.6559726915275</v>
      </c>
      <c r="T1403" s="5">
        <f t="shared" si="408"/>
        <v>0</v>
      </c>
      <c r="U1403" s="6">
        <f>+S1403+SUM($D$17:$E$17)-SUM($Q$27:Q1403)</f>
        <v>7287.7089200599457</v>
      </c>
      <c r="V1403" s="10">
        <f t="shared" si="409"/>
        <v>1.2649248322393669E-2</v>
      </c>
      <c r="W1403" s="10">
        <f>+S1403/SUM(Q$27:Q1403)-1</f>
        <v>0.17770499459218714</v>
      </c>
      <c r="X1403">
        <v>5.1589999999999998</v>
      </c>
      <c r="AC1403">
        <f t="shared" si="422"/>
        <v>10628.920435324813</v>
      </c>
      <c r="AD1403">
        <f t="shared" si="423"/>
        <v>10481.524934068086</v>
      </c>
      <c r="AE1403" s="5">
        <f t="shared" si="410"/>
        <v>0</v>
      </c>
      <c r="AF1403" s="6">
        <f>+AD1403+SUM($D$18:$E$18)-SUM($AB$27:AB1403)</f>
        <v>15395.388039331239</v>
      </c>
      <c r="AG1403" s="10">
        <f t="shared" si="411"/>
        <v>1.0131171558640517E-2</v>
      </c>
      <c r="AH1403" s="10">
        <f>+AD1403/SUM(AB$27:AB1403)-1</f>
        <v>0.50463952868730355</v>
      </c>
      <c r="AI1403" s="6">
        <f t="shared" si="412"/>
        <v>0</v>
      </c>
      <c r="AL1403" s="6">
        <f t="shared" si="413"/>
        <v>0</v>
      </c>
      <c r="AM1403" s="6">
        <f t="shared" si="414"/>
        <v>19762.086031790885</v>
      </c>
      <c r="AN1403" s="6">
        <f t="shared" si="415"/>
        <v>19404.328757259667</v>
      </c>
      <c r="AO1403" s="5">
        <f t="shared" si="416"/>
        <v>0</v>
      </c>
      <c r="AP1403" s="6">
        <f>+AN1403+SUM($D$16:$E$18)-SUM($AL$27:AL1403)</f>
        <v>30324.153546733341</v>
      </c>
      <c r="AQ1403" s="10">
        <f t="shared" si="424"/>
        <v>1.0552818419658383E-2</v>
      </c>
      <c r="AR1403" s="10">
        <f>+AN1403/SUM(AL$27:AL1403)-1</f>
        <v>0.25349542194231534</v>
      </c>
    </row>
    <row r="1404" spans="1:44" x14ac:dyDescent="0.25">
      <c r="A1404" s="1">
        <v>42251</v>
      </c>
      <c r="B1404">
        <v>7.2919999999999998</v>
      </c>
      <c r="G1404">
        <f t="shared" si="417"/>
        <v>4344.4670992665178</v>
      </c>
      <c r="H1404">
        <f t="shared" si="418"/>
        <v>4292.1599414571747</v>
      </c>
      <c r="I1404" s="5">
        <f t="shared" si="407"/>
        <v>0</v>
      </c>
      <c r="J1404" s="6">
        <f>+H1404+SUM($D$16:$E$16)-SUM($F$27:F1404)</f>
        <v>7568.0686782992771</v>
      </c>
      <c r="K1404" s="10">
        <f t="shared" si="419"/>
        <v>-9.5520702154973103E-3</v>
      </c>
      <c r="L1404" s="10">
        <f>+H1404/SUM(F$27:F1404)-1</f>
        <v>-7.5780449125243288E-2</v>
      </c>
      <c r="M1404">
        <v>7.3920000000000003</v>
      </c>
      <c r="R1404">
        <f t="shared" si="420"/>
        <v>4610.0473058325224</v>
      </c>
      <c r="S1404">
        <f t="shared" si="421"/>
        <v>4456.374728853938</v>
      </c>
      <c r="T1404" s="5">
        <f t="shared" si="408"/>
        <v>0</v>
      </c>
      <c r="U1404" s="6">
        <f>+S1404+SUM($D$17:$E$17)-SUM($Q$27:Q1404)</f>
        <v>7186.4276762223562</v>
      </c>
      <c r="V1404" s="10">
        <f t="shared" si="409"/>
        <v>-1.3897542416767661E-2</v>
      </c>
      <c r="W1404" s="10">
        <f>+S1404/SUM(Q$27:Q1404)-1</f>
        <v>0.15153377249013844</v>
      </c>
      <c r="X1404">
        <v>5.0750000000000002</v>
      </c>
      <c r="AC1404">
        <f t="shared" si="422"/>
        <v>10455.85795876593</v>
      </c>
      <c r="AD1404">
        <f t="shared" si="423"/>
        <v>10310.862384259652</v>
      </c>
      <c r="AE1404" s="5">
        <f t="shared" si="410"/>
        <v>0</v>
      </c>
      <c r="AF1404" s="6">
        <f>+AD1404+SUM($D$18:$E$18)-SUM($AB$27:AB1404)</f>
        <v>15224.725489522803</v>
      </c>
      <c r="AG1404" s="10">
        <f t="shared" si="411"/>
        <v>-1.1085303557951121E-2</v>
      </c>
      <c r="AH1404" s="10">
        <f>+AD1404/SUM(AB$27:AB1404)-1</f>
        <v>0.48014064898004793</v>
      </c>
      <c r="AI1404" s="6">
        <f t="shared" si="412"/>
        <v>0</v>
      </c>
      <c r="AL1404" s="6">
        <f t="shared" si="413"/>
        <v>0</v>
      </c>
      <c r="AM1404" s="6">
        <f t="shared" si="414"/>
        <v>19410.372363864968</v>
      </c>
      <c r="AN1404" s="6">
        <f t="shared" si="415"/>
        <v>19059.397054570763</v>
      </c>
      <c r="AO1404" s="5">
        <f t="shared" si="416"/>
        <v>0</v>
      </c>
      <c r="AP1404" s="6">
        <f>+AN1404+SUM($D$16:$E$18)-SUM($AL$27:AL1404)</f>
        <v>29979.221844044438</v>
      </c>
      <c r="AQ1404" s="10">
        <f t="shared" si="424"/>
        <v>-1.1374817178567587E-2</v>
      </c>
      <c r="AR1404" s="10">
        <f>+AN1404/SUM(AL$27:AL1404)-1</f>
        <v>0.2312132644087006</v>
      </c>
    </row>
    <row r="1405" spans="1:44" x14ac:dyDescent="0.25">
      <c r="A1405" s="1">
        <v>42254</v>
      </c>
      <c r="B1405">
        <v>7.1840000000000002</v>
      </c>
      <c r="G1405">
        <f t="shared" si="417"/>
        <v>4280.1222766224173</v>
      </c>
      <c r="H1405">
        <f t="shared" si="418"/>
        <v>4228.5898271295046</v>
      </c>
      <c r="I1405" s="5">
        <f t="shared" si="407"/>
        <v>0</v>
      </c>
      <c r="J1405" s="6">
        <f>+H1405+SUM($D$16:$E$16)-SUM($F$27:F1405)</f>
        <v>7504.498563971606</v>
      </c>
      <c r="K1405" s="10">
        <f t="shared" si="419"/>
        <v>-8.3997803177913166E-3</v>
      </c>
      <c r="L1405" s="10">
        <f>+H1405/SUM(F$27:F1405)-1</f>
        <v>-8.9468835232548893E-2</v>
      </c>
      <c r="M1405">
        <v>7.4219999999999997</v>
      </c>
      <c r="R1405">
        <f t="shared" si="420"/>
        <v>4628.7569134048945</v>
      </c>
      <c r="S1405">
        <f t="shared" si="421"/>
        <v>4474.4606652535076</v>
      </c>
      <c r="T1405" s="5">
        <f t="shared" si="408"/>
        <v>0</v>
      </c>
      <c r="U1405" s="6">
        <f>+S1405+SUM($D$17:$E$17)-SUM($Q$27:Q1405)</f>
        <v>7204.5136126219259</v>
      </c>
      <c r="V1405" s="10">
        <f t="shared" si="409"/>
        <v>2.5166796653934842E-3</v>
      </c>
      <c r="W1405" s="10">
        <f>+S1405/SUM(Q$27:Q1405)-1</f>
        <v>0.1562072050083616</v>
      </c>
      <c r="X1405">
        <v>5.07</v>
      </c>
      <c r="AC1405">
        <f t="shared" si="422"/>
        <v>10445.556620875521</v>
      </c>
      <c r="AD1405">
        <f t="shared" si="423"/>
        <v>10300.703899152008</v>
      </c>
      <c r="AE1405" s="5">
        <f t="shared" si="410"/>
        <v>0</v>
      </c>
      <c r="AF1405" s="6">
        <f>+AD1405+SUM($D$18:$E$18)-SUM($AB$27:AB1405)</f>
        <v>15214.567004415163</v>
      </c>
      <c r="AG1405" s="10">
        <f t="shared" si="411"/>
        <v>-6.6723601122598009E-4</v>
      </c>
      <c r="AH1405" s="10">
        <f>+AD1405/SUM(AB$27:AB1405)-1</f>
        <v>0.47868238233080662</v>
      </c>
      <c r="AI1405" s="6">
        <f t="shared" si="412"/>
        <v>0</v>
      </c>
      <c r="AL1405" s="6">
        <f t="shared" si="413"/>
        <v>0</v>
      </c>
      <c r="AM1405" s="6">
        <f t="shared" si="414"/>
        <v>19354.435810902833</v>
      </c>
      <c r="AN1405" s="6">
        <f t="shared" si="415"/>
        <v>19003.754391535018</v>
      </c>
      <c r="AO1405" s="5">
        <f t="shared" si="416"/>
        <v>0</v>
      </c>
      <c r="AP1405" s="6">
        <f>+AN1405+SUM($D$16:$E$18)-SUM($AL$27:AL1405)</f>
        <v>29923.579181008692</v>
      </c>
      <c r="AQ1405" s="10">
        <f t="shared" si="424"/>
        <v>-1.8560409381273013E-3</v>
      </c>
      <c r="AR1405" s="10">
        <f>+AN1405/SUM(AL$27:AL1405)-1</f>
        <v>0.22761881781626747</v>
      </c>
    </row>
    <row r="1406" spans="1:44" x14ac:dyDescent="0.25">
      <c r="A1406" s="1">
        <v>42255</v>
      </c>
      <c r="B1406">
        <v>7.2779999999999996</v>
      </c>
      <c r="C1406">
        <f>+$C$16</f>
        <v>60</v>
      </c>
      <c r="D1406" s="7">
        <f>+$H$16</f>
        <v>0.66694736842105262</v>
      </c>
      <c r="E1406" s="7">
        <f>+$J$16</f>
        <v>0.46199999999999997</v>
      </c>
      <c r="F1406" s="6">
        <f>+C1406-D1406-E1406</f>
        <v>58.871052631578941</v>
      </c>
      <c r="G1406">
        <f t="shared" si="417"/>
        <v>4394.9971563701583</v>
      </c>
      <c r="H1406">
        <f t="shared" si="418"/>
        <v>4342.7904237129451</v>
      </c>
      <c r="I1406" s="5">
        <f t="shared" si="407"/>
        <v>170280</v>
      </c>
      <c r="J1406" s="6">
        <f>+H1406+SUM($D$16:$E$16)-SUM($F$27:F1406)</f>
        <v>7559.8281079234666</v>
      </c>
      <c r="K1406" s="10">
        <f t="shared" si="419"/>
        <v>7.3728502284606812E-3</v>
      </c>
      <c r="L1406" s="10">
        <f>+H1406/SUM(F$27:F1406)-1</f>
        <v>-7.6584048072703137E-2</v>
      </c>
      <c r="M1406">
        <v>7.5030000000000001</v>
      </c>
      <c r="N1406">
        <f>+$C$17</f>
        <v>50</v>
      </c>
      <c r="O1406" s="7">
        <f>+$H$17</f>
        <v>0.5557894736842105</v>
      </c>
      <c r="P1406" s="7">
        <f>+$J$17</f>
        <v>0.38500000000000001</v>
      </c>
      <c r="Q1406" s="6">
        <f>+N1406-O1406-P1406</f>
        <v>49.059210526315795</v>
      </c>
      <c r="R1406">
        <f t="shared" si="420"/>
        <v>4729.2728538502997</v>
      </c>
      <c r="S1406">
        <f t="shared" si="421"/>
        <v>4572.3519040586616</v>
      </c>
      <c r="T1406" s="5">
        <f t="shared" si="408"/>
        <v>141900</v>
      </c>
      <c r="U1406" s="6">
        <f>+S1406+SUM($D$17:$E$17)-SUM($Q$27:Q1406)</f>
        <v>7253.345640900764</v>
      </c>
      <c r="V1406" s="10">
        <f t="shared" si="409"/>
        <v>6.7779770994238486E-3</v>
      </c>
      <c r="W1406" s="10">
        <f>+S1406/SUM(Q$27:Q1406)-1</f>
        <v>0.16671206857789111</v>
      </c>
      <c r="X1406">
        <v>5.1319999999999997</v>
      </c>
      <c r="Y1406">
        <f>+$C$18</f>
        <v>90</v>
      </c>
      <c r="Z1406" s="7">
        <f>+$H$18</f>
        <v>1.0004210526315789</v>
      </c>
      <c r="AA1406" s="7">
        <f>+$J$18</f>
        <v>0.69300000000000006</v>
      </c>
      <c r="AB1406" s="6">
        <f>+Y1406-Z1406-AA1406</f>
        <v>88.306578947368422</v>
      </c>
      <c r="AC1406">
        <f t="shared" si="422"/>
        <v>10661.599789663969</v>
      </c>
      <c r="AD1406">
        <f t="shared" si="423"/>
        <v>10514.975693434173</v>
      </c>
      <c r="AE1406" s="5">
        <f t="shared" si="410"/>
        <v>255420</v>
      </c>
      <c r="AF1406" s="6">
        <f>+AD1406+SUM($D$18:$E$18)-SUM($AB$27:AB1406)</f>
        <v>15340.532219749955</v>
      </c>
      <c r="AG1406" s="10">
        <f t="shared" si="411"/>
        <v>8.2792507534548143E-3</v>
      </c>
      <c r="AH1406" s="10">
        <f>+AD1406/SUM(AB$27:AB1406)-1</f>
        <v>0.49054645241103323</v>
      </c>
      <c r="AI1406" s="6">
        <f t="shared" si="412"/>
        <v>200</v>
      </c>
      <c r="AL1406" s="6">
        <f t="shared" si="413"/>
        <v>196.23684210526315</v>
      </c>
      <c r="AM1406" s="6">
        <f t="shared" si="414"/>
        <v>19785.869799884429</v>
      </c>
      <c r="AN1406" s="6">
        <f t="shared" si="415"/>
        <v>19430.118021205781</v>
      </c>
      <c r="AO1406" s="5">
        <f t="shared" si="416"/>
        <v>567600</v>
      </c>
      <c r="AP1406" s="6">
        <f>+AN1406+SUM($D$16:$E$18)-SUM($AL$27:AL1406)</f>
        <v>30153.705968574192</v>
      </c>
      <c r="AQ1406" s="10">
        <f t="shared" si="424"/>
        <v>7.6904833533935069E-3</v>
      </c>
      <c r="AR1406" s="10">
        <f>+AN1406/SUM(AL$27:AL1406)-1</f>
        <v>0.2394493048518751</v>
      </c>
    </row>
    <row r="1407" spans="1:44" x14ac:dyDescent="0.25">
      <c r="A1407" s="1">
        <v>42256</v>
      </c>
      <c r="B1407">
        <v>7.4409999999999998</v>
      </c>
      <c r="G1407">
        <f t="shared" si="417"/>
        <v>4493.4286672918861</v>
      </c>
      <c r="H1407">
        <f t="shared" si="418"/>
        <v>4440.0526989348755</v>
      </c>
      <c r="I1407" s="5">
        <f t="shared" si="407"/>
        <v>0</v>
      </c>
      <c r="J1407" s="6">
        <f>+H1407+SUM($D$16:$E$16)-SUM($F$27:F1407)</f>
        <v>7657.0903831453988</v>
      </c>
      <c r="K1407" s="10">
        <f t="shared" si="419"/>
        <v>1.2865672847771625E-2</v>
      </c>
      <c r="L1407" s="10">
        <f>+H1407/SUM(F$27:F1407)-1</f>
        <v>-5.5902981823163445E-2</v>
      </c>
      <c r="M1407">
        <v>7.59</v>
      </c>
      <c r="R1407">
        <f t="shared" si="420"/>
        <v>4784.1104839029413</v>
      </c>
      <c r="S1407">
        <f t="shared" si="421"/>
        <v>4625.369978915799</v>
      </c>
      <c r="T1407" s="5">
        <f t="shared" si="408"/>
        <v>0</v>
      </c>
      <c r="U1407" s="6">
        <f>+S1407+SUM($D$17:$E$17)-SUM($Q$27:Q1407)</f>
        <v>7306.3637157579005</v>
      </c>
      <c r="V1407" s="10">
        <f t="shared" si="409"/>
        <v>7.3094648293297038E-3</v>
      </c>
      <c r="W1407" s="10">
        <f>+S1407/SUM(Q$27:Q1407)-1</f>
        <v>0.18024051719394807</v>
      </c>
      <c r="X1407">
        <v>5.1349999999999998</v>
      </c>
      <c r="AC1407">
        <f t="shared" si="422"/>
        <v>10667.832213547248</v>
      </c>
      <c r="AD1407">
        <f t="shared" si="423"/>
        <v>10521.122405647793</v>
      </c>
      <c r="AE1407" s="5">
        <f t="shared" si="410"/>
        <v>0</v>
      </c>
      <c r="AF1407" s="6">
        <f>+AD1407+SUM($D$18:$E$18)-SUM($AB$27:AB1407)</f>
        <v>15346.678931963579</v>
      </c>
      <c r="AG1407" s="10">
        <f t="shared" si="411"/>
        <v>4.0068441730523041E-4</v>
      </c>
      <c r="AH1407" s="10">
        <f>+AD1407/SUM(AB$27:AB1407)-1</f>
        <v>0.49141777730527192</v>
      </c>
      <c r="AI1407" s="6">
        <f t="shared" si="412"/>
        <v>0</v>
      </c>
      <c r="AL1407" s="6">
        <f t="shared" si="413"/>
        <v>0</v>
      </c>
      <c r="AM1407" s="6">
        <f t="shared" si="414"/>
        <v>19945.371364742074</v>
      </c>
      <c r="AN1407" s="6">
        <f t="shared" si="415"/>
        <v>19586.545083498466</v>
      </c>
      <c r="AO1407" s="5">
        <f t="shared" si="416"/>
        <v>0</v>
      </c>
      <c r="AP1407" s="6">
        <f>+AN1407+SUM($D$16:$E$18)-SUM($AL$27:AL1407)</f>
        <v>30310.133030866877</v>
      </c>
      <c r="AQ1407" s="10">
        <f t="shared" si="424"/>
        <v>5.1876562852908314E-3</v>
      </c>
      <c r="AR1407" s="10">
        <f>+AN1407/SUM(AL$27:AL1407)-1</f>
        <v>0.24942780387113417</v>
      </c>
    </row>
    <row r="1408" spans="1:44" x14ac:dyDescent="0.25">
      <c r="A1408" s="1">
        <v>42257</v>
      </c>
      <c r="B1408">
        <v>7.3650000000000002</v>
      </c>
      <c r="G1408">
        <f t="shared" si="417"/>
        <v>4447.5342204817553</v>
      </c>
      <c r="H1408">
        <f t="shared" si="418"/>
        <v>4394.7034172363064</v>
      </c>
      <c r="I1408" s="5">
        <f t="shared" si="407"/>
        <v>0</v>
      </c>
      <c r="J1408" s="6">
        <f>+H1408+SUM($D$16:$E$16)-SUM($F$27:F1408)</f>
        <v>7611.741101446828</v>
      </c>
      <c r="K1408" s="10">
        <f t="shared" si="419"/>
        <v>-5.9225214055710351E-3</v>
      </c>
      <c r="L1408" s="10">
        <f>+H1408/SUM(F$27:F1408)-1</f>
        <v>-6.5545687559145249E-2</v>
      </c>
      <c r="M1408">
        <v>7.51</v>
      </c>
      <c r="R1408">
        <f t="shared" si="420"/>
        <v>4733.6850769579833</v>
      </c>
      <c r="S1408">
        <f t="shared" si="421"/>
        <v>4576.6177261736038</v>
      </c>
      <c r="T1408" s="5">
        <f t="shared" si="408"/>
        <v>0</v>
      </c>
      <c r="U1408" s="6">
        <f>+S1408+SUM($D$17:$E$17)-SUM($Q$27:Q1408)</f>
        <v>7257.6114630157072</v>
      </c>
      <c r="V1408" s="10">
        <f t="shared" si="409"/>
        <v>-6.6725740243464005E-3</v>
      </c>
      <c r="W1408" s="10">
        <f>+S1408/SUM(Q$27:Q1408)-1</f>
        <v>0.16780056444355096</v>
      </c>
      <c r="X1408">
        <v>5.1020000000000003</v>
      </c>
      <c r="AC1408">
        <f t="shared" si="422"/>
        <v>10599.275550831171</v>
      </c>
      <c r="AD1408">
        <f t="shared" si="423"/>
        <v>10453.508571297965</v>
      </c>
      <c r="AE1408" s="5">
        <f t="shared" si="410"/>
        <v>0</v>
      </c>
      <c r="AF1408" s="6">
        <f>+AD1408+SUM($D$18:$E$18)-SUM($AB$27:AB1408)</f>
        <v>15279.065097613748</v>
      </c>
      <c r="AG1408" s="10">
        <f t="shared" si="411"/>
        <v>-4.4057632696679061E-3</v>
      </c>
      <c r="AH1408" s="10">
        <f>+AD1408/SUM(AB$27:AB1408)-1</f>
        <v>0.48183320346864633</v>
      </c>
      <c r="AI1408" s="6">
        <f t="shared" si="412"/>
        <v>0</v>
      </c>
      <c r="AL1408" s="6">
        <f t="shared" si="413"/>
        <v>0</v>
      </c>
      <c r="AM1408" s="6">
        <f t="shared" si="414"/>
        <v>19780.494848270908</v>
      </c>
      <c r="AN1408" s="6">
        <f t="shared" si="415"/>
        <v>19424.829714707877</v>
      </c>
      <c r="AO1408" s="5">
        <f t="shared" si="416"/>
        <v>0</v>
      </c>
      <c r="AP1408" s="6">
        <f>+AN1408+SUM($D$16:$E$18)-SUM($AL$27:AL1408)</f>
        <v>30148.417662076288</v>
      </c>
      <c r="AQ1408" s="10">
        <f t="shared" si="424"/>
        <v>-5.3353566157530175E-3</v>
      </c>
      <c r="AR1408" s="10">
        <f>+AN1408/SUM(AL$27:AL1408)-1</f>
        <v>0.23911196321527184</v>
      </c>
    </row>
    <row r="1409" spans="1:44" x14ac:dyDescent="0.25">
      <c r="A1409" s="1">
        <v>42258</v>
      </c>
      <c r="B1409">
        <v>7.3129999999999997</v>
      </c>
      <c r="G1409">
        <f t="shared" si="417"/>
        <v>4416.1327568748229</v>
      </c>
      <c r="H1409">
        <f t="shared" si="418"/>
        <v>4363.6749613372849</v>
      </c>
      <c r="I1409" s="5">
        <f t="shared" si="407"/>
        <v>0</v>
      </c>
      <c r="J1409" s="6">
        <f>+H1409+SUM($D$16:$E$16)-SUM($F$27:F1409)</f>
        <v>7580.7126455478074</v>
      </c>
      <c r="K1409" s="10">
        <f t="shared" si="419"/>
        <v>-4.0763940188562886E-3</v>
      </c>
      <c r="L1409" s="10">
        <f>+H1409/SUM(F$27:F1409)-1</f>
        <v>-7.2143328325869671E-2</v>
      </c>
      <c r="M1409">
        <v>7.4489999999999998</v>
      </c>
      <c r="R1409">
        <f t="shared" si="420"/>
        <v>4695.2357041624527</v>
      </c>
      <c r="S1409">
        <f t="shared" si="421"/>
        <v>4539.4441334576804</v>
      </c>
      <c r="T1409" s="5">
        <f t="shared" si="408"/>
        <v>0</v>
      </c>
      <c r="U1409" s="6">
        <f>+S1409+SUM($D$17:$E$17)-SUM($Q$27:Q1409)</f>
        <v>7220.4378702997828</v>
      </c>
      <c r="V1409" s="10">
        <f t="shared" si="409"/>
        <v>-5.122014715910117E-3</v>
      </c>
      <c r="W1409" s="10">
        <f>+S1409/SUM(Q$27:Q1409)-1</f>
        <v>0.15831510047137298</v>
      </c>
      <c r="X1409">
        <v>5.0830000000000002</v>
      </c>
      <c r="AC1409">
        <f t="shared" si="422"/>
        <v>10559.803532903732</v>
      </c>
      <c r="AD1409">
        <f t="shared" si="423"/>
        <v>10414.579393945032</v>
      </c>
      <c r="AE1409" s="5">
        <f t="shared" si="410"/>
        <v>0</v>
      </c>
      <c r="AF1409" s="6">
        <f>+AD1409+SUM($D$18:$E$18)-SUM($AB$27:AB1409)</f>
        <v>15240.135920260815</v>
      </c>
      <c r="AG1409" s="10">
        <f t="shared" si="411"/>
        <v>-2.5478769220645958E-3</v>
      </c>
      <c r="AH1409" s="10">
        <f>+AD1409/SUM(AB$27:AB1409)-1</f>
        <v>0.47631481247180107</v>
      </c>
      <c r="AI1409" s="6">
        <f t="shared" si="412"/>
        <v>0</v>
      </c>
      <c r="AL1409" s="6">
        <f t="shared" si="413"/>
        <v>0</v>
      </c>
      <c r="AM1409" s="6">
        <f t="shared" si="414"/>
        <v>19671.17199394101</v>
      </c>
      <c r="AN1409" s="6">
        <f t="shared" si="415"/>
        <v>19317.698488739996</v>
      </c>
      <c r="AO1409" s="5">
        <f t="shared" si="416"/>
        <v>0</v>
      </c>
      <c r="AP1409" s="6">
        <f>+AN1409+SUM($D$16:$E$18)-SUM($AL$27:AL1409)</f>
        <v>30041.286436108407</v>
      </c>
      <c r="AQ1409" s="10">
        <f t="shared" si="424"/>
        <v>-3.5534609865327527E-3</v>
      </c>
      <c r="AR1409" s="10">
        <f>+AN1409/SUM(AL$27:AL1409)-1</f>
        <v>0.23227805086286613</v>
      </c>
    </row>
    <row r="1410" spans="1:44" x14ac:dyDescent="0.25">
      <c r="A1410" s="1">
        <v>42261</v>
      </c>
      <c r="B1410">
        <v>7.3570000000000002</v>
      </c>
      <c r="G1410">
        <f t="shared" si="417"/>
        <v>4442.7032260806882</v>
      </c>
      <c r="H1410">
        <f t="shared" si="418"/>
        <v>4389.929808636457</v>
      </c>
      <c r="I1410" s="5">
        <f t="shared" si="407"/>
        <v>0</v>
      </c>
      <c r="J1410" s="6">
        <f>+H1410+SUM($D$16:$E$16)-SUM($F$27:F1410)</f>
        <v>7606.9674928469803</v>
      </c>
      <c r="K1410" s="10">
        <f t="shared" si="419"/>
        <v>3.4633745568224406E-3</v>
      </c>
      <c r="L1410" s="10">
        <f>+H1410/SUM(F$27:F1410)-1</f>
        <v>-6.656070921556434E-2</v>
      </c>
      <c r="M1410">
        <v>7.4080000000000004</v>
      </c>
      <c r="R1410">
        <f t="shared" si="420"/>
        <v>4669.3926831031613</v>
      </c>
      <c r="S1410">
        <f t="shared" si="421"/>
        <v>4514.4586039273054</v>
      </c>
      <c r="T1410" s="5">
        <f t="shared" si="408"/>
        <v>0</v>
      </c>
      <c r="U1410" s="6">
        <f>+S1410+SUM($D$17:$E$17)-SUM($Q$27:Q1410)</f>
        <v>7195.4523407694078</v>
      </c>
      <c r="V1410" s="10">
        <f t="shared" si="409"/>
        <v>-3.460389796185237E-3</v>
      </c>
      <c r="W1410" s="10">
        <f>+S1410/SUM(Q$27:Q1410)-1</f>
        <v>0.15193962468679456</v>
      </c>
      <c r="X1410">
        <v>5.0599999999999996</v>
      </c>
      <c r="AC1410">
        <f t="shared" si="422"/>
        <v>10512.021616465252</v>
      </c>
      <c r="AD1410">
        <f t="shared" si="423"/>
        <v>10367.45460030727</v>
      </c>
      <c r="AE1410" s="5">
        <f t="shared" si="410"/>
        <v>0</v>
      </c>
      <c r="AF1410" s="6">
        <f>+AD1410+SUM($D$18:$E$18)-SUM($AB$27:AB1410)</f>
        <v>15193.011126623052</v>
      </c>
      <c r="AG1410" s="10">
        <f t="shared" si="411"/>
        <v>-3.0921504824056312E-3</v>
      </c>
      <c r="AH1410" s="10">
        <f>+AD1410/SUM(AB$27:AB1410)-1</f>
        <v>0.46963465494930401</v>
      </c>
      <c r="AI1410" s="6">
        <f t="shared" si="412"/>
        <v>0</v>
      </c>
      <c r="AL1410" s="6">
        <f t="shared" si="413"/>
        <v>0</v>
      </c>
      <c r="AM1410" s="6">
        <f t="shared" si="414"/>
        <v>19624.117525649101</v>
      </c>
      <c r="AN1410" s="6">
        <f t="shared" si="415"/>
        <v>19271.843012871032</v>
      </c>
      <c r="AO1410" s="5">
        <f t="shared" si="416"/>
        <v>0</v>
      </c>
      <c r="AP1410" s="6">
        <f>+AN1410+SUM($D$16:$E$18)-SUM($AL$27:AL1410)</f>
        <v>29995.430960239442</v>
      </c>
      <c r="AQ1410" s="10">
        <f t="shared" si="424"/>
        <v>-1.5264151875282739E-3</v>
      </c>
      <c r="AR1410" s="10">
        <f>+AN1410/SUM(AL$27:AL1410)-1</f>
        <v>0.22935292515712358</v>
      </c>
    </row>
    <row r="1411" spans="1:44" x14ac:dyDescent="0.25">
      <c r="A1411" s="1">
        <v>42262</v>
      </c>
      <c r="B1411">
        <v>7.3609999999999998</v>
      </c>
      <c r="G1411">
        <f t="shared" si="417"/>
        <v>4445.1187232812217</v>
      </c>
      <c r="H1411">
        <f t="shared" si="418"/>
        <v>4392.3166129363817</v>
      </c>
      <c r="I1411" s="5">
        <f t="shared" si="407"/>
        <v>0</v>
      </c>
      <c r="J1411" s="6">
        <f>+H1411+SUM($D$16:$E$16)-SUM($F$27:F1411)</f>
        <v>7609.3542971469042</v>
      </c>
      <c r="K1411" s="10">
        <f t="shared" si="419"/>
        <v>3.1376554483353303E-4</v>
      </c>
      <c r="L1411" s="10">
        <f>+H1411/SUM(F$27:F1411)-1</f>
        <v>-6.6053198387354795E-2</v>
      </c>
      <c r="M1411">
        <v>7.4669999999999996</v>
      </c>
      <c r="R1411">
        <f t="shared" si="420"/>
        <v>4706.5814207250678</v>
      </c>
      <c r="S1411">
        <f t="shared" si="421"/>
        <v>4550.4133903246739</v>
      </c>
      <c r="T1411" s="5">
        <f t="shared" si="408"/>
        <v>0</v>
      </c>
      <c r="U1411" s="6">
        <f>+S1411+SUM($D$17:$E$17)-SUM($Q$27:Q1411)</f>
        <v>7231.4071271667754</v>
      </c>
      <c r="V1411" s="10">
        <f t="shared" si="409"/>
        <v>4.9968764567653867E-3</v>
      </c>
      <c r="W1411" s="10">
        <f>+S1411/SUM(Q$27:Q1411)-1</f>
        <v>0.16111408984021236</v>
      </c>
      <c r="X1411">
        <v>5.1079999999999997</v>
      </c>
      <c r="AC1411">
        <f t="shared" si="422"/>
        <v>10611.740398597729</v>
      </c>
      <c r="AD1411">
        <f t="shared" si="423"/>
        <v>10465.801995725204</v>
      </c>
      <c r="AE1411" s="5">
        <f t="shared" si="410"/>
        <v>0</v>
      </c>
      <c r="AF1411" s="6">
        <f>+AD1411+SUM($D$18:$E$18)-SUM($AB$27:AB1411)</f>
        <v>15291.358522040988</v>
      </c>
      <c r="AG1411" s="10">
        <f t="shared" si="411"/>
        <v>6.4731997231015637E-3</v>
      </c>
      <c r="AH1411" s="10">
        <f>+AD1411/SUM(AB$27:AB1411)-1</f>
        <v>0.48357585325712327</v>
      </c>
      <c r="AI1411" s="6">
        <f t="shared" si="412"/>
        <v>0</v>
      </c>
      <c r="AL1411" s="6">
        <f t="shared" si="413"/>
        <v>0</v>
      </c>
      <c r="AM1411" s="6">
        <f t="shared" si="414"/>
        <v>19763.440542604018</v>
      </c>
      <c r="AN1411" s="6">
        <f t="shared" si="415"/>
        <v>19408.531998986258</v>
      </c>
      <c r="AO1411" s="5">
        <f t="shared" si="416"/>
        <v>0</v>
      </c>
      <c r="AP1411" s="6">
        <f>+AN1411+SUM($D$16:$E$18)-SUM($AL$27:AL1411)</f>
        <v>30132.119946354673</v>
      </c>
      <c r="AQ1411" s="10">
        <f t="shared" si="424"/>
        <v>4.5569935733351663E-3</v>
      </c>
      <c r="AR1411" s="10">
        <f>+AN1411/SUM(AL$27:AL1411)-1</f>
        <v>0.23807233018783536</v>
      </c>
    </row>
    <row r="1412" spans="1:44" x14ac:dyDescent="0.25">
      <c r="A1412" s="1">
        <v>42263</v>
      </c>
      <c r="B1412">
        <v>7.4820000000000002</v>
      </c>
      <c r="G1412">
        <f t="shared" si="417"/>
        <v>4518.1875135973514</v>
      </c>
      <c r="H1412">
        <f t="shared" si="418"/>
        <v>4464.5174430091038</v>
      </c>
      <c r="I1412" s="5">
        <f t="shared" si="407"/>
        <v>0</v>
      </c>
      <c r="J1412" s="6">
        <f>+H1412+SUM($D$16:$E$16)-SUM($F$27:F1412)</f>
        <v>7681.5551272196253</v>
      </c>
      <c r="K1412" s="10">
        <f t="shared" si="419"/>
        <v>9.4884305886233644E-3</v>
      </c>
      <c r="L1412" s="10">
        <f>+H1412/SUM(F$27:F1412)-1</f>
        <v>-5.0700995834015439E-2</v>
      </c>
      <c r="M1412">
        <v>7.5490000000000004</v>
      </c>
      <c r="R1412">
        <f t="shared" si="420"/>
        <v>4758.2674628436507</v>
      </c>
      <c r="S1412">
        <f t="shared" si="421"/>
        <v>4600.3844493854249</v>
      </c>
      <c r="T1412" s="5">
        <f t="shared" si="408"/>
        <v>0</v>
      </c>
      <c r="U1412" s="6">
        <f>+S1412+SUM($D$17:$E$17)-SUM($Q$27:Q1412)</f>
        <v>7281.3781862275273</v>
      </c>
      <c r="V1412" s="10">
        <f t="shared" si="409"/>
        <v>6.9102815236361526E-3</v>
      </c>
      <c r="W1412" s="10">
        <f>+S1412/SUM(Q$27:Q1412)-1</f>
        <v>0.17386504140936965</v>
      </c>
      <c r="X1412">
        <v>5.1509999999999998</v>
      </c>
      <c r="AC1412">
        <f t="shared" si="422"/>
        <v>10701.071807591406</v>
      </c>
      <c r="AD1412">
        <f t="shared" si="423"/>
        <v>10553.904870787104</v>
      </c>
      <c r="AE1412" s="5">
        <f t="shared" si="410"/>
        <v>0</v>
      </c>
      <c r="AF1412" s="6">
        <f>+AD1412+SUM($D$18:$E$18)-SUM($AB$27:AB1412)</f>
        <v>15379.461397102888</v>
      </c>
      <c r="AG1412" s="10">
        <f t="shared" si="411"/>
        <v>5.7616120199464049E-3</v>
      </c>
      <c r="AH1412" s="10">
        <f>+AD1412/SUM(AB$27:AB1412)-1</f>
        <v>0.49606484340787826</v>
      </c>
      <c r="AI1412" s="6">
        <f t="shared" si="412"/>
        <v>0</v>
      </c>
      <c r="AL1412" s="6">
        <f t="shared" si="413"/>
        <v>0</v>
      </c>
      <c r="AM1412" s="6">
        <f t="shared" si="414"/>
        <v>19977.526784032409</v>
      </c>
      <c r="AN1412" s="6">
        <f t="shared" si="415"/>
        <v>19618.806763181634</v>
      </c>
      <c r="AO1412" s="5">
        <f t="shared" si="416"/>
        <v>0</v>
      </c>
      <c r="AP1412" s="6">
        <f>+AN1412+SUM($D$16:$E$18)-SUM($AL$27:AL1412)</f>
        <v>30342.394710550048</v>
      </c>
      <c r="AQ1412" s="10">
        <f t="shared" si="424"/>
        <v>6.9784258316287762E-3</v>
      </c>
      <c r="AR1412" s="10">
        <f>+AN1412/SUM(AL$27:AL1412)-1</f>
        <v>0.25148577986556808</v>
      </c>
    </row>
    <row r="1413" spans="1:44" x14ac:dyDescent="0.25">
      <c r="A1413" s="1">
        <v>42264</v>
      </c>
      <c r="B1413">
        <v>7.5110000000000001</v>
      </c>
      <c r="G1413">
        <f t="shared" si="417"/>
        <v>4535.6998683012171</v>
      </c>
      <c r="H1413">
        <f t="shared" si="418"/>
        <v>4481.8217741835579</v>
      </c>
      <c r="I1413" s="5">
        <f t="shared" si="407"/>
        <v>0</v>
      </c>
      <c r="J1413" s="6">
        <f>+H1413+SUM($D$16:$E$16)-SUM($F$27:F1413)</f>
        <v>7698.8594583940803</v>
      </c>
      <c r="K1413" s="10">
        <f t="shared" si="419"/>
        <v>2.2527119688482422E-3</v>
      </c>
      <c r="L1413" s="10">
        <f>+H1413/SUM(F$27:F1413)-1</f>
        <v>-4.7021542329496069E-2</v>
      </c>
      <c r="M1413">
        <v>7.5449999999999999</v>
      </c>
      <c r="R1413">
        <f t="shared" si="420"/>
        <v>4755.7461924964027</v>
      </c>
      <c r="S1413">
        <f t="shared" si="421"/>
        <v>4597.946836748315</v>
      </c>
      <c r="T1413" s="5">
        <f t="shared" si="408"/>
        <v>0</v>
      </c>
      <c r="U1413" s="6">
        <f>+S1413+SUM($D$17:$E$17)-SUM($Q$27:Q1413)</f>
        <v>7278.9405735904174</v>
      </c>
      <c r="V1413" s="10">
        <f t="shared" si="409"/>
        <v>-3.3477352429245322E-4</v>
      </c>
      <c r="W1413" s="10">
        <f>+S1413/SUM(Q$27:Q1413)-1</f>
        <v>0.17324304377184996</v>
      </c>
      <c r="X1413">
        <v>5.16</v>
      </c>
      <c r="AC1413">
        <f t="shared" si="422"/>
        <v>10719.769079241247</v>
      </c>
      <c r="AD1413">
        <f t="shared" si="423"/>
        <v>10572.345007427968</v>
      </c>
      <c r="AE1413" s="5">
        <f t="shared" si="410"/>
        <v>0</v>
      </c>
      <c r="AF1413" s="6">
        <f>+AD1413+SUM($D$18:$E$18)-SUM($AB$27:AB1413)</f>
        <v>15397.901533743752</v>
      </c>
      <c r="AG1413" s="10">
        <f t="shared" si="411"/>
        <v>1.1990105612109669E-3</v>
      </c>
      <c r="AH1413" s="10">
        <f>+AD1413/SUM(AB$27:AB1413)-1</f>
        <v>0.49867881809059456</v>
      </c>
      <c r="AI1413" s="6">
        <f t="shared" si="412"/>
        <v>0</v>
      </c>
      <c r="AL1413" s="6">
        <f t="shared" si="413"/>
        <v>0</v>
      </c>
      <c r="AM1413" s="6">
        <f t="shared" si="414"/>
        <v>20011.215140038868</v>
      </c>
      <c r="AN1413" s="6">
        <f t="shared" si="415"/>
        <v>19652.113618359843</v>
      </c>
      <c r="AO1413" s="5">
        <f t="shared" si="416"/>
        <v>0</v>
      </c>
      <c r="AP1413" s="6">
        <f>+AN1413+SUM($D$16:$E$18)-SUM($AL$27:AL1413)</f>
        <v>30375.701565728254</v>
      </c>
      <c r="AQ1413" s="10">
        <f t="shared" si="424"/>
        <v>1.0977002802823321E-3</v>
      </c>
      <c r="AR1413" s="10">
        <f>+AN1413/SUM(AL$27:AL1413)-1</f>
        <v>0.25361042771651654</v>
      </c>
    </row>
    <row r="1414" spans="1:44" x14ac:dyDescent="0.25">
      <c r="A1414" s="1">
        <v>42265</v>
      </c>
      <c r="B1414">
        <v>7.4880000000000004</v>
      </c>
      <c r="G1414">
        <f t="shared" si="417"/>
        <v>4521.8107593981513</v>
      </c>
      <c r="H1414">
        <f t="shared" si="418"/>
        <v>4468.0976494589913</v>
      </c>
      <c r="I1414" s="5">
        <f t="shared" si="407"/>
        <v>0</v>
      </c>
      <c r="J1414" s="6">
        <f>+H1414+SUM($D$16:$E$16)-SUM($F$27:F1414)</f>
        <v>7685.1353336695147</v>
      </c>
      <c r="K1414" s="10">
        <f t="shared" si="419"/>
        <v>-1.7826179057732761E-3</v>
      </c>
      <c r="L1414" s="10">
        <f>+H1414/SUM(F$27:F1414)-1</f>
        <v>-4.9939729591700899E-2</v>
      </c>
      <c r="M1414">
        <v>7.407</v>
      </c>
      <c r="R1414">
        <f t="shared" si="420"/>
        <v>4668.7623655163488</v>
      </c>
      <c r="S1414">
        <f t="shared" si="421"/>
        <v>4513.8492007680279</v>
      </c>
      <c r="T1414" s="5">
        <f t="shared" si="408"/>
        <v>0</v>
      </c>
      <c r="U1414" s="6">
        <f>+S1414+SUM($D$17:$E$17)-SUM($Q$27:Q1414)</f>
        <v>7194.8429376101312</v>
      </c>
      <c r="V1414" s="10">
        <f t="shared" si="409"/>
        <v>-1.1553554412219058E-2</v>
      </c>
      <c r="W1414" s="10">
        <f>+S1414/SUM(Q$27:Q1414)-1</f>
        <v>0.15178412527741458</v>
      </c>
      <c r="X1414">
        <v>5.0910000000000002</v>
      </c>
      <c r="AC1414">
        <f t="shared" si="422"/>
        <v>10576.423329925812</v>
      </c>
      <c r="AD1414">
        <f t="shared" si="423"/>
        <v>10430.970626514687</v>
      </c>
      <c r="AE1414" s="5">
        <f t="shared" si="410"/>
        <v>0</v>
      </c>
      <c r="AF1414" s="6">
        <f>+AD1414+SUM($D$18:$E$18)-SUM($AB$27:AB1414)</f>
        <v>15256.527152830473</v>
      </c>
      <c r="AG1414" s="10">
        <f t="shared" si="411"/>
        <v>-9.1814057002159721E-3</v>
      </c>
      <c r="AH1414" s="10">
        <f>+AD1414/SUM(AB$27:AB1414)-1</f>
        <v>0.47863834552310403</v>
      </c>
      <c r="AI1414" s="6">
        <f t="shared" si="412"/>
        <v>0</v>
      </c>
      <c r="AL1414" s="6">
        <f t="shared" si="413"/>
        <v>0</v>
      </c>
      <c r="AM1414" s="6">
        <f t="shared" si="414"/>
        <v>19766.996454840311</v>
      </c>
      <c r="AN1414" s="6">
        <f t="shared" si="415"/>
        <v>19412.917476741706</v>
      </c>
      <c r="AO1414" s="5">
        <f t="shared" si="416"/>
        <v>0</v>
      </c>
      <c r="AP1414" s="6">
        <f>+AN1414+SUM($D$16:$E$18)-SUM($AL$27:AL1414)</f>
        <v>30136.505424110117</v>
      </c>
      <c r="AQ1414" s="10">
        <f t="shared" si="424"/>
        <v>-7.8745882165240921E-3</v>
      </c>
      <c r="AR1414" s="10">
        <f>+AN1414/SUM(AL$27:AL1414)-1</f>
        <v>0.23835208028248234</v>
      </c>
    </row>
    <row r="1415" spans="1:44" x14ac:dyDescent="0.25">
      <c r="A1415" s="1">
        <v>42268</v>
      </c>
      <c r="B1415">
        <v>7.4829999999999997</v>
      </c>
      <c r="G1415">
        <f t="shared" si="417"/>
        <v>4518.7913878974841</v>
      </c>
      <c r="H1415">
        <f t="shared" si="418"/>
        <v>4465.1141440840856</v>
      </c>
      <c r="I1415" s="5">
        <f t="shared" si="407"/>
        <v>0</v>
      </c>
      <c r="J1415" s="6">
        <f>+H1415+SUM($D$16:$E$16)-SUM($F$27:F1415)</f>
        <v>7682.1518282946081</v>
      </c>
      <c r="K1415" s="10">
        <f t="shared" si="419"/>
        <v>-3.8821767546959318E-4</v>
      </c>
      <c r="L1415" s="10">
        <f>+H1415/SUM(F$27:F1415)-1</f>
        <v>-5.0574118126962886E-2</v>
      </c>
      <c r="M1415">
        <v>7.4539999999999997</v>
      </c>
      <c r="R1415">
        <f t="shared" si="420"/>
        <v>4698.3872920965123</v>
      </c>
      <c r="S1415">
        <f t="shared" si="421"/>
        <v>4542.4911492540678</v>
      </c>
      <c r="T1415" s="5">
        <f t="shared" si="408"/>
        <v>0</v>
      </c>
      <c r="U1415" s="6">
        <f>+S1415+SUM($D$17:$E$17)-SUM($Q$27:Q1415)</f>
        <v>7223.4848860961692</v>
      </c>
      <c r="V1415" s="10">
        <f t="shared" si="409"/>
        <v>3.9808997547834402E-3</v>
      </c>
      <c r="W1415" s="10">
        <f>+S1415/SUM(Q$27:Q1415)-1</f>
        <v>0.15909259751827287</v>
      </c>
      <c r="X1415">
        <v>5.1420000000000003</v>
      </c>
      <c r="AC1415">
        <f t="shared" si="422"/>
        <v>10682.37453594157</v>
      </c>
      <c r="AD1415">
        <f t="shared" si="423"/>
        <v>10535.464734146244</v>
      </c>
      <c r="AE1415" s="5">
        <f t="shared" si="410"/>
        <v>0</v>
      </c>
      <c r="AF1415" s="6">
        <f>+AD1415+SUM($D$18:$E$18)-SUM($AB$27:AB1415)</f>
        <v>15361.021260462028</v>
      </c>
      <c r="AG1415" s="10">
        <f t="shared" si="411"/>
        <v>6.849141130533809E-3</v>
      </c>
      <c r="AH1415" s="10">
        <f>+AD1415/SUM(AB$27:AB1415)-1</f>
        <v>0.49345086872516264</v>
      </c>
      <c r="AI1415" s="6">
        <f t="shared" si="412"/>
        <v>0</v>
      </c>
      <c r="AL1415" s="6">
        <f t="shared" si="413"/>
        <v>0</v>
      </c>
      <c r="AM1415" s="6">
        <f t="shared" si="414"/>
        <v>19899.553215935564</v>
      </c>
      <c r="AN1415" s="6">
        <f t="shared" si="415"/>
        <v>19543.070027484398</v>
      </c>
      <c r="AO1415" s="5">
        <f t="shared" si="416"/>
        <v>0</v>
      </c>
      <c r="AP1415" s="6">
        <f>+AN1415+SUM($D$16:$E$18)-SUM($AL$27:AL1415)</f>
        <v>30266.657974852809</v>
      </c>
      <c r="AQ1415" s="10">
        <f t="shared" si="424"/>
        <v>4.3187671865421162E-3</v>
      </c>
      <c r="AR1415" s="10">
        <f>+AN1415/SUM(AL$27:AL1415)-1</f>
        <v>0.24665452540230448</v>
      </c>
    </row>
    <row r="1416" spans="1:44" x14ac:dyDescent="0.25">
      <c r="A1416" s="1">
        <v>42269</v>
      </c>
      <c r="B1416">
        <v>7.4530000000000003</v>
      </c>
      <c r="G1416">
        <f t="shared" si="417"/>
        <v>4500.6751588934858</v>
      </c>
      <c r="H1416">
        <f t="shared" si="418"/>
        <v>4447.2131118346506</v>
      </c>
      <c r="I1416" s="5">
        <f t="shared" si="407"/>
        <v>0</v>
      </c>
      <c r="J1416" s="6">
        <f>+H1416+SUM($D$16:$E$16)-SUM($F$27:F1416)</f>
        <v>7664.250796045174</v>
      </c>
      <c r="K1416" s="10">
        <f t="shared" si="419"/>
        <v>-2.3302106817911783E-3</v>
      </c>
      <c r="L1416" s="10">
        <f>+H1416/SUM(F$27:F1416)-1</f>
        <v>-5.4380449338534587E-2</v>
      </c>
      <c r="M1416">
        <v>7.2380000000000004</v>
      </c>
      <c r="R1416">
        <f t="shared" si="420"/>
        <v>4562.2386933451244</v>
      </c>
      <c r="S1416">
        <f t="shared" si="421"/>
        <v>4410.8600668501404</v>
      </c>
      <c r="T1416" s="5">
        <f t="shared" si="408"/>
        <v>0</v>
      </c>
      <c r="U1416" s="6">
        <f>+S1416+SUM($D$17:$E$17)-SUM($Q$27:Q1416)</f>
        <v>7091.8538036922428</v>
      </c>
      <c r="V1416" s="10">
        <f t="shared" si="409"/>
        <v>-1.8222656305032392E-2</v>
      </c>
      <c r="W1416" s="10">
        <f>+S1416/SUM(Q$27:Q1416)-1</f>
        <v>0.12550472509220012</v>
      </c>
      <c r="X1416">
        <v>5.0819999999999999</v>
      </c>
      <c r="AC1416">
        <f t="shared" si="422"/>
        <v>10557.726058275972</v>
      </c>
      <c r="AD1416">
        <f t="shared" si="423"/>
        <v>10412.530489873825</v>
      </c>
      <c r="AE1416" s="5">
        <f t="shared" si="410"/>
        <v>0</v>
      </c>
      <c r="AF1416" s="6">
        <f>+AD1416+SUM($D$18:$E$18)-SUM($AB$27:AB1416)</f>
        <v>15238.087016189609</v>
      </c>
      <c r="AG1416" s="10">
        <f t="shared" si="411"/>
        <v>-8.0029994222351464E-3</v>
      </c>
      <c r="AH1416" s="10">
        <f>+AD1416/SUM(AB$27:AB1416)-1</f>
        <v>0.47602437084038796</v>
      </c>
      <c r="AI1416" s="6">
        <f t="shared" si="412"/>
        <v>0</v>
      </c>
      <c r="AL1416" s="6">
        <f t="shared" si="413"/>
        <v>0</v>
      </c>
      <c r="AM1416" s="6">
        <f t="shared" si="414"/>
        <v>19620.639910514583</v>
      </c>
      <c r="AN1416" s="6">
        <f t="shared" si="415"/>
        <v>19270.603668558615</v>
      </c>
      <c r="AO1416" s="5">
        <f t="shared" si="416"/>
        <v>0</v>
      </c>
      <c r="AP1416" s="6">
        <f>+AN1416+SUM($D$16:$E$18)-SUM($AL$27:AL1416)</f>
        <v>29994.191615927026</v>
      </c>
      <c r="AQ1416" s="10">
        <f t="shared" si="424"/>
        <v>-9.0021950607220846E-3</v>
      </c>
      <c r="AR1416" s="10">
        <f>+AN1416/SUM(AL$27:AL1416)-1</f>
        <v>0.22927386725099974</v>
      </c>
    </row>
    <row r="1417" spans="1:44" x14ac:dyDescent="0.25">
      <c r="A1417" s="1">
        <v>42270</v>
      </c>
      <c r="B1417">
        <v>7.306</v>
      </c>
      <c r="G1417">
        <f t="shared" si="417"/>
        <v>4411.9056367738904</v>
      </c>
      <c r="H1417">
        <f t="shared" si="418"/>
        <v>4359.4980538124182</v>
      </c>
      <c r="I1417" s="5">
        <f t="shared" si="407"/>
        <v>0</v>
      </c>
      <c r="J1417" s="6">
        <f>+H1417+SUM($D$16:$E$16)-SUM($F$27:F1417)</f>
        <v>7576.5357380229407</v>
      </c>
      <c r="K1417" s="10">
        <f t="shared" si="419"/>
        <v>-1.1444700905076766E-2</v>
      </c>
      <c r="L1417" s="10">
        <f>+H1417/SUM(F$27:F1417)-1</f>
        <v>-7.3031472275236098E-2</v>
      </c>
      <c r="M1417">
        <v>7.2679999999999998</v>
      </c>
      <c r="R1417">
        <f t="shared" si="420"/>
        <v>4581.1482209494843</v>
      </c>
      <c r="S1417">
        <f t="shared" si="421"/>
        <v>4429.1421616284633</v>
      </c>
      <c r="T1417" s="5">
        <f t="shared" si="408"/>
        <v>0</v>
      </c>
      <c r="U1417" s="6">
        <f>+S1417+SUM($D$17:$E$17)-SUM($Q$27:Q1417)</f>
        <v>7110.1358984705666</v>
      </c>
      <c r="V1417" s="10">
        <f t="shared" si="409"/>
        <v>2.5779006849810937E-3</v>
      </c>
      <c r="W1417" s="10">
        <f>+S1417/SUM(Q$27:Q1417)-1</f>
        <v>0.13016970737359923</v>
      </c>
      <c r="X1417">
        <v>5.0750000000000002</v>
      </c>
      <c r="AC1417">
        <f t="shared" si="422"/>
        <v>10543.183735881652</v>
      </c>
      <c r="AD1417">
        <f t="shared" si="423"/>
        <v>10398.188161375376</v>
      </c>
      <c r="AE1417" s="5">
        <f t="shared" si="410"/>
        <v>0</v>
      </c>
      <c r="AF1417" s="6">
        <f>+AD1417+SUM($D$18:$E$18)-SUM($AB$27:AB1417)</f>
        <v>15223.74468769116</v>
      </c>
      <c r="AG1417" s="10">
        <f t="shared" si="411"/>
        <v>-9.4121581555550726E-4</v>
      </c>
      <c r="AH1417" s="10">
        <f>+AD1417/SUM(AB$27:AB1417)-1</f>
        <v>0.47399127942049768</v>
      </c>
      <c r="AI1417" s="6">
        <f t="shared" si="412"/>
        <v>0</v>
      </c>
      <c r="AL1417" s="6">
        <f t="shared" si="413"/>
        <v>0</v>
      </c>
      <c r="AM1417" s="6">
        <f t="shared" si="414"/>
        <v>19536.237593605027</v>
      </c>
      <c r="AN1417" s="6">
        <f t="shared" si="415"/>
        <v>19186.828376816258</v>
      </c>
      <c r="AO1417" s="5">
        <f t="shared" si="416"/>
        <v>0</v>
      </c>
      <c r="AP1417" s="6">
        <f>+AN1417+SUM($D$16:$E$18)-SUM($AL$27:AL1417)</f>
        <v>29910.416324184669</v>
      </c>
      <c r="AQ1417" s="10">
        <f t="shared" si="424"/>
        <v>-2.7930504950789414E-3</v>
      </c>
      <c r="AR1417" s="10">
        <f>+AN1417/SUM(AL$27:AL1417)-1</f>
        <v>0.22392983243862719</v>
      </c>
    </row>
    <row r="1418" spans="1:44" x14ac:dyDescent="0.25">
      <c r="A1418" s="1">
        <v>42271</v>
      </c>
      <c r="B1418">
        <v>7.1740000000000004</v>
      </c>
      <c r="G1418">
        <f t="shared" si="417"/>
        <v>4332.1942291562955</v>
      </c>
      <c r="H1418">
        <f t="shared" si="418"/>
        <v>4280.7335119149047</v>
      </c>
      <c r="I1418" s="5">
        <f t="shared" si="407"/>
        <v>0</v>
      </c>
      <c r="J1418" s="6">
        <f>+H1418+SUM($D$16:$E$16)-SUM($F$27:F1418)</f>
        <v>7497.7711961254272</v>
      </c>
      <c r="K1418" s="10">
        <f t="shared" si="419"/>
        <v>-1.0395851695417013E-2</v>
      </c>
      <c r="L1418" s="10">
        <f>+H1418/SUM(F$27:F1418)-1</f>
        <v>-8.9779329606151426E-2</v>
      </c>
      <c r="M1418">
        <v>7.1379999999999999</v>
      </c>
      <c r="R1418">
        <f t="shared" si="420"/>
        <v>4499.2069346639264</v>
      </c>
      <c r="S1418">
        <f t="shared" si="421"/>
        <v>4349.9197509223959</v>
      </c>
      <c r="T1418" s="5">
        <f t="shared" si="408"/>
        <v>0</v>
      </c>
      <c r="U1418" s="6">
        <f>+S1418+SUM($D$17:$E$17)-SUM($Q$27:Q1418)</f>
        <v>7030.9134877644983</v>
      </c>
      <c r="V1418" s="10">
        <f t="shared" si="409"/>
        <v>-1.1142179535993058E-2</v>
      </c>
      <c r="W1418" s="10">
        <f>+S1418/SUM(Q$27:Q1418)-1</f>
        <v>0.10995478415420346</v>
      </c>
      <c r="X1418">
        <v>4.9870000000000001</v>
      </c>
      <c r="AC1418">
        <f t="shared" si="422"/>
        <v>10360.365968638778</v>
      </c>
      <c r="AD1418">
        <f t="shared" si="423"/>
        <v>10217.884603109163</v>
      </c>
      <c r="AE1418" s="5">
        <f t="shared" si="410"/>
        <v>0</v>
      </c>
      <c r="AF1418" s="6">
        <f>+AD1418+SUM($D$18:$E$18)-SUM($AB$27:AB1418)</f>
        <v>15043.441129424948</v>
      </c>
      <c r="AG1418" s="10">
        <f t="shared" si="411"/>
        <v>-1.1843574755427522E-2</v>
      </c>
      <c r="AH1418" s="10">
        <f>+AD1418/SUM(AB$27:AB1418)-1</f>
        <v>0.44843241585616211</v>
      </c>
      <c r="AI1418" s="6">
        <f t="shared" si="412"/>
        <v>0</v>
      </c>
      <c r="AL1418" s="6">
        <f t="shared" si="413"/>
        <v>0</v>
      </c>
      <c r="AM1418" s="6">
        <f t="shared" si="414"/>
        <v>19191.767132458997</v>
      </c>
      <c r="AN1418" s="6">
        <f t="shared" si="415"/>
        <v>18848.537865946462</v>
      </c>
      <c r="AO1418" s="5">
        <f t="shared" si="416"/>
        <v>0</v>
      </c>
      <c r="AP1418" s="6">
        <f>+AN1418+SUM($D$16:$E$18)-SUM($AL$27:AL1418)</f>
        <v>29572.125813314873</v>
      </c>
      <c r="AQ1418" s="10">
        <f t="shared" si="424"/>
        <v>-1.1310123777724335E-2</v>
      </c>
      <c r="AR1418" s="10">
        <f>+AN1418/SUM(AL$27:AL1418)-1</f>
        <v>0.20235024460092377</v>
      </c>
    </row>
    <row r="1419" spans="1:44" x14ac:dyDescent="0.25">
      <c r="A1419" s="1">
        <v>42272</v>
      </c>
      <c r="B1419">
        <v>7.2670000000000003</v>
      </c>
      <c r="G1419">
        <f t="shared" si="417"/>
        <v>4388.3545390686932</v>
      </c>
      <c r="H1419">
        <f t="shared" si="418"/>
        <v>4336.2267118881537</v>
      </c>
      <c r="I1419" s="5">
        <f t="shared" si="407"/>
        <v>0</v>
      </c>
      <c r="J1419" s="6">
        <f>+H1419+SUM($D$16:$E$16)-SUM($F$27:F1419)</f>
        <v>7553.2643960986761</v>
      </c>
      <c r="K1419" s="10">
        <f t="shared" si="419"/>
        <v>7.4012928004425493E-3</v>
      </c>
      <c r="L1419" s="10">
        <f>+H1419/SUM(F$27:F1419)-1</f>
        <v>-7.7979702850279109E-2</v>
      </c>
      <c r="M1419">
        <v>7.3209999999999997</v>
      </c>
      <c r="R1419">
        <f t="shared" si="420"/>
        <v>4614.5550530505188</v>
      </c>
      <c r="S1419">
        <f t="shared" si="421"/>
        <v>4461.4405290701679</v>
      </c>
      <c r="T1419" s="5">
        <f t="shared" si="408"/>
        <v>0</v>
      </c>
      <c r="U1419" s="6">
        <f>+S1419+SUM($D$17:$E$17)-SUM($Q$27:Q1419)</f>
        <v>7142.4342659122713</v>
      </c>
      <c r="V1419" s="10">
        <f t="shared" si="409"/>
        <v>1.5861492015489365E-2</v>
      </c>
      <c r="W1419" s="10">
        <f>+S1419/SUM(Q$27:Q1419)-1</f>
        <v>0.13841117607073739</v>
      </c>
      <c r="X1419">
        <v>5.0359999999999996</v>
      </c>
      <c r="AC1419">
        <f t="shared" si="422"/>
        <v>10462.162225399015</v>
      </c>
      <c r="AD1419">
        <f t="shared" si="423"/>
        <v>10318.280902598304</v>
      </c>
      <c r="AE1419" s="5">
        <f t="shared" si="410"/>
        <v>0</v>
      </c>
      <c r="AF1419" s="6">
        <f>+AD1419+SUM($D$18:$E$18)-SUM($AB$27:AB1419)</f>
        <v>15143.837428914088</v>
      </c>
      <c r="AG1419" s="10">
        <f t="shared" si="411"/>
        <v>6.6737589242640283E-3</v>
      </c>
      <c r="AH1419" s="10">
        <f>+AD1419/SUM(AB$27:AB1419)-1</f>
        <v>0.46266405579539427</v>
      </c>
      <c r="AI1419" s="6">
        <f t="shared" si="412"/>
        <v>0</v>
      </c>
      <c r="AL1419" s="6">
        <f t="shared" si="413"/>
        <v>0</v>
      </c>
      <c r="AM1419" s="6">
        <f t="shared" si="414"/>
        <v>19465.071817518226</v>
      </c>
      <c r="AN1419" s="6">
        <f t="shared" si="415"/>
        <v>19115.948143556627</v>
      </c>
      <c r="AO1419" s="5">
        <f t="shared" si="416"/>
        <v>0</v>
      </c>
      <c r="AP1419" s="6">
        <f>+AN1419+SUM($D$16:$E$18)-SUM($AL$27:AL1419)</f>
        <v>29839.536090925038</v>
      </c>
      <c r="AQ1419" s="10">
        <f t="shared" si="424"/>
        <v>9.0426464197499445E-3</v>
      </c>
      <c r="AR1419" s="10">
        <f>+AN1419/SUM(AL$27:AL1419)-1</f>
        <v>0.21940837478481856</v>
      </c>
    </row>
    <row r="1420" spans="1:44" x14ac:dyDescent="0.25">
      <c r="A1420" s="1">
        <v>42275</v>
      </c>
      <c r="B1420">
        <v>7.1820000000000004</v>
      </c>
      <c r="G1420">
        <f t="shared" si="417"/>
        <v>4337.0252235573626</v>
      </c>
      <c r="H1420">
        <f t="shared" si="418"/>
        <v>4285.5071205147542</v>
      </c>
      <c r="I1420" s="5">
        <f t="shared" si="407"/>
        <v>0</v>
      </c>
      <c r="J1420" s="6">
        <f>+H1420+SUM($D$16:$E$16)-SUM($F$27:F1420)</f>
        <v>7502.5448047252767</v>
      </c>
      <c r="K1420" s="10">
        <f t="shared" si="419"/>
        <v>-6.714923338258405E-3</v>
      </c>
      <c r="L1420" s="10">
        <f>+H1420/SUM(F$27:F1420)-1</f>
        <v>-8.8764307949732335E-2</v>
      </c>
      <c r="M1420">
        <v>7.173</v>
      </c>
      <c r="R1420">
        <f t="shared" si="420"/>
        <v>4521.2680502023459</v>
      </c>
      <c r="S1420">
        <f t="shared" si="421"/>
        <v>4371.2488614971062</v>
      </c>
      <c r="T1420" s="5">
        <f t="shared" si="408"/>
        <v>0</v>
      </c>
      <c r="U1420" s="6">
        <f>+S1420+SUM($D$17:$E$17)-SUM($Q$27:Q1420)</f>
        <v>7052.2425983392086</v>
      </c>
      <c r="V1420" s="10">
        <f t="shared" si="409"/>
        <v>-1.2627581048034076E-2</v>
      </c>
      <c r="W1420" s="10">
        <f>+S1420/SUM(Q$27:Q1420)-1</f>
        <v>0.11539726348250223</v>
      </c>
      <c r="X1420">
        <v>4.9160000000000004</v>
      </c>
      <c r="AC1420">
        <f t="shared" si="422"/>
        <v>10212.865270067825</v>
      </c>
      <c r="AD1420">
        <f t="shared" si="423"/>
        <v>10072.41241405347</v>
      </c>
      <c r="AE1420" s="5">
        <f t="shared" si="410"/>
        <v>0</v>
      </c>
      <c r="AF1420" s="6">
        <f>+AD1420+SUM($D$18:$E$18)-SUM($AB$27:AB1420)</f>
        <v>14897.968940369254</v>
      </c>
      <c r="AG1420" s="10">
        <f t="shared" si="411"/>
        <v>-1.623554727782528E-2</v>
      </c>
      <c r="AH1420" s="10">
        <f>+AD1420/SUM(AB$27:AB1420)-1</f>
        <v>0.42781106002584601</v>
      </c>
      <c r="AI1420" s="6">
        <f t="shared" si="412"/>
        <v>0</v>
      </c>
      <c r="AL1420" s="6">
        <f t="shared" si="413"/>
        <v>0</v>
      </c>
      <c r="AM1420" s="6">
        <f t="shared" si="414"/>
        <v>19071.158543827532</v>
      </c>
      <c r="AN1420" s="6">
        <f t="shared" si="415"/>
        <v>18729.168396065332</v>
      </c>
      <c r="AO1420" s="5">
        <f t="shared" si="416"/>
        <v>0</v>
      </c>
      <c r="AP1420" s="6">
        <f>+AN1420+SUM($D$16:$E$18)-SUM($AL$27:AL1420)</f>
        <v>29452.756343433743</v>
      </c>
      <c r="AQ1420" s="10">
        <f t="shared" si="424"/>
        <v>-1.2961989298785559E-2</v>
      </c>
      <c r="AR1420" s="10">
        <f>+AN1420/SUM(AL$27:AL1420)-1</f>
        <v>0.19473565336152787</v>
      </c>
    </row>
    <row r="1421" spans="1:44" x14ac:dyDescent="0.25">
      <c r="A1421" s="1">
        <v>42276</v>
      </c>
      <c r="B1421">
        <v>7.1349999999999998</v>
      </c>
      <c r="G1421">
        <f t="shared" si="417"/>
        <v>4308.6431314510974</v>
      </c>
      <c r="H1421">
        <f t="shared" si="418"/>
        <v>4257.4621699906393</v>
      </c>
      <c r="I1421" s="5">
        <f t="shared" si="407"/>
        <v>0</v>
      </c>
      <c r="J1421" s="6">
        <f>+H1421+SUM($D$16:$E$16)-SUM($F$27:F1421)</f>
        <v>7474.4998542011608</v>
      </c>
      <c r="K1421" s="10">
        <f t="shared" si="419"/>
        <v>-3.7380583860628924E-3</v>
      </c>
      <c r="L1421" s="10">
        <f>+H1421/SUM(F$27:F1421)-1</f>
        <v>-9.4727560181194659E-2</v>
      </c>
      <c r="M1421">
        <v>7.1219999999999999</v>
      </c>
      <c r="R1421">
        <f t="shared" si="420"/>
        <v>4489.1218532749344</v>
      </c>
      <c r="S1421">
        <f t="shared" si="421"/>
        <v>4340.1693003739565</v>
      </c>
      <c r="T1421" s="5">
        <f t="shared" si="408"/>
        <v>0</v>
      </c>
      <c r="U1421" s="6">
        <f>+S1421+SUM($D$17:$E$17)-SUM($Q$27:Q1421)</f>
        <v>7021.1630372160589</v>
      </c>
      <c r="V1421" s="10">
        <f t="shared" si="409"/>
        <v>-4.4070465089316446E-3</v>
      </c>
      <c r="W1421" s="10">
        <f>+S1421/SUM(Q$27:Q1421)-1</f>
        <v>0.10746679360412403</v>
      </c>
      <c r="X1421">
        <v>4.883</v>
      </c>
      <c r="AC1421">
        <f t="shared" si="422"/>
        <v>10144.308607351746</v>
      </c>
      <c r="AD1421">
        <f t="shared" si="423"/>
        <v>10004.79857970364</v>
      </c>
      <c r="AE1421" s="5">
        <f t="shared" si="410"/>
        <v>0</v>
      </c>
      <c r="AF1421" s="6">
        <f>+AD1421+SUM($D$18:$E$18)-SUM($AB$27:AB1421)</f>
        <v>14830.355106019422</v>
      </c>
      <c r="AG1421" s="10">
        <f t="shared" si="411"/>
        <v>-4.5384598813746901E-3</v>
      </c>
      <c r="AH1421" s="10">
        <f>+AD1421/SUM(AB$27:AB1421)-1</f>
        <v>0.41822648618921998</v>
      </c>
      <c r="AI1421" s="6">
        <f t="shared" si="412"/>
        <v>0</v>
      </c>
      <c r="AL1421" s="6">
        <f t="shared" si="413"/>
        <v>0</v>
      </c>
      <c r="AM1421" s="6">
        <f t="shared" si="414"/>
        <v>18942.073592077781</v>
      </c>
      <c r="AN1421" s="6">
        <f t="shared" si="415"/>
        <v>18602.430050068237</v>
      </c>
      <c r="AO1421" s="5">
        <f t="shared" si="416"/>
        <v>0</v>
      </c>
      <c r="AP1421" s="6">
        <f>+AN1421+SUM($D$16:$E$18)-SUM($AL$27:AL1421)</f>
        <v>29326.017997436647</v>
      </c>
      <c r="AQ1421" s="10">
        <f t="shared" si="424"/>
        <v>-4.3031064569734045E-3</v>
      </c>
      <c r="AR1421" s="10">
        <f>+AN1421/SUM(AL$27:AL1421)-1</f>
        <v>0.18665100072726526</v>
      </c>
    </row>
    <row r="1422" spans="1:44" x14ac:dyDescent="0.25">
      <c r="A1422" s="1">
        <v>42277</v>
      </c>
      <c r="B1422">
        <v>7.306</v>
      </c>
      <c r="G1422">
        <f t="shared" si="417"/>
        <v>4411.9056367738913</v>
      </c>
      <c r="H1422">
        <f t="shared" si="418"/>
        <v>4359.4980538124191</v>
      </c>
      <c r="I1422" s="5">
        <f t="shared" si="407"/>
        <v>0</v>
      </c>
      <c r="J1422" s="6">
        <f>+H1422+SUM($D$16:$E$16)-SUM($F$27:F1422)</f>
        <v>7576.5357380229407</v>
      </c>
      <c r="K1422" s="10">
        <f t="shared" si="419"/>
        <v>1.3651198851041491E-2</v>
      </c>
      <c r="L1422" s="10">
        <f>+H1422/SUM(F$27:F1422)-1</f>
        <v>-7.3031472275235876E-2</v>
      </c>
      <c r="M1422">
        <v>7.2830000000000004</v>
      </c>
      <c r="R1422">
        <f t="shared" si="420"/>
        <v>4590.6029847516638</v>
      </c>
      <c r="S1422">
        <f t="shared" si="421"/>
        <v>4438.2832090176253</v>
      </c>
      <c r="T1422" s="5">
        <f t="shared" si="408"/>
        <v>0</v>
      </c>
      <c r="U1422" s="6">
        <f>+S1422+SUM($D$17:$E$17)-SUM($Q$27:Q1422)</f>
        <v>7119.2769458597277</v>
      </c>
      <c r="V1422" s="10">
        <f t="shared" si="409"/>
        <v>1.3974025118575151E-2</v>
      </c>
      <c r="W1422" s="10">
        <f>+S1422/SUM(Q$27:Q1422)-1</f>
        <v>0.13250219851429867</v>
      </c>
      <c r="X1422">
        <v>4.9989999999999997</v>
      </c>
      <c r="AC1422">
        <f t="shared" si="422"/>
        <v>10385.295664171897</v>
      </c>
      <c r="AD1422">
        <f t="shared" si="423"/>
        <v>10242.471451963649</v>
      </c>
      <c r="AE1422" s="5">
        <f t="shared" si="410"/>
        <v>0</v>
      </c>
      <c r="AF1422" s="6">
        <f>+AD1422+SUM($D$18:$E$18)-SUM($AB$27:AB1422)</f>
        <v>15068.027978279431</v>
      </c>
      <c r="AG1422" s="10">
        <f t="shared" si="411"/>
        <v>1.6026107976574444E-2</v>
      </c>
      <c r="AH1422" s="10">
        <f>+AD1422/SUM(AB$27:AB1422)-1</f>
        <v>0.45191771543311732</v>
      </c>
      <c r="AI1422" s="6">
        <f t="shared" si="412"/>
        <v>0</v>
      </c>
      <c r="AL1422" s="6">
        <f t="shared" si="413"/>
        <v>0</v>
      </c>
      <c r="AM1422" s="6">
        <f t="shared" si="414"/>
        <v>19387.80428569745</v>
      </c>
      <c r="AN1422" s="6">
        <f t="shared" si="415"/>
        <v>19040.252714793693</v>
      </c>
      <c r="AO1422" s="5">
        <f t="shared" si="416"/>
        <v>0</v>
      </c>
      <c r="AP1422" s="6">
        <f>+AN1422+SUM($D$16:$E$18)-SUM($AL$27:AL1422)</f>
        <v>29763.840662162103</v>
      </c>
      <c r="AQ1422" s="10">
        <f t="shared" si="424"/>
        <v>1.4929495875086962E-2</v>
      </c>
      <c r="AR1422" s="10">
        <f>+AN1422/SUM(AL$27:AL1422)-1</f>
        <v>0.21457975529530793</v>
      </c>
    </row>
    <row r="1423" spans="1:44" x14ac:dyDescent="0.25">
      <c r="A1423" s="1">
        <v>42278</v>
      </c>
      <c r="B1423">
        <v>7.3280000000000003</v>
      </c>
      <c r="G1423">
        <f t="shared" si="417"/>
        <v>4425.1908713768244</v>
      </c>
      <c r="H1423">
        <f t="shared" si="418"/>
        <v>4372.6254774620056</v>
      </c>
      <c r="I1423" s="5">
        <f t="shared" si="407"/>
        <v>0</v>
      </c>
      <c r="J1423" s="6">
        <f>+H1423+SUM($D$16:$E$16)-SUM($F$27:F1423)</f>
        <v>7589.663161672529</v>
      </c>
      <c r="K1423" s="10">
        <f t="shared" si="419"/>
        <v>1.7326419492365019E-3</v>
      </c>
      <c r="L1423" s="10">
        <f>+H1423/SUM(F$27:F1423)-1</f>
        <v>-7.0240162720083155E-2</v>
      </c>
      <c r="M1423">
        <v>7.2519999999999998</v>
      </c>
      <c r="R1423">
        <f t="shared" si="420"/>
        <v>4571.0631395604923</v>
      </c>
      <c r="S1423">
        <f t="shared" si="421"/>
        <v>4419.3917110800239</v>
      </c>
      <c r="T1423" s="5">
        <f t="shared" si="408"/>
        <v>0</v>
      </c>
      <c r="U1423" s="6">
        <f>+S1423+SUM($D$17:$E$17)-SUM($Q$27:Q1423)</f>
        <v>7100.3854479221272</v>
      </c>
      <c r="V1423" s="10">
        <f t="shared" si="409"/>
        <v>-2.6535697489036281E-3</v>
      </c>
      <c r="W1423" s="10">
        <f>+S1423/SUM(Q$27:Q1423)-1</f>
        <v>0.12768171682351959</v>
      </c>
      <c r="X1423">
        <v>4.9909999999999997</v>
      </c>
      <c r="AC1423">
        <f t="shared" si="422"/>
        <v>10368.675867149817</v>
      </c>
      <c r="AD1423">
        <f t="shared" si="423"/>
        <v>10226.080219393994</v>
      </c>
      <c r="AE1423" s="5">
        <f t="shared" si="410"/>
        <v>0</v>
      </c>
      <c r="AF1423" s="6">
        <f>+AD1423+SUM($D$18:$E$18)-SUM($AB$27:AB1423)</f>
        <v>15051.63674570978</v>
      </c>
      <c r="AG1423" s="10">
        <f t="shared" si="411"/>
        <v>-1.0878153792439615E-3</v>
      </c>
      <c r="AH1423" s="10">
        <f>+AD1423/SUM(AB$27:AB1423)-1</f>
        <v>0.44959418238181414</v>
      </c>
      <c r="AI1423" s="6">
        <f t="shared" si="412"/>
        <v>0</v>
      </c>
      <c r="AL1423" s="6">
        <f t="shared" si="413"/>
        <v>0</v>
      </c>
      <c r="AM1423" s="6">
        <f t="shared" si="414"/>
        <v>19364.929878087132</v>
      </c>
      <c r="AN1423" s="6">
        <f t="shared" si="415"/>
        <v>19018.097407936024</v>
      </c>
      <c r="AO1423" s="5">
        <f t="shared" si="416"/>
        <v>0</v>
      </c>
      <c r="AP1423" s="6">
        <f>+AN1423+SUM($D$16:$E$18)-SUM($AL$27:AL1423)</f>
        <v>29741.685355304435</v>
      </c>
      <c r="AQ1423" s="10">
        <f t="shared" si="424"/>
        <v>-7.4436989194859304E-4</v>
      </c>
      <c r="AR1423" s="10">
        <f>+AN1423/SUM(AL$27:AL1423)-1</f>
        <v>0.21316646590336785</v>
      </c>
    </row>
    <row r="1424" spans="1:44" x14ac:dyDescent="0.25">
      <c r="A1424" s="1">
        <v>42279</v>
      </c>
      <c r="B1424">
        <v>7.3449999999999998</v>
      </c>
      <c r="G1424">
        <f t="shared" si="417"/>
        <v>4435.4567344790903</v>
      </c>
      <c r="H1424">
        <f t="shared" si="418"/>
        <v>4382.7693957366855</v>
      </c>
      <c r="I1424" s="5">
        <f t="shared" si="407"/>
        <v>0</v>
      </c>
      <c r="J1424" s="6">
        <f>+H1424+SUM($D$16:$E$16)-SUM($F$27:F1424)</f>
        <v>7599.8070799472089</v>
      </c>
      <c r="K1424" s="10">
        <f t="shared" si="419"/>
        <v>1.3365439359556142E-3</v>
      </c>
      <c r="L1424" s="10">
        <f>+H1424/SUM(F$27:F1424)-1</f>
        <v>-6.8083241700192532E-2</v>
      </c>
      <c r="M1424">
        <v>7.2910000000000004</v>
      </c>
      <c r="R1424">
        <f t="shared" si="420"/>
        <v>4595.6455254461607</v>
      </c>
      <c r="S1424">
        <f t="shared" si="421"/>
        <v>4443.158434291845</v>
      </c>
      <c r="T1424" s="5">
        <f t="shared" si="408"/>
        <v>0</v>
      </c>
      <c r="U1424" s="6">
        <f>+S1424+SUM($D$17:$E$17)-SUM($Q$27:Q1424)</f>
        <v>7124.1521711339474</v>
      </c>
      <c r="V1424" s="10">
        <f t="shared" si="409"/>
        <v>3.3472440878228316E-3</v>
      </c>
      <c r="W1424" s="10">
        <f>+S1424/SUM(Q$27:Q1424)-1</f>
        <v>0.1337461937893385</v>
      </c>
      <c r="X1424">
        <v>5.024</v>
      </c>
      <c r="AC1424">
        <f t="shared" si="422"/>
        <v>10437.232529865896</v>
      </c>
      <c r="AD1424">
        <f t="shared" si="423"/>
        <v>10293.694053743826</v>
      </c>
      <c r="AE1424" s="5">
        <f t="shared" si="410"/>
        <v>0</v>
      </c>
      <c r="AF1424" s="6">
        <f>+AD1424+SUM($D$18:$E$18)-SUM($AB$27:AB1424)</f>
        <v>15119.250580059612</v>
      </c>
      <c r="AG1424" s="10">
        <f t="shared" si="411"/>
        <v>4.4921250420890679E-3</v>
      </c>
      <c r="AH1424" s="10">
        <f>+AD1424/SUM(AB$27:AB1424)-1</f>
        <v>0.45917875621844018</v>
      </c>
      <c r="AI1424" s="6">
        <f t="shared" si="412"/>
        <v>0</v>
      </c>
      <c r="AL1424" s="6">
        <f t="shared" si="413"/>
        <v>0</v>
      </c>
      <c r="AM1424" s="6">
        <f t="shared" si="414"/>
        <v>19468.334789791144</v>
      </c>
      <c r="AN1424" s="6">
        <f t="shared" si="415"/>
        <v>19119.621883772357</v>
      </c>
      <c r="AO1424" s="5">
        <f t="shared" si="416"/>
        <v>0</v>
      </c>
      <c r="AP1424" s="6">
        <f>+AN1424+SUM($D$16:$E$18)-SUM($AL$27:AL1424)</f>
        <v>29843.209831140768</v>
      </c>
      <c r="AQ1424" s="10">
        <f t="shared" si="424"/>
        <v>3.4135414527955987E-3</v>
      </c>
      <c r="AR1424" s="10">
        <f>+AN1424/SUM(AL$27:AL1424)-1</f>
        <v>0.21964272306575139</v>
      </c>
    </row>
    <row r="1425" spans="1:44" x14ac:dyDescent="0.25">
      <c r="A1425" s="1">
        <v>42282</v>
      </c>
      <c r="B1425">
        <v>7.5279999999999996</v>
      </c>
      <c r="G1425">
        <f t="shared" si="417"/>
        <v>4545.9657314034839</v>
      </c>
      <c r="H1425">
        <f t="shared" si="418"/>
        <v>4491.9656924582387</v>
      </c>
      <c r="I1425" s="5">
        <f t="shared" si="407"/>
        <v>0</v>
      </c>
      <c r="J1425" s="6">
        <f>+H1425+SUM($D$16:$E$16)-SUM($F$27:F1425)</f>
        <v>7709.0033766687602</v>
      </c>
      <c r="K1425" s="10">
        <f t="shared" si="419"/>
        <v>1.4368298507165589E-2</v>
      </c>
      <c r="L1425" s="10">
        <f>+H1425/SUM(F$27:F1425)-1</f>
        <v>-4.4864621309605224E-2</v>
      </c>
      <c r="M1425">
        <v>7.4989999999999997</v>
      </c>
      <c r="R1425">
        <f t="shared" si="420"/>
        <v>4726.7515835030526</v>
      </c>
      <c r="S1425">
        <f t="shared" si="421"/>
        <v>4569.9142914215536</v>
      </c>
      <c r="T1425" s="5">
        <f t="shared" si="408"/>
        <v>0</v>
      </c>
      <c r="U1425" s="6">
        <f>+S1425+SUM($D$17:$E$17)-SUM($Q$27:Q1425)</f>
        <v>7250.908028263656</v>
      </c>
      <c r="V1425" s="10">
        <f t="shared" si="409"/>
        <v>1.7792412919435563E-2</v>
      </c>
      <c r="W1425" s="10">
        <f>+S1425/SUM(Q$27:Q1425)-1</f>
        <v>0.16609007094037165</v>
      </c>
      <c r="X1425">
        <v>5.117</v>
      </c>
      <c r="AC1425">
        <f t="shared" si="422"/>
        <v>10630.437670247569</v>
      </c>
      <c r="AD1425">
        <f t="shared" si="423"/>
        <v>10484.242132366075</v>
      </c>
      <c r="AE1425" s="5">
        <f t="shared" si="410"/>
        <v>0</v>
      </c>
      <c r="AF1425" s="6">
        <f>+AD1425+SUM($D$18:$E$18)-SUM($AB$27:AB1425)</f>
        <v>15309.798658681859</v>
      </c>
      <c r="AG1425" s="10">
        <f t="shared" si="411"/>
        <v>1.2603010818112548E-2</v>
      </c>
      <c r="AH1425" s="10">
        <f>+AD1425/SUM(AB$27:AB1425)-1</f>
        <v>0.48618982793984067</v>
      </c>
      <c r="AI1425" s="6">
        <f t="shared" si="412"/>
        <v>0</v>
      </c>
      <c r="AL1425" s="6">
        <f t="shared" si="413"/>
        <v>0</v>
      </c>
      <c r="AM1425" s="6">
        <f t="shared" si="414"/>
        <v>19903.154985154106</v>
      </c>
      <c r="AN1425" s="6">
        <f t="shared" si="415"/>
        <v>19546.122116245868</v>
      </c>
      <c r="AO1425" s="5">
        <f t="shared" si="416"/>
        <v>0</v>
      </c>
      <c r="AP1425" s="6">
        <f>+AN1425+SUM($D$16:$E$18)-SUM($AL$27:AL1425)</f>
        <v>30269.710063614279</v>
      </c>
      <c r="AQ1425" s="10">
        <f t="shared" si="424"/>
        <v>1.4291365938407408E-2</v>
      </c>
      <c r="AR1425" s="10">
        <f>+AN1425/SUM(AL$27:AL1425)-1</f>
        <v>0.24684921847054109</v>
      </c>
    </row>
    <row r="1426" spans="1:44" x14ac:dyDescent="0.25">
      <c r="A1426" s="1">
        <v>42283</v>
      </c>
      <c r="B1426">
        <v>7.5590000000000002</v>
      </c>
      <c r="G1426">
        <f t="shared" si="417"/>
        <v>4564.6858347076168</v>
      </c>
      <c r="H1426">
        <f t="shared" si="418"/>
        <v>4510.4634257826556</v>
      </c>
      <c r="I1426" s="5">
        <f t="shared" si="407"/>
        <v>0</v>
      </c>
      <c r="J1426" s="6">
        <f>+H1426+SUM($D$16:$E$16)-SUM($F$27:F1426)</f>
        <v>7727.5011099931771</v>
      </c>
      <c r="K1426" s="10">
        <f t="shared" si="419"/>
        <v>2.3994973695822264E-3</v>
      </c>
      <c r="L1426" s="10">
        <f>+H1426/SUM(F$27:F1426)-1</f>
        <v>-4.093141239098097E-2</v>
      </c>
      <c r="M1426">
        <v>7.5449999999999999</v>
      </c>
      <c r="R1426">
        <f t="shared" si="420"/>
        <v>4755.7461924964036</v>
      </c>
      <c r="S1426">
        <f t="shared" si="421"/>
        <v>4597.9468367483159</v>
      </c>
      <c r="T1426" s="5">
        <f t="shared" si="408"/>
        <v>0</v>
      </c>
      <c r="U1426" s="6">
        <f>+S1426+SUM($D$17:$E$17)-SUM($Q$27:Q1426)</f>
        <v>7278.9405735904193</v>
      </c>
      <c r="V1426" s="10">
        <f t="shared" si="409"/>
        <v>3.8660737686222468E-3</v>
      </c>
      <c r="W1426" s="10">
        <f>+S1426/SUM(Q$27:Q1426)-1</f>
        <v>0.17324304377185018</v>
      </c>
      <c r="X1426">
        <v>5.0659999999999998</v>
      </c>
      <c r="AC1426">
        <f t="shared" si="422"/>
        <v>10524.486464231812</v>
      </c>
      <c r="AD1426">
        <f t="shared" si="423"/>
        <v>10379.748024734519</v>
      </c>
      <c r="AE1426" s="5">
        <f t="shared" si="410"/>
        <v>0</v>
      </c>
      <c r="AF1426" s="6">
        <f>+AD1426+SUM($D$18:$E$18)-SUM($AB$27:AB1426)</f>
        <v>15205.304551050303</v>
      </c>
      <c r="AG1426" s="10">
        <f t="shared" si="411"/>
        <v>-6.8253090691234863E-3</v>
      </c>
      <c r="AH1426" s="10">
        <f>+AD1426/SUM(AB$27:AB1426)-1</f>
        <v>0.47137730473778228</v>
      </c>
      <c r="AI1426" s="6">
        <f t="shared" si="412"/>
        <v>0</v>
      </c>
      <c r="AL1426" s="6">
        <f t="shared" si="413"/>
        <v>0</v>
      </c>
      <c r="AM1426" s="6">
        <f t="shared" si="414"/>
        <v>19844.918491435834</v>
      </c>
      <c r="AN1426" s="6">
        <f t="shared" si="415"/>
        <v>19488.158287265491</v>
      </c>
      <c r="AO1426" s="5">
        <f t="shared" si="416"/>
        <v>0</v>
      </c>
      <c r="AP1426" s="6">
        <f>+AN1426+SUM($D$16:$E$18)-SUM($AL$27:AL1426)</f>
        <v>30211.746234633902</v>
      </c>
      <c r="AQ1426" s="10">
        <f t="shared" si="424"/>
        <v>-1.9149119320456265E-3</v>
      </c>
      <c r="AR1426" s="10">
        <f>+AN1426/SUM(AL$27:AL1426)-1</f>
        <v>0.24315169962593752</v>
      </c>
    </row>
    <row r="1427" spans="1:44" x14ac:dyDescent="0.25">
      <c r="A1427" s="1">
        <v>42284</v>
      </c>
      <c r="B1427">
        <v>7.77</v>
      </c>
      <c r="G1427">
        <f t="shared" si="417"/>
        <v>4692.1033120357424</v>
      </c>
      <c r="H1427">
        <f t="shared" si="418"/>
        <v>4636.3673526036819</v>
      </c>
      <c r="I1427" s="5">
        <f t="shared" si="407"/>
        <v>0</v>
      </c>
      <c r="J1427" s="6">
        <f>+H1427+SUM($D$16:$E$16)-SUM($F$27:F1427)</f>
        <v>7853.4050368142043</v>
      </c>
      <c r="K1427" s="10">
        <f t="shared" si="419"/>
        <v>1.6292967807951309E-2</v>
      </c>
      <c r="L1427" s="10">
        <f>+H1427/SUM(F$27:F1427)-1</f>
        <v>-1.4160216202926623E-2</v>
      </c>
      <c r="M1427">
        <v>7.53</v>
      </c>
      <c r="R1427">
        <f t="shared" si="420"/>
        <v>4746.2914286942241</v>
      </c>
      <c r="S1427">
        <f t="shared" si="421"/>
        <v>4588.8057893591549</v>
      </c>
      <c r="T1427" s="5">
        <f t="shared" si="408"/>
        <v>0</v>
      </c>
      <c r="U1427" s="6">
        <f>+S1427+SUM($D$17:$E$17)-SUM($Q$27:Q1427)</f>
        <v>7269.7995262012564</v>
      </c>
      <c r="V1427" s="10">
        <f t="shared" si="409"/>
        <v>-1.2558211317631462E-3</v>
      </c>
      <c r="W1427" s="10">
        <f>+S1427/SUM(Q$27:Q1427)-1</f>
        <v>0.17091055263115074</v>
      </c>
      <c r="X1427">
        <v>5.09</v>
      </c>
      <c r="AC1427">
        <f t="shared" si="422"/>
        <v>10574.34585529805</v>
      </c>
      <c r="AD1427">
        <f t="shared" si="423"/>
        <v>10428.921722443487</v>
      </c>
      <c r="AE1427" s="5">
        <f t="shared" si="410"/>
        <v>0</v>
      </c>
      <c r="AF1427" s="6">
        <f>+AD1427+SUM($D$18:$E$18)-SUM($AB$27:AB1427)</f>
        <v>15254.478248759271</v>
      </c>
      <c r="AG1427" s="10">
        <f t="shared" si="411"/>
        <v>3.2339830842500472E-3</v>
      </c>
      <c r="AH1427" s="10">
        <f>+AD1427/SUM(AB$27:AB1427)-1</f>
        <v>0.47834790389169224</v>
      </c>
      <c r="AI1427" s="6">
        <f t="shared" si="412"/>
        <v>0</v>
      </c>
      <c r="AL1427" s="6">
        <f t="shared" si="413"/>
        <v>0</v>
      </c>
      <c r="AM1427" s="6">
        <f t="shared" si="414"/>
        <v>20012.740596028016</v>
      </c>
      <c r="AN1427" s="6">
        <f t="shared" si="415"/>
        <v>19654.094864406325</v>
      </c>
      <c r="AO1427" s="5">
        <f t="shared" si="416"/>
        <v>0</v>
      </c>
      <c r="AP1427" s="6">
        <f>+AN1427+SUM($D$16:$E$18)-SUM($AL$27:AL1427)</f>
        <v>30377.682811774735</v>
      </c>
      <c r="AQ1427" s="10">
        <f t="shared" si="424"/>
        <v>5.4924523677684078E-3</v>
      </c>
      <c r="AR1427" s="10">
        <f>+AN1427/SUM(AL$27:AL1427)-1</f>
        <v>0.25373681161353523</v>
      </c>
    </row>
    <row r="1428" spans="1:44" x14ac:dyDescent="0.25">
      <c r="A1428" s="1">
        <v>42285</v>
      </c>
      <c r="B1428">
        <v>7.7309999999999999</v>
      </c>
      <c r="C1428">
        <f>+$C$16</f>
        <v>60</v>
      </c>
      <c r="D1428" s="7">
        <f>+$H$16</f>
        <v>0.66694736842105262</v>
      </c>
      <c r="E1428" s="7">
        <f>+$J$16</f>
        <v>0.46199999999999997</v>
      </c>
      <c r="F1428" s="6">
        <f>+C1428-D1428-E1428</f>
        <v>58.871052631578941</v>
      </c>
      <c r="G1428">
        <f t="shared" si="417"/>
        <v>4727.4232669621224</v>
      </c>
      <c r="H1428">
        <f t="shared" si="418"/>
        <v>4671.9670633109954</v>
      </c>
      <c r="I1428" s="5">
        <f t="shared" si="407"/>
        <v>168480</v>
      </c>
      <c r="J1428" s="6">
        <f>+H1428+SUM($D$16:$E$16)-SUM($F$27:F1428)</f>
        <v>7830.1336948899398</v>
      </c>
      <c r="K1428" s="10">
        <f t="shared" si="419"/>
        <v>-2.9632168231711331E-3</v>
      </c>
      <c r="L1428" s="10">
        <f>+H1428/SUM(F$27:F1428)-1</f>
        <v>-1.8872207017159748E-2</v>
      </c>
      <c r="M1428">
        <v>7.5510000000000002</v>
      </c>
      <c r="N1428">
        <f>+$C$17</f>
        <v>50</v>
      </c>
      <c r="O1428" s="7">
        <f>+$H$17</f>
        <v>0.5557894736842105</v>
      </c>
      <c r="P1428" s="7">
        <f>+$J$17</f>
        <v>0.38500000000000001</v>
      </c>
      <c r="Q1428" s="6">
        <f>+N1428-O1428-P1428</f>
        <v>49.059210526315795</v>
      </c>
      <c r="R1428">
        <f t="shared" si="420"/>
        <v>4809.5280980172756</v>
      </c>
      <c r="S1428">
        <f t="shared" si="421"/>
        <v>4650.6624662302966</v>
      </c>
      <c r="T1428" s="5">
        <f t="shared" si="408"/>
        <v>140400</v>
      </c>
      <c r="U1428" s="6">
        <f>+S1428+SUM($D$17:$E$17)-SUM($Q$27:Q1428)</f>
        <v>7282.5969925460831</v>
      </c>
      <c r="V1428" s="10">
        <f t="shared" si="409"/>
        <v>1.7603602821099074E-3</v>
      </c>
      <c r="W1428" s="10">
        <f>+S1428/SUM(Q$27:Q1428)-1</f>
        <v>0.17202261330439073</v>
      </c>
      <c r="X1428">
        <v>5.0970000000000004</v>
      </c>
      <c r="Y1428">
        <f>+$C$18</f>
        <v>90</v>
      </c>
      <c r="Z1428" s="7">
        <f>+$H$18</f>
        <v>1.0004210526315789</v>
      </c>
      <c r="AA1428" s="7">
        <f>+$J$18</f>
        <v>0.69300000000000006</v>
      </c>
      <c r="AB1428" s="6">
        <f>+Y1428-Z1428-AA1428</f>
        <v>88.306578947368422</v>
      </c>
      <c r="AC1428">
        <f t="shared" si="422"/>
        <v>10677.194756639739</v>
      </c>
      <c r="AD1428">
        <f t="shared" si="423"/>
        <v>10531.570629889306</v>
      </c>
      <c r="AE1428" s="5">
        <f t="shared" si="410"/>
        <v>252720</v>
      </c>
      <c r="AF1428" s="6">
        <f>+AD1428+SUM($D$18:$E$18)-SUM($AB$27:AB1428)</f>
        <v>15268.820577257722</v>
      </c>
      <c r="AG1428" s="10">
        <f t="shared" si="411"/>
        <v>9.402044609174709E-4</v>
      </c>
      <c r="AH1428" s="10">
        <f>+AD1428/SUM(AB$27:AB1428)-1</f>
        <v>0.47444199395010167</v>
      </c>
      <c r="AI1428" s="6">
        <f t="shared" si="412"/>
        <v>200</v>
      </c>
      <c r="AL1428" s="6">
        <f t="shared" si="413"/>
        <v>196.23684210526315</v>
      </c>
      <c r="AM1428" s="6">
        <f t="shared" si="414"/>
        <v>20214.146121619138</v>
      </c>
      <c r="AN1428" s="6">
        <f t="shared" si="415"/>
        <v>19854.200159430598</v>
      </c>
      <c r="AO1428" s="5">
        <f t="shared" si="416"/>
        <v>561600</v>
      </c>
      <c r="AP1428" s="6">
        <f>+AN1428+SUM($D$16:$E$18)-SUM($AL$27:AL1428)</f>
        <v>30381.551264693746</v>
      </c>
      <c r="AQ1428" s="10">
        <f t="shared" si="424"/>
        <v>1.2734522718460539E-4</v>
      </c>
      <c r="AR1428" s="10">
        <f>+AN1428/SUM(AL$27:AL1428)-1</f>
        <v>0.2508435290856823</v>
      </c>
    </row>
    <row r="1429" spans="1:44" x14ac:dyDescent="0.25">
      <c r="A1429" s="1">
        <v>42286</v>
      </c>
      <c r="B1429">
        <v>7.7750000000000004</v>
      </c>
      <c r="G1429">
        <f t="shared" si="417"/>
        <v>4754.3287932519079</v>
      </c>
      <c r="H1429">
        <f t="shared" si="418"/>
        <v>4698.5569676940877</v>
      </c>
      <c r="I1429" s="5">
        <f t="shared" si="407"/>
        <v>0</v>
      </c>
      <c r="J1429" s="6">
        <f>+H1429+SUM($D$16:$E$16)-SUM($F$27:F1429)</f>
        <v>7856.7235992730302</v>
      </c>
      <c r="K1429" s="10">
        <f t="shared" si="419"/>
        <v>3.3958429599283413E-3</v>
      </c>
      <c r="L1429" s="10">
        <f>+H1429/SUM(F$27:F1429)-1</f>
        <v>-1.3288243378400733E-2</v>
      </c>
      <c r="M1429">
        <v>7.58</v>
      </c>
      <c r="R1429">
        <f t="shared" si="420"/>
        <v>4827.9993355808429</v>
      </c>
      <c r="S1429">
        <f t="shared" si="421"/>
        <v>4668.5235722454836</v>
      </c>
      <c r="T1429" s="5">
        <f t="shared" si="408"/>
        <v>0</v>
      </c>
      <c r="U1429" s="6">
        <f>+S1429+SUM($D$17:$E$17)-SUM($Q$27:Q1429)</f>
        <v>7300.4580985612702</v>
      </c>
      <c r="V1429" s="10">
        <f t="shared" si="409"/>
        <v>2.4525737224603272E-3</v>
      </c>
      <c r="W1429" s="10">
        <f>+S1429/SUM(Q$27:Q1429)-1</f>
        <v>0.17652382583065562</v>
      </c>
      <c r="X1429">
        <v>5.0949999999999998</v>
      </c>
      <c r="AC1429">
        <f t="shared" si="422"/>
        <v>10673.005156970661</v>
      </c>
      <c r="AD1429">
        <f t="shared" si="423"/>
        <v>10527.438171333333</v>
      </c>
      <c r="AE1429" s="5">
        <f t="shared" si="410"/>
        <v>0</v>
      </c>
      <c r="AF1429" s="6">
        <f>+AD1429+SUM($D$18:$E$18)-SUM($AB$27:AB1429)</f>
        <v>15264.688118701752</v>
      </c>
      <c r="AG1429" s="10">
        <f t="shared" si="411"/>
        <v>-2.7064687380806696E-4</v>
      </c>
      <c r="AH1429" s="10">
        <f>+AD1429/SUM(AB$27:AB1429)-1</f>
        <v>0.47386344107823541</v>
      </c>
      <c r="AI1429" s="6">
        <f t="shared" si="412"/>
        <v>0</v>
      </c>
      <c r="AL1429" s="6">
        <f t="shared" si="413"/>
        <v>0</v>
      </c>
      <c r="AM1429" s="6">
        <f t="shared" si="414"/>
        <v>20255.333285803412</v>
      </c>
      <c r="AN1429" s="6">
        <f t="shared" si="415"/>
        <v>19894.518711272904</v>
      </c>
      <c r="AO1429" s="5">
        <f t="shared" si="416"/>
        <v>0</v>
      </c>
      <c r="AP1429" s="6">
        <f>+AN1429+SUM($D$16:$E$18)-SUM($AL$27:AL1429)</f>
        <v>30421.869816536051</v>
      </c>
      <c r="AQ1429" s="10">
        <f t="shared" si="424"/>
        <v>1.3270735088881658E-3</v>
      </c>
      <c r="AR1429" s="10">
        <f>+AN1429/SUM(AL$27:AL1429)-1</f>
        <v>0.25338365657855921</v>
      </c>
    </row>
    <row r="1430" spans="1:44" x14ac:dyDescent="0.25">
      <c r="A1430" s="1">
        <v>42289</v>
      </c>
      <c r="B1430">
        <v>7.8090000000000002</v>
      </c>
      <c r="G1430">
        <f t="shared" si="417"/>
        <v>4775.1194272031062</v>
      </c>
      <c r="H1430">
        <f t="shared" si="418"/>
        <v>4719.103711990113</v>
      </c>
      <c r="I1430" s="5">
        <f t="shared" si="407"/>
        <v>0</v>
      </c>
      <c r="J1430" s="6">
        <f>+H1430+SUM($D$16:$E$16)-SUM($F$27:F1430)</f>
        <v>7877.2703435690555</v>
      </c>
      <c r="K1430" s="10">
        <f t="shared" si="419"/>
        <v>2.6151797293627599E-3</v>
      </c>
      <c r="L1430" s="10">
        <f>+H1430/SUM(F$27:F1430)-1</f>
        <v>-8.9733623848143873E-3</v>
      </c>
      <c r="M1430">
        <v>7.5549999999999997</v>
      </c>
      <c r="R1430">
        <f t="shared" si="420"/>
        <v>4812.0758549225948</v>
      </c>
      <c r="S1430">
        <f t="shared" si="421"/>
        <v>4653.1260670599777</v>
      </c>
      <c r="T1430" s="5">
        <f t="shared" si="408"/>
        <v>0</v>
      </c>
      <c r="U1430" s="6">
        <f>+S1430+SUM($D$17:$E$17)-SUM($Q$27:Q1430)</f>
        <v>7285.0605933757633</v>
      </c>
      <c r="V1430" s="10">
        <f t="shared" si="409"/>
        <v>-2.109114931916567E-3</v>
      </c>
      <c r="W1430" s="10">
        <f>+S1430/SUM(Q$27:Q1430)-1</f>
        <v>0.17264347020456516</v>
      </c>
      <c r="X1430">
        <v>5.0999999999999996</v>
      </c>
      <c r="AC1430">
        <f t="shared" si="422"/>
        <v>10683.47915614335</v>
      </c>
      <c r="AD1430">
        <f t="shared" si="423"/>
        <v>10537.769317723258</v>
      </c>
      <c r="AE1430" s="5">
        <f t="shared" si="410"/>
        <v>0</v>
      </c>
      <c r="AF1430" s="6">
        <f>+AD1430+SUM($D$18:$E$18)-SUM($AB$27:AB1430)</f>
        <v>15275.019265091674</v>
      </c>
      <c r="AG1430" s="10">
        <f t="shared" si="411"/>
        <v>6.7680035842099251E-4</v>
      </c>
      <c r="AH1430" s="10">
        <f>+AD1430/SUM(AB$27:AB1430)-1</f>
        <v>0.47530982325790005</v>
      </c>
      <c r="AI1430" s="6">
        <f t="shared" si="412"/>
        <v>0</v>
      </c>
      <c r="AL1430" s="6">
        <f t="shared" si="413"/>
        <v>0</v>
      </c>
      <c r="AM1430" s="6">
        <f t="shared" si="414"/>
        <v>20270.674438269052</v>
      </c>
      <c r="AN1430" s="6">
        <f t="shared" si="415"/>
        <v>19909.999096773347</v>
      </c>
      <c r="AO1430" s="5">
        <f t="shared" si="416"/>
        <v>0</v>
      </c>
      <c r="AP1430" s="6">
        <f>+AN1430+SUM($D$16:$E$18)-SUM($AL$27:AL1430)</f>
        <v>30437.350202036494</v>
      </c>
      <c r="AQ1430" s="10">
        <f t="shared" si="424"/>
        <v>5.088571344824544E-4</v>
      </c>
      <c r="AR1430" s="10">
        <f>+AN1430/SUM(AL$27:AL1430)-1</f>
        <v>0.25435894341335952</v>
      </c>
    </row>
    <row r="1431" spans="1:44" x14ac:dyDescent="0.25">
      <c r="A1431" s="1">
        <v>42290</v>
      </c>
      <c r="B1431">
        <v>7.7110000000000003</v>
      </c>
      <c r="G1431">
        <f t="shared" si="417"/>
        <v>4715.1934822849471</v>
      </c>
      <c r="H1431">
        <f t="shared" si="418"/>
        <v>4659.8807431368623</v>
      </c>
      <c r="I1431" s="5">
        <f t="shared" si="407"/>
        <v>0</v>
      </c>
      <c r="J1431" s="6">
        <f>+H1431+SUM($D$16:$E$16)-SUM($F$27:F1431)</f>
        <v>7818.0473747158057</v>
      </c>
      <c r="K1431" s="10">
        <f t="shared" si="419"/>
        <v>-7.5182095155079676E-3</v>
      </c>
      <c r="L1431" s="10">
        <f>+H1431/SUM(F$27:F1431)-1</f>
        <v>-2.1410372307504755E-2</v>
      </c>
      <c r="M1431">
        <v>7.51</v>
      </c>
      <c r="R1431">
        <f t="shared" si="420"/>
        <v>4783.4135897377482</v>
      </c>
      <c r="S1431">
        <f t="shared" si="421"/>
        <v>4625.4105577260661</v>
      </c>
      <c r="T1431" s="5">
        <f t="shared" si="408"/>
        <v>0</v>
      </c>
      <c r="U1431" s="6">
        <f>+S1431+SUM($D$17:$E$17)-SUM($Q$27:Q1431)</f>
        <v>7257.3450840418536</v>
      </c>
      <c r="V1431" s="10">
        <f t="shared" si="409"/>
        <v>-3.8044308593824239E-3</v>
      </c>
      <c r="W1431" s="10">
        <f>+S1431/SUM(Q$27:Q1431)-1</f>
        <v>0.16565883007760207</v>
      </c>
      <c r="X1431">
        <v>5.0650000000000004</v>
      </c>
      <c r="AC1431">
        <f t="shared" si="422"/>
        <v>10610.161161934524</v>
      </c>
      <c r="AD1431">
        <f t="shared" si="423"/>
        <v>10465.451292993786</v>
      </c>
      <c r="AE1431" s="5">
        <f t="shared" si="410"/>
        <v>0</v>
      </c>
      <c r="AF1431" s="6">
        <f>+AD1431+SUM($D$18:$E$18)-SUM($AB$27:AB1431)</f>
        <v>15202.701240362201</v>
      </c>
      <c r="AG1431" s="10">
        <f t="shared" si="411"/>
        <v>-4.7343982665045692E-3</v>
      </c>
      <c r="AH1431" s="10">
        <f>+AD1431/SUM(AB$27:AB1431)-1</f>
        <v>0.46518514800024802</v>
      </c>
      <c r="AI1431" s="6">
        <f t="shared" si="412"/>
        <v>0</v>
      </c>
      <c r="AL1431" s="6">
        <f t="shared" si="413"/>
        <v>0</v>
      </c>
      <c r="AM1431" s="6">
        <f t="shared" si="414"/>
        <v>20108.76823395722</v>
      </c>
      <c r="AN1431" s="6">
        <f t="shared" si="415"/>
        <v>19750.742593856718</v>
      </c>
      <c r="AO1431" s="5">
        <f t="shared" si="416"/>
        <v>0</v>
      </c>
      <c r="AP1431" s="6">
        <f>+AN1431+SUM($D$16:$E$18)-SUM($AL$27:AL1431)</f>
        <v>30278.093699119865</v>
      </c>
      <c r="AQ1431" s="10">
        <f t="shared" si="424"/>
        <v>-5.2322722529891674E-3</v>
      </c>
      <c r="AR1431" s="10">
        <f>+AN1431/SUM(AL$27:AL1431)-1</f>
        <v>0.24432555176129345</v>
      </c>
    </row>
    <row r="1432" spans="1:44" x14ac:dyDescent="0.25">
      <c r="A1432" s="1">
        <v>42291</v>
      </c>
      <c r="B1432">
        <v>7.6360000000000001</v>
      </c>
      <c r="G1432">
        <f t="shared" si="417"/>
        <v>4669.331789745539</v>
      </c>
      <c r="H1432">
        <f t="shared" si="418"/>
        <v>4614.5570424838643</v>
      </c>
      <c r="I1432" s="5">
        <f t="shared" si="407"/>
        <v>0</v>
      </c>
      <c r="J1432" s="6">
        <f>+H1432+SUM($D$16:$E$16)-SUM($F$27:F1432)</f>
        <v>7772.7236740628077</v>
      </c>
      <c r="K1432" s="10">
        <f t="shared" si="419"/>
        <v>-5.7973172175418419E-3</v>
      </c>
      <c r="L1432" s="10">
        <f>+H1432/SUM(F$27:F1432)-1</f>
        <v>-3.0928492146298447E-2</v>
      </c>
      <c r="M1432">
        <v>7.4359999999999999</v>
      </c>
      <c r="R1432">
        <f t="shared" si="420"/>
        <v>4736.2800869893335</v>
      </c>
      <c r="S1432">
        <f t="shared" si="421"/>
        <v>4579.8339423769676</v>
      </c>
      <c r="T1432" s="5">
        <f t="shared" si="408"/>
        <v>0</v>
      </c>
      <c r="U1432" s="6">
        <f>+S1432+SUM($D$17:$E$17)-SUM($Q$27:Q1432)</f>
        <v>7211.7684686927551</v>
      </c>
      <c r="V1432" s="10">
        <f t="shared" si="409"/>
        <v>-6.2800672727161277E-3</v>
      </c>
      <c r="W1432" s="10">
        <f>+S1432/SUM(Q$27:Q1432)-1</f>
        <v>0.15417297742437408</v>
      </c>
      <c r="X1432">
        <v>5.016</v>
      </c>
      <c r="AC1432">
        <f t="shared" si="422"/>
        <v>10507.515970042166</v>
      </c>
      <c r="AD1432">
        <f t="shared" si="423"/>
        <v>10364.206058372523</v>
      </c>
      <c r="AE1432" s="5">
        <f t="shared" si="410"/>
        <v>0</v>
      </c>
      <c r="AF1432" s="6">
        <f>+AD1432+SUM($D$18:$E$18)-SUM($AB$27:AB1432)</f>
        <v>15101.456005740942</v>
      </c>
      <c r="AG1432" s="10">
        <f t="shared" si="411"/>
        <v>-6.6596871845682193E-3</v>
      </c>
      <c r="AH1432" s="10">
        <f>+AD1432/SUM(AB$27:AB1432)-1</f>
        <v>0.45101060263953485</v>
      </c>
      <c r="AI1432" s="6">
        <f t="shared" si="412"/>
        <v>0</v>
      </c>
      <c r="AL1432" s="6">
        <f t="shared" si="413"/>
        <v>0</v>
      </c>
      <c r="AM1432" s="6">
        <f t="shared" si="414"/>
        <v>19913.127846777039</v>
      </c>
      <c r="AN1432" s="6">
        <f t="shared" si="415"/>
        <v>19558.597043233356</v>
      </c>
      <c r="AO1432" s="5">
        <f t="shared" si="416"/>
        <v>0</v>
      </c>
      <c r="AP1432" s="6">
        <f>+AN1432+SUM($D$16:$E$18)-SUM($AL$27:AL1432)</f>
        <v>30085.948148496504</v>
      </c>
      <c r="AQ1432" s="10">
        <f t="shared" si="424"/>
        <v>-6.3460253651618226E-3</v>
      </c>
      <c r="AR1432" s="10">
        <f>+AN1432/SUM(AL$27:AL1432)-1</f>
        <v>0.23222010219848754</v>
      </c>
    </row>
    <row r="1433" spans="1:44" x14ac:dyDescent="0.25">
      <c r="A1433" s="1">
        <v>42292</v>
      </c>
      <c r="B1433">
        <v>7.8040000000000003</v>
      </c>
      <c r="G1433">
        <f t="shared" si="417"/>
        <v>4772.0619810338121</v>
      </c>
      <c r="H1433">
        <f t="shared" si="418"/>
        <v>4716.0821319465795</v>
      </c>
      <c r="I1433" s="5">
        <f t="shared" si="407"/>
        <v>0</v>
      </c>
      <c r="J1433" s="6">
        <f>+H1433+SUM($D$16:$E$16)-SUM($F$27:F1433)</f>
        <v>7874.2487635255229</v>
      </c>
      <c r="K1433" s="10">
        <f t="shared" si="419"/>
        <v>1.3061713463647262E-2</v>
      </c>
      <c r="L1433" s="10">
        <f>+H1433/SUM(F$27:F1433)-1</f>
        <v>-9.6079037074007223E-3</v>
      </c>
      <c r="M1433">
        <v>7.5289999999999999</v>
      </c>
      <c r="R1433">
        <f t="shared" si="420"/>
        <v>4795.5154350380162</v>
      </c>
      <c r="S1433">
        <f t="shared" si="421"/>
        <v>4637.1126616670499</v>
      </c>
      <c r="T1433" s="5">
        <f t="shared" si="408"/>
        <v>0</v>
      </c>
      <c r="U1433" s="6">
        <f>+S1433+SUM($D$17:$E$17)-SUM($Q$27:Q1433)</f>
        <v>7269.0471879828365</v>
      </c>
      <c r="V1433" s="10">
        <f t="shared" si="409"/>
        <v>7.9423957575366355E-3</v>
      </c>
      <c r="W1433" s="10">
        <f>+S1433/SUM(Q$27:Q1433)-1</f>
        <v>0.16860790035343065</v>
      </c>
      <c r="X1433">
        <v>5.117</v>
      </c>
      <c r="AC1433">
        <f t="shared" si="422"/>
        <v>10719.090753330494</v>
      </c>
      <c r="AD1433">
        <f t="shared" si="423"/>
        <v>10572.895215449003</v>
      </c>
      <c r="AE1433" s="5">
        <f t="shared" si="410"/>
        <v>0</v>
      </c>
      <c r="AF1433" s="6">
        <f>+AD1433+SUM($D$18:$E$18)-SUM($AB$27:AB1433)</f>
        <v>15310.14516281742</v>
      </c>
      <c r="AG1433" s="10">
        <f t="shared" si="411"/>
        <v>1.381914147861929E-2</v>
      </c>
      <c r="AH1433" s="10">
        <f>+AD1433/SUM(AB$27:AB1433)-1</f>
        <v>0.48022752266876001</v>
      </c>
      <c r="AI1433" s="6">
        <f t="shared" si="412"/>
        <v>0</v>
      </c>
      <c r="AL1433" s="6">
        <f t="shared" si="413"/>
        <v>0</v>
      </c>
      <c r="AM1433" s="6">
        <f t="shared" si="414"/>
        <v>20286.668169402321</v>
      </c>
      <c r="AN1433" s="6">
        <f t="shared" si="415"/>
        <v>19926.090009062631</v>
      </c>
      <c r="AO1433" s="5">
        <f t="shared" si="416"/>
        <v>0</v>
      </c>
      <c r="AP1433" s="6">
        <f>+AN1433+SUM($D$16:$E$18)-SUM($AL$27:AL1433)</f>
        <v>30453.441114325778</v>
      </c>
      <c r="AQ1433" s="10">
        <f t="shared" si="424"/>
        <v>1.2214770962690746E-2</v>
      </c>
      <c r="AR1433" s="10">
        <f>+AN1433/SUM(AL$27:AL1433)-1</f>
        <v>0.25537269432513199</v>
      </c>
    </row>
    <row r="1434" spans="1:44" x14ac:dyDescent="0.25">
      <c r="A1434" s="1">
        <v>42293</v>
      </c>
      <c r="B1434">
        <v>7.8159999999999998</v>
      </c>
      <c r="G1434">
        <f t="shared" si="417"/>
        <v>4779.3998518401168</v>
      </c>
      <c r="H1434">
        <f t="shared" si="418"/>
        <v>4723.3339240510586</v>
      </c>
      <c r="I1434" s="5">
        <f t="shared" si="407"/>
        <v>0</v>
      </c>
      <c r="J1434" s="6">
        <f>+H1434+SUM($D$16:$E$16)-SUM($F$27:F1434)</f>
        <v>7881.5005556300011</v>
      </c>
      <c r="K1434" s="10">
        <f t="shared" si="419"/>
        <v>9.2095034361494577E-4</v>
      </c>
      <c r="L1434" s="10">
        <f>+H1434/SUM(F$27:F1434)-1</f>
        <v>-8.0850045331938292E-3</v>
      </c>
      <c r="M1434">
        <v>7.5869999999999997</v>
      </c>
      <c r="R1434">
        <f t="shared" si="420"/>
        <v>4832.4579101651516</v>
      </c>
      <c r="S1434">
        <f t="shared" si="421"/>
        <v>4672.834873697424</v>
      </c>
      <c r="T1434" s="5">
        <f t="shared" si="408"/>
        <v>0</v>
      </c>
      <c r="U1434" s="6">
        <f>+S1434+SUM($D$17:$E$17)-SUM($Q$27:Q1434)</f>
        <v>7304.7694000132105</v>
      </c>
      <c r="V1434" s="10">
        <f t="shared" si="409"/>
        <v>4.9142908426058618E-3</v>
      </c>
      <c r="W1434" s="10">
        <f>+S1434/SUM(Q$27:Q1434)-1</f>
        <v>0.17761032540596067</v>
      </c>
      <c r="X1434">
        <v>5.1609999999999996</v>
      </c>
      <c r="AC1434">
        <f t="shared" si="422"/>
        <v>10811.261946050161</v>
      </c>
      <c r="AD1434">
        <f t="shared" si="423"/>
        <v>10663.80930368034</v>
      </c>
      <c r="AE1434" s="5">
        <f t="shared" si="410"/>
        <v>0</v>
      </c>
      <c r="AF1434" s="6">
        <f>+AD1434+SUM($D$18:$E$18)-SUM($AB$27:AB1434)</f>
        <v>15401.059251048757</v>
      </c>
      <c r="AG1434" s="10">
        <f t="shared" si="411"/>
        <v>5.9381597799694763E-3</v>
      </c>
      <c r="AH1434" s="10">
        <f>+AD1434/SUM(AB$27:AB1434)-1</f>
        <v>0.49295568584980831</v>
      </c>
      <c r="AI1434" s="6">
        <f t="shared" si="412"/>
        <v>0</v>
      </c>
      <c r="AL1434" s="6">
        <f t="shared" si="413"/>
        <v>0</v>
      </c>
      <c r="AM1434" s="6">
        <f t="shared" si="414"/>
        <v>20423.119708055427</v>
      </c>
      <c r="AN1434" s="6">
        <f t="shared" si="415"/>
        <v>20059.978101428824</v>
      </c>
      <c r="AO1434" s="5">
        <f t="shared" si="416"/>
        <v>0</v>
      </c>
      <c r="AP1434" s="6">
        <f>+AN1434+SUM($D$16:$E$18)-SUM($AL$27:AL1434)</f>
        <v>30587.329206691971</v>
      </c>
      <c r="AQ1434" s="10">
        <f t="shared" si="424"/>
        <v>4.3964848459510097E-3</v>
      </c>
      <c r="AR1434" s="10">
        <f>+AN1434/SUM(AL$27:AL1434)-1</f>
        <v>0.26380783916164297</v>
      </c>
    </row>
    <row r="1435" spans="1:44" x14ac:dyDescent="0.25">
      <c r="A1435" s="1">
        <v>42296</v>
      </c>
      <c r="B1435">
        <v>7.867</v>
      </c>
      <c r="G1435">
        <f t="shared" si="417"/>
        <v>4810.5858027669146</v>
      </c>
      <c r="H1435">
        <f t="shared" si="418"/>
        <v>4754.1540404950974</v>
      </c>
      <c r="I1435" s="5">
        <f t="shared" si="407"/>
        <v>0</v>
      </c>
      <c r="J1435" s="6">
        <f>+H1435+SUM($D$16:$E$16)-SUM($F$27:F1435)</f>
        <v>7912.3206720740409</v>
      </c>
      <c r="K1435" s="10">
        <f t="shared" si="419"/>
        <v>3.9104376414746955E-3</v>
      </c>
      <c r="L1435" s="10">
        <f>+H1435/SUM(F$27:F1435)-1</f>
        <v>-1.6126830428141448E-3</v>
      </c>
      <c r="M1435">
        <v>7.6020000000000003</v>
      </c>
      <c r="R1435">
        <f t="shared" si="420"/>
        <v>4842.0119985601013</v>
      </c>
      <c r="S1435">
        <f t="shared" si="421"/>
        <v>4682.0733768087284</v>
      </c>
      <c r="T1435" s="5">
        <f t="shared" si="408"/>
        <v>0</v>
      </c>
      <c r="U1435" s="6">
        <f>+S1435+SUM($D$17:$E$17)-SUM($Q$27:Q1435)</f>
        <v>7314.007903124515</v>
      </c>
      <c r="V1435" s="10">
        <f t="shared" si="409"/>
        <v>1.2647220747703525E-3</v>
      </c>
      <c r="W1435" s="10">
        <f>+S1435/SUM(Q$27:Q1435)-1</f>
        <v>0.17993853878161525</v>
      </c>
      <c r="X1435">
        <v>5.1920000000000002</v>
      </c>
      <c r="AC1435">
        <f t="shared" si="422"/>
        <v>10876.200740920836</v>
      </c>
      <c r="AD1435">
        <f t="shared" si="423"/>
        <v>10727.862411297874</v>
      </c>
      <c r="AE1435" s="5">
        <f t="shared" si="410"/>
        <v>0</v>
      </c>
      <c r="AF1435" s="6">
        <f>+AD1435+SUM($D$18:$E$18)-SUM($AB$27:AB1435)</f>
        <v>15465.112358666289</v>
      </c>
      <c r="AG1435" s="10">
        <f t="shared" si="411"/>
        <v>4.15900663541513E-3</v>
      </c>
      <c r="AH1435" s="10">
        <f>+AD1435/SUM(AB$27:AB1435)-1</f>
        <v>0.50192325536372895</v>
      </c>
      <c r="AI1435" s="6">
        <f t="shared" si="412"/>
        <v>0</v>
      </c>
      <c r="AL1435" s="6">
        <f t="shared" si="413"/>
        <v>0</v>
      </c>
      <c r="AM1435" s="6">
        <f t="shared" si="414"/>
        <v>20528.798542247852</v>
      </c>
      <c r="AN1435" s="6">
        <f t="shared" si="415"/>
        <v>20164.0898286017</v>
      </c>
      <c r="AO1435" s="5">
        <f t="shared" si="416"/>
        <v>0</v>
      </c>
      <c r="AP1435" s="6">
        <f>+AN1435+SUM($D$16:$E$18)-SUM($AL$27:AL1435)</f>
        <v>30691.440933864851</v>
      </c>
      <c r="AQ1435" s="10">
        <f t="shared" si="424"/>
        <v>3.4037534454005591E-3</v>
      </c>
      <c r="AR1435" s="10">
        <f>+AN1435/SUM(AL$27:AL1435)-1</f>
        <v>0.27036702961960102</v>
      </c>
    </row>
    <row r="1436" spans="1:44" x14ac:dyDescent="0.25">
      <c r="A1436" s="1">
        <v>42297</v>
      </c>
      <c r="B1436">
        <v>7.8029999999999999</v>
      </c>
      <c r="G1436">
        <f t="shared" si="417"/>
        <v>4771.4504917999539</v>
      </c>
      <c r="H1436">
        <f t="shared" si="418"/>
        <v>4715.4778159378729</v>
      </c>
      <c r="I1436" s="5">
        <f t="shared" ref="I1436:I1499" si="425">+C1436*(MAX($A:$A)-$A1436)</f>
        <v>0</v>
      </c>
      <c r="J1436" s="6">
        <f>+H1436+SUM($D$16:$E$16)-SUM($F$27:F1436)</f>
        <v>7873.6444475168164</v>
      </c>
      <c r="K1436" s="10">
        <f t="shared" si="419"/>
        <v>-4.8881012486929887E-3</v>
      </c>
      <c r="L1436" s="10">
        <f>+H1436/SUM(F$27:F1436)-1</f>
        <v>-9.7348119719179449E-3</v>
      </c>
      <c r="M1436">
        <v>7.5709999999999997</v>
      </c>
      <c r="R1436">
        <f t="shared" si="420"/>
        <v>4822.2668825438732</v>
      </c>
      <c r="S1436">
        <f t="shared" si="421"/>
        <v>4662.9804703787004</v>
      </c>
      <c r="T1436" s="5">
        <f t="shared" ref="T1436:T1499" si="426">+N1436*(MAX($A:$A)-$A1436)</f>
        <v>0</v>
      </c>
      <c r="U1436" s="6">
        <f>+S1436+SUM($D$17:$E$17)-SUM($Q$27:Q1436)</f>
        <v>7294.9149966944879</v>
      </c>
      <c r="V1436" s="10">
        <f t="shared" ref="V1436:V1499" si="427">+U1436/U1435-1</f>
        <v>-2.6104574513613477E-3</v>
      </c>
      <c r="W1436" s="10">
        <f>+S1436/SUM(Q$27:Q1436)-1</f>
        <v>0.17512689780526269</v>
      </c>
      <c r="X1436">
        <v>5.1509999999999998</v>
      </c>
      <c r="AC1436">
        <f t="shared" si="422"/>
        <v>10790.313947704783</v>
      </c>
      <c r="AD1436">
        <f t="shared" si="423"/>
        <v>10643.147010900491</v>
      </c>
      <c r="AE1436" s="5">
        <f t="shared" ref="AE1436:AE1499" si="428">+Y1436*(MAX($A:$A)-$A1436)</f>
        <v>0</v>
      </c>
      <c r="AF1436" s="6">
        <f>+AD1436+SUM($D$18:$E$18)-SUM($AB$27:AB1436)</f>
        <v>15380.396958268908</v>
      </c>
      <c r="AG1436" s="10">
        <f t="shared" ref="AG1436:AG1499" si="429">+AF1436/AF1435-1</f>
        <v>-5.4778393090632038E-3</v>
      </c>
      <c r="AH1436" s="10">
        <f>+AD1436/SUM(AB$27:AB1436)-1</f>
        <v>0.49006292149047925</v>
      </c>
      <c r="AI1436" s="6">
        <f t="shared" ref="AI1436:AI1499" si="430">+C1436+N1436+Y1436</f>
        <v>0</v>
      </c>
      <c r="AL1436" s="6">
        <f t="shared" ref="AL1436:AL1499" si="431">+F1436+Q1436+AB1436</f>
        <v>0</v>
      </c>
      <c r="AM1436" s="6">
        <f t="shared" ref="AM1436:AM1499" si="432">+G1436+R1436+AC1436</f>
        <v>20384.03132204861</v>
      </c>
      <c r="AN1436" s="6">
        <f t="shared" ref="AN1436:AN1499" si="433">+H1436+S1436+AD1436</f>
        <v>20021.605297217066</v>
      </c>
      <c r="AO1436" s="5">
        <f t="shared" ref="AO1436:AO1499" si="434">+AI1436*(MAX($A:$A)-$A1436)</f>
        <v>0</v>
      </c>
      <c r="AP1436" s="6">
        <f>+AN1436+SUM($D$16:$E$18)-SUM($AL$27:AL1436)</f>
        <v>30548.956402480213</v>
      </c>
      <c r="AQ1436" s="10">
        <f t="shared" si="424"/>
        <v>-4.6424842577991177E-3</v>
      </c>
      <c r="AR1436" s="10">
        <f>+AN1436/SUM(AL$27:AL1436)-1</f>
        <v>0.26139029660360902</v>
      </c>
    </row>
    <row r="1437" spans="1:44" x14ac:dyDescent="0.25">
      <c r="A1437" s="1">
        <v>42298</v>
      </c>
      <c r="B1437">
        <v>7.7480000000000002</v>
      </c>
      <c r="G1437">
        <f t="shared" ref="G1437:G1500" si="435">+(B1437/B1436*G1436)+F1437</f>
        <v>4737.818583937722</v>
      </c>
      <c r="H1437">
        <f t="shared" ref="H1437:H1500" si="436">+($B1437/$B1436*H1436)+F1437</f>
        <v>4682.240435459008</v>
      </c>
      <c r="I1437" s="5">
        <f t="shared" si="425"/>
        <v>0</v>
      </c>
      <c r="J1437" s="6">
        <f>+H1437+SUM($D$16:$E$16)-SUM($F$27:F1437)</f>
        <v>7840.4070670379506</v>
      </c>
      <c r="K1437" s="10">
        <f t="shared" ref="K1437:K1500" si="437">+J1437/J1436-1</f>
        <v>-4.2213463791025418E-3</v>
      </c>
      <c r="L1437" s="10">
        <f>+H1437/SUM(F$27:F1437)-1</f>
        <v>-1.671476652036652E-2</v>
      </c>
      <c r="M1437">
        <v>7.58</v>
      </c>
      <c r="R1437">
        <f t="shared" ref="R1437:R1500" si="438">+($M1437/$M1436*R1436)+N1437</f>
        <v>4827.9993355808429</v>
      </c>
      <c r="S1437">
        <f t="shared" ref="S1437:S1500" si="439">+($M1437/$M1436*S1436)+Q1437</f>
        <v>4668.5235722454827</v>
      </c>
      <c r="T1437" s="5">
        <f t="shared" si="426"/>
        <v>0</v>
      </c>
      <c r="U1437" s="6">
        <f>+S1437+SUM($D$17:$E$17)-SUM($Q$27:Q1437)</f>
        <v>7300.4580985612683</v>
      </c>
      <c r="V1437" s="10">
        <f t="shared" si="427"/>
        <v>7.5985832176139745E-4</v>
      </c>
      <c r="W1437" s="10">
        <f>+S1437/SUM(Q$27:Q1437)-1</f>
        <v>0.1765238258306554</v>
      </c>
      <c r="X1437">
        <v>5.1180000000000003</v>
      </c>
      <c r="AC1437">
        <f t="shared" ref="AC1437:AC1500" si="440">+(X1437/X1436*AC1436)+AB1437</f>
        <v>10721.185553165033</v>
      </c>
      <c r="AD1437">
        <f t="shared" ref="AD1437:AD1500" si="441">+($X1437/$X1436*AD1436)+AB1437</f>
        <v>10574.961444726989</v>
      </c>
      <c r="AE1437" s="5">
        <f t="shared" si="428"/>
        <v>0</v>
      </c>
      <c r="AF1437" s="6">
        <f>+AD1437+SUM($D$18:$E$18)-SUM($AB$27:AB1437)</f>
        <v>15312.211392095405</v>
      </c>
      <c r="AG1437" s="10">
        <f t="shared" si="429"/>
        <v>-4.4332773957985738E-3</v>
      </c>
      <c r="AH1437" s="10">
        <f>+AD1437/SUM(AB$27:AB1437)-1</f>
        <v>0.4805167991046928</v>
      </c>
      <c r="AI1437" s="6">
        <f t="shared" si="430"/>
        <v>0</v>
      </c>
      <c r="AL1437" s="6">
        <f t="shared" si="431"/>
        <v>0</v>
      </c>
      <c r="AM1437" s="6">
        <f t="shared" si="432"/>
        <v>20287.003472683598</v>
      </c>
      <c r="AN1437" s="6">
        <f t="shared" si="433"/>
        <v>19925.725452431478</v>
      </c>
      <c r="AO1437" s="5">
        <f t="shared" si="434"/>
        <v>0</v>
      </c>
      <c r="AP1437" s="6">
        <f>+AN1437+SUM($D$16:$E$18)-SUM($AL$27:AL1437)</f>
        <v>30453.076557694625</v>
      </c>
      <c r="AQ1437" s="10">
        <f t="shared" ref="AQ1437:AQ1500" si="442">+AP1437/AP1436-1</f>
        <v>-3.1385636721064092E-3</v>
      </c>
      <c r="AR1437" s="10">
        <f>+AN1437/SUM(AL$27:AL1437)-1</f>
        <v>0.25534972672636691</v>
      </c>
    </row>
    <row r="1438" spans="1:44" x14ac:dyDescent="0.25">
      <c r="A1438" s="1">
        <v>42299</v>
      </c>
      <c r="B1438">
        <v>7.867</v>
      </c>
      <c r="G1438">
        <f t="shared" si="435"/>
        <v>4810.5858027669146</v>
      </c>
      <c r="H1438">
        <f t="shared" si="436"/>
        <v>4754.1540404950974</v>
      </c>
      <c r="I1438" s="5">
        <f t="shared" si="425"/>
        <v>0</v>
      </c>
      <c r="J1438" s="6">
        <f>+H1438+SUM($D$16:$E$16)-SUM($F$27:F1438)</f>
        <v>7912.3206720740409</v>
      </c>
      <c r="K1438" s="10">
        <f t="shared" si="437"/>
        <v>9.172177467471565E-3</v>
      </c>
      <c r="L1438" s="10">
        <f>+H1438/SUM(F$27:F1438)-1</f>
        <v>-1.6126830428141448E-3</v>
      </c>
      <c r="M1438">
        <v>7.6980000000000004</v>
      </c>
      <c r="R1438">
        <f t="shared" si="438"/>
        <v>4903.1581642877745</v>
      </c>
      <c r="S1438">
        <f t="shared" si="439"/>
        <v>4741.1997967210718</v>
      </c>
      <c r="T1438" s="5">
        <f t="shared" si="426"/>
        <v>0</v>
      </c>
      <c r="U1438" s="6">
        <f>+S1438+SUM($D$17:$E$17)-SUM($Q$27:Q1438)</f>
        <v>7373.1343230368584</v>
      </c>
      <c r="V1438" s="10">
        <f t="shared" si="427"/>
        <v>9.9550224786459918E-3</v>
      </c>
      <c r="W1438" s="10">
        <f>+S1438/SUM(Q$27:Q1438)-1</f>
        <v>0.19483910438580287</v>
      </c>
      <c r="X1438">
        <v>5.2329999999999997</v>
      </c>
      <c r="AC1438">
        <f t="shared" si="440"/>
        <v>10962.087534136892</v>
      </c>
      <c r="AD1438">
        <f t="shared" si="441"/>
        <v>10812.577811695257</v>
      </c>
      <c r="AE1438" s="5">
        <f t="shared" si="428"/>
        <v>0</v>
      </c>
      <c r="AF1438" s="6">
        <f>+AD1438+SUM($D$18:$E$18)-SUM($AB$27:AB1438)</f>
        <v>15549.827759063674</v>
      </c>
      <c r="AG1438" s="10">
        <f t="shared" si="429"/>
        <v>1.5518096040062046E-2</v>
      </c>
      <c r="AH1438" s="10">
        <f>+AD1438/SUM(AB$27:AB1438)-1</f>
        <v>0.51378358923697864</v>
      </c>
      <c r="AI1438" s="6">
        <f t="shared" si="430"/>
        <v>0</v>
      </c>
      <c r="AL1438" s="6">
        <f t="shared" si="431"/>
        <v>0</v>
      </c>
      <c r="AM1438" s="6">
        <f t="shared" si="432"/>
        <v>20675.83150119158</v>
      </c>
      <c r="AN1438" s="6">
        <f t="shared" si="433"/>
        <v>20307.931648911428</v>
      </c>
      <c r="AO1438" s="5">
        <f t="shared" si="434"/>
        <v>0</v>
      </c>
      <c r="AP1438" s="6">
        <f>+AN1438+SUM($D$16:$E$18)-SUM($AL$27:AL1438)</f>
        <v>30835.282754174576</v>
      </c>
      <c r="AQ1438" s="10">
        <f t="shared" si="442"/>
        <v>1.255065956163226E-2</v>
      </c>
      <c r="AR1438" s="10">
        <f>+AN1438/SUM(AL$27:AL1438)-1</f>
        <v>0.27942927381486116</v>
      </c>
    </row>
    <row r="1439" spans="1:44" x14ac:dyDescent="0.25">
      <c r="A1439" s="1">
        <v>42300</v>
      </c>
      <c r="B1439">
        <v>8.0429999999999993</v>
      </c>
      <c r="G1439">
        <f t="shared" si="435"/>
        <v>4918.2079079260575</v>
      </c>
      <c r="H1439">
        <f t="shared" si="436"/>
        <v>4860.5136580274657</v>
      </c>
      <c r="I1439" s="5">
        <f t="shared" si="425"/>
        <v>0</v>
      </c>
      <c r="J1439" s="6">
        <f>+H1439+SUM($D$16:$E$16)-SUM($F$27:F1439)</f>
        <v>8018.68028960641</v>
      </c>
      <c r="K1439" s="10">
        <f t="shared" si="437"/>
        <v>1.3442278433905885E-2</v>
      </c>
      <c r="L1439" s="10">
        <f>+H1439/SUM(F$27:F1439)-1</f>
        <v>2.0723171512221583E-2</v>
      </c>
      <c r="M1439">
        <v>7.8250000000000002</v>
      </c>
      <c r="R1439">
        <f t="shared" si="438"/>
        <v>4984.049446031675</v>
      </c>
      <c r="S1439">
        <f t="shared" si="439"/>
        <v>4819.4191230634433</v>
      </c>
      <c r="T1439" s="5">
        <f t="shared" si="426"/>
        <v>0</v>
      </c>
      <c r="U1439" s="6">
        <f>+S1439+SUM($D$17:$E$17)-SUM($Q$27:Q1439)</f>
        <v>7451.353649379229</v>
      </c>
      <c r="V1439" s="10">
        <f t="shared" si="427"/>
        <v>1.0608694066237101E-2</v>
      </c>
      <c r="W1439" s="10">
        <f>+S1439/SUM(Q$27:Q1439)-1</f>
        <v>0.21455131096634283</v>
      </c>
      <c r="X1439">
        <v>5.3380000000000001</v>
      </c>
      <c r="AC1439">
        <f t="shared" si="440"/>
        <v>11182.041516763373</v>
      </c>
      <c r="AD1439">
        <f t="shared" si="441"/>
        <v>11029.531885883676</v>
      </c>
      <c r="AE1439" s="5">
        <f t="shared" si="428"/>
        <v>0</v>
      </c>
      <c r="AF1439" s="6">
        <f>+AD1439+SUM($D$18:$E$18)-SUM($AB$27:AB1439)</f>
        <v>15766.781833252093</v>
      </c>
      <c r="AG1439" s="10">
        <f t="shared" si="429"/>
        <v>1.3952185037031217E-2</v>
      </c>
      <c r="AH1439" s="10">
        <f>+AD1439/SUM(AB$27:AB1439)-1</f>
        <v>0.54415761500993542</v>
      </c>
      <c r="AI1439" s="6">
        <f t="shared" si="430"/>
        <v>0</v>
      </c>
      <c r="AL1439" s="6">
        <f t="shared" si="431"/>
        <v>0</v>
      </c>
      <c r="AM1439" s="6">
        <f t="shared" si="432"/>
        <v>21084.298870721104</v>
      </c>
      <c r="AN1439" s="6">
        <f t="shared" si="433"/>
        <v>20709.464666974585</v>
      </c>
      <c r="AO1439" s="5">
        <f t="shared" si="434"/>
        <v>0</v>
      </c>
      <c r="AP1439" s="6">
        <f>+AN1439+SUM($D$16:$E$18)-SUM($AL$27:AL1439)</f>
        <v>31236.815772237733</v>
      </c>
      <c r="AQ1439" s="10">
        <f t="shared" si="442"/>
        <v>1.3021869177080703E-2</v>
      </c>
      <c r="AR1439" s="10">
        <f>+AN1439/SUM(AL$27:AL1439)-1</f>
        <v>0.30472643881397476</v>
      </c>
    </row>
    <row r="1440" spans="1:44" x14ac:dyDescent="0.25">
      <c r="A1440" s="1">
        <v>42304</v>
      </c>
      <c r="B1440">
        <v>7.9749999999999996</v>
      </c>
      <c r="G1440">
        <f t="shared" si="435"/>
        <v>4876.6266400236618</v>
      </c>
      <c r="H1440">
        <f t="shared" si="436"/>
        <v>4819.4201694354142</v>
      </c>
      <c r="I1440" s="5">
        <f t="shared" si="425"/>
        <v>0</v>
      </c>
      <c r="J1440" s="6">
        <f>+H1440+SUM($D$16:$E$16)-SUM($F$27:F1440)</f>
        <v>7977.5868010143577</v>
      </c>
      <c r="K1440" s="10">
        <f t="shared" si="437"/>
        <v>-5.1247196680627161E-3</v>
      </c>
      <c r="L1440" s="10">
        <f>+H1440/SUM(F$27:F1440)-1</f>
        <v>1.2093409525048671E-2</v>
      </c>
      <c r="M1440">
        <v>7.7350000000000003</v>
      </c>
      <c r="R1440">
        <f t="shared" si="438"/>
        <v>4926.7249156619819</v>
      </c>
      <c r="S1440">
        <f t="shared" si="439"/>
        <v>4763.9881043956211</v>
      </c>
      <c r="T1440" s="5">
        <f t="shared" si="426"/>
        <v>0</v>
      </c>
      <c r="U1440" s="6">
        <f>+S1440+SUM($D$17:$E$17)-SUM($Q$27:Q1440)</f>
        <v>7395.9226307114077</v>
      </c>
      <c r="V1440" s="10">
        <f t="shared" si="427"/>
        <v>-7.4390535298830551E-3</v>
      </c>
      <c r="W1440" s="10">
        <f>+S1440/SUM(Q$27:Q1440)-1</f>
        <v>0.20058203071241687</v>
      </c>
      <c r="X1440">
        <v>5.3440000000000003</v>
      </c>
      <c r="AC1440">
        <f t="shared" si="440"/>
        <v>11194.610315770602</v>
      </c>
      <c r="AD1440">
        <f t="shared" si="441"/>
        <v>11041.929261551588</v>
      </c>
      <c r="AE1440" s="5">
        <f t="shared" si="428"/>
        <v>0</v>
      </c>
      <c r="AF1440" s="6">
        <f>+AD1440+SUM($D$18:$E$18)-SUM($AB$27:AB1440)</f>
        <v>15779.179208920004</v>
      </c>
      <c r="AG1440" s="10">
        <f t="shared" si="429"/>
        <v>7.8629715302880321E-4</v>
      </c>
      <c r="AH1440" s="10">
        <f>+AD1440/SUM(AB$27:AB1440)-1</f>
        <v>0.54589327362553308</v>
      </c>
      <c r="AI1440" s="6">
        <f t="shared" si="430"/>
        <v>0</v>
      </c>
      <c r="AL1440" s="6">
        <f t="shared" si="431"/>
        <v>0</v>
      </c>
      <c r="AM1440" s="6">
        <f t="shared" si="432"/>
        <v>20997.961871456246</v>
      </c>
      <c r="AN1440" s="6">
        <f t="shared" si="433"/>
        <v>20625.337535382623</v>
      </c>
      <c r="AO1440" s="5">
        <f t="shared" si="434"/>
        <v>0</v>
      </c>
      <c r="AP1440" s="6">
        <f>+AN1440+SUM($D$16:$E$18)-SUM($AL$27:AL1440)</f>
        <v>31152.688640645774</v>
      </c>
      <c r="AQ1440" s="10">
        <f t="shared" si="442"/>
        <v>-2.6932044612155703E-3</v>
      </c>
      <c r="AR1440" s="10">
        <f>+AN1440/SUM(AL$27:AL1440)-1</f>
        <v>0.2994263069865859</v>
      </c>
    </row>
    <row r="1441" spans="1:44" x14ac:dyDescent="0.25">
      <c r="A1441" s="1">
        <v>42305</v>
      </c>
      <c r="B1441">
        <v>7.9420000000000002</v>
      </c>
      <c r="G1441">
        <f t="shared" si="435"/>
        <v>4856.4474953063227</v>
      </c>
      <c r="H1441">
        <f t="shared" si="436"/>
        <v>4799.4777411480954</v>
      </c>
      <c r="I1441" s="5">
        <f t="shared" si="425"/>
        <v>0</v>
      </c>
      <c r="J1441" s="6">
        <f>+H1441+SUM($D$16:$E$16)-SUM($F$27:F1441)</f>
        <v>7957.6443727270389</v>
      </c>
      <c r="K1441" s="10">
        <f t="shared" si="437"/>
        <v>-2.4998071202162464E-3</v>
      </c>
      <c r="L1441" s="10">
        <f>+H1441/SUM(F$27:F1441)-1</f>
        <v>7.9054367959794369E-3</v>
      </c>
      <c r="M1441">
        <v>7.8179999999999996</v>
      </c>
      <c r="R1441">
        <f t="shared" si="438"/>
        <v>4979.5908714473653</v>
      </c>
      <c r="S1441">
        <f t="shared" si="439"/>
        <v>4815.107821611502</v>
      </c>
      <c r="T1441" s="5">
        <f t="shared" si="426"/>
        <v>0</v>
      </c>
      <c r="U1441" s="6">
        <f>+S1441+SUM($D$17:$E$17)-SUM($Q$27:Q1441)</f>
        <v>7447.0423479272886</v>
      </c>
      <c r="V1441" s="10">
        <f t="shared" si="427"/>
        <v>6.9118783103012671E-3</v>
      </c>
      <c r="W1441" s="10">
        <f>+S1441/SUM(Q$27:Q1441)-1</f>
        <v>0.21346481139103757</v>
      </c>
      <c r="X1441">
        <v>5.3780000000000001</v>
      </c>
      <c r="AC1441">
        <f t="shared" si="440"/>
        <v>11265.83351014489</v>
      </c>
      <c r="AD1441">
        <f t="shared" si="441"/>
        <v>11112.181057003076</v>
      </c>
      <c r="AE1441" s="5">
        <f t="shared" si="428"/>
        <v>0</v>
      </c>
      <c r="AF1441" s="6">
        <f>+AD1441+SUM($D$18:$E$18)-SUM($AB$27:AB1441)</f>
        <v>15849.431004371492</v>
      </c>
      <c r="AG1441" s="10">
        <f t="shared" si="429"/>
        <v>4.4521831282438029E-3</v>
      </c>
      <c r="AH1441" s="10">
        <f>+AD1441/SUM(AB$27:AB1441)-1</f>
        <v>0.55572867244725233</v>
      </c>
      <c r="AI1441" s="6">
        <f t="shared" si="430"/>
        <v>0</v>
      </c>
      <c r="AL1441" s="6">
        <f t="shared" si="431"/>
        <v>0</v>
      </c>
      <c r="AM1441" s="6">
        <f t="shared" si="432"/>
        <v>21101.871876898578</v>
      </c>
      <c r="AN1441" s="6">
        <f t="shared" si="433"/>
        <v>20726.766619762675</v>
      </c>
      <c r="AO1441" s="5">
        <f t="shared" si="434"/>
        <v>0</v>
      </c>
      <c r="AP1441" s="6">
        <f>+AN1441+SUM($D$16:$E$18)-SUM($AL$27:AL1441)</f>
        <v>31254.117725025822</v>
      </c>
      <c r="AQ1441" s="10">
        <f t="shared" si="442"/>
        <v>3.2558693585025278E-3</v>
      </c>
      <c r="AR1441" s="10">
        <f>+AN1441/SUM(AL$27:AL1441)-1</f>
        <v>0.30581648704113773</v>
      </c>
    </row>
    <row r="1442" spans="1:44" x14ac:dyDescent="0.25">
      <c r="A1442" s="1">
        <v>42306</v>
      </c>
      <c r="B1442">
        <v>7.8840000000000003</v>
      </c>
      <c r="G1442">
        <f t="shared" si="435"/>
        <v>4820.9811197425142</v>
      </c>
      <c r="H1442">
        <f t="shared" si="436"/>
        <v>4764.427412643111</v>
      </c>
      <c r="I1442" s="5">
        <f t="shared" si="425"/>
        <v>0</v>
      </c>
      <c r="J1442" s="6">
        <f>+H1442+SUM($D$16:$E$16)-SUM($F$27:F1442)</f>
        <v>7922.5940442220553</v>
      </c>
      <c r="K1442" s="10">
        <f t="shared" si="437"/>
        <v>-4.4046110712248066E-3</v>
      </c>
      <c r="L1442" s="10">
        <f>+H1442/SUM(F$27:F1442)-1</f>
        <v>5.4475745397919439E-4</v>
      </c>
      <c r="M1442">
        <v>7.7939999999999996</v>
      </c>
      <c r="R1442">
        <f t="shared" si="438"/>
        <v>4964.3043300154468</v>
      </c>
      <c r="S1442">
        <f t="shared" si="439"/>
        <v>4800.3262166334162</v>
      </c>
      <c r="T1442" s="5">
        <f t="shared" si="426"/>
        <v>0</v>
      </c>
      <c r="U1442" s="6">
        <f>+S1442+SUM($D$17:$E$17)-SUM($Q$27:Q1442)</f>
        <v>7432.2607429492036</v>
      </c>
      <c r="V1442" s="10">
        <f t="shared" si="427"/>
        <v>-1.984896055035712E-3</v>
      </c>
      <c r="W1442" s="10">
        <f>+S1442/SUM(Q$27:Q1442)-1</f>
        <v>0.20973966998999072</v>
      </c>
      <c r="X1442">
        <v>5.4089999999999998</v>
      </c>
      <c r="AC1442">
        <f t="shared" si="440"/>
        <v>11330.772305015566</v>
      </c>
      <c r="AD1442">
        <f t="shared" si="441"/>
        <v>11176.23416462061</v>
      </c>
      <c r="AE1442" s="5">
        <f t="shared" si="428"/>
        <v>0</v>
      </c>
      <c r="AF1442" s="6">
        <f>+AD1442+SUM($D$18:$E$18)-SUM($AB$27:AB1442)</f>
        <v>15913.484111989028</v>
      </c>
      <c r="AG1442" s="10">
        <f t="shared" si="429"/>
        <v>4.0413506074679084E-3</v>
      </c>
      <c r="AH1442" s="10">
        <f>+AD1442/SUM(AB$27:AB1442)-1</f>
        <v>0.56469624196117296</v>
      </c>
      <c r="AI1442" s="6">
        <f t="shared" si="430"/>
        <v>0</v>
      </c>
      <c r="AL1442" s="6">
        <f t="shared" si="431"/>
        <v>0</v>
      </c>
      <c r="AM1442" s="6">
        <f t="shared" si="432"/>
        <v>21116.057754773527</v>
      </c>
      <c r="AN1442" s="6">
        <f t="shared" si="433"/>
        <v>20740.987793897137</v>
      </c>
      <c r="AO1442" s="5">
        <f t="shared" si="434"/>
        <v>0</v>
      </c>
      <c r="AP1442" s="6">
        <f>+AN1442+SUM($D$16:$E$18)-SUM($AL$27:AL1442)</f>
        <v>31268.338899160281</v>
      </c>
      <c r="AQ1442" s="10">
        <f t="shared" si="442"/>
        <v>4.5501761590505119E-4</v>
      </c>
      <c r="AR1442" s="10">
        <f>+AN1442/SUM(AL$27:AL1442)-1</f>
        <v>0.30671244172575118</v>
      </c>
    </row>
    <row r="1443" spans="1:44" x14ac:dyDescent="0.25">
      <c r="A1443" s="1">
        <v>42307</v>
      </c>
      <c r="B1443">
        <v>7.8440000000000003</v>
      </c>
      <c r="G1443">
        <f t="shared" si="435"/>
        <v>4796.5215503881636</v>
      </c>
      <c r="H1443">
        <f t="shared" si="436"/>
        <v>4740.2547722948457</v>
      </c>
      <c r="I1443" s="5">
        <f t="shared" si="425"/>
        <v>0</v>
      </c>
      <c r="J1443" s="6">
        <f>+H1443+SUM($D$16:$E$16)-SUM($F$27:F1443)</f>
        <v>7898.4214038737891</v>
      </c>
      <c r="K1443" s="10">
        <f t="shared" si="437"/>
        <v>-3.0511017241752203E-3</v>
      </c>
      <c r="L1443" s="10">
        <f>+H1443/SUM(F$27:F1443)-1</f>
        <v>-4.5315731267105974E-3</v>
      </c>
      <c r="M1443">
        <v>7.7910000000000004</v>
      </c>
      <c r="R1443">
        <f t="shared" si="438"/>
        <v>4962.3935123364581</v>
      </c>
      <c r="S1443">
        <f t="shared" si="439"/>
        <v>4798.478516011156</v>
      </c>
      <c r="T1443" s="5">
        <f t="shared" si="426"/>
        <v>0</v>
      </c>
      <c r="U1443" s="6">
        <f>+S1443+SUM($D$17:$E$17)-SUM($Q$27:Q1443)</f>
        <v>7430.4130423269435</v>
      </c>
      <c r="V1443" s="10">
        <f t="shared" si="427"/>
        <v>-2.4860546288196783E-4</v>
      </c>
      <c r="W1443" s="10">
        <f>+S1443/SUM(Q$27:Q1443)-1</f>
        <v>0.20927402731485989</v>
      </c>
      <c r="X1443">
        <v>5.3659999999999997</v>
      </c>
      <c r="AC1443">
        <f t="shared" si="440"/>
        <v>11240.695912130435</v>
      </c>
      <c r="AD1443">
        <f t="shared" si="441"/>
        <v>11087.386305667256</v>
      </c>
      <c r="AE1443" s="5">
        <f t="shared" si="428"/>
        <v>0</v>
      </c>
      <c r="AF1443" s="6">
        <f>+AD1443+SUM($D$18:$E$18)-SUM($AB$27:AB1443)</f>
        <v>15824.636253035673</v>
      </c>
      <c r="AG1443" s="10">
        <f t="shared" si="429"/>
        <v>-5.5831807998864003E-3</v>
      </c>
      <c r="AH1443" s="10">
        <f>+AD1443/SUM(AB$27:AB1443)-1</f>
        <v>0.55225735521605746</v>
      </c>
      <c r="AI1443" s="6">
        <f t="shared" si="430"/>
        <v>0</v>
      </c>
      <c r="AL1443" s="6">
        <f t="shared" si="431"/>
        <v>0</v>
      </c>
      <c r="AM1443" s="6">
        <f t="shared" si="432"/>
        <v>20999.610974855059</v>
      </c>
      <c r="AN1443" s="6">
        <f t="shared" si="433"/>
        <v>20626.119593973257</v>
      </c>
      <c r="AO1443" s="5">
        <f t="shared" si="434"/>
        <v>0</v>
      </c>
      <c r="AP1443" s="6">
        <f>+AN1443+SUM($D$16:$E$18)-SUM($AL$27:AL1443)</f>
        <v>31153.470699236404</v>
      </c>
      <c r="AQ1443" s="10">
        <f t="shared" si="442"/>
        <v>-3.6736265490253661E-3</v>
      </c>
      <c r="AR1443" s="10">
        <f>+AN1443/SUM(AL$27:AL1443)-1</f>
        <v>0.29947557781691936</v>
      </c>
    </row>
    <row r="1444" spans="1:44" x14ac:dyDescent="0.25">
      <c r="A1444" s="1">
        <v>42310</v>
      </c>
      <c r="B1444">
        <v>7.8739999999999997</v>
      </c>
      <c r="G1444">
        <f t="shared" si="435"/>
        <v>4814.8662274039261</v>
      </c>
      <c r="H1444">
        <f t="shared" si="436"/>
        <v>4758.384252556044</v>
      </c>
      <c r="I1444" s="5">
        <f t="shared" si="425"/>
        <v>0</v>
      </c>
      <c r="J1444" s="6">
        <f>+H1444+SUM($D$16:$E$16)-SUM($F$27:F1444)</f>
        <v>7916.5508841349865</v>
      </c>
      <c r="K1444" s="10">
        <f t="shared" si="437"/>
        <v>2.2953295771614979E-3</v>
      </c>
      <c r="L1444" s="10">
        <f>+H1444/SUM(F$27:F1444)-1</f>
        <v>-7.2432519119336458E-4</v>
      </c>
      <c r="M1444">
        <v>7.8209999999999997</v>
      </c>
      <c r="R1444">
        <f t="shared" si="438"/>
        <v>4981.5016891263549</v>
      </c>
      <c r="S1444">
        <f t="shared" si="439"/>
        <v>4816.9555222337631</v>
      </c>
      <c r="T1444" s="5">
        <f t="shared" si="426"/>
        <v>0</v>
      </c>
      <c r="U1444" s="6">
        <f>+S1444+SUM($D$17:$E$17)-SUM($Q$27:Q1444)</f>
        <v>7448.8900485495487</v>
      </c>
      <c r="V1444" s="10">
        <f t="shared" si="427"/>
        <v>2.4866728292696205E-3</v>
      </c>
      <c r="W1444" s="10">
        <f>+S1444/SUM(Q$27:Q1444)-1</f>
        <v>0.2139304540661684</v>
      </c>
      <c r="X1444">
        <v>5.3979999999999997</v>
      </c>
      <c r="AC1444">
        <f t="shared" si="440"/>
        <v>11307.729506835649</v>
      </c>
      <c r="AD1444">
        <f t="shared" si="441"/>
        <v>11153.505642562775</v>
      </c>
      <c r="AE1444" s="5">
        <f t="shared" si="428"/>
        <v>0</v>
      </c>
      <c r="AF1444" s="6">
        <f>+AD1444+SUM($D$18:$E$18)-SUM($AB$27:AB1444)</f>
        <v>15890.755589931194</v>
      </c>
      <c r="AG1444" s="10">
        <f t="shared" si="429"/>
        <v>4.1782531894114516E-3</v>
      </c>
      <c r="AH1444" s="10">
        <f>+AD1444/SUM(AB$27:AB1444)-1</f>
        <v>0.56151420116591089</v>
      </c>
      <c r="AI1444" s="6">
        <f t="shared" si="430"/>
        <v>0</v>
      </c>
      <c r="AL1444" s="6">
        <f t="shared" si="431"/>
        <v>0</v>
      </c>
      <c r="AM1444" s="6">
        <f t="shared" si="432"/>
        <v>21104.097423365929</v>
      </c>
      <c r="AN1444" s="6">
        <f t="shared" si="433"/>
        <v>20728.845417352582</v>
      </c>
      <c r="AO1444" s="5">
        <f t="shared" si="434"/>
        <v>0</v>
      </c>
      <c r="AP1444" s="6">
        <f>+AN1444+SUM($D$16:$E$18)-SUM($AL$27:AL1444)</f>
        <v>31256.19652261573</v>
      </c>
      <c r="AQ1444" s="10">
        <f t="shared" si="442"/>
        <v>3.2974118476578607E-3</v>
      </c>
      <c r="AR1444" s="10">
        <f>+AN1444/SUM(AL$27:AL1444)-1</f>
        <v>0.30594745431721715</v>
      </c>
    </row>
    <row r="1445" spans="1:44" x14ac:dyDescent="0.25">
      <c r="A1445" s="1">
        <v>42311</v>
      </c>
      <c r="B1445">
        <v>8.02</v>
      </c>
      <c r="G1445">
        <f t="shared" si="435"/>
        <v>4904.1436555473056</v>
      </c>
      <c r="H1445">
        <f t="shared" si="436"/>
        <v>4846.6143898272121</v>
      </c>
      <c r="I1445" s="5">
        <f t="shared" si="425"/>
        <v>0</v>
      </c>
      <c r="J1445" s="6">
        <f>+H1445+SUM($D$16:$E$16)-SUM($F$27:F1445)</f>
        <v>8004.7810214061565</v>
      </c>
      <c r="K1445" s="10">
        <f t="shared" si="437"/>
        <v>1.11450224425369E-2</v>
      </c>
      <c r="L1445" s="10">
        <f>+H1445/SUM(F$27:F1445)-1</f>
        <v>1.7804281428324575E-2</v>
      </c>
      <c r="M1445">
        <v>7.835</v>
      </c>
      <c r="R1445">
        <f t="shared" si="438"/>
        <v>4990.4188382949742</v>
      </c>
      <c r="S1445">
        <f t="shared" si="439"/>
        <v>4825.5781251376475</v>
      </c>
      <c r="T1445" s="5">
        <f t="shared" si="426"/>
        <v>0</v>
      </c>
      <c r="U1445" s="6">
        <f>+S1445+SUM($D$17:$E$17)-SUM($Q$27:Q1445)</f>
        <v>7457.5126514534331</v>
      </c>
      <c r="V1445" s="10">
        <f t="shared" si="427"/>
        <v>1.1575688253799843E-3</v>
      </c>
      <c r="W1445" s="10">
        <f>+S1445/SUM(Q$27:Q1445)-1</f>
        <v>0.21610345321677937</v>
      </c>
      <c r="X1445">
        <v>5.4210000000000003</v>
      </c>
      <c r="AC1445">
        <f t="shared" si="440"/>
        <v>11355.909903030022</v>
      </c>
      <c r="AD1445">
        <f t="shared" si="441"/>
        <v>11201.028915956431</v>
      </c>
      <c r="AE1445" s="5">
        <f t="shared" si="428"/>
        <v>0</v>
      </c>
      <c r="AF1445" s="6">
        <f>+AD1445+SUM($D$18:$E$18)-SUM($AB$27:AB1445)</f>
        <v>15938.278863324847</v>
      </c>
      <c r="AG1445" s="10">
        <f t="shared" si="429"/>
        <v>2.9906238960573095E-3</v>
      </c>
      <c r="AH1445" s="10">
        <f>+AD1445/SUM(AB$27:AB1445)-1</f>
        <v>0.56816755919236828</v>
      </c>
      <c r="AI1445" s="6">
        <f t="shared" si="430"/>
        <v>0</v>
      </c>
      <c r="AL1445" s="6">
        <f t="shared" si="431"/>
        <v>0</v>
      </c>
      <c r="AM1445" s="6">
        <f t="shared" si="432"/>
        <v>21250.472396872305</v>
      </c>
      <c r="AN1445" s="6">
        <f t="shared" si="433"/>
        <v>20873.22143092129</v>
      </c>
      <c r="AO1445" s="5">
        <f t="shared" si="434"/>
        <v>0</v>
      </c>
      <c r="AP1445" s="6">
        <f>+AN1445+SUM($D$16:$E$18)-SUM($AL$27:AL1445)</f>
        <v>31400.572536184434</v>
      </c>
      <c r="AQ1445" s="10">
        <f t="shared" si="442"/>
        <v>4.6191165154800817E-3</v>
      </c>
      <c r="AR1445" s="10">
        <f>+AN1445/SUM(AL$27:AL1445)-1</f>
        <v>0.31504335346588297</v>
      </c>
    </row>
    <row r="1446" spans="1:44" x14ac:dyDescent="0.25">
      <c r="A1446" s="1">
        <v>42312</v>
      </c>
      <c r="B1446">
        <v>8.1440000000000001</v>
      </c>
      <c r="G1446">
        <f t="shared" si="435"/>
        <v>4979.9683205457932</v>
      </c>
      <c r="H1446">
        <f t="shared" si="436"/>
        <v>4921.549574906835</v>
      </c>
      <c r="I1446" s="5">
        <f t="shared" si="425"/>
        <v>0</v>
      </c>
      <c r="J1446" s="6">
        <f>+H1446+SUM($D$16:$E$16)-SUM($F$27:F1446)</f>
        <v>8079.7162064857794</v>
      </c>
      <c r="K1446" s="10">
        <f t="shared" si="437"/>
        <v>9.3613035608635098E-3</v>
      </c>
      <c r="L1446" s="10">
        <f>+H1446/SUM(F$27:F1446)-1</f>
        <v>3.3540906228463285E-2</v>
      </c>
      <c r="M1446">
        <v>7.8440000000000003</v>
      </c>
      <c r="R1446">
        <f t="shared" si="438"/>
        <v>4996.1512913319439</v>
      </c>
      <c r="S1446">
        <f t="shared" si="439"/>
        <v>4831.1212270044298</v>
      </c>
      <c r="T1446" s="5">
        <f t="shared" si="426"/>
        <v>0</v>
      </c>
      <c r="U1446" s="6">
        <f>+S1446+SUM($D$17:$E$17)-SUM($Q$27:Q1446)</f>
        <v>7463.0557533202173</v>
      </c>
      <c r="V1446" s="10">
        <f t="shared" si="427"/>
        <v>7.432909772808749E-4</v>
      </c>
      <c r="W1446" s="10">
        <f>+S1446/SUM(Q$27:Q1446)-1</f>
        <v>0.21750038124217208</v>
      </c>
      <c r="X1446">
        <v>5.4480000000000004</v>
      </c>
      <c r="AC1446">
        <f t="shared" si="440"/>
        <v>11412.469498562545</v>
      </c>
      <c r="AD1446">
        <f t="shared" si="441"/>
        <v>11256.817106462024</v>
      </c>
      <c r="AE1446" s="5">
        <f t="shared" si="428"/>
        <v>0</v>
      </c>
      <c r="AF1446" s="6">
        <f>+AD1446+SUM($D$18:$E$18)-SUM($AB$27:AB1446)</f>
        <v>15994.067053830442</v>
      </c>
      <c r="AG1446" s="10">
        <f t="shared" si="429"/>
        <v>3.5002644252866144E-3</v>
      </c>
      <c r="AH1446" s="10">
        <f>+AD1446/SUM(AB$27:AB1446)-1</f>
        <v>0.57597802296255707</v>
      </c>
      <c r="AI1446" s="6">
        <f t="shared" si="430"/>
        <v>0</v>
      </c>
      <c r="AL1446" s="6">
        <f t="shared" si="431"/>
        <v>0</v>
      </c>
      <c r="AM1446" s="6">
        <f t="shared" si="432"/>
        <v>21388.589110440284</v>
      </c>
      <c r="AN1446" s="6">
        <f t="shared" si="433"/>
        <v>21009.487908373289</v>
      </c>
      <c r="AO1446" s="5">
        <f t="shared" si="434"/>
        <v>0</v>
      </c>
      <c r="AP1446" s="6">
        <f>+AN1446+SUM($D$16:$E$18)-SUM($AL$27:AL1446)</f>
        <v>31536.839013636436</v>
      </c>
      <c r="AQ1446" s="10">
        <f t="shared" si="442"/>
        <v>4.3396176071304193E-3</v>
      </c>
      <c r="AR1446" s="10">
        <f>+AN1446/SUM(AL$27:AL1446)-1</f>
        <v>0.32362834002708518</v>
      </c>
    </row>
    <row r="1447" spans="1:44" x14ac:dyDescent="0.25">
      <c r="A1447" s="1">
        <v>42313</v>
      </c>
      <c r="B1447">
        <v>8.1010000000000009</v>
      </c>
      <c r="G1447">
        <f t="shared" si="435"/>
        <v>4953.6742834898669</v>
      </c>
      <c r="H1447">
        <f t="shared" si="436"/>
        <v>4895.5639865324501</v>
      </c>
      <c r="I1447" s="5">
        <f t="shared" si="425"/>
        <v>0</v>
      </c>
      <c r="J1447" s="6">
        <f>+H1447+SUM($D$16:$E$16)-SUM($F$27:F1447)</f>
        <v>8053.7306181113936</v>
      </c>
      <c r="K1447" s="10">
        <f t="shared" si="437"/>
        <v>-3.2161511258931297E-3</v>
      </c>
      <c r="L1447" s="10">
        <f>+H1447/SUM(F$27:F1447)-1</f>
        <v>2.8083850854221826E-2</v>
      </c>
      <c r="M1447">
        <v>7.84</v>
      </c>
      <c r="R1447">
        <f t="shared" si="438"/>
        <v>4993.6035344266238</v>
      </c>
      <c r="S1447">
        <f t="shared" si="439"/>
        <v>4828.6576261747487</v>
      </c>
      <c r="T1447" s="5">
        <f t="shared" si="426"/>
        <v>0</v>
      </c>
      <c r="U1447" s="6">
        <f>+S1447+SUM($D$17:$E$17)-SUM($Q$27:Q1447)</f>
        <v>7460.5921524905352</v>
      </c>
      <c r="V1447" s="10">
        <f t="shared" si="427"/>
        <v>-3.3010618051276808E-4</v>
      </c>
      <c r="W1447" s="10">
        <f>+S1447/SUM(Q$27:Q1447)-1</f>
        <v>0.21687952434199742</v>
      </c>
      <c r="X1447">
        <v>5.4420000000000002</v>
      </c>
      <c r="AC1447">
        <f t="shared" si="440"/>
        <v>11399.900699555317</v>
      </c>
      <c r="AD1447">
        <f t="shared" si="441"/>
        <v>11244.419730794114</v>
      </c>
      <c r="AE1447" s="5">
        <f t="shared" si="428"/>
        <v>0</v>
      </c>
      <c r="AF1447" s="6">
        <f>+AD1447+SUM($D$18:$E$18)-SUM($AB$27:AB1447)</f>
        <v>15981.669678162531</v>
      </c>
      <c r="AG1447" s="10">
        <f t="shared" si="429"/>
        <v>-7.7512340208318875E-4</v>
      </c>
      <c r="AH1447" s="10">
        <f>+AD1447/SUM(AB$27:AB1447)-1</f>
        <v>0.57424236434695963</v>
      </c>
      <c r="AI1447" s="6">
        <f t="shared" si="430"/>
        <v>0</v>
      </c>
      <c r="AL1447" s="6">
        <f t="shared" si="431"/>
        <v>0</v>
      </c>
      <c r="AM1447" s="6">
        <f t="shared" si="432"/>
        <v>21347.17851747181</v>
      </c>
      <c r="AN1447" s="6">
        <f t="shared" si="433"/>
        <v>20968.641343501313</v>
      </c>
      <c r="AO1447" s="5">
        <f t="shared" si="434"/>
        <v>0</v>
      </c>
      <c r="AP1447" s="6">
        <f>+AN1447+SUM($D$16:$E$18)-SUM($AL$27:AL1447)</f>
        <v>31495.992448764457</v>
      </c>
      <c r="AQ1447" s="10">
        <f t="shared" si="442"/>
        <v>-1.2952016165702629E-3</v>
      </c>
      <c r="AR1447" s="10">
        <f>+AN1447/SUM(AL$27:AL1447)-1</f>
        <v>0.32105494694425074</v>
      </c>
    </row>
    <row r="1448" spans="1:44" x14ac:dyDescent="0.25">
      <c r="A1448" s="1">
        <v>42314</v>
      </c>
      <c r="B1448">
        <v>8.0739999999999998</v>
      </c>
      <c r="G1448">
        <f t="shared" si="435"/>
        <v>4937.1640741756792</v>
      </c>
      <c r="H1448">
        <f t="shared" si="436"/>
        <v>4879.2474542973705</v>
      </c>
      <c r="I1448" s="5">
        <f t="shared" si="425"/>
        <v>0</v>
      </c>
      <c r="J1448" s="6">
        <f>+H1448+SUM($D$16:$E$16)-SUM($F$27:F1448)</f>
        <v>8037.4140858763139</v>
      </c>
      <c r="K1448" s="10">
        <f t="shared" si="437"/>
        <v>-2.0259595222102966E-3</v>
      </c>
      <c r="L1448" s="10">
        <f>+H1448/SUM(F$27:F1448)-1</f>
        <v>2.4657327712255928E-2</v>
      </c>
      <c r="M1448">
        <v>7.8710000000000004</v>
      </c>
      <c r="R1448">
        <f t="shared" si="438"/>
        <v>5013.348650442852</v>
      </c>
      <c r="S1448">
        <f t="shared" si="439"/>
        <v>4847.7505326047767</v>
      </c>
      <c r="T1448" s="5">
        <f t="shared" si="426"/>
        <v>0</v>
      </c>
      <c r="U1448" s="6">
        <f>+S1448+SUM($D$17:$E$17)-SUM($Q$27:Q1448)</f>
        <v>7479.6850589205624</v>
      </c>
      <c r="V1448" s="10">
        <f t="shared" si="427"/>
        <v>2.5591676960459164E-3</v>
      </c>
      <c r="W1448" s="10">
        <f>+S1448/SUM(Q$27:Q1448)-1</f>
        <v>0.22169116531834998</v>
      </c>
      <c r="X1448">
        <v>5.4379999999999997</v>
      </c>
      <c r="AC1448">
        <f t="shared" si="440"/>
        <v>11391.521500217164</v>
      </c>
      <c r="AD1448">
        <f t="shared" si="441"/>
        <v>11236.154813682173</v>
      </c>
      <c r="AE1448" s="5">
        <f t="shared" si="428"/>
        <v>0</v>
      </c>
      <c r="AF1448" s="6">
        <f>+AD1448+SUM($D$18:$E$18)-SUM($AB$27:AB1448)</f>
        <v>15973.40476105059</v>
      </c>
      <c r="AG1448" s="10">
        <f t="shared" si="429"/>
        <v>-5.1714978962646985E-4</v>
      </c>
      <c r="AH1448" s="10">
        <f>+AD1448/SUM(AB$27:AB1448)-1</f>
        <v>0.57308525860322779</v>
      </c>
      <c r="AI1448" s="6">
        <f t="shared" si="430"/>
        <v>0</v>
      </c>
      <c r="AL1448" s="6">
        <f t="shared" si="431"/>
        <v>0</v>
      </c>
      <c r="AM1448" s="6">
        <f t="shared" si="432"/>
        <v>21342.034224835697</v>
      </c>
      <c r="AN1448" s="6">
        <f t="shared" si="433"/>
        <v>20963.152800584321</v>
      </c>
      <c r="AO1448" s="5">
        <f t="shared" si="434"/>
        <v>0</v>
      </c>
      <c r="AP1448" s="6">
        <f>+AN1448+SUM($D$16:$E$18)-SUM($AL$27:AL1448)</f>
        <v>31490.503905847469</v>
      </c>
      <c r="AQ1448" s="10">
        <f t="shared" si="442"/>
        <v>-1.7426162791711608E-4</v>
      </c>
      <c r="AR1448" s="10">
        <f>+AN1448/SUM(AL$27:AL1448)-1</f>
        <v>0.32070916074603084</v>
      </c>
    </row>
    <row r="1449" spans="1:44" x14ac:dyDescent="0.25">
      <c r="A1449" s="1">
        <v>42317</v>
      </c>
      <c r="B1449">
        <v>7.9829999999999997</v>
      </c>
      <c r="C1449">
        <f>+$C$16</f>
        <v>60</v>
      </c>
      <c r="D1449" s="7">
        <f>+$H$16</f>
        <v>0.66694736842105262</v>
      </c>
      <c r="E1449" s="7">
        <f>+$J$16</f>
        <v>0.46199999999999997</v>
      </c>
      <c r="F1449" s="6">
        <f>+C1449-D1449-E1449</f>
        <v>58.871052631578941</v>
      </c>
      <c r="G1449">
        <f t="shared" si="435"/>
        <v>4940.3896065261106</v>
      </c>
      <c r="H1449">
        <f t="shared" si="436"/>
        <v>4883.1257501366454</v>
      </c>
      <c r="I1449" s="5">
        <f t="shared" si="425"/>
        <v>166560</v>
      </c>
      <c r="J1449" s="6">
        <f>+H1449+SUM($D$16:$E$16)-SUM($F$27:F1449)</f>
        <v>7982.4213290840098</v>
      </c>
      <c r="K1449" s="10">
        <f t="shared" si="437"/>
        <v>-6.8420957542725258E-3</v>
      </c>
      <c r="L1449" s="10">
        <f>+H1449/SUM(F$27:F1449)-1</f>
        <v>1.2948590834859663E-2</v>
      </c>
      <c r="M1449">
        <v>7.7809999999999997</v>
      </c>
      <c r="N1449">
        <f>+$C$17</f>
        <v>50</v>
      </c>
      <c r="O1449" s="7">
        <f>+$H$17</f>
        <v>0.5557894736842105</v>
      </c>
      <c r="P1449" s="7">
        <f>+$J$17</f>
        <v>0.38500000000000001</v>
      </c>
      <c r="Q1449" s="6">
        <f>+N1449-O1449-P1449</f>
        <v>49.059210526315795</v>
      </c>
      <c r="R1449">
        <f t="shared" si="438"/>
        <v>5006.024120073158</v>
      </c>
      <c r="S1449">
        <f t="shared" si="439"/>
        <v>4841.3787244632695</v>
      </c>
      <c r="T1449" s="5">
        <f t="shared" si="426"/>
        <v>138800</v>
      </c>
      <c r="U1449" s="6">
        <f>+S1449+SUM($D$17:$E$17)-SUM($Q$27:Q1449)</f>
        <v>7424.2540402527402</v>
      </c>
      <c r="V1449" s="10">
        <f t="shared" si="427"/>
        <v>-7.4108760236787363E-3</v>
      </c>
      <c r="W1449" s="10">
        <f>+S1449/SUM(Q$27:Q1449)-1</f>
        <v>0.20518507764832483</v>
      </c>
      <c r="X1449">
        <v>5.3940000000000001</v>
      </c>
      <c r="Y1449">
        <f>+$C$18</f>
        <v>90</v>
      </c>
      <c r="Z1449" s="7">
        <f>+$H$18</f>
        <v>1.0004210526315789</v>
      </c>
      <c r="AA1449" s="7">
        <f>+$J$18</f>
        <v>0.69300000000000006</v>
      </c>
      <c r="AB1449" s="6">
        <f>+Y1449-Z1449-AA1449</f>
        <v>88.306578947368422</v>
      </c>
      <c r="AC1449">
        <f t="shared" si="440"/>
        <v>11387.656886444865</v>
      </c>
      <c r="AD1449">
        <f t="shared" si="441"/>
        <v>11233.547304398204</v>
      </c>
      <c r="AE1449" s="5">
        <f t="shared" si="428"/>
        <v>249840</v>
      </c>
      <c r="AF1449" s="6">
        <f>+AD1449+SUM($D$18:$E$18)-SUM($AB$27:AB1449)</f>
        <v>15882.490672819255</v>
      </c>
      <c r="AG1449" s="10">
        <f t="shared" si="429"/>
        <v>-5.6915910910252387E-3</v>
      </c>
      <c r="AH1449" s="10">
        <f>+AD1449/SUM(AB$27:AB1449)-1</f>
        <v>0.55351394363859097</v>
      </c>
      <c r="AI1449" s="6">
        <f t="shared" si="430"/>
        <v>200</v>
      </c>
      <c r="AL1449" s="6">
        <f t="shared" si="431"/>
        <v>196.23684210526315</v>
      </c>
      <c r="AM1449" s="6">
        <f t="shared" si="432"/>
        <v>21334.070613044132</v>
      </c>
      <c r="AN1449" s="6">
        <f t="shared" si="433"/>
        <v>20958.051778998117</v>
      </c>
      <c r="AO1449" s="5">
        <f t="shared" si="434"/>
        <v>555200</v>
      </c>
      <c r="AP1449" s="6">
        <f>+AN1449+SUM($D$16:$E$18)-SUM($AL$27:AL1449)</f>
        <v>31289.166042156001</v>
      </c>
      <c r="AQ1449" s="10">
        <f t="shared" si="442"/>
        <v>-6.393605649926748E-3</v>
      </c>
      <c r="AR1449" s="10">
        <f>+AN1449/SUM(AL$27:AL1449)-1</f>
        <v>0.30426291668415506</v>
      </c>
    </row>
    <row r="1450" spans="1:44" x14ac:dyDescent="0.25">
      <c r="A1450" s="1">
        <v>42318</v>
      </c>
      <c r="B1450">
        <v>7.9240000000000004</v>
      </c>
      <c r="G1450">
        <f t="shared" si="435"/>
        <v>4903.8766431307658</v>
      </c>
      <c r="H1450">
        <f t="shared" si="436"/>
        <v>4847.0360070252764</v>
      </c>
      <c r="I1450" s="5">
        <f t="shared" si="425"/>
        <v>0</v>
      </c>
      <c r="J1450" s="6">
        <f>+H1450+SUM($D$16:$E$16)-SUM($F$27:F1450)</f>
        <v>7946.3315859726399</v>
      </c>
      <c r="K1450" s="10">
        <f t="shared" si="437"/>
        <v>-4.5211523701307321E-3</v>
      </c>
      <c r="L1450" s="10">
        <f>+H1450/SUM(F$27:F1450)-1</f>
        <v>5.4621863679604754E-3</v>
      </c>
      <c r="M1450">
        <v>7.7759999999999998</v>
      </c>
      <c r="R1450">
        <f t="shared" si="438"/>
        <v>5002.8072943951775</v>
      </c>
      <c r="S1450">
        <f t="shared" si="439"/>
        <v>4838.2676984226173</v>
      </c>
      <c r="T1450" s="5">
        <f t="shared" si="426"/>
        <v>0</v>
      </c>
      <c r="U1450" s="6">
        <f>+S1450+SUM($D$17:$E$17)-SUM($Q$27:Q1450)</f>
        <v>7421.1430142120871</v>
      </c>
      <c r="V1450" s="10">
        <f t="shared" si="427"/>
        <v>-4.1903550495248076E-4</v>
      </c>
      <c r="W1450" s="10">
        <f>+S1450/SUM(Q$27:Q1450)-1</f>
        <v>0.20441063665253512</v>
      </c>
      <c r="X1450">
        <v>5.43</v>
      </c>
      <c r="AC1450">
        <f t="shared" si="440"/>
        <v>11463.659045864963</v>
      </c>
      <c r="AD1450">
        <f t="shared" si="441"/>
        <v>11308.520923782395</v>
      </c>
      <c r="AE1450" s="5">
        <f t="shared" si="428"/>
        <v>0</v>
      </c>
      <c r="AF1450" s="6">
        <f>+AD1450+SUM($D$18:$E$18)-SUM($AB$27:AB1450)</f>
        <v>15957.464292203444</v>
      </c>
      <c r="AG1450" s="10">
        <f t="shared" si="429"/>
        <v>4.7205202841702487E-3</v>
      </c>
      <c r="AH1450" s="10">
        <f>+AD1450/SUM(AB$27:AB1450)-1</f>
        <v>0.56388222357388718</v>
      </c>
      <c r="AI1450" s="6">
        <f t="shared" si="430"/>
        <v>0</v>
      </c>
      <c r="AL1450" s="6">
        <f t="shared" si="431"/>
        <v>0</v>
      </c>
      <c r="AM1450" s="6">
        <f t="shared" si="432"/>
        <v>21370.342983390907</v>
      </c>
      <c r="AN1450" s="6">
        <f t="shared" si="433"/>
        <v>20993.824629230287</v>
      </c>
      <c r="AO1450" s="5">
        <f t="shared" si="434"/>
        <v>0</v>
      </c>
      <c r="AP1450" s="6">
        <f>+AN1450+SUM($D$16:$E$18)-SUM($AL$27:AL1450)</f>
        <v>31324.938892388171</v>
      </c>
      <c r="AQ1450" s="10">
        <f t="shared" si="442"/>
        <v>1.143298296412576E-3</v>
      </c>
      <c r="AR1450" s="10">
        <f>+AN1450/SUM(AL$27:AL1450)-1</f>
        <v>0.30648913515493259</v>
      </c>
    </row>
    <row r="1451" spans="1:44" x14ac:dyDescent="0.25">
      <c r="A1451" s="1">
        <v>42319</v>
      </c>
      <c r="B1451">
        <v>7.9020000000000001</v>
      </c>
      <c r="G1451">
        <f t="shared" si="435"/>
        <v>4890.2616398308064</v>
      </c>
      <c r="H1451">
        <f t="shared" si="436"/>
        <v>4833.5788146786645</v>
      </c>
      <c r="I1451" s="5">
        <f t="shared" si="425"/>
        <v>0</v>
      </c>
      <c r="J1451" s="6">
        <f>+H1451+SUM($D$16:$E$16)-SUM($F$27:F1451)</f>
        <v>7932.8743936260298</v>
      </c>
      <c r="K1451" s="10">
        <f t="shared" si="437"/>
        <v>-1.6935100430952588E-3</v>
      </c>
      <c r="L1451" s="10">
        <f>+H1451/SUM(F$27:F1451)-1</f>
        <v>2.6706457192864352E-3</v>
      </c>
      <c r="M1451">
        <v>7.8220000000000001</v>
      </c>
      <c r="R1451">
        <f t="shared" si="438"/>
        <v>5032.4020906325977</v>
      </c>
      <c r="S1451">
        <f t="shared" si="439"/>
        <v>4866.8891379966199</v>
      </c>
      <c r="T1451" s="5">
        <f t="shared" si="426"/>
        <v>0</v>
      </c>
      <c r="U1451" s="6">
        <f>+S1451+SUM($D$17:$E$17)-SUM($Q$27:Q1451)</f>
        <v>7449.7644537860897</v>
      </c>
      <c r="V1451" s="10">
        <f t="shared" si="427"/>
        <v>3.8567427577114177E-3</v>
      </c>
      <c r="W1451" s="10">
        <f>+S1451/SUM(Q$27:Q1451)-1</f>
        <v>0.21153549381380277</v>
      </c>
      <c r="X1451">
        <v>5.4219999999999997</v>
      </c>
      <c r="AC1451">
        <f t="shared" si="440"/>
        <v>11446.769677104941</v>
      </c>
      <c r="AD1451">
        <f t="shared" si="441"/>
        <v>11291.860119474797</v>
      </c>
      <c r="AE1451" s="5">
        <f t="shared" si="428"/>
        <v>0</v>
      </c>
      <c r="AF1451" s="6">
        <f>+AD1451+SUM($D$18:$E$18)-SUM($AB$27:AB1451)</f>
        <v>15940.803487895846</v>
      </c>
      <c r="AG1451" s="10">
        <f t="shared" si="429"/>
        <v>-1.0440759260065269E-3</v>
      </c>
      <c r="AH1451" s="10">
        <f>+AD1451/SUM(AB$27:AB1451)-1</f>
        <v>0.56157816136604377</v>
      </c>
      <c r="AI1451" s="6">
        <f t="shared" si="430"/>
        <v>0</v>
      </c>
      <c r="AL1451" s="6">
        <f t="shared" si="431"/>
        <v>0</v>
      </c>
      <c r="AM1451" s="6">
        <f t="shared" si="432"/>
        <v>21369.433407568344</v>
      </c>
      <c r="AN1451" s="6">
        <f t="shared" si="433"/>
        <v>20992.328072150081</v>
      </c>
      <c r="AO1451" s="5">
        <f t="shared" si="434"/>
        <v>0</v>
      </c>
      <c r="AP1451" s="6">
        <f>+AN1451+SUM($D$16:$E$18)-SUM($AL$27:AL1451)</f>
        <v>31323.442335307962</v>
      </c>
      <c r="AQ1451" s="10">
        <f t="shared" si="442"/>
        <v>-4.7775259366056311E-5</v>
      </c>
      <c r="AR1451" s="10">
        <f>+AN1451/SUM(AL$27:AL1451)-1</f>
        <v>0.30639600131200684</v>
      </c>
    </row>
    <row r="1452" spans="1:44" x14ac:dyDescent="0.25">
      <c r="A1452" s="1">
        <v>42320</v>
      </c>
      <c r="B1452">
        <v>7.8810000000000002</v>
      </c>
      <c r="G1452">
        <f t="shared" si="435"/>
        <v>4877.2655003172085</v>
      </c>
      <c r="H1452">
        <f t="shared" si="436"/>
        <v>4820.7333128932614</v>
      </c>
      <c r="I1452" s="5">
        <f t="shared" si="425"/>
        <v>0</v>
      </c>
      <c r="J1452" s="6">
        <f>+H1452+SUM($D$16:$E$16)-SUM($F$27:F1452)</f>
        <v>7920.0288918406268</v>
      </c>
      <c r="K1452" s="10">
        <f t="shared" si="437"/>
        <v>-1.6192745716135937E-3</v>
      </c>
      <c r="L1452" s="10">
        <f>+H1452/SUM(F$27:F1452)-1</f>
        <v>5.99328191541737E-6</v>
      </c>
      <c r="M1452">
        <v>7.7009999999999996</v>
      </c>
      <c r="R1452">
        <f t="shared" si="438"/>
        <v>4954.5549092254714</v>
      </c>
      <c r="S1452">
        <f t="shared" si="439"/>
        <v>4791.6023078128319</v>
      </c>
      <c r="T1452" s="5">
        <f t="shared" si="426"/>
        <v>0</v>
      </c>
      <c r="U1452" s="6">
        <f>+S1452+SUM($D$17:$E$17)-SUM($Q$27:Q1452)</f>
        <v>7374.4776236023017</v>
      </c>
      <c r="V1452" s="10">
        <f t="shared" si="427"/>
        <v>-1.0105934308503706E-2</v>
      </c>
      <c r="W1452" s="10">
        <f>+S1452/SUM(Q$27:Q1452)-1</f>
        <v>0.19279402171568583</v>
      </c>
      <c r="X1452">
        <v>5.3410000000000002</v>
      </c>
      <c r="AC1452">
        <f t="shared" si="440"/>
        <v>11275.76481840972</v>
      </c>
      <c r="AD1452">
        <f t="shared" si="441"/>
        <v>11123.169475860364</v>
      </c>
      <c r="AE1452" s="5">
        <f t="shared" si="428"/>
        <v>0</v>
      </c>
      <c r="AF1452" s="6">
        <f>+AD1452+SUM($D$18:$E$18)-SUM($AB$27:AB1452)</f>
        <v>15772.112844281412</v>
      </c>
      <c r="AG1452" s="10">
        <f t="shared" si="429"/>
        <v>-1.0582317493752713E-2</v>
      </c>
      <c r="AH1452" s="10">
        <f>+AD1452/SUM(AB$27:AB1452)-1</f>
        <v>0.53824953151162669</v>
      </c>
      <c r="AI1452" s="6">
        <f t="shared" si="430"/>
        <v>0</v>
      </c>
      <c r="AL1452" s="6">
        <f t="shared" si="431"/>
        <v>0</v>
      </c>
      <c r="AM1452" s="6">
        <f t="shared" si="432"/>
        <v>21107.585227952401</v>
      </c>
      <c r="AN1452" s="6">
        <f t="shared" si="433"/>
        <v>20735.505096566456</v>
      </c>
      <c r="AO1452" s="5">
        <f t="shared" si="434"/>
        <v>0</v>
      </c>
      <c r="AP1452" s="6">
        <f>+AN1452+SUM($D$16:$E$18)-SUM($AL$27:AL1452)</f>
        <v>31066.61935972434</v>
      </c>
      <c r="AQ1452" s="10">
        <f t="shared" si="442"/>
        <v>-8.1990661445957569E-3</v>
      </c>
      <c r="AR1452" s="10">
        <f>+AN1452/SUM(AL$27:AL1452)-1</f>
        <v>0.29041337626945074</v>
      </c>
    </row>
    <row r="1453" spans="1:44" x14ac:dyDescent="0.25">
      <c r="A1453" s="1">
        <v>42321</v>
      </c>
      <c r="B1453">
        <v>7.7770000000000001</v>
      </c>
      <c r="G1453">
        <f t="shared" si="435"/>
        <v>4812.9036665355834</v>
      </c>
      <c r="H1453">
        <f t="shared" si="436"/>
        <v>4757.1174945274579</v>
      </c>
      <c r="I1453" s="5">
        <f t="shared" si="425"/>
        <v>0</v>
      </c>
      <c r="J1453" s="6">
        <f>+H1453+SUM($D$16:$E$16)-SUM($F$27:F1453)</f>
        <v>7856.4130734748223</v>
      </c>
      <c r="K1453" s="10">
        <f t="shared" si="437"/>
        <v>-8.0322709973119633E-3</v>
      </c>
      <c r="L1453" s="10">
        <f>+H1453/SUM(F$27:F1453)-1</f>
        <v>-1.3190380693635873E-2</v>
      </c>
      <c r="M1453">
        <v>7.63</v>
      </c>
      <c r="R1453">
        <f t="shared" si="438"/>
        <v>4908.8759845981494</v>
      </c>
      <c r="S1453">
        <f t="shared" si="439"/>
        <v>4747.4257380355675</v>
      </c>
      <c r="T1453" s="5">
        <f t="shared" si="426"/>
        <v>0</v>
      </c>
      <c r="U1453" s="6">
        <f>+S1453+SUM($D$17:$E$17)-SUM($Q$27:Q1453)</f>
        <v>7330.3010538250373</v>
      </c>
      <c r="V1453" s="10">
        <f t="shared" si="427"/>
        <v>-5.9904676686353131E-3</v>
      </c>
      <c r="W1453" s="10">
        <f>+S1453/SUM(Q$27:Q1453)-1</f>
        <v>0.18179695957546849</v>
      </c>
      <c r="X1453">
        <v>5.306</v>
      </c>
      <c r="AC1453">
        <f t="shared" si="440"/>
        <v>11201.873830084623</v>
      </c>
      <c r="AD1453">
        <f t="shared" si="441"/>
        <v>11050.278457014621</v>
      </c>
      <c r="AE1453" s="5">
        <f t="shared" si="428"/>
        <v>0</v>
      </c>
      <c r="AF1453" s="6">
        <f>+AD1453+SUM($D$18:$E$18)-SUM($AB$27:AB1453)</f>
        <v>15699.22182543567</v>
      </c>
      <c r="AG1453" s="10">
        <f t="shared" si="429"/>
        <v>-4.621512638502967E-3</v>
      </c>
      <c r="AH1453" s="10">
        <f>+AD1453/SUM(AB$27:AB1453)-1</f>
        <v>0.52816925935231063</v>
      </c>
      <c r="AI1453" s="6">
        <f t="shared" si="430"/>
        <v>0</v>
      </c>
      <c r="AL1453" s="6">
        <f t="shared" si="431"/>
        <v>0</v>
      </c>
      <c r="AM1453" s="6">
        <f t="shared" si="432"/>
        <v>20923.653481218356</v>
      </c>
      <c r="AN1453" s="6">
        <f t="shared" si="433"/>
        <v>20554.821689577646</v>
      </c>
      <c r="AO1453" s="5">
        <f t="shared" si="434"/>
        <v>0</v>
      </c>
      <c r="AP1453" s="6">
        <f>+AN1453+SUM($D$16:$E$18)-SUM($AL$27:AL1453)</f>
        <v>30885.935952735526</v>
      </c>
      <c r="AQ1453" s="10">
        <f t="shared" si="442"/>
        <v>-5.8159983516924418E-3</v>
      </c>
      <c r="AR1453" s="10">
        <f>+AN1453/SUM(AL$27:AL1453)-1</f>
        <v>0.27916907408522729</v>
      </c>
    </row>
    <row r="1454" spans="1:44" x14ac:dyDescent="0.25">
      <c r="A1454" s="1">
        <v>42324</v>
      </c>
      <c r="B1454">
        <v>7.7229999999999999</v>
      </c>
      <c r="G1454">
        <f t="shared" si="435"/>
        <v>4779.4850220720473</v>
      </c>
      <c r="H1454">
        <f t="shared" si="436"/>
        <v>4724.086204222137</v>
      </c>
      <c r="I1454" s="5">
        <f t="shared" si="425"/>
        <v>0</v>
      </c>
      <c r="J1454" s="6">
        <f>+H1454+SUM($D$16:$E$16)-SUM($F$27:F1454)</f>
        <v>7823.3817831695023</v>
      </c>
      <c r="K1454" s="10">
        <f t="shared" si="437"/>
        <v>-4.2043729112005712E-3</v>
      </c>
      <c r="L1454" s="10">
        <f>+H1454/SUM(F$27:F1454)-1</f>
        <v>-2.0042344104018173E-2</v>
      </c>
      <c r="M1454">
        <v>7.6440000000000001</v>
      </c>
      <c r="R1454">
        <f t="shared" si="438"/>
        <v>4917.8830964964945</v>
      </c>
      <c r="S1454">
        <f t="shared" si="439"/>
        <v>4756.1366109493938</v>
      </c>
      <c r="T1454" s="5">
        <f t="shared" si="426"/>
        <v>0</v>
      </c>
      <c r="U1454" s="6">
        <f>+S1454+SUM($D$17:$E$17)-SUM($Q$27:Q1454)</f>
        <v>7339.0119267388645</v>
      </c>
      <c r="V1454" s="10">
        <f t="shared" si="427"/>
        <v>1.1883376753376584E-3</v>
      </c>
      <c r="W1454" s="10">
        <f>+S1454/SUM(Q$27:Q1454)-1</f>
        <v>0.18396539436368031</v>
      </c>
      <c r="X1454">
        <v>5.36</v>
      </c>
      <c r="AC1454">
        <f t="shared" si="440"/>
        <v>11315.877069214772</v>
      </c>
      <c r="AD1454">
        <f t="shared" si="441"/>
        <v>11162.73888609091</v>
      </c>
      <c r="AE1454" s="5">
        <f t="shared" si="428"/>
        <v>0</v>
      </c>
      <c r="AF1454" s="6">
        <f>+AD1454+SUM($D$18:$E$18)-SUM($AB$27:AB1454)</f>
        <v>15811.682254511961</v>
      </c>
      <c r="AG1454" s="10">
        <f t="shared" si="429"/>
        <v>7.1634397122846138E-3</v>
      </c>
      <c r="AH1454" s="10">
        <f>+AD1454/SUM(AB$27:AB1454)-1</f>
        <v>0.5437216792552555</v>
      </c>
      <c r="AI1454" s="6">
        <f t="shared" si="430"/>
        <v>0</v>
      </c>
      <c r="AL1454" s="6">
        <f t="shared" si="431"/>
        <v>0</v>
      </c>
      <c r="AM1454" s="6">
        <f t="shared" si="432"/>
        <v>21013.245187783315</v>
      </c>
      <c r="AN1454" s="6">
        <f t="shared" si="433"/>
        <v>20642.961701262444</v>
      </c>
      <c r="AO1454" s="5">
        <f t="shared" si="434"/>
        <v>0</v>
      </c>
      <c r="AP1454" s="6">
        <f>+AN1454+SUM($D$16:$E$18)-SUM($AL$27:AL1454)</f>
        <v>30974.075964420328</v>
      </c>
      <c r="AQ1454" s="10">
        <f t="shared" si="442"/>
        <v>2.8537264280958929E-3</v>
      </c>
      <c r="AR1454" s="10">
        <f>+AN1454/SUM(AL$27:AL1454)-1</f>
        <v>0.28465420934153918</v>
      </c>
    </row>
    <row r="1455" spans="1:44" x14ac:dyDescent="0.25">
      <c r="A1455" s="1">
        <v>42325</v>
      </c>
      <c r="B1455">
        <v>7.8550000000000004</v>
      </c>
      <c r="G1455">
        <f t="shared" si="435"/>
        <v>4861.1750418718029</v>
      </c>
      <c r="H1455">
        <f t="shared" si="436"/>
        <v>4804.8293583018112</v>
      </c>
      <c r="I1455" s="5">
        <f t="shared" si="425"/>
        <v>0</v>
      </c>
      <c r="J1455" s="6">
        <f>+H1455+SUM($D$16:$E$16)-SUM($F$27:F1455)</f>
        <v>7904.1249372491757</v>
      </c>
      <c r="K1455" s="10">
        <f t="shared" si="437"/>
        <v>1.0320748279647685E-2</v>
      </c>
      <c r="L1455" s="10">
        <f>+H1455/SUM(F$27:F1455)-1</f>
        <v>-3.2931002119722663E-3</v>
      </c>
      <c r="M1455">
        <v>7.8179999999999996</v>
      </c>
      <c r="R1455">
        <f t="shared" si="438"/>
        <v>5029.8286300902137</v>
      </c>
      <c r="S1455">
        <f t="shared" si="439"/>
        <v>4864.400317164097</v>
      </c>
      <c r="T1455" s="5">
        <f t="shared" si="426"/>
        <v>0</v>
      </c>
      <c r="U1455" s="6">
        <f>+S1455+SUM($D$17:$E$17)-SUM($Q$27:Q1455)</f>
        <v>7447.2756329535687</v>
      </c>
      <c r="V1455" s="10">
        <f t="shared" si="427"/>
        <v>1.4751809548129602E-2</v>
      </c>
      <c r="W1455" s="10">
        <f>+S1455/SUM(Q$27:Q1455)-1</f>
        <v>0.21091594101717059</v>
      </c>
      <c r="X1455">
        <v>5.4320000000000004</v>
      </c>
      <c r="AC1455">
        <f t="shared" si="440"/>
        <v>11467.88138805497</v>
      </c>
      <c r="AD1455">
        <f t="shared" si="441"/>
        <v>11312.686124859296</v>
      </c>
      <c r="AE1455" s="5">
        <f t="shared" si="428"/>
        <v>0</v>
      </c>
      <c r="AF1455" s="6">
        <f>+AD1455+SUM($D$18:$E$18)-SUM($AB$27:AB1455)</f>
        <v>15961.629493280347</v>
      </c>
      <c r="AG1455" s="10">
        <f t="shared" si="429"/>
        <v>9.4833197603372277E-3</v>
      </c>
      <c r="AH1455" s="10">
        <f>+AD1455/SUM(AB$27:AB1455)-1</f>
        <v>0.56445823912584836</v>
      </c>
      <c r="AI1455" s="6">
        <f t="shared" si="430"/>
        <v>0</v>
      </c>
      <c r="AL1455" s="6">
        <f t="shared" si="431"/>
        <v>0</v>
      </c>
      <c r="AM1455" s="6">
        <f t="shared" si="432"/>
        <v>21358.885060016986</v>
      </c>
      <c r="AN1455" s="6">
        <f t="shared" si="433"/>
        <v>20981.915800325201</v>
      </c>
      <c r="AO1455" s="5">
        <f t="shared" si="434"/>
        <v>0</v>
      </c>
      <c r="AP1455" s="6">
        <f>+AN1455+SUM($D$16:$E$18)-SUM($AL$27:AL1455)</f>
        <v>31313.030063483086</v>
      </c>
      <c r="AQ1455" s="10">
        <f t="shared" si="442"/>
        <v>1.0943154509342357E-2</v>
      </c>
      <c r="AR1455" s="10">
        <f>+AN1455/SUM(AL$27:AL1455)-1</f>
        <v>0.30574802409719548</v>
      </c>
    </row>
    <row r="1456" spans="1:44" x14ac:dyDescent="0.25">
      <c r="A1456" s="1">
        <v>42326</v>
      </c>
      <c r="B1456">
        <v>7.8470000000000004</v>
      </c>
      <c r="G1456">
        <f t="shared" si="435"/>
        <v>4856.2241315809088</v>
      </c>
      <c r="H1456">
        <f t="shared" si="436"/>
        <v>4799.9358338121338</v>
      </c>
      <c r="I1456" s="5">
        <f t="shared" si="425"/>
        <v>0</v>
      </c>
      <c r="J1456" s="6">
        <f>+H1456+SUM($D$16:$E$16)-SUM($F$27:F1456)</f>
        <v>7899.2314127594991</v>
      </c>
      <c r="K1456" s="10">
        <f t="shared" si="437"/>
        <v>-6.1911021504923447E-4</v>
      </c>
      <c r="L1456" s="10">
        <f>+H1456/SUM(F$27:F1456)-1</f>
        <v>-4.3082059023994423E-3</v>
      </c>
      <c r="M1456">
        <v>7.8040000000000003</v>
      </c>
      <c r="R1456">
        <f t="shared" si="438"/>
        <v>5020.8215181918686</v>
      </c>
      <c r="S1456">
        <f t="shared" si="439"/>
        <v>4855.6894442502708</v>
      </c>
      <c r="T1456" s="5">
        <f t="shared" si="426"/>
        <v>0</v>
      </c>
      <c r="U1456" s="6">
        <f>+S1456+SUM($D$17:$E$17)-SUM($Q$27:Q1456)</f>
        <v>7438.5647600397415</v>
      </c>
      <c r="V1456" s="10">
        <f t="shared" si="427"/>
        <v>-1.1696724202447939E-3</v>
      </c>
      <c r="W1456" s="10">
        <f>+S1456/SUM(Q$27:Q1456)-1</f>
        <v>0.20874750622895877</v>
      </c>
      <c r="X1456">
        <v>5.476</v>
      </c>
      <c r="AC1456">
        <f t="shared" si="440"/>
        <v>11560.77291623509</v>
      </c>
      <c r="AD1456">
        <f t="shared" si="441"/>
        <v>11404.320548551086</v>
      </c>
      <c r="AE1456" s="5">
        <f t="shared" si="428"/>
        <v>0</v>
      </c>
      <c r="AF1456" s="6">
        <f>+AD1456+SUM($D$18:$E$18)-SUM($AB$27:AB1456)</f>
        <v>16053.263916972133</v>
      </c>
      <c r="AG1456" s="10">
        <f t="shared" si="429"/>
        <v>5.7409191041781771E-3</v>
      </c>
      <c r="AH1456" s="10">
        <f>+AD1456/SUM(AB$27:AB1456)-1</f>
        <v>0.57713058126898842</v>
      </c>
      <c r="AI1456" s="6">
        <f t="shared" si="430"/>
        <v>0</v>
      </c>
      <c r="AL1456" s="6">
        <f t="shared" si="431"/>
        <v>0</v>
      </c>
      <c r="AM1456" s="6">
        <f t="shared" si="432"/>
        <v>21437.818566007867</v>
      </c>
      <c r="AN1456" s="6">
        <f t="shared" si="433"/>
        <v>21059.94582661349</v>
      </c>
      <c r="AO1456" s="5">
        <f t="shared" si="434"/>
        <v>0</v>
      </c>
      <c r="AP1456" s="6">
        <f>+AN1456+SUM($D$16:$E$18)-SUM($AL$27:AL1456)</f>
        <v>31391.060089771374</v>
      </c>
      <c r="AQ1456" s="10">
        <f t="shared" si="442"/>
        <v>2.4919347035432526E-3</v>
      </c>
      <c r="AR1456" s="10">
        <f>+AN1456/SUM(AL$27:AL1456)-1</f>
        <v>0.31060399404845263</v>
      </c>
    </row>
    <row r="1457" spans="1:44" x14ac:dyDescent="0.25">
      <c r="A1457" s="1">
        <v>42327</v>
      </c>
      <c r="B1457">
        <v>7.9180000000000001</v>
      </c>
      <c r="G1457">
        <f t="shared" si="435"/>
        <v>4900.1634604125948</v>
      </c>
      <c r="H1457">
        <f t="shared" si="436"/>
        <v>4843.3658636580185</v>
      </c>
      <c r="I1457" s="5">
        <f t="shared" si="425"/>
        <v>0</v>
      </c>
      <c r="J1457" s="6">
        <f>+H1457+SUM($D$16:$E$16)-SUM($F$27:F1457)</f>
        <v>7942.6614426053829</v>
      </c>
      <c r="K1457" s="10">
        <f t="shared" si="437"/>
        <v>5.4980070308778828E-3</v>
      </c>
      <c r="L1457" s="10">
        <f>+H1457/SUM(F$27:F1457)-1</f>
        <v>4.7008571001403432E-3</v>
      </c>
      <c r="M1457">
        <v>7.8460000000000001</v>
      </c>
      <c r="R1457">
        <f t="shared" si="438"/>
        <v>5047.8428538869039</v>
      </c>
      <c r="S1457">
        <f t="shared" si="439"/>
        <v>4881.8220629917505</v>
      </c>
      <c r="T1457" s="5">
        <f t="shared" si="426"/>
        <v>0</v>
      </c>
      <c r="U1457" s="6">
        <f>+S1457+SUM($D$17:$E$17)-SUM($Q$27:Q1457)</f>
        <v>7464.6973787812212</v>
      </c>
      <c r="V1457" s="10">
        <f t="shared" si="427"/>
        <v>3.5131264678724961E-3</v>
      </c>
      <c r="W1457" s="10">
        <f>+S1457/SUM(Q$27:Q1457)-1</f>
        <v>0.21525281059359425</v>
      </c>
      <c r="X1457">
        <v>5.4480000000000004</v>
      </c>
      <c r="AC1457">
        <f t="shared" si="440"/>
        <v>11501.660125575014</v>
      </c>
      <c r="AD1457">
        <f t="shared" si="441"/>
        <v>11346.007733474493</v>
      </c>
      <c r="AE1457" s="5">
        <f t="shared" si="428"/>
        <v>0</v>
      </c>
      <c r="AF1457" s="6">
        <f>+AD1457+SUM($D$18:$E$18)-SUM($AB$27:AB1457)</f>
        <v>15994.951101895542</v>
      </c>
      <c r="AG1457" s="10">
        <f t="shared" si="429"/>
        <v>-3.6324585067676329E-3</v>
      </c>
      <c r="AH1457" s="10">
        <f>+AD1457/SUM(AB$27:AB1457)-1</f>
        <v>0.56906636354153584</v>
      </c>
      <c r="AI1457" s="6">
        <f t="shared" si="430"/>
        <v>0</v>
      </c>
      <c r="AL1457" s="6">
        <f t="shared" si="431"/>
        <v>0</v>
      </c>
      <c r="AM1457" s="6">
        <f t="shared" si="432"/>
        <v>21449.666439874512</v>
      </c>
      <c r="AN1457" s="6">
        <f t="shared" si="433"/>
        <v>21071.195660124264</v>
      </c>
      <c r="AO1457" s="5">
        <f t="shared" si="434"/>
        <v>0</v>
      </c>
      <c r="AP1457" s="6">
        <f>+AN1457+SUM($D$16:$E$18)-SUM($AL$27:AL1457)</f>
        <v>31402.309923282148</v>
      </c>
      <c r="AQ1457" s="10">
        <f t="shared" si="442"/>
        <v>3.5837698626939307E-4</v>
      </c>
      <c r="AR1457" s="10">
        <f>+AN1457/SUM(AL$27:AL1457)-1</f>
        <v>0.31130409445958329</v>
      </c>
    </row>
    <row r="1458" spans="1:44" x14ac:dyDescent="0.25">
      <c r="A1458" s="1">
        <v>42328</v>
      </c>
      <c r="B1458">
        <v>8.0109999999999992</v>
      </c>
      <c r="G1458">
        <f t="shared" si="435"/>
        <v>4957.7177925442402</v>
      </c>
      <c r="H1458">
        <f t="shared" si="436"/>
        <v>4900.2530858505152</v>
      </c>
      <c r="I1458" s="5">
        <f t="shared" si="425"/>
        <v>0</v>
      </c>
      <c r="J1458" s="6">
        <f>+H1458+SUM($D$16:$E$16)-SUM($F$27:F1458)</f>
        <v>7999.5486647978805</v>
      </c>
      <c r="K1458" s="10">
        <f t="shared" si="437"/>
        <v>7.1622368148978044E-3</v>
      </c>
      <c r="L1458" s="10">
        <f>+H1458/SUM(F$27:F1458)-1</f>
        <v>1.650146075135428E-2</v>
      </c>
      <c r="M1458">
        <v>7.843</v>
      </c>
      <c r="R1458">
        <f t="shared" si="438"/>
        <v>5045.9127584801154</v>
      </c>
      <c r="S1458">
        <f t="shared" si="439"/>
        <v>4879.9554473673588</v>
      </c>
      <c r="T1458" s="5">
        <f t="shared" si="426"/>
        <v>0</v>
      </c>
      <c r="U1458" s="6">
        <f>+S1458+SUM($D$17:$E$17)-SUM($Q$27:Q1458)</f>
        <v>7462.8307631568305</v>
      </c>
      <c r="V1458" s="10">
        <f t="shared" si="427"/>
        <v>-2.5005911555053828E-4</v>
      </c>
      <c r="W1458" s="10">
        <f>+S1458/SUM(Q$27:Q1458)-1</f>
        <v>0.21478814599612028</v>
      </c>
      <c r="X1458">
        <v>5.4850000000000003</v>
      </c>
      <c r="AC1458">
        <f t="shared" si="440"/>
        <v>11579.773456090117</v>
      </c>
      <c r="AD1458">
        <f t="shared" si="441"/>
        <v>11423.063953397137</v>
      </c>
      <c r="AE1458" s="5">
        <f t="shared" si="428"/>
        <v>0</v>
      </c>
      <c r="AF1458" s="6">
        <f>+AD1458+SUM($D$18:$E$18)-SUM($AB$27:AB1458)</f>
        <v>16072.007321818186</v>
      </c>
      <c r="AG1458" s="10">
        <f t="shared" si="429"/>
        <v>4.8175339475413637E-3</v>
      </c>
      <c r="AH1458" s="10">
        <f>+AD1458/SUM(AB$27:AB1458)-1</f>
        <v>0.57972265125281286</v>
      </c>
      <c r="AI1458" s="6">
        <f t="shared" si="430"/>
        <v>0</v>
      </c>
      <c r="AL1458" s="6">
        <f t="shared" si="431"/>
        <v>0</v>
      </c>
      <c r="AM1458" s="6">
        <f t="shared" si="432"/>
        <v>21583.40400711447</v>
      </c>
      <c r="AN1458" s="6">
        <f t="shared" si="433"/>
        <v>21203.272486615009</v>
      </c>
      <c r="AO1458" s="5">
        <f t="shared" si="434"/>
        <v>0</v>
      </c>
      <c r="AP1458" s="6">
        <f>+AN1458+SUM($D$16:$E$18)-SUM($AL$27:AL1458)</f>
        <v>31534.386749772893</v>
      </c>
      <c r="AQ1458" s="10">
        <f t="shared" si="442"/>
        <v>4.2059589505809569E-3</v>
      </c>
      <c r="AR1458" s="10">
        <f>+AN1458/SUM(AL$27:AL1458)-1</f>
        <v>0.31952350859032941</v>
      </c>
    </row>
    <row r="1459" spans="1:44" x14ac:dyDescent="0.25">
      <c r="A1459" s="1">
        <v>42331</v>
      </c>
      <c r="B1459">
        <v>8.0220000000000002</v>
      </c>
      <c r="G1459">
        <f t="shared" si="435"/>
        <v>4964.5252941942199</v>
      </c>
      <c r="H1459">
        <f t="shared" si="436"/>
        <v>4906.9816820238211</v>
      </c>
      <c r="I1459" s="5">
        <f t="shared" si="425"/>
        <v>0</v>
      </c>
      <c r="J1459" s="6">
        <f>+H1459+SUM($D$16:$E$16)-SUM($F$27:F1459)</f>
        <v>8006.2772609711856</v>
      </c>
      <c r="K1459" s="10">
        <f t="shared" si="437"/>
        <v>8.4112197515762155E-4</v>
      </c>
      <c r="L1459" s="10">
        <f>+H1459/SUM(F$27:F1459)-1</f>
        <v>1.78972310756913E-2</v>
      </c>
      <c r="M1459">
        <v>7.8150000000000004</v>
      </c>
      <c r="R1459">
        <f t="shared" si="438"/>
        <v>5027.8985346834252</v>
      </c>
      <c r="S1459">
        <f t="shared" si="439"/>
        <v>4862.5337015397054</v>
      </c>
      <c r="T1459" s="5">
        <f t="shared" si="426"/>
        <v>0</v>
      </c>
      <c r="U1459" s="6">
        <f>+S1459+SUM($D$17:$E$17)-SUM($Q$27:Q1459)</f>
        <v>7445.4090173291761</v>
      </c>
      <c r="V1459" s="10">
        <f t="shared" si="427"/>
        <v>-2.3344688336849329E-3</v>
      </c>
      <c r="W1459" s="10">
        <f>+S1459/SUM(Q$27:Q1459)-1</f>
        <v>0.21045127641969641</v>
      </c>
      <c r="X1459">
        <v>5.4930000000000003</v>
      </c>
      <c r="AC1459">
        <f t="shared" si="440"/>
        <v>11596.66282485014</v>
      </c>
      <c r="AD1459">
        <f t="shared" si="441"/>
        <v>11439.724757704735</v>
      </c>
      <c r="AE1459" s="5">
        <f t="shared" si="428"/>
        <v>0</v>
      </c>
      <c r="AF1459" s="6">
        <f>+AD1459+SUM($D$18:$E$18)-SUM($AB$27:AB1459)</f>
        <v>16088.668126125784</v>
      </c>
      <c r="AG1459" s="10">
        <f t="shared" si="429"/>
        <v>1.0366349376271788E-3</v>
      </c>
      <c r="AH1459" s="10">
        <f>+AD1459/SUM(AB$27:AB1459)-1</f>
        <v>0.58202671346065649</v>
      </c>
      <c r="AI1459" s="6">
        <f t="shared" si="430"/>
        <v>0</v>
      </c>
      <c r="AL1459" s="6">
        <f t="shared" si="431"/>
        <v>0</v>
      </c>
      <c r="AM1459" s="6">
        <f t="shared" si="432"/>
        <v>21589.086653727783</v>
      </c>
      <c r="AN1459" s="6">
        <f t="shared" si="433"/>
        <v>21209.240141268259</v>
      </c>
      <c r="AO1459" s="5">
        <f t="shared" si="434"/>
        <v>0</v>
      </c>
      <c r="AP1459" s="6">
        <f>+AN1459+SUM($D$16:$E$18)-SUM($AL$27:AL1459)</f>
        <v>31540.354404426143</v>
      </c>
      <c r="AQ1459" s="10">
        <f t="shared" si="442"/>
        <v>1.8924276855614153E-4</v>
      </c>
      <c r="AR1459" s="10">
        <f>+AN1459/SUM(AL$27:AL1459)-1</f>
        <v>0.31989488808427691</v>
      </c>
    </row>
    <row r="1460" spans="1:44" x14ac:dyDescent="0.25">
      <c r="A1460" s="1">
        <v>42332</v>
      </c>
      <c r="B1460">
        <v>7.9969999999999999</v>
      </c>
      <c r="G1460">
        <f t="shared" si="435"/>
        <v>4949.0536995351749</v>
      </c>
      <c r="H1460">
        <f t="shared" si="436"/>
        <v>4891.6894179935798</v>
      </c>
      <c r="I1460" s="5">
        <f t="shared" si="425"/>
        <v>0</v>
      </c>
      <c r="J1460" s="6">
        <f>+H1460+SUM($D$16:$E$16)-SUM($F$27:F1460)</f>
        <v>7990.9849969409452</v>
      </c>
      <c r="K1460" s="10">
        <f t="shared" si="437"/>
        <v>-1.9100342808244797E-3</v>
      </c>
      <c r="L1460" s="10">
        <f>+H1460/SUM(F$27:F1460)-1</f>
        <v>1.4725025793106861E-2</v>
      </c>
      <c r="M1460">
        <v>7.726</v>
      </c>
      <c r="R1460">
        <f t="shared" si="438"/>
        <v>4970.6390376153731</v>
      </c>
      <c r="S1460">
        <f t="shared" si="439"/>
        <v>4807.1574380160919</v>
      </c>
      <c r="T1460" s="5">
        <f t="shared" si="426"/>
        <v>0</v>
      </c>
      <c r="U1460" s="6">
        <f>+S1460+SUM($D$17:$E$17)-SUM($Q$27:Q1460)</f>
        <v>7390.0327538055635</v>
      </c>
      <c r="V1460" s="10">
        <f t="shared" si="427"/>
        <v>-7.4376388717831698E-3</v>
      </c>
      <c r="W1460" s="10">
        <f>+S1460/SUM(Q$27:Q1460)-1</f>
        <v>0.19666622669463507</v>
      </c>
      <c r="X1460">
        <v>5.4660000000000002</v>
      </c>
      <c r="AC1460">
        <f t="shared" si="440"/>
        <v>11539.661205285065</v>
      </c>
      <c r="AD1460">
        <f t="shared" si="441"/>
        <v>11383.494543166589</v>
      </c>
      <c r="AE1460" s="5">
        <f t="shared" si="428"/>
        <v>0</v>
      </c>
      <c r="AF1460" s="6">
        <f>+AD1460+SUM($D$18:$E$18)-SUM($AB$27:AB1460)</f>
        <v>16032.43791158764</v>
      </c>
      <c r="AG1460" s="10">
        <f t="shared" si="429"/>
        <v>-3.4950198548028277E-3</v>
      </c>
      <c r="AH1460" s="10">
        <f>+AD1460/SUM(AB$27:AB1460)-1</f>
        <v>0.57425050350918405</v>
      </c>
      <c r="AI1460" s="6">
        <f t="shared" si="430"/>
        <v>0</v>
      </c>
      <c r="AL1460" s="6">
        <f t="shared" si="431"/>
        <v>0</v>
      </c>
      <c r="AM1460" s="6">
        <f t="shared" si="432"/>
        <v>21459.353942435613</v>
      </c>
      <c r="AN1460" s="6">
        <f t="shared" si="433"/>
        <v>21082.341399176261</v>
      </c>
      <c r="AO1460" s="5">
        <f t="shared" si="434"/>
        <v>0</v>
      </c>
      <c r="AP1460" s="6">
        <f>+AN1460+SUM($D$16:$E$18)-SUM($AL$27:AL1460)</f>
        <v>31413.455662334149</v>
      </c>
      <c r="AQ1460" s="10">
        <f t="shared" si="442"/>
        <v>-4.0233771778476202E-3</v>
      </c>
      <c r="AR1460" s="10">
        <f>+AN1460/SUM(AL$27:AL1460)-1</f>
        <v>0.31199771685721123</v>
      </c>
    </row>
    <row r="1461" spans="1:44" x14ac:dyDescent="0.25">
      <c r="A1461" s="1">
        <v>42333</v>
      </c>
      <c r="B1461">
        <v>7.9930000000000003</v>
      </c>
      <c r="G1461">
        <f t="shared" si="435"/>
        <v>4946.5782443897278</v>
      </c>
      <c r="H1461">
        <f t="shared" si="436"/>
        <v>4889.2426557487415</v>
      </c>
      <c r="I1461" s="5">
        <f t="shared" si="425"/>
        <v>0</v>
      </c>
      <c r="J1461" s="6">
        <f>+H1461+SUM($D$16:$E$16)-SUM($F$27:F1461)</f>
        <v>7988.538234696106</v>
      </c>
      <c r="K1461" s="10">
        <f t="shared" si="437"/>
        <v>-3.0619031893763804E-4</v>
      </c>
      <c r="L1461" s="10">
        <f>+H1461/SUM(F$27:F1461)-1</f>
        <v>1.4217472947893439E-2</v>
      </c>
      <c r="M1461">
        <v>7.8250000000000002</v>
      </c>
      <c r="R1461">
        <f t="shared" si="438"/>
        <v>5034.3321860393862</v>
      </c>
      <c r="S1461">
        <f t="shared" si="439"/>
        <v>4868.7557536210097</v>
      </c>
      <c r="T1461" s="5">
        <f t="shared" si="426"/>
        <v>0</v>
      </c>
      <c r="U1461" s="6">
        <f>+S1461+SUM($D$17:$E$17)-SUM($Q$27:Q1461)</f>
        <v>7451.6310694104804</v>
      </c>
      <c r="V1461" s="10">
        <f t="shared" si="427"/>
        <v>8.3353237606689223E-3</v>
      </c>
      <c r="W1461" s="10">
        <f>+S1461/SUM(Q$27:Q1461)-1</f>
        <v>0.21200015841127628</v>
      </c>
      <c r="X1461">
        <v>5.5090000000000003</v>
      </c>
      <c r="AC1461">
        <f t="shared" si="440"/>
        <v>11630.441562370184</v>
      </c>
      <c r="AD1461">
        <f t="shared" si="441"/>
        <v>11473.046366319932</v>
      </c>
      <c r="AE1461" s="5">
        <f t="shared" si="428"/>
        <v>0</v>
      </c>
      <c r="AF1461" s="6">
        <f>+AD1461+SUM($D$18:$E$18)-SUM($AB$27:AB1461)</f>
        <v>16121.989734740982</v>
      </c>
      <c r="AG1461" s="10">
        <f t="shared" si="429"/>
        <v>5.5856647408949467E-3</v>
      </c>
      <c r="AH1461" s="10">
        <f>+AD1461/SUM(AB$27:AB1461)-1</f>
        <v>0.58663483787634396</v>
      </c>
      <c r="AI1461" s="6">
        <f t="shared" si="430"/>
        <v>0</v>
      </c>
      <c r="AL1461" s="6">
        <f t="shared" si="431"/>
        <v>0</v>
      </c>
      <c r="AM1461" s="6">
        <f t="shared" si="432"/>
        <v>21611.351992799297</v>
      </c>
      <c r="AN1461" s="6">
        <f t="shared" si="433"/>
        <v>21231.044775689683</v>
      </c>
      <c r="AO1461" s="5">
        <f t="shared" si="434"/>
        <v>0</v>
      </c>
      <c r="AP1461" s="6">
        <f>+AN1461+SUM($D$16:$E$18)-SUM($AL$27:AL1461)</f>
        <v>31562.159038847567</v>
      </c>
      <c r="AQ1461" s="10">
        <f t="shared" si="442"/>
        <v>4.7337477962259289E-3</v>
      </c>
      <c r="AR1461" s="10">
        <f>+AN1461/SUM(AL$27:AL1461)-1</f>
        <v>0.32125183559006643</v>
      </c>
    </row>
    <row r="1462" spans="1:44" x14ac:dyDescent="0.25">
      <c r="A1462" s="1">
        <v>42334</v>
      </c>
      <c r="B1462">
        <v>8.0009999999999994</v>
      </c>
      <c r="G1462">
        <f t="shared" si="435"/>
        <v>4951.5291546806211</v>
      </c>
      <c r="H1462">
        <f t="shared" si="436"/>
        <v>4894.1361802384181</v>
      </c>
      <c r="I1462" s="5">
        <f t="shared" si="425"/>
        <v>0</v>
      </c>
      <c r="J1462" s="6">
        <f>+H1462+SUM($D$16:$E$16)-SUM($F$27:F1462)</f>
        <v>7993.4317591857825</v>
      </c>
      <c r="K1462" s="10">
        <f t="shared" si="437"/>
        <v>6.125682003277344E-4</v>
      </c>
      <c r="L1462" s="10">
        <f>+H1462/SUM(F$27:F1462)-1</f>
        <v>1.5232578638320282E-2</v>
      </c>
      <c r="M1462">
        <v>7.8959999999999999</v>
      </c>
      <c r="R1462">
        <f t="shared" si="438"/>
        <v>5080.0111106667082</v>
      </c>
      <c r="S1462">
        <f t="shared" si="439"/>
        <v>4912.9323233982732</v>
      </c>
      <c r="T1462" s="5">
        <f t="shared" si="426"/>
        <v>0</v>
      </c>
      <c r="U1462" s="6">
        <f>+S1462+SUM($D$17:$E$17)-SUM($Q$27:Q1462)</f>
        <v>7495.807639187743</v>
      </c>
      <c r="V1462" s="10">
        <f t="shared" si="427"/>
        <v>5.9284429631265567E-3</v>
      </c>
      <c r="W1462" s="10">
        <f>+S1462/SUM(Q$27:Q1462)-1</f>
        <v>0.2229972205514934</v>
      </c>
      <c r="X1462">
        <v>5.5220000000000002</v>
      </c>
      <c r="AC1462">
        <f t="shared" si="440"/>
        <v>11657.886786605219</v>
      </c>
      <c r="AD1462">
        <f t="shared" si="441"/>
        <v>11500.120173319778</v>
      </c>
      <c r="AE1462" s="5">
        <f t="shared" si="428"/>
        <v>0</v>
      </c>
      <c r="AF1462" s="6">
        <f>+AD1462+SUM($D$18:$E$18)-SUM($AB$27:AB1462)</f>
        <v>16149.063541740827</v>
      </c>
      <c r="AG1462" s="10">
        <f t="shared" si="429"/>
        <v>1.6793092816269617E-3</v>
      </c>
      <c r="AH1462" s="10">
        <f>+AD1462/SUM(AB$27:AB1462)-1</f>
        <v>0.59037893896408966</v>
      </c>
      <c r="AI1462" s="6">
        <f t="shared" si="430"/>
        <v>0</v>
      </c>
      <c r="AL1462" s="6">
        <f t="shared" si="431"/>
        <v>0</v>
      </c>
      <c r="AM1462" s="6">
        <f t="shared" si="432"/>
        <v>21689.427051952545</v>
      </c>
      <c r="AN1462" s="6">
        <f t="shared" si="433"/>
        <v>21307.18867695647</v>
      </c>
      <c r="AO1462" s="5">
        <f t="shared" si="434"/>
        <v>0</v>
      </c>
      <c r="AP1462" s="6">
        <f>+AN1462+SUM($D$16:$E$18)-SUM($AL$27:AL1462)</f>
        <v>31638.302940114358</v>
      </c>
      <c r="AQ1462" s="10">
        <f t="shared" si="442"/>
        <v>2.4125061017870042E-3</v>
      </c>
      <c r="AR1462" s="10">
        <f>+AN1462/SUM(AL$27:AL1462)-1</f>
        <v>0.32599042807953871</v>
      </c>
    </row>
    <row r="1463" spans="1:44" x14ac:dyDescent="0.25">
      <c r="A1463" s="1">
        <v>42335</v>
      </c>
      <c r="B1463">
        <v>7.9050000000000002</v>
      </c>
      <c r="G1463">
        <f t="shared" si="435"/>
        <v>4892.1182311898901</v>
      </c>
      <c r="H1463">
        <f t="shared" si="436"/>
        <v>4835.413886362292</v>
      </c>
      <c r="I1463" s="5">
        <f t="shared" si="425"/>
        <v>0</v>
      </c>
      <c r="J1463" s="6">
        <f>+H1463+SUM($D$16:$E$16)-SUM($F$27:F1463)</f>
        <v>7934.7094653096565</v>
      </c>
      <c r="K1463" s="10">
        <f t="shared" si="437"/>
        <v>-7.3463182829632823E-3</v>
      </c>
      <c r="L1463" s="10">
        <f>+H1463/SUM(F$27:F1463)-1</f>
        <v>3.0513103531961683E-3</v>
      </c>
      <c r="M1463">
        <v>7.883</v>
      </c>
      <c r="R1463">
        <f t="shared" si="438"/>
        <v>5071.6473639039586</v>
      </c>
      <c r="S1463">
        <f t="shared" si="439"/>
        <v>4904.8436556925772</v>
      </c>
      <c r="T1463" s="5">
        <f t="shared" si="426"/>
        <v>0</v>
      </c>
      <c r="U1463" s="6">
        <f>+S1463+SUM($D$17:$E$17)-SUM($Q$27:Q1463)</f>
        <v>7487.7189714820479</v>
      </c>
      <c r="V1463" s="10">
        <f t="shared" si="427"/>
        <v>-1.079092219950728E-3</v>
      </c>
      <c r="W1463" s="10">
        <f>+S1463/SUM(Q$27:Q1463)-1</f>
        <v>0.22098367396243956</v>
      </c>
      <c r="X1463">
        <v>5.5250000000000004</v>
      </c>
      <c r="AC1463">
        <f t="shared" si="440"/>
        <v>11664.220299890227</v>
      </c>
      <c r="AD1463">
        <f t="shared" si="441"/>
        <v>11506.367974935127</v>
      </c>
      <c r="AE1463" s="5">
        <f t="shared" si="428"/>
        <v>0</v>
      </c>
      <c r="AF1463" s="6">
        <f>+AD1463+SUM($D$18:$E$18)-SUM($AB$27:AB1463)</f>
        <v>16155.311343356178</v>
      </c>
      <c r="AG1463" s="10">
        <f t="shared" si="429"/>
        <v>3.8688321457169828E-4</v>
      </c>
      <c r="AH1463" s="10">
        <f>+AD1463/SUM(AB$27:AB1463)-1</f>
        <v>0.59124296229203099</v>
      </c>
      <c r="AI1463" s="6">
        <f t="shared" si="430"/>
        <v>0</v>
      </c>
      <c r="AL1463" s="6">
        <f t="shared" si="431"/>
        <v>0</v>
      </c>
      <c r="AM1463" s="6">
        <f t="shared" si="432"/>
        <v>21627.985894984078</v>
      </c>
      <c r="AN1463" s="6">
        <f t="shared" si="433"/>
        <v>21246.625516989996</v>
      </c>
      <c r="AO1463" s="5">
        <f t="shared" si="434"/>
        <v>0</v>
      </c>
      <c r="AP1463" s="6">
        <f>+AN1463+SUM($D$16:$E$18)-SUM($AL$27:AL1463)</f>
        <v>31577.73978014788</v>
      </c>
      <c r="AQ1463" s="10">
        <f t="shared" si="442"/>
        <v>-1.9142354152532626E-3</v>
      </c>
      <c r="AR1463" s="10">
        <f>+AN1463/SUM(AL$27:AL1463)-1</f>
        <v>0.32222145735199059</v>
      </c>
    </row>
    <row r="1464" spans="1:44" x14ac:dyDescent="0.25">
      <c r="A1464" s="1">
        <v>42338</v>
      </c>
      <c r="B1464">
        <v>7.8230000000000004</v>
      </c>
      <c r="G1464">
        <f t="shared" si="435"/>
        <v>4841.3714007082235</v>
      </c>
      <c r="H1464">
        <f t="shared" si="436"/>
        <v>4785.2552603431004</v>
      </c>
      <c r="I1464" s="5">
        <f t="shared" si="425"/>
        <v>0</v>
      </c>
      <c r="J1464" s="6">
        <f>+H1464+SUM($D$16:$E$16)-SUM($F$27:F1464)</f>
        <v>7884.550839290464</v>
      </c>
      <c r="K1464" s="10">
        <f t="shared" si="437"/>
        <v>-6.3214193586400569E-3</v>
      </c>
      <c r="L1464" s="10">
        <f>+H1464/SUM(F$27:F1464)-1</f>
        <v>-7.3535229736807484E-3</v>
      </c>
      <c r="M1464">
        <v>7.91</v>
      </c>
      <c r="R1464">
        <f t="shared" si="438"/>
        <v>5089.0182225650533</v>
      </c>
      <c r="S1464">
        <f t="shared" si="439"/>
        <v>4921.6431963121004</v>
      </c>
      <c r="T1464" s="5">
        <f t="shared" si="426"/>
        <v>0</v>
      </c>
      <c r="U1464" s="6">
        <f>+S1464+SUM($D$17:$E$17)-SUM($Q$27:Q1464)</f>
        <v>7504.5185121015702</v>
      </c>
      <c r="V1464" s="10">
        <f t="shared" si="427"/>
        <v>2.2436125986440292E-3</v>
      </c>
      <c r="W1464" s="10">
        <f>+S1464/SUM(Q$27:Q1464)-1</f>
        <v>0.22516565533970545</v>
      </c>
      <c r="X1464">
        <v>5.4980000000000002</v>
      </c>
      <c r="AC1464">
        <f t="shared" si="440"/>
        <v>11607.218680325152</v>
      </c>
      <c r="AD1464">
        <f t="shared" si="441"/>
        <v>11450.137760396981</v>
      </c>
      <c r="AE1464" s="5">
        <f t="shared" si="428"/>
        <v>0</v>
      </c>
      <c r="AF1464" s="6">
        <f>+AD1464+SUM($D$18:$E$18)-SUM($AB$27:AB1464)</f>
        <v>16099.08112881803</v>
      </c>
      <c r="AG1464" s="10">
        <f t="shared" si="429"/>
        <v>-3.4806023445207446E-3</v>
      </c>
      <c r="AH1464" s="10">
        <f>+AD1464/SUM(AB$27:AB1464)-1</f>
        <v>0.58346675234055856</v>
      </c>
      <c r="AI1464" s="6">
        <f t="shared" si="430"/>
        <v>0</v>
      </c>
      <c r="AL1464" s="6">
        <f t="shared" si="431"/>
        <v>0</v>
      </c>
      <c r="AM1464" s="6">
        <f t="shared" si="432"/>
        <v>21537.608303598427</v>
      </c>
      <c r="AN1464" s="6">
        <f t="shared" si="433"/>
        <v>21157.036217052184</v>
      </c>
      <c r="AO1464" s="5">
        <f t="shared" si="434"/>
        <v>0</v>
      </c>
      <c r="AP1464" s="6">
        <f>+AN1464+SUM($D$16:$E$18)-SUM($AL$27:AL1464)</f>
        <v>31488.150480210068</v>
      </c>
      <c r="AQ1464" s="10">
        <f t="shared" si="442"/>
        <v>-2.8371029896868682E-3</v>
      </c>
      <c r="AR1464" s="10">
        <f>+AN1464/SUM(AL$27:AL1464)-1</f>
        <v>0.31664612988965102</v>
      </c>
    </row>
    <row r="1465" spans="1:44" x14ac:dyDescent="0.25">
      <c r="A1465" s="1">
        <v>42339</v>
      </c>
      <c r="B1465">
        <v>7.8920000000000003</v>
      </c>
      <c r="G1465">
        <f t="shared" si="435"/>
        <v>4884.0730019671864</v>
      </c>
      <c r="H1465">
        <f t="shared" si="436"/>
        <v>4827.4619090665665</v>
      </c>
      <c r="I1465" s="5">
        <f t="shared" si="425"/>
        <v>0</v>
      </c>
      <c r="J1465" s="6">
        <f>+H1465+SUM($D$16:$E$16)-SUM($F$27:F1465)</f>
        <v>7926.75748801393</v>
      </c>
      <c r="K1465" s="10">
        <f t="shared" si="437"/>
        <v>5.3530821962795017E-3</v>
      </c>
      <c r="L1465" s="10">
        <f>+H1465/SUM(F$27:F1465)-1</f>
        <v>1.4017636062522154E-3</v>
      </c>
      <c r="M1465">
        <v>7.8979999999999997</v>
      </c>
      <c r="R1465">
        <f t="shared" si="438"/>
        <v>5081.2978409379002</v>
      </c>
      <c r="S1465">
        <f t="shared" si="439"/>
        <v>4914.1767338145346</v>
      </c>
      <c r="T1465" s="5">
        <f t="shared" si="426"/>
        <v>0</v>
      </c>
      <c r="U1465" s="6">
        <f>+S1465+SUM($D$17:$E$17)-SUM($Q$27:Q1465)</f>
        <v>7497.0520496040053</v>
      </c>
      <c r="V1465" s="10">
        <f t="shared" si="427"/>
        <v>-9.9492891989338972E-4</v>
      </c>
      <c r="W1465" s="10">
        <f>+S1465/SUM(Q$27:Q1465)-1</f>
        <v>0.2233069969498096</v>
      </c>
      <c r="X1465">
        <v>5.5270000000000001</v>
      </c>
      <c r="AC1465">
        <f t="shared" si="440"/>
        <v>11668.442642080232</v>
      </c>
      <c r="AD1465">
        <f t="shared" si="441"/>
        <v>11510.533176012026</v>
      </c>
      <c r="AE1465" s="5">
        <f t="shared" si="428"/>
        <v>0</v>
      </c>
      <c r="AF1465" s="6">
        <f>+AD1465+SUM($D$18:$E$18)-SUM($AB$27:AB1465)</f>
        <v>16159.476544433073</v>
      </c>
      <c r="AG1465" s="10">
        <f t="shared" si="429"/>
        <v>3.7514821580053592E-3</v>
      </c>
      <c r="AH1465" s="10">
        <f>+AD1465/SUM(AB$27:AB1465)-1</f>
        <v>0.59181897784399196</v>
      </c>
      <c r="AI1465" s="6">
        <f t="shared" si="430"/>
        <v>0</v>
      </c>
      <c r="AL1465" s="6">
        <f t="shared" si="431"/>
        <v>0</v>
      </c>
      <c r="AM1465" s="6">
        <f t="shared" si="432"/>
        <v>21633.813484985316</v>
      </c>
      <c r="AN1465" s="6">
        <f t="shared" si="433"/>
        <v>21252.171818893126</v>
      </c>
      <c r="AO1465" s="5">
        <f t="shared" si="434"/>
        <v>0</v>
      </c>
      <c r="AP1465" s="6">
        <f>+AN1465+SUM($D$16:$E$18)-SUM($AL$27:AL1465)</f>
        <v>31583.28608205101</v>
      </c>
      <c r="AQ1465" s="10">
        <f t="shared" si="442"/>
        <v>3.0213143798565323E-3</v>
      </c>
      <c r="AR1465" s="10">
        <f>+AN1465/SUM(AL$27:AL1465)-1</f>
        <v>0.32256661519267471</v>
      </c>
    </row>
    <row r="1466" spans="1:44" x14ac:dyDescent="0.25">
      <c r="A1466" s="1">
        <v>42340</v>
      </c>
      <c r="B1466">
        <v>7.875</v>
      </c>
      <c r="G1466">
        <f t="shared" si="435"/>
        <v>4873.5523175990356</v>
      </c>
      <c r="H1466">
        <f t="shared" si="436"/>
        <v>4817.0631695260017</v>
      </c>
      <c r="I1466" s="5">
        <f t="shared" si="425"/>
        <v>0</v>
      </c>
      <c r="J1466" s="6">
        <f>+H1466+SUM($D$16:$E$16)-SUM($F$27:F1466)</f>
        <v>7916.3587484733662</v>
      </c>
      <c r="K1466" s="10">
        <f t="shared" si="437"/>
        <v>-1.3118528674919139E-3</v>
      </c>
      <c r="L1466" s="10">
        <f>+H1466/SUM(F$27:F1466)-1</f>
        <v>-7.5533598590526996E-4</v>
      </c>
      <c r="M1466">
        <v>7.9029999999999996</v>
      </c>
      <c r="R1466">
        <f t="shared" si="438"/>
        <v>5084.5146666158807</v>
      </c>
      <c r="S1466">
        <f t="shared" si="439"/>
        <v>4917.2877598551877</v>
      </c>
      <c r="T1466" s="5">
        <f t="shared" si="426"/>
        <v>0</v>
      </c>
      <c r="U1466" s="6">
        <f>+S1466+SUM($D$17:$E$17)-SUM($Q$27:Q1466)</f>
        <v>7500.1630756446584</v>
      </c>
      <c r="V1466" s="10">
        <f t="shared" si="427"/>
        <v>4.1496657887241106E-4</v>
      </c>
      <c r="W1466" s="10">
        <f>+S1466/SUM(Q$27:Q1466)-1</f>
        <v>0.22408143794559976</v>
      </c>
      <c r="X1466">
        <v>5.5110000000000001</v>
      </c>
      <c r="AC1466">
        <f t="shared" si="440"/>
        <v>11634.663904560188</v>
      </c>
      <c r="AD1466">
        <f t="shared" si="441"/>
        <v>11477.211567396829</v>
      </c>
      <c r="AE1466" s="5">
        <f t="shared" si="428"/>
        <v>0</v>
      </c>
      <c r="AF1466" s="6">
        <f>+AD1466+SUM($D$18:$E$18)-SUM($AB$27:AB1466)</f>
        <v>16126.154935817878</v>
      </c>
      <c r="AG1466" s="10">
        <f t="shared" si="429"/>
        <v>-2.0620475250897607E-3</v>
      </c>
      <c r="AH1466" s="10">
        <f>+AD1466/SUM(AB$27:AB1466)-1</f>
        <v>0.58721085342830448</v>
      </c>
      <c r="AI1466" s="6">
        <f t="shared" si="430"/>
        <v>0</v>
      </c>
      <c r="AL1466" s="6">
        <f t="shared" si="431"/>
        <v>0</v>
      </c>
      <c r="AM1466" s="6">
        <f t="shared" si="432"/>
        <v>21592.730888775106</v>
      </c>
      <c r="AN1466" s="6">
        <f t="shared" si="433"/>
        <v>21211.562496778017</v>
      </c>
      <c r="AO1466" s="5">
        <f t="shared" si="434"/>
        <v>0</v>
      </c>
      <c r="AP1466" s="6">
        <f>+AN1466+SUM($D$16:$E$18)-SUM($AL$27:AL1466)</f>
        <v>31542.676759935901</v>
      </c>
      <c r="AQ1466" s="10">
        <f t="shared" si="442"/>
        <v>-1.2857852096076483E-3</v>
      </c>
      <c r="AR1466" s="10">
        <f>+AN1466/SUM(AL$27:AL1466)-1</f>
        <v>0.32003941307174588</v>
      </c>
    </row>
    <row r="1467" spans="1:44" x14ac:dyDescent="0.25">
      <c r="A1467" s="1">
        <v>42341</v>
      </c>
      <c r="B1467">
        <v>7.6589999999999998</v>
      </c>
      <c r="G1467">
        <f t="shared" si="435"/>
        <v>4739.8777397448903</v>
      </c>
      <c r="H1467">
        <f t="shared" si="436"/>
        <v>4684.9380083047172</v>
      </c>
      <c r="I1467" s="5">
        <f t="shared" si="425"/>
        <v>0</v>
      </c>
      <c r="J1467" s="6">
        <f>+H1467+SUM($D$16:$E$16)-SUM($F$27:F1467)</f>
        <v>7784.2335872520825</v>
      </c>
      <c r="K1467" s="10">
        <f t="shared" si="437"/>
        <v>-1.6690143210950747E-2</v>
      </c>
      <c r="L1467" s="10">
        <f>+H1467/SUM(F$27:F1467)-1</f>
        <v>-2.8163189627434693E-2</v>
      </c>
      <c r="M1467">
        <v>7.6929999999999996</v>
      </c>
      <c r="R1467">
        <f t="shared" si="438"/>
        <v>4949.4079881407024</v>
      </c>
      <c r="S1467">
        <f t="shared" si="439"/>
        <v>4786.6246661477871</v>
      </c>
      <c r="T1467" s="5">
        <f t="shared" si="426"/>
        <v>0</v>
      </c>
      <c r="U1467" s="6">
        <f>+S1467+SUM($D$17:$E$17)-SUM($Q$27:Q1467)</f>
        <v>7369.4999819372579</v>
      </c>
      <c r="V1467" s="10">
        <f t="shared" si="427"/>
        <v>-1.7421367027565582E-2</v>
      </c>
      <c r="W1467" s="10">
        <f>+S1467/SUM(Q$27:Q1467)-1</f>
        <v>0.1915549161224217</v>
      </c>
      <c r="X1467">
        <v>5.3129999999999997</v>
      </c>
      <c r="AC1467">
        <f t="shared" si="440"/>
        <v>11216.652027749642</v>
      </c>
      <c r="AD1467">
        <f t="shared" si="441"/>
        <v>11064.856660783769</v>
      </c>
      <c r="AE1467" s="5">
        <f t="shared" si="428"/>
        <v>0</v>
      </c>
      <c r="AF1467" s="6">
        <f>+AD1467+SUM($D$18:$E$18)-SUM($AB$27:AB1467)</f>
        <v>15713.80002920482</v>
      </c>
      <c r="AG1467" s="10">
        <f t="shared" si="429"/>
        <v>-2.557056584500339E-2</v>
      </c>
      <c r="AH1467" s="10">
        <f>+AD1467/SUM(AB$27:AB1467)-1</f>
        <v>0.53018531378417388</v>
      </c>
      <c r="AI1467" s="6">
        <f t="shared" si="430"/>
        <v>0</v>
      </c>
      <c r="AL1467" s="6">
        <f t="shared" si="431"/>
        <v>0</v>
      </c>
      <c r="AM1467" s="6">
        <f t="shared" si="432"/>
        <v>20905.937755635234</v>
      </c>
      <c r="AN1467" s="6">
        <f t="shared" si="433"/>
        <v>20536.419335236271</v>
      </c>
      <c r="AO1467" s="5">
        <f t="shared" si="434"/>
        <v>0</v>
      </c>
      <c r="AP1467" s="6">
        <f>+AN1467+SUM($D$16:$E$18)-SUM($AL$27:AL1467)</f>
        <v>30867.533598394155</v>
      </c>
      <c r="AQ1467" s="10">
        <f t="shared" si="442"/>
        <v>-2.1404117560475444E-2</v>
      </c>
      <c r="AR1467" s="10">
        <f>+AN1467/SUM(AL$27:AL1467)-1</f>
        <v>0.27802385750688163</v>
      </c>
    </row>
    <row r="1468" spans="1:44" x14ac:dyDescent="0.25">
      <c r="A1468" s="1">
        <v>42342</v>
      </c>
      <c r="B1468">
        <v>7.5750000000000002</v>
      </c>
      <c r="G1468">
        <f t="shared" si="435"/>
        <v>4687.8931816905006</v>
      </c>
      <c r="H1468">
        <f t="shared" si="436"/>
        <v>4633.5560011631069</v>
      </c>
      <c r="I1468" s="5">
        <f t="shared" si="425"/>
        <v>0</v>
      </c>
      <c r="J1468" s="6">
        <f>+H1468+SUM($D$16:$E$16)-SUM($F$27:F1468)</f>
        <v>7732.8515801104704</v>
      </c>
      <c r="K1468" s="10">
        <f t="shared" si="437"/>
        <v>-6.6007791988357267E-3</v>
      </c>
      <c r="L1468" s="10">
        <f>+H1468/SUM(F$27:F1468)-1</f>
        <v>-3.882179937691832E-2</v>
      </c>
      <c r="M1468">
        <v>7.665</v>
      </c>
      <c r="R1468">
        <f t="shared" si="438"/>
        <v>4931.3937643440122</v>
      </c>
      <c r="S1468">
        <f t="shared" si="439"/>
        <v>4769.2029203201337</v>
      </c>
      <c r="T1468" s="5">
        <f t="shared" si="426"/>
        <v>0</v>
      </c>
      <c r="U1468" s="6">
        <f>+S1468+SUM($D$17:$E$17)-SUM($Q$27:Q1468)</f>
        <v>7352.0782361096053</v>
      </c>
      <c r="V1468" s="10">
        <f t="shared" si="427"/>
        <v>-2.3640336346228974E-3</v>
      </c>
      <c r="W1468" s="10">
        <f>+S1468/SUM(Q$27:Q1468)-1</f>
        <v>0.18721804654599805</v>
      </c>
      <c r="X1468">
        <v>5.3520000000000003</v>
      </c>
      <c r="AC1468">
        <f t="shared" si="440"/>
        <v>11298.987700454751</v>
      </c>
      <c r="AD1468">
        <f t="shared" si="441"/>
        <v>11146.078081783313</v>
      </c>
      <c r="AE1468" s="5">
        <f t="shared" si="428"/>
        <v>0</v>
      </c>
      <c r="AF1468" s="6">
        <f>+AD1468+SUM($D$18:$E$18)-SUM($AB$27:AB1468)</f>
        <v>15795.021450204364</v>
      </c>
      <c r="AG1468" s="10">
        <f t="shared" si="429"/>
        <v>5.1687956349570907E-3</v>
      </c>
      <c r="AH1468" s="10">
        <f>+AD1468/SUM(AB$27:AB1468)-1</f>
        <v>0.54141761704741187</v>
      </c>
      <c r="AI1468" s="6">
        <f t="shared" si="430"/>
        <v>0</v>
      </c>
      <c r="AL1468" s="6">
        <f t="shared" si="431"/>
        <v>0</v>
      </c>
      <c r="AM1468" s="6">
        <f t="shared" si="432"/>
        <v>20918.274646489263</v>
      </c>
      <c r="AN1468" s="6">
        <f t="shared" si="433"/>
        <v>20548.837003266555</v>
      </c>
      <c r="AO1468" s="5">
        <f t="shared" si="434"/>
        <v>0</v>
      </c>
      <c r="AP1468" s="6">
        <f>+AN1468+SUM($D$16:$E$18)-SUM($AL$27:AL1468)</f>
        <v>30879.951266424439</v>
      </c>
      <c r="AQ1468" s="10">
        <f t="shared" si="442"/>
        <v>4.0228896133531755E-4</v>
      </c>
      <c r="AR1468" s="10">
        <f>+AN1468/SUM(AL$27:AL1468)-1</f>
        <v>0.27879663467598004</v>
      </c>
    </row>
    <row r="1469" spans="1:44" x14ac:dyDescent="0.25">
      <c r="A1469" s="1">
        <v>42345</v>
      </c>
      <c r="B1469">
        <v>7.5549999999999997</v>
      </c>
      <c r="G1469">
        <f t="shared" si="435"/>
        <v>4675.5159059632642</v>
      </c>
      <c r="H1469">
        <f t="shared" si="436"/>
        <v>4621.3221899389137</v>
      </c>
      <c r="I1469" s="5">
        <f t="shared" si="425"/>
        <v>0</v>
      </c>
      <c r="J1469" s="6">
        <f>+H1469+SUM($D$16:$E$16)-SUM($F$27:F1469)</f>
        <v>7720.6177688862781</v>
      </c>
      <c r="K1469" s="10">
        <f t="shared" si="437"/>
        <v>-1.582056903259188E-3</v>
      </c>
      <c r="L1469" s="10">
        <f>+H1469/SUM(F$27:F1469)-1</f>
        <v>-4.1359563602985872E-2</v>
      </c>
      <c r="M1469">
        <v>7.7050000000000001</v>
      </c>
      <c r="R1469">
        <f t="shared" si="438"/>
        <v>4957.1283697678555</v>
      </c>
      <c r="S1469">
        <f t="shared" si="439"/>
        <v>4794.0911286453529</v>
      </c>
      <c r="T1469" s="5">
        <f t="shared" si="426"/>
        <v>0</v>
      </c>
      <c r="U1469" s="6">
        <f>+S1469+SUM($D$17:$E$17)-SUM($Q$27:Q1469)</f>
        <v>7376.9664444348227</v>
      </c>
      <c r="V1469" s="10">
        <f t="shared" si="427"/>
        <v>3.3851936181772402E-3</v>
      </c>
      <c r="W1469" s="10">
        <f>+S1469/SUM(Q$27:Q1469)-1</f>
        <v>0.19341357451231755</v>
      </c>
      <c r="X1469">
        <v>5.3719999999999999</v>
      </c>
      <c r="AC1469">
        <f t="shared" si="440"/>
        <v>11341.211122354805</v>
      </c>
      <c r="AD1469">
        <f t="shared" si="441"/>
        <v>11187.730092552309</v>
      </c>
      <c r="AE1469" s="5">
        <f t="shared" si="428"/>
        <v>0</v>
      </c>
      <c r="AF1469" s="6">
        <f>+AD1469+SUM($D$18:$E$18)-SUM($AB$27:AB1469)</f>
        <v>15836.673460973358</v>
      </c>
      <c r="AG1469" s="10">
        <f t="shared" si="429"/>
        <v>2.6370341376431572E-3</v>
      </c>
      <c r="AH1469" s="10">
        <f>+AD1469/SUM(AB$27:AB1469)-1</f>
        <v>0.54717777256702105</v>
      </c>
      <c r="AI1469" s="6">
        <f t="shared" si="430"/>
        <v>0</v>
      </c>
      <c r="AL1469" s="6">
        <f t="shared" si="431"/>
        <v>0</v>
      </c>
      <c r="AM1469" s="6">
        <f t="shared" si="432"/>
        <v>20973.855398085925</v>
      </c>
      <c r="AN1469" s="6">
        <f t="shared" si="433"/>
        <v>20603.143411136574</v>
      </c>
      <c r="AO1469" s="5">
        <f t="shared" si="434"/>
        <v>0</v>
      </c>
      <c r="AP1469" s="6">
        <f>+AN1469+SUM($D$16:$E$18)-SUM($AL$27:AL1469)</f>
        <v>30934.257674294458</v>
      </c>
      <c r="AQ1469" s="10">
        <f t="shared" si="442"/>
        <v>1.7586299732625932E-3</v>
      </c>
      <c r="AR1469" s="10">
        <f>+AN1469/SUM(AL$27:AL1469)-1</f>
        <v>0.28217623477765419</v>
      </c>
    </row>
    <row r="1470" spans="1:44" x14ac:dyDescent="0.25">
      <c r="A1470" s="1">
        <v>42347</v>
      </c>
      <c r="B1470">
        <v>7.3710000000000004</v>
      </c>
      <c r="C1470">
        <f>+$C$16</f>
        <v>60</v>
      </c>
      <c r="D1470" s="7">
        <f>+$H$16</f>
        <v>0.66694736842105262</v>
      </c>
      <c r="E1470" s="7">
        <f>+$J$16</f>
        <v>0.46199999999999997</v>
      </c>
      <c r="F1470" s="6">
        <f>+C1470-D1470-E1470</f>
        <v>58.871052631578941</v>
      </c>
      <c r="G1470">
        <f t="shared" si="435"/>
        <v>4620.5160219042755</v>
      </c>
      <c r="H1470">
        <f t="shared" si="436"/>
        <v>4567.6421793079171</v>
      </c>
      <c r="I1470" s="5">
        <f t="shared" si="425"/>
        <v>164760</v>
      </c>
      <c r="J1470" s="6">
        <f>+H1470+SUM($D$16:$E$16)-SUM($F$27:F1470)</f>
        <v>7608.0667056237025</v>
      </c>
      <c r="K1470" s="10">
        <f t="shared" si="437"/>
        <v>-1.4577986714502389E-2</v>
      </c>
      <c r="L1470" s="10">
        <f>+H1470/SUM(F$27:F1470)-1</f>
        <v>-6.3926318192754406E-2</v>
      </c>
      <c r="M1470">
        <v>7.5350000000000001</v>
      </c>
      <c r="N1470">
        <f>+$C$17</f>
        <v>50</v>
      </c>
      <c r="O1470" s="7">
        <f>+$H$17</f>
        <v>0.5557894736842105</v>
      </c>
      <c r="P1470" s="7">
        <f>+$J$17</f>
        <v>0.38500000000000001</v>
      </c>
      <c r="Q1470" s="6">
        <f>+N1470-O1470-P1470</f>
        <v>49.059210526315795</v>
      </c>
      <c r="R1470">
        <f t="shared" si="438"/>
        <v>4897.7562967165204</v>
      </c>
      <c r="S1470">
        <f t="shared" si="439"/>
        <v>4737.3754537894865</v>
      </c>
      <c r="T1470" s="5">
        <f t="shared" si="426"/>
        <v>137300</v>
      </c>
      <c r="U1470" s="6">
        <f>+S1470+SUM($D$17:$E$17)-SUM($Q$27:Q1470)</f>
        <v>7271.1915590526405</v>
      </c>
      <c r="V1470" s="10">
        <f t="shared" si="427"/>
        <v>-1.4338534162911754E-2</v>
      </c>
      <c r="W1470" s="10">
        <f>+S1470/SUM(Q$27:Q1470)-1</f>
        <v>0.16506670048086436</v>
      </c>
      <c r="X1470">
        <v>5.258</v>
      </c>
      <c r="Y1470">
        <f>+$C$18</f>
        <v>90</v>
      </c>
      <c r="Z1470" s="7">
        <f>+$H$18</f>
        <v>1.0004210526315789</v>
      </c>
      <c r="AA1470" s="7">
        <f>+$J$18</f>
        <v>0.69300000000000006</v>
      </c>
      <c r="AB1470" s="6">
        <f>+Y1470-Z1470-AA1470</f>
        <v>88.306578947368422</v>
      </c>
      <c r="AC1470">
        <f t="shared" si="440"/>
        <v>11188.84419647186</v>
      </c>
      <c r="AD1470">
        <f t="shared" si="441"/>
        <v>11038.6202101164</v>
      </c>
      <c r="AE1470" s="5">
        <f t="shared" si="428"/>
        <v>247140</v>
      </c>
      <c r="AF1470" s="6">
        <f>+AD1470+SUM($D$18:$E$18)-SUM($AB$27:AB1470)</f>
        <v>15599.256999590081</v>
      </c>
      <c r="AG1470" s="10">
        <f t="shared" si="429"/>
        <v>-1.4991561325574221E-2</v>
      </c>
      <c r="AH1470" s="10">
        <f>+AD1470/SUM(AB$27:AB1470)-1</f>
        <v>0.50813942314561467</v>
      </c>
      <c r="AI1470" s="6">
        <f t="shared" si="430"/>
        <v>200</v>
      </c>
      <c r="AL1470" s="6">
        <f t="shared" si="431"/>
        <v>196.23684210526315</v>
      </c>
      <c r="AM1470" s="6">
        <f t="shared" si="432"/>
        <v>20707.116515092654</v>
      </c>
      <c r="AN1470" s="6">
        <f t="shared" si="433"/>
        <v>20343.637843213801</v>
      </c>
      <c r="AO1470" s="5">
        <f t="shared" si="434"/>
        <v>549200</v>
      </c>
      <c r="AP1470" s="6">
        <f>+AN1470+SUM($D$16:$E$18)-SUM($AL$27:AL1470)</f>
        <v>30478.515264266422</v>
      </c>
      <c r="AQ1470" s="10">
        <f t="shared" si="442"/>
        <v>-1.4732611812655394E-2</v>
      </c>
      <c r="AR1470" s="10">
        <f>+AN1470/SUM(AL$27:AL1470)-1</f>
        <v>0.2507521996511366</v>
      </c>
    </row>
    <row r="1471" spans="1:44" x14ac:dyDescent="0.25">
      <c r="A1471" s="1">
        <v>42348</v>
      </c>
      <c r="B1471">
        <v>7.3319999999999999</v>
      </c>
      <c r="G1471">
        <f t="shared" si="435"/>
        <v>4596.0688471852054</v>
      </c>
      <c r="H1471">
        <f t="shared" si="436"/>
        <v>4543.4747603697797</v>
      </c>
      <c r="I1471" s="5">
        <f t="shared" si="425"/>
        <v>0</v>
      </c>
      <c r="J1471" s="6">
        <f>+H1471+SUM($D$16:$E$16)-SUM($F$27:F1471)</f>
        <v>7583.8992866855651</v>
      </c>
      <c r="K1471" s="10">
        <f t="shared" si="437"/>
        <v>-3.1765519248501128E-3</v>
      </c>
      <c r="L1471" s="10">
        <f>+H1471/SUM(F$27:F1471)-1</f>
        <v>-6.8879088995967397E-2</v>
      </c>
      <c r="M1471">
        <v>7.5110000000000001</v>
      </c>
      <c r="R1471">
        <f t="shared" si="438"/>
        <v>4882.1562766606221</v>
      </c>
      <c r="S1471">
        <f t="shared" si="439"/>
        <v>4722.2862685352138</v>
      </c>
      <c r="T1471" s="5">
        <f t="shared" si="426"/>
        <v>0</v>
      </c>
      <c r="U1471" s="6">
        <f>+S1471+SUM($D$17:$E$17)-SUM($Q$27:Q1471)</f>
        <v>7256.1023737983687</v>
      </c>
      <c r="V1471" s="10">
        <f t="shared" si="427"/>
        <v>-2.0752011732499964E-3</v>
      </c>
      <c r="W1471" s="10">
        <f>+S1471/SUM(Q$27:Q1471)-1</f>
        <v>0.16135580455365273</v>
      </c>
      <c r="X1471">
        <v>5.2679999999999998</v>
      </c>
      <c r="AC1471">
        <f t="shared" si="440"/>
        <v>11210.123854510035</v>
      </c>
      <c r="AD1471">
        <f t="shared" si="441"/>
        <v>11059.614162589043</v>
      </c>
      <c r="AE1471" s="5">
        <f t="shared" si="428"/>
        <v>0</v>
      </c>
      <c r="AF1471" s="6">
        <f>+AD1471+SUM($D$18:$E$18)-SUM($AB$27:AB1471)</f>
        <v>15620.250952062725</v>
      </c>
      <c r="AG1471" s="10">
        <f t="shared" si="429"/>
        <v>1.3458302836599767E-3</v>
      </c>
      <c r="AH1471" s="10">
        <f>+AD1471/SUM(AB$27:AB1471)-1</f>
        <v>0.51100769895988929</v>
      </c>
      <c r="AI1471" s="6">
        <f t="shared" si="430"/>
        <v>0</v>
      </c>
      <c r="AL1471" s="6">
        <f t="shared" si="431"/>
        <v>0</v>
      </c>
      <c r="AM1471" s="6">
        <f t="shared" si="432"/>
        <v>20688.348978355862</v>
      </c>
      <c r="AN1471" s="6">
        <f t="shared" si="433"/>
        <v>20325.375191494037</v>
      </c>
      <c r="AO1471" s="5">
        <f t="shared" si="434"/>
        <v>0</v>
      </c>
      <c r="AP1471" s="6">
        <f>+AN1471+SUM($D$16:$E$18)-SUM($AL$27:AL1471)</f>
        <v>30460.252612546657</v>
      </c>
      <c r="AQ1471" s="10">
        <f t="shared" si="442"/>
        <v>-5.9919755150195098E-4</v>
      </c>
      <c r="AR1471" s="10">
        <f>+AN1471/SUM(AL$27:AL1471)-1</f>
        <v>0.24962938907094445</v>
      </c>
    </row>
    <row r="1472" spans="1:44" x14ac:dyDescent="0.25">
      <c r="A1472" s="1">
        <v>42349</v>
      </c>
      <c r="B1472">
        <v>7.1589999999999998</v>
      </c>
      <c r="G1472">
        <f t="shared" si="435"/>
        <v>4487.6236875339446</v>
      </c>
      <c r="H1472">
        <f t="shared" si="436"/>
        <v>4436.2705686698382</v>
      </c>
      <c r="I1472" s="5">
        <f t="shared" si="425"/>
        <v>0</v>
      </c>
      <c r="J1472" s="6">
        <f>+H1472+SUM($D$16:$E$16)-SUM($F$27:F1472)</f>
        <v>7476.6950949856246</v>
      </c>
      <c r="K1472" s="10">
        <f t="shared" si="437"/>
        <v>-1.4135761518899725E-2</v>
      </c>
      <c r="L1472" s="10">
        <f>+H1472/SUM(F$27:F1472)-1</f>
        <v>-9.0849072302527367E-2</v>
      </c>
      <c r="M1472">
        <v>7.359</v>
      </c>
      <c r="R1472">
        <f t="shared" si="438"/>
        <v>4783.3561496399307</v>
      </c>
      <c r="S1472">
        <f t="shared" si="439"/>
        <v>4626.7214285914843</v>
      </c>
      <c r="T1472" s="5">
        <f t="shared" si="426"/>
        <v>0</v>
      </c>
      <c r="U1472" s="6">
        <f>+S1472+SUM($D$17:$E$17)-SUM($Q$27:Q1472)</f>
        <v>7160.5375338546401</v>
      </c>
      <c r="V1472" s="10">
        <f t="shared" si="427"/>
        <v>-1.3170271727258376E-2</v>
      </c>
      <c r="W1472" s="10">
        <f>+S1472/SUM(Q$27:Q1472)-1</f>
        <v>0.13785346368131135</v>
      </c>
      <c r="X1472">
        <v>5.1790000000000003</v>
      </c>
      <c r="AC1472">
        <f t="shared" si="440"/>
        <v>11020.734897970289</v>
      </c>
      <c r="AD1472">
        <f t="shared" si="441"/>
        <v>10872.76798558251</v>
      </c>
      <c r="AE1472" s="5">
        <f t="shared" si="428"/>
        <v>0</v>
      </c>
      <c r="AF1472" s="6">
        <f>+AD1472+SUM($D$18:$E$18)-SUM($AB$27:AB1472)</f>
        <v>15433.404775056191</v>
      </c>
      <c r="AG1472" s="10">
        <f t="shared" si="429"/>
        <v>-1.1961790984021281E-2</v>
      </c>
      <c r="AH1472" s="10">
        <f>+AD1472/SUM(AB$27:AB1472)-1</f>
        <v>0.48548004421284507</v>
      </c>
      <c r="AI1472" s="6">
        <f t="shared" si="430"/>
        <v>0</v>
      </c>
      <c r="AL1472" s="6">
        <f t="shared" si="431"/>
        <v>0</v>
      </c>
      <c r="AM1472" s="6">
        <f t="shared" si="432"/>
        <v>20291.714735144167</v>
      </c>
      <c r="AN1472" s="6">
        <f t="shared" si="433"/>
        <v>19935.759982843832</v>
      </c>
      <c r="AO1472" s="5">
        <f t="shared" si="434"/>
        <v>0</v>
      </c>
      <c r="AP1472" s="6">
        <f>+AN1472+SUM($D$16:$E$18)-SUM($AL$27:AL1472)</f>
        <v>30070.637403896453</v>
      </c>
      <c r="AQ1472" s="10">
        <f t="shared" si="442"/>
        <v>-1.2790938197594581E-2</v>
      </c>
      <c r="AR1472" s="10">
        <f>+AN1472/SUM(AL$27:AL1472)-1</f>
        <v>0.22567536064237914</v>
      </c>
    </row>
    <row r="1473" spans="1:44" x14ac:dyDescent="0.25">
      <c r="A1473" s="1">
        <v>42352</v>
      </c>
      <c r="B1473">
        <v>7.1239999999999997</v>
      </c>
      <c r="G1473">
        <f t="shared" si="435"/>
        <v>4465.6839153501633</v>
      </c>
      <c r="H1473">
        <f t="shared" si="436"/>
        <v>4414.5818593663817</v>
      </c>
      <c r="I1473" s="5">
        <f t="shared" si="425"/>
        <v>0</v>
      </c>
      <c r="J1473" s="6">
        <f>+H1473+SUM($D$16:$E$16)-SUM($F$27:F1473)</f>
        <v>7455.006385682168</v>
      </c>
      <c r="K1473" s="10">
        <f t="shared" si="437"/>
        <v>-2.9008417526619201E-3</v>
      </c>
      <c r="L1473" s="10">
        <f>+H1473/SUM(F$27:F1473)-1</f>
        <v>-9.5293866613103129E-2</v>
      </c>
      <c r="M1473">
        <v>7.2430000000000003</v>
      </c>
      <c r="R1473">
        <f t="shared" si="438"/>
        <v>4707.9560527030872</v>
      </c>
      <c r="S1473">
        <f t="shared" si="439"/>
        <v>4553.7903665291651</v>
      </c>
      <c r="T1473" s="5">
        <f t="shared" si="426"/>
        <v>0</v>
      </c>
      <c r="U1473" s="6">
        <f>+S1473+SUM($D$17:$E$17)-SUM($Q$27:Q1473)</f>
        <v>7087.60647179232</v>
      </c>
      <c r="V1473" s="10">
        <f t="shared" si="427"/>
        <v>-1.0185137877918526E-2</v>
      </c>
      <c r="W1473" s="10">
        <f>+S1473/SUM(Q$27:Q1473)-1</f>
        <v>0.11991746669978798</v>
      </c>
      <c r="X1473">
        <v>5.1559999999999997</v>
      </c>
      <c r="AC1473">
        <f t="shared" si="440"/>
        <v>10971.791684482489</v>
      </c>
      <c r="AD1473">
        <f t="shared" si="441"/>
        <v>10824.481894895427</v>
      </c>
      <c r="AE1473" s="5">
        <f t="shared" si="428"/>
        <v>0</v>
      </c>
      <c r="AF1473" s="6">
        <f>+AD1473+SUM($D$18:$E$18)-SUM($AB$27:AB1473)</f>
        <v>15385.118684369107</v>
      </c>
      <c r="AG1473" s="10">
        <f t="shared" si="429"/>
        <v>-3.1286738986542328E-3</v>
      </c>
      <c r="AH1473" s="10">
        <f>+AD1473/SUM(AB$27:AB1473)-1</f>
        <v>0.4788830098400132</v>
      </c>
      <c r="AI1473" s="6">
        <f t="shared" si="430"/>
        <v>0</v>
      </c>
      <c r="AL1473" s="6">
        <f t="shared" si="431"/>
        <v>0</v>
      </c>
      <c r="AM1473" s="6">
        <f t="shared" si="432"/>
        <v>20145.431652535739</v>
      </c>
      <c r="AN1473" s="6">
        <f t="shared" si="433"/>
        <v>19792.854120790973</v>
      </c>
      <c r="AO1473" s="5">
        <f t="shared" si="434"/>
        <v>0</v>
      </c>
      <c r="AP1473" s="6">
        <f>+AN1473+SUM($D$16:$E$18)-SUM($AL$27:AL1473)</f>
        <v>29927.731541843594</v>
      </c>
      <c r="AQ1473" s="10">
        <f t="shared" si="442"/>
        <v>-4.7523389721809695E-3</v>
      </c>
      <c r="AR1473" s="10">
        <f>+AN1473/SUM(AL$27:AL1473)-1</f>
        <v>0.21688933020459888</v>
      </c>
    </row>
    <row r="1474" spans="1:44" x14ac:dyDescent="0.25">
      <c r="A1474" s="1">
        <v>42353</v>
      </c>
      <c r="B1474">
        <v>7.26</v>
      </c>
      <c r="G1474">
        <f t="shared" si="435"/>
        <v>4550.935601549998</v>
      </c>
      <c r="H1474">
        <f t="shared" si="436"/>
        <v>4498.8579869455261</v>
      </c>
      <c r="I1474" s="5">
        <f t="shared" si="425"/>
        <v>0</v>
      </c>
      <c r="J1474" s="6">
        <f>+H1474+SUM($D$16:$E$16)-SUM($F$27:F1474)</f>
        <v>7539.2825132613116</v>
      </c>
      <c r="K1474" s="10">
        <f t="shared" si="437"/>
        <v>1.130463519669167E-2</v>
      </c>
      <c r="L1474" s="10">
        <f>+H1474/SUM(F$27:F1474)-1</f>
        <v>-7.8022665863437535E-2</v>
      </c>
      <c r="M1474">
        <v>7.4480000000000004</v>
      </c>
      <c r="R1474">
        <f t="shared" si="438"/>
        <v>4841.2062240138885</v>
      </c>
      <c r="S1474">
        <f t="shared" si="439"/>
        <v>4682.6771572427479</v>
      </c>
      <c r="T1474" s="5">
        <f t="shared" si="426"/>
        <v>0</v>
      </c>
      <c r="U1474" s="6">
        <f>+S1474+SUM($D$17:$E$17)-SUM($Q$27:Q1474)</f>
        <v>7216.4932625059027</v>
      </c>
      <c r="V1474" s="10">
        <f t="shared" si="427"/>
        <v>1.8184811928615652E-2</v>
      </c>
      <c r="W1474" s="10">
        <f>+S1474/SUM(Q$27:Q1474)-1</f>
        <v>0.15161470274472211</v>
      </c>
      <c r="X1474">
        <v>5.26</v>
      </c>
      <c r="AC1474">
        <f t="shared" si="440"/>
        <v>11193.100128079497</v>
      </c>
      <c r="AD1474">
        <f t="shared" si="441"/>
        <v>11042.819000610929</v>
      </c>
      <c r="AE1474" s="5">
        <f t="shared" si="428"/>
        <v>0</v>
      </c>
      <c r="AF1474" s="6">
        <f>+AD1474+SUM($D$18:$E$18)-SUM($AB$27:AB1474)</f>
        <v>15603.455790084608</v>
      </c>
      <c r="AG1474" s="10">
        <f t="shared" si="429"/>
        <v>1.4191447605622187E-2</v>
      </c>
      <c r="AH1474" s="10">
        <f>+AD1474/SUM(AB$27:AB1474)-1</f>
        <v>0.50871307830846968</v>
      </c>
      <c r="AI1474" s="6">
        <f t="shared" si="430"/>
        <v>0</v>
      </c>
      <c r="AL1474" s="6">
        <f t="shared" si="431"/>
        <v>0</v>
      </c>
      <c r="AM1474" s="6">
        <f t="shared" si="432"/>
        <v>20585.241953643381</v>
      </c>
      <c r="AN1474" s="6">
        <f t="shared" si="433"/>
        <v>20224.354144799203</v>
      </c>
      <c r="AO1474" s="5">
        <f t="shared" si="434"/>
        <v>0</v>
      </c>
      <c r="AP1474" s="6">
        <f>+AN1474+SUM($D$16:$E$18)-SUM($AL$27:AL1474)</f>
        <v>30359.231565851824</v>
      </c>
      <c r="AQ1474" s="10">
        <f t="shared" si="442"/>
        <v>1.4418066514828354E-2</v>
      </c>
      <c r="AR1474" s="10">
        <f>+AN1474/SUM(AL$27:AL1474)-1</f>
        <v>0.2434184892634268</v>
      </c>
    </row>
    <row r="1475" spans="1:44" x14ac:dyDescent="0.25">
      <c r="A1475" s="1">
        <v>42354</v>
      </c>
      <c r="B1475">
        <v>7.3440000000000003</v>
      </c>
      <c r="G1475">
        <f t="shared" si="435"/>
        <v>4603.5910547910726</v>
      </c>
      <c r="H1475">
        <f t="shared" si="436"/>
        <v>4550.9108892738222</v>
      </c>
      <c r="I1475" s="5">
        <f t="shared" si="425"/>
        <v>0</v>
      </c>
      <c r="J1475" s="6">
        <f>+H1475+SUM($D$16:$E$16)-SUM($F$27:F1475)</f>
        <v>7591.3354155896077</v>
      </c>
      <c r="K1475" s="10">
        <f t="shared" si="437"/>
        <v>6.9042249360913299E-3</v>
      </c>
      <c r="L1475" s="10">
        <f>+H1475/SUM(F$27:F1475)-1</f>
        <v>-6.7355159518055707E-2</v>
      </c>
      <c r="M1475">
        <v>7.4720000000000004</v>
      </c>
      <c r="R1475">
        <f t="shared" si="438"/>
        <v>4856.8062440697868</v>
      </c>
      <c r="S1475">
        <f t="shared" si="439"/>
        <v>4697.7663424970206</v>
      </c>
      <c r="T1475" s="5">
        <f t="shared" si="426"/>
        <v>0</v>
      </c>
      <c r="U1475" s="6">
        <f>+S1475+SUM($D$17:$E$17)-SUM($Q$27:Q1475)</f>
        <v>7231.5824477601745</v>
      </c>
      <c r="V1475" s="10">
        <f t="shared" si="427"/>
        <v>2.0909304152847419E-3</v>
      </c>
      <c r="W1475" s="10">
        <f>+S1475/SUM(Q$27:Q1475)-1</f>
        <v>0.15532559867193374</v>
      </c>
      <c r="X1475">
        <v>5.3239999999999998</v>
      </c>
      <c r="AC1475">
        <f t="shared" si="440"/>
        <v>11329.289939523809</v>
      </c>
      <c r="AD1475">
        <f t="shared" si="441"/>
        <v>11177.180296435852</v>
      </c>
      <c r="AE1475" s="5">
        <f t="shared" si="428"/>
        <v>0</v>
      </c>
      <c r="AF1475" s="6">
        <f>+AD1475+SUM($D$18:$E$18)-SUM($AB$27:AB1475)</f>
        <v>15737.81708590953</v>
      </c>
      <c r="AG1475" s="10">
        <f t="shared" si="429"/>
        <v>8.6109960275788655E-3</v>
      </c>
      <c r="AH1475" s="10">
        <f>+AD1475/SUM(AB$27:AB1475)-1</f>
        <v>0.52707004351982745</v>
      </c>
      <c r="AI1475" s="6">
        <f t="shared" si="430"/>
        <v>0</v>
      </c>
      <c r="AL1475" s="6">
        <f t="shared" si="431"/>
        <v>0</v>
      </c>
      <c r="AM1475" s="6">
        <f t="shared" si="432"/>
        <v>20789.687238384668</v>
      </c>
      <c r="AN1475" s="6">
        <f t="shared" si="433"/>
        <v>20425.857528206696</v>
      </c>
      <c r="AO1475" s="5">
        <f t="shared" si="434"/>
        <v>0</v>
      </c>
      <c r="AP1475" s="6">
        <f>+AN1475+SUM($D$16:$E$18)-SUM($AL$27:AL1475)</f>
        <v>30560.734949259317</v>
      </c>
      <c r="AQ1475" s="10">
        <f t="shared" si="442"/>
        <v>6.6373018358654168E-3</v>
      </c>
      <c r="AR1475" s="10">
        <f>+AN1475/SUM(AL$27:AL1475)-1</f>
        <v>0.25580716831760797</v>
      </c>
    </row>
    <row r="1476" spans="1:44" x14ac:dyDescent="0.25">
      <c r="A1476" s="1">
        <v>42355</v>
      </c>
      <c r="B1476">
        <v>7.4820000000000002</v>
      </c>
      <c r="G1476">
        <f t="shared" si="435"/>
        <v>4690.0964422585512</v>
      </c>
      <c r="H1476">
        <f t="shared" si="436"/>
        <v>4636.4263716703072</v>
      </c>
      <c r="I1476" s="5">
        <f t="shared" si="425"/>
        <v>0</v>
      </c>
      <c r="J1476" s="6">
        <f>+H1476+SUM($D$16:$E$16)-SUM($F$27:F1476)</f>
        <v>7676.8508979860917</v>
      </c>
      <c r="K1476" s="10">
        <f t="shared" si="437"/>
        <v>1.1264879986842447E-2</v>
      </c>
      <c r="L1476" s="10">
        <f>+H1476/SUM(F$27:F1476)-1</f>
        <v>-4.9829970522071498E-2</v>
      </c>
      <c r="M1476">
        <v>7.5670000000000002</v>
      </c>
      <c r="R1476">
        <f t="shared" si="438"/>
        <v>4918.5563234577185</v>
      </c>
      <c r="S1476">
        <f t="shared" si="439"/>
        <v>4757.4943674618517</v>
      </c>
      <c r="T1476" s="5">
        <f t="shared" si="426"/>
        <v>0</v>
      </c>
      <c r="U1476" s="6">
        <f>+S1476+SUM($D$17:$E$17)-SUM($Q$27:Q1476)</f>
        <v>7291.3104727250065</v>
      </c>
      <c r="V1476" s="10">
        <f t="shared" si="427"/>
        <v>8.2593298764548351E-3</v>
      </c>
      <c r="W1476" s="10">
        <f>+S1476/SUM(Q$27:Q1476)-1</f>
        <v>0.17001456171714691</v>
      </c>
      <c r="X1476">
        <v>5.3479999999999999</v>
      </c>
      <c r="AC1476">
        <f t="shared" si="440"/>
        <v>11380.361118815428</v>
      </c>
      <c r="AD1476">
        <f t="shared" si="441"/>
        <v>11227.565782370199</v>
      </c>
      <c r="AE1476" s="5">
        <f t="shared" si="428"/>
        <v>0</v>
      </c>
      <c r="AF1476" s="6">
        <f>+AD1476+SUM($D$18:$E$18)-SUM($AB$27:AB1476)</f>
        <v>15788.202571843878</v>
      </c>
      <c r="AG1476" s="10">
        <f t="shared" si="429"/>
        <v>3.2015549335275839E-3</v>
      </c>
      <c r="AH1476" s="10">
        <f>+AD1476/SUM(AB$27:AB1476)-1</f>
        <v>0.53395390547408672</v>
      </c>
      <c r="AI1476" s="6">
        <f t="shared" si="430"/>
        <v>0</v>
      </c>
      <c r="AL1476" s="6">
        <f t="shared" si="431"/>
        <v>0</v>
      </c>
      <c r="AM1476" s="6">
        <f t="shared" si="432"/>
        <v>20989.013884531698</v>
      </c>
      <c r="AN1476" s="6">
        <f t="shared" si="433"/>
        <v>20621.486521502356</v>
      </c>
      <c r="AO1476" s="5">
        <f t="shared" si="434"/>
        <v>0</v>
      </c>
      <c r="AP1476" s="6">
        <f>+AN1476+SUM($D$16:$E$18)-SUM($AL$27:AL1476)</f>
        <v>30756.363942554981</v>
      </c>
      <c r="AQ1476" s="10">
        <f t="shared" si="442"/>
        <v>6.4013183459257217E-3</v>
      </c>
      <c r="AR1476" s="10">
        <f>+AN1476/SUM(AL$27:AL1476)-1</f>
        <v>0.26783468254912512</v>
      </c>
    </row>
    <row r="1477" spans="1:44" x14ac:dyDescent="0.25">
      <c r="A1477" s="1">
        <v>42356</v>
      </c>
      <c r="B1477">
        <v>7.3940000000000001</v>
      </c>
      <c r="G1477">
        <f t="shared" si="435"/>
        <v>4634.9335864821869</v>
      </c>
      <c r="H1477">
        <f t="shared" si="436"/>
        <v>4581.8947597073311</v>
      </c>
      <c r="I1477" s="5">
        <f t="shared" si="425"/>
        <v>0</v>
      </c>
      <c r="J1477" s="6">
        <f>+H1477+SUM($D$16:$E$16)-SUM($F$27:F1477)</f>
        <v>7622.3192860231165</v>
      </c>
      <c r="K1477" s="10">
        <f t="shared" si="437"/>
        <v>-7.1033829740370091E-3</v>
      </c>
      <c r="L1477" s="10">
        <f>+H1477/SUM(F$27:F1477)-1</f>
        <v>-6.1005453360090445E-2</v>
      </c>
      <c r="M1477">
        <v>7.484</v>
      </c>
      <c r="R1477">
        <f t="shared" si="438"/>
        <v>4864.6062540977355</v>
      </c>
      <c r="S1477">
        <f t="shared" si="439"/>
        <v>4705.3109351241565</v>
      </c>
      <c r="T1477" s="5">
        <f t="shared" si="426"/>
        <v>0</v>
      </c>
      <c r="U1477" s="6">
        <f>+S1477+SUM($D$17:$E$17)-SUM($Q$27:Q1477)</f>
        <v>7239.1270403873114</v>
      </c>
      <c r="V1477" s="10">
        <f t="shared" si="427"/>
        <v>-7.1569346186670657E-3</v>
      </c>
      <c r="W1477" s="10">
        <f>+S1477/SUM(Q$27:Q1477)-1</f>
        <v>0.15718104663553945</v>
      </c>
      <c r="X1477">
        <v>5.2750000000000004</v>
      </c>
      <c r="AC1477">
        <f t="shared" si="440"/>
        <v>11225.019615136758</v>
      </c>
      <c r="AD1477">
        <f t="shared" si="441"/>
        <v>11074.309929319896</v>
      </c>
      <c r="AE1477" s="5">
        <f t="shared" si="428"/>
        <v>0</v>
      </c>
      <c r="AF1477" s="6">
        <f>+AD1477+SUM($D$18:$E$18)-SUM($AB$27:AB1477)</f>
        <v>15634.946718793577</v>
      </c>
      <c r="AG1477" s="10">
        <f t="shared" si="429"/>
        <v>-9.7069854755734708E-3</v>
      </c>
      <c r="AH1477" s="10">
        <f>+AD1477/SUM(AB$27:AB1477)-1</f>
        <v>0.51301549202988173</v>
      </c>
      <c r="AI1477" s="6">
        <f t="shared" si="430"/>
        <v>0</v>
      </c>
      <c r="AL1477" s="6">
        <f t="shared" si="431"/>
        <v>0</v>
      </c>
      <c r="AM1477" s="6">
        <f t="shared" si="432"/>
        <v>20724.559455716681</v>
      </c>
      <c r="AN1477" s="6">
        <f t="shared" si="433"/>
        <v>20361.515624151383</v>
      </c>
      <c r="AO1477" s="5">
        <f t="shared" si="434"/>
        <v>0</v>
      </c>
      <c r="AP1477" s="6">
        <f>+AN1477+SUM($D$16:$E$18)-SUM($AL$27:AL1477)</f>
        <v>30496.393045204004</v>
      </c>
      <c r="AQ1477" s="10">
        <f t="shared" si="442"/>
        <v>-8.4525887987454418E-3</v>
      </c>
      <c r="AR1477" s="10">
        <f>+AN1477/SUM(AL$27:AL1477)-1</f>
        <v>0.25185134789615016</v>
      </c>
    </row>
    <row r="1478" spans="1:44" x14ac:dyDescent="0.25">
      <c r="A1478" s="1">
        <v>42359</v>
      </c>
      <c r="B1478">
        <v>7.3630000000000004</v>
      </c>
      <c r="G1478">
        <f t="shared" si="435"/>
        <v>4615.5012168336953</v>
      </c>
      <c r="H1478">
        <f t="shared" si="436"/>
        <v>4562.6847600385554</v>
      </c>
      <c r="I1478" s="5">
        <f t="shared" si="425"/>
        <v>0</v>
      </c>
      <c r="J1478" s="6">
        <f>+H1478+SUM($D$16:$E$16)-SUM($F$27:F1478)</f>
        <v>7603.1092863543408</v>
      </c>
      <c r="K1478" s="10">
        <f t="shared" si="437"/>
        <v>-2.5202302538022137E-3</v>
      </c>
      <c r="L1478" s="10">
        <f>+H1478/SUM(F$27:F1478)-1</f>
        <v>-6.4942271178028865E-2</v>
      </c>
      <c r="M1478">
        <v>7.4189999999999996</v>
      </c>
      <c r="R1478">
        <f t="shared" si="438"/>
        <v>4822.356199779676</v>
      </c>
      <c r="S1478">
        <f t="shared" si="439"/>
        <v>4664.4443917271665</v>
      </c>
      <c r="T1478" s="5">
        <f t="shared" si="426"/>
        <v>0</v>
      </c>
      <c r="U1478" s="6">
        <f>+S1478+SUM($D$17:$E$17)-SUM($Q$27:Q1478)</f>
        <v>7198.2604969903223</v>
      </c>
      <c r="V1478" s="10">
        <f t="shared" si="427"/>
        <v>-5.6452308640245752E-3</v>
      </c>
      <c r="W1478" s="10">
        <f>+S1478/SUM(Q$27:Q1478)-1</f>
        <v>0.14713070349934076</v>
      </c>
      <c r="X1478">
        <v>5.2590000000000003</v>
      </c>
      <c r="AC1478">
        <f t="shared" si="440"/>
        <v>11190.972162275681</v>
      </c>
      <c r="AD1478">
        <f t="shared" si="441"/>
        <v>11040.719605363665</v>
      </c>
      <c r="AE1478" s="5">
        <f t="shared" si="428"/>
        <v>0</v>
      </c>
      <c r="AF1478" s="6">
        <f>+AD1478+SUM($D$18:$E$18)-SUM($AB$27:AB1478)</f>
        <v>15601.356394837345</v>
      </c>
      <c r="AG1478" s="10">
        <f t="shared" si="429"/>
        <v>-2.1484130749135355E-3</v>
      </c>
      <c r="AH1478" s="10">
        <f>+AD1478/SUM(AB$27:AB1478)-1</f>
        <v>0.50842625072704228</v>
      </c>
      <c r="AI1478" s="6">
        <f t="shared" si="430"/>
        <v>0</v>
      </c>
      <c r="AL1478" s="6">
        <f t="shared" si="431"/>
        <v>0</v>
      </c>
      <c r="AM1478" s="6">
        <f t="shared" si="432"/>
        <v>20628.829578889054</v>
      </c>
      <c r="AN1478" s="6">
        <f t="shared" si="433"/>
        <v>20267.848757129388</v>
      </c>
      <c r="AO1478" s="5">
        <f t="shared" si="434"/>
        <v>0</v>
      </c>
      <c r="AP1478" s="6">
        <f>+AN1478+SUM($D$16:$E$18)-SUM($AL$27:AL1478)</f>
        <v>30402.726178182009</v>
      </c>
      <c r="AQ1478" s="10">
        <f t="shared" si="442"/>
        <v>-3.0714080476059724E-3</v>
      </c>
      <c r="AR1478" s="10">
        <f>+AN1478/SUM(AL$27:AL1478)-1</f>
        <v>0.24609259221709778</v>
      </c>
    </row>
    <row r="1479" spans="1:44" x14ac:dyDescent="0.25">
      <c r="A1479" s="1">
        <v>42360</v>
      </c>
      <c r="B1479">
        <v>7.3609999999999998</v>
      </c>
      <c r="G1479">
        <f t="shared" si="435"/>
        <v>4614.2475155660504</v>
      </c>
      <c r="H1479">
        <f t="shared" si="436"/>
        <v>4561.445405221215</v>
      </c>
      <c r="I1479" s="5">
        <f t="shared" si="425"/>
        <v>0</v>
      </c>
      <c r="J1479" s="6">
        <f>+H1479+SUM($D$16:$E$16)-SUM($F$27:F1479)</f>
        <v>7601.8699315370004</v>
      </c>
      <c r="K1479" s="10">
        <f t="shared" si="437"/>
        <v>-1.6300631368859619E-4</v>
      </c>
      <c r="L1479" s="10">
        <f>+H1479/SUM(F$27:F1479)-1</f>
        <v>-6.5196259424347591E-2</v>
      </c>
      <c r="M1479">
        <v>7.43</v>
      </c>
      <c r="R1479">
        <f t="shared" si="438"/>
        <v>4829.5062089719631</v>
      </c>
      <c r="S1479">
        <f t="shared" si="439"/>
        <v>4671.3602683020417</v>
      </c>
      <c r="T1479" s="5">
        <f t="shared" si="426"/>
        <v>0</v>
      </c>
      <c r="U1479" s="6">
        <f>+S1479+SUM($D$17:$E$17)-SUM($Q$27:Q1479)</f>
        <v>7205.1763735651966</v>
      </c>
      <c r="V1479" s="10">
        <f t="shared" si="427"/>
        <v>9.6077053307053184E-4</v>
      </c>
      <c r="W1479" s="10">
        <f>+S1479/SUM(Q$27:Q1479)-1</f>
        <v>0.14883153079931288</v>
      </c>
      <c r="X1479">
        <v>5.2649999999999997</v>
      </c>
      <c r="AC1479">
        <f t="shared" si="440"/>
        <v>11203.739957098585</v>
      </c>
      <c r="AD1479">
        <f t="shared" si="441"/>
        <v>11053.315976847252</v>
      </c>
      <c r="AE1479" s="5">
        <f t="shared" si="428"/>
        <v>0</v>
      </c>
      <c r="AF1479" s="6">
        <f>+AD1479+SUM($D$18:$E$18)-SUM($AB$27:AB1479)</f>
        <v>15613.952766320934</v>
      </c>
      <c r="AG1479" s="10">
        <f t="shared" si="429"/>
        <v>8.0738950927083941E-4</v>
      </c>
      <c r="AH1479" s="10">
        <f>+AD1479/SUM(AB$27:AB1479)-1</f>
        <v>0.51014721621560732</v>
      </c>
      <c r="AI1479" s="6">
        <f t="shared" si="430"/>
        <v>0</v>
      </c>
      <c r="AL1479" s="6">
        <f t="shared" si="431"/>
        <v>0</v>
      </c>
      <c r="AM1479" s="6">
        <f t="shared" si="432"/>
        <v>20647.493681636599</v>
      </c>
      <c r="AN1479" s="6">
        <f t="shared" si="433"/>
        <v>20286.121650370507</v>
      </c>
      <c r="AO1479" s="5">
        <f t="shared" si="434"/>
        <v>0</v>
      </c>
      <c r="AP1479" s="6">
        <f>+AN1479+SUM($D$16:$E$18)-SUM($AL$27:AL1479)</f>
        <v>30420.999071423128</v>
      </c>
      <c r="AQ1479" s="10">
        <f t="shared" si="442"/>
        <v>6.0102811616391527E-4</v>
      </c>
      <c r="AR1479" s="10">
        <f>+AN1479/SUM(AL$27:AL1479)-1</f>
        <v>0.24721603245878221</v>
      </c>
    </row>
    <row r="1480" spans="1:44" x14ac:dyDescent="0.25">
      <c r="A1480" s="1">
        <v>42361</v>
      </c>
      <c r="B1480">
        <v>7.4930000000000003</v>
      </c>
      <c r="G1480">
        <f t="shared" si="435"/>
        <v>4696.9917992305964</v>
      </c>
      <c r="H1480">
        <f t="shared" si="436"/>
        <v>4643.2428231656795</v>
      </c>
      <c r="I1480" s="5">
        <f t="shared" si="425"/>
        <v>0</v>
      </c>
      <c r="J1480" s="6">
        <f>+H1480+SUM($D$16:$E$16)-SUM($F$27:F1480)</f>
        <v>7683.667349481465</v>
      </c>
      <c r="K1480" s="10">
        <f t="shared" si="437"/>
        <v>1.0760170679206205E-2</v>
      </c>
      <c r="L1480" s="10">
        <f>+H1480/SUM(F$27:F1480)-1</f>
        <v>-4.8433035167319005E-2</v>
      </c>
      <c r="M1480">
        <v>7.6040000000000001</v>
      </c>
      <c r="R1480">
        <f t="shared" si="438"/>
        <v>4942.6063543772289</v>
      </c>
      <c r="S1480">
        <f t="shared" si="439"/>
        <v>4780.7568613955218</v>
      </c>
      <c r="T1480" s="5">
        <f t="shared" si="426"/>
        <v>0</v>
      </c>
      <c r="U1480" s="6">
        <f>+S1480+SUM($D$17:$E$17)-SUM($Q$27:Q1480)</f>
        <v>7314.5729666586776</v>
      </c>
      <c r="V1480" s="10">
        <f t="shared" si="427"/>
        <v>1.5183055545294089E-2</v>
      </c>
      <c r="W1480" s="10">
        <f>+S1480/SUM(Q$27:Q1480)-1</f>
        <v>0.17573552627159827</v>
      </c>
      <c r="X1480">
        <v>5.3739999999999997</v>
      </c>
      <c r="AC1480">
        <f t="shared" si="440"/>
        <v>11435.68822971468</v>
      </c>
      <c r="AD1480">
        <f t="shared" si="441"/>
        <v>11282.150058799076</v>
      </c>
      <c r="AE1480" s="5">
        <f t="shared" si="428"/>
        <v>0</v>
      </c>
      <c r="AF1480" s="6">
        <f>+AD1480+SUM($D$18:$E$18)-SUM($AB$27:AB1480)</f>
        <v>15842.786848272754</v>
      </c>
      <c r="AG1480" s="10">
        <f t="shared" si="429"/>
        <v>1.4655743191782422E-2</v>
      </c>
      <c r="AH1480" s="10">
        <f>+AD1480/SUM(AB$27:AB1480)-1</f>
        <v>0.54141142259120101</v>
      </c>
      <c r="AI1480" s="6">
        <f t="shared" si="430"/>
        <v>0</v>
      </c>
      <c r="AL1480" s="6">
        <f t="shared" si="431"/>
        <v>0</v>
      </c>
      <c r="AM1480" s="6">
        <f t="shared" si="432"/>
        <v>21075.286383322506</v>
      </c>
      <c r="AN1480" s="6">
        <f t="shared" si="433"/>
        <v>20706.149743360278</v>
      </c>
      <c r="AO1480" s="5">
        <f t="shared" si="434"/>
        <v>0</v>
      </c>
      <c r="AP1480" s="6">
        <f>+AN1480+SUM($D$16:$E$18)-SUM($AL$27:AL1480)</f>
        <v>30841.027164412899</v>
      </c>
      <c r="AQ1480" s="10">
        <f t="shared" si="442"/>
        <v>1.3807176154984946E-2</v>
      </c>
      <c r="AR1480" s="10">
        <f>+AN1480/SUM(AL$27:AL1480)-1</f>
        <v>0.27303988290633008</v>
      </c>
    </row>
    <row r="1481" spans="1:44" x14ac:dyDescent="0.25">
      <c r="A1481" s="1">
        <v>42362</v>
      </c>
      <c r="B1481">
        <v>7.4480000000000004</v>
      </c>
      <c r="G1481">
        <f t="shared" si="435"/>
        <v>4668.7835207085918</v>
      </c>
      <c r="H1481">
        <f t="shared" si="436"/>
        <v>4615.3573397755208</v>
      </c>
      <c r="I1481" s="5">
        <f t="shared" si="425"/>
        <v>0</v>
      </c>
      <c r="J1481" s="6">
        <f>+H1481+SUM($D$16:$E$16)-SUM($F$27:F1481)</f>
        <v>7655.7818660913063</v>
      </c>
      <c r="K1481" s="10">
        <f t="shared" si="437"/>
        <v>-3.6291893078947979E-3</v>
      </c>
      <c r="L1481" s="10">
        <f>+H1481/SUM(F$27:F1481)-1</f>
        <v>-5.4147770709487952E-2</v>
      </c>
      <c r="M1481">
        <v>7.6029999999999998</v>
      </c>
      <c r="R1481">
        <f t="shared" si="438"/>
        <v>4941.9563535415664</v>
      </c>
      <c r="S1481">
        <f t="shared" si="439"/>
        <v>4780.1281453432603</v>
      </c>
      <c r="T1481" s="5">
        <f t="shared" si="426"/>
        <v>0</v>
      </c>
      <c r="U1481" s="6">
        <f>+S1481+SUM($D$17:$E$17)-SUM($Q$27:Q1481)</f>
        <v>7313.9442506064152</v>
      </c>
      <c r="V1481" s="10">
        <f t="shared" si="427"/>
        <v>-8.5953897121293643E-5</v>
      </c>
      <c r="W1481" s="10">
        <f>+S1481/SUM(Q$27:Q1481)-1</f>
        <v>0.17558090560796447</v>
      </c>
      <c r="X1481">
        <v>5.3440000000000003</v>
      </c>
      <c r="AC1481">
        <f t="shared" si="440"/>
        <v>11371.84925560016</v>
      </c>
      <c r="AD1481">
        <f t="shared" si="441"/>
        <v>11219.168201381144</v>
      </c>
      <c r="AE1481" s="5">
        <f t="shared" si="428"/>
        <v>0</v>
      </c>
      <c r="AF1481" s="6">
        <f>+AD1481+SUM($D$18:$E$18)-SUM($AB$27:AB1481)</f>
        <v>15779.804990854824</v>
      </c>
      <c r="AG1481" s="10">
        <f t="shared" si="429"/>
        <v>-3.9754279358240607E-3</v>
      </c>
      <c r="AH1481" s="10">
        <f>+AD1481/SUM(AB$27:AB1481)-1</f>
        <v>0.53280659514837714</v>
      </c>
      <c r="AI1481" s="6">
        <f t="shared" si="430"/>
        <v>0</v>
      </c>
      <c r="AL1481" s="6">
        <f t="shared" si="431"/>
        <v>0</v>
      </c>
      <c r="AM1481" s="6">
        <f t="shared" si="432"/>
        <v>20982.589129850319</v>
      </c>
      <c r="AN1481" s="6">
        <f t="shared" si="433"/>
        <v>20614.653686499925</v>
      </c>
      <c r="AO1481" s="5">
        <f t="shared" si="434"/>
        <v>0</v>
      </c>
      <c r="AP1481" s="6">
        <f>+AN1481+SUM($D$16:$E$18)-SUM($AL$27:AL1481)</f>
        <v>30749.531107552542</v>
      </c>
      <c r="AQ1481" s="10">
        <f t="shared" si="442"/>
        <v>-2.9666994024742932E-3</v>
      </c>
      <c r="AR1481" s="10">
        <f>+AN1481/SUM(AL$27:AL1481)-1</f>
        <v>0.26741459134051193</v>
      </c>
    </row>
    <row r="1482" spans="1:44" x14ac:dyDescent="0.25">
      <c r="A1482" s="1">
        <v>42368</v>
      </c>
      <c r="B1482">
        <v>7.3689999999999998</v>
      </c>
      <c r="G1482">
        <f t="shared" si="435"/>
        <v>4619.2623206366288</v>
      </c>
      <c r="H1482">
        <f t="shared" si="436"/>
        <v>4566.4028244905758</v>
      </c>
      <c r="I1482" s="5">
        <f t="shared" si="425"/>
        <v>0</v>
      </c>
      <c r="J1482" s="6">
        <f>+H1482+SUM($D$16:$E$16)-SUM($F$27:F1482)</f>
        <v>7606.8273508063603</v>
      </c>
      <c r="K1482" s="10">
        <f t="shared" si="437"/>
        <v>-6.3944501216490757E-3</v>
      </c>
      <c r="L1482" s="10">
        <f>+H1482/SUM(F$27:F1482)-1</f>
        <v>-6.4180306439073243E-2</v>
      </c>
      <c r="M1482">
        <v>7.6390000000000002</v>
      </c>
      <c r="R1482">
        <f t="shared" si="438"/>
        <v>4965.3563836254152</v>
      </c>
      <c r="S1482">
        <f t="shared" si="439"/>
        <v>4802.7619232246707</v>
      </c>
      <c r="T1482" s="5">
        <f t="shared" si="426"/>
        <v>0</v>
      </c>
      <c r="U1482" s="6">
        <f>+S1482+SUM($D$17:$E$17)-SUM($Q$27:Q1482)</f>
        <v>7336.5780284878256</v>
      </c>
      <c r="V1482" s="10">
        <f t="shared" si="427"/>
        <v>3.0946062898324911E-3</v>
      </c>
      <c r="W1482" s="10">
        <f>+S1482/SUM(Q$27:Q1482)-1</f>
        <v>0.18114724949878225</v>
      </c>
      <c r="X1482">
        <v>5.391</v>
      </c>
      <c r="AC1482">
        <f t="shared" si="440"/>
        <v>11471.863648379578</v>
      </c>
      <c r="AD1482">
        <f t="shared" si="441"/>
        <v>11317.839778002573</v>
      </c>
      <c r="AE1482" s="5">
        <f t="shared" si="428"/>
        <v>0</v>
      </c>
      <c r="AF1482" s="6">
        <f>+AD1482+SUM($D$18:$E$18)-SUM($AB$27:AB1482)</f>
        <v>15878.476567476253</v>
      </c>
      <c r="AG1482" s="10">
        <f t="shared" si="429"/>
        <v>6.2530288985582771E-3</v>
      </c>
      <c r="AH1482" s="10">
        <f>+AD1482/SUM(AB$27:AB1482)-1</f>
        <v>0.54628749147546829</v>
      </c>
      <c r="AI1482" s="6">
        <f t="shared" si="430"/>
        <v>0</v>
      </c>
      <c r="AL1482" s="6">
        <f t="shared" si="431"/>
        <v>0</v>
      </c>
      <c r="AM1482" s="6">
        <f t="shared" si="432"/>
        <v>21056.482352641622</v>
      </c>
      <c r="AN1482" s="6">
        <f t="shared" si="433"/>
        <v>20687.004525717821</v>
      </c>
      <c r="AO1482" s="5">
        <f t="shared" si="434"/>
        <v>0</v>
      </c>
      <c r="AP1482" s="6">
        <f>+AN1482+SUM($D$16:$E$18)-SUM($AL$27:AL1482)</f>
        <v>30821.881946770442</v>
      </c>
      <c r="AQ1482" s="10">
        <f t="shared" si="442"/>
        <v>2.3529086985045744E-3</v>
      </c>
      <c r="AR1482" s="10">
        <f>+AN1482/SUM(AL$27:AL1482)-1</f>
        <v>0.27186281107366916</v>
      </c>
    </row>
    <row r="1483" spans="1:44" x14ac:dyDescent="0.25">
      <c r="A1483" s="1">
        <v>42369</v>
      </c>
      <c r="B1483">
        <v>7.42</v>
      </c>
      <c r="G1483">
        <f t="shared" si="435"/>
        <v>4651.231702961567</v>
      </c>
      <c r="H1483">
        <f t="shared" si="436"/>
        <v>4598.0063723327548</v>
      </c>
      <c r="I1483" s="5">
        <f t="shared" si="425"/>
        <v>0</v>
      </c>
      <c r="J1483" s="6">
        <f>+H1483+SUM($D$16:$E$16)-SUM($F$27:F1483)</f>
        <v>7638.4308986485403</v>
      </c>
      <c r="K1483" s="10">
        <f t="shared" si="437"/>
        <v>4.1546293066359041E-3</v>
      </c>
      <c r="L1483" s="10">
        <f>+H1483/SUM(F$27:F1483)-1</f>
        <v>-5.7703606157948673E-2</v>
      </c>
      <c r="M1483">
        <v>7.6079999999999997</v>
      </c>
      <c r="R1483">
        <f t="shared" si="438"/>
        <v>4945.2063577198787</v>
      </c>
      <c r="S1483">
        <f t="shared" si="439"/>
        <v>4783.2717256045671</v>
      </c>
      <c r="T1483" s="5">
        <f t="shared" si="426"/>
        <v>0</v>
      </c>
      <c r="U1483" s="6">
        <f>+S1483+SUM($D$17:$E$17)-SUM($Q$27:Q1483)</f>
        <v>7317.087830867722</v>
      </c>
      <c r="V1483" s="10">
        <f t="shared" si="427"/>
        <v>-2.656578795239839E-3</v>
      </c>
      <c r="W1483" s="10">
        <f>+S1483/SUM(Q$27:Q1483)-1</f>
        <v>0.17635400892613351</v>
      </c>
      <c r="X1483">
        <v>5.3630000000000004</v>
      </c>
      <c r="AC1483">
        <f t="shared" si="440"/>
        <v>11412.280605872691</v>
      </c>
      <c r="AD1483">
        <f t="shared" si="441"/>
        <v>11259.056711079169</v>
      </c>
      <c r="AE1483" s="5">
        <f t="shared" si="428"/>
        <v>0</v>
      </c>
      <c r="AF1483" s="6">
        <f>+AD1483+SUM($D$18:$E$18)-SUM($AB$27:AB1483)</f>
        <v>15819.693500552847</v>
      </c>
      <c r="AG1483" s="10">
        <f t="shared" si="429"/>
        <v>-3.7020596197377964E-3</v>
      </c>
      <c r="AH1483" s="10">
        <f>+AD1483/SUM(AB$27:AB1483)-1</f>
        <v>0.53825631919549921</v>
      </c>
      <c r="AI1483" s="6">
        <f t="shared" si="430"/>
        <v>0</v>
      </c>
      <c r="AL1483" s="6">
        <f t="shared" si="431"/>
        <v>0</v>
      </c>
      <c r="AM1483" s="6">
        <f t="shared" si="432"/>
        <v>21008.718666554138</v>
      </c>
      <c r="AN1483" s="6">
        <f t="shared" si="433"/>
        <v>20640.334809016491</v>
      </c>
      <c r="AO1483" s="5">
        <f t="shared" si="434"/>
        <v>0</v>
      </c>
      <c r="AP1483" s="6">
        <f>+AN1483+SUM($D$16:$E$18)-SUM($AL$27:AL1483)</f>
        <v>30775.212230069115</v>
      </c>
      <c r="AQ1483" s="10">
        <f t="shared" si="442"/>
        <v>-1.5141747925037086E-3</v>
      </c>
      <c r="AR1483" s="10">
        <f>+AN1483/SUM(AL$27:AL1483)-1</f>
        <v>0.26899349874756728</v>
      </c>
    </row>
    <row r="1484" spans="1:44" x14ac:dyDescent="0.25">
      <c r="A1484" s="1">
        <v>42373</v>
      </c>
      <c r="B1484">
        <v>7.2229999999999999</v>
      </c>
      <c r="G1484">
        <f t="shared" si="435"/>
        <v>4527.7421280985709</v>
      </c>
      <c r="H1484">
        <f t="shared" si="436"/>
        <v>4475.9299228247291</v>
      </c>
      <c r="I1484" s="5">
        <f t="shared" si="425"/>
        <v>0</v>
      </c>
      <c r="J1484" s="6">
        <f>+H1484+SUM($D$16:$E$16)-SUM($F$27:F1484)</f>
        <v>7516.3544491405146</v>
      </c>
      <c r="K1484" s="10">
        <f t="shared" si="437"/>
        <v>-1.5981875221208641E-2</v>
      </c>
      <c r="L1484" s="10">
        <f>+H1484/SUM(F$27:F1484)-1</f>
        <v>-8.2721448420331911E-2</v>
      </c>
      <c r="M1484">
        <v>7.4029999999999996</v>
      </c>
      <c r="R1484">
        <f t="shared" si="438"/>
        <v>4811.9561864090774</v>
      </c>
      <c r="S1484">
        <f t="shared" si="439"/>
        <v>4654.3849348909844</v>
      </c>
      <c r="T1484" s="5">
        <f t="shared" si="426"/>
        <v>0</v>
      </c>
      <c r="U1484" s="6">
        <f>+S1484+SUM($D$17:$E$17)-SUM($Q$27:Q1484)</f>
        <v>7188.2010401541393</v>
      </c>
      <c r="V1484" s="10">
        <f t="shared" si="427"/>
        <v>-1.7614492772638823E-2</v>
      </c>
      <c r="W1484" s="10">
        <f>+S1484/SUM(Q$27:Q1484)-1</f>
        <v>0.1446567728811996</v>
      </c>
      <c r="X1484">
        <v>5.2789999999999999</v>
      </c>
      <c r="AC1484">
        <f t="shared" si="440"/>
        <v>11233.531478352028</v>
      </c>
      <c r="AD1484">
        <f t="shared" si="441"/>
        <v>11082.707510308956</v>
      </c>
      <c r="AE1484" s="5">
        <f t="shared" si="428"/>
        <v>0</v>
      </c>
      <c r="AF1484" s="6">
        <f>+AD1484+SUM($D$18:$E$18)-SUM($AB$27:AB1484)</f>
        <v>15643.344299782635</v>
      </c>
      <c r="AG1484" s="10">
        <f t="shared" si="429"/>
        <v>-1.1147447373999309E-2</v>
      </c>
      <c r="AH1484" s="10">
        <f>+AD1484/SUM(AB$27:AB1484)-1</f>
        <v>0.51416280235559197</v>
      </c>
      <c r="AI1484" s="6">
        <f t="shared" si="430"/>
        <v>0</v>
      </c>
      <c r="AL1484" s="6">
        <f t="shared" si="431"/>
        <v>0</v>
      </c>
      <c r="AM1484" s="6">
        <f t="shared" si="432"/>
        <v>20573.229792859674</v>
      </c>
      <c r="AN1484" s="6">
        <f t="shared" si="433"/>
        <v>20213.022368024671</v>
      </c>
      <c r="AO1484" s="5">
        <f t="shared" si="434"/>
        <v>0</v>
      </c>
      <c r="AP1484" s="6">
        <f>+AN1484+SUM($D$16:$E$18)-SUM($AL$27:AL1484)</f>
        <v>30347.899789077292</v>
      </c>
      <c r="AQ1484" s="10">
        <f t="shared" si="442"/>
        <v>-1.3884955131984955E-2</v>
      </c>
      <c r="AR1484" s="10">
        <f>+AN1484/SUM(AL$27:AL1484)-1</f>
        <v>0.24272179750967404</v>
      </c>
    </row>
    <row r="1485" spans="1:44" x14ac:dyDescent="0.25">
      <c r="A1485" s="1">
        <v>42374</v>
      </c>
      <c r="B1485">
        <v>7.28</v>
      </c>
      <c r="G1485">
        <f t="shared" si="435"/>
        <v>4563.4726142264435</v>
      </c>
      <c r="H1485">
        <f t="shared" si="436"/>
        <v>4511.2515351189295</v>
      </c>
      <c r="I1485" s="5">
        <f t="shared" si="425"/>
        <v>0</v>
      </c>
      <c r="J1485" s="6">
        <f>+H1485+SUM($D$16:$E$16)-SUM($F$27:F1485)</f>
        <v>7551.676061434714</v>
      </c>
      <c r="K1485" s="10">
        <f t="shared" si="437"/>
        <v>4.6993010419085213E-3</v>
      </c>
      <c r="L1485" s="10">
        <f>+H1485/SUM(F$27:F1485)-1</f>
        <v>-7.5482783400251496E-2</v>
      </c>
      <c r="M1485">
        <v>7.4470000000000001</v>
      </c>
      <c r="R1485">
        <f t="shared" si="438"/>
        <v>4840.5562231782251</v>
      </c>
      <c r="S1485">
        <f t="shared" si="439"/>
        <v>4682.0484411904845</v>
      </c>
      <c r="T1485" s="5">
        <f t="shared" si="426"/>
        <v>0</v>
      </c>
      <c r="U1485" s="6">
        <f>+S1485+SUM($D$17:$E$17)-SUM($Q$27:Q1485)</f>
        <v>7215.8645464536385</v>
      </c>
      <c r="V1485" s="10">
        <f t="shared" si="427"/>
        <v>3.8484602955548564E-3</v>
      </c>
      <c r="W1485" s="10">
        <f>+S1485/SUM(Q$27:Q1485)-1</f>
        <v>0.15146008208108763</v>
      </c>
      <c r="X1485">
        <v>5.3380000000000001</v>
      </c>
      <c r="AC1485">
        <f t="shared" si="440"/>
        <v>11359.081460777254</v>
      </c>
      <c r="AD1485">
        <f t="shared" si="441"/>
        <v>11206.571829897557</v>
      </c>
      <c r="AE1485" s="5">
        <f t="shared" si="428"/>
        <v>0</v>
      </c>
      <c r="AF1485" s="6">
        <f>+AD1485+SUM($D$18:$E$18)-SUM($AB$27:AB1485)</f>
        <v>15767.208619371235</v>
      </c>
      <c r="AG1485" s="10">
        <f t="shared" si="429"/>
        <v>7.9180204190942849E-3</v>
      </c>
      <c r="AH1485" s="10">
        <f>+AD1485/SUM(AB$27:AB1485)-1</f>
        <v>0.53108562965981232</v>
      </c>
      <c r="AI1485" s="6">
        <f t="shared" si="430"/>
        <v>0</v>
      </c>
      <c r="AL1485" s="6">
        <f t="shared" si="431"/>
        <v>0</v>
      </c>
      <c r="AM1485" s="6">
        <f t="shared" si="432"/>
        <v>20763.11029818192</v>
      </c>
      <c r="AN1485" s="6">
        <f t="shared" si="433"/>
        <v>20399.871806206971</v>
      </c>
      <c r="AO1485" s="5">
        <f t="shared" si="434"/>
        <v>0</v>
      </c>
      <c r="AP1485" s="6">
        <f>+AN1485+SUM($D$16:$E$18)-SUM($AL$27:AL1485)</f>
        <v>30534.749227259588</v>
      </c>
      <c r="AQ1485" s="10">
        <f t="shared" si="442"/>
        <v>6.1569149588911465E-3</v>
      </c>
      <c r="AR1485" s="10">
        <f>+AN1485/SUM(AL$27:AL1485)-1</f>
        <v>0.25420953375484356</v>
      </c>
    </row>
    <row r="1486" spans="1:44" x14ac:dyDescent="0.25">
      <c r="A1486" s="1">
        <v>42376</v>
      </c>
      <c r="B1486">
        <v>6.9379999999999997</v>
      </c>
      <c r="G1486">
        <f t="shared" si="435"/>
        <v>4349.0896974592124</v>
      </c>
      <c r="H1486">
        <f t="shared" si="436"/>
        <v>4299.3218613537265</v>
      </c>
      <c r="I1486" s="5">
        <f t="shared" si="425"/>
        <v>0</v>
      </c>
      <c r="J1486" s="6">
        <f>+H1486+SUM($D$16:$E$16)-SUM($F$27:F1486)</f>
        <v>7339.7463876695119</v>
      </c>
      <c r="K1486" s="10">
        <f t="shared" si="437"/>
        <v>-2.8063925417497138E-2</v>
      </c>
      <c r="L1486" s="10">
        <f>+H1486/SUM(F$27:F1486)-1</f>
        <v>-0.11891477352073432</v>
      </c>
      <c r="M1486">
        <v>7.22</v>
      </c>
      <c r="R1486">
        <f t="shared" si="438"/>
        <v>4693.0060334828504</v>
      </c>
      <c r="S1486">
        <f t="shared" si="439"/>
        <v>4539.3298973271512</v>
      </c>
      <c r="T1486" s="5">
        <f t="shared" si="426"/>
        <v>0</v>
      </c>
      <c r="U1486" s="6">
        <f>+S1486+SUM($D$17:$E$17)-SUM($Q$27:Q1486)</f>
        <v>7073.146002590307</v>
      </c>
      <c r="V1486" s="10">
        <f t="shared" si="427"/>
        <v>-1.9778439983809459E-2</v>
      </c>
      <c r="W1486" s="10">
        <f>+S1486/SUM(Q$27:Q1486)-1</f>
        <v>0.11636119143620949</v>
      </c>
      <c r="X1486">
        <v>5.165</v>
      </c>
      <c r="AC1486">
        <f t="shared" si="440"/>
        <v>10990.943376716843</v>
      </c>
      <c r="AD1486">
        <f t="shared" si="441"/>
        <v>10843.376452120809</v>
      </c>
      <c r="AE1486" s="5">
        <f t="shared" si="428"/>
        <v>0</v>
      </c>
      <c r="AF1486" s="6">
        <f>+AD1486+SUM($D$18:$E$18)-SUM($AB$27:AB1486)</f>
        <v>15404.013241594486</v>
      </c>
      <c r="AG1486" s="10">
        <f t="shared" si="429"/>
        <v>-2.3034855854607961E-2</v>
      </c>
      <c r="AH1486" s="10">
        <f>+AD1486/SUM(AB$27:AB1486)-1</f>
        <v>0.48146445807286065</v>
      </c>
      <c r="AI1486" s="6">
        <f t="shared" si="430"/>
        <v>0</v>
      </c>
      <c r="AL1486" s="6">
        <f t="shared" si="431"/>
        <v>0</v>
      </c>
      <c r="AM1486" s="6">
        <f t="shared" si="432"/>
        <v>20033.039107658908</v>
      </c>
      <c r="AN1486" s="6">
        <f t="shared" si="433"/>
        <v>19682.028210801684</v>
      </c>
      <c r="AO1486" s="5">
        <f t="shared" si="434"/>
        <v>0</v>
      </c>
      <c r="AP1486" s="6">
        <f>+AN1486+SUM($D$16:$E$18)-SUM($AL$27:AL1486)</f>
        <v>29816.905631854304</v>
      </c>
      <c r="AQ1486" s="10">
        <f t="shared" si="442"/>
        <v>-2.3509071257229675E-2</v>
      </c>
      <c r="AR1486" s="10">
        <f>+AN1486/SUM(AL$27:AL1486)-1</f>
        <v>0.2100756151863834</v>
      </c>
    </row>
    <row r="1487" spans="1:44" x14ac:dyDescent="0.25">
      <c r="A1487" s="1">
        <v>42377</v>
      </c>
      <c r="B1487">
        <v>6.9029999999999996</v>
      </c>
      <c r="C1487">
        <f>+$C$16</f>
        <v>60</v>
      </c>
      <c r="D1487" s="7">
        <f>+$H$16</f>
        <v>0.66694736842105262</v>
      </c>
      <c r="E1487" s="7">
        <f>+$J$16</f>
        <v>0.46199999999999997</v>
      </c>
      <c r="F1487" s="6">
        <f>+C1487-D1487-E1487</f>
        <v>58.871052631578941</v>
      </c>
      <c r="G1487">
        <f t="shared" si="435"/>
        <v>4386.0209779070101</v>
      </c>
      <c r="H1487">
        <f t="shared" si="436"/>
        <v>4336.5042046818489</v>
      </c>
      <c r="I1487" s="5">
        <f t="shared" si="425"/>
        <v>162960</v>
      </c>
      <c r="J1487" s="6">
        <f>+H1487+SUM($D$16:$E$16)-SUM($F$27:F1487)</f>
        <v>7318.0576783660554</v>
      </c>
      <c r="K1487" s="10">
        <f t="shared" si="437"/>
        <v>-2.954967128004915E-3</v>
      </c>
      <c r="L1487" s="10">
        <f>+H1487/SUM(F$27:F1487)-1</f>
        <v>-0.12188900262994418</v>
      </c>
      <c r="M1487">
        <v>7.1230000000000002</v>
      </c>
      <c r="N1487">
        <f>+$C$17</f>
        <v>50</v>
      </c>
      <c r="O1487" s="7">
        <f>+$H$17</f>
        <v>0.5557894736842105</v>
      </c>
      <c r="P1487" s="7">
        <f>+$J$17</f>
        <v>0.38500000000000001</v>
      </c>
      <c r="Q1487" s="6">
        <f>+N1487-O1487-P1487</f>
        <v>49.059210526315795</v>
      </c>
      <c r="R1487">
        <f t="shared" si="438"/>
        <v>4679.9559524235938</v>
      </c>
      <c r="S1487">
        <f t="shared" si="439"/>
        <v>4527.4036507841138</v>
      </c>
      <c r="T1487" s="5">
        <f t="shared" si="426"/>
        <v>135800</v>
      </c>
      <c r="U1487" s="6">
        <f>+S1487+SUM($D$17:$E$17)-SUM($Q$27:Q1487)</f>
        <v>7012.1605455209528</v>
      </c>
      <c r="V1487" s="10">
        <f t="shared" si="427"/>
        <v>-8.6221120060324674E-3</v>
      </c>
      <c r="W1487" s="10">
        <f>+S1487/SUM(Q$27:Q1487)-1</f>
        <v>0.10015460447374869</v>
      </c>
      <c r="X1487">
        <v>5.0860000000000003</v>
      </c>
      <c r="Y1487">
        <f>+$C$18</f>
        <v>90</v>
      </c>
      <c r="Z1487" s="7">
        <f>+$H$18</f>
        <v>1.0004210526315789</v>
      </c>
      <c r="AA1487" s="7">
        <f>+$J$18</f>
        <v>0.69300000000000006</v>
      </c>
      <c r="AB1487" s="6">
        <f>+Y1487-Z1487-AA1487</f>
        <v>88.306578947368422</v>
      </c>
      <c r="AC1487">
        <f t="shared" si="440"/>
        <v>10911.140657162636</v>
      </c>
      <c r="AD1487">
        <f t="shared" si="441"/>
        <v>10765.830806534286</v>
      </c>
      <c r="AE1487" s="5">
        <f t="shared" si="428"/>
        <v>244440</v>
      </c>
      <c r="AF1487" s="6">
        <f>+AD1487+SUM($D$18:$E$18)-SUM($AB$27:AB1487)</f>
        <v>15238.161017060596</v>
      </c>
      <c r="AG1487" s="10">
        <f t="shared" si="429"/>
        <v>-1.0766819135551664E-2</v>
      </c>
      <c r="AH1487" s="10">
        <f>+AD1487/SUM(AB$27:AB1487)-1</f>
        <v>0.45333567943762154</v>
      </c>
      <c r="AI1487" s="6">
        <f t="shared" si="430"/>
        <v>200</v>
      </c>
      <c r="AL1487" s="6">
        <f t="shared" si="431"/>
        <v>196.23684210526315</v>
      </c>
      <c r="AM1487" s="6">
        <f t="shared" si="432"/>
        <v>19977.117587493238</v>
      </c>
      <c r="AN1487" s="6">
        <f t="shared" si="433"/>
        <v>19629.738662000251</v>
      </c>
      <c r="AO1487" s="5">
        <f t="shared" si="434"/>
        <v>543200</v>
      </c>
      <c r="AP1487" s="6">
        <f>+AN1487+SUM($D$16:$E$18)-SUM($AL$27:AL1487)</f>
        <v>29568.379240947608</v>
      </c>
      <c r="AQ1487" s="10">
        <f t="shared" si="442"/>
        <v>-8.335083256969078E-3</v>
      </c>
      <c r="AR1487" s="10">
        <f>+AN1487/SUM(AL$27:AL1487)-1</f>
        <v>0.19247372953266106</v>
      </c>
    </row>
    <row r="1488" spans="1:44" x14ac:dyDescent="0.25">
      <c r="A1488" s="1">
        <v>42380</v>
      </c>
      <c r="B1488">
        <v>6.798</v>
      </c>
      <c r="G1488">
        <f t="shared" si="435"/>
        <v>4319.3061868480163</v>
      </c>
      <c r="H1488">
        <f t="shared" si="436"/>
        <v>4270.5426022638294</v>
      </c>
      <c r="I1488" s="5">
        <f t="shared" si="425"/>
        <v>0</v>
      </c>
      <c r="J1488" s="6">
        <f>+H1488+SUM($D$16:$E$16)-SUM($F$27:F1488)</f>
        <v>7252.0960759480358</v>
      </c>
      <c r="K1488" s="10">
        <f t="shared" si="437"/>
        <v>-9.0135395643324845E-3</v>
      </c>
      <c r="L1488" s="10">
        <f>+H1488/SUM(F$27:F1488)-1</f>
        <v>-0.13524575400236993</v>
      </c>
      <c r="M1488">
        <v>7.0910000000000002</v>
      </c>
      <c r="R1488">
        <f t="shared" si="438"/>
        <v>4658.9313012264083</v>
      </c>
      <c r="S1488">
        <f t="shared" si="439"/>
        <v>4507.0643391422363</v>
      </c>
      <c r="T1488" s="5">
        <f t="shared" si="426"/>
        <v>0</v>
      </c>
      <c r="U1488" s="6">
        <f>+S1488+SUM($D$17:$E$17)-SUM($Q$27:Q1488)</f>
        <v>6991.8212338790754</v>
      </c>
      <c r="V1488" s="10">
        <f t="shared" si="427"/>
        <v>-2.9005770061653058E-3</v>
      </c>
      <c r="W1488" s="10">
        <f>+S1488/SUM(Q$27:Q1488)-1</f>
        <v>9.5212171883104268E-2</v>
      </c>
      <c r="X1488">
        <v>5.0810000000000004</v>
      </c>
      <c r="AC1488">
        <f t="shared" si="440"/>
        <v>10900.414014754886</v>
      </c>
      <c r="AD1488">
        <f t="shared" si="441"/>
        <v>10755.247016909301</v>
      </c>
      <c r="AE1488" s="5">
        <f t="shared" si="428"/>
        <v>0</v>
      </c>
      <c r="AF1488" s="6">
        <f>+AD1488+SUM($D$18:$E$18)-SUM($AB$27:AB1488)</f>
        <v>15227.57722743561</v>
      </c>
      <c r="AG1488" s="10">
        <f t="shared" si="429"/>
        <v>-6.945581959094671E-4</v>
      </c>
      <c r="AH1488" s="10">
        <f>+AD1488/SUM(AB$27:AB1488)-1</f>
        <v>0.45190691844721864</v>
      </c>
      <c r="AI1488" s="6">
        <f t="shared" si="430"/>
        <v>0</v>
      </c>
      <c r="AL1488" s="6">
        <f t="shared" si="431"/>
        <v>0</v>
      </c>
      <c r="AM1488" s="6">
        <f t="shared" si="432"/>
        <v>19878.651502829311</v>
      </c>
      <c r="AN1488" s="6">
        <f t="shared" si="433"/>
        <v>19532.853958315369</v>
      </c>
      <c r="AO1488" s="5">
        <f t="shared" si="434"/>
        <v>0</v>
      </c>
      <c r="AP1488" s="6">
        <f>+AN1488+SUM($D$16:$E$18)-SUM($AL$27:AL1488)</f>
        <v>29471.494537262726</v>
      </c>
      <c r="AQ1488" s="10">
        <f t="shared" si="442"/>
        <v>-3.2766322054849084E-3</v>
      </c>
      <c r="AR1488" s="10">
        <f>+AN1488/SUM(AL$27:AL1488)-1</f>
        <v>0.18658814613661567</v>
      </c>
    </row>
    <row r="1489" spans="1:44" x14ac:dyDescent="0.25">
      <c r="A1489" s="1">
        <v>42381</v>
      </c>
      <c r="B1489">
        <v>6.8109999999999999</v>
      </c>
      <c r="G1489">
        <f t="shared" si="435"/>
        <v>4327.5661133600825</v>
      </c>
      <c r="H1489">
        <f t="shared" si="436"/>
        <v>4278.7092768489174</v>
      </c>
      <c r="I1489" s="5">
        <f t="shared" si="425"/>
        <v>0</v>
      </c>
      <c r="J1489" s="6">
        <f>+H1489+SUM($D$16:$E$16)-SUM($F$27:F1489)</f>
        <v>7260.2627505331229</v>
      </c>
      <c r="K1489" s="10">
        <f t="shared" si="437"/>
        <v>1.1261122990595673E-3</v>
      </c>
      <c r="L1489" s="10">
        <f>+H1489/SUM(F$27:F1489)-1</f>
        <v>-0.13359206097530774</v>
      </c>
      <c r="M1489">
        <v>7.1769999999999996</v>
      </c>
      <c r="R1489">
        <f t="shared" si="438"/>
        <v>4715.4350513188447</v>
      </c>
      <c r="S1489">
        <f t="shared" si="439"/>
        <v>4561.7262391797804</v>
      </c>
      <c r="T1489" s="5">
        <f t="shared" si="426"/>
        <v>0</v>
      </c>
      <c r="U1489" s="6">
        <f>+S1489+SUM($D$17:$E$17)-SUM($Q$27:Q1489)</f>
        <v>7046.4831339166203</v>
      </c>
      <c r="V1489" s="10">
        <f t="shared" si="427"/>
        <v>7.8179773494033711E-3</v>
      </c>
      <c r="W1489" s="10">
        <f>+S1489/SUM(Q$27:Q1489)-1</f>
        <v>0.10849495947046073</v>
      </c>
      <c r="X1489">
        <v>5.1139999999999999</v>
      </c>
      <c r="AC1489">
        <f t="shared" si="440"/>
        <v>10971.209854646031</v>
      </c>
      <c r="AD1489">
        <f t="shared" si="441"/>
        <v>10825.100028434197</v>
      </c>
      <c r="AE1489" s="5">
        <f t="shared" si="428"/>
        <v>0</v>
      </c>
      <c r="AF1489" s="6">
        <f>+AD1489+SUM($D$18:$E$18)-SUM($AB$27:AB1489)</f>
        <v>15297.430238960507</v>
      </c>
      <c r="AG1489" s="10">
        <f t="shared" si="429"/>
        <v>4.5872702191287473E-3</v>
      </c>
      <c r="AH1489" s="10">
        <f>+AD1489/SUM(AB$27:AB1489)-1</f>
        <v>0.46133674098387623</v>
      </c>
      <c r="AI1489" s="6">
        <f t="shared" si="430"/>
        <v>0</v>
      </c>
      <c r="AL1489" s="6">
        <f t="shared" si="431"/>
        <v>0</v>
      </c>
      <c r="AM1489" s="6">
        <f t="shared" si="432"/>
        <v>20014.211019324961</v>
      </c>
      <c r="AN1489" s="6">
        <f t="shared" si="433"/>
        <v>19665.535544462895</v>
      </c>
      <c r="AO1489" s="5">
        <f t="shared" si="434"/>
        <v>0</v>
      </c>
      <c r="AP1489" s="6">
        <f>+AN1489+SUM($D$16:$E$18)-SUM($AL$27:AL1489)</f>
        <v>29604.176123410252</v>
      </c>
      <c r="AQ1489" s="10">
        <f t="shared" si="442"/>
        <v>4.5020311399466273E-3</v>
      </c>
      <c r="AR1489" s="10">
        <f>+AN1489/SUM(AL$27:AL1489)-1</f>
        <v>0.19464833015628047</v>
      </c>
    </row>
    <row r="1490" spans="1:44" x14ac:dyDescent="0.25">
      <c r="A1490" s="1">
        <v>42382</v>
      </c>
      <c r="B1490">
        <v>6.8470000000000004</v>
      </c>
      <c r="G1490">
        <f t="shared" si="435"/>
        <v>4350.439756008881</v>
      </c>
      <c r="H1490">
        <f t="shared" si="436"/>
        <v>4301.3246833922385</v>
      </c>
      <c r="I1490" s="5">
        <f t="shared" si="425"/>
        <v>0</v>
      </c>
      <c r="J1490" s="6">
        <f>+H1490+SUM($D$16:$E$16)-SUM($F$27:F1490)</f>
        <v>7282.8781570764449</v>
      </c>
      <c r="K1490" s="10">
        <f t="shared" si="437"/>
        <v>3.1149570367354773E-3</v>
      </c>
      <c r="L1490" s="10">
        <f>+H1490/SUM(F$27:F1490)-1</f>
        <v>-0.12901260336190457</v>
      </c>
      <c r="M1490">
        <v>7.2069999999999999</v>
      </c>
      <c r="R1490">
        <f t="shared" si="438"/>
        <v>4735.1456618162074</v>
      </c>
      <c r="S1490">
        <f t="shared" si="439"/>
        <v>4580.7943438440407</v>
      </c>
      <c r="T1490" s="5">
        <f t="shared" si="426"/>
        <v>0</v>
      </c>
      <c r="U1490" s="6">
        <f>+S1490+SUM($D$17:$E$17)-SUM($Q$27:Q1490)</f>
        <v>7065.5512385808806</v>
      </c>
      <c r="V1490" s="10">
        <f t="shared" si="427"/>
        <v>2.7060455977649944E-3</v>
      </c>
      <c r="W1490" s="10">
        <f>+S1490/SUM(Q$27:Q1490)-1</f>
        <v>0.11312849002418979</v>
      </c>
      <c r="X1490">
        <v>5.0590000000000002</v>
      </c>
      <c r="AC1490">
        <f t="shared" si="440"/>
        <v>10853.216788160789</v>
      </c>
      <c r="AD1490">
        <f t="shared" si="441"/>
        <v>10708.678342559368</v>
      </c>
      <c r="AE1490" s="5">
        <f t="shared" si="428"/>
        <v>0</v>
      </c>
      <c r="AF1490" s="6">
        <f>+AD1490+SUM($D$18:$E$18)-SUM($AB$27:AB1490)</f>
        <v>15181.008553085678</v>
      </c>
      <c r="AG1490" s="10">
        <f t="shared" si="429"/>
        <v>-7.6105387673753855E-3</v>
      </c>
      <c r="AH1490" s="10">
        <f>+AD1490/SUM(AB$27:AB1490)-1</f>
        <v>0.44562037008944655</v>
      </c>
      <c r="AI1490" s="6">
        <f t="shared" si="430"/>
        <v>0</v>
      </c>
      <c r="AL1490" s="6">
        <f t="shared" si="431"/>
        <v>0</v>
      </c>
      <c r="AM1490" s="6">
        <f t="shared" si="432"/>
        <v>19938.802205985878</v>
      </c>
      <c r="AN1490" s="6">
        <f t="shared" si="433"/>
        <v>19590.797369795648</v>
      </c>
      <c r="AO1490" s="5">
        <f t="shared" si="434"/>
        <v>0</v>
      </c>
      <c r="AP1490" s="6">
        <f>+AN1490+SUM($D$16:$E$18)-SUM($AL$27:AL1490)</f>
        <v>29529.437948743005</v>
      </c>
      <c r="AQ1490" s="10">
        <f t="shared" si="442"/>
        <v>-2.5245821520479828E-3</v>
      </c>
      <c r="AR1490" s="10">
        <f>+AN1490/SUM(AL$27:AL1490)-1</f>
        <v>0.19010811128640603</v>
      </c>
    </row>
    <row r="1491" spans="1:44" x14ac:dyDescent="0.25">
      <c r="A1491" s="1">
        <v>42383</v>
      </c>
      <c r="B1491">
        <v>6.8010000000000002</v>
      </c>
      <c r="G1491">
        <f t="shared" si="435"/>
        <v>4321.2123237354172</v>
      </c>
      <c r="H1491">
        <f t="shared" si="436"/>
        <v>4272.4272194757723</v>
      </c>
      <c r="I1491" s="5">
        <f t="shared" si="425"/>
        <v>0</v>
      </c>
      <c r="J1491" s="6">
        <f>+H1491+SUM($D$16:$E$16)-SUM($F$27:F1491)</f>
        <v>7253.9806931599787</v>
      </c>
      <c r="K1491" s="10">
        <f t="shared" si="437"/>
        <v>-3.9678631570113643E-3</v>
      </c>
      <c r="L1491" s="10">
        <f>+H1491/SUM(F$27:F1491)-1</f>
        <v>-0.1348641325345864</v>
      </c>
      <c r="M1491">
        <v>7.0940000000000003</v>
      </c>
      <c r="R1491">
        <f t="shared" si="438"/>
        <v>4660.9023622761451</v>
      </c>
      <c r="S1491">
        <f t="shared" si="439"/>
        <v>4508.971149608662</v>
      </c>
      <c r="T1491" s="5">
        <f t="shared" si="426"/>
        <v>0</v>
      </c>
      <c r="U1491" s="6">
        <f>+S1491+SUM($D$17:$E$17)-SUM($Q$27:Q1491)</f>
        <v>6993.7280443455011</v>
      </c>
      <c r="V1491" s="10">
        <f t="shared" si="427"/>
        <v>-1.0165264083458192E-2</v>
      </c>
      <c r="W1491" s="10">
        <f>+S1491/SUM(Q$27:Q1491)-1</f>
        <v>9.5675524938477086E-2</v>
      </c>
      <c r="X1491">
        <v>5.0739999999999998</v>
      </c>
      <c r="AC1491">
        <f t="shared" si="440"/>
        <v>10885.396715384037</v>
      </c>
      <c r="AD1491">
        <f t="shared" si="441"/>
        <v>10740.429711434321</v>
      </c>
      <c r="AE1491" s="5">
        <f t="shared" si="428"/>
        <v>0</v>
      </c>
      <c r="AF1491" s="6">
        <f>+AD1491+SUM($D$18:$E$18)-SUM($AB$27:AB1491)</f>
        <v>15212.759921960631</v>
      </c>
      <c r="AG1491" s="10">
        <f t="shared" si="429"/>
        <v>2.0915190689685392E-3</v>
      </c>
      <c r="AH1491" s="10">
        <f>+AD1491/SUM(AB$27:AB1491)-1</f>
        <v>0.44990665306065458</v>
      </c>
      <c r="AI1491" s="6">
        <f t="shared" si="430"/>
        <v>0</v>
      </c>
      <c r="AL1491" s="6">
        <f t="shared" si="431"/>
        <v>0</v>
      </c>
      <c r="AM1491" s="6">
        <f t="shared" si="432"/>
        <v>19867.511401395597</v>
      </c>
      <c r="AN1491" s="6">
        <f t="shared" si="433"/>
        <v>19521.828080518753</v>
      </c>
      <c r="AO1491" s="5">
        <f t="shared" si="434"/>
        <v>0</v>
      </c>
      <c r="AP1491" s="6">
        <f>+AN1491+SUM($D$16:$E$18)-SUM($AL$27:AL1491)</f>
        <v>29460.468659466111</v>
      </c>
      <c r="AQ1491" s="10">
        <f t="shared" si="442"/>
        <v>-2.3356113108760068E-3</v>
      </c>
      <c r="AR1491" s="10">
        <f>+AN1491/SUM(AL$27:AL1491)-1</f>
        <v>0.1859183425368891</v>
      </c>
    </row>
    <row r="1492" spans="1:44" x14ac:dyDescent="0.25">
      <c r="A1492" s="1">
        <v>42384</v>
      </c>
      <c r="B1492">
        <v>6.6029999999999998</v>
      </c>
      <c r="G1492">
        <f t="shared" si="435"/>
        <v>4195.4072891670285</v>
      </c>
      <c r="H1492">
        <f t="shared" si="436"/>
        <v>4148.0424834875057</v>
      </c>
      <c r="I1492" s="5">
        <f t="shared" si="425"/>
        <v>0</v>
      </c>
      <c r="J1492" s="6">
        <f>+H1492+SUM($D$16:$E$16)-SUM($F$27:F1492)</f>
        <v>7129.5959571717112</v>
      </c>
      <c r="K1492" s="10">
        <f t="shared" si="437"/>
        <v>-1.7147100502425405E-2</v>
      </c>
      <c r="L1492" s="10">
        <f>+H1492/SUM(F$27:F1492)-1</f>
        <v>-0.16005114940830378</v>
      </c>
      <c r="M1492">
        <v>6.9130000000000003</v>
      </c>
      <c r="R1492">
        <f t="shared" si="438"/>
        <v>4541.9816789420629</v>
      </c>
      <c r="S1492">
        <f t="shared" si="439"/>
        <v>4393.9269181342943</v>
      </c>
      <c r="T1492" s="5">
        <f t="shared" si="426"/>
        <v>0</v>
      </c>
      <c r="U1492" s="6">
        <f>+S1492+SUM($D$17:$E$17)-SUM($Q$27:Q1492)</f>
        <v>6878.6838128711324</v>
      </c>
      <c r="V1492" s="10">
        <f t="shared" si="427"/>
        <v>-1.6449628973975172E-2</v>
      </c>
      <c r="W1492" s="10">
        <f>+S1492/SUM(Q$27:Q1492)-1</f>
        <v>6.7719890597644827E-2</v>
      </c>
      <c r="X1492">
        <v>4.9530000000000003</v>
      </c>
      <c r="AC1492">
        <f t="shared" si="440"/>
        <v>10625.811969116503</v>
      </c>
      <c r="AD1492">
        <f t="shared" si="441"/>
        <v>10484.302002509696</v>
      </c>
      <c r="AE1492" s="5">
        <f t="shared" si="428"/>
        <v>0</v>
      </c>
      <c r="AF1492" s="6">
        <f>+AD1492+SUM($D$18:$E$18)-SUM($AB$27:AB1492)</f>
        <v>14956.632213036006</v>
      </c>
      <c r="AG1492" s="10">
        <f t="shared" si="429"/>
        <v>-1.6836373559993345E-2</v>
      </c>
      <c r="AH1492" s="10">
        <f>+AD1492/SUM(AB$27:AB1492)-1</f>
        <v>0.41533063709290952</v>
      </c>
      <c r="AI1492" s="6">
        <f t="shared" si="430"/>
        <v>0</v>
      </c>
      <c r="AL1492" s="6">
        <f t="shared" si="431"/>
        <v>0</v>
      </c>
      <c r="AM1492" s="6">
        <f t="shared" si="432"/>
        <v>19363.200937225592</v>
      </c>
      <c r="AN1492" s="6">
        <f t="shared" si="433"/>
        <v>19026.271404131498</v>
      </c>
      <c r="AO1492" s="5">
        <f t="shared" si="434"/>
        <v>0</v>
      </c>
      <c r="AP1492" s="6">
        <f>+AN1492+SUM($D$16:$E$18)-SUM($AL$27:AL1492)</f>
        <v>28964.911983078855</v>
      </c>
      <c r="AQ1492" s="10">
        <f t="shared" si="442"/>
        <v>-1.6821072404359927E-2</v>
      </c>
      <c r="AR1492" s="10">
        <f>+AN1492/SUM(AL$27:AL1492)-1</f>
        <v>0.15581410486660996</v>
      </c>
    </row>
    <row r="1493" spans="1:44" x14ac:dyDescent="0.25">
      <c r="A1493" s="1">
        <v>42387</v>
      </c>
      <c r="B1493">
        <v>6.5970000000000004</v>
      </c>
      <c r="G1493">
        <f t="shared" si="435"/>
        <v>4191.5950153922295</v>
      </c>
      <c r="H1493">
        <f t="shared" si="436"/>
        <v>4144.273249063619</v>
      </c>
      <c r="I1493" s="5">
        <f t="shared" si="425"/>
        <v>0</v>
      </c>
      <c r="J1493" s="6">
        <f>+H1493+SUM($D$16:$E$16)-SUM($F$27:F1493)</f>
        <v>7125.8267227478254</v>
      </c>
      <c r="K1493" s="10">
        <f t="shared" si="437"/>
        <v>-5.2867433814318687E-4</v>
      </c>
      <c r="L1493" s="10">
        <f>+H1493/SUM(F$27:F1493)-1</f>
        <v>-0.16081439234387096</v>
      </c>
      <c r="M1493">
        <v>6.875</v>
      </c>
      <c r="R1493">
        <f t="shared" si="438"/>
        <v>4517.0149056454047</v>
      </c>
      <c r="S1493">
        <f t="shared" si="439"/>
        <v>4369.7739855595646</v>
      </c>
      <c r="T1493" s="5">
        <f t="shared" si="426"/>
        <v>0</v>
      </c>
      <c r="U1493" s="6">
        <f>+S1493+SUM($D$17:$E$17)-SUM($Q$27:Q1493)</f>
        <v>6854.5308802964037</v>
      </c>
      <c r="V1493" s="10">
        <f t="shared" si="427"/>
        <v>-3.5112723933515833E-3</v>
      </c>
      <c r="W1493" s="10">
        <f>+S1493/SUM(Q$27:Q1493)-1</f>
        <v>6.1850751896254552E-2</v>
      </c>
      <c r="X1493">
        <v>4.9660000000000002</v>
      </c>
      <c r="AC1493">
        <f t="shared" si="440"/>
        <v>10653.701239376653</v>
      </c>
      <c r="AD1493">
        <f t="shared" si="441"/>
        <v>10511.819855534657</v>
      </c>
      <c r="AE1493" s="5">
        <f t="shared" si="428"/>
        <v>0</v>
      </c>
      <c r="AF1493" s="6">
        <f>+AD1493+SUM($D$18:$E$18)-SUM($AB$27:AB1493)</f>
        <v>14984.150066060967</v>
      </c>
      <c r="AG1493" s="10">
        <f t="shared" si="429"/>
        <v>1.8398428625514551E-3</v>
      </c>
      <c r="AH1493" s="10">
        <f>+AD1493/SUM(AB$27:AB1493)-1</f>
        <v>0.41904541566795683</v>
      </c>
      <c r="AI1493" s="6">
        <f t="shared" si="430"/>
        <v>0</v>
      </c>
      <c r="AL1493" s="6">
        <f t="shared" si="431"/>
        <v>0</v>
      </c>
      <c r="AM1493" s="6">
        <f t="shared" si="432"/>
        <v>19362.311160414287</v>
      </c>
      <c r="AN1493" s="6">
        <f t="shared" si="433"/>
        <v>19025.867090157841</v>
      </c>
      <c r="AO1493" s="5">
        <f t="shared" si="434"/>
        <v>0</v>
      </c>
      <c r="AP1493" s="6">
        <f>+AN1493+SUM($D$16:$E$18)-SUM($AL$27:AL1493)</f>
        <v>28964.507669105202</v>
      </c>
      <c r="AQ1493" s="10">
        <f t="shared" si="442"/>
        <v>-1.3958750293752153E-5</v>
      </c>
      <c r="AR1493" s="10">
        <f>+AN1493/SUM(AL$27:AL1493)-1</f>
        <v>0.15578954347023233</v>
      </c>
    </row>
    <row r="1494" spans="1:44" x14ac:dyDescent="0.25">
      <c r="A1494" s="1">
        <v>42388</v>
      </c>
      <c r="B1494">
        <v>6.673</v>
      </c>
      <c r="G1494">
        <f t="shared" si="435"/>
        <v>4239.8838165396919</v>
      </c>
      <c r="H1494">
        <f t="shared" si="436"/>
        <v>4192.0168850995196</v>
      </c>
      <c r="I1494" s="5">
        <f t="shared" si="425"/>
        <v>0</v>
      </c>
      <c r="J1494" s="6">
        <f>+H1494+SUM($D$16:$E$16)-SUM($F$27:F1494)</f>
        <v>7173.5703587837261</v>
      </c>
      <c r="K1494" s="10">
        <f t="shared" si="437"/>
        <v>6.7000837788391276E-3</v>
      </c>
      <c r="L1494" s="10">
        <f>+H1494/SUM(F$27:F1494)-1</f>
        <v>-0.15114664849335313</v>
      </c>
      <c r="M1494">
        <v>6.9829999999999997</v>
      </c>
      <c r="R1494">
        <f t="shared" si="438"/>
        <v>4587.9731034359074</v>
      </c>
      <c r="S1494">
        <f t="shared" si="439"/>
        <v>4438.4191623509005</v>
      </c>
      <c r="T1494" s="5">
        <f t="shared" si="426"/>
        <v>0</v>
      </c>
      <c r="U1494" s="6">
        <f>+S1494+SUM($D$17:$E$17)-SUM($Q$27:Q1494)</f>
        <v>6923.1760570877386</v>
      </c>
      <c r="V1494" s="10">
        <f t="shared" si="427"/>
        <v>1.0014569631403569E-2</v>
      </c>
      <c r="W1494" s="10">
        <f>+S1494/SUM(Q$27:Q1494)-1</f>
        <v>7.8531461889679299E-2</v>
      </c>
      <c r="X1494">
        <v>4.9930000000000003</v>
      </c>
      <c r="AC1494">
        <f t="shared" si="440"/>
        <v>10711.625108378499</v>
      </c>
      <c r="AD1494">
        <f t="shared" si="441"/>
        <v>10568.972319509574</v>
      </c>
      <c r="AE1494" s="5">
        <f t="shared" si="428"/>
        <v>0</v>
      </c>
      <c r="AF1494" s="6">
        <f>+AD1494+SUM($D$18:$E$18)-SUM($AB$27:AB1494)</f>
        <v>15041.302530035882</v>
      </c>
      <c r="AG1494" s="10">
        <f t="shared" si="429"/>
        <v>3.8141945804697208E-3</v>
      </c>
      <c r="AH1494" s="10">
        <f>+AD1494/SUM(AB$27:AB1494)-1</f>
        <v>0.42676072501613138</v>
      </c>
      <c r="AI1494" s="6">
        <f t="shared" si="430"/>
        <v>0</v>
      </c>
      <c r="AL1494" s="6">
        <f t="shared" si="431"/>
        <v>0</v>
      </c>
      <c r="AM1494" s="6">
        <f t="shared" si="432"/>
        <v>19539.482028354098</v>
      </c>
      <c r="AN1494" s="6">
        <f t="shared" si="433"/>
        <v>19199.408366959993</v>
      </c>
      <c r="AO1494" s="5">
        <f t="shared" si="434"/>
        <v>0</v>
      </c>
      <c r="AP1494" s="6">
        <f>+AN1494+SUM($D$16:$E$18)-SUM($AL$27:AL1494)</f>
        <v>29138.048945907351</v>
      </c>
      <c r="AQ1494" s="10">
        <f t="shared" si="442"/>
        <v>5.9915148147764441E-3</v>
      </c>
      <c r="AR1494" s="10">
        <f>+AN1494/SUM(AL$27:AL1494)-1</f>
        <v>0.16633188522726905</v>
      </c>
    </row>
    <row r="1495" spans="1:44" x14ac:dyDescent="0.25">
      <c r="A1495" s="1">
        <v>42389</v>
      </c>
      <c r="B1495">
        <v>6.4859999999999998</v>
      </c>
      <c r="G1495">
        <f t="shared" si="435"/>
        <v>4121.0679505584358</v>
      </c>
      <c r="H1495">
        <f t="shared" si="436"/>
        <v>4074.5424122217119</v>
      </c>
      <c r="I1495" s="5">
        <f t="shared" si="425"/>
        <v>0</v>
      </c>
      <c r="J1495" s="6">
        <f>+H1495+SUM($D$16:$E$16)-SUM($F$27:F1495)</f>
        <v>7056.0958859059183</v>
      </c>
      <c r="K1495" s="10">
        <f t="shared" si="437"/>
        <v>-1.6376011804772439E-2</v>
      </c>
      <c r="L1495" s="10">
        <f>+H1495/SUM(F$27:F1495)-1</f>
        <v>-0.174934386651864</v>
      </c>
      <c r="M1495">
        <v>6.7670000000000003</v>
      </c>
      <c r="R1495">
        <f t="shared" si="438"/>
        <v>4446.0567078549029</v>
      </c>
      <c r="S1495">
        <f t="shared" si="439"/>
        <v>4301.1288087682296</v>
      </c>
      <c r="T1495" s="5">
        <f t="shared" si="426"/>
        <v>0</v>
      </c>
      <c r="U1495" s="6">
        <f>+S1495+SUM($D$17:$E$17)-SUM($Q$27:Q1495)</f>
        <v>6785.8857035050687</v>
      </c>
      <c r="V1495" s="10">
        <f t="shared" si="427"/>
        <v>-1.9830544890175994E-2</v>
      </c>
      <c r="W1495" s="10">
        <f>+S1495/SUM(Q$27:Q1495)-1</f>
        <v>4.5170041902829805E-2</v>
      </c>
      <c r="X1495">
        <v>4.9260000000000002</v>
      </c>
      <c r="AC1495">
        <f t="shared" si="440"/>
        <v>10567.888100114658</v>
      </c>
      <c r="AD1495">
        <f t="shared" si="441"/>
        <v>10427.149538534781</v>
      </c>
      <c r="AE1495" s="5">
        <f t="shared" si="428"/>
        <v>0</v>
      </c>
      <c r="AF1495" s="6">
        <f>+AD1495+SUM($D$18:$E$18)-SUM($AB$27:AB1495)</f>
        <v>14899.479749061091</v>
      </c>
      <c r="AG1495" s="10">
        <f t="shared" si="429"/>
        <v>-9.428889598596002E-3</v>
      </c>
      <c r="AH1495" s="10">
        <f>+AD1495/SUM(AB$27:AB1495)-1</f>
        <v>0.40761532774473519</v>
      </c>
      <c r="AI1495" s="6">
        <f t="shared" si="430"/>
        <v>0</v>
      </c>
      <c r="AL1495" s="6">
        <f t="shared" si="431"/>
        <v>0</v>
      </c>
      <c r="AM1495" s="6">
        <f t="shared" si="432"/>
        <v>19135.012758527999</v>
      </c>
      <c r="AN1495" s="6">
        <f t="shared" si="433"/>
        <v>18802.820759524722</v>
      </c>
      <c r="AO1495" s="5">
        <f t="shared" si="434"/>
        <v>0</v>
      </c>
      <c r="AP1495" s="6">
        <f>+AN1495+SUM($D$16:$E$18)-SUM($AL$27:AL1495)</f>
        <v>28741.46133847208</v>
      </c>
      <c r="AQ1495" s="10">
        <f t="shared" si="442"/>
        <v>-1.361064387569344E-2</v>
      </c>
      <c r="AR1495" s="10">
        <f>+AN1495/SUM(AL$27:AL1495)-1</f>
        <v>0.1422398526501738</v>
      </c>
    </row>
    <row r="1496" spans="1:44" x14ac:dyDescent="0.25">
      <c r="A1496" s="1">
        <v>42390</v>
      </c>
      <c r="B1496">
        <v>6.4880000000000004</v>
      </c>
      <c r="G1496">
        <f t="shared" si="435"/>
        <v>4122.3387084833694</v>
      </c>
      <c r="H1496">
        <f t="shared" si="436"/>
        <v>4075.7988236963411</v>
      </c>
      <c r="I1496" s="5">
        <f t="shared" si="425"/>
        <v>0</v>
      </c>
      <c r="J1496" s="6">
        <f>+H1496+SUM($D$16:$E$16)-SUM($F$27:F1496)</f>
        <v>7057.3522973805475</v>
      </c>
      <c r="K1496" s="10">
        <f t="shared" si="437"/>
        <v>1.7806043100110358E-4</v>
      </c>
      <c r="L1496" s="10">
        <f>+H1496/SUM(F$27:F1496)-1</f>
        <v>-0.1746799723400082</v>
      </c>
      <c r="M1496">
        <v>6.8959999999999999</v>
      </c>
      <c r="R1496">
        <f t="shared" si="438"/>
        <v>4530.8123329935579</v>
      </c>
      <c r="S1496">
        <f t="shared" si="439"/>
        <v>4383.121658824547</v>
      </c>
      <c r="T1496" s="5">
        <f t="shared" si="426"/>
        <v>0</v>
      </c>
      <c r="U1496" s="6">
        <f>+S1496+SUM($D$17:$E$17)-SUM($Q$27:Q1496)</f>
        <v>6867.878553561387</v>
      </c>
      <c r="V1496" s="10">
        <f t="shared" si="427"/>
        <v>1.2082851618612889E-2</v>
      </c>
      <c r="W1496" s="10">
        <f>+S1496/SUM(Q$27:Q1496)-1</f>
        <v>6.5094223283864938E-2</v>
      </c>
      <c r="X1496">
        <v>4.9649999999999999</v>
      </c>
      <c r="AC1496">
        <f t="shared" si="440"/>
        <v>10651.555910895104</v>
      </c>
      <c r="AD1496">
        <f t="shared" si="441"/>
        <v>10509.703097609659</v>
      </c>
      <c r="AE1496" s="5">
        <f t="shared" si="428"/>
        <v>0</v>
      </c>
      <c r="AF1496" s="6">
        <f>+AD1496+SUM($D$18:$E$18)-SUM($AB$27:AB1496)</f>
        <v>14982.033308135968</v>
      </c>
      <c r="AG1496" s="10">
        <f t="shared" si="429"/>
        <v>5.5407007805141628E-3</v>
      </c>
      <c r="AH1496" s="10">
        <f>+AD1496/SUM(AB$27:AB1496)-1</f>
        <v>0.41875966346987625</v>
      </c>
      <c r="AI1496" s="6">
        <f t="shared" si="430"/>
        <v>0</v>
      </c>
      <c r="AL1496" s="6">
        <f t="shared" si="431"/>
        <v>0</v>
      </c>
      <c r="AM1496" s="6">
        <f t="shared" si="432"/>
        <v>19304.706952372031</v>
      </c>
      <c r="AN1496" s="6">
        <f t="shared" si="433"/>
        <v>18968.623580130545</v>
      </c>
      <c r="AO1496" s="5">
        <f t="shared" si="434"/>
        <v>0</v>
      </c>
      <c r="AP1496" s="6">
        <f>+AN1496+SUM($D$16:$E$18)-SUM($AL$27:AL1496)</f>
        <v>28907.264159077902</v>
      </c>
      <c r="AQ1496" s="10">
        <f t="shared" si="442"/>
        <v>5.7687679360924893E-3</v>
      </c>
      <c r="AR1496" s="10">
        <f>+AN1496/SUM(AL$27:AL1496)-1</f>
        <v>0.15231209616086328</v>
      </c>
    </row>
    <row r="1497" spans="1:44" x14ac:dyDescent="0.25">
      <c r="A1497" s="1">
        <v>42391</v>
      </c>
      <c r="B1497">
        <v>6.6790000000000003</v>
      </c>
      <c r="G1497">
        <f t="shared" si="435"/>
        <v>4243.6960903144927</v>
      </c>
      <c r="H1497">
        <f t="shared" si="436"/>
        <v>4195.7861195234073</v>
      </c>
      <c r="I1497" s="5">
        <f t="shared" si="425"/>
        <v>0</v>
      </c>
      <c r="J1497" s="6">
        <f>+H1497+SUM($D$16:$E$16)-SUM($F$27:F1497)</f>
        <v>7177.3395932076137</v>
      </c>
      <c r="K1497" s="10">
        <f t="shared" si="437"/>
        <v>1.7001743822764981E-2</v>
      </c>
      <c r="L1497" s="10">
        <f>+H1497/SUM(F$27:F1497)-1</f>
        <v>-0.15038340555778573</v>
      </c>
      <c r="M1497">
        <v>7.0730000000000004</v>
      </c>
      <c r="R1497">
        <f t="shared" si="438"/>
        <v>4647.104934927992</v>
      </c>
      <c r="S1497">
        <f t="shared" si="439"/>
        <v>4495.6234763436805</v>
      </c>
      <c r="T1497" s="5">
        <f t="shared" si="426"/>
        <v>0</v>
      </c>
      <c r="U1497" s="6">
        <f>+S1497+SUM($D$17:$E$17)-SUM($Q$27:Q1497)</f>
        <v>6980.3803710805196</v>
      </c>
      <c r="V1497" s="10">
        <f t="shared" si="427"/>
        <v>1.6380868799841242E-2</v>
      </c>
      <c r="W1497" s="10">
        <f>+S1497/SUM(Q$27:Q1497)-1</f>
        <v>9.24320535508667E-2</v>
      </c>
      <c r="X1497">
        <v>5.0780000000000003</v>
      </c>
      <c r="AC1497">
        <f t="shared" si="440"/>
        <v>10893.978029310239</v>
      </c>
      <c r="AD1497">
        <f t="shared" si="441"/>
        <v>10748.89674313431</v>
      </c>
      <c r="AE1497" s="5">
        <f t="shared" si="428"/>
        <v>0</v>
      </c>
      <c r="AF1497" s="6">
        <f>+AD1497+SUM($D$18:$E$18)-SUM($AB$27:AB1497)</f>
        <v>15221.226953660622</v>
      </c>
      <c r="AG1497" s="10">
        <f t="shared" si="429"/>
        <v>1.5965366022431704E-2</v>
      </c>
      <c r="AH1497" s="10">
        <f>+AD1497/SUM(AB$27:AB1497)-1</f>
        <v>0.45104966185297712</v>
      </c>
      <c r="AI1497" s="6">
        <f t="shared" si="430"/>
        <v>0</v>
      </c>
      <c r="AL1497" s="6">
        <f t="shared" si="431"/>
        <v>0</v>
      </c>
      <c r="AM1497" s="6">
        <f t="shared" si="432"/>
        <v>19784.779054552724</v>
      </c>
      <c r="AN1497" s="6">
        <f t="shared" si="433"/>
        <v>19440.306339001399</v>
      </c>
      <c r="AO1497" s="5">
        <f t="shared" si="434"/>
        <v>0</v>
      </c>
      <c r="AP1497" s="6">
        <f>+AN1497+SUM($D$16:$E$18)-SUM($AL$27:AL1497)</f>
        <v>29378.946917948757</v>
      </c>
      <c r="AQ1497" s="10">
        <f t="shared" si="442"/>
        <v>1.6317101344325291E-2</v>
      </c>
      <c r="AR1497" s="10">
        <f>+AN1497/SUM(AL$27:AL1497)-1</f>
        <v>0.18096603334831163</v>
      </c>
    </row>
    <row r="1498" spans="1:44" x14ac:dyDescent="0.25">
      <c r="A1498" s="1">
        <v>42394</v>
      </c>
      <c r="B1498">
        <v>6.7160000000000002</v>
      </c>
      <c r="G1498">
        <f t="shared" si="435"/>
        <v>4267.2051119257576</v>
      </c>
      <c r="H1498">
        <f t="shared" si="436"/>
        <v>4219.029731804043</v>
      </c>
      <c r="I1498" s="5">
        <f t="shared" si="425"/>
        <v>0</v>
      </c>
      <c r="J1498" s="6">
        <f>+H1498+SUM($D$16:$E$16)-SUM($F$27:F1498)</f>
        <v>7200.5832054882494</v>
      </c>
      <c r="K1498" s="10">
        <f t="shared" si="437"/>
        <v>3.2384718569862248E-3</v>
      </c>
      <c r="L1498" s="10">
        <f>+H1498/SUM(F$27:F1498)-1</f>
        <v>-0.14567674078845472</v>
      </c>
      <c r="M1498">
        <v>7.0469999999999997</v>
      </c>
      <c r="R1498">
        <f t="shared" si="438"/>
        <v>4630.0224058302783</v>
      </c>
      <c r="S1498">
        <f t="shared" si="439"/>
        <v>4479.0977856346553</v>
      </c>
      <c r="T1498" s="5">
        <f t="shared" si="426"/>
        <v>0</v>
      </c>
      <c r="U1498" s="6">
        <f>+S1498+SUM($D$17:$E$17)-SUM($Q$27:Q1498)</f>
        <v>6963.8546803714935</v>
      </c>
      <c r="V1498" s="10">
        <f t="shared" si="427"/>
        <v>-2.3674484527363981E-3</v>
      </c>
      <c r="W1498" s="10">
        <f>+S1498/SUM(Q$27:Q1498)-1</f>
        <v>8.8416327070968137E-2</v>
      </c>
      <c r="X1498">
        <v>5.0590000000000002</v>
      </c>
      <c r="AC1498">
        <f t="shared" si="440"/>
        <v>10853.216788160791</v>
      </c>
      <c r="AD1498">
        <f t="shared" si="441"/>
        <v>10708.678342559369</v>
      </c>
      <c r="AE1498" s="5">
        <f t="shared" si="428"/>
        <v>0</v>
      </c>
      <c r="AF1498" s="6">
        <f>+AD1498+SUM($D$18:$E$18)-SUM($AB$27:AB1498)</f>
        <v>15181.008553085678</v>
      </c>
      <c r="AG1498" s="10">
        <f t="shared" si="429"/>
        <v>-2.6422574669824339E-3</v>
      </c>
      <c r="AH1498" s="10">
        <f>+AD1498/SUM(AB$27:AB1498)-1</f>
        <v>0.44562037008944699</v>
      </c>
      <c r="AI1498" s="6">
        <f t="shared" si="430"/>
        <v>0</v>
      </c>
      <c r="AL1498" s="6">
        <f t="shared" si="431"/>
        <v>0</v>
      </c>
      <c r="AM1498" s="6">
        <f t="shared" si="432"/>
        <v>19750.444305916826</v>
      </c>
      <c r="AN1498" s="6">
        <f t="shared" si="433"/>
        <v>19406.805859998065</v>
      </c>
      <c r="AO1498" s="5">
        <f t="shared" si="434"/>
        <v>0</v>
      </c>
      <c r="AP1498" s="6">
        <f>+AN1498+SUM($D$16:$E$18)-SUM($AL$27:AL1498)</f>
        <v>29345.446438945422</v>
      </c>
      <c r="AQ1498" s="10">
        <f t="shared" si="442"/>
        <v>-1.1402886256235423E-3</v>
      </c>
      <c r="AR1498" s="10">
        <f>+AN1498/SUM(AL$27:AL1498)-1</f>
        <v>0.17893093538668836</v>
      </c>
    </row>
    <row r="1499" spans="1:44" x14ac:dyDescent="0.25">
      <c r="A1499" s="1">
        <v>42395</v>
      </c>
      <c r="B1499">
        <v>6.64</v>
      </c>
      <c r="G1499">
        <f t="shared" si="435"/>
        <v>4218.9163107782952</v>
      </c>
      <c r="H1499">
        <f t="shared" si="436"/>
        <v>4171.2860957681423</v>
      </c>
      <c r="I1499" s="5">
        <f t="shared" si="425"/>
        <v>0</v>
      </c>
      <c r="J1499" s="6">
        <f>+H1499+SUM($D$16:$E$16)-SUM($F$27:F1499)</f>
        <v>7152.8395694523488</v>
      </c>
      <c r="K1499" s="10">
        <f t="shared" si="437"/>
        <v>-6.6305234830854598E-3</v>
      </c>
      <c r="L1499" s="10">
        <f>+H1499/SUM(F$27:F1499)-1</f>
        <v>-0.15534448463897255</v>
      </c>
      <c r="M1499">
        <v>7.0990000000000002</v>
      </c>
      <c r="R1499">
        <f t="shared" si="438"/>
        <v>4664.1874640257056</v>
      </c>
      <c r="S1499">
        <f t="shared" si="439"/>
        <v>4512.1491670527057</v>
      </c>
      <c r="T1499" s="5">
        <f t="shared" si="426"/>
        <v>0</v>
      </c>
      <c r="U1499" s="6">
        <f>+S1499+SUM($D$17:$E$17)-SUM($Q$27:Q1499)</f>
        <v>6996.9060617895457</v>
      </c>
      <c r="V1499" s="10">
        <f t="shared" si="427"/>
        <v>4.7461331310103549E-3</v>
      </c>
      <c r="W1499" s="10">
        <f>+S1499/SUM(Q$27:Q1499)-1</f>
        <v>9.6447780030765262E-2</v>
      </c>
      <c r="X1499">
        <v>5.0839999999999996</v>
      </c>
      <c r="AC1499">
        <f t="shared" si="440"/>
        <v>10906.850000199538</v>
      </c>
      <c r="AD1499">
        <f t="shared" si="441"/>
        <v>10761.597290684293</v>
      </c>
      <c r="AE1499" s="5">
        <f t="shared" si="428"/>
        <v>0</v>
      </c>
      <c r="AF1499" s="6">
        <f>+AD1499+SUM($D$18:$E$18)-SUM($AB$27:AB1499)</f>
        <v>15233.927501210605</v>
      </c>
      <c r="AG1499" s="10">
        <f t="shared" si="429"/>
        <v>3.4858651149478614E-3</v>
      </c>
      <c r="AH1499" s="10">
        <f>+AD1499/SUM(AB$27:AB1499)-1</f>
        <v>0.45276417504146038</v>
      </c>
      <c r="AI1499" s="6">
        <f t="shared" si="430"/>
        <v>0</v>
      </c>
      <c r="AL1499" s="6">
        <f t="shared" si="431"/>
        <v>0</v>
      </c>
      <c r="AM1499" s="6">
        <f t="shared" si="432"/>
        <v>19789.953775003538</v>
      </c>
      <c r="AN1499" s="6">
        <f t="shared" si="433"/>
        <v>19445.032553505138</v>
      </c>
      <c r="AO1499" s="5">
        <f t="shared" si="434"/>
        <v>0</v>
      </c>
      <c r="AP1499" s="6">
        <f>+AN1499+SUM($D$16:$E$18)-SUM($AL$27:AL1499)</f>
        <v>29383.673132452495</v>
      </c>
      <c r="AQ1499" s="10">
        <f t="shared" si="442"/>
        <v>1.3026448102129162E-3</v>
      </c>
      <c r="AR1499" s="10">
        <f>+AN1499/SUM(AL$27:AL1499)-1</f>
        <v>0.18125314295954431</v>
      </c>
    </row>
    <row r="1500" spans="1:44" x14ac:dyDescent="0.25">
      <c r="A1500" s="1">
        <v>42396</v>
      </c>
      <c r="B1500">
        <v>6.6950000000000003</v>
      </c>
      <c r="G1500">
        <f t="shared" si="435"/>
        <v>4253.8621537139588</v>
      </c>
      <c r="H1500">
        <f t="shared" si="436"/>
        <v>4205.8374113204391</v>
      </c>
      <c r="I1500" s="5">
        <f t="shared" ref="I1500:I1563" si="443">+C1500*(MAX($A:$A)-$A1500)</f>
        <v>0</v>
      </c>
      <c r="J1500" s="6">
        <f>+H1500+SUM($D$16:$E$16)-SUM($F$27:F1500)</f>
        <v>7187.3908850046455</v>
      </c>
      <c r="K1500" s="10">
        <f t="shared" si="437"/>
        <v>4.8304334546878103E-3</v>
      </c>
      <c r="L1500" s="10">
        <f>+H1500/SUM(F$27:F1500)-1</f>
        <v>-0.14834809106293989</v>
      </c>
      <c r="M1500">
        <v>7.133</v>
      </c>
      <c r="R1500">
        <f t="shared" si="438"/>
        <v>4686.5261559227156</v>
      </c>
      <c r="S1500">
        <f t="shared" si="439"/>
        <v>4533.7596856722002</v>
      </c>
      <c r="T1500" s="5">
        <f t="shared" ref="T1500:T1563" si="444">+N1500*(MAX($A:$A)-$A1500)</f>
        <v>0</v>
      </c>
      <c r="U1500" s="6">
        <f>+S1500+SUM($D$17:$E$17)-SUM($Q$27:Q1500)</f>
        <v>7018.5165804090402</v>
      </c>
      <c r="V1500" s="10">
        <f t="shared" ref="V1500:V1563" si="445">+U1500/U1499-1</f>
        <v>3.0885820716546331E-3</v>
      </c>
      <c r="W1500" s="10">
        <f>+S1500/SUM(Q$27:Q1500)-1</f>
        <v>0.10169911465832482</v>
      </c>
      <c r="X1500">
        <v>5.0739999999999998</v>
      </c>
      <c r="AC1500">
        <f t="shared" si="440"/>
        <v>10885.39671538404</v>
      </c>
      <c r="AD1500">
        <f t="shared" si="441"/>
        <v>10740.429711434324</v>
      </c>
      <c r="AE1500" s="5">
        <f t="shared" ref="AE1500:AE1563" si="446">+Y1500*(MAX($A:$A)-$A1500)</f>
        <v>0</v>
      </c>
      <c r="AF1500" s="6">
        <f>+AD1500+SUM($D$18:$E$18)-SUM($AB$27:AB1500)</f>
        <v>15212.759921960635</v>
      </c>
      <c r="AG1500" s="10">
        <f t="shared" ref="AG1500:AG1563" si="447">+AF1500/AF1499-1</f>
        <v>-1.3895024279384494E-3</v>
      </c>
      <c r="AH1500" s="10">
        <f>+AD1500/SUM(AB$27:AB1500)-1</f>
        <v>0.44990665306065525</v>
      </c>
      <c r="AI1500" s="6">
        <f t="shared" ref="AI1500:AI1563" si="448">+C1500+N1500+Y1500</f>
        <v>0</v>
      </c>
      <c r="AL1500" s="6">
        <f t="shared" ref="AL1500:AL1563" si="449">+F1500+Q1500+AB1500</f>
        <v>0</v>
      </c>
      <c r="AM1500" s="6">
        <f t="shared" ref="AM1500:AM1563" si="450">+G1500+R1500+AC1500</f>
        <v>19825.785025020712</v>
      </c>
      <c r="AN1500" s="6">
        <f t="shared" ref="AN1500:AN1563" si="451">+H1500+S1500+AD1500</f>
        <v>19480.026808426963</v>
      </c>
      <c r="AO1500" s="5">
        <f t="shared" ref="AO1500:AO1563" si="452">+AI1500*(MAX($A:$A)-$A1500)</f>
        <v>0</v>
      </c>
      <c r="AP1500" s="6">
        <f>+AN1500+SUM($D$16:$E$18)-SUM($AL$27:AL1500)</f>
        <v>29418.66738737432</v>
      </c>
      <c r="AQ1500" s="10">
        <f t="shared" si="442"/>
        <v>1.1909421522653396E-3</v>
      </c>
      <c r="AR1500" s="10">
        <f>+AN1500/SUM(AL$27:AL1500)-1</f>
        <v>0.18337898530504759</v>
      </c>
    </row>
    <row r="1501" spans="1:44" x14ac:dyDescent="0.25">
      <c r="A1501" s="1">
        <v>42397</v>
      </c>
      <c r="B1501">
        <v>6.71</v>
      </c>
      <c r="G1501">
        <f t="shared" ref="G1501:G1564" si="453">+(B1501/B1500*G1500)+F1501</f>
        <v>4263.3928381509586</v>
      </c>
      <c r="H1501">
        <f t="shared" ref="H1501:H1564" si="454">+($B1501/$B1500*H1500)+F1501</f>
        <v>4215.2604973801563</v>
      </c>
      <c r="I1501" s="5">
        <f t="shared" si="443"/>
        <v>0</v>
      </c>
      <c r="J1501" s="6">
        <f>+H1501+SUM($D$16:$E$16)-SUM($F$27:F1501)</f>
        <v>7196.8139710643636</v>
      </c>
      <c r="K1501" s="10">
        <f t="shared" ref="K1501:K1564" si="455">+J1501/J1500-1</f>
        <v>1.3110579639377118E-3</v>
      </c>
      <c r="L1501" s="10">
        <f>+H1501/SUM(F$27:F1501)-1</f>
        <v>-0.14643998372402189</v>
      </c>
      <c r="M1501">
        <v>7.0129999999999999</v>
      </c>
      <c r="R1501">
        <f t="shared" ref="R1501:R1564" si="456">+($M1501/$M1500*R1500)+N1501</f>
        <v>4607.6837139332683</v>
      </c>
      <c r="S1501">
        <f t="shared" ref="S1501:S1564" si="457">+($M1501/$M1500*S1500)+Q1501</f>
        <v>4457.4872670151608</v>
      </c>
      <c r="T1501" s="5">
        <f t="shared" si="444"/>
        <v>0</v>
      </c>
      <c r="U1501" s="6">
        <f>+S1501+SUM($D$17:$E$17)-SUM($Q$27:Q1501)</f>
        <v>6942.2441617519989</v>
      </c>
      <c r="V1501" s="10">
        <f t="shared" si="445"/>
        <v>-1.0867313310898519E-2</v>
      </c>
      <c r="W1501" s="10">
        <f>+S1501/SUM(Q$27:Q1501)-1</f>
        <v>8.3164992443408581E-2</v>
      </c>
      <c r="X1501">
        <v>5.0049999999999999</v>
      </c>
      <c r="AC1501">
        <f t="shared" ref="AC1501:AC1564" si="458">+(X1501/X1500*AC1500)+AB1501</f>
        <v>10737.3690501571</v>
      </c>
      <c r="AD1501">
        <f t="shared" ref="AD1501:AD1564" si="459">+($X1501/$X1500*AD1500)+AB1501</f>
        <v>10594.373414609538</v>
      </c>
      <c r="AE1501" s="5">
        <f t="shared" si="446"/>
        <v>0</v>
      </c>
      <c r="AF1501" s="6">
        <f>+AD1501+SUM($D$18:$E$18)-SUM($AB$27:AB1501)</f>
        <v>15066.703625135848</v>
      </c>
      <c r="AG1501" s="10">
        <f t="shared" si="447"/>
        <v>-9.6009072366904924E-3</v>
      </c>
      <c r="AH1501" s="10">
        <f>+AD1501/SUM(AB$27:AB1501)-1</f>
        <v>0.4301897513930979</v>
      </c>
      <c r="AI1501" s="6">
        <f t="shared" si="448"/>
        <v>0</v>
      </c>
      <c r="AL1501" s="6">
        <f t="shared" si="449"/>
        <v>0</v>
      </c>
      <c r="AM1501" s="6">
        <f t="shared" si="450"/>
        <v>19608.445602241329</v>
      </c>
      <c r="AN1501" s="6">
        <f t="shared" si="451"/>
        <v>19267.121179004855</v>
      </c>
      <c r="AO1501" s="5">
        <f t="shared" si="452"/>
        <v>0</v>
      </c>
      <c r="AP1501" s="6">
        <f>+AN1501+SUM($D$16:$E$18)-SUM($AL$27:AL1501)</f>
        <v>29205.761757952212</v>
      </c>
      <c r="AQ1501" s="10">
        <f t="shared" ref="AQ1501:AQ1564" si="460">+AP1501/AP1500-1</f>
        <v>-7.2370929185420207E-3</v>
      </c>
      <c r="AR1501" s="10">
        <f>+AN1501/SUM(AL$27:AL1501)-1</f>
        <v>0.17044532509045918</v>
      </c>
    </row>
    <row r="1502" spans="1:44" x14ac:dyDescent="0.25">
      <c r="A1502" s="1">
        <v>42398</v>
      </c>
      <c r="B1502">
        <v>6.9539999999999997</v>
      </c>
      <c r="G1502">
        <f t="shared" si="453"/>
        <v>4418.425304992812</v>
      </c>
      <c r="H1502">
        <f t="shared" si="454"/>
        <v>4368.5426972848891</v>
      </c>
      <c r="I1502" s="5">
        <f t="shared" si="443"/>
        <v>0</v>
      </c>
      <c r="J1502" s="6">
        <f>+H1502+SUM($D$16:$E$16)-SUM($F$27:F1502)</f>
        <v>7350.0961709690955</v>
      </c>
      <c r="K1502" s="10">
        <f t="shared" si="455"/>
        <v>2.1298619155784904E-2</v>
      </c>
      <c r="L1502" s="10">
        <f>+H1502/SUM(F$27:F1502)-1</f>
        <v>-0.11540143767762268</v>
      </c>
      <c r="M1502">
        <v>7.173</v>
      </c>
      <c r="R1502">
        <f t="shared" si="456"/>
        <v>4712.8069699191983</v>
      </c>
      <c r="S1502">
        <f t="shared" si="457"/>
        <v>4559.1838252245479</v>
      </c>
      <c r="T1502" s="5">
        <f t="shared" si="444"/>
        <v>0</v>
      </c>
      <c r="U1502" s="6">
        <f>+S1502+SUM($D$17:$E$17)-SUM($Q$27:Q1502)</f>
        <v>7043.9407199613861</v>
      </c>
      <c r="V1502" s="10">
        <f t="shared" si="445"/>
        <v>1.4648945764494936E-2</v>
      </c>
      <c r="W1502" s="10">
        <f>+S1502/SUM(Q$27:Q1502)-1</f>
        <v>0.10787715539663068</v>
      </c>
      <c r="X1502">
        <v>5.1429999999999998</v>
      </c>
      <c r="AC1502">
        <f t="shared" si="458"/>
        <v>11033.424380610983</v>
      </c>
      <c r="AD1502">
        <f t="shared" si="459"/>
        <v>10886.486008259111</v>
      </c>
      <c r="AE1502" s="5">
        <f t="shared" si="446"/>
        <v>0</v>
      </c>
      <c r="AF1502" s="6">
        <f>+AD1502+SUM($D$18:$E$18)-SUM($AB$27:AB1502)</f>
        <v>15358.816218785421</v>
      </c>
      <c r="AG1502" s="10">
        <f t="shared" si="447"/>
        <v>1.9387956444715693E-2</v>
      </c>
      <c r="AH1502" s="10">
        <f>+AD1502/SUM(AB$27:AB1502)-1</f>
        <v>0.46962355472821238</v>
      </c>
      <c r="AI1502" s="6">
        <f t="shared" si="448"/>
        <v>0</v>
      </c>
      <c r="AL1502" s="6">
        <f t="shared" si="449"/>
        <v>0</v>
      </c>
      <c r="AM1502" s="6">
        <f t="shared" si="450"/>
        <v>20164.656655522995</v>
      </c>
      <c r="AN1502" s="6">
        <f t="shared" si="451"/>
        <v>19814.212530768549</v>
      </c>
      <c r="AO1502" s="5">
        <f t="shared" si="452"/>
        <v>0</v>
      </c>
      <c r="AP1502" s="6">
        <f>+AN1502+SUM($D$16:$E$18)-SUM($AL$27:AL1502)</f>
        <v>29752.853109715907</v>
      </c>
      <c r="AQ1502" s="10">
        <f t="shared" si="460"/>
        <v>1.8732308929238384E-2</v>
      </c>
      <c r="AR1502" s="10">
        <f>+AN1502/SUM(AL$27:AL1502)-1</f>
        <v>0.2036802079315454</v>
      </c>
    </row>
    <row r="1503" spans="1:44" x14ac:dyDescent="0.25">
      <c r="A1503" s="1">
        <v>42401</v>
      </c>
      <c r="B1503">
        <v>6.915</v>
      </c>
      <c r="G1503">
        <f t="shared" si="453"/>
        <v>4393.6455254566145</v>
      </c>
      <c r="H1503">
        <f t="shared" si="454"/>
        <v>4344.0426735296242</v>
      </c>
      <c r="I1503" s="5">
        <f t="shared" si="443"/>
        <v>0</v>
      </c>
      <c r="J1503" s="6">
        <f>+H1503+SUM($D$16:$E$16)-SUM($F$27:F1503)</f>
        <v>7325.5961472138306</v>
      </c>
      <c r="K1503" s="10">
        <f t="shared" si="455"/>
        <v>-3.3332929509185538E-3</v>
      </c>
      <c r="L1503" s="10">
        <f>+H1503/SUM(F$27:F1503)-1</f>
        <v>-0.12036251675880949</v>
      </c>
      <c r="M1503">
        <v>7.141</v>
      </c>
      <c r="R1503">
        <f t="shared" si="456"/>
        <v>4691.782318722012</v>
      </c>
      <c r="S1503">
        <f t="shared" si="457"/>
        <v>4538.8445135826705</v>
      </c>
      <c r="T1503" s="5">
        <f t="shared" si="444"/>
        <v>0</v>
      </c>
      <c r="U1503" s="6">
        <f>+S1503+SUM($D$17:$E$17)-SUM($Q$27:Q1503)</f>
        <v>7023.6014083195087</v>
      </c>
      <c r="V1503" s="10">
        <f t="shared" si="445"/>
        <v>-2.8874904617296471E-3</v>
      </c>
      <c r="W1503" s="10">
        <f>+S1503/SUM(Q$27:Q1503)-1</f>
        <v>0.10293472280598626</v>
      </c>
      <c r="X1503">
        <v>5.1520000000000001</v>
      </c>
      <c r="AC1503">
        <f t="shared" si="458"/>
        <v>11052.732336944933</v>
      </c>
      <c r="AD1503">
        <f t="shared" si="459"/>
        <v>10905.536829584085</v>
      </c>
      <c r="AE1503" s="5">
        <f t="shared" si="446"/>
        <v>0</v>
      </c>
      <c r="AF1503" s="6">
        <f>+AD1503+SUM($D$18:$E$18)-SUM($AB$27:AB1503)</f>
        <v>15377.867040110395</v>
      </c>
      <c r="AG1503" s="10">
        <f t="shared" si="447"/>
        <v>1.2403834419005833E-3</v>
      </c>
      <c r="AH1503" s="10">
        <f>+AD1503/SUM(AB$27:AB1503)-1</f>
        <v>0.47219532451093738</v>
      </c>
      <c r="AI1503" s="6">
        <f t="shared" si="448"/>
        <v>0</v>
      </c>
      <c r="AL1503" s="6">
        <f t="shared" si="449"/>
        <v>0</v>
      </c>
      <c r="AM1503" s="6">
        <f t="shared" si="450"/>
        <v>20138.16018112356</v>
      </c>
      <c r="AN1503" s="6">
        <f t="shared" si="451"/>
        <v>19788.424016696379</v>
      </c>
      <c r="AO1503" s="5">
        <f t="shared" si="452"/>
        <v>0</v>
      </c>
      <c r="AP1503" s="6">
        <f>+AN1503+SUM($D$16:$E$18)-SUM($AL$27:AL1503)</f>
        <v>29727.064595643737</v>
      </c>
      <c r="AQ1503" s="10">
        <f t="shared" si="460"/>
        <v>-8.6675768461841329E-4</v>
      </c>
      <c r="AR1503" s="10">
        <f>+AN1503/SUM(AL$27:AL1503)-1</f>
        <v>0.20211359891630276</v>
      </c>
    </row>
    <row r="1504" spans="1:44" x14ac:dyDescent="0.25">
      <c r="A1504" s="1">
        <v>42402</v>
      </c>
      <c r="B1504">
        <v>6.79</v>
      </c>
      <c r="G1504">
        <f t="shared" si="453"/>
        <v>4314.2231551482882</v>
      </c>
      <c r="H1504">
        <f t="shared" si="454"/>
        <v>4265.5169563653144</v>
      </c>
      <c r="I1504" s="5">
        <f t="shared" si="443"/>
        <v>0</v>
      </c>
      <c r="J1504" s="6">
        <f>+H1504+SUM($D$16:$E$16)-SUM($F$27:F1504)</f>
        <v>7247.0704300495208</v>
      </c>
      <c r="K1504" s="10">
        <f t="shared" si="455"/>
        <v>-1.071936202682644E-2</v>
      </c>
      <c r="L1504" s="10">
        <f>+H1504/SUM(F$27:F1504)-1</f>
        <v>-0.13626341124979269</v>
      </c>
      <c r="M1504">
        <v>6.9989999999999997</v>
      </c>
      <c r="R1504">
        <f t="shared" si="456"/>
        <v>4598.4854290344992</v>
      </c>
      <c r="S1504">
        <f t="shared" si="457"/>
        <v>4448.5888181718401</v>
      </c>
      <c r="T1504" s="5">
        <f t="shared" si="444"/>
        <v>0</v>
      </c>
      <c r="U1504" s="6">
        <f>+S1504+SUM($D$17:$E$17)-SUM($Q$27:Q1504)</f>
        <v>6933.3457129086792</v>
      </c>
      <c r="V1504" s="10">
        <f t="shared" si="445"/>
        <v>-1.2850344170146188E-2</v>
      </c>
      <c r="W1504" s="10">
        <f>+S1504/SUM(Q$27:Q1504)-1</f>
        <v>8.1002678185001731E-2</v>
      </c>
      <c r="X1504">
        <v>5.0940000000000003</v>
      </c>
      <c r="AC1504">
        <f t="shared" si="458"/>
        <v>10928.303285015041</v>
      </c>
      <c r="AD1504">
        <f t="shared" si="459"/>
        <v>10782.764869934264</v>
      </c>
      <c r="AE1504" s="5">
        <f t="shared" si="446"/>
        <v>0</v>
      </c>
      <c r="AF1504" s="6">
        <f>+AD1504+SUM($D$18:$E$18)-SUM($AB$27:AB1504)</f>
        <v>15255.095080460575</v>
      </c>
      <c r="AG1504" s="10">
        <f t="shared" si="447"/>
        <v>-7.9836793574552534E-3</v>
      </c>
      <c r="AH1504" s="10">
        <f>+AD1504/SUM(AB$27:AB1504)-1</f>
        <v>0.45562169702226618</v>
      </c>
      <c r="AI1504" s="6">
        <f t="shared" si="448"/>
        <v>0</v>
      </c>
      <c r="AL1504" s="6">
        <f t="shared" si="449"/>
        <v>0</v>
      </c>
      <c r="AM1504" s="6">
        <f t="shared" si="450"/>
        <v>19841.011869197828</v>
      </c>
      <c r="AN1504" s="6">
        <f t="shared" si="451"/>
        <v>19496.870644471419</v>
      </c>
      <c r="AO1504" s="5">
        <f t="shared" si="452"/>
        <v>0</v>
      </c>
      <c r="AP1504" s="6">
        <f>+AN1504+SUM($D$16:$E$18)-SUM($AL$27:AL1504)</f>
        <v>29435.511223418776</v>
      </c>
      <c r="AQ1504" s="10">
        <f t="shared" si="460"/>
        <v>-9.8076744606557797E-3</v>
      </c>
      <c r="AR1504" s="10">
        <f>+AN1504/SUM(AL$27:AL1504)-1</f>
        <v>0.18440222011899099</v>
      </c>
    </row>
    <row r="1505" spans="1:44" x14ac:dyDescent="0.25">
      <c r="A1505" s="1">
        <v>42403</v>
      </c>
      <c r="B1505">
        <v>6.6479999999999997</v>
      </c>
      <c r="G1505">
        <f t="shared" si="453"/>
        <v>4223.9993424780296</v>
      </c>
      <c r="H1505">
        <f t="shared" si="454"/>
        <v>4176.3117416666582</v>
      </c>
      <c r="I1505" s="5">
        <f t="shared" si="443"/>
        <v>0</v>
      </c>
      <c r="J1505" s="6">
        <f>+H1505+SUM($D$16:$E$16)-SUM($F$27:F1505)</f>
        <v>7157.8652153508638</v>
      </c>
      <c r="K1505" s="10">
        <f t="shared" si="455"/>
        <v>-1.2309141405439261E-2</v>
      </c>
      <c r="L1505" s="10">
        <f>+H1505/SUM(F$27:F1505)-1</f>
        <v>-0.15432682739154968</v>
      </c>
      <c r="M1505">
        <v>6.8929999999999998</v>
      </c>
      <c r="R1505">
        <f t="shared" si="456"/>
        <v>4528.8412719438211</v>
      </c>
      <c r="S1505">
        <f t="shared" si="457"/>
        <v>4381.2148483581213</v>
      </c>
      <c r="T1505" s="5">
        <f t="shared" si="444"/>
        <v>0</v>
      </c>
      <c r="U1505" s="6">
        <f>+S1505+SUM($D$17:$E$17)-SUM($Q$27:Q1505)</f>
        <v>6865.9717430949613</v>
      </c>
      <c r="V1505" s="10">
        <f t="shared" si="445"/>
        <v>-9.7173821418250483E-3</v>
      </c>
      <c r="W1505" s="10">
        <f>+S1505/SUM(Q$27:Q1505)-1</f>
        <v>6.4630870228492121E-2</v>
      </c>
      <c r="X1505">
        <v>5.03</v>
      </c>
      <c r="AC1505">
        <f t="shared" si="458"/>
        <v>10791.002262195849</v>
      </c>
      <c r="AD1505">
        <f t="shared" si="459"/>
        <v>10647.292362734461</v>
      </c>
      <c r="AE1505" s="5">
        <f t="shared" si="446"/>
        <v>0</v>
      </c>
      <c r="AF1505" s="6">
        <f>+AD1505+SUM($D$18:$E$18)-SUM($AB$27:AB1505)</f>
        <v>15119.622573260771</v>
      </c>
      <c r="AG1505" s="10">
        <f t="shared" si="447"/>
        <v>-8.8804760957094109E-3</v>
      </c>
      <c r="AH1505" s="10">
        <f>+AD1505/SUM(AB$27:AB1505)-1</f>
        <v>0.43733355634511151</v>
      </c>
      <c r="AI1505" s="6">
        <f t="shared" si="448"/>
        <v>0</v>
      </c>
      <c r="AL1505" s="6">
        <f t="shared" si="449"/>
        <v>0</v>
      </c>
      <c r="AM1505" s="6">
        <f t="shared" si="450"/>
        <v>19543.842876617698</v>
      </c>
      <c r="AN1505" s="6">
        <f t="shared" si="451"/>
        <v>19204.81895275924</v>
      </c>
      <c r="AO1505" s="5">
        <f t="shared" si="452"/>
        <v>0</v>
      </c>
      <c r="AP1505" s="6">
        <f>+AN1505+SUM($D$16:$E$18)-SUM($AL$27:AL1505)</f>
        <v>29143.459531706598</v>
      </c>
      <c r="AQ1505" s="10">
        <f t="shared" si="460"/>
        <v>-9.9217468823786792E-3</v>
      </c>
      <c r="AR1505" s="10">
        <f>+AN1505/SUM(AL$27:AL1505)-1</f>
        <v>0.16666056924788064</v>
      </c>
    </row>
    <row r="1506" spans="1:44" x14ac:dyDescent="0.25">
      <c r="A1506" s="1">
        <v>42404</v>
      </c>
      <c r="B1506">
        <v>6.7320000000000002</v>
      </c>
      <c r="G1506">
        <f t="shared" si="453"/>
        <v>4277.3711753252255</v>
      </c>
      <c r="H1506">
        <f t="shared" si="454"/>
        <v>4229.0810236010757</v>
      </c>
      <c r="I1506" s="5">
        <f t="shared" si="443"/>
        <v>0</v>
      </c>
      <c r="J1506" s="6">
        <f>+H1506+SUM($D$16:$E$16)-SUM($F$27:F1506)</f>
        <v>7210.634497285283</v>
      </c>
      <c r="K1506" s="10">
        <f t="shared" si="455"/>
        <v>7.3722094991743869E-3</v>
      </c>
      <c r="L1506" s="10">
        <f>+H1506/SUM(F$27:F1506)-1</f>
        <v>-0.14364142629360865</v>
      </c>
      <c r="M1506">
        <v>6.9</v>
      </c>
      <c r="R1506">
        <f t="shared" si="456"/>
        <v>4533.4404143932061</v>
      </c>
      <c r="S1506">
        <f t="shared" si="457"/>
        <v>4385.6640727797831</v>
      </c>
      <c r="T1506" s="5">
        <f t="shared" si="444"/>
        <v>0</v>
      </c>
      <c r="U1506" s="6">
        <f>+S1506+SUM($D$17:$E$17)-SUM($Q$27:Q1506)</f>
        <v>6870.4209675166212</v>
      </c>
      <c r="V1506" s="10">
        <f t="shared" si="445"/>
        <v>6.4801088442201227E-4</v>
      </c>
      <c r="W1506" s="10">
        <f>+S1506/SUM(Q$27:Q1506)-1</f>
        <v>6.5712027357695879E-2</v>
      </c>
      <c r="X1506">
        <v>4.9539999999999997</v>
      </c>
      <c r="AC1506">
        <f t="shared" si="458"/>
        <v>10627.957297598057</v>
      </c>
      <c r="AD1506">
        <f t="shared" si="459"/>
        <v>10486.418760434693</v>
      </c>
      <c r="AE1506" s="5">
        <f t="shared" si="446"/>
        <v>0</v>
      </c>
      <c r="AF1506" s="6">
        <f>+AD1506+SUM($D$18:$E$18)-SUM($AB$27:AB1506)</f>
        <v>14958.748970961005</v>
      </c>
      <c r="AG1506" s="10">
        <f t="shared" si="447"/>
        <v>-1.0640054109834263E-2</v>
      </c>
      <c r="AH1506" s="10">
        <f>+AD1506/SUM(AB$27:AB1506)-1</f>
        <v>0.41561638929099032</v>
      </c>
      <c r="AI1506" s="6">
        <f t="shared" si="448"/>
        <v>0</v>
      </c>
      <c r="AL1506" s="6">
        <f t="shared" si="449"/>
        <v>0</v>
      </c>
      <c r="AM1506" s="6">
        <f t="shared" si="450"/>
        <v>19438.768887316488</v>
      </c>
      <c r="AN1506" s="6">
        <f t="shared" si="451"/>
        <v>19101.163856815554</v>
      </c>
      <c r="AO1506" s="5">
        <f t="shared" si="452"/>
        <v>0</v>
      </c>
      <c r="AP1506" s="6">
        <f>+AN1506+SUM($D$16:$E$18)-SUM($AL$27:AL1506)</f>
        <v>29039.804435762911</v>
      </c>
      <c r="AQ1506" s="10">
        <f t="shared" si="460"/>
        <v>-3.5567189897587337E-3</v>
      </c>
      <c r="AR1506" s="10">
        <f>+AN1506/SUM(AL$27:AL1506)-1</f>
        <v>0.16036369586747679</v>
      </c>
    </row>
    <row r="1507" spans="1:44" x14ac:dyDescent="0.25">
      <c r="A1507" s="1">
        <v>42405</v>
      </c>
      <c r="B1507">
        <v>6.7469999999999999</v>
      </c>
      <c r="G1507">
        <f t="shared" si="453"/>
        <v>4286.9018597622244</v>
      </c>
      <c r="H1507">
        <f t="shared" si="454"/>
        <v>4238.5041096607929</v>
      </c>
      <c r="I1507" s="5">
        <f t="shared" si="443"/>
        <v>0</v>
      </c>
      <c r="J1507" s="6">
        <f>+H1507+SUM($D$16:$E$16)-SUM($F$27:F1507)</f>
        <v>7220.0575833449993</v>
      </c>
      <c r="K1507" s="10">
        <f t="shared" si="455"/>
        <v>1.3068317445938948E-3</v>
      </c>
      <c r="L1507" s="10">
        <f>+H1507/SUM(F$27:F1507)-1</f>
        <v>-0.14173331895469066</v>
      </c>
      <c r="M1507">
        <v>6.8330000000000002</v>
      </c>
      <c r="R1507">
        <f t="shared" si="456"/>
        <v>4489.4200509490975</v>
      </c>
      <c r="S1507">
        <f t="shared" si="457"/>
        <v>4343.0786390296025</v>
      </c>
      <c r="T1507" s="5">
        <f t="shared" si="444"/>
        <v>0</v>
      </c>
      <c r="U1507" s="6">
        <f>+S1507+SUM($D$17:$E$17)-SUM($Q$27:Q1507)</f>
        <v>6827.8355337664407</v>
      </c>
      <c r="V1507" s="10">
        <f t="shared" si="445"/>
        <v>-6.198373280403735E-3</v>
      </c>
      <c r="W1507" s="10">
        <f>+S1507/SUM(Q$27:Q1507)-1</f>
        <v>5.5363809121034224E-2</v>
      </c>
      <c r="X1507">
        <v>4.9029999999999996</v>
      </c>
      <c r="AC1507">
        <f t="shared" si="458"/>
        <v>10518.545545039013</v>
      </c>
      <c r="AD1507">
        <f t="shared" si="459"/>
        <v>10378.464106259851</v>
      </c>
      <c r="AE1507" s="5">
        <f t="shared" si="446"/>
        <v>0</v>
      </c>
      <c r="AF1507" s="6">
        <f>+AD1507+SUM($D$18:$E$18)-SUM($AB$27:AB1507)</f>
        <v>14850.794316786163</v>
      </c>
      <c r="AG1507" s="10">
        <f t="shared" si="447"/>
        <v>-7.2168237052718798E-3</v>
      </c>
      <c r="AH1507" s="10">
        <f>+AD1507/SUM(AB$27:AB1507)-1</f>
        <v>0.40104302718888274</v>
      </c>
      <c r="AI1507" s="6">
        <f t="shared" si="448"/>
        <v>0</v>
      </c>
      <c r="AL1507" s="6">
        <f t="shared" si="449"/>
        <v>0</v>
      </c>
      <c r="AM1507" s="6">
        <f t="shared" si="450"/>
        <v>19294.867455750333</v>
      </c>
      <c r="AN1507" s="6">
        <f t="shared" si="451"/>
        <v>18960.046854950248</v>
      </c>
      <c r="AO1507" s="5">
        <f t="shared" si="452"/>
        <v>0</v>
      </c>
      <c r="AP1507" s="6">
        <f>+AN1507+SUM($D$16:$E$18)-SUM($AL$27:AL1507)</f>
        <v>28898.687433897605</v>
      </c>
      <c r="AQ1507" s="10">
        <f t="shared" si="460"/>
        <v>-4.8594336155900475E-3</v>
      </c>
      <c r="AR1507" s="10">
        <f>+AN1507/SUM(AL$27:AL1507)-1</f>
        <v>0.15179107447845408</v>
      </c>
    </row>
    <row r="1508" spans="1:44" x14ac:dyDescent="0.25">
      <c r="A1508" s="1">
        <v>42408</v>
      </c>
      <c r="B1508">
        <v>6.6950000000000003</v>
      </c>
      <c r="C1508">
        <f>+$C$16</f>
        <v>60</v>
      </c>
      <c r="D1508" s="7">
        <f>+$H$16</f>
        <v>0.66694736842105262</v>
      </c>
      <c r="E1508" s="7">
        <f>+$J$16</f>
        <v>0.46199999999999997</v>
      </c>
      <c r="F1508" s="6">
        <f>+C1508-D1508-E1508</f>
        <v>58.871052631578941</v>
      </c>
      <c r="G1508">
        <f t="shared" si="453"/>
        <v>4312.7332063455397</v>
      </c>
      <c r="H1508">
        <f t="shared" si="454"/>
        <v>4264.708463952019</v>
      </c>
      <c r="I1508" s="5">
        <f t="shared" si="443"/>
        <v>161100</v>
      </c>
      <c r="J1508" s="6">
        <f>+H1508+SUM($D$16:$E$16)-SUM($F$27:F1508)</f>
        <v>7187.3908850046455</v>
      </c>
      <c r="K1508" s="10">
        <f t="shared" si="455"/>
        <v>-4.524437369545109E-3</v>
      </c>
      <c r="L1508" s="10">
        <f>+H1508/SUM(F$27:F1508)-1</f>
        <v>-0.14660047183746716</v>
      </c>
      <c r="M1508">
        <v>6.6029999999999998</v>
      </c>
      <c r="N1508">
        <f>+$C$17</f>
        <v>50</v>
      </c>
      <c r="O1508" s="7">
        <f>+$H$17</f>
        <v>0.5557894736842105</v>
      </c>
      <c r="P1508" s="7">
        <f>+$J$17</f>
        <v>0.38500000000000001</v>
      </c>
      <c r="Q1508" s="6">
        <f>+N1508-O1508-P1508</f>
        <v>49.059210526315795</v>
      </c>
      <c r="R1508">
        <f t="shared" si="456"/>
        <v>4388.3053704693239</v>
      </c>
      <c r="S1508">
        <f t="shared" si="457"/>
        <v>4245.9490471299259</v>
      </c>
      <c r="T1508" s="5">
        <f t="shared" si="444"/>
        <v>134250</v>
      </c>
      <c r="U1508" s="6">
        <f>+S1508+SUM($D$17:$E$17)-SUM($Q$27:Q1508)</f>
        <v>6681.6467313404482</v>
      </c>
      <c r="V1508" s="10">
        <f t="shared" si="445"/>
        <v>-2.141070939729417E-2</v>
      </c>
      <c r="W1508" s="10">
        <f>+S1508/SUM(Q$27:Q1508)-1</f>
        <v>1.9606341026412899E-2</v>
      </c>
      <c r="X1508">
        <v>4.84</v>
      </c>
      <c r="Y1508">
        <f>+$C$18</f>
        <v>90</v>
      </c>
      <c r="Z1508" s="7">
        <f>+$H$18</f>
        <v>1.0004210526315789</v>
      </c>
      <c r="AA1508" s="7">
        <f>+$J$18</f>
        <v>0.69300000000000006</v>
      </c>
      <c r="AB1508" s="6">
        <f>+Y1508-Z1508-AA1508</f>
        <v>88.306578947368422</v>
      </c>
      <c r="AC1508">
        <f t="shared" si="458"/>
        <v>10471.696429648739</v>
      </c>
      <c r="AD1508">
        <f t="shared" si="459"/>
        <v>10333.414935932413</v>
      </c>
      <c r="AE1508" s="5">
        <f t="shared" si="446"/>
        <v>241650</v>
      </c>
      <c r="AF1508" s="6">
        <f>+AD1508+SUM($D$18:$E$18)-SUM($AB$27:AB1508)</f>
        <v>14717.438567511357</v>
      </c>
      <c r="AG1508" s="10">
        <f t="shared" si="447"/>
        <v>-8.9797048178137384E-3</v>
      </c>
      <c r="AH1508" s="10">
        <f>+AD1508/SUM(AB$27:AB1508)-1</f>
        <v>0.37852821674637016</v>
      </c>
      <c r="AI1508" s="6">
        <f t="shared" si="448"/>
        <v>200</v>
      </c>
      <c r="AL1508" s="6">
        <f t="shared" si="449"/>
        <v>196.23684210526315</v>
      </c>
      <c r="AM1508" s="6">
        <f t="shared" si="450"/>
        <v>19172.735006463601</v>
      </c>
      <c r="AN1508" s="6">
        <f t="shared" si="451"/>
        <v>18844.072447014358</v>
      </c>
      <c r="AO1508" s="5">
        <f t="shared" si="452"/>
        <v>537000</v>
      </c>
      <c r="AP1508" s="6">
        <f>+AN1508+SUM($D$16:$E$18)-SUM($AL$27:AL1508)</f>
        <v>28586.476183856455</v>
      </c>
      <c r="AQ1508" s="10">
        <f t="shared" si="460"/>
        <v>-1.0803648115690234E-2</v>
      </c>
      <c r="AR1508" s="10">
        <f>+AN1508/SUM(AL$27:AL1508)-1</f>
        <v>0.13126000590447395</v>
      </c>
    </row>
    <row r="1509" spans="1:44" x14ac:dyDescent="0.25">
      <c r="A1509" s="1">
        <v>42409</v>
      </c>
      <c r="B1509">
        <v>6.5739999999999998</v>
      </c>
      <c r="G1509">
        <f t="shared" si="453"/>
        <v>4234.7883642293618</v>
      </c>
      <c r="H1509">
        <f t="shared" si="454"/>
        <v>4187.6315820792488</v>
      </c>
      <c r="I1509" s="5">
        <f t="shared" si="443"/>
        <v>0</v>
      </c>
      <c r="J1509" s="6">
        <f>+H1509+SUM($D$16:$E$16)-SUM($F$27:F1509)</f>
        <v>7110.3140031318753</v>
      </c>
      <c r="K1509" s="10">
        <f t="shared" si="455"/>
        <v>-1.0723902888540415E-2</v>
      </c>
      <c r="L1509" s="10">
        <f>+H1509/SUM(F$27:F1509)-1</f>
        <v>-0.16202412275720823</v>
      </c>
      <c r="M1509">
        <v>6.51</v>
      </c>
      <c r="R1509">
        <f t="shared" si="456"/>
        <v>4326.4982525753894</v>
      </c>
      <c r="S1509">
        <f t="shared" si="457"/>
        <v>4186.1469478745748</v>
      </c>
      <c r="T1509" s="5">
        <f t="shared" si="444"/>
        <v>0</v>
      </c>
      <c r="U1509" s="6">
        <f>+S1509+SUM($D$17:$E$17)-SUM($Q$27:Q1509)</f>
        <v>6621.8446320850981</v>
      </c>
      <c r="V1509" s="10">
        <f t="shared" si="445"/>
        <v>-8.950203693776082E-3</v>
      </c>
      <c r="W1509" s="10">
        <f>+S1509/SUM(Q$27:Q1509)-1</f>
        <v>5.2456883359000006E-3</v>
      </c>
      <c r="X1509">
        <v>4.7770000000000001</v>
      </c>
      <c r="AC1509">
        <f t="shared" si="458"/>
        <v>10335.391290171907</v>
      </c>
      <c r="AD1509">
        <f t="shared" si="459"/>
        <v>10198.909741518417</v>
      </c>
      <c r="AE1509" s="5">
        <f t="shared" si="446"/>
        <v>0</v>
      </c>
      <c r="AF1509" s="6">
        <f>+AD1509+SUM($D$18:$E$18)-SUM($AB$27:AB1509)</f>
        <v>14582.933373097358</v>
      </c>
      <c r="AG1509" s="10">
        <f t="shared" si="447"/>
        <v>-9.1391714527634393E-3</v>
      </c>
      <c r="AH1509" s="10">
        <f>+AD1509/SUM(AB$27:AB1509)-1</f>
        <v>0.3605845643383081</v>
      </c>
      <c r="AI1509" s="6">
        <f t="shared" si="448"/>
        <v>0</v>
      </c>
      <c r="AL1509" s="6">
        <f t="shared" si="449"/>
        <v>0</v>
      </c>
      <c r="AM1509" s="6">
        <f t="shared" si="450"/>
        <v>18896.677906976656</v>
      </c>
      <c r="AN1509" s="6">
        <f t="shared" si="451"/>
        <v>18572.688271472238</v>
      </c>
      <c r="AO1509" s="5">
        <f t="shared" si="452"/>
        <v>0</v>
      </c>
      <c r="AP1509" s="6">
        <f>+AN1509+SUM($D$16:$E$18)-SUM($AL$27:AL1509)</f>
        <v>28315.092008314332</v>
      </c>
      <c r="AQ1509" s="10">
        <f t="shared" si="460"/>
        <v>-9.4934462644745699E-3</v>
      </c>
      <c r="AR1509" s="10">
        <f>+AN1509/SUM(AL$27:AL1509)-1</f>
        <v>0.11496808891628607</v>
      </c>
    </row>
    <row r="1510" spans="1:44" x14ac:dyDescent="0.25">
      <c r="A1510" s="1">
        <v>42410</v>
      </c>
      <c r="B1510">
        <v>6.6360000000000001</v>
      </c>
      <c r="G1510">
        <f t="shared" si="453"/>
        <v>4274.7270436607914</v>
      </c>
      <c r="H1510">
        <f t="shared" si="454"/>
        <v>4227.1255215512465</v>
      </c>
      <c r="I1510" s="5">
        <f t="shared" si="443"/>
        <v>0</v>
      </c>
      <c r="J1510" s="6">
        <f>+H1510+SUM($D$16:$E$16)-SUM($F$27:F1510)</f>
        <v>7149.8079426038739</v>
      </c>
      <c r="K1510" s="10">
        <f t="shared" si="455"/>
        <v>5.5544578558137658E-3</v>
      </c>
      <c r="L1510" s="10">
        <f>+H1510/SUM(F$27:F1510)-1</f>
        <v>-0.1541210950132087</v>
      </c>
      <c r="M1510">
        <v>6.6059999999999999</v>
      </c>
      <c r="R1510">
        <f t="shared" si="456"/>
        <v>4390.2991484659024</v>
      </c>
      <c r="S1510">
        <f t="shared" si="457"/>
        <v>4247.8781471059056</v>
      </c>
      <c r="T1510" s="5">
        <f t="shared" si="444"/>
        <v>0</v>
      </c>
      <c r="U1510" s="6">
        <f>+S1510+SUM($D$17:$E$17)-SUM($Q$27:Q1510)</f>
        <v>6683.5758313164279</v>
      </c>
      <c r="V1510" s="10">
        <f t="shared" si="445"/>
        <v>9.322356935440812E-3</v>
      </c>
      <c r="W1510" s="10">
        <f>+S1510/SUM(Q$27:Q1510)-1</f>
        <v>2.0069587887397322E-2</v>
      </c>
      <c r="X1510">
        <v>4.819</v>
      </c>
      <c r="AC1510">
        <f t="shared" si="458"/>
        <v>10426.261383156461</v>
      </c>
      <c r="AD1510">
        <f t="shared" si="459"/>
        <v>10288.579871127746</v>
      </c>
      <c r="AE1510" s="5">
        <f t="shared" si="446"/>
        <v>0</v>
      </c>
      <c r="AF1510" s="6">
        <f>+AD1510+SUM($D$18:$E$18)-SUM($AB$27:AB1510)</f>
        <v>14672.603502706688</v>
      </c>
      <c r="AG1510" s="10">
        <f t="shared" si="447"/>
        <v>6.1489775284000459E-3</v>
      </c>
      <c r="AH1510" s="10">
        <f>+AD1510/SUM(AB$27:AB1510)-1</f>
        <v>0.37254699927701584</v>
      </c>
      <c r="AI1510" s="6">
        <f t="shared" si="448"/>
        <v>0</v>
      </c>
      <c r="AL1510" s="6">
        <f t="shared" si="449"/>
        <v>0</v>
      </c>
      <c r="AM1510" s="6">
        <f t="shared" si="450"/>
        <v>19091.287575283153</v>
      </c>
      <c r="AN1510" s="6">
        <f t="shared" si="451"/>
        <v>18763.583539784897</v>
      </c>
      <c r="AO1510" s="5">
        <f t="shared" si="452"/>
        <v>0</v>
      </c>
      <c r="AP1510" s="6">
        <f>+AN1510+SUM($D$16:$E$18)-SUM($AL$27:AL1510)</f>
        <v>28505.987276626995</v>
      </c>
      <c r="AQ1510" s="10">
        <f t="shared" si="460"/>
        <v>6.7418205194815783E-3</v>
      </c>
      <c r="AR1510" s="10">
        <f>+AN1510/SUM(AL$27:AL1510)-1</f>
        <v>0.12642804179885569</v>
      </c>
    </row>
    <row r="1511" spans="1:44" x14ac:dyDescent="0.25">
      <c r="A1511" s="1">
        <v>42411</v>
      </c>
      <c r="B1511">
        <v>6.407</v>
      </c>
      <c r="G1511">
        <f t="shared" si="453"/>
        <v>4127.2115986640583</v>
      </c>
      <c r="H1511">
        <f t="shared" si="454"/>
        <v>4081.2527451143515</v>
      </c>
      <c r="I1511" s="5">
        <f t="shared" si="443"/>
        <v>0</v>
      </c>
      <c r="J1511" s="6">
        <f>+H1511+SUM($D$16:$E$16)-SUM($F$27:F1511)</f>
        <v>7003.935166166978</v>
      </c>
      <c r="K1511" s="10">
        <f t="shared" si="455"/>
        <v>-2.0402334944925937E-2</v>
      </c>
      <c r="L1511" s="10">
        <f>+H1511/SUM(F$27:F1511)-1</f>
        <v>-0.18331131039023929</v>
      </c>
      <c r="M1511">
        <v>6.3940000000000001</v>
      </c>
      <c r="R1511">
        <f t="shared" si="456"/>
        <v>4249.4055033743534</v>
      </c>
      <c r="S1511">
        <f t="shared" si="457"/>
        <v>4111.5550821367178</v>
      </c>
      <c r="T1511" s="5">
        <f t="shared" si="444"/>
        <v>0</v>
      </c>
      <c r="U1511" s="6">
        <f>+S1511+SUM($D$17:$E$17)-SUM($Q$27:Q1511)</f>
        <v>6547.252766347241</v>
      </c>
      <c r="V1511" s="10">
        <f t="shared" si="445"/>
        <v>-2.0396726005626253E-2</v>
      </c>
      <c r="W1511" s="10">
        <f>+S1511/SUM(Q$27:Q1511)-1</f>
        <v>-1.2666523622159032E-2</v>
      </c>
      <c r="X1511">
        <v>4.7039999999999997</v>
      </c>
      <c r="AC1511">
        <f t="shared" si="458"/>
        <v>10177.450414270179</v>
      </c>
      <c r="AD1511">
        <f t="shared" si="459"/>
        <v>10043.054516245054</v>
      </c>
      <c r="AE1511" s="5">
        <f t="shared" si="446"/>
        <v>0</v>
      </c>
      <c r="AF1511" s="6">
        <f>+AD1511+SUM($D$18:$E$18)-SUM($AB$27:AB1511)</f>
        <v>14427.078147823997</v>
      </c>
      <c r="AG1511" s="10">
        <f t="shared" si="447"/>
        <v>-1.6733591610882059E-2</v>
      </c>
      <c r="AH1511" s="10">
        <f>+AD1511/SUM(AB$27:AB1511)-1</f>
        <v>0.33979271313531512</v>
      </c>
      <c r="AI1511" s="6">
        <f t="shared" si="448"/>
        <v>0</v>
      </c>
      <c r="AL1511" s="6">
        <f t="shared" si="449"/>
        <v>0</v>
      </c>
      <c r="AM1511" s="6">
        <f t="shared" si="450"/>
        <v>18554.067516308591</v>
      </c>
      <c r="AN1511" s="6">
        <f t="shared" si="451"/>
        <v>18235.862343496123</v>
      </c>
      <c r="AO1511" s="5">
        <f t="shared" si="452"/>
        <v>0</v>
      </c>
      <c r="AP1511" s="6">
        <f>+AN1511+SUM($D$16:$E$18)-SUM($AL$27:AL1511)</f>
        <v>27978.266080338213</v>
      </c>
      <c r="AQ1511" s="10">
        <f t="shared" si="460"/>
        <v>-1.8512644069040074E-2</v>
      </c>
      <c r="AR1511" s="10">
        <f>+AN1511/SUM(AL$27:AL1511)-1</f>
        <v>9.4747528719309582E-2</v>
      </c>
    </row>
    <row r="1512" spans="1:44" x14ac:dyDescent="0.25">
      <c r="A1512" s="1">
        <v>42412</v>
      </c>
      <c r="B1512">
        <v>6.4429999999999996</v>
      </c>
      <c r="G1512">
        <f t="shared" si="453"/>
        <v>4150.4017996242437</v>
      </c>
      <c r="H1512">
        <f t="shared" si="454"/>
        <v>4104.1847099690594</v>
      </c>
      <c r="I1512" s="5">
        <f t="shared" si="443"/>
        <v>0</v>
      </c>
      <c r="J1512" s="6">
        <f>+H1512+SUM($D$16:$E$16)-SUM($F$27:F1512)</f>
        <v>7026.8671310216878</v>
      </c>
      <c r="K1512" s="10">
        <f t="shared" si="455"/>
        <v>3.2741543590357747E-3</v>
      </c>
      <c r="L1512" s="10">
        <f>+H1512/SUM(F$27:F1512)-1</f>
        <v>-0.17872245557114286</v>
      </c>
      <c r="M1512">
        <v>6.5419999999999998</v>
      </c>
      <c r="R1512">
        <f t="shared" si="456"/>
        <v>4347.7652178722265</v>
      </c>
      <c r="S1512">
        <f t="shared" si="457"/>
        <v>4206.7240142850187</v>
      </c>
      <c r="T1512" s="5">
        <f t="shared" si="444"/>
        <v>0</v>
      </c>
      <c r="U1512" s="6">
        <f>+S1512+SUM($D$17:$E$17)-SUM($Q$27:Q1512)</f>
        <v>6642.4216984955419</v>
      </c>
      <c r="V1512" s="10">
        <f t="shared" si="445"/>
        <v>1.4535704599258459E-2</v>
      </c>
      <c r="W1512" s="10">
        <f>+S1512/SUM(Q$27:Q1512)-1</f>
        <v>1.0186988186399182E-2</v>
      </c>
      <c r="X1512">
        <v>4.7729999999999997</v>
      </c>
      <c r="AC1512">
        <f t="shared" si="458"/>
        <v>10326.736995601948</v>
      </c>
      <c r="AD1512">
        <f t="shared" si="459"/>
        <v>10190.369729174668</v>
      </c>
      <c r="AE1512" s="5">
        <f t="shared" si="446"/>
        <v>0</v>
      </c>
      <c r="AF1512" s="6">
        <f>+AD1512+SUM($D$18:$E$18)-SUM($AB$27:AB1512)</f>
        <v>14574.393360753611</v>
      </c>
      <c r="AG1512" s="10">
        <f t="shared" si="447"/>
        <v>1.0211022039263939E-2</v>
      </c>
      <c r="AH1512" s="10">
        <f>+AD1512/SUM(AB$27:AB1512)-1</f>
        <v>0.35944528482033555</v>
      </c>
      <c r="AI1512" s="6">
        <f t="shared" si="448"/>
        <v>0</v>
      </c>
      <c r="AL1512" s="6">
        <f t="shared" si="449"/>
        <v>0</v>
      </c>
      <c r="AM1512" s="6">
        <f t="shared" si="450"/>
        <v>18824.904013098421</v>
      </c>
      <c r="AN1512" s="6">
        <f t="shared" si="451"/>
        <v>18501.278453428746</v>
      </c>
      <c r="AO1512" s="5">
        <f t="shared" si="452"/>
        <v>0</v>
      </c>
      <c r="AP1512" s="6">
        <f>+AN1512+SUM($D$16:$E$18)-SUM($AL$27:AL1512)</f>
        <v>28243.682190270843</v>
      </c>
      <c r="AQ1512" s="10">
        <f t="shared" si="460"/>
        <v>9.4865103209220702E-3</v>
      </c>
      <c r="AR1512" s="10">
        <f>+AN1512/SUM(AL$27:AL1512)-1</f>
        <v>0.11068116678686502</v>
      </c>
    </row>
    <row r="1513" spans="1:44" x14ac:dyDescent="0.25">
      <c r="A1513" s="1">
        <v>42415</v>
      </c>
      <c r="B1513">
        <v>6.62</v>
      </c>
      <c r="G1513">
        <f t="shared" si="453"/>
        <v>4264.4202876784875</v>
      </c>
      <c r="H1513">
        <f t="shared" si="454"/>
        <v>4216.933537171376</v>
      </c>
      <c r="I1513" s="5">
        <f t="shared" si="443"/>
        <v>0</v>
      </c>
      <c r="J1513" s="6">
        <f>+H1513+SUM($D$16:$E$16)-SUM($F$27:F1513)</f>
        <v>7139.6159582240025</v>
      </c>
      <c r="K1513" s="10">
        <f t="shared" si="455"/>
        <v>1.6045390513300006E-2</v>
      </c>
      <c r="L1513" s="10">
        <f>+H1513/SUM(F$27:F1513)-1</f>
        <v>-0.15616058604391825</v>
      </c>
      <c r="M1513">
        <v>6.7149999999999999</v>
      </c>
      <c r="R1513">
        <f t="shared" si="456"/>
        <v>4462.739749008254</v>
      </c>
      <c r="S1513">
        <f t="shared" si="457"/>
        <v>4317.9687795664777</v>
      </c>
      <c r="T1513" s="5">
        <f t="shared" si="444"/>
        <v>0</v>
      </c>
      <c r="U1513" s="6">
        <f>+S1513+SUM($D$17:$E$17)-SUM($Q$27:Q1513)</f>
        <v>6753.6664637770009</v>
      </c>
      <c r="V1513" s="10">
        <f t="shared" si="445"/>
        <v>1.67476216252056E-2</v>
      </c>
      <c r="W1513" s="10">
        <f>+S1513/SUM(Q$27:Q1513)-1</f>
        <v>3.6900890503159367E-2</v>
      </c>
      <c r="X1513">
        <v>4.8630000000000004</v>
      </c>
      <c r="AC1513">
        <f t="shared" si="458"/>
        <v>10521.458623425997</v>
      </c>
      <c r="AD1513">
        <f t="shared" si="459"/>
        <v>10382.520006908951</v>
      </c>
      <c r="AE1513" s="5">
        <f t="shared" si="446"/>
        <v>0</v>
      </c>
      <c r="AF1513" s="6">
        <f>+AD1513+SUM($D$18:$E$18)-SUM($AB$27:AB1513)</f>
        <v>14766.543638487894</v>
      </c>
      <c r="AG1513" s="10">
        <f t="shared" si="447"/>
        <v>1.3184101250602431E-2</v>
      </c>
      <c r="AH1513" s="10">
        <f>+AD1513/SUM(AB$27:AB1513)-1</f>
        <v>0.38507907397471053</v>
      </c>
      <c r="AI1513" s="6">
        <f t="shared" si="448"/>
        <v>0</v>
      </c>
      <c r="AL1513" s="6">
        <f t="shared" si="449"/>
        <v>0</v>
      </c>
      <c r="AM1513" s="6">
        <f t="shared" si="450"/>
        <v>19248.618660112741</v>
      </c>
      <c r="AN1513" s="6">
        <f t="shared" si="451"/>
        <v>18917.422323646806</v>
      </c>
      <c r="AO1513" s="5">
        <f t="shared" si="452"/>
        <v>0</v>
      </c>
      <c r="AP1513" s="6">
        <f>+AN1513+SUM($D$16:$E$18)-SUM($AL$27:AL1513)</f>
        <v>28659.826060488904</v>
      </c>
      <c r="AQ1513" s="10">
        <f t="shared" si="460"/>
        <v>1.4734051580618912E-2</v>
      </c>
      <c r="AR1513" s="10">
        <f>+AN1513/SUM(AL$27:AL1513)-1</f>
        <v>0.13566339493333879</v>
      </c>
    </row>
    <row r="1514" spans="1:44" x14ac:dyDescent="0.25">
      <c r="A1514" s="1">
        <v>42416</v>
      </c>
      <c r="B1514">
        <v>6.66</v>
      </c>
      <c r="G1514">
        <f t="shared" si="453"/>
        <v>4290.1871776342487</v>
      </c>
      <c r="H1514">
        <f t="shared" si="454"/>
        <v>4242.4134981210518</v>
      </c>
      <c r="I1514" s="5">
        <f t="shared" si="443"/>
        <v>0</v>
      </c>
      <c r="J1514" s="6">
        <f>+H1514+SUM($D$16:$E$16)-SUM($F$27:F1514)</f>
        <v>7165.0959191736792</v>
      </c>
      <c r="K1514" s="10">
        <f t="shared" si="455"/>
        <v>3.5688139388403428E-3</v>
      </c>
      <c r="L1514" s="10">
        <f>+H1514/SUM(F$27:F1514)-1</f>
        <v>-0.15106185846714437</v>
      </c>
      <c r="M1514">
        <v>6.7039999999999997</v>
      </c>
      <c r="R1514">
        <f t="shared" si="456"/>
        <v>4455.4292296874664</v>
      </c>
      <c r="S1514">
        <f t="shared" si="457"/>
        <v>4310.8954129878875</v>
      </c>
      <c r="T1514" s="5">
        <f t="shared" si="444"/>
        <v>0</v>
      </c>
      <c r="U1514" s="6">
        <f>+S1514+SUM($D$17:$E$17)-SUM($Q$27:Q1514)</f>
        <v>6746.5930971984108</v>
      </c>
      <c r="V1514" s="10">
        <f t="shared" si="445"/>
        <v>-1.0473372673239778E-3</v>
      </c>
      <c r="W1514" s="10">
        <f>+S1514/SUM(Q$27:Q1514)-1</f>
        <v>3.520231867955026E-2</v>
      </c>
      <c r="X1514">
        <v>4.8970000000000002</v>
      </c>
      <c r="AC1514">
        <f t="shared" si="458"/>
        <v>10595.020127270634</v>
      </c>
      <c r="AD1514">
        <f t="shared" si="459"/>
        <v>10455.110111830789</v>
      </c>
      <c r="AE1514" s="5">
        <f t="shared" si="446"/>
        <v>0</v>
      </c>
      <c r="AF1514" s="6">
        <f>+AD1514+SUM($D$18:$E$18)-SUM($AB$27:AB1514)</f>
        <v>14839.133743409731</v>
      </c>
      <c r="AG1514" s="10">
        <f t="shared" si="447"/>
        <v>4.9158494160161936E-3</v>
      </c>
      <c r="AH1514" s="10">
        <f>+AD1514/SUM(AB$27:AB1514)-1</f>
        <v>0.39476294987747407</v>
      </c>
      <c r="AI1514" s="6">
        <f t="shared" si="448"/>
        <v>0</v>
      </c>
      <c r="AL1514" s="6">
        <f t="shared" si="449"/>
        <v>0</v>
      </c>
      <c r="AM1514" s="6">
        <f t="shared" si="450"/>
        <v>19340.636534592348</v>
      </c>
      <c r="AN1514" s="6">
        <f t="shared" si="451"/>
        <v>19008.419022939728</v>
      </c>
      <c r="AO1514" s="5">
        <f t="shared" si="452"/>
        <v>0</v>
      </c>
      <c r="AP1514" s="6">
        <f>+AN1514+SUM($D$16:$E$18)-SUM($AL$27:AL1514)</f>
        <v>28750.822759781822</v>
      </c>
      <c r="AQ1514" s="10">
        <f t="shared" si="460"/>
        <v>3.1750611151952768E-3</v>
      </c>
      <c r="AR1514" s="10">
        <f>+AN1514/SUM(AL$27:AL1514)-1</f>
        <v>0.14112616986528881</v>
      </c>
    </row>
    <row r="1515" spans="1:44" x14ac:dyDescent="0.25">
      <c r="A1515" s="1">
        <v>42417</v>
      </c>
      <c r="B1515">
        <v>6.7030000000000003</v>
      </c>
      <c r="G1515">
        <f t="shared" si="453"/>
        <v>4317.8865843366921</v>
      </c>
      <c r="H1515">
        <f t="shared" si="454"/>
        <v>4269.8044561419538</v>
      </c>
      <c r="I1515" s="5">
        <f t="shared" si="443"/>
        <v>0</v>
      </c>
      <c r="J1515" s="6">
        <f>+H1515+SUM($D$16:$E$16)-SUM($F$27:F1515)</f>
        <v>7192.4868771945812</v>
      </c>
      <c r="K1515" s="10">
        <f t="shared" si="455"/>
        <v>3.8228320080968548E-3</v>
      </c>
      <c r="L1515" s="10">
        <f>+H1515/SUM(F$27:F1515)-1</f>
        <v>-0.14558072632211239</v>
      </c>
      <c r="M1515">
        <v>6.875</v>
      </c>
      <c r="R1515">
        <f t="shared" si="456"/>
        <v>4569.0745754924428</v>
      </c>
      <c r="S1515">
        <f t="shared" si="457"/>
        <v>4420.8541116186943</v>
      </c>
      <c r="T1515" s="5">
        <f t="shared" si="444"/>
        <v>0</v>
      </c>
      <c r="U1515" s="6">
        <f>+S1515+SUM($D$17:$E$17)-SUM($Q$27:Q1515)</f>
        <v>6856.5517958292166</v>
      </c>
      <c r="V1515" s="10">
        <f t="shared" si="445"/>
        <v>1.6298403808652218E-2</v>
      </c>
      <c r="W1515" s="10">
        <f>+S1515/SUM(Q$27:Q1515)-1</f>
        <v>6.1607389755654607E-2</v>
      </c>
      <c r="X1515">
        <v>4.9530000000000003</v>
      </c>
      <c r="AC1515">
        <f t="shared" si="458"/>
        <v>10716.180251250042</v>
      </c>
      <c r="AD1515">
        <f t="shared" si="459"/>
        <v>10574.670284643231</v>
      </c>
      <c r="AE1515" s="5">
        <f t="shared" si="446"/>
        <v>0</v>
      </c>
      <c r="AF1515" s="6">
        <f>+AD1515+SUM($D$18:$E$18)-SUM($AB$27:AB1515)</f>
        <v>14958.693916222173</v>
      </c>
      <c r="AG1515" s="10">
        <f t="shared" si="447"/>
        <v>8.0570857355835024E-3</v>
      </c>
      <c r="AH1515" s="10">
        <f>+AD1515/SUM(AB$27:AB1515)-1</f>
        <v>0.41071286312908506</v>
      </c>
      <c r="AI1515" s="6">
        <f t="shared" si="448"/>
        <v>0</v>
      </c>
      <c r="AL1515" s="6">
        <f t="shared" si="449"/>
        <v>0</v>
      </c>
      <c r="AM1515" s="6">
        <f t="shared" si="450"/>
        <v>19603.141411079174</v>
      </c>
      <c r="AN1515" s="6">
        <f t="shared" si="451"/>
        <v>19265.32885240388</v>
      </c>
      <c r="AO1515" s="5">
        <f t="shared" si="452"/>
        <v>0</v>
      </c>
      <c r="AP1515" s="6">
        <f>+AN1515+SUM($D$16:$E$18)-SUM($AL$27:AL1515)</f>
        <v>29007.732589245974</v>
      </c>
      <c r="AQ1515" s="10">
        <f t="shared" si="460"/>
        <v>8.9357383477570718E-3</v>
      </c>
      <c r="AR1515" s="10">
        <f>+AN1515/SUM(AL$27:AL1515)-1</f>
        <v>0.15654915319406393</v>
      </c>
    </row>
    <row r="1516" spans="1:44" x14ac:dyDescent="0.25">
      <c r="A1516" s="1">
        <v>42418</v>
      </c>
      <c r="B1516">
        <v>6.8070000000000004</v>
      </c>
      <c r="G1516">
        <f t="shared" si="453"/>
        <v>4384.8804982216716</v>
      </c>
      <c r="H1516">
        <f t="shared" si="454"/>
        <v>4336.0523546111117</v>
      </c>
      <c r="I1516" s="5">
        <f t="shared" si="443"/>
        <v>0</v>
      </c>
      <c r="J1516" s="6">
        <f>+H1516+SUM($D$16:$E$16)-SUM($F$27:F1516)</f>
        <v>7258.7347756637382</v>
      </c>
      <c r="K1516" s="10">
        <f t="shared" si="455"/>
        <v>9.2107082849481881E-3</v>
      </c>
      <c r="L1516" s="10">
        <f>+H1516/SUM(F$27:F1516)-1</f>
        <v>-0.1323240346225002</v>
      </c>
      <c r="M1516">
        <v>6.8780000000000001</v>
      </c>
      <c r="R1516">
        <f t="shared" si="456"/>
        <v>4571.0683534890213</v>
      </c>
      <c r="S1516">
        <f t="shared" si="457"/>
        <v>4422.783211594673</v>
      </c>
      <c r="T1516" s="5">
        <f t="shared" si="444"/>
        <v>0</v>
      </c>
      <c r="U1516" s="6">
        <f>+S1516+SUM($D$17:$E$17)-SUM($Q$27:Q1516)</f>
        <v>6858.4808958051963</v>
      </c>
      <c r="V1516" s="10">
        <f t="shared" si="445"/>
        <v>2.8135133131401702E-4</v>
      </c>
      <c r="W1516" s="10">
        <f>+S1516/SUM(Q$27:Q1516)-1</f>
        <v>6.2070636616638808E-2</v>
      </c>
      <c r="X1516">
        <v>4.97</v>
      </c>
      <c r="AC1516">
        <f t="shared" si="458"/>
        <v>10752.961003172359</v>
      </c>
      <c r="AD1516">
        <f t="shared" si="459"/>
        <v>10610.965337104148</v>
      </c>
      <c r="AE1516" s="5">
        <f t="shared" si="446"/>
        <v>0</v>
      </c>
      <c r="AF1516" s="6">
        <f>+AD1516+SUM($D$18:$E$18)-SUM($AB$27:AB1516)</f>
        <v>14994.988968683092</v>
      </c>
      <c r="AG1516" s="10">
        <f t="shared" si="447"/>
        <v>2.4263517031763993E-3</v>
      </c>
      <c r="AH1516" s="10">
        <f>+AD1516/SUM(AB$27:AB1516)-1</f>
        <v>0.41555480108046661</v>
      </c>
      <c r="AI1516" s="6">
        <f t="shared" si="448"/>
        <v>0</v>
      </c>
      <c r="AL1516" s="6">
        <f t="shared" si="449"/>
        <v>0</v>
      </c>
      <c r="AM1516" s="6">
        <f t="shared" si="450"/>
        <v>19708.909854883052</v>
      </c>
      <c r="AN1516" s="6">
        <f t="shared" si="451"/>
        <v>19369.80090330993</v>
      </c>
      <c r="AO1516" s="5">
        <f t="shared" si="452"/>
        <v>0</v>
      </c>
      <c r="AP1516" s="6">
        <f>+AN1516+SUM($D$16:$E$18)-SUM($AL$27:AL1516)</f>
        <v>29112.204640152024</v>
      </c>
      <c r="AQ1516" s="10">
        <f t="shared" si="460"/>
        <v>3.6015241999569625E-3</v>
      </c>
      <c r="AR1516" s="10">
        <f>+AN1516/SUM(AL$27:AL1516)-1</f>
        <v>0.16282088947915541</v>
      </c>
    </row>
    <row r="1517" spans="1:44" x14ac:dyDescent="0.25">
      <c r="A1517" s="1">
        <v>42419</v>
      </c>
      <c r="B1517">
        <v>6.76</v>
      </c>
      <c r="G1517">
        <f t="shared" si="453"/>
        <v>4354.6044025236515</v>
      </c>
      <c r="H1517">
        <f t="shared" si="454"/>
        <v>4306.1134004952419</v>
      </c>
      <c r="I1517" s="5">
        <f t="shared" si="443"/>
        <v>0</v>
      </c>
      <c r="J1517" s="6">
        <f>+H1517+SUM($D$16:$E$16)-SUM($F$27:F1517)</f>
        <v>7228.7958215478693</v>
      </c>
      <c r="K1517" s="10">
        <f t="shared" si="455"/>
        <v>-4.1245416785642419E-3</v>
      </c>
      <c r="L1517" s="10">
        <f>+H1517/SUM(F$27:F1517)-1</f>
        <v>-0.13831503952520963</v>
      </c>
      <c r="M1517">
        <v>6.835</v>
      </c>
      <c r="R1517">
        <f t="shared" si="456"/>
        <v>4542.4908688713958</v>
      </c>
      <c r="S1517">
        <f t="shared" si="457"/>
        <v>4395.1327786056399</v>
      </c>
      <c r="T1517" s="5">
        <f t="shared" si="444"/>
        <v>0</v>
      </c>
      <c r="U1517" s="6">
        <f>+S1517+SUM($D$17:$E$17)-SUM($Q$27:Q1517)</f>
        <v>6830.8304628161623</v>
      </c>
      <c r="V1517" s="10">
        <f t="shared" si="445"/>
        <v>-4.031568128438745E-3</v>
      </c>
      <c r="W1517" s="10">
        <f>+S1517/SUM(Q$27:Q1517)-1</f>
        <v>5.5430764942530741E-2</v>
      </c>
      <c r="X1517">
        <v>4.9509999999999996</v>
      </c>
      <c r="AC1517">
        <f t="shared" si="458"/>
        <v>10711.853103965059</v>
      </c>
      <c r="AD1517">
        <f t="shared" si="459"/>
        <v>10570.400278471354</v>
      </c>
      <c r="AE1517" s="5">
        <f t="shared" si="446"/>
        <v>0</v>
      </c>
      <c r="AF1517" s="6">
        <f>+AD1517+SUM($D$18:$E$18)-SUM($AB$27:AB1517)</f>
        <v>14954.423910050295</v>
      </c>
      <c r="AG1517" s="10">
        <f t="shared" si="447"/>
        <v>-2.7052409786707532E-3</v>
      </c>
      <c r="AH1517" s="10">
        <f>+AD1517/SUM(AB$27:AB1517)-1</f>
        <v>0.41014322337009834</v>
      </c>
      <c r="AI1517" s="6">
        <f t="shared" si="448"/>
        <v>0</v>
      </c>
      <c r="AL1517" s="6">
        <f t="shared" si="449"/>
        <v>0</v>
      </c>
      <c r="AM1517" s="6">
        <f t="shared" si="450"/>
        <v>19608.948375360105</v>
      </c>
      <c r="AN1517" s="6">
        <f t="shared" si="451"/>
        <v>19271.646457572235</v>
      </c>
      <c r="AO1517" s="5">
        <f t="shared" si="452"/>
        <v>0</v>
      </c>
      <c r="AP1517" s="6">
        <f>+AN1517+SUM($D$16:$E$18)-SUM($AL$27:AL1517)</f>
        <v>29014.050194414329</v>
      </c>
      <c r="AQ1517" s="10">
        <f t="shared" si="460"/>
        <v>-3.3715909513193365E-3</v>
      </c>
      <c r="AR1517" s="10">
        <f>+AN1517/SUM(AL$27:AL1517)-1</f>
        <v>0.15692841590811635</v>
      </c>
    </row>
    <row r="1518" spans="1:44" x14ac:dyDescent="0.25">
      <c r="A1518" s="1">
        <v>42422</v>
      </c>
      <c r="B1518">
        <v>6.875</v>
      </c>
      <c r="G1518">
        <f t="shared" si="453"/>
        <v>4428.6842111464657</v>
      </c>
      <c r="H1518">
        <f t="shared" si="454"/>
        <v>4379.3682882255607</v>
      </c>
      <c r="I1518" s="5">
        <f t="shared" si="443"/>
        <v>0</v>
      </c>
      <c r="J1518" s="6">
        <f>+H1518+SUM($D$16:$E$16)-SUM($F$27:F1518)</f>
        <v>7302.0507092781872</v>
      </c>
      <c r="K1518" s="10">
        <f t="shared" si="455"/>
        <v>1.0133760800375313E-2</v>
      </c>
      <c r="L1518" s="10">
        <f>+H1518/SUM(F$27:F1518)-1</f>
        <v>-0.12365619774198455</v>
      </c>
      <c r="M1518">
        <v>6.95</v>
      </c>
      <c r="R1518">
        <f t="shared" si="456"/>
        <v>4618.9190254069053</v>
      </c>
      <c r="S1518">
        <f t="shared" si="457"/>
        <v>4469.0816110181704</v>
      </c>
      <c r="T1518" s="5">
        <f t="shared" si="444"/>
        <v>0</v>
      </c>
      <c r="U1518" s="6">
        <f>+S1518+SUM($D$17:$E$17)-SUM($Q$27:Q1518)</f>
        <v>6904.7792952286927</v>
      </c>
      <c r="V1518" s="10">
        <f t="shared" si="445"/>
        <v>1.0825745539297715E-2</v>
      </c>
      <c r="W1518" s="10">
        <f>+S1518/SUM(Q$27:Q1518)-1</f>
        <v>7.3188561280261633E-2</v>
      </c>
      <c r="X1518">
        <v>5.0279999999999996</v>
      </c>
      <c r="AC1518">
        <f t="shared" si="458"/>
        <v>10878.448274436741</v>
      </c>
      <c r="AD1518">
        <f t="shared" si="459"/>
        <v>10734.795516088459</v>
      </c>
      <c r="AE1518" s="5">
        <f t="shared" si="446"/>
        <v>0</v>
      </c>
      <c r="AF1518" s="6">
        <f>+AD1518+SUM($D$18:$E$18)-SUM($AB$27:AB1518)</f>
        <v>15118.819147667402</v>
      </c>
      <c r="AG1518" s="10">
        <f t="shared" si="447"/>
        <v>1.0993083960032957E-2</v>
      </c>
      <c r="AH1518" s="10">
        <f>+AD1518/SUM(AB$27:AB1518)-1</f>
        <v>0.43207435409106321</v>
      </c>
      <c r="AI1518" s="6">
        <f t="shared" si="448"/>
        <v>0</v>
      </c>
      <c r="AL1518" s="6">
        <f t="shared" si="449"/>
        <v>0</v>
      </c>
      <c r="AM1518" s="6">
        <f t="shared" si="450"/>
        <v>19926.051510990113</v>
      </c>
      <c r="AN1518" s="6">
        <f t="shared" si="451"/>
        <v>19583.245415332189</v>
      </c>
      <c r="AO1518" s="5">
        <f t="shared" si="452"/>
        <v>0</v>
      </c>
      <c r="AP1518" s="6">
        <f>+AN1518+SUM($D$16:$E$18)-SUM($AL$27:AL1518)</f>
        <v>29325.649152174283</v>
      </c>
      <c r="AQ1518" s="10">
        <f t="shared" si="460"/>
        <v>1.0739588429468538E-2</v>
      </c>
      <c r="AR1518" s="10">
        <f>+AN1518/SUM(AL$27:AL1518)-1</f>
        <v>0.17563453369589865</v>
      </c>
    </row>
    <row r="1519" spans="1:44" x14ac:dyDescent="0.25">
      <c r="A1519" s="1">
        <v>42423</v>
      </c>
      <c r="B1519">
        <v>6.8369999999999997</v>
      </c>
      <c r="G1519">
        <f t="shared" si="453"/>
        <v>4404.2056656884924</v>
      </c>
      <c r="H1519">
        <f t="shared" si="454"/>
        <v>4355.1623253233683</v>
      </c>
      <c r="I1519" s="5">
        <f t="shared" si="443"/>
        <v>0</v>
      </c>
      <c r="J1519" s="6">
        <f>+H1519+SUM($D$16:$E$16)-SUM($F$27:F1519)</f>
        <v>7277.8447463759958</v>
      </c>
      <c r="K1519" s="10">
        <f t="shared" si="455"/>
        <v>-3.3149540952153167E-3</v>
      </c>
      <c r="L1519" s="10">
        <f>+H1519/SUM(F$27:F1519)-1</f>
        <v>-0.12849998893991976</v>
      </c>
      <c r="M1519">
        <v>6.87</v>
      </c>
      <c r="R1519">
        <f t="shared" si="456"/>
        <v>4565.7516121648114</v>
      </c>
      <c r="S1519">
        <f t="shared" si="457"/>
        <v>4417.6389449920616</v>
      </c>
      <c r="T1519" s="5">
        <f t="shared" si="444"/>
        <v>0</v>
      </c>
      <c r="U1519" s="6">
        <f>+S1519+SUM($D$17:$E$17)-SUM($Q$27:Q1519)</f>
        <v>6853.3366292025839</v>
      </c>
      <c r="V1519" s="10">
        <f t="shared" si="445"/>
        <v>-7.4502983841433501E-3</v>
      </c>
      <c r="W1519" s="10">
        <f>+S1519/SUM(Q$27:Q1519)-1</f>
        <v>6.0835311654013902E-2</v>
      </c>
      <c r="X1519">
        <v>4.9989999999999997</v>
      </c>
      <c r="AC1519">
        <f t="shared" si="458"/>
        <v>10815.704638804549</v>
      </c>
      <c r="AD1519">
        <f t="shared" si="459"/>
        <v>10672.880426596303</v>
      </c>
      <c r="AE1519" s="5">
        <f t="shared" si="446"/>
        <v>0</v>
      </c>
      <c r="AF1519" s="6">
        <f>+AD1519+SUM($D$18:$E$18)-SUM($AB$27:AB1519)</f>
        <v>15056.904058175247</v>
      </c>
      <c r="AG1519" s="10">
        <f t="shared" si="447"/>
        <v>-4.0952331585835111E-3</v>
      </c>
      <c r="AH1519" s="10">
        <f>+AD1519/SUM(AB$27:AB1519)-1</f>
        <v>0.42381457758576468</v>
      </c>
      <c r="AI1519" s="6">
        <f t="shared" si="448"/>
        <v>0</v>
      </c>
      <c r="AL1519" s="6">
        <f t="shared" si="449"/>
        <v>0</v>
      </c>
      <c r="AM1519" s="6">
        <f t="shared" si="450"/>
        <v>19785.661916657853</v>
      </c>
      <c r="AN1519" s="6">
        <f t="shared" si="451"/>
        <v>19445.681696911735</v>
      </c>
      <c r="AO1519" s="5">
        <f t="shared" si="452"/>
        <v>0</v>
      </c>
      <c r="AP1519" s="6">
        <f>+AN1519+SUM($D$16:$E$18)-SUM($AL$27:AL1519)</f>
        <v>29188.085433753829</v>
      </c>
      <c r="AQ1519" s="10">
        <f t="shared" si="460"/>
        <v>-4.6909010507020232E-3</v>
      </c>
      <c r="AR1519" s="10">
        <f>+AN1519/SUM(AL$27:AL1519)-1</f>
        <v>0.16737621621435972</v>
      </c>
    </row>
    <row r="1520" spans="1:44" x14ac:dyDescent="0.25">
      <c r="A1520" s="1">
        <v>42424</v>
      </c>
      <c r="B1520">
        <v>6.7709999999999999</v>
      </c>
      <c r="G1520">
        <f t="shared" si="453"/>
        <v>4361.6902972614862</v>
      </c>
      <c r="H1520">
        <f t="shared" si="454"/>
        <v>4313.1203897564028</v>
      </c>
      <c r="I1520" s="5">
        <f t="shared" si="443"/>
        <v>0</v>
      </c>
      <c r="J1520" s="6">
        <f>+H1520+SUM($D$16:$E$16)-SUM($F$27:F1520)</f>
        <v>7235.8028108090302</v>
      </c>
      <c r="K1520" s="10">
        <f t="shared" si="455"/>
        <v>-5.776701349379576E-3</v>
      </c>
      <c r="L1520" s="10">
        <f>+H1520/SUM(F$27:F1520)-1</f>
        <v>-0.13691288944159674</v>
      </c>
      <c r="M1520">
        <v>6.7359999999999998</v>
      </c>
      <c r="R1520">
        <f t="shared" si="456"/>
        <v>4476.6961949843035</v>
      </c>
      <c r="S1520">
        <f t="shared" si="457"/>
        <v>4331.4724793983296</v>
      </c>
      <c r="T1520" s="5">
        <f t="shared" si="444"/>
        <v>0</v>
      </c>
      <c r="U1520" s="6">
        <f>+S1520+SUM($D$17:$E$17)-SUM($Q$27:Q1520)</f>
        <v>6767.1701636088528</v>
      </c>
      <c r="V1520" s="10">
        <f t="shared" si="445"/>
        <v>-1.2572921812503579E-2</v>
      </c>
      <c r="W1520" s="10">
        <f>+S1520/SUM(Q$27:Q1520)-1</f>
        <v>4.0143618530048997E-2</v>
      </c>
      <c r="X1520">
        <v>4.984</v>
      </c>
      <c r="AC1520">
        <f t="shared" si="458"/>
        <v>10783.25103416721</v>
      </c>
      <c r="AD1520">
        <f t="shared" si="459"/>
        <v>10640.855380307257</v>
      </c>
      <c r="AE1520" s="5">
        <f t="shared" si="446"/>
        <v>0</v>
      </c>
      <c r="AF1520" s="6">
        <f>+AD1520+SUM($D$18:$E$18)-SUM($AB$27:AB1520)</f>
        <v>15024.8790118862</v>
      </c>
      <c r="AG1520" s="10">
        <f t="shared" si="447"/>
        <v>-2.1269343395768914E-3</v>
      </c>
      <c r="AH1520" s="10">
        <f>+AD1520/SUM(AB$27:AB1520)-1</f>
        <v>0.41954227939336919</v>
      </c>
      <c r="AI1520" s="6">
        <f t="shared" si="448"/>
        <v>0</v>
      </c>
      <c r="AL1520" s="6">
        <f t="shared" si="449"/>
        <v>0</v>
      </c>
      <c r="AM1520" s="6">
        <f t="shared" si="450"/>
        <v>19621.637526413</v>
      </c>
      <c r="AN1520" s="6">
        <f t="shared" si="451"/>
        <v>19285.448249461988</v>
      </c>
      <c r="AO1520" s="5">
        <f t="shared" si="452"/>
        <v>0</v>
      </c>
      <c r="AP1520" s="6">
        <f>+AN1520+SUM($D$16:$E$18)-SUM($AL$27:AL1520)</f>
        <v>29027.851986304082</v>
      </c>
      <c r="AQ1520" s="10">
        <f t="shared" si="460"/>
        <v>-5.4896868043441405E-3</v>
      </c>
      <c r="AR1520" s="10">
        <f>+AN1520/SUM(AL$27:AL1520)-1</f>
        <v>0.15775697434306157</v>
      </c>
    </row>
    <row r="1521" spans="1:44" x14ac:dyDescent="0.25">
      <c r="A1521" s="1">
        <v>42425</v>
      </c>
      <c r="B1521">
        <v>6.7569999999999997</v>
      </c>
      <c r="G1521">
        <f t="shared" si="453"/>
        <v>4352.6718857769692</v>
      </c>
      <c r="H1521">
        <f t="shared" si="454"/>
        <v>4304.2024034240158</v>
      </c>
      <c r="I1521" s="5">
        <f t="shared" si="443"/>
        <v>0</v>
      </c>
      <c r="J1521" s="6">
        <f>+H1521+SUM($D$16:$E$16)-SUM($F$27:F1521)</f>
        <v>7226.8848244766441</v>
      </c>
      <c r="K1521" s="10">
        <f t="shared" si="455"/>
        <v>-1.232480564432259E-3</v>
      </c>
      <c r="L1521" s="10">
        <f>+H1521/SUM(F$27:F1521)-1</f>
        <v>-0.13869744409346774</v>
      </c>
      <c r="M1521">
        <v>6.8710000000000004</v>
      </c>
      <c r="R1521">
        <f t="shared" si="456"/>
        <v>4566.4162048303369</v>
      </c>
      <c r="S1521">
        <f t="shared" si="457"/>
        <v>4418.2819783173873</v>
      </c>
      <c r="T1521" s="5">
        <f t="shared" si="444"/>
        <v>0</v>
      </c>
      <c r="U1521" s="6">
        <f>+S1521+SUM($D$17:$E$17)-SUM($Q$27:Q1521)</f>
        <v>6853.9796625279105</v>
      </c>
      <c r="V1521" s="10">
        <f t="shared" si="445"/>
        <v>1.2828035474249599E-2</v>
      </c>
      <c r="W1521" s="10">
        <f>+S1521/SUM(Q$27:Q1521)-1</f>
        <v>6.0989727274341821E-2</v>
      </c>
      <c r="X1521">
        <v>5.048</v>
      </c>
      <c r="AC1521">
        <f t="shared" si="458"/>
        <v>10921.71974728653</v>
      </c>
      <c r="AD1521">
        <f t="shared" si="459"/>
        <v>10777.495577807189</v>
      </c>
      <c r="AE1521" s="5">
        <f t="shared" si="446"/>
        <v>0</v>
      </c>
      <c r="AF1521" s="6">
        <f>+AD1521+SUM($D$18:$E$18)-SUM($AB$27:AB1521)</f>
        <v>15161.519209386131</v>
      </c>
      <c r="AG1521" s="10">
        <f t="shared" si="447"/>
        <v>9.0942627485941507E-3</v>
      </c>
      <c r="AH1521" s="10">
        <f>+AD1521/SUM(AB$27:AB1521)-1</f>
        <v>0.43777075168092439</v>
      </c>
      <c r="AI1521" s="6">
        <f t="shared" si="448"/>
        <v>0</v>
      </c>
      <c r="AL1521" s="6">
        <f t="shared" si="449"/>
        <v>0</v>
      </c>
      <c r="AM1521" s="6">
        <f t="shared" si="450"/>
        <v>19840.807837893837</v>
      </c>
      <c r="AN1521" s="6">
        <f t="shared" si="451"/>
        <v>19499.979959548593</v>
      </c>
      <c r="AO1521" s="5">
        <f t="shared" si="452"/>
        <v>0</v>
      </c>
      <c r="AP1521" s="6">
        <f>+AN1521+SUM($D$16:$E$18)-SUM($AL$27:AL1521)</f>
        <v>29242.383696390691</v>
      </c>
      <c r="AQ1521" s="10">
        <f t="shared" si="460"/>
        <v>7.3905471954256452E-3</v>
      </c>
      <c r="AR1521" s="10">
        <f>+AN1521/SUM(AL$27:AL1521)-1</f>
        <v>0.17063588596376711</v>
      </c>
    </row>
    <row r="1522" spans="1:44" x14ac:dyDescent="0.25">
      <c r="A1522" s="1">
        <v>42426</v>
      </c>
      <c r="B1522">
        <v>6.8550000000000004</v>
      </c>
      <c r="G1522">
        <f t="shared" si="453"/>
        <v>4415.8007661685842</v>
      </c>
      <c r="H1522">
        <f t="shared" si="454"/>
        <v>4366.6283077507223</v>
      </c>
      <c r="I1522" s="5">
        <f t="shared" si="443"/>
        <v>0</v>
      </c>
      <c r="J1522" s="6">
        <f>+H1522+SUM($D$16:$E$16)-SUM($F$27:F1522)</f>
        <v>7289.3107288033489</v>
      </c>
      <c r="K1522" s="10">
        <f t="shared" si="455"/>
        <v>8.6380101306271495E-3</v>
      </c>
      <c r="L1522" s="10">
        <f>+H1522/SUM(F$27:F1522)-1</f>
        <v>-0.12620556153037155</v>
      </c>
      <c r="M1522">
        <v>6.9649999999999999</v>
      </c>
      <c r="R1522">
        <f t="shared" si="456"/>
        <v>4628.8879153897969</v>
      </c>
      <c r="S1522">
        <f t="shared" si="457"/>
        <v>4478.727110898064</v>
      </c>
      <c r="T1522" s="5">
        <f t="shared" si="444"/>
        <v>0</v>
      </c>
      <c r="U1522" s="6">
        <f>+S1522+SUM($D$17:$E$17)-SUM($Q$27:Q1522)</f>
        <v>6914.4247951085872</v>
      </c>
      <c r="V1522" s="10">
        <f t="shared" si="445"/>
        <v>8.8189833581127086E-3</v>
      </c>
      <c r="W1522" s="10">
        <f>+S1522/SUM(Q$27:Q1522)-1</f>
        <v>7.5504795585182638E-2</v>
      </c>
      <c r="X1522">
        <v>5.0650000000000004</v>
      </c>
      <c r="AC1522">
        <f t="shared" si="458"/>
        <v>10958.500499208851</v>
      </c>
      <c r="AD1522">
        <f t="shared" si="459"/>
        <v>10813.790630268109</v>
      </c>
      <c r="AE1522" s="5">
        <f t="shared" si="446"/>
        <v>0</v>
      </c>
      <c r="AF1522" s="6">
        <f>+AD1522+SUM($D$18:$E$18)-SUM($AB$27:AB1522)</f>
        <v>15197.81426184705</v>
      </c>
      <c r="AG1522" s="10">
        <f t="shared" si="447"/>
        <v>2.3938928520070846E-3</v>
      </c>
      <c r="AH1522" s="10">
        <f>+AD1522/SUM(AB$27:AB1522)-1</f>
        <v>0.44261268963230638</v>
      </c>
      <c r="AI1522" s="6">
        <f t="shared" si="448"/>
        <v>0</v>
      </c>
      <c r="AL1522" s="6">
        <f t="shared" si="449"/>
        <v>0</v>
      </c>
      <c r="AM1522" s="6">
        <f t="shared" si="450"/>
        <v>20003.189180767233</v>
      </c>
      <c r="AN1522" s="6">
        <f t="shared" si="451"/>
        <v>19659.146048916897</v>
      </c>
      <c r="AO1522" s="5">
        <f t="shared" si="452"/>
        <v>0</v>
      </c>
      <c r="AP1522" s="6">
        <f>+AN1522+SUM($D$16:$E$18)-SUM($AL$27:AL1522)</f>
        <v>29401.549785758991</v>
      </c>
      <c r="AQ1522" s="10">
        <f t="shared" si="460"/>
        <v>5.4429929865102977E-3</v>
      </c>
      <c r="AR1522" s="10">
        <f>+AN1522/SUM(AL$27:AL1522)-1</f>
        <v>0.18019105147827408</v>
      </c>
    </row>
    <row r="1523" spans="1:44" x14ac:dyDescent="0.25">
      <c r="A1523" s="1">
        <v>42429</v>
      </c>
      <c r="B1523">
        <v>6.8940000000000001</v>
      </c>
      <c r="G1523">
        <f t="shared" si="453"/>
        <v>4440.9234838754519</v>
      </c>
      <c r="H1523">
        <f t="shared" si="454"/>
        <v>4391.4712696766564</v>
      </c>
      <c r="I1523" s="5">
        <f t="shared" si="443"/>
        <v>0</v>
      </c>
      <c r="J1523" s="6">
        <f>+H1523+SUM($D$16:$E$16)-SUM($F$27:F1523)</f>
        <v>7314.1536907292839</v>
      </c>
      <c r="K1523" s="10">
        <f t="shared" si="455"/>
        <v>3.4081359473083772E-3</v>
      </c>
      <c r="L1523" s="10">
        <f>+H1523/SUM(F$27:F1523)-1</f>
        <v>-0.121234302143017</v>
      </c>
      <c r="M1523">
        <v>6.9889999999999999</v>
      </c>
      <c r="R1523">
        <f t="shared" si="456"/>
        <v>4644.838139362425</v>
      </c>
      <c r="S1523">
        <f t="shared" si="457"/>
        <v>4494.1599107058964</v>
      </c>
      <c r="T1523" s="5">
        <f t="shared" si="444"/>
        <v>0</v>
      </c>
      <c r="U1523" s="6">
        <f>+S1523+SUM($D$17:$E$17)-SUM($Q$27:Q1523)</f>
        <v>6929.8575949164206</v>
      </c>
      <c r="V1523" s="10">
        <f t="shared" si="445"/>
        <v>2.2319716050351879E-3</v>
      </c>
      <c r="W1523" s="10">
        <f>+S1523/SUM(Q$27:Q1523)-1</f>
        <v>7.9210770473056913E-2</v>
      </c>
      <c r="X1523">
        <v>5.056</v>
      </c>
      <c r="AC1523">
        <f t="shared" si="458"/>
        <v>10939.028336426445</v>
      </c>
      <c r="AD1523">
        <f t="shared" si="459"/>
        <v>10794.57560249468</v>
      </c>
      <c r="AE1523" s="5">
        <f t="shared" si="446"/>
        <v>0</v>
      </c>
      <c r="AF1523" s="6">
        <f>+AD1523+SUM($D$18:$E$18)-SUM($AB$27:AB1523)</f>
        <v>15178.599234073625</v>
      </c>
      <c r="AG1523" s="10">
        <f t="shared" si="447"/>
        <v>-1.264328372643897E-3</v>
      </c>
      <c r="AH1523" s="10">
        <f>+AD1523/SUM(AB$27:AB1523)-1</f>
        <v>0.44004931071686859</v>
      </c>
      <c r="AI1523" s="6">
        <f t="shared" si="448"/>
        <v>0</v>
      </c>
      <c r="AL1523" s="6">
        <f t="shared" si="449"/>
        <v>0</v>
      </c>
      <c r="AM1523" s="6">
        <f t="shared" si="450"/>
        <v>20024.789959664322</v>
      </c>
      <c r="AN1523" s="6">
        <f t="shared" si="451"/>
        <v>19680.206782877234</v>
      </c>
      <c r="AO1523" s="5">
        <f t="shared" si="452"/>
        <v>0</v>
      </c>
      <c r="AP1523" s="6">
        <f>+AN1523+SUM($D$16:$E$18)-SUM($AL$27:AL1523)</f>
        <v>29422.610519719328</v>
      </c>
      <c r="AQ1523" s="10">
        <f t="shared" si="460"/>
        <v>7.1631373562963674E-4</v>
      </c>
      <c r="AR1523" s="10">
        <f>+AN1523/SUM(AL$27:AL1523)-1</f>
        <v>0.18145538359604285</v>
      </c>
    </row>
    <row r="1524" spans="1:44" x14ac:dyDescent="0.25">
      <c r="A1524" s="1">
        <v>42430</v>
      </c>
      <c r="B1524">
        <v>7.0039999999999996</v>
      </c>
      <c r="G1524">
        <f t="shared" si="453"/>
        <v>4511.782431253795</v>
      </c>
      <c r="H1524">
        <f t="shared" si="454"/>
        <v>4461.5411622882648</v>
      </c>
      <c r="I1524" s="5">
        <f t="shared" si="443"/>
        <v>0</v>
      </c>
      <c r="J1524" s="6">
        <f>+H1524+SUM($D$16:$E$16)-SUM($F$27:F1524)</f>
        <v>7384.2235833408913</v>
      </c>
      <c r="K1524" s="10">
        <f t="shared" si="455"/>
        <v>9.5800410511501788E-3</v>
      </c>
      <c r="L1524" s="10">
        <f>+H1524/SUM(F$27:F1524)-1</f>
        <v>-0.10721280130688893</v>
      </c>
      <c r="M1524">
        <v>7.0869999999999997</v>
      </c>
      <c r="R1524">
        <f t="shared" si="456"/>
        <v>4709.9682205839899</v>
      </c>
      <c r="S1524">
        <f t="shared" si="457"/>
        <v>4557.1771765878793</v>
      </c>
      <c r="T1524" s="5">
        <f t="shared" si="444"/>
        <v>0</v>
      </c>
      <c r="U1524" s="6">
        <f>+S1524+SUM($D$17:$E$17)-SUM($Q$27:Q1524)</f>
        <v>6992.8748607984035</v>
      </c>
      <c r="V1524" s="10">
        <f t="shared" si="445"/>
        <v>9.0935874249726822E-3</v>
      </c>
      <c r="W1524" s="10">
        <f>+S1524/SUM(Q$27:Q1524)-1</f>
        <v>9.4343501265210294E-2</v>
      </c>
      <c r="X1524">
        <v>5.13</v>
      </c>
      <c r="AC1524">
        <f t="shared" si="458"/>
        <v>11099.132785970662</v>
      </c>
      <c r="AD1524">
        <f t="shared" si="459"/>
        <v>10952.565830853979</v>
      </c>
      <c r="AE1524" s="5">
        <f t="shared" si="446"/>
        <v>0</v>
      </c>
      <c r="AF1524" s="6">
        <f>+AD1524+SUM($D$18:$E$18)-SUM($AB$27:AB1524)</f>
        <v>15336.589462432921</v>
      </c>
      <c r="AG1524" s="10">
        <f t="shared" si="447"/>
        <v>1.0408748918321331E-2</v>
      </c>
      <c r="AH1524" s="10">
        <f>+AD1524/SUM(AB$27:AB1524)-1</f>
        <v>0.46112598179935471</v>
      </c>
      <c r="AI1524" s="6">
        <f t="shared" si="448"/>
        <v>0</v>
      </c>
      <c r="AL1524" s="6">
        <f t="shared" si="449"/>
        <v>0</v>
      </c>
      <c r="AM1524" s="6">
        <f t="shared" si="450"/>
        <v>20320.883437808447</v>
      </c>
      <c r="AN1524" s="6">
        <f t="shared" si="451"/>
        <v>19971.284169730123</v>
      </c>
      <c r="AO1524" s="5">
        <f t="shared" si="452"/>
        <v>0</v>
      </c>
      <c r="AP1524" s="6">
        <f>+AN1524+SUM($D$16:$E$18)-SUM($AL$27:AL1524)</f>
        <v>29713.687906572213</v>
      </c>
      <c r="AQ1524" s="10">
        <f t="shared" si="460"/>
        <v>9.892983039618608E-3</v>
      </c>
      <c r="AR1524" s="10">
        <f>+AN1524/SUM(AL$27:AL1524)-1</f>
        <v>0.19892953666437441</v>
      </c>
    </row>
    <row r="1525" spans="1:44" x14ac:dyDescent="0.25">
      <c r="A1525" s="1">
        <v>42431</v>
      </c>
      <c r="B1525">
        <v>7.1619999999999999</v>
      </c>
      <c r="G1525">
        <f t="shared" si="453"/>
        <v>4613.5616465790526</v>
      </c>
      <c r="H1525">
        <f t="shared" si="454"/>
        <v>4562.1870080394856</v>
      </c>
      <c r="I1525" s="5">
        <f t="shared" si="443"/>
        <v>0</v>
      </c>
      <c r="J1525" s="6">
        <f>+H1525+SUM($D$16:$E$16)-SUM($F$27:F1525)</f>
        <v>7484.869429092113</v>
      </c>
      <c r="K1525" s="10">
        <f t="shared" si="455"/>
        <v>1.3629848096458286E-2</v>
      </c>
      <c r="L1525" s="10">
        <f>+H1525/SUM(F$27:F1525)-1</f>
        <v>-8.7072827378631867E-2</v>
      </c>
      <c r="M1525">
        <v>7.1029999999999998</v>
      </c>
      <c r="R1525">
        <f t="shared" si="456"/>
        <v>4720.6017032324089</v>
      </c>
      <c r="S1525">
        <f t="shared" si="457"/>
        <v>4567.4657097931013</v>
      </c>
      <c r="T1525" s="5">
        <f t="shared" si="444"/>
        <v>0</v>
      </c>
      <c r="U1525" s="6">
        <f>+S1525+SUM($D$17:$E$17)-SUM($Q$27:Q1525)</f>
        <v>7003.1633940036245</v>
      </c>
      <c r="V1525" s="10">
        <f t="shared" si="445"/>
        <v>1.4712880481957402E-3</v>
      </c>
      <c r="W1525" s="10">
        <f>+S1525/SUM(Q$27:Q1525)-1</f>
        <v>9.6814151190459885E-2</v>
      </c>
      <c r="X1525">
        <v>5.165</v>
      </c>
      <c r="AC1525">
        <f t="shared" si="458"/>
        <v>11174.85786345779</v>
      </c>
      <c r="AD1525">
        <f t="shared" si="459"/>
        <v>11027.290938861754</v>
      </c>
      <c r="AE1525" s="5">
        <f t="shared" si="446"/>
        <v>0</v>
      </c>
      <c r="AF1525" s="6">
        <f>+AD1525+SUM($D$18:$E$18)-SUM($AB$27:AB1525)</f>
        <v>15411.314570440698</v>
      </c>
      <c r="AG1525" s="10">
        <f t="shared" si="447"/>
        <v>4.8723419369616217E-3</v>
      </c>
      <c r="AH1525" s="10">
        <f>+AD1525/SUM(AB$27:AB1525)-1</f>
        <v>0.47109467758161139</v>
      </c>
      <c r="AI1525" s="6">
        <f t="shared" si="448"/>
        <v>0</v>
      </c>
      <c r="AL1525" s="6">
        <f t="shared" si="449"/>
        <v>0</v>
      </c>
      <c r="AM1525" s="6">
        <f t="shared" si="450"/>
        <v>20509.02121326925</v>
      </c>
      <c r="AN1525" s="6">
        <f t="shared" si="451"/>
        <v>20156.94365669434</v>
      </c>
      <c r="AO1525" s="5">
        <f t="shared" si="452"/>
        <v>0</v>
      </c>
      <c r="AP1525" s="6">
        <f>+AN1525+SUM($D$16:$E$18)-SUM($AL$27:AL1525)</f>
        <v>29899.347393536435</v>
      </c>
      <c r="AQ1525" s="10">
        <f t="shared" si="460"/>
        <v>6.2482815175277651E-3</v>
      </c>
      <c r="AR1525" s="10">
        <f>+AN1525/SUM(AL$27:AL1525)-1</f>
        <v>0.21007517160660472</v>
      </c>
    </row>
    <row r="1526" spans="1:44" x14ac:dyDescent="0.25">
      <c r="A1526" s="1">
        <v>42432</v>
      </c>
      <c r="B1526">
        <v>7.1879999999999997</v>
      </c>
      <c r="G1526">
        <f t="shared" si="453"/>
        <v>4630.3101250502968</v>
      </c>
      <c r="H1526">
        <f t="shared" si="454"/>
        <v>4578.7489826567744</v>
      </c>
      <c r="I1526" s="5">
        <f t="shared" si="443"/>
        <v>0</v>
      </c>
      <c r="J1526" s="6">
        <f>+H1526+SUM($D$16:$E$16)-SUM($F$27:F1526)</f>
        <v>7501.4314037094018</v>
      </c>
      <c r="K1526" s="10">
        <f t="shared" si="455"/>
        <v>2.2127272591978553E-3</v>
      </c>
      <c r="L1526" s="10">
        <f>+H1526/SUM(F$27:F1526)-1</f>
        <v>-8.3758654453728876E-2</v>
      </c>
      <c r="M1526">
        <v>7.085</v>
      </c>
      <c r="R1526">
        <f t="shared" si="456"/>
        <v>4708.6390352529379</v>
      </c>
      <c r="S1526">
        <f t="shared" si="457"/>
        <v>4555.8911099372272</v>
      </c>
      <c r="T1526" s="5">
        <f t="shared" si="444"/>
        <v>0</v>
      </c>
      <c r="U1526" s="6">
        <f>+S1526+SUM($D$17:$E$17)-SUM($Q$27:Q1526)</f>
        <v>6991.5887941477504</v>
      </c>
      <c r="V1526" s="10">
        <f t="shared" si="445"/>
        <v>-1.6527673573609736E-3</v>
      </c>
      <c r="W1526" s="10">
        <f>+S1526/SUM(Q$27:Q1526)-1</f>
        <v>9.4034670024554234E-2</v>
      </c>
      <c r="X1526">
        <v>5.125</v>
      </c>
      <c r="AC1526">
        <f t="shared" si="458"/>
        <v>11088.314917758213</v>
      </c>
      <c r="AD1526">
        <f t="shared" si="459"/>
        <v>10941.890815424294</v>
      </c>
      <c r="AE1526" s="5">
        <f t="shared" si="446"/>
        <v>0</v>
      </c>
      <c r="AF1526" s="6">
        <f>+AD1526+SUM($D$18:$E$18)-SUM($AB$27:AB1526)</f>
        <v>15325.914447003239</v>
      </c>
      <c r="AG1526" s="10">
        <f t="shared" si="447"/>
        <v>-5.541391232209314E-3</v>
      </c>
      <c r="AH1526" s="10">
        <f>+AD1526/SUM(AB$27:AB1526)-1</f>
        <v>0.45970188240188925</v>
      </c>
      <c r="AI1526" s="6">
        <f t="shared" si="448"/>
        <v>0</v>
      </c>
      <c r="AL1526" s="6">
        <f t="shared" si="449"/>
        <v>0</v>
      </c>
      <c r="AM1526" s="6">
        <f t="shared" si="450"/>
        <v>20427.264078061446</v>
      </c>
      <c r="AN1526" s="6">
        <f t="shared" si="451"/>
        <v>20076.530908018296</v>
      </c>
      <c r="AO1526" s="5">
        <f t="shared" si="452"/>
        <v>0</v>
      </c>
      <c r="AP1526" s="6">
        <f>+AN1526+SUM($D$16:$E$18)-SUM($AL$27:AL1526)</f>
        <v>29818.934644860386</v>
      </c>
      <c r="AQ1526" s="10">
        <f t="shared" si="460"/>
        <v>-2.6894482885413407E-3</v>
      </c>
      <c r="AR1526" s="10">
        <f>+AN1526/SUM(AL$27:AL1526)-1</f>
        <v>0.20524777950238526</v>
      </c>
    </row>
    <row r="1527" spans="1:44" x14ac:dyDescent="0.25">
      <c r="A1527" s="1">
        <v>42433</v>
      </c>
      <c r="B1527">
        <v>7.2389999999999999</v>
      </c>
      <c r="G1527">
        <f t="shared" si="453"/>
        <v>4663.1629097438927</v>
      </c>
      <c r="H1527">
        <f t="shared" si="454"/>
        <v>4611.2359328676121</v>
      </c>
      <c r="I1527" s="5">
        <f t="shared" si="443"/>
        <v>0</v>
      </c>
      <c r="J1527" s="6">
        <f>+H1527+SUM($D$16:$E$16)-SUM($F$27:F1527)</f>
        <v>7533.9183539202395</v>
      </c>
      <c r="K1527" s="10">
        <f t="shared" si="455"/>
        <v>4.3307668180199155E-3</v>
      </c>
      <c r="L1527" s="10">
        <f>+H1527/SUM(F$27:F1527)-1</f>
        <v>-7.7257776793342003E-2</v>
      </c>
      <c r="M1527">
        <v>7.1459999999999999</v>
      </c>
      <c r="R1527">
        <f t="shared" si="456"/>
        <v>4749.1791878500344</v>
      </c>
      <c r="S1527">
        <f t="shared" si="457"/>
        <v>4595.1161427821344</v>
      </c>
      <c r="T1527" s="5">
        <f t="shared" si="444"/>
        <v>0</v>
      </c>
      <c r="U1527" s="6">
        <f>+S1527+SUM($D$17:$E$17)-SUM($Q$27:Q1527)</f>
        <v>7030.8138269926585</v>
      </c>
      <c r="V1527" s="10">
        <f t="shared" si="445"/>
        <v>5.6103174828789903E-3</v>
      </c>
      <c r="W1527" s="10">
        <f>+S1527/SUM(Q$27:Q1527)-1</f>
        <v>0.10345402286456795</v>
      </c>
      <c r="X1527">
        <v>5.1130000000000004</v>
      </c>
      <c r="AC1527">
        <f t="shared" si="458"/>
        <v>11062.352034048341</v>
      </c>
      <c r="AD1527">
        <f t="shared" si="459"/>
        <v>10916.270778393058</v>
      </c>
      <c r="AE1527" s="5">
        <f t="shared" si="446"/>
        <v>0</v>
      </c>
      <c r="AF1527" s="6">
        <f>+AD1527+SUM($D$18:$E$18)-SUM($AB$27:AB1527)</f>
        <v>15300.294409972003</v>
      </c>
      <c r="AG1527" s="10">
        <f t="shared" si="447"/>
        <v>-1.6716808070298406E-3</v>
      </c>
      <c r="AH1527" s="10">
        <f>+AD1527/SUM(AB$27:AB1527)-1</f>
        <v>0.45628404384797272</v>
      </c>
      <c r="AI1527" s="6">
        <f t="shared" si="448"/>
        <v>0</v>
      </c>
      <c r="AL1527" s="6">
        <f t="shared" si="449"/>
        <v>0</v>
      </c>
      <c r="AM1527" s="6">
        <f t="shared" si="450"/>
        <v>20474.694131642267</v>
      </c>
      <c r="AN1527" s="6">
        <f t="shared" si="451"/>
        <v>20122.622854042806</v>
      </c>
      <c r="AO1527" s="5">
        <f t="shared" si="452"/>
        <v>0</v>
      </c>
      <c r="AP1527" s="6">
        <f>+AN1527+SUM($D$16:$E$18)-SUM($AL$27:AL1527)</f>
        <v>29865.0265908849</v>
      </c>
      <c r="AQ1527" s="10">
        <f t="shared" si="460"/>
        <v>1.545727457183288E-3</v>
      </c>
      <c r="AR1527" s="10">
        <f>+AN1527/SUM(AL$27:AL1527)-1</f>
        <v>0.20801480214456869</v>
      </c>
    </row>
    <row r="1528" spans="1:44" x14ac:dyDescent="0.25">
      <c r="A1528" s="1">
        <v>42436</v>
      </c>
      <c r="B1528">
        <v>7.2880000000000003</v>
      </c>
      <c r="G1528">
        <f t="shared" si="453"/>
        <v>4694.7273499397006</v>
      </c>
      <c r="H1528">
        <f t="shared" si="454"/>
        <v>4642.4488850309654</v>
      </c>
      <c r="I1528" s="5">
        <f t="shared" si="443"/>
        <v>0</v>
      </c>
      <c r="J1528" s="6">
        <f>+H1528+SUM($D$16:$E$16)-SUM($F$27:F1528)</f>
        <v>7565.1313060835919</v>
      </c>
      <c r="K1528" s="10">
        <f t="shared" si="455"/>
        <v>4.1429904993741662E-3</v>
      </c>
      <c r="L1528" s="10">
        <f>+H1528/SUM(F$27:F1528)-1</f>
        <v>-7.1011835511793908E-2</v>
      </c>
      <c r="M1528">
        <v>7.1280000000000001</v>
      </c>
      <c r="R1528">
        <f t="shared" si="456"/>
        <v>4737.2165198705634</v>
      </c>
      <c r="S1528">
        <f t="shared" si="457"/>
        <v>4583.5415429262603</v>
      </c>
      <c r="T1528" s="5">
        <f t="shared" si="444"/>
        <v>0</v>
      </c>
      <c r="U1528" s="6">
        <f>+S1528+SUM($D$17:$E$17)-SUM($Q$27:Q1528)</f>
        <v>7019.2392271367844</v>
      </c>
      <c r="V1528" s="10">
        <f t="shared" si="445"/>
        <v>-1.6462674365571583E-3</v>
      </c>
      <c r="W1528" s="10">
        <f>+S1528/SUM(Q$27:Q1528)-1</f>
        <v>0.1006745416986623</v>
      </c>
      <c r="X1528">
        <v>5.1210000000000004</v>
      </c>
      <c r="AC1528">
        <f t="shared" si="458"/>
        <v>11079.660623188254</v>
      </c>
      <c r="AD1528">
        <f t="shared" si="459"/>
        <v>10933.350803080548</v>
      </c>
      <c r="AE1528" s="5">
        <f t="shared" si="446"/>
        <v>0</v>
      </c>
      <c r="AF1528" s="6">
        <f>+AD1528+SUM($D$18:$E$18)-SUM($AB$27:AB1528)</f>
        <v>15317.374434659489</v>
      </c>
      <c r="AG1528" s="10">
        <f t="shared" si="447"/>
        <v>1.1163200020749553E-3</v>
      </c>
      <c r="AH1528" s="10">
        <f>+AD1528/SUM(AB$27:AB1528)-1</f>
        <v>0.45856260288391693</v>
      </c>
      <c r="AI1528" s="6">
        <f t="shared" si="448"/>
        <v>0</v>
      </c>
      <c r="AL1528" s="6">
        <f t="shared" si="449"/>
        <v>0</v>
      </c>
      <c r="AM1528" s="6">
        <f t="shared" si="450"/>
        <v>20511.604492998518</v>
      </c>
      <c r="AN1528" s="6">
        <f t="shared" si="451"/>
        <v>20159.341231037775</v>
      </c>
      <c r="AO1528" s="5">
        <f t="shared" si="452"/>
        <v>0</v>
      </c>
      <c r="AP1528" s="6">
        <f>+AN1528+SUM($D$16:$E$18)-SUM($AL$27:AL1528)</f>
        <v>29901.744967879869</v>
      </c>
      <c r="AQ1528" s="10">
        <f t="shared" si="460"/>
        <v>1.2294774586329993E-3</v>
      </c>
      <c r="AR1528" s="10">
        <f>+AN1528/SUM(AL$27:AL1528)-1</f>
        <v>0.210219104398921</v>
      </c>
    </row>
    <row r="1529" spans="1:44" x14ac:dyDescent="0.25">
      <c r="A1529" s="1">
        <v>42437</v>
      </c>
      <c r="B1529">
        <v>7.1870000000000003</v>
      </c>
      <c r="C1529">
        <f>+$C$16</f>
        <v>60</v>
      </c>
      <c r="D1529" s="7">
        <f>+$H$16</f>
        <v>0.66694736842105262</v>
      </c>
      <c r="E1529" s="7">
        <f>+$J$16</f>
        <v>0.46199999999999997</v>
      </c>
      <c r="F1529" s="6">
        <f>+C1529-D1529-E1529</f>
        <v>58.871052631578941</v>
      </c>
      <c r="G1529">
        <f t="shared" si="453"/>
        <v>4688.5370054329824</v>
      </c>
      <c r="H1529">
        <f t="shared" si="454"/>
        <v>4636.9830362646126</v>
      </c>
      <c r="I1529" s="5">
        <f t="shared" si="443"/>
        <v>159360</v>
      </c>
      <c r="J1529" s="6">
        <f>+H1529+SUM($D$16:$E$16)-SUM($F$27:F1529)</f>
        <v>7500.7944046856619</v>
      </c>
      <c r="K1529" s="10">
        <f t="shared" si="455"/>
        <v>-8.5043998306008062E-3</v>
      </c>
      <c r="L1529" s="10">
        <f>+H1529/SUM(F$27:F1529)-1</f>
        <v>-8.2909405850910445E-2</v>
      </c>
      <c r="M1529">
        <v>7.0679999999999996</v>
      </c>
      <c r="N1529">
        <f>+$C$17</f>
        <v>50</v>
      </c>
      <c r="O1529" s="7">
        <f>+$H$17</f>
        <v>0.5557894736842105</v>
      </c>
      <c r="P1529" s="7">
        <f>+$J$17</f>
        <v>0.38500000000000001</v>
      </c>
      <c r="Q1529" s="6">
        <f>+N1529-O1529-P1529</f>
        <v>49.059210526315795</v>
      </c>
      <c r="R1529">
        <f t="shared" si="456"/>
        <v>4747.3409599389925</v>
      </c>
      <c r="S1529">
        <f t="shared" si="457"/>
        <v>4594.0187539329945</v>
      </c>
      <c r="T1529" s="5">
        <f t="shared" si="444"/>
        <v>132800</v>
      </c>
      <c r="U1529" s="6">
        <f>+S1529+SUM($D$17:$E$17)-SUM($Q$27:Q1529)</f>
        <v>6980.6572276172019</v>
      </c>
      <c r="V1529" s="10">
        <f t="shared" si="445"/>
        <v>-5.4966070069847328E-3</v>
      </c>
      <c r="W1529" s="10">
        <f>+S1529/SUM(Q$27:Q1529)-1</f>
        <v>9.0345256451338063E-2</v>
      </c>
      <c r="X1529">
        <v>5.0780000000000003</v>
      </c>
      <c r="Y1529">
        <f>+$C$18</f>
        <v>90</v>
      </c>
      <c r="Z1529" s="7">
        <f>+$H$18</f>
        <v>1.0004210526315789</v>
      </c>
      <c r="AA1529" s="7">
        <f>+$J$18</f>
        <v>0.69300000000000006</v>
      </c>
      <c r="AB1529" s="6">
        <f>+Y1529-Z1529-AA1529</f>
        <v>88.306578947368422</v>
      </c>
      <c r="AC1529">
        <f t="shared" si="458"/>
        <v>11074.933535508577</v>
      </c>
      <c r="AD1529">
        <f t="shared" si="459"/>
        <v>10929.852249332649</v>
      </c>
      <c r="AE1529" s="5">
        <f t="shared" si="446"/>
        <v>239040</v>
      </c>
      <c r="AF1529" s="6">
        <f>+AD1529+SUM($D$18:$E$18)-SUM($AB$27:AB1529)</f>
        <v>15225.569301964224</v>
      </c>
      <c r="AG1529" s="10">
        <f t="shared" si="447"/>
        <v>-5.99352931449737E-3</v>
      </c>
      <c r="AH1529" s="10">
        <f>+AD1529/SUM(AB$27:AB1529)-1</f>
        <v>0.44111873530839985</v>
      </c>
      <c r="AI1529" s="6">
        <f t="shared" si="448"/>
        <v>200</v>
      </c>
      <c r="AL1529" s="6">
        <f t="shared" si="449"/>
        <v>196.23684210526315</v>
      </c>
      <c r="AM1529" s="6">
        <f t="shared" si="450"/>
        <v>20510.811500880554</v>
      </c>
      <c r="AN1529" s="6">
        <f t="shared" si="451"/>
        <v>20160.854039530255</v>
      </c>
      <c r="AO1529" s="5">
        <f t="shared" si="452"/>
        <v>531200</v>
      </c>
      <c r="AP1529" s="6">
        <f>+AN1529+SUM($D$16:$E$18)-SUM($AL$27:AL1529)</f>
        <v>29707.020934267086</v>
      </c>
      <c r="AQ1529" s="10">
        <f t="shared" si="460"/>
        <v>-6.5121294366584648E-3</v>
      </c>
      <c r="AR1529" s="10">
        <f>+AN1529/SUM(AL$27:AL1529)-1</f>
        <v>0.19621773359286188</v>
      </c>
    </row>
    <row r="1530" spans="1:44" x14ac:dyDescent="0.25">
      <c r="A1530" s="1">
        <v>42438</v>
      </c>
      <c r="B1530">
        <v>7.2050000000000001</v>
      </c>
      <c r="G1530">
        <f t="shared" si="453"/>
        <v>4700.2795497627158</v>
      </c>
      <c r="H1530">
        <f t="shared" si="454"/>
        <v>4648.5964625416073</v>
      </c>
      <c r="I1530" s="5">
        <f t="shared" si="443"/>
        <v>0</v>
      </c>
      <c r="J1530" s="6">
        <f>+H1530+SUM($D$16:$E$16)-SUM($F$27:F1530)</f>
        <v>7512.4078309626557</v>
      </c>
      <c r="K1530" s="10">
        <f t="shared" si="455"/>
        <v>1.5482928407875018E-3</v>
      </c>
      <c r="L1530" s="10">
        <f>+H1530/SUM(F$27:F1530)-1</f>
        <v>-8.0612532232615886E-2</v>
      </c>
      <c r="M1530">
        <v>7.0970000000000004</v>
      </c>
      <c r="R1530">
        <f t="shared" si="456"/>
        <v>4766.8192972109555</v>
      </c>
      <c r="S1530">
        <f t="shared" si="457"/>
        <v>4612.8680102804847</v>
      </c>
      <c r="T1530" s="5">
        <f t="shared" si="444"/>
        <v>0</v>
      </c>
      <c r="U1530" s="6">
        <f>+S1530+SUM($D$17:$E$17)-SUM($Q$27:Q1530)</f>
        <v>6999.5064839646921</v>
      </c>
      <c r="V1530" s="10">
        <f t="shared" si="445"/>
        <v>2.7002122769927972E-3</v>
      </c>
      <c r="W1530" s="10">
        <f>+S1530/SUM(Q$27:Q1530)-1</f>
        <v>9.481894242149802E-2</v>
      </c>
      <c r="X1530">
        <v>5.1079999999999997</v>
      </c>
      <c r="AC1530">
        <f t="shared" si="458"/>
        <v>11140.362445722292</v>
      </c>
      <c r="AD1530">
        <f t="shared" si="459"/>
        <v>10994.424042849776</v>
      </c>
      <c r="AE1530" s="5">
        <f t="shared" si="446"/>
        <v>0</v>
      </c>
      <c r="AF1530" s="6">
        <f>+AD1530+SUM($D$18:$E$18)-SUM($AB$27:AB1530)</f>
        <v>15290.141095481351</v>
      </c>
      <c r="AG1530" s="10">
        <f t="shared" si="447"/>
        <v>4.2410101216245888E-3</v>
      </c>
      <c r="AH1530" s="10">
        <f>+AD1530/SUM(AB$27:AB1530)-1</f>
        <v>0.44963263094826811</v>
      </c>
      <c r="AI1530" s="6">
        <f t="shared" si="448"/>
        <v>0</v>
      </c>
      <c r="AL1530" s="6">
        <f t="shared" si="449"/>
        <v>0</v>
      </c>
      <c r="AM1530" s="6">
        <f t="shared" si="450"/>
        <v>20607.461292695963</v>
      </c>
      <c r="AN1530" s="6">
        <f t="shared" si="451"/>
        <v>20255.888515671868</v>
      </c>
      <c r="AO1530" s="5">
        <f t="shared" si="452"/>
        <v>0</v>
      </c>
      <c r="AP1530" s="6">
        <f>+AN1530+SUM($D$16:$E$18)-SUM($AL$27:AL1530)</f>
        <v>29802.055410408699</v>
      </c>
      <c r="AQ1530" s="10">
        <f t="shared" si="460"/>
        <v>3.1990577699425593E-3</v>
      </c>
      <c r="AR1530" s="10">
        <f>+AN1530/SUM(AL$27:AL1530)-1</f>
        <v>0.20185647912618143</v>
      </c>
    </row>
    <row r="1531" spans="1:44" x14ac:dyDescent="0.25">
      <c r="A1531" s="1">
        <v>42439</v>
      </c>
      <c r="B1531">
        <v>7.157</v>
      </c>
      <c r="G1531">
        <f t="shared" si="453"/>
        <v>4668.9660982167597</v>
      </c>
      <c r="H1531">
        <f t="shared" si="454"/>
        <v>4617.6273258029541</v>
      </c>
      <c r="I1531" s="5">
        <f t="shared" si="443"/>
        <v>0</v>
      </c>
      <c r="J1531" s="6">
        <f>+H1531+SUM($D$16:$E$16)-SUM($F$27:F1531)</f>
        <v>7481.4386942240026</v>
      </c>
      <c r="K1531" s="10">
        <f t="shared" si="455"/>
        <v>-4.1223982291020977E-3</v>
      </c>
      <c r="L1531" s="10">
        <f>+H1531/SUM(F$27:F1531)-1</f>
        <v>-8.6737528548068266E-2</v>
      </c>
      <c r="M1531">
        <v>6.9969999999999999</v>
      </c>
      <c r="R1531">
        <f t="shared" si="456"/>
        <v>4699.6526169628087</v>
      </c>
      <c r="S1531">
        <f t="shared" si="457"/>
        <v>4547.8705745994857</v>
      </c>
      <c r="T1531" s="5">
        <f t="shared" si="444"/>
        <v>0</v>
      </c>
      <c r="U1531" s="6">
        <f>+S1531+SUM($D$17:$E$17)-SUM($Q$27:Q1531)</f>
        <v>6934.5090482836922</v>
      </c>
      <c r="V1531" s="10">
        <f t="shared" si="445"/>
        <v>-9.2860026388865702E-3</v>
      </c>
      <c r="W1531" s="10">
        <f>+S1531/SUM(Q$27:Q1531)-1</f>
        <v>7.9392439076119592E-2</v>
      </c>
      <c r="X1531">
        <v>5.0519999999999996</v>
      </c>
      <c r="AC1531">
        <f t="shared" si="458"/>
        <v>11018.228479990019</v>
      </c>
      <c r="AD1531">
        <f t="shared" si="459"/>
        <v>10873.89002828447</v>
      </c>
      <c r="AE1531" s="5">
        <f t="shared" si="446"/>
        <v>0</v>
      </c>
      <c r="AF1531" s="6">
        <f>+AD1531+SUM($D$18:$E$18)-SUM($AB$27:AB1531)</f>
        <v>15169.607080916045</v>
      </c>
      <c r="AG1531" s="10">
        <f t="shared" si="447"/>
        <v>-7.8831198360181931E-3</v>
      </c>
      <c r="AH1531" s="10">
        <f>+AD1531/SUM(AB$27:AB1531)-1</f>
        <v>0.43374002575384707</v>
      </c>
      <c r="AI1531" s="6">
        <f t="shared" si="448"/>
        <v>0</v>
      </c>
      <c r="AL1531" s="6">
        <f t="shared" si="449"/>
        <v>0</v>
      </c>
      <c r="AM1531" s="6">
        <f t="shared" si="450"/>
        <v>20386.847195169586</v>
      </c>
      <c r="AN1531" s="6">
        <f t="shared" si="451"/>
        <v>20039.387928686909</v>
      </c>
      <c r="AO1531" s="5">
        <f t="shared" si="452"/>
        <v>0</v>
      </c>
      <c r="AP1531" s="6">
        <f>+AN1531+SUM($D$16:$E$18)-SUM($AL$27:AL1531)</f>
        <v>29585.554823423736</v>
      </c>
      <c r="AQ1531" s="10">
        <f t="shared" si="460"/>
        <v>-7.2646193023769845E-3</v>
      </c>
      <c r="AR1531" s="10">
        <f>+AN1531/SUM(AL$27:AL1531)-1</f>
        <v>0.18901070181055402</v>
      </c>
    </row>
    <row r="1532" spans="1:44" x14ac:dyDescent="0.25">
      <c r="A1532" s="1">
        <v>42440</v>
      </c>
      <c r="B1532">
        <v>7.2309999999999999</v>
      </c>
      <c r="G1532">
        <f t="shared" si="453"/>
        <v>4717.2410026834414</v>
      </c>
      <c r="H1532">
        <f t="shared" si="454"/>
        <v>4665.3714116083784</v>
      </c>
      <c r="I1532" s="5">
        <f t="shared" si="443"/>
        <v>0</v>
      </c>
      <c r="J1532" s="6">
        <f>+H1532+SUM($D$16:$E$16)-SUM($F$27:F1532)</f>
        <v>7529.1827800294277</v>
      </c>
      <c r="K1532" s="10">
        <f t="shared" si="455"/>
        <v>6.3816717287659142E-3</v>
      </c>
      <c r="L1532" s="10">
        <f>+H1532/SUM(F$27:F1532)-1</f>
        <v>-7.7294825895079078E-2</v>
      </c>
      <c r="M1532">
        <v>7.16</v>
      </c>
      <c r="R1532">
        <f t="shared" si="456"/>
        <v>4809.1343057672875</v>
      </c>
      <c r="S1532">
        <f t="shared" si="457"/>
        <v>4653.816394759514</v>
      </c>
      <c r="T1532" s="5">
        <f t="shared" si="444"/>
        <v>0</v>
      </c>
      <c r="U1532" s="6">
        <f>+S1532+SUM($D$17:$E$17)-SUM($Q$27:Q1532)</f>
        <v>7040.4548684437204</v>
      </c>
      <c r="V1532" s="10">
        <f t="shared" si="445"/>
        <v>1.5278056373183357E-2</v>
      </c>
      <c r="W1532" s="10">
        <f>+S1532/SUM(Q$27:Q1532)-1</f>
        <v>0.10453763952908623</v>
      </c>
      <c r="X1532">
        <v>5.1100000000000003</v>
      </c>
      <c r="AC1532">
        <f t="shared" si="458"/>
        <v>11144.724373069874</v>
      </c>
      <c r="AD1532">
        <f t="shared" si="459"/>
        <v>10998.728829084253</v>
      </c>
      <c r="AE1532" s="5">
        <f t="shared" si="446"/>
        <v>0</v>
      </c>
      <c r="AF1532" s="6">
        <f>+AD1532+SUM($D$18:$E$18)-SUM($AB$27:AB1532)</f>
        <v>15294.44588171583</v>
      </c>
      <c r="AG1532" s="10">
        <f t="shared" si="447"/>
        <v>8.2295342347289413E-3</v>
      </c>
      <c r="AH1532" s="10">
        <f>+AD1532/SUM(AB$27:AB1532)-1</f>
        <v>0.45020022399092618</v>
      </c>
      <c r="AI1532" s="6">
        <f t="shared" si="448"/>
        <v>0</v>
      </c>
      <c r="AL1532" s="6">
        <f t="shared" si="449"/>
        <v>0</v>
      </c>
      <c r="AM1532" s="6">
        <f t="shared" si="450"/>
        <v>20671.099681520602</v>
      </c>
      <c r="AN1532" s="6">
        <f t="shared" si="451"/>
        <v>20317.916635452144</v>
      </c>
      <c r="AO1532" s="5">
        <f t="shared" si="452"/>
        <v>0</v>
      </c>
      <c r="AP1532" s="6">
        <f>+AN1532+SUM($D$16:$E$18)-SUM($AL$27:AL1532)</f>
        <v>29864.083530188975</v>
      </c>
      <c r="AQ1532" s="10">
        <f t="shared" si="460"/>
        <v>9.414347928493827E-3</v>
      </c>
      <c r="AR1532" s="10">
        <f>+AN1532/SUM(AL$27:AL1532)-1</f>
        <v>0.20553683595616001</v>
      </c>
    </row>
    <row r="1533" spans="1:44" x14ac:dyDescent="0.25">
      <c r="A1533" s="1">
        <v>42443</v>
      </c>
      <c r="B1533">
        <v>7.2830000000000004</v>
      </c>
      <c r="G1533">
        <f t="shared" si="453"/>
        <v>4751.1639085248935</v>
      </c>
      <c r="H1533">
        <f t="shared" si="454"/>
        <v>4698.9213097419197</v>
      </c>
      <c r="I1533" s="5">
        <f t="shared" si="443"/>
        <v>0</v>
      </c>
      <c r="J1533" s="6">
        <f>+H1533+SUM($D$16:$E$16)-SUM($F$27:F1533)</f>
        <v>7562.7326781629681</v>
      </c>
      <c r="K1533" s="10">
        <f t="shared" si="455"/>
        <v>4.4559813612878862E-3</v>
      </c>
      <c r="L1533" s="10">
        <f>+H1533/SUM(F$27:F1533)-1</f>
        <v>-7.0659413220005574E-2</v>
      </c>
      <c r="M1533">
        <v>7.202</v>
      </c>
      <c r="R1533">
        <f t="shared" si="456"/>
        <v>4837.3443114715092</v>
      </c>
      <c r="S1533">
        <f t="shared" si="457"/>
        <v>4681.1153177455335</v>
      </c>
      <c r="T1533" s="5">
        <f t="shared" si="444"/>
        <v>0</v>
      </c>
      <c r="U1533" s="6">
        <f>+S1533+SUM($D$17:$E$17)-SUM($Q$27:Q1533)</f>
        <v>7067.7537914297418</v>
      </c>
      <c r="V1533" s="10">
        <f t="shared" si="445"/>
        <v>3.8774373951857566E-3</v>
      </c>
      <c r="W1533" s="10">
        <f>+S1533/SUM(Q$27:Q1533)-1</f>
        <v>0.11101677093414519</v>
      </c>
      <c r="X1533">
        <v>5.1310000000000002</v>
      </c>
      <c r="AC1533">
        <f t="shared" si="458"/>
        <v>11190.524610219476</v>
      </c>
      <c r="AD1533">
        <f t="shared" si="459"/>
        <v>11043.929084546242</v>
      </c>
      <c r="AE1533" s="5">
        <f t="shared" si="446"/>
        <v>0</v>
      </c>
      <c r="AF1533" s="6">
        <f>+AD1533+SUM($D$18:$E$18)-SUM($AB$27:AB1533)</f>
        <v>15339.646137177817</v>
      </c>
      <c r="AG1533" s="10">
        <f t="shared" si="447"/>
        <v>2.9553378926936436E-3</v>
      </c>
      <c r="AH1533" s="10">
        <f>+AD1533/SUM(AB$27:AB1533)-1</f>
        <v>0.45615995093883388</v>
      </c>
      <c r="AI1533" s="6">
        <f t="shared" si="448"/>
        <v>0</v>
      </c>
      <c r="AL1533" s="6">
        <f t="shared" si="449"/>
        <v>0</v>
      </c>
      <c r="AM1533" s="6">
        <f t="shared" si="450"/>
        <v>20779.032830215878</v>
      </c>
      <c r="AN1533" s="6">
        <f t="shared" si="451"/>
        <v>20423.965712033696</v>
      </c>
      <c r="AO1533" s="5">
        <f t="shared" si="452"/>
        <v>0</v>
      </c>
      <c r="AP1533" s="6">
        <f>+AN1533+SUM($D$16:$E$18)-SUM($AL$27:AL1533)</f>
        <v>29970.132606770523</v>
      </c>
      <c r="AQ1533" s="10">
        <f t="shared" si="460"/>
        <v>3.5510574591832711E-3</v>
      </c>
      <c r="AR1533" s="10">
        <f>+AN1533/SUM(AL$27:AL1533)-1</f>
        <v>0.21182911830636519</v>
      </c>
    </row>
    <row r="1534" spans="1:44" x14ac:dyDescent="0.25">
      <c r="A1534" s="1">
        <v>42444</v>
      </c>
      <c r="B1534">
        <v>7.1719999999999997</v>
      </c>
      <c r="G1534">
        <f t="shared" si="453"/>
        <v>4678.7515518248701</v>
      </c>
      <c r="H1534">
        <f t="shared" si="454"/>
        <v>4627.3051810337829</v>
      </c>
      <c r="I1534" s="5">
        <f t="shared" si="443"/>
        <v>0</v>
      </c>
      <c r="J1534" s="6">
        <f>+H1534+SUM($D$16:$E$16)-SUM($F$27:F1534)</f>
        <v>7491.1165494548304</v>
      </c>
      <c r="K1534" s="10">
        <f t="shared" si="455"/>
        <v>-9.4696099618760687E-3</v>
      </c>
      <c r="L1534" s="10">
        <f>+H1534/SUM(F$27:F1534)-1</f>
        <v>-8.4823467199489411E-2</v>
      </c>
      <c r="M1534">
        <v>7.1470000000000002</v>
      </c>
      <c r="R1534">
        <f t="shared" si="456"/>
        <v>4800.4026373350289</v>
      </c>
      <c r="S1534">
        <f t="shared" si="457"/>
        <v>4645.3667281209846</v>
      </c>
      <c r="T1534" s="5">
        <f t="shared" si="444"/>
        <v>0</v>
      </c>
      <c r="U1534" s="6">
        <f>+S1534+SUM($D$17:$E$17)-SUM($Q$27:Q1534)</f>
        <v>7032.0052018051929</v>
      </c>
      <c r="V1534" s="10">
        <f t="shared" si="445"/>
        <v>-5.05798457041573E-3</v>
      </c>
      <c r="W1534" s="10">
        <f>+S1534/SUM(Q$27:Q1534)-1</f>
        <v>0.10253219409418723</v>
      </c>
      <c r="X1534">
        <v>5.09</v>
      </c>
      <c r="AC1534">
        <f t="shared" si="458"/>
        <v>11101.105099594062</v>
      </c>
      <c r="AD1534">
        <f t="shared" si="459"/>
        <v>10955.680966739499</v>
      </c>
      <c r="AE1534" s="5">
        <f t="shared" si="446"/>
        <v>0</v>
      </c>
      <c r="AF1534" s="6">
        <f>+AD1534+SUM($D$18:$E$18)-SUM($AB$27:AB1534)</f>
        <v>15251.398019371074</v>
      </c>
      <c r="AG1534" s="10">
        <f t="shared" si="447"/>
        <v>-5.7529435175731614E-3</v>
      </c>
      <c r="AH1534" s="10">
        <f>+AD1534/SUM(AB$27:AB1534)-1</f>
        <v>0.44452429356434697</v>
      </c>
      <c r="AI1534" s="6">
        <f t="shared" si="448"/>
        <v>0</v>
      </c>
      <c r="AL1534" s="6">
        <f t="shared" si="449"/>
        <v>0</v>
      </c>
      <c r="AM1534" s="6">
        <f t="shared" si="450"/>
        <v>20580.259288753961</v>
      </c>
      <c r="AN1534" s="6">
        <f t="shared" si="451"/>
        <v>20228.352875894267</v>
      </c>
      <c r="AO1534" s="5">
        <f t="shared" si="452"/>
        <v>0</v>
      </c>
      <c r="AP1534" s="6">
        <f>+AN1534+SUM($D$16:$E$18)-SUM($AL$27:AL1534)</f>
        <v>29774.519770631101</v>
      </c>
      <c r="AQ1534" s="10">
        <f t="shared" si="460"/>
        <v>-6.526925946775175E-3</v>
      </c>
      <c r="AR1534" s="10">
        <f>+AN1534/SUM(AL$27:AL1534)-1</f>
        <v>0.20022268818938826</v>
      </c>
    </row>
    <row r="1535" spans="1:44" x14ac:dyDescent="0.25">
      <c r="A1535" s="1">
        <v>42445</v>
      </c>
      <c r="B1535">
        <v>7.1959999999999997</v>
      </c>
      <c r="G1535">
        <f t="shared" si="453"/>
        <v>4694.4082775978477</v>
      </c>
      <c r="H1535">
        <f t="shared" si="454"/>
        <v>4642.7897494031095</v>
      </c>
      <c r="I1535" s="5">
        <f t="shared" si="443"/>
        <v>0</v>
      </c>
      <c r="J1535" s="6">
        <f>+H1535+SUM($D$16:$E$16)-SUM($F$27:F1535)</f>
        <v>7506.6011178241579</v>
      </c>
      <c r="K1535" s="10">
        <f t="shared" si="455"/>
        <v>2.0670574629431115E-3</v>
      </c>
      <c r="L1535" s="10">
        <f>+H1535/SUM(F$27:F1535)-1</f>
        <v>-8.1760969041763332E-2</v>
      </c>
      <c r="M1535">
        <v>7.1479999999999997</v>
      </c>
      <c r="R1535">
        <f t="shared" si="456"/>
        <v>4801.0743041375099</v>
      </c>
      <c r="S1535">
        <f t="shared" si="457"/>
        <v>4646.0167024777938</v>
      </c>
      <c r="T1535" s="5">
        <f t="shared" si="444"/>
        <v>0</v>
      </c>
      <c r="U1535" s="6">
        <f>+S1535+SUM($D$17:$E$17)-SUM($Q$27:Q1535)</f>
        <v>7032.6551761620021</v>
      </c>
      <c r="V1535" s="10">
        <f t="shared" si="445"/>
        <v>9.2430869738535648E-5</v>
      </c>
      <c r="W1535" s="10">
        <f>+S1535/SUM(Q$27:Q1535)-1</f>
        <v>0.10268645912764085</v>
      </c>
      <c r="X1535">
        <v>5.0940000000000003</v>
      </c>
      <c r="AC1535">
        <f t="shared" si="458"/>
        <v>11109.828954289225</v>
      </c>
      <c r="AD1535">
        <f t="shared" si="459"/>
        <v>10964.29053920845</v>
      </c>
      <c r="AE1535" s="5">
        <f t="shared" si="446"/>
        <v>0</v>
      </c>
      <c r="AF1535" s="6">
        <f>+AD1535+SUM($D$18:$E$18)-SUM($AB$27:AB1535)</f>
        <v>15260.007591840025</v>
      </c>
      <c r="AG1535" s="10">
        <f t="shared" si="447"/>
        <v>5.6451037852500718E-4</v>
      </c>
      <c r="AH1535" s="10">
        <f>+AD1535/SUM(AB$27:AB1535)-1</f>
        <v>0.4456594796496629</v>
      </c>
      <c r="AI1535" s="6">
        <f t="shared" si="448"/>
        <v>0</v>
      </c>
      <c r="AL1535" s="6">
        <f t="shared" si="449"/>
        <v>0</v>
      </c>
      <c r="AM1535" s="6">
        <f t="shared" si="450"/>
        <v>20605.311536024583</v>
      </c>
      <c r="AN1535" s="6">
        <f t="shared" si="451"/>
        <v>20253.096991089355</v>
      </c>
      <c r="AO1535" s="5">
        <f t="shared" si="452"/>
        <v>0</v>
      </c>
      <c r="AP1535" s="6">
        <f>+AN1535+SUM($D$16:$E$18)-SUM($AL$27:AL1535)</f>
        <v>29799.263885826185</v>
      </c>
      <c r="AQ1535" s="10">
        <f t="shared" si="460"/>
        <v>8.3105001812633361E-4</v>
      </c>
      <c r="AR1535" s="10">
        <f>+AN1535/SUM(AL$27:AL1535)-1</f>
        <v>0.20169084768999235</v>
      </c>
    </row>
    <row r="1536" spans="1:44" x14ac:dyDescent="0.25">
      <c r="A1536" s="1">
        <v>42447</v>
      </c>
      <c r="B1536">
        <v>7.3559999999999999</v>
      </c>
      <c r="G1536">
        <f t="shared" si="453"/>
        <v>4798.7864494176993</v>
      </c>
      <c r="H1536">
        <f t="shared" si="454"/>
        <v>4746.0202051986198</v>
      </c>
      <c r="I1536" s="5">
        <f t="shared" si="443"/>
        <v>0</v>
      </c>
      <c r="J1536" s="6">
        <f>+H1536+SUM($D$16:$E$16)-SUM($F$27:F1536)</f>
        <v>7609.8315736196682</v>
      </c>
      <c r="K1536" s="10">
        <f t="shared" si="455"/>
        <v>1.3751957000937898E-2</v>
      </c>
      <c r="L1536" s="10">
        <f>+H1536/SUM(F$27:F1536)-1</f>
        <v>-6.1344314656922139E-2</v>
      </c>
      <c r="M1536">
        <v>7.149</v>
      </c>
      <c r="R1536">
        <f t="shared" si="456"/>
        <v>4801.7459709399918</v>
      </c>
      <c r="S1536">
        <f t="shared" si="457"/>
        <v>4646.666676834604</v>
      </c>
      <c r="T1536" s="5">
        <f t="shared" si="444"/>
        <v>0</v>
      </c>
      <c r="U1536" s="6">
        <f>+S1536+SUM($D$17:$E$17)-SUM($Q$27:Q1536)</f>
        <v>7033.3051505188114</v>
      </c>
      <c r="V1536" s="10">
        <f t="shared" si="445"/>
        <v>9.2422327062635645E-5</v>
      </c>
      <c r="W1536" s="10">
        <f>+S1536/SUM(Q$27:Q1536)-1</f>
        <v>0.10284072416109469</v>
      </c>
      <c r="X1536">
        <v>5.032</v>
      </c>
      <c r="AC1536">
        <f t="shared" si="458"/>
        <v>10974.609206514209</v>
      </c>
      <c r="AD1536">
        <f t="shared" si="459"/>
        <v>10830.842165939717</v>
      </c>
      <c r="AE1536" s="5">
        <f t="shared" si="446"/>
        <v>0</v>
      </c>
      <c r="AF1536" s="6">
        <f>+AD1536+SUM($D$18:$E$18)-SUM($AB$27:AB1536)</f>
        <v>15126.559218571292</v>
      </c>
      <c r="AG1536" s="10">
        <f t="shared" si="447"/>
        <v>-8.7449742384199114E-3</v>
      </c>
      <c r="AH1536" s="10">
        <f>+AD1536/SUM(AB$27:AB1536)-1</f>
        <v>0.42806409532726808</v>
      </c>
      <c r="AI1536" s="6">
        <f t="shared" si="448"/>
        <v>0</v>
      </c>
      <c r="AL1536" s="6">
        <f t="shared" si="449"/>
        <v>0</v>
      </c>
      <c r="AM1536" s="6">
        <f t="shared" si="450"/>
        <v>20575.1416268719</v>
      </c>
      <c r="AN1536" s="6">
        <f t="shared" si="451"/>
        <v>20223.529047972941</v>
      </c>
      <c r="AO1536" s="5">
        <f t="shared" si="452"/>
        <v>0</v>
      </c>
      <c r="AP1536" s="6">
        <f>+AN1536+SUM($D$16:$E$18)-SUM($AL$27:AL1536)</f>
        <v>29769.695942709775</v>
      </c>
      <c r="AQ1536" s="10">
        <f t="shared" si="460"/>
        <v>-9.9223736632214621E-4</v>
      </c>
      <c r="AR1536" s="10">
        <f>+AN1536/SUM(AL$27:AL1536)-1</f>
        <v>0.19993647271002546</v>
      </c>
    </row>
    <row r="1537" spans="1:44" x14ac:dyDescent="0.25">
      <c r="A1537" s="1">
        <v>42450</v>
      </c>
      <c r="B1537">
        <v>7.3959999999999999</v>
      </c>
      <c r="G1537">
        <f t="shared" si="453"/>
        <v>4824.8809923726621</v>
      </c>
      <c r="H1537">
        <f t="shared" si="454"/>
        <v>4771.8278191474974</v>
      </c>
      <c r="I1537" s="5">
        <f t="shared" si="443"/>
        <v>0</v>
      </c>
      <c r="J1537" s="6">
        <f>+H1537+SUM($D$16:$E$16)-SUM($F$27:F1537)</f>
        <v>7635.6391875685449</v>
      </c>
      <c r="K1537" s="10">
        <f t="shared" si="455"/>
        <v>3.3913515298211738E-3</v>
      </c>
      <c r="L1537" s="10">
        <f>+H1537/SUM(F$27:F1537)-1</f>
        <v>-5.6240151060711896E-2</v>
      </c>
      <c r="M1537">
        <v>7.1390000000000002</v>
      </c>
      <c r="R1537">
        <f t="shared" si="456"/>
        <v>4795.0293029151771</v>
      </c>
      <c r="S1537">
        <f t="shared" si="457"/>
        <v>4640.1669332665042</v>
      </c>
      <c r="T1537" s="5">
        <f t="shared" si="444"/>
        <v>0</v>
      </c>
      <c r="U1537" s="6">
        <f>+S1537+SUM($D$17:$E$17)-SUM($Q$27:Q1537)</f>
        <v>7026.8054069507116</v>
      </c>
      <c r="V1537" s="10">
        <f t="shared" si="445"/>
        <v>-9.2413785965483886E-4</v>
      </c>
      <c r="W1537" s="10">
        <f>+S1537/SUM(Q$27:Q1537)-1</f>
        <v>0.10129807382655698</v>
      </c>
      <c r="X1537">
        <v>5.05</v>
      </c>
      <c r="AC1537">
        <f t="shared" si="458"/>
        <v>11013.866552642439</v>
      </c>
      <c r="AD1537">
        <f t="shared" si="459"/>
        <v>10869.585242049994</v>
      </c>
      <c r="AE1537" s="5">
        <f t="shared" si="446"/>
        <v>0</v>
      </c>
      <c r="AF1537" s="6">
        <f>+AD1537+SUM($D$18:$E$18)-SUM($AB$27:AB1537)</f>
        <v>15165.302294681569</v>
      </c>
      <c r="AG1537" s="10">
        <f t="shared" si="447"/>
        <v>2.5612616557710854E-3</v>
      </c>
      <c r="AH1537" s="10">
        <f>+AD1537/SUM(AB$27:AB1537)-1</f>
        <v>0.43317243271118899</v>
      </c>
      <c r="AI1537" s="6">
        <f t="shared" si="448"/>
        <v>0</v>
      </c>
      <c r="AL1537" s="6">
        <f t="shared" si="449"/>
        <v>0</v>
      </c>
      <c r="AM1537" s="6">
        <f t="shared" si="450"/>
        <v>20633.776847930276</v>
      </c>
      <c r="AN1537" s="6">
        <f t="shared" si="451"/>
        <v>20281.579994463995</v>
      </c>
      <c r="AO1537" s="5">
        <f t="shared" si="452"/>
        <v>0</v>
      </c>
      <c r="AP1537" s="6">
        <f>+AN1537+SUM($D$16:$E$18)-SUM($AL$27:AL1537)</f>
        <v>29827.746889200826</v>
      </c>
      <c r="AQ1537" s="10">
        <f t="shared" si="460"/>
        <v>1.9500013235864699E-3</v>
      </c>
      <c r="AR1537" s="10">
        <f>+AN1537/SUM(AL$27:AL1537)-1</f>
        <v>0.20338084919865485</v>
      </c>
    </row>
    <row r="1538" spans="1:44" x14ac:dyDescent="0.25">
      <c r="A1538" s="1">
        <v>42451</v>
      </c>
      <c r="B1538">
        <v>7.4249999999999998</v>
      </c>
      <c r="G1538">
        <f t="shared" si="453"/>
        <v>4843.7995360150098</v>
      </c>
      <c r="H1538">
        <f t="shared" si="454"/>
        <v>4790.5383392604335</v>
      </c>
      <c r="I1538" s="5">
        <f t="shared" si="443"/>
        <v>0</v>
      </c>
      <c r="J1538" s="6">
        <f>+H1538+SUM($D$16:$E$16)-SUM($F$27:F1538)</f>
        <v>7654.3497076814829</v>
      </c>
      <c r="K1538" s="10">
        <f t="shared" si="455"/>
        <v>2.4504196247774335E-3</v>
      </c>
      <c r="L1538" s="10">
        <f>+H1538/SUM(F$27:F1538)-1</f>
        <v>-5.2539632453459384E-2</v>
      </c>
      <c r="M1538">
        <v>7.1449999999999996</v>
      </c>
      <c r="R1538">
        <f t="shared" si="456"/>
        <v>4799.059303730065</v>
      </c>
      <c r="S1538">
        <f t="shared" si="457"/>
        <v>4644.0667794073634</v>
      </c>
      <c r="T1538" s="5">
        <f t="shared" si="444"/>
        <v>0</v>
      </c>
      <c r="U1538" s="6">
        <f>+S1538+SUM($D$17:$E$17)-SUM($Q$27:Q1538)</f>
        <v>7030.7052530915707</v>
      </c>
      <c r="V1538" s="10">
        <f t="shared" si="445"/>
        <v>5.5499560824623373E-4</v>
      </c>
      <c r="W1538" s="10">
        <f>+S1538/SUM(Q$27:Q1538)-1</f>
        <v>0.10222366402727934</v>
      </c>
      <c r="X1538">
        <v>5.069</v>
      </c>
      <c r="AC1538">
        <f t="shared" si="458"/>
        <v>11055.30486244446</v>
      </c>
      <c r="AD1538">
        <f t="shared" si="459"/>
        <v>10910.480711277509</v>
      </c>
      <c r="AE1538" s="5">
        <f t="shared" si="446"/>
        <v>0</v>
      </c>
      <c r="AF1538" s="6">
        <f>+AD1538+SUM($D$18:$E$18)-SUM($AB$27:AB1538)</f>
        <v>15206.197763909084</v>
      </c>
      <c r="AG1538" s="10">
        <f t="shared" si="447"/>
        <v>2.69664715103346E-3</v>
      </c>
      <c r="AH1538" s="10">
        <f>+AD1538/SUM(AB$27:AB1538)-1</f>
        <v>0.43856456661643906</v>
      </c>
      <c r="AI1538" s="6">
        <f t="shared" si="448"/>
        <v>0</v>
      </c>
      <c r="AL1538" s="6">
        <f t="shared" si="449"/>
        <v>0</v>
      </c>
      <c r="AM1538" s="6">
        <f t="shared" si="450"/>
        <v>20698.163702189537</v>
      </c>
      <c r="AN1538" s="6">
        <f t="shared" si="451"/>
        <v>20345.085829945307</v>
      </c>
      <c r="AO1538" s="5">
        <f t="shared" si="452"/>
        <v>0</v>
      </c>
      <c r="AP1538" s="6">
        <f>+AN1538+SUM($D$16:$E$18)-SUM($AL$27:AL1538)</f>
        <v>29891.252724682141</v>
      </c>
      <c r="AQ1538" s="10">
        <f t="shared" si="460"/>
        <v>2.1290859050540067E-3</v>
      </c>
      <c r="AR1538" s="10">
        <f>+AN1538/SUM(AL$27:AL1538)-1</f>
        <v>0.20714888434440937</v>
      </c>
    </row>
    <row r="1539" spans="1:44" x14ac:dyDescent="0.25">
      <c r="A1539" s="1">
        <v>42452</v>
      </c>
      <c r="B1539">
        <v>7.3849999999999998</v>
      </c>
      <c r="G1539">
        <f t="shared" si="453"/>
        <v>4817.7049930600469</v>
      </c>
      <c r="H1539">
        <f t="shared" si="454"/>
        <v>4764.7307253115559</v>
      </c>
      <c r="I1539" s="5">
        <f t="shared" si="443"/>
        <v>0</v>
      </c>
      <c r="J1539" s="6">
        <f>+H1539+SUM($D$16:$E$16)-SUM($F$27:F1539)</f>
        <v>7628.5420937326044</v>
      </c>
      <c r="K1539" s="10">
        <f t="shared" si="455"/>
        <v>-3.3716272360772015E-3</v>
      </c>
      <c r="L1539" s="10">
        <f>+H1539/SUM(F$27:F1539)-1</f>
        <v>-5.7643796049669738E-2</v>
      </c>
      <c r="M1539">
        <v>7.1470000000000002</v>
      </c>
      <c r="R1539">
        <f t="shared" si="456"/>
        <v>4800.402637335028</v>
      </c>
      <c r="S1539">
        <f t="shared" si="457"/>
        <v>4645.3667281209837</v>
      </c>
      <c r="T1539" s="5">
        <f t="shared" si="444"/>
        <v>0</v>
      </c>
      <c r="U1539" s="6">
        <f>+S1539+SUM($D$17:$E$17)-SUM($Q$27:Q1539)</f>
        <v>7032.0052018051911</v>
      </c>
      <c r="V1539" s="10">
        <f t="shared" si="445"/>
        <v>1.8489591965886731E-4</v>
      </c>
      <c r="W1539" s="10">
        <f>+S1539/SUM(Q$27:Q1539)-1</f>
        <v>0.10253219409418701</v>
      </c>
      <c r="X1539">
        <v>5.0789999999999997</v>
      </c>
      <c r="AC1539">
        <f t="shared" si="458"/>
        <v>11077.114499182364</v>
      </c>
      <c r="AD1539">
        <f t="shared" si="459"/>
        <v>10932.004642449883</v>
      </c>
      <c r="AE1539" s="5">
        <f t="shared" si="446"/>
        <v>0</v>
      </c>
      <c r="AF1539" s="6">
        <f>+AD1539+SUM($D$18:$E$18)-SUM($AB$27:AB1539)</f>
        <v>15227.721695081458</v>
      </c>
      <c r="AG1539" s="10">
        <f t="shared" si="447"/>
        <v>1.415470948527231E-3</v>
      </c>
      <c r="AH1539" s="10">
        <f>+AD1539/SUM(AB$27:AB1539)-1</f>
        <v>0.44140253182972833</v>
      </c>
      <c r="AI1539" s="6">
        <f t="shared" si="448"/>
        <v>0</v>
      </c>
      <c r="AL1539" s="6">
        <f t="shared" si="449"/>
        <v>0</v>
      </c>
      <c r="AM1539" s="6">
        <f t="shared" si="450"/>
        <v>20695.22212957744</v>
      </c>
      <c r="AN1539" s="6">
        <f t="shared" si="451"/>
        <v>20342.102095882423</v>
      </c>
      <c r="AO1539" s="5">
        <f t="shared" si="452"/>
        <v>0</v>
      </c>
      <c r="AP1539" s="6">
        <f>+AN1539+SUM($D$16:$E$18)-SUM($AL$27:AL1539)</f>
        <v>29888.268990619254</v>
      </c>
      <c r="AQ1539" s="10">
        <f t="shared" si="460"/>
        <v>-9.981963922256476E-5</v>
      </c>
      <c r="AR1539" s="10">
        <f>+AN1539/SUM(AL$27:AL1539)-1</f>
        <v>0.20697184841173755</v>
      </c>
    </row>
    <row r="1540" spans="1:44" x14ac:dyDescent="0.25">
      <c r="A1540" s="1">
        <v>42453</v>
      </c>
      <c r="B1540">
        <v>7.3259999999999996</v>
      </c>
      <c r="G1540">
        <f t="shared" si="453"/>
        <v>4779.2155422014766</v>
      </c>
      <c r="H1540">
        <f t="shared" si="454"/>
        <v>4726.6644947369614</v>
      </c>
      <c r="I1540" s="5">
        <f t="shared" si="443"/>
        <v>0</v>
      </c>
      <c r="J1540" s="6">
        <f>+H1540+SUM($D$16:$E$16)-SUM($F$27:F1540)</f>
        <v>7590.4758631580089</v>
      </c>
      <c r="K1540" s="10">
        <f t="shared" si="455"/>
        <v>-4.9899745071695367E-3</v>
      </c>
      <c r="L1540" s="10">
        <f>+H1540/SUM(F$27:F1540)-1</f>
        <v>-6.5172437354079849E-2</v>
      </c>
      <c r="M1540">
        <v>7.0460000000000003</v>
      </c>
      <c r="R1540">
        <f t="shared" si="456"/>
        <v>4732.5642902844002</v>
      </c>
      <c r="S1540">
        <f t="shared" si="457"/>
        <v>4579.7193180831746</v>
      </c>
      <c r="T1540" s="5">
        <f t="shared" si="444"/>
        <v>0</v>
      </c>
      <c r="U1540" s="6">
        <f>+S1540+SUM($D$17:$E$17)-SUM($Q$27:Q1540)</f>
        <v>6966.357791767382</v>
      </c>
      <c r="V1540" s="10">
        <f t="shared" si="445"/>
        <v>-9.335517843609753E-3</v>
      </c>
      <c r="W1540" s="10">
        <f>+S1540/SUM(Q$27:Q1540)-1</f>
        <v>8.6951425715354969E-2</v>
      </c>
      <c r="X1540">
        <v>5.069</v>
      </c>
      <c r="AC1540">
        <f t="shared" si="458"/>
        <v>11055.304862444458</v>
      </c>
      <c r="AD1540">
        <f t="shared" si="459"/>
        <v>10910.480711277507</v>
      </c>
      <c r="AE1540" s="5">
        <f t="shared" si="446"/>
        <v>0</v>
      </c>
      <c r="AF1540" s="6">
        <f>+AD1540+SUM($D$18:$E$18)-SUM($AB$27:AB1540)</f>
        <v>15206.197763909084</v>
      </c>
      <c r="AG1540" s="10">
        <f t="shared" si="447"/>
        <v>-1.4134702224908313E-3</v>
      </c>
      <c r="AH1540" s="10">
        <f>+AD1540/SUM(AB$27:AB1540)-1</f>
        <v>0.43856456661643883</v>
      </c>
      <c r="AI1540" s="6">
        <f t="shared" si="448"/>
        <v>0</v>
      </c>
      <c r="AL1540" s="6">
        <f t="shared" si="449"/>
        <v>0</v>
      </c>
      <c r="AM1540" s="6">
        <f t="shared" si="450"/>
        <v>20567.084694930338</v>
      </c>
      <c r="AN1540" s="6">
        <f t="shared" si="451"/>
        <v>20216.86452409764</v>
      </c>
      <c r="AO1540" s="5">
        <f t="shared" si="452"/>
        <v>0</v>
      </c>
      <c r="AP1540" s="6">
        <f>+AN1540+SUM($D$16:$E$18)-SUM($AL$27:AL1540)</f>
        <v>29763.031418834471</v>
      </c>
      <c r="AQ1540" s="10">
        <f t="shared" si="460"/>
        <v>-4.1901915371576059E-3</v>
      </c>
      <c r="AR1540" s="10">
        <f>+AN1540/SUM(AL$27:AL1540)-1</f>
        <v>0.19954104195942546</v>
      </c>
    </row>
    <row r="1541" spans="1:44" x14ac:dyDescent="0.25">
      <c r="A1541" s="1">
        <v>42458</v>
      </c>
      <c r="B1541">
        <v>7.3209999999999997</v>
      </c>
      <c r="G1541">
        <f t="shared" si="453"/>
        <v>4775.9537243321065</v>
      </c>
      <c r="H1541">
        <f t="shared" si="454"/>
        <v>4723.4385429933518</v>
      </c>
      <c r="I1541" s="5">
        <f t="shared" si="443"/>
        <v>0</v>
      </c>
      <c r="J1541" s="6">
        <f>+H1541+SUM($D$16:$E$16)-SUM($F$27:F1541)</f>
        <v>7587.2499114144002</v>
      </c>
      <c r="K1541" s="10">
        <f t="shared" si="455"/>
        <v>-4.2499993436073691E-4</v>
      </c>
      <c r="L1541" s="10">
        <f>+H1541/SUM(F$27:F1541)-1</f>
        <v>-6.581045780360617E-2</v>
      </c>
      <c r="M1541">
        <v>7.069</v>
      </c>
      <c r="R1541">
        <f t="shared" si="456"/>
        <v>4748.0126267414744</v>
      </c>
      <c r="S1541">
        <f t="shared" si="457"/>
        <v>4594.6687282898047</v>
      </c>
      <c r="T1541" s="5">
        <f t="shared" si="444"/>
        <v>0</v>
      </c>
      <c r="U1541" s="6">
        <f>+S1541+SUM($D$17:$E$17)-SUM($Q$27:Q1541)</f>
        <v>6981.307201974013</v>
      </c>
      <c r="V1541" s="10">
        <f t="shared" si="445"/>
        <v>2.1459434978057246E-3</v>
      </c>
      <c r="W1541" s="10">
        <f>+S1541/SUM(Q$27:Q1541)-1</f>
        <v>9.0499521484791901E-2</v>
      </c>
      <c r="X1541">
        <v>5.1050000000000004</v>
      </c>
      <c r="AC1541">
        <f t="shared" si="458"/>
        <v>11133.819554700922</v>
      </c>
      <c r="AD1541">
        <f t="shared" si="459"/>
        <v>10987.966863498064</v>
      </c>
      <c r="AE1541" s="5">
        <f t="shared" si="446"/>
        <v>0</v>
      </c>
      <c r="AF1541" s="6">
        <f>+AD1541+SUM($D$18:$E$18)-SUM($AB$27:AB1541)</f>
        <v>15283.683916129638</v>
      </c>
      <c r="AG1541" s="10">
        <f t="shared" si="447"/>
        <v>5.0956954146987865E-3</v>
      </c>
      <c r="AH1541" s="10">
        <f>+AD1541/SUM(AB$27:AB1541)-1</f>
        <v>0.44878124138428133</v>
      </c>
      <c r="AI1541" s="6">
        <f t="shared" si="448"/>
        <v>0</v>
      </c>
      <c r="AL1541" s="6">
        <f t="shared" si="449"/>
        <v>0</v>
      </c>
      <c r="AM1541" s="6">
        <f t="shared" si="450"/>
        <v>20657.785905774501</v>
      </c>
      <c r="AN1541" s="6">
        <f t="shared" si="451"/>
        <v>20306.074134781222</v>
      </c>
      <c r="AO1541" s="5">
        <f t="shared" si="452"/>
        <v>0</v>
      </c>
      <c r="AP1541" s="6">
        <f>+AN1541+SUM($D$16:$E$18)-SUM($AL$27:AL1541)</f>
        <v>29852.241029518053</v>
      </c>
      <c r="AQ1541" s="10">
        <f t="shared" si="460"/>
        <v>2.9973294530452055E-3</v>
      </c>
      <c r="AR1541" s="10">
        <f>+AN1541/SUM(AL$27:AL1541)-1</f>
        <v>0.20483417676896165</v>
      </c>
    </row>
    <row r="1542" spans="1:44" x14ac:dyDescent="0.25">
      <c r="A1542" s="1">
        <v>42459</v>
      </c>
      <c r="B1542">
        <v>7.375</v>
      </c>
      <c r="G1542">
        <f t="shared" si="453"/>
        <v>4811.1813573213067</v>
      </c>
      <c r="H1542">
        <f t="shared" si="454"/>
        <v>4758.2788218243368</v>
      </c>
      <c r="I1542" s="5">
        <f t="shared" si="443"/>
        <v>0</v>
      </c>
      <c r="J1542" s="6">
        <f>+H1542+SUM($D$16:$E$16)-SUM($F$27:F1542)</f>
        <v>7622.0901902453852</v>
      </c>
      <c r="K1542" s="10">
        <f t="shared" si="455"/>
        <v>4.5919508699154843E-3</v>
      </c>
      <c r="L1542" s="10">
        <f>+H1542/SUM(F$27:F1542)-1</f>
        <v>-5.8919836948722271E-2</v>
      </c>
      <c r="M1542">
        <v>7.1609999999999996</v>
      </c>
      <c r="R1542">
        <f t="shared" si="456"/>
        <v>4809.8059725697685</v>
      </c>
      <c r="S1542">
        <f t="shared" si="457"/>
        <v>4654.4663691163232</v>
      </c>
      <c r="T1542" s="5">
        <f t="shared" si="444"/>
        <v>0</v>
      </c>
      <c r="U1542" s="6">
        <f>+S1542+SUM($D$17:$E$17)-SUM($Q$27:Q1542)</f>
        <v>7041.1048428005297</v>
      </c>
      <c r="V1542" s="10">
        <f t="shared" si="445"/>
        <v>8.5653931415035078E-3</v>
      </c>
      <c r="W1542" s="10">
        <f>+S1542/SUM(Q$27:Q1542)-1</f>
        <v>0.10469190456253985</v>
      </c>
      <c r="X1542">
        <v>5.0759999999999996</v>
      </c>
      <c r="AC1542">
        <f t="shared" si="458"/>
        <v>11070.571608160993</v>
      </c>
      <c r="AD1542">
        <f t="shared" si="459"/>
        <v>10925.547463098172</v>
      </c>
      <c r="AE1542" s="5">
        <f t="shared" si="446"/>
        <v>0</v>
      </c>
      <c r="AF1542" s="6">
        <f>+AD1542+SUM($D$18:$E$18)-SUM($AB$27:AB1542)</f>
        <v>15221.264515729745</v>
      </c>
      <c r="AG1542" s="10">
        <f t="shared" si="447"/>
        <v>-4.0840546521653254E-3</v>
      </c>
      <c r="AH1542" s="10">
        <f>+AD1542/SUM(AB$27:AB1542)-1</f>
        <v>0.44055114226574155</v>
      </c>
      <c r="AI1542" s="6">
        <f t="shared" si="448"/>
        <v>0</v>
      </c>
      <c r="AL1542" s="6">
        <f t="shared" si="449"/>
        <v>0</v>
      </c>
      <c r="AM1542" s="6">
        <f t="shared" si="450"/>
        <v>20691.558938052069</v>
      </c>
      <c r="AN1542" s="6">
        <f t="shared" si="451"/>
        <v>20338.292654038829</v>
      </c>
      <c r="AO1542" s="5">
        <f t="shared" si="452"/>
        <v>0</v>
      </c>
      <c r="AP1542" s="6">
        <f>+AN1542+SUM($D$16:$E$18)-SUM($AL$27:AL1542)</f>
        <v>29884.45954877566</v>
      </c>
      <c r="AQ1542" s="10">
        <f t="shared" si="460"/>
        <v>1.0792663514189726E-3</v>
      </c>
      <c r="AR1542" s="10">
        <f>+AN1542/SUM(AL$27:AL1542)-1</f>
        <v>0.20674582019490395</v>
      </c>
    </row>
    <row r="1543" spans="1:44" x14ac:dyDescent="0.25">
      <c r="A1543" s="1">
        <v>42460</v>
      </c>
      <c r="B1543">
        <v>7.3739999999999997</v>
      </c>
      <c r="G1543">
        <f t="shared" si="453"/>
        <v>4810.5289937474317</v>
      </c>
      <c r="H1543">
        <f t="shared" si="454"/>
        <v>4757.6336314756145</v>
      </c>
      <c r="I1543" s="5">
        <f t="shared" si="443"/>
        <v>0</v>
      </c>
      <c r="J1543" s="6">
        <f>+H1543+SUM($D$16:$E$16)-SUM($F$27:F1543)</f>
        <v>7621.4449998966638</v>
      </c>
      <c r="K1543" s="10">
        <f t="shared" si="455"/>
        <v>-8.4647430379058974E-5</v>
      </c>
      <c r="L1543" s="10">
        <f>+H1543/SUM(F$27:F1543)-1</f>
        <v>-5.9047441038627579E-2</v>
      </c>
      <c r="M1543">
        <v>7.1020000000000003</v>
      </c>
      <c r="R1543">
        <f t="shared" si="456"/>
        <v>4770.1776312233633</v>
      </c>
      <c r="S1543">
        <f t="shared" si="457"/>
        <v>4616.1178820645346</v>
      </c>
      <c r="T1543" s="5">
        <f t="shared" si="444"/>
        <v>0</v>
      </c>
      <c r="U1543" s="6">
        <f>+S1543+SUM($D$17:$E$17)-SUM($Q$27:Q1543)</f>
        <v>7002.756355748742</v>
      </c>
      <c r="V1543" s="10">
        <f t="shared" si="445"/>
        <v>-5.4463735319889572E-3</v>
      </c>
      <c r="W1543" s="10">
        <f>+S1543/SUM(Q$27:Q1543)-1</f>
        <v>9.5590267588766986E-2</v>
      </c>
      <c r="X1543">
        <v>5.0410000000000004</v>
      </c>
      <c r="AC1543">
        <f t="shared" si="458"/>
        <v>10994.237879578324</v>
      </c>
      <c r="AD1543">
        <f t="shared" si="459"/>
        <v>10850.213703994857</v>
      </c>
      <c r="AE1543" s="5">
        <f t="shared" si="446"/>
        <v>0</v>
      </c>
      <c r="AF1543" s="6">
        <f>+AD1543+SUM($D$18:$E$18)-SUM($AB$27:AB1543)</f>
        <v>15145.930756626432</v>
      </c>
      <c r="AG1543" s="10">
        <f t="shared" si="447"/>
        <v>-4.9492444616189291E-3</v>
      </c>
      <c r="AH1543" s="10">
        <f>+AD1543/SUM(AB$27:AB1543)-1</f>
        <v>0.43061826401922887</v>
      </c>
      <c r="AI1543" s="6">
        <f t="shared" si="448"/>
        <v>0</v>
      </c>
      <c r="AL1543" s="6">
        <f t="shared" si="449"/>
        <v>0</v>
      </c>
      <c r="AM1543" s="6">
        <f t="shared" si="450"/>
        <v>20574.944504549119</v>
      </c>
      <c r="AN1543" s="6">
        <f t="shared" si="451"/>
        <v>20223.965217535006</v>
      </c>
      <c r="AO1543" s="5">
        <f t="shared" si="452"/>
        <v>0</v>
      </c>
      <c r="AP1543" s="6">
        <f>+AN1543+SUM($D$16:$E$18)-SUM($AL$27:AL1543)</f>
        <v>29770.132112271836</v>
      </c>
      <c r="AQ1543" s="10">
        <f t="shared" si="460"/>
        <v>-3.825648455084929E-3</v>
      </c>
      <c r="AR1543" s="10">
        <f>+AN1543/SUM(AL$27:AL1543)-1</f>
        <v>0.19996235225679326</v>
      </c>
    </row>
    <row r="1544" spans="1:44" x14ac:dyDescent="0.25">
      <c r="A1544" s="1">
        <v>42461</v>
      </c>
      <c r="B1544">
        <v>7.319</v>
      </c>
      <c r="G1544">
        <f t="shared" si="453"/>
        <v>4774.6489971843575</v>
      </c>
      <c r="H1544">
        <f t="shared" si="454"/>
        <v>4722.1481622959082</v>
      </c>
      <c r="I1544" s="5">
        <f t="shared" si="443"/>
        <v>0</v>
      </c>
      <c r="J1544" s="6">
        <f>+H1544+SUM($D$16:$E$16)-SUM($F$27:F1544)</f>
        <v>7585.9595307169557</v>
      </c>
      <c r="K1544" s="10">
        <f t="shared" si="455"/>
        <v>-4.6560027895220513E-3</v>
      </c>
      <c r="L1544" s="10">
        <f>+H1544/SUM(F$27:F1544)-1</f>
        <v>-6.6065665983416677E-2</v>
      </c>
      <c r="M1544">
        <v>7.0279999999999996</v>
      </c>
      <c r="R1544">
        <f t="shared" si="456"/>
        <v>4720.4742878397346</v>
      </c>
      <c r="S1544">
        <f t="shared" si="457"/>
        <v>4568.0197796605953</v>
      </c>
      <c r="T1544" s="5">
        <f t="shared" si="444"/>
        <v>0</v>
      </c>
      <c r="U1544" s="6">
        <f>+S1544+SUM($D$17:$E$17)-SUM($Q$27:Q1544)</f>
        <v>6954.6582533448027</v>
      </c>
      <c r="V1544" s="10">
        <f t="shared" si="445"/>
        <v>-6.8684529291747065E-3</v>
      </c>
      <c r="W1544" s="10">
        <f>+S1544/SUM(Q$27:Q1544)-1</f>
        <v>8.4174655113187002E-2</v>
      </c>
      <c r="X1544">
        <v>5.056</v>
      </c>
      <c r="AC1544">
        <f t="shared" si="458"/>
        <v>11026.952334685182</v>
      </c>
      <c r="AD1544">
        <f t="shared" si="459"/>
        <v>10882.499600753421</v>
      </c>
      <c r="AE1544" s="5">
        <f t="shared" si="446"/>
        <v>0</v>
      </c>
      <c r="AF1544" s="6">
        <f>+AD1544+SUM($D$18:$E$18)-SUM($AB$27:AB1544)</f>
        <v>15178.216653384996</v>
      </c>
      <c r="AG1544" s="10">
        <f t="shared" si="447"/>
        <v>2.1316548502268162E-3</v>
      </c>
      <c r="AH1544" s="10">
        <f>+AD1544/SUM(AB$27:AB1544)-1</f>
        <v>0.434875211839163</v>
      </c>
      <c r="AI1544" s="6">
        <f t="shared" si="448"/>
        <v>0</v>
      </c>
      <c r="AL1544" s="6">
        <f t="shared" si="449"/>
        <v>0</v>
      </c>
      <c r="AM1544" s="6">
        <f t="shared" si="450"/>
        <v>20522.075619709274</v>
      </c>
      <c r="AN1544" s="6">
        <f t="shared" si="451"/>
        <v>20172.667542709925</v>
      </c>
      <c r="AO1544" s="5">
        <f t="shared" si="452"/>
        <v>0</v>
      </c>
      <c r="AP1544" s="6">
        <f>+AN1544+SUM($D$16:$E$18)-SUM($AL$27:AL1544)</f>
        <v>29718.834437446756</v>
      </c>
      <c r="AQ1544" s="10">
        <f t="shared" si="460"/>
        <v>-1.723125535070591E-3</v>
      </c>
      <c r="AR1544" s="10">
        <f>+AN1544/SUM(AL$27:AL1544)-1</f>
        <v>0.19691867225209081</v>
      </c>
    </row>
    <row r="1545" spans="1:44" x14ac:dyDescent="0.25">
      <c r="A1545" s="1">
        <v>42464</v>
      </c>
      <c r="B1545">
        <v>7.3</v>
      </c>
      <c r="G1545">
        <f t="shared" si="453"/>
        <v>4762.2540892807501</v>
      </c>
      <c r="H1545">
        <f t="shared" si="454"/>
        <v>4709.8895456701912</v>
      </c>
      <c r="I1545" s="5">
        <f t="shared" si="443"/>
        <v>0</v>
      </c>
      <c r="J1545" s="6">
        <f>+H1545+SUM($D$16:$E$16)-SUM($F$27:F1545)</f>
        <v>7573.7009140912387</v>
      </c>
      <c r="K1545" s="10">
        <f t="shared" si="455"/>
        <v>-1.6159612473648499E-3</v>
      </c>
      <c r="L1545" s="10">
        <f>+H1545/SUM(F$27:F1545)-1</f>
        <v>-6.8490143691616545E-2</v>
      </c>
      <c r="M1545">
        <v>7.048</v>
      </c>
      <c r="R1545">
        <f t="shared" si="456"/>
        <v>4733.9076238893649</v>
      </c>
      <c r="S1545">
        <f t="shared" si="457"/>
        <v>4581.0192667967958</v>
      </c>
      <c r="T1545" s="5">
        <f t="shared" si="444"/>
        <v>0</v>
      </c>
      <c r="U1545" s="6">
        <f>+S1545+SUM($D$17:$E$17)-SUM($Q$27:Q1545)</f>
        <v>6967.6577404810041</v>
      </c>
      <c r="V1545" s="10">
        <f t="shared" si="445"/>
        <v>1.8691769836352012E-3</v>
      </c>
      <c r="W1545" s="10">
        <f>+S1545/SUM(Q$27:Q1545)-1</f>
        <v>8.7259955782262866E-2</v>
      </c>
      <c r="X1545">
        <v>5.07</v>
      </c>
      <c r="AC1545">
        <f t="shared" si="458"/>
        <v>11057.485826118251</v>
      </c>
      <c r="AD1545">
        <f t="shared" si="459"/>
        <v>10912.633104394748</v>
      </c>
      <c r="AE1545" s="5">
        <f t="shared" si="446"/>
        <v>0</v>
      </c>
      <c r="AF1545" s="6">
        <f>+AD1545+SUM($D$18:$E$18)-SUM($AB$27:AB1545)</f>
        <v>15208.350157026325</v>
      </c>
      <c r="AG1545" s="10">
        <f t="shared" si="447"/>
        <v>1.9853125258038062E-3</v>
      </c>
      <c r="AH1545" s="10">
        <f>+AD1545/SUM(AB$27:AB1545)-1</f>
        <v>0.4388483631377682</v>
      </c>
      <c r="AI1545" s="6">
        <f t="shared" si="448"/>
        <v>0</v>
      </c>
      <c r="AL1545" s="6">
        <f t="shared" si="449"/>
        <v>0</v>
      </c>
      <c r="AM1545" s="6">
        <f t="shared" si="450"/>
        <v>20553.647539288366</v>
      </c>
      <c r="AN1545" s="6">
        <f t="shared" si="451"/>
        <v>20203.541916861737</v>
      </c>
      <c r="AO1545" s="5">
        <f t="shared" si="452"/>
        <v>0</v>
      </c>
      <c r="AP1545" s="6">
        <f>+AN1545+SUM($D$16:$E$18)-SUM($AL$27:AL1545)</f>
        <v>29749.708811598568</v>
      </c>
      <c r="AQ1545" s="10">
        <f t="shared" si="460"/>
        <v>1.0388824035747479E-3</v>
      </c>
      <c r="AR1545" s="10">
        <f>+AN1545/SUM(AL$27:AL1545)-1</f>
        <v>0.19875056259768642</v>
      </c>
    </row>
    <row r="1546" spans="1:44" x14ac:dyDescent="0.25">
      <c r="A1546" s="1">
        <v>42465</v>
      </c>
      <c r="B1546">
        <v>7.1920000000000002</v>
      </c>
      <c r="G1546">
        <f t="shared" si="453"/>
        <v>4691.7988233023498</v>
      </c>
      <c r="H1546">
        <f t="shared" si="454"/>
        <v>4640.2089880082212</v>
      </c>
      <c r="I1546" s="5">
        <f t="shared" si="443"/>
        <v>0</v>
      </c>
      <c r="J1546" s="6">
        <f>+H1546+SUM($D$16:$E$16)-SUM($F$27:F1546)</f>
        <v>7504.0203564292688</v>
      </c>
      <c r="K1546" s="10">
        <f t="shared" si="455"/>
        <v>-9.2003313112517526E-3</v>
      </c>
      <c r="L1546" s="10">
        <f>+H1546/SUM(F$27:F1546)-1</f>
        <v>-8.2271385401384456E-2</v>
      </c>
      <c r="M1546">
        <v>6.9409999999999998</v>
      </c>
      <c r="R1546">
        <f t="shared" si="456"/>
        <v>4662.0392760238483</v>
      </c>
      <c r="S1546">
        <f t="shared" si="457"/>
        <v>4511.4720106181276</v>
      </c>
      <c r="T1546" s="5">
        <f t="shared" si="444"/>
        <v>0</v>
      </c>
      <c r="U1546" s="6">
        <f>+S1546+SUM($D$17:$E$17)-SUM($Q$27:Q1546)</f>
        <v>6898.110484302334</v>
      </c>
      <c r="V1546" s="10">
        <f t="shared" si="445"/>
        <v>-9.9814397849382619E-3</v>
      </c>
      <c r="W1546" s="10">
        <f>+S1546/SUM(Q$27:Q1546)-1</f>
        <v>7.0753597202708018E-2</v>
      </c>
      <c r="X1546">
        <v>5.0179999999999998</v>
      </c>
      <c r="AC1546">
        <f t="shared" si="458"/>
        <v>10944.075715081141</v>
      </c>
      <c r="AD1546">
        <f t="shared" si="459"/>
        <v>10800.708662298392</v>
      </c>
      <c r="AE1546" s="5">
        <f t="shared" si="446"/>
        <v>0</v>
      </c>
      <c r="AF1546" s="6">
        <f>+AD1546+SUM($D$18:$E$18)-SUM($AB$27:AB1546)</f>
        <v>15096.425714929966</v>
      </c>
      <c r="AG1546" s="10">
        <f t="shared" si="447"/>
        <v>-7.3594072296296886E-3</v>
      </c>
      <c r="AH1546" s="10">
        <f>+AD1546/SUM(AB$27:AB1546)-1</f>
        <v>0.42409094402866288</v>
      </c>
      <c r="AI1546" s="6">
        <f t="shared" si="448"/>
        <v>0</v>
      </c>
      <c r="AL1546" s="6">
        <f t="shared" si="449"/>
        <v>0</v>
      </c>
      <c r="AM1546" s="6">
        <f t="shared" si="450"/>
        <v>20297.913814407337</v>
      </c>
      <c r="AN1546" s="6">
        <f t="shared" si="451"/>
        <v>19952.389660924739</v>
      </c>
      <c r="AO1546" s="5">
        <f t="shared" si="452"/>
        <v>0</v>
      </c>
      <c r="AP1546" s="6">
        <f>+AN1546+SUM($D$16:$E$18)-SUM($AL$27:AL1546)</f>
        <v>29498.556555661569</v>
      </c>
      <c r="AQ1546" s="10">
        <f t="shared" si="460"/>
        <v>-8.442175267244334E-3</v>
      </c>
      <c r="AR1546" s="10">
        <f>+AN1546/SUM(AL$27:AL1546)-1</f>
        <v>0.18384877412212797</v>
      </c>
    </row>
    <row r="1547" spans="1:44" x14ac:dyDescent="0.25">
      <c r="A1547" s="1">
        <v>42466</v>
      </c>
      <c r="B1547">
        <v>7.157</v>
      </c>
      <c r="G1547">
        <f t="shared" si="453"/>
        <v>4668.966098216757</v>
      </c>
      <c r="H1547">
        <f t="shared" si="454"/>
        <v>4617.6273258029532</v>
      </c>
      <c r="I1547" s="5">
        <f t="shared" si="443"/>
        <v>0</v>
      </c>
      <c r="J1547" s="6">
        <f>+H1547+SUM($D$16:$E$16)-SUM($F$27:F1547)</f>
        <v>7481.4386942240026</v>
      </c>
      <c r="K1547" s="10">
        <f t="shared" si="455"/>
        <v>-3.0092751795267603E-3</v>
      </c>
      <c r="L1547" s="10">
        <f>+H1547/SUM(F$27:F1547)-1</f>
        <v>-8.6737528548068377E-2</v>
      </c>
      <c r="M1547">
        <v>6.9880000000000004</v>
      </c>
      <c r="R1547">
        <f t="shared" si="456"/>
        <v>4693.6076157404777</v>
      </c>
      <c r="S1547">
        <f t="shared" si="457"/>
        <v>4542.0208053881979</v>
      </c>
      <c r="T1547" s="5">
        <f t="shared" si="444"/>
        <v>0</v>
      </c>
      <c r="U1547" s="6">
        <f>+S1547+SUM($D$17:$E$17)-SUM($Q$27:Q1547)</f>
        <v>6928.6592790724053</v>
      </c>
      <c r="V1547" s="10">
        <f t="shared" si="445"/>
        <v>4.4285742943070971E-3</v>
      </c>
      <c r="W1547" s="10">
        <f>+S1547/SUM(Q$27:Q1547)-1</f>
        <v>7.8004053775036164E-2</v>
      </c>
      <c r="X1547">
        <v>5.077</v>
      </c>
      <c r="AC1547">
        <f t="shared" si="458"/>
        <v>11072.752571834786</v>
      </c>
      <c r="AD1547">
        <f t="shared" si="459"/>
        <v>10927.699856215413</v>
      </c>
      <c r="AE1547" s="5">
        <f t="shared" si="446"/>
        <v>0</v>
      </c>
      <c r="AF1547" s="6">
        <f>+AD1547+SUM($D$18:$E$18)-SUM($AB$27:AB1547)</f>
        <v>15223.416908846986</v>
      </c>
      <c r="AG1547" s="10">
        <f t="shared" si="447"/>
        <v>8.4120040276440822E-3</v>
      </c>
      <c r="AH1547" s="10">
        <f>+AD1547/SUM(AB$27:AB1547)-1</f>
        <v>0.44083493878707114</v>
      </c>
      <c r="AI1547" s="6">
        <f t="shared" si="448"/>
        <v>0</v>
      </c>
      <c r="AL1547" s="6">
        <f t="shared" si="449"/>
        <v>0</v>
      </c>
      <c r="AM1547" s="6">
        <f t="shared" si="450"/>
        <v>20435.32628579202</v>
      </c>
      <c r="AN1547" s="6">
        <f t="shared" si="451"/>
        <v>20087.347987406567</v>
      </c>
      <c r="AO1547" s="5">
        <f t="shared" si="452"/>
        <v>0</v>
      </c>
      <c r="AP1547" s="6">
        <f>+AN1547+SUM($D$16:$E$18)-SUM($AL$27:AL1547)</f>
        <v>29633.514882143398</v>
      </c>
      <c r="AQ1547" s="10">
        <f t="shared" si="460"/>
        <v>4.5750823850370104E-3</v>
      </c>
      <c r="AR1547" s="10">
        <f>+AN1547/SUM(AL$27:AL1547)-1</f>
        <v>0.19185634875746005</v>
      </c>
    </row>
    <row r="1548" spans="1:44" x14ac:dyDescent="0.25">
      <c r="A1548" s="1">
        <v>42467</v>
      </c>
      <c r="B1548">
        <v>7.1550000000000002</v>
      </c>
      <c r="G1548">
        <f t="shared" si="453"/>
        <v>4667.661371069009</v>
      </c>
      <c r="H1548">
        <f t="shared" si="454"/>
        <v>4616.3369451055096</v>
      </c>
      <c r="I1548" s="5">
        <f t="shared" si="443"/>
        <v>0</v>
      </c>
      <c r="J1548" s="6">
        <f>+H1548+SUM($D$16:$E$16)-SUM($F$27:F1548)</f>
        <v>7480.148313526558</v>
      </c>
      <c r="K1548" s="10">
        <f t="shared" si="455"/>
        <v>-1.7247761429106667E-4</v>
      </c>
      <c r="L1548" s="10">
        <f>+H1548/SUM(F$27:F1548)-1</f>
        <v>-8.6992736727878883E-2</v>
      </c>
      <c r="M1548">
        <v>6.944</v>
      </c>
      <c r="R1548">
        <f t="shared" si="456"/>
        <v>4664.0542764312931</v>
      </c>
      <c r="S1548">
        <f t="shared" si="457"/>
        <v>4513.4219336885581</v>
      </c>
      <c r="T1548" s="5">
        <f t="shared" si="444"/>
        <v>0</v>
      </c>
      <c r="U1548" s="6">
        <f>+S1548+SUM($D$17:$E$17)-SUM($Q$27:Q1548)</f>
        <v>6900.0604073727654</v>
      </c>
      <c r="V1548" s="10">
        <f t="shared" si="445"/>
        <v>-4.1276198681065024E-3</v>
      </c>
      <c r="W1548" s="10">
        <f>+S1548/SUM(Q$27:Q1548)-1</f>
        <v>7.1216392303069531E-2</v>
      </c>
      <c r="X1548">
        <v>5.0599999999999996</v>
      </c>
      <c r="AC1548">
        <f t="shared" si="458"/>
        <v>11035.676189380345</v>
      </c>
      <c r="AD1548">
        <f t="shared" si="459"/>
        <v>10891.109173222372</v>
      </c>
      <c r="AE1548" s="5">
        <f t="shared" si="446"/>
        <v>0</v>
      </c>
      <c r="AF1548" s="6">
        <f>+AD1548+SUM($D$18:$E$18)-SUM($AB$27:AB1548)</f>
        <v>15186.826225853947</v>
      </c>
      <c r="AG1548" s="10">
        <f t="shared" si="447"/>
        <v>-2.4035788556624471E-3</v>
      </c>
      <c r="AH1548" s="10">
        <f>+AD1548/SUM(AB$27:AB1548)-1</f>
        <v>0.43601039792447871</v>
      </c>
      <c r="AI1548" s="6">
        <f t="shared" si="448"/>
        <v>0</v>
      </c>
      <c r="AL1548" s="6">
        <f t="shared" si="449"/>
        <v>0</v>
      </c>
      <c r="AM1548" s="6">
        <f t="shared" si="450"/>
        <v>20367.391836880648</v>
      </c>
      <c r="AN1548" s="6">
        <f t="shared" si="451"/>
        <v>20020.868052016442</v>
      </c>
      <c r="AO1548" s="5">
        <f t="shared" si="452"/>
        <v>0</v>
      </c>
      <c r="AP1548" s="6">
        <f>+AN1548+SUM($D$16:$E$18)-SUM($AL$27:AL1548)</f>
        <v>29567.034946753272</v>
      </c>
      <c r="AQ1548" s="10">
        <f t="shared" si="460"/>
        <v>-2.2434036480155628E-3</v>
      </c>
      <c r="AR1548" s="10">
        <f>+AN1548/SUM(AL$27:AL1548)-1</f>
        <v>0.18791184930888272</v>
      </c>
    </row>
    <row r="1549" spans="1:44" x14ac:dyDescent="0.25">
      <c r="A1549" s="1">
        <v>42468</v>
      </c>
      <c r="B1549">
        <v>7.1950000000000003</v>
      </c>
      <c r="C1549">
        <f>+$C$16</f>
        <v>60</v>
      </c>
      <c r="D1549" s="7">
        <f>+$H$16</f>
        <v>0.66694736842105262</v>
      </c>
      <c r="E1549" s="7">
        <f>+$J$16</f>
        <v>0.46199999999999997</v>
      </c>
      <c r="F1549" s="6">
        <f>+C1549-D1549-E1549</f>
        <v>58.871052631578941</v>
      </c>
      <c r="G1549">
        <f t="shared" si="453"/>
        <v>4752.6269666555509</v>
      </c>
      <c r="H1549">
        <f t="shared" si="454"/>
        <v>4701.0156116859662</v>
      </c>
      <c r="I1549" s="5">
        <f t="shared" si="443"/>
        <v>157500</v>
      </c>
      <c r="J1549" s="6">
        <f>+H1549+SUM($D$16:$E$16)-SUM($F$27:F1549)</f>
        <v>7505.9559274754347</v>
      </c>
      <c r="K1549" s="10">
        <f t="shared" si="455"/>
        <v>3.4501473590047294E-3</v>
      </c>
      <c r="L1549" s="10">
        <f>+H1549/SUM(F$27:F1549)-1</f>
        <v>-8.0946088234837288E-2</v>
      </c>
      <c r="M1549">
        <v>7.0170000000000003</v>
      </c>
      <c r="N1549">
        <f>+$C$17</f>
        <v>50</v>
      </c>
      <c r="O1549" s="7">
        <f>+$H$17</f>
        <v>0.5557894736842105</v>
      </c>
      <c r="P1549" s="7">
        <f>+$J$17</f>
        <v>0.38500000000000001</v>
      </c>
      <c r="Q1549" s="6">
        <f>+N1549-O1549-P1549</f>
        <v>49.059210526315795</v>
      </c>
      <c r="R1549">
        <f t="shared" si="456"/>
        <v>4763.0859530124408</v>
      </c>
      <c r="S1549">
        <f t="shared" si="457"/>
        <v>4609.9292722620039</v>
      </c>
      <c r="T1549" s="5">
        <f t="shared" si="444"/>
        <v>131250</v>
      </c>
      <c r="U1549" s="6">
        <f>+S1549+SUM($D$17:$E$17)-SUM($Q$27:Q1549)</f>
        <v>6947.5085354198964</v>
      </c>
      <c r="V1549" s="10">
        <f t="shared" si="445"/>
        <v>6.8764800952223482E-3</v>
      </c>
      <c r="W1549" s="10">
        <f>+S1549/SUM(Q$27:Q1549)-1</f>
        <v>8.1528445189892995E-2</v>
      </c>
      <c r="X1549">
        <v>5.0609999999999999</v>
      </c>
      <c r="Y1549">
        <f>+$C$18</f>
        <v>90</v>
      </c>
      <c r="Z1549" s="7">
        <f>+$H$18</f>
        <v>1.0004210526315789</v>
      </c>
      <c r="AA1549" s="7">
        <f>+$J$18</f>
        <v>0.69300000000000006</v>
      </c>
      <c r="AB1549" s="6">
        <f>+Y1549-Z1549-AA1549</f>
        <v>88.306578947368422</v>
      </c>
      <c r="AC1549">
        <f t="shared" si="458"/>
        <v>11126.163732001505</v>
      </c>
      <c r="AD1549">
        <f t="shared" si="459"/>
        <v>10981.568145286979</v>
      </c>
      <c r="AE1549" s="5">
        <f t="shared" si="446"/>
        <v>236250</v>
      </c>
      <c r="AF1549" s="6">
        <f>+AD1549+SUM($D$18:$E$18)-SUM($AB$27:AB1549)</f>
        <v>15188.978618971185</v>
      </c>
      <c r="AG1549" s="10">
        <f t="shared" si="447"/>
        <v>1.4172764508058044E-4</v>
      </c>
      <c r="AH1549" s="10">
        <f>+AD1549/SUM(AB$27:AB1549)-1</f>
        <v>0.43127272840830333</v>
      </c>
      <c r="AI1549" s="6">
        <f t="shared" si="448"/>
        <v>200</v>
      </c>
      <c r="AL1549" s="6">
        <f t="shared" si="449"/>
        <v>196.23684210526315</v>
      </c>
      <c r="AM1549" s="6">
        <f t="shared" si="450"/>
        <v>20641.876651669496</v>
      </c>
      <c r="AN1549" s="6">
        <f t="shared" si="451"/>
        <v>20292.513029234949</v>
      </c>
      <c r="AO1549" s="5">
        <f t="shared" si="452"/>
        <v>525000</v>
      </c>
      <c r="AP1549" s="6">
        <f>+AN1549+SUM($D$16:$E$18)-SUM($AL$27:AL1549)</f>
        <v>29642.443081866517</v>
      </c>
      <c r="AQ1549" s="10">
        <f t="shared" si="460"/>
        <v>2.5504124863735544E-3</v>
      </c>
      <c r="AR1549" s="10">
        <f>+AN1549/SUM(AL$27:AL1549)-1</f>
        <v>0.19017183459513998</v>
      </c>
    </row>
    <row r="1550" spans="1:44" x14ac:dyDescent="0.25">
      <c r="A1550" s="1">
        <v>42471</v>
      </c>
      <c r="B1550">
        <v>7.234</v>
      </c>
      <c r="G1550">
        <f t="shared" si="453"/>
        <v>4778.3882525067766</v>
      </c>
      <c r="H1550">
        <f t="shared" si="454"/>
        <v>4726.4971417562583</v>
      </c>
      <c r="I1550" s="5">
        <f t="shared" si="443"/>
        <v>0</v>
      </c>
      <c r="J1550" s="6">
        <f>+H1550+SUM($D$16:$E$16)-SUM($F$27:F1550)</f>
        <v>7531.4374575457286</v>
      </c>
      <c r="K1550" s="10">
        <f t="shared" si="455"/>
        <v>3.3948414188016418E-3</v>
      </c>
      <c r="L1550" s="10">
        <f>+H1550/SUM(F$27:F1550)-1</f>
        <v>-7.596442005431725E-2</v>
      </c>
      <c r="M1550">
        <v>7.03</v>
      </c>
      <c r="R1550">
        <f t="shared" si="456"/>
        <v>4771.9102536236933</v>
      </c>
      <c r="S1550">
        <f t="shared" si="457"/>
        <v>4618.4698281319488</v>
      </c>
      <c r="T1550" s="5">
        <f t="shared" si="444"/>
        <v>0</v>
      </c>
      <c r="U1550" s="6">
        <f>+S1550+SUM($D$17:$E$17)-SUM($Q$27:Q1550)</f>
        <v>6956.0490912898404</v>
      </c>
      <c r="V1550" s="10">
        <f t="shared" si="445"/>
        <v>1.2292976433785352E-3</v>
      </c>
      <c r="W1550" s="10">
        <f>+S1550/SUM(Q$27:Q1550)-1</f>
        <v>8.3532131920328823E-2</v>
      </c>
      <c r="X1550">
        <v>5.032</v>
      </c>
      <c r="AC1550">
        <f t="shared" si="458"/>
        <v>11062.409780563441</v>
      </c>
      <c r="AD1550">
        <f t="shared" si="459"/>
        <v>10918.642739988951</v>
      </c>
      <c r="AE1550" s="5">
        <f t="shared" si="446"/>
        <v>0</v>
      </c>
      <c r="AF1550" s="6">
        <f>+AD1550+SUM($D$18:$E$18)-SUM($AB$27:AB1550)</f>
        <v>15126.053213673156</v>
      </c>
      <c r="AG1550" s="10">
        <f t="shared" si="447"/>
        <v>-4.1428332264181744E-3</v>
      </c>
      <c r="AH1550" s="10">
        <f>+AD1550/SUM(AB$27:AB1550)-1</f>
        <v>0.42307140275648747</v>
      </c>
      <c r="AI1550" s="6">
        <f t="shared" si="448"/>
        <v>0</v>
      </c>
      <c r="AL1550" s="6">
        <f t="shared" si="449"/>
        <v>0</v>
      </c>
      <c r="AM1550" s="6">
        <f t="shared" si="450"/>
        <v>20612.708286693909</v>
      </c>
      <c r="AN1550" s="6">
        <f t="shared" si="451"/>
        <v>20263.609709877157</v>
      </c>
      <c r="AO1550" s="5">
        <f t="shared" si="452"/>
        <v>0</v>
      </c>
      <c r="AP1550" s="6">
        <f>+AN1550+SUM($D$16:$E$18)-SUM($AL$27:AL1550)</f>
        <v>29613.539762508724</v>
      </c>
      <c r="AQ1550" s="10">
        <f t="shared" si="460"/>
        <v>-9.7506535739877442E-4</v>
      </c>
      <c r="AR1550" s="10">
        <f>+AN1550/SUM(AL$27:AL1550)-1</f>
        <v>0.18847663220318411</v>
      </c>
    </row>
    <row r="1551" spans="1:44" x14ac:dyDescent="0.25">
      <c r="A1551" s="1">
        <v>42472</v>
      </c>
      <c r="B1551">
        <v>7.3220000000000001</v>
      </c>
      <c r="G1551">
        <f t="shared" si="453"/>
        <v>4836.5162821197973</v>
      </c>
      <c r="H1551">
        <f t="shared" si="454"/>
        <v>4783.9939275558918</v>
      </c>
      <c r="I1551" s="5">
        <f t="shared" si="443"/>
        <v>0</v>
      </c>
      <c r="J1551" s="6">
        <f>+H1551+SUM($D$16:$E$16)-SUM($F$27:F1551)</f>
        <v>7588.9342433453612</v>
      </c>
      <c r="K1551" s="10">
        <f t="shared" si="455"/>
        <v>7.6342379690117479E-3</v>
      </c>
      <c r="L1551" s="10">
        <f>+H1551/SUM(F$27:F1551)-1</f>
        <v>-6.4723732877759454E-2</v>
      </c>
      <c r="M1551">
        <v>7.0529999999999999</v>
      </c>
      <c r="R1551">
        <f t="shared" si="456"/>
        <v>4787.5224777820631</v>
      </c>
      <c r="S1551">
        <f t="shared" si="457"/>
        <v>4633.58004236339</v>
      </c>
      <c r="T1551" s="5">
        <f t="shared" si="444"/>
        <v>0</v>
      </c>
      <c r="U1551" s="6">
        <f>+S1551+SUM($D$17:$E$17)-SUM($Q$27:Q1551)</f>
        <v>6971.1593055212816</v>
      </c>
      <c r="V1551" s="10">
        <f t="shared" si="445"/>
        <v>2.1722408846081009E-3</v>
      </c>
      <c r="W1551" s="10">
        <f>+S1551/SUM(Q$27:Q1551)-1</f>
        <v>8.7077116135715338E-2</v>
      </c>
      <c r="X1551">
        <v>5.07</v>
      </c>
      <c r="AC1551">
        <f t="shared" si="458"/>
        <v>11145.949441068491</v>
      </c>
      <c r="AD1551">
        <f t="shared" si="459"/>
        <v>11001.096719344989</v>
      </c>
      <c r="AE1551" s="5">
        <f t="shared" si="446"/>
        <v>0</v>
      </c>
      <c r="AF1551" s="6">
        <f>+AD1551+SUM($D$18:$E$18)-SUM($AB$27:AB1551)</f>
        <v>15208.507193029196</v>
      </c>
      <c r="AG1551" s="10">
        <f t="shared" si="447"/>
        <v>5.4511231840375096E-3</v>
      </c>
      <c r="AH1551" s="10">
        <f>+AD1551/SUM(AB$27:AB1551)-1</f>
        <v>0.4338179674036946</v>
      </c>
      <c r="AI1551" s="6">
        <f t="shared" si="448"/>
        <v>0</v>
      </c>
      <c r="AL1551" s="6">
        <f t="shared" si="449"/>
        <v>0</v>
      </c>
      <c r="AM1551" s="6">
        <f t="shared" si="450"/>
        <v>20769.988200970351</v>
      </c>
      <c r="AN1551" s="6">
        <f t="shared" si="451"/>
        <v>20418.670689264269</v>
      </c>
      <c r="AO1551" s="5">
        <f t="shared" si="452"/>
        <v>0</v>
      </c>
      <c r="AP1551" s="6">
        <f>+AN1551+SUM($D$16:$E$18)-SUM($AL$27:AL1551)</f>
        <v>29768.600741895836</v>
      </c>
      <c r="AQ1551" s="10">
        <f t="shared" si="460"/>
        <v>5.2361514574297274E-3</v>
      </c>
      <c r="AR1551" s="10">
        <f>+AN1551/SUM(AL$27:AL1551)-1</f>
        <v>0.19757108048789895</v>
      </c>
    </row>
    <row r="1552" spans="1:44" x14ac:dyDescent="0.25">
      <c r="A1552" s="1">
        <v>42473</v>
      </c>
      <c r="B1552">
        <v>7.4779999999999998</v>
      </c>
      <c r="G1552">
        <f t="shared" si="453"/>
        <v>4939.5614255246983</v>
      </c>
      <c r="H1552">
        <f t="shared" si="454"/>
        <v>4885.9200478370603</v>
      </c>
      <c r="I1552" s="5">
        <f t="shared" si="443"/>
        <v>0</v>
      </c>
      <c r="J1552" s="6">
        <f>+H1552+SUM($D$16:$E$16)-SUM($F$27:F1552)</f>
        <v>7690.8603636265298</v>
      </c>
      <c r="K1552" s="10">
        <f t="shared" si="455"/>
        <v>1.3430887264644031E-2</v>
      </c>
      <c r="L1552" s="10">
        <f>+H1552/SUM(F$27:F1552)-1</f>
        <v>-4.4797060155679524E-2</v>
      </c>
      <c r="M1552">
        <v>7.1989999999999998</v>
      </c>
      <c r="R1552">
        <f t="shared" si="456"/>
        <v>4886.6261615699805</v>
      </c>
      <c r="S1552">
        <f t="shared" si="457"/>
        <v>4729.4970544412363</v>
      </c>
      <c r="T1552" s="5">
        <f t="shared" si="444"/>
        <v>0</v>
      </c>
      <c r="U1552" s="6">
        <f>+S1552+SUM($D$17:$E$17)-SUM($Q$27:Q1552)</f>
        <v>7067.0763175991269</v>
      </c>
      <c r="V1552" s="10">
        <f t="shared" si="445"/>
        <v>1.3759119233134998E-2</v>
      </c>
      <c r="W1552" s="10">
        <f>+S1552/SUM(Q$27:Q1552)-1</f>
        <v>0.10958005941599502</v>
      </c>
      <c r="X1552">
        <v>5.1210000000000004</v>
      </c>
      <c r="AC1552">
        <f t="shared" si="458"/>
        <v>11258.068459114744</v>
      </c>
      <c r="AD1552">
        <f t="shared" si="459"/>
        <v>11111.758639007041</v>
      </c>
      <c r="AE1552" s="5">
        <f t="shared" si="446"/>
        <v>0</v>
      </c>
      <c r="AF1552" s="6">
        <f>+AD1552+SUM($D$18:$E$18)-SUM($AB$27:AB1552)</f>
        <v>15319.169112691248</v>
      </c>
      <c r="AG1552" s="10">
        <f t="shared" si="447"/>
        <v>7.2763170150436096E-3</v>
      </c>
      <c r="AH1552" s="10">
        <f>+AD1552/SUM(AB$27:AB1552)-1</f>
        <v>0.4482409883775782</v>
      </c>
      <c r="AI1552" s="6">
        <f t="shared" si="448"/>
        <v>0</v>
      </c>
      <c r="AL1552" s="6">
        <f t="shared" si="449"/>
        <v>0</v>
      </c>
      <c r="AM1552" s="6">
        <f t="shared" si="450"/>
        <v>21084.256046209422</v>
      </c>
      <c r="AN1552" s="6">
        <f t="shared" si="451"/>
        <v>20727.17574128534</v>
      </c>
      <c r="AO1552" s="5">
        <f t="shared" si="452"/>
        <v>0</v>
      </c>
      <c r="AP1552" s="6">
        <f>+AN1552+SUM($D$16:$E$18)-SUM($AL$27:AL1552)</f>
        <v>30077.105793916908</v>
      </c>
      <c r="AQ1552" s="10">
        <f t="shared" si="460"/>
        <v>1.0363438130529534E-2</v>
      </c>
      <c r="AR1552" s="10">
        <f>+AN1552/SUM(AL$27:AL1552)-1</f>
        <v>0.21566514420572491</v>
      </c>
    </row>
    <row r="1553" spans="1:44" x14ac:dyDescent="0.25">
      <c r="A1553" s="1">
        <v>42474</v>
      </c>
      <c r="B1553">
        <v>7.5030000000000001</v>
      </c>
      <c r="G1553">
        <f t="shared" si="453"/>
        <v>4956.0750703011254</v>
      </c>
      <c r="H1553">
        <f t="shared" si="454"/>
        <v>4902.2543619846838</v>
      </c>
      <c r="I1553" s="5">
        <f t="shared" si="443"/>
        <v>0</v>
      </c>
      <c r="J1553" s="6">
        <f>+H1553+SUM($D$16:$E$16)-SUM($F$27:F1553)</f>
        <v>7707.1946777741532</v>
      </c>
      <c r="K1553" s="10">
        <f t="shared" si="455"/>
        <v>2.123860449329662E-3</v>
      </c>
      <c r="L1553" s="10">
        <f>+H1553/SUM(F$27:F1553)-1</f>
        <v>-4.160368311688456E-2</v>
      </c>
      <c r="M1553">
        <v>7.2249999999999996</v>
      </c>
      <c r="R1553">
        <f t="shared" si="456"/>
        <v>4904.2747627924855</v>
      </c>
      <c r="S1553">
        <f t="shared" si="457"/>
        <v>4746.5781661811261</v>
      </c>
      <c r="T1553" s="5">
        <f t="shared" si="444"/>
        <v>0</v>
      </c>
      <c r="U1553" s="6">
        <f>+S1553+SUM($D$17:$E$17)-SUM($Q$27:Q1553)</f>
        <v>7084.1574293390186</v>
      </c>
      <c r="V1553" s="10">
        <f t="shared" si="445"/>
        <v>2.4169983416415519E-3</v>
      </c>
      <c r="W1553" s="10">
        <f>+S1553/SUM(Q$27:Q1553)-1</f>
        <v>0.11358743287686668</v>
      </c>
      <c r="X1553">
        <v>5.1429999999999998</v>
      </c>
      <c r="AC1553">
        <f t="shared" si="458"/>
        <v>11306.433525722929</v>
      </c>
      <c r="AD1553">
        <f t="shared" si="459"/>
        <v>11159.495153371061</v>
      </c>
      <c r="AE1553" s="5">
        <f t="shared" si="446"/>
        <v>0</v>
      </c>
      <c r="AF1553" s="6">
        <f>+AD1553+SUM($D$18:$E$18)-SUM($AB$27:AB1553)</f>
        <v>15366.905627055268</v>
      </c>
      <c r="AG1553" s="10">
        <f t="shared" si="447"/>
        <v>3.1161294723531796E-3</v>
      </c>
      <c r="AH1553" s="10">
        <f>+AD1553/SUM(AB$27:AB1553)-1</f>
        <v>0.45446268369964526</v>
      </c>
      <c r="AI1553" s="6">
        <f t="shared" si="448"/>
        <v>0</v>
      </c>
      <c r="AL1553" s="6">
        <f t="shared" si="449"/>
        <v>0</v>
      </c>
      <c r="AM1553" s="6">
        <f t="shared" si="450"/>
        <v>21166.783358816538</v>
      </c>
      <c r="AN1553" s="6">
        <f t="shared" si="451"/>
        <v>20808.327681536874</v>
      </c>
      <c r="AO1553" s="5">
        <f t="shared" si="452"/>
        <v>0</v>
      </c>
      <c r="AP1553" s="6">
        <f>+AN1553+SUM($D$16:$E$18)-SUM($AL$27:AL1553)</f>
        <v>30158.257734168441</v>
      </c>
      <c r="AQ1553" s="10">
        <f t="shared" si="460"/>
        <v>2.6981299599626585E-3</v>
      </c>
      <c r="AR1553" s="10">
        <f>+AN1553/SUM(AL$27:AL1553)-1</f>
        <v>0.22042476926896737</v>
      </c>
    </row>
    <row r="1554" spans="1:44" x14ac:dyDescent="0.25">
      <c r="A1554" s="1">
        <v>42475</v>
      </c>
      <c r="B1554">
        <v>7.4930000000000003</v>
      </c>
      <c r="G1554">
        <f t="shared" si="453"/>
        <v>4949.4696123905551</v>
      </c>
      <c r="H1554">
        <f t="shared" si="454"/>
        <v>4895.7206363256346</v>
      </c>
      <c r="I1554" s="5">
        <f t="shared" si="443"/>
        <v>0</v>
      </c>
      <c r="J1554" s="6">
        <f>+H1554+SUM($D$16:$E$16)-SUM($F$27:F1554)</f>
        <v>7700.6609521151031</v>
      </c>
      <c r="K1554" s="10">
        <f t="shared" si="455"/>
        <v>-8.4774369043671971E-4</v>
      </c>
      <c r="L1554" s="10">
        <f>+H1554/SUM(F$27:F1554)-1</f>
        <v>-4.2881033932402501E-2</v>
      </c>
      <c r="M1554">
        <v>7.1989999999999998</v>
      </c>
      <c r="R1554">
        <f t="shared" si="456"/>
        <v>4886.6261615699796</v>
      </c>
      <c r="S1554">
        <f t="shared" si="457"/>
        <v>4729.4970544412354</v>
      </c>
      <c r="T1554" s="5">
        <f t="shared" si="444"/>
        <v>0</v>
      </c>
      <c r="U1554" s="6">
        <f>+S1554+SUM($D$17:$E$17)-SUM($Q$27:Q1554)</f>
        <v>7067.0763175991269</v>
      </c>
      <c r="V1554" s="10">
        <f t="shared" si="445"/>
        <v>-2.4111705464294753E-3</v>
      </c>
      <c r="W1554" s="10">
        <f>+S1554/SUM(Q$27:Q1554)-1</f>
        <v>0.1095800594159948</v>
      </c>
      <c r="X1554">
        <v>5.141</v>
      </c>
      <c r="AC1554">
        <f t="shared" si="458"/>
        <v>11302.036701485822</v>
      </c>
      <c r="AD1554">
        <f t="shared" si="459"/>
        <v>11155.15547024706</v>
      </c>
      <c r="AE1554" s="5">
        <f t="shared" si="446"/>
        <v>0</v>
      </c>
      <c r="AF1554" s="6">
        <f>+AD1554+SUM($D$18:$E$18)-SUM($AB$27:AB1554)</f>
        <v>15362.565943931266</v>
      </c>
      <c r="AG1554" s="10">
        <f t="shared" si="447"/>
        <v>-2.8240448853689148E-4</v>
      </c>
      <c r="AH1554" s="10">
        <f>+AD1554/SUM(AB$27:AB1554)-1</f>
        <v>0.45389707503400301</v>
      </c>
      <c r="AI1554" s="6">
        <f t="shared" si="448"/>
        <v>0</v>
      </c>
      <c r="AL1554" s="6">
        <f t="shared" si="449"/>
        <v>0</v>
      </c>
      <c r="AM1554" s="6">
        <f t="shared" si="450"/>
        <v>21138.132475446357</v>
      </c>
      <c r="AN1554" s="6">
        <f t="shared" si="451"/>
        <v>20780.373161013929</v>
      </c>
      <c r="AO1554" s="5">
        <f t="shared" si="452"/>
        <v>0</v>
      </c>
      <c r="AP1554" s="6">
        <f>+AN1554+SUM($D$16:$E$18)-SUM($AL$27:AL1554)</f>
        <v>30130.303213645497</v>
      </c>
      <c r="AQ1554" s="10">
        <f t="shared" si="460"/>
        <v>-9.2692756887191585E-4</v>
      </c>
      <c r="AR1554" s="10">
        <f>+AN1554/SUM(AL$27:AL1554)-1</f>
        <v>0.21878521467422152</v>
      </c>
    </row>
    <row r="1555" spans="1:44" x14ac:dyDescent="0.25">
      <c r="A1555" s="1">
        <v>42478</v>
      </c>
      <c r="B1555">
        <v>7.4409999999999998</v>
      </c>
      <c r="G1555">
        <f t="shared" si="453"/>
        <v>4915.1212312555872</v>
      </c>
      <c r="H1555">
        <f t="shared" si="454"/>
        <v>4861.7452628985784</v>
      </c>
      <c r="I1555" s="5">
        <f t="shared" si="443"/>
        <v>0</v>
      </c>
      <c r="J1555" s="6">
        <f>+H1555+SUM($D$16:$E$16)-SUM($F$27:F1555)</f>
        <v>7666.6855786880469</v>
      </c>
      <c r="K1555" s="10">
        <f t="shared" si="455"/>
        <v>-4.4120074417409727E-3</v>
      </c>
      <c r="L1555" s="10">
        <f>+H1555/SUM(F$27:F1555)-1</f>
        <v>-4.9523258173095885E-2</v>
      </c>
      <c r="M1555">
        <v>7.2140000000000004</v>
      </c>
      <c r="R1555">
        <f t="shared" si="456"/>
        <v>4896.8080468906564</v>
      </c>
      <c r="S1555">
        <f t="shared" si="457"/>
        <v>4739.3515419834803</v>
      </c>
      <c r="T1555" s="5">
        <f t="shared" si="444"/>
        <v>0</v>
      </c>
      <c r="U1555" s="6">
        <f>+S1555+SUM($D$17:$E$17)-SUM($Q$27:Q1555)</f>
        <v>7076.9308051413718</v>
      </c>
      <c r="V1555" s="10">
        <f t="shared" si="445"/>
        <v>1.3944221201778184E-3</v>
      </c>
      <c r="W1555" s="10">
        <f>+S1555/SUM(Q$27:Q1555)-1</f>
        <v>0.11189200564342094</v>
      </c>
      <c r="X1555">
        <v>5.1470000000000002</v>
      </c>
      <c r="AC1555">
        <f t="shared" si="458"/>
        <v>11315.227174197145</v>
      </c>
      <c r="AD1555">
        <f t="shared" si="459"/>
        <v>11168.174519619066</v>
      </c>
      <c r="AE1555" s="5">
        <f t="shared" si="446"/>
        <v>0</v>
      </c>
      <c r="AF1555" s="6">
        <f>+AD1555+SUM($D$18:$E$18)-SUM($AB$27:AB1555)</f>
        <v>15375.584993303273</v>
      </c>
      <c r="AG1555" s="10">
        <f t="shared" si="447"/>
        <v>8.4745279008235919E-4</v>
      </c>
      <c r="AH1555" s="10">
        <f>+AD1555/SUM(AB$27:AB1555)-1</f>
        <v>0.45559390103093045</v>
      </c>
      <c r="AI1555" s="6">
        <f t="shared" si="448"/>
        <v>0</v>
      </c>
      <c r="AL1555" s="6">
        <f t="shared" si="449"/>
        <v>0</v>
      </c>
      <c r="AM1555" s="6">
        <f t="shared" si="450"/>
        <v>21127.156452343388</v>
      </c>
      <c r="AN1555" s="6">
        <f t="shared" si="451"/>
        <v>20769.271324501125</v>
      </c>
      <c r="AO1555" s="5">
        <f t="shared" si="452"/>
        <v>0</v>
      </c>
      <c r="AP1555" s="6">
        <f>+AN1555+SUM($D$16:$E$18)-SUM($AL$27:AL1555)</f>
        <v>30119.201377132693</v>
      </c>
      <c r="AQ1555" s="10">
        <f t="shared" si="460"/>
        <v>-3.6846082942088021E-4</v>
      </c>
      <c r="AR1555" s="10">
        <f>+AN1555/SUM(AL$27:AL1555)-1</f>
        <v>0.21813408323915562</v>
      </c>
    </row>
    <row r="1556" spans="1:44" x14ac:dyDescent="0.25">
      <c r="A1556" s="1">
        <v>42479</v>
      </c>
      <c r="B1556">
        <v>7.4820000000000002</v>
      </c>
      <c r="G1556">
        <f t="shared" si="453"/>
        <v>4942.2036086889266</v>
      </c>
      <c r="H1556">
        <f t="shared" si="454"/>
        <v>4888.5335381006807</v>
      </c>
      <c r="I1556" s="5">
        <f t="shared" si="443"/>
        <v>0</v>
      </c>
      <c r="J1556" s="6">
        <f>+H1556+SUM($D$16:$E$16)-SUM($F$27:F1556)</f>
        <v>7693.4738538901502</v>
      </c>
      <c r="K1556" s="10">
        <f t="shared" si="455"/>
        <v>3.4941142332183261E-3</v>
      </c>
      <c r="L1556" s="10">
        <f>+H1556/SUM(F$27:F1556)-1</f>
        <v>-4.428611982947217E-2</v>
      </c>
      <c r="M1556">
        <v>7.3019999999999996</v>
      </c>
      <c r="R1556">
        <f t="shared" si="456"/>
        <v>4956.5417741052916</v>
      </c>
      <c r="S1556">
        <f t="shared" si="457"/>
        <v>4797.1645355646478</v>
      </c>
      <c r="T1556" s="5">
        <f t="shared" si="444"/>
        <v>0</v>
      </c>
      <c r="U1556" s="6">
        <f>+S1556+SUM($D$17:$E$17)-SUM($Q$27:Q1556)</f>
        <v>7134.7437987225385</v>
      </c>
      <c r="V1556" s="10">
        <f t="shared" si="445"/>
        <v>8.1692184328219231E-3</v>
      </c>
      <c r="W1556" s="10">
        <f>+S1556/SUM(Q$27:Q1556)-1</f>
        <v>0.12545542351098682</v>
      </c>
      <c r="X1556">
        <v>5.1689999999999996</v>
      </c>
      <c r="AC1556">
        <f t="shared" si="458"/>
        <v>11363.59224080533</v>
      </c>
      <c r="AD1556">
        <f t="shared" si="459"/>
        <v>11215.911033983086</v>
      </c>
      <c r="AE1556" s="5">
        <f t="shared" si="446"/>
        <v>0</v>
      </c>
      <c r="AF1556" s="6">
        <f>+AD1556+SUM($D$18:$E$18)-SUM($AB$27:AB1556)</f>
        <v>15423.321507667293</v>
      </c>
      <c r="AG1556" s="10">
        <f t="shared" si="447"/>
        <v>3.1046958138380987E-3</v>
      </c>
      <c r="AH1556" s="10">
        <f>+AD1556/SUM(AB$27:AB1556)-1</f>
        <v>0.46181559635299751</v>
      </c>
      <c r="AI1556" s="6">
        <f t="shared" si="448"/>
        <v>0</v>
      </c>
      <c r="AL1556" s="6">
        <f t="shared" si="449"/>
        <v>0</v>
      </c>
      <c r="AM1556" s="6">
        <f t="shared" si="450"/>
        <v>21262.337623599549</v>
      </c>
      <c r="AN1556" s="6">
        <f t="shared" si="451"/>
        <v>20901.609107648415</v>
      </c>
      <c r="AO1556" s="5">
        <f t="shared" si="452"/>
        <v>0</v>
      </c>
      <c r="AP1556" s="6">
        <f>+AN1556+SUM($D$16:$E$18)-SUM($AL$27:AL1556)</f>
        <v>30251.539160279983</v>
      </c>
      <c r="AQ1556" s="10">
        <f t="shared" si="460"/>
        <v>4.3938011997810555E-3</v>
      </c>
      <c r="AR1556" s="10">
        <f>+AN1556/SUM(AL$27:AL1556)-1</f>
        <v>0.22589579820899464</v>
      </c>
    </row>
    <row r="1557" spans="1:44" x14ac:dyDescent="0.25">
      <c r="A1557" s="1">
        <v>42480</v>
      </c>
      <c r="B1557">
        <v>7.4770000000000003</v>
      </c>
      <c r="G1557">
        <f t="shared" si="453"/>
        <v>4938.9008797336419</v>
      </c>
      <c r="H1557">
        <f t="shared" si="454"/>
        <v>4885.2666752711566</v>
      </c>
      <c r="I1557" s="5">
        <f t="shared" si="443"/>
        <v>0</v>
      </c>
      <c r="J1557" s="6">
        <f>+H1557+SUM($D$16:$E$16)-SUM($F$27:F1557)</f>
        <v>7690.2069910606251</v>
      </c>
      <c r="K1557" s="10">
        <f t="shared" si="455"/>
        <v>-4.2462779383767302E-4</v>
      </c>
      <c r="L1557" s="10">
        <f>+H1557/SUM(F$27:F1557)-1</f>
        <v>-4.492479523723103E-2</v>
      </c>
      <c r="M1557">
        <v>7.32</v>
      </c>
      <c r="R1557">
        <f t="shared" si="456"/>
        <v>4968.7600364901036</v>
      </c>
      <c r="S1557">
        <f t="shared" si="457"/>
        <v>4808.9899206153414</v>
      </c>
      <c r="T1557" s="5">
        <f t="shared" si="444"/>
        <v>0</v>
      </c>
      <c r="U1557" s="6">
        <f>+S1557+SUM($D$17:$E$17)-SUM($Q$27:Q1557)</f>
        <v>7146.5691837732338</v>
      </c>
      <c r="V1557" s="10">
        <f t="shared" si="445"/>
        <v>1.6574365365176202E-3</v>
      </c>
      <c r="W1557" s="10">
        <f>+S1557/SUM(Q$27:Q1557)-1</f>
        <v>0.1282297589838981</v>
      </c>
      <c r="X1557">
        <v>5.165</v>
      </c>
      <c r="AC1557">
        <f t="shared" si="458"/>
        <v>11354.798592331115</v>
      </c>
      <c r="AD1557">
        <f t="shared" si="459"/>
        <v>11207.231667735083</v>
      </c>
      <c r="AE1557" s="5">
        <f t="shared" si="446"/>
        <v>0</v>
      </c>
      <c r="AF1557" s="6">
        <f>+AD1557+SUM($D$18:$E$18)-SUM($AB$27:AB1557)</f>
        <v>15414.642141419288</v>
      </c>
      <c r="AG1557" s="10">
        <f t="shared" si="447"/>
        <v>-5.6274300212766359E-4</v>
      </c>
      <c r="AH1557" s="10">
        <f>+AD1557/SUM(AB$27:AB1557)-1</f>
        <v>0.46068437902171255</v>
      </c>
      <c r="AI1557" s="6">
        <f t="shared" si="448"/>
        <v>0</v>
      </c>
      <c r="AL1557" s="6">
        <f t="shared" si="449"/>
        <v>0</v>
      </c>
      <c r="AM1557" s="6">
        <f t="shared" si="450"/>
        <v>21262.459508554861</v>
      </c>
      <c r="AN1557" s="6">
        <f t="shared" si="451"/>
        <v>20901.488263621581</v>
      </c>
      <c r="AO1557" s="5">
        <f t="shared" si="452"/>
        <v>0</v>
      </c>
      <c r="AP1557" s="6">
        <f>+AN1557+SUM($D$16:$E$18)-SUM($AL$27:AL1557)</f>
        <v>30251.418316253144</v>
      </c>
      <c r="AQ1557" s="10">
        <f t="shared" si="460"/>
        <v>-3.9946406097390863E-6</v>
      </c>
      <c r="AR1557" s="10">
        <f>+AN1557/SUM(AL$27:AL1557)-1</f>
        <v>0.22588871061186411</v>
      </c>
    </row>
    <row r="1558" spans="1:44" x14ac:dyDescent="0.25">
      <c r="A1558" s="1">
        <v>42481</v>
      </c>
      <c r="B1558">
        <v>7.5419999999999998</v>
      </c>
      <c r="G1558">
        <f t="shared" si="453"/>
        <v>4981.8363561523502</v>
      </c>
      <c r="H1558">
        <f t="shared" si="454"/>
        <v>4927.7358920549768</v>
      </c>
      <c r="I1558" s="5">
        <f t="shared" si="443"/>
        <v>0</v>
      </c>
      <c r="J1558" s="6">
        <f>+H1558+SUM($D$16:$E$16)-SUM($F$27:F1558)</f>
        <v>7732.6762078444472</v>
      </c>
      <c r="K1558" s="10">
        <f t="shared" si="455"/>
        <v>5.5225063295682997E-3</v>
      </c>
      <c r="L1558" s="10">
        <f>+H1558/SUM(F$27:F1558)-1</f>
        <v>-3.6622014936364411E-2</v>
      </c>
      <c r="M1558">
        <v>7.3090000000000002</v>
      </c>
      <c r="R1558">
        <f t="shared" si="456"/>
        <v>4961.2933205882746</v>
      </c>
      <c r="S1558">
        <f t="shared" si="457"/>
        <v>4801.7632964176955</v>
      </c>
      <c r="T1558" s="5">
        <f t="shared" si="444"/>
        <v>0</v>
      </c>
      <c r="U1558" s="6">
        <f>+S1558+SUM($D$17:$E$17)-SUM($Q$27:Q1558)</f>
        <v>7139.3425595755871</v>
      </c>
      <c r="V1558" s="10">
        <f t="shared" si="445"/>
        <v>-1.0112018804848688E-3</v>
      </c>
      <c r="W1558" s="10">
        <f>+S1558/SUM(Q$27:Q1558)-1</f>
        <v>0.12653433175045237</v>
      </c>
      <c r="X1558">
        <v>5.1559999999999997</v>
      </c>
      <c r="AC1558">
        <f t="shared" si="458"/>
        <v>11335.012883264129</v>
      </c>
      <c r="AD1558">
        <f t="shared" si="459"/>
        <v>11187.703093677073</v>
      </c>
      <c r="AE1558" s="5">
        <f t="shared" si="446"/>
        <v>0</v>
      </c>
      <c r="AF1558" s="6">
        <f>+AD1558+SUM($D$18:$E$18)-SUM($AB$27:AB1558)</f>
        <v>15395.113567361281</v>
      </c>
      <c r="AG1558" s="10">
        <f t="shared" si="447"/>
        <v>-1.2668846852781357E-3</v>
      </c>
      <c r="AH1558" s="10">
        <f>+AD1558/SUM(AB$27:AB1558)-1</f>
        <v>0.4581391400263215</v>
      </c>
      <c r="AI1558" s="6">
        <f t="shared" si="448"/>
        <v>0</v>
      </c>
      <c r="AL1558" s="6">
        <f t="shared" si="449"/>
        <v>0</v>
      </c>
      <c r="AM1558" s="6">
        <f t="shared" si="450"/>
        <v>21278.142560004751</v>
      </c>
      <c r="AN1558" s="6">
        <f t="shared" si="451"/>
        <v>20917.202282149745</v>
      </c>
      <c r="AO1558" s="5">
        <f t="shared" si="452"/>
        <v>0</v>
      </c>
      <c r="AP1558" s="6">
        <f>+AN1558+SUM($D$16:$E$18)-SUM($AL$27:AL1558)</f>
        <v>30267.132334781312</v>
      </c>
      <c r="AQ1558" s="10">
        <f t="shared" si="460"/>
        <v>5.1944733182063274E-4</v>
      </c>
      <c r="AR1558" s="10">
        <f>+AN1558/SUM(AL$27:AL1558)-1</f>
        <v>0.22681035014628659</v>
      </c>
    </row>
    <row r="1559" spans="1:44" x14ac:dyDescent="0.25">
      <c r="A1559" s="1">
        <v>42482</v>
      </c>
      <c r="B1559">
        <v>7.5</v>
      </c>
      <c r="G1559">
        <f t="shared" si="453"/>
        <v>4954.0934329279535</v>
      </c>
      <c r="H1559">
        <f t="shared" si="454"/>
        <v>4900.2942442869698</v>
      </c>
      <c r="I1559" s="5">
        <f t="shared" si="443"/>
        <v>0</v>
      </c>
      <c r="J1559" s="6">
        <f>+H1559+SUM($D$16:$E$16)-SUM($F$27:F1559)</f>
        <v>7705.2345600764393</v>
      </c>
      <c r="K1559" s="10">
        <f t="shared" si="455"/>
        <v>-3.5487904873308107E-3</v>
      </c>
      <c r="L1559" s="10">
        <f>+H1559/SUM(F$27:F1559)-1</f>
        <v>-4.1986888361539854E-2</v>
      </c>
      <c r="M1559">
        <v>7.2679999999999998</v>
      </c>
      <c r="R1559">
        <f t="shared" si="456"/>
        <v>4933.4628340450918</v>
      </c>
      <c r="S1559">
        <f t="shared" si="457"/>
        <v>4774.8276971355599</v>
      </c>
      <c r="T1559" s="5">
        <f t="shared" si="444"/>
        <v>0</v>
      </c>
      <c r="U1559" s="6">
        <f>+S1559+SUM($D$17:$E$17)-SUM($Q$27:Q1559)</f>
        <v>7112.4069602934505</v>
      </c>
      <c r="V1559" s="10">
        <f t="shared" si="445"/>
        <v>-3.7728402940981898E-3</v>
      </c>
      <c r="W1559" s="10">
        <f>+S1559/SUM(Q$27:Q1559)-1</f>
        <v>0.12021501206215457</v>
      </c>
      <c r="X1559">
        <v>5.1669999999999998</v>
      </c>
      <c r="AC1559">
        <f t="shared" si="458"/>
        <v>11359.195416568222</v>
      </c>
      <c r="AD1559">
        <f t="shared" si="459"/>
        <v>11211.571350859083</v>
      </c>
      <c r="AE1559" s="5">
        <f t="shared" si="446"/>
        <v>0</v>
      </c>
      <c r="AF1559" s="6">
        <f>+AD1559+SUM($D$18:$E$18)-SUM($AB$27:AB1559)</f>
        <v>15418.981824543291</v>
      </c>
      <c r="AG1559" s="10">
        <f t="shared" si="447"/>
        <v>1.5503787664556956E-3</v>
      </c>
      <c r="AH1559" s="10">
        <f>+AD1559/SUM(AB$27:AB1559)-1</f>
        <v>0.46124998768735503</v>
      </c>
      <c r="AI1559" s="6">
        <f t="shared" si="448"/>
        <v>0</v>
      </c>
      <c r="AL1559" s="6">
        <f t="shared" si="449"/>
        <v>0</v>
      </c>
      <c r="AM1559" s="6">
        <f t="shared" si="450"/>
        <v>21246.751683541268</v>
      </c>
      <c r="AN1559" s="6">
        <f t="shared" si="451"/>
        <v>20886.693292281612</v>
      </c>
      <c r="AO1559" s="5">
        <f t="shared" si="452"/>
        <v>0</v>
      </c>
      <c r="AP1559" s="6">
        <f>+AN1559+SUM($D$16:$E$18)-SUM($AL$27:AL1559)</f>
        <v>30236.62334491318</v>
      </c>
      <c r="AQ1559" s="10">
        <f t="shared" si="460"/>
        <v>-1.0079907647237984E-3</v>
      </c>
      <c r="AR1559" s="10">
        <f>+AN1559/SUM(AL$27:AL1559)-1</f>
        <v>0.22502097391719711</v>
      </c>
    </row>
    <row r="1560" spans="1:44" x14ac:dyDescent="0.25">
      <c r="A1560" s="1">
        <v>42486</v>
      </c>
      <c r="B1560">
        <v>7.4359999999999999</v>
      </c>
      <c r="G1560">
        <f t="shared" si="453"/>
        <v>4911.8185023003016</v>
      </c>
      <c r="H1560">
        <f t="shared" si="454"/>
        <v>4858.4784000690543</v>
      </c>
      <c r="I1560" s="5">
        <f t="shared" si="443"/>
        <v>0</v>
      </c>
      <c r="J1560" s="6">
        <f>+H1560+SUM($D$16:$E$16)-SUM($F$27:F1560)</f>
        <v>7663.4187158585237</v>
      </c>
      <c r="K1560" s="10">
        <f t="shared" si="455"/>
        <v>-5.4269398149899839E-3</v>
      </c>
      <c r="L1560" s="10">
        <f>+H1560/SUM(F$27:F1560)-1</f>
        <v>-5.0161933580854745E-2</v>
      </c>
      <c r="M1560">
        <v>7.2409999999999997</v>
      </c>
      <c r="R1560">
        <f t="shared" si="456"/>
        <v>4915.1354404678741</v>
      </c>
      <c r="S1560">
        <f t="shared" si="457"/>
        <v>4757.0896195595196</v>
      </c>
      <c r="T1560" s="5">
        <f t="shared" si="444"/>
        <v>0</v>
      </c>
      <c r="U1560" s="6">
        <f>+S1560+SUM($D$17:$E$17)-SUM($Q$27:Q1560)</f>
        <v>7094.6688827174112</v>
      </c>
      <c r="V1560" s="10">
        <f t="shared" si="445"/>
        <v>-2.4939626873246024E-3</v>
      </c>
      <c r="W1560" s="10">
        <f>+S1560/SUM(Q$27:Q1560)-1</f>
        <v>0.11605350885278765</v>
      </c>
      <c r="X1560">
        <v>5.1289999999999996</v>
      </c>
      <c r="AC1560">
        <f t="shared" si="458"/>
        <v>11275.655756063172</v>
      </c>
      <c r="AD1560">
        <f t="shared" si="459"/>
        <v>11129.117371503045</v>
      </c>
      <c r="AE1560" s="5">
        <f t="shared" si="446"/>
        <v>0</v>
      </c>
      <c r="AF1560" s="6">
        <f>+AD1560+SUM($D$18:$E$18)-SUM($AB$27:AB1560)</f>
        <v>15336.527845187251</v>
      </c>
      <c r="AG1560" s="10">
        <f t="shared" si="447"/>
        <v>-5.3475631720891759E-3</v>
      </c>
      <c r="AH1560" s="10">
        <f>+AD1560/SUM(AB$27:AB1560)-1</f>
        <v>0.45050342304014768</v>
      </c>
      <c r="AI1560" s="6">
        <f t="shared" si="448"/>
        <v>0</v>
      </c>
      <c r="AL1560" s="6">
        <f t="shared" si="449"/>
        <v>0</v>
      </c>
      <c r="AM1560" s="6">
        <f t="shared" si="450"/>
        <v>21102.609698831347</v>
      </c>
      <c r="AN1560" s="6">
        <f t="shared" si="451"/>
        <v>20744.685391131621</v>
      </c>
      <c r="AO1560" s="5">
        <f t="shared" si="452"/>
        <v>0</v>
      </c>
      <c r="AP1560" s="6">
        <f>+AN1560+SUM($D$16:$E$18)-SUM($AL$27:AL1560)</f>
        <v>30094.615443763189</v>
      </c>
      <c r="AQ1560" s="10">
        <f t="shared" si="460"/>
        <v>-4.6965529030833508E-3</v>
      </c>
      <c r="AR1560" s="10">
        <f>+AN1560/SUM(AL$27:AL1560)-1</f>
        <v>0.21669209892792418</v>
      </c>
    </row>
    <row r="1561" spans="1:44" x14ac:dyDescent="0.25">
      <c r="A1561" s="1">
        <v>42487</v>
      </c>
      <c r="B1561">
        <v>7.44</v>
      </c>
      <c r="G1561">
        <f t="shared" si="453"/>
        <v>4914.4606854645308</v>
      </c>
      <c r="H1561">
        <f t="shared" si="454"/>
        <v>4861.0918903326747</v>
      </c>
      <c r="I1561" s="5">
        <f t="shared" si="443"/>
        <v>0</v>
      </c>
      <c r="J1561" s="6">
        <f>+H1561+SUM($D$16:$E$16)-SUM($F$27:F1561)</f>
        <v>7666.0322061221441</v>
      </c>
      <c r="K1561" s="10">
        <f t="shared" si="455"/>
        <v>3.4103451220945935E-4</v>
      </c>
      <c r="L1561" s="10">
        <f>+H1561/SUM(F$27:F1561)-1</f>
        <v>-4.9650993254647391E-2</v>
      </c>
      <c r="M1561">
        <v>7.2720000000000002</v>
      </c>
      <c r="R1561">
        <f t="shared" si="456"/>
        <v>4936.1780034639387</v>
      </c>
      <c r="S1561">
        <f t="shared" si="457"/>
        <v>4777.4555604801581</v>
      </c>
      <c r="T1561" s="5">
        <f t="shared" si="444"/>
        <v>0</v>
      </c>
      <c r="U1561" s="6">
        <f>+S1561+SUM($D$17:$E$17)-SUM($Q$27:Q1561)</f>
        <v>7115.0348236380487</v>
      </c>
      <c r="V1561" s="10">
        <f t="shared" si="445"/>
        <v>2.8705978048177982E-3</v>
      </c>
      <c r="W1561" s="10">
        <f>+S1561/SUM(Q$27:Q1561)-1</f>
        <v>0.12083153105613476</v>
      </c>
      <c r="X1561">
        <v>5.1360000000000001</v>
      </c>
      <c r="AC1561">
        <f t="shared" si="458"/>
        <v>11291.044640893051</v>
      </c>
      <c r="AD1561">
        <f t="shared" si="459"/>
        <v>11144.306262437054</v>
      </c>
      <c r="AE1561" s="5">
        <f t="shared" si="446"/>
        <v>0</v>
      </c>
      <c r="AF1561" s="6">
        <f>+AD1561+SUM($D$18:$E$18)-SUM($AB$27:AB1561)</f>
        <v>15351.71673612126</v>
      </c>
      <c r="AG1561" s="10">
        <f t="shared" si="447"/>
        <v>9.9037351135344842E-4</v>
      </c>
      <c r="AH1561" s="10">
        <f>+AD1561/SUM(AB$27:AB1561)-1</f>
        <v>0.45248305336989669</v>
      </c>
      <c r="AI1561" s="6">
        <f t="shared" si="448"/>
        <v>0</v>
      </c>
      <c r="AL1561" s="6">
        <f t="shared" si="449"/>
        <v>0</v>
      </c>
      <c r="AM1561" s="6">
        <f t="shared" si="450"/>
        <v>21141.683329821521</v>
      </c>
      <c r="AN1561" s="6">
        <f t="shared" si="451"/>
        <v>20782.853713249886</v>
      </c>
      <c r="AO1561" s="5">
        <f t="shared" si="452"/>
        <v>0</v>
      </c>
      <c r="AP1561" s="6">
        <f>+AN1561+SUM($D$16:$E$18)-SUM($AL$27:AL1561)</f>
        <v>30132.783765881457</v>
      </c>
      <c r="AQ1561" s="10">
        <f t="shared" si="460"/>
        <v>1.2682774494856552E-3</v>
      </c>
      <c r="AR1561" s="10">
        <f>+AN1561/SUM(AL$27:AL1561)-1</f>
        <v>0.21893070101202627</v>
      </c>
    </row>
    <row r="1562" spans="1:44" x14ac:dyDescent="0.25">
      <c r="A1562" s="1">
        <v>42488</v>
      </c>
      <c r="B1562">
        <v>7.4379999999999997</v>
      </c>
      <c r="G1562">
        <f t="shared" si="453"/>
        <v>4913.1395938824162</v>
      </c>
      <c r="H1562">
        <f t="shared" si="454"/>
        <v>4859.7851452008645</v>
      </c>
      <c r="I1562" s="5">
        <f t="shared" si="443"/>
        <v>0</v>
      </c>
      <c r="J1562" s="6">
        <f>+H1562+SUM($D$16:$E$16)-SUM($F$27:F1562)</f>
        <v>7664.7254609903348</v>
      </c>
      <c r="K1562" s="10">
        <f t="shared" si="455"/>
        <v>-1.7045912366053795E-4</v>
      </c>
      <c r="L1562" s="10">
        <f>+H1562/SUM(F$27:F1562)-1</f>
        <v>-4.9906463417751068E-2</v>
      </c>
      <c r="M1562">
        <v>7.2869999999999999</v>
      </c>
      <c r="R1562">
        <f t="shared" si="456"/>
        <v>4946.3598887846156</v>
      </c>
      <c r="S1562">
        <f t="shared" si="457"/>
        <v>4787.310048022403</v>
      </c>
      <c r="T1562" s="5">
        <f t="shared" si="444"/>
        <v>0</v>
      </c>
      <c r="U1562" s="6">
        <f>+S1562+SUM($D$17:$E$17)-SUM($Q$27:Q1562)</f>
        <v>7124.8893111802936</v>
      </c>
      <c r="V1562" s="10">
        <f t="shared" si="445"/>
        <v>1.3850230935632535E-3</v>
      </c>
      <c r="W1562" s="10">
        <f>+S1562/SUM(Q$27:Q1562)-1</f>
        <v>0.12314347728356068</v>
      </c>
      <c r="X1562">
        <v>5.1269999999999998</v>
      </c>
      <c r="AC1562">
        <f t="shared" si="458"/>
        <v>11271.258931826065</v>
      </c>
      <c r="AD1562">
        <f t="shared" si="459"/>
        <v>11124.777688379045</v>
      </c>
      <c r="AE1562" s="5">
        <f t="shared" si="446"/>
        <v>0</v>
      </c>
      <c r="AF1562" s="6">
        <f>+AD1562+SUM($D$18:$E$18)-SUM($AB$27:AB1562)</f>
        <v>15332.188162063248</v>
      </c>
      <c r="AG1562" s="10">
        <f t="shared" si="447"/>
        <v>-1.2720775398403772E-3</v>
      </c>
      <c r="AH1562" s="10">
        <f>+AD1562/SUM(AB$27:AB1562)-1</f>
        <v>0.44993781437450542</v>
      </c>
      <c r="AI1562" s="6">
        <f t="shared" si="448"/>
        <v>0</v>
      </c>
      <c r="AL1562" s="6">
        <f t="shared" si="449"/>
        <v>0</v>
      </c>
      <c r="AM1562" s="6">
        <f t="shared" si="450"/>
        <v>21130.758414493095</v>
      </c>
      <c r="AN1562" s="6">
        <f t="shared" si="451"/>
        <v>20771.872881602314</v>
      </c>
      <c r="AO1562" s="5">
        <f t="shared" si="452"/>
        <v>0</v>
      </c>
      <c r="AP1562" s="6">
        <f>+AN1562+SUM($D$16:$E$18)-SUM($AL$27:AL1562)</f>
        <v>30121.802934233881</v>
      </c>
      <c r="AQ1562" s="10">
        <f t="shared" si="460"/>
        <v>-3.6441477604232109E-4</v>
      </c>
      <c r="AR1562" s="10">
        <f>+AN1562/SUM(AL$27:AL1562)-1</f>
        <v>0.21828666660738927</v>
      </c>
    </row>
    <row r="1563" spans="1:44" x14ac:dyDescent="0.25">
      <c r="A1563" s="1">
        <v>42489</v>
      </c>
      <c r="B1563">
        <v>7.3230000000000004</v>
      </c>
      <c r="G1563">
        <f t="shared" si="453"/>
        <v>4837.1768279108546</v>
      </c>
      <c r="H1563">
        <f t="shared" si="454"/>
        <v>4784.6473001217983</v>
      </c>
      <c r="I1563" s="5">
        <f t="shared" si="443"/>
        <v>0</v>
      </c>
      <c r="J1563" s="6">
        <f>+H1563+SUM($D$16:$E$16)-SUM($F$27:F1563)</f>
        <v>7589.5876159112677</v>
      </c>
      <c r="K1563" s="10">
        <f t="shared" si="455"/>
        <v>-9.8030706333164241E-3</v>
      </c>
      <c r="L1563" s="10">
        <f>+H1563/SUM(F$27:F1563)-1</f>
        <v>-6.4595997796207283E-2</v>
      </c>
      <c r="M1563">
        <v>7.1589999999999998</v>
      </c>
      <c r="R1563">
        <f t="shared" si="456"/>
        <v>4859.4744673815094</v>
      </c>
      <c r="S1563">
        <f t="shared" si="457"/>
        <v>4703.2184209952493</v>
      </c>
      <c r="T1563" s="5">
        <f t="shared" si="444"/>
        <v>0</v>
      </c>
      <c r="U1563" s="6">
        <f>+S1563+SUM($D$17:$E$17)-SUM($Q$27:Q1563)</f>
        <v>7040.7976841531417</v>
      </c>
      <c r="V1563" s="10">
        <f t="shared" si="445"/>
        <v>-1.1802516973168475E-2</v>
      </c>
      <c r="W1563" s="10">
        <f>+S1563/SUM(Q$27:Q1563)-1</f>
        <v>0.10341486947619205</v>
      </c>
      <c r="X1563">
        <v>5.0449999999999999</v>
      </c>
      <c r="AC1563">
        <f t="shared" si="458"/>
        <v>11090.989138104644</v>
      </c>
      <c r="AD1563">
        <f t="shared" si="459"/>
        <v>10946.850680294965</v>
      </c>
      <c r="AE1563" s="5">
        <f t="shared" si="446"/>
        <v>0</v>
      </c>
      <c r="AF1563" s="6">
        <f>+AD1563+SUM($D$18:$E$18)-SUM($AB$27:AB1563)</f>
        <v>15154.261153979169</v>
      </c>
      <c r="AG1563" s="10">
        <f t="shared" si="447"/>
        <v>-1.1604802015431015E-2</v>
      </c>
      <c r="AH1563" s="10">
        <f>+AD1563/SUM(AB$27:AB1563)-1</f>
        <v>0.42674785908316371</v>
      </c>
      <c r="AI1563" s="6">
        <f t="shared" si="448"/>
        <v>0</v>
      </c>
      <c r="AL1563" s="6">
        <f t="shared" si="449"/>
        <v>0</v>
      </c>
      <c r="AM1563" s="6">
        <f t="shared" si="450"/>
        <v>20787.640433397006</v>
      </c>
      <c r="AN1563" s="6">
        <f t="shared" si="451"/>
        <v>20434.716401412014</v>
      </c>
      <c r="AO1563" s="5">
        <f t="shared" si="452"/>
        <v>0</v>
      </c>
      <c r="AP1563" s="6">
        <f>+AN1563+SUM($D$16:$E$18)-SUM($AL$27:AL1563)</f>
        <v>29784.646454043581</v>
      </c>
      <c r="AQ1563" s="10">
        <f t="shared" si="460"/>
        <v>-1.1193104241682628E-2</v>
      </c>
      <c r="AR1563" s="10">
        <f>+AN1563/SUM(AL$27:AL1563)-1</f>
        <v>0.19851217411374789</v>
      </c>
    </row>
    <row r="1564" spans="1:44" x14ac:dyDescent="0.25">
      <c r="A1564" s="1">
        <v>42493</v>
      </c>
      <c r="B1564">
        <v>7.1319999999999997</v>
      </c>
      <c r="G1564">
        <f t="shared" si="453"/>
        <v>4711.0125818189554</v>
      </c>
      <c r="H1564">
        <f t="shared" si="454"/>
        <v>4659.8531400339562</v>
      </c>
      <c r="I1564" s="5">
        <f t="shared" ref="I1564:I1627" si="461">+C1564*(MAX($A:$A)-$A1564)</f>
        <v>0</v>
      </c>
      <c r="J1564" s="6">
        <f>+H1564+SUM($D$16:$E$16)-SUM($F$27:F1564)</f>
        <v>7464.7934558234256</v>
      </c>
      <c r="K1564" s="10">
        <f t="shared" si="455"/>
        <v>-1.6442811705107196E-2</v>
      </c>
      <c r="L1564" s="10">
        <f>+H1564/SUM(F$27:F1564)-1</f>
        <v>-8.899339837260023E-2</v>
      </c>
      <c r="M1564">
        <v>7.0720000000000001</v>
      </c>
      <c r="R1564">
        <f t="shared" si="456"/>
        <v>4800.419532521586</v>
      </c>
      <c r="S1564">
        <f t="shared" si="457"/>
        <v>4646.0623932502313</v>
      </c>
      <c r="T1564" s="5">
        <f t="shared" ref="T1564:T1627" si="462">+N1564*(MAX($A:$A)-$A1564)</f>
        <v>0</v>
      </c>
      <c r="U1564" s="6">
        <f>+S1564+SUM($D$17:$E$17)-SUM($Q$27:Q1564)</f>
        <v>6983.6416564081228</v>
      </c>
      <c r="V1564" s="10">
        <f t="shared" ref="V1564:V1627" si="463">+U1564/U1563-1</f>
        <v>-8.1178341303089763E-3</v>
      </c>
      <c r="W1564" s="10">
        <f>+S1564/SUM(Q$27:Q1564)-1</f>
        <v>9.0005581357121223E-2</v>
      </c>
      <c r="X1564">
        <v>5.0229999999999997</v>
      </c>
      <c r="AC1564">
        <f t="shared" si="458"/>
        <v>11042.624071496457</v>
      </c>
      <c r="AD1564">
        <f t="shared" si="459"/>
        <v>10899.114165930943</v>
      </c>
      <c r="AE1564" s="5">
        <f t="shared" ref="AE1564:AE1627" si="464">+Y1564*(MAX($A:$A)-$A1564)</f>
        <v>0</v>
      </c>
      <c r="AF1564" s="6">
        <f>+AD1564+SUM($D$18:$E$18)-SUM($AB$27:AB1564)</f>
        <v>15106.524639615149</v>
      </c>
      <c r="AG1564" s="10">
        <f t="shared" ref="AG1564:AG1627" si="465">+AF1564/AF1563-1</f>
        <v>-3.1500390470363682E-3</v>
      </c>
      <c r="AH1564" s="10">
        <f>+AD1564/SUM(AB$27:AB1564)-1</f>
        <v>0.42052616376109642</v>
      </c>
      <c r="AI1564" s="6">
        <f t="shared" ref="AI1564:AI1627" si="466">+C1564+N1564+Y1564</f>
        <v>0</v>
      </c>
      <c r="AL1564" s="6">
        <f t="shared" ref="AL1564:AL1627" si="467">+F1564+Q1564+AB1564</f>
        <v>0</v>
      </c>
      <c r="AM1564" s="6">
        <f t="shared" ref="AM1564:AM1627" si="468">+G1564+R1564+AC1564</f>
        <v>20554.056185836998</v>
      </c>
      <c r="AN1564" s="6">
        <f t="shared" ref="AN1564:AN1627" si="469">+H1564+S1564+AD1564</f>
        <v>20205.029699215131</v>
      </c>
      <c r="AO1564" s="5">
        <f t="shared" ref="AO1564:AO1627" si="470">+AI1564*(MAX($A:$A)-$A1564)</f>
        <v>0</v>
      </c>
      <c r="AP1564" s="6">
        <f>+AN1564+SUM($D$16:$E$18)-SUM($AL$27:AL1564)</f>
        <v>29554.959751846694</v>
      </c>
      <c r="AQ1564" s="10">
        <f t="shared" si="460"/>
        <v>-7.7115806142363796E-3</v>
      </c>
      <c r="AR1564" s="10">
        <f>+AN1564/SUM(AL$27:AL1564)-1</f>
        <v>0.18504086854691448</v>
      </c>
    </row>
    <row r="1565" spans="1:44" x14ac:dyDescent="0.25">
      <c r="A1565" s="1">
        <v>42494</v>
      </c>
      <c r="B1565">
        <v>7.0839999999999996</v>
      </c>
      <c r="G1565">
        <f t="shared" ref="G1565:G1628" si="471">+(B1565/B1564*G1564)+F1565</f>
        <v>4679.3063838482167</v>
      </c>
      <c r="H1565">
        <f t="shared" ref="H1565:H1628" si="472">+($B1565/$B1564*H1564)+F1565</f>
        <v>4628.4912568705195</v>
      </c>
      <c r="I1565" s="5">
        <f t="shared" si="461"/>
        <v>0</v>
      </c>
      <c r="J1565" s="6">
        <f>+H1565+SUM($D$16:$E$16)-SUM($F$27:F1565)</f>
        <v>7433.431572659988</v>
      </c>
      <c r="K1565" s="10">
        <f t="shared" ref="K1565:K1628" si="473">+J1565/J1564-1</f>
        <v>-4.2013062181877059E-3</v>
      </c>
      <c r="L1565" s="10">
        <f>+H1565/SUM(F$27:F1565)-1</f>
        <v>-9.5124682287086371E-2</v>
      </c>
      <c r="M1565">
        <v>7.0049999999999999</v>
      </c>
      <c r="R1565">
        <f t="shared" ref="R1565:R1628" si="474">+($M1565/$M1564*R1564)+N1565</f>
        <v>4754.9404447558973</v>
      </c>
      <c r="S1565">
        <f t="shared" ref="S1565:S1628" si="475">+($M1565/$M1564*S1564)+Q1565</f>
        <v>4602.0456822282049</v>
      </c>
      <c r="T1565" s="5">
        <f t="shared" si="462"/>
        <v>0</v>
      </c>
      <c r="U1565" s="6">
        <f>+S1565+SUM($D$17:$E$17)-SUM($Q$27:Q1565)</f>
        <v>6939.6249453860964</v>
      </c>
      <c r="V1565" s="10">
        <f t="shared" si="463"/>
        <v>-6.3028306988857086E-3</v>
      </c>
      <c r="W1565" s="10">
        <f>+S1565/SUM(Q$27:Q1565)-1</f>
        <v>7.9678888207951548E-2</v>
      </c>
      <c r="X1565">
        <v>5</v>
      </c>
      <c r="AC1565">
        <f t="shared" ref="AC1565:AC1628" si="476">+(X1565/X1564*AC1564)+AB1565</f>
        <v>10992.060592769718</v>
      </c>
      <c r="AD1565">
        <f t="shared" ref="AD1565:AD1628" si="477">+($X1565/$X1564*AD1564)+AB1565</f>
        <v>10849.207810004922</v>
      </c>
      <c r="AE1565" s="5">
        <f t="shared" si="464"/>
        <v>0</v>
      </c>
      <c r="AF1565" s="6">
        <f>+AD1565+SUM($D$18:$E$18)-SUM($AB$27:AB1565)</f>
        <v>15056.618283689128</v>
      </c>
      <c r="AG1565" s="10">
        <f t="shared" si="465"/>
        <v>-3.3036292010637514E-3</v>
      </c>
      <c r="AH1565" s="10">
        <f>+AD1565/SUM(AB$27:AB1565)-1</f>
        <v>0.414021664106208</v>
      </c>
      <c r="AI1565" s="6">
        <f t="shared" si="466"/>
        <v>0</v>
      </c>
      <c r="AL1565" s="6">
        <f t="shared" si="467"/>
        <v>0</v>
      </c>
      <c r="AM1565" s="6">
        <f t="shared" si="468"/>
        <v>20426.307421373833</v>
      </c>
      <c r="AN1565" s="6">
        <f t="shared" si="469"/>
        <v>20079.744749103647</v>
      </c>
      <c r="AO1565" s="5">
        <f t="shared" si="470"/>
        <v>0</v>
      </c>
      <c r="AP1565" s="6">
        <f>+AN1565+SUM($D$16:$E$18)-SUM($AL$27:AL1565)</f>
        <v>29429.674801735211</v>
      </c>
      <c r="AQ1565" s="10">
        <f t="shared" ref="AQ1565:AQ1628" si="478">+AP1565/AP1564-1</f>
        <v>-4.239049931497707E-3</v>
      </c>
      <c r="AR1565" s="10">
        <f>+AN1565/SUM(AL$27:AL1565)-1</f>
        <v>0.17769280777659358</v>
      </c>
    </row>
    <row r="1566" spans="1:44" x14ac:dyDescent="0.25">
      <c r="A1566" s="1">
        <v>42496</v>
      </c>
      <c r="B1566">
        <v>7.0540000000000003</v>
      </c>
      <c r="G1566">
        <f t="shared" si="471"/>
        <v>4659.4900101165049</v>
      </c>
      <c r="H1566">
        <f t="shared" si="472"/>
        <v>4608.8900798933719</v>
      </c>
      <c r="I1566" s="5">
        <f t="shared" si="461"/>
        <v>0</v>
      </c>
      <c r="J1566" s="6">
        <f>+H1566+SUM($D$16:$E$16)-SUM($F$27:F1566)</f>
        <v>7413.8303956828413</v>
      </c>
      <c r="K1566" s="10">
        <f t="shared" si="473"/>
        <v>-2.6368947888401051E-3</v>
      </c>
      <c r="L1566" s="10">
        <f>+H1566/SUM(F$27:F1566)-1</f>
        <v>-9.8956734733640195E-2</v>
      </c>
      <c r="M1566">
        <v>7.008</v>
      </c>
      <c r="R1566">
        <f t="shared" si="474"/>
        <v>4756.9768218200325</v>
      </c>
      <c r="S1566">
        <f t="shared" si="475"/>
        <v>4604.0165797366535</v>
      </c>
      <c r="T1566" s="5">
        <f t="shared" si="462"/>
        <v>0</v>
      </c>
      <c r="U1566" s="6">
        <f>+S1566+SUM($D$17:$E$17)-SUM($Q$27:Q1566)</f>
        <v>6941.5958428945451</v>
      </c>
      <c r="V1566" s="10">
        <f t="shared" si="463"/>
        <v>2.8400634385272738E-4</v>
      </c>
      <c r="W1566" s="10">
        <f>+S1566/SUM(Q$27:Q1566)-1</f>
        <v>8.0141277453436688E-2</v>
      </c>
      <c r="X1566">
        <v>5.0190000000000001</v>
      </c>
      <c r="AC1566">
        <f t="shared" si="476"/>
        <v>11033.830423022244</v>
      </c>
      <c r="AD1566">
        <f t="shared" si="477"/>
        <v>10890.434799682942</v>
      </c>
      <c r="AE1566" s="5">
        <f t="shared" si="464"/>
        <v>0</v>
      </c>
      <c r="AF1566" s="6">
        <f>+AD1566+SUM($D$18:$E$18)-SUM($AB$27:AB1566)</f>
        <v>15097.845273367147</v>
      </c>
      <c r="AG1566" s="10">
        <f t="shared" si="465"/>
        <v>2.7381307609213312E-3</v>
      </c>
      <c r="AH1566" s="10">
        <f>+AD1566/SUM(AB$27:AB1566)-1</f>
        <v>0.41939494642981168</v>
      </c>
      <c r="AI1566" s="6">
        <f t="shared" si="466"/>
        <v>0</v>
      </c>
      <c r="AL1566" s="6">
        <f t="shared" si="467"/>
        <v>0</v>
      </c>
      <c r="AM1566" s="6">
        <f t="shared" si="468"/>
        <v>20450.297254958779</v>
      </c>
      <c r="AN1566" s="6">
        <f t="shared" si="469"/>
        <v>20103.341459312967</v>
      </c>
      <c r="AO1566" s="5">
        <f t="shared" si="470"/>
        <v>0</v>
      </c>
      <c r="AP1566" s="6">
        <f>+AN1566+SUM($D$16:$E$18)-SUM($AL$27:AL1566)</f>
        <v>29453.271511944538</v>
      </c>
      <c r="AQ1566" s="10">
        <f t="shared" si="478"/>
        <v>8.017998964751083E-4</v>
      </c>
      <c r="AR1566" s="10">
        <f>+AN1566/SUM(AL$27:AL1566)-1</f>
        <v>0.17907677337216943</v>
      </c>
    </row>
    <row r="1567" spans="1:44" x14ac:dyDescent="0.25">
      <c r="A1567" s="1">
        <v>42499</v>
      </c>
      <c r="B1567">
        <v>7.0330000000000004</v>
      </c>
      <c r="C1567">
        <f>+$C$16</f>
        <v>60</v>
      </c>
      <c r="D1567" s="7">
        <f>+$H$16</f>
        <v>0.66694736842105262</v>
      </c>
      <c r="E1567" s="7">
        <f>+$J$16</f>
        <v>0.46199999999999997</v>
      </c>
      <c r="F1567" s="6">
        <f>+C1567-D1567-E1567</f>
        <v>58.871052631578941</v>
      </c>
      <c r="G1567">
        <f t="shared" si="471"/>
        <v>4704.4896011358851</v>
      </c>
      <c r="H1567">
        <f t="shared" si="472"/>
        <v>4654.0403086409469</v>
      </c>
      <c r="I1567" s="5">
        <f t="shared" si="461"/>
        <v>155640</v>
      </c>
      <c r="J1567" s="6">
        <f>+H1567+SUM($D$16:$E$16)-SUM($F$27:F1567)</f>
        <v>7400.1095717988364</v>
      </c>
      <c r="K1567" s="10">
        <f t="shared" si="473"/>
        <v>-1.8507064704359477E-3</v>
      </c>
      <c r="L1567" s="10">
        <f>+H1567/SUM(F$27:F1567)-1</f>
        <v>-0.10048268031482688</v>
      </c>
      <c r="M1567">
        <v>7.0350000000000001</v>
      </c>
      <c r="N1567">
        <f>+$C$17</f>
        <v>50</v>
      </c>
      <c r="O1567" s="7">
        <f>+$H$17</f>
        <v>0.5557894736842105</v>
      </c>
      <c r="P1567" s="7">
        <f>+$J$17</f>
        <v>0.38500000000000001</v>
      </c>
      <c r="Q1567" s="6">
        <f>+N1567-O1567-P1567</f>
        <v>49.059210526315795</v>
      </c>
      <c r="R1567">
        <f t="shared" si="474"/>
        <v>4825.304215397251</v>
      </c>
      <c r="S1567">
        <f t="shared" si="475"/>
        <v>4670.8138678390096</v>
      </c>
      <c r="T1567" s="5">
        <f t="shared" si="462"/>
        <v>129700</v>
      </c>
      <c r="U1567" s="6">
        <f>+S1567+SUM($D$17:$E$17)-SUM($Q$27:Q1567)</f>
        <v>6959.3339204705853</v>
      </c>
      <c r="V1567" s="10">
        <f t="shared" si="463"/>
        <v>2.5553313643571496E-3</v>
      </c>
      <c r="W1567" s="10">
        <f>+S1567/SUM(Q$27:Q1567)-1</f>
        <v>8.3343521217096317E-2</v>
      </c>
      <c r="X1567">
        <v>5.0609999999999999</v>
      </c>
      <c r="Y1567">
        <f>+$C$18</f>
        <v>90</v>
      </c>
      <c r="Z1567" s="7">
        <f>+$H$18</f>
        <v>1.0004210526315789</v>
      </c>
      <c r="AA1567" s="7">
        <f>+$J$18</f>
        <v>0.69300000000000006</v>
      </c>
      <c r="AB1567" s="6">
        <f>+Y1567-Z1567-AA1567</f>
        <v>88.306578947368422</v>
      </c>
      <c r="AC1567">
        <f t="shared" si="476"/>
        <v>11214.470310948876</v>
      </c>
      <c r="AD1567">
        <f t="shared" si="477"/>
        <v>11069.874724234351</v>
      </c>
      <c r="AE1567" s="5">
        <f t="shared" si="464"/>
        <v>233460</v>
      </c>
      <c r="AF1567" s="6">
        <f>+AD1567+SUM($D$18:$E$18)-SUM($AB$27:AB1567)</f>
        <v>15188.978618971189</v>
      </c>
      <c r="AG1567" s="10">
        <f t="shared" si="465"/>
        <v>6.036182246800692E-3</v>
      </c>
      <c r="AH1567" s="10">
        <f>+AD1567/SUM(AB$27:AB1567)-1</f>
        <v>0.42636553486744355</v>
      </c>
      <c r="AI1567" s="6">
        <f t="shared" si="466"/>
        <v>200</v>
      </c>
      <c r="AL1567" s="6">
        <f t="shared" si="467"/>
        <v>196.23684210526315</v>
      </c>
      <c r="AM1567" s="6">
        <f t="shared" si="468"/>
        <v>20744.264127482013</v>
      </c>
      <c r="AN1567" s="6">
        <f t="shared" si="469"/>
        <v>20394.728900714304</v>
      </c>
      <c r="AO1567" s="5">
        <f t="shared" si="470"/>
        <v>518800</v>
      </c>
      <c r="AP1567" s="6">
        <f>+AN1567+SUM($D$16:$E$18)-SUM($AL$27:AL1567)</f>
        <v>29548.422111240609</v>
      </c>
      <c r="AQ1567" s="10">
        <f t="shared" si="478"/>
        <v>3.230561306491353E-3</v>
      </c>
      <c r="AR1567" s="10">
        <f>+AN1567/SUM(AL$27:AL1567)-1</f>
        <v>0.18255630899261588</v>
      </c>
    </row>
    <row r="1568" spans="1:44" x14ac:dyDescent="0.25">
      <c r="A1568" s="1">
        <v>42500</v>
      </c>
      <c r="B1568">
        <v>7.0810000000000004</v>
      </c>
      <c r="G1568">
        <f t="shared" si="471"/>
        <v>4736.5975921574291</v>
      </c>
      <c r="H1568">
        <f t="shared" si="472"/>
        <v>4685.8039848551889</v>
      </c>
      <c r="I1568" s="5">
        <f t="shared" si="461"/>
        <v>0</v>
      </c>
      <c r="J1568" s="6">
        <f>+H1568+SUM($D$16:$E$16)-SUM($F$27:F1568)</f>
        <v>7431.8732480130793</v>
      </c>
      <c r="K1568" s="10">
        <f t="shared" si="473"/>
        <v>4.2923251211430813E-3</v>
      </c>
      <c r="L1568" s="10">
        <f>+H1568/SUM(F$27:F1568)-1</f>
        <v>-9.4343503385367566E-2</v>
      </c>
      <c r="M1568">
        <v>7.08</v>
      </c>
      <c r="R1568">
        <f t="shared" si="474"/>
        <v>4856.1697007835874</v>
      </c>
      <c r="S1568">
        <f t="shared" si="475"/>
        <v>4700.6911420469351</v>
      </c>
      <c r="T1568" s="5">
        <f t="shared" si="462"/>
        <v>0</v>
      </c>
      <c r="U1568" s="6">
        <f>+S1568+SUM($D$17:$E$17)-SUM($Q$27:Q1568)</f>
        <v>6989.2111946785108</v>
      </c>
      <c r="V1568" s="10">
        <f t="shared" si="463"/>
        <v>4.2931226679672196E-3</v>
      </c>
      <c r="W1568" s="10">
        <f>+S1568/SUM(Q$27:Q1568)-1</f>
        <v>9.0273223911448763E-2</v>
      </c>
      <c r="X1568">
        <v>5.1020000000000003</v>
      </c>
      <c r="AC1568">
        <f t="shared" si="476"/>
        <v>11305.320594044886</v>
      </c>
      <c r="AD1568">
        <f t="shared" si="477"/>
        <v>11159.553614511689</v>
      </c>
      <c r="AE1568" s="5">
        <f t="shared" si="464"/>
        <v>0</v>
      </c>
      <c r="AF1568" s="6">
        <f>+AD1568+SUM($D$18:$E$18)-SUM($AB$27:AB1568)</f>
        <v>15278.657509248525</v>
      </c>
      <c r="AG1568" s="10">
        <f t="shared" si="465"/>
        <v>5.9042080792270912E-3</v>
      </c>
      <c r="AH1568" s="10">
        <f>+AD1568/SUM(AB$27:AB1568)-1</f>
        <v>0.43792075852473755</v>
      </c>
      <c r="AI1568" s="6">
        <f t="shared" si="466"/>
        <v>0</v>
      </c>
      <c r="AL1568" s="6">
        <f t="shared" si="467"/>
        <v>0</v>
      </c>
      <c r="AM1568" s="6">
        <f t="shared" si="468"/>
        <v>20898.087886985901</v>
      </c>
      <c r="AN1568" s="6">
        <f t="shared" si="469"/>
        <v>20546.048741413812</v>
      </c>
      <c r="AO1568" s="5">
        <f t="shared" si="470"/>
        <v>0</v>
      </c>
      <c r="AP1568" s="6">
        <f>+AN1568+SUM($D$16:$E$18)-SUM($AL$27:AL1568)</f>
        <v>29699.741951940116</v>
      </c>
      <c r="AQ1568" s="10">
        <f t="shared" si="478"/>
        <v>5.1210802434673575E-3</v>
      </c>
      <c r="AR1568" s="10">
        <f>+AN1568/SUM(AL$27:AL1568)-1</f>
        <v>0.19133035218613403</v>
      </c>
    </row>
    <row r="1569" spans="1:44" x14ac:dyDescent="0.25">
      <c r="A1569" s="1">
        <v>42501</v>
      </c>
      <c r="B1569">
        <v>7.0640000000000001</v>
      </c>
      <c r="G1569">
        <f t="shared" si="471"/>
        <v>4725.2260120039655</v>
      </c>
      <c r="H1569">
        <f t="shared" si="472"/>
        <v>4674.5543495293114</v>
      </c>
      <c r="I1569" s="5">
        <f t="shared" si="461"/>
        <v>0</v>
      </c>
      <c r="J1569" s="6">
        <f>+H1569+SUM($D$16:$E$16)-SUM($F$27:F1569)</f>
        <v>7420.6236126872018</v>
      </c>
      <c r="K1569" s="10">
        <f t="shared" si="473"/>
        <v>-1.5137011827920377E-3</v>
      </c>
      <c r="L1569" s="10">
        <f>+H1569/SUM(F$27:F1569)-1</f>
        <v>-9.6517795214551061E-2</v>
      </c>
      <c r="M1569">
        <v>7.06</v>
      </c>
      <c r="R1569">
        <f t="shared" si="474"/>
        <v>4842.4517072785484</v>
      </c>
      <c r="S1569">
        <f t="shared" si="475"/>
        <v>4687.4123535100789</v>
      </c>
      <c r="T1569" s="5">
        <f t="shared" si="462"/>
        <v>0</v>
      </c>
      <c r="U1569" s="6">
        <f>+S1569+SUM($D$17:$E$17)-SUM($Q$27:Q1569)</f>
        <v>6975.9324061416546</v>
      </c>
      <c r="V1569" s="10">
        <f t="shared" si="463"/>
        <v>-1.8998980238237317E-3</v>
      </c>
      <c r="W1569" s="10">
        <f>+S1569/SUM(Q$27:Q1569)-1</f>
        <v>8.7193356047291948E-2</v>
      </c>
      <c r="X1569">
        <v>5.0609999999999999</v>
      </c>
      <c r="AC1569">
        <f t="shared" si="476"/>
        <v>11214.470310948876</v>
      </c>
      <c r="AD1569">
        <f t="shared" si="477"/>
        <v>11069.874724234351</v>
      </c>
      <c r="AE1569" s="5">
        <f t="shared" si="464"/>
        <v>0</v>
      </c>
      <c r="AF1569" s="6">
        <f>+AD1569+SUM($D$18:$E$18)-SUM($AB$27:AB1569)</f>
        <v>15188.978618971189</v>
      </c>
      <c r="AG1569" s="10">
        <f t="shared" si="465"/>
        <v>-5.8695530168832999E-3</v>
      </c>
      <c r="AH1569" s="10">
        <f>+AD1569/SUM(AB$27:AB1569)-1</f>
        <v>0.42636553486744355</v>
      </c>
      <c r="AI1569" s="6">
        <f t="shared" si="466"/>
        <v>0</v>
      </c>
      <c r="AL1569" s="6">
        <f t="shared" si="467"/>
        <v>0</v>
      </c>
      <c r="AM1569" s="6">
        <f t="shared" si="468"/>
        <v>20782.14803023139</v>
      </c>
      <c r="AN1569" s="6">
        <f t="shared" si="469"/>
        <v>20431.841427273743</v>
      </c>
      <c r="AO1569" s="5">
        <f t="shared" si="470"/>
        <v>0</v>
      </c>
      <c r="AP1569" s="6">
        <f>+AN1569+SUM($D$16:$E$18)-SUM($AL$27:AL1569)</f>
        <v>29585.534637800047</v>
      </c>
      <c r="AQ1569" s="10">
        <f t="shared" si="478"/>
        <v>-3.8453975231460547E-3</v>
      </c>
      <c r="AR1569" s="10">
        <f>+AN1569/SUM(AL$27:AL1569)-1</f>
        <v>0.18470822053011027</v>
      </c>
    </row>
    <row r="1570" spans="1:44" x14ac:dyDescent="0.25">
      <c r="A1570" s="1">
        <v>42502</v>
      </c>
      <c r="B1570">
        <v>7.0730000000000004</v>
      </c>
      <c r="G1570">
        <f t="shared" si="471"/>
        <v>4731.2462603205049</v>
      </c>
      <c r="H1570">
        <f t="shared" si="472"/>
        <v>4680.5100388194815</v>
      </c>
      <c r="I1570" s="5">
        <f t="shared" si="461"/>
        <v>0</v>
      </c>
      <c r="J1570" s="6">
        <f>+H1570+SUM($D$16:$E$16)-SUM($F$27:F1570)</f>
        <v>7426.579301977371</v>
      </c>
      <c r="K1570" s="10">
        <f t="shared" si="473"/>
        <v>8.0258608993277747E-4</v>
      </c>
      <c r="L1570" s="10">
        <f>+H1570/SUM(F$27:F1570)-1</f>
        <v>-9.5366699540277544E-2</v>
      </c>
      <c r="M1570">
        <v>7.0119999999999996</v>
      </c>
      <c r="R1570">
        <f t="shared" si="474"/>
        <v>4809.5285228664561</v>
      </c>
      <c r="S1570">
        <f t="shared" si="475"/>
        <v>4655.5432610216249</v>
      </c>
      <c r="T1570" s="5">
        <f t="shared" si="462"/>
        <v>0</v>
      </c>
      <c r="U1570" s="6">
        <f>+S1570+SUM($D$17:$E$17)-SUM($Q$27:Q1570)</f>
        <v>6944.0633136532006</v>
      </c>
      <c r="V1570" s="10">
        <f t="shared" si="463"/>
        <v>-4.5684348174583889E-3</v>
      </c>
      <c r="W1570" s="10">
        <f>+S1570/SUM(Q$27:Q1570)-1</f>
        <v>7.980167317331599E-2</v>
      </c>
      <c r="X1570">
        <v>5.0659999999999998</v>
      </c>
      <c r="AC1570">
        <f t="shared" si="476"/>
        <v>11225.549613765463</v>
      </c>
      <c r="AD1570">
        <f t="shared" si="477"/>
        <v>11080.811174268172</v>
      </c>
      <c r="AE1570" s="5">
        <f t="shared" si="464"/>
        <v>0</v>
      </c>
      <c r="AF1570" s="6">
        <f>+AD1570+SUM($D$18:$E$18)-SUM($AB$27:AB1570)</f>
        <v>15199.915069005008</v>
      </c>
      <c r="AG1570" s="10">
        <f t="shared" si="465"/>
        <v>7.2002537551529855E-4</v>
      </c>
      <c r="AH1570" s="10">
        <f>+AD1570/SUM(AB$27:AB1570)-1</f>
        <v>0.42777470848418675</v>
      </c>
      <c r="AI1570" s="6">
        <f t="shared" si="466"/>
        <v>0</v>
      </c>
      <c r="AL1570" s="6">
        <f t="shared" si="467"/>
        <v>0</v>
      </c>
      <c r="AM1570" s="6">
        <f t="shared" si="468"/>
        <v>20766.324396952423</v>
      </c>
      <c r="AN1570" s="6">
        <f t="shared" si="469"/>
        <v>20416.864474109279</v>
      </c>
      <c r="AO1570" s="5">
        <f t="shared" si="470"/>
        <v>0</v>
      </c>
      <c r="AP1570" s="6">
        <f>+AN1570+SUM($D$16:$E$18)-SUM($AL$27:AL1570)</f>
        <v>29570.557684635583</v>
      </c>
      <c r="AQ1570" s="10">
        <f t="shared" si="478"/>
        <v>-5.0622553716939134E-4</v>
      </c>
      <c r="AR1570" s="10">
        <f>+AN1570/SUM(AL$27:AL1570)-1</f>
        <v>0.18383980543421252</v>
      </c>
    </row>
    <row r="1571" spans="1:44" x14ac:dyDescent="0.25">
      <c r="A1571" s="1">
        <v>42503</v>
      </c>
      <c r="B1571">
        <v>7.04</v>
      </c>
      <c r="G1571">
        <f t="shared" si="471"/>
        <v>4709.172016493193</v>
      </c>
      <c r="H1571">
        <f t="shared" si="472"/>
        <v>4658.6725114221899</v>
      </c>
      <c r="I1571" s="5">
        <f t="shared" si="461"/>
        <v>0</v>
      </c>
      <c r="J1571" s="6">
        <f>+H1571+SUM($D$16:$E$16)-SUM($F$27:F1571)</f>
        <v>7404.7417745800803</v>
      </c>
      <c r="K1571" s="10">
        <f t="shared" si="473"/>
        <v>-2.9404556942489446E-3</v>
      </c>
      <c r="L1571" s="10">
        <f>+H1571/SUM(F$27:F1571)-1</f>
        <v>-9.9587383679280883E-2</v>
      </c>
      <c r="M1571">
        <v>7.0439999999999996</v>
      </c>
      <c r="R1571">
        <f t="shared" si="474"/>
        <v>4831.4773124745179</v>
      </c>
      <c r="S1571">
        <f t="shared" si="475"/>
        <v>4676.7893226805945</v>
      </c>
      <c r="T1571" s="5">
        <f t="shared" si="462"/>
        <v>0</v>
      </c>
      <c r="U1571" s="6">
        <f>+S1571+SUM($D$17:$E$17)-SUM($Q$27:Q1571)</f>
        <v>6965.3093753121693</v>
      </c>
      <c r="V1571" s="10">
        <f t="shared" si="463"/>
        <v>3.0596007984540208E-3</v>
      </c>
      <c r="W1571" s="10">
        <f>+S1571/SUM(Q$27:Q1571)-1</f>
        <v>8.4729461755966629E-2</v>
      </c>
      <c r="X1571">
        <v>5.08</v>
      </c>
      <c r="AC1571">
        <f t="shared" si="476"/>
        <v>11256.571661651904</v>
      </c>
      <c r="AD1571">
        <f t="shared" si="477"/>
        <v>11111.433234362872</v>
      </c>
      <c r="AE1571" s="5">
        <f t="shared" si="464"/>
        <v>0</v>
      </c>
      <c r="AF1571" s="6">
        <f>+AD1571+SUM($D$18:$E$18)-SUM($AB$27:AB1571)</f>
        <v>15230.537129099706</v>
      </c>
      <c r="AG1571" s="10">
        <f t="shared" si="465"/>
        <v>2.0146204735802531E-3</v>
      </c>
      <c r="AH1571" s="10">
        <f>+AD1571/SUM(AB$27:AB1571)-1</f>
        <v>0.43172039461106748</v>
      </c>
      <c r="AI1571" s="6">
        <f t="shared" si="466"/>
        <v>0</v>
      </c>
      <c r="AL1571" s="6">
        <f t="shared" si="467"/>
        <v>0</v>
      </c>
      <c r="AM1571" s="6">
        <f t="shared" si="468"/>
        <v>20797.220990619615</v>
      </c>
      <c r="AN1571" s="6">
        <f t="shared" si="469"/>
        <v>20446.895068465659</v>
      </c>
      <c r="AO1571" s="5">
        <f t="shared" si="470"/>
        <v>0</v>
      </c>
      <c r="AP1571" s="6">
        <f>+AN1571+SUM($D$16:$E$18)-SUM($AL$27:AL1571)</f>
        <v>29600.588278991963</v>
      </c>
      <c r="AQ1571" s="10">
        <f t="shared" si="478"/>
        <v>1.015557253828403E-3</v>
      </c>
      <c r="AR1571" s="10">
        <f>+AN1571/SUM(AL$27:AL1571)-1</f>
        <v>0.18558108226077974</v>
      </c>
    </row>
    <row r="1572" spans="1:44" x14ac:dyDescent="0.25">
      <c r="A1572" s="1">
        <v>42507</v>
      </c>
      <c r="B1572">
        <v>7.0659999999999998</v>
      </c>
      <c r="G1572">
        <f t="shared" si="471"/>
        <v>4726.5638449631961</v>
      </c>
      <c r="H1572">
        <f t="shared" si="472"/>
        <v>4675.8778360382375</v>
      </c>
      <c r="I1572" s="5">
        <f t="shared" si="461"/>
        <v>0</v>
      </c>
      <c r="J1572" s="6">
        <f>+H1572+SUM($D$16:$E$16)-SUM($F$27:F1572)</f>
        <v>7421.9470991961289</v>
      </c>
      <c r="K1572" s="10">
        <f t="shared" si="473"/>
        <v>2.3235549786642107E-3</v>
      </c>
      <c r="L1572" s="10">
        <f>+H1572/SUM(F$27:F1572)-1</f>
        <v>-9.6261996175823761E-2</v>
      </c>
      <c r="M1572">
        <v>7.0410000000000004</v>
      </c>
      <c r="R1572">
        <f t="shared" si="474"/>
        <v>4829.4196134487629</v>
      </c>
      <c r="S1572">
        <f t="shared" si="475"/>
        <v>4674.7975044000668</v>
      </c>
      <c r="T1572" s="5">
        <f t="shared" si="462"/>
        <v>0</v>
      </c>
      <c r="U1572" s="6">
        <f>+S1572+SUM($D$17:$E$17)-SUM($Q$27:Q1572)</f>
        <v>6963.3175570316425</v>
      </c>
      <c r="V1572" s="10">
        <f t="shared" si="463"/>
        <v>-2.8596264332303445E-4</v>
      </c>
      <c r="W1572" s="10">
        <f>+S1572/SUM(Q$27:Q1572)-1</f>
        <v>8.4267481576343339E-2</v>
      </c>
      <c r="X1572">
        <v>5.056</v>
      </c>
      <c r="AC1572">
        <f t="shared" si="476"/>
        <v>11203.391008132288</v>
      </c>
      <c r="AD1572">
        <f t="shared" si="477"/>
        <v>11058.938274200527</v>
      </c>
      <c r="AE1572" s="5">
        <f t="shared" si="464"/>
        <v>0</v>
      </c>
      <c r="AF1572" s="6">
        <f>+AD1572+SUM($D$18:$E$18)-SUM($AB$27:AB1572)</f>
        <v>15178.042168937362</v>
      </c>
      <c r="AG1572" s="10">
        <f t="shared" si="465"/>
        <v>-3.4466913226617324E-3</v>
      </c>
      <c r="AH1572" s="10">
        <f>+AD1572/SUM(AB$27:AB1572)-1</f>
        <v>0.42495636125070013</v>
      </c>
      <c r="AI1572" s="6">
        <f t="shared" si="466"/>
        <v>0</v>
      </c>
      <c r="AL1572" s="6">
        <f t="shared" si="467"/>
        <v>0</v>
      </c>
      <c r="AM1572" s="6">
        <f t="shared" si="468"/>
        <v>20759.37446654425</v>
      </c>
      <c r="AN1572" s="6">
        <f t="shared" si="469"/>
        <v>20409.613614638831</v>
      </c>
      <c r="AO1572" s="5">
        <f t="shared" si="470"/>
        <v>0</v>
      </c>
      <c r="AP1572" s="6">
        <f>+AN1572+SUM($D$16:$E$18)-SUM($AL$27:AL1572)</f>
        <v>29563.306825165135</v>
      </c>
      <c r="AQ1572" s="10">
        <f t="shared" si="478"/>
        <v>-1.2594835438891616E-3</v>
      </c>
      <c r="AR1572" s="10">
        <f>+AN1572/SUM(AL$27:AL1572)-1</f>
        <v>0.18341937574112177</v>
      </c>
    </row>
    <row r="1573" spans="1:44" x14ac:dyDescent="0.25">
      <c r="A1573" s="1">
        <v>42508</v>
      </c>
      <c r="B1573">
        <v>7.0389999999999997</v>
      </c>
      <c r="G1573">
        <f t="shared" si="471"/>
        <v>4708.5031000135768</v>
      </c>
      <c r="H1573">
        <f t="shared" si="472"/>
        <v>4658.0107681677264</v>
      </c>
      <c r="I1573" s="5">
        <f t="shared" si="461"/>
        <v>0</v>
      </c>
      <c r="J1573" s="6">
        <f>+H1573+SUM($D$16:$E$16)-SUM($F$27:F1573)</f>
        <v>7404.0800313256159</v>
      </c>
      <c r="K1573" s="10">
        <f t="shared" si="473"/>
        <v>-2.4073289167539924E-3</v>
      </c>
      <c r="L1573" s="10">
        <f>+H1573/SUM(F$27:F1573)-1</f>
        <v>-9.9715283198644644E-2</v>
      </c>
      <c r="M1573">
        <v>7.0679999999999996</v>
      </c>
      <c r="R1573">
        <f t="shared" si="474"/>
        <v>4847.9389046805645</v>
      </c>
      <c r="S1573">
        <f t="shared" si="475"/>
        <v>4692.7238689248215</v>
      </c>
      <c r="T1573" s="5">
        <f t="shared" si="462"/>
        <v>0</v>
      </c>
      <c r="U1573" s="6">
        <f>+S1573+SUM($D$17:$E$17)-SUM($Q$27:Q1573)</f>
        <v>6981.2439215563982</v>
      </c>
      <c r="V1573" s="10">
        <f t="shared" si="463"/>
        <v>2.5743999721301591E-3</v>
      </c>
      <c r="W1573" s="10">
        <f>+S1573/SUM(Q$27:Q1573)-1</f>
        <v>8.8425303192954718E-2</v>
      </c>
      <c r="X1573">
        <v>5.0629999999999997</v>
      </c>
      <c r="AC1573">
        <f t="shared" si="476"/>
        <v>11218.902032075508</v>
      </c>
      <c r="AD1573">
        <f t="shared" si="477"/>
        <v>11074.249304247876</v>
      </c>
      <c r="AE1573" s="5">
        <f t="shared" si="464"/>
        <v>0</v>
      </c>
      <c r="AF1573" s="6">
        <f>+AD1573+SUM($D$18:$E$18)-SUM($AB$27:AB1573)</f>
        <v>15193.353198984711</v>
      </c>
      <c r="AG1573" s="10">
        <f t="shared" si="465"/>
        <v>1.0087618598586534E-3</v>
      </c>
      <c r="AH1573" s="10">
        <f>+AD1573/SUM(AB$27:AB1573)-1</f>
        <v>0.42692920431414039</v>
      </c>
      <c r="AI1573" s="6">
        <f t="shared" si="466"/>
        <v>0</v>
      </c>
      <c r="AL1573" s="6">
        <f t="shared" si="467"/>
        <v>0</v>
      </c>
      <c r="AM1573" s="6">
        <f t="shared" si="468"/>
        <v>20775.344036769649</v>
      </c>
      <c r="AN1573" s="6">
        <f t="shared" si="469"/>
        <v>20424.983941340426</v>
      </c>
      <c r="AO1573" s="5">
        <f t="shared" si="470"/>
        <v>0</v>
      </c>
      <c r="AP1573" s="6">
        <f>+AN1573+SUM($D$16:$E$18)-SUM($AL$27:AL1573)</f>
        <v>29578.67715186673</v>
      </c>
      <c r="AQ1573" s="10">
        <f t="shared" si="478"/>
        <v>5.1991229507897252E-4</v>
      </c>
      <c r="AR1573" s="10">
        <f>+AN1573/SUM(AL$27:AL1573)-1</f>
        <v>0.18431059998346089</v>
      </c>
    </row>
    <row r="1574" spans="1:44" x14ac:dyDescent="0.25">
      <c r="A1574" s="1">
        <v>42509</v>
      </c>
      <c r="B1574">
        <v>6.9820000000000002</v>
      </c>
      <c r="G1574">
        <f t="shared" si="471"/>
        <v>4670.3748606754934</v>
      </c>
      <c r="H1574">
        <f t="shared" si="472"/>
        <v>4620.2914026633143</v>
      </c>
      <c r="I1574" s="5">
        <f t="shared" si="461"/>
        <v>0</v>
      </c>
      <c r="J1574" s="6">
        <f>+H1574+SUM($D$16:$E$16)-SUM($F$27:F1574)</f>
        <v>7366.3606658212057</v>
      </c>
      <c r="K1574" s="10">
        <f t="shared" si="473"/>
        <v>-5.0944027272564751E-3</v>
      </c>
      <c r="L1574" s="10">
        <f>+H1574/SUM(F$27:F1574)-1</f>
        <v>-0.10700555580237769</v>
      </c>
      <c r="M1574">
        <v>6.9960000000000004</v>
      </c>
      <c r="R1574">
        <f t="shared" si="474"/>
        <v>4798.5541280624266</v>
      </c>
      <c r="S1574">
        <f t="shared" si="475"/>
        <v>4644.9202301921414</v>
      </c>
      <c r="T1574" s="5">
        <f t="shared" si="462"/>
        <v>0</v>
      </c>
      <c r="U1574" s="6">
        <f>+S1574+SUM($D$17:$E$17)-SUM($Q$27:Q1574)</f>
        <v>6933.4402828237171</v>
      </c>
      <c r="V1574" s="10">
        <f t="shared" si="463"/>
        <v>-6.8474385467430787E-3</v>
      </c>
      <c r="W1574" s="10">
        <f>+S1574/SUM(Q$27:Q1574)-1</f>
        <v>7.7337778881990893E-2</v>
      </c>
      <c r="X1574">
        <v>5.0570000000000004</v>
      </c>
      <c r="AC1574">
        <f t="shared" si="476"/>
        <v>11205.606868695606</v>
      </c>
      <c r="AD1574">
        <f t="shared" si="477"/>
        <v>11061.125564207292</v>
      </c>
      <c r="AE1574" s="5">
        <f t="shared" si="464"/>
        <v>0</v>
      </c>
      <c r="AF1574" s="6">
        <f>+AD1574+SUM($D$18:$E$18)-SUM($AB$27:AB1574)</f>
        <v>15180.22945894413</v>
      </c>
      <c r="AG1574" s="10">
        <f t="shared" si="465"/>
        <v>-8.6378167272893602E-4</v>
      </c>
      <c r="AH1574" s="10">
        <f>+AD1574/SUM(AB$27:AB1574)-1</f>
        <v>0.42523819597404877</v>
      </c>
      <c r="AI1574" s="6">
        <f t="shared" si="466"/>
        <v>0</v>
      </c>
      <c r="AL1574" s="6">
        <f t="shared" si="467"/>
        <v>0</v>
      </c>
      <c r="AM1574" s="6">
        <f t="shared" si="468"/>
        <v>20674.535857433526</v>
      </c>
      <c r="AN1574" s="6">
        <f t="shared" si="469"/>
        <v>20326.337197062749</v>
      </c>
      <c r="AO1574" s="5">
        <f t="shared" si="470"/>
        <v>0</v>
      </c>
      <c r="AP1574" s="6">
        <f>+AN1574+SUM($D$16:$E$18)-SUM($AL$27:AL1574)</f>
        <v>29480.030407589053</v>
      </c>
      <c r="AQ1574" s="10">
        <f t="shared" si="478"/>
        <v>-3.3350627470996042E-3</v>
      </c>
      <c r="AR1574" s="10">
        <f>+AN1574/SUM(AL$27:AL1574)-1</f>
        <v>0.17859072352052507</v>
      </c>
    </row>
    <row r="1575" spans="1:44" x14ac:dyDescent="0.25">
      <c r="A1575" s="1">
        <v>42510</v>
      </c>
      <c r="B1575">
        <v>7.0039999999999996</v>
      </c>
      <c r="G1575">
        <f t="shared" si="471"/>
        <v>4685.0910232270344</v>
      </c>
      <c r="H1575">
        <f t="shared" si="472"/>
        <v>4634.8497542615078</v>
      </c>
      <c r="I1575" s="5">
        <f t="shared" si="461"/>
        <v>0</v>
      </c>
      <c r="J1575" s="6">
        <f>+H1575+SUM($D$16:$E$16)-SUM($F$27:F1575)</f>
        <v>7380.9190174193982</v>
      </c>
      <c r="K1575" s="10">
        <f t="shared" si="473"/>
        <v>1.9763289171736975E-3</v>
      </c>
      <c r="L1575" s="10">
        <f>+H1575/SUM(F$27:F1575)-1</f>
        <v>-0.10419176637637562</v>
      </c>
      <c r="M1575">
        <v>7.0819999999999999</v>
      </c>
      <c r="R1575">
        <f t="shared" si="474"/>
        <v>4857.5415001340907</v>
      </c>
      <c r="S1575">
        <f t="shared" si="475"/>
        <v>4702.0190209006205</v>
      </c>
      <c r="T1575" s="5">
        <f t="shared" si="462"/>
        <v>0</v>
      </c>
      <c r="U1575" s="6">
        <f>+S1575+SUM($D$17:$E$17)-SUM($Q$27:Q1575)</f>
        <v>6990.5390735321971</v>
      </c>
      <c r="V1575" s="10">
        <f t="shared" si="463"/>
        <v>8.2352754735526279E-3</v>
      </c>
      <c r="W1575" s="10">
        <f>+S1575/SUM(Q$27:Q1575)-1</f>
        <v>9.0581210697864289E-2</v>
      </c>
      <c r="X1575">
        <v>5.0819999999999999</v>
      </c>
      <c r="AC1575">
        <f t="shared" si="476"/>
        <v>11261.003382778537</v>
      </c>
      <c r="AD1575">
        <f t="shared" si="477"/>
        <v>11115.8078143764</v>
      </c>
      <c r="AE1575" s="5">
        <f t="shared" si="464"/>
        <v>0</v>
      </c>
      <c r="AF1575" s="6">
        <f>+AD1575+SUM($D$18:$E$18)-SUM($AB$27:AB1575)</f>
        <v>15234.911709113236</v>
      </c>
      <c r="AG1575" s="10">
        <f t="shared" si="465"/>
        <v>3.6022018189512117E-3</v>
      </c>
      <c r="AH1575" s="10">
        <f>+AD1575/SUM(AB$27:AB1575)-1</f>
        <v>0.43228406405776454</v>
      </c>
      <c r="AI1575" s="6">
        <f t="shared" si="466"/>
        <v>0</v>
      </c>
      <c r="AL1575" s="6">
        <f t="shared" si="467"/>
        <v>0</v>
      </c>
      <c r="AM1575" s="6">
        <f t="shared" si="468"/>
        <v>20803.635906139662</v>
      </c>
      <c r="AN1575" s="6">
        <f t="shared" si="469"/>
        <v>20452.676589538529</v>
      </c>
      <c r="AO1575" s="5">
        <f t="shared" si="470"/>
        <v>0</v>
      </c>
      <c r="AP1575" s="6">
        <f>+AN1575+SUM($D$16:$E$18)-SUM($AL$27:AL1575)</f>
        <v>29606.369800064836</v>
      </c>
      <c r="AQ1575" s="10">
        <f t="shared" si="478"/>
        <v>4.2855923392555173E-3</v>
      </c>
      <c r="AR1575" s="10">
        <f>+AN1575/SUM(AL$27:AL1575)-1</f>
        <v>0.18591631467566394</v>
      </c>
    </row>
    <row r="1576" spans="1:44" x14ac:dyDescent="0.25">
      <c r="A1576" s="1">
        <v>42513</v>
      </c>
      <c r="B1576">
        <v>7.04</v>
      </c>
      <c r="G1576">
        <f t="shared" si="471"/>
        <v>4709.172016493193</v>
      </c>
      <c r="H1576">
        <f t="shared" si="472"/>
        <v>4658.6725114221899</v>
      </c>
      <c r="I1576" s="5">
        <f t="shared" si="461"/>
        <v>0</v>
      </c>
      <c r="J1576" s="6">
        <f>+H1576+SUM($D$16:$E$16)-SUM($F$27:F1576)</f>
        <v>7404.7417745800803</v>
      </c>
      <c r="K1576" s="10">
        <f t="shared" si="473"/>
        <v>3.2276139467808385E-3</v>
      </c>
      <c r="L1576" s="10">
        <f>+H1576/SUM(F$27:F1576)-1</f>
        <v>-9.9587383679280883E-2</v>
      </c>
      <c r="M1576">
        <v>7.0629999999999997</v>
      </c>
      <c r="R1576">
        <f t="shared" si="474"/>
        <v>4844.5094063043043</v>
      </c>
      <c r="S1576">
        <f t="shared" si="475"/>
        <v>4689.4041717906075</v>
      </c>
      <c r="T1576" s="5">
        <f t="shared" si="462"/>
        <v>0</v>
      </c>
      <c r="U1576" s="6">
        <f>+S1576+SUM($D$17:$E$17)-SUM($Q$27:Q1576)</f>
        <v>6977.9242244221832</v>
      </c>
      <c r="V1576" s="10">
        <f t="shared" si="463"/>
        <v>-1.804560274582645E-3</v>
      </c>
      <c r="W1576" s="10">
        <f>+S1576/SUM(Q$27:Q1576)-1</f>
        <v>8.7655336226915459E-2</v>
      </c>
      <c r="X1576">
        <v>5.0720000000000001</v>
      </c>
      <c r="AC1576">
        <f t="shared" si="476"/>
        <v>11238.844777145365</v>
      </c>
      <c r="AD1576">
        <f t="shared" si="477"/>
        <v>11093.934914308757</v>
      </c>
      <c r="AE1576" s="5">
        <f t="shared" si="464"/>
        <v>0</v>
      </c>
      <c r="AF1576" s="6">
        <f>+AD1576+SUM($D$18:$E$18)-SUM($AB$27:AB1576)</f>
        <v>15213.038809045593</v>
      </c>
      <c r="AG1576" s="10">
        <f t="shared" si="465"/>
        <v>-1.4357090139589523E-3</v>
      </c>
      <c r="AH1576" s="10">
        <f>+AD1576/SUM(AB$27:AB1576)-1</f>
        <v>0.42946571682427814</v>
      </c>
      <c r="AI1576" s="6">
        <f t="shared" si="466"/>
        <v>0</v>
      </c>
      <c r="AL1576" s="6">
        <f t="shared" si="467"/>
        <v>0</v>
      </c>
      <c r="AM1576" s="6">
        <f t="shared" si="468"/>
        <v>20792.526199942862</v>
      </c>
      <c r="AN1576" s="6">
        <f t="shared" si="469"/>
        <v>20442.011597521552</v>
      </c>
      <c r="AO1576" s="5">
        <f t="shared" si="470"/>
        <v>0</v>
      </c>
      <c r="AP1576" s="6">
        <f>+AN1576+SUM($D$16:$E$18)-SUM($AL$27:AL1576)</f>
        <v>29595.704808047856</v>
      </c>
      <c r="AQ1576" s="10">
        <f t="shared" si="478"/>
        <v>-3.6022626512477451E-4</v>
      </c>
      <c r="AR1576" s="10">
        <f>+AN1576/SUM(AL$27:AL1576)-1</f>
        <v>0.18529792187150229</v>
      </c>
    </row>
    <row r="1577" spans="1:44" x14ac:dyDescent="0.25">
      <c r="A1577" s="1">
        <v>42514</v>
      </c>
      <c r="B1577">
        <v>7.0529999999999999</v>
      </c>
      <c r="G1577">
        <f t="shared" si="471"/>
        <v>4717.8679307281936</v>
      </c>
      <c r="H1577">
        <f t="shared" si="472"/>
        <v>4667.2751737302133</v>
      </c>
      <c r="I1577" s="5">
        <f t="shared" si="461"/>
        <v>0</v>
      </c>
      <c r="J1577" s="6">
        <f>+H1577+SUM($D$16:$E$16)-SUM($F$27:F1577)</f>
        <v>7413.3444368881037</v>
      </c>
      <c r="K1577" s="10">
        <f t="shared" si="473"/>
        <v>1.1617774893319943E-3</v>
      </c>
      <c r="L1577" s="10">
        <f>+H1577/SUM(F$27:F1577)-1</f>
        <v>-9.7924689927552433E-2</v>
      </c>
      <c r="M1577">
        <v>7.1829999999999998</v>
      </c>
      <c r="R1577">
        <f t="shared" si="474"/>
        <v>4926.8173673345345</v>
      </c>
      <c r="S1577">
        <f t="shared" si="475"/>
        <v>4769.0769030117426</v>
      </c>
      <c r="T1577" s="5">
        <f t="shared" si="462"/>
        <v>0</v>
      </c>
      <c r="U1577" s="6">
        <f>+S1577+SUM($D$17:$E$17)-SUM($Q$27:Q1577)</f>
        <v>7057.5969556433183</v>
      </c>
      <c r="V1577" s="10">
        <f t="shared" si="463"/>
        <v>1.14178269437617E-2</v>
      </c>
      <c r="W1577" s="10">
        <f>+S1577/SUM(Q$27:Q1577)-1</f>
        <v>0.10613454341185546</v>
      </c>
      <c r="X1577">
        <v>5.141</v>
      </c>
      <c r="AC1577">
        <f t="shared" si="476"/>
        <v>11391.739156014261</v>
      </c>
      <c r="AD1577">
        <f t="shared" si="477"/>
        <v>11244.857924775497</v>
      </c>
      <c r="AE1577" s="5">
        <f t="shared" si="464"/>
        <v>0</v>
      </c>
      <c r="AF1577" s="6">
        <f>+AD1577+SUM($D$18:$E$18)-SUM($AB$27:AB1577)</f>
        <v>15363.961819512333</v>
      </c>
      <c r="AG1577" s="10">
        <f t="shared" si="465"/>
        <v>9.9206353419016846E-3</v>
      </c>
      <c r="AH1577" s="10">
        <f>+AD1577/SUM(AB$27:AB1577)-1</f>
        <v>0.44891231273533427</v>
      </c>
      <c r="AI1577" s="6">
        <f t="shared" si="466"/>
        <v>0</v>
      </c>
      <c r="AL1577" s="6">
        <f t="shared" si="467"/>
        <v>0</v>
      </c>
      <c r="AM1577" s="6">
        <f t="shared" si="468"/>
        <v>21036.424454076987</v>
      </c>
      <c r="AN1577" s="6">
        <f t="shared" si="469"/>
        <v>20681.210001517451</v>
      </c>
      <c r="AO1577" s="5">
        <f t="shared" si="470"/>
        <v>0</v>
      </c>
      <c r="AP1577" s="6">
        <f>+AN1577+SUM($D$16:$E$18)-SUM($AL$27:AL1577)</f>
        <v>29834.903212043755</v>
      </c>
      <c r="AQ1577" s="10">
        <f t="shared" si="478"/>
        <v>8.0821999525706456E-3</v>
      </c>
      <c r="AR1577" s="10">
        <f>+AN1577/SUM(AL$27:AL1577)-1</f>
        <v>0.19916746547384001</v>
      </c>
    </row>
    <row r="1578" spans="1:44" x14ac:dyDescent="0.25">
      <c r="A1578" s="1">
        <v>42515</v>
      </c>
      <c r="B1578">
        <v>7.1639999999999997</v>
      </c>
      <c r="G1578">
        <f t="shared" si="471"/>
        <v>4792.1176599655146</v>
      </c>
      <c r="H1578">
        <f t="shared" si="472"/>
        <v>4740.7286749756477</v>
      </c>
      <c r="I1578" s="5">
        <f t="shared" si="461"/>
        <v>0</v>
      </c>
      <c r="J1578" s="6">
        <f>+H1578+SUM($D$16:$E$16)-SUM($F$27:F1578)</f>
        <v>7486.7979381335381</v>
      </c>
      <c r="K1578" s="10">
        <f t="shared" si="473"/>
        <v>9.9082811908666191E-3</v>
      </c>
      <c r="L1578" s="10">
        <f>+H1578/SUM(F$27:F1578)-1</f>
        <v>-8.3727843278177616E-2</v>
      </c>
      <c r="M1578">
        <v>7.2590000000000003</v>
      </c>
      <c r="R1578">
        <f t="shared" si="474"/>
        <v>4978.9457426536801</v>
      </c>
      <c r="S1578">
        <f t="shared" si="475"/>
        <v>4819.5362994517945</v>
      </c>
      <c r="T1578" s="5">
        <f t="shared" si="462"/>
        <v>0</v>
      </c>
      <c r="U1578" s="6">
        <f>+S1578+SUM($D$17:$E$17)-SUM($Q$27:Q1578)</f>
        <v>7108.0563520833703</v>
      </c>
      <c r="V1578" s="10">
        <f t="shared" si="463"/>
        <v>7.1496568530602378E-3</v>
      </c>
      <c r="W1578" s="10">
        <f>+S1578/SUM(Q$27:Q1578)-1</f>
        <v>0.11783804129565079</v>
      </c>
      <c r="X1578">
        <v>5.1790000000000003</v>
      </c>
      <c r="AC1578">
        <f t="shared" si="476"/>
        <v>11475.941857420319</v>
      </c>
      <c r="AD1578">
        <f t="shared" si="477"/>
        <v>11327.974945032543</v>
      </c>
      <c r="AE1578" s="5">
        <f t="shared" si="464"/>
        <v>0</v>
      </c>
      <c r="AF1578" s="6">
        <f>+AD1578+SUM($D$18:$E$18)-SUM($AB$27:AB1578)</f>
        <v>15447.07883976938</v>
      </c>
      <c r="AG1578" s="10">
        <f t="shared" si="465"/>
        <v>5.4098689669670463E-3</v>
      </c>
      <c r="AH1578" s="10">
        <f>+AD1578/SUM(AB$27:AB1578)-1</f>
        <v>0.45962203222258258</v>
      </c>
      <c r="AI1578" s="6">
        <f t="shared" si="466"/>
        <v>0</v>
      </c>
      <c r="AL1578" s="6">
        <f t="shared" si="467"/>
        <v>0</v>
      </c>
      <c r="AM1578" s="6">
        <f t="shared" si="468"/>
        <v>21247.005260039514</v>
      </c>
      <c r="AN1578" s="6">
        <f t="shared" si="469"/>
        <v>20888.239919459986</v>
      </c>
      <c r="AO1578" s="5">
        <f t="shared" si="470"/>
        <v>0</v>
      </c>
      <c r="AP1578" s="6">
        <f>+AN1578+SUM($D$16:$E$18)-SUM($AL$27:AL1578)</f>
        <v>30041.93312998629</v>
      </c>
      <c r="AQ1578" s="10">
        <f t="shared" si="478"/>
        <v>6.9391851708424657E-3</v>
      </c>
      <c r="AR1578" s="10">
        <f>+AN1578/SUM(AL$27:AL1578)-1</f>
        <v>0.21117176995883824</v>
      </c>
    </row>
    <row r="1579" spans="1:44" x14ac:dyDescent="0.25">
      <c r="A1579" s="1">
        <v>42516</v>
      </c>
      <c r="B1579">
        <v>7.17</v>
      </c>
      <c r="G1579">
        <f t="shared" si="471"/>
        <v>4796.1311588432081</v>
      </c>
      <c r="H1579">
        <f t="shared" si="472"/>
        <v>4744.6991345024289</v>
      </c>
      <c r="I1579" s="5">
        <f t="shared" si="461"/>
        <v>0</v>
      </c>
      <c r="J1579" s="6">
        <f>+H1579+SUM($D$16:$E$16)-SUM($F$27:F1579)</f>
        <v>7490.7683976603194</v>
      </c>
      <c r="K1579" s="10">
        <f t="shared" si="473"/>
        <v>5.3032812686959474E-4</v>
      </c>
      <c r="L1579" s="10">
        <f>+H1579/SUM(F$27:F1579)-1</f>
        <v>-8.2960446161994938E-2</v>
      </c>
      <c r="M1579">
        <v>7.2839999999999998</v>
      </c>
      <c r="R1579">
        <f t="shared" si="474"/>
        <v>4996.0932345349784</v>
      </c>
      <c r="S1579">
        <f t="shared" si="475"/>
        <v>4836.1347851228647</v>
      </c>
      <c r="T1579" s="5">
        <f t="shared" si="462"/>
        <v>0</v>
      </c>
      <c r="U1579" s="6">
        <f>+S1579+SUM($D$17:$E$17)-SUM($Q$27:Q1579)</f>
        <v>7124.6548377544395</v>
      </c>
      <c r="V1579" s="10">
        <f t="shared" si="463"/>
        <v>2.3351651772152149E-3</v>
      </c>
      <c r="W1579" s="10">
        <f>+S1579/SUM(Q$27:Q1579)-1</f>
        <v>0.12168787612584664</v>
      </c>
      <c r="X1579">
        <v>5.1790000000000003</v>
      </c>
      <c r="AC1579">
        <f t="shared" si="476"/>
        <v>11475.941857420319</v>
      </c>
      <c r="AD1579">
        <f t="shared" si="477"/>
        <v>11327.974945032543</v>
      </c>
      <c r="AE1579" s="5">
        <f t="shared" si="464"/>
        <v>0</v>
      </c>
      <c r="AF1579" s="6">
        <f>+AD1579+SUM($D$18:$E$18)-SUM($AB$27:AB1579)</f>
        <v>15447.07883976938</v>
      </c>
      <c r="AG1579" s="10">
        <f t="shared" si="465"/>
        <v>0</v>
      </c>
      <c r="AH1579" s="10">
        <f>+AD1579/SUM(AB$27:AB1579)-1</f>
        <v>0.45962203222258258</v>
      </c>
      <c r="AI1579" s="6">
        <f t="shared" si="466"/>
        <v>0</v>
      </c>
      <c r="AL1579" s="6">
        <f t="shared" si="467"/>
        <v>0</v>
      </c>
      <c r="AM1579" s="6">
        <f t="shared" si="468"/>
        <v>21268.166250798506</v>
      </c>
      <c r="AN1579" s="6">
        <f t="shared" si="469"/>
        <v>20908.808864657836</v>
      </c>
      <c r="AO1579" s="5">
        <f t="shared" si="470"/>
        <v>0</v>
      </c>
      <c r="AP1579" s="6">
        <f>+AN1579+SUM($D$16:$E$18)-SUM($AL$27:AL1579)</f>
        <v>30062.502075184144</v>
      </c>
      <c r="AQ1579" s="10">
        <f t="shared" si="478"/>
        <v>6.846744884509981E-4</v>
      </c>
      <c r="AR1579" s="10">
        <f>+AN1579/SUM(AL$27:AL1579)-1</f>
        <v>0.21236442792607368</v>
      </c>
    </row>
    <row r="1580" spans="1:44" x14ac:dyDescent="0.25">
      <c r="A1580" s="1">
        <v>42517</v>
      </c>
      <c r="B1580">
        <v>7.2460000000000004</v>
      </c>
      <c r="G1580">
        <f t="shared" si="471"/>
        <v>4846.9688112939875</v>
      </c>
      <c r="H1580">
        <f t="shared" si="472"/>
        <v>4794.9916218416465</v>
      </c>
      <c r="I1580" s="5">
        <f t="shared" si="461"/>
        <v>0</v>
      </c>
      <c r="J1580" s="6">
        <f>+H1580+SUM($D$16:$E$16)-SUM($F$27:F1580)</f>
        <v>7541.0608849995378</v>
      </c>
      <c r="K1580" s="10">
        <f t="shared" si="473"/>
        <v>6.7139290216109426E-3</v>
      </c>
      <c r="L1580" s="10">
        <f>+H1580/SUM(F$27:F1580)-1</f>
        <v>-7.324008269035065E-2</v>
      </c>
      <c r="M1580">
        <v>7.2939999999999996</v>
      </c>
      <c r="R1580">
        <f t="shared" si="474"/>
        <v>5002.9522312874969</v>
      </c>
      <c r="S1580">
        <f t="shared" si="475"/>
        <v>4842.7741793912919</v>
      </c>
      <c r="T1580" s="5">
        <f t="shared" si="462"/>
        <v>0</v>
      </c>
      <c r="U1580" s="6">
        <f>+S1580+SUM($D$17:$E$17)-SUM($Q$27:Q1580)</f>
        <v>7131.2942320228676</v>
      </c>
      <c r="V1580" s="10">
        <f t="shared" si="463"/>
        <v>9.3188995391679796E-4</v>
      </c>
      <c r="W1580" s="10">
        <f>+S1580/SUM(Q$27:Q1580)-1</f>
        <v>0.12322781005792471</v>
      </c>
      <c r="X1580">
        <v>5.2119999999999997</v>
      </c>
      <c r="AC1580">
        <f t="shared" si="476"/>
        <v>11549.065256009788</v>
      </c>
      <c r="AD1580">
        <f t="shared" si="477"/>
        <v>11400.155515255765</v>
      </c>
      <c r="AE1580" s="5">
        <f t="shared" si="464"/>
        <v>0</v>
      </c>
      <c r="AF1580" s="6">
        <f>+AD1580+SUM($D$18:$E$18)-SUM($AB$27:AB1580)</f>
        <v>15519.259409992599</v>
      </c>
      <c r="AG1580" s="10">
        <f t="shared" si="465"/>
        <v>4.6727650562246037E-3</v>
      </c>
      <c r="AH1580" s="10">
        <f>+AD1580/SUM(AB$27:AB1580)-1</f>
        <v>0.46892257809308724</v>
      </c>
      <c r="AI1580" s="6">
        <f t="shared" si="466"/>
        <v>0</v>
      </c>
      <c r="AL1580" s="6">
        <f t="shared" si="467"/>
        <v>0</v>
      </c>
      <c r="AM1580" s="6">
        <f t="shared" si="468"/>
        <v>21398.986298591273</v>
      </c>
      <c r="AN1580" s="6">
        <f t="shared" si="469"/>
        <v>21037.921316488704</v>
      </c>
      <c r="AO1580" s="5">
        <f t="shared" si="470"/>
        <v>0</v>
      </c>
      <c r="AP1580" s="6">
        <f>+AN1580+SUM($D$16:$E$18)-SUM($AL$27:AL1580)</f>
        <v>30191.614527015008</v>
      </c>
      <c r="AQ1580" s="10">
        <f t="shared" si="478"/>
        <v>4.2948005960370406E-3</v>
      </c>
      <c r="AR1580" s="10">
        <f>+AN1580/SUM(AL$27:AL1580)-1</f>
        <v>0.21985081057059852</v>
      </c>
    </row>
    <row r="1581" spans="1:44" x14ac:dyDescent="0.25">
      <c r="A1581" s="1">
        <v>42520</v>
      </c>
      <c r="B1581">
        <v>7.2409999999999997</v>
      </c>
      <c r="G1581">
        <f t="shared" si="471"/>
        <v>4843.6242288959093</v>
      </c>
      <c r="H1581">
        <f t="shared" si="472"/>
        <v>4791.6829055693288</v>
      </c>
      <c r="I1581" s="5">
        <f t="shared" si="461"/>
        <v>0</v>
      </c>
      <c r="J1581" s="6">
        <f>+H1581+SUM($D$16:$E$16)-SUM($F$27:F1581)</f>
        <v>7537.7521687272192</v>
      </c>
      <c r="K1581" s="10">
        <f t="shared" si="473"/>
        <v>-4.3876005283294273E-4</v>
      </c>
      <c r="L1581" s="10">
        <f>+H1581/SUM(F$27:F1581)-1</f>
        <v>-7.3879580287169566E-2</v>
      </c>
      <c r="M1581">
        <v>7.3079999999999998</v>
      </c>
      <c r="R1581">
        <f t="shared" si="474"/>
        <v>5012.554826741024</v>
      </c>
      <c r="S1581">
        <f t="shared" si="475"/>
        <v>4852.0693313670909</v>
      </c>
      <c r="T1581" s="5">
        <f t="shared" si="462"/>
        <v>0</v>
      </c>
      <c r="U1581" s="6">
        <f>+S1581+SUM($D$17:$E$17)-SUM($Q$27:Q1581)</f>
        <v>7140.5893839986666</v>
      </c>
      <c r="V1581" s="10">
        <f t="shared" si="463"/>
        <v>1.3034312809672155E-3</v>
      </c>
      <c r="W1581" s="10">
        <f>+S1581/SUM(Q$27:Q1581)-1</f>
        <v>0.12538371756283428</v>
      </c>
      <c r="X1581">
        <v>5.2149999999999999</v>
      </c>
      <c r="AC1581">
        <f t="shared" si="476"/>
        <v>11555.712837699741</v>
      </c>
      <c r="AD1581">
        <f t="shared" si="477"/>
        <v>11406.717385276059</v>
      </c>
      <c r="AE1581" s="5">
        <f t="shared" si="464"/>
        <v>0</v>
      </c>
      <c r="AF1581" s="6">
        <f>+AD1581+SUM($D$18:$E$18)-SUM($AB$27:AB1581)</f>
        <v>15525.821280012897</v>
      </c>
      <c r="AG1581" s="10">
        <f t="shared" si="465"/>
        <v>4.2282107972702043E-4</v>
      </c>
      <c r="AH1581" s="10">
        <f>+AD1581/SUM(AB$27:AB1581)-1</f>
        <v>0.46976808226313316</v>
      </c>
      <c r="AI1581" s="6">
        <f t="shared" si="466"/>
        <v>0</v>
      </c>
      <c r="AL1581" s="6">
        <f t="shared" si="467"/>
        <v>0</v>
      </c>
      <c r="AM1581" s="6">
        <f t="shared" si="468"/>
        <v>21411.891893336673</v>
      </c>
      <c r="AN1581" s="6">
        <f t="shared" si="469"/>
        <v>21050.469622212477</v>
      </c>
      <c r="AO1581" s="5">
        <f t="shared" si="470"/>
        <v>0</v>
      </c>
      <c r="AP1581" s="6">
        <f>+AN1581+SUM($D$16:$E$18)-SUM($AL$27:AL1581)</f>
        <v>30204.162832738781</v>
      </c>
      <c r="AQ1581" s="10">
        <f t="shared" si="478"/>
        <v>4.1562221565016877E-4</v>
      </c>
      <c r="AR1581" s="10">
        <f>+AN1581/SUM(AL$27:AL1581)-1</f>
        <v>0.22057840436079079</v>
      </c>
    </row>
    <row r="1582" spans="1:44" x14ac:dyDescent="0.25">
      <c r="A1582" s="1">
        <v>42521</v>
      </c>
      <c r="B1582">
        <v>7.2430000000000003</v>
      </c>
      <c r="G1582">
        <f t="shared" si="471"/>
        <v>4844.9620618551407</v>
      </c>
      <c r="H1582">
        <f t="shared" si="472"/>
        <v>4793.0063920782559</v>
      </c>
      <c r="I1582" s="5">
        <f t="shared" si="461"/>
        <v>0</v>
      </c>
      <c r="J1582" s="6">
        <f>+H1582+SUM($D$16:$E$16)-SUM($F$27:F1582)</f>
        <v>7539.0756552361463</v>
      </c>
      <c r="K1582" s="10">
        <f t="shared" si="473"/>
        <v>1.7558105908777044E-4</v>
      </c>
      <c r="L1582" s="10">
        <f>+H1582/SUM(F$27:F1582)-1</f>
        <v>-7.3623781248441933E-2</v>
      </c>
      <c r="M1582">
        <v>7.2619999999999996</v>
      </c>
      <c r="R1582">
        <f t="shared" si="474"/>
        <v>4981.0034416794351</v>
      </c>
      <c r="S1582">
        <f t="shared" si="475"/>
        <v>4821.5281177323222</v>
      </c>
      <c r="T1582" s="5">
        <f t="shared" si="462"/>
        <v>0</v>
      </c>
      <c r="U1582" s="6">
        <f>+S1582+SUM($D$17:$E$17)-SUM($Q$27:Q1582)</f>
        <v>7110.0481703638989</v>
      </c>
      <c r="V1582" s="10">
        <f t="shared" si="463"/>
        <v>-4.2771278381036337E-3</v>
      </c>
      <c r="W1582" s="10">
        <f>+S1582/SUM(Q$27:Q1582)-1</f>
        <v>0.11830002147527408</v>
      </c>
      <c r="X1582">
        <v>5.2080000000000002</v>
      </c>
      <c r="AC1582">
        <f t="shared" si="476"/>
        <v>11540.201813756519</v>
      </c>
      <c r="AD1582">
        <f t="shared" si="477"/>
        <v>11391.406355228708</v>
      </c>
      <c r="AE1582" s="5">
        <f t="shared" si="464"/>
        <v>0</v>
      </c>
      <c r="AF1582" s="6">
        <f>+AD1582+SUM($D$18:$E$18)-SUM($AB$27:AB1582)</f>
        <v>15510.510249965544</v>
      </c>
      <c r="AG1582" s="10">
        <f t="shared" si="465"/>
        <v>-9.8616554778097054E-4</v>
      </c>
      <c r="AH1582" s="10">
        <f>+AD1582/SUM(AB$27:AB1582)-1</f>
        <v>0.46779523919969268</v>
      </c>
      <c r="AI1582" s="6">
        <f t="shared" si="466"/>
        <v>0</v>
      </c>
      <c r="AL1582" s="6">
        <f t="shared" si="467"/>
        <v>0</v>
      </c>
      <c r="AM1582" s="6">
        <f t="shared" si="468"/>
        <v>21366.167317291096</v>
      </c>
      <c r="AN1582" s="6">
        <f t="shared" si="469"/>
        <v>21005.940865039287</v>
      </c>
      <c r="AO1582" s="5">
        <f t="shared" si="470"/>
        <v>0</v>
      </c>
      <c r="AP1582" s="6">
        <f>+AN1582+SUM($D$16:$E$18)-SUM($AL$27:AL1582)</f>
        <v>30159.634075565591</v>
      </c>
      <c r="AQ1582" s="10">
        <f t="shared" si="478"/>
        <v>-1.4742589430396524E-3</v>
      </c>
      <c r="AR1582" s="10">
        <f>+AN1582/SUM(AL$27:AL1582)-1</f>
        <v>0.21799647434430947</v>
      </c>
    </row>
    <row r="1583" spans="1:44" x14ac:dyDescent="0.25">
      <c r="A1583" s="1">
        <v>42522</v>
      </c>
      <c r="B1583">
        <v>7.2169999999999996</v>
      </c>
      <c r="G1583">
        <f t="shared" si="471"/>
        <v>4827.5702333851368</v>
      </c>
      <c r="H1583">
        <f t="shared" si="472"/>
        <v>4775.8010674622074</v>
      </c>
      <c r="I1583" s="5">
        <f t="shared" si="461"/>
        <v>0</v>
      </c>
      <c r="J1583" s="6">
        <f>+H1583+SUM($D$16:$E$16)-SUM($F$27:F1583)</f>
        <v>7521.8703306200978</v>
      </c>
      <c r="K1583" s="10">
        <f t="shared" si="473"/>
        <v>-2.2821530652897826E-3</v>
      </c>
      <c r="L1583" s="10">
        <f>+H1583/SUM(F$27:F1583)-1</f>
        <v>-7.6949168751899277E-2</v>
      </c>
      <c r="M1583">
        <v>7.218</v>
      </c>
      <c r="R1583">
        <f t="shared" si="474"/>
        <v>4950.8238559683514</v>
      </c>
      <c r="S1583">
        <f t="shared" si="475"/>
        <v>4792.31478295124</v>
      </c>
      <c r="T1583" s="5">
        <f t="shared" si="462"/>
        <v>0</v>
      </c>
      <c r="U1583" s="6">
        <f>+S1583+SUM($D$17:$E$17)-SUM($Q$27:Q1583)</f>
        <v>7080.8348355828157</v>
      </c>
      <c r="V1583" s="10">
        <f t="shared" si="463"/>
        <v>-4.1087393616895396E-3</v>
      </c>
      <c r="W1583" s="10">
        <f>+S1583/SUM(Q$27:Q1583)-1</f>
        <v>0.11152431217412961</v>
      </c>
      <c r="X1583">
        <v>5.1950000000000003</v>
      </c>
      <c r="AC1583">
        <f t="shared" si="476"/>
        <v>11511.395626433394</v>
      </c>
      <c r="AD1583">
        <f t="shared" si="477"/>
        <v>11362.971585140773</v>
      </c>
      <c r="AE1583" s="5">
        <f t="shared" si="464"/>
        <v>0</v>
      </c>
      <c r="AF1583" s="6">
        <f>+AD1583+SUM($D$18:$E$18)-SUM($AB$27:AB1583)</f>
        <v>15482.075479877611</v>
      </c>
      <c r="AG1583" s="10">
        <f t="shared" si="465"/>
        <v>-1.8332581990974095E-3</v>
      </c>
      <c r="AH1583" s="10">
        <f>+AD1583/SUM(AB$27:AB1583)-1</f>
        <v>0.46413138779616059</v>
      </c>
      <c r="AI1583" s="6">
        <f t="shared" si="466"/>
        <v>0</v>
      </c>
      <c r="AL1583" s="6">
        <f t="shared" si="467"/>
        <v>0</v>
      </c>
      <c r="AM1583" s="6">
        <f t="shared" si="468"/>
        <v>21289.789715786883</v>
      </c>
      <c r="AN1583" s="6">
        <f t="shared" si="469"/>
        <v>20931.087435554218</v>
      </c>
      <c r="AO1583" s="5">
        <f t="shared" si="470"/>
        <v>0</v>
      </c>
      <c r="AP1583" s="6">
        <f>+AN1583+SUM($D$16:$E$18)-SUM($AL$27:AL1583)</f>
        <v>30084.780646080522</v>
      </c>
      <c r="AQ1583" s="10">
        <f t="shared" si="478"/>
        <v>-2.4819077478699381E-3</v>
      </c>
      <c r="AR1583" s="10">
        <f>+AN1583/SUM(AL$27:AL1583)-1</f>
        <v>0.2136562158530968</v>
      </c>
    </row>
    <row r="1584" spans="1:44" x14ac:dyDescent="0.25">
      <c r="A1584" s="1">
        <v>42524</v>
      </c>
      <c r="B1584">
        <v>7.1959999999999997</v>
      </c>
      <c r="G1584">
        <f t="shared" si="471"/>
        <v>4813.5229873132112</v>
      </c>
      <c r="H1584">
        <f t="shared" si="472"/>
        <v>4761.9044591184766</v>
      </c>
      <c r="I1584" s="5">
        <f t="shared" si="461"/>
        <v>0</v>
      </c>
      <c r="J1584" s="6">
        <f>+H1584+SUM($D$16:$E$16)-SUM($F$27:F1584)</f>
        <v>7507.9737222763661</v>
      </c>
      <c r="K1584" s="10">
        <f t="shared" si="473"/>
        <v>-1.8474937393112567E-3</v>
      </c>
      <c r="L1584" s="10">
        <f>+H1584/SUM(F$27:F1584)-1</f>
        <v>-7.9635058658537816E-2</v>
      </c>
      <c r="M1584">
        <v>7.1779999999999999</v>
      </c>
      <c r="R1584">
        <f t="shared" si="474"/>
        <v>4923.3878689582743</v>
      </c>
      <c r="S1584">
        <f t="shared" si="475"/>
        <v>4765.7572058775286</v>
      </c>
      <c r="T1584" s="5">
        <f t="shared" si="462"/>
        <v>0</v>
      </c>
      <c r="U1584" s="6">
        <f>+S1584+SUM($D$17:$E$17)-SUM($Q$27:Q1584)</f>
        <v>7054.2772585091052</v>
      </c>
      <c r="V1584" s="10">
        <f t="shared" si="463"/>
        <v>-3.7506279542424137E-3</v>
      </c>
      <c r="W1584" s="10">
        <f>+S1584/SUM(Q$27:Q1584)-1</f>
        <v>0.1053645764458162</v>
      </c>
      <c r="X1584">
        <v>5.1740000000000004</v>
      </c>
      <c r="AC1584">
        <f t="shared" si="476"/>
        <v>11464.862554603731</v>
      </c>
      <c r="AD1584">
        <f t="shared" si="477"/>
        <v>11317.038494998722</v>
      </c>
      <c r="AE1584" s="5">
        <f t="shared" si="464"/>
        <v>0</v>
      </c>
      <c r="AF1584" s="6">
        <f>+AD1584+SUM($D$18:$E$18)-SUM($AB$27:AB1584)</f>
        <v>15436.142389735556</v>
      </c>
      <c r="AG1584" s="10">
        <f t="shared" si="465"/>
        <v>-2.9668561041286123E-3</v>
      </c>
      <c r="AH1584" s="10">
        <f>+AD1584/SUM(AB$27:AB1584)-1</f>
        <v>0.45821285860583938</v>
      </c>
      <c r="AI1584" s="6">
        <f t="shared" si="466"/>
        <v>0</v>
      </c>
      <c r="AL1584" s="6">
        <f t="shared" si="467"/>
        <v>0</v>
      </c>
      <c r="AM1584" s="6">
        <f t="shared" si="468"/>
        <v>21201.773410875219</v>
      </c>
      <c r="AN1584" s="6">
        <f t="shared" si="469"/>
        <v>20844.700159994725</v>
      </c>
      <c r="AO1584" s="5">
        <f t="shared" si="470"/>
        <v>0</v>
      </c>
      <c r="AP1584" s="6">
        <f>+AN1584+SUM($D$16:$E$18)-SUM($AL$27:AL1584)</f>
        <v>29998.393370521029</v>
      </c>
      <c r="AQ1584" s="10">
        <f t="shared" si="478"/>
        <v>-2.8714610412406971E-3</v>
      </c>
      <c r="AR1584" s="10">
        <f>+AN1584/SUM(AL$27:AL1584)-1</f>
        <v>0.20864718542043525</v>
      </c>
    </row>
    <row r="1585" spans="1:44" x14ac:dyDescent="0.25">
      <c r="A1585" s="1">
        <v>42528</v>
      </c>
      <c r="B1585">
        <v>7.3460000000000001</v>
      </c>
      <c r="G1585">
        <f t="shared" si="471"/>
        <v>4913.8604592555384</v>
      </c>
      <c r="H1585">
        <f t="shared" si="472"/>
        <v>4861.1659472879837</v>
      </c>
      <c r="I1585" s="5">
        <f t="shared" si="461"/>
        <v>0</v>
      </c>
      <c r="J1585" s="6">
        <f>+H1585+SUM($D$16:$E$16)-SUM($F$27:F1585)</f>
        <v>7607.2352104458741</v>
      </c>
      <c r="K1585" s="10">
        <f t="shared" si="473"/>
        <v>1.3220809214474993E-2</v>
      </c>
      <c r="L1585" s="10">
        <f>+H1585/SUM(F$27:F1585)-1</f>
        <v>-6.0450130753976983E-2</v>
      </c>
      <c r="M1585">
        <v>7.2670000000000003</v>
      </c>
      <c r="R1585">
        <f t="shared" si="474"/>
        <v>4984.4329400556953</v>
      </c>
      <c r="S1585">
        <f t="shared" si="475"/>
        <v>4824.8478148665372</v>
      </c>
      <c r="T1585" s="5">
        <f t="shared" si="462"/>
        <v>0</v>
      </c>
      <c r="U1585" s="6">
        <f>+S1585+SUM($D$17:$E$17)-SUM($Q$27:Q1585)</f>
        <v>7113.3678674981138</v>
      </c>
      <c r="V1585" s="10">
        <f t="shared" si="463"/>
        <v>8.3765645754469986E-3</v>
      </c>
      <c r="W1585" s="10">
        <f>+S1585/SUM(Q$27:Q1585)-1</f>
        <v>0.11906998844131333</v>
      </c>
      <c r="X1585">
        <v>5.1909999999999998</v>
      </c>
      <c r="AC1585">
        <f t="shared" si="476"/>
        <v>11502.532184180123</v>
      </c>
      <c r="AD1585">
        <f t="shared" si="477"/>
        <v>11354.222425113714</v>
      </c>
      <c r="AE1585" s="5">
        <f t="shared" si="464"/>
        <v>0</v>
      </c>
      <c r="AF1585" s="6">
        <f>+AD1585+SUM($D$18:$E$18)-SUM($AB$27:AB1585)</f>
        <v>15473.326319850552</v>
      </c>
      <c r="AG1585" s="10">
        <f t="shared" si="465"/>
        <v>2.4088874782419722E-3</v>
      </c>
      <c r="AH1585" s="10">
        <f>+AD1585/SUM(AB$27:AB1585)-1</f>
        <v>0.46300404890276581</v>
      </c>
      <c r="AI1585" s="6">
        <f t="shared" si="466"/>
        <v>0</v>
      </c>
      <c r="AL1585" s="6">
        <f t="shared" si="467"/>
        <v>0</v>
      </c>
      <c r="AM1585" s="6">
        <f t="shared" si="468"/>
        <v>21400.825583491358</v>
      </c>
      <c r="AN1585" s="6">
        <f t="shared" si="469"/>
        <v>21040.236187268238</v>
      </c>
      <c r="AO1585" s="5">
        <f t="shared" si="470"/>
        <v>0</v>
      </c>
      <c r="AP1585" s="6">
        <f>+AN1585+SUM($D$16:$E$18)-SUM($AL$27:AL1585)</f>
        <v>30193.929397794542</v>
      </c>
      <c r="AQ1585" s="10">
        <f t="shared" si="478"/>
        <v>6.5182166544179854E-3</v>
      </c>
      <c r="AR1585" s="10">
        <f>+AN1585/SUM(AL$27:AL1585)-1</f>
        <v>0.21998503471538444</v>
      </c>
    </row>
    <row r="1586" spans="1:44" x14ac:dyDescent="0.25">
      <c r="A1586" s="1">
        <v>42529</v>
      </c>
      <c r="B1586">
        <v>7.3769999999999998</v>
      </c>
      <c r="C1586">
        <f>+$C$16</f>
        <v>60</v>
      </c>
      <c r="D1586" s="7">
        <f>+$H$16</f>
        <v>0.66694736842105262</v>
      </c>
      <c r="E1586" s="7">
        <f>+$J$16</f>
        <v>0.46199999999999997</v>
      </c>
      <c r="F1586" s="6">
        <f>+C1586-D1586-E1586</f>
        <v>58.871052631578941</v>
      </c>
      <c r="G1586">
        <f t="shared" si="471"/>
        <v>4993.4679227551978</v>
      </c>
      <c r="H1586">
        <f t="shared" si="472"/>
        <v>4940.5510408079272</v>
      </c>
      <c r="I1586" s="5">
        <f t="shared" si="461"/>
        <v>153840</v>
      </c>
      <c r="J1586" s="6">
        <f>+H1586+SUM($D$16:$E$16)-SUM($F$27:F1586)</f>
        <v>7627.7492513342395</v>
      </c>
      <c r="K1586" s="10">
        <f t="shared" si="473"/>
        <v>2.6966486931017108E-3</v>
      </c>
      <c r="L1586" s="10">
        <f>+H1586/SUM(F$27:F1586)-1</f>
        <v>-5.5849764700366289E-2</v>
      </c>
      <c r="M1586">
        <v>7.2350000000000003</v>
      </c>
      <c r="N1586">
        <f>+$C$17</f>
        <v>50</v>
      </c>
      <c r="O1586" s="7">
        <f>+$H$17</f>
        <v>0.5557894736842105</v>
      </c>
      <c r="P1586" s="7">
        <f>+$J$17</f>
        <v>0.38500000000000001</v>
      </c>
      <c r="Q1586" s="6">
        <f>+N1586-O1586-P1586</f>
        <v>49.059210526315795</v>
      </c>
      <c r="R1586">
        <f t="shared" si="474"/>
        <v>5012.4841504476344</v>
      </c>
      <c r="S1586">
        <f t="shared" si="475"/>
        <v>4852.6609637338843</v>
      </c>
      <c r="T1586" s="5">
        <f t="shared" si="462"/>
        <v>128200</v>
      </c>
      <c r="U1586" s="6">
        <f>+S1586+SUM($D$17:$E$17)-SUM($Q$27:Q1586)</f>
        <v>7092.1218058391441</v>
      </c>
      <c r="V1586" s="10">
        <f t="shared" si="463"/>
        <v>-2.9867795472866554E-3</v>
      </c>
      <c r="W1586" s="10">
        <f>+S1586/SUM(Q$27:Q1586)-1</f>
        <v>0.11285801778620863</v>
      </c>
      <c r="X1586">
        <v>5.1909999999999998</v>
      </c>
      <c r="Y1586">
        <f>+$C$18</f>
        <v>90</v>
      </c>
      <c r="Z1586" s="7">
        <f>+$H$18</f>
        <v>1.0004210526315789</v>
      </c>
      <c r="AA1586" s="7">
        <f>+$J$18</f>
        <v>0.69300000000000006</v>
      </c>
      <c r="AB1586" s="6">
        <f>+Y1586-Z1586-AA1586</f>
        <v>88.306578947368422</v>
      </c>
      <c r="AC1586">
        <f t="shared" si="476"/>
        <v>11590.838763127491</v>
      </c>
      <c r="AD1586">
        <f t="shared" si="477"/>
        <v>11442.529004061082</v>
      </c>
      <c r="AE1586" s="5">
        <f t="shared" si="464"/>
        <v>230760</v>
      </c>
      <c r="AF1586" s="6">
        <f>+AD1586+SUM($D$18:$E$18)-SUM($AB$27:AB1586)</f>
        <v>15473.32631985055</v>
      </c>
      <c r="AG1586" s="10">
        <f t="shared" si="465"/>
        <v>0</v>
      </c>
      <c r="AH1586" s="10">
        <f>+AD1586/SUM(AB$27:AB1586)-1</f>
        <v>0.45779507351477755</v>
      </c>
      <c r="AI1586" s="6">
        <f t="shared" si="466"/>
        <v>200</v>
      </c>
      <c r="AL1586" s="6">
        <f t="shared" si="467"/>
        <v>196.23684210526315</v>
      </c>
      <c r="AM1586" s="6">
        <f t="shared" si="468"/>
        <v>21596.790836330321</v>
      </c>
      <c r="AN1586" s="6">
        <f t="shared" si="469"/>
        <v>21235.741008602894</v>
      </c>
      <c r="AO1586" s="5">
        <f t="shared" si="470"/>
        <v>512800</v>
      </c>
      <c r="AP1586" s="6">
        <f>+AN1586+SUM($D$16:$E$18)-SUM($AL$27:AL1586)</f>
        <v>30193.197377023938</v>
      </c>
      <c r="AQ1586" s="10">
        <f t="shared" si="478"/>
        <v>-2.4243971725512736E-5</v>
      </c>
      <c r="AR1586" s="10">
        <f>+AN1586/SUM(AL$27:AL1586)-1</f>
        <v>0.21746813177847057</v>
      </c>
    </row>
    <row r="1587" spans="1:44" x14ac:dyDescent="0.25">
      <c r="A1587" s="1">
        <v>42530</v>
      </c>
      <c r="B1587">
        <v>7.3719999999999999</v>
      </c>
      <c r="G1587">
        <f t="shared" si="471"/>
        <v>4990.0834385998805</v>
      </c>
      <c r="H1587">
        <f t="shared" si="472"/>
        <v>4937.2024227783704</v>
      </c>
      <c r="I1587" s="5">
        <f t="shared" si="461"/>
        <v>0</v>
      </c>
      <c r="J1587" s="6">
        <f>+H1587+SUM($D$16:$E$16)-SUM($F$27:F1587)</f>
        <v>7624.4006333046809</v>
      </c>
      <c r="K1587" s="10">
        <f t="shared" si="473"/>
        <v>-4.3900473379787641E-4</v>
      </c>
      <c r="L1587" s="10">
        <f>+H1587/SUM(F$27:F1587)-1</f>
        <v>-5.6489693014924902E-2</v>
      </c>
      <c r="M1587">
        <v>7.1710000000000003</v>
      </c>
      <c r="R1587">
        <f t="shared" si="474"/>
        <v>4968.1442768293</v>
      </c>
      <c r="S1587">
        <f t="shared" si="475"/>
        <v>4809.7348681320918</v>
      </c>
      <c r="T1587" s="5">
        <f t="shared" si="462"/>
        <v>0</v>
      </c>
      <c r="U1587" s="6">
        <f>+S1587+SUM($D$17:$E$17)-SUM($Q$27:Q1587)</f>
        <v>7049.1957102373508</v>
      </c>
      <c r="V1587" s="10">
        <f t="shared" si="463"/>
        <v>-6.0526450020149669E-3</v>
      </c>
      <c r="W1587" s="10">
        <f>+S1587/SUM(Q$27:Q1587)-1</f>
        <v>0.1030138003517489</v>
      </c>
      <c r="X1587">
        <v>5.1989999999999998</v>
      </c>
      <c r="AC1587">
        <f t="shared" si="476"/>
        <v>11608.701739452865</v>
      </c>
      <c r="AD1587">
        <f t="shared" si="477"/>
        <v>11460.163415934032</v>
      </c>
      <c r="AE1587" s="5">
        <f t="shared" si="464"/>
        <v>0</v>
      </c>
      <c r="AF1587" s="6">
        <f>+AD1587+SUM($D$18:$E$18)-SUM($AB$27:AB1587)</f>
        <v>15490.9607317235</v>
      </c>
      <c r="AG1587" s="10">
        <f t="shared" si="465"/>
        <v>1.1396652218422787E-3</v>
      </c>
      <c r="AH1587" s="10">
        <f>+AD1587/SUM(AB$27:AB1587)-1</f>
        <v>0.46004172359917717</v>
      </c>
      <c r="AI1587" s="6">
        <f t="shared" si="466"/>
        <v>0</v>
      </c>
      <c r="AL1587" s="6">
        <f t="shared" si="467"/>
        <v>0</v>
      </c>
      <c r="AM1587" s="6">
        <f t="shared" si="468"/>
        <v>21566.929454882047</v>
      </c>
      <c r="AN1587" s="6">
        <f t="shared" si="469"/>
        <v>21207.100706844496</v>
      </c>
      <c r="AO1587" s="5">
        <f t="shared" si="470"/>
        <v>0</v>
      </c>
      <c r="AP1587" s="6">
        <f>+AN1587+SUM($D$16:$E$18)-SUM($AL$27:AL1587)</f>
        <v>30164.557075265537</v>
      </c>
      <c r="AQ1587" s="10">
        <f t="shared" si="478"/>
        <v>-9.4856803010190394E-4</v>
      </c>
      <c r="AR1587" s="10">
        <f>+AN1587/SUM(AL$27:AL1587)-1</f>
        <v>0.21582615212439382</v>
      </c>
    </row>
    <row r="1588" spans="1:44" x14ac:dyDescent="0.25">
      <c r="A1588" s="1">
        <v>42531</v>
      </c>
      <c r="B1588">
        <v>7.2809999999999997</v>
      </c>
      <c r="G1588">
        <f t="shared" si="471"/>
        <v>4928.4858269731048</v>
      </c>
      <c r="H1588">
        <f t="shared" si="472"/>
        <v>4876.2575746404391</v>
      </c>
      <c r="I1588" s="5">
        <f t="shared" si="461"/>
        <v>0</v>
      </c>
      <c r="J1588" s="6">
        <f>+H1588+SUM($D$16:$E$16)-SUM($F$27:F1588)</f>
        <v>7563.4557851667514</v>
      </c>
      <c r="K1588" s="10">
        <f t="shared" si="473"/>
        <v>-7.9933952934886365E-3</v>
      </c>
      <c r="L1588" s="10">
        <f>+H1588/SUM(F$27:F1588)-1</f>
        <v>-6.8136388339889775E-2</v>
      </c>
      <c r="M1588">
        <v>7.008</v>
      </c>
      <c r="R1588">
        <f t="shared" si="474"/>
        <v>4855.2161612076052</v>
      </c>
      <c r="S1588">
        <f t="shared" si="475"/>
        <v>4700.4074683962763</v>
      </c>
      <c r="T1588" s="5">
        <f t="shared" si="462"/>
        <v>0</v>
      </c>
      <c r="U1588" s="6">
        <f>+S1588+SUM($D$17:$E$17)-SUM($Q$27:Q1588)</f>
        <v>6939.8683105015352</v>
      </c>
      <c r="V1588" s="10">
        <f t="shared" si="463"/>
        <v>-1.5509201933071926E-2</v>
      </c>
      <c r="W1588" s="10">
        <f>+S1588/SUM(Q$27:Q1588)-1</f>
        <v>7.7941809073358792E-2</v>
      </c>
      <c r="X1588">
        <v>5.1550000000000002</v>
      </c>
      <c r="AC1588">
        <f t="shared" si="476"/>
        <v>11510.455369663305</v>
      </c>
      <c r="AD1588">
        <f t="shared" si="477"/>
        <v>11363.174150632802</v>
      </c>
      <c r="AE1588" s="5">
        <f t="shared" si="464"/>
        <v>0</v>
      </c>
      <c r="AF1588" s="6">
        <f>+AD1588+SUM($D$18:$E$18)-SUM($AB$27:AB1588)</f>
        <v>15393.971466422272</v>
      </c>
      <c r="AG1588" s="10">
        <f t="shared" si="465"/>
        <v>-6.2610232496818075E-3</v>
      </c>
      <c r="AH1588" s="10">
        <f>+AD1588/SUM(AB$27:AB1588)-1</f>
        <v>0.4476851481349795</v>
      </c>
      <c r="AI1588" s="6">
        <f t="shared" si="466"/>
        <v>0</v>
      </c>
      <c r="AL1588" s="6">
        <f t="shared" si="467"/>
        <v>0</v>
      </c>
      <c r="AM1588" s="6">
        <f t="shared" si="468"/>
        <v>21294.157357844015</v>
      </c>
      <c r="AN1588" s="6">
        <f t="shared" si="469"/>
        <v>20939.839193669519</v>
      </c>
      <c r="AO1588" s="5">
        <f t="shared" si="470"/>
        <v>0</v>
      </c>
      <c r="AP1588" s="6">
        <f>+AN1588+SUM($D$16:$E$18)-SUM($AL$27:AL1588)</f>
        <v>29897.29556209056</v>
      </c>
      <c r="AQ1588" s="10">
        <f t="shared" si="478"/>
        <v>-8.8601172730007338E-3</v>
      </c>
      <c r="AR1588" s="10">
        <f>+AN1588/SUM(AL$27:AL1588)-1</f>
        <v>0.20050375885308713</v>
      </c>
    </row>
    <row r="1589" spans="1:44" x14ac:dyDescent="0.25">
      <c r="A1589" s="1">
        <v>42534</v>
      </c>
      <c r="B1589">
        <v>7.1589999999999998</v>
      </c>
      <c r="G1589">
        <f t="shared" si="471"/>
        <v>4845.9044135833619</v>
      </c>
      <c r="H1589">
        <f t="shared" si="472"/>
        <v>4794.5512947192565</v>
      </c>
      <c r="I1589" s="5">
        <f t="shared" si="461"/>
        <v>0</v>
      </c>
      <c r="J1589" s="6">
        <f>+H1589+SUM($D$16:$E$16)-SUM($F$27:F1589)</f>
        <v>7481.7495052455679</v>
      </c>
      <c r="K1589" s="10">
        <f t="shared" si="473"/>
        <v>-1.0802770881720991E-2</v>
      </c>
      <c r="L1589" s="10">
        <f>+H1589/SUM(F$27:F1589)-1</f>
        <v>-8.3750639215117495E-2</v>
      </c>
      <c r="M1589">
        <v>6.8970000000000002</v>
      </c>
      <c r="R1589">
        <f t="shared" si="474"/>
        <v>4778.314192900807</v>
      </c>
      <c r="S1589">
        <f t="shared" si="475"/>
        <v>4625.9575213369171</v>
      </c>
      <c r="T1589" s="5">
        <f t="shared" si="462"/>
        <v>0</v>
      </c>
      <c r="U1589" s="6">
        <f>+S1589+SUM($D$17:$E$17)-SUM($Q$27:Q1589)</f>
        <v>6865.418363442177</v>
      </c>
      <c r="V1589" s="10">
        <f t="shared" si="463"/>
        <v>-1.0727861643527015E-2</v>
      </c>
      <c r="W1589" s="10">
        <f>+S1589/SUM(Q$27:Q1589)-1</f>
        <v>6.0868244460467347E-2</v>
      </c>
      <c r="X1589">
        <v>5.0999999999999996</v>
      </c>
      <c r="AC1589">
        <f t="shared" si="476"/>
        <v>11387.647407426351</v>
      </c>
      <c r="AD1589">
        <f t="shared" si="477"/>
        <v>11241.937569006262</v>
      </c>
      <c r="AE1589" s="5">
        <f t="shared" si="464"/>
        <v>0</v>
      </c>
      <c r="AF1589" s="6">
        <f>+AD1589+SUM($D$18:$E$18)-SUM($AB$27:AB1589)</f>
        <v>15272.734884795731</v>
      </c>
      <c r="AG1589" s="10">
        <f t="shared" si="465"/>
        <v>-7.8755883035761531E-3</v>
      </c>
      <c r="AH1589" s="10">
        <f>+AD1589/SUM(AB$27:AB1589)-1</f>
        <v>0.43223942880473221</v>
      </c>
      <c r="AI1589" s="6">
        <f t="shared" si="466"/>
        <v>0</v>
      </c>
      <c r="AL1589" s="6">
        <f t="shared" si="467"/>
        <v>0</v>
      </c>
      <c r="AM1589" s="6">
        <f t="shared" si="468"/>
        <v>21011.86601391052</v>
      </c>
      <c r="AN1589" s="6">
        <f t="shared" si="469"/>
        <v>20662.446385062438</v>
      </c>
      <c r="AO1589" s="5">
        <f t="shared" si="470"/>
        <v>0</v>
      </c>
      <c r="AP1589" s="6">
        <f>+AN1589+SUM($D$16:$E$18)-SUM($AL$27:AL1589)</f>
        <v>29619.902753483479</v>
      </c>
      <c r="AQ1589" s="10">
        <f t="shared" si="478"/>
        <v>-9.278190665473196E-3</v>
      </c>
      <c r="AR1589" s="10">
        <f>+AN1589/SUM(AL$27:AL1589)-1</f>
        <v>0.18460052739406585</v>
      </c>
    </row>
    <row r="1590" spans="1:44" x14ac:dyDescent="0.25">
      <c r="A1590" s="1">
        <v>42535</v>
      </c>
      <c r="B1590">
        <v>7.1589999999999998</v>
      </c>
      <c r="G1590">
        <f t="shared" si="471"/>
        <v>4845.9044135833619</v>
      </c>
      <c r="H1590">
        <f t="shared" si="472"/>
        <v>4794.5512947192565</v>
      </c>
      <c r="I1590" s="5">
        <f t="shared" si="461"/>
        <v>0</v>
      </c>
      <c r="J1590" s="6">
        <f>+H1590+SUM($D$16:$E$16)-SUM($F$27:F1590)</f>
        <v>7481.7495052455679</v>
      </c>
      <c r="K1590" s="10">
        <f t="shared" si="473"/>
        <v>0</v>
      </c>
      <c r="L1590" s="10">
        <f>+H1590/SUM(F$27:F1590)-1</f>
        <v>-8.3750639215117495E-2</v>
      </c>
      <c r="M1590">
        <v>6.774</v>
      </c>
      <c r="R1590">
        <f t="shared" si="474"/>
        <v>4693.0984982905711</v>
      </c>
      <c r="S1590">
        <f t="shared" si="475"/>
        <v>4543.458931352222</v>
      </c>
      <c r="T1590" s="5">
        <f t="shared" si="462"/>
        <v>0</v>
      </c>
      <c r="U1590" s="6">
        <f>+S1590+SUM($D$17:$E$17)-SUM($Q$27:Q1590)</f>
        <v>6782.9197734574827</v>
      </c>
      <c r="V1590" s="10">
        <f t="shared" si="463"/>
        <v>-1.2016542272790365E-2</v>
      </c>
      <c r="W1590" s="10">
        <f>+S1590/SUM(Q$27:Q1590)-1</f>
        <v>4.1948889078614604E-2</v>
      </c>
      <c r="X1590">
        <v>5.1040000000000001</v>
      </c>
      <c r="AC1590">
        <f t="shared" si="476"/>
        <v>11396.57889558904</v>
      </c>
      <c r="AD1590">
        <f t="shared" si="477"/>
        <v>11250.754774942739</v>
      </c>
      <c r="AE1590" s="5">
        <f t="shared" si="464"/>
        <v>0</v>
      </c>
      <c r="AF1590" s="6">
        <f>+AD1590+SUM($D$18:$E$18)-SUM($AB$27:AB1590)</f>
        <v>15281.552090732208</v>
      </c>
      <c r="AG1590" s="10">
        <f t="shared" si="465"/>
        <v>5.7731676762462492E-4</v>
      </c>
      <c r="AH1590" s="10">
        <f>+AD1590/SUM(AB$27:AB1590)-1</f>
        <v>0.43336275384693224</v>
      </c>
      <c r="AI1590" s="6">
        <f t="shared" si="466"/>
        <v>0</v>
      </c>
      <c r="AL1590" s="6">
        <f t="shared" si="467"/>
        <v>0</v>
      </c>
      <c r="AM1590" s="6">
        <f t="shared" si="468"/>
        <v>20935.581807462971</v>
      </c>
      <c r="AN1590" s="6">
        <f t="shared" si="469"/>
        <v>20588.765001014217</v>
      </c>
      <c r="AO1590" s="5">
        <f t="shared" si="470"/>
        <v>0</v>
      </c>
      <c r="AP1590" s="6">
        <f>+AN1590+SUM($D$16:$E$18)-SUM($AL$27:AL1590)</f>
        <v>29546.221369435258</v>
      </c>
      <c r="AQ1590" s="10">
        <f t="shared" si="478"/>
        <v>-2.4875633340678549E-3</v>
      </c>
      <c r="AR1590" s="10">
        <f>+AN1590/SUM(AL$27:AL1590)-1</f>
        <v>0.18037629349765028</v>
      </c>
    </row>
    <row r="1591" spans="1:44" x14ac:dyDescent="0.25">
      <c r="A1591" s="1">
        <v>42536</v>
      </c>
      <c r="B1591">
        <v>7.1879999999999997</v>
      </c>
      <c r="G1591">
        <f t="shared" si="471"/>
        <v>4865.5344216842032</v>
      </c>
      <c r="H1591">
        <f t="shared" si="472"/>
        <v>4813.9732792906852</v>
      </c>
      <c r="I1591" s="5">
        <f t="shared" si="461"/>
        <v>0</v>
      </c>
      <c r="J1591" s="6">
        <f>+H1591+SUM($D$16:$E$16)-SUM($F$27:F1591)</f>
        <v>7501.1714898169967</v>
      </c>
      <c r="K1591" s="10">
        <f t="shared" si="473"/>
        <v>2.5959148402137089E-3</v>
      </c>
      <c r="L1591" s="10">
        <f>+H1591/SUM(F$27:F1591)-1</f>
        <v>-8.0039054990678093E-2</v>
      </c>
      <c r="M1591">
        <v>6.8220000000000001</v>
      </c>
      <c r="R1591">
        <f t="shared" si="474"/>
        <v>4726.3534035043212</v>
      </c>
      <c r="S1591">
        <f t="shared" si="475"/>
        <v>4575.6535030535661</v>
      </c>
      <c r="T1591" s="5">
        <f t="shared" si="462"/>
        <v>0</v>
      </c>
      <c r="U1591" s="6">
        <f>+S1591+SUM($D$17:$E$17)-SUM($Q$27:Q1591)</f>
        <v>6815.1143451588268</v>
      </c>
      <c r="V1591" s="10">
        <f t="shared" si="463"/>
        <v>4.7464178814742297E-3</v>
      </c>
      <c r="W1591" s="10">
        <f>+S1591/SUM(Q$27:Q1591)-1</f>
        <v>4.9332052154459349E-2</v>
      </c>
      <c r="X1591">
        <v>5.0919999999999996</v>
      </c>
      <c r="AC1591">
        <f t="shared" si="476"/>
        <v>11369.784431100978</v>
      </c>
      <c r="AD1591">
        <f t="shared" si="477"/>
        <v>11224.303157133312</v>
      </c>
      <c r="AE1591" s="5">
        <f t="shared" si="464"/>
        <v>0</v>
      </c>
      <c r="AF1591" s="6">
        <f>+AD1591+SUM($D$18:$E$18)-SUM($AB$27:AB1591)</f>
        <v>15255.100472922781</v>
      </c>
      <c r="AG1591" s="10">
        <f t="shared" si="465"/>
        <v>-1.7309509958395308E-3</v>
      </c>
      <c r="AH1591" s="10">
        <f>+AD1591/SUM(AB$27:AB1591)-1</f>
        <v>0.42999277872033281</v>
      </c>
      <c r="AI1591" s="6">
        <f t="shared" si="466"/>
        <v>0</v>
      </c>
      <c r="AL1591" s="6">
        <f t="shared" si="467"/>
        <v>0</v>
      </c>
      <c r="AM1591" s="6">
        <f t="shared" si="468"/>
        <v>20961.672256289501</v>
      </c>
      <c r="AN1591" s="6">
        <f t="shared" si="469"/>
        <v>20613.929939477563</v>
      </c>
      <c r="AO1591" s="5">
        <f t="shared" si="470"/>
        <v>0</v>
      </c>
      <c r="AP1591" s="6">
        <f>+AN1591+SUM($D$16:$E$18)-SUM($AL$27:AL1591)</f>
        <v>29571.3863078986</v>
      </c>
      <c r="AQ1591" s="10">
        <f t="shared" si="478"/>
        <v>8.5171427333086136E-4</v>
      </c>
      <c r="AR1591" s="10">
        <f>+AN1591/SUM(AL$27:AL1591)-1</f>
        <v>0.18181902679360062</v>
      </c>
    </row>
    <row r="1592" spans="1:44" x14ac:dyDescent="0.25">
      <c r="A1592" s="1">
        <v>42537</v>
      </c>
      <c r="B1592">
        <v>7.1740000000000004</v>
      </c>
      <c r="G1592">
        <f t="shared" si="471"/>
        <v>4856.0578660493147</v>
      </c>
      <c r="H1592">
        <f t="shared" si="472"/>
        <v>4804.5971488079267</v>
      </c>
      <c r="I1592" s="5">
        <f t="shared" si="461"/>
        <v>0</v>
      </c>
      <c r="J1592" s="6">
        <f>+H1592+SUM($D$16:$E$16)-SUM($F$27:F1592)</f>
        <v>7491.7953593342381</v>
      </c>
      <c r="K1592" s="10">
        <f t="shared" si="473"/>
        <v>-1.2499554896840959E-3</v>
      </c>
      <c r="L1592" s="10">
        <f>+H1592/SUM(F$27:F1592)-1</f>
        <v>-8.1830854271441877E-2</v>
      </c>
      <c r="M1592">
        <v>6.7789999999999999</v>
      </c>
      <c r="R1592">
        <f t="shared" si="474"/>
        <v>4696.5625509170031</v>
      </c>
      <c r="S1592">
        <f t="shared" si="475"/>
        <v>4546.8125325711117</v>
      </c>
      <c r="T1592" s="5">
        <f t="shared" si="462"/>
        <v>0</v>
      </c>
      <c r="U1592" s="6">
        <f>+S1592+SUM($D$17:$E$17)-SUM($Q$27:Q1592)</f>
        <v>6786.2733746763715</v>
      </c>
      <c r="V1592" s="10">
        <f t="shared" si="463"/>
        <v>-4.2319129249742682E-3</v>
      </c>
      <c r="W1592" s="10">
        <f>+S1592/SUM(Q$27:Q1592)-1</f>
        <v>4.2717968565681774E-2</v>
      </c>
      <c r="X1592">
        <v>5.1210000000000004</v>
      </c>
      <c r="AC1592">
        <f t="shared" si="476"/>
        <v>11434.537720280463</v>
      </c>
      <c r="AD1592">
        <f t="shared" si="477"/>
        <v>11288.227900172762</v>
      </c>
      <c r="AE1592" s="5">
        <f t="shared" si="464"/>
        <v>0</v>
      </c>
      <c r="AF1592" s="6">
        <f>+AD1592+SUM($D$18:$E$18)-SUM($AB$27:AB1592)</f>
        <v>15319.025215962231</v>
      </c>
      <c r="AG1592" s="10">
        <f t="shared" si="465"/>
        <v>4.1903849242366231E-3</v>
      </c>
      <c r="AH1592" s="10">
        <f>+AD1592/SUM(AB$27:AB1592)-1</f>
        <v>0.43813688527628147</v>
      </c>
      <c r="AI1592" s="6">
        <f t="shared" si="466"/>
        <v>0</v>
      </c>
      <c r="AL1592" s="6">
        <f t="shared" si="467"/>
        <v>0</v>
      </c>
      <c r="AM1592" s="6">
        <f t="shared" si="468"/>
        <v>20987.158137246781</v>
      </c>
      <c r="AN1592" s="6">
        <f t="shared" si="469"/>
        <v>20639.6375815518</v>
      </c>
      <c r="AO1592" s="5">
        <f t="shared" si="470"/>
        <v>0</v>
      </c>
      <c r="AP1592" s="6">
        <f>+AN1592+SUM($D$16:$E$18)-SUM($AL$27:AL1592)</f>
        <v>29597.093949972837</v>
      </c>
      <c r="AQ1592" s="10">
        <f t="shared" si="478"/>
        <v>8.6934179569975178E-4</v>
      </c>
      <c r="AR1592" s="10">
        <f>+AN1592/SUM(AL$27:AL1592)-1</f>
        <v>0.18329287387790405</v>
      </c>
    </row>
    <row r="1593" spans="1:44" x14ac:dyDescent="0.25">
      <c r="A1593" s="1">
        <v>42538</v>
      </c>
      <c r="B1593">
        <v>7.1660000000000004</v>
      </c>
      <c r="G1593">
        <f t="shared" si="471"/>
        <v>4850.6426914008071</v>
      </c>
      <c r="H1593">
        <f t="shared" si="472"/>
        <v>4799.2393599606357</v>
      </c>
      <c r="I1593" s="5">
        <f t="shared" si="461"/>
        <v>0</v>
      </c>
      <c r="J1593" s="6">
        <f>+H1593+SUM($D$16:$E$16)-SUM($F$27:F1593)</f>
        <v>7486.4375704869481</v>
      </c>
      <c r="K1593" s="10">
        <f t="shared" si="473"/>
        <v>-7.1515419072609721E-4</v>
      </c>
      <c r="L1593" s="10">
        <f>+H1593/SUM(F$27:F1593)-1</f>
        <v>-8.2854739574735548E-2</v>
      </c>
      <c r="M1593">
        <v>6.8559999999999999</v>
      </c>
      <c r="R1593">
        <f t="shared" si="474"/>
        <v>4749.9089613640617</v>
      </c>
      <c r="S1593">
        <f t="shared" si="475"/>
        <v>4598.4579913420184</v>
      </c>
      <c r="T1593" s="5">
        <f t="shared" si="462"/>
        <v>0</v>
      </c>
      <c r="U1593" s="6">
        <f>+S1593+SUM($D$17:$E$17)-SUM($Q$27:Q1593)</f>
        <v>6837.9188334472783</v>
      </c>
      <c r="V1593" s="10">
        <f t="shared" si="463"/>
        <v>7.6102826867581186E-3</v>
      </c>
      <c r="W1593" s="10">
        <f>+S1593/SUM(Q$27:Q1593)-1</f>
        <v>5.4561792666516284E-2</v>
      </c>
      <c r="X1593">
        <v>5.08</v>
      </c>
      <c r="AC1593">
        <f t="shared" si="476"/>
        <v>11342.989966612917</v>
      </c>
      <c r="AD1593">
        <f t="shared" si="477"/>
        <v>11197.851539323889</v>
      </c>
      <c r="AE1593" s="5">
        <f t="shared" si="464"/>
        <v>0</v>
      </c>
      <c r="AF1593" s="6">
        <f>+AD1593+SUM($D$18:$E$18)-SUM($AB$27:AB1593)</f>
        <v>15228.648855113357</v>
      </c>
      <c r="AG1593" s="10">
        <f t="shared" si="465"/>
        <v>-5.8996156462163274E-3</v>
      </c>
      <c r="AH1593" s="10">
        <f>+AD1593/SUM(AB$27:AB1593)-1</f>
        <v>0.42662280359373361</v>
      </c>
      <c r="AI1593" s="6">
        <f t="shared" si="466"/>
        <v>0</v>
      </c>
      <c r="AL1593" s="6">
        <f t="shared" si="467"/>
        <v>0</v>
      </c>
      <c r="AM1593" s="6">
        <f t="shared" si="468"/>
        <v>20943.541619377786</v>
      </c>
      <c r="AN1593" s="6">
        <f t="shared" si="469"/>
        <v>20595.548890626542</v>
      </c>
      <c r="AO1593" s="5">
        <f t="shared" si="470"/>
        <v>0</v>
      </c>
      <c r="AP1593" s="6">
        <f>+AN1593+SUM($D$16:$E$18)-SUM($AL$27:AL1593)</f>
        <v>29553.005259047579</v>
      </c>
      <c r="AQ1593" s="10">
        <f t="shared" si="478"/>
        <v>-1.4896290493850994E-3</v>
      </c>
      <c r="AR1593" s="10">
        <f>+AN1593/SUM(AL$27:AL1593)-1</f>
        <v>0.18076522126848538</v>
      </c>
    </row>
    <row r="1594" spans="1:44" x14ac:dyDescent="0.25">
      <c r="A1594" s="1">
        <v>42541</v>
      </c>
      <c r="B1594">
        <v>7.2370000000000001</v>
      </c>
      <c r="G1594">
        <f t="shared" si="471"/>
        <v>4898.7023664063126</v>
      </c>
      <c r="H1594">
        <f t="shared" si="472"/>
        <v>4846.7897359803401</v>
      </c>
      <c r="I1594" s="5">
        <f t="shared" si="461"/>
        <v>0</v>
      </c>
      <c r="J1594" s="6">
        <f>+H1594+SUM($D$16:$E$16)-SUM($F$27:F1594)</f>
        <v>7533.9879465066506</v>
      </c>
      <c r="K1594" s="10">
        <f t="shared" si="473"/>
        <v>6.3515357701178221E-3</v>
      </c>
      <c r="L1594" s="10">
        <f>+H1594/SUM(F$27:F1594)-1</f>
        <v>-7.3767757508004794E-2</v>
      </c>
      <c r="M1594">
        <v>7.0570000000000004</v>
      </c>
      <c r="R1594">
        <f t="shared" si="474"/>
        <v>4889.1638769466426</v>
      </c>
      <c r="S1594">
        <f t="shared" si="475"/>
        <v>4733.2727603413978</v>
      </c>
      <c r="T1594" s="5">
        <f t="shared" si="462"/>
        <v>0</v>
      </c>
      <c r="U1594" s="6">
        <f>+S1594+SUM($D$17:$E$17)-SUM($Q$27:Q1594)</f>
        <v>6972.7336024466586</v>
      </c>
      <c r="V1594" s="10">
        <f t="shared" si="463"/>
        <v>1.9715760348008482E-2</v>
      </c>
      <c r="W1594" s="10">
        <f>+S1594/SUM(Q$27:Q1594)-1</f>
        <v>8.5478788046616794E-2</v>
      </c>
      <c r="X1594">
        <v>5.1100000000000003</v>
      </c>
      <c r="AC1594">
        <f t="shared" si="476"/>
        <v>11409.976127833072</v>
      </c>
      <c r="AD1594">
        <f t="shared" si="477"/>
        <v>11263.980583847455</v>
      </c>
      <c r="AE1594" s="5">
        <f t="shared" si="464"/>
        <v>0</v>
      </c>
      <c r="AF1594" s="6">
        <f>+AD1594+SUM($D$18:$E$18)-SUM($AB$27:AB1594)</f>
        <v>15294.777899636925</v>
      </c>
      <c r="AG1594" s="10">
        <f t="shared" si="465"/>
        <v>4.3424104891198745E-3</v>
      </c>
      <c r="AH1594" s="10">
        <f>+AD1594/SUM(AB$27:AB1594)-1</f>
        <v>0.43504774141023206</v>
      </c>
      <c r="AI1594" s="6">
        <f t="shared" si="466"/>
        <v>0</v>
      </c>
      <c r="AL1594" s="6">
        <f t="shared" si="467"/>
        <v>0</v>
      </c>
      <c r="AM1594" s="6">
        <f t="shared" si="468"/>
        <v>21197.842371186027</v>
      </c>
      <c r="AN1594" s="6">
        <f t="shared" si="469"/>
        <v>20844.043080169191</v>
      </c>
      <c r="AO1594" s="5">
        <f t="shared" si="470"/>
        <v>0</v>
      </c>
      <c r="AP1594" s="6">
        <f>+AN1594+SUM($D$16:$E$18)-SUM($AL$27:AL1594)</f>
        <v>29801.499448590232</v>
      </c>
      <c r="AQ1594" s="10">
        <f t="shared" si="478"/>
        <v>8.4084236903987364E-3</v>
      </c>
      <c r="AR1594" s="10">
        <f>+AN1594/SUM(AL$27:AL1594)-1</f>
        <v>0.19501166346128351</v>
      </c>
    </row>
    <row r="1595" spans="1:44" x14ac:dyDescent="0.25">
      <c r="A1595" s="1">
        <v>42542</v>
      </c>
      <c r="B1595">
        <v>7.3109999999999999</v>
      </c>
      <c r="G1595">
        <f t="shared" si="471"/>
        <v>4948.7927319050095</v>
      </c>
      <c r="H1595">
        <f t="shared" si="472"/>
        <v>4896.3492828177796</v>
      </c>
      <c r="I1595" s="5">
        <f t="shared" si="461"/>
        <v>0</v>
      </c>
      <c r="J1595" s="6">
        <f>+H1595+SUM($D$16:$E$16)-SUM($F$27:F1595)</f>
        <v>7583.5474933440919</v>
      </c>
      <c r="K1595" s="10">
        <f t="shared" si="473"/>
        <v>6.5781292974353978E-3</v>
      </c>
      <c r="L1595" s="10">
        <f>+H1595/SUM(F$27:F1595)-1</f>
        <v>-6.4296818452538651E-2</v>
      </c>
      <c r="M1595">
        <v>7.0880000000000001</v>
      </c>
      <c r="R1595">
        <f t="shared" si="474"/>
        <v>4910.641003230523</v>
      </c>
      <c r="S1595">
        <f t="shared" si="475"/>
        <v>4754.0650878985161</v>
      </c>
      <c r="T1595" s="5">
        <f t="shared" si="462"/>
        <v>0</v>
      </c>
      <c r="U1595" s="6">
        <f>+S1595+SUM($D$17:$E$17)-SUM($Q$27:Q1595)</f>
        <v>6993.525930003776</v>
      </c>
      <c r="V1595" s="10">
        <f t="shared" si="463"/>
        <v>2.9819477901495972E-3</v>
      </c>
      <c r="W1595" s="10">
        <f>+S1595/SUM(Q$27:Q1595)-1</f>
        <v>9.0247080866433294E-2</v>
      </c>
      <c r="X1595">
        <v>5.1470000000000002</v>
      </c>
      <c r="AC1595">
        <f t="shared" si="476"/>
        <v>11492.592393337927</v>
      </c>
      <c r="AD1595">
        <f t="shared" si="477"/>
        <v>11345.539738759851</v>
      </c>
      <c r="AE1595" s="5">
        <f t="shared" si="464"/>
        <v>0</v>
      </c>
      <c r="AF1595" s="6">
        <f>+AD1595+SUM($D$18:$E$18)-SUM($AB$27:AB1595)</f>
        <v>15376.337054549318</v>
      </c>
      <c r="AG1595" s="10">
        <f t="shared" si="465"/>
        <v>5.33248376979234E-3</v>
      </c>
      <c r="AH1595" s="10">
        <f>+AD1595/SUM(AB$27:AB1595)-1</f>
        <v>0.44543849805057989</v>
      </c>
      <c r="AI1595" s="6">
        <f t="shared" si="466"/>
        <v>0</v>
      </c>
      <c r="AL1595" s="6">
        <f t="shared" si="467"/>
        <v>0</v>
      </c>
      <c r="AM1595" s="6">
        <f t="shared" si="468"/>
        <v>21352.026128473459</v>
      </c>
      <c r="AN1595" s="6">
        <f t="shared" si="469"/>
        <v>20995.954109476144</v>
      </c>
      <c r="AO1595" s="5">
        <f t="shared" si="470"/>
        <v>0</v>
      </c>
      <c r="AP1595" s="6">
        <f>+AN1595+SUM($D$16:$E$18)-SUM($AL$27:AL1595)</f>
        <v>29953.410477897185</v>
      </c>
      <c r="AQ1595" s="10">
        <f t="shared" si="478"/>
        <v>5.0974290595346972E-3</v>
      </c>
      <c r="AR1595" s="10">
        <f>+AN1595/SUM(AL$27:AL1595)-1</f>
        <v>0.20372088801680799</v>
      </c>
    </row>
    <row r="1596" spans="1:44" x14ac:dyDescent="0.25">
      <c r="A1596" s="1">
        <v>42543</v>
      </c>
      <c r="B1596">
        <v>7.343</v>
      </c>
      <c r="G1596">
        <f t="shared" si="471"/>
        <v>4970.4534304990402</v>
      </c>
      <c r="H1596">
        <f t="shared" si="472"/>
        <v>4917.7804382069417</v>
      </c>
      <c r="I1596" s="5">
        <f t="shared" si="461"/>
        <v>0</v>
      </c>
      <c r="J1596" s="6">
        <f>+H1596+SUM($D$16:$E$16)-SUM($F$27:F1596)</f>
        <v>7604.9786487332522</v>
      </c>
      <c r="K1596" s="10">
        <f t="shared" si="473"/>
        <v>2.8260066160290531E-3</v>
      </c>
      <c r="L1596" s="10">
        <f>+H1596/SUM(F$27:F1596)-1</f>
        <v>-6.0201277239364304E-2</v>
      </c>
      <c r="M1596">
        <v>7.1130000000000004</v>
      </c>
      <c r="R1596">
        <f t="shared" si="474"/>
        <v>4927.9612663626849</v>
      </c>
      <c r="S1596">
        <f t="shared" si="475"/>
        <v>4770.8330939929665</v>
      </c>
      <c r="T1596" s="5">
        <f t="shared" si="462"/>
        <v>0</v>
      </c>
      <c r="U1596" s="6">
        <f>+S1596+SUM($D$17:$E$17)-SUM($Q$27:Q1596)</f>
        <v>7010.2939360982255</v>
      </c>
      <c r="V1596" s="10">
        <f t="shared" si="463"/>
        <v>2.3976469469442208E-3</v>
      </c>
      <c r="W1596" s="10">
        <f>+S1596/SUM(Q$27:Q1596)-1</f>
        <v>9.4092478301769367E-2</v>
      </c>
      <c r="X1596">
        <v>5.149</v>
      </c>
      <c r="AC1596">
        <f t="shared" si="476"/>
        <v>11497.05813741927</v>
      </c>
      <c r="AD1596">
        <f t="shared" si="477"/>
        <v>11349.948341728088</v>
      </c>
      <c r="AE1596" s="5">
        <f t="shared" si="464"/>
        <v>0</v>
      </c>
      <c r="AF1596" s="6">
        <f>+AD1596+SUM($D$18:$E$18)-SUM($AB$27:AB1596)</f>
        <v>15380.745657517555</v>
      </c>
      <c r="AG1596" s="10">
        <f t="shared" si="465"/>
        <v>2.8671347100406308E-4</v>
      </c>
      <c r="AH1596" s="10">
        <f>+AD1596/SUM(AB$27:AB1596)-1</f>
        <v>0.44600016057167968</v>
      </c>
      <c r="AI1596" s="6">
        <f t="shared" si="466"/>
        <v>0</v>
      </c>
      <c r="AL1596" s="6">
        <f t="shared" si="467"/>
        <v>0</v>
      </c>
      <c r="AM1596" s="6">
        <f t="shared" si="468"/>
        <v>21395.472834280994</v>
      </c>
      <c r="AN1596" s="6">
        <f t="shared" si="469"/>
        <v>21038.561873927996</v>
      </c>
      <c r="AO1596" s="5">
        <f t="shared" si="470"/>
        <v>0</v>
      </c>
      <c r="AP1596" s="6">
        <f>+AN1596+SUM($D$16:$E$18)-SUM($AL$27:AL1596)</f>
        <v>29996.018242349037</v>
      </c>
      <c r="AQ1596" s="10">
        <f t="shared" si="478"/>
        <v>1.4224678850274231E-3</v>
      </c>
      <c r="AR1596" s="10">
        <f>+AN1596/SUM(AL$27:AL1596)-1</f>
        <v>0.20616363750058819</v>
      </c>
    </row>
    <row r="1597" spans="1:44" x14ac:dyDescent="0.25">
      <c r="A1597" s="1">
        <v>42545</v>
      </c>
      <c r="B1597">
        <v>7.242</v>
      </c>
      <c r="G1597">
        <f t="shared" si="471"/>
        <v>4902.0868505616299</v>
      </c>
      <c r="H1597">
        <f t="shared" si="472"/>
        <v>4850.1383540098968</v>
      </c>
      <c r="I1597" s="5">
        <f t="shared" si="461"/>
        <v>0</v>
      </c>
      <c r="J1597" s="6">
        <f>+H1597+SUM($D$16:$E$16)-SUM($F$27:F1597)</f>
        <v>7537.3365645362092</v>
      </c>
      <c r="K1597" s="10">
        <f t="shared" si="473"/>
        <v>-8.8944476140390138E-3</v>
      </c>
      <c r="L1597" s="10">
        <f>+H1597/SUM(F$27:F1597)-1</f>
        <v>-7.3127829193446292E-2</v>
      </c>
      <c r="M1597">
        <v>6.8049999999999997</v>
      </c>
      <c r="R1597">
        <f t="shared" si="474"/>
        <v>4714.5756245744506</v>
      </c>
      <c r="S1597">
        <f t="shared" si="475"/>
        <v>4564.2512589093394</v>
      </c>
      <c r="T1597" s="5">
        <f t="shared" si="462"/>
        <v>0</v>
      </c>
      <c r="U1597" s="6">
        <f>+S1597+SUM($D$17:$E$17)-SUM($Q$27:Q1597)</f>
        <v>6803.7121010145984</v>
      </c>
      <c r="V1597" s="10">
        <f t="shared" si="463"/>
        <v>-2.9468355673343716E-2</v>
      </c>
      <c r="W1597" s="10">
        <f>+S1597/SUM(Q$27:Q1597)-1</f>
        <v>4.6717181898430882E-2</v>
      </c>
      <c r="X1597">
        <v>5.0910000000000002</v>
      </c>
      <c r="AC1597">
        <f t="shared" si="476"/>
        <v>11367.551559060304</v>
      </c>
      <c r="AD1597">
        <f t="shared" si="477"/>
        <v>11222.098855649194</v>
      </c>
      <c r="AE1597" s="5">
        <f t="shared" si="464"/>
        <v>0</v>
      </c>
      <c r="AF1597" s="6">
        <f>+AD1597+SUM($D$18:$E$18)-SUM($AB$27:AB1597)</f>
        <v>15252.896171438662</v>
      </c>
      <c r="AG1597" s="10">
        <f t="shared" si="465"/>
        <v>-8.3123074086075555E-3</v>
      </c>
      <c r="AH1597" s="10">
        <f>+AD1597/SUM(AB$27:AB1597)-1</f>
        <v>0.42971194745978281</v>
      </c>
      <c r="AI1597" s="6">
        <f t="shared" si="466"/>
        <v>0</v>
      </c>
      <c r="AL1597" s="6">
        <f t="shared" si="467"/>
        <v>0</v>
      </c>
      <c r="AM1597" s="6">
        <f t="shared" si="468"/>
        <v>20984.214034196382</v>
      </c>
      <c r="AN1597" s="6">
        <f t="shared" si="469"/>
        <v>20636.48846856843</v>
      </c>
      <c r="AO1597" s="5">
        <f t="shared" si="470"/>
        <v>0</v>
      </c>
      <c r="AP1597" s="6">
        <f>+AN1597+SUM($D$16:$E$18)-SUM($AL$27:AL1597)</f>
        <v>29593.944836989471</v>
      </c>
      <c r="AQ1597" s="10">
        <f t="shared" si="478"/>
        <v>-1.3404225924623203E-2</v>
      </c>
      <c r="AR1597" s="10">
        <f>+AN1597/SUM(AL$27:AL1597)-1</f>
        <v>0.18311233180503406</v>
      </c>
    </row>
    <row r="1598" spans="1:44" x14ac:dyDescent="0.25">
      <c r="A1598" s="1">
        <v>42548</v>
      </c>
      <c r="B1598">
        <v>7.24</v>
      </c>
      <c r="G1598">
        <f t="shared" si="471"/>
        <v>4900.733056899503</v>
      </c>
      <c r="H1598">
        <f t="shared" si="472"/>
        <v>4848.7989067980743</v>
      </c>
      <c r="I1598" s="5">
        <f t="shared" si="461"/>
        <v>0</v>
      </c>
      <c r="J1598" s="6">
        <f>+H1598+SUM($D$16:$E$16)-SUM($F$27:F1598)</f>
        <v>7535.9971173243857</v>
      </c>
      <c r="K1598" s="10">
        <f t="shared" si="473"/>
        <v>-1.7770829262497845E-4</v>
      </c>
      <c r="L1598" s="10">
        <f>+H1598/SUM(F$27:F1598)-1</f>
        <v>-7.3383800519269626E-2</v>
      </c>
      <c r="M1598">
        <v>6.5990000000000002</v>
      </c>
      <c r="R1598">
        <f t="shared" si="474"/>
        <v>4571.8566563654376</v>
      </c>
      <c r="S1598">
        <f t="shared" si="475"/>
        <v>4426.0828886910704</v>
      </c>
      <c r="T1598" s="5">
        <f t="shared" si="462"/>
        <v>0</v>
      </c>
      <c r="U1598" s="6">
        <f>+S1598+SUM($D$17:$E$17)-SUM($Q$27:Q1598)</f>
        <v>6665.5437307963311</v>
      </c>
      <c r="V1598" s="10">
        <f t="shared" si="463"/>
        <v>-2.030779200631716E-2</v>
      </c>
      <c r="W1598" s="10">
        <f>+S1598/SUM(Q$27:Q1598)-1</f>
        <v>1.5031107031263202E-2</v>
      </c>
      <c r="X1598">
        <v>5.1130000000000004</v>
      </c>
      <c r="AC1598">
        <f t="shared" si="476"/>
        <v>11416.674743955087</v>
      </c>
      <c r="AD1598">
        <f t="shared" si="477"/>
        <v>11270.59348829981</v>
      </c>
      <c r="AE1598" s="5">
        <f t="shared" si="464"/>
        <v>0</v>
      </c>
      <c r="AF1598" s="6">
        <f>+AD1598+SUM($D$18:$E$18)-SUM($AB$27:AB1598)</f>
        <v>15301.39080408928</v>
      </c>
      <c r="AG1598" s="10">
        <f t="shared" si="465"/>
        <v>3.179372107798395E-3</v>
      </c>
      <c r="AH1598" s="10">
        <f>+AD1598/SUM(AB$27:AB1598)-1</f>
        <v>0.43589023519188186</v>
      </c>
      <c r="AI1598" s="6">
        <f t="shared" si="466"/>
        <v>0</v>
      </c>
      <c r="AL1598" s="6">
        <f t="shared" si="467"/>
        <v>0</v>
      </c>
      <c r="AM1598" s="6">
        <f t="shared" si="468"/>
        <v>20889.26445722003</v>
      </c>
      <c r="AN1598" s="6">
        <f t="shared" si="469"/>
        <v>20545.475283788954</v>
      </c>
      <c r="AO1598" s="5">
        <f t="shared" si="470"/>
        <v>0</v>
      </c>
      <c r="AP1598" s="6">
        <f>+AN1598+SUM($D$16:$E$18)-SUM($AL$27:AL1598)</f>
        <v>29502.931652209994</v>
      </c>
      <c r="AQ1598" s="10">
        <f t="shared" si="478"/>
        <v>-3.0753988790882536E-3</v>
      </c>
      <c r="AR1598" s="10">
        <f>+AN1598/SUM(AL$27:AL1598)-1</f>
        <v>0.1778944469195578</v>
      </c>
    </row>
    <row r="1599" spans="1:44" x14ac:dyDescent="0.25">
      <c r="A1599" s="1">
        <v>42549</v>
      </c>
      <c r="B1599">
        <v>7.2880000000000003</v>
      </c>
      <c r="G1599">
        <f t="shared" si="471"/>
        <v>4933.22410479055</v>
      </c>
      <c r="H1599">
        <f t="shared" si="472"/>
        <v>4880.9456398818193</v>
      </c>
      <c r="I1599" s="5">
        <f t="shared" si="461"/>
        <v>0</v>
      </c>
      <c r="J1599" s="6">
        <f>+H1599+SUM($D$16:$E$16)-SUM($F$27:F1599)</f>
        <v>7568.1438504081298</v>
      </c>
      <c r="K1599" s="10">
        <f t="shared" si="473"/>
        <v>4.2657570834048197E-3</v>
      </c>
      <c r="L1599" s="10">
        <f>+H1599/SUM(F$27:F1599)-1</f>
        <v>-6.7240488699507717E-2</v>
      </c>
      <c r="M1599">
        <v>6.7450000000000001</v>
      </c>
      <c r="R1599">
        <f t="shared" si="474"/>
        <v>4673.0069930572627</v>
      </c>
      <c r="S1599">
        <f t="shared" si="475"/>
        <v>4524.0080442826593</v>
      </c>
      <c r="T1599" s="5">
        <f t="shared" si="462"/>
        <v>0</v>
      </c>
      <c r="U1599" s="6">
        <f>+S1599+SUM($D$17:$E$17)-SUM($Q$27:Q1599)</f>
        <v>6763.4688863879182</v>
      </c>
      <c r="V1599" s="10">
        <f t="shared" si="463"/>
        <v>1.4691247938131591E-2</v>
      </c>
      <c r="W1599" s="10">
        <f>+S1599/SUM(Q$27:Q1599)-1</f>
        <v>3.7488228053624839E-2</v>
      </c>
      <c r="X1599">
        <v>5.1559999999999997</v>
      </c>
      <c r="AC1599">
        <f t="shared" si="476"/>
        <v>11512.688241703974</v>
      </c>
      <c r="AD1599">
        <f t="shared" si="477"/>
        <v>11365.37845211692</v>
      </c>
      <c r="AE1599" s="5">
        <f t="shared" si="464"/>
        <v>0</v>
      </c>
      <c r="AF1599" s="6">
        <f>+AD1599+SUM($D$18:$E$18)-SUM($AB$27:AB1599)</f>
        <v>15396.17576790639</v>
      </c>
      <c r="AG1599" s="10">
        <f t="shared" si="465"/>
        <v>6.1945325775079052E-3</v>
      </c>
      <c r="AH1599" s="10">
        <f>+AD1599/SUM(AB$27:AB1599)-1</f>
        <v>0.44796597939552929</v>
      </c>
      <c r="AI1599" s="6">
        <f t="shared" si="466"/>
        <v>0</v>
      </c>
      <c r="AL1599" s="6">
        <f t="shared" si="467"/>
        <v>0</v>
      </c>
      <c r="AM1599" s="6">
        <f t="shared" si="468"/>
        <v>21118.919339551787</v>
      </c>
      <c r="AN1599" s="6">
        <f t="shared" si="469"/>
        <v>20770.332136281399</v>
      </c>
      <c r="AO1599" s="5">
        <f t="shared" si="470"/>
        <v>0</v>
      </c>
      <c r="AP1599" s="6">
        <f>+AN1599+SUM($D$16:$E$18)-SUM($AL$27:AL1599)</f>
        <v>29727.788504702443</v>
      </c>
      <c r="AQ1599" s="10">
        <f t="shared" si="478"/>
        <v>7.6215087755728828E-3</v>
      </c>
      <c r="AR1599" s="10">
        <f>+AN1599/SUM(AL$27:AL1599)-1</f>
        <v>0.19078573486711092</v>
      </c>
    </row>
    <row r="1600" spans="1:44" x14ac:dyDescent="0.25">
      <c r="A1600" s="1">
        <v>42550</v>
      </c>
      <c r="B1600">
        <v>7.3970000000000002</v>
      </c>
      <c r="G1600">
        <f t="shared" si="471"/>
        <v>5007.0058593764688</v>
      </c>
      <c r="H1600">
        <f t="shared" si="472"/>
        <v>4953.9455129261551</v>
      </c>
      <c r="I1600" s="5">
        <f t="shared" si="461"/>
        <v>0</v>
      </c>
      <c r="J1600" s="6">
        <f>+H1600+SUM($D$16:$E$16)-SUM($F$27:F1600)</f>
        <v>7641.1437234524665</v>
      </c>
      <c r="K1600" s="10">
        <f t="shared" si="473"/>
        <v>9.6456772607989016E-3</v>
      </c>
      <c r="L1600" s="10">
        <f>+H1600/SUM(F$27:F1600)-1</f>
        <v>-5.3290051442132058E-2</v>
      </c>
      <c r="M1600">
        <v>6.915</v>
      </c>
      <c r="R1600">
        <f t="shared" si="474"/>
        <v>4790.7847823559632</v>
      </c>
      <c r="S1600">
        <f t="shared" si="475"/>
        <v>4638.0304857249203</v>
      </c>
      <c r="T1600" s="5">
        <f t="shared" si="462"/>
        <v>0</v>
      </c>
      <c r="U1600" s="6">
        <f>+S1600+SUM($D$17:$E$17)-SUM($Q$27:Q1600)</f>
        <v>6877.491327830181</v>
      </c>
      <c r="V1600" s="10">
        <f t="shared" si="463"/>
        <v>1.6858574107103896E-2</v>
      </c>
      <c r="W1600" s="10">
        <f>+S1600/SUM(Q$27:Q1600)-1</f>
        <v>6.3636930613908849E-2</v>
      </c>
      <c r="X1600">
        <v>5.2279999999999998</v>
      </c>
      <c r="AC1600">
        <f t="shared" si="476"/>
        <v>11673.455028632347</v>
      </c>
      <c r="AD1600">
        <f t="shared" si="477"/>
        <v>11524.08815897348</v>
      </c>
      <c r="AE1600" s="5">
        <f t="shared" si="464"/>
        <v>0</v>
      </c>
      <c r="AF1600" s="6">
        <f>+AD1600+SUM($D$18:$E$18)-SUM($AB$27:AB1600)</f>
        <v>15554.885474762947</v>
      </c>
      <c r="AG1600" s="10">
        <f t="shared" si="465"/>
        <v>1.0308384968388706E-2</v>
      </c>
      <c r="AH1600" s="10">
        <f>+AD1600/SUM(AB$27:AB1600)-1</f>
        <v>0.4681858301551256</v>
      </c>
      <c r="AI1600" s="6">
        <f t="shared" si="466"/>
        <v>0</v>
      </c>
      <c r="AL1600" s="6">
        <f t="shared" si="467"/>
        <v>0</v>
      </c>
      <c r="AM1600" s="6">
        <f t="shared" si="468"/>
        <v>21471.245670364777</v>
      </c>
      <c r="AN1600" s="6">
        <f t="shared" si="469"/>
        <v>21116.064157624554</v>
      </c>
      <c r="AO1600" s="5">
        <f t="shared" si="470"/>
        <v>0</v>
      </c>
      <c r="AP1600" s="6">
        <f>+AN1600+SUM($D$16:$E$18)-SUM($AL$27:AL1600)</f>
        <v>30073.520526045595</v>
      </c>
      <c r="AQ1600" s="10">
        <f t="shared" si="478"/>
        <v>1.1629927375474303E-2</v>
      </c>
      <c r="AR1600" s="10">
        <f>+AN1600/SUM(AL$27:AL1600)-1</f>
        <v>0.21060692773013034</v>
      </c>
    </row>
    <row r="1601" spans="1:44" x14ac:dyDescent="0.25">
      <c r="A1601" s="1">
        <v>42551</v>
      </c>
      <c r="B1601">
        <v>7.4960000000000004</v>
      </c>
      <c r="G1601">
        <f t="shared" si="471"/>
        <v>5074.0186456517522</v>
      </c>
      <c r="H1601">
        <f t="shared" si="472"/>
        <v>5020.2481499113774</v>
      </c>
      <c r="I1601" s="5">
        <f t="shared" si="461"/>
        <v>0</v>
      </c>
      <c r="J1601" s="6">
        <f>+H1601+SUM($D$16:$E$16)-SUM($F$27:F1601)</f>
        <v>7707.4463604376897</v>
      </c>
      <c r="K1601" s="10">
        <f t="shared" si="473"/>
        <v>8.6770566534071225E-3</v>
      </c>
      <c r="L1601" s="10">
        <f>+H1601/SUM(F$27:F1601)-1</f>
        <v>-4.0619470813873404E-2</v>
      </c>
      <c r="M1601">
        <v>6.9909999999999997</v>
      </c>
      <c r="R1601">
        <f t="shared" si="474"/>
        <v>4843.4383822777354</v>
      </c>
      <c r="S1601">
        <f t="shared" si="475"/>
        <v>4689.0052242520487</v>
      </c>
      <c r="T1601" s="5">
        <f t="shared" si="462"/>
        <v>0</v>
      </c>
      <c r="U1601" s="6">
        <f>+S1601+SUM($D$17:$E$17)-SUM($Q$27:Q1601)</f>
        <v>6928.4660663573086</v>
      </c>
      <c r="V1601" s="10">
        <f t="shared" si="463"/>
        <v>7.4118215636063134E-3</v>
      </c>
      <c r="W1601" s="10">
        <f>+S1601/SUM(Q$27:Q1601)-1</f>
        <v>7.532693881732988E-2</v>
      </c>
      <c r="X1601">
        <v>5.2930000000000001</v>
      </c>
      <c r="AC1601">
        <f t="shared" si="476"/>
        <v>11818.591711276016</v>
      </c>
      <c r="AD1601">
        <f t="shared" si="477"/>
        <v>11667.367755441208</v>
      </c>
      <c r="AE1601" s="5">
        <f t="shared" si="464"/>
        <v>0</v>
      </c>
      <c r="AF1601" s="6">
        <f>+AD1601+SUM($D$18:$E$18)-SUM($AB$27:AB1601)</f>
        <v>15698.165071230675</v>
      </c>
      <c r="AG1601" s="10">
        <f t="shared" si="465"/>
        <v>9.2112279900866678E-3</v>
      </c>
      <c r="AH1601" s="10">
        <f>+AD1601/SUM(AB$27:AB1601)-1</f>
        <v>0.48643986209087231</v>
      </c>
      <c r="AI1601" s="6">
        <f t="shared" si="466"/>
        <v>0</v>
      </c>
      <c r="AL1601" s="6">
        <f t="shared" si="467"/>
        <v>0</v>
      </c>
      <c r="AM1601" s="6">
        <f t="shared" si="468"/>
        <v>21736.048739205504</v>
      </c>
      <c r="AN1601" s="6">
        <f t="shared" si="469"/>
        <v>21376.621129604631</v>
      </c>
      <c r="AO1601" s="5">
        <f t="shared" si="470"/>
        <v>0</v>
      </c>
      <c r="AP1601" s="6">
        <f>+AN1601+SUM($D$16:$E$18)-SUM($AL$27:AL1601)</f>
        <v>30334.077498025672</v>
      </c>
      <c r="AQ1601" s="10">
        <f t="shared" si="478"/>
        <v>8.6639996722173152E-3</v>
      </c>
      <c r="AR1601" s="10">
        <f>+AN1601/SUM(AL$27:AL1601)-1</f>
        <v>0.22554494236168621</v>
      </c>
    </row>
    <row r="1602" spans="1:44" x14ac:dyDescent="0.25">
      <c r="A1602" s="1">
        <v>42552</v>
      </c>
      <c r="B1602">
        <v>7.5229999999999997</v>
      </c>
      <c r="G1602">
        <f t="shared" si="471"/>
        <v>5092.2948600904656</v>
      </c>
      <c r="H1602">
        <f t="shared" si="472"/>
        <v>5038.3306872709836</v>
      </c>
      <c r="I1602" s="5">
        <f t="shared" si="461"/>
        <v>0</v>
      </c>
      <c r="J1602" s="6">
        <f>+H1602+SUM($D$16:$E$16)-SUM($F$27:F1602)</f>
        <v>7725.528897797295</v>
      </c>
      <c r="K1602" s="10">
        <f t="shared" si="473"/>
        <v>2.34611264405582E-3</v>
      </c>
      <c r="L1602" s="10">
        <f>+H1602/SUM(F$27:F1602)-1</f>
        <v>-3.7163857915257448E-2</v>
      </c>
      <c r="M1602">
        <v>7.05</v>
      </c>
      <c r="R1602">
        <f t="shared" si="474"/>
        <v>4884.3142032696378</v>
      </c>
      <c r="S1602">
        <f t="shared" si="475"/>
        <v>4728.5777186349515</v>
      </c>
      <c r="T1602" s="5">
        <f t="shared" si="462"/>
        <v>0</v>
      </c>
      <c r="U1602" s="6">
        <f>+S1602+SUM($D$17:$E$17)-SUM($Q$27:Q1602)</f>
        <v>6968.0385607402113</v>
      </c>
      <c r="V1602" s="10">
        <f t="shared" si="463"/>
        <v>5.7115808901850862E-3</v>
      </c>
      <c r="W1602" s="10">
        <f>+S1602/SUM(Q$27:Q1602)-1</f>
        <v>8.4402076764722667E-2</v>
      </c>
      <c r="X1602">
        <v>5.3029999999999999</v>
      </c>
      <c r="AC1602">
        <f t="shared" si="476"/>
        <v>11840.920431682734</v>
      </c>
      <c r="AD1602">
        <f t="shared" si="477"/>
        <v>11689.410770282397</v>
      </c>
      <c r="AE1602" s="5">
        <f t="shared" si="464"/>
        <v>0</v>
      </c>
      <c r="AF1602" s="6">
        <f>+AD1602+SUM($D$18:$E$18)-SUM($AB$27:AB1602)</f>
        <v>15720.208086071865</v>
      </c>
      <c r="AG1602" s="10">
        <f t="shared" si="465"/>
        <v>1.4041777966513624E-3</v>
      </c>
      <c r="AH1602" s="10">
        <f>+AD1602/SUM(AB$27:AB1602)-1</f>
        <v>0.48924817469637194</v>
      </c>
      <c r="AI1602" s="6">
        <f t="shared" si="466"/>
        <v>0</v>
      </c>
      <c r="AL1602" s="6">
        <f t="shared" si="467"/>
        <v>0</v>
      </c>
      <c r="AM1602" s="6">
        <f t="shared" si="468"/>
        <v>21817.529495042836</v>
      </c>
      <c r="AN1602" s="6">
        <f t="shared" si="469"/>
        <v>21456.319176188332</v>
      </c>
      <c r="AO1602" s="5">
        <f t="shared" si="470"/>
        <v>0</v>
      </c>
      <c r="AP1602" s="6">
        <f>+AN1602+SUM($D$16:$E$18)-SUM($AL$27:AL1602)</f>
        <v>30413.775544609376</v>
      </c>
      <c r="AQ1602" s="10">
        <f t="shared" si="478"/>
        <v>2.6273436727684008E-3</v>
      </c>
      <c r="AR1602" s="10">
        <f>+AN1602/SUM(AL$27:AL1602)-1</f>
        <v>0.23011411806604909</v>
      </c>
    </row>
    <row r="1603" spans="1:44" x14ac:dyDescent="0.25">
      <c r="A1603" s="1">
        <v>42555</v>
      </c>
      <c r="B1603">
        <v>7.5540000000000003</v>
      </c>
      <c r="G1603">
        <f t="shared" si="471"/>
        <v>5113.2786618534337</v>
      </c>
      <c r="H1603">
        <f t="shared" si="472"/>
        <v>5059.0921190542358</v>
      </c>
      <c r="I1603" s="5">
        <f t="shared" si="461"/>
        <v>0</v>
      </c>
      <c r="J1603" s="6">
        <f>+H1603+SUM($D$16:$E$16)-SUM($F$27:F1603)</f>
        <v>7746.2903295805472</v>
      </c>
      <c r="K1603" s="10">
        <f t="shared" si="473"/>
        <v>2.6873799914426399E-3</v>
      </c>
      <c r="L1603" s="10">
        <f>+H1603/SUM(F$27:F1603)-1</f>
        <v>-3.319630236499449E-2</v>
      </c>
      <c r="M1603">
        <v>7.0019999999999998</v>
      </c>
      <c r="R1603">
        <f t="shared" si="474"/>
        <v>4851.0592980558868</v>
      </c>
      <c r="S1603">
        <f t="shared" si="475"/>
        <v>4696.3831469336073</v>
      </c>
      <c r="T1603" s="5">
        <f t="shared" si="462"/>
        <v>0</v>
      </c>
      <c r="U1603" s="6">
        <f>+S1603+SUM($D$17:$E$17)-SUM($Q$27:Q1603)</f>
        <v>6935.8439890388672</v>
      </c>
      <c r="V1603" s="10">
        <f t="shared" si="463"/>
        <v>-4.6203205422451488E-3</v>
      </c>
      <c r="W1603" s="10">
        <f>+S1603/SUM(Q$27:Q1603)-1</f>
        <v>7.7018913688877921E-2</v>
      </c>
      <c r="X1603">
        <v>5.3070000000000004</v>
      </c>
      <c r="AC1603">
        <f t="shared" si="476"/>
        <v>11849.851919845423</v>
      </c>
      <c r="AD1603">
        <f t="shared" si="477"/>
        <v>11698.227976218874</v>
      </c>
      <c r="AE1603" s="5">
        <f t="shared" si="464"/>
        <v>0</v>
      </c>
      <c r="AF1603" s="6">
        <f>+AD1603+SUM($D$18:$E$18)-SUM($AB$27:AB1603)</f>
        <v>15729.025292008342</v>
      </c>
      <c r="AG1603" s="10">
        <f t="shared" si="465"/>
        <v>5.6088353844940819E-4</v>
      </c>
      <c r="AH1603" s="10">
        <f>+AD1603/SUM(AB$27:AB1603)-1</f>
        <v>0.49037149973857175</v>
      </c>
      <c r="AI1603" s="6">
        <f t="shared" si="466"/>
        <v>0</v>
      </c>
      <c r="AL1603" s="6">
        <f t="shared" si="467"/>
        <v>0</v>
      </c>
      <c r="AM1603" s="6">
        <f t="shared" si="468"/>
        <v>21814.189879754744</v>
      </c>
      <c r="AN1603" s="6">
        <f t="shared" si="469"/>
        <v>21453.703242206717</v>
      </c>
      <c r="AO1603" s="5">
        <f t="shared" si="470"/>
        <v>0</v>
      </c>
      <c r="AP1603" s="6">
        <f>+AN1603+SUM($D$16:$E$18)-SUM($AL$27:AL1603)</f>
        <v>30411.159610627754</v>
      </c>
      <c r="AQ1603" s="10">
        <f t="shared" si="478"/>
        <v>-8.6011484426995466E-5</v>
      </c>
      <c r="AR1603" s="10">
        <f>+AN1603/SUM(AL$27:AL1603)-1</f>
        <v>0.22996414372532969</v>
      </c>
    </row>
    <row r="1604" spans="1:44" x14ac:dyDescent="0.25">
      <c r="A1604" s="1">
        <v>42556</v>
      </c>
      <c r="B1604">
        <v>7.476</v>
      </c>
      <c r="G1604">
        <f t="shared" si="471"/>
        <v>5060.480709030483</v>
      </c>
      <c r="H1604">
        <f t="shared" si="472"/>
        <v>5006.8536777931513</v>
      </c>
      <c r="I1604" s="5">
        <f t="shared" si="461"/>
        <v>0</v>
      </c>
      <c r="J1604" s="6">
        <f>+H1604+SUM($D$16:$E$16)-SUM($F$27:F1604)</f>
        <v>7694.0518883194627</v>
      </c>
      <c r="K1604" s="10">
        <f t="shared" si="473"/>
        <v>-6.7436720079550039E-3</v>
      </c>
      <c r="L1604" s="10">
        <f>+H1604/SUM(F$27:F1604)-1</f>
        <v>-4.3179184072107413E-2</v>
      </c>
      <c r="M1604">
        <v>6.931</v>
      </c>
      <c r="R1604">
        <f t="shared" si="474"/>
        <v>4801.8697507605475</v>
      </c>
      <c r="S1604">
        <f t="shared" si="475"/>
        <v>4648.7620096253695</v>
      </c>
      <c r="T1604" s="5">
        <f t="shared" si="462"/>
        <v>0</v>
      </c>
      <c r="U1604" s="6">
        <f>+S1604+SUM($D$17:$E$17)-SUM($Q$27:Q1604)</f>
        <v>6888.2228517306303</v>
      </c>
      <c r="V1604" s="10">
        <f t="shared" si="463"/>
        <v>-6.865947011422957E-3</v>
      </c>
      <c r="W1604" s="10">
        <f>+S1604/SUM(Q$27:Q1604)-1</f>
        <v>6.609798497252406E-2</v>
      </c>
      <c r="X1604">
        <v>5.3120000000000003</v>
      </c>
      <c r="AC1604">
        <f t="shared" si="476"/>
        <v>11861.016280048781</v>
      </c>
      <c r="AD1604">
        <f t="shared" si="477"/>
        <v>11709.249483639467</v>
      </c>
      <c r="AE1604" s="5">
        <f t="shared" si="464"/>
        <v>0</v>
      </c>
      <c r="AF1604" s="6">
        <f>+AD1604+SUM($D$18:$E$18)-SUM($AB$27:AB1604)</f>
        <v>15740.046799428937</v>
      </c>
      <c r="AG1604" s="10">
        <f t="shared" si="465"/>
        <v>7.0071140556904332E-4</v>
      </c>
      <c r="AH1604" s="10">
        <f>+AD1604/SUM(AB$27:AB1604)-1</f>
        <v>0.49177565604132156</v>
      </c>
      <c r="AI1604" s="6">
        <f t="shared" si="466"/>
        <v>0</v>
      </c>
      <c r="AL1604" s="6">
        <f t="shared" si="467"/>
        <v>0</v>
      </c>
      <c r="AM1604" s="6">
        <f t="shared" si="468"/>
        <v>21723.36673983981</v>
      </c>
      <c r="AN1604" s="6">
        <f t="shared" si="469"/>
        <v>21364.865171057987</v>
      </c>
      <c r="AO1604" s="5">
        <f t="shared" si="470"/>
        <v>0</v>
      </c>
      <c r="AP1604" s="6">
        <f>+AN1604+SUM($D$16:$E$18)-SUM($AL$27:AL1604)</f>
        <v>30322.321539479028</v>
      </c>
      <c r="AQ1604" s="10">
        <f t="shared" si="478"/>
        <v>-2.9212326095476859E-3</v>
      </c>
      <c r="AR1604" s="10">
        <f>+AN1604/SUM(AL$27:AL1604)-1</f>
        <v>0.22487096047034316</v>
      </c>
    </row>
    <row r="1605" spans="1:44" x14ac:dyDescent="0.25">
      <c r="A1605" s="1">
        <v>42557</v>
      </c>
      <c r="B1605">
        <v>7.3970000000000002</v>
      </c>
      <c r="G1605">
        <f t="shared" si="471"/>
        <v>5007.0058593764688</v>
      </c>
      <c r="H1605">
        <f t="shared" si="472"/>
        <v>4953.945512926156</v>
      </c>
      <c r="I1605" s="5">
        <f t="shared" si="461"/>
        <v>0</v>
      </c>
      <c r="J1605" s="6">
        <f>+H1605+SUM($D$16:$E$16)-SUM($F$27:F1605)</f>
        <v>7641.1437234524665</v>
      </c>
      <c r="K1605" s="10">
        <f t="shared" si="473"/>
        <v>-6.8765022169030576E-3</v>
      </c>
      <c r="L1605" s="10">
        <f>+H1605/SUM(F$27:F1605)-1</f>
        <v>-5.3290051442131836E-2</v>
      </c>
      <c r="M1605">
        <v>6.843</v>
      </c>
      <c r="R1605">
        <f t="shared" si="474"/>
        <v>4740.9024245353376</v>
      </c>
      <c r="S1605">
        <f t="shared" si="475"/>
        <v>4589.738628172905</v>
      </c>
      <c r="T1605" s="5">
        <f t="shared" si="462"/>
        <v>0</v>
      </c>
      <c r="U1605" s="6">
        <f>+S1605+SUM($D$17:$E$17)-SUM($Q$27:Q1605)</f>
        <v>6829.1994702781649</v>
      </c>
      <c r="V1605" s="10">
        <f t="shared" si="463"/>
        <v>-8.5687386606018157E-3</v>
      </c>
      <c r="W1605" s="10">
        <f>+S1605/SUM(Q$27:Q1605)-1</f>
        <v>5.2562186000141731E-2</v>
      </c>
      <c r="X1605">
        <v>5.3239999999999998</v>
      </c>
      <c r="AC1605">
        <f t="shared" si="476"/>
        <v>11887.810744536842</v>
      </c>
      <c r="AD1605">
        <f t="shared" si="477"/>
        <v>11735.701101448893</v>
      </c>
      <c r="AE1605" s="5">
        <f t="shared" si="464"/>
        <v>0</v>
      </c>
      <c r="AF1605" s="6">
        <f>+AD1605+SUM($D$18:$E$18)-SUM($AB$27:AB1605)</f>
        <v>15766.498417238361</v>
      </c>
      <c r="AG1605" s="10">
        <f t="shared" si="465"/>
        <v>1.6805298069624275E-3</v>
      </c>
      <c r="AH1605" s="10">
        <f>+AD1605/SUM(AB$27:AB1605)-1</f>
        <v>0.49514563116792076</v>
      </c>
      <c r="AI1605" s="6">
        <f t="shared" si="466"/>
        <v>0</v>
      </c>
      <c r="AL1605" s="6">
        <f t="shared" si="467"/>
        <v>0</v>
      </c>
      <c r="AM1605" s="6">
        <f t="shared" si="468"/>
        <v>21635.71902844865</v>
      </c>
      <c r="AN1605" s="6">
        <f t="shared" si="469"/>
        <v>21279.385242547953</v>
      </c>
      <c r="AO1605" s="5">
        <f t="shared" si="470"/>
        <v>0</v>
      </c>
      <c r="AP1605" s="6">
        <f>+AN1605+SUM($D$16:$E$18)-SUM($AL$27:AL1605)</f>
        <v>30236.841610968997</v>
      </c>
      <c r="AQ1605" s="10">
        <f t="shared" si="478"/>
        <v>-2.8190430075988315E-3</v>
      </c>
      <c r="AR1605" s="10">
        <f>+AN1605/SUM(AL$27:AL1605)-1</f>
        <v>0.21997030318574406</v>
      </c>
    </row>
    <row r="1606" spans="1:44" x14ac:dyDescent="0.25">
      <c r="A1606" s="1">
        <v>42558</v>
      </c>
      <c r="B1606">
        <v>7.4619999999999997</v>
      </c>
      <c r="G1606">
        <f t="shared" si="471"/>
        <v>5051.0041533955937</v>
      </c>
      <c r="H1606">
        <f t="shared" si="472"/>
        <v>4997.4775473103919</v>
      </c>
      <c r="I1606" s="5">
        <f t="shared" si="461"/>
        <v>0</v>
      </c>
      <c r="J1606" s="6">
        <f>+H1606+SUM($D$16:$E$16)-SUM($F$27:F1606)</f>
        <v>7684.6757578367024</v>
      </c>
      <c r="K1606" s="10">
        <f t="shared" si="473"/>
        <v>5.6970573987014106E-3</v>
      </c>
      <c r="L1606" s="10">
        <f>+H1606/SUM(F$27:F1606)-1</f>
        <v>-4.4970983352871419E-2</v>
      </c>
      <c r="M1606">
        <v>6.8979999999999997</v>
      </c>
      <c r="R1606">
        <f t="shared" si="474"/>
        <v>4779.0070034260934</v>
      </c>
      <c r="S1606">
        <f t="shared" si="475"/>
        <v>4626.6282415806954</v>
      </c>
      <c r="T1606" s="5">
        <f t="shared" si="462"/>
        <v>0</v>
      </c>
      <c r="U1606" s="6">
        <f>+S1606+SUM($D$17:$E$17)-SUM($Q$27:Q1606)</f>
        <v>6866.0890836859562</v>
      </c>
      <c r="V1606" s="10">
        <f t="shared" si="463"/>
        <v>5.4017478283276965E-3</v>
      </c>
      <c r="W1606" s="10">
        <f>+S1606/SUM(Q$27:Q1606)-1</f>
        <v>6.1022060357880825E-2</v>
      </c>
      <c r="X1606">
        <v>5.3230000000000004</v>
      </c>
      <c r="AC1606">
        <f t="shared" si="476"/>
        <v>11885.577872496173</v>
      </c>
      <c r="AD1606">
        <f t="shared" si="477"/>
        <v>11733.496799964776</v>
      </c>
      <c r="AE1606" s="5">
        <f t="shared" si="464"/>
        <v>0</v>
      </c>
      <c r="AF1606" s="6">
        <f>+AD1606+SUM($D$18:$E$18)-SUM($AB$27:AB1606)</f>
        <v>15764.294115754246</v>
      </c>
      <c r="AG1606" s="10">
        <f t="shared" si="465"/>
        <v>-1.398091970570281E-4</v>
      </c>
      <c r="AH1606" s="10">
        <f>+AD1606/SUM(AB$27:AB1606)-1</f>
        <v>0.49486479990737098</v>
      </c>
      <c r="AI1606" s="6">
        <f t="shared" si="466"/>
        <v>0</v>
      </c>
      <c r="AL1606" s="6">
        <f t="shared" si="467"/>
        <v>0</v>
      </c>
      <c r="AM1606" s="6">
        <f t="shared" si="468"/>
        <v>21715.58902931786</v>
      </c>
      <c r="AN1606" s="6">
        <f t="shared" si="469"/>
        <v>21357.602588855865</v>
      </c>
      <c r="AO1606" s="5">
        <f t="shared" si="470"/>
        <v>0</v>
      </c>
      <c r="AP1606" s="6">
        <f>+AN1606+SUM($D$16:$E$18)-SUM($AL$27:AL1606)</f>
        <v>30315.058957276906</v>
      </c>
      <c r="AQ1606" s="10">
        <f t="shared" si="478"/>
        <v>2.5868226355867385E-3</v>
      </c>
      <c r="AR1606" s="10">
        <f>+AN1606/SUM(AL$27:AL1606)-1</f>
        <v>0.22445458873262414</v>
      </c>
    </row>
    <row r="1607" spans="1:44" x14ac:dyDescent="0.25">
      <c r="A1607" s="1">
        <v>42559</v>
      </c>
      <c r="B1607">
        <v>7.4989999999999997</v>
      </c>
      <c r="C1607">
        <f>+$C$16</f>
        <v>60</v>
      </c>
      <c r="D1607" s="7">
        <f>+$H$16</f>
        <v>0.66694736842105262</v>
      </c>
      <c r="E1607" s="7">
        <f>+$J$16</f>
        <v>0.46199999999999997</v>
      </c>
      <c r="F1607" s="6">
        <f>+C1607-D1607-E1607</f>
        <v>58.871052631578941</v>
      </c>
      <c r="G1607">
        <f t="shared" si="471"/>
        <v>5134.9203887765207</v>
      </c>
      <c r="H1607">
        <f t="shared" si="472"/>
        <v>5081.1283733606897</v>
      </c>
      <c r="I1607" s="5">
        <f t="shared" si="461"/>
        <v>152040</v>
      </c>
      <c r="J1607" s="6">
        <f>+H1607+SUM($D$16:$E$16)-SUM($F$27:F1607)</f>
        <v>7709.455531255423</v>
      </c>
      <c r="K1607" s="10">
        <f t="shared" si="473"/>
        <v>3.2245698061432737E-3</v>
      </c>
      <c r="L1607" s="10">
        <f>+H1607/SUM(F$27:F1607)-1</f>
        <v>-3.9787884668397888E-2</v>
      </c>
      <c r="M1607">
        <v>6.9889999999999999</v>
      </c>
      <c r="N1607">
        <f>+$C$17</f>
        <v>50</v>
      </c>
      <c r="O1607" s="7">
        <f>+$H$17</f>
        <v>0.5557894736842105</v>
      </c>
      <c r="P1607" s="7">
        <f>+$J$17</f>
        <v>0.38500000000000001</v>
      </c>
      <c r="Q1607" s="6">
        <f>+N1607-O1607-P1607</f>
        <v>49.059210526315795</v>
      </c>
      <c r="R1607">
        <f t="shared" si="474"/>
        <v>4892.0527612271635</v>
      </c>
      <c r="S1607">
        <f t="shared" si="475"/>
        <v>4736.7229942908107</v>
      </c>
      <c r="T1607" s="5">
        <f t="shared" si="462"/>
        <v>126700</v>
      </c>
      <c r="U1607" s="6">
        <f>+S1607+SUM($D$17:$E$17)-SUM($Q$27:Q1607)</f>
        <v>6927.1246258697547</v>
      </c>
      <c r="V1607" s="10">
        <f t="shared" si="463"/>
        <v>8.8894189166319748E-3</v>
      </c>
      <c r="W1607" s="10">
        <f>+S1607/SUM(Q$27:Q1607)-1</f>
        <v>7.4184675913441023E-2</v>
      </c>
      <c r="X1607">
        <v>5.3680000000000003</v>
      </c>
      <c r="Y1607">
        <f>+$C$18</f>
        <v>90</v>
      </c>
      <c r="Z1607" s="7">
        <f>+$H$18</f>
        <v>1.0004210526315789</v>
      </c>
      <c r="AA1607" s="7">
        <f>+$J$18</f>
        <v>0.69300000000000006</v>
      </c>
      <c r="AB1607" s="6">
        <f>+Y1607-Z1607-AA1607</f>
        <v>88.306578947368422</v>
      </c>
      <c r="AC1607">
        <f t="shared" si="476"/>
        <v>12074.363693273774</v>
      </c>
      <c r="AD1607">
        <f t="shared" si="477"/>
        <v>11920.996945697494</v>
      </c>
      <c r="AE1607" s="5">
        <f t="shared" si="464"/>
        <v>228060</v>
      </c>
      <c r="AF1607" s="6">
        <f>+AD1607+SUM($D$18:$E$18)-SUM($AB$27:AB1607)</f>
        <v>15863.487682539595</v>
      </c>
      <c r="AG1607" s="10">
        <f t="shared" si="465"/>
        <v>6.2922935880915798E-3</v>
      </c>
      <c r="AH1607" s="10">
        <f>+AD1607/SUM(AB$27:AB1607)-1</f>
        <v>0.5018561302383644</v>
      </c>
      <c r="AI1607" s="6">
        <f t="shared" si="466"/>
        <v>200</v>
      </c>
      <c r="AL1607" s="6">
        <f t="shared" si="467"/>
        <v>196.23684210526315</v>
      </c>
      <c r="AM1607" s="6">
        <f t="shared" si="468"/>
        <v>22101.336843277459</v>
      </c>
      <c r="AN1607" s="6">
        <f t="shared" si="469"/>
        <v>21738.848313348994</v>
      </c>
      <c r="AO1607" s="5">
        <f t="shared" si="470"/>
        <v>506800</v>
      </c>
      <c r="AP1607" s="6">
        <f>+AN1607+SUM($D$16:$E$18)-SUM($AL$27:AL1607)</f>
        <v>30500.067839664771</v>
      </c>
      <c r="AQ1607" s="10">
        <f t="shared" si="478"/>
        <v>6.1028706112231657E-3</v>
      </c>
      <c r="AR1607" s="10">
        <f>+AN1607/SUM(AL$27:AL1607)-1</f>
        <v>0.23244621961148471</v>
      </c>
    </row>
    <row r="1608" spans="1:44" x14ac:dyDescent="0.25">
      <c r="A1608" s="1">
        <v>42562</v>
      </c>
      <c r="B1608">
        <v>7.6360000000000001</v>
      </c>
      <c r="G1608">
        <f t="shared" si="471"/>
        <v>5228.7307759297928</v>
      </c>
      <c r="H1608">
        <f t="shared" si="472"/>
        <v>5173.9560286681199</v>
      </c>
      <c r="I1608" s="5">
        <f t="shared" si="461"/>
        <v>0</v>
      </c>
      <c r="J1608" s="6">
        <f>+H1608+SUM($D$16:$E$16)-SUM($F$27:F1608)</f>
        <v>7802.2831865628514</v>
      </c>
      <c r="K1608" s="10">
        <f t="shared" si="473"/>
        <v>1.2040753712254881E-2</v>
      </c>
      <c r="L1608" s="10">
        <f>+H1608/SUM(F$27:F1608)-1</f>
        <v>-2.2245671066526973E-2</v>
      </c>
      <c r="M1608">
        <v>7.085</v>
      </c>
      <c r="R1608">
        <f t="shared" si="474"/>
        <v>4959.2493651873592</v>
      </c>
      <c r="S1608">
        <f t="shared" si="475"/>
        <v>4801.7860086636701</v>
      </c>
      <c r="T1608" s="5">
        <f t="shared" si="462"/>
        <v>0</v>
      </c>
      <c r="U1608" s="6">
        <f>+S1608+SUM($D$17:$E$17)-SUM($Q$27:Q1608)</f>
        <v>6992.1876402426142</v>
      </c>
      <c r="V1608" s="10">
        <f t="shared" si="463"/>
        <v>9.3924994693870278E-3</v>
      </c>
      <c r="W1608" s="10">
        <f>+S1608/SUM(Q$27:Q1608)-1</f>
        <v>8.8939537680173153E-2</v>
      </c>
      <c r="X1608">
        <v>5.3769999999999998</v>
      </c>
      <c r="AC1608">
        <f t="shared" si="476"/>
        <v>12094.607596634329</v>
      </c>
      <c r="AD1608">
        <f t="shared" si="477"/>
        <v>11940.983714049073</v>
      </c>
      <c r="AE1608" s="5">
        <f t="shared" si="464"/>
        <v>0</v>
      </c>
      <c r="AF1608" s="6">
        <f>+AD1608+SUM($D$18:$E$18)-SUM($AB$27:AB1608)</f>
        <v>15883.474450891172</v>
      </c>
      <c r="AG1608" s="10">
        <f t="shared" si="465"/>
        <v>1.2599227075125174E-3</v>
      </c>
      <c r="AH1608" s="10">
        <f>+AD1608/SUM(AB$27:AB1608)-1</f>
        <v>0.50437414535985181</v>
      </c>
      <c r="AI1608" s="6">
        <f t="shared" si="466"/>
        <v>0</v>
      </c>
      <c r="AL1608" s="6">
        <f t="shared" si="467"/>
        <v>0</v>
      </c>
      <c r="AM1608" s="6">
        <f t="shared" si="468"/>
        <v>22282.587737751481</v>
      </c>
      <c r="AN1608" s="6">
        <f t="shared" si="469"/>
        <v>21916.725751380865</v>
      </c>
      <c r="AO1608" s="5">
        <f t="shared" si="470"/>
        <v>0</v>
      </c>
      <c r="AP1608" s="6">
        <f>+AN1608+SUM($D$16:$E$18)-SUM($AL$27:AL1608)</f>
        <v>30677.945277696643</v>
      </c>
      <c r="AQ1608" s="10">
        <f t="shared" si="478"/>
        <v>5.8320341766764372E-3</v>
      </c>
      <c r="AR1608" s="10">
        <f>+AN1608/SUM(AL$27:AL1608)-1</f>
        <v>0.24253067178193111</v>
      </c>
    </row>
    <row r="1609" spans="1:44" x14ac:dyDescent="0.25">
      <c r="A1609" s="1">
        <v>42563</v>
      </c>
      <c r="B1609">
        <v>7.6840000000000002</v>
      </c>
      <c r="G1609">
        <f t="shared" si="471"/>
        <v>5261.5986488010121</v>
      </c>
      <c r="H1609">
        <f t="shared" si="472"/>
        <v>5206.4795867320372</v>
      </c>
      <c r="I1609" s="5">
        <f t="shared" si="461"/>
        <v>0</v>
      </c>
      <c r="J1609" s="6">
        <f>+H1609+SUM($D$16:$E$16)-SUM($F$27:F1609)</f>
        <v>7834.8067446267696</v>
      </c>
      <c r="K1609" s="10">
        <f t="shared" si="473"/>
        <v>4.1684667534152009E-3</v>
      </c>
      <c r="L1609" s="10">
        <f>+H1609/SUM(F$27:F1609)-1</f>
        <v>-1.6099494038134154E-2</v>
      </c>
      <c r="M1609">
        <v>7.1360000000000001</v>
      </c>
      <c r="R1609">
        <f t="shared" si="474"/>
        <v>4994.9475610412137</v>
      </c>
      <c r="S1609">
        <f t="shared" si="475"/>
        <v>4836.3507350492519</v>
      </c>
      <c r="T1609" s="5">
        <f t="shared" si="462"/>
        <v>0</v>
      </c>
      <c r="U1609" s="6">
        <f>+S1609+SUM($D$17:$E$17)-SUM($Q$27:Q1609)</f>
        <v>7026.752366628195</v>
      </c>
      <c r="V1609" s="10">
        <f t="shared" si="463"/>
        <v>4.9433350710796908E-3</v>
      </c>
      <c r="W1609" s="10">
        <f>+S1609/SUM(Q$27:Q1609)-1</f>
        <v>9.6778057993749389E-2</v>
      </c>
      <c r="X1609">
        <v>5.3620000000000001</v>
      </c>
      <c r="AC1609">
        <f t="shared" si="476"/>
        <v>12060.867757700069</v>
      </c>
      <c r="AD1609">
        <f t="shared" si="477"/>
        <v>11907.672433463107</v>
      </c>
      <c r="AE1609" s="5">
        <f t="shared" si="464"/>
        <v>0</v>
      </c>
      <c r="AF1609" s="6">
        <f>+AD1609+SUM($D$18:$E$18)-SUM($AB$27:AB1609)</f>
        <v>15850.163170305208</v>
      </c>
      <c r="AG1609" s="10">
        <f t="shared" si="465"/>
        <v>-2.0972288329581534E-3</v>
      </c>
      <c r="AH1609" s="10">
        <f>+AD1609/SUM(AB$27:AB1609)-1</f>
        <v>0.50017745349070575</v>
      </c>
      <c r="AI1609" s="6">
        <f t="shared" si="466"/>
        <v>0</v>
      </c>
      <c r="AL1609" s="6">
        <f t="shared" si="467"/>
        <v>0</v>
      </c>
      <c r="AM1609" s="6">
        <f t="shared" si="468"/>
        <v>22317.413967542292</v>
      </c>
      <c r="AN1609" s="6">
        <f t="shared" si="469"/>
        <v>21950.502755244397</v>
      </c>
      <c r="AO1609" s="5">
        <f t="shared" si="470"/>
        <v>0</v>
      </c>
      <c r="AP1609" s="6">
        <f>+AN1609+SUM($D$16:$E$18)-SUM($AL$27:AL1609)</f>
        <v>30711.722281560171</v>
      </c>
      <c r="AQ1609" s="10">
        <f t="shared" si="478"/>
        <v>1.1010191053468787E-3</v>
      </c>
      <c r="AR1609" s="10">
        <f>+AN1609/SUM(AL$27:AL1609)-1</f>
        <v>0.24444560030626561</v>
      </c>
    </row>
    <row r="1610" spans="1:44" x14ac:dyDescent="0.25">
      <c r="A1610" s="1">
        <v>42564</v>
      </c>
      <c r="B1610">
        <v>7.6820000000000004</v>
      </c>
      <c r="G1610">
        <f t="shared" si="471"/>
        <v>5260.229154098045</v>
      </c>
      <c r="H1610">
        <f t="shared" si="472"/>
        <v>5205.1244384793736</v>
      </c>
      <c r="I1610" s="5">
        <f t="shared" si="461"/>
        <v>0</v>
      </c>
      <c r="J1610" s="6">
        <f>+H1610+SUM($D$16:$E$16)-SUM($F$27:F1610)</f>
        <v>7833.451596374106</v>
      </c>
      <c r="K1610" s="10">
        <f t="shared" si="473"/>
        <v>-1.7296511539266479E-4</v>
      </c>
      <c r="L1610" s="10">
        <f>+H1610/SUM(F$27:F1610)-1</f>
        <v>-1.6355584747650642E-2</v>
      </c>
      <c r="M1610">
        <v>7.1289999999999996</v>
      </c>
      <c r="R1610">
        <f t="shared" si="474"/>
        <v>4990.0478086691155</v>
      </c>
      <c r="S1610">
        <f t="shared" si="475"/>
        <v>4831.6065569178973</v>
      </c>
      <c r="T1610" s="5">
        <f t="shared" si="462"/>
        <v>0</v>
      </c>
      <c r="U1610" s="6">
        <f>+S1610+SUM($D$17:$E$17)-SUM($Q$27:Q1610)</f>
        <v>7022.0081884968413</v>
      </c>
      <c r="V1610" s="10">
        <f t="shared" si="463"/>
        <v>-6.7515943124518696E-4</v>
      </c>
      <c r="W1610" s="10">
        <f>+S1610/SUM(Q$27:Q1610)-1</f>
        <v>9.5702182656591805E-2</v>
      </c>
      <c r="X1610">
        <v>5.3630000000000004</v>
      </c>
      <c r="AC1610">
        <f t="shared" si="476"/>
        <v>12063.117080295688</v>
      </c>
      <c r="AD1610">
        <f t="shared" si="477"/>
        <v>11909.893185502173</v>
      </c>
      <c r="AE1610" s="5">
        <f t="shared" si="464"/>
        <v>0</v>
      </c>
      <c r="AF1610" s="6">
        <f>+AD1610+SUM($D$18:$E$18)-SUM($AB$27:AB1610)</f>
        <v>15852.383922344274</v>
      </c>
      <c r="AG1610" s="10">
        <f t="shared" si="465"/>
        <v>1.401090963673024E-4</v>
      </c>
      <c r="AH1610" s="10">
        <f>+AD1610/SUM(AB$27:AB1610)-1</f>
        <v>0.50045723294864897</v>
      </c>
      <c r="AI1610" s="6">
        <f t="shared" si="466"/>
        <v>0</v>
      </c>
      <c r="AL1610" s="6">
        <f t="shared" si="467"/>
        <v>0</v>
      </c>
      <c r="AM1610" s="6">
        <f t="shared" si="468"/>
        <v>22313.39404306285</v>
      </c>
      <c r="AN1610" s="6">
        <f t="shared" si="469"/>
        <v>21946.624180899445</v>
      </c>
      <c r="AO1610" s="5">
        <f t="shared" si="470"/>
        <v>0</v>
      </c>
      <c r="AP1610" s="6">
        <f>+AN1610+SUM($D$16:$E$18)-SUM($AL$27:AL1610)</f>
        <v>30707.843707215223</v>
      </c>
      <c r="AQ1610" s="10">
        <f t="shared" si="478"/>
        <v>-1.2628970493377967E-4</v>
      </c>
      <c r="AR1610" s="10">
        <f>+AN1610/SUM(AL$27:AL1610)-1</f>
        <v>0.24422571127534654</v>
      </c>
    </row>
    <row r="1611" spans="1:44" x14ac:dyDescent="0.25">
      <c r="A1611" s="1">
        <v>42565</v>
      </c>
      <c r="B1611">
        <v>7.758</v>
      </c>
      <c r="G1611">
        <f t="shared" si="471"/>
        <v>5312.2699528108087</v>
      </c>
      <c r="H1611">
        <f t="shared" si="472"/>
        <v>5256.6200720805755</v>
      </c>
      <c r="I1611" s="5">
        <f t="shared" si="461"/>
        <v>0</v>
      </c>
      <c r="J1611" s="6">
        <f>+H1611+SUM($D$16:$E$16)-SUM($F$27:F1611)</f>
        <v>7884.9472299753079</v>
      </c>
      <c r="K1611" s="10">
        <f t="shared" si="473"/>
        <v>6.5738114249711543E-3</v>
      </c>
      <c r="L1611" s="10">
        <f>+H1611/SUM(F$27:F1611)-1</f>
        <v>-6.624137786028883E-3</v>
      </c>
      <c r="M1611">
        <v>7.165</v>
      </c>
      <c r="R1611">
        <f t="shared" si="474"/>
        <v>5015.2465351541896</v>
      </c>
      <c r="S1611">
        <f t="shared" si="475"/>
        <v>4856.00518730772</v>
      </c>
      <c r="T1611" s="5">
        <f t="shared" si="462"/>
        <v>0</v>
      </c>
      <c r="U1611" s="6">
        <f>+S1611+SUM($D$17:$E$17)-SUM($Q$27:Q1611)</f>
        <v>7046.406818886665</v>
      </c>
      <c r="V1611" s="10">
        <f t="shared" si="463"/>
        <v>3.4745944087322123E-3</v>
      </c>
      <c r="W1611" s="10">
        <f>+S1611/SUM(Q$27:Q1611)-1</f>
        <v>0.10123525581911652</v>
      </c>
      <c r="X1611">
        <v>5.3680000000000003</v>
      </c>
      <c r="AC1611">
        <f t="shared" si="476"/>
        <v>12074.363693273775</v>
      </c>
      <c r="AD1611">
        <f t="shared" si="477"/>
        <v>11920.996945697496</v>
      </c>
      <c r="AE1611" s="5">
        <f t="shared" si="464"/>
        <v>0</v>
      </c>
      <c r="AF1611" s="6">
        <f>+AD1611+SUM($D$18:$E$18)-SUM($AB$27:AB1611)</f>
        <v>15863.487682539595</v>
      </c>
      <c r="AG1611" s="10">
        <f t="shared" si="465"/>
        <v>7.004473427918434E-4</v>
      </c>
      <c r="AH1611" s="10">
        <f>+AD1611/SUM(AB$27:AB1611)-1</f>
        <v>0.50185613023836462</v>
      </c>
      <c r="AI1611" s="6">
        <f t="shared" si="466"/>
        <v>0</v>
      </c>
      <c r="AL1611" s="6">
        <f t="shared" si="467"/>
        <v>0</v>
      </c>
      <c r="AM1611" s="6">
        <f t="shared" si="468"/>
        <v>22401.880181238776</v>
      </c>
      <c r="AN1611" s="6">
        <f t="shared" si="469"/>
        <v>22033.62220508579</v>
      </c>
      <c r="AO1611" s="5">
        <f t="shared" si="470"/>
        <v>0</v>
      </c>
      <c r="AP1611" s="6">
        <f>+AN1611+SUM($D$16:$E$18)-SUM($AL$27:AL1611)</f>
        <v>30794.841731401568</v>
      </c>
      <c r="AQ1611" s="10">
        <f t="shared" si="478"/>
        <v>2.8330880219344934E-3</v>
      </c>
      <c r="AR1611" s="10">
        <f>+AN1611/SUM(AL$27:AL1611)-1</f>
        <v>0.24915791304043688</v>
      </c>
    </row>
    <row r="1612" spans="1:44" x14ac:dyDescent="0.25">
      <c r="A1612" s="1">
        <v>42566</v>
      </c>
      <c r="B1612">
        <v>7.7969999999999997</v>
      </c>
      <c r="G1612">
        <f t="shared" si="471"/>
        <v>5338.9750995186741</v>
      </c>
      <c r="H1612">
        <f t="shared" si="472"/>
        <v>5283.0454630075074</v>
      </c>
      <c r="I1612" s="5">
        <f t="shared" si="461"/>
        <v>0</v>
      </c>
      <c r="J1612" s="6">
        <f>+H1612+SUM($D$16:$E$16)-SUM($F$27:F1612)</f>
        <v>7911.3726209022398</v>
      </c>
      <c r="K1612" s="10">
        <f t="shared" si="473"/>
        <v>3.3513719440598777E-3</v>
      </c>
      <c r="L1612" s="10">
        <f>+H1612/SUM(F$27:F1612)-1</f>
        <v>-1.6303689504598706E-3</v>
      </c>
      <c r="M1612">
        <v>7.157</v>
      </c>
      <c r="R1612">
        <f t="shared" si="474"/>
        <v>5009.6468181575065</v>
      </c>
      <c r="S1612">
        <f t="shared" si="475"/>
        <v>4850.5832694433147</v>
      </c>
      <c r="T1612" s="5">
        <f t="shared" si="462"/>
        <v>0</v>
      </c>
      <c r="U1612" s="6">
        <f>+S1612+SUM($D$17:$E$17)-SUM($Q$27:Q1612)</f>
        <v>7040.9849010222597</v>
      </c>
      <c r="V1612" s="10">
        <f t="shared" si="463"/>
        <v>-7.6945853450760548E-4</v>
      </c>
      <c r="W1612" s="10">
        <f>+S1612/SUM(Q$27:Q1612)-1</f>
        <v>0.10000568400522214</v>
      </c>
      <c r="X1612">
        <v>5.3760000000000003</v>
      </c>
      <c r="AC1612">
        <f t="shared" si="476"/>
        <v>12092.358274038716</v>
      </c>
      <c r="AD1612">
        <f t="shared" si="477"/>
        <v>11938.762962010012</v>
      </c>
      <c r="AE1612" s="5">
        <f t="shared" si="464"/>
        <v>0</v>
      </c>
      <c r="AF1612" s="6">
        <f>+AD1612+SUM($D$18:$E$18)-SUM($AB$27:AB1612)</f>
        <v>15881.253698852113</v>
      </c>
      <c r="AG1612" s="10">
        <f t="shared" si="465"/>
        <v>1.1199312955669782E-3</v>
      </c>
      <c r="AH1612" s="10">
        <f>+AD1612/SUM(AB$27:AB1612)-1</f>
        <v>0.50409436590190926</v>
      </c>
      <c r="AI1612" s="6">
        <f t="shared" si="466"/>
        <v>0</v>
      </c>
      <c r="AL1612" s="6">
        <f t="shared" si="467"/>
        <v>0</v>
      </c>
      <c r="AM1612" s="6">
        <f t="shared" si="468"/>
        <v>22440.980191714894</v>
      </c>
      <c r="AN1612" s="6">
        <f t="shared" si="469"/>
        <v>22072.391694460835</v>
      </c>
      <c r="AO1612" s="5">
        <f t="shared" si="470"/>
        <v>0</v>
      </c>
      <c r="AP1612" s="6">
        <f>+AN1612+SUM($D$16:$E$18)-SUM($AL$27:AL1612)</f>
        <v>30833.611220776613</v>
      </c>
      <c r="AQ1612" s="10">
        <f t="shared" si="478"/>
        <v>1.2589605010215887E-3</v>
      </c>
      <c r="AR1612" s="10">
        <f>+AN1612/SUM(AL$27:AL1612)-1</f>
        <v>0.25135588185312696</v>
      </c>
    </row>
    <row r="1613" spans="1:44" x14ac:dyDescent="0.25">
      <c r="A1613" s="1">
        <v>42569</v>
      </c>
      <c r="B1613">
        <v>7.8170000000000002</v>
      </c>
      <c r="G1613">
        <f t="shared" si="471"/>
        <v>5352.6700465483491</v>
      </c>
      <c r="H1613">
        <f t="shared" si="472"/>
        <v>5296.5969455341401</v>
      </c>
      <c r="I1613" s="5">
        <f t="shared" si="461"/>
        <v>0</v>
      </c>
      <c r="J1613" s="6">
        <f>+H1613+SUM($D$16:$E$16)-SUM($F$27:F1613)</f>
        <v>7924.9241034288725</v>
      </c>
      <c r="K1613" s="10">
        <f t="shared" si="473"/>
        <v>1.7129116748753059E-3</v>
      </c>
      <c r="L1613" s="10">
        <f>+H1613/SUM(F$27:F1613)-1</f>
        <v>9.3053814470378526E-4</v>
      </c>
      <c r="M1613">
        <v>7.16</v>
      </c>
      <c r="R1613">
        <f t="shared" si="474"/>
        <v>5011.7467120312631</v>
      </c>
      <c r="S1613">
        <f t="shared" si="475"/>
        <v>4852.6164886424667</v>
      </c>
      <c r="T1613" s="5">
        <f t="shared" si="462"/>
        <v>0</v>
      </c>
      <c r="U1613" s="6">
        <f>+S1613+SUM($D$17:$E$17)-SUM($Q$27:Q1613)</f>
        <v>7043.0181202214108</v>
      </c>
      <c r="V1613" s="10">
        <f t="shared" si="463"/>
        <v>2.8876914632447459E-4</v>
      </c>
      <c r="W1613" s="10">
        <f>+S1613/SUM(Q$27:Q1613)-1</f>
        <v>0.10046677343543253</v>
      </c>
      <c r="X1613">
        <v>5.3760000000000003</v>
      </c>
      <c r="AC1613">
        <f t="shared" si="476"/>
        <v>12092.358274038716</v>
      </c>
      <c r="AD1613">
        <f t="shared" si="477"/>
        <v>11938.762962010012</v>
      </c>
      <c r="AE1613" s="5">
        <f t="shared" si="464"/>
        <v>0</v>
      </c>
      <c r="AF1613" s="6">
        <f>+AD1613+SUM($D$18:$E$18)-SUM($AB$27:AB1613)</f>
        <v>15881.253698852113</v>
      </c>
      <c r="AG1613" s="10">
        <f t="shared" si="465"/>
        <v>0</v>
      </c>
      <c r="AH1613" s="10">
        <f>+AD1613/SUM(AB$27:AB1613)-1</f>
        <v>0.50409436590190926</v>
      </c>
      <c r="AI1613" s="6">
        <f t="shared" si="466"/>
        <v>0</v>
      </c>
      <c r="AL1613" s="6">
        <f t="shared" si="467"/>
        <v>0</v>
      </c>
      <c r="AM1613" s="6">
        <f t="shared" si="468"/>
        <v>22456.77503261833</v>
      </c>
      <c r="AN1613" s="6">
        <f t="shared" si="469"/>
        <v>22087.976396186619</v>
      </c>
      <c r="AO1613" s="5">
        <f t="shared" si="470"/>
        <v>0</v>
      </c>
      <c r="AP1613" s="6">
        <f>+AN1613+SUM($D$16:$E$18)-SUM($AL$27:AL1613)</f>
        <v>30849.195922502397</v>
      </c>
      <c r="AQ1613" s="10">
        <f t="shared" si="478"/>
        <v>5.0544523034279365E-4</v>
      </c>
      <c r="AR1613" s="10">
        <f>+AN1613/SUM(AL$27:AL1613)-1</f>
        <v>0.25223942942882438</v>
      </c>
    </row>
    <row r="1614" spans="1:44" x14ac:dyDescent="0.25">
      <c r="A1614" s="1">
        <v>42570</v>
      </c>
      <c r="B1614">
        <v>7.8369999999999997</v>
      </c>
      <c r="G1614">
        <f t="shared" si="471"/>
        <v>5366.364993578024</v>
      </c>
      <c r="H1614">
        <f t="shared" si="472"/>
        <v>5310.1484280607729</v>
      </c>
      <c r="I1614" s="5">
        <f t="shared" si="461"/>
        <v>0</v>
      </c>
      <c r="J1614" s="6">
        <f>+H1614+SUM($D$16:$E$16)-SUM($F$27:F1614)</f>
        <v>7938.4755859555053</v>
      </c>
      <c r="K1614" s="10">
        <f t="shared" si="473"/>
        <v>1.709982625672124E-3</v>
      </c>
      <c r="L1614" s="10">
        <f>+H1614/SUM(F$27:F1614)-1</f>
        <v>3.4914452398675522E-3</v>
      </c>
      <c r="M1614">
        <v>7.1379999999999999</v>
      </c>
      <c r="R1614">
        <f t="shared" si="474"/>
        <v>4996.3474902903854</v>
      </c>
      <c r="S1614">
        <f t="shared" si="475"/>
        <v>4837.7062145153532</v>
      </c>
      <c r="T1614" s="5">
        <f t="shared" si="462"/>
        <v>0</v>
      </c>
      <c r="U1614" s="6">
        <f>+S1614+SUM($D$17:$E$17)-SUM($Q$27:Q1614)</f>
        <v>7028.1078460942981</v>
      </c>
      <c r="V1614" s="10">
        <f t="shared" si="463"/>
        <v>-2.1170290737011488E-3</v>
      </c>
      <c r="W1614" s="10">
        <f>+S1614/SUM(Q$27:Q1614)-1</f>
        <v>9.7085450947222984E-2</v>
      </c>
      <c r="X1614">
        <v>5.3819999999999997</v>
      </c>
      <c r="AC1614">
        <f t="shared" si="476"/>
        <v>12105.854209612418</v>
      </c>
      <c r="AD1614">
        <f t="shared" si="477"/>
        <v>11952.087474244398</v>
      </c>
      <c r="AE1614" s="5">
        <f t="shared" si="464"/>
        <v>0</v>
      </c>
      <c r="AF1614" s="6">
        <f>+AD1614+SUM($D$18:$E$18)-SUM($AB$27:AB1614)</f>
        <v>15894.5782110865</v>
      </c>
      <c r="AG1614" s="10">
        <f t="shared" si="465"/>
        <v>8.3900883941856463E-4</v>
      </c>
      <c r="AH1614" s="10">
        <f>+AD1614/SUM(AB$27:AB1614)-1</f>
        <v>0.50577304264956746</v>
      </c>
      <c r="AI1614" s="6">
        <f t="shared" si="466"/>
        <v>0</v>
      </c>
      <c r="AL1614" s="6">
        <f t="shared" si="467"/>
        <v>0</v>
      </c>
      <c r="AM1614" s="6">
        <f t="shared" si="468"/>
        <v>22468.566693480829</v>
      </c>
      <c r="AN1614" s="6">
        <f t="shared" si="469"/>
        <v>22099.942116820523</v>
      </c>
      <c r="AO1614" s="5">
        <f t="shared" si="470"/>
        <v>0</v>
      </c>
      <c r="AP1614" s="6">
        <f>+AN1614+SUM($D$16:$E$18)-SUM($AL$27:AL1614)</f>
        <v>30861.1616431363</v>
      </c>
      <c r="AQ1614" s="10">
        <f t="shared" si="478"/>
        <v>3.8787787739957835E-4</v>
      </c>
      <c r="AR1614" s="10">
        <f>+AN1614/SUM(AL$27:AL1614)-1</f>
        <v>0.25291780516187212</v>
      </c>
    </row>
    <row r="1615" spans="1:44" x14ac:dyDescent="0.25">
      <c r="A1615" s="1">
        <v>42571</v>
      </c>
      <c r="B1615">
        <v>7.8570000000000002</v>
      </c>
      <c r="G1615">
        <f t="shared" si="471"/>
        <v>5380.059940607699</v>
      </c>
      <c r="H1615">
        <f t="shared" si="472"/>
        <v>5323.6999105874056</v>
      </c>
      <c r="I1615" s="5">
        <f t="shared" si="461"/>
        <v>0</v>
      </c>
      <c r="J1615" s="6">
        <f>+H1615+SUM($D$16:$E$16)-SUM($F$27:F1615)</f>
        <v>7952.027068482138</v>
      </c>
      <c r="K1615" s="10">
        <f t="shared" si="473"/>
        <v>1.7070635766149866E-3</v>
      </c>
      <c r="L1615" s="10">
        <f>+H1615/SUM(F$27:F1615)-1</f>
        <v>6.0523523350313191E-3</v>
      </c>
      <c r="M1615">
        <v>7.2</v>
      </c>
      <c r="R1615">
        <f t="shared" si="474"/>
        <v>5039.7452970146787</v>
      </c>
      <c r="S1615">
        <f t="shared" si="475"/>
        <v>4879.7260779644921</v>
      </c>
      <c r="T1615" s="5">
        <f t="shared" si="462"/>
        <v>0</v>
      </c>
      <c r="U1615" s="6">
        <f>+S1615+SUM($D$17:$E$17)-SUM($Q$27:Q1615)</f>
        <v>7070.127709543437</v>
      </c>
      <c r="V1615" s="10">
        <f t="shared" si="463"/>
        <v>5.9788302014305295E-3</v>
      </c>
      <c r="W1615" s="10">
        <f>+S1615/SUM(Q$27:Q1615)-1</f>
        <v>0.10661463250490422</v>
      </c>
      <c r="X1615">
        <v>5.4059999999999997</v>
      </c>
      <c r="AC1615">
        <f t="shared" si="476"/>
        <v>12159.837951907235</v>
      </c>
      <c r="AD1615">
        <f t="shared" si="477"/>
        <v>12005.385523181943</v>
      </c>
      <c r="AE1615" s="5">
        <f t="shared" si="464"/>
        <v>0</v>
      </c>
      <c r="AF1615" s="6">
        <f>+AD1615+SUM($D$18:$E$18)-SUM($AB$27:AB1615)</f>
        <v>15947.876260024044</v>
      </c>
      <c r="AG1615" s="10">
        <f t="shared" si="465"/>
        <v>3.3532219747969272E-3</v>
      </c>
      <c r="AH1615" s="10">
        <f>+AD1615/SUM(AB$27:AB1615)-1</f>
        <v>0.51248774964020116</v>
      </c>
      <c r="AI1615" s="6">
        <f t="shared" si="466"/>
        <v>0</v>
      </c>
      <c r="AL1615" s="6">
        <f t="shared" si="467"/>
        <v>0</v>
      </c>
      <c r="AM1615" s="6">
        <f t="shared" si="468"/>
        <v>22579.643189529612</v>
      </c>
      <c r="AN1615" s="6">
        <f t="shared" si="469"/>
        <v>22208.811511733842</v>
      </c>
      <c r="AO1615" s="5">
        <f t="shared" si="470"/>
        <v>0</v>
      </c>
      <c r="AP1615" s="6">
        <f>+AN1615+SUM($D$16:$E$18)-SUM($AL$27:AL1615)</f>
        <v>30970.031038049623</v>
      </c>
      <c r="AQ1615" s="10">
        <f t="shared" si="478"/>
        <v>3.527715391022479E-3</v>
      </c>
      <c r="AR1615" s="10">
        <f>+AN1615/SUM(AL$27:AL1615)-1</f>
        <v>0.25908996627446967</v>
      </c>
    </row>
    <row r="1616" spans="1:44" x14ac:dyDescent="0.25">
      <c r="A1616" s="1">
        <v>42572</v>
      </c>
      <c r="B1616">
        <v>7.87</v>
      </c>
      <c r="G1616">
        <f t="shared" si="471"/>
        <v>5388.9616561769881</v>
      </c>
      <c r="H1616">
        <f t="shared" si="472"/>
        <v>5332.5083742297165</v>
      </c>
      <c r="I1616" s="5">
        <f t="shared" si="461"/>
        <v>0</v>
      </c>
      <c r="J1616" s="6">
        <f>+H1616+SUM($D$16:$E$16)-SUM($F$27:F1616)</f>
        <v>7960.8355321244499</v>
      </c>
      <c r="K1616" s="10">
        <f t="shared" si="473"/>
        <v>1.1077004097765908E-3</v>
      </c>
      <c r="L1616" s="10">
        <f>+H1616/SUM(F$27:F1616)-1</f>
        <v>7.7169419468876566E-3</v>
      </c>
      <c r="M1616">
        <v>7.19</v>
      </c>
      <c r="R1616">
        <f t="shared" si="474"/>
        <v>5032.7456507688248</v>
      </c>
      <c r="S1616">
        <f t="shared" si="475"/>
        <v>4872.9486806339855</v>
      </c>
      <c r="T1616" s="5">
        <f t="shared" si="462"/>
        <v>0</v>
      </c>
      <c r="U1616" s="6">
        <f>+S1616+SUM($D$17:$E$17)-SUM($Q$27:Q1616)</f>
        <v>7063.3503122129287</v>
      </c>
      <c r="V1616" s="10">
        <f t="shared" si="463"/>
        <v>-9.5859616812299375E-4</v>
      </c>
      <c r="W1616" s="10">
        <f>+S1616/SUM(Q$27:Q1616)-1</f>
        <v>0.10507766773753624</v>
      </c>
      <c r="X1616">
        <v>5.4039999999999999</v>
      </c>
      <c r="AC1616">
        <f t="shared" si="476"/>
        <v>12155.339306716001</v>
      </c>
      <c r="AD1616">
        <f t="shared" si="477"/>
        <v>12000.944019103816</v>
      </c>
      <c r="AE1616" s="5">
        <f t="shared" si="464"/>
        <v>0</v>
      </c>
      <c r="AF1616" s="6">
        <f>+AD1616+SUM($D$18:$E$18)-SUM($AB$27:AB1616)</f>
        <v>15943.434755945917</v>
      </c>
      <c r="AG1616" s="10">
        <f t="shared" si="465"/>
        <v>-2.7850128792761275E-4</v>
      </c>
      <c r="AH1616" s="10">
        <f>+AD1616/SUM(AB$27:AB1616)-1</f>
        <v>0.51192819072431517</v>
      </c>
      <c r="AI1616" s="6">
        <f t="shared" si="466"/>
        <v>0</v>
      </c>
      <c r="AL1616" s="6">
        <f t="shared" si="467"/>
        <v>0</v>
      </c>
      <c r="AM1616" s="6">
        <f t="shared" si="468"/>
        <v>22577.046613661812</v>
      </c>
      <c r="AN1616" s="6">
        <f t="shared" si="469"/>
        <v>22206.401073967518</v>
      </c>
      <c r="AO1616" s="5">
        <f t="shared" si="470"/>
        <v>0</v>
      </c>
      <c r="AP1616" s="6">
        <f>+AN1616+SUM($D$16:$E$18)-SUM($AL$27:AL1616)</f>
        <v>30967.620600283291</v>
      </c>
      <c r="AQ1616" s="10">
        <f t="shared" si="478"/>
        <v>-7.783129966421054E-5</v>
      </c>
      <c r="AR1616" s="10">
        <f>+AN1616/SUM(AL$27:AL1616)-1</f>
        <v>0.25895331069502525</v>
      </c>
    </row>
    <row r="1617" spans="1:44" x14ac:dyDescent="0.25">
      <c r="A1617" s="1">
        <v>42573</v>
      </c>
      <c r="B1617">
        <v>7.8659999999999997</v>
      </c>
      <c r="G1617">
        <f t="shared" si="471"/>
        <v>5386.2226667710529</v>
      </c>
      <c r="H1617">
        <f t="shared" si="472"/>
        <v>5329.7980777243893</v>
      </c>
      <c r="I1617" s="5">
        <f t="shared" si="461"/>
        <v>0</v>
      </c>
      <c r="J1617" s="6">
        <f>+H1617+SUM($D$16:$E$16)-SUM($F$27:F1617)</f>
        <v>7958.1252356191226</v>
      </c>
      <c r="K1617" s="10">
        <f t="shared" si="473"/>
        <v>-3.404537745304026E-4</v>
      </c>
      <c r="L1617" s="10">
        <f>+H1617/SUM(F$27:F1617)-1</f>
        <v>7.2047605278549032E-3</v>
      </c>
      <c r="M1617">
        <v>7.2009999999999996</v>
      </c>
      <c r="R1617">
        <f t="shared" si="474"/>
        <v>5040.4452616392637</v>
      </c>
      <c r="S1617">
        <f t="shared" si="475"/>
        <v>4880.4038176975419</v>
      </c>
      <c r="T1617" s="5">
        <f t="shared" si="462"/>
        <v>0</v>
      </c>
      <c r="U1617" s="6">
        <f>+S1617+SUM($D$17:$E$17)-SUM($Q$27:Q1617)</f>
        <v>7070.805449276485</v>
      </c>
      <c r="V1617" s="10">
        <f t="shared" si="463"/>
        <v>1.0554675520859647E-3</v>
      </c>
      <c r="W1617" s="10">
        <f>+S1617/SUM(Q$27:Q1617)-1</f>
        <v>0.10676832898164079</v>
      </c>
      <c r="X1617">
        <v>5.43</v>
      </c>
      <c r="AC1617">
        <f t="shared" si="476"/>
        <v>12213.82169420205</v>
      </c>
      <c r="AD1617">
        <f t="shared" si="477"/>
        <v>12058.683572119488</v>
      </c>
      <c r="AE1617" s="5">
        <f t="shared" si="464"/>
        <v>0</v>
      </c>
      <c r="AF1617" s="6">
        <f>+AD1617+SUM($D$18:$E$18)-SUM($AB$27:AB1617)</f>
        <v>16001.174308961588</v>
      </c>
      <c r="AG1617" s="10">
        <f t="shared" si="465"/>
        <v>3.6215253425324612E-3</v>
      </c>
      <c r="AH1617" s="10">
        <f>+AD1617/SUM(AB$27:AB1617)-1</f>
        <v>0.51920245663083464</v>
      </c>
      <c r="AI1617" s="6">
        <f t="shared" si="466"/>
        <v>0</v>
      </c>
      <c r="AL1617" s="6">
        <f t="shared" si="467"/>
        <v>0</v>
      </c>
      <c r="AM1617" s="6">
        <f t="shared" si="468"/>
        <v>22640.489622612367</v>
      </c>
      <c r="AN1617" s="6">
        <f t="shared" si="469"/>
        <v>22268.885467541419</v>
      </c>
      <c r="AO1617" s="5">
        <f t="shared" si="470"/>
        <v>0</v>
      </c>
      <c r="AP1617" s="6">
        <f>+AN1617+SUM($D$16:$E$18)-SUM($AL$27:AL1617)</f>
        <v>31030.104993857196</v>
      </c>
      <c r="AQ1617" s="10">
        <f t="shared" si="478"/>
        <v>2.0177331148694133E-3</v>
      </c>
      <c r="AR1617" s="10">
        <f>+AN1617/SUM(AL$27:AL1617)-1</f>
        <v>0.2624957547810618</v>
      </c>
    </row>
    <row r="1618" spans="1:44" x14ac:dyDescent="0.25">
      <c r="A1618" s="1">
        <v>42576</v>
      </c>
      <c r="B1618">
        <v>7.8689999999999998</v>
      </c>
      <c r="G1618">
        <f t="shared" si="471"/>
        <v>5388.2769088255036</v>
      </c>
      <c r="H1618">
        <f t="shared" si="472"/>
        <v>5331.8308001033838</v>
      </c>
      <c r="I1618" s="5">
        <f t="shared" si="461"/>
        <v>0</v>
      </c>
      <c r="J1618" s="6">
        <f>+H1618+SUM($D$16:$E$16)-SUM($F$27:F1618)</f>
        <v>7960.1579579981162</v>
      </c>
      <c r="K1618" s="10">
        <f t="shared" si="473"/>
        <v>2.5542729208316572E-4</v>
      </c>
      <c r="L1618" s="10">
        <f>+H1618/SUM(F$27:F1618)-1</f>
        <v>7.5888965921293572E-3</v>
      </c>
      <c r="M1618">
        <v>7.1989999999999998</v>
      </c>
      <c r="R1618">
        <f t="shared" si="474"/>
        <v>5039.0453323900929</v>
      </c>
      <c r="S1618">
        <f t="shared" si="475"/>
        <v>4879.0483382314405</v>
      </c>
      <c r="T1618" s="5">
        <f t="shared" si="462"/>
        <v>0</v>
      </c>
      <c r="U1618" s="6">
        <f>+S1618+SUM($D$17:$E$17)-SUM($Q$27:Q1618)</f>
        <v>7069.4499698103855</v>
      </c>
      <c r="V1618" s="10">
        <f t="shared" si="463"/>
        <v>-1.917008572536183E-4</v>
      </c>
      <c r="W1618" s="10">
        <f>+S1618/SUM(Q$27:Q1618)-1</f>
        <v>0.1064609360281672</v>
      </c>
      <c r="X1618">
        <v>5.4269999999999996</v>
      </c>
      <c r="AC1618">
        <f t="shared" si="476"/>
        <v>12207.073726415198</v>
      </c>
      <c r="AD1618">
        <f t="shared" si="477"/>
        <v>12052.021316002294</v>
      </c>
      <c r="AE1618" s="5">
        <f t="shared" si="464"/>
        <v>0</v>
      </c>
      <c r="AF1618" s="6">
        <f>+AD1618+SUM($D$18:$E$18)-SUM($AB$27:AB1618)</f>
        <v>15994.512052844395</v>
      </c>
      <c r="AG1618" s="10">
        <f t="shared" si="465"/>
        <v>-4.1636044883675005E-4</v>
      </c>
      <c r="AH1618" s="10">
        <f>+AD1618/SUM(AB$27:AB1618)-1</f>
        <v>0.51836311825700543</v>
      </c>
      <c r="AI1618" s="6">
        <f t="shared" si="466"/>
        <v>0</v>
      </c>
      <c r="AL1618" s="6">
        <f t="shared" si="467"/>
        <v>0</v>
      </c>
      <c r="AM1618" s="6">
        <f t="shared" si="468"/>
        <v>22634.395967630793</v>
      </c>
      <c r="AN1618" s="6">
        <f t="shared" si="469"/>
        <v>22262.900454337119</v>
      </c>
      <c r="AO1618" s="5">
        <f t="shared" si="470"/>
        <v>0</v>
      </c>
      <c r="AP1618" s="6">
        <f>+AN1618+SUM($D$16:$E$18)-SUM($AL$27:AL1618)</f>
        <v>31024.119980652897</v>
      </c>
      <c r="AQ1618" s="10">
        <f t="shared" si="478"/>
        <v>-1.9287763304332017E-4</v>
      </c>
      <c r="AR1618" s="10">
        <f>+AN1618/SUM(AL$27:AL1618)-1</f>
        <v>0.26215644486033196</v>
      </c>
    </row>
    <row r="1619" spans="1:44" x14ac:dyDescent="0.25">
      <c r="A1619" s="1">
        <v>42577</v>
      </c>
      <c r="B1619">
        <v>7.8730000000000002</v>
      </c>
      <c r="G1619">
        <f t="shared" si="471"/>
        <v>5391.0158982314388</v>
      </c>
      <c r="H1619">
        <f t="shared" si="472"/>
        <v>5334.5410966087102</v>
      </c>
      <c r="I1619" s="5">
        <f t="shared" si="461"/>
        <v>0</v>
      </c>
      <c r="J1619" s="6">
        <f>+H1619+SUM($D$16:$E$16)-SUM($F$27:F1619)</f>
        <v>7962.8682545034435</v>
      </c>
      <c r="K1619" s="10">
        <f t="shared" si="473"/>
        <v>3.4048275419018559E-4</v>
      </c>
      <c r="L1619" s="10">
        <f>+H1619/SUM(F$27:F1619)-1</f>
        <v>8.1010780111621106E-3</v>
      </c>
      <c r="M1619">
        <v>7.218</v>
      </c>
      <c r="R1619">
        <f t="shared" si="474"/>
        <v>5052.3446602572149</v>
      </c>
      <c r="S1619">
        <f t="shared" si="475"/>
        <v>4891.9253931594021</v>
      </c>
      <c r="T1619" s="5">
        <f t="shared" si="462"/>
        <v>0</v>
      </c>
      <c r="U1619" s="6">
        <f>+S1619+SUM($D$17:$E$17)-SUM($Q$27:Q1619)</f>
        <v>7082.3270247383471</v>
      </c>
      <c r="V1619" s="10">
        <f t="shared" si="463"/>
        <v>1.8215073284275629E-3</v>
      </c>
      <c r="W1619" s="10">
        <f>+S1619/SUM(Q$27:Q1619)-1</f>
        <v>0.10938116908616613</v>
      </c>
      <c r="X1619">
        <v>5.415</v>
      </c>
      <c r="AC1619">
        <f t="shared" si="476"/>
        <v>12180.081855267792</v>
      </c>
      <c r="AD1619">
        <f t="shared" si="477"/>
        <v>12025.372291533524</v>
      </c>
      <c r="AE1619" s="5">
        <f t="shared" si="464"/>
        <v>0</v>
      </c>
      <c r="AF1619" s="6">
        <f>+AD1619+SUM($D$18:$E$18)-SUM($AB$27:AB1619)</f>
        <v>15967.863028375625</v>
      </c>
      <c r="AG1619" s="10">
        <f t="shared" si="465"/>
        <v>-1.6661355082746576E-3</v>
      </c>
      <c r="AH1619" s="10">
        <f>+AD1619/SUM(AB$27:AB1619)-1</f>
        <v>0.5150057647616888</v>
      </c>
      <c r="AI1619" s="6">
        <f t="shared" si="466"/>
        <v>0</v>
      </c>
      <c r="AL1619" s="6">
        <f t="shared" si="467"/>
        <v>0</v>
      </c>
      <c r="AM1619" s="6">
        <f t="shared" si="468"/>
        <v>22623.442413756446</v>
      </c>
      <c r="AN1619" s="6">
        <f t="shared" si="469"/>
        <v>22251.838781301638</v>
      </c>
      <c r="AO1619" s="5">
        <f t="shared" si="470"/>
        <v>0</v>
      </c>
      <c r="AP1619" s="6">
        <f>+AN1619+SUM($D$16:$E$18)-SUM($AL$27:AL1619)</f>
        <v>31013.058307617415</v>
      </c>
      <c r="AQ1619" s="10">
        <f t="shared" si="478"/>
        <v>-3.5655074317597624E-4</v>
      </c>
      <c r="AR1619" s="10">
        <f>+AN1619/SUM(AL$27:AL1619)-1</f>
        <v>0.26152932253450079</v>
      </c>
    </row>
    <row r="1620" spans="1:44" x14ac:dyDescent="0.25">
      <c r="A1620" s="1">
        <v>42578</v>
      </c>
      <c r="B1620">
        <v>7.8979999999999997</v>
      </c>
      <c r="G1620">
        <f t="shared" si="471"/>
        <v>5408.1345820185325</v>
      </c>
      <c r="H1620">
        <f t="shared" si="472"/>
        <v>5351.4804497670002</v>
      </c>
      <c r="I1620" s="5">
        <f t="shared" si="461"/>
        <v>0</v>
      </c>
      <c r="J1620" s="6">
        <f>+H1620+SUM($D$16:$E$16)-SUM($F$27:F1620)</f>
        <v>7979.8076076617335</v>
      </c>
      <c r="K1620" s="10">
        <f t="shared" si="473"/>
        <v>2.127292907139422E-3</v>
      </c>
      <c r="L1620" s="10">
        <f>+H1620/SUM(F$27:F1620)-1</f>
        <v>1.1302211880116708E-2</v>
      </c>
      <c r="M1620">
        <v>7.2489999999999997</v>
      </c>
      <c r="R1620">
        <f t="shared" si="474"/>
        <v>5074.0435636193615</v>
      </c>
      <c r="S1620">
        <f t="shared" si="475"/>
        <v>4912.9353248839716</v>
      </c>
      <c r="T1620" s="5">
        <f t="shared" si="462"/>
        <v>0</v>
      </c>
      <c r="U1620" s="6">
        <f>+S1620+SUM($D$17:$E$17)-SUM($Q$27:Q1620)</f>
        <v>7103.3369564629165</v>
      </c>
      <c r="V1620" s="10">
        <f t="shared" si="463"/>
        <v>2.9665294543985699E-3</v>
      </c>
      <c r="W1620" s="10">
        <f>+S1620/SUM(Q$27:Q1620)-1</f>
        <v>0.11414575986500686</v>
      </c>
      <c r="X1620">
        <v>5.3970000000000002</v>
      </c>
      <c r="AC1620">
        <f t="shared" si="476"/>
        <v>12139.594048546682</v>
      </c>
      <c r="AD1620">
        <f t="shared" si="477"/>
        <v>11985.398754830367</v>
      </c>
      <c r="AE1620" s="5">
        <f t="shared" si="464"/>
        <v>0</v>
      </c>
      <c r="AF1620" s="6">
        <f>+AD1620+SUM($D$18:$E$18)-SUM($AB$27:AB1620)</f>
        <v>15927.889491672468</v>
      </c>
      <c r="AG1620" s="10">
        <f t="shared" si="465"/>
        <v>-2.5033742230956557E-3</v>
      </c>
      <c r="AH1620" s="10">
        <f>+AD1620/SUM(AB$27:AB1620)-1</f>
        <v>0.50996973451871397</v>
      </c>
      <c r="AI1620" s="6">
        <f t="shared" si="466"/>
        <v>0</v>
      </c>
      <c r="AL1620" s="6">
        <f t="shared" si="467"/>
        <v>0</v>
      </c>
      <c r="AM1620" s="6">
        <f t="shared" si="468"/>
        <v>22621.772194184574</v>
      </c>
      <c r="AN1620" s="6">
        <f t="shared" si="469"/>
        <v>22249.814529481337</v>
      </c>
      <c r="AO1620" s="5">
        <f t="shared" si="470"/>
        <v>0</v>
      </c>
      <c r="AP1620" s="6">
        <f>+AN1620+SUM($D$16:$E$18)-SUM($AL$27:AL1620)</f>
        <v>31011.034055797114</v>
      </c>
      <c r="AQ1620" s="10">
        <f t="shared" si="478"/>
        <v>-6.5270951359330809E-5</v>
      </c>
      <c r="AR1620" s="10">
        <f>+AN1620/SUM(AL$27:AL1620)-1</f>
        <v>0.26141456109601457</v>
      </c>
    </row>
    <row r="1621" spans="1:44" x14ac:dyDescent="0.25">
      <c r="A1621" s="1">
        <v>42579</v>
      </c>
      <c r="B1621">
        <v>7.8460000000000001</v>
      </c>
      <c r="G1621">
        <f t="shared" si="471"/>
        <v>5372.5277197413789</v>
      </c>
      <c r="H1621">
        <f t="shared" si="472"/>
        <v>5316.2465951977574</v>
      </c>
      <c r="I1621" s="5">
        <f t="shared" si="461"/>
        <v>0</v>
      </c>
      <c r="J1621" s="6">
        <f>+H1621+SUM($D$16:$E$16)-SUM($F$27:F1621)</f>
        <v>7944.5737530924898</v>
      </c>
      <c r="K1621" s="10">
        <f t="shared" si="473"/>
        <v>-4.4153764478499502E-3</v>
      </c>
      <c r="L1621" s="10">
        <f>+H1621/SUM(F$27:F1621)-1</f>
        <v>4.6438534326913583E-3</v>
      </c>
      <c r="M1621">
        <v>7.2030000000000003</v>
      </c>
      <c r="R1621">
        <f t="shared" si="474"/>
        <v>5041.8451908884344</v>
      </c>
      <c r="S1621">
        <f t="shared" si="475"/>
        <v>4881.7592971636432</v>
      </c>
      <c r="T1621" s="5">
        <f t="shared" si="462"/>
        <v>0</v>
      </c>
      <c r="U1621" s="6">
        <f>+S1621+SUM($D$17:$E$17)-SUM($Q$27:Q1621)</f>
        <v>7072.1609287425881</v>
      </c>
      <c r="V1621" s="10">
        <f t="shared" si="463"/>
        <v>-4.3889270509633871E-3</v>
      </c>
      <c r="W1621" s="10">
        <f>+S1621/SUM(Q$27:Q1621)-1</f>
        <v>0.10707572193511439</v>
      </c>
      <c r="X1621">
        <v>5.3609999999999998</v>
      </c>
      <c r="AC1621">
        <f t="shared" si="476"/>
        <v>12058.618435104458</v>
      </c>
      <c r="AD1621">
        <f t="shared" si="477"/>
        <v>11905.451681424049</v>
      </c>
      <c r="AE1621" s="5">
        <f t="shared" si="464"/>
        <v>0</v>
      </c>
      <c r="AF1621" s="6">
        <f>+AD1621+SUM($D$18:$E$18)-SUM($AB$27:AB1621)</f>
        <v>15847.94241826615</v>
      </c>
      <c r="AG1621" s="10">
        <f t="shared" si="465"/>
        <v>-5.0193136666422111E-3</v>
      </c>
      <c r="AH1621" s="10">
        <f>+AD1621/SUM(AB$27:AB1621)-1</f>
        <v>0.49989767403276342</v>
      </c>
      <c r="AI1621" s="6">
        <f t="shared" si="466"/>
        <v>0</v>
      </c>
      <c r="AL1621" s="6">
        <f t="shared" si="467"/>
        <v>0</v>
      </c>
      <c r="AM1621" s="6">
        <f t="shared" si="468"/>
        <v>22472.99134573427</v>
      </c>
      <c r="AN1621" s="6">
        <f t="shared" si="469"/>
        <v>22103.45757378545</v>
      </c>
      <c r="AO1621" s="5">
        <f t="shared" si="470"/>
        <v>0</v>
      </c>
      <c r="AP1621" s="6">
        <f>+AN1621+SUM($D$16:$E$18)-SUM($AL$27:AL1621)</f>
        <v>30864.677100101224</v>
      </c>
      <c r="AQ1621" s="10">
        <f t="shared" si="478"/>
        <v>-4.7195122688444835E-3</v>
      </c>
      <c r="AR1621" s="10">
        <f>+AN1621/SUM(AL$27:AL1621)-1</f>
        <v>0.25311710788408526</v>
      </c>
    </row>
    <row r="1622" spans="1:44" x14ac:dyDescent="0.25">
      <c r="A1622" s="1">
        <v>42580</v>
      </c>
      <c r="B1622">
        <v>7.7649999999999997</v>
      </c>
      <c r="G1622">
        <f t="shared" si="471"/>
        <v>5317.0631842711955</v>
      </c>
      <c r="H1622">
        <f t="shared" si="472"/>
        <v>5261.3630909648973</v>
      </c>
      <c r="I1622" s="5">
        <f t="shared" si="461"/>
        <v>0</v>
      </c>
      <c r="J1622" s="6">
        <f>+H1622+SUM($D$16:$E$16)-SUM($F$27:F1622)</f>
        <v>7889.6902488596288</v>
      </c>
      <c r="K1622" s="10">
        <f t="shared" si="473"/>
        <v>-6.9083006764834032E-3</v>
      </c>
      <c r="L1622" s="10">
        <f>+H1622/SUM(F$27:F1622)-1</f>
        <v>-5.7278203027214536E-3</v>
      </c>
      <c r="M1622">
        <v>7.2350000000000003</v>
      </c>
      <c r="R1622">
        <f t="shared" si="474"/>
        <v>5064.244058875166</v>
      </c>
      <c r="S1622">
        <f t="shared" si="475"/>
        <v>4903.4469686212624</v>
      </c>
      <c r="T1622" s="5">
        <f t="shared" si="462"/>
        <v>0</v>
      </c>
      <c r="U1622" s="6">
        <f>+S1622+SUM($D$17:$E$17)-SUM($Q$27:Q1622)</f>
        <v>7093.8486002002055</v>
      </c>
      <c r="V1622" s="10">
        <f t="shared" si="463"/>
        <v>3.0666258412579417E-3</v>
      </c>
      <c r="W1622" s="10">
        <f>+S1622/SUM(Q$27:Q1622)-1</f>
        <v>0.11199400919069169</v>
      </c>
      <c r="X1622">
        <v>5.3609999999999998</v>
      </c>
      <c r="AC1622">
        <f t="shared" si="476"/>
        <v>12058.618435104458</v>
      </c>
      <c r="AD1622">
        <f t="shared" si="477"/>
        <v>11905.451681424049</v>
      </c>
      <c r="AE1622" s="5">
        <f t="shared" si="464"/>
        <v>0</v>
      </c>
      <c r="AF1622" s="6">
        <f>+AD1622+SUM($D$18:$E$18)-SUM($AB$27:AB1622)</f>
        <v>15847.94241826615</v>
      </c>
      <c r="AG1622" s="10">
        <f t="shared" si="465"/>
        <v>0</v>
      </c>
      <c r="AH1622" s="10">
        <f>+AD1622/SUM(AB$27:AB1622)-1</f>
        <v>0.49989767403276342</v>
      </c>
      <c r="AI1622" s="6">
        <f t="shared" si="466"/>
        <v>0</v>
      </c>
      <c r="AL1622" s="6">
        <f t="shared" si="467"/>
        <v>0</v>
      </c>
      <c r="AM1622" s="6">
        <f t="shared" si="468"/>
        <v>22439.92567825082</v>
      </c>
      <c r="AN1622" s="6">
        <f t="shared" si="469"/>
        <v>22070.26174101021</v>
      </c>
      <c r="AO1622" s="5">
        <f t="shared" si="470"/>
        <v>0</v>
      </c>
      <c r="AP1622" s="6">
        <f>+AN1622+SUM($D$16:$E$18)-SUM($AL$27:AL1622)</f>
        <v>30831.481267325988</v>
      </c>
      <c r="AQ1622" s="10">
        <f t="shared" si="478"/>
        <v>-1.0755282703128755E-3</v>
      </c>
      <c r="AR1622" s="10">
        <f>+AN1622/SUM(AL$27:AL1622)-1</f>
        <v>0.25123512784443536</v>
      </c>
    </row>
    <row r="1623" spans="1:44" x14ac:dyDescent="0.25">
      <c r="A1623" s="1">
        <v>42584</v>
      </c>
      <c r="B1623">
        <v>7.7679999999999998</v>
      </c>
      <c r="G1623">
        <f t="shared" si="471"/>
        <v>5319.1174263256471</v>
      </c>
      <c r="H1623">
        <f t="shared" si="472"/>
        <v>5263.3958133438928</v>
      </c>
      <c r="I1623" s="5">
        <f t="shared" si="461"/>
        <v>0</v>
      </c>
      <c r="J1623" s="6">
        <f>+H1623+SUM($D$16:$E$16)-SUM($F$27:F1623)</f>
        <v>7891.7229712386261</v>
      </c>
      <c r="K1623" s="10">
        <f t="shared" si="473"/>
        <v>2.5764286237861533E-4</v>
      </c>
      <c r="L1623" s="10">
        <f>+H1623/SUM(F$27:F1623)-1</f>
        <v>-5.3436842384467775E-3</v>
      </c>
      <c r="M1623">
        <v>7.1189999999999998</v>
      </c>
      <c r="R1623">
        <f t="shared" si="474"/>
        <v>4983.0481624232625</v>
      </c>
      <c r="S1623">
        <f t="shared" si="475"/>
        <v>4824.8291595873898</v>
      </c>
      <c r="T1623" s="5">
        <f t="shared" si="462"/>
        <v>0</v>
      </c>
      <c r="U1623" s="6">
        <f>+S1623+SUM($D$17:$E$17)-SUM($Q$27:Q1623)</f>
        <v>7015.2307911663329</v>
      </c>
      <c r="V1623" s="10">
        <f t="shared" si="463"/>
        <v>-1.1082532693417524E-2</v>
      </c>
      <c r="W1623" s="10">
        <f>+S1623/SUM(Q$27:Q1623)-1</f>
        <v>9.4165217889223607E-2</v>
      </c>
      <c r="X1623">
        <v>5.3330000000000002</v>
      </c>
      <c r="AC1623">
        <f t="shared" si="476"/>
        <v>11995.637402427174</v>
      </c>
      <c r="AD1623">
        <f t="shared" si="477"/>
        <v>11843.270624330247</v>
      </c>
      <c r="AE1623" s="5">
        <f t="shared" si="464"/>
        <v>0</v>
      </c>
      <c r="AF1623" s="6">
        <f>+AD1623+SUM($D$18:$E$18)-SUM($AB$27:AB1623)</f>
        <v>15785.761361172346</v>
      </c>
      <c r="AG1623" s="10">
        <f t="shared" si="465"/>
        <v>-3.9236044309534091E-3</v>
      </c>
      <c r="AH1623" s="10">
        <f>+AD1623/SUM(AB$27:AB1623)-1</f>
        <v>0.49206384921035773</v>
      </c>
      <c r="AI1623" s="6">
        <f t="shared" si="466"/>
        <v>0</v>
      </c>
      <c r="AL1623" s="6">
        <f t="shared" si="467"/>
        <v>0</v>
      </c>
      <c r="AM1623" s="6">
        <f t="shared" si="468"/>
        <v>22297.802991176082</v>
      </c>
      <c r="AN1623" s="6">
        <f t="shared" si="469"/>
        <v>21931.495597261528</v>
      </c>
      <c r="AO1623" s="5">
        <f t="shared" si="470"/>
        <v>0</v>
      </c>
      <c r="AP1623" s="6">
        <f>+AN1623+SUM($D$16:$E$18)-SUM($AL$27:AL1623)</f>
        <v>30692.715123577305</v>
      </c>
      <c r="AQ1623" s="10">
        <f t="shared" si="478"/>
        <v>-4.5007939302527111E-3</v>
      </c>
      <c r="AR1623" s="10">
        <f>+AN1623/SUM(AL$27:AL1623)-1</f>
        <v>0.2433680225218362</v>
      </c>
    </row>
    <row r="1624" spans="1:44" x14ac:dyDescent="0.25">
      <c r="A1624" s="1">
        <v>42585</v>
      </c>
      <c r="B1624">
        <v>7.73</v>
      </c>
      <c r="G1624">
        <f t="shared" si="471"/>
        <v>5293.0970269692662</v>
      </c>
      <c r="H1624">
        <f t="shared" si="472"/>
        <v>5237.6479965432927</v>
      </c>
      <c r="I1624" s="5">
        <f t="shared" si="461"/>
        <v>0</v>
      </c>
      <c r="J1624" s="6">
        <f>+H1624+SUM($D$16:$E$16)-SUM($F$27:F1624)</f>
        <v>7865.9751544380242</v>
      </c>
      <c r="K1624" s="10">
        <f t="shared" si="473"/>
        <v>-3.2626356620018004E-3</v>
      </c>
      <c r="L1624" s="10">
        <f>+H1624/SUM(F$27:F1624)-1</f>
        <v>-1.0209407719257491E-2</v>
      </c>
      <c r="M1624">
        <v>7.1120000000000001</v>
      </c>
      <c r="R1624">
        <f t="shared" si="474"/>
        <v>4978.1484100511652</v>
      </c>
      <c r="S1624">
        <f t="shared" si="475"/>
        <v>4820.0849814560352</v>
      </c>
      <c r="T1624" s="5">
        <f t="shared" si="462"/>
        <v>0</v>
      </c>
      <c r="U1624" s="6">
        <f>+S1624+SUM($D$17:$E$17)-SUM($Q$27:Q1624)</f>
        <v>7010.4866130349792</v>
      </c>
      <c r="V1624" s="10">
        <f t="shared" si="463"/>
        <v>-6.7626829003653022E-4</v>
      </c>
      <c r="W1624" s="10">
        <f>+S1624/SUM(Q$27:Q1624)-1</f>
        <v>9.3089342552066023E-2</v>
      </c>
      <c r="X1624">
        <v>5.327</v>
      </c>
      <c r="AC1624">
        <f t="shared" si="476"/>
        <v>11982.141466853469</v>
      </c>
      <c r="AD1624">
        <f t="shared" si="477"/>
        <v>11829.94611209586</v>
      </c>
      <c r="AE1624" s="5">
        <f t="shared" si="464"/>
        <v>0</v>
      </c>
      <c r="AF1624" s="6">
        <f>+AD1624+SUM($D$18:$E$18)-SUM($AB$27:AB1624)</f>
        <v>15772.436848937959</v>
      </c>
      <c r="AG1624" s="10">
        <f t="shared" si="465"/>
        <v>-8.4408423068915717E-4</v>
      </c>
      <c r="AH1624" s="10">
        <f>+AD1624/SUM(AB$27:AB1624)-1</f>
        <v>0.4903851724626993</v>
      </c>
      <c r="AI1624" s="6">
        <f t="shared" si="466"/>
        <v>0</v>
      </c>
      <c r="AL1624" s="6">
        <f t="shared" si="467"/>
        <v>0</v>
      </c>
      <c r="AM1624" s="6">
        <f t="shared" si="468"/>
        <v>22253.386903873899</v>
      </c>
      <c r="AN1624" s="6">
        <f t="shared" si="469"/>
        <v>21887.679090095189</v>
      </c>
      <c r="AO1624" s="5">
        <f t="shared" si="470"/>
        <v>0</v>
      </c>
      <c r="AP1624" s="6">
        <f>+AN1624+SUM($D$16:$E$18)-SUM($AL$27:AL1624)</f>
        <v>30648.898616410966</v>
      </c>
      <c r="AQ1624" s="10">
        <f t="shared" si="478"/>
        <v>-1.4275865458601711E-3</v>
      </c>
      <c r="AR1624" s="10">
        <f>+AN1624/SUM(AL$27:AL1624)-1</f>
        <v>0.24088392180797391</v>
      </c>
    </row>
    <row r="1625" spans="1:44" x14ac:dyDescent="0.25">
      <c r="A1625" s="1">
        <v>42586</v>
      </c>
      <c r="B1625">
        <v>7.8140000000000001</v>
      </c>
      <c r="G1625">
        <f t="shared" si="471"/>
        <v>5350.6158044938993</v>
      </c>
      <c r="H1625">
        <f t="shared" si="472"/>
        <v>5294.5642231551474</v>
      </c>
      <c r="I1625" s="5">
        <f t="shared" si="461"/>
        <v>0</v>
      </c>
      <c r="J1625" s="6">
        <f>+H1625+SUM($D$16:$E$16)-SUM($F$27:F1625)</f>
        <v>7922.8913810498789</v>
      </c>
      <c r="K1625" s="10">
        <f t="shared" si="473"/>
        <v>7.2357496043884417E-3</v>
      </c>
      <c r="L1625" s="10">
        <f>+H1625/SUM(F$27:F1625)-1</f>
        <v>5.4640208042977534E-4</v>
      </c>
      <c r="M1625">
        <v>7.1769999999999996</v>
      </c>
      <c r="R1625">
        <f t="shared" si="474"/>
        <v>5023.6461106492143</v>
      </c>
      <c r="S1625">
        <f t="shared" si="475"/>
        <v>4864.1380641043252</v>
      </c>
      <c r="T1625" s="5">
        <f t="shared" si="462"/>
        <v>0</v>
      </c>
      <c r="U1625" s="6">
        <f>+S1625+SUM($D$17:$E$17)-SUM($Q$27:Q1625)</f>
        <v>7054.5396956832692</v>
      </c>
      <c r="V1625" s="10">
        <f t="shared" si="463"/>
        <v>6.2838837130620995E-3</v>
      </c>
      <c r="W1625" s="10">
        <f>+S1625/SUM(Q$27:Q1625)-1</f>
        <v>0.10307961353995743</v>
      </c>
      <c r="X1625">
        <v>5.343</v>
      </c>
      <c r="AC1625">
        <f t="shared" si="476"/>
        <v>12018.130628383346</v>
      </c>
      <c r="AD1625">
        <f t="shared" si="477"/>
        <v>11865.47814472089</v>
      </c>
      <c r="AE1625" s="5">
        <f t="shared" si="464"/>
        <v>0</v>
      </c>
      <c r="AF1625" s="6">
        <f>+AD1625+SUM($D$18:$E$18)-SUM($AB$27:AB1625)</f>
        <v>15807.968881562989</v>
      </c>
      <c r="AG1625" s="10">
        <f t="shared" si="465"/>
        <v>2.2527928287392474E-3</v>
      </c>
      <c r="AH1625" s="10">
        <f>+AD1625/SUM(AB$27:AB1625)-1</f>
        <v>0.49486164378978836</v>
      </c>
      <c r="AI1625" s="6">
        <f t="shared" si="466"/>
        <v>0</v>
      </c>
      <c r="AL1625" s="6">
        <f t="shared" si="467"/>
        <v>0</v>
      </c>
      <c r="AM1625" s="6">
        <f t="shared" si="468"/>
        <v>22392.392543526461</v>
      </c>
      <c r="AN1625" s="6">
        <f t="shared" si="469"/>
        <v>22024.180431980363</v>
      </c>
      <c r="AO1625" s="5">
        <f t="shared" si="470"/>
        <v>0</v>
      </c>
      <c r="AP1625" s="6">
        <f>+AN1625+SUM($D$16:$E$18)-SUM($AL$27:AL1625)</f>
        <v>30785.399958296141</v>
      </c>
      <c r="AQ1625" s="10">
        <f t="shared" si="478"/>
        <v>4.4537111624651793E-3</v>
      </c>
      <c r="AR1625" s="10">
        <f>+AN1625/SUM(AL$27:AL1625)-1</f>
        <v>0.24862262812550107</v>
      </c>
    </row>
    <row r="1626" spans="1:44" x14ac:dyDescent="0.25">
      <c r="A1626" s="1">
        <v>42587</v>
      </c>
      <c r="B1626">
        <v>7.9340000000000002</v>
      </c>
      <c r="G1626">
        <f t="shared" si="471"/>
        <v>5432.7854866719472</v>
      </c>
      <c r="H1626">
        <f t="shared" si="472"/>
        <v>5375.8731183149393</v>
      </c>
      <c r="I1626" s="5">
        <f t="shared" si="461"/>
        <v>0</v>
      </c>
      <c r="J1626" s="6">
        <f>+H1626+SUM($D$16:$E$16)-SUM($F$27:F1626)</f>
        <v>8004.2002762096718</v>
      </c>
      <c r="K1626" s="10">
        <f t="shared" si="473"/>
        <v>1.026252806573491E-2</v>
      </c>
      <c r="L1626" s="10">
        <f>+H1626/SUM(F$27:F1626)-1</f>
        <v>1.5911844651411489E-2</v>
      </c>
      <c r="M1626">
        <v>7.2380000000000004</v>
      </c>
      <c r="R1626">
        <f t="shared" si="474"/>
        <v>5066.3439527489227</v>
      </c>
      <c r="S1626">
        <f t="shared" si="475"/>
        <v>4905.4801878204144</v>
      </c>
      <c r="T1626" s="5">
        <f t="shared" si="462"/>
        <v>0</v>
      </c>
      <c r="U1626" s="6">
        <f>+S1626+SUM($D$17:$E$17)-SUM($Q$27:Q1626)</f>
        <v>7095.8818193993584</v>
      </c>
      <c r="V1626" s="10">
        <f t="shared" si="463"/>
        <v>5.8603573726272451E-3</v>
      </c>
      <c r="W1626" s="10">
        <f>+S1626/SUM(Q$27:Q1626)-1</f>
        <v>0.11245509862090208</v>
      </c>
      <c r="X1626">
        <v>5.3710000000000004</v>
      </c>
      <c r="AC1626">
        <f t="shared" si="476"/>
        <v>12081.111661060633</v>
      </c>
      <c r="AD1626">
        <f t="shared" si="477"/>
        <v>11927.659201814695</v>
      </c>
      <c r="AE1626" s="5">
        <f t="shared" si="464"/>
        <v>0</v>
      </c>
      <c r="AF1626" s="6">
        <f>+AD1626+SUM($D$18:$E$18)-SUM($AB$27:AB1626)</f>
        <v>15870.149938656796</v>
      </c>
      <c r="AG1626" s="10">
        <f t="shared" si="465"/>
        <v>3.9335260310595643E-3</v>
      </c>
      <c r="AH1626" s="10">
        <f>+AD1626/SUM(AB$27:AB1626)-1</f>
        <v>0.5026954686121945</v>
      </c>
      <c r="AI1626" s="6">
        <f t="shared" si="466"/>
        <v>0</v>
      </c>
      <c r="AL1626" s="6">
        <f t="shared" si="467"/>
        <v>0</v>
      </c>
      <c r="AM1626" s="6">
        <f t="shared" si="468"/>
        <v>22580.241100481504</v>
      </c>
      <c r="AN1626" s="6">
        <f t="shared" si="469"/>
        <v>22209.01250795005</v>
      </c>
      <c r="AO1626" s="5">
        <f t="shared" si="470"/>
        <v>0</v>
      </c>
      <c r="AP1626" s="6">
        <f>+AN1626+SUM($D$16:$E$18)-SUM($AL$27:AL1626)</f>
        <v>30970.232034265828</v>
      </c>
      <c r="AQ1626" s="10">
        <f t="shared" si="478"/>
        <v>6.003887434305577E-3</v>
      </c>
      <c r="AR1626" s="10">
        <f>+AN1626/SUM(AL$27:AL1626)-1</f>
        <v>0.25910136140558482</v>
      </c>
    </row>
    <row r="1627" spans="1:44" x14ac:dyDescent="0.25">
      <c r="A1627" s="1">
        <v>42590</v>
      </c>
      <c r="B1627">
        <v>8.0090000000000003</v>
      </c>
      <c r="C1627">
        <f>+$C$16</f>
        <v>60</v>
      </c>
      <c r="D1627" s="7">
        <f>+$H$16</f>
        <v>0.66694736842105262</v>
      </c>
      <c r="E1627" s="7">
        <f>+$J$16</f>
        <v>0.46199999999999997</v>
      </c>
      <c r="F1627" s="6">
        <f>+C1627-D1627-E1627</f>
        <v>58.871052631578941</v>
      </c>
      <c r="G1627">
        <f t="shared" si="471"/>
        <v>5543.0125906648063</v>
      </c>
      <c r="H1627">
        <f t="shared" si="472"/>
        <v>5485.5622304213884</v>
      </c>
      <c r="I1627" s="5">
        <f t="shared" si="461"/>
        <v>150180</v>
      </c>
      <c r="J1627" s="6">
        <f>+H1627+SUM($D$16:$E$16)-SUM($F$27:F1627)</f>
        <v>8055.0183356845419</v>
      </c>
      <c r="K1627" s="10">
        <f t="shared" si="473"/>
        <v>6.3489240300387273E-3</v>
      </c>
      <c r="L1627" s="10">
        <f>+H1627/SUM(F$27:F1627)-1</f>
        <v>2.5234506685825941E-2</v>
      </c>
      <c r="M1627">
        <v>7.2439999999999998</v>
      </c>
      <c r="N1627">
        <f>+$C$17</f>
        <v>50</v>
      </c>
      <c r="O1627" s="7">
        <f>+$H$17</f>
        <v>0.5557894736842105</v>
      </c>
      <c r="P1627" s="7">
        <f>+$J$17</f>
        <v>0.38500000000000001</v>
      </c>
      <c r="Q1627" s="6">
        <f>+N1627-O1627-P1627</f>
        <v>49.059210526315795</v>
      </c>
      <c r="R1627">
        <f t="shared" si="474"/>
        <v>5120.543740496435</v>
      </c>
      <c r="S1627">
        <f t="shared" si="475"/>
        <v>4958.6058367450341</v>
      </c>
      <c r="T1627" s="5">
        <f t="shared" si="462"/>
        <v>125150</v>
      </c>
      <c r="U1627" s="6">
        <f>+S1627+SUM($D$17:$E$17)-SUM($Q$27:Q1627)</f>
        <v>7099.9482577976632</v>
      </c>
      <c r="V1627" s="10">
        <f t="shared" si="463"/>
        <v>5.7307019786989599E-4</v>
      </c>
      <c r="W1627" s="10">
        <f>+S1627/SUM(Q$27:Q1627)-1</f>
        <v>0.11212977200991814</v>
      </c>
      <c r="X1627">
        <v>5.343</v>
      </c>
      <c r="Y1627">
        <f>+$C$18</f>
        <v>90</v>
      </c>
      <c r="Z1627" s="7">
        <f>+$H$18</f>
        <v>1.0004210526315789</v>
      </c>
      <c r="AA1627" s="7">
        <f>+$J$18</f>
        <v>0.69300000000000006</v>
      </c>
      <c r="AB1627" s="6">
        <f>+Y1627-Z1627-AA1627</f>
        <v>88.306578947368422</v>
      </c>
      <c r="AC1627">
        <f t="shared" si="476"/>
        <v>12106.437207330715</v>
      </c>
      <c r="AD1627">
        <f t="shared" si="477"/>
        <v>11953.784723668259</v>
      </c>
      <c r="AE1627" s="5">
        <f t="shared" si="464"/>
        <v>225270</v>
      </c>
      <c r="AF1627" s="6">
        <f>+AD1627+SUM($D$18:$E$18)-SUM($AB$27:AB1627)</f>
        <v>15807.968881562989</v>
      </c>
      <c r="AG1627" s="10">
        <f t="shared" si="465"/>
        <v>-3.9181140275394988E-3</v>
      </c>
      <c r="AH1627" s="10">
        <f>+AD1627/SUM(AB$27:AB1627)-1</f>
        <v>0.48941677193189093</v>
      </c>
      <c r="AI1627" s="6">
        <f t="shared" si="466"/>
        <v>200</v>
      </c>
      <c r="AL1627" s="6">
        <f t="shared" si="467"/>
        <v>196.23684210526315</v>
      </c>
      <c r="AM1627" s="6">
        <f t="shared" si="468"/>
        <v>22769.993538491959</v>
      </c>
      <c r="AN1627" s="6">
        <f t="shared" si="469"/>
        <v>22397.952790834679</v>
      </c>
      <c r="AO1627" s="5">
        <f t="shared" si="470"/>
        <v>500600</v>
      </c>
      <c r="AP1627" s="6">
        <f>+AN1627+SUM($D$16:$E$18)-SUM($AL$27:AL1627)</f>
        <v>30962.935475045193</v>
      </c>
      <c r="AQ1627" s="10">
        <f t="shared" si="478"/>
        <v>-2.355991137735769E-4</v>
      </c>
      <c r="AR1627" s="10">
        <f>+AN1627/SUM(AL$27:AL1627)-1</f>
        <v>0.25584138183065219</v>
      </c>
    </row>
    <row r="1628" spans="1:44" x14ac:dyDescent="0.25">
      <c r="A1628" s="1">
        <v>42591</v>
      </c>
      <c r="B1628">
        <v>8.0220000000000002</v>
      </c>
      <c r="G1628">
        <f t="shared" si="471"/>
        <v>5552.0098641919185</v>
      </c>
      <c r="H1628">
        <f t="shared" si="472"/>
        <v>5494.4662520215234</v>
      </c>
      <c r="I1628" s="5">
        <f t="shared" ref="I1628:I1691" si="479">+C1628*(MAX($A:$A)-$A1628)</f>
        <v>0</v>
      </c>
      <c r="J1628" s="6">
        <f>+H1628+SUM($D$16:$E$16)-SUM($F$27:F1628)</f>
        <v>8063.9223572846777</v>
      </c>
      <c r="K1628" s="10">
        <f t="shared" si="473"/>
        <v>1.1054005377852949E-3</v>
      </c>
      <c r="L1628" s="10">
        <f>+H1628/SUM(F$27:F1628)-1</f>
        <v>2.6898640608527424E-2</v>
      </c>
      <c r="M1628">
        <v>7.3159999999999998</v>
      </c>
      <c r="R1628">
        <f t="shared" si="474"/>
        <v>5171.4381564704472</v>
      </c>
      <c r="S1628">
        <f t="shared" si="475"/>
        <v>5007.8907097772872</v>
      </c>
      <c r="T1628" s="5">
        <f t="shared" ref="T1628:T1691" si="480">+N1628*(MAX($A:$A)-$A1628)</f>
        <v>0</v>
      </c>
      <c r="U1628" s="6">
        <f>+S1628+SUM($D$17:$E$17)-SUM($Q$27:Q1628)</f>
        <v>7149.2331308299144</v>
      </c>
      <c r="V1628" s="10">
        <f t="shared" ref="V1628:V1691" si="481">+U1628/U1627-1</f>
        <v>6.9415820007030504E-3</v>
      </c>
      <c r="W1628" s="10">
        <f>+S1628/SUM(Q$27:Q1628)-1</f>
        <v>0.123183519053639</v>
      </c>
      <c r="X1628">
        <v>5.3540000000000001</v>
      </c>
      <c r="AC1628">
        <f t="shared" si="476"/>
        <v>12131.361558684008</v>
      </c>
      <c r="AD1628">
        <f t="shared" si="477"/>
        <v>11978.39479889947</v>
      </c>
      <c r="AE1628" s="5">
        <f t="shared" ref="AE1628:AE1691" si="482">+Y1628*(MAX($A:$A)-$A1628)</f>
        <v>0</v>
      </c>
      <c r="AF1628" s="6">
        <f>+AD1628+SUM($D$18:$E$18)-SUM($AB$27:AB1628)</f>
        <v>15832.578956794201</v>
      </c>
      <c r="AG1628" s="10">
        <f t="shared" ref="AG1628:AG1691" si="483">+AF1628/AF1627-1</f>
        <v>1.5568145038491465E-3</v>
      </c>
      <c r="AH1628" s="10">
        <f>+AD1628/SUM(AB$27:AB1628)-1</f>
        <v>0.49248313623869433</v>
      </c>
      <c r="AI1628" s="6">
        <f t="shared" ref="AI1628:AI1691" si="484">+C1628+N1628+Y1628</f>
        <v>0</v>
      </c>
      <c r="AL1628" s="6">
        <f t="shared" ref="AL1628:AL1691" si="485">+F1628+Q1628+AB1628</f>
        <v>0</v>
      </c>
      <c r="AM1628" s="6">
        <f t="shared" ref="AM1628:AM1691" si="486">+G1628+R1628+AC1628</f>
        <v>22854.809579346373</v>
      </c>
      <c r="AN1628" s="6">
        <f t="shared" ref="AN1628:AN1691" si="487">+H1628+S1628+AD1628</f>
        <v>22480.75176069828</v>
      </c>
      <c r="AO1628" s="5">
        <f t="shared" ref="AO1628:AO1691" si="488">+AI1628*(MAX($A:$A)-$A1628)</f>
        <v>0</v>
      </c>
      <c r="AP1628" s="6">
        <f>+AN1628+SUM($D$16:$E$18)-SUM($AL$27:AL1628)</f>
        <v>31045.734444908794</v>
      </c>
      <c r="AQ1628" s="10">
        <f t="shared" si="478"/>
        <v>2.6741317834781952E-3</v>
      </c>
      <c r="AR1628" s="10">
        <f>+AN1628/SUM(AL$27:AL1628)-1</f>
        <v>0.26048387633444503</v>
      </c>
    </row>
    <row r="1629" spans="1:44" x14ac:dyDescent="0.25">
      <c r="A1629" s="1">
        <v>42592</v>
      </c>
      <c r="B1629">
        <v>8.0150000000000006</v>
      </c>
      <c r="G1629">
        <f t="shared" ref="G1629:G1692" si="489">+(B1629/B1628*G1628)+F1629</f>
        <v>5547.1651784465503</v>
      </c>
      <c r="H1629">
        <f t="shared" ref="H1629:H1692" si="490">+($B1629/$B1628*H1628)+F1629</f>
        <v>5489.6717788522201</v>
      </c>
      <c r="I1629" s="5">
        <f t="shared" si="479"/>
        <v>0</v>
      </c>
      <c r="J1629" s="6">
        <f>+H1629+SUM($D$16:$E$16)-SUM($F$27:F1629)</f>
        <v>8059.1278841153735</v>
      </c>
      <c r="K1629" s="10">
        <f t="shared" ref="K1629:K1692" si="491">+J1629/J1628-1</f>
        <v>-5.9455844896283416E-4</v>
      </c>
      <c r="L1629" s="10">
        <f>+H1629/SUM(F$27:F1629)-1</f>
        <v>2.6002568496303446E-2</v>
      </c>
      <c r="M1629">
        <v>7.3040000000000003</v>
      </c>
      <c r="R1629">
        <f t="shared" ref="R1629:R1692" si="492">+($M1629/$M1628*R1628)+N1629</f>
        <v>5162.9557538081126</v>
      </c>
      <c r="S1629">
        <f t="shared" ref="S1629:S1692" si="493">+($M1629/$M1628*S1628)+Q1629</f>
        <v>4999.676564271912</v>
      </c>
      <c r="T1629" s="5">
        <f t="shared" si="480"/>
        <v>0</v>
      </c>
      <c r="U1629" s="6">
        <f>+S1629+SUM($D$17:$E$17)-SUM($Q$27:Q1629)</f>
        <v>7141.0189853245392</v>
      </c>
      <c r="V1629" s="10">
        <f t="shared" si="481"/>
        <v>-1.1489547697015601E-3</v>
      </c>
      <c r="W1629" s="10">
        <f>+S1629/SUM(Q$27:Q1629)-1</f>
        <v>0.12134122787968549</v>
      </c>
      <c r="X1629">
        <v>5.3289999999999997</v>
      </c>
      <c r="AC1629">
        <f t="shared" ref="AC1629:AC1692" si="494">+(X1629/X1628*AC1628)+AB1629</f>
        <v>12074.715305608344</v>
      </c>
      <c r="AD1629">
        <f t="shared" ref="AD1629:AD1692" si="495">+($X1629/$X1628*AD1628)+AB1629</f>
        <v>11922.46280973763</v>
      </c>
      <c r="AE1629" s="5">
        <f t="shared" si="482"/>
        <v>0</v>
      </c>
      <c r="AF1629" s="6">
        <f>+AD1629+SUM($D$18:$E$18)-SUM($AB$27:AB1629)</f>
        <v>15776.646967632361</v>
      </c>
      <c r="AG1629" s="10">
        <f t="shared" si="483"/>
        <v>-3.5327149995255658E-3</v>
      </c>
      <c r="AH1629" s="10">
        <f>+AD1629/SUM(AB$27:AB1629)-1</f>
        <v>0.48551412645050473</v>
      </c>
      <c r="AI1629" s="6">
        <f t="shared" si="484"/>
        <v>0</v>
      </c>
      <c r="AL1629" s="6">
        <f t="shared" si="485"/>
        <v>0</v>
      </c>
      <c r="AM1629" s="6">
        <f t="shared" si="486"/>
        <v>22784.836237863008</v>
      </c>
      <c r="AN1629" s="6">
        <f t="shared" si="487"/>
        <v>22411.811152861763</v>
      </c>
      <c r="AO1629" s="5">
        <f t="shared" si="488"/>
        <v>0</v>
      </c>
      <c r="AP1629" s="6">
        <f>+AN1629+SUM($D$16:$E$18)-SUM($AL$27:AL1629)</f>
        <v>30976.793837072273</v>
      </c>
      <c r="AQ1629" s="10">
        <f t="shared" ref="AQ1629:AQ1692" si="496">+AP1629/AP1628-1</f>
        <v>-2.220614492430717E-3</v>
      </c>
      <c r="AR1629" s="10">
        <f>+AN1629/SUM(AL$27:AL1629)-1</f>
        <v>0.25661841286918197</v>
      </c>
    </row>
    <row r="1630" spans="1:44" x14ac:dyDescent="0.25">
      <c r="A1630" s="1">
        <v>42593</v>
      </c>
      <c r="B1630">
        <v>8.0399999999999991</v>
      </c>
      <c r="G1630">
        <f t="shared" si="489"/>
        <v>5564.4676275371503</v>
      </c>
      <c r="H1630">
        <f t="shared" si="490"/>
        <v>5506.7948973140165</v>
      </c>
      <c r="I1630" s="5">
        <f t="shared" si="479"/>
        <v>0</v>
      </c>
      <c r="J1630" s="6">
        <f>+H1630+SUM($D$16:$E$16)-SUM($F$27:F1630)</f>
        <v>8076.2510025771689</v>
      </c>
      <c r="K1630" s="10">
        <f t="shared" si="491"/>
        <v>2.1246862821899803E-3</v>
      </c>
      <c r="L1630" s="10">
        <f>+H1630/SUM(F$27:F1630)-1</f>
        <v>2.9202826039959939E-2</v>
      </c>
      <c r="M1630">
        <v>7.37</v>
      </c>
      <c r="R1630">
        <f t="shared" si="492"/>
        <v>5209.6089684509561</v>
      </c>
      <c r="S1630">
        <f t="shared" si="493"/>
        <v>5044.8543645514765</v>
      </c>
      <c r="T1630" s="5">
        <f t="shared" si="480"/>
        <v>0</v>
      </c>
      <c r="U1630" s="6">
        <f>+S1630+SUM($D$17:$E$17)-SUM($Q$27:Q1630)</f>
        <v>7186.1967856041047</v>
      </c>
      <c r="V1630" s="10">
        <f t="shared" si="481"/>
        <v>6.32652011882473E-3</v>
      </c>
      <c r="W1630" s="10">
        <f>+S1630/SUM(Q$27:Q1630)-1</f>
        <v>0.13147382933642948</v>
      </c>
      <c r="X1630">
        <v>5.35</v>
      </c>
      <c r="AC1630">
        <f t="shared" si="494"/>
        <v>12122.298158191901</v>
      </c>
      <c r="AD1630">
        <f t="shared" si="495"/>
        <v>11969.445680633575</v>
      </c>
      <c r="AE1630" s="5">
        <f t="shared" si="482"/>
        <v>0</v>
      </c>
      <c r="AF1630" s="6">
        <f>+AD1630+SUM($D$18:$E$18)-SUM($AB$27:AB1630)</f>
        <v>15823.629838528304</v>
      </c>
      <c r="AG1630" s="10">
        <f t="shared" si="483"/>
        <v>2.9780010285034297E-3</v>
      </c>
      <c r="AH1630" s="10">
        <f>+AD1630/SUM(AB$27:AB1630)-1</f>
        <v>0.49136809467258402</v>
      </c>
      <c r="AI1630" s="6">
        <f t="shared" si="484"/>
        <v>0</v>
      </c>
      <c r="AL1630" s="6">
        <f t="shared" si="485"/>
        <v>0</v>
      </c>
      <c r="AM1630" s="6">
        <f t="shared" si="486"/>
        <v>22896.374754180008</v>
      </c>
      <c r="AN1630" s="6">
        <f t="shared" si="487"/>
        <v>22521.094942499069</v>
      </c>
      <c r="AO1630" s="5">
        <f t="shared" si="488"/>
        <v>0</v>
      </c>
      <c r="AP1630" s="6">
        <f>+AN1630+SUM($D$16:$E$18)-SUM($AL$27:AL1630)</f>
        <v>31086.077626709583</v>
      </c>
      <c r="AQ1630" s="10">
        <f t="shared" si="496"/>
        <v>3.5279244912209684E-3</v>
      </c>
      <c r="AR1630" s="10">
        <f>+AN1630/SUM(AL$27:AL1630)-1</f>
        <v>0.26274589722775099</v>
      </c>
    </row>
    <row r="1631" spans="1:44" x14ac:dyDescent="0.25">
      <c r="A1631" s="1">
        <v>42594</v>
      </c>
      <c r="B1631">
        <v>8.0559999999999992</v>
      </c>
      <c r="G1631">
        <f t="shared" si="489"/>
        <v>5575.5411949551344</v>
      </c>
      <c r="H1631">
        <f t="shared" si="490"/>
        <v>5517.7536931295663</v>
      </c>
      <c r="I1631" s="5">
        <f t="shared" si="479"/>
        <v>0</v>
      </c>
      <c r="J1631" s="6">
        <f>+H1631+SUM($D$16:$E$16)-SUM($F$27:F1631)</f>
        <v>8087.2097983927188</v>
      </c>
      <c r="K1631" s="10">
        <f t="shared" si="491"/>
        <v>1.3569161993669532E-3</v>
      </c>
      <c r="L1631" s="10">
        <f>+H1631/SUM(F$27:F1631)-1</f>
        <v>3.1250990867900175E-2</v>
      </c>
      <c r="M1631">
        <v>7.36</v>
      </c>
      <c r="R1631">
        <f t="shared" si="492"/>
        <v>5202.5402995656768</v>
      </c>
      <c r="S1631">
        <f t="shared" si="493"/>
        <v>5038.0092432969968</v>
      </c>
      <c r="T1631" s="5">
        <f t="shared" si="480"/>
        <v>0</v>
      </c>
      <c r="U1631" s="6">
        <f>+S1631+SUM($D$17:$E$17)-SUM($Q$27:Q1631)</f>
        <v>7179.3516643496259</v>
      </c>
      <c r="V1631" s="10">
        <f t="shared" si="481"/>
        <v>-9.5253740729606129E-4</v>
      </c>
      <c r="W1631" s="10">
        <f>+S1631/SUM(Q$27:Q1631)-1</f>
        <v>0.12993858669146818</v>
      </c>
      <c r="X1631">
        <v>5.35</v>
      </c>
      <c r="AC1631">
        <f t="shared" si="494"/>
        <v>12122.298158191901</v>
      </c>
      <c r="AD1631">
        <f t="shared" si="495"/>
        <v>11969.445680633575</v>
      </c>
      <c r="AE1631" s="5">
        <f t="shared" si="482"/>
        <v>0</v>
      </c>
      <c r="AF1631" s="6">
        <f>+AD1631+SUM($D$18:$E$18)-SUM($AB$27:AB1631)</f>
        <v>15823.629838528304</v>
      </c>
      <c r="AG1631" s="10">
        <f t="shared" si="483"/>
        <v>0</v>
      </c>
      <c r="AH1631" s="10">
        <f>+AD1631/SUM(AB$27:AB1631)-1</f>
        <v>0.49136809467258402</v>
      </c>
      <c r="AI1631" s="6">
        <f t="shared" si="484"/>
        <v>0</v>
      </c>
      <c r="AL1631" s="6">
        <f t="shared" si="485"/>
        <v>0</v>
      </c>
      <c r="AM1631" s="6">
        <f t="shared" si="486"/>
        <v>22900.379652712712</v>
      </c>
      <c r="AN1631" s="6">
        <f t="shared" si="487"/>
        <v>22525.20861706014</v>
      </c>
      <c r="AO1631" s="5">
        <f t="shared" si="488"/>
        <v>0</v>
      </c>
      <c r="AP1631" s="6">
        <f>+AN1631+SUM($D$16:$E$18)-SUM($AL$27:AL1631)</f>
        <v>31090.191301270654</v>
      </c>
      <c r="AQ1631" s="10">
        <f t="shared" si="496"/>
        <v>1.3233173417592781E-4</v>
      </c>
      <c r="AR1631" s="10">
        <f>+AN1631/SUM(AL$27:AL1631)-1</f>
        <v>0.26297654878744581</v>
      </c>
    </row>
    <row r="1632" spans="1:44" x14ac:dyDescent="0.25">
      <c r="A1632" s="1">
        <v>42598</v>
      </c>
      <c r="B1632">
        <v>8.0510000000000002</v>
      </c>
      <c r="G1632">
        <f t="shared" si="489"/>
        <v>5572.0807051370148</v>
      </c>
      <c r="H1632">
        <f t="shared" si="490"/>
        <v>5514.3290694372072</v>
      </c>
      <c r="I1632" s="5">
        <f t="shared" si="479"/>
        <v>0</v>
      </c>
      <c r="J1632" s="6">
        <f>+H1632+SUM($D$16:$E$16)-SUM($F$27:F1632)</f>
        <v>8083.7851747003615</v>
      </c>
      <c r="K1632" s="10">
        <f t="shared" si="491"/>
        <v>-4.2346171024743029E-4</v>
      </c>
      <c r="L1632" s="10">
        <f>+H1632/SUM(F$27:F1632)-1</f>
        <v>3.0610939359168921E-2</v>
      </c>
      <c r="M1632">
        <v>7.3120000000000003</v>
      </c>
      <c r="R1632">
        <f t="shared" si="492"/>
        <v>5168.6106889163357</v>
      </c>
      <c r="S1632">
        <f t="shared" si="493"/>
        <v>5005.1526612754951</v>
      </c>
      <c r="T1632" s="5">
        <f t="shared" si="480"/>
        <v>0</v>
      </c>
      <c r="U1632" s="6">
        <f>+S1632+SUM($D$17:$E$17)-SUM($Q$27:Q1632)</f>
        <v>7146.4950823281233</v>
      </c>
      <c r="V1632" s="10">
        <f t="shared" si="481"/>
        <v>-4.5765388795004913E-3</v>
      </c>
      <c r="W1632" s="10">
        <f>+S1632/SUM(Q$27:Q1632)-1</f>
        <v>0.12256942199565435</v>
      </c>
      <c r="X1632">
        <v>5.2809999999999997</v>
      </c>
      <c r="AC1632">
        <f t="shared" si="494"/>
        <v>11965.95449970307</v>
      </c>
      <c r="AD1632">
        <f t="shared" si="495"/>
        <v>11815.073390546899</v>
      </c>
      <c r="AE1632" s="5">
        <f t="shared" si="482"/>
        <v>0</v>
      </c>
      <c r="AF1632" s="6">
        <f>+AD1632+SUM($D$18:$E$18)-SUM($AB$27:AB1632)</f>
        <v>15669.25754844163</v>
      </c>
      <c r="AG1632" s="10">
        <f t="shared" si="483"/>
        <v>-9.7558077168109492E-3</v>
      </c>
      <c r="AH1632" s="10">
        <f>+AD1632/SUM(AB$27:AB1632)-1</f>
        <v>0.47213362765718059</v>
      </c>
      <c r="AI1632" s="6">
        <f t="shared" si="484"/>
        <v>0</v>
      </c>
      <c r="AL1632" s="6">
        <f t="shared" si="485"/>
        <v>0</v>
      </c>
      <c r="AM1632" s="6">
        <f t="shared" si="486"/>
        <v>22706.64589375642</v>
      </c>
      <c r="AN1632" s="6">
        <f t="shared" si="487"/>
        <v>22334.5551212596</v>
      </c>
      <c r="AO1632" s="5">
        <f t="shared" si="488"/>
        <v>0</v>
      </c>
      <c r="AP1632" s="6">
        <f>+AN1632+SUM($D$16:$E$18)-SUM($AL$27:AL1632)</f>
        <v>30899.537805470118</v>
      </c>
      <c r="AQ1632" s="10">
        <f t="shared" si="496"/>
        <v>-6.1322715564231522E-3</v>
      </c>
      <c r="AR1632" s="10">
        <f>+AN1632/SUM(AL$27:AL1632)-1</f>
        <v>0.25228670798579134</v>
      </c>
    </row>
    <row r="1633" spans="1:44" x14ac:dyDescent="0.25">
      <c r="A1633" s="1">
        <v>42599</v>
      </c>
      <c r="B1633">
        <v>7.9930000000000003</v>
      </c>
      <c r="G1633">
        <f t="shared" si="489"/>
        <v>5531.9390232468213</v>
      </c>
      <c r="H1633">
        <f t="shared" si="490"/>
        <v>5474.6034346058377</v>
      </c>
      <c r="I1633" s="5">
        <f t="shared" si="479"/>
        <v>0</v>
      </c>
      <c r="J1633" s="6">
        <f>+H1633+SUM($D$16:$E$16)-SUM($F$27:F1633)</f>
        <v>8044.0595398689902</v>
      </c>
      <c r="K1633" s="10">
        <f t="shared" si="491"/>
        <v>-4.9142368300062467E-3</v>
      </c>
      <c r="L1633" s="10">
        <f>+H1633/SUM(F$27:F1633)-1</f>
        <v>2.3186341857885484E-2</v>
      </c>
      <c r="M1633">
        <v>7.2539999999999996</v>
      </c>
      <c r="R1633">
        <f t="shared" si="492"/>
        <v>5127.6124093817143</v>
      </c>
      <c r="S1633">
        <f t="shared" si="493"/>
        <v>4965.4509579995129</v>
      </c>
      <c r="T1633" s="5">
        <f t="shared" si="480"/>
        <v>0</v>
      </c>
      <c r="U1633" s="6">
        <f>+S1633+SUM($D$17:$E$17)-SUM($Q$27:Q1633)</f>
        <v>7106.793379052142</v>
      </c>
      <c r="V1633" s="10">
        <f t="shared" si="481"/>
        <v>-5.5554090247897925E-3</v>
      </c>
      <c r="W1633" s="10">
        <f>+S1633/SUM(Q$27:Q1633)-1</f>
        <v>0.11366501465487922</v>
      </c>
      <c r="X1633">
        <v>5.2729999999999997</v>
      </c>
      <c r="AC1633">
        <f t="shared" si="494"/>
        <v>11947.827698718858</v>
      </c>
      <c r="AD1633">
        <f t="shared" si="495"/>
        <v>11797.175154015111</v>
      </c>
      <c r="AE1633" s="5">
        <f t="shared" si="482"/>
        <v>0</v>
      </c>
      <c r="AF1633" s="6">
        <f>+AD1633+SUM($D$18:$E$18)-SUM($AB$27:AB1633)</f>
        <v>15651.35931190984</v>
      </c>
      <c r="AG1633" s="10">
        <f t="shared" si="483"/>
        <v>-1.1422517293150358E-3</v>
      </c>
      <c r="AH1633" s="10">
        <f>+AD1633/SUM(AB$27:AB1633)-1</f>
        <v>0.46990354452495997</v>
      </c>
      <c r="AI1633" s="6">
        <f t="shared" si="484"/>
        <v>0</v>
      </c>
      <c r="AL1633" s="6">
        <f t="shared" si="485"/>
        <v>0</v>
      </c>
      <c r="AM1633" s="6">
        <f t="shared" si="486"/>
        <v>22607.379131347392</v>
      </c>
      <c r="AN1633" s="6">
        <f t="shared" si="487"/>
        <v>22237.22954662046</v>
      </c>
      <c r="AO1633" s="5">
        <f t="shared" si="488"/>
        <v>0</v>
      </c>
      <c r="AP1633" s="6">
        <f>+AN1633+SUM($D$16:$E$18)-SUM($AL$27:AL1633)</f>
        <v>30802.212230830974</v>
      </c>
      <c r="AQ1633" s="10">
        <f t="shared" si="496"/>
        <v>-3.1497420852009128E-3</v>
      </c>
      <c r="AR1633" s="10">
        <f>+AN1633/SUM(AL$27:AL1633)-1</f>
        <v>0.24682971442554535</v>
      </c>
    </row>
    <row r="1634" spans="1:44" x14ac:dyDescent="0.25">
      <c r="A1634" s="1">
        <v>42600</v>
      </c>
      <c r="B1634">
        <v>8.0129999999999999</v>
      </c>
      <c r="G1634">
        <f t="shared" si="489"/>
        <v>5545.7809825193008</v>
      </c>
      <c r="H1634">
        <f t="shared" si="490"/>
        <v>5488.301929375275</v>
      </c>
      <c r="I1634" s="5">
        <f t="shared" si="479"/>
        <v>0</v>
      </c>
      <c r="J1634" s="6">
        <f>+H1634+SUM($D$16:$E$16)-SUM($F$27:F1634)</f>
        <v>8057.7580346384284</v>
      </c>
      <c r="K1634" s="10">
        <f t="shared" si="491"/>
        <v>1.7029330404063625E-3</v>
      </c>
      <c r="L1634" s="10">
        <f>+H1634/SUM(F$27:F1634)-1</f>
        <v>2.5746547892810723E-2</v>
      </c>
      <c r="M1634">
        <v>7.2869999999999999</v>
      </c>
      <c r="R1634">
        <f t="shared" si="492"/>
        <v>5150.939016703137</v>
      </c>
      <c r="S1634">
        <f t="shared" si="493"/>
        <v>4988.0398581392965</v>
      </c>
      <c r="T1634" s="5">
        <f t="shared" si="480"/>
        <v>0</v>
      </c>
      <c r="U1634" s="6">
        <f>+S1634+SUM($D$17:$E$17)-SUM($Q$27:Q1634)</f>
        <v>7129.3822791919247</v>
      </c>
      <c r="V1634" s="10">
        <f t="shared" si="481"/>
        <v>3.1784940035495257E-3</v>
      </c>
      <c r="W1634" s="10">
        <f>+S1634/SUM(Q$27:Q1634)-1</f>
        <v>0.11873131538325143</v>
      </c>
      <c r="X1634">
        <v>5.2569999999999997</v>
      </c>
      <c r="AC1634">
        <f t="shared" si="494"/>
        <v>11911.574096750433</v>
      </c>
      <c r="AD1634">
        <f t="shared" si="495"/>
        <v>11761.378680951533</v>
      </c>
      <c r="AE1634" s="5">
        <f t="shared" si="482"/>
        <v>0</v>
      </c>
      <c r="AF1634" s="6">
        <f>+AD1634+SUM($D$18:$E$18)-SUM($AB$27:AB1634)</f>
        <v>15615.562838846265</v>
      </c>
      <c r="AG1634" s="10">
        <f t="shared" si="483"/>
        <v>-2.2871159207453751E-3</v>
      </c>
      <c r="AH1634" s="10">
        <f>+AD1634/SUM(AB$27:AB1634)-1</f>
        <v>0.46544337826051851</v>
      </c>
      <c r="AI1634" s="6">
        <f t="shared" si="484"/>
        <v>0</v>
      </c>
      <c r="AL1634" s="6">
        <f t="shared" si="485"/>
        <v>0</v>
      </c>
      <c r="AM1634" s="6">
        <f t="shared" si="486"/>
        <v>22608.294095972873</v>
      </c>
      <c r="AN1634" s="6">
        <f t="shared" si="487"/>
        <v>22237.720468466105</v>
      </c>
      <c r="AO1634" s="5">
        <f t="shared" si="488"/>
        <v>0</v>
      </c>
      <c r="AP1634" s="6">
        <f>+AN1634+SUM($D$16:$E$18)-SUM($AL$27:AL1634)</f>
        <v>30802.703152676619</v>
      </c>
      <c r="AQ1634" s="10">
        <f t="shared" si="496"/>
        <v>1.5937876213678592E-5</v>
      </c>
      <c r="AR1634" s="10">
        <f>+AN1634/SUM(AL$27:AL1634)-1</f>
        <v>0.24685724015411359</v>
      </c>
    </row>
    <row r="1635" spans="1:44" x14ac:dyDescent="0.25">
      <c r="A1635" s="1">
        <v>42601</v>
      </c>
      <c r="B1635">
        <v>7.9649999999999999</v>
      </c>
      <c r="G1635">
        <f t="shared" si="489"/>
        <v>5512.5602802653475</v>
      </c>
      <c r="H1635">
        <f t="shared" si="490"/>
        <v>5455.4255419286246</v>
      </c>
      <c r="I1635" s="5">
        <f t="shared" si="479"/>
        <v>0</v>
      </c>
      <c r="J1635" s="6">
        <f>+H1635+SUM($D$16:$E$16)-SUM($F$27:F1635)</f>
        <v>8024.8816471917771</v>
      </c>
      <c r="K1635" s="10">
        <f t="shared" si="491"/>
        <v>-4.0800911749053759E-3</v>
      </c>
      <c r="L1635" s="10">
        <f>+H1635/SUM(F$27:F1635)-1</f>
        <v>1.9602053408990239E-2</v>
      </c>
      <c r="M1635">
        <v>7.2460000000000004</v>
      </c>
      <c r="R1635">
        <f t="shared" si="492"/>
        <v>5121.9574742734922</v>
      </c>
      <c r="S1635">
        <f t="shared" si="493"/>
        <v>4959.9748609959306</v>
      </c>
      <c r="T1635" s="5">
        <f t="shared" si="480"/>
        <v>0</v>
      </c>
      <c r="U1635" s="6">
        <f>+S1635+SUM($D$17:$E$17)-SUM($Q$27:Q1635)</f>
        <v>7101.3172820485597</v>
      </c>
      <c r="V1635" s="10">
        <f t="shared" si="481"/>
        <v>-3.9365257808207099E-3</v>
      </c>
      <c r="W1635" s="10">
        <f>+S1635/SUM(Q$27:Q1635)-1</f>
        <v>0.11243682053891058</v>
      </c>
      <c r="X1635">
        <v>5.2370000000000001</v>
      </c>
      <c r="AC1635">
        <f t="shared" si="494"/>
        <v>11866.257094289904</v>
      </c>
      <c r="AD1635">
        <f t="shared" si="495"/>
        <v>11716.633089622062</v>
      </c>
      <c r="AE1635" s="5">
        <f t="shared" si="482"/>
        <v>0</v>
      </c>
      <c r="AF1635" s="6">
        <f>+AD1635+SUM($D$18:$E$18)-SUM($AB$27:AB1635)</f>
        <v>15570.817247516792</v>
      </c>
      <c r="AG1635" s="10">
        <f t="shared" si="483"/>
        <v>-2.8654485138480679E-3</v>
      </c>
      <c r="AH1635" s="10">
        <f>+AD1635/SUM(AB$27:AB1635)-1</f>
        <v>0.45986817042996697</v>
      </c>
      <c r="AI1635" s="6">
        <f t="shared" si="484"/>
        <v>0</v>
      </c>
      <c r="AL1635" s="6">
        <f t="shared" si="485"/>
        <v>0</v>
      </c>
      <c r="AM1635" s="6">
        <f t="shared" si="486"/>
        <v>22500.774848828743</v>
      </c>
      <c r="AN1635" s="6">
        <f t="shared" si="487"/>
        <v>22132.033492546616</v>
      </c>
      <c r="AO1635" s="5">
        <f t="shared" si="488"/>
        <v>0</v>
      </c>
      <c r="AP1635" s="6">
        <f>+AN1635+SUM($D$16:$E$18)-SUM($AL$27:AL1635)</f>
        <v>30697.01617675713</v>
      </c>
      <c r="AQ1635" s="10">
        <f t="shared" si="496"/>
        <v>-3.431094193118045E-3</v>
      </c>
      <c r="AR1635" s="10">
        <f>+AN1635/SUM(AL$27:AL1635)-1</f>
        <v>0.24093142724077676</v>
      </c>
    </row>
    <row r="1636" spans="1:44" x14ac:dyDescent="0.25">
      <c r="A1636" s="1">
        <v>42604</v>
      </c>
      <c r="B1636">
        <v>7.9119999999999999</v>
      </c>
      <c r="G1636">
        <f t="shared" si="489"/>
        <v>5475.8790881932737</v>
      </c>
      <c r="H1636">
        <f t="shared" si="490"/>
        <v>5419.1245307896143</v>
      </c>
      <c r="I1636" s="5">
        <f t="shared" si="479"/>
        <v>0</v>
      </c>
      <c r="J1636" s="6">
        <f>+H1636+SUM($D$16:$E$16)-SUM($F$27:F1636)</f>
        <v>7988.5806360527667</v>
      </c>
      <c r="K1636" s="10">
        <f t="shared" si="491"/>
        <v>-4.5235571980944966E-3</v>
      </c>
      <c r="L1636" s="10">
        <f>+H1636/SUM(F$27:F1636)-1</f>
        <v>1.2817507416438279E-2</v>
      </c>
      <c r="M1636">
        <v>7.24</v>
      </c>
      <c r="R1636">
        <f t="shared" si="492"/>
        <v>5117.7162729423244</v>
      </c>
      <c r="S1636">
        <f t="shared" si="493"/>
        <v>4955.867788243243</v>
      </c>
      <c r="T1636" s="5">
        <f t="shared" si="480"/>
        <v>0</v>
      </c>
      <c r="U1636" s="6">
        <f>+S1636+SUM($D$17:$E$17)-SUM($Q$27:Q1636)</f>
        <v>7097.2102092958703</v>
      </c>
      <c r="V1636" s="10">
        <f t="shared" si="481"/>
        <v>-5.7835364757907737E-4</v>
      </c>
      <c r="W1636" s="10">
        <f>+S1636/SUM(Q$27:Q1636)-1</f>
        <v>0.11151567495193371</v>
      </c>
      <c r="X1636">
        <v>5.2439999999999998</v>
      </c>
      <c r="AC1636">
        <f t="shared" si="494"/>
        <v>11882.118045151088</v>
      </c>
      <c r="AD1636">
        <f t="shared" si="495"/>
        <v>11732.294046587376</v>
      </c>
      <c r="AE1636" s="5">
        <f t="shared" si="482"/>
        <v>0</v>
      </c>
      <c r="AF1636" s="6">
        <f>+AD1636+SUM($D$18:$E$18)-SUM($AB$27:AB1636)</f>
        <v>15586.478204482108</v>
      </c>
      <c r="AG1636" s="10">
        <f t="shared" si="483"/>
        <v>1.0057890164894001E-3</v>
      </c>
      <c r="AH1636" s="10">
        <f>+AD1636/SUM(AB$27:AB1636)-1</f>
        <v>0.46181949317065984</v>
      </c>
      <c r="AI1636" s="6">
        <f t="shared" si="484"/>
        <v>0</v>
      </c>
      <c r="AL1636" s="6">
        <f t="shared" si="485"/>
        <v>0</v>
      </c>
      <c r="AM1636" s="6">
        <f t="shared" si="486"/>
        <v>22475.713406286686</v>
      </c>
      <c r="AN1636" s="6">
        <f t="shared" si="487"/>
        <v>22107.286365620232</v>
      </c>
      <c r="AO1636" s="5">
        <f t="shared" si="488"/>
        <v>0</v>
      </c>
      <c r="AP1636" s="6">
        <f>+AN1636+SUM($D$16:$E$18)-SUM($AL$27:AL1636)</f>
        <v>30672.269049830746</v>
      </c>
      <c r="AQ1636" s="10">
        <f t="shared" si="496"/>
        <v>-8.0617369401270178E-4</v>
      </c>
      <c r="AR1636" s="10">
        <f>+AN1636/SUM(AL$27:AL1636)-1</f>
        <v>0.23954386890605761</v>
      </c>
    </row>
    <row r="1637" spans="1:44" x14ac:dyDescent="0.25">
      <c r="A1637" s="1">
        <v>42605</v>
      </c>
      <c r="B1637">
        <v>7.9349999999999996</v>
      </c>
      <c r="G1637">
        <f t="shared" si="489"/>
        <v>5491.797341356626</v>
      </c>
      <c r="H1637">
        <f t="shared" si="490"/>
        <v>5434.8777997744683</v>
      </c>
      <c r="I1637" s="5">
        <f t="shared" si="479"/>
        <v>0</v>
      </c>
      <c r="J1637" s="6">
        <f>+H1637+SUM($D$16:$E$16)-SUM($F$27:F1637)</f>
        <v>8004.3339050376226</v>
      </c>
      <c r="K1637" s="10">
        <f t="shared" si="491"/>
        <v>1.9719734584340287E-3</v>
      </c>
      <c r="L1637" s="10">
        <f>+H1637/SUM(F$27:F1637)-1</f>
        <v>1.576174435660227E-2</v>
      </c>
      <c r="M1637">
        <v>7.2910000000000004</v>
      </c>
      <c r="R1637">
        <f t="shared" si="492"/>
        <v>5153.7664842572494</v>
      </c>
      <c r="S1637">
        <f t="shared" si="493"/>
        <v>4990.7779066410894</v>
      </c>
      <c r="T1637" s="5">
        <f t="shared" si="480"/>
        <v>0</v>
      </c>
      <c r="U1637" s="6">
        <f>+S1637+SUM($D$17:$E$17)-SUM($Q$27:Q1637)</f>
        <v>7132.1203276937176</v>
      </c>
      <c r="V1637" s="10">
        <f t="shared" si="481"/>
        <v>4.9188508397457475E-3</v>
      </c>
      <c r="W1637" s="10">
        <f>+S1637/SUM(Q$27:Q1637)-1</f>
        <v>0.11934541244123609</v>
      </c>
      <c r="X1637">
        <v>5.2560000000000002</v>
      </c>
      <c r="AC1637">
        <f t="shared" si="494"/>
        <v>11909.308246627408</v>
      </c>
      <c r="AD1637">
        <f t="shared" si="495"/>
        <v>11759.141401385061</v>
      </c>
      <c r="AE1637" s="5">
        <f t="shared" si="482"/>
        <v>0</v>
      </c>
      <c r="AF1637" s="6">
        <f>+AD1637+SUM($D$18:$E$18)-SUM($AB$27:AB1637)</f>
        <v>15613.32555927979</v>
      </c>
      <c r="AG1637" s="10">
        <f t="shared" si="483"/>
        <v>1.7224772938098099E-3</v>
      </c>
      <c r="AH1637" s="10">
        <f>+AD1637/SUM(AB$27:AB1637)-1</f>
        <v>0.46516461786899121</v>
      </c>
      <c r="AI1637" s="6">
        <f t="shared" si="484"/>
        <v>0</v>
      </c>
      <c r="AL1637" s="6">
        <f t="shared" si="485"/>
        <v>0</v>
      </c>
      <c r="AM1637" s="6">
        <f t="shared" si="486"/>
        <v>22554.872072241284</v>
      </c>
      <c r="AN1637" s="6">
        <f t="shared" si="487"/>
        <v>22184.797107800616</v>
      </c>
      <c r="AO1637" s="5">
        <f t="shared" si="488"/>
        <v>0</v>
      </c>
      <c r="AP1637" s="6">
        <f>+AN1637+SUM($D$16:$E$18)-SUM($AL$27:AL1637)</f>
        <v>30749.77979201113</v>
      </c>
      <c r="AQ1637" s="10">
        <f t="shared" si="496"/>
        <v>2.5270625415569903E-3</v>
      </c>
      <c r="AR1637" s="10">
        <f>+AN1637/SUM(AL$27:AL1637)-1</f>
        <v>0.24388985527702478</v>
      </c>
    </row>
    <row r="1638" spans="1:44" x14ac:dyDescent="0.25">
      <c r="A1638" s="1">
        <v>42606</v>
      </c>
      <c r="B1638">
        <v>7.9020000000000001</v>
      </c>
      <c r="G1638">
        <f t="shared" si="489"/>
        <v>5468.9581085570335</v>
      </c>
      <c r="H1638">
        <f t="shared" si="490"/>
        <v>5412.2752834048961</v>
      </c>
      <c r="I1638" s="5">
        <f t="shared" si="479"/>
        <v>0</v>
      </c>
      <c r="J1638" s="6">
        <f>+H1638+SUM($D$16:$E$16)-SUM($F$27:F1638)</f>
        <v>7981.7313886680486</v>
      </c>
      <c r="K1638" s="10">
        <f t="shared" si="491"/>
        <v>-2.8237847943035632E-3</v>
      </c>
      <c r="L1638" s="10">
        <f>+H1638/SUM(F$27:F1638)-1</f>
        <v>1.153740439897577E-2</v>
      </c>
      <c r="M1638">
        <v>7.2939999999999996</v>
      </c>
      <c r="R1638">
        <f t="shared" si="492"/>
        <v>5155.8870849228324</v>
      </c>
      <c r="S1638">
        <f t="shared" si="493"/>
        <v>4992.8314430174323</v>
      </c>
      <c r="T1638" s="5">
        <f t="shared" si="480"/>
        <v>0</v>
      </c>
      <c r="U1638" s="6">
        <f>+S1638+SUM($D$17:$E$17)-SUM($Q$27:Q1638)</f>
        <v>7134.1738640700605</v>
      </c>
      <c r="V1638" s="10">
        <f t="shared" si="481"/>
        <v>2.8792789268705654E-4</v>
      </c>
      <c r="W1638" s="10">
        <f>+S1638/SUM(Q$27:Q1638)-1</f>
        <v>0.11980598523472441</v>
      </c>
      <c r="X1638">
        <v>5.2539999999999996</v>
      </c>
      <c r="AC1638">
        <f t="shared" si="494"/>
        <v>11904.776546381354</v>
      </c>
      <c r="AD1638">
        <f t="shared" si="495"/>
        <v>11754.666842252112</v>
      </c>
      <c r="AE1638" s="5">
        <f t="shared" si="482"/>
        <v>0</v>
      </c>
      <c r="AF1638" s="6">
        <f>+AD1638+SUM($D$18:$E$18)-SUM($AB$27:AB1638)</f>
        <v>15608.851000146842</v>
      </c>
      <c r="AG1638" s="10">
        <f t="shared" si="483"/>
        <v>-2.8658591124353094E-4</v>
      </c>
      <c r="AH1638" s="10">
        <f>+AD1638/SUM(AB$27:AB1638)-1</f>
        <v>0.46460709708593573</v>
      </c>
      <c r="AI1638" s="6">
        <f t="shared" si="484"/>
        <v>0</v>
      </c>
      <c r="AL1638" s="6">
        <f t="shared" si="485"/>
        <v>0</v>
      </c>
      <c r="AM1638" s="6">
        <f t="shared" si="486"/>
        <v>22529.621739861221</v>
      </c>
      <c r="AN1638" s="6">
        <f t="shared" si="487"/>
        <v>22159.773568674442</v>
      </c>
      <c r="AO1638" s="5">
        <f t="shared" si="488"/>
        <v>0</v>
      </c>
      <c r="AP1638" s="6">
        <f>+AN1638+SUM($D$16:$E$18)-SUM($AL$27:AL1638)</f>
        <v>30724.756252884956</v>
      </c>
      <c r="AQ1638" s="10">
        <f t="shared" si="496"/>
        <v>-8.137794577857127E-4</v>
      </c>
      <c r="AR1638" s="10">
        <f>+AN1638/SUM(AL$27:AL1638)-1</f>
        <v>0.24248679865627132</v>
      </c>
    </row>
    <row r="1639" spans="1:44" x14ac:dyDescent="0.25">
      <c r="A1639" s="1">
        <v>42607</v>
      </c>
      <c r="B1639">
        <v>7.8890000000000002</v>
      </c>
      <c r="G1639">
        <f t="shared" si="489"/>
        <v>5459.9608350299213</v>
      </c>
      <c r="H1639">
        <f t="shared" si="490"/>
        <v>5403.3712618047612</v>
      </c>
      <c r="I1639" s="5">
        <f t="shared" si="479"/>
        <v>0</v>
      </c>
      <c r="J1639" s="6">
        <f>+H1639+SUM($D$16:$E$16)-SUM($F$27:F1639)</f>
        <v>7972.8273670679146</v>
      </c>
      <c r="K1639" s="10">
        <f t="shared" si="491"/>
        <v>-1.1155501440170967E-3</v>
      </c>
      <c r="L1639" s="10">
        <f>+H1639/SUM(F$27:F1639)-1</f>
        <v>9.8732704762742873E-3</v>
      </c>
      <c r="M1639">
        <v>7.2560000000000002</v>
      </c>
      <c r="R1639">
        <f t="shared" si="492"/>
        <v>5129.0261431587705</v>
      </c>
      <c r="S1639">
        <f t="shared" si="493"/>
        <v>4966.8199822504102</v>
      </c>
      <c r="T1639" s="5">
        <f t="shared" si="480"/>
        <v>0</v>
      </c>
      <c r="U1639" s="6">
        <f>+S1639+SUM($D$17:$E$17)-SUM($Q$27:Q1639)</f>
        <v>7108.1624033030384</v>
      </c>
      <c r="V1639" s="10">
        <f t="shared" si="481"/>
        <v>-3.6460368449980907E-3</v>
      </c>
      <c r="W1639" s="10">
        <f>+S1639/SUM(Q$27:Q1639)-1</f>
        <v>0.11397206318387165</v>
      </c>
      <c r="X1639">
        <v>5.2190000000000003</v>
      </c>
      <c r="AC1639">
        <f t="shared" si="494"/>
        <v>11825.471792075426</v>
      </c>
      <c r="AD1639">
        <f t="shared" si="495"/>
        <v>11676.362057425538</v>
      </c>
      <c r="AE1639" s="5">
        <f t="shared" si="482"/>
        <v>0</v>
      </c>
      <c r="AF1639" s="6">
        <f>+AD1639+SUM($D$18:$E$18)-SUM($AB$27:AB1639)</f>
        <v>15530.546215320272</v>
      </c>
      <c r="AG1639" s="10">
        <f t="shared" si="483"/>
        <v>-5.0166911597678832E-3</v>
      </c>
      <c r="AH1639" s="10">
        <f>+AD1639/SUM(AB$27:AB1639)-1</f>
        <v>0.45485048338247025</v>
      </c>
      <c r="AI1639" s="6">
        <f t="shared" si="484"/>
        <v>0</v>
      </c>
      <c r="AL1639" s="6">
        <f t="shared" si="485"/>
        <v>0</v>
      </c>
      <c r="AM1639" s="6">
        <f t="shared" si="486"/>
        <v>22414.458770264118</v>
      </c>
      <c r="AN1639" s="6">
        <f t="shared" si="487"/>
        <v>22046.553301480708</v>
      </c>
      <c r="AO1639" s="5">
        <f t="shared" si="488"/>
        <v>0</v>
      </c>
      <c r="AP1639" s="6">
        <f>+AN1639+SUM($D$16:$E$18)-SUM($AL$27:AL1639)</f>
        <v>30611.535985691222</v>
      </c>
      <c r="AQ1639" s="10">
        <f t="shared" si="496"/>
        <v>-3.6849850414387708E-3</v>
      </c>
      <c r="AR1639" s="10">
        <f>+AN1639/SUM(AL$27:AL1639)-1</f>
        <v>0.23613859808045801</v>
      </c>
    </row>
    <row r="1640" spans="1:44" x14ac:dyDescent="0.25">
      <c r="A1640" s="1">
        <v>42608</v>
      </c>
      <c r="B1640">
        <v>7.9130000000000003</v>
      </c>
      <c r="G1640">
        <f t="shared" si="489"/>
        <v>5476.571186156898</v>
      </c>
      <c r="H1640">
        <f t="shared" si="490"/>
        <v>5419.8094555280868</v>
      </c>
      <c r="I1640" s="5">
        <f t="shared" si="479"/>
        <v>0</v>
      </c>
      <c r="J1640" s="6">
        <f>+H1640+SUM($D$16:$E$16)-SUM($F$27:F1640)</f>
        <v>7989.2655607912411</v>
      </c>
      <c r="K1640" s="10">
        <f t="shared" si="491"/>
        <v>2.0617772048125982E-3</v>
      </c>
      <c r="L1640" s="10">
        <f>+H1640/SUM(F$27:F1640)-1</f>
        <v>1.2945517718184529E-2</v>
      </c>
      <c r="M1640">
        <v>7.2859999999999996</v>
      </c>
      <c r="R1640">
        <f t="shared" si="492"/>
        <v>5150.2321498146093</v>
      </c>
      <c r="S1640">
        <f t="shared" si="493"/>
        <v>4987.3553460138492</v>
      </c>
      <c r="T1640" s="5">
        <f t="shared" si="480"/>
        <v>0</v>
      </c>
      <c r="U1640" s="6">
        <f>+S1640+SUM($D$17:$E$17)-SUM($Q$27:Q1640)</f>
        <v>7128.6977670664783</v>
      </c>
      <c r="V1640" s="10">
        <f t="shared" si="481"/>
        <v>2.8889834810044146E-3</v>
      </c>
      <c r="W1640" s="10">
        <f>+S1640/SUM(Q$27:Q1640)-1</f>
        <v>0.11857779111875555</v>
      </c>
      <c r="X1640">
        <v>5.2110000000000003</v>
      </c>
      <c r="AC1640">
        <f t="shared" si="494"/>
        <v>11807.344991091215</v>
      </c>
      <c r="AD1640">
        <f t="shared" si="495"/>
        <v>11658.46382089375</v>
      </c>
      <c r="AE1640" s="5">
        <f t="shared" si="482"/>
        <v>0</v>
      </c>
      <c r="AF1640" s="6">
        <f>+AD1640+SUM($D$18:$E$18)-SUM($AB$27:AB1640)</f>
        <v>15512.647978788482</v>
      </c>
      <c r="AG1640" s="10">
        <f t="shared" si="483"/>
        <v>-1.1524537697286119E-3</v>
      </c>
      <c r="AH1640" s="10">
        <f>+AD1640/SUM(AB$27:AB1640)-1</f>
        <v>0.45262040025024985</v>
      </c>
      <c r="AI1640" s="6">
        <f t="shared" si="484"/>
        <v>0</v>
      </c>
      <c r="AL1640" s="6">
        <f t="shared" si="485"/>
        <v>0</v>
      </c>
      <c r="AM1640" s="6">
        <f t="shared" si="486"/>
        <v>22434.148327062721</v>
      </c>
      <c r="AN1640" s="6">
        <f t="shared" si="487"/>
        <v>22065.628622435688</v>
      </c>
      <c r="AO1640" s="5">
        <f t="shared" si="488"/>
        <v>0</v>
      </c>
      <c r="AP1640" s="6">
        <f>+AN1640+SUM($D$16:$E$18)-SUM($AL$27:AL1640)</f>
        <v>30630.611306646202</v>
      </c>
      <c r="AQ1640" s="10">
        <f t="shared" si="496"/>
        <v>6.231415817845587E-4</v>
      </c>
      <c r="AR1640" s="10">
        <f>+AN1640/SUM(AL$27:AL1640)-1</f>
        <v>0.23720814125034839</v>
      </c>
    </row>
    <row r="1641" spans="1:44" x14ac:dyDescent="0.25">
      <c r="A1641" s="1">
        <v>42611</v>
      </c>
      <c r="B1641">
        <v>7.9420000000000002</v>
      </c>
      <c r="G1641">
        <f t="shared" si="489"/>
        <v>5496.6420271019942</v>
      </c>
      <c r="H1641">
        <f t="shared" si="490"/>
        <v>5439.6722729437715</v>
      </c>
      <c r="I1641" s="5">
        <f t="shared" si="479"/>
        <v>0</v>
      </c>
      <c r="J1641" s="6">
        <f>+H1641+SUM($D$16:$E$16)-SUM($F$27:F1641)</f>
        <v>8009.1283782069249</v>
      </c>
      <c r="K1641" s="10">
        <f t="shared" si="491"/>
        <v>2.4861881564137711E-3</v>
      </c>
      <c r="L1641" s="10">
        <f>+H1641/SUM(F$27:F1641)-1</f>
        <v>1.6657816468826248E-2</v>
      </c>
      <c r="M1641">
        <v>7.274</v>
      </c>
      <c r="R1641">
        <f t="shared" si="492"/>
        <v>5141.7497471522738</v>
      </c>
      <c r="S1641">
        <f t="shared" si="493"/>
        <v>4979.141200508474</v>
      </c>
      <c r="T1641" s="5">
        <f t="shared" si="480"/>
        <v>0</v>
      </c>
      <c r="U1641" s="6">
        <f>+S1641+SUM($D$17:$E$17)-SUM($Q$27:Q1641)</f>
        <v>7120.4836215611031</v>
      </c>
      <c r="V1641" s="10">
        <f t="shared" si="481"/>
        <v>-1.1522645192398873E-3</v>
      </c>
      <c r="W1641" s="10">
        <f>+S1641/SUM(Q$27:Q1641)-1</f>
        <v>0.11673549994480203</v>
      </c>
      <c r="X1641">
        <v>5.2519999999999998</v>
      </c>
      <c r="AC1641">
        <f t="shared" si="494"/>
        <v>11900.244846135301</v>
      </c>
      <c r="AD1641">
        <f t="shared" si="495"/>
        <v>11750.192283119166</v>
      </c>
      <c r="AE1641" s="5">
        <f t="shared" si="482"/>
        <v>0</v>
      </c>
      <c r="AF1641" s="6">
        <f>+AD1641+SUM($D$18:$E$18)-SUM($AB$27:AB1641)</f>
        <v>15604.376441013897</v>
      </c>
      <c r="AG1641" s="10">
        <f t="shared" si="483"/>
        <v>5.913140190562105E-3</v>
      </c>
      <c r="AH1641" s="10">
        <f>+AD1641/SUM(AB$27:AB1641)-1</f>
        <v>0.46404957630288068</v>
      </c>
      <c r="AI1641" s="6">
        <f t="shared" si="484"/>
        <v>0</v>
      </c>
      <c r="AL1641" s="6">
        <f t="shared" si="485"/>
        <v>0</v>
      </c>
      <c r="AM1641" s="6">
        <f t="shared" si="486"/>
        <v>22538.63662038957</v>
      </c>
      <c r="AN1641" s="6">
        <f t="shared" si="487"/>
        <v>22169.005756571412</v>
      </c>
      <c r="AO1641" s="5">
        <f t="shared" si="488"/>
        <v>0</v>
      </c>
      <c r="AP1641" s="6">
        <f>+AN1641+SUM($D$16:$E$18)-SUM($AL$27:AL1641)</f>
        <v>30733.988440781923</v>
      </c>
      <c r="AQ1641" s="10">
        <f t="shared" si="496"/>
        <v>3.3749615083029649E-3</v>
      </c>
      <c r="AR1641" s="10">
        <f>+AN1641/SUM(AL$27:AL1641)-1</f>
        <v>0.24300444255498488</v>
      </c>
    </row>
    <row r="1642" spans="1:44" x14ac:dyDescent="0.25">
      <c r="A1642" s="1">
        <v>42612</v>
      </c>
      <c r="B1642">
        <v>7.9740000000000002</v>
      </c>
      <c r="G1642">
        <f t="shared" si="489"/>
        <v>5518.7891619379634</v>
      </c>
      <c r="H1642">
        <f t="shared" si="490"/>
        <v>5461.589864574873</v>
      </c>
      <c r="I1642" s="5">
        <f t="shared" si="479"/>
        <v>0</v>
      </c>
      <c r="J1642" s="6">
        <f>+H1642+SUM($D$16:$E$16)-SUM($F$27:F1642)</f>
        <v>8031.0459698380264</v>
      </c>
      <c r="K1642" s="10">
        <f t="shared" si="491"/>
        <v>2.7365763908517859E-3</v>
      </c>
      <c r="L1642" s="10">
        <f>+H1642/SUM(F$27:F1642)-1</f>
        <v>2.0754146124706718E-2</v>
      </c>
      <c r="M1642">
        <v>7.3049999999999997</v>
      </c>
      <c r="R1642">
        <f t="shared" si="492"/>
        <v>5163.6626206966394</v>
      </c>
      <c r="S1642">
        <f t="shared" si="493"/>
        <v>5000.3610763973602</v>
      </c>
      <c r="T1642" s="5">
        <f t="shared" si="480"/>
        <v>0</v>
      </c>
      <c r="U1642" s="6">
        <f>+S1642+SUM($D$17:$E$17)-SUM($Q$27:Q1642)</f>
        <v>7141.7034974499875</v>
      </c>
      <c r="V1642" s="10">
        <f t="shared" si="481"/>
        <v>2.9801172247105878E-3</v>
      </c>
      <c r="W1642" s="10">
        <f>+S1642/SUM(Q$27:Q1642)-1</f>
        <v>0.12149475214418182</v>
      </c>
      <c r="X1642">
        <v>5.242</v>
      </c>
      <c r="AC1642">
        <f t="shared" si="494"/>
        <v>11877.586344905038</v>
      </c>
      <c r="AD1642">
        <f t="shared" si="495"/>
        <v>11727.819487454432</v>
      </c>
      <c r="AE1642" s="5">
        <f t="shared" si="482"/>
        <v>0</v>
      </c>
      <c r="AF1642" s="6">
        <f>+AD1642+SUM($D$18:$E$18)-SUM($AB$27:AB1642)</f>
        <v>15582.003645349163</v>
      </c>
      <c r="AG1642" s="10">
        <f t="shared" si="483"/>
        <v>-1.4337513420870085E-3</v>
      </c>
      <c r="AH1642" s="10">
        <f>+AD1642/SUM(AB$27:AB1642)-1</f>
        <v>0.46126197238760502</v>
      </c>
      <c r="AI1642" s="6">
        <f t="shared" si="484"/>
        <v>0</v>
      </c>
      <c r="AL1642" s="6">
        <f t="shared" si="485"/>
        <v>0</v>
      </c>
      <c r="AM1642" s="6">
        <f t="shared" si="486"/>
        <v>22560.038127539639</v>
      </c>
      <c r="AN1642" s="6">
        <f t="shared" si="487"/>
        <v>22189.770428426666</v>
      </c>
      <c r="AO1642" s="5">
        <f t="shared" si="488"/>
        <v>0</v>
      </c>
      <c r="AP1642" s="6">
        <f>+AN1642+SUM($D$16:$E$18)-SUM($AL$27:AL1642)</f>
        <v>30754.75311263718</v>
      </c>
      <c r="AQ1642" s="10">
        <f t="shared" si="496"/>
        <v>6.756256805153793E-4</v>
      </c>
      <c r="AR1642" s="10">
        <f>+AN1642/SUM(AL$27:AL1642)-1</f>
        <v>0.24416870673749669</v>
      </c>
    </row>
    <row r="1643" spans="1:44" x14ac:dyDescent="0.25">
      <c r="A1643" s="1">
        <v>42613</v>
      </c>
      <c r="B1643">
        <v>7.9409999999999998</v>
      </c>
      <c r="G1643">
        <f t="shared" si="489"/>
        <v>5495.94992913837</v>
      </c>
      <c r="H1643">
        <f t="shared" si="490"/>
        <v>5438.9873482052999</v>
      </c>
      <c r="I1643" s="5">
        <f t="shared" si="479"/>
        <v>0</v>
      </c>
      <c r="J1643" s="6">
        <f>+H1643+SUM($D$16:$E$16)-SUM($F$27:F1643)</f>
        <v>8008.4434534684542</v>
      </c>
      <c r="K1643" s="10">
        <f t="shared" si="491"/>
        <v>-2.8143926027145438E-3</v>
      </c>
      <c r="L1643" s="10">
        <f>+H1643/SUM(F$27:F1643)-1</f>
        <v>1.6529806167079997E-2</v>
      </c>
      <c r="M1643">
        <v>7.2779999999999996</v>
      </c>
      <c r="R1643">
        <f t="shared" si="492"/>
        <v>5144.5772147063853</v>
      </c>
      <c r="S1643">
        <f t="shared" si="493"/>
        <v>4981.8792490102651</v>
      </c>
      <c r="T1643" s="5">
        <f t="shared" si="480"/>
        <v>0</v>
      </c>
      <c r="U1643" s="6">
        <f>+S1643+SUM($D$17:$E$17)-SUM($Q$27:Q1643)</f>
        <v>7123.2216700628924</v>
      </c>
      <c r="V1643" s="10">
        <f t="shared" si="481"/>
        <v>-2.5878738026150483E-3</v>
      </c>
      <c r="W1643" s="10">
        <f>+S1643/SUM(Q$27:Q1643)-1</f>
        <v>0.11734959700278647</v>
      </c>
      <c r="X1643">
        <v>5.2329999999999997</v>
      </c>
      <c r="AC1643">
        <f t="shared" si="494"/>
        <v>11857.193693797797</v>
      </c>
      <c r="AD1643">
        <f t="shared" si="495"/>
        <v>11707.683971356168</v>
      </c>
      <c r="AE1643" s="5">
        <f t="shared" si="482"/>
        <v>0</v>
      </c>
      <c r="AF1643" s="6">
        <f>+AD1643+SUM($D$18:$E$18)-SUM($AB$27:AB1643)</f>
        <v>15561.868129250899</v>
      </c>
      <c r="AG1643" s="10">
        <f t="shared" si="483"/>
        <v>-1.2922289428596301E-3</v>
      </c>
      <c r="AH1643" s="10">
        <f>+AD1643/SUM(AB$27:AB1643)-1</f>
        <v>0.45875312886385644</v>
      </c>
      <c r="AI1643" s="6">
        <f t="shared" si="484"/>
        <v>0</v>
      </c>
      <c r="AL1643" s="6">
        <f t="shared" si="485"/>
        <v>0</v>
      </c>
      <c r="AM1643" s="6">
        <f t="shared" si="486"/>
        <v>22497.720837642555</v>
      </c>
      <c r="AN1643" s="6">
        <f t="shared" si="487"/>
        <v>22128.550568571733</v>
      </c>
      <c r="AO1643" s="5">
        <f t="shared" si="488"/>
        <v>0</v>
      </c>
      <c r="AP1643" s="6">
        <f>+AN1643+SUM($D$16:$E$18)-SUM($AL$27:AL1643)</f>
        <v>30693.53325278225</v>
      </c>
      <c r="AQ1643" s="10">
        <f t="shared" si="496"/>
        <v>-1.9905820615992997E-3</v>
      </c>
      <c r="AR1643" s="10">
        <f>+AN1643/SUM(AL$27:AL1643)-1</f>
        <v>0.24073614153327161</v>
      </c>
    </row>
    <row r="1644" spans="1:44" x14ac:dyDescent="0.25">
      <c r="A1644" s="1">
        <v>42614</v>
      </c>
      <c r="B1644">
        <v>7.8849999999999998</v>
      </c>
      <c r="G1644">
        <f t="shared" si="489"/>
        <v>5457.1924431754251</v>
      </c>
      <c r="H1644">
        <f t="shared" si="490"/>
        <v>5400.6315628508737</v>
      </c>
      <c r="I1644" s="5">
        <f t="shared" si="479"/>
        <v>0</v>
      </c>
      <c r="J1644" s="6">
        <f>+H1644+SUM($D$16:$E$16)-SUM($F$27:F1644)</f>
        <v>7970.087668114028</v>
      </c>
      <c r="K1644" s="10">
        <f t="shared" si="491"/>
        <v>-4.7894182655200401E-3</v>
      </c>
      <c r="L1644" s="10">
        <f>+H1644/SUM(F$27:F1644)-1</f>
        <v>9.361229269289284E-3</v>
      </c>
      <c r="M1644">
        <v>7.2629999999999999</v>
      </c>
      <c r="R1644">
        <f t="shared" si="492"/>
        <v>5133.974211378466</v>
      </c>
      <c r="S1644">
        <f t="shared" si="493"/>
        <v>4971.6115671285461</v>
      </c>
      <c r="T1644" s="5">
        <f t="shared" si="480"/>
        <v>0</v>
      </c>
      <c r="U1644" s="6">
        <f>+S1644+SUM($D$17:$E$17)-SUM($Q$27:Q1644)</f>
        <v>7112.9539881811743</v>
      </c>
      <c r="V1644" s="10">
        <f t="shared" si="481"/>
        <v>-1.4414379275701217E-3</v>
      </c>
      <c r="W1644" s="10">
        <f>+S1644/SUM(Q$27:Q1644)-1</f>
        <v>0.11504673303534463</v>
      </c>
      <c r="X1644">
        <v>5.21</v>
      </c>
      <c r="AC1644">
        <f t="shared" si="494"/>
        <v>11805.079140968188</v>
      </c>
      <c r="AD1644">
        <f t="shared" si="495"/>
        <v>11656.226541327276</v>
      </c>
      <c r="AE1644" s="5">
        <f t="shared" si="482"/>
        <v>0</v>
      </c>
      <c r="AF1644" s="6">
        <f>+AD1644+SUM($D$18:$E$18)-SUM($AB$27:AB1644)</f>
        <v>15510.410699222008</v>
      </c>
      <c r="AG1644" s="10">
        <f t="shared" si="483"/>
        <v>-3.3066357844383498E-3</v>
      </c>
      <c r="AH1644" s="10">
        <f>+AD1644/SUM(AB$27:AB1644)-1</f>
        <v>0.45234163985872211</v>
      </c>
      <c r="AI1644" s="6">
        <f t="shared" si="484"/>
        <v>0</v>
      </c>
      <c r="AL1644" s="6">
        <f t="shared" si="485"/>
        <v>0</v>
      </c>
      <c r="AM1644" s="6">
        <f t="shared" si="486"/>
        <v>22396.245795522078</v>
      </c>
      <c r="AN1644" s="6">
        <f t="shared" si="487"/>
        <v>22028.469671306695</v>
      </c>
      <c r="AO1644" s="5">
        <f t="shared" si="488"/>
        <v>0</v>
      </c>
      <c r="AP1644" s="6">
        <f>+AN1644+SUM($D$16:$E$18)-SUM($AL$27:AL1644)</f>
        <v>30593.452355517209</v>
      </c>
      <c r="AQ1644" s="10">
        <f t="shared" si="496"/>
        <v>-3.2606509143410234E-3</v>
      </c>
      <c r="AR1644" s="10">
        <f>+AN1644/SUM(AL$27:AL1644)-1</f>
        <v>0.23512465848882091</v>
      </c>
    </row>
    <row r="1645" spans="1:44" x14ac:dyDescent="0.25">
      <c r="A1645" s="1">
        <v>42615</v>
      </c>
      <c r="B1645">
        <v>7.9740000000000002</v>
      </c>
      <c r="G1645">
        <f t="shared" si="489"/>
        <v>5518.7891619379634</v>
      </c>
      <c r="H1645">
        <f t="shared" si="490"/>
        <v>5461.589864574873</v>
      </c>
      <c r="I1645" s="5">
        <f t="shared" si="479"/>
        <v>0</v>
      </c>
      <c r="J1645" s="6">
        <f>+H1645+SUM($D$16:$E$16)-SUM($F$27:F1645)</f>
        <v>8031.0459698380264</v>
      </c>
      <c r="K1645" s="10">
        <f t="shared" si="491"/>
        <v>7.6483853456059681E-3</v>
      </c>
      <c r="L1645" s="10">
        <f>+H1645/SUM(F$27:F1645)-1</f>
        <v>2.0754146124706718E-2</v>
      </c>
      <c r="M1645">
        <v>7.3840000000000003</v>
      </c>
      <c r="R1645">
        <f t="shared" si="492"/>
        <v>5219.5051048903479</v>
      </c>
      <c r="S1645">
        <f t="shared" si="493"/>
        <v>5054.43753430775</v>
      </c>
      <c r="T1645" s="5">
        <f t="shared" si="480"/>
        <v>0</v>
      </c>
      <c r="U1645" s="6">
        <f>+S1645+SUM($D$17:$E$17)-SUM($Q$27:Q1645)</f>
        <v>7195.7799553603782</v>
      </c>
      <c r="V1645" s="10">
        <f t="shared" si="481"/>
        <v>1.1644383939053649E-2</v>
      </c>
      <c r="W1645" s="10">
        <f>+S1645/SUM(Q$27:Q1645)-1</f>
        <v>0.13362316903937566</v>
      </c>
      <c r="X1645">
        <v>5.2649999999999997</v>
      </c>
      <c r="AC1645">
        <f t="shared" si="494"/>
        <v>11929.700897734647</v>
      </c>
      <c r="AD1645">
        <f t="shared" si="495"/>
        <v>11779.276917483321</v>
      </c>
      <c r="AE1645" s="5">
        <f t="shared" si="482"/>
        <v>0</v>
      </c>
      <c r="AF1645" s="6">
        <f>+AD1645+SUM($D$18:$E$18)-SUM($AB$27:AB1645)</f>
        <v>15633.461075378054</v>
      </c>
      <c r="AG1645" s="10">
        <f t="shared" si="483"/>
        <v>7.9334054102266904E-3</v>
      </c>
      <c r="AH1645" s="10">
        <f>+AD1645/SUM(AB$27:AB1645)-1</f>
        <v>0.46767346139273913</v>
      </c>
      <c r="AI1645" s="6">
        <f t="shared" si="484"/>
        <v>0</v>
      </c>
      <c r="AL1645" s="6">
        <f t="shared" si="485"/>
        <v>0</v>
      </c>
      <c r="AM1645" s="6">
        <f t="shared" si="486"/>
        <v>22667.995164562955</v>
      </c>
      <c r="AN1645" s="6">
        <f t="shared" si="487"/>
        <v>22295.304316365946</v>
      </c>
      <c r="AO1645" s="5">
        <f t="shared" si="488"/>
        <v>0</v>
      </c>
      <c r="AP1645" s="6">
        <f>+AN1645+SUM($D$16:$E$18)-SUM($AL$27:AL1645)</f>
        <v>30860.28700057646</v>
      </c>
      <c r="AQ1645" s="10">
        <f t="shared" si="496"/>
        <v>8.7219527223814097E-3</v>
      </c>
      <c r="AR1645" s="10">
        <f>+AN1645/SUM(AL$27:AL1645)-1</f>
        <v>0.25008593608864804</v>
      </c>
    </row>
    <row r="1646" spans="1:44" x14ac:dyDescent="0.25">
      <c r="A1646" s="1">
        <v>42618</v>
      </c>
      <c r="B1646">
        <v>8.0679999999999996</v>
      </c>
      <c r="G1646">
        <f t="shared" si="489"/>
        <v>5583.8463705186214</v>
      </c>
      <c r="H1646">
        <f t="shared" si="490"/>
        <v>5525.9727899912305</v>
      </c>
      <c r="I1646" s="5">
        <f t="shared" si="479"/>
        <v>0</v>
      </c>
      <c r="J1646" s="6">
        <f>+H1646+SUM($D$16:$E$16)-SUM($F$27:F1646)</f>
        <v>8095.4288952543839</v>
      </c>
      <c r="K1646" s="10">
        <f t="shared" si="491"/>
        <v>8.0167546865201889E-3</v>
      </c>
      <c r="L1646" s="10">
        <f>+H1646/SUM(F$27:F1646)-1</f>
        <v>3.2787114488855407E-2</v>
      </c>
      <c r="M1646">
        <v>7.3860000000000001</v>
      </c>
      <c r="R1646">
        <f t="shared" si="492"/>
        <v>5220.9188386674032</v>
      </c>
      <c r="S1646">
        <f t="shared" si="493"/>
        <v>5055.8065585586455</v>
      </c>
      <c r="T1646" s="5">
        <f t="shared" si="480"/>
        <v>0</v>
      </c>
      <c r="U1646" s="6">
        <f>+S1646+SUM($D$17:$E$17)-SUM($Q$27:Q1646)</f>
        <v>7197.1489796112728</v>
      </c>
      <c r="V1646" s="10">
        <f t="shared" si="481"/>
        <v>1.9025376809578276E-4</v>
      </c>
      <c r="W1646" s="10">
        <f>+S1646/SUM(Q$27:Q1646)-1</f>
        <v>0.13393021756836787</v>
      </c>
      <c r="X1646">
        <v>5.274</v>
      </c>
      <c r="AC1646">
        <f t="shared" si="494"/>
        <v>11950.093548841885</v>
      </c>
      <c r="AD1646">
        <f t="shared" si="495"/>
        <v>11799.412433581583</v>
      </c>
      <c r="AE1646" s="5">
        <f t="shared" si="482"/>
        <v>0</v>
      </c>
      <c r="AF1646" s="6">
        <f>+AD1646+SUM($D$18:$E$18)-SUM($AB$27:AB1646)</f>
        <v>15653.596591476315</v>
      </c>
      <c r="AG1646" s="10">
        <f t="shared" si="483"/>
        <v>1.2879755801467052E-3</v>
      </c>
      <c r="AH1646" s="10">
        <f>+AD1646/SUM(AB$27:AB1646)-1</f>
        <v>0.47018230491648749</v>
      </c>
      <c r="AI1646" s="6">
        <f t="shared" si="484"/>
        <v>0</v>
      </c>
      <c r="AL1646" s="6">
        <f t="shared" si="485"/>
        <v>0</v>
      </c>
      <c r="AM1646" s="6">
        <f t="shared" si="486"/>
        <v>22754.858758027913</v>
      </c>
      <c r="AN1646" s="6">
        <f t="shared" si="487"/>
        <v>22381.19178213146</v>
      </c>
      <c r="AO1646" s="5">
        <f t="shared" si="488"/>
        <v>0</v>
      </c>
      <c r="AP1646" s="6">
        <f>+AN1646+SUM($D$16:$E$18)-SUM($AL$27:AL1646)</f>
        <v>30946.17446634197</v>
      </c>
      <c r="AQ1646" s="10">
        <f t="shared" si="496"/>
        <v>2.7831065136856292E-3</v>
      </c>
      <c r="AR1646" s="10">
        <f>+AN1646/SUM(AL$27:AL1646)-1</f>
        <v>0.25490160092624126</v>
      </c>
    </row>
    <row r="1647" spans="1:44" x14ac:dyDescent="0.25">
      <c r="A1647" s="1">
        <v>42619</v>
      </c>
      <c r="B1647">
        <v>8.1180000000000003</v>
      </c>
      <c r="G1647">
        <f t="shared" si="489"/>
        <v>5618.4512686998232</v>
      </c>
      <c r="H1647">
        <f t="shared" si="490"/>
        <v>5560.2190269148259</v>
      </c>
      <c r="I1647" s="5">
        <f t="shared" si="479"/>
        <v>0</v>
      </c>
      <c r="J1647" s="6">
        <f>+H1647+SUM($D$16:$E$16)-SUM($F$27:F1647)</f>
        <v>8129.6751321779802</v>
      </c>
      <c r="K1647" s="10">
        <f t="shared" si="491"/>
        <v>4.2303177962159655E-3</v>
      </c>
      <c r="L1647" s="10">
        <f>+H1647/SUM(F$27:F1647)-1</f>
        <v>3.9187629576168836E-2</v>
      </c>
      <c r="M1647">
        <v>7.3609999999999998</v>
      </c>
      <c r="R1647">
        <f t="shared" si="492"/>
        <v>5203.2471664542045</v>
      </c>
      <c r="S1647">
        <f t="shared" si="493"/>
        <v>5038.693755422446</v>
      </c>
      <c r="T1647" s="5">
        <f t="shared" si="480"/>
        <v>0</v>
      </c>
      <c r="U1647" s="6">
        <f>+S1647+SUM($D$17:$E$17)-SUM($Q$27:Q1647)</f>
        <v>7180.0361764750742</v>
      </c>
      <c r="V1647" s="10">
        <f t="shared" si="481"/>
        <v>-2.3777197310598241E-3</v>
      </c>
      <c r="W1647" s="10">
        <f>+S1647/SUM(Q$27:Q1647)-1</f>
        <v>0.13009211095596473</v>
      </c>
      <c r="X1647">
        <v>5.2629999999999999</v>
      </c>
      <c r="AC1647">
        <f t="shared" si="494"/>
        <v>11925.169197488593</v>
      </c>
      <c r="AD1647">
        <f t="shared" si="495"/>
        <v>11774.802358350373</v>
      </c>
      <c r="AE1647" s="5">
        <f t="shared" si="482"/>
        <v>0</v>
      </c>
      <c r="AF1647" s="6">
        <f>+AD1647+SUM($D$18:$E$18)-SUM($AB$27:AB1647)</f>
        <v>15628.986516245106</v>
      </c>
      <c r="AG1647" s="10">
        <f t="shared" si="483"/>
        <v>-1.572167462435381E-3</v>
      </c>
      <c r="AH1647" s="10">
        <f>+AD1647/SUM(AB$27:AB1647)-1</f>
        <v>0.46711594060968387</v>
      </c>
      <c r="AI1647" s="6">
        <f t="shared" si="484"/>
        <v>0</v>
      </c>
      <c r="AL1647" s="6">
        <f t="shared" si="485"/>
        <v>0</v>
      </c>
      <c r="AM1647" s="6">
        <f t="shared" si="486"/>
        <v>22746.867632642621</v>
      </c>
      <c r="AN1647" s="6">
        <f t="shared" si="487"/>
        <v>22373.715140687644</v>
      </c>
      <c r="AO1647" s="5">
        <f t="shared" si="488"/>
        <v>0</v>
      </c>
      <c r="AP1647" s="6">
        <f>+AN1647+SUM($D$16:$E$18)-SUM($AL$27:AL1647)</f>
        <v>30938.697824898158</v>
      </c>
      <c r="AQ1647" s="10">
        <f t="shared" si="496"/>
        <v>-2.4160147652318997E-4</v>
      </c>
      <c r="AR1647" s="10">
        <f>+AN1647/SUM(AL$27:AL1647)-1</f>
        <v>0.25448238958983294</v>
      </c>
    </row>
    <row r="1648" spans="1:44" x14ac:dyDescent="0.25">
      <c r="A1648" s="1">
        <v>42620</v>
      </c>
      <c r="B1648">
        <v>8.1359999999999992</v>
      </c>
      <c r="G1648">
        <f t="shared" si="489"/>
        <v>5630.9090320450541</v>
      </c>
      <c r="H1648">
        <f t="shared" si="490"/>
        <v>5572.547672207319</v>
      </c>
      <c r="I1648" s="5">
        <f t="shared" si="479"/>
        <v>0</v>
      </c>
      <c r="J1648" s="6">
        <f>+H1648+SUM($D$16:$E$16)-SUM($F$27:F1648)</f>
        <v>8142.0037774704715</v>
      </c>
      <c r="K1648" s="10">
        <f t="shared" si="491"/>
        <v>1.5164991333656008E-3</v>
      </c>
      <c r="L1648" s="10">
        <f>+H1648/SUM(F$27:F1648)-1</f>
        <v>4.1491815007601351E-2</v>
      </c>
      <c r="M1648">
        <v>7.3920000000000003</v>
      </c>
      <c r="R1648">
        <f t="shared" si="492"/>
        <v>5225.1600399985709</v>
      </c>
      <c r="S1648">
        <f t="shared" si="493"/>
        <v>5059.9136313113331</v>
      </c>
      <c r="T1648" s="5">
        <f t="shared" si="480"/>
        <v>0</v>
      </c>
      <c r="U1648" s="6">
        <f>+S1648+SUM($D$17:$E$17)-SUM($Q$27:Q1648)</f>
        <v>7201.2560523639622</v>
      </c>
      <c r="V1648" s="10">
        <f t="shared" si="481"/>
        <v>2.9553995784050713E-3</v>
      </c>
      <c r="W1648" s="10">
        <f>+S1648/SUM(Q$27:Q1648)-1</f>
        <v>0.13485136315534452</v>
      </c>
      <c r="X1648">
        <v>5.258</v>
      </c>
      <c r="AC1648">
        <f t="shared" si="494"/>
        <v>11913.839946873461</v>
      </c>
      <c r="AD1648">
        <f t="shared" si="495"/>
        <v>11763.615960518006</v>
      </c>
      <c r="AE1648" s="5">
        <f t="shared" si="482"/>
        <v>0</v>
      </c>
      <c r="AF1648" s="6">
        <f>+AD1648+SUM($D$18:$E$18)-SUM($AB$27:AB1648)</f>
        <v>15617.800118412739</v>
      </c>
      <c r="AG1648" s="10">
        <f t="shared" si="483"/>
        <v>-7.1574684773956232E-4</v>
      </c>
      <c r="AH1648" s="10">
        <f>+AD1648/SUM(AB$27:AB1648)-1</f>
        <v>0.46572213865204604</v>
      </c>
      <c r="AI1648" s="6">
        <f t="shared" si="484"/>
        <v>0</v>
      </c>
      <c r="AL1648" s="6">
        <f t="shared" si="485"/>
        <v>0</v>
      </c>
      <c r="AM1648" s="6">
        <f t="shared" si="486"/>
        <v>22769.909018917086</v>
      </c>
      <c r="AN1648" s="6">
        <f t="shared" si="487"/>
        <v>22396.077264036656</v>
      </c>
      <c r="AO1648" s="5">
        <f t="shared" si="488"/>
        <v>0</v>
      </c>
      <c r="AP1648" s="6">
        <f>+AN1648+SUM($D$16:$E$18)-SUM($AL$27:AL1648)</f>
        <v>30961.05994824717</v>
      </c>
      <c r="AQ1648" s="10">
        <f t="shared" si="496"/>
        <v>7.2278812364934275E-4</v>
      </c>
      <c r="AR1648" s="10">
        <f>+AN1648/SUM(AL$27:AL1648)-1</f>
        <v>0.25573622203378665</v>
      </c>
    </row>
    <row r="1649" spans="1:44" x14ac:dyDescent="0.25">
      <c r="A1649" s="1">
        <v>42621</v>
      </c>
      <c r="B1649">
        <v>8.1229999999999993</v>
      </c>
      <c r="C1649">
        <f>+$C$16</f>
        <v>60</v>
      </c>
      <c r="D1649" s="7">
        <f>+$H$16</f>
        <v>0.66694736842105262</v>
      </c>
      <c r="E1649" s="7">
        <f>+$J$16</f>
        <v>0.46199999999999997</v>
      </c>
      <c r="F1649" s="6">
        <f>+C1649-D1649-E1649</f>
        <v>58.871052631578941</v>
      </c>
      <c r="G1649">
        <f t="shared" si="489"/>
        <v>5680.782811149521</v>
      </c>
      <c r="H1649">
        <f t="shared" si="490"/>
        <v>5622.5147032387631</v>
      </c>
      <c r="I1649" s="5">
        <f t="shared" si="479"/>
        <v>148320</v>
      </c>
      <c r="J1649" s="6">
        <f>+H1649+SUM($D$16:$E$16)-SUM($F$27:F1649)</f>
        <v>8133.0997558703375</v>
      </c>
      <c r="K1649" s="10">
        <f t="shared" si="491"/>
        <v>-1.0935909443781089E-3</v>
      </c>
      <c r="L1649" s="10">
        <f>+H1649/SUM(F$27:F1649)-1</f>
        <v>3.9394233561987457E-2</v>
      </c>
      <c r="M1649">
        <v>7.3760000000000003</v>
      </c>
      <c r="N1649">
        <f>+$C$17</f>
        <v>50</v>
      </c>
      <c r="O1649" s="7">
        <f>+$H$17</f>
        <v>0.5557894736842105</v>
      </c>
      <c r="P1649" s="7">
        <f>+$J$17</f>
        <v>0.38500000000000001</v>
      </c>
      <c r="Q1649" s="6">
        <f>+N1649-O1649-P1649</f>
        <v>49.059210526315795</v>
      </c>
      <c r="R1649">
        <f t="shared" si="492"/>
        <v>5263.8501697821239</v>
      </c>
      <c r="S1649">
        <f t="shared" si="493"/>
        <v>5098.0206478304817</v>
      </c>
      <c r="T1649" s="5">
        <f t="shared" si="480"/>
        <v>123600</v>
      </c>
      <c r="U1649" s="6">
        <f>+S1649+SUM($D$17:$E$17)-SUM($Q$27:Q1649)</f>
        <v>7190.303858356795</v>
      </c>
      <c r="V1649" s="10">
        <f t="shared" si="481"/>
        <v>-1.5208727376901932E-3</v>
      </c>
      <c r="W1649" s="10">
        <f>+S1649/SUM(Q$27:Q1649)-1</f>
        <v>0.13095406963792788</v>
      </c>
      <c r="X1649">
        <v>5.2359999999999998</v>
      </c>
      <c r="Y1649">
        <f>+$C$18</f>
        <v>90</v>
      </c>
      <c r="Z1649" s="7">
        <f>+$H$18</f>
        <v>1.0004210526315789</v>
      </c>
      <c r="AA1649" s="7">
        <f>+$J$18</f>
        <v>0.69300000000000006</v>
      </c>
      <c r="AB1649" s="6">
        <f>+Y1649-Z1649-AA1649</f>
        <v>88.306578947368422</v>
      </c>
      <c r="AC1649">
        <f t="shared" si="494"/>
        <v>11952.297823114244</v>
      </c>
      <c r="AD1649">
        <f t="shared" si="495"/>
        <v>11802.702389002954</v>
      </c>
      <c r="AE1649" s="5">
        <f t="shared" si="482"/>
        <v>222480</v>
      </c>
      <c r="AF1649" s="6">
        <f>+AD1649+SUM($D$18:$E$18)-SUM($AB$27:AB1649)</f>
        <v>15568.579967950314</v>
      </c>
      <c r="AG1649" s="10">
        <f t="shared" si="483"/>
        <v>-3.1515418361895975E-3</v>
      </c>
      <c r="AH1649" s="10">
        <f>+AD1649/SUM(AB$27:AB1649)-1</f>
        <v>0.45458766537463724</v>
      </c>
      <c r="AI1649" s="6">
        <f t="shared" si="484"/>
        <v>200</v>
      </c>
      <c r="AL1649" s="6">
        <f t="shared" si="485"/>
        <v>196.23684210526315</v>
      </c>
      <c r="AM1649" s="6">
        <f t="shared" si="486"/>
        <v>22896.930804045889</v>
      </c>
      <c r="AN1649" s="6">
        <f t="shared" si="487"/>
        <v>22523.237740072196</v>
      </c>
      <c r="AO1649" s="5">
        <f t="shared" si="488"/>
        <v>494400</v>
      </c>
      <c r="AP1649" s="6">
        <f>+AN1649+SUM($D$16:$E$18)-SUM($AL$27:AL1649)</f>
        <v>30891.983582177447</v>
      </c>
      <c r="AQ1649" s="10">
        <f t="shared" si="496"/>
        <v>-2.2310723917459141E-3</v>
      </c>
      <c r="AR1649" s="10">
        <f>+AN1649/SUM(AL$27:AL1649)-1</f>
        <v>0.24912208229346544</v>
      </c>
    </row>
    <row r="1650" spans="1:44" x14ac:dyDescent="0.25">
      <c r="A1650" s="1">
        <v>42622</v>
      </c>
      <c r="B1650">
        <v>8.016</v>
      </c>
      <c r="G1650">
        <f t="shared" si="489"/>
        <v>5605.9528516772825</v>
      </c>
      <c r="H1650">
        <f t="shared" si="490"/>
        <v>5548.4522788578024</v>
      </c>
      <c r="I1650" s="5">
        <f t="shared" si="479"/>
        <v>0</v>
      </c>
      <c r="J1650" s="6">
        <f>+H1650+SUM($D$16:$E$16)-SUM($F$27:F1650)</f>
        <v>8059.0373314893777</v>
      </c>
      <c r="K1650" s="10">
        <f t="shared" si="491"/>
        <v>-9.1062973041124984E-3</v>
      </c>
      <c r="L1650" s="10">
        <f>+H1650/SUM(F$27:F1650)-1</f>
        <v>2.570284085102692E-2</v>
      </c>
      <c r="M1650">
        <v>7.298</v>
      </c>
      <c r="R1650">
        <f t="shared" si="492"/>
        <v>5208.1858106114341</v>
      </c>
      <c r="S1650">
        <f t="shared" si="493"/>
        <v>5044.1099088756582</v>
      </c>
      <c r="T1650" s="5">
        <f t="shared" si="480"/>
        <v>0</v>
      </c>
      <c r="U1650" s="6">
        <f>+S1650+SUM($D$17:$E$17)-SUM($Q$27:Q1650)</f>
        <v>7136.3931194019706</v>
      </c>
      <c r="V1650" s="10">
        <f t="shared" si="481"/>
        <v>-7.4976996823531428E-3</v>
      </c>
      <c r="W1650" s="10">
        <f>+S1650/SUM(Q$27:Q1650)-1</f>
        <v>0.11899441434620361</v>
      </c>
      <c r="X1650">
        <v>5.15</v>
      </c>
      <c r="AC1650">
        <f t="shared" si="494"/>
        <v>11755.984298899612</v>
      </c>
      <c r="AD1650">
        <f t="shared" si="495"/>
        <v>11608.845932651875</v>
      </c>
      <c r="AE1650" s="5">
        <f t="shared" si="482"/>
        <v>0</v>
      </c>
      <c r="AF1650" s="6">
        <f>+AD1650+SUM($D$18:$E$18)-SUM($AB$27:AB1650)</f>
        <v>15374.723511599237</v>
      </c>
      <c r="AG1650" s="10">
        <f t="shared" si="483"/>
        <v>-1.2451775097674478E-2</v>
      </c>
      <c r="AH1650" s="10">
        <f>+AD1650/SUM(AB$27:AB1650)-1</f>
        <v>0.43069642411752906</v>
      </c>
      <c r="AI1650" s="6">
        <f t="shared" si="484"/>
        <v>0</v>
      </c>
      <c r="AL1650" s="6">
        <f t="shared" si="485"/>
        <v>0</v>
      </c>
      <c r="AM1650" s="6">
        <f t="shared" si="486"/>
        <v>22570.122961188328</v>
      </c>
      <c r="AN1650" s="6">
        <f t="shared" si="487"/>
        <v>22201.408120385335</v>
      </c>
      <c r="AO1650" s="5">
        <f t="shared" si="488"/>
        <v>0</v>
      </c>
      <c r="AP1650" s="6">
        <f>+AN1650+SUM($D$16:$E$18)-SUM($AL$27:AL1650)</f>
        <v>30570.153962490585</v>
      </c>
      <c r="AQ1650" s="10">
        <f t="shared" si="496"/>
        <v>-1.0417900774508215E-2</v>
      </c>
      <c r="AR1650" s="10">
        <f>+AN1650/SUM(AL$27:AL1650)-1</f>
        <v>0.23127364996209865</v>
      </c>
    </row>
    <row r="1651" spans="1:44" x14ac:dyDescent="0.25">
      <c r="A1651" s="1">
        <v>42625</v>
      </c>
      <c r="B1651">
        <v>7.8479999999999999</v>
      </c>
      <c r="G1651">
        <f t="shared" si="489"/>
        <v>5488.4628218517109</v>
      </c>
      <c r="H1651">
        <f t="shared" si="490"/>
        <v>5432.1673508577887</v>
      </c>
      <c r="I1651" s="5">
        <f t="shared" si="479"/>
        <v>0</v>
      </c>
      <c r="J1651" s="6">
        <f>+H1651+SUM($D$16:$E$16)-SUM($F$27:F1651)</f>
        <v>7942.7524034893622</v>
      </c>
      <c r="K1651" s="10">
        <f t="shared" si="491"/>
        <v>-1.4429133805554106E-2</v>
      </c>
      <c r="L1651" s="10">
        <f>+H1651/SUM(F$27:F1651)-1</f>
        <v>4.2060747254066833E-3</v>
      </c>
      <c r="M1651">
        <v>7.2290000000000001</v>
      </c>
      <c r="R1651">
        <f t="shared" si="492"/>
        <v>5158.9442621142862</v>
      </c>
      <c r="S1651">
        <f t="shared" si="493"/>
        <v>4996.4196398002377</v>
      </c>
      <c r="T1651" s="5">
        <f t="shared" si="480"/>
        <v>0</v>
      </c>
      <c r="U1651" s="6">
        <f>+S1651+SUM($D$17:$E$17)-SUM($Q$27:Q1651)</f>
        <v>7088.702850326551</v>
      </c>
      <c r="V1651" s="10">
        <f t="shared" si="481"/>
        <v>-6.6826852553515392E-3</v>
      </c>
      <c r="W1651" s="10">
        <f>+S1651/SUM(Q$27:Q1651)-1</f>
        <v>0.10841471928044744</v>
      </c>
      <c r="X1651">
        <v>5.1829999999999998</v>
      </c>
      <c r="AC1651">
        <f t="shared" si="494"/>
        <v>11831.313907028481</v>
      </c>
      <c r="AD1651">
        <f t="shared" si="495"/>
        <v>11683.232712414498</v>
      </c>
      <c r="AE1651" s="5">
        <f t="shared" si="482"/>
        <v>0</v>
      </c>
      <c r="AF1651" s="6">
        <f>+AD1651+SUM($D$18:$E$18)-SUM($AB$27:AB1651)</f>
        <v>15449.11029136186</v>
      </c>
      <c r="AG1651" s="10">
        <f t="shared" si="483"/>
        <v>4.8382515436133922E-3</v>
      </c>
      <c r="AH1651" s="10">
        <f>+AD1651/SUM(AB$27:AB1651)-1</f>
        <v>0.43986399343711691</v>
      </c>
      <c r="AI1651" s="6">
        <f t="shared" si="484"/>
        <v>0</v>
      </c>
      <c r="AL1651" s="6">
        <f t="shared" si="485"/>
        <v>0</v>
      </c>
      <c r="AM1651" s="6">
        <f t="shared" si="486"/>
        <v>22478.72099099448</v>
      </c>
      <c r="AN1651" s="6">
        <f t="shared" si="487"/>
        <v>22111.819703072524</v>
      </c>
      <c r="AO1651" s="5">
        <f t="shared" si="488"/>
        <v>0</v>
      </c>
      <c r="AP1651" s="6">
        <f>+AN1651+SUM($D$16:$E$18)-SUM($AL$27:AL1651)</f>
        <v>30480.565545177778</v>
      </c>
      <c r="AQ1651" s="10">
        <f t="shared" si="496"/>
        <v>-2.9305844328665343E-3</v>
      </c>
      <c r="AR1651" s="10">
        <f>+AN1651/SUM(AL$27:AL1651)-1</f>
        <v>0.22630514269530999</v>
      </c>
    </row>
    <row r="1652" spans="1:44" x14ac:dyDescent="0.25">
      <c r="A1652" s="1">
        <v>42626</v>
      </c>
      <c r="B1652">
        <v>7.8040000000000003</v>
      </c>
      <c r="G1652">
        <f t="shared" si="489"/>
        <v>5457.691623564062</v>
      </c>
      <c r="H1652">
        <f t="shared" si="490"/>
        <v>5401.7117744768329</v>
      </c>
      <c r="I1652" s="5">
        <f t="shared" si="479"/>
        <v>0</v>
      </c>
      <c r="J1652" s="6">
        <f>+H1652+SUM($D$16:$E$16)-SUM($F$27:F1652)</f>
        <v>7912.2968271084073</v>
      </c>
      <c r="K1652" s="10">
        <f t="shared" si="491"/>
        <v>-3.8343857184287566E-3</v>
      </c>
      <c r="L1652" s="10">
        <f>+H1652/SUM(F$27:F1652)-1</f>
        <v>-1.4240306884463205E-3</v>
      </c>
      <c r="M1652">
        <v>7.18</v>
      </c>
      <c r="R1652">
        <f t="shared" si="492"/>
        <v>5123.9756262250066</v>
      </c>
      <c r="S1652">
        <f t="shared" si="493"/>
        <v>4962.5526371234901</v>
      </c>
      <c r="T1652" s="5">
        <f t="shared" si="480"/>
        <v>0</v>
      </c>
      <c r="U1652" s="6">
        <f>+S1652+SUM($D$17:$E$17)-SUM($Q$27:Q1652)</f>
        <v>7054.8358476498024</v>
      </c>
      <c r="V1652" s="10">
        <f t="shared" si="481"/>
        <v>-4.7776022485113145E-3</v>
      </c>
      <c r="W1652" s="10">
        <f>+S1652/SUM(Q$27:Q1652)-1</f>
        <v>0.10090160249462077</v>
      </c>
      <c r="X1652">
        <v>5.1219999999999999</v>
      </c>
      <c r="AC1652">
        <f t="shared" si="494"/>
        <v>11692.068267759962</v>
      </c>
      <c r="AD1652">
        <f t="shared" si="495"/>
        <v>11545.72987709571</v>
      </c>
      <c r="AE1652" s="5">
        <f t="shared" si="482"/>
        <v>0</v>
      </c>
      <c r="AF1652" s="6">
        <f>+AD1652+SUM($D$18:$E$18)-SUM($AB$27:AB1652)</f>
        <v>15311.607456043072</v>
      </c>
      <c r="AG1652" s="10">
        <f t="shared" si="483"/>
        <v>-8.9003724308752696E-3</v>
      </c>
      <c r="AH1652" s="10">
        <f>+AD1652/SUM(AB$27:AB1652)-1</f>
        <v>0.42291788045242407</v>
      </c>
      <c r="AI1652" s="6">
        <f t="shared" si="484"/>
        <v>0</v>
      </c>
      <c r="AL1652" s="6">
        <f t="shared" si="485"/>
        <v>0</v>
      </c>
      <c r="AM1652" s="6">
        <f t="shared" si="486"/>
        <v>22273.73551754903</v>
      </c>
      <c r="AN1652" s="6">
        <f t="shared" si="487"/>
        <v>21909.994288696034</v>
      </c>
      <c r="AO1652" s="5">
        <f t="shared" si="488"/>
        <v>0</v>
      </c>
      <c r="AP1652" s="6">
        <f>+AN1652+SUM($D$16:$E$18)-SUM($AL$27:AL1652)</f>
        <v>30278.740130801285</v>
      </c>
      <c r="AQ1652" s="10">
        <f t="shared" si="496"/>
        <v>-6.6214458546496324E-3</v>
      </c>
      <c r="AR1652" s="10">
        <f>+AN1652/SUM(AL$27:AL1652)-1</f>
        <v>0.21511205470436057</v>
      </c>
    </row>
    <row r="1653" spans="1:44" x14ac:dyDescent="0.25">
      <c r="A1653" s="1">
        <v>42627</v>
      </c>
      <c r="B1653">
        <v>7.7910000000000004</v>
      </c>
      <c r="G1653">
        <f t="shared" si="489"/>
        <v>5448.6001331608932</v>
      </c>
      <c r="H1653">
        <f t="shared" si="490"/>
        <v>5392.7135360006414</v>
      </c>
      <c r="I1653" s="5">
        <f t="shared" si="479"/>
        <v>0</v>
      </c>
      <c r="J1653" s="6">
        <f>+H1653+SUM($D$16:$E$16)-SUM($F$27:F1653)</f>
        <v>7903.2985886322158</v>
      </c>
      <c r="K1653" s="10">
        <f t="shared" si="491"/>
        <v>-1.1372473344734013E-3</v>
      </c>
      <c r="L1653" s="10">
        <f>+H1653/SUM(F$27:F1653)-1</f>
        <v>-3.0874709243573495E-3</v>
      </c>
      <c r="M1653">
        <v>7.1749999999999998</v>
      </c>
      <c r="R1653">
        <f t="shared" si="492"/>
        <v>5120.4073980730391</v>
      </c>
      <c r="S1653">
        <f t="shared" si="493"/>
        <v>4959.0968205238223</v>
      </c>
      <c r="T1653" s="5">
        <f t="shared" si="480"/>
        <v>0</v>
      </c>
      <c r="U1653" s="6">
        <f>+S1653+SUM($D$17:$E$17)-SUM($Q$27:Q1653)</f>
        <v>7051.3800310501347</v>
      </c>
      <c r="V1653" s="10">
        <f t="shared" si="481"/>
        <v>-4.8985074554486197E-4</v>
      </c>
      <c r="W1653" s="10">
        <f>+S1653/SUM(Q$27:Q1653)-1</f>
        <v>0.10013495792463867</v>
      </c>
      <c r="X1653">
        <v>5.1150000000000002</v>
      </c>
      <c r="AC1653">
        <f t="shared" si="494"/>
        <v>11676.08925997505</v>
      </c>
      <c r="AD1653">
        <f t="shared" si="495"/>
        <v>11529.950863206668</v>
      </c>
      <c r="AE1653" s="5">
        <f t="shared" si="482"/>
        <v>0</v>
      </c>
      <c r="AF1653" s="6">
        <f>+AD1653+SUM($D$18:$E$18)-SUM($AB$27:AB1653)</f>
        <v>15295.82844215403</v>
      </c>
      <c r="AG1653" s="10">
        <f t="shared" si="483"/>
        <v>-1.0305262810805793E-3</v>
      </c>
      <c r="AH1653" s="10">
        <f>+AD1653/SUM(AB$27:AB1653)-1</f>
        <v>0.42097324453614782</v>
      </c>
      <c r="AI1653" s="6">
        <f t="shared" si="484"/>
        <v>0</v>
      </c>
      <c r="AL1653" s="6">
        <f t="shared" si="485"/>
        <v>0</v>
      </c>
      <c r="AM1653" s="6">
        <f t="shared" si="486"/>
        <v>22245.096791208984</v>
      </c>
      <c r="AN1653" s="6">
        <f t="shared" si="487"/>
        <v>21881.761219731132</v>
      </c>
      <c r="AO1653" s="5">
        <f t="shared" si="488"/>
        <v>0</v>
      </c>
      <c r="AP1653" s="6">
        <f>+AN1653+SUM($D$16:$E$18)-SUM($AL$27:AL1653)</f>
        <v>30250.507061836382</v>
      </c>
      <c r="AQ1653" s="10">
        <f t="shared" si="496"/>
        <v>-9.3243869602688267E-4</v>
      </c>
      <c r="AR1653" s="10">
        <f>+AN1653/SUM(AL$27:AL1653)-1</f>
        <v>0.21354626961156153</v>
      </c>
    </row>
    <row r="1654" spans="1:44" x14ac:dyDescent="0.25">
      <c r="A1654" s="1">
        <v>42628</v>
      </c>
      <c r="B1654">
        <v>7.827</v>
      </c>
      <c r="G1654">
        <f t="shared" si="489"/>
        <v>5473.7765681235151</v>
      </c>
      <c r="H1654">
        <f t="shared" si="490"/>
        <v>5417.6317348577868</v>
      </c>
      <c r="I1654" s="5">
        <f t="shared" si="479"/>
        <v>0</v>
      </c>
      <c r="J1654" s="6">
        <f>+H1654+SUM($D$16:$E$16)-SUM($F$27:F1654)</f>
        <v>7928.2167874893612</v>
      </c>
      <c r="K1654" s="10">
        <f t="shared" si="491"/>
        <v>3.152885921960058E-3</v>
      </c>
      <c r="L1654" s="10">
        <f>+H1654/SUM(F$27:F1654)-1</f>
        <v>1.5189789597040981E-3</v>
      </c>
      <c r="M1654">
        <v>7.2080000000000002</v>
      </c>
      <c r="R1654">
        <f t="shared" si="492"/>
        <v>5143.9577038760235</v>
      </c>
      <c r="S1654">
        <f t="shared" si="493"/>
        <v>4981.9052100816325</v>
      </c>
      <c r="T1654" s="5">
        <f t="shared" si="480"/>
        <v>0</v>
      </c>
      <c r="U1654" s="6">
        <f>+S1654+SUM($D$17:$E$17)-SUM($Q$27:Q1654)</f>
        <v>7074.1884206079458</v>
      </c>
      <c r="V1654" s="10">
        <f t="shared" si="481"/>
        <v>3.2345993915199323E-3</v>
      </c>
      <c r="W1654" s="10">
        <f>+S1654/SUM(Q$27:Q1654)-1</f>
        <v>0.10519481208652204</v>
      </c>
      <c r="X1654">
        <v>5.1479999999999997</v>
      </c>
      <c r="AC1654">
        <f t="shared" si="494"/>
        <v>11751.41886810392</v>
      </c>
      <c r="AD1654">
        <f t="shared" si="495"/>
        <v>11604.337642969291</v>
      </c>
      <c r="AE1654" s="5">
        <f t="shared" si="482"/>
        <v>0</v>
      </c>
      <c r="AF1654" s="6">
        <f>+AD1654+SUM($D$18:$E$18)-SUM($AB$27:AB1654)</f>
        <v>15370.215221916653</v>
      </c>
      <c r="AG1654" s="10">
        <f t="shared" si="483"/>
        <v>4.8632069877050377E-3</v>
      </c>
      <c r="AH1654" s="10">
        <f>+AD1654/SUM(AB$27:AB1654)-1</f>
        <v>0.43014081385573566</v>
      </c>
      <c r="AI1654" s="6">
        <f t="shared" si="484"/>
        <v>0</v>
      </c>
      <c r="AL1654" s="6">
        <f t="shared" si="485"/>
        <v>0</v>
      </c>
      <c r="AM1654" s="6">
        <f t="shared" si="486"/>
        <v>22369.153140103459</v>
      </c>
      <c r="AN1654" s="6">
        <f t="shared" si="487"/>
        <v>22003.874587908711</v>
      </c>
      <c r="AO1654" s="5">
        <f t="shared" si="488"/>
        <v>0</v>
      </c>
      <c r="AP1654" s="6">
        <f>+AN1654+SUM($D$16:$E$18)-SUM($AL$27:AL1654)</f>
        <v>30372.620430013958</v>
      </c>
      <c r="AQ1654" s="10">
        <f t="shared" si="496"/>
        <v>4.0367378942758325E-3</v>
      </c>
      <c r="AR1654" s="10">
        <f>+AN1654/SUM(AL$27:AL1654)-1</f>
        <v>0.22031858656235515</v>
      </c>
    </row>
    <row r="1655" spans="1:44" x14ac:dyDescent="0.25">
      <c r="A1655" s="1">
        <v>42629</v>
      </c>
      <c r="B1655">
        <v>7.8470000000000004</v>
      </c>
      <c r="G1655">
        <f t="shared" si="489"/>
        <v>5487.7634764360837</v>
      </c>
      <c r="H1655">
        <f t="shared" si="490"/>
        <v>5431.4751786673132</v>
      </c>
      <c r="I1655" s="5">
        <f t="shared" si="479"/>
        <v>0</v>
      </c>
      <c r="J1655" s="6">
        <f>+H1655+SUM($D$16:$E$16)-SUM($F$27:F1655)</f>
        <v>7942.0602312988876</v>
      </c>
      <c r="K1655" s="10">
        <f t="shared" si="491"/>
        <v>1.7460980420429539E-3</v>
      </c>
      <c r="L1655" s="10">
        <f>+H1655/SUM(F$27:F1655)-1</f>
        <v>4.0781177841828775E-3</v>
      </c>
      <c r="M1655">
        <v>7.1520000000000001</v>
      </c>
      <c r="R1655">
        <f t="shared" si="492"/>
        <v>5103.9935485739898</v>
      </c>
      <c r="S1655">
        <f t="shared" si="493"/>
        <v>4943.2000641653494</v>
      </c>
      <c r="T1655" s="5">
        <f t="shared" si="480"/>
        <v>0</v>
      </c>
      <c r="U1655" s="6">
        <f>+S1655+SUM($D$17:$E$17)-SUM($Q$27:Q1655)</f>
        <v>7035.4832746916627</v>
      </c>
      <c r="V1655" s="10">
        <f t="shared" si="481"/>
        <v>-5.4713196221252147E-3</v>
      </c>
      <c r="W1655" s="10">
        <f>+S1655/SUM(Q$27:Q1655)-1</f>
        <v>9.6608392902719942E-2</v>
      </c>
      <c r="X1655">
        <v>5.17</v>
      </c>
      <c r="AC1655">
        <f t="shared" si="494"/>
        <v>11801.638606856501</v>
      </c>
      <c r="AD1655">
        <f t="shared" si="495"/>
        <v>11653.928829477707</v>
      </c>
      <c r="AE1655" s="5">
        <f t="shared" si="482"/>
        <v>0</v>
      </c>
      <c r="AF1655" s="6">
        <f>+AD1655+SUM($D$18:$E$18)-SUM($AB$27:AB1655)</f>
        <v>15419.806408425069</v>
      </c>
      <c r="AG1655" s="10">
        <f t="shared" si="483"/>
        <v>3.2264471116645321E-3</v>
      </c>
      <c r="AH1655" s="10">
        <f>+AD1655/SUM(AB$27:AB1655)-1</f>
        <v>0.43625252673546111</v>
      </c>
      <c r="AI1655" s="6">
        <f t="shared" si="484"/>
        <v>0</v>
      </c>
      <c r="AL1655" s="6">
        <f t="shared" si="485"/>
        <v>0</v>
      </c>
      <c r="AM1655" s="6">
        <f t="shared" si="486"/>
        <v>22393.395631866573</v>
      </c>
      <c r="AN1655" s="6">
        <f t="shared" si="487"/>
        <v>22028.604072310369</v>
      </c>
      <c r="AO1655" s="5">
        <f t="shared" si="488"/>
        <v>0</v>
      </c>
      <c r="AP1655" s="6">
        <f>+AN1655+SUM($D$16:$E$18)-SUM($AL$27:AL1655)</f>
        <v>30397.349914415616</v>
      </c>
      <c r="AQ1655" s="10">
        <f t="shared" si="496"/>
        <v>8.142031886462231E-4</v>
      </c>
      <c r="AR1655" s="10">
        <f>+AN1655/SUM(AL$27:AL1655)-1</f>
        <v>0.22169006545035197</v>
      </c>
    </row>
    <row r="1656" spans="1:44" x14ac:dyDescent="0.25">
      <c r="A1656" s="1">
        <v>42632</v>
      </c>
      <c r="B1656">
        <v>7.931</v>
      </c>
      <c r="G1656">
        <f t="shared" si="489"/>
        <v>5546.5084913488699</v>
      </c>
      <c r="H1656">
        <f t="shared" si="490"/>
        <v>5489.6176426673201</v>
      </c>
      <c r="I1656" s="5">
        <f t="shared" si="479"/>
        <v>0</v>
      </c>
      <c r="J1656" s="6">
        <f>+H1656+SUM($D$16:$E$16)-SUM($F$27:F1656)</f>
        <v>8000.2026952988936</v>
      </c>
      <c r="K1656" s="10">
        <f t="shared" si="491"/>
        <v>7.3208288915855846E-3</v>
      </c>
      <c r="L1656" s="10">
        <f>+H1656/SUM(F$27:F1656)-1</f>
        <v>1.4826500846992996E-2</v>
      </c>
      <c r="M1656">
        <v>7.2320000000000002</v>
      </c>
      <c r="R1656">
        <f t="shared" si="492"/>
        <v>5161.0851990054662</v>
      </c>
      <c r="S1656">
        <f t="shared" si="493"/>
        <v>4998.4931297600397</v>
      </c>
      <c r="T1656" s="5">
        <f t="shared" si="480"/>
        <v>0</v>
      </c>
      <c r="U1656" s="6">
        <f>+S1656+SUM($D$17:$E$17)-SUM($Q$27:Q1656)</f>
        <v>7090.776340286352</v>
      </c>
      <c r="V1656" s="10">
        <f t="shared" si="481"/>
        <v>7.8591709248450048E-3</v>
      </c>
      <c r="W1656" s="10">
        <f>+S1656/SUM(Q$27:Q1656)-1</f>
        <v>0.1088747060224371</v>
      </c>
      <c r="X1656">
        <v>5.173</v>
      </c>
      <c r="AC1656">
        <f t="shared" si="494"/>
        <v>11808.486753050034</v>
      </c>
      <c r="AD1656">
        <f t="shared" si="495"/>
        <v>11660.691264001582</v>
      </c>
      <c r="AE1656" s="5">
        <f t="shared" si="482"/>
        <v>0</v>
      </c>
      <c r="AF1656" s="6">
        <f>+AD1656+SUM($D$18:$E$18)-SUM($AB$27:AB1656)</f>
        <v>15426.568842948942</v>
      </c>
      <c r="AG1656" s="10">
        <f t="shared" si="483"/>
        <v>4.3855508589119019E-4</v>
      </c>
      <c r="AH1656" s="10">
        <f>+AD1656/SUM(AB$27:AB1656)-1</f>
        <v>0.43708594212815099</v>
      </c>
      <c r="AI1656" s="6">
        <f t="shared" si="484"/>
        <v>0</v>
      </c>
      <c r="AL1656" s="6">
        <f t="shared" si="485"/>
        <v>0</v>
      </c>
      <c r="AM1656" s="6">
        <f t="shared" si="486"/>
        <v>22516.080443404371</v>
      </c>
      <c r="AN1656" s="6">
        <f t="shared" si="487"/>
        <v>22148.80203642894</v>
      </c>
      <c r="AO1656" s="5">
        <f t="shared" si="488"/>
        <v>0</v>
      </c>
      <c r="AP1656" s="6">
        <f>+AN1656+SUM($D$16:$E$18)-SUM($AL$27:AL1656)</f>
        <v>30517.547878534191</v>
      </c>
      <c r="AQ1656" s="10">
        <f t="shared" si="496"/>
        <v>3.9542251037341103E-3</v>
      </c>
      <c r="AR1656" s="10">
        <f>+AN1656/SUM(AL$27:AL1656)-1</f>
        <v>0.22835615551075672</v>
      </c>
    </row>
    <row r="1657" spans="1:44" x14ac:dyDescent="0.25">
      <c r="A1657" s="1">
        <v>42633</v>
      </c>
      <c r="B1657">
        <v>7.9450000000000003</v>
      </c>
      <c r="G1657">
        <f t="shared" si="489"/>
        <v>5556.2993271676678</v>
      </c>
      <c r="H1657">
        <f t="shared" si="490"/>
        <v>5499.308053333988</v>
      </c>
      <c r="I1657" s="5">
        <f t="shared" si="479"/>
        <v>0</v>
      </c>
      <c r="J1657" s="6">
        <f>+H1657+SUM($D$16:$E$16)-SUM($F$27:F1657)</f>
        <v>8009.8931059655633</v>
      </c>
      <c r="K1657" s="10">
        <f t="shared" si="491"/>
        <v>1.2112706434754816E-3</v>
      </c>
      <c r="L1657" s="10">
        <f>+H1657/SUM(F$27:F1657)-1</f>
        <v>1.6617898024128053E-2</v>
      </c>
      <c r="M1657">
        <v>7.242</v>
      </c>
      <c r="R1657">
        <f t="shared" si="492"/>
        <v>5168.2216553094004</v>
      </c>
      <c r="S1657">
        <f t="shared" si="493"/>
        <v>5005.4047629593751</v>
      </c>
      <c r="T1657" s="5">
        <f t="shared" si="480"/>
        <v>0</v>
      </c>
      <c r="U1657" s="6">
        <f>+S1657+SUM($D$17:$E$17)-SUM($Q$27:Q1657)</f>
        <v>7097.6879734856875</v>
      </c>
      <c r="V1657" s="10">
        <f t="shared" si="481"/>
        <v>9.7473575073392382E-4</v>
      </c>
      <c r="W1657" s="10">
        <f>+S1657/SUM(Q$27:Q1657)-1</f>
        <v>0.11040799516240174</v>
      </c>
      <c r="X1657">
        <v>5.1890000000000001</v>
      </c>
      <c r="AC1657">
        <f t="shared" si="494"/>
        <v>11845.010199415548</v>
      </c>
      <c r="AD1657">
        <f t="shared" si="495"/>
        <v>11696.757581462249</v>
      </c>
      <c r="AE1657" s="5">
        <f t="shared" si="482"/>
        <v>0</v>
      </c>
      <c r="AF1657" s="6">
        <f>+AD1657+SUM($D$18:$E$18)-SUM($AB$27:AB1657)</f>
        <v>15462.635160409609</v>
      </c>
      <c r="AG1657" s="10">
        <f t="shared" si="483"/>
        <v>2.3379351447390118E-3</v>
      </c>
      <c r="AH1657" s="10">
        <f>+AD1657/SUM(AB$27:AB1657)-1</f>
        <v>0.44153082422249668</v>
      </c>
      <c r="AI1657" s="6">
        <f t="shared" si="484"/>
        <v>0</v>
      </c>
      <c r="AL1657" s="6">
        <f t="shared" si="485"/>
        <v>0</v>
      </c>
      <c r="AM1657" s="6">
        <f t="shared" si="486"/>
        <v>22569.531181892617</v>
      </c>
      <c r="AN1657" s="6">
        <f t="shared" si="487"/>
        <v>22201.470397755613</v>
      </c>
      <c r="AO1657" s="5">
        <f t="shared" si="488"/>
        <v>0</v>
      </c>
      <c r="AP1657" s="6">
        <f>+AN1657+SUM($D$16:$E$18)-SUM($AL$27:AL1657)</f>
        <v>30570.216239860863</v>
      </c>
      <c r="AQ1657" s="10">
        <f t="shared" si="496"/>
        <v>1.7258385744589599E-3</v>
      </c>
      <c r="AR1657" s="10">
        <f>+AN1657/SUM(AL$27:AL1657)-1</f>
        <v>0.23127710381892586</v>
      </c>
    </row>
    <row r="1658" spans="1:44" x14ac:dyDescent="0.25">
      <c r="A1658" s="1">
        <v>42634</v>
      </c>
      <c r="B1658">
        <v>8.0250000000000004</v>
      </c>
      <c r="G1658">
        <f t="shared" si="489"/>
        <v>5612.2469604179405</v>
      </c>
      <c r="H1658">
        <f t="shared" si="490"/>
        <v>5554.6818285720901</v>
      </c>
      <c r="I1658" s="5">
        <f t="shared" si="479"/>
        <v>0</v>
      </c>
      <c r="J1658" s="6">
        <f>+H1658+SUM($D$16:$E$16)-SUM($F$27:F1658)</f>
        <v>8065.2668812036654</v>
      </c>
      <c r="K1658" s="10">
        <f t="shared" si="491"/>
        <v>6.9131728108657864E-3</v>
      </c>
      <c r="L1658" s="10">
        <f>+H1658/SUM(F$27:F1658)-1</f>
        <v>2.6854453322042504E-2</v>
      </c>
      <c r="M1658">
        <v>7.2649999999999997</v>
      </c>
      <c r="R1658">
        <f t="shared" si="492"/>
        <v>5184.6355048084497</v>
      </c>
      <c r="S1658">
        <f t="shared" si="493"/>
        <v>5021.3015193178489</v>
      </c>
      <c r="T1658" s="5">
        <f t="shared" si="480"/>
        <v>0</v>
      </c>
      <c r="U1658" s="6">
        <f>+S1658+SUM($D$17:$E$17)-SUM($Q$27:Q1658)</f>
        <v>7113.5847298441613</v>
      </c>
      <c r="V1658" s="10">
        <f t="shared" si="481"/>
        <v>2.2397091021553184E-3</v>
      </c>
      <c r="W1658" s="10">
        <f>+S1658/SUM(Q$27:Q1658)-1</f>
        <v>0.11393456018432047</v>
      </c>
      <c r="X1658">
        <v>5.2380000000000004</v>
      </c>
      <c r="AC1658">
        <f t="shared" si="494"/>
        <v>11956.863253909934</v>
      </c>
      <c r="AD1658">
        <f t="shared" si="495"/>
        <v>11807.210678685538</v>
      </c>
      <c r="AE1658" s="5">
        <f t="shared" si="482"/>
        <v>0</v>
      </c>
      <c r="AF1658" s="6">
        <f>+AD1658+SUM($D$18:$E$18)-SUM($AB$27:AB1658)</f>
        <v>15573.088257632899</v>
      </c>
      <c r="AG1658" s="10">
        <f t="shared" si="483"/>
        <v>7.1432259816937016E-3</v>
      </c>
      <c r="AH1658" s="10">
        <f>+AD1658/SUM(AB$27:AB1658)-1</f>
        <v>0.45514327563643042</v>
      </c>
      <c r="AI1658" s="6">
        <f t="shared" si="484"/>
        <v>0</v>
      </c>
      <c r="AL1658" s="6">
        <f t="shared" si="485"/>
        <v>0</v>
      </c>
      <c r="AM1658" s="6">
        <f t="shared" si="486"/>
        <v>22753.745719136325</v>
      </c>
      <c r="AN1658" s="6">
        <f t="shared" si="487"/>
        <v>22383.194026575475</v>
      </c>
      <c r="AO1658" s="5">
        <f t="shared" si="488"/>
        <v>0</v>
      </c>
      <c r="AP1658" s="6">
        <f>+AN1658+SUM($D$16:$E$18)-SUM($AL$27:AL1658)</f>
        <v>30751.939868680725</v>
      </c>
      <c r="AQ1658" s="10">
        <f t="shared" si="496"/>
        <v>5.9444665812637965E-3</v>
      </c>
      <c r="AR1658" s="10">
        <f>+AN1658/SUM(AL$27:AL1658)-1</f>
        <v>0.24135536167212668</v>
      </c>
    </row>
    <row r="1659" spans="1:44" x14ac:dyDescent="0.25">
      <c r="A1659" s="1">
        <v>42635</v>
      </c>
      <c r="B1659">
        <v>8.0809999999999995</v>
      </c>
      <c r="G1659">
        <f t="shared" si="489"/>
        <v>5651.4103036931301</v>
      </c>
      <c r="H1659">
        <f t="shared" si="490"/>
        <v>5593.4434712387601</v>
      </c>
      <c r="I1659" s="5">
        <f t="shared" si="479"/>
        <v>0</v>
      </c>
      <c r="J1659" s="6">
        <f>+H1659+SUM($D$16:$E$16)-SUM($F$27:F1659)</f>
        <v>8104.0285238703336</v>
      </c>
      <c r="K1659" s="10">
        <f t="shared" si="491"/>
        <v>4.8059962847606386E-3</v>
      </c>
      <c r="L1659" s="10">
        <f>+H1659/SUM(F$27:F1659)-1</f>
        <v>3.4020042030582509E-2</v>
      </c>
      <c r="M1659">
        <v>7.3710000000000004</v>
      </c>
      <c r="R1659">
        <f t="shared" si="492"/>
        <v>5260.2819416301572</v>
      </c>
      <c r="S1659">
        <f t="shared" si="493"/>
        <v>5094.5648312308149</v>
      </c>
      <c r="T1659" s="5">
        <f t="shared" si="480"/>
        <v>0</v>
      </c>
      <c r="U1659" s="6">
        <f>+S1659+SUM($D$17:$E$17)-SUM($Q$27:Q1659)</f>
        <v>7186.8480417571272</v>
      </c>
      <c r="V1659" s="10">
        <f t="shared" si="481"/>
        <v>1.0299070678893907E-2</v>
      </c>
      <c r="W1659" s="10">
        <f>+S1659/SUM(Q$27:Q1659)-1</f>
        <v>0.13018742506794578</v>
      </c>
      <c r="X1659">
        <v>5.2519999999999998</v>
      </c>
      <c r="AC1659">
        <f t="shared" si="494"/>
        <v>11988.821269479757</v>
      </c>
      <c r="AD1659">
        <f t="shared" si="495"/>
        <v>11838.768706463619</v>
      </c>
      <c r="AE1659" s="5">
        <f t="shared" si="482"/>
        <v>0</v>
      </c>
      <c r="AF1659" s="6">
        <f>+AD1659+SUM($D$18:$E$18)-SUM($AB$27:AB1659)</f>
        <v>15604.646285410981</v>
      </c>
      <c r="AG1659" s="10">
        <f t="shared" si="483"/>
        <v>2.0264463448742553E-3</v>
      </c>
      <c r="AH1659" s="10">
        <f>+AD1659/SUM(AB$27:AB1659)-1</f>
        <v>0.4590325474689827</v>
      </c>
      <c r="AI1659" s="6">
        <f t="shared" si="484"/>
        <v>0</v>
      </c>
      <c r="AL1659" s="6">
        <f t="shared" si="485"/>
        <v>0</v>
      </c>
      <c r="AM1659" s="6">
        <f t="shared" si="486"/>
        <v>22900.513514803046</v>
      </c>
      <c r="AN1659" s="6">
        <f t="shared" si="487"/>
        <v>22526.777008933193</v>
      </c>
      <c r="AO1659" s="5">
        <f t="shared" si="488"/>
        <v>0</v>
      </c>
      <c r="AP1659" s="6">
        <f>+AN1659+SUM($D$16:$E$18)-SUM($AL$27:AL1659)</f>
        <v>30895.52285103844</v>
      </c>
      <c r="AQ1659" s="10">
        <f t="shared" si="496"/>
        <v>4.669070730849878E-3</v>
      </c>
      <c r="AR1659" s="10">
        <f>+AN1659/SUM(AL$27:AL1659)-1</f>
        <v>0.24931836752298997</v>
      </c>
    </row>
    <row r="1660" spans="1:44" x14ac:dyDescent="0.25">
      <c r="A1660" s="1">
        <v>42636</v>
      </c>
      <c r="B1660">
        <v>8.0649999999999995</v>
      </c>
      <c r="G1660">
        <f t="shared" si="489"/>
        <v>5640.220777043075</v>
      </c>
      <c r="H1660">
        <f t="shared" si="490"/>
        <v>5582.3687161911394</v>
      </c>
      <c r="I1660" s="5">
        <f t="shared" si="479"/>
        <v>0</v>
      </c>
      <c r="J1660" s="6">
        <f>+H1660+SUM($D$16:$E$16)-SUM($F$27:F1660)</f>
        <v>8092.9537688227147</v>
      </c>
      <c r="K1660" s="10">
        <f t="shared" si="491"/>
        <v>-1.366574045858604E-3</v>
      </c>
      <c r="L1660" s="10">
        <f>+H1660/SUM(F$27:F1660)-1</f>
        <v>3.1972730970999397E-2</v>
      </c>
      <c r="M1660">
        <v>7.3410000000000002</v>
      </c>
      <c r="R1660">
        <f t="shared" si="492"/>
        <v>5238.8725727183537</v>
      </c>
      <c r="S1660">
        <f t="shared" si="493"/>
        <v>5073.8299316328057</v>
      </c>
      <c r="T1660" s="5">
        <f t="shared" si="480"/>
        <v>0</v>
      </c>
      <c r="U1660" s="6">
        <f>+S1660+SUM($D$17:$E$17)-SUM($Q$27:Q1660)</f>
        <v>7166.1131421591172</v>
      </c>
      <c r="V1660" s="10">
        <f t="shared" si="481"/>
        <v>-2.8851172972540473E-3</v>
      </c>
      <c r="W1660" s="10">
        <f>+S1660/SUM(Q$27:Q1660)-1</f>
        <v>0.12558755764805185</v>
      </c>
      <c r="X1660">
        <v>5.2380000000000004</v>
      </c>
      <c r="AC1660">
        <f t="shared" si="494"/>
        <v>11956.863253909934</v>
      </c>
      <c r="AD1660">
        <f t="shared" si="495"/>
        <v>11807.210678685538</v>
      </c>
      <c r="AE1660" s="5">
        <f t="shared" si="482"/>
        <v>0</v>
      </c>
      <c r="AF1660" s="6">
        <f>+AD1660+SUM($D$18:$E$18)-SUM($AB$27:AB1660)</f>
        <v>15573.088257632899</v>
      </c>
      <c r="AG1660" s="10">
        <f t="shared" si="483"/>
        <v>-2.0223481648274921E-3</v>
      </c>
      <c r="AH1660" s="10">
        <f>+AD1660/SUM(AB$27:AB1660)-1</f>
        <v>0.45514327563643042</v>
      </c>
      <c r="AI1660" s="6">
        <f t="shared" si="484"/>
        <v>0</v>
      </c>
      <c r="AL1660" s="6">
        <f t="shared" si="485"/>
        <v>0</v>
      </c>
      <c r="AM1660" s="6">
        <f t="shared" si="486"/>
        <v>22835.956603671362</v>
      </c>
      <c r="AN1660" s="6">
        <f t="shared" si="487"/>
        <v>22463.409326509485</v>
      </c>
      <c r="AO1660" s="5">
        <f t="shared" si="488"/>
        <v>0</v>
      </c>
      <c r="AP1660" s="6">
        <f>+AN1660+SUM($D$16:$E$18)-SUM($AL$27:AL1660)</f>
        <v>30832.155168614736</v>
      </c>
      <c r="AQ1660" s="10">
        <f t="shared" si="496"/>
        <v>-2.0510312361188276E-3</v>
      </c>
      <c r="AR1660" s="10">
        <f>+AN1660/SUM(AL$27:AL1660)-1</f>
        <v>0.24580404279167545</v>
      </c>
    </row>
    <row r="1661" spans="1:44" x14ac:dyDescent="0.25">
      <c r="A1661" s="1">
        <v>42639</v>
      </c>
      <c r="B1661">
        <v>7.9359999999999999</v>
      </c>
      <c r="G1661">
        <f t="shared" si="489"/>
        <v>5550.0052184270107</v>
      </c>
      <c r="H1661">
        <f t="shared" si="490"/>
        <v>5493.0785036197003</v>
      </c>
      <c r="I1661" s="5">
        <f t="shared" si="479"/>
        <v>0</v>
      </c>
      <c r="J1661" s="6">
        <f>+H1661+SUM($D$16:$E$16)-SUM($F$27:F1661)</f>
        <v>8003.6635562512756</v>
      </c>
      <c r="K1661" s="10">
        <f t="shared" si="491"/>
        <v>-1.1033080766557735E-2</v>
      </c>
      <c r="L1661" s="10">
        <f>+H1661/SUM(F$27:F1661)-1</f>
        <v>1.5466285553112469E-2</v>
      </c>
      <c r="M1661">
        <v>7.24</v>
      </c>
      <c r="R1661">
        <f t="shared" si="492"/>
        <v>5166.7943640486146</v>
      </c>
      <c r="S1661">
        <f t="shared" si="493"/>
        <v>5004.0224363195084</v>
      </c>
      <c r="T1661" s="5">
        <f t="shared" si="480"/>
        <v>0</v>
      </c>
      <c r="U1661" s="6">
        <f>+S1661+SUM($D$17:$E$17)-SUM($Q$27:Q1661)</f>
        <v>7096.3056468458208</v>
      </c>
      <c r="V1661" s="10">
        <f t="shared" si="481"/>
        <v>-9.7413331227790279E-3</v>
      </c>
      <c r="W1661" s="10">
        <f>+S1661/SUM(Q$27:Q1661)-1</f>
        <v>0.11010133733440886</v>
      </c>
      <c r="X1661">
        <v>5.1769999999999996</v>
      </c>
      <c r="AC1661">
        <f t="shared" si="494"/>
        <v>11817.617614641413</v>
      </c>
      <c r="AD1661">
        <f t="shared" si="495"/>
        <v>11669.707843366748</v>
      </c>
      <c r="AE1661" s="5">
        <f t="shared" si="482"/>
        <v>0</v>
      </c>
      <c r="AF1661" s="6">
        <f>+AD1661+SUM($D$18:$E$18)-SUM($AB$27:AB1661)</f>
        <v>15435.58542231411</v>
      </c>
      <c r="AG1661" s="10">
        <f t="shared" si="483"/>
        <v>-8.829516216951605E-3</v>
      </c>
      <c r="AH1661" s="10">
        <f>+AD1661/SUM(AB$27:AB1661)-1</f>
        <v>0.43819716265173736</v>
      </c>
      <c r="AI1661" s="6">
        <f t="shared" si="484"/>
        <v>0</v>
      </c>
      <c r="AL1661" s="6">
        <f t="shared" si="485"/>
        <v>0</v>
      </c>
      <c r="AM1661" s="6">
        <f t="shared" si="486"/>
        <v>22534.417197117036</v>
      </c>
      <c r="AN1661" s="6">
        <f t="shared" si="487"/>
        <v>22166.808783305958</v>
      </c>
      <c r="AO1661" s="5">
        <f t="shared" si="488"/>
        <v>0</v>
      </c>
      <c r="AP1661" s="6">
        <f>+AN1661+SUM($D$16:$E$18)-SUM($AL$27:AL1661)</f>
        <v>30535.554625411205</v>
      </c>
      <c r="AQ1661" s="10">
        <f t="shared" si="496"/>
        <v>-9.6198446583277697E-3</v>
      </c>
      <c r="AR1661" s="10">
        <f>+AN1661/SUM(AL$27:AL1661)-1</f>
        <v>0.22935479635511147</v>
      </c>
    </row>
    <row r="1662" spans="1:44" x14ac:dyDescent="0.25">
      <c r="A1662" s="1">
        <v>42640</v>
      </c>
      <c r="B1662">
        <v>8.0289999999999999</v>
      </c>
      <c r="G1662">
        <f t="shared" si="489"/>
        <v>5615.0443420804522</v>
      </c>
      <c r="H1662">
        <f t="shared" si="490"/>
        <v>5557.450517333994</v>
      </c>
      <c r="I1662" s="5">
        <f t="shared" si="479"/>
        <v>0</v>
      </c>
      <c r="J1662" s="6">
        <f>+H1662+SUM($D$16:$E$16)-SUM($F$27:F1662)</f>
        <v>8068.0355699655674</v>
      </c>
      <c r="K1662" s="10">
        <f t="shared" si="491"/>
        <v>8.0428185495147186E-3</v>
      </c>
      <c r="L1662" s="10">
        <f>+H1662/SUM(F$27:F1662)-1</f>
        <v>2.7366281086937949E-2</v>
      </c>
      <c r="M1662">
        <v>7.2270000000000003</v>
      </c>
      <c r="R1662">
        <f t="shared" si="492"/>
        <v>5157.5169708535004</v>
      </c>
      <c r="S1662">
        <f t="shared" si="493"/>
        <v>4995.037313160371</v>
      </c>
      <c r="T1662" s="5">
        <f t="shared" si="480"/>
        <v>0</v>
      </c>
      <c r="U1662" s="6">
        <f>+S1662+SUM($D$17:$E$17)-SUM($Q$27:Q1662)</f>
        <v>7087.3205236866825</v>
      </c>
      <c r="V1662" s="10">
        <f t="shared" si="481"/>
        <v>-1.2661691316990797E-3</v>
      </c>
      <c r="W1662" s="10">
        <f>+S1662/SUM(Q$27:Q1662)-1</f>
        <v>0.10810806145245477</v>
      </c>
      <c r="X1662">
        <v>5.2240000000000002</v>
      </c>
      <c r="AC1662">
        <f t="shared" si="494"/>
        <v>11924.90523834011</v>
      </c>
      <c r="AD1662">
        <f t="shared" si="495"/>
        <v>11775.652650907457</v>
      </c>
      <c r="AE1662" s="5">
        <f t="shared" si="482"/>
        <v>0</v>
      </c>
      <c r="AF1662" s="6">
        <f>+AD1662+SUM($D$18:$E$18)-SUM($AB$27:AB1662)</f>
        <v>15541.530229854819</v>
      </c>
      <c r="AG1662" s="10">
        <f t="shared" si="483"/>
        <v>6.8636727822160015E-3</v>
      </c>
      <c r="AH1662" s="10">
        <f>+AD1662/SUM(AB$27:AB1662)-1</f>
        <v>0.45125400380387815</v>
      </c>
      <c r="AI1662" s="6">
        <f t="shared" si="484"/>
        <v>0</v>
      </c>
      <c r="AL1662" s="6">
        <f t="shared" si="485"/>
        <v>0</v>
      </c>
      <c r="AM1662" s="6">
        <f t="shared" si="486"/>
        <v>22697.466551274061</v>
      </c>
      <c r="AN1662" s="6">
        <f t="shared" si="487"/>
        <v>22328.140481401824</v>
      </c>
      <c r="AO1662" s="5">
        <f t="shared" si="488"/>
        <v>0</v>
      </c>
      <c r="AP1662" s="6">
        <f>+AN1662+SUM($D$16:$E$18)-SUM($AL$27:AL1662)</f>
        <v>30696.886323507075</v>
      </c>
      <c r="AQ1662" s="10">
        <f t="shared" si="496"/>
        <v>5.2834048726140281E-3</v>
      </c>
      <c r="AR1662" s="10">
        <f>+AN1662/SUM(AL$27:AL1662)-1</f>
        <v>0.23830213283448942</v>
      </c>
    </row>
    <row r="1663" spans="1:44" x14ac:dyDescent="0.25">
      <c r="A1663" s="1">
        <v>42641</v>
      </c>
      <c r="B1663">
        <v>8.0419999999999998</v>
      </c>
      <c r="G1663">
        <f t="shared" si="489"/>
        <v>5624.135832483621</v>
      </c>
      <c r="H1663">
        <f t="shared" si="490"/>
        <v>5566.4487558101846</v>
      </c>
      <c r="I1663" s="5">
        <f t="shared" si="479"/>
        <v>0</v>
      </c>
      <c r="J1663" s="6">
        <f>+H1663+SUM($D$16:$E$16)-SUM($F$27:F1663)</f>
        <v>8077.033808441759</v>
      </c>
      <c r="K1663" s="10">
        <f t="shared" si="491"/>
        <v>1.1152948444710375E-3</v>
      </c>
      <c r="L1663" s="10">
        <f>+H1663/SUM(F$27:F1663)-1</f>
        <v>2.9029721322848978E-2</v>
      </c>
      <c r="M1663">
        <v>7.2720000000000002</v>
      </c>
      <c r="R1663">
        <f t="shared" si="492"/>
        <v>5189.6310242212057</v>
      </c>
      <c r="S1663">
        <f t="shared" si="493"/>
        <v>5026.1396625573843</v>
      </c>
      <c r="T1663" s="5">
        <f t="shared" si="480"/>
        <v>0</v>
      </c>
      <c r="U1663" s="6">
        <f>+S1663+SUM($D$17:$E$17)-SUM($Q$27:Q1663)</f>
        <v>7118.4228730836958</v>
      </c>
      <c r="V1663" s="10">
        <f t="shared" si="481"/>
        <v>4.3884496676940277E-3</v>
      </c>
      <c r="W1663" s="10">
        <f>+S1663/SUM(Q$27:Q1663)-1</f>
        <v>0.11500786258229567</v>
      </c>
      <c r="X1663">
        <v>5.2270000000000003</v>
      </c>
      <c r="AC1663">
        <f t="shared" si="494"/>
        <v>11931.753384533644</v>
      </c>
      <c r="AD1663">
        <f t="shared" si="495"/>
        <v>11782.415085431332</v>
      </c>
      <c r="AE1663" s="5">
        <f t="shared" si="482"/>
        <v>0</v>
      </c>
      <c r="AF1663" s="6">
        <f>+AD1663+SUM($D$18:$E$18)-SUM($AB$27:AB1663)</f>
        <v>15548.292664378696</v>
      </c>
      <c r="AG1663" s="10">
        <f t="shared" si="483"/>
        <v>4.3512025031389179E-4</v>
      </c>
      <c r="AH1663" s="10">
        <f>+AD1663/SUM(AB$27:AB1663)-1</f>
        <v>0.45208741919656803</v>
      </c>
      <c r="AI1663" s="6">
        <f t="shared" si="484"/>
        <v>0</v>
      </c>
      <c r="AL1663" s="6">
        <f t="shared" si="485"/>
        <v>0</v>
      </c>
      <c r="AM1663" s="6">
        <f t="shared" si="486"/>
        <v>22745.520241238471</v>
      </c>
      <c r="AN1663" s="6">
        <f t="shared" si="487"/>
        <v>22375.0035037989</v>
      </c>
      <c r="AO1663" s="5">
        <f t="shared" si="488"/>
        <v>0</v>
      </c>
      <c r="AP1663" s="6">
        <f>+AN1663+SUM($D$16:$E$18)-SUM($AL$27:AL1663)</f>
        <v>30743.749345904151</v>
      </c>
      <c r="AQ1663" s="10">
        <f t="shared" si="496"/>
        <v>1.526637649929663E-3</v>
      </c>
      <c r="AR1663" s="10">
        <f>+AN1663/SUM(AL$27:AL1663)-1</f>
        <v>0.2409011213455885</v>
      </c>
    </row>
    <row r="1664" spans="1:44" x14ac:dyDescent="0.25">
      <c r="A1664" s="1">
        <v>42642</v>
      </c>
      <c r="B1664">
        <v>8.0259999999999998</v>
      </c>
      <c r="G1664">
        <f t="shared" si="489"/>
        <v>5612.9463058335668</v>
      </c>
      <c r="H1664">
        <f t="shared" si="490"/>
        <v>5555.3740007625647</v>
      </c>
      <c r="I1664" s="5">
        <f t="shared" si="479"/>
        <v>0</v>
      </c>
      <c r="J1664" s="6">
        <f>+H1664+SUM($D$16:$E$16)-SUM($F$27:F1664)</f>
        <v>8065.9590533941382</v>
      </c>
      <c r="K1664" s="10">
        <f t="shared" si="491"/>
        <v>-1.3711413509308601E-3</v>
      </c>
      <c r="L1664" s="10">
        <f>+H1664/SUM(F$27:F1664)-1</f>
        <v>2.6982410263266088E-2</v>
      </c>
      <c r="M1664">
        <v>7.2830000000000004</v>
      </c>
      <c r="R1664">
        <f t="shared" si="492"/>
        <v>5197.4811261555333</v>
      </c>
      <c r="S1664">
        <f t="shared" si="493"/>
        <v>5033.7424590766541</v>
      </c>
      <c r="T1664" s="5">
        <f t="shared" si="480"/>
        <v>0</v>
      </c>
      <c r="U1664" s="6">
        <f>+S1664+SUM($D$17:$E$17)-SUM($Q$27:Q1664)</f>
        <v>7126.0256696029655</v>
      </c>
      <c r="V1664" s="10">
        <f t="shared" si="481"/>
        <v>1.0680450789202212E-3</v>
      </c>
      <c r="W1664" s="10">
        <f>+S1664/SUM(Q$27:Q1664)-1</f>
        <v>0.11669448063625665</v>
      </c>
      <c r="X1664">
        <v>5.1680000000000001</v>
      </c>
      <c r="AC1664">
        <f t="shared" si="494"/>
        <v>11797.073176060812</v>
      </c>
      <c r="AD1664">
        <f t="shared" si="495"/>
        <v>11649.420539795126</v>
      </c>
      <c r="AE1664" s="5">
        <f t="shared" si="482"/>
        <v>0</v>
      </c>
      <c r="AF1664" s="6">
        <f>+AD1664+SUM($D$18:$E$18)-SUM($AB$27:AB1664)</f>
        <v>15415.298118742488</v>
      </c>
      <c r="AG1664" s="10">
        <f t="shared" si="483"/>
        <v>-8.5536430595302138E-3</v>
      </c>
      <c r="AH1664" s="10">
        <f>+AD1664/SUM(AB$27:AB1664)-1</f>
        <v>0.43569691647366815</v>
      </c>
      <c r="AI1664" s="6">
        <f t="shared" si="484"/>
        <v>0</v>
      </c>
      <c r="AL1664" s="6">
        <f t="shared" si="485"/>
        <v>0</v>
      </c>
      <c r="AM1664" s="6">
        <f t="shared" si="486"/>
        <v>22607.500608049915</v>
      </c>
      <c r="AN1664" s="6">
        <f t="shared" si="487"/>
        <v>22238.536999634343</v>
      </c>
      <c r="AO1664" s="5">
        <f t="shared" si="488"/>
        <v>0</v>
      </c>
      <c r="AP1664" s="6">
        <f>+AN1664+SUM($D$16:$E$18)-SUM($AL$27:AL1664)</f>
        <v>30607.282841739594</v>
      </c>
      <c r="AQ1664" s="10">
        <f t="shared" si="496"/>
        <v>-4.4388373919246327E-3</v>
      </c>
      <c r="AR1664" s="10">
        <f>+AN1664/SUM(AL$27:AL1664)-1</f>
        <v>0.23333279010420305</v>
      </c>
    </row>
    <row r="1665" spans="1:44" x14ac:dyDescent="0.25">
      <c r="A1665" s="1">
        <v>42643</v>
      </c>
      <c r="B1665">
        <v>7.9390000000000001</v>
      </c>
      <c r="G1665">
        <f t="shared" si="489"/>
        <v>5552.1032546738961</v>
      </c>
      <c r="H1665">
        <f t="shared" si="490"/>
        <v>5495.1550201911296</v>
      </c>
      <c r="I1665" s="5">
        <f t="shared" si="479"/>
        <v>0</v>
      </c>
      <c r="J1665" s="6">
        <f>+H1665+SUM($D$16:$E$16)-SUM($F$27:F1665)</f>
        <v>8005.7400728227049</v>
      </c>
      <c r="K1665" s="10">
        <f t="shared" si="491"/>
        <v>-7.4658177871722575E-3</v>
      </c>
      <c r="L1665" s="10">
        <f>+H1665/SUM(F$27:F1665)-1</f>
        <v>1.585015637678433E-2</v>
      </c>
      <c r="M1665">
        <v>7.29</v>
      </c>
      <c r="R1665">
        <f t="shared" si="492"/>
        <v>5202.4766455682866</v>
      </c>
      <c r="S1665">
        <f t="shared" si="493"/>
        <v>5038.5806023161886</v>
      </c>
      <c r="T1665" s="5">
        <f t="shared" si="480"/>
        <v>0</v>
      </c>
      <c r="U1665" s="6">
        <f>+S1665+SUM($D$17:$E$17)-SUM($Q$27:Q1665)</f>
        <v>7130.8638128425018</v>
      </c>
      <c r="V1665" s="10">
        <f t="shared" si="481"/>
        <v>6.7893991179035496E-4</v>
      </c>
      <c r="W1665" s="10">
        <f>+S1665/SUM(Q$27:Q1665)-1</f>
        <v>0.11776778303423163</v>
      </c>
      <c r="X1665">
        <v>5.1779999999999999</v>
      </c>
      <c r="AC1665">
        <f t="shared" si="494"/>
        <v>11819.900330039258</v>
      </c>
      <c r="AD1665">
        <f t="shared" si="495"/>
        <v>11671.961988208042</v>
      </c>
      <c r="AE1665" s="5">
        <f t="shared" si="482"/>
        <v>0</v>
      </c>
      <c r="AF1665" s="6">
        <f>+AD1665+SUM($D$18:$E$18)-SUM($AB$27:AB1665)</f>
        <v>15437.839567155406</v>
      </c>
      <c r="AG1665" s="10">
        <f t="shared" si="483"/>
        <v>1.4622778125523705E-3</v>
      </c>
      <c r="AH1665" s="10">
        <f>+AD1665/SUM(AB$27:AB1665)-1</f>
        <v>0.43847496778263428</v>
      </c>
      <c r="AI1665" s="6">
        <f t="shared" si="484"/>
        <v>0</v>
      </c>
      <c r="AL1665" s="6">
        <f t="shared" si="485"/>
        <v>0</v>
      </c>
      <c r="AM1665" s="6">
        <f t="shared" si="486"/>
        <v>22574.480230281442</v>
      </c>
      <c r="AN1665" s="6">
        <f t="shared" si="487"/>
        <v>22205.69761071536</v>
      </c>
      <c r="AO1665" s="5">
        <f t="shared" si="488"/>
        <v>0</v>
      </c>
      <c r="AP1665" s="6">
        <f>+AN1665+SUM($D$16:$E$18)-SUM($AL$27:AL1665)</f>
        <v>30574.443452820611</v>
      </c>
      <c r="AQ1665" s="10">
        <f t="shared" si="496"/>
        <v>-1.0729272862535222E-3</v>
      </c>
      <c r="AR1665" s="10">
        <f>+AN1665/SUM(AL$27:AL1665)-1</f>
        <v>0.23151154191861267</v>
      </c>
    </row>
    <row r="1666" spans="1:44" x14ac:dyDescent="0.25">
      <c r="A1666" s="1">
        <v>42646</v>
      </c>
      <c r="B1666">
        <v>8.0190000000000001</v>
      </c>
      <c r="G1666">
        <f t="shared" si="489"/>
        <v>5608.0508879241679</v>
      </c>
      <c r="H1666">
        <f t="shared" si="490"/>
        <v>5550.5287954292316</v>
      </c>
      <c r="I1666" s="5">
        <f t="shared" si="479"/>
        <v>0</v>
      </c>
      <c r="J1666" s="6">
        <f>+H1666+SUM($D$16:$E$16)-SUM($F$27:F1666)</f>
        <v>8061.113848060807</v>
      </c>
      <c r="K1666" s="10">
        <f t="shared" si="491"/>
        <v>6.9167590671699308E-3</v>
      </c>
      <c r="L1666" s="10">
        <f>+H1666/SUM(F$27:F1666)-1</f>
        <v>2.6086711674698781E-2</v>
      </c>
      <c r="M1666">
        <v>7.3090000000000002</v>
      </c>
      <c r="R1666">
        <f t="shared" si="492"/>
        <v>5216.0359125457626</v>
      </c>
      <c r="S1666">
        <f t="shared" si="493"/>
        <v>5051.712705394928</v>
      </c>
      <c r="T1666" s="5">
        <f t="shared" si="480"/>
        <v>0</v>
      </c>
      <c r="U1666" s="6">
        <f>+S1666+SUM($D$17:$E$17)-SUM($Q$27:Q1666)</f>
        <v>7143.9959159212403</v>
      </c>
      <c r="V1666" s="10">
        <f t="shared" si="481"/>
        <v>1.8415865768026674E-3</v>
      </c>
      <c r="W1666" s="10">
        <f>+S1666/SUM(Q$27:Q1666)-1</f>
        <v>0.12068103240016459</v>
      </c>
      <c r="X1666">
        <v>5.1760000000000002</v>
      </c>
      <c r="AC1666">
        <f t="shared" si="494"/>
        <v>11815.334899243569</v>
      </c>
      <c r="AD1666">
        <f t="shared" si="495"/>
        <v>11667.45369852546</v>
      </c>
      <c r="AE1666" s="5">
        <f t="shared" si="482"/>
        <v>0</v>
      </c>
      <c r="AF1666" s="6">
        <f>+AD1666+SUM($D$18:$E$18)-SUM($AB$27:AB1666)</f>
        <v>15433.331277472822</v>
      </c>
      <c r="AG1666" s="10">
        <f t="shared" si="483"/>
        <v>-2.9202853566223652E-4</v>
      </c>
      <c r="AH1666" s="10">
        <f>+AD1666/SUM(AB$27:AB1666)-1</f>
        <v>0.4379193575208411</v>
      </c>
      <c r="AI1666" s="6">
        <f t="shared" si="484"/>
        <v>0</v>
      </c>
      <c r="AL1666" s="6">
        <f t="shared" si="485"/>
        <v>0</v>
      </c>
      <c r="AM1666" s="6">
        <f t="shared" si="486"/>
        <v>22639.421699713501</v>
      </c>
      <c r="AN1666" s="6">
        <f t="shared" si="487"/>
        <v>22269.695199349619</v>
      </c>
      <c r="AO1666" s="5">
        <f t="shared" si="488"/>
        <v>0</v>
      </c>
      <c r="AP1666" s="6">
        <f>+AN1666+SUM($D$16:$E$18)-SUM($AL$27:AL1666)</f>
        <v>30638.441041454869</v>
      </c>
      <c r="AQ1666" s="10">
        <f t="shared" si="496"/>
        <v>2.0931726437805054E-3</v>
      </c>
      <c r="AR1666" s="10">
        <f>+AN1666/SUM(AL$27:AL1666)-1</f>
        <v>0.23506080078179825</v>
      </c>
    </row>
    <row r="1667" spans="1:44" x14ac:dyDescent="0.25">
      <c r="A1667" s="1">
        <v>42647</v>
      </c>
      <c r="B1667">
        <v>8.0860000000000003</v>
      </c>
      <c r="G1667">
        <f t="shared" si="489"/>
        <v>5654.9070307712709</v>
      </c>
      <c r="H1667">
        <f t="shared" si="490"/>
        <v>5596.9043321911422</v>
      </c>
      <c r="I1667" s="5">
        <f t="shared" si="479"/>
        <v>0</v>
      </c>
      <c r="J1667" s="6">
        <f>+H1667+SUM($D$16:$E$16)-SUM($F$27:F1667)</f>
        <v>8107.4893848227157</v>
      </c>
      <c r="K1667" s="10">
        <f t="shared" si="491"/>
        <v>5.7529936477780375E-3</v>
      </c>
      <c r="L1667" s="10">
        <f>+H1667/SUM(F$27:F1667)-1</f>
        <v>3.4659826736702204E-2</v>
      </c>
      <c r="M1667">
        <v>7.3710000000000004</v>
      </c>
      <c r="R1667">
        <f t="shared" si="492"/>
        <v>5260.2819416301572</v>
      </c>
      <c r="S1667">
        <f t="shared" si="493"/>
        <v>5094.564831230814</v>
      </c>
      <c r="T1667" s="5">
        <f t="shared" si="480"/>
        <v>0</v>
      </c>
      <c r="U1667" s="6">
        <f>+S1667+SUM($D$17:$E$17)-SUM($Q$27:Q1667)</f>
        <v>7186.8480417571272</v>
      </c>
      <c r="V1667" s="10">
        <f t="shared" si="481"/>
        <v>5.9983413120920925E-3</v>
      </c>
      <c r="W1667" s="10">
        <f>+S1667/SUM(Q$27:Q1667)-1</f>
        <v>0.13018742506794556</v>
      </c>
      <c r="X1667">
        <v>5.18</v>
      </c>
      <c r="AC1667">
        <f t="shared" si="494"/>
        <v>11824.465760834946</v>
      </c>
      <c r="AD1667">
        <f t="shared" si="495"/>
        <v>11676.470277890625</v>
      </c>
      <c r="AE1667" s="5">
        <f t="shared" si="482"/>
        <v>0</v>
      </c>
      <c r="AF1667" s="6">
        <f>+AD1667+SUM($D$18:$E$18)-SUM($AB$27:AB1667)</f>
        <v>15442.347856837987</v>
      </c>
      <c r="AG1667" s="10">
        <f t="shared" si="483"/>
        <v>5.8422768247878842E-4</v>
      </c>
      <c r="AH1667" s="10">
        <f>+AD1667/SUM(AB$27:AB1667)-1</f>
        <v>0.43903057804442747</v>
      </c>
      <c r="AI1667" s="6">
        <f t="shared" si="484"/>
        <v>0</v>
      </c>
      <c r="AL1667" s="6">
        <f t="shared" si="485"/>
        <v>0</v>
      </c>
      <c r="AM1667" s="6">
        <f t="shared" si="486"/>
        <v>22739.654733236377</v>
      </c>
      <c r="AN1667" s="6">
        <f t="shared" si="487"/>
        <v>22367.939441312581</v>
      </c>
      <c r="AO1667" s="5">
        <f t="shared" si="488"/>
        <v>0</v>
      </c>
      <c r="AP1667" s="6">
        <f>+AN1667+SUM($D$16:$E$18)-SUM($AL$27:AL1667)</f>
        <v>30736.685283417835</v>
      </c>
      <c r="AQ1667" s="10">
        <f t="shared" si="496"/>
        <v>3.2065679134927194E-3</v>
      </c>
      <c r="AR1667" s="10">
        <f>+AN1667/SUM(AL$27:AL1667)-1</f>
        <v>0.24050935367238835</v>
      </c>
    </row>
    <row r="1668" spans="1:44" x14ac:dyDescent="0.25">
      <c r="A1668" s="1">
        <v>42648</v>
      </c>
      <c r="B1668">
        <v>8.0579999999999998</v>
      </c>
      <c r="G1668">
        <f t="shared" si="489"/>
        <v>5635.3253591336752</v>
      </c>
      <c r="H1668">
        <f t="shared" si="490"/>
        <v>5577.5235108578063</v>
      </c>
      <c r="I1668" s="5">
        <f t="shared" si="479"/>
        <v>0</v>
      </c>
      <c r="J1668" s="6">
        <f>+H1668+SUM($D$16:$E$16)-SUM($F$27:F1668)</f>
        <v>8088.1085634893798</v>
      </c>
      <c r="K1668" s="10">
        <f t="shared" si="491"/>
        <v>-2.3904837136903279E-3</v>
      </c>
      <c r="L1668" s="10">
        <f>+H1668/SUM(F$27:F1668)-1</f>
        <v>3.107703238243209E-2</v>
      </c>
      <c r="M1668">
        <v>7.3449999999999998</v>
      </c>
      <c r="R1668">
        <f t="shared" si="492"/>
        <v>5241.727155239927</v>
      </c>
      <c r="S1668">
        <f t="shared" si="493"/>
        <v>5076.5945849125392</v>
      </c>
      <c r="T1668" s="5">
        <f t="shared" si="480"/>
        <v>0</v>
      </c>
      <c r="U1668" s="6">
        <f>+S1668+SUM($D$17:$E$17)-SUM($Q$27:Q1668)</f>
        <v>7168.8777954388506</v>
      </c>
      <c r="V1668" s="10">
        <f t="shared" si="481"/>
        <v>-2.5004349909536483E-3</v>
      </c>
      <c r="W1668" s="10">
        <f>+S1668/SUM(Q$27:Q1668)-1</f>
        <v>0.1262008733040374</v>
      </c>
      <c r="X1668">
        <v>5.1449999999999996</v>
      </c>
      <c r="AC1668">
        <f t="shared" si="494"/>
        <v>11744.570721910386</v>
      </c>
      <c r="AD1668">
        <f t="shared" si="495"/>
        <v>11597.575208445418</v>
      </c>
      <c r="AE1668" s="5">
        <f t="shared" si="482"/>
        <v>0</v>
      </c>
      <c r="AF1668" s="6">
        <f>+AD1668+SUM($D$18:$E$18)-SUM($AB$27:AB1668)</f>
        <v>15363.45278739278</v>
      </c>
      <c r="AG1668" s="10">
        <f t="shared" si="483"/>
        <v>-5.1090073981380213E-3</v>
      </c>
      <c r="AH1668" s="10">
        <f>+AD1668/SUM(AB$27:AB1668)-1</f>
        <v>0.42930739846304622</v>
      </c>
      <c r="AI1668" s="6">
        <f t="shared" si="484"/>
        <v>0</v>
      </c>
      <c r="AL1668" s="6">
        <f t="shared" si="485"/>
        <v>0</v>
      </c>
      <c r="AM1668" s="6">
        <f t="shared" si="486"/>
        <v>22621.623236283987</v>
      </c>
      <c r="AN1668" s="6">
        <f t="shared" si="487"/>
        <v>22251.693304215762</v>
      </c>
      <c r="AO1668" s="5">
        <f t="shared" si="488"/>
        <v>0</v>
      </c>
      <c r="AP1668" s="6">
        <f>+AN1668+SUM($D$16:$E$18)-SUM($AL$27:AL1668)</f>
        <v>30620.439146321012</v>
      </c>
      <c r="AQ1668" s="10">
        <f t="shared" si="496"/>
        <v>-3.7819997838067776E-3</v>
      </c>
      <c r="AR1668" s="10">
        <f>+AN1668/SUM(AL$27:AL1668)-1</f>
        <v>0.23406242901152541</v>
      </c>
    </row>
    <row r="1669" spans="1:44" x14ac:dyDescent="0.25">
      <c r="A1669" s="1">
        <v>42649</v>
      </c>
      <c r="B1669">
        <v>8.0939999999999994</v>
      </c>
      <c r="G1669">
        <f t="shared" si="489"/>
        <v>5660.5017940962971</v>
      </c>
      <c r="H1669">
        <f t="shared" si="490"/>
        <v>5602.4417097149517</v>
      </c>
      <c r="I1669" s="5">
        <f t="shared" si="479"/>
        <v>0</v>
      </c>
      <c r="J1669" s="6">
        <f>+H1669+SUM($D$16:$E$16)-SUM($F$27:F1669)</f>
        <v>8113.026762346527</v>
      </c>
      <c r="K1669" s="10">
        <f t="shared" si="491"/>
        <v>3.080843767309327E-3</v>
      </c>
      <c r="L1669" s="10">
        <f>+H1669/SUM(F$27:F1669)-1</f>
        <v>3.5683482266493538E-2</v>
      </c>
      <c r="M1669">
        <v>7.3330000000000002</v>
      </c>
      <c r="R1669">
        <f t="shared" si="492"/>
        <v>5233.1634076752061</v>
      </c>
      <c r="S1669">
        <f t="shared" si="493"/>
        <v>5068.3006250733361</v>
      </c>
      <c r="T1669" s="5">
        <f t="shared" si="480"/>
        <v>0</v>
      </c>
      <c r="U1669" s="6">
        <f>+S1669+SUM($D$17:$E$17)-SUM($Q$27:Q1669)</f>
        <v>7160.5838355996484</v>
      </c>
      <c r="V1669" s="10">
        <f t="shared" si="481"/>
        <v>-1.1569397715887053E-3</v>
      </c>
      <c r="W1669" s="10">
        <f>+S1669/SUM(Q$27:Q1669)-1</f>
        <v>0.12436092633608009</v>
      </c>
      <c r="X1669">
        <v>5.1360000000000001</v>
      </c>
      <c r="AC1669">
        <f t="shared" si="494"/>
        <v>11724.026283329786</v>
      </c>
      <c r="AD1669">
        <f t="shared" si="495"/>
        <v>11577.287904873794</v>
      </c>
      <c r="AE1669" s="5">
        <f t="shared" si="482"/>
        <v>0</v>
      </c>
      <c r="AF1669" s="6">
        <f>+AD1669+SUM($D$18:$E$18)-SUM($AB$27:AB1669)</f>
        <v>15343.165483821158</v>
      </c>
      <c r="AG1669" s="10">
        <f t="shared" si="483"/>
        <v>-1.3204911586196522E-3</v>
      </c>
      <c r="AH1669" s="10">
        <f>+AD1669/SUM(AB$27:AB1669)-1</f>
        <v>0.42680715228497679</v>
      </c>
      <c r="AI1669" s="6">
        <f t="shared" si="484"/>
        <v>0</v>
      </c>
      <c r="AL1669" s="6">
        <f t="shared" si="485"/>
        <v>0</v>
      </c>
      <c r="AM1669" s="6">
        <f t="shared" si="486"/>
        <v>22617.691485101288</v>
      </c>
      <c r="AN1669" s="6">
        <f t="shared" si="487"/>
        <v>22248.030239662083</v>
      </c>
      <c r="AO1669" s="5">
        <f t="shared" si="488"/>
        <v>0</v>
      </c>
      <c r="AP1669" s="6">
        <f>+AN1669+SUM($D$16:$E$18)-SUM($AL$27:AL1669)</f>
        <v>30616.776081767333</v>
      </c>
      <c r="AQ1669" s="10">
        <f t="shared" si="496"/>
        <v>-1.1962808685317405E-4</v>
      </c>
      <c r="AR1669" s="10">
        <f>+AN1669/SUM(AL$27:AL1669)-1</f>
        <v>0.23385927816457919</v>
      </c>
    </row>
    <row r="1670" spans="1:44" x14ac:dyDescent="0.25">
      <c r="A1670" s="1">
        <v>42650</v>
      </c>
      <c r="B1670">
        <v>8.0690000000000008</v>
      </c>
      <c r="G1670">
        <f t="shared" si="489"/>
        <v>5643.0181587055877</v>
      </c>
      <c r="H1670">
        <f t="shared" si="490"/>
        <v>5585.1374049530459</v>
      </c>
      <c r="I1670" s="5">
        <f t="shared" si="479"/>
        <v>0</v>
      </c>
      <c r="J1670" s="6">
        <f>+H1670+SUM($D$16:$E$16)-SUM($F$27:F1670)</f>
        <v>8095.7224575846203</v>
      </c>
      <c r="K1670" s="10">
        <f t="shared" si="491"/>
        <v>-2.1329036953530167E-3</v>
      </c>
      <c r="L1670" s="10">
        <f>+H1670/SUM(F$27:F1670)-1</f>
        <v>3.2484558735895508E-2</v>
      </c>
      <c r="M1670">
        <v>7.2939999999999996</v>
      </c>
      <c r="R1670">
        <f t="shared" si="492"/>
        <v>5205.3312280898608</v>
      </c>
      <c r="S1670">
        <f t="shared" si="493"/>
        <v>5041.3452555959238</v>
      </c>
      <c r="T1670" s="5">
        <f t="shared" si="480"/>
        <v>0</v>
      </c>
      <c r="U1670" s="6">
        <f>+S1670+SUM($D$17:$E$17)-SUM($Q$27:Q1670)</f>
        <v>7133.6284661222353</v>
      </c>
      <c r="V1670" s="10">
        <f t="shared" si="481"/>
        <v>-3.7644094526764205E-3</v>
      </c>
      <c r="W1670" s="10">
        <f>+S1670/SUM(Q$27:Q1670)-1</f>
        <v>0.11838109869021785</v>
      </c>
      <c r="X1670">
        <v>5.1139999999999999</v>
      </c>
      <c r="AC1670">
        <f t="shared" si="494"/>
        <v>11673.806544577204</v>
      </c>
      <c r="AD1670">
        <f t="shared" si="495"/>
        <v>11527.696718365378</v>
      </c>
      <c r="AE1670" s="5">
        <f t="shared" si="482"/>
        <v>0</v>
      </c>
      <c r="AF1670" s="6">
        <f>+AD1670+SUM($D$18:$E$18)-SUM($AB$27:AB1670)</f>
        <v>15293.574297312738</v>
      </c>
      <c r="AG1670" s="10">
        <f t="shared" si="483"/>
        <v>-3.232135282690618E-3</v>
      </c>
      <c r="AH1670" s="10">
        <f>+AD1670/SUM(AB$27:AB1670)-1</f>
        <v>0.42069543940525134</v>
      </c>
      <c r="AI1670" s="6">
        <f t="shared" si="484"/>
        <v>0</v>
      </c>
      <c r="AL1670" s="6">
        <f t="shared" si="485"/>
        <v>0</v>
      </c>
      <c r="AM1670" s="6">
        <f t="shared" si="486"/>
        <v>22522.155931372654</v>
      </c>
      <c r="AN1670" s="6">
        <f t="shared" si="487"/>
        <v>22154.179378914348</v>
      </c>
      <c r="AO1670" s="5">
        <f t="shared" si="488"/>
        <v>0</v>
      </c>
      <c r="AP1670" s="6">
        <f>+AN1670+SUM($D$16:$E$18)-SUM($AL$27:AL1670)</f>
        <v>30522.925221019599</v>
      </c>
      <c r="AQ1670" s="10">
        <f t="shared" si="496"/>
        <v>-3.0653410567164086E-3</v>
      </c>
      <c r="AR1670" s="10">
        <f>+AN1670/SUM(AL$27:AL1670)-1</f>
        <v>0.22865437894204543</v>
      </c>
    </row>
    <row r="1671" spans="1:44" x14ac:dyDescent="0.25">
      <c r="A1671" s="1">
        <v>42653</v>
      </c>
      <c r="B1671">
        <v>8.1140000000000008</v>
      </c>
      <c r="C1671">
        <f>+$C$16</f>
        <v>60</v>
      </c>
      <c r="D1671" s="7">
        <f>+$H$16</f>
        <v>0.66694736842105262</v>
      </c>
      <c r="E1671" s="7">
        <f>+$J$16</f>
        <v>0.46199999999999997</v>
      </c>
      <c r="F1671" s="6">
        <f>+C1671-D1671-E1671</f>
        <v>58.871052631578941</v>
      </c>
      <c r="G1671">
        <f t="shared" si="489"/>
        <v>5733.3597550404447</v>
      </c>
      <c r="H1671">
        <f t="shared" si="490"/>
        <v>5675.1562061560571</v>
      </c>
      <c r="I1671" s="5">
        <f t="shared" si="479"/>
        <v>146400</v>
      </c>
      <c r="J1671" s="6">
        <f>+H1671+SUM($D$16:$E$16)-SUM($F$27:F1671)</f>
        <v>8126.8702061560534</v>
      </c>
      <c r="K1671" s="10">
        <f t="shared" si="491"/>
        <v>3.8474328553903536E-3</v>
      </c>
      <c r="L1671" s="10">
        <f>+H1671/SUM(F$27:F1671)-1</f>
        <v>3.7830904630089313E-2</v>
      </c>
      <c r="M1671">
        <v>7.3529999999999998</v>
      </c>
      <c r="N1671">
        <f>+$C$17</f>
        <v>50</v>
      </c>
      <c r="O1671" s="7">
        <f>+$H$17</f>
        <v>0.5557894736842105</v>
      </c>
      <c r="P1671" s="7">
        <f>+$J$17</f>
        <v>0.38500000000000001</v>
      </c>
      <c r="Q1671" s="6">
        <f>+N1671-O1671-P1671</f>
        <v>49.059210526315795</v>
      </c>
      <c r="R1671">
        <f t="shared" si="492"/>
        <v>5297.4363202830746</v>
      </c>
      <c r="S1671">
        <f t="shared" si="493"/>
        <v>5131.1831019983238</v>
      </c>
      <c r="T1671" s="5">
        <f t="shared" si="480"/>
        <v>122000</v>
      </c>
      <c r="U1671" s="6">
        <f>+S1671+SUM($D$17:$E$17)-SUM($Q$27:Q1671)</f>
        <v>7174.4071019983203</v>
      </c>
      <c r="V1671" s="10">
        <f t="shared" si="481"/>
        <v>5.7163946888660888E-3</v>
      </c>
      <c r="W1671" s="10">
        <f>+S1671/SUM(Q$27:Q1671)-1</f>
        <v>0.12605559325240479</v>
      </c>
      <c r="X1671">
        <v>5.1379999999999999</v>
      </c>
      <c r="Y1671">
        <f>+$C$18</f>
        <v>90</v>
      </c>
      <c r="Z1671" s="7">
        <f>+$H$18</f>
        <v>1.0004210526315789</v>
      </c>
      <c r="AA1671" s="7">
        <f>+$J$18</f>
        <v>0.69300000000000006</v>
      </c>
      <c r="AB1671" s="6">
        <f>+Y1671-Z1671-AA1671</f>
        <v>88.306578947368422</v>
      </c>
      <c r="AC1671">
        <f t="shared" si="494"/>
        <v>11816.898293072842</v>
      </c>
      <c r="AD1671">
        <f t="shared" si="495"/>
        <v>11670.102773503744</v>
      </c>
      <c r="AE1671" s="5">
        <f t="shared" si="482"/>
        <v>219600</v>
      </c>
      <c r="AF1671" s="6">
        <f>+AD1671+SUM($D$18:$E$18)-SUM($AB$27:AB1671)</f>
        <v>15347.673773503737</v>
      </c>
      <c r="AG1671" s="10">
        <f t="shared" si="483"/>
        <v>3.537399115424833E-3</v>
      </c>
      <c r="AH1671" s="10">
        <f>+AD1671/SUM(AB$27:AB1671)-1</f>
        <v>0.4227618152505479</v>
      </c>
      <c r="AI1671" s="6">
        <f t="shared" si="484"/>
        <v>200</v>
      </c>
      <c r="AL1671" s="6">
        <f t="shared" si="485"/>
        <v>196.23684210526315</v>
      </c>
      <c r="AM1671" s="6">
        <f t="shared" si="486"/>
        <v>22847.694368396362</v>
      </c>
      <c r="AN1671" s="6">
        <f t="shared" si="487"/>
        <v>22476.442081658126</v>
      </c>
      <c r="AO1671" s="5">
        <f t="shared" si="488"/>
        <v>488000</v>
      </c>
      <c r="AP1671" s="6">
        <f>+AN1671+SUM($D$16:$E$18)-SUM($AL$27:AL1671)</f>
        <v>30648.951081658113</v>
      </c>
      <c r="AQ1671" s="10">
        <f t="shared" si="496"/>
        <v>4.1288919632029852E-3</v>
      </c>
      <c r="AR1671" s="10">
        <f>+AN1671/SUM(AL$27:AL1671)-1</f>
        <v>0.23310674418427135</v>
      </c>
    </row>
    <row r="1672" spans="1:44" x14ac:dyDescent="0.25">
      <c r="A1672" s="1">
        <v>42654</v>
      </c>
      <c r="B1672">
        <v>8.07</v>
      </c>
      <c r="G1672">
        <f t="shared" si="489"/>
        <v>5702.2693151560743</v>
      </c>
      <c r="H1672">
        <f t="shared" si="490"/>
        <v>5644.3813881783799</v>
      </c>
      <c r="I1672" s="5">
        <f t="shared" si="479"/>
        <v>0</v>
      </c>
      <c r="J1672" s="6">
        <f>+H1672+SUM($D$16:$E$16)-SUM($F$27:F1672)</f>
        <v>8096.0953881783744</v>
      </c>
      <c r="K1672" s="10">
        <f t="shared" si="491"/>
        <v>-3.786798262677693E-3</v>
      </c>
      <c r="L1672" s="10">
        <f>+H1672/SUM(F$27:F1672)-1</f>
        <v>3.2203031841856022E-2</v>
      </c>
      <c r="M1672">
        <v>7.3179999999999996</v>
      </c>
      <c r="R1672">
        <f t="shared" si="492"/>
        <v>5272.2207251232885</v>
      </c>
      <c r="S1672">
        <f t="shared" si="493"/>
        <v>5106.7588658267005</v>
      </c>
      <c r="T1672" s="5">
        <f t="shared" si="480"/>
        <v>0</v>
      </c>
      <c r="U1672" s="6">
        <f>+S1672+SUM($D$17:$E$17)-SUM($Q$27:Q1672)</f>
        <v>7149.9828658266979</v>
      </c>
      <c r="V1672" s="10">
        <f t="shared" si="481"/>
        <v>-3.404356042859491E-3</v>
      </c>
      <c r="W1672" s="10">
        <f>+S1672/SUM(Q$27:Q1672)-1</f>
        <v>0.12069561150837704</v>
      </c>
      <c r="X1672">
        <v>5.12</v>
      </c>
      <c r="AC1672">
        <f t="shared" si="494"/>
        <v>11775.500050707074</v>
      </c>
      <c r="AD1672">
        <f t="shared" si="495"/>
        <v>11629.21880115593</v>
      </c>
      <c r="AE1672" s="5">
        <f t="shared" si="482"/>
        <v>0</v>
      </c>
      <c r="AF1672" s="6">
        <f>+AD1672+SUM($D$18:$E$18)-SUM($AB$27:AB1672)</f>
        <v>15306.789801155925</v>
      </c>
      <c r="AG1672" s="10">
        <f t="shared" si="483"/>
        <v>-2.6638546630040061E-3</v>
      </c>
      <c r="AH1672" s="10">
        <f>+AD1672/SUM(AB$27:AB1672)-1</f>
        <v>0.41777744143300999</v>
      </c>
      <c r="AI1672" s="6">
        <f t="shared" si="484"/>
        <v>0</v>
      </c>
      <c r="AL1672" s="6">
        <f t="shared" si="485"/>
        <v>0</v>
      </c>
      <c r="AM1672" s="6">
        <f t="shared" si="486"/>
        <v>22749.990090986437</v>
      </c>
      <c r="AN1672" s="6">
        <f t="shared" si="487"/>
        <v>22380.35905516101</v>
      </c>
      <c r="AO1672" s="5">
        <f t="shared" si="488"/>
        <v>0</v>
      </c>
      <c r="AP1672" s="6">
        <f>+AN1672+SUM($D$16:$E$18)-SUM($AL$27:AL1672)</f>
        <v>30552.868055160998</v>
      </c>
      <c r="AQ1672" s="10">
        <f t="shared" si="496"/>
        <v>-3.1349531747798531E-3</v>
      </c>
      <c r="AR1672" s="10">
        <f>+AN1672/SUM(AL$27:AL1672)-1</f>
        <v>0.22783541932134233</v>
      </c>
    </row>
    <row r="1673" spans="1:44" x14ac:dyDescent="0.25">
      <c r="A1673" s="1">
        <v>42655</v>
      </c>
      <c r="B1673">
        <v>8.0779999999999994</v>
      </c>
      <c r="G1673">
        <f t="shared" si="489"/>
        <v>5707.9221224077764</v>
      </c>
      <c r="H1673">
        <f t="shared" si="490"/>
        <v>5649.9768096288653</v>
      </c>
      <c r="I1673" s="5">
        <f t="shared" si="479"/>
        <v>0</v>
      </c>
      <c r="J1673" s="6">
        <f>+H1673+SUM($D$16:$E$16)-SUM($F$27:F1673)</f>
        <v>8101.6908096288598</v>
      </c>
      <c r="K1673" s="10">
        <f t="shared" si="491"/>
        <v>6.9112592950126839E-4</v>
      </c>
      <c r="L1673" s="10">
        <f>+H1673/SUM(F$27:F1673)-1</f>
        <v>3.3226281439716399E-2</v>
      </c>
      <c r="M1673">
        <v>7.2839999999999998</v>
      </c>
      <c r="R1673">
        <f t="shared" si="492"/>
        <v>5247.7255755394963</v>
      </c>
      <c r="S1673">
        <f t="shared" si="493"/>
        <v>5083.032464974267</v>
      </c>
      <c r="T1673" s="5">
        <f t="shared" si="480"/>
        <v>0</v>
      </c>
      <c r="U1673" s="6">
        <f>+S1673+SUM($D$17:$E$17)-SUM($Q$27:Q1673)</f>
        <v>7126.2564649742635</v>
      </c>
      <c r="V1673" s="10">
        <f t="shared" si="481"/>
        <v>-3.3183856937384348E-3</v>
      </c>
      <c r="W1673" s="10">
        <f>+S1673/SUM(Q$27:Q1673)-1</f>
        <v>0.11548877209989317</v>
      </c>
      <c r="X1673">
        <v>5.1180000000000003</v>
      </c>
      <c r="AC1673">
        <f t="shared" si="494"/>
        <v>11770.900245999766</v>
      </c>
      <c r="AD1673">
        <f t="shared" si="495"/>
        <v>11624.676137561728</v>
      </c>
      <c r="AE1673" s="5">
        <f t="shared" si="482"/>
        <v>0</v>
      </c>
      <c r="AF1673" s="6">
        <f>+AD1673+SUM($D$18:$E$18)-SUM($AB$27:AB1673)</f>
        <v>15302.247137561722</v>
      </c>
      <c r="AG1673" s="10">
        <f t="shared" si="483"/>
        <v>-2.9677441535513882E-4</v>
      </c>
      <c r="AH1673" s="10">
        <f>+AD1673/SUM(AB$27:AB1673)-1</f>
        <v>0.41722362211995012</v>
      </c>
      <c r="AI1673" s="6">
        <f t="shared" si="484"/>
        <v>0</v>
      </c>
      <c r="AL1673" s="6">
        <f t="shared" si="485"/>
        <v>0</v>
      </c>
      <c r="AM1673" s="6">
        <f t="shared" si="486"/>
        <v>22726.547943947036</v>
      </c>
      <c r="AN1673" s="6">
        <f t="shared" si="487"/>
        <v>22357.685412164861</v>
      </c>
      <c r="AO1673" s="5">
        <f t="shared" si="488"/>
        <v>0</v>
      </c>
      <c r="AP1673" s="6">
        <f>+AN1673+SUM($D$16:$E$18)-SUM($AL$27:AL1673)</f>
        <v>30530.194412164852</v>
      </c>
      <c r="AQ1673" s="10">
        <f t="shared" si="496"/>
        <v>-7.4211177016869634E-4</v>
      </c>
      <c r="AR1673" s="10">
        <f>+AN1673/SUM(AL$27:AL1673)-1</f>
        <v>0.22659149370392484</v>
      </c>
    </row>
    <row r="1674" spans="1:44" x14ac:dyDescent="0.25">
      <c r="A1674" s="1">
        <v>42656</v>
      </c>
      <c r="B1674">
        <v>7.9649999999999999</v>
      </c>
      <c r="G1674">
        <f t="shared" si="489"/>
        <v>5628.0762199774626</v>
      </c>
      <c r="H1674">
        <f t="shared" si="490"/>
        <v>5570.9414816407416</v>
      </c>
      <c r="I1674" s="5">
        <f t="shared" si="479"/>
        <v>0</v>
      </c>
      <c r="J1674" s="6">
        <f>+H1674+SUM($D$16:$E$16)-SUM($F$27:F1674)</f>
        <v>8022.6554816407361</v>
      </c>
      <c r="K1674" s="10">
        <f t="shared" si="491"/>
        <v>-9.7554115363412963E-3</v>
      </c>
      <c r="L1674" s="10">
        <f>+H1674/SUM(F$27:F1674)-1</f>
        <v>1.8772880869935671E-2</v>
      </c>
      <c r="M1674">
        <v>7.2249999999999996</v>
      </c>
      <c r="R1674">
        <f t="shared" si="492"/>
        <v>5205.2192865558563</v>
      </c>
      <c r="S1674">
        <f t="shared" si="493"/>
        <v>5041.8601811421031</v>
      </c>
      <c r="T1674" s="5">
        <f t="shared" si="480"/>
        <v>0</v>
      </c>
      <c r="U1674" s="6">
        <f>+S1674+SUM($D$17:$E$17)-SUM($Q$27:Q1674)</f>
        <v>7085.0841811420996</v>
      </c>
      <c r="V1674" s="10">
        <f t="shared" si="481"/>
        <v>-5.7775473047492198E-3</v>
      </c>
      <c r="W1674" s="10">
        <f>+S1674/SUM(Q$27:Q1674)-1</f>
        <v>0.10645337430281843</v>
      </c>
      <c r="X1674">
        <v>5.1100000000000003</v>
      </c>
      <c r="AC1674">
        <f t="shared" si="494"/>
        <v>11752.501027170536</v>
      </c>
      <c r="AD1674">
        <f t="shared" si="495"/>
        <v>11606.505483184921</v>
      </c>
      <c r="AE1674" s="5">
        <f t="shared" si="482"/>
        <v>0</v>
      </c>
      <c r="AF1674" s="6">
        <f>+AD1674+SUM($D$18:$E$18)-SUM($AB$27:AB1674)</f>
        <v>15284.076483184914</v>
      </c>
      <c r="AG1674" s="10">
        <f t="shared" si="483"/>
        <v>-1.1874500662197862E-3</v>
      </c>
      <c r="AH1674" s="10">
        <f>+AD1674/SUM(AB$27:AB1674)-1</f>
        <v>0.41500834486771088</v>
      </c>
      <c r="AI1674" s="6">
        <f t="shared" si="484"/>
        <v>0</v>
      </c>
      <c r="AL1674" s="6">
        <f t="shared" si="485"/>
        <v>0</v>
      </c>
      <c r="AM1674" s="6">
        <f t="shared" si="486"/>
        <v>22585.796533703855</v>
      </c>
      <c r="AN1674" s="6">
        <f t="shared" si="487"/>
        <v>22219.307145967767</v>
      </c>
      <c r="AO1674" s="5">
        <f t="shared" si="488"/>
        <v>0</v>
      </c>
      <c r="AP1674" s="6">
        <f>+AN1674+SUM($D$16:$E$18)-SUM($AL$27:AL1674)</f>
        <v>30391.816145967754</v>
      </c>
      <c r="AQ1674" s="10">
        <f t="shared" si="496"/>
        <v>-4.5325052414982858E-3</v>
      </c>
      <c r="AR1674" s="10">
        <f>+AN1674/SUM(AL$27:AL1674)-1</f>
        <v>0.21899975953726991</v>
      </c>
    </row>
    <row r="1675" spans="1:44" x14ac:dyDescent="0.25">
      <c r="A1675" s="1">
        <v>42657</v>
      </c>
      <c r="B1675">
        <v>8.0310000000000006</v>
      </c>
      <c r="G1675">
        <f t="shared" si="489"/>
        <v>5674.7118798040183</v>
      </c>
      <c r="H1675">
        <f t="shared" si="490"/>
        <v>5617.1037086072565</v>
      </c>
      <c r="I1675" s="5">
        <f t="shared" si="479"/>
        <v>0</v>
      </c>
      <c r="J1675" s="6">
        <f>+H1675+SUM($D$16:$E$16)-SUM($F$27:F1675)</f>
        <v>8068.8177086072528</v>
      </c>
      <c r="K1675" s="10">
        <f t="shared" si="491"/>
        <v>5.7539834624777964E-3</v>
      </c>
      <c r="L1675" s="10">
        <f>+H1675/SUM(F$27:F1675)-1</f>
        <v>2.7214690052285384E-2</v>
      </c>
      <c r="M1675">
        <v>7.3019999999999996</v>
      </c>
      <c r="R1675">
        <f t="shared" si="492"/>
        <v>5260.6935959073862</v>
      </c>
      <c r="S1675">
        <f t="shared" si="493"/>
        <v>5095.5935007196731</v>
      </c>
      <c r="T1675" s="5">
        <f t="shared" si="480"/>
        <v>0</v>
      </c>
      <c r="U1675" s="6">
        <f>+S1675+SUM($D$17:$E$17)-SUM($Q$27:Q1675)</f>
        <v>7138.8175007196696</v>
      </c>
      <c r="V1675" s="10">
        <f t="shared" si="481"/>
        <v>7.5840058076639405E-3</v>
      </c>
      <c r="W1675" s="10">
        <f>+S1675/SUM(Q$27:Q1675)-1</f>
        <v>0.11824533413967875</v>
      </c>
      <c r="X1675">
        <v>5.1239999999999997</v>
      </c>
      <c r="AC1675">
        <f t="shared" si="494"/>
        <v>11784.699660121687</v>
      </c>
      <c r="AD1675">
        <f t="shared" si="495"/>
        <v>11638.304128344331</v>
      </c>
      <c r="AE1675" s="5">
        <f t="shared" si="482"/>
        <v>0</v>
      </c>
      <c r="AF1675" s="6">
        <f>+AD1675+SUM($D$18:$E$18)-SUM($AB$27:AB1675)</f>
        <v>15315.875128344325</v>
      </c>
      <c r="AG1675" s="10">
        <f t="shared" si="483"/>
        <v>2.080508115383628E-3</v>
      </c>
      <c r="AH1675" s="10">
        <f>+AD1675/SUM(AB$27:AB1675)-1</f>
        <v>0.41888508005912928</v>
      </c>
      <c r="AI1675" s="6">
        <f t="shared" si="484"/>
        <v>0</v>
      </c>
      <c r="AL1675" s="6">
        <f t="shared" si="485"/>
        <v>0</v>
      </c>
      <c r="AM1675" s="6">
        <f t="shared" si="486"/>
        <v>22720.105135833091</v>
      </c>
      <c r="AN1675" s="6">
        <f t="shared" si="487"/>
        <v>22351.00133767126</v>
      </c>
      <c r="AO1675" s="5">
        <f t="shared" si="488"/>
        <v>0</v>
      </c>
      <c r="AP1675" s="6">
        <f>+AN1675+SUM($D$16:$E$18)-SUM($AL$27:AL1675)</f>
        <v>30523.510337671247</v>
      </c>
      <c r="AQ1675" s="10">
        <f t="shared" si="496"/>
        <v>4.333212305279277E-3</v>
      </c>
      <c r="AR1675" s="10">
        <f>+AN1675/SUM(AL$27:AL1675)-1</f>
        <v>0.22622479076638924</v>
      </c>
    </row>
    <row r="1676" spans="1:44" x14ac:dyDescent="0.25">
      <c r="A1676" s="1">
        <v>42660</v>
      </c>
      <c r="B1676">
        <v>8.02</v>
      </c>
      <c r="G1676">
        <f t="shared" si="489"/>
        <v>5666.9392698329248</v>
      </c>
      <c r="H1676">
        <f t="shared" si="490"/>
        <v>5609.4100041128368</v>
      </c>
      <c r="I1676" s="5">
        <f t="shared" si="479"/>
        <v>0</v>
      </c>
      <c r="J1676" s="6">
        <f>+H1676+SUM($D$16:$E$16)-SUM($F$27:F1676)</f>
        <v>8061.1240041128322</v>
      </c>
      <c r="K1676" s="10">
        <f t="shared" si="491"/>
        <v>-9.5351075861005441E-4</v>
      </c>
      <c r="L1676" s="10">
        <f>+H1676/SUM(F$27:F1676)-1</f>
        <v>2.5807721855227062E-2</v>
      </c>
      <c r="M1676">
        <v>7.2569999999999997</v>
      </c>
      <c r="R1676">
        <f t="shared" si="492"/>
        <v>5228.2735449876609</v>
      </c>
      <c r="S1676">
        <f t="shared" si="493"/>
        <v>5064.1909113561578</v>
      </c>
      <c r="T1676" s="5">
        <f t="shared" si="480"/>
        <v>0</v>
      </c>
      <c r="U1676" s="6">
        <f>+S1676+SUM($D$17:$E$17)-SUM($Q$27:Q1676)</f>
        <v>7107.4149113561543</v>
      </c>
      <c r="V1676" s="10">
        <f t="shared" si="481"/>
        <v>-4.3988502802249085E-3</v>
      </c>
      <c r="W1676" s="10">
        <f>+S1676/SUM(Q$27:Q1676)-1</f>
        <v>0.11135392904021479</v>
      </c>
      <c r="X1676">
        <v>5.1100000000000003</v>
      </c>
      <c r="AC1676">
        <f t="shared" si="494"/>
        <v>11752.501027170536</v>
      </c>
      <c r="AD1676">
        <f t="shared" si="495"/>
        <v>11606.505483184921</v>
      </c>
      <c r="AE1676" s="5">
        <f t="shared" si="482"/>
        <v>0</v>
      </c>
      <c r="AF1676" s="6">
        <f>+AD1676+SUM($D$18:$E$18)-SUM($AB$27:AB1676)</f>
        <v>15284.076483184914</v>
      </c>
      <c r="AG1676" s="10">
        <f t="shared" si="483"/>
        <v>-2.0761885881769304E-3</v>
      </c>
      <c r="AH1676" s="10">
        <f>+AD1676/SUM(AB$27:AB1676)-1</f>
        <v>0.41500834486771088</v>
      </c>
      <c r="AI1676" s="6">
        <f t="shared" si="484"/>
        <v>0</v>
      </c>
      <c r="AL1676" s="6">
        <f t="shared" si="485"/>
        <v>0</v>
      </c>
      <c r="AM1676" s="6">
        <f t="shared" si="486"/>
        <v>22647.713841991121</v>
      </c>
      <c r="AN1676" s="6">
        <f t="shared" si="487"/>
        <v>22280.106398653916</v>
      </c>
      <c r="AO1676" s="5">
        <f t="shared" si="488"/>
        <v>0</v>
      </c>
      <c r="AP1676" s="6">
        <f>+AN1676+SUM($D$16:$E$18)-SUM($AL$27:AL1676)</f>
        <v>30452.615398653903</v>
      </c>
      <c r="AQ1676" s="10">
        <f t="shared" si="496"/>
        <v>-2.322633872482438E-3</v>
      </c>
      <c r="AR1676" s="10">
        <f>+AN1676/SUM(AL$27:AL1676)-1</f>
        <v>0.22233533944161055</v>
      </c>
    </row>
    <row r="1677" spans="1:44" x14ac:dyDescent="0.25">
      <c r="A1677" s="1">
        <v>42661</v>
      </c>
      <c r="B1677">
        <v>8.1449999999999996</v>
      </c>
      <c r="G1677">
        <f t="shared" si="489"/>
        <v>5755.2643831407941</v>
      </c>
      <c r="H1677">
        <f t="shared" si="490"/>
        <v>5696.8384642766896</v>
      </c>
      <c r="I1677" s="5">
        <f t="shared" si="479"/>
        <v>0</v>
      </c>
      <c r="J1677" s="6">
        <f>+H1677+SUM($D$16:$E$16)-SUM($F$27:F1677)</f>
        <v>8148.5524642766859</v>
      </c>
      <c r="K1677" s="10">
        <f t="shared" si="491"/>
        <v>1.0845691012723258E-2</v>
      </c>
      <c r="L1677" s="10">
        <f>+H1677/SUM(F$27:F1677)-1</f>
        <v>4.1795996821798465E-2</v>
      </c>
      <c r="M1677">
        <v>7.33</v>
      </c>
      <c r="R1677">
        <f t="shared" si="492"/>
        <v>5280.8660720352145</v>
      </c>
      <c r="S1677">
        <f t="shared" si="493"/>
        <v>5115.1328896569703</v>
      </c>
      <c r="T1677" s="5">
        <f t="shared" si="480"/>
        <v>0</v>
      </c>
      <c r="U1677" s="6">
        <f>+S1677+SUM($D$17:$E$17)-SUM($Q$27:Q1677)</f>
        <v>7158.3568896569668</v>
      </c>
      <c r="V1677" s="10">
        <f t="shared" si="481"/>
        <v>7.1674411774409474E-3</v>
      </c>
      <c r="W1677" s="10">
        <f>+S1677/SUM(Q$27:Q1677)-1</f>
        <v>0.12253331953490054</v>
      </c>
      <c r="X1677">
        <v>5.1550000000000002</v>
      </c>
      <c r="AC1677">
        <f t="shared" si="494"/>
        <v>11855.996633084953</v>
      </c>
      <c r="AD1677">
        <f t="shared" si="495"/>
        <v>11708.715414054455</v>
      </c>
      <c r="AE1677" s="5">
        <f t="shared" si="482"/>
        <v>0</v>
      </c>
      <c r="AF1677" s="6">
        <f>+AD1677+SUM($D$18:$E$18)-SUM($AB$27:AB1677)</f>
        <v>15386.28641405445</v>
      </c>
      <c r="AG1677" s="10">
        <f t="shared" si="483"/>
        <v>6.6873475137332328E-3</v>
      </c>
      <c r="AH1677" s="10">
        <f>+AD1677/SUM(AB$27:AB1677)-1</f>
        <v>0.42746927941155577</v>
      </c>
      <c r="AI1677" s="6">
        <f t="shared" si="484"/>
        <v>0</v>
      </c>
      <c r="AL1677" s="6">
        <f t="shared" si="485"/>
        <v>0</v>
      </c>
      <c r="AM1677" s="6">
        <f t="shared" si="486"/>
        <v>22892.127088260961</v>
      </c>
      <c r="AN1677" s="6">
        <f t="shared" si="487"/>
        <v>22520.686767988114</v>
      </c>
      <c r="AO1677" s="5">
        <f t="shared" si="488"/>
        <v>0</v>
      </c>
      <c r="AP1677" s="6">
        <f>+AN1677+SUM($D$16:$E$18)-SUM($AL$27:AL1677)</f>
        <v>30693.195767988098</v>
      </c>
      <c r="AQ1677" s="10">
        <f t="shared" si="496"/>
        <v>7.9001545904930914E-3</v>
      </c>
      <c r="AR1677" s="10">
        <f>+AN1677/SUM(AL$27:AL1677)-1</f>
        <v>0.23553410439144362</v>
      </c>
    </row>
    <row r="1678" spans="1:44" x14ac:dyDescent="0.25">
      <c r="A1678" s="1">
        <v>42662</v>
      </c>
      <c r="B1678">
        <v>8.1910000000000007</v>
      </c>
      <c r="G1678">
        <f t="shared" si="489"/>
        <v>5787.7680248380902</v>
      </c>
      <c r="H1678">
        <f t="shared" si="490"/>
        <v>5729.0121376169882</v>
      </c>
      <c r="I1678" s="5">
        <f t="shared" si="479"/>
        <v>0</v>
      </c>
      <c r="J1678" s="6">
        <f>+H1678+SUM($D$16:$E$16)-SUM($F$27:F1678)</f>
        <v>8180.7261376169836</v>
      </c>
      <c r="K1678" s="10">
        <f t="shared" si="491"/>
        <v>3.9483912610671634E-3</v>
      </c>
      <c r="L1678" s="10">
        <f>+H1678/SUM(F$27:F1678)-1</f>
        <v>4.7679682009496904E-2</v>
      </c>
      <c r="M1678">
        <v>7.3520000000000003</v>
      </c>
      <c r="R1678">
        <f t="shared" si="492"/>
        <v>5296.7158747070807</v>
      </c>
      <c r="S1678">
        <f t="shared" si="493"/>
        <v>5130.4852666791339</v>
      </c>
      <c r="T1678" s="5">
        <f t="shared" si="480"/>
        <v>0</v>
      </c>
      <c r="U1678" s="6">
        <f>+S1678+SUM($D$17:$E$17)-SUM($Q$27:Q1678)</f>
        <v>7173.7092666791305</v>
      </c>
      <c r="V1678" s="10">
        <f t="shared" si="481"/>
        <v>2.1446789059016425E-3</v>
      </c>
      <c r="W1678" s="10">
        <f>+S1678/SUM(Q$27:Q1678)-1</f>
        <v>0.12590245091686092</v>
      </c>
      <c r="X1678">
        <v>5.1520000000000001</v>
      </c>
      <c r="AC1678">
        <f t="shared" si="494"/>
        <v>11849.096926023991</v>
      </c>
      <c r="AD1678">
        <f t="shared" si="495"/>
        <v>11701.901418663152</v>
      </c>
      <c r="AE1678" s="5">
        <f t="shared" si="482"/>
        <v>0</v>
      </c>
      <c r="AF1678" s="6">
        <f>+AD1678+SUM($D$18:$E$18)-SUM($AB$27:AB1678)</f>
        <v>15379.472418663148</v>
      </c>
      <c r="AG1678" s="10">
        <f t="shared" si="483"/>
        <v>-4.4286159817463755E-4</v>
      </c>
      <c r="AH1678" s="10">
        <f>+AD1678/SUM(AB$27:AB1678)-1</f>
        <v>0.42663855044196586</v>
      </c>
      <c r="AI1678" s="6">
        <f t="shared" si="484"/>
        <v>0</v>
      </c>
      <c r="AL1678" s="6">
        <f t="shared" si="485"/>
        <v>0</v>
      </c>
      <c r="AM1678" s="6">
        <f t="shared" si="486"/>
        <v>22933.580825569163</v>
      </c>
      <c r="AN1678" s="6">
        <f t="shared" si="487"/>
        <v>22561.398822959272</v>
      </c>
      <c r="AO1678" s="5">
        <f t="shared" si="488"/>
        <v>0</v>
      </c>
      <c r="AP1678" s="6">
        <f>+AN1678+SUM($D$16:$E$18)-SUM($AL$27:AL1678)</f>
        <v>30733.90782295926</v>
      </c>
      <c r="AQ1678" s="10">
        <f t="shared" si="496"/>
        <v>1.3264195517113109E-3</v>
      </c>
      <c r="AR1678" s="10">
        <f>+AN1678/SUM(AL$27:AL1678)-1</f>
        <v>0.23776765672023958</v>
      </c>
    </row>
    <row r="1679" spans="1:44" x14ac:dyDescent="0.25">
      <c r="A1679" s="1">
        <v>42663</v>
      </c>
      <c r="B1679">
        <v>8.2189999999999994</v>
      </c>
      <c r="G1679">
        <f t="shared" si="489"/>
        <v>5807.5528502190518</v>
      </c>
      <c r="H1679">
        <f t="shared" si="490"/>
        <v>5748.59611269369</v>
      </c>
      <c r="I1679" s="5">
        <f t="shared" si="479"/>
        <v>0</v>
      </c>
      <c r="J1679" s="6">
        <f>+H1679+SUM($D$16:$E$16)-SUM($F$27:F1679)</f>
        <v>8200.3101126936854</v>
      </c>
      <c r="K1679" s="10">
        <f t="shared" si="491"/>
        <v>2.3939164748041364E-3</v>
      </c>
      <c r="L1679" s="10">
        <f>+H1679/SUM(F$27:F1679)-1</f>
        <v>5.1261055602008554E-2</v>
      </c>
      <c r="M1679">
        <v>7.3609999999999998</v>
      </c>
      <c r="R1679">
        <f t="shared" si="492"/>
        <v>5303.1998848910252</v>
      </c>
      <c r="S1679">
        <f t="shared" si="493"/>
        <v>5136.765784551837</v>
      </c>
      <c r="T1679" s="5">
        <f t="shared" si="480"/>
        <v>0</v>
      </c>
      <c r="U1679" s="6">
        <f>+S1679+SUM($D$17:$E$17)-SUM($Q$27:Q1679)</f>
        <v>7179.9897845518335</v>
      </c>
      <c r="V1679" s="10">
        <f t="shared" si="481"/>
        <v>8.7549099625139348E-4</v>
      </c>
      <c r="W1679" s="10">
        <f>+S1679/SUM(Q$27:Q1679)-1</f>
        <v>0.12728073193675371</v>
      </c>
      <c r="X1679">
        <v>5.1639999999999997</v>
      </c>
      <c r="AC1679">
        <f t="shared" si="494"/>
        <v>11876.695754267836</v>
      </c>
      <c r="AD1679">
        <f t="shared" si="495"/>
        <v>11729.157400228361</v>
      </c>
      <c r="AE1679" s="5">
        <f t="shared" si="482"/>
        <v>0</v>
      </c>
      <c r="AF1679" s="6">
        <f>+AD1679+SUM($D$18:$E$18)-SUM($AB$27:AB1679)</f>
        <v>15406.728400228354</v>
      </c>
      <c r="AG1679" s="10">
        <f t="shared" si="483"/>
        <v>1.7722312458605671E-3</v>
      </c>
      <c r="AH1679" s="10">
        <f>+AD1679/SUM(AB$27:AB1679)-1</f>
        <v>0.42996146632032461</v>
      </c>
      <c r="AI1679" s="6">
        <f t="shared" si="484"/>
        <v>0</v>
      </c>
      <c r="AL1679" s="6">
        <f t="shared" si="485"/>
        <v>0</v>
      </c>
      <c r="AM1679" s="6">
        <f t="shared" si="486"/>
        <v>22987.448489377912</v>
      </c>
      <c r="AN1679" s="6">
        <f t="shared" si="487"/>
        <v>22614.519297473889</v>
      </c>
      <c r="AO1679" s="5">
        <f t="shared" si="488"/>
        <v>0</v>
      </c>
      <c r="AP1679" s="6">
        <f>+AN1679+SUM($D$16:$E$18)-SUM($AL$27:AL1679)</f>
        <v>30787.028297473877</v>
      </c>
      <c r="AQ1679" s="10">
        <f t="shared" si="496"/>
        <v>1.7283996171464366E-3</v>
      </c>
      <c r="AR1679" s="10">
        <f>+AN1679/SUM(AL$27:AL1679)-1</f>
        <v>0.240681962068936</v>
      </c>
    </row>
    <row r="1680" spans="1:44" x14ac:dyDescent="0.25">
      <c r="A1680" s="1">
        <v>42664</v>
      </c>
      <c r="B1680">
        <v>8.2379999999999995</v>
      </c>
      <c r="G1680">
        <f t="shared" si="489"/>
        <v>5820.9782674418484</v>
      </c>
      <c r="H1680">
        <f t="shared" si="490"/>
        <v>5761.8852386385961</v>
      </c>
      <c r="I1680" s="5">
        <f t="shared" si="479"/>
        <v>0</v>
      </c>
      <c r="J1680" s="6">
        <f>+H1680+SUM($D$16:$E$16)-SUM($F$27:F1680)</f>
        <v>8213.5992386385915</v>
      </c>
      <c r="K1680" s="10">
        <f t="shared" si="491"/>
        <v>1.6205638277428935E-3</v>
      </c>
      <c r="L1680" s="10">
        <f>+H1680/SUM(F$27:F1680)-1</f>
        <v>5.3691273396927475E-2</v>
      </c>
      <c r="M1680">
        <v>7.3579999999999997</v>
      </c>
      <c r="R1680">
        <f t="shared" si="492"/>
        <v>5301.0385481630437</v>
      </c>
      <c r="S1680">
        <f t="shared" si="493"/>
        <v>5134.6722785942693</v>
      </c>
      <c r="T1680" s="5">
        <f t="shared" si="480"/>
        <v>0</v>
      </c>
      <c r="U1680" s="6">
        <f>+S1680+SUM($D$17:$E$17)-SUM($Q$27:Q1680)</f>
        <v>7177.8962785942658</v>
      </c>
      <c r="V1680" s="10">
        <f t="shared" si="481"/>
        <v>-2.9157506074339867E-4</v>
      </c>
      <c r="W1680" s="10">
        <f>+S1680/SUM(Q$27:Q1680)-1</f>
        <v>0.12682130493012278</v>
      </c>
      <c r="X1680">
        <v>5.16</v>
      </c>
      <c r="AC1680">
        <f t="shared" si="494"/>
        <v>11867.496144853221</v>
      </c>
      <c r="AD1680">
        <f t="shared" si="495"/>
        <v>11720.072073039959</v>
      </c>
      <c r="AE1680" s="5">
        <f t="shared" si="482"/>
        <v>0</v>
      </c>
      <c r="AF1680" s="6">
        <f>+AD1680+SUM($D$18:$E$18)-SUM($AB$27:AB1680)</f>
        <v>15397.643073039953</v>
      </c>
      <c r="AG1680" s="10">
        <f t="shared" si="483"/>
        <v>-5.8969866621816358E-4</v>
      </c>
      <c r="AH1680" s="10">
        <f>+AD1680/SUM(AB$27:AB1680)-1</f>
        <v>0.4288538276942051</v>
      </c>
      <c r="AI1680" s="6">
        <f t="shared" si="484"/>
        <v>0</v>
      </c>
      <c r="AL1680" s="6">
        <f t="shared" si="485"/>
        <v>0</v>
      </c>
      <c r="AM1680" s="6">
        <f t="shared" si="486"/>
        <v>22989.512960458116</v>
      </c>
      <c r="AN1680" s="6">
        <f t="shared" si="487"/>
        <v>22616.629590272823</v>
      </c>
      <c r="AO1680" s="5">
        <f t="shared" si="488"/>
        <v>0</v>
      </c>
      <c r="AP1680" s="6">
        <f>+AN1680+SUM($D$16:$E$18)-SUM($AL$27:AL1680)</f>
        <v>30789.138590272811</v>
      </c>
      <c r="AQ1680" s="10">
        <f t="shared" si="496"/>
        <v>6.8544868265352221E-5</v>
      </c>
      <c r="AR1680" s="10">
        <f>+AN1680/SUM(AL$27:AL1680)-1</f>
        <v>0.24079773734480558</v>
      </c>
    </row>
    <row r="1681" spans="1:44" x14ac:dyDescent="0.25">
      <c r="A1681" s="1">
        <v>42667</v>
      </c>
      <c r="B1681">
        <v>8.2870000000000008</v>
      </c>
      <c r="G1681">
        <f t="shared" si="489"/>
        <v>5855.6017118585341</v>
      </c>
      <c r="H1681">
        <f t="shared" si="490"/>
        <v>5796.1571950228281</v>
      </c>
      <c r="I1681" s="5">
        <f t="shared" si="479"/>
        <v>0</v>
      </c>
      <c r="J1681" s="6">
        <f>+H1681+SUM($D$16:$E$16)-SUM($F$27:F1681)</f>
        <v>8247.8711950228244</v>
      </c>
      <c r="K1681" s="10">
        <f t="shared" si="491"/>
        <v>4.172586875557549E-3</v>
      </c>
      <c r="L1681" s="10">
        <f>+H1681/SUM(F$27:F1681)-1</f>
        <v>5.9958677183823861E-2</v>
      </c>
      <c r="M1681">
        <v>7.3639999999999999</v>
      </c>
      <c r="R1681">
        <f t="shared" si="492"/>
        <v>5305.3612216190068</v>
      </c>
      <c r="S1681">
        <f t="shared" si="493"/>
        <v>5138.8592905094047</v>
      </c>
      <c r="T1681" s="5">
        <f t="shared" si="480"/>
        <v>0</v>
      </c>
      <c r="U1681" s="6">
        <f>+S1681+SUM($D$17:$E$17)-SUM($Q$27:Q1681)</f>
        <v>7182.0832905094012</v>
      </c>
      <c r="V1681" s="10">
        <f t="shared" si="481"/>
        <v>5.8332020311047117E-4</v>
      </c>
      <c r="W1681" s="10">
        <f>+S1681/SUM(Q$27:Q1681)-1</f>
        <v>0.12774015894338464</v>
      </c>
      <c r="X1681">
        <v>5.1550000000000002</v>
      </c>
      <c r="AC1681">
        <f t="shared" si="494"/>
        <v>11855.996633084953</v>
      </c>
      <c r="AD1681">
        <f t="shared" si="495"/>
        <v>11708.715414054455</v>
      </c>
      <c r="AE1681" s="5">
        <f t="shared" si="482"/>
        <v>0</v>
      </c>
      <c r="AF1681" s="6">
        <f>+AD1681+SUM($D$18:$E$18)-SUM($AB$27:AB1681)</f>
        <v>15386.28641405445</v>
      </c>
      <c r="AG1681" s="10">
        <f t="shared" si="483"/>
        <v>-7.3755826990096196E-4</v>
      </c>
      <c r="AH1681" s="10">
        <f>+AD1681/SUM(AB$27:AB1681)-1</f>
        <v>0.42746927941155577</v>
      </c>
      <c r="AI1681" s="6">
        <f t="shared" si="484"/>
        <v>0</v>
      </c>
      <c r="AL1681" s="6">
        <f t="shared" si="485"/>
        <v>0</v>
      </c>
      <c r="AM1681" s="6">
        <f t="shared" si="486"/>
        <v>23016.959566562495</v>
      </c>
      <c r="AN1681" s="6">
        <f t="shared" si="487"/>
        <v>22643.731899586688</v>
      </c>
      <c r="AO1681" s="5">
        <f t="shared" si="488"/>
        <v>0</v>
      </c>
      <c r="AP1681" s="6">
        <f>+AN1681+SUM($D$16:$E$18)-SUM($AL$27:AL1681)</f>
        <v>30816.240899586675</v>
      </c>
      <c r="AQ1681" s="10">
        <f t="shared" si="496"/>
        <v>8.8025552369397353E-4</v>
      </c>
      <c r="AR1681" s="10">
        <f>+AN1681/SUM(AL$27:AL1681)-1</f>
        <v>0.24228462927709971</v>
      </c>
    </row>
    <row r="1682" spans="1:44" x14ac:dyDescent="0.25">
      <c r="A1682" s="1">
        <v>42668</v>
      </c>
      <c r="B1682">
        <v>8.3040000000000003</v>
      </c>
      <c r="G1682">
        <f t="shared" si="489"/>
        <v>5867.613927268404</v>
      </c>
      <c r="H1682">
        <f t="shared" si="490"/>
        <v>5808.0474656051119</v>
      </c>
      <c r="I1682" s="5">
        <f t="shared" si="479"/>
        <v>0</v>
      </c>
      <c r="J1682" s="6">
        <f>+H1682+SUM($D$16:$E$16)-SUM($F$27:F1682)</f>
        <v>8259.7614656051082</v>
      </c>
      <c r="K1682" s="10">
        <f t="shared" si="491"/>
        <v>1.4416169095194942E-3</v>
      </c>
      <c r="L1682" s="10">
        <f>+H1682/SUM(F$27:F1682)-1</f>
        <v>6.213308257927741E-2</v>
      </c>
      <c r="M1682">
        <v>7.3449999999999998</v>
      </c>
      <c r="R1682">
        <f t="shared" si="492"/>
        <v>5291.672755675123</v>
      </c>
      <c r="S1682">
        <f t="shared" si="493"/>
        <v>5125.6004194448096</v>
      </c>
      <c r="T1682" s="5">
        <f t="shared" si="480"/>
        <v>0</v>
      </c>
      <c r="U1682" s="6">
        <f>+S1682+SUM($D$17:$E$17)-SUM($Q$27:Q1682)</f>
        <v>7168.8244194448071</v>
      </c>
      <c r="V1682" s="10">
        <f t="shared" si="481"/>
        <v>-1.8461037735547636E-3</v>
      </c>
      <c r="W1682" s="10">
        <f>+S1682/SUM(Q$27:Q1682)-1</f>
        <v>0.12483045456805542</v>
      </c>
      <c r="X1682">
        <v>5.1529999999999996</v>
      </c>
      <c r="AC1682">
        <f t="shared" si="494"/>
        <v>11851.396828377645</v>
      </c>
      <c r="AD1682">
        <f t="shared" si="495"/>
        <v>11704.172750460253</v>
      </c>
      <c r="AE1682" s="5">
        <f t="shared" si="482"/>
        <v>0</v>
      </c>
      <c r="AF1682" s="6">
        <f>+AD1682+SUM($D$18:$E$18)-SUM($AB$27:AB1682)</f>
        <v>15381.743750460248</v>
      </c>
      <c r="AG1682" s="10">
        <f t="shared" si="483"/>
        <v>-2.9524106544986939E-4</v>
      </c>
      <c r="AH1682" s="10">
        <f>+AD1682/SUM(AB$27:AB1682)-1</f>
        <v>0.4269154600984959</v>
      </c>
      <c r="AI1682" s="6">
        <f t="shared" si="484"/>
        <v>0</v>
      </c>
      <c r="AL1682" s="6">
        <f t="shared" si="485"/>
        <v>0</v>
      </c>
      <c r="AM1682" s="6">
        <f t="shared" si="486"/>
        <v>23010.683511321171</v>
      </c>
      <c r="AN1682" s="6">
        <f t="shared" si="487"/>
        <v>22637.820635510176</v>
      </c>
      <c r="AO1682" s="5">
        <f t="shared" si="488"/>
        <v>0</v>
      </c>
      <c r="AP1682" s="6">
        <f>+AN1682+SUM($D$16:$E$18)-SUM($AL$27:AL1682)</f>
        <v>30810.329635510159</v>
      </c>
      <c r="AQ1682" s="10">
        <f t="shared" si="496"/>
        <v>-1.9182300968434429E-4</v>
      </c>
      <c r="AR1682" s="10">
        <f>+AN1682/SUM(AL$27:AL1682)-1</f>
        <v>0.24196032440834347</v>
      </c>
    </row>
    <row r="1683" spans="1:44" x14ac:dyDescent="0.25">
      <c r="A1683" s="1">
        <v>42669</v>
      </c>
      <c r="B1683">
        <v>8.1989999999999998</v>
      </c>
      <c r="G1683">
        <f t="shared" si="489"/>
        <v>5793.4208320897933</v>
      </c>
      <c r="H1683">
        <f t="shared" si="490"/>
        <v>5734.6075590674745</v>
      </c>
      <c r="I1683" s="5">
        <f t="shared" si="479"/>
        <v>0</v>
      </c>
      <c r="J1683" s="6">
        <f>+H1683+SUM($D$16:$E$16)-SUM($F$27:F1683)</f>
        <v>8186.321559067469</v>
      </c>
      <c r="K1683" s="10">
        <f t="shared" si="491"/>
        <v>-8.8912866120230971E-3</v>
      </c>
      <c r="L1683" s="10">
        <f>+H1683/SUM(F$27:F1683)-1</f>
        <v>4.870293160735728E-2</v>
      </c>
      <c r="M1683">
        <v>7.3150000000000004</v>
      </c>
      <c r="R1683">
        <f t="shared" si="492"/>
        <v>5270.059388395307</v>
      </c>
      <c r="S1683">
        <f t="shared" si="493"/>
        <v>5104.6653598691337</v>
      </c>
      <c r="T1683" s="5">
        <f t="shared" si="480"/>
        <v>0</v>
      </c>
      <c r="U1683" s="6">
        <f>+S1683+SUM($D$17:$E$17)-SUM($Q$27:Q1683)</f>
        <v>7147.8893598691302</v>
      </c>
      <c r="V1683" s="10">
        <f t="shared" si="481"/>
        <v>-2.9202918569036784E-3</v>
      </c>
      <c r="W1683" s="10">
        <f>+S1683/SUM(Q$27:Q1683)-1</f>
        <v>0.12023618450174633</v>
      </c>
      <c r="X1683">
        <v>5.12</v>
      </c>
      <c r="AC1683">
        <f t="shared" si="494"/>
        <v>11775.500050707073</v>
      </c>
      <c r="AD1683">
        <f t="shared" si="495"/>
        <v>11629.21880115593</v>
      </c>
      <c r="AE1683" s="5">
        <f t="shared" si="482"/>
        <v>0</v>
      </c>
      <c r="AF1683" s="6">
        <f>+AD1683+SUM($D$18:$E$18)-SUM($AB$27:AB1683)</f>
        <v>15306.789801155925</v>
      </c>
      <c r="AG1683" s="10">
        <f t="shared" si="483"/>
        <v>-4.8729162649118196E-3</v>
      </c>
      <c r="AH1683" s="10">
        <f>+AD1683/SUM(AB$27:AB1683)-1</f>
        <v>0.41777744143300999</v>
      </c>
      <c r="AI1683" s="6">
        <f t="shared" si="484"/>
        <v>0</v>
      </c>
      <c r="AL1683" s="6">
        <f t="shared" si="485"/>
        <v>0</v>
      </c>
      <c r="AM1683" s="6">
        <f t="shared" si="486"/>
        <v>22838.980271192173</v>
      </c>
      <c r="AN1683" s="6">
        <f t="shared" si="487"/>
        <v>22468.491720092537</v>
      </c>
      <c r="AO1683" s="5">
        <f t="shared" si="488"/>
        <v>0</v>
      </c>
      <c r="AP1683" s="6">
        <f>+AN1683+SUM($D$16:$E$18)-SUM($AL$27:AL1683)</f>
        <v>30641.000720092528</v>
      </c>
      <c r="AQ1683" s="10">
        <f t="shared" si="496"/>
        <v>-5.4958488734399014E-3</v>
      </c>
      <c r="AR1683" s="10">
        <f>+AN1683/SUM(AL$27:AL1683)-1</f>
        <v>0.23267056996997137</v>
      </c>
    </row>
    <row r="1684" spans="1:44" x14ac:dyDescent="0.25">
      <c r="A1684" s="1">
        <v>42670</v>
      </c>
      <c r="B1684">
        <v>8.1530000000000005</v>
      </c>
      <c r="G1684">
        <f t="shared" si="489"/>
        <v>5760.917190392498</v>
      </c>
      <c r="H1684">
        <f t="shared" si="490"/>
        <v>5702.4338857271769</v>
      </c>
      <c r="I1684" s="5">
        <f t="shared" si="479"/>
        <v>0</v>
      </c>
      <c r="J1684" s="6">
        <f>+H1684+SUM($D$16:$E$16)-SUM($F$27:F1684)</f>
        <v>8154.1478857271713</v>
      </c>
      <c r="K1684" s="10">
        <f t="shared" si="491"/>
        <v>-3.9301746343766153E-3</v>
      </c>
      <c r="L1684" s="10">
        <f>+H1684/SUM(F$27:F1684)-1</f>
        <v>4.2819246419659063E-2</v>
      </c>
      <c r="M1684">
        <v>7.33</v>
      </c>
      <c r="R1684">
        <f t="shared" si="492"/>
        <v>5280.8660720352154</v>
      </c>
      <c r="S1684">
        <f t="shared" si="493"/>
        <v>5115.1328896569721</v>
      </c>
      <c r="T1684" s="5">
        <f t="shared" si="480"/>
        <v>0</v>
      </c>
      <c r="U1684" s="6">
        <f>+S1684+SUM($D$17:$E$17)-SUM($Q$27:Q1684)</f>
        <v>7158.3568896569686</v>
      </c>
      <c r="V1684" s="10">
        <f t="shared" si="481"/>
        <v>1.4644224694644326E-3</v>
      </c>
      <c r="W1684" s="10">
        <f>+S1684/SUM(Q$27:Q1684)-1</f>
        <v>0.12253331953490099</v>
      </c>
      <c r="X1684">
        <v>5.12</v>
      </c>
      <c r="AC1684">
        <f t="shared" si="494"/>
        <v>11775.500050707073</v>
      </c>
      <c r="AD1684">
        <f t="shared" si="495"/>
        <v>11629.21880115593</v>
      </c>
      <c r="AE1684" s="5">
        <f t="shared" si="482"/>
        <v>0</v>
      </c>
      <c r="AF1684" s="6">
        <f>+AD1684+SUM($D$18:$E$18)-SUM($AB$27:AB1684)</f>
        <v>15306.789801155925</v>
      </c>
      <c r="AG1684" s="10">
        <f t="shared" si="483"/>
        <v>0</v>
      </c>
      <c r="AH1684" s="10">
        <f>+AD1684/SUM(AB$27:AB1684)-1</f>
        <v>0.41777744143300999</v>
      </c>
      <c r="AI1684" s="6">
        <f t="shared" si="484"/>
        <v>0</v>
      </c>
      <c r="AL1684" s="6">
        <f t="shared" si="485"/>
        <v>0</v>
      </c>
      <c r="AM1684" s="6">
        <f t="shared" si="486"/>
        <v>22817.283313134787</v>
      </c>
      <c r="AN1684" s="6">
        <f t="shared" si="487"/>
        <v>22446.785576540078</v>
      </c>
      <c r="AO1684" s="5">
        <f t="shared" si="488"/>
        <v>0</v>
      </c>
      <c r="AP1684" s="6">
        <f>+AN1684+SUM($D$16:$E$18)-SUM($AL$27:AL1684)</f>
        <v>30619.294576540062</v>
      </c>
      <c r="AQ1684" s="10">
        <f t="shared" si="496"/>
        <v>-7.0840191385235229E-4</v>
      </c>
      <c r="AR1684" s="10">
        <f>+AN1684/SUM(AL$27:AL1684)-1</f>
        <v>0.23147972348690571</v>
      </c>
    </row>
    <row r="1685" spans="1:44" x14ac:dyDescent="0.25">
      <c r="A1685" s="1">
        <v>42671</v>
      </c>
      <c r="B1685">
        <v>8.1289999999999996</v>
      </c>
      <c r="G1685">
        <f t="shared" si="489"/>
        <v>5743.9587686373861</v>
      </c>
      <c r="H1685">
        <f t="shared" si="490"/>
        <v>5685.6476213757169</v>
      </c>
      <c r="I1685" s="5">
        <f t="shared" si="479"/>
        <v>0</v>
      </c>
      <c r="J1685" s="6">
        <f>+H1685+SUM($D$16:$E$16)-SUM($F$27:F1685)</f>
        <v>8137.3616213757114</v>
      </c>
      <c r="K1685" s="10">
        <f t="shared" si="491"/>
        <v>-2.0586166190145194E-3</v>
      </c>
      <c r="L1685" s="10">
        <f>+H1685/SUM(F$27:F1685)-1</f>
        <v>3.9749497626077268E-2</v>
      </c>
      <c r="M1685">
        <v>7.3159999999999998</v>
      </c>
      <c r="R1685">
        <f t="shared" si="492"/>
        <v>5270.7798339713008</v>
      </c>
      <c r="S1685">
        <f t="shared" si="493"/>
        <v>5105.3631951883226</v>
      </c>
      <c r="T1685" s="5">
        <f t="shared" si="480"/>
        <v>0</v>
      </c>
      <c r="U1685" s="6">
        <f>+S1685+SUM($D$17:$E$17)-SUM($Q$27:Q1685)</f>
        <v>7148.5871951883182</v>
      </c>
      <c r="V1685" s="10">
        <f t="shared" si="481"/>
        <v>-1.3647956673921158E-3</v>
      </c>
      <c r="W1685" s="10">
        <f>+S1685/SUM(Q$27:Q1685)-1</f>
        <v>0.12038932683728998</v>
      </c>
      <c r="X1685">
        <v>5.0819999999999999</v>
      </c>
      <c r="AC1685">
        <f t="shared" si="494"/>
        <v>11688.10376126823</v>
      </c>
      <c r="AD1685">
        <f t="shared" si="495"/>
        <v>11542.9081928661</v>
      </c>
      <c r="AE1685" s="5">
        <f t="shared" si="482"/>
        <v>0</v>
      </c>
      <c r="AF1685" s="6">
        <f>+AD1685+SUM($D$18:$E$18)-SUM($AB$27:AB1685)</f>
        <v>15220.479192866094</v>
      </c>
      <c r="AG1685" s="10">
        <f t="shared" si="483"/>
        <v>-5.6387138917470825E-3</v>
      </c>
      <c r="AH1685" s="10">
        <f>+AD1685/SUM(AB$27:AB1685)-1</f>
        <v>0.40725487448487407</v>
      </c>
      <c r="AI1685" s="6">
        <f t="shared" si="484"/>
        <v>0</v>
      </c>
      <c r="AL1685" s="6">
        <f t="shared" si="485"/>
        <v>0</v>
      </c>
      <c r="AM1685" s="6">
        <f t="shared" si="486"/>
        <v>22702.842363876916</v>
      </c>
      <c r="AN1685" s="6">
        <f t="shared" si="487"/>
        <v>22333.919009430138</v>
      </c>
      <c r="AO1685" s="5">
        <f t="shared" si="488"/>
        <v>0</v>
      </c>
      <c r="AP1685" s="6">
        <f>+AN1685+SUM($D$16:$E$18)-SUM($AL$27:AL1685)</f>
        <v>30506.428009430125</v>
      </c>
      <c r="AQ1685" s="10">
        <f t="shared" si="496"/>
        <v>-3.6861256495573924E-3</v>
      </c>
      <c r="AR1685" s="10">
        <f>+AN1685/SUM(AL$27:AL1685)-1</f>
        <v>0.22528761689856935</v>
      </c>
    </row>
    <row r="1686" spans="1:44" x14ac:dyDescent="0.25">
      <c r="A1686" s="1">
        <v>42676</v>
      </c>
      <c r="B1686">
        <v>7.8929999999999998</v>
      </c>
      <c r="G1686">
        <f t="shared" si="489"/>
        <v>5577.2009547121288</v>
      </c>
      <c r="H1686">
        <f t="shared" si="490"/>
        <v>5520.5826885863617</v>
      </c>
      <c r="I1686" s="5">
        <f t="shared" si="479"/>
        <v>0</v>
      </c>
      <c r="J1686" s="6">
        <f>+H1686+SUM($D$16:$E$16)-SUM($F$27:F1686)</f>
        <v>7972.2966885863561</v>
      </c>
      <c r="K1686" s="10">
        <f t="shared" si="491"/>
        <v>-2.0284822092181853E-2</v>
      </c>
      <c r="L1686" s="10">
        <f>+H1686/SUM(F$27:F1686)-1</f>
        <v>9.563634489190509E-3</v>
      </c>
      <c r="M1686">
        <v>7.133</v>
      </c>
      <c r="R1686">
        <f t="shared" si="492"/>
        <v>5138.9382935644189</v>
      </c>
      <c r="S1686">
        <f t="shared" si="493"/>
        <v>4977.6593317766956</v>
      </c>
      <c r="T1686" s="5">
        <f t="shared" si="480"/>
        <v>0</v>
      </c>
      <c r="U1686" s="6">
        <f>+S1686+SUM($D$17:$E$17)-SUM($Q$27:Q1686)</f>
        <v>7020.883331776693</v>
      </c>
      <c r="V1686" s="10">
        <f t="shared" si="481"/>
        <v>-1.786421007742367E-2</v>
      </c>
      <c r="W1686" s="10">
        <f>+S1686/SUM(Q$27:Q1686)-1</f>
        <v>9.2364279432803231E-2</v>
      </c>
      <c r="X1686">
        <v>4.96</v>
      </c>
      <c r="AC1686">
        <f t="shared" si="494"/>
        <v>11407.515674122476</v>
      </c>
      <c r="AD1686">
        <f t="shared" si="495"/>
        <v>11265.805713619806</v>
      </c>
      <c r="AE1686" s="5">
        <f t="shared" si="482"/>
        <v>0</v>
      </c>
      <c r="AF1686" s="6">
        <f>+AD1686+SUM($D$18:$E$18)-SUM($AB$27:AB1686)</f>
        <v>14943.376713619798</v>
      </c>
      <c r="AG1686" s="10">
        <f t="shared" si="483"/>
        <v>-1.8205897182013486E-2</v>
      </c>
      <c r="AH1686" s="10">
        <f>+AD1686/SUM(AB$27:AB1686)-1</f>
        <v>0.3734718963882282</v>
      </c>
      <c r="AI1686" s="6">
        <f t="shared" si="484"/>
        <v>0</v>
      </c>
      <c r="AL1686" s="6">
        <f t="shared" si="485"/>
        <v>0</v>
      </c>
      <c r="AM1686" s="6">
        <f t="shared" si="486"/>
        <v>22123.654922399022</v>
      </c>
      <c r="AN1686" s="6">
        <f t="shared" si="487"/>
        <v>21764.047733982865</v>
      </c>
      <c r="AO1686" s="5">
        <f t="shared" si="488"/>
        <v>0</v>
      </c>
      <c r="AP1686" s="6">
        <f>+AN1686+SUM($D$16:$E$18)-SUM($AL$27:AL1686)</f>
        <v>29936.556733982852</v>
      </c>
      <c r="AQ1686" s="10">
        <f t="shared" si="496"/>
        <v>-1.8680367143315335E-2</v>
      </c>
      <c r="AR1686" s="10">
        <f>+AN1686/SUM(AL$27:AL1686)-1</f>
        <v>0.1940232330375502</v>
      </c>
    </row>
    <row r="1687" spans="1:44" x14ac:dyDescent="0.25">
      <c r="A1687" s="1">
        <v>42677</v>
      </c>
      <c r="B1687">
        <v>7.8630000000000004</v>
      </c>
      <c r="G1687">
        <f t="shared" si="489"/>
        <v>5556.0029275182405</v>
      </c>
      <c r="H1687">
        <f t="shared" si="490"/>
        <v>5499.5998581470367</v>
      </c>
      <c r="I1687" s="5">
        <f t="shared" si="479"/>
        <v>0</v>
      </c>
      <c r="J1687" s="6">
        <f>+H1687+SUM($D$16:$E$16)-SUM($F$27:F1687)</f>
        <v>7951.313858147033</v>
      </c>
      <c r="K1687" s="10">
        <f t="shared" si="491"/>
        <v>-2.6319680838475801E-3</v>
      </c>
      <c r="L1687" s="10">
        <f>+H1687/SUM(F$27:F1687)-1</f>
        <v>5.7264484972132657E-3</v>
      </c>
      <c r="M1687">
        <v>7.1070000000000002</v>
      </c>
      <c r="R1687">
        <f t="shared" si="492"/>
        <v>5120.2067085885783</v>
      </c>
      <c r="S1687">
        <f t="shared" si="493"/>
        <v>4959.5156134777762</v>
      </c>
      <c r="T1687" s="5">
        <f t="shared" si="480"/>
        <v>0</v>
      </c>
      <c r="U1687" s="6">
        <f>+S1687+SUM($D$17:$E$17)-SUM($Q$27:Q1687)</f>
        <v>7002.7396134777719</v>
      </c>
      <c r="V1687" s="10">
        <f t="shared" si="481"/>
        <v>-2.5842500781635414E-3</v>
      </c>
      <c r="W1687" s="10">
        <f>+S1687/SUM(Q$27:Q1687)-1</f>
        <v>8.8382578708668724E-2</v>
      </c>
      <c r="X1687">
        <v>4.9450000000000003</v>
      </c>
      <c r="AC1687">
        <f t="shared" si="494"/>
        <v>11373.017138817671</v>
      </c>
      <c r="AD1687">
        <f t="shared" si="495"/>
        <v>11231.735736663295</v>
      </c>
      <c r="AE1687" s="5">
        <f t="shared" si="482"/>
        <v>0</v>
      </c>
      <c r="AF1687" s="6">
        <f>+AD1687+SUM($D$18:$E$18)-SUM($AB$27:AB1687)</f>
        <v>14909.306736663288</v>
      </c>
      <c r="AG1687" s="10">
        <f t="shared" si="483"/>
        <v>-2.2799383037341858E-3</v>
      </c>
      <c r="AH1687" s="10">
        <f>+AD1687/SUM(AB$27:AB1687)-1</f>
        <v>0.36931825154027997</v>
      </c>
      <c r="AI1687" s="6">
        <f t="shared" si="484"/>
        <v>0</v>
      </c>
      <c r="AL1687" s="6">
        <f t="shared" si="485"/>
        <v>0</v>
      </c>
      <c r="AM1687" s="6">
        <f t="shared" si="486"/>
        <v>22049.226774924489</v>
      </c>
      <c r="AN1687" s="6">
        <f t="shared" si="487"/>
        <v>21690.851208288106</v>
      </c>
      <c r="AO1687" s="5">
        <f t="shared" si="488"/>
        <v>0</v>
      </c>
      <c r="AP1687" s="6">
        <f>+AN1687+SUM($D$16:$E$18)-SUM($AL$27:AL1687)</f>
        <v>29863.360208288093</v>
      </c>
      <c r="AQ1687" s="10">
        <f t="shared" si="496"/>
        <v>-2.4450549321749504E-3</v>
      </c>
      <c r="AR1687" s="10">
        <f>+AN1687/SUM(AL$27:AL1687)-1</f>
        <v>0.19000751163657648</v>
      </c>
    </row>
    <row r="1688" spans="1:44" x14ac:dyDescent="0.25">
      <c r="A1688" s="1">
        <v>42678</v>
      </c>
      <c r="B1688">
        <v>7.8040000000000003</v>
      </c>
      <c r="G1688">
        <f t="shared" si="489"/>
        <v>5514.313474036926</v>
      </c>
      <c r="H1688">
        <f t="shared" si="490"/>
        <v>5458.3336249496979</v>
      </c>
      <c r="I1688" s="5">
        <f t="shared" si="479"/>
        <v>0</v>
      </c>
      <c r="J1688" s="6">
        <f>+H1688+SUM($D$16:$E$16)-SUM($F$27:F1688)</f>
        <v>7910.0476249496924</v>
      </c>
      <c r="K1688" s="10">
        <f t="shared" si="491"/>
        <v>-5.1898634532026033E-3</v>
      </c>
      <c r="L1688" s="10">
        <f>+H1688/SUM(F$27:F1688)-1</f>
        <v>-1.8200172870085352E-3</v>
      </c>
      <c r="M1688">
        <v>7.0430000000000001</v>
      </c>
      <c r="R1688">
        <f t="shared" si="492"/>
        <v>5074.0981917249692</v>
      </c>
      <c r="S1688">
        <f t="shared" si="493"/>
        <v>4914.8541530496659</v>
      </c>
      <c r="T1688" s="5">
        <f t="shared" si="480"/>
        <v>0</v>
      </c>
      <c r="U1688" s="6">
        <f>+S1688+SUM($D$17:$E$17)-SUM($Q$27:Q1688)</f>
        <v>6958.0781530496624</v>
      </c>
      <c r="V1688" s="10">
        <f t="shared" si="481"/>
        <v>-6.3777125658295297E-3</v>
      </c>
      <c r="W1688" s="10">
        <f>+S1688/SUM(Q$27:Q1688)-1</f>
        <v>7.8581469233875545E-2</v>
      </c>
      <c r="X1688">
        <v>4.9189999999999996</v>
      </c>
      <c r="AC1688">
        <f t="shared" si="494"/>
        <v>11313.219677622674</v>
      </c>
      <c r="AD1688">
        <f t="shared" si="495"/>
        <v>11172.681109938674</v>
      </c>
      <c r="AE1688" s="5">
        <f t="shared" si="482"/>
        <v>0</v>
      </c>
      <c r="AF1688" s="6">
        <f>+AD1688+SUM($D$18:$E$18)-SUM($AB$27:AB1688)</f>
        <v>14850.25210993867</v>
      </c>
      <c r="AG1688" s="10">
        <f t="shared" si="483"/>
        <v>-3.9609237215165738E-3</v>
      </c>
      <c r="AH1688" s="10">
        <f>+AD1688/SUM(AB$27:AB1688)-1</f>
        <v>0.36211860047050282</v>
      </c>
      <c r="AI1688" s="6">
        <f t="shared" si="484"/>
        <v>0</v>
      </c>
      <c r="AL1688" s="6">
        <f t="shared" si="485"/>
        <v>0</v>
      </c>
      <c r="AM1688" s="6">
        <f t="shared" si="486"/>
        <v>21901.631343384568</v>
      </c>
      <c r="AN1688" s="6">
        <f t="shared" si="487"/>
        <v>21545.868887938035</v>
      </c>
      <c r="AO1688" s="5">
        <f t="shared" si="488"/>
        <v>0</v>
      </c>
      <c r="AP1688" s="6">
        <f>+AN1688+SUM($D$16:$E$18)-SUM($AL$27:AL1688)</f>
        <v>29718.377887938022</v>
      </c>
      <c r="AQ1688" s="10">
        <f t="shared" si="496"/>
        <v>-4.854856229803417E-3</v>
      </c>
      <c r="AR1688" s="10">
        <f>+AN1688/SUM(AL$27:AL1688)-1</f>
        <v>0.18205346462319039</v>
      </c>
    </row>
    <row r="1689" spans="1:44" x14ac:dyDescent="0.25">
      <c r="A1689" s="1">
        <v>42681</v>
      </c>
      <c r="B1689">
        <v>7.9850000000000003</v>
      </c>
      <c r="G1689">
        <f t="shared" si="489"/>
        <v>5642.2082381067212</v>
      </c>
      <c r="H1689">
        <f t="shared" si="490"/>
        <v>5584.9300352669579</v>
      </c>
      <c r="I1689" s="5">
        <f t="shared" si="479"/>
        <v>0</v>
      </c>
      <c r="J1689" s="6">
        <f>+H1689+SUM($D$16:$E$16)-SUM($F$27:F1689)</f>
        <v>8036.6440352669533</v>
      </c>
      <c r="K1689" s="10">
        <f t="shared" si="491"/>
        <v>1.6004506713455546E-2</v>
      </c>
      <c r="L1689" s="10">
        <f>+H1689/SUM(F$27:F1689)-1</f>
        <v>2.1331004864586944E-2</v>
      </c>
      <c r="M1689">
        <v>7.15</v>
      </c>
      <c r="R1689">
        <f t="shared" si="492"/>
        <v>5151.185868356315</v>
      </c>
      <c r="S1689">
        <f t="shared" si="493"/>
        <v>4989.5225322029119</v>
      </c>
      <c r="T1689" s="5">
        <f t="shared" si="480"/>
        <v>0</v>
      </c>
      <c r="U1689" s="6">
        <f>+S1689+SUM($D$17:$E$17)-SUM($Q$27:Q1689)</f>
        <v>7032.7465322029075</v>
      </c>
      <c r="V1689" s="10">
        <f t="shared" si="481"/>
        <v>1.0731178568398114E-2</v>
      </c>
      <c r="W1689" s="10">
        <f>+S1689/SUM(Q$27:Q1689)-1</f>
        <v>9.496769913704517E-2</v>
      </c>
      <c r="X1689">
        <v>5.0140000000000002</v>
      </c>
      <c r="AC1689">
        <f t="shared" si="494"/>
        <v>11531.71040121978</v>
      </c>
      <c r="AD1689">
        <f t="shared" si="495"/>
        <v>11388.457630663248</v>
      </c>
      <c r="AE1689" s="5">
        <f t="shared" si="482"/>
        <v>0</v>
      </c>
      <c r="AF1689" s="6">
        <f>+AD1689+SUM($D$18:$E$18)-SUM($AB$27:AB1689)</f>
        <v>15066.028630663242</v>
      </c>
      <c r="AG1689" s="10">
        <f t="shared" si="483"/>
        <v>1.4530158756036249E-2</v>
      </c>
      <c r="AH1689" s="10">
        <f>+AD1689/SUM(AB$27:AB1689)-1</f>
        <v>0.38842501784084216</v>
      </c>
      <c r="AI1689" s="6">
        <f t="shared" si="484"/>
        <v>0</v>
      </c>
      <c r="AL1689" s="6">
        <f t="shared" si="485"/>
        <v>0</v>
      </c>
      <c r="AM1689" s="6">
        <f t="shared" si="486"/>
        <v>22325.104507682816</v>
      </c>
      <c r="AN1689" s="6">
        <f t="shared" si="487"/>
        <v>21962.910198133119</v>
      </c>
      <c r="AO1689" s="5">
        <f t="shared" si="488"/>
        <v>0</v>
      </c>
      <c r="AP1689" s="6">
        <f>+AN1689+SUM($D$16:$E$18)-SUM($AL$27:AL1689)</f>
        <v>30135.419198133106</v>
      </c>
      <c r="AQ1689" s="10">
        <f t="shared" si="496"/>
        <v>1.4033111489720751E-2</v>
      </c>
      <c r="AR1689" s="10">
        <f>+AN1689/SUM(AL$27:AL1689)-1</f>
        <v>0.20493326251721111</v>
      </c>
    </row>
    <row r="1690" spans="1:44" x14ac:dyDescent="0.25">
      <c r="A1690" s="1">
        <v>42682</v>
      </c>
      <c r="B1690">
        <v>8.0370000000000008</v>
      </c>
      <c r="C1690">
        <f>+$C$16</f>
        <v>60</v>
      </c>
      <c r="D1690" s="7">
        <f>+$H$16</f>
        <v>0.66694736842105262</v>
      </c>
      <c r="E1690" s="7">
        <f>+$J$16</f>
        <v>0.46199999999999997</v>
      </c>
      <c r="F1690" s="6">
        <f>+C1690-D1690-E1690</f>
        <v>58.871052631578941</v>
      </c>
      <c r="G1690">
        <f t="shared" si="489"/>
        <v>5737.8225378743737</v>
      </c>
      <c r="H1690">
        <f t="shared" si="490"/>
        <v>5680.1713273266996</v>
      </c>
      <c r="I1690" s="5">
        <f t="shared" si="479"/>
        <v>144660</v>
      </c>
      <c r="J1690" s="6">
        <f>+H1690+SUM($D$16:$E$16)-SUM($F$27:F1690)</f>
        <v>8073.014274695116</v>
      </c>
      <c r="K1690" s="10">
        <f t="shared" si="491"/>
        <v>4.5255506239370025E-3</v>
      </c>
      <c r="L1690" s="10">
        <f>+H1690/SUM(F$27:F1690)-1</f>
        <v>2.7684083017373906E-2</v>
      </c>
      <c r="M1690">
        <v>7.1669999999999998</v>
      </c>
      <c r="N1690">
        <f>+$C$17</f>
        <v>50</v>
      </c>
      <c r="O1690" s="7">
        <f>+$H$17</f>
        <v>0.5557894736842105</v>
      </c>
      <c r="P1690" s="7">
        <f>+$J$17</f>
        <v>0.38500000000000001</v>
      </c>
      <c r="Q1690" s="6">
        <f>+N1690-O1690-P1690</f>
        <v>49.059210526315795</v>
      </c>
      <c r="R1690">
        <f t="shared" si="492"/>
        <v>5213.4334431482112</v>
      </c>
      <c r="S1690">
        <f t="shared" si="493"/>
        <v>5050.4449431554449</v>
      </c>
      <c r="T1690" s="5">
        <f t="shared" si="480"/>
        <v>120550</v>
      </c>
      <c r="U1690" s="6">
        <f>+S1690+SUM($D$17:$E$17)-SUM($Q$27:Q1690)</f>
        <v>7044.6097326291265</v>
      </c>
      <c r="V1690" s="10">
        <f t="shared" si="481"/>
        <v>1.6868516975405701E-3</v>
      </c>
      <c r="W1690" s="10">
        <f>+S1690/SUM(Q$27:Q1690)-1</f>
        <v>9.653183674765442E-2</v>
      </c>
      <c r="X1690">
        <v>5.0220000000000002</v>
      </c>
      <c r="Y1690">
        <f>+$C$18</f>
        <v>90</v>
      </c>
      <c r="Z1690" s="7">
        <f>+$H$18</f>
        <v>1.0004210526315789</v>
      </c>
      <c r="AA1690" s="7">
        <f>+$J$18</f>
        <v>0.69300000000000006</v>
      </c>
      <c r="AB1690" s="6">
        <f>+Y1690-Z1690-AA1690</f>
        <v>88.306578947368422</v>
      </c>
      <c r="AC1690">
        <f t="shared" si="494"/>
        <v>11638.416198996378</v>
      </c>
      <c r="AD1690">
        <f t="shared" si="495"/>
        <v>11494.934863987422</v>
      </c>
      <c r="AE1690" s="5">
        <f t="shared" si="482"/>
        <v>216990</v>
      </c>
      <c r="AF1690" s="6">
        <f>+AD1690+SUM($D$18:$E$18)-SUM($AB$27:AB1690)</f>
        <v>15084.199285040049</v>
      </c>
      <c r="AG1690" s="10">
        <f t="shared" si="483"/>
        <v>1.2060679574061872E-3</v>
      </c>
      <c r="AH1690" s="10">
        <f>+AD1690/SUM(AB$27:AB1690)-1</f>
        <v>0.38647949322813502</v>
      </c>
      <c r="AI1690" s="6">
        <f t="shared" si="484"/>
        <v>200</v>
      </c>
      <c r="AL1690" s="6">
        <f t="shared" si="485"/>
        <v>196.23684210526315</v>
      </c>
      <c r="AM1690" s="6">
        <f t="shared" si="486"/>
        <v>22589.672180018963</v>
      </c>
      <c r="AN1690" s="6">
        <f t="shared" si="487"/>
        <v>22225.551134469566</v>
      </c>
      <c r="AO1690" s="5">
        <f t="shared" si="488"/>
        <v>482200</v>
      </c>
      <c r="AP1690" s="6">
        <f>+AN1690+SUM($D$16:$E$18)-SUM($AL$27:AL1690)</f>
        <v>30201.823292364294</v>
      </c>
      <c r="AQ1690" s="10">
        <f t="shared" si="496"/>
        <v>2.2035231630459506E-3</v>
      </c>
      <c r="AR1690" s="10">
        <f>+AN1690/SUM(AL$27:AL1690)-1</f>
        <v>0.2063547250017268</v>
      </c>
    </row>
    <row r="1691" spans="1:44" x14ac:dyDescent="0.25">
      <c r="A1691" s="1">
        <v>42683</v>
      </c>
      <c r="B1691">
        <v>7.9130000000000003</v>
      </c>
      <c r="G1691">
        <f t="shared" si="489"/>
        <v>5649.2957250466488</v>
      </c>
      <c r="H1691">
        <f t="shared" si="490"/>
        <v>5592.5339944178386</v>
      </c>
      <c r="I1691" s="5">
        <f t="shared" si="479"/>
        <v>0</v>
      </c>
      <c r="J1691" s="6">
        <f>+H1691+SUM($D$16:$E$16)-SUM($F$27:F1691)</f>
        <v>7985.3769417862541</v>
      </c>
      <c r="K1691" s="10">
        <f t="shared" si="491"/>
        <v>-1.0855589984965275E-2</v>
      </c>
      <c r="L1691" s="10">
        <f>+H1691/SUM(F$27:F1691)-1</f>
        <v>1.1828312668468177E-2</v>
      </c>
      <c r="M1691">
        <v>7.2510000000000003</v>
      </c>
      <c r="R1691">
        <f t="shared" si="492"/>
        <v>5274.5368907866168</v>
      </c>
      <c r="S1691">
        <f t="shared" si="493"/>
        <v>5109.6381028073301</v>
      </c>
      <c r="T1691" s="5">
        <f t="shared" si="480"/>
        <v>0</v>
      </c>
      <c r="U1691" s="6">
        <f>+S1691+SUM($D$17:$E$17)-SUM($Q$27:Q1691)</f>
        <v>7103.8028922810108</v>
      </c>
      <c r="V1691" s="10">
        <f t="shared" si="481"/>
        <v>8.4026173057840658E-3</v>
      </c>
      <c r="W1691" s="10">
        <f>+S1691/SUM(Q$27:Q1691)-1</f>
        <v>0.10938361214695735</v>
      </c>
      <c r="X1691">
        <v>5.085</v>
      </c>
      <c r="AC1691">
        <f t="shared" si="494"/>
        <v>11784.417835901348</v>
      </c>
      <c r="AD1691">
        <f t="shared" si="495"/>
        <v>11639.136555829557</v>
      </c>
      <c r="AE1691" s="5">
        <f t="shared" si="482"/>
        <v>0</v>
      </c>
      <c r="AF1691" s="6">
        <f>+AD1691+SUM($D$18:$E$18)-SUM($AB$27:AB1691)</f>
        <v>15228.400976882185</v>
      </c>
      <c r="AG1691" s="10">
        <f t="shared" si="483"/>
        <v>9.5597843224697332E-3</v>
      </c>
      <c r="AH1691" s="10">
        <f>+AD1691/SUM(AB$27:AB1691)-1</f>
        <v>0.40387260515035162</v>
      </c>
      <c r="AI1691" s="6">
        <f t="shared" si="484"/>
        <v>0</v>
      </c>
      <c r="AL1691" s="6">
        <f t="shared" si="485"/>
        <v>0</v>
      </c>
      <c r="AM1691" s="6">
        <f t="shared" si="486"/>
        <v>22708.250451734613</v>
      </c>
      <c r="AN1691" s="6">
        <f t="shared" si="487"/>
        <v>22341.308653054723</v>
      </c>
      <c r="AO1691" s="5">
        <f t="shared" si="488"/>
        <v>0</v>
      </c>
      <c r="AP1691" s="6">
        <f>+AN1691+SUM($D$16:$E$18)-SUM($AL$27:AL1691)</f>
        <v>30317.580810949446</v>
      </c>
      <c r="AQ1691" s="10">
        <f t="shared" si="496"/>
        <v>3.8327990156281633E-3</v>
      </c>
      <c r="AR1691" s="10">
        <f>+AN1691/SUM(AL$27:AL1691)-1</f>
        <v>0.21263779211915379</v>
      </c>
    </row>
    <row r="1692" spans="1:44" x14ac:dyDescent="0.25">
      <c r="A1692" s="1">
        <v>42684</v>
      </c>
      <c r="B1692">
        <v>7.9240000000000004</v>
      </c>
      <c r="G1692">
        <f t="shared" si="489"/>
        <v>5657.14891005556</v>
      </c>
      <c r="H1692">
        <f t="shared" si="490"/>
        <v>5600.3082739500769</v>
      </c>
      <c r="I1692" s="5">
        <f t="shared" ref="I1692:I1755" si="497">+C1692*(MAX($A:$A)-$A1692)</f>
        <v>0</v>
      </c>
      <c r="J1692" s="6">
        <f>+H1692+SUM($D$16:$E$16)-SUM($F$27:F1692)</f>
        <v>7993.1512213184933</v>
      </c>
      <c r="K1692" s="10">
        <f t="shared" si="491"/>
        <v>9.7356450282992668E-4</v>
      </c>
      <c r="L1692" s="10">
        <f>+H1692/SUM(F$27:F1692)-1</f>
        <v>1.3234872941354947E-2</v>
      </c>
      <c r="M1692">
        <v>7.2220000000000004</v>
      </c>
      <c r="R1692">
        <f t="shared" si="492"/>
        <v>5253.4416529114533</v>
      </c>
      <c r="S1692">
        <f t="shared" si="493"/>
        <v>5089.2023691179893</v>
      </c>
      <c r="T1692" s="5">
        <f t="shared" ref="T1692:T1755" si="498">+N1692*(MAX($A:$A)-$A1692)</f>
        <v>0</v>
      </c>
      <c r="U1692" s="6">
        <f>+S1692+SUM($D$17:$E$17)-SUM($Q$27:Q1692)</f>
        <v>7083.36715859167</v>
      </c>
      <c r="V1692" s="10">
        <f t="shared" ref="V1692:V1755" si="499">+U1692/U1691-1</f>
        <v>-2.876731519612763E-3</v>
      </c>
      <c r="W1692" s="10">
        <f>+S1692/SUM(Q$27:Q1692)-1</f>
        <v>0.10494668968767429</v>
      </c>
      <c r="X1692">
        <v>5.0720000000000001</v>
      </c>
      <c r="AC1692">
        <f t="shared" si="494"/>
        <v>11754.290514000322</v>
      </c>
      <c r="AD1692">
        <f t="shared" si="495"/>
        <v>11609.380651163719</v>
      </c>
      <c r="AE1692" s="5">
        <f t="shared" ref="AE1692:AE1755" si="500">+Y1692*(MAX($A:$A)-$A1692)</f>
        <v>0</v>
      </c>
      <c r="AF1692" s="6">
        <f>+AD1692+SUM($D$18:$E$18)-SUM($AB$27:AB1692)</f>
        <v>15198.645072216346</v>
      </c>
      <c r="AG1692" s="10">
        <f t="shared" ref="AG1692:AG1755" si="501">+AF1692/AF1691-1</f>
        <v>-1.953974334600872E-3</v>
      </c>
      <c r="AH1692" s="10">
        <f>+AD1692/SUM(AB$27:AB1692)-1</f>
        <v>0.40028355030925922</v>
      </c>
      <c r="AI1692" s="6">
        <f t="shared" ref="AI1692:AI1755" si="502">+C1692+N1692+Y1692</f>
        <v>0</v>
      </c>
      <c r="AL1692" s="6">
        <f t="shared" ref="AL1692:AL1755" si="503">+F1692+Q1692+AB1692</f>
        <v>0</v>
      </c>
      <c r="AM1692" s="6">
        <f t="shared" ref="AM1692:AM1755" si="504">+G1692+R1692+AC1692</f>
        <v>22664.881076967336</v>
      </c>
      <c r="AN1692" s="6">
        <f t="shared" ref="AN1692:AN1755" si="505">+H1692+S1692+AD1692</f>
        <v>22298.891294231784</v>
      </c>
      <c r="AO1692" s="5">
        <f t="shared" ref="AO1692:AO1755" si="506">+AI1692*(MAX($A:$A)-$A1692)</f>
        <v>0</v>
      </c>
      <c r="AP1692" s="6">
        <f>+AN1692+SUM($D$16:$E$18)-SUM($AL$27:AL1692)</f>
        <v>30275.163452126508</v>
      </c>
      <c r="AQ1692" s="10">
        <f t="shared" si="496"/>
        <v>-1.3991010393421544E-3</v>
      </c>
      <c r="AR1692" s="10">
        <f>+AN1692/SUM(AL$27:AL1692)-1</f>
        <v>0.21033546985373253</v>
      </c>
    </row>
    <row r="1693" spans="1:44" x14ac:dyDescent="0.25">
      <c r="A1693" s="1">
        <v>42685</v>
      </c>
      <c r="B1693">
        <v>7.7169999999999996</v>
      </c>
      <c r="G1693">
        <f t="shared" ref="G1693:G1756" si="507">+(B1693/B1692*G1692)+F1693</f>
        <v>5509.3662467060512</v>
      </c>
      <c r="H1693">
        <f t="shared" ref="H1693:H1756" si="508">+($B1693/$B1692*H1692)+F1693</f>
        <v>5454.0104682070596</v>
      </c>
      <c r="I1693" s="5">
        <f t="shared" si="497"/>
        <v>0</v>
      </c>
      <c r="J1693" s="6">
        <f>+H1693+SUM($D$16:$E$16)-SUM($F$27:F1693)</f>
        <v>7846.853415575476</v>
      </c>
      <c r="K1693" s="10">
        <f t="shared" ref="K1693:K1756" si="509">+J1693/J1692-1</f>
        <v>-1.8302894777322276E-2</v>
      </c>
      <c r="L1693" s="10">
        <f>+H1693/SUM(F$27:F1693)-1</f>
        <v>-1.3234034012060025E-2</v>
      </c>
      <c r="M1693">
        <v>7.17</v>
      </c>
      <c r="R1693">
        <f t="shared" ref="R1693:R1756" si="510">+($M1693/$M1692*R1692)+N1693</f>
        <v>5215.6157091352979</v>
      </c>
      <c r="S1693">
        <f t="shared" ref="S1693:S1756" si="511">+($M1693/$M1692*S1692)+Q1693</f>
        <v>5052.558984571584</v>
      </c>
      <c r="T1693" s="5">
        <f t="shared" si="498"/>
        <v>0</v>
      </c>
      <c r="U1693" s="6">
        <f>+S1693+SUM($D$17:$E$17)-SUM($Q$27:Q1693)</f>
        <v>7046.7237740452647</v>
      </c>
      <c r="V1693" s="10">
        <f t="shared" si="499"/>
        <v>-5.1731589971245606E-3</v>
      </c>
      <c r="W1693" s="10">
        <f>+S1693/SUM(Q$27:Q1693)-1</f>
        <v>9.6990828726201128E-2</v>
      </c>
      <c r="X1693">
        <v>5.0490000000000004</v>
      </c>
      <c r="AC1693">
        <f t="shared" ref="AC1693:AC1756" si="512">+(X1693/X1692*AC1692)+AB1693</f>
        <v>11700.988329098507</v>
      </c>
      <c r="AD1693">
        <f t="shared" ref="AD1693:AD1756" si="513">+($X1693/$X1692*AD1692)+AB1693</f>
        <v>11556.735589062622</v>
      </c>
      <c r="AE1693" s="5">
        <f t="shared" si="500"/>
        <v>0</v>
      </c>
      <c r="AF1693" s="6">
        <f>+AD1693+SUM($D$18:$E$18)-SUM($AB$27:AB1693)</f>
        <v>15146.000010115247</v>
      </c>
      <c r="AG1693" s="10">
        <f t="shared" si="501"/>
        <v>-3.4637996907590507E-3</v>
      </c>
      <c r="AH1693" s="10">
        <f>+AD1693/SUM(AB$27:AB1693)-1</f>
        <v>0.39393368405194207</v>
      </c>
      <c r="AI1693" s="6">
        <f t="shared" si="502"/>
        <v>0</v>
      </c>
      <c r="AL1693" s="6">
        <f t="shared" si="503"/>
        <v>0</v>
      </c>
      <c r="AM1693" s="6">
        <f t="shared" si="504"/>
        <v>22425.970284939856</v>
      </c>
      <c r="AN1693" s="6">
        <f t="shared" si="505"/>
        <v>22063.305041841268</v>
      </c>
      <c r="AO1693" s="5">
        <f t="shared" si="506"/>
        <v>0</v>
      </c>
      <c r="AP1693" s="6">
        <f>+AN1693+SUM($D$16:$E$18)-SUM($AL$27:AL1693)</f>
        <v>30039.577199735992</v>
      </c>
      <c r="AQ1693" s="10">
        <f t="shared" ref="AQ1693:AQ1756" si="514">+AP1693/AP1692-1</f>
        <v>-7.7815022456623195E-3</v>
      </c>
      <c r="AR1693" s="10">
        <f>+AN1693/SUM(AL$27:AL1693)-1</f>
        <v>0.19754835888414313</v>
      </c>
    </row>
    <row r="1694" spans="1:44" x14ac:dyDescent="0.25">
      <c r="A1694" s="1">
        <v>42688</v>
      </c>
      <c r="B1694">
        <v>7.7110000000000003</v>
      </c>
      <c r="G1694">
        <f t="shared" si="507"/>
        <v>5505.0826912466455</v>
      </c>
      <c r="H1694">
        <f t="shared" si="508"/>
        <v>5449.769952098567</v>
      </c>
      <c r="I1694" s="5">
        <f t="shared" si="497"/>
        <v>0</v>
      </c>
      <c r="J1694" s="6">
        <f>+H1694+SUM($D$16:$E$16)-SUM($F$27:F1694)</f>
        <v>7842.6128994669825</v>
      </c>
      <c r="K1694" s="10">
        <f t="shared" si="509"/>
        <v>-5.4040975202573893E-4</v>
      </c>
      <c r="L1694" s="10">
        <f>+H1694/SUM(F$27:F1694)-1</f>
        <v>-1.4001248706361769E-2</v>
      </c>
      <c r="M1694">
        <v>7.1820000000000004</v>
      </c>
      <c r="R1694">
        <f t="shared" si="510"/>
        <v>5224.3447730836415</v>
      </c>
      <c r="S1694">
        <f t="shared" si="511"/>
        <v>5061.0151502361387</v>
      </c>
      <c r="T1694" s="5">
        <f t="shared" si="498"/>
        <v>0</v>
      </c>
      <c r="U1694" s="6">
        <f>+S1694+SUM($D$17:$E$17)-SUM($Q$27:Q1694)</f>
        <v>7055.1799397098193</v>
      </c>
      <c r="V1694" s="10">
        <f t="shared" si="499"/>
        <v>1.2000137845193937E-3</v>
      </c>
      <c r="W1694" s="10">
        <f>+S1694/SUM(Q$27:Q1694)-1</f>
        <v>9.8826796640387071E-2</v>
      </c>
      <c r="X1694">
        <v>5.0730000000000004</v>
      </c>
      <c r="AC1694">
        <f t="shared" si="512"/>
        <v>11756.608000300403</v>
      </c>
      <c r="AD1694">
        <f t="shared" si="513"/>
        <v>11611.669566907247</v>
      </c>
      <c r="AE1694" s="5">
        <f t="shared" si="500"/>
        <v>0</v>
      </c>
      <c r="AF1694" s="6">
        <f>+AD1694+SUM($D$18:$E$18)-SUM($AB$27:AB1694)</f>
        <v>15200.933987959874</v>
      </c>
      <c r="AG1694" s="10">
        <f t="shared" si="501"/>
        <v>3.6269627497649282E-3</v>
      </c>
      <c r="AH1694" s="10">
        <f>+AD1694/SUM(AB$27:AB1694)-1</f>
        <v>0.40055963145088191</v>
      </c>
      <c r="AI1694" s="6">
        <f t="shared" si="502"/>
        <v>0</v>
      </c>
      <c r="AL1694" s="6">
        <f t="shared" si="503"/>
        <v>0</v>
      </c>
      <c r="AM1694" s="6">
        <f t="shared" si="504"/>
        <v>22486.035464630688</v>
      </c>
      <c r="AN1694" s="6">
        <f t="shared" si="505"/>
        <v>22122.454669241954</v>
      </c>
      <c r="AO1694" s="5">
        <f t="shared" si="506"/>
        <v>0</v>
      </c>
      <c r="AP1694" s="6">
        <f>+AN1694+SUM($D$16:$E$18)-SUM($AL$27:AL1694)</f>
        <v>30098.726827136677</v>
      </c>
      <c r="AQ1694" s="10">
        <f t="shared" si="514"/>
        <v>1.9690565884931122E-3</v>
      </c>
      <c r="AR1694" s="10">
        <f>+AN1694/SUM(AL$27:AL1694)-1</f>
        <v>0.20075887240820345</v>
      </c>
    </row>
    <row r="1695" spans="1:44" x14ac:dyDescent="0.25">
      <c r="A1695" s="1">
        <v>42689</v>
      </c>
      <c r="B1695">
        <v>7.7290000000000001</v>
      </c>
      <c r="G1695">
        <f t="shared" si="507"/>
        <v>5517.9333576248637</v>
      </c>
      <c r="H1695">
        <f t="shared" si="508"/>
        <v>5462.4915004240465</v>
      </c>
      <c r="I1695" s="5">
        <f t="shared" si="497"/>
        <v>0</v>
      </c>
      <c r="J1695" s="6">
        <f>+H1695+SUM($D$16:$E$16)-SUM($F$27:F1695)</f>
        <v>7855.3344477924629</v>
      </c>
      <c r="K1695" s="10">
        <f t="shared" si="509"/>
        <v>1.6221058579015679E-3</v>
      </c>
      <c r="L1695" s="10">
        <f>+H1695/SUM(F$27:F1695)-1</f>
        <v>-1.1699604623456206E-2</v>
      </c>
      <c r="M1695">
        <v>7.2119999999999997</v>
      </c>
      <c r="R1695">
        <f t="shared" si="510"/>
        <v>5246.1674329544994</v>
      </c>
      <c r="S1695">
        <f t="shared" si="511"/>
        <v>5082.1555643975253</v>
      </c>
      <c r="T1695" s="5">
        <f t="shared" si="498"/>
        <v>0</v>
      </c>
      <c r="U1695" s="6">
        <f>+S1695+SUM($D$17:$E$17)-SUM($Q$27:Q1695)</f>
        <v>7076.3203538712069</v>
      </c>
      <c r="V1695" s="10">
        <f t="shared" si="499"/>
        <v>2.9964386935616982E-3</v>
      </c>
      <c r="W1695" s="10">
        <f>+S1695/SUM(Q$27:Q1695)-1</f>
        <v>0.10341671642585237</v>
      </c>
      <c r="X1695">
        <v>5.0949999999999998</v>
      </c>
      <c r="AC1695">
        <f t="shared" si="512"/>
        <v>11807.592698902137</v>
      </c>
      <c r="AD1695">
        <f t="shared" si="513"/>
        <v>11662.025713264817</v>
      </c>
      <c r="AE1695" s="5">
        <f t="shared" si="500"/>
        <v>0</v>
      </c>
      <c r="AF1695" s="6">
        <f>+AD1695+SUM($D$18:$E$18)-SUM($AB$27:AB1695)</f>
        <v>15251.290134317445</v>
      </c>
      <c r="AG1695" s="10">
        <f t="shared" si="501"/>
        <v>3.3127008115065859E-3</v>
      </c>
      <c r="AH1695" s="10">
        <f>+AD1695/SUM(AB$27:AB1695)-1</f>
        <v>0.40663341656657637</v>
      </c>
      <c r="AI1695" s="6">
        <f t="shared" si="502"/>
        <v>0</v>
      </c>
      <c r="AL1695" s="6">
        <f t="shared" si="503"/>
        <v>0</v>
      </c>
      <c r="AM1695" s="6">
        <f t="shared" si="504"/>
        <v>22571.693489481499</v>
      </c>
      <c r="AN1695" s="6">
        <f t="shared" si="505"/>
        <v>22206.672778086388</v>
      </c>
      <c r="AO1695" s="5">
        <f t="shared" si="506"/>
        <v>0</v>
      </c>
      <c r="AP1695" s="6">
        <f>+AN1695+SUM($D$16:$E$18)-SUM($AL$27:AL1695)</f>
        <v>30182.944935981111</v>
      </c>
      <c r="AQ1695" s="10">
        <f t="shared" si="514"/>
        <v>2.7980621681480411E-3</v>
      </c>
      <c r="AR1695" s="10">
        <f>+AN1695/SUM(AL$27:AL1695)-1</f>
        <v>0.20533004875026606</v>
      </c>
    </row>
    <row r="1696" spans="1:44" x14ac:dyDescent="0.25">
      <c r="A1696" s="1">
        <v>42690</v>
      </c>
      <c r="B1696">
        <v>7.8129999999999997</v>
      </c>
      <c r="G1696">
        <f t="shared" si="507"/>
        <v>5577.903134056548</v>
      </c>
      <c r="H1696">
        <f t="shared" si="508"/>
        <v>5521.8587259429523</v>
      </c>
      <c r="I1696" s="5">
        <f t="shared" si="497"/>
        <v>0</v>
      </c>
      <c r="J1696" s="6">
        <f>+H1696+SUM($D$16:$E$16)-SUM($F$27:F1696)</f>
        <v>7914.7016733113678</v>
      </c>
      <c r="K1696" s="10">
        <f t="shared" si="509"/>
        <v>7.557568161288053E-3</v>
      </c>
      <c r="L1696" s="10">
        <f>+H1696/SUM(F$27:F1696)-1</f>
        <v>-9.5859890322980146E-4</v>
      </c>
      <c r="M1696">
        <v>7.1820000000000004</v>
      </c>
      <c r="R1696">
        <f t="shared" si="510"/>
        <v>5224.3447730836415</v>
      </c>
      <c r="S1696">
        <f t="shared" si="511"/>
        <v>5061.0151502361387</v>
      </c>
      <c r="T1696" s="5">
        <f t="shared" si="498"/>
        <v>0</v>
      </c>
      <c r="U1696" s="6">
        <f>+S1696+SUM($D$17:$E$17)-SUM($Q$27:Q1696)</f>
        <v>7055.1799397098193</v>
      </c>
      <c r="V1696" s="10">
        <f t="shared" si="499"/>
        <v>-2.9874868723011039E-3</v>
      </c>
      <c r="W1696" s="10">
        <f>+S1696/SUM(Q$27:Q1696)-1</f>
        <v>9.8826796640387071E-2</v>
      </c>
      <c r="X1696">
        <v>5.1059999999999999</v>
      </c>
      <c r="AC1696">
        <f t="shared" si="512"/>
        <v>11833.085048203005</v>
      </c>
      <c r="AD1696">
        <f t="shared" si="513"/>
        <v>11687.203786443602</v>
      </c>
      <c r="AE1696" s="5">
        <f t="shared" si="500"/>
        <v>0</v>
      </c>
      <c r="AF1696" s="6">
        <f>+AD1696+SUM($D$18:$E$18)-SUM($AB$27:AB1696)</f>
        <v>15276.468207496229</v>
      </c>
      <c r="AG1696" s="10">
        <f t="shared" si="501"/>
        <v>1.6508815291718104E-3</v>
      </c>
      <c r="AH1696" s="10">
        <f>+AD1696/SUM(AB$27:AB1696)-1</f>
        <v>0.40967030912442381</v>
      </c>
      <c r="AI1696" s="6">
        <f t="shared" si="502"/>
        <v>0</v>
      </c>
      <c r="AL1696" s="6">
        <f t="shared" si="503"/>
        <v>0</v>
      </c>
      <c r="AM1696" s="6">
        <f t="shared" si="504"/>
        <v>22635.332955343198</v>
      </c>
      <c r="AN1696" s="6">
        <f t="shared" si="505"/>
        <v>22270.077662622694</v>
      </c>
      <c r="AO1696" s="5">
        <f t="shared" si="506"/>
        <v>0</v>
      </c>
      <c r="AP1696" s="6">
        <f>+AN1696+SUM($D$16:$E$18)-SUM($AL$27:AL1696)</f>
        <v>30246.349820517418</v>
      </c>
      <c r="AQ1696" s="10">
        <f t="shared" si="514"/>
        <v>2.1006858234273729E-3</v>
      </c>
      <c r="AR1696" s="10">
        <f>+AN1696/SUM(AL$27:AL1696)-1</f>
        <v>0.20877152840518165</v>
      </c>
    </row>
    <row r="1697" spans="1:44" x14ac:dyDescent="0.25">
      <c r="A1697" s="1">
        <v>42691</v>
      </c>
      <c r="B1697">
        <v>7.8120000000000003</v>
      </c>
      <c r="G1697">
        <f t="shared" si="507"/>
        <v>5577.1892081466476</v>
      </c>
      <c r="H1697">
        <f t="shared" si="508"/>
        <v>5521.1519732582037</v>
      </c>
      <c r="I1697" s="5">
        <f t="shared" si="497"/>
        <v>0</v>
      </c>
      <c r="J1697" s="6">
        <f>+H1697+SUM($D$16:$E$16)-SUM($F$27:F1697)</f>
        <v>7913.9949206266201</v>
      </c>
      <c r="K1697" s="10">
        <f t="shared" si="509"/>
        <v>-8.9296187515297554E-5</v>
      </c>
      <c r="L1697" s="10">
        <f>+H1697/SUM(F$27:F1697)-1</f>
        <v>-1.0864680189467402E-3</v>
      </c>
      <c r="M1697">
        <v>7.2149999999999999</v>
      </c>
      <c r="R1697">
        <f t="shared" si="510"/>
        <v>5248.3496989415862</v>
      </c>
      <c r="S1697">
        <f t="shared" si="511"/>
        <v>5084.2696058136644</v>
      </c>
      <c r="T1697" s="5">
        <f t="shared" si="498"/>
        <v>0</v>
      </c>
      <c r="U1697" s="6">
        <f>+S1697+SUM($D$17:$E$17)-SUM($Q$27:Q1697)</f>
        <v>7078.4343952873451</v>
      </c>
      <c r="V1697" s="10">
        <f t="shared" si="499"/>
        <v>3.2960825629178014E-3</v>
      </c>
      <c r="W1697" s="10">
        <f>+S1697/SUM(Q$27:Q1697)-1</f>
        <v>0.10387570840439886</v>
      </c>
      <c r="X1697">
        <v>5.1230000000000002</v>
      </c>
      <c r="AC1697">
        <f t="shared" si="512"/>
        <v>11872.482315304349</v>
      </c>
      <c r="AD1697">
        <f t="shared" si="513"/>
        <v>11726.115354083546</v>
      </c>
      <c r="AE1697" s="5">
        <f t="shared" si="500"/>
        <v>0</v>
      </c>
      <c r="AF1697" s="6">
        <f>+AD1697+SUM($D$18:$E$18)-SUM($AB$27:AB1697)</f>
        <v>15315.379775136171</v>
      </c>
      <c r="AG1697" s="10">
        <f t="shared" si="501"/>
        <v>2.5471573083133414E-3</v>
      </c>
      <c r="AH1697" s="10">
        <f>+AD1697/SUM(AB$27:AB1697)-1</f>
        <v>0.41436368853200634</v>
      </c>
      <c r="AI1697" s="6">
        <f t="shared" si="502"/>
        <v>0</v>
      </c>
      <c r="AL1697" s="6">
        <f t="shared" si="503"/>
        <v>0</v>
      </c>
      <c r="AM1697" s="6">
        <f t="shared" si="504"/>
        <v>22698.021222392585</v>
      </c>
      <c r="AN1697" s="6">
        <f t="shared" si="505"/>
        <v>22331.536933155414</v>
      </c>
      <c r="AO1697" s="5">
        <f t="shared" si="506"/>
        <v>0</v>
      </c>
      <c r="AP1697" s="6">
        <f>+AN1697+SUM($D$16:$E$18)-SUM($AL$27:AL1697)</f>
        <v>30307.809091050134</v>
      </c>
      <c r="AQ1697" s="10">
        <f t="shared" si="514"/>
        <v>2.0319566128612632E-3</v>
      </c>
      <c r="AR1697" s="10">
        <f>+AN1697/SUM(AL$27:AL1697)-1</f>
        <v>0.21210740435056241</v>
      </c>
    </row>
    <row r="1698" spans="1:44" x14ac:dyDescent="0.25">
      <c r="A1698" s="1">
        <v>42692</v>
      </c>
      <c r="B1698">
        <v>7.8540000000000001</v>
      </c>
      <c r="G1698">
        <f t="shared" si="507"/>
        <v>5607.1740963624898</v>
      </c>
      <c r="H1698">
        <f t="shared" si="508"/>
        <v>5550.8355860176562</v>
      </c>
      <c r="I1698" s="5">
        <f t="shared" si="497"/>
        <v>0</v>
      </c>
      <c r="J1698" s="6">
        <f>+H1698+SUM($D$16:$E$16)-SUM($F$27:F1698)</f>
        <v>7943.6785333860726</v>
      </c>
      <c r="K1698" s="10">
        <f t="shared" si="509"/>
        <v>3.7507748055394252E-3</v>
      </c>
      <c r="L1698" s="10">
        <f>+H1698/SUM(F$27:F1698)-1</f>
        <v>4.2840348411663509E-3</v>
      </c>
      <c r="M1698">
        <v>7.1890000000000001</v>
      </c>
      <c r="R1698">
        <f t="shared" si="510"/>
        <v>5229.4367270535085</v>
      </c>
      <c r="S1698">
        <f t="shared" si="511"/>
        <v>5065.9479135404617</v>
      </c>
      <c r="T1698" s="5">
        <f t="shared" si="498"/>
        <v>0</v>
      </c>
      <c r="U1698" s="6">
        <f>+S1698+SUM($D$17:$E$17)-SUM($Q$27:Q1698)</f>
        <v>7060.1127030141424</v>
      </c>
      <c r="V1698" s="10">
        <f t="shared" si="499"/>
        <v>-2.588382013599011E-3</v>
      </c>
      <c r="W1698" s="10">
        <f>+S1698/SUM(Q$27:Q1698)-1</f>
        <v>9.9897777923662279E-2</v>
      </c>
      <c r="X1698">
        <v>5.1210000000000004</v>
      </c>
      <c r="AC1698">
        <f t="shared" si="512"/>
        <v>11867.847342704192</v>
      </c>
      <c r="AD1698">
        <f t="shared" si="513"/>
        <v>11721.537522596494</v>
      </c>
      <c r="AE1698" s="5">
        <f t="shared" si="500"/>
        <v>0</v>
      </c>
      <c r="AF1698" s="6">
        <f>+AD1698+SUM($D$18:$E$18)-SUM($AB$27:AB1698)</f>
        <v>15310.801943649123</v>
      </c>
      <c r="AG1698" s="10">
        <f t="shared" si="501"/>
        <v>-2.9890420964162612E-4</v>
      </c>
      <c r="AH1698" s="10">
        <f>+AD1698/SUM(AB$27:AB1698)-1</f>
        <v>0.41381152624876139</v>
      </c>
      <c r="AI1698" s="6">
        <f t="shared" si="502"/>
        <v>0</v>
      </c>
      <c r="AL1698" s="6">
        <f t="shared" si="503"/>
        <v>0</v>
      </c>
      <c r="AM1698" s="6">
        <f t="shared" si="504"/>
        <v>22704.458166120188</v>
      </c>
      <c r="AN1698" s="6">
        <f t="shared" si="505"/>
        <v>22338.321022154611</v>
      </c>
      <c r="AO1698" s="5">
        <f t="shared" si="506"/>
        <v>0</v>
      </c>
      <c r="AP1698" s="6">
        <f>+AN1698+SUM($D$16:$E$18)-SUM($AL$27:AL1698)</f>
        <v>30314.593180049334</v>
      </c>
      <c r="AQ1698" s="10">
        <f t="shared" si="514"/>
        <v>2.2383963746164248E-4</v>
      </c>
      <c r="AR1698" s="10">
        <f>+AN1698/SUM(AL$27:AL1698)-1</f>
        <v>0.21247562999182978</v>
      </c>
    </row>
    <row r="1699" spans="1:44" x14ac:dyDescent="0.25">
      <c r="A1699" s="1">
        <v>42695</v>
      </c>
      <c r="B1699">
        <v>7.8440000000000003</v>
      </c>
      <c r="G1699">
        <f t="shared" si="507"/>
        <v>5600.0348372634799</v>
      </c>
      <c r="H1699">
        <f t="shared" si="508"/>
        <v>5543.7680591701674</v>
      </c>
      <c r="I1699" s="5">
        <f t="shared" si="497"/>
        <v>0</v>
      </c>
      <c r="J1699" s="6">
        <f>+H1699+SUM($D$16:$E$16)-SUM($F$27:F1699)</f>
        <v>7936.6110065385847</v>
      </c>
      <c r="K1699" s="10">
        <f t="shared" si="509"/>
        <v>-8.8970453899717139E-4</v>
      </c>
      <c r="L1699" s="10">
        <f>+H1699/SUM(F$27:F1699)-1</f>
        <v>3.0053436839965197E-3</v>
      </c>
      <c r="M1699">
        <v>7.1970000000000001</v>
      </c>
      <c r="R1699">
        <f t="shared" si="510"/>
        <v>5235.2561030190709</v>
      </c>
      <c r="S1699">
        <f t="shared" si="511"/>
        <v>5071.5853573168315</v>
      </c>
      <c r="T1699" s="5">
        <f t="shared" si="498"/>
        <v>0</v>
      </c>
      <c r="U1699" s="6">
        <f>+S1699+SUM($D$17:$E$17)-SUM($Q$27:Q1699)</f>
        <v>7065.7501467905122</v>
      </c>
      <c r="V1699" s="10">
        <f t="shared" si="499"/>
        <v>7.9849203738113772E-4</v>
      </c>
      <c r="W1699" s="10">
        <f>+S1699/SUM(Q$27:Q1699)-1</f>
        <v>0.10112175653311972</v>
      </c>
      <c r="X1699">
        <v>5.125</v>
      </c>
      <c r="AC1699">
        <f t="shared" si="512"/>
        <v>11877.117287904506</v>
      </c>
      <c r="AD1699">
        <f t="shared" si="513"/>
        <v>11730.693185570597</v>
      </c>
      <c r="AE1699" s="5">
        <f t="shared" si="500"/>
        <v>0</v>
      </c>
      <c r="AF1699" s="6">
        <f>+AD1699+SUM($D$18:$E$18)-SUM($AB$27:AB1699)</f>
        <v>15319.957606623226</v>
      </c>
      <c r="AG1699" s="10">
        <f t="shared" si="501"/>
        <v>5.9798716016312703E-4</v>
      </c>
      <c r="AH1699" s="10">
        <f>+AD1699/SUM(AB$27:AB1699)-1</f>
        <v>0.41491585081525129</v>
      </c>
      <c r="AI1699" s="6">
        <f t="shared" si="502"/>
        <v>0</v>
      </c>
      <c r="AL1699" s="6">
        <f t="shared" si="503"/>
        <v>0</v>
      </c>
      <c r="AM1699" s="6">
        <f t="shared" si="504"/>
        <v>22712.408228187058</v>
      </c>
      <c r="AN1699" s="6">
        <f t="shared" si="505"/>
        <v>22346.046602057599</v>
      </c>
      <c r="AO1699" s="5">
        <f t="shared" si="506"/>
        <v>0</v>
      </c>
      <c r="AP1699" s="6">
        <f>+AN1699+SUM($D$16:$E$18)-SUM($AL$27:AL1699)</f>
        <v>30322.318759952323</v>
      </c>
      <c r="AQ1699" s="10">
        <f t="shared" si="514"/>
        <v>2.548468936101056E-4</v>
      </c>
      <c r="AR1699" s="10">
        <f>+AN1699/SUM(AL$27:AL1699)-1</f>
        <v>0.2128949577179664</v>
      </c>
    </row>
    <row r="1700" spans="1:44" x14ac:dyDescent="0.25">
      <c r="A1700" s="1">
        <v>42696</v>
      </c>
      <c r="B1700">
        <v>7.9509999999999996</v>
      </c>
      <c r="G1700">
        <f t="shared" si="507"/>
        <v>5676.4249096228868</v>
      </c>
      <c r="H1700">
        <f t="shared" si="508"/>
        <v>5619.3905964382957</v>
      </c>
      <c r="I1700" s="5">
        <f t="shared" si="497"/>
        <v>0</v>
      </c>
      <c r="J1700" s="6">
        <f>+H1700+SUM($D$16:$E$16)-SUM($F$27:F1700)</f>
        <v>8012.2335438067121</v>
      </c>
      <c r="K1700" s="10">
        <f t="shared" si="509"/>
        <v>9.528315953223121E-3</v>
      </c>
      <c r="L1700" s="10">
        <f>+H1700/SUM(F$27:F1700)-1</f>
        <v>1.6687339065713402E-2</v>
      </c>
      <c r="M1700">
        <v>7.218</v>
      </c>
      <c r="R1700">
        <f t="shared" si="510"/>
        <v>5250.5319649286721</v>
      </c>
      <c r="S1700">
        <f t="shared" si="511"/>
        <v>5086.3836472298026</v>
      </c>
      <c r="T1700" s="5">
        <f t="shared" si="498"/>
        <v>0</v>
      </c>
      <c r="U1700" s="6">
        <f>+S1700+SUM($D$17:$E$17)-SUM($Q$27:Q1700)</f>
        <v>7080.5484367034833</v>
      </c>
      <c r="V1700" s="10">
        <f t="shared" si="499"/>
        <v>2.0943692609471931E-3</v>
      </c>
      <c r="W1700" s="10">
        <f>+S1700/SUM(Q$27:Q1700)-1</f>
        <v>0.10433470038294534</v>
      </c>
      <c r="X1700">
        <v>5.1219999999999999</v>
      </c>
      <c r="AC1700">
        <f t="shared" si="512"/>
        <v>11870.164829004269</v>
      </c>
      <c r="AD1700">
        <f t="shared" si="513"/>
        <v>11723.826438340018</v>
      </c>
      <c r="AE1700" s="5">
        <f t="shared" si="500"/>
        <v>0</v>
      </c>
      <c r="AF1700" s="6">
        <f>+AD1700+SUM($D$18:$E$18)-SUM($AB$27:AB1700)</f>
        <v>15313.090859392643</v>
      </c>
      <c r="AG1700" s="10">
        <f t="shared" si="501"/>
        <v>-4.4822233891916863E-4</v>
      </c>
      <c r="AH1700" s="10">
        <f>+AD1700/SUM(AB$27:AB1700)-1</f>
        <v>0.41408760739038364</v>
      </c>
      <c r="AI1700" s="6">
        <f t="shared" si="502"/>
        <v>0</v>
      </c>
      <c r="AL1700" s="6">
        <f t="shared" si="503"/>
        <v>0</v>
      </c>
      <c r="AM1700" s="6">
        <f t="shared" si="504"/>
        <v>22797.121703555829</v>
      </c>
      <c r="AN1700" s="6">
        <f t="shared" si="505"/>
        <v>22429.600682008117</v>
      </c>
      <c r="AO1700" s="5">
        <f t="shared" si="506"/>
        <v>0</v>
      </c>
      <c r="AP1700" s="6">
        <f>+AN1700+SUM($D$16:$E$18)-SUM($AL$27:AL1700)</f>
        <v>30405.87283990284</v>
      </c>
      <c r="AQ1700" s="10">
        <f t="shared" si="514"/>
        <v>2.7555306905113763E-3</v>
      </c>
      <c r="AR1700" s="10">
        <f>+AN1700/SUM(AL$27:AL1700)-1</f>
        <v>0.21743009201144869</v>
      </c>
    </row>
    <row r="1701" spans="1:44" x14ac:dyDescent="0.25">
      <c r="A1701" s="1">
        <v>42697</v>
      </c>
      <c r="B1701">
        <v>7.9779999999999998</v>
      </c>
      <c r="G1701">
        <f t="shared" si="507"/>
        <v>5695.7009091902137</v>
      </c>
      <c r="H1701">
        <f t="shared" si="508"/>
        <v>5638.4729189265154</v>
      </c>
      <c r="I1701" s="5">
        <f t="shared" si="497"/>
        <v>0</v>
      </c>
      <c r="J1701" s="6">
        <f>+H1701+SUM($D$16:$E$16)-SUM($F$27:F1701)</f>
        <v>8031.3158662949327</v>
      </c>
      <c r="K1701" s="10">
        <f t="shared" si="509"/>
        <v>2.381648311159168E-3</v>
      </c>
      <c r="L1701" s="10">
        <f>+H1701/SUM(F$27:F1701)-1</f>
        <v>2.0139805190071858E-2</v>
      </c>
      <c r="M1701">
        <v>7.202</v>
      </c>
      <c r="R1701">
        <f t="shared" si="510"/>
        <v>5238.8932129975474</v>
      </c>
      <c r="S1701">
        <f t="shared" si="511"/>
        <v>5075.1087596770622</v>
      </c>
      <c r="T1701" s="5">
        <f t="shared" si="498"/>
        <v>0</v>
      </c>
      <c r="U1701" s="6">
        <f>+S1701+SUM($D$17:$E$17)-SUM($Q$27:Q1701)</f>
        <v>7069.2735491507437</v>
      </c>
      <c r="V1701" s="10">
        <f t="shared" si="499"/>
        <v>-1.5923748920766423E-3</v>
      </c>
      <c r="W1701" s="10">
        <f>+S1701/SUM(Q$27:Q1701)-1</f>
        <v>0.10188674316403046</v>
      </c>
      <c r="X1701">
        <v>5.133</v>
      </c>
      <c r="AC1701">
        <f t="shared" si="512"/>
        <v>11895.657178305137</v>
      </c>
      <c r="AD1701">
        <f t="shared" si="513"/>
        <v>11749.004511518804</v>
      </c>
      <c r="AE1701" s="5">
        <f t="shared" si="500"/>
        <v>0</v>
      </c>
      <c r="AF1701" s="6">
        <f>+AD1701+SUM($D$18:$E$18)-SUM($AB$27:AB1701)</f>
        <v>15338.268932571431</v>
      </c>
      <c r="AG1701" s="10">
        <f t="shared" si="501"/>
        <v>1.6442188850034345E-3</v>
      </c>
      <c r="AH1701" s="10">
        <f>+AD1701/SUM(AB$27:AB1701)-1</f>
        <v>0.41712449994823109</v>
      </c>
      <c r="AI1701" s="6">
        <f t="shared" si="502"/>
        <v>0</v>
      </c>
      <c r="AL1701" s="6">
        <f t="shared" si="503"/>
        <v>0</v>
      </c>
      <c r="AM1701" s="6">
        <f t="shared" si="504"/>
        <v>22830.251300492899</v>
      </c>
      <c r="AN1701" s="6">
        <f t="shared" si="505"/>
        <v>22462.586190122383</v>
      </c>
      <c r="AO1701" s="5">
        <f t="shared" si="506"/>
        <v>0</v>
      </c>
      <c r="AP1701" s="6">
        <f>+AN1701+SUM($D$16:$E$18)-SUM($AL$27:AL1701)</f>
        <v>30438.858348017107</v>
      </c>
      <c r="AQ1701" s="10">
        <f t="shared" si="514"/>
        <v>1.084840033632517E-3</v>
      </c>
      <c r="AR1701" s="10">
        <f>+AN1701/SUM(AL$27:AL1701)-1</f>
        <v>0.21922047387102461</v>
      </c>
    </row>
    <row r="1702" spans="1:44" x14ac:dyDescent="0.25">
      <c r="A1702" s="1">
        <v>42698</v>
      </c>
      <c r="B1702">
        <v>7.9240000000000004</v>
      </c>
      <c r="G1702">
        <f t="shared" si="507"/>
        <v>5657.14891005556</v>
      </c>
      <c r="H1702">
        <f t="shared" si="508"/>
        <v>5600.3082739500769</v>
      </c>
      <c r="I1702" s="5">
        <f t="shared" si="497"/>
        <v>0</v>
      </c>
      <c r="J1702" s="6">
        <f>+H1702+SUM($D$16:$E$16)-SUM($F$27:F1702)</f>
        <v>7993.1512213184933</v>
      </c>
      <c r="K1702" s="10">
        <f t="shared" si="509"/>
        <v>-4.7519790793691952E-3</v>
      </c>
      <c r="L1702" s="10">
        <f>+H1702/SUM(F$27:F1702)-1</f>
        <v>1.3234872941354947E-2</v>
      </c>
      <c r="M1702">
        <v>7.2210000000000001</v>
      </c>
      <c r="R1702">
        <f t="shared" si="510"/>
        <v>5252.7142309157589</v>
      </c>
      <c r="S1702">
        <f t="shared" si="511"/>
        <v>5088.4976886459417</v>
      </c>
      <c r="T1702" s="5">
        <f t="shared" si="498"/>
        <v>0</v>
      </c>
      <c r="U1702" s="6">
        <f>+S1702+SUM($D$17:$E$17)-SUM($Q$27:Q1702)</f>
        <v>7082.6624781196215</v>
      </c>
      <c r="V1702" s="10">
        <f t="shared" si="499"/>
        <v>1.8939610804120655E-3</v>
      </c>
      <c r="W1702" s="10">
        <f>+S1702/SUM(Q$27:Q1702)-1</f>
        <v>0.10479369236149183</v>
      </c>
      <c r="X1702">
        <v>5.1269999999999998</v>
      </c>
      <c r="AC1702">
        <f t="shared" si="512"/>
        <v>11881.752260504662</v>
      </c>
      <c r="AD1702">
        <f t="shared" si="513"/>
        <v>11735.271017057647</v>
      </c>
      <c r="AE1702" s="5">
        <f t="shared" si="500"/>
        <v>0</v>
      </c>
      <c r="AF1702" s="6">
        <f>+AD1702+SUM($D$18:$E$18)-SUM($AB$27:AB1702)</f>
        <v>15324.535438110273</v>
      </c>
      <c r="AG1702" s="10">
        <f t="shared" si="501"/>
        <v>-8.9537447292986627E-4</v>
      </c>
      <c r="AH1702" s="10">
        <f>+AD1702/SUM(AB$27:AB1702)-1</f>
        <v>0.41546801309849601</v>
      </c>
      <c r="AI1702" s="6">
        <f t="shared" si="502"/>
        <v>0</v>
      </c>
      <c r="AL1702" s="6">
        <f t="shared" si="503"/>
        <v>0</v>
      </c>
      <c r="AM1702" s="6">
        <f t="shared" si="504"/>
        <v>22791.615401475981</v>
      </c>
      <c r="AN1702" s="6">
        <f t="shared" si="505"/>
        <v>22424.076979653666</v>
      </c>
      <c r="AO1702" s="5">
        <f t="shared" si="506"/>
        <v>0</v>
      </c>
      <c r="AP1702" s="6">
        <f>+AN1702+SUM($D$16:$E$18)-SUM($AL$27:AL1702)</f>
        <v>30400.349137548386</v>
      </c>
      <c r="AQ1702" s="10">
        <f t="shared" si="514"/>
        <v>-1.2651332066542231E-3</v>
      </c>
      <c r="AR1702" s="10">
        <f>+AN1702/SUM(AL$27:AL1702)-1</f>
        <v>0.21713027742442326</v>
      </c>
    </row>
    <row r="1703" spans="1:44" x14ac:dyDescent="0.25">
      <c r="A1703" s="1">
        <v>42699</v>
      </c>
      <c r="B1703">
        <v>7.9269999999999996</v>
      </c>
      <c r="G1703">
        <f t="shared" si="507"/>
        <v>5659.290687785262</v>
      </c>
      <c r="H1703">
        <f t="shared" si="508"/>
        <v>5602.4285320043227</v>
      </c>
      <c r="I1703" s="5">
        <f t="shared" si="497"/>
        <v>0</v>
      </c>
      <c r="J1703" s="6">
        <f>+H1703+SUM($D$16:$E$16)-SUM($F$27:F1703)</f>
        <v>7995.27147937274</v>
      </c>
      <c r="K1703" s="10">
        <f t="shared" si="509"/>
        <v>2.6525934459886713E-4</v>
      </c>
      <c r="L1703" s="10">
        <f>+H1703/SUM(F$27:F1703)-1</f>
        <v>1.3618480288505763E-2</v>
      </c>
      <c r="M1703">
        <v>7.242</v>
      </c>
      <c r="R1703">
        <f t="shared" si="510"/>
        <v>5267.9900928253601</v>
      </c>
      <c r="S1703">
        <f t="shared" si="511"/>
        <v>5103.2959785589128</v>
      </c>
      <c r="T1703" s="5">
        <f t="shared" si="498"/>
        <v>0</v>
      </c>
      <c r="U1703" s="6">
        <f>+S1703+SUM($D$17:$E$17)-SUM($Q$27:Q1703)</f>
        <v>7097.4607680325926</v>
      </c>
      <c r="V1703" s="10">
        <f t="shared" si="499"/>
        <v>2.0893682225697763E-3</v>
      </c>
      <c r="W1703" s="10">
        <f>+S1703/SUM(Q$27:Q1703)-1</f>
        <v>0.10800663621131767</v>
      </c>
      <c r="X1703">
        <v>5.149</v>
      </c>
      <c r="AC1703">
        <f t="shared" si="512"/>
        <v>11932.736959106398</v>
      </c>
      <c r="AD1703">
        <f t="shared" si="513"/>
        <v>11785.627163415218</v>
      </c>
      <c r="AE1703" s="5">
        <f t="shared" si="500"/>
        <v>0</v>
      </c>
      <c r="AF1703" s="6">
        <f>+AD1703+SUM($D$18:$E$18)-SUM($AB$27:AB1703)</f>
        <v>15374.891584467845</v>
      </c>
      <c r="AG1703" s="10">
        <f t="shared" si="501"/>
        <v>3.2859819184039019E-3</v>
      </c>
      <c r="AH1703" s="10">
        <f>+AD1703/SUM(AB$27:AB1703)-1</f>
        <v>0.42154179821419069</v>
      </c>
      <c r="AI1703" s="6">
        <f t="shared" si="502"/>
        <v>0</v>
      </c>
      <c r="AL1703" s="6">
        <f t="shared" si="503"/>
        <v>0</v>
      </c>
      <c r="AM1703" s="6">
        <f t="shared" si="504"/>
        <v>22860.017739717019</v>
      </c>
      <c r="AN1703" s="6">
        <f t="shared" si="505"/>
        <v>22491.351673978454</v>
      </c>
      <c r="AO1703" s="5">
        <f t="shared" si="506"/>
        <v>0</v>
      </c>
      <c r="AP1703" s="6">
        <f>+AN1703+SUM($D$16:$E$18)-SUM($AL$27:AL1703)</f>
        <v>30467.623831873178</v>
      </c>
      <c r="AQ1703" s="10">
        <f t="shared" si="514"/>
        <v>2.2129579505947294E-3</v>
      </c>
      <c r="AR1703" s="10">
        <f>+AN1703/SUM(AL$27:AL1703)-1</f>
        <v>0.22078180196393804</v>
      </c>
    </row>
    <row r="1704" spans="1:44" x14ac:dyDescent="0.25">
      <c r="A1704" s="1">
        <v>42702</v>
      </c>
      <c r="B1704">
        <v>8.0020000000000007</v>
      </c>
      <c r="G1704">
        <f t="shared" si="507"/>
        <v>5712.8351310278385</v>
      </c>
      <c r="H1704">
        <f t="shared" si="508"/>
        <v>5655.4349833604892</v>
      </c>
      <c r="I1704" s="5">
        <f t="shared" si="497"/>
        <v>0</v>
      </c>
      <c r="J1704" s="6">
        <f>+H1704+SUM($D$16:$E$16)-SUM($F$27:F1704)</f>
        <v>8048.2779307289065</v>
      </c>
      <c r="K1704" s="10">
        <f t="shared" si="509"/>
        <v>6.6297250184585987E-3</v>
      </c>
      <c r="L1704" s="10">
        <f>+H1704/SUM(F$27:F1704)-1</f>
        <v>2.3208663967279497E-2</v>
      </c>
      <c r="M1704">
        <v>7.1859999999999999</v>
      </c>
      <c r="R1704">
        <f t="shared" si="510"/>
        <v>5227.2544610664227</v>
      </c>
      <c r="S1704">
        <f t="shared" si="511"/>
        <v>5063.8338721243226</v>
      </c>
      <c r="T1704" s="5">
        <f t="shared" si="498"/>
        <v>0</v>
      </c>
      <c r="U1704" s="6">
        <f>+S1704+SUM($D$17:$E$17)-SUM($Q$27:Q1704)</f>
        <v>7057.9986615980042</v>
      </c>
      <c r="V1704" s="10">
        <f t="shared" si="499"/>
        <v>-5.5600316400942207E-3</v>
      </c>
      <c r="W1704" s="10">
        <f>+S1704/SUM(Q$27:Q1704)-1</f>
        <v>9.9438785945115571E-2</v>
      </c>
      <c r="X1704">
        <v>5.1479999999999997</v>
      </c>
      <c r="AC1704">
        <f t="shared" si="512"/>
        <v>11930.419472806318</v>
      </c>
      <c r="AD1704">
        <f t="shared" si="513"/>
        <v>11783.338247671691</v>
      </c>
      <c r="AE1704" s="5">
        <f t="shared" si="500"/>
        <v>0</v>
      </c>
      <c r="AF1704" s="6">
        <f>+AD1704+SUM($D$18:$E$18)-SUM($AB$27:AB1704)</f>
        <v>15372.602668724317</v>
      </c>
      <c r="AG1704" s="10">
        <f t="shared" si="501"/>
        <v>-1.4887361845461466E-4</v>
      </c>
      <c r="AH1704" s="10">
        <f>+AD1704/SUM(AB$27:AB1704)-1</f>
        <v>0.42126571707256799</v>
      </c>
      <c r="AI1704" s="6">
        <f t="shared" si="502"/>
        <v>0</v>
      </c>
      <c r="AL1704" s="6">
        <f t="shared" si="503"/>
        <v>0</v>
      </c>
      <c r="AM1704" s="6">
        <f t="shared" si="504"/>
        <v>22870.50906490058</v>
      </c>
      <c r="AN1704" s="6">
        <f t="shared" si="505"/>
        <v>22502.607103156501</v>
      </c>
      <c r="AO1704" s="5">
        <f t="shared" si="506"/>
        <v>0</v>
      </c>
      <c r="AP1704" s="6">
        <f>+AN1704+SUM($D$16:$E$18)-SUM($AL$27:AL1704)</f>
        <v>30478.879261051225</v>
      </c>
      <c r="AQ1704" s="10">
        <f t="shared" si="514"/>
        <v>3.6942261202099758E-4</v>
      </c>
      <c r="AR1704" s="10">
        <f>+AN1704/SUM(AL$27:AL1704)-1</f>
        <v>0.22139272225512485</v>
      </c>
    </row>
    <row r="1705" spans="1:44" x14ac:dyDescent="0.25">
      <c r="A1705" s="1">
        <v>42703</v>
      </c>
      <c r="B1705">
        <v>7.9409999999999998</v>
      </c>
      <c r="G1705">
        <f t="shared" si="507"/>
        <v>5669.2856505238769</v>
      </c>
      <c r="H1705">
        <f t="shared" si="508"/>
        <v>5612.3230695908078</v>
      </c>
      <c r="I1705" s="5">
        <f t="shared" si="497"/>
        <v>0</v>
      </c>
      <c r="J1705" s="6">
        <f>+H1705+SUM($D$16:$E$16)-SUM($F$27:F1705)</f>
        <v>8005.1660169592242</v>
      </c>
      <c r="K1705" s="10">
        <f t="shared" si="509"/>
        <v>-5.3566631446806401E-3</v>
      </c>
      <c r="L1705" s="10">
        <f>+H1705/SUM(F$27:F1705)-1</f>
        <v>1.5408647908543793E-2</v>
      </c>
      <c r="M1705">
        <v>7.2089999999999996</v>
      </c>
      <c r="R1705">
        <f t="shared" si="510"/>
        <v>5243.9851669674144</v>
      </c>
      <c r="S1705">
        <f t="shared" si="511"/>
        <v>5080.0415229813862</v>
      </c>
      <c r="T1705" s="5">
        <f t="shared" si="498"/>
        <v>0</v>
      </c>
      <c r="U1705" s="6">
        <f>+S1705+SUM($D$17:$E$17)-SUM($Q$27:Q1705)</f>
        <v>7074.2063124550668</v>
      </c>
      <c r="V1705" s="10">
        <f t="shared" si="499"/>
        <v>2.2963522145797999E-3</v>
      </c>
      <c r="W1705" s="10">
        <f>+S1705/SUM(Q$27:Q1705)-1</f>
        <v>0.10295772444730567</v>
      </c>
      <c r="X1705">
        <v>5.1509999999999998</v>
      </c>
      <c r="AC1705">
        <f t="shared" si="512"/>
        <v>11937.371931706555</v>
      </c>
      <c r="AD1705">
        <f t="shared" si="513"/>
        <v>11790.204994902269</v>
      </c>
      <c r="AE1705" s="5">
        <f t="shared" si="500"/>
        <v>0</v>
      </c>
      <c r="AF1705" s="6">
        <f>+AD1705+SUM($D$18:$E$18)-SUM($AB$27:AB1705)</f>
        <v>15379.469415954896</v>
      </c>
      <c r="AG1705" s="10">
        <f t="shared" si="501"/>
        <v>4.4668735532660264E-4</v>
      </c>
      <c r="AH1705" s="10">
        <f>+AD1705/SUM(AB$27:AB1705)-1</f>
        <v>0.42209396049743564</v>
      </c>
      <c r="AI1705" s="6">
        <f t="shared" si="502"/>
        <v>0</v>
      </c>
      <c r="AL1705" s="6">
        <f t="shared" si="503"/>
        <v>0</v>
      </c>
      <c r="AM1705" s="6">
        <f t="shared" si="504"/>
        <v>22850.642749197847</v>
      </c>
      <c r="AN1705" s="6">
        <f t="shared" si="505"/>
        <v>22482.569587474463</v>
      </c>
      <c r="AO1705" s="5">
        <f t="shared" si="506"/>
        <v>0</v>
      </c>
      <c r="AP1705" s="6">
        <f>+AN1705+SUM($D$16:$E$18)-SUM($AL$27:AL1705)</f>
        <v>30458.841745369187</v>
      </c>
      <c r="AQ1705" s="10">
        <f t="shared" si="514"/>
        <v>-6.5742298167914548E-4</v>
      </c>
      <c r="AR1705" s="10">
        <f>+AN1705/SUM(AL$27:AL1705)-1</f>
        <v>0.22030512935027069</v>
      </c>
    </row>
    <row r="1706" spans="1:44" x14ac:dyDescent="0.25">
      <c r="A1706" s="1">
        <v>42704</v>
      </c>
      <c r="B1706">
        <v>7.98</v>
      </c>
      <c r="G1706">
        <f t="shared" si="507"/>
        <v>5697.1287610100162</v>
      </c>
      <c r="H1706">
        <f t="shared" si="508"/>
        <v>5639.8864242960135</v>
      </c>
      <c r="I1706" s="5">
        <f t="shared" si="497"/>
        <v>0</v>
      </c>
      <c r="J1706" s="6">
        <f>+H1706+SUM($D$16:$E$16)-SUM($F$27:F1706)</f>
        <v>8032.7293716644299</v>
      </c>
      <c r="K1706" s="10">
        <f t="shared" si="509"/>
        <v>3.4431958871072865E-3</v>
      </c>
      <c r="L1706" s="10">
        <f>+H1706/SUM(F$27:F1706)-1</f>
        <v>2.0395543421505957E-2</v>
      </c>
      <c r="M1706">
        <v>7.2380000000000004</v>
      </c>
      <c r="R1706">
        <f t="shared" si="510"/>
        <v>5265.0804048425789</v>
      </c>
      <c r="S1706">
        <f t="shared" si="511"/>
        <v>5100.4772566707279</v>
      </c>
      <c r="T1706" s="5">
        <f t="shared" si="498"/>
        <v>0</v>
      </c>
      <c r="U1706" s="6">
        <f>+S1706+SUM($D$17:$E$17)-SUM($Q$27:Q1706)</f>
        <v>7094.6420461444095</v>
      </c>
      <c r="V1706" s="10">
        <f t="shared" si="499"/>
        <v>2.8887669919044345E-3</v>
      </c>
      <c r="W1706" s="10">
        <f>+S1706/SUM(Q$27:Q1706)-1</f>
        <v>0.10739464690658895</v>
      </c>
      <c r="X1706">
        <v>5.1050000000000004</v>
      </c>
      <c r="AC1706">
        <f t="shared" si="512"/>
        <v>11830.767561902925</v>
      </c>
      <c r="AD1706">
        <f t="shared" si="513"/>
        <v>11684.914870700077</v>
      </c>
      <c r="AE1706" s="5">
        <f t="shared" si="500"/>
        <v>0</v>
      </c>
      <c r="AF1706" s="6">
        <f>+AD1706+SUM($D$18:$E$18)-SUM($AB$27:AB1706)</f>
        <v>15274.179291752705</v>
      </c>
      <c r="AG1706" s="10">
        <f t="shared" si="501"/>
        <v>-6.8461480272499209E-3</v>
      </c>
      <c r="AH1706" s="10">
        <f>+AD1706/SUM(AB$27:AB1706)-1</f>
        <v>0.40939422798280134</v>
      </c>
      <c r="AI1706" s="6">
        <f t="shared" si="502"/>
        <v>0</v>
      </c>
      <c r="AL1706" s="6">
        <f t="shared" si="503"/>
        <v>0</v>
      </c>
      <c r="AM1706" s="6">
        <f t="shared" si="504"/>
        <v>22792.976727755522</v>
      </c>
      <c r="AN1706" s="6">
        <f t="shared" si="505"/>
        <v>22425.278551666815</v>
      </c>
      <c r="AO1706" s="5">
        <f t="shared" si="506"/>
        <v>0</v>
      </c>
      <c r="AP1706" s="6">
        <f>+AN1706+SUM($D$16:$E$18)-SUM($AL$27:AL1706)</f>
        <v>30401.550709561539</v>
      </c>
      <c r="AQ1706" s="10">
        <f t="shared" si="514"/>
        <v>-1.8809328432969341E-3</v>
      </c>
      <c r="AR1706" s="10">
        <f>+AN1706/SUM(AL$27:AL1706)-1</f>
        <v>0.21719549614798717</v>
      </c>
    </row>
    <row r="1707" spans="1:44" x14ac:dyDescent="0.25">
      <c r="A1707" s="1">
        <v>42705</v>
      </c>
      <c r="B1707">
        <v>7.9420000000000002</v>
      </c>
      <c r="G1707">
        <f t="shared" si="507"/>
        <v>5669.9995764337782</v>
      </c>
      <c r="H1707">
        <f t="shared" si="508"/>
        <v>5613.0298222755564</v>
      </c>
      <c r="I1707" s="5">
        <f t="shared" si="497"/>
        <v>0</v>
      </c>
      <c r="J1707" s="6">
        <f>+H1707+SUM($D$16:$E$16)-SUM($F$27:F1707)</f>
        <v>8005.8727696439719</v>
      </c>
      <c r="K1707" s="10">
        <f t="shared" si="509"/>
        <v>-3.3433968428209226E-3</v>
      </c>
      <c r="L1707" s="10">
        <f>+H1707/SUM(F$27:F1707)-1</f>
        <v>1.5536517024260732E-2</v>
      </c>
      <c r="M1707">
        <v>7.1959999999999997</v>
      </c>
      <c r="R1707">
        <f t="shared" si="510"/>
        <v>5234.5286810233756</v>
      </c>
      <c r="S1707">
        <f t="shared" si="511"/>
        <v>5070.8806768447848</v>
      </c>
      <c r="T1707" s="5">
        <f t="shared" si="498"/>
        <v>0</v>
      </c>
      <c r="U1707" s="6">
        <f>+S1707+SUM($D$17:$E$17)-SUM($Q$27:Q1707)</f>
        <v>7065.0454663184655</v>
      </c>
      <c r="V1707" s="10">
        <f t="shared" si="499"/>
        <v>-4.1716804926089646E-3</v>
      </c>
      <c r="W1707" s="10">
        <f>+S1707/SUM(Q$27:Q1707)-1</f>
        <v>0.10096875920693726</v>
      </c>
      <c r="X1707">
        <v>5.0650000000000004</v>
      </c>
      <c r="AC1707">
        <f t="shared" si="512"/>
        <v>11738.068109899768</v>
      </c>
      <c r="AD1707">
        <f t="shared" si="513"/>
        <v>11593.358240959038</v>
      </c>
      <c r="AE1707" s="5">
        <f t="shared" si="500"/>
        <v>0</v>
      </c>
      <c r="AF1707" s="6">
        <f>+AD1707+SUM($D$18:$E$18)-SUM($AB$27:AB1707)</f>
        <v>15182.622662011665</v>
      </c>
      <c r="AG1707" s="10">
        <f t="shared" si="501"/>
        <v>-5.994209442760523E-3</v>
      </c>
      <c r="AH1707" s="10">
        <f>+AD1707/SUM(AB$27:AB1707)-1</f>
        <v>0.39835098231790189</v>
      </c>
      <c r="AI1707" s="6">
        <f t="shared" si="502"/>
        <v>0</v>
      </c>
      <c r="AL1707" s="6">
        <f t="shared" si="503"/>
        <v>0</v>
      </c>
      <c r="AM1707" s="6">
        <f t="shared" si="504"/>
        <v>22642.59636735692</v>
      </c>
      <c r="AN1707" s="6">
        <f t="shared" si="505"/>
        <v>22277.26874007938</v>
      </c>
      <c r="AO1707" s="5">
        <f t="shared" si="506"/>
        <v>0</v>
      </c>
      <c r="AP1707" s="6">
        <f>+AN1707+SUM($D$16:$E$18)-SUM($AL$27:AL1707)</f>
        <v>30253.540897974104</v>
      </c>
      <c r="AQ1707" s="10">
        <f t="shared" si="514"/>
        <v>-4.868495459374178E-3</v>
      </c>
      <c r="AR1707" s="10">
        <f>+AN1707/SUM(AL$27:AL1707)-1</f>
        <v>0.20916184449746855</v>
      </c>
    </row>
    <row r="1708" spans="1:44" x14ac:dyDescent="0.25">
      <c r="A1708" s="1">
        <v>42706</v>
      </c>
      <c r="B1708">
        <v>7.8630000000000004</v>
      </c>
      <c r="G1708">
        <f t="shared" si="507"/>
        <v>5613.5994295515993</v>
      </c>
      <c r="H1708">
        <f t="shared" si="508"/>
        <v>5557.1963601803955</v>
      </c>
      <c r="I1708" s="5">
        <f t="shared" si="497"/>
        <v>0</v>
      </c>
      <c r="J1708" s="6">
        <f>+H1708+SUM($D$16:$E$16)-SUM($F$27:F1708)</f>
        <v>7950.0393075488109</v>
      </c>
      <c r="K1708" s="10">
        <f t="shared" si="509"/>
        <v>-6.9740631286154819E-3</v>
      </c>
      <c r="L1708" s="10">
        <f>+H1708/SUM(F$27:F1708)-1</f>
        <v>5.4348568826192434E-3</v>
      </c>
      <c r="M1708">
        <v>7.1710000000000003</v>
      </c>
      <c r="R1708">
        <f t="shared" si="510"/>
        <v>5216.3431311309942</v>
      </c>
      <c r="S1708">
        <f t="shared" si="511"/>
        <v>5053.2636650436289</v>
      </c>
      <c r="T1708" s="5">
        <f t="shared" si="498"/>
        <v>0</v>
      </c>
      <c r="U1708" s="6">
        <f>+S1708+SUM($D$17:$E$17)-SUM($Q$27:Q1708)</f>
        <v>7047.4284545173095</v>
      </c>
      <c r="V1708" s="10">
        <f t="shared" si="499"/>
        <v>-2.4935454251698852E-3</v>
      </c>
      <c r="W1708" s="10">
        <f>+S1708/SUM(Q$27:Q1708)-1</f>
        <v>9.714382605238292E-2</v>
      </c>
      <c r="X1708">
        <v>5.0579999999999998</v>
      </c>
      <c r="AC1708">
        <f t="shared" si="512"/>
        <v>11721.845705799215</v>
      </c>
      <c r="AD1708">
        <f t="shared" si="513"/>
        <v>11577.335830754355</v>
      </c>
      <c r="AE1708" s="5">
        <f t="shared" si="500"/>
        <v>0</v>
      </c>
      <c r="AF1708" s="6">
        <f>+AD1708+SUM($D$18:$E$18)-SUM($AB$27:AB1708)</f>
        <v>15166.60025180698</v>
      </c>
      <c r="AG1708" s="10">
        <f t="shared" si="501"/>
        <v>-1.0553124161331029E-3</v>
      </c>
      <c r="AH1708" s="10">
        <f>+AD1708/SUM(AB$27:AB1708)-1</f>
        <v>0.39641841432654434</v>
      </c>
      <c r="AI1708" s="6">
        <f t="shared" si="502"/>
        <v>0</v>
      </c>
      <c r="AL1708" s="6">
        <f t="shared" si="503"/>
        <v>0</v>
      </c>
      <c r="AM1708" s="6">
        <f t="shared" si="504"/>
        <v>22551.78826648181</v>
      </c>
      <c r="AN1708" s="6">
        <f t="shared" si="505"/>
        <v>22187.79585597838</v>
      </c>
      <c r="AO1708" s="5">
        <f t="shared" si="506"/>
        <v>0</v>
      </c>
      <c r="AP1708" s="6">
        <f>+AN1708+SUM($D$16:$E$18)-SUM($AL$27:AL1708)</f>
        <v>30164.068013873104</v>
      </c>
      <c r="AQ1708" s="10">
        <f t="shared" si="514"/>
        <v>-2.9574351115704278E-3</v>
      </c>
      <c r="AR1708" s="10">
        <f>+AN1708/SUM(AL$27:AL1708)-1</f>
        <v>0.20430545034815184</v>
      </c>
    </row>
    <row r="1709" spans="1:44" x14ac:dyDescent="0.25">
      <c r="A1709" s="1">
        <v>42709</v>
      </c>
      <c r="B1709">
        <v>7.8280000000000003</v>
      </c>
      <c r="G1709">
        <f t="shared" si="507"/>
        <v>5588.6120227050642</v>
      </c>
      <c r="H1709">
        <f t="shared" si="508"/>
        <v>5532.4600162141851</v>
      </c>
      <c r="I1709" s="5">
        <f t="shared" si="497"/>
        <v>0</v>
      </c>
      <c r="J1709" s="6">
        <f>+H1709+SUM($D$16:$E$16)-SUM($F$27:F1709)</f>
        <v>7925.3029635826015</v>
      </c>
      <c r="K1709" s="10">
        <f t="shared" si="509"/>
        <v>-3.1114744228649682E-3</v>
      </c>
      <c r="L1709" s="10">
        <f>+H1709/SUM(F$27:F1709)-1</f>
        <v>9.5943783252483428E-4</v>
      </c>
      <c r="M1709">
        <v>7.2240000000000002</v>
      </c>
      <c r="R1709">
        <f t="shared" si="510"/>
        <v>5254.8964969028448</v>
      </c>
      <c r="S1709">
        <f t="shared" si="511"/>
        <v>5090.6117300620799</v>
      </c>
      <c r="T1709" s="5">
        <f t="shared" si="498"/>
        <v>0</v>
      </c>
      <c r="U1709" s="6">
        <f>+S1709+SUM($D$17:$E$17)-SUM($Q$27:Q1709)</f>
        <v>7084.7765195357597</v>
      </c>
      <c r="V1709" s="10">
        <f t="shared" si="499"/>
        <v>5.299530922447504E-3</v>
      </c>
      <c r="W1709" s="10">
        <f>+S1709/SUM(Q$27:Q1709)-1</f>
        <v>0.10525268434003832</v>
      </c>
      <c r="X1709">
        <v>5.0369999999999999</v>
      </c>
      <c r="AC1709">
        <f t="shared" si="512"/>
        <v>11673.178493497559</v>
      </c>
      <c r="AD1709">
        <f t="shared" si="513"/>
        <v>11529.268600140311</v>
      </c>
      <c r="AE1709" s="5">
        <f t="shared" si="500"/>
        <v>0</v>
      </c>
      <c r="AF1709" s="6">
        <f>+AD1709+SUM($D$18:$E$18)-SUM($AB$27:AB1709)</f>
        <v>15118.533021192939</v>
      </c>
      <c r="AG1709" s="10">
        <f t="shared" si="501"/>
        <v>-3.1692818308647341E-3</v>
      </c>
      <c r="AH1709" s="10">
        <f>+AD1709/SUM(AB$27:AB1709)-1</f>
        <v>0.39062071035247214</v>
      </c>
      <c r="AI1709" s="6">
        <f t="shared" si="502"/>
        <v>0</v>
      </c>
      <c r="AL1709" s="6">
        <f t="shared" si="503"/>
        <v>0</v>
      </c>
      <c r="AM1709" s="6">
        <f t="shared" si="504"/>
        <v>22516.687013105467</v>
      </c>
      <c r="AN1709" s="6">
        <f t="shared" si="505"/>
        <v>22152.340346416575</v>
      </c>
      <c r="AO1709" s="5">
        <f t="shared" si="506"/>
        <v>0</v>
      </c>
      <c r="AP1709" s="6">
        <f>+AN1709+SUM($D$16:$E$18)-SUM($AL$27:AL1709)</f>
        <v>30128.612504311299</v>
      </c>
      <c r="AQ1709" s="10">
        <f t="shared" si="514"/>
        <v>-1.175422013552585E-3</v>
      </c>
      <c r="AR1709" s="10">
        <f>+AN1709/SUM(AL$27:AL1709)-1</f>
        <v>0.20238100216558719</v>
      </c>
    </row>
    <row r="1710" spans="1:44" x14ac:dyDescent="0.25">
      <c r="A1710" s="1">
        <v>42710</v>
      </c>
      <c r="B1710">
        <v>7.8869999999999996</v>
      </c>
      <c r="G1710">
        <f t="shared" si="507"/>
        <v>5630.7336513892233</v>
      </c>
      <c r="H1710">
        <f t="shared" si="508"/>
        <v>5574.1584246143684</v>
      </c>
      <c r="I1710" s="5">
        <f t="shared" si="497"/>
        <v>0</v>
      </c>
      <c r="J1710" s="6">
        <f>+H1710+SUM($D$16:$E$16)-SUM($F$27:F1710)</f>
        <v>7967.0013719827848</v>
      </c>
      <c r="K1710" s="10">
        <f t="shared" si="509"/>
        <v>5.2614276819182848E-3</v>
      </c>
      <c r="L1710" s="10">
        <f>+H1710/SUM(F$27:F1710)-1</f>
        <v>8.5037156598266606E-3</v>
      </c>
      <c r="M1710">
        <v>7.298</v>
      </c>
      <c r="R1710">
        <f t="shared" si="510"/>
        <v>5308.7257245842966</v>
      </c>
      <c r="S1710">
        <f t="shared" si="511"/>
        <v>5142.7580849935011</v>
      </c>
      <c r="T1710" s="5">
        <f t="shared" si="498"/>
        <v>0</v>
      </c>
      <c r="U1710" s="6">
        <f>+S1710+SUM($D$17:$E$17)-SUM($Q$27:Q1710)</f>
        <v>7136.9228744671809</v>
      </c>
      <c r="V1710" s="10">
        <f t="shared" si="499"/>
        <v>7.3603387188898584E-3</v>
      </c>
      <c r="W1710" s="10">
        <f>+S1710/SUM(Q$27:Q1710)-1</f>
        <v>0.11657448647751911</v>
      </c>
      <c r="X1710">
        <v>5.056</v>
      </c>
      <c r="AC1710">
        <f t="shared" si="512"/>
        <v>11717.210733199057</v>
      </c>
      <c r="AD1710">
        <f t="shared" si="513"/>
        <v>11572.757999267304</v>
      </c>
      <c r="AE1710" s="5">
        <f t="shared" si="500"/>
        <v>0</v>
      </c>
      <c r="AF1710" s="6">
        <f>+AD1710+SUM($D$18:$E$18)-SUM($AB$27:AB1710)</f>
        <v>15162.022420319932</v>
      </c>
      <c r="AG1710" s="10">
        <f t="shared" si="501"/>
        <v>2.8765621020261367E-3</v>
      </c>
      <c r="AH1710" s="10">
        <f>+AD1710/SUM(AB$27:AB1710)-1</f>
        <v>0.39586625204329939</v>
      </c>
      <c r="AI1710" s="6">
        <f t="shared" si="502"/>
        <v>0</v>
      </c>
      <c r="AL1710" s="6">
        <f t="shared" si="503"/>
        <v>0</v>
      </c>
      <c r="AM1710" s="6">
        <f t="shared" si="504"/>
        <v>22656.670109172577</v>
      </c>
      <c r="AN1710" s="6">
        <f t="shared" si="505"/>
        <v>22289.67450887517</v>
      </c>
      <c r="AO1710" s="5">
        <f t="shared" si="506"/>
        <v>0</v>
      </c>
      <c r="AP1710" s="6">
        <f>+AN1710+SUM($D$16:$E$18)-SUM($AL$27:AL1710)</f>
        <v>30265.946666769894</v>
      </c>
      <c r="AQ1710" s="10">
        <f t="shared" si="514"/>
        <v>4.5582637580454666E-3</v>
      </c>
      <c r="AR1710" s="10">
        <f>+AN1710/SUM(AL$27:AL1710)-1</f>
        <v>0.20983520272888123</v>
      </c>
    </row>
    <row r="1711" spans="1:44" x14ac:dyDescent="0.25">
      <c r="A1711" s="1">
        <v>42711</v>
      </c>
      <c r="B1711">
        <v>7.9180000000000001</v>
      </c>
      <c r="G1711">
        <f t="shared" si="507"/>
        <v>5652.8653545961552</v>
      </c>
      <c r="H1711">
        <f t="shared" si="508"/>
        <v>5596.0677578415844</v>
      </c>
      <c r="I1711" s="5">
        <f t="shared" si="497"/>
        <v>0</v>
      </c>
      <c r="J1711" s="6">
        <f>+H1711+SUM($D$16:$E$16)-SUM($F$27:F1711)</f>
        <v>7988.9107052100017</v>
      </c>
      <c r="K1711" s="10">
        <f t="shared" si="509"/>
        <v>2.7500099729196315E-3</v>
      </c>
      <c r="L1711" s="10">
        <f>+H1711/SUM(F$27:F1711)-1</f>
        <v>1.2467658247053315E-2</v>
      </c>
      <c r="M1711">
        <v>7.3780000000000001</v>
      </c>
      <c r="R1711">
        <f t="shared" si="510"/>
        <v>5366.9194842399211</v>
      </c>
      <c r="S1711">
        <f t="shared" si="511"/>
        <v>5199.1325227572006</v>
      </c>
      <c r="T1711" s="5">
        <f t="shared" si="498"/>
        <v>0</v>
      </c>
      <c r="U1711" s="6">
        <f>+S1711+SUM($D$17:$E$17)-SUM($Q$27:Q1711)</f>
        <v>7193.2973122308822</v>
      </c>
      <c r="V1711" s="10">
        <f t="shared" si="499"/>
        <v>7.8989837434539911E-3</v>
      </c>
      <c r="W1711" s="10">
        <f>+S1711/SUM(Q$27:Q1711)-1</f>
        <v>0.1288142725720931</v>
      </c>
      <c r="X1711">
        <v>5.0590000000000002</v>
      </c>
      <c r="AC1711">
        <f t="shared" si="512"/>
        <v>11724.163192099295</v>
      </c>
      <c r="AD1711">
        <f t="shared" si="513"/>
        <v>11579.624746497882</v>
      </c>
      <c r="AE1711" s="5">
        <f t="shared" si="500"/>
        <v>0</v>
      </c>
      <c r="AF1711" s="6">
        <f>+AD1711+SUM($D$18:$E$18)-SUM($AB$27:AB1711)</f>
        <v>15168.889167550507</v>
      </c>
      <c r="AG1711" s="10">
        <f t="shared" si="501"/>
        <v>4.5289124631375799E-4</v>
      </c>
      <c r="AH1711" s="10">
        <f>+AD1711/SUM(AB$27:AB1711)-1</f>
        <v>0.39669449546816704</v>
      </c>
      <c r="AI1711" s="6">
        <f t="shared" si="502"/>
        <v>0</v>
      </c>
      <c r="AL1711" s="6">
        <f t="shared" si="503"/>
        <v>0</v>
      </c>
      <c r="AM1711" s="6">
        <f t="shared" si="504"/>
        <v>22743.948030935371</v>
      </c>
      <c r="AN1711" s="6">
        <f t="shared" si="505"/>
        <v>22374.825027096667</v>
      </c>
      <c r="AO1711" s="5">
        <f t="shared" si="506"/>
        <v>0</v>
      </c>
      <c r="AP1711" s="6">
        <f>+AN1711+SUM($D$16:$E$18)-SUM($AL$27:AL1711)</f>
        <v>30351.097184991391</v>
      </c>
      <c r="AQ1711" s="10">
        <f t="shared" si="514"/>
        <v>2.8134100399703765E-3</v>
      </c>
      <c r="AR1711" s="10">
        <f>+AN1711/SUM(AL$27:AL1711)-1</f>
        <v>0.21445698823023318</v>
      </c>
    </row>
    <row r="1712" spans="1:44" x14ac:dyDescent="0.25">
      <c r="A1712" s="1">
        <v>42713</v>
      </c>
      <c r="B1712">
        <v>8.1639999999999997</v>
      </c>
      <c r="C1712">
        <f>+$C$16</f>
        <v>60</v>
      </c>
      <c r="D1712" s="7">
        <f>+$H$16</f>
        <v>0.66694736842105262</v>
      </c>
      <c r="E1712" s="7">
        <f>+$J$16</f>
        <v>0.46199999999999997</v>
      </c>
      <c r="F1712" s="6">
        <f>+C1712-D1712-E1712</f>
        <v>58.871052631578941</v>
      </c>
      <c r="G1712">
        <f t="shared" si="507"/>
        <v>5887.3621810633813</v>
      </c>
      <c r="H1712">
        <f t="shared" si="508"/>
        <v>5828.7999709213864</v>
      </c>
      <c r="I1712" s="5">
        <f t="shared" si="497"/>
        <v>142800</v>
      </c>
      <c r="J1712" s="6">
        <f>+H1712+SUM($D$16:$E$16)-SUM($F$27:F1712)</f>
        <v>8162.7718656582247</v>
      </c>
      <c r="K1712" s="10">
        <f t="shared" si="509"/>
        <v>2.1762811835515761E-2</v>
      </c>
      <c r="L1712" s="10">
        <f>+H1712/SUM(F$27:F1712)-1</f>
        <v>4.3460552128172125E-2</v>
      </c>
      <c r="M1712">
        <v>7.4850000000000003</v>
      </c>
      <c r="N1712">
        <f>+$C$17</f>
        <v>50</v>
      </c>
      <c r="O1712" s="7">
        <f>+$H$17</f>
        <v>0.5557894736842105</v>
      </c>
      <c r="P1712" s="7">
        <f>+$J$17</f>
        <v>0.38500000000000001</v>
      </c>
      <c r="Q1712" s="6">
        <f>+N1712-O1712-P1712</f>
        <v>49.059210526315795</v>
      </c>
      <c r="R1712">
        <f t="shared" si="510"/>
        <v>5494.7536377793185</v>
      </c>
      <c r="S1712">
        <f t="shared" si="511"/>
        <v>5323.5925437924643</v>
      </c>
      <c r="T1712" s="5">
        <f t="shared" si="498"/>
        <v>119000</v>
      </c>
      <c r="U1712" s="6">
        <f>+S1712+SUM($D$17:$E$17)-SUM($Q$27:Q1712)</f>
        <v>7268.6981227398282</v>
      </c>
      <c r="V1712" s="10">
        <f t="shared" si="499"/>
        <v>1.0482092875647053E-2</v>
      </c>
      <c r="W1712" s="10">
        <f>+S1712/SUM(Q$27:Q1712)-1</f>
        <v>0.14365484203369161</v>
      </c>
      <c r="X1712">
        <v>5.2130000000000001</v>
      </c>
      <c r="Y1712">
        <f>+$C$18</f>
        <v>90</v>
      </c>
      <c r="Z1712" s="7">
        <f>+$H$18</f>
        <v>1.0004210526315789</v>
      </c>
      <c r="AA1712" s="7">
        <f>+$J$18</f>
        <v>0.69300000000000006</v>
      </c>
      <c r="AB1712" s="6">
        <f>+Y1712-Z1712-AA1712</f>
        <v>88.306578947368422</v>
      </c>
      <c r="AC1712">
        <f t="shared" si="512"/>
        <v>12169.362661258818</v>
      </c>
      <c r="AD1712">
        <f t="shared" si="513"/>
        <v>12020.424349948249</v>
      </c>
      <c r="AE1712" s="5">
        <f t="shared" si="500"/>
        <v>214200</v>
      </c>
      <c r="AF1712" s="6">
        <f>+AD1712+SUM($D$18:$E$18)-SUM($AB$27:AB1712)</f>
        <v>15521.382192053507</v>
      </c>
      <c r="AG1712" s="10">
        <f t="shared" si="501"/>
        <v>2.3237893072424631E-2</v>
      </c>
      <c r="AH1712" s="10">
        <f>+AD1712/SUM(AB$27:AB1712)-1</f>
        <v>0.4345821543125421</v>
      </c>
      <c r="AI1712" s="6">
        <f t="shared" si="502"/>
        <v>200</v>
      </c>
      <c r="AL1712" s="6">
        <f t="shared" si="503"/>
        <v>196.23684210526315</v>
      </c>
      <c r="AM1712" s="6">
        <f t="shared" si="504"/>
        <v>23551.478480101519</v>
      </c>
      <c r="AN1712" s="6">
        <f t="shared" si="505"/>
        <v>23172.816864662098</v>
      </c>
      <c r="AO1712" s="5">
        <f t="shared" si="506"/>
        <v>476000</v>
      </c>
      <c r="AP1712" s="6">
        <f>+AN1712+SUM($D$16:$E$18)-SUM($AL$27:AL1712)</f>
        <v>30952.852180451559</v>
      </c>
      <c r="AQ1712" s="10">
        <f t="shared" si="514"/>
        <v>1.982646596900417E-2</v>
      </c>
      <c r="AR1712" s="10">
        <f>+AN1712/SUM(AL$27:AL1712)-1</f>
        <v>0.24451454434348685</v>
      </c>
    </row>
    <row r="1713" spans="1:44" x14ac:dyDescent="0.25">
      <c r="A1713" s="1">
        <v>42716</v>
      </c>
      <c r="B1713">
        <v>8.0630000000000006</v>
      </c>
      <c r="G1713">
        <f t="shared" si="507"/>
        <v>5814.5273476131861</v>
      </c>
      <c r="H1713">
        <f t="shared" si="508"/>
        <v>5756.6896332115566</v>
      </c>
      <c r="I1713" s="5">
        <f t="shared" si="497"/>
        <v>0</v>
      </c>
      <c r="J1713" s="6">
        <f>+H1713+SUM($D$16:$E$16)-SUM($F$27:F1713)</f>
        <v>8090.6615279483949</v>
      </c>
      <c r="K1713" s="10">
        <f t="shared" si="509"/>
        <v>-8.83405035649798E-3</v>
      </c>
      <c r="L1713" s="10">
        <f>+H1713/SUM(F$27:F1713)-1</f>
        <v>3.0551498261814469E-2</v>
      </c>
      <c r="M1713">
        <v>7.4649999999999999</v>
      </c>
      <c r="R1713">
        <f t="shared" si="510"/>
        <v>5480.0715973310098</v>
      </c>
      <c r="S1713">
        <f t="shared" si="511"/>
        <v>5309.367847616666</v>
      </c>
      <c r="T1713" s="5">
        <f t="shared" si="498"/>
        <v>0</v>
      </c>
      <c r="U1713" s="6">
        <f>+S1713+SUM($D$17:$E$17)-SUM($Q$27:Q1713)</f>
        <v>7254.4734265640309</v>
      </c>
      <c r="V1713" s="10">
        <f t="shared" si="499"/>
        <v>-1.9569799069376614E-3</v>
      </c>
      <c r="W1713" s="10">
        <f>+S1713/SUM(Q$27:Q1713)-1</f>
        <v>0.14059898407234583</v>
      </c>
      <c r="X1713">
        <v>5.2060000000000004</v>
      </c>
      <c r="AC1713">
        <f t="shared" si="512"/>
        <v>12153.021679361866</v>
      </c>
      <c r="AD1713">
        <f t="shared" si="513"/>
        <v>12004.283361947169</v>
      </c>
      <c r="AE1713" s="5">
        <f t="shared" si="500"/>
        <v>0</v>
      </c>
      <c r="AF1713" s="6">
        <f>+AD1713+SUM($D$18:$E$18)-SUM($AB$27:AB1713)</f>
        <v>15505.24120405243</v>
      </c>
      <c r="AG1713" s="10">
        <f t="shared" si="501"/>
        <v>-1.0399194995236449E-3</v>
      </c>
      <c r="AH1713" s="10">
        <f>+AD1713/SUM(AB$27:AB1713)-1</f>
        <v>0.43265580190889996</v>
      </c>
      <c r="AI1713" s="6">
        <f t="shared" si="502"/>
        <v>0</v>
      </c>
      <c r="AL1713" s="6">
        <f t="shared" si="503"/>
        <v>0</v>
      </c>
      <c r="AM1713" s="6">
        <f t="shared" si="504"/>
        <v>23447.620624306059</v>
      </c>
      <c r="AN1713" s="6">
        <f t="shared" si="505"/>
        <v>23070.340842775389</v>
      </c>
      <c r="AO1713" s="5">
        <f t="shared" si="506"/>
        <v>0</v>
      </c>
      <c r="AP1713" s="6">
        <f>+AN1713+SUM($D$16:$E$18)-SUM($AL$27:AL1713)</f>
        <v>30850.37615856485</v>
      </c>
      <c r="AQ1713" s="10">
        <f t="shared" si="514"/>
        <v>-3.3107133807664946E-3</v>
      </c>
      <c r="AR1713" s="10">
        <f>+AN1713/SUM(AL$27:AL1713)-1</f>
        <v>0.23901098815395194</v>
      </c>
    </row>
    <row r="1714" spans="1:44" x14ac:dyDescent="0.25">
      <c r="A1714" s="1">
        <v>42717</v>
      </c>
      <c r="B1714">
        <v>8.0850000000000009</v>
      </c>
      <c r="G1714">
        <f t="shared" si="507"/>
        <v>5830.3923608399618</v>
      </c>
      <c r="H1714">
        <f t="shared" si="508"/>
        <v>5772.3968354849858</v>
      </c>
      <c r="I1714" s="5">
        <f t="shared" si="497"/>
        <v>0</v>
      </c>
      <c r="J1714" s="6">
        <f>+H1714+SUM($D$16:$E$16)-SUM($F$27:F1714)</f>
        <v>8106.3687302218232</v>
      </c>
      <c r="K1714" s="10">
        <f t="shared" si="509"/>
        <v>1.941399009113054E-3</v>
      </c>
      <c r="L1714" s="10">
        <f>+H1714/SUM(F$27:F1714)-1</f>
        <v>3.3363371381219142E-2</v>
      </c>
      <c r="M1714">
        <v>7.5330000000000004</v>
      </c>
      <c r="R1714">
        <f t="shared" si="510"/>
        <v>5529.9905348552575</v>
      </c>
      <c r="S1714">
        <f t="shared" si="511"/>
        <v>5357.7318146143798</v>
      </c>
      <c r="T1714" s="5">
        <f t="shared" si="498"/>
        <v>0</v>
      </c>
      <c r="U1714" s="6">
        <f>+S1714+SUM($D$17:$E$17)-SUM($Q$27:Q1714)</f>
        <v>7302.8373935617456</v>
      </c>
      <c r="V1714" s="10">
        <f t="shared" si="499"/>
        <v>6.6667784350298298E-3</v>
      </c>
      <c r="W1714" s="10">
        <f>+S1714/SUM(Q$27:Q1714)-1</f>
        <v>0.15098890114092178</v>
      </c>
      <c r="X1714">
        <v>5.2439999999999998</v>
      </c>
      <c r="AC1714">
        <f t="shared" si="512"/>
        <v>12241.729866802461</v>
      </c>
      <c r="AD1714">
        <f t="shared" si="513"/>
        <v>12091.905868238753</v>
      </c>
      <c r="AE1714" s="5">
        <f t="shared" si="500"/>
        <v>0</v>
      </c>
      <c r="AF1714" s="6">
        <f>+AD1714+SUM($D$18:$E$18)-SUM($AB$27:AB1714)</f>
        <v>15592.863710344014</v>
      </c>
      <c r="AG1714" s="10">
        <f t="shared" si="501"/>
        <v>5.651154028399219E-3</v>
      </c>
      <c r="AH1714" s="10">
        <f>+AD1714/SUM(AB$27:AB1714)-1</f>
        <v>0.44311314352867281</v>
      </c>
      <c r="AI1714" s="6">
        <f t="shared" si="502"/>
        <v>0</v>
      </c>
      <c r="AL1714" s="6">
        <f t="shared" si="503"/>
        <v>0</v>
      </c>
      <c r="AM1714" s="6">
        <f t="shared" si="504"/>
        <v>23602.11276249768</v>
      </c>
      <c r="AN1714" s="6">
        <f t="shared" si="505"/>
        <v>23222.034518338121</v>
      </c>
      <c r="AO1714" s="5">
        <f t="shared" si="506"/>
        <v>0</v>
      </c>
      <c r="AP1714" s="6">
        <f>+AN1714+SUM($D$16:$E$18)-SUM($AL$27:AL1714)</f>
        <v>31002.069834127582</v>
      </c>
      <c r="AQ1714" s="10">
        <f t="shared" si="514"/>
        <v>4.9170770165996025E-3</v>
      </c>
      <c r="AR1714" s="10">
        <f>+AN1714/SUM(AL$27:AL1714)-1</f>
        <v>0.24715781754570521</v>
      </c>
    </row>
    <row r="1715" spans="1:44" x14ac:dyDescent="0.25">
      <c r="A1715" s="1">
        <v>42718</v>
      </c>
      <c r="B1715">
        <v>8.0380000000000003</v>
      </c>
      <c r="G1715">
        <f t="shared" si="507"/>
        <v>5796.4989234918503</v>
      </c>
      <c r="H1715">
        <f t="shared" si="508"/>
        <v>5738.8405397190245</v>
      </c>
      <c r="I1715" s="5">
        <f t="shared" si="497"/>
        <v>0</v>
      </c>
      <c r="J1715" s="6">
        <f>+H1715+SUM($D$16:$E$16)-SUM($F$27:F1715)</f>
        <v>8072.8124344558628</v>
      </c>
      <c r="K1715" s="10">
        <f t="shared" si="509"/>
        <v>-4.1394978297566443E-3</v>
      </c>
      <c r="L1715" s="10">
        <f>+H1715/SUM(F$27:F1715)-1</f>
        <v>2.7356187898854634E-2</v>
      </c>
      <c r="M1715">
        <v>7.4969999999999999</v>
      </c>
      <c r="R1715">
        <f t="shared" si="510"/>
        <v>5503.5628620483021</v>
      </c>
      <c r="S1715">
        <f t="shared" si="511"/>
        <v>5332.1273614979427</v>
      </c>
      <c r="T1715" s="5">
        <f t="shared" si="498"/>
        <v>0</v>
      </c>
      <c r="U1715" s="6">
        <f>+S1715+SUM($D$17:$E$17)-SUM($Q$27:Q1715)</f>
        <v>7277.2329404453085</v>
      </c>
      <c r="V1715" s="10">
        <f t="shared" si="499"/>
        <v>-3.5060965672069067E-3</v>
      </c>
      <c r="W1715" s="10">
        <f>+S1715/SUM(Q$27:Q1715)-1</f>
        <v>0.14548835681049921</v>
      </c>
      <c r="X1715">
        <v>5.2089999999999996</v>
      </c>
      <c r="AC1715">
        <f t="shared" si="512"/>
        <v>12160.024957317701</v>
      </c>
      <c r="AD1715">
        <f t="shared" si="513"/>
        <v>12011.200928233346</v>
      </c>
      <c r="AE1715" s="5">
        <f t="shared" si="500"/>
        <v>0</v>
      </c>
      <c r="AF1715" s="6">
        <f>+AD1715+SUM($D$18:$E$18)-SUM($AB$27:AB1715)</f>
        <v>15512.158770338605</v>
      </c>
      <c r="AG1715" s="10">
        <f t="shared" si="501"/>
        <v>-5.1757612651914808E-3</v>
      </c>
      <c r="AH1715" s="10">
        <f>+AD1715/SUM(AB$27:AB1715)-1</f>
        <v>0.43348138151046078</v>
      </c>
      <c r="AI1715" s="6">
        <f t="shared" si="502"/>
        <v>0</v>
      </c>
      <c r="AL1715" s="6">
        <f t="shared" si="503"/>
        <v>0</v>
      </c>
      <c r="AM1715" s="6">
        <f t="shared" si="504"/>
        <v>23460.086742857853</v>
      </c>
      <c r="AN1715" s="6">
        <f t="shared" si="505"/>
        <v>23082.168829450311</v>
      </c>
      <c r="AO1715" s="5">
        <f t="shared" si="506"/>
        <v>0</v>
      </c>
      <c r="AP1715" s="6">
        <f>+AN1715+SUM($D$16:$E$18)-SUM($AL$27:AL1715)</f>
        <v>30862.204145239772</v>
      </c>
      <c r="AQ1715" s="10">
        <f t="shared" si="514"/>
        <v>-4.5114951884226429E-3</v>
      </c>
      <c r="AR1715" s="10">
        <f>+AN1715/SUM(AL$27:AL1715)-1</f>
        <v>0.23964621957761589</v>
      </c>
    </row>
    <row r="1716" spans="1:44" x14ac:dyDescent="0.25">
      <c r="A1716" s="1">
        <v>42719</v>
      </c>
      <c r="B1716">
        <v>8.0830000000000002</v>
      </c>
      <c r="G1716">
        <f t="shared" si="507"/>
        <v>5828.9500869102549</v>
      </c>
      <c r="H1716">
        <f t="shared" si="508"/>
        <v>5770.9689080055832</v>
      </c>
      <c r="I1716" s="5">
        <f t="shared" si="497"/>
        <v>0</v>
      </c>
      <c r="J1716" s="6">
        <f>+H1716+SUM($D$16:$E$16)-SUM($F$27:F1716)</f>
        <v>8104.9408027424206</v>
      </c>
      <c r="K1716" s="10">
        <f t="shared" si="509"/>
        <v>3.9798234564982771E-3</v>
      </c>
      <c r="L1716" s="10">
        <f>+H1716/SUM(F$27:F1716)-1</f>
        <v>3.3107746552182515E-2</v>
      </c>
      <c r="M1716">
        <v>7.5620000000000003</v>
      </c>
      <c r="R1716">
        <f t="shared" si="510"/>
        <v>5551.2794935053034</v>
      </c>
      <c r="S1716">
        <f t="shared" si="511"/>
        <v>5378.3576240692864</v>
      </c>
      <c r="T1716" s="5">
        <f t="shared" si="498"/>
        <v>0</v>
      </c>
      <c r="U1716" s="6">
        <f>+S1716+SUM($D$17:$E$17)-SUM($Q$27:Q1716)</f>
        <v>7323.4632030166504</v>
      </c>
      <c r="V1716" s="10">
        <f t="shared" si="499"/>
        <v>6.3527254039654757E-3</v>
      </c>
      <c r="W1716" s="10">
        <f>+S1716/SUM(Q$27:Q1716)-1</f>
        <v>0.15541989518487309</v>
      </c>
      <c r="X1716">
        <v>5.3040000000000003</v>
      </c>
      <c r="AC1716">
        <f t="shared" si="512"/>
        <v>12381.795425919197</v>
      </c>
      <c r="AD1716">
        <f t="shared" si="513"/>
        <v>12230.25719396231</v>
      </c>
      <c r="AE1716" s="5">
        <f t="shared" si="500"/>
        <v>0</v>
      </c>
      <c r="AF1716" s="6">
        <f>+AD1716+SUM($D$18:$E$18)-SUM($AB$27:AB1716)</f>
        <v>15731.215036067568</v>
      </c>
      <c r="AG1716" s="10">
        <f t="shared" si="501"/>
        <v>1.4121584814347665E-2</v>
      </c>
      <c r="AH1716" s="10">
        <f>+AD1716/SUM(AB$27:AB1716)-1</f>
        <v>0.45962473555989347</v>
      </c>
      <c r="AI1716" s="6">
        <f t="shared" si="502"/>
        <v>0</v>
      </c>
      <c r="AL1716" s="6">
        <f t="shared" si="503"/>
        <v>0</v>
      </c>
      <c r="AM1716" s="6">
        <f t="shared" si="504"/>
        <v>23762.025006334756</v>
      </c>
      <c r="AN1716" s="6">
        <f t="shared" si="505"/>
        <v>23379.583726037177</v>
      </c>
      <c r="AO1716" s="5">
        <f t="shared" si="506"/>
        <v>0</v>
      </c>
      <c r="AP1716" s="6">
        <f>+AN1716+SUM($D$16:$E$18)-SUM($AL$27:AL1716)</f>
        <v>31159.619041826638</v>
      </c>
      <c r="AQ1716" s="10">
        <f t="shared" si="514"/>
        <v>9.6368650530340716E-3</v>
      </c>
      <c r="AR1716" s="10">
        <f>+AN1716/SUM(AL$27:AL1716)-1</f>
        <v>0.25561912294402611</v>
      </c>
    </row>
    <row r="1717" spans="1:44" x14ac:dyDescent="0.25">
      <c r="A1717" s="1">
        <v>42720</v>
      </c>
      <c r="B1717">
        <v>8.0679999999999996</v>
      </c>
      <c r="G1717">
        <f t="shared" si="507"/>
        <v>5818.133032437453</v>
      </c>
      <c r="H1717">
        <f t="shared" si="508"/>
        <v>5760.259451910063</v>
      </c>
      <c r="I1717" s="5">
        <f t="shared" si="497"/>
        <v>0</v>
      </c>
      <c r="J1717" s="6">
        <f>+H1717+SUM($D$16:$E$16)-SUM($F$27:F1717)</f>
        <v>8094.2313466469013</v>
      </c>
      <c r="K1717" s="10">
        <f t="shared" si="509"/>
        <v>-1.321349082758938E-3</v>
      </c>
      <c r="L1717" s="10">
        <f>+H1717/SUM(F$27:F1717)-1</f>
        <v>3.1190560334406481E-2</v>
      </c>
      <c r="M1717">
        <v>7.5739999999999998</v>
      </c>
      <c r="R1717">
        <f t="shared" si="510"/>
        <v>5560.0887177742879</v>
      </c>
      <c r="S1717">
        <f t="shared" si="511"/>
        <v>5386.8924417747648</v>
      </c>
      <c r="T1717" s="5">
        <f t="shared" si="498"/>
        <v>0</v>
      </c>
      <c r="U1717" s="6">
        <f>+S1717+SUM($D$17:$E$17)-SUM($Q$27:Q1717)</f>
        <v>7331.9980207221306</v>
      </c>
      <c r="V1717" s="10">
        <f t="shared" si="499"/>
        <v>1.1654073310514157E-3</v>
      </c>
      <c r="W1717" s="10">
        <f>+S1717/SUM(Q$27:Q1717)-1</f>
        <v>0.15725340996168047</v>
      </c>
      <c r="X1717">
        <v>5.3220000000000001</v>
      </c>
      <c r="AC1717">
        <f t="shared" si="512"/>
        <v>12423.815093654217</v>
      </c>
      <c r="AD1717">
        <f t="shared" si="513"/>
        <v>12271.762591679377</v>
      </c>
      <c r="AE1717" s="5">
        <f t="shared" si="500"/>
        <v>0</v>
      </c>
      <c r="AF1717" s="6">
        <f>+AD1717+SUM($D$18:$E$18)-SUM($AB$27:AB1717)</f>
        <v>15772.720433784636</v>
      </c>
      <c r="AG1717" s="10">
        <f t="shared" si="501"/>
        <v>2.6384101686938166E-3</v>
      </c>
      <c r="AH1717" s="10">
        <f>+AD1717/SUM(AB$27:AB1717)-1</f>
        <v>0.46457821316925973</v>
      </c>
      <c r="AI1717" s="6">
        <f t="shared" si="502"/>
        <v>0</v>
      </c>
      <c r="AL1717" s="6">
        <f t="shared" si="503"/>
        <v>0</v>
      </c>
      <c r="AM1717" s="6">
        <f t="shared" si="504"/>
        <v>23802.036843865957</v>
      </c>
      <c r="AN1717" s="6">
        <f t="shared" si="505"/>
        <v>23418.914485364206</v>
      </c>
      <c r="AO1717" s="5">
        <f t="shared" si="506"/>
        <v>0</v>
      </c>
      <c r="AP1717" s="6">
        <f>+AN1717+SUM($D$16:$E$18)-SUM($AL$27:AL1717)</f>
        <v>31198.949801153667</v>
      </c>
      <c r="AQ1717" s="10">
        <f t="shared" si="514"/>
        <v>1.2622349225204221E-3</v>
      </c>
      <c r="AR1717" s="10">
        <f>+AN1717/SUM(AL$27:AL1717)-1</f>
        <v>0.25773141262846266</v>
      </c>
    </row>
    <row r="1718" spans="1:44" x14ac:dyDescent="0.25">
      <c r="A1718" s="1">
        <v>42723</v>
      </c>
      <c r="B1718">
        <v>8.0030000000000001</v>
      </c>
      <c r="G1718">
        <f t="shared" si="507"/>
        <v>5771.2591297219806</v>
      </c>
      <c r="H1718">
        <f t="shared" si="508"/>
        <v>5713.8518088294795</v>
      </c>
      <c r="I1718" s="5">
        <f t="shared" si="497"/>
        <v>0</v>
      </c>
      <c r="J1718" s="6">
        <f>+H1718+SUM($D$16:$E$16)-SUM($F$27:F1718)</f>
        <v>8047.8237035663178</v>
      </c>
      <c r="K1718" s="10">
        <f t="shared" si="509"/>
        <v>-5.7334218770270784E-3</v>
      </c>
      <c r="L1718" s="10">
        <f>+H1718/SUM(F$27:F1718)-1</f>
        <v>2.2882753390710775E-2</v>
      </c>
      <c r="M1718">
        <v>7.5720000000000001</v>
      </c>
      <c r="R1718">
        <f t="shared" si="510"/>
        <v>5558.6205137294573</v>
      </c>
      <c r="S1718">
        <f t="shared" si="511"/>
        <v>5385.4699721571851</v>
      </c>
      <c r="T1718" s="5">
        <f t="shared" si="498"/>
        <v>0</v>
      </c>
      <c r="U1718" s="6">
        <f>+S1718+SUM($D$17:$E$17)-SUM($Q$27:Q1718)</f>
        <v>7330.57555110455</v>
      </c>
      <c r="V1718" s="10">
        <f t="shared" si="499"/>
        <v>-1.9400845629802266E-4</v>
      </c>
      <c r="W1718" s="10">
        <f>+S1718/SUM(Q$27:Q1718)-1</f>
        <v>0.15694782416554598</v>
      </c>
      <c r="X1718">
        <v>5.3230000000000004</v>
      </c>
      <c r="AC1718">
        <f t="shared" si="512"/>
        <v>12426.149519639495</v>
      </c>
      <c r="AD1718">
        <f t="shared" si="513"/>
        <v>12274.068447108102</v>
      </c>
      <c r="AE1718" s="5">
        <f t="shared" si="500"/>
        <v>0</v>
      </c>
      <c r="AF1718" s="6">
        <f>+AD1718+SUM($D$18:$E$18)-SUM($AB$27:AB1718)</f>
        <v>15775.026289213363</v>
      </c>
      <c r="AG1718" s="10">
        <f t="shared" si="501"/>
        <v>1.4619262659265608E-4</v>
      </c>
      <c r="AH1718" s="10">
        <f>+AD1718/SUM(AB$27:AB1718)-1</f>
        <v>0.46485340636978001</v>
      </c>
      <c r="AI1718" s="6">
        <f t="shared" si="502"/>
        <v>0</v>
      </c>
      <c r="AL1718" s="6">
        <f t="shared" si="503"/>
        <v>0</v>
      </c>
      <c r="AM1718" s="6">
        <f t="shared" si="504"/>
        <v>23756.029163090934</v>
      </c>
      <c r="AN1718" s="6">
        <f t="shared" si="505"/>
        <v>23373.390228094766</v>
      </c>
      <c r="AO1718" s="5">
        <f t="shared" si="506"/>
        <v>0</v>
      </c>
      <c r="AP1718" s="6">
        <f>+AN1718+SUM($D$16:$E$18)-SUM($AL$27:AL1718)</f>
        <v>31153.425543884226</v>
      </c>
      <c r="AQ1718" s="10">
        <f t="shared" si="514"/>
        <v>-1.4591599255612264E-3</v>
      </c>
      <c r="AR1718" s="10">
        <f>+AN1718/SUM(AL$27:AL1718)-1</f>
        <v>0.25528649621527277</v>
      </c>
    </row>
    <row r="1719" spans="1:44" x14ac:dyDescent="0.25">
      <c r="A1719" s="1">
        <v>42724</v>
      </c>
      <c r="B1719">
        <v>8.0429999999999993</v>
      </c>
      <c r="G1719">
        <f t="shared" si="507"/>
        <v>5800.1046083161173</v>
      </c>
      <c r="H1719">
        <f t="shared" si="508"/>
        <v>5742.4103584175309</v>
      </c>
      <c r="I1719" s="5">
        <f t="shared" si="497"/>
        <v>0</v>
      </c>
      <c r="J1719" s="6">
        <f>+H1719+SUM($D$16:$E$16)-SUM($F$27:F1719)</f>
        <v>8076.3822531543692</v>
      </c>
      <c r="K1719" s="10">
        <f t="shared" si="509"/>
        <v>3.5486052677067281E-3</v>
      </c>
      <c r="L1719" s="10">
        <f>+H1719/SUM(F$27:F1719)-1</f>
        <v>2.7995249971446645E-2</v>
      </c>
      <c r="M1719">
        <v>7.601</v>
      </c>
      <c r="R1719">
        <f t="shared" si="510"/>
        <v>5579.9094723795042</v>
      </c>
      <c r="S1719">
        <f t="shared" si="511"/>
        <v>5406.0957816120927</v>
      </c>
      <c r="T1719" s="5">
        <f t="shared" si="498"/>
        <v>0</v>
      </c>
      <c r="U1719" s="6">
        <f>+S1719+SUM($D$17:$E$17)-SUM($Q$27:Q1719)</f>
        <v>7351.2013605594584</v>
      </c>
      <c r="V1719" s="10">
        <f t="shared" si="499"/>
        <v>2.8136684918007582E-3</v>
      </c>
      <c r="W1719" s="10">
        <f>+S1719/SUM(Q$27:Q1719)-1</f>
        <v>0.16137881820949751</v>
      </c>
      <c r="X1719">
        <v>5.3490000000000002</v>
      </c>
      <c r="AC1719">
        <f t="shared" si="512"/>
        <v>12486.844595256745</v>
      </c>
      <c r="AD1719">
        <f t="shared" si="513"/>
        <v>12334.020688254976</v>
      </c>
      <c r="AE1719" s="5">
        <f t="shared" si="500"/>
        <v>0</v>
      </c>
      <c r="AF1719" s="6">
        <f>+AD1719+SUM($D$18:$E$18)-SUM($AB$27:AB1719)</f>
        <v>15834.978530360235</v>
      </c>
      <c r="AG1719" s="10">
        <f t="shared" si="501"/>
        <v>3.8004526932462479E-3</v>
      </c>
      <c r="AH1719" s="10">
        <f>+AD1719/SUM(AB$27:AB1719)-1</f>
        <v>0.47200842958330869</v>
      </c>
      <c r="AI1719" s="6">
        <f t="shared" si="502"/>
        <v>0</v>
      </c>
      <c r="AL1719" s="6">
        <f t="shared" si="503"/>
        <v>0</v>
      </c>
      <c r="AM1719" s="6">
        <f t="shared" si="504"/>
        <v>23866.858675952368</v>
      </c>
      <c r="AN1719" s="6">
        <f t="shared" si="505"/>
        <v>23482.526828284601</v>
      </c>
      <c r="AO1719" s="5">
        <f t="shared" si="506"/>
        <v>0</v>
      </c>
      <c r="AP1719" s="6">
        <f>+AN1719+SUM($D$16:$E$18)-SUM($AL$27:AL1719)</f>
        <v>31262.562144074062</v>
      </c>
      <c r="AQ1719" s="10">
        <f t="shared" si="514"/>
        <v>3.503197426430571E-3</v>
      </c>
      <c r="AR1719" s="10">
        <f>+AN1719/SUM(AL$27:AL1719)-1</f>
        <v>0.26114776405550555</v>
      </c>
    </row>
    <row r="1720" spans="1:44" x14ac:dyDescent="0.25">
      <c r="A1720" s="1">
        <v>42725</v>
      </c>
      <c r="B1720">
        <v>7.9820000000000002</v>
      </c>
      <c r="G1720">
        <f t="shared" si="507"/>
        <v>5756.1152534600587</v>
      </c>
      <c r="H1720">
        <f t="shared" si="508"/>
        <v>5698.8585702957525</v>
      </c>
      <c r="I1720" s="5">
        <f t="shared" si="497"/>
        <v>0</v>
      </c>
      <c r="J1720" s="6">
        <f>+H1720+SUM($D$16:$E$16)-SUM($F$27:F1720)</f>
        <v>8032.8304650325908</v>
      </c>
      <c r="K1720" s="10">
        <f t="shared" si="509"/>
        <v>-5.3924872246813305E-3</v>
      </c>
      <c r="L1720" s="10">
        <f>+H1720/SUM(F$27:F1720)-1</f>
        <v>2.0198692685824637E-2</v>
      </c>
      <c r="M1720">
        <v>7.5910000000000002</v>
      </c>
      <c r="R1720">
        <f t="shared" si="510"/>
        <v>5572.5684521553503</v>
      </c>
      <c r="S1720">
        <f t="shared" si="511"/>
        <v>5398.983433524194</v>
      </c>
      <c r="T1720" s="5">
        <f t="shared" si="498"/>
        <v>0</v>
      </c>
      <c r="U1720" s="6">
        <f>+S1720+SUM($D$17:$E$17)-SUM($Q$27:Q1720)</f>
        <v>7344.0890124715588</v>
      </c>
      <c r="V1720" s="10">
        <f t="shared" si="499"/>
        <v>-9.6750826688796199E-4</v>
      </c>
      <c r="W1720" s="10">
        <f>+S1720/SUM(Q$27:Q1720)-1</f>
        <v>0.15985088922882462</v>
      </c>
      <c r="X1720">
        <v>5.3120000000000003</v>
      </c>
      <c r="AC1720">
        <f t="shared" si="512"/>
        <v>12400.470833801428</v>
      </c>
      <c r="AD1720">
        <f t="shared" si="513"/>
        <v>12248.704037392117</v>
      </c>
      <c r="AE1720" s="5">
        <f t="shared" si="500"/>
        <v>0</v>
      </c>
      <c r="AF1720" s="6">
        <f>+AD1720+SUM($D$18:$E$18)-SUM($AB$27:AB1720)</f>
        <v>15749.661879497378</v>
      </c>
      <c r="AG1720" s="10">
        <f t="shared" si="501"/>
        <v>-5.387860217131335E-3</v>
      </c>
      <c r="AH1720" s="10">
        <f>+AD1720/SUM(AB$27:AB1720)-1</f>
        <v>0.46182628116405611</v>
      </c>
      <c r="AI1720" s="6">
        <f t="shared" si="502"/>
        <v>0</v>
      </c>
      <c r="AL1720" s="6">
        <f t="shared" si="503"/>
        <v>0</v>
      </c>
      <c r="AM1720" s="6">
        <f t="shared" si="504"/>
        <v>23729.154539416835</v>
      </c>
      <c r="AN1720" s="6">
        <f t="shared" si="505"/>
        <v>23346.546041212066</v>
      </c>
      <c r="AO1720" s="5">
        <f t="shared" si="506"/>
        <v>0</v>
      </c>
      <c r="AP1720" s="6">
        <f>+AN1720+SUM($D$16:$E$18)-SUM($AL$27:AL1720)</f>
        <v>31126.581357001527</v>
      </c>
      <c r="AQ1720" s="10">
        <f t="shared" si="514"/>
        <v>-4.3496366819156806E-3</v>
      </c>
      <c r="AR1720" s="10">
        <f>+AN1720/SUM(AL$27:AL1720)-1</f>
        <v>0.25384480782660135</v>
      </c>
    </row>
    <row r="1721" spans="1:44" x14ac:dyDescent="0.25">
      <c r="A1721" s="1">
        <v>42726</v>
      </c>
      <c r="B1721">
        <v>7.8929999999999998</v>
      </c>
      <c r="G1721">
        <f t="shared" si="507"/>
        <v>5691.9340635881035</v>
      </c>
      <c r="H1721">
        <f t="shared" si="508"/>
        <v>5635.3157974623364</v>
      </c>
      <c r="I1721" s="5">
        <f t="shared" si="497"/>
        <v>0</v>
      </c>
      <c r="J1721" s="6">
        <f>+H1721+SUM($D$16:$E$16)-SUM($F$27:F1721)</f>
        <v>7969.2876921991729</v>
      </c>
      <c r="K1721" s="10">
        <f t="shared" si="509"/>
        <v>-7.9103839063980885E-3</v>
      </c>
      <c r="L1721" s="10">
        <f>+H1721/SUM(F$27:F1721)-1</f>
        <v>8.8233877936874094E-3</v>
      </c>
      <c r="M1721">
        <v>7.5880000000000001</v>
      </c>
      <c r="R1721">
        <f t="shared" si="510"/>
        <v>5570.366146088104</v>
      </c>
      <c r="S1721">
        <f t="shared" si="511"/>
        <v>5396.8497290978239</v>
      </c>
      <c r="T1721" s="5">
        <f t="shared" si="498"/>
        <v>0</v>
      </c>
      <c r="U1721" s="6">
        <f>+S1721+SUM($D$17:$E$17)-SUM($Q$27:Q1721)</f>
        <v>7341.9553080451878</v>
      </c>
      <c r="V1721" s="10">
        <f t="shared" si="499"/>
        <v>-2.9053357370090183E-4</v>
      </c>
      <c r="W1721" s="10">
        <f>+S1721/SUM(Q$27:Q1721)-1</f>
        <v>0.15939251053462278</v>
      </c>
      <c r="X1721">
        <v>5.3049999999999997</v>
      </c>
      <c r="AC1721">
        <f t="shared" si="512"/>
        <v>12384.129851904474</v>
      </c>
      <c r="AD1721">
        <f t="shared" si="513"/>
        <v>12232.563049391034</v>
      </c>
      <c r="AE1721" s="5">
        <f t="shared" si="500"/>
        <v>0</v>
      </c>
      <c r="AF1721" s="6">
        <f>+AD1721+SUM($D$18:$E$18)-SUM($AB$27:AB1721)</f>
        <v>15733.520891496295</v>
      </c>
      <c r="AG1721" s="10">
        <f t="shared" si="501"/>
        <v>-1.0248466363645958E-3</v>
      </c>
      <c r="AH1721" s="10">
        <f>+AD1721/SUM(AB$27:AB1721)-1</f>
        <v>0.45989992876041352</v>
      </c>
      <c r="AI1721" s="6">
        <f t="shared" si="502"/>
        <v>0</v>
      </c>
      <c r="AL1721" s="6">
        <f t="shared" si="503"/>
        <v>0</v>
      </c>
      <c r="AM1721" s="6">
        <f t="shared" si="504"/>
        <v>23646.430061580679</v>
      </c>
      <c r="AN1721" s="6">
        <f t="shared" si="505"/>
        <v>23264.728575951194</v>
      </c>
      <c r="AO1721" s="5">
        <f t="shared" si="506"/>
        <v>0</v>
      </c>
      <c r="AP1721" s="6">
        <f>+AN1721+SUM($D$16:$E$18)-SUM($AL$27:AL1721)</f>
        <v>31044.763891740655</v>
      </c>
      <c r="AQ1721" s="10">
        <f t="shared" si="514"/>
        <v>-2.6285400353632804E-3</v>
      </c>
      <c r="AR1721" s="10">
        <f>+AN1721/SUM(AL$27:AL1721)-1</f>
        <v>0.24945073583728905</v>
      </c>
    </row>
    <row r="1722" spans="1:44" x14ac:dyDescent="0.25">
      <c r="A1722" s="1">
        <v>42727</v>
      </c>
      <c r="B1722">
        <v>7.88</v>
      </c>
      <c r="G1722">
        <f t="shared" si="507"/>
        <v>5682.5592830450096</v>
      </c>
      <c r="H1722">
        <f t="shared" si="508"/>
        <v>5626.0342688462197</v>
      </c>
      <c r="I1722" s="5">
        <f t="shared" si="497"/>
        <v>0</v>
      </c>
      <c r="J1722" s="6">
        <f>+H1722+SUM($D$16:$E$16)-SUM($F$27:F1722)</f>
        <v>7960.0061635830561</v>
      </c>
      <c r="K1722" s="10">
        <f t="shared" si="509"/>
        <v>-1.1646622602421441E-3</v>
      </c>
      <c r="L1722" s="10">
        <f>+H1722/SUM(F$27:F1722)-1</f>
        <v>7.1618264049482239E-3</v>
      </c>
      <c r="M1722">
        <v>7.5990000000000002</v>
      </c>
      <c r="R1722">
        <f t="shared" si="510"/>
        <v>5578.4412683346736</v>
      </c>
      <c r="S1722">
        <f t="shared" si="511"/>
        <v>5404.6733119945129</v>
      </c>
      <c r="T1722" s="5">
        <f t="shared" si="498"/>
        <v>0</v>
      </c>
      <c r="U1722" s="6">
        <f>+S1722+SUM($D$17:$E$17)-SUM($Q$27:Q1722)</f>
        <v>7349.7788909418778</v>
      </c>
      <c r="V1722" s="10">
        <f t="shared" si="499"/>
        <v>1.0655993626271787E-3</v>
      </c>
      <c r="W1722" s="10">
        <f>+S1722/SUM(Q$27:Q1722)-1</f>
        <v>0.16107323241336302</v>
      </c>
      <c r="X1722">
        <v>5.3159999999999998</v>
      </c>
      <c r="AC1722">
        <f t="shared" si="512"/>
        <v>12409.808537742543</v>
      </c>
      <c r="AD1722">
        <f t="shared" si="513"/>
        <v>12257.927459107021</v>
      </c>
      <c r="AE1722" s="5">
        <f t="shared" si="500"/>
        <v>0</v>
      </c>
      <c r="AF1722" s="6">
        <f>+AD1722+SUM($D$18:$E$18)-SUM($AB$27:AB1722)</f>
        <v>15758.88530121228</v>
      </c>
      <c r="AG1722" s="10">
        <f t="shared" si="501"/>
        <v>1.6121254670780072E-3</v>
      </c>
      <c r="AH1722" s="10">
        <f>+AD1722/SUM(AB$27:AB1722)-1</f>
        <v>0.46292705396613743</v>
      </c>
      <c r="AI1722" s="6">
        <f t="shared" si="502"/>
        <v>0</v>
      </c>
      <c r="AL1722" s="6">
        <f t="shared" si="503"/>
        <v>0</v>
      </c>
      <c r="AM1722" s="6">
        <f t="shared" si="504"/>
        <v>23670.809089122224</v>
      </c>
      <c r="AN1722" s="6">
        <f t="shared" si="505"/>
        <v>23288.635039947752</v>
      </c>
      <c r="AO1722" s="5">
        <f t="shared" si="506"/>
        <v>0</v>
      </c>
      <c r="AP1722" s="6">
        <f>+AN1722+SUM($D$16:$E$18)-SUM($AL$27:AL1722)</f>
        <v>31068.670355737213</v>
      </c>
      <c r="AQ1722" s="10">
        <f t="shared" si="514"/>
        <v>7.7006428781123404E-4</v>
      </c>
      <c r="AR1722" s="10">
        <f>+AN1722/SUM(AL$27:AL1722)-1</f>
        <v>0.25073465148385465</v>
      </c>
    </row>
    <row r="1723" spans="1:44" x14ac:dyDescent="0.25">
      <c r="A1723" s="1">
        <v>42733</v>
      </c>
      <c r="B1723">
        <v>8</v>
      </c>
      <c r="G1723">
        <f t="shared" si="507"/>
        <v>5769.0957188274206</v>
      </c>
      <c r="H1723">
        <f t="shared" si="508"/>
        <v>5711.7099176103748</v>
      </c>
      <c r="I1723" s="5">
        <f t="shared" si="497"/>
        <v>0</v>
      </c>
      <c r="J1723" s="6">
        <f>+H1723+SUM($D$16:$E$16)-SUM($F$27:F1723)</f>
        <v>8045.6818123472121</v>
      </c>
      <c r="K1723" s="10">
        <f t="shared" si="509"/>
        <v>1.0763264123603511E-2</v>
      </c>
      <c r="L1723" s="10">
        <f>+H1723/SUM(F$27:F1723)-1</f>
        <v>2.2499316147155612E-2</v>
      </c>
      <c r="M1723">
        <v>7.6109999999999998</v>
      </c>
      <c r="R1723">
        <f t="shared" si="510"/>
        <v>5587.2504926036581</v>
      </c>
      <c r="S1723">
        <f t="shared" si="511"/>
        <v>5413.2081296999922</v>
      </c>
      <c r="T1723" s="5">
        <f t="shared" si="498"/>
        <v>0</v>
      </c>
      <c r="U1723" s="6">
        <f>+S1723+SUM($D$17:$E$17)-SUM($Q$27:Q1723)</f>
        <v>7358.313708647358</v>
      </c>
      <c r="V1723" s="10">
        <f t="shared" si="499"/>
        <v>1.1612346210847502E-3</v>
      </c>
      <c r="W1723" s="10">
        <f>+S1723/SUM(Q$27:Q1723)-1</f>
        <v>0.16290674719017062</v>
      </c>
      <c r="X1723">
        <v>5.3029999999999999</v>
      </c>
      <c r="AC1723">
        <f t="shared" si="512"/>
        <v>12379.460999933917</v>
      </c>
      <c r="AD1723">
        <f t="shared" si="513"/>
        <v>12227.951338533583</v>
      </c>
      <c r="AE1723" s="5">
        <f t="shared" si="500"/>
        <v>0</v>
      </c>
      <c r="AF1723" s="6">
        <f>+AD1723+SUM($D$18:$E$18)-SUM($AB$27:AB1723)</f>
        <v>15728.909180638841</v>
      </c>
      <c r="AG1723" s="10">
        <f t="shared" si="501"/>
        <v>-1.9021726473974487E-3</v>
      </c>
      <c r="AH1723" s="10">
        <f>+AD1723/SUM(AB$27:AB1723)-1</f>
        <v>0.45934954235937298</v>
      </c>
      <c r="AI1723" s="6">
        <f t="shared" si="502"/>
        <v>0</v>
      </c>
      <c r="AL1723" s="6">
        <f t="shared" si="503"/>
        <v>0</v>
      </c>
      <c r="AM1723" s="6">
        <f t="shared" si="504"/>
        <v>23735.807211364998</v>
      </c>
      <c r="AN1723" s="6">
        <f t="shared" si="505"/>
        <v>23352.869385843951</v>
      </c>
      <c r="AO1723" s="5">
        <f t="shared" si="506"/>
        <v>0</v>
      </c>
      <c r="AP1723" s="6">
        <f>+AN1723+SUM($D$16:$E$18)-SUM($AL$27:AL1723)</f>
        <v>31132.904701633412</v>
      </c>
      <c r="AQ1723" s="10">
        <f t="shared" si="514"/>
        <v>2.0674958136512878E-3</v>
      </c>
      <c r="AR1723" s="10">
        <f>+AN1723/SUM(AL$27:AL1723)-1</f>
        <v>0.25418440807499731</v>
      </c>
    </row>
    <row r="1724" spans="1:44" x14ac:dyDescent="0.25">
      <c r="A1724" s="1">
        <v>42734</v>
      </c>
      <c r="B1724">
        <v>7.99</v>
      </c>
      <c r="G1724">
        <f t="shared" si="507"/>
        <v>5761.8843491788866</v>
      </c>
      <c r="H1724">
        <f t="shared" si="508"/>
        <v>5704.5702802133619</v>
      </c>
      <c r="I1724" s="5">
        <f t="shared" si="497"/>
        <v>0</v>
      </c>
      <c r="J1724" s="6">
        <f>+H1724+SUM($D$16:$E$16)-SUM($F$27:F1724)</f>
        <v>8038.5421749501993</v>
      </c>
      <c r="K1724" s="10">
        <f t="shared" si="509"/>
        <v>-8.873874910211299E-4</v>
      </c>
      <c r="L1724" s="10">
        <f>+H1724/SUM(F$27:F1724)-1</f>
        <v>2.1221192001971589E-2</v>
      </c>
      <c r="M1724">
        <v>7.6219999999999999</v>
      </c>
      <c r="R1724">
        <f t="shared" si="510"/>
        <v>5595.3256148502269</v>
      </c>
      <c r="S1724">
        <f t="shared" si="511"/>
        <v>5421.0317125966812</v>
      </c>
      <c r="T1724" s="5">
        <f t="shared" si="498"/>
        <v>0</v>
      </c>
      <c r="U1724" s="6">
        <f>+S1724+SUM($D$17:$E$17)-SUM($Q$27:Q1724)</f>
        <v>7366.1372915440461</v>
      </c>
      <c r="V1724" s="10">
        <f t="shared" si="499"/>
        <v>1.0632304093658451E-3</v>
      </c>
      <c r="W1724" s="10">
        <f>+S1724/SUM(Q$27:Q1724)-1</f>
        <v>0.16458746906891086</v>
      </c>
      <c r="X1724">
        <v>5.2750000000000004</v>
      </c>
      <c r="AC1724">
        <f t="shared" si="512"/>
        <v>12314.097072346109</v>
      </c>
      <c r="AD1724">
        <f t="shared" si="513"/>
        <v>12163.387386529257</v>
      </c>
      <c r="AE1724" s="5">
        <f t="shared" si="500"/>
        <v>0</v>
      </c>
      <c r="AF1724" s="6">
        <f>+AD1724+SUM($D$18:$E$18)-SUM($AB$27:AB1724)</f>
        <v>15664.345228634515</v>
      </c>
      <c r="AG1724" s="10">
        <f t="shared" si="501"/>
        <v>-4.1047952698334278E-3</v>
      </c>
      <c r="AH1724" s="10">
        <f>+AD1724/SUM(AB$27:AB1724)-1</f>
        <v>0.45164413274480353</v>
      </c>
      <c r="AI1724" s="6">
        <f t="shared" si="502"/>
        <v>0</v>
      </c>
      <c r="AL1724" s="6">
        <f t="shared" si="503"/>
        <v>0</v>
      </c>
      <c r="AM1724" s="6">
        <f t="shared" si="504"/>
        <v>23671.307036375219</v>
      </c>
      <c r="AN1724" s="6">
        <f t="shared" si="505"/>
        <v>23288.989379339298</v>
      </c>
      <c r="AO1724" s="5">
        <f t="shared" si="506"/>
        <v>0</v>
      </c>
      <c r="AP1724" s="6">
        <f>+AN1724+SUM($D$16:$E$18)-SUM($AL$27:AL1724)</f>
        <v>31069.024695128759</v>
      </c>
      <c r="AQ1724" s="10">
        <f t="shared" si="514"/>
        <v>-2.0518485864667868E-3</v>
      </c>
      <c r="AR1724" s="10">
        <f>+AN1724/SUM(AL$27:AL1724)-1</f>
        <v>0.25075368156245892</v>
      </c>
    </row>
    <row r="1725" spans="1:44" x14ac:dyDescent="0.25">
      <c r="A1725" s="1">
        <v>42738</v>
      </c>
      <c r="B1725">
        <v>8.157</v>
      </c>
      <c r="G1725">
        <f t="shared" si="507"/>
        <v>5882.3142223094083</v>
      </c>
      <c r="H1725">
        <f t="shared" si="508"/>
        <v>5823.8022247434774</v>
      </c>
      <c r="I1725" s="5">
        <f t="shared" si="497"/>
        <v>0</v>
      </c>
      <c r="J1725" s="6">
        <f>+H1725+SUM($D$16:$E$16)-SUM($F$27:F1725)</f>
        <v>8157.7741194803157</v>
      </c>
      <c r="K1725" s="10">
        <f t="shared" si="509"/>
        <v>1.483253330456713E-2</v>
      </c>
      <c r="L1725" s="10">
        <f>+H1725/SUM(F$27:F1725)-1</f>
        <v>4.2565865226543265E-2</v>
      </c>
      <c r="M1725">
        <v>7.6870000000000003</v>
      </c>
      <c r="R1725">
        <f t="shared" si="510"/>
        <v>5643.0422463072282</v>
      </c>
      <c r="S1725">
        <f t="shared" si="511"/>
        <v>5467.2619751680249</v>
      </c>
      <c r="T1725" s="5">
        <f t="shared" si="498"/>
        <v>0</v>
      </c>
      <c r="U1725" s="6">
        <f>+S1725+SUM($D$17:$E$17)-SUM($Q$27:Q1725)</f>
        <v>7412.3675541153898</v>
      </c>
      <c r="V1725" s="10">
        <f t="shared" si="499"/>
        <v>6.2760522566438492E-3</v>
      </c>
      <c r="W1725" s="10">
        <f>+S1725/SUM(Q$27:Q1725)-1</f>
        <v>0.17451900744328475</v>
      </c>
      <c r="X1725">
        <v>5.3639999999999999</v>
      </c>
      <c r="AC1725">
        <f t="shared" si="512"/>
        <v>12521.860985035928</v>
      </c>
      <c r="AD1725">
        <f t="shared" si="513"/>
        <v>12368.608519685864</v>
      </c>
      <c r="AE1725" s="5">
        <f t="shared" si="500"/>
        <v>0</v>
      </c>
      <c r="AF1725" s="6">
        <f>+AD1725+SUM($D$18:$E$18)-SUM($AB$27:AB1725)</f>
        <v>15869.566361791121</v>
      </c>
      <c r="AG1725" s="10">
        <f t="shared" si="501"/>
        <v>1.3101162554912449E-2</v>
      </c>
      <c r="AH1725" s="10">
        <f>+AD1725/SUM(AB$27:AB1725)-1</f>
        <v>0.47613632759111368</v>
      </c>
      <c r="AI1725" s="6">
        <f t="shared" si="502"/>
        <v>0</v>
      </c>
      <c r="AL1725" s="6">
        <f t="shared" si="503"/>
        <v>0</v>
      </c>
      <c r="AM1725" s="6">
        <f t="shared" si="504"/>
        <v>24047.217453652564</v>
      </c>
      <c r="AN1725" s="6">
        <f t="shared" si="505"/>
        <v>23659.672719597365</v>
      </c>
      <c r="AO1725" s="5">
        <f t="shared" si="506"/>
        <v>0</v>
      </c>
      <c r="AP1725" s="6">
        <f>+AN1725+SUM($D$16:$E$18)-SUM($AL$27:AL1725)</f>
        <v>31439.708035386826</v>
      </c>
      <c r="AQ1725" s="10">
        <f t="shared" si="514"/>
        <v>1.193096158941187E-2</v>
      </c>
      <c r="AR1725" s="10">
        <f>+AN1725/SUM(AL$27:AL1725)-1</f>
        <v>0.27066152492009965</v>
      </c>
    </row>
    <row r="1726" spans="1:44" x14ac:dyDescent="0.25">
      <c r="A1726" s="1">
        <v>42739</v>
      </c>
      <c r="B1726">
        <v>8.1189999999999998</v>
      </c>
      <c r="G1726">
        <f t="shared" si="507"/>
        <v>5854.9110176449776</v>
      </c>
      <c r="H1726">
        <f t="shared" si="508"/>
        <v>5796.6716026348277</v>
      </c>
      <c r="I1726" s="5">
        <f t="shared" si="497"/>
        <v>0</v>
      </c>
      <c r="J1726" s="6">
        <f>+H1726+SUM($D$16:$E$16)-SUM($F$27:F1726)</f>
        <v>8130.643497371665</v>
      </c>
      <c r="K1726" s="10">
        <f t="shared" si="509"/>
        <v>-3.3257383339242441E-3</v>
      </c>
      <c r="L1726" s="10">
        <f>+H1726/SUM(F$27:F1726)-1</f>
        <v>3.7708993474844243E-2</v>
      </c>
      <c r="M1726">
        <v>7.6859999999999999</v>
      </c>
      <c r="R1726">
        <f t="shared" si="510"/>
        <v>5642.3081442848124</v>
      </c>
      <c r="S1726">
        <f t="shared" si="511"/>
        <v>5466.5507403592346</v>
      </c>
      <c r="T1726" s="5">
        <f t="shared" si="498"/>
        <v>0</v>
      </c>
      <c r="U1726" s="6">
        <f>+S1726+SUM($D$17:$E$17)-SUM($Q$27:Q1726)</f>
        <v>7411.6563193065995</v>
      </c>
      <c r="V1726" s="10">
        <f t="shared" si="499"/>
        <v>-9.5952447527469786E-5</v>
      </c>
      <c r="W1726" s="10">
        <f>+S1726/SUM(Q$27:Q1726)-1</f>
        <v>0.17436621454521739</v>
      </c>
      <c r="X1726">
        <v>5.3529999999999998</v>
      </c>
      <c r="AC1726">
        <f t="shared" si="512"/>
        <v>12496.182299197859</v>
      </c>
      <c r="AD1726">
        <f t="shared" si="513"/>
        <v>12343.244109969877</v>
      </c>
      <c r="AE1726" s="5">
        <f t="shared" si="500"/>
        <v>0</v>
      </c>
      <c r="AF1726" s="6">
        <f>+AD1726+SUM($D$18:$E$18)-SUM($AB$27:AB1726)</f>
        <v>15844.201952075136</v>
      </c>
      <c r="AG1726" s="10">
        <f t="shared" si="501"/>
        <v>-1.5983051545159777E-3</v>
      </c>
      <c r="AH1726" s="10">
        <f>+AD1726/SUM(AB$27:AB1726)-1</f>
        <v>0.47310920238538978</v>
      </c>
      <c r="AI1726" s="6">
        <f t="shared" si="502"/>
        <v>0</v>
      </c>
      <c r="AL1726" s="6">
        <f t="shared" si="503"/>
        <v>0</v>
      </c>
      <c r="AM1726" s="6">
        <f t="shared" si="504"/>
        <v>23993.401461127651</v>
      </c>
      <c r="AN1726" s="6">
        <f t="shared" si="505"/>
        <v>23606.466452963941</v>
      </c>
      <c r="AO1726" s="5">
        <f t="shared" si="506"/>
        <v>0</v>
      </c>
      <c r="AP1726" s="6">
        <f>+AN1726+SUM($D$16:$E$18)-SUM($AL$27:AL1726)</f>
        <v>31386.501768753402</v>
      </c>
      <c r="AQ1726" s="10">
        <f t="shared" si="514"/>
        <v>-1.6923269953250664E-3</v>
      </c>
      <c r="AR1726" s="10">
        <f>+AN1726/SUM(AL$27:AL1726)-1</f>
        <v>0.26780404008939307</v>
      </c>
    </row>
    <row r="1727" spans="1:44" x14ac:dyDescent="0.25">
      <c r="A1727" s="1">
        <v>42740</v>
      </c>
      <c r="B1727">
        <v>8.1189999999999998</v>
      </c>
      <c r="G1727">
        <f t="shared" si="507"/>
        <v>5854.9110176449776</v>
      </c>
      <c r="H1727">
        <f t="shared" si="508"/>
        <v>5796.6716026348277</v>
      </c>
      <c r="I1727" s="5">
        <f t="shared" si="497"/>
        <v>0</v>
      </c>
      <c r="J1727" s="6">
        <f>+H1727+SUM($D$16:$E$16)-SUM($F$27:F1727)</f>
        <v>8130.643497371665</v>
      </c>
      <c r="K1727" s="10">
        <f t="shared" si="509"/>
        <v>0</v>
      </c>
      <c r="L1727" s="10">
        <f>+H1727/SUM(F$27:F1727)-1</f>
        <v>3.7708993474844243E-2</v>
      </c>
      <c r="M1727">
        <v>7.6829999999999998</v>
      </c>
      <c r="R1727">
        <f t="shared" si="510"/>
        <v>5640.1058382175661</v>
      </c>
      <c r="S1727">
        <f t="shared" si="511"/>
        <v>5464.4170359328646</v>
      </c>
      <c r="T1727" s="5">
        <f t="shared" si="498"/>
        <v>0</v>
      </c>
      <c r="U1727" s="6">
        <f>+S1727+SUM($D$17:$E$17)-SUM($Q$27:Q1727)</f>
        <v>7409.5226148802285</v>
      </c>
      <c r="V1727" s="10">
        <f t="shared" si="499"/>
        <v>-2.8788496584941647E-4</v>
      </c>
      <c r="W1727" s="10">
        <f>+S1727/SUM(Q$27:Q1727)-1</f>
        <v>0.17390783585101555</v>
      </c>
      <c r="X1727">
        <v>5.3319999999999999</v>
      </c>
      <c r="AC1727">
        <f t="shared" si="512"/>
        <v>12447.159353507002</v>
      </c>
      <c r="AD1727">
        <f t="shared" si="513"/>
        <v>12294.821145966633</v>
      </c>
      <c r="AE1727" s="5">
        <f t="shared" si="500"/>
        <v>0</v>
      </c>
      <c r="AF1727" s="6">
        <f>+AD1727+SUM($D$18:$E$18)-SUM($AB$27:AB1727)</f>
        <v>15795.778988071894</v>
      </c>
      <c r="AG1727" s="10">
        <f t="shared" si="501"/>
        <v>-3.0561945719772554E-3</v>
      </c>
      <c r="AH1727" s="10">
        <f>+AD1727/SUM(AB$27:AB1727)-1</f>
        <v>0.4673301451744627</v>
      </c>
      <c r="AI1727" s="6">
        <f t="shared" si="502"/>
        <v>0</v>
      </c>
      <c r="AL1727" s="6">
        <f t="shared" si="503"/>
        <v>0</v>
      </c>
      <c r="AM1727" s="6">
        <f t="shared" si="504"/>
        <v>23942.176209369547</v>
      </c>
      <c r="AN1727" s="6">
        <f t="shared" si="505"/>
        <v>23555.909784534328</v>
      </c>
      <c r="AO1727" s="5">
        <f t="shared" si="506"/>
        <v>0</v>
      </c>
      <c r="AP1727" s="6">
        <f>+AN1727+SUM($D$16:$E$18)-SUM($AL$27:AL1727)</f>
        <v>31335.945100323788</v>
      </c>
      <c r="AQ1727" s="10">
        <f t="shared" si="514"/>
        <v>-1.6107774227946958E-3</v>
      </c>
      <c r="AR1727" s="10">
        <f>+AN1727/SUM(AL$27:AL1727)-1</f>
        <v>0.26508885403576499</v>
      </c>
    </row>
    <row r="1728" spans="1:44" x14ac:dyDescent="0.25">
      <c r="A1728" s="1">
        <v>42744</v>
      </c>
      <c r="B1728">
        <v>8.1229999999999993</v>
      </c>
      <c r="C1728">
        <f>+$C$16</f>
        <v>60</v>
      </c>
      <c r="D1728" s="7">
        <f>+$H$16</f>
        <v>0.66694736842105262</v>
      </c>
      <c r="E1728" s="7">
        <f>+$J$16</f>
        <v>0.46199999999999997</v>
      </c>
      <c r="F1728" s="6">
        <f>+C1728-D1728-E1728</f>
        <v>58.871052631578941</v>
      </c>
      <c r="G1728">
        <f t="shared" si="507"/>
        <v>5916.6666181359706</v>
      </c>
      <c r="H1728">
        <f t="shared" si="508"/>
        <v>5858.3985102252118</v>
      </c>
      <c r="I1728" s="5">
        <f t="shared" si="497"/>
        <v>140940</v>
      </c>
      <c r="J1728" s="6">
        <f>+H1728+SUM($D$16:$E$16)-SUM($F$27:F1728)</f>
        <v>8133.4993523304702</v>
      </c>
      <c r="K1728" s="10">
        <f t="shared" si="509"/>
        <v>3.5124587121893036E-4</v>
      </c>
      <c r="L1728" s="10">
        <f>+H1728/SUM(F$27:F1728)-1</f>
        <v>3.7821641513626991E-2</v>
      </c>
      <c r="M1728">
        <v>7.6689999999999996</v>
      </c>
      <c r="N1728">
        <f>+$C$17</f>
        <v>50</v>
      </c>
      <c r="O1728" s="7">
        <f>+$H$17</f>
        <v>0.5557894736842105</v>
      </c>
      <c r="P1728" s="7">
        <f>+$J$17</f>
        <v>0.38500000000000001</v>
      </c>
      <c r="Q1728" s="6">
        <f>+N1728-O1728-P1728</f>
        <v>49.059210526315795</v>
      </c>
      <c r="R1728">
        <f t="shared" si="510"/>
        <v>5679.8284099037501</v>
      </c>
      <c r="S1728">
        <f t="shared" si="511"/>
        <v>5503.5189591361213</v>
      </c>
      <c r="T1728" s="5">
        <f t="shared" si="498"/>
        <v>117450</v>
      </c>
      <c r="U1728" s="6">
        <f>+S1728+SUM($D$17:$E$17)-SUM($Q$27:Q1728)</f>
        <v>7399.5653275571703</v>
      </c>
      <c r="V1728" s="10">
        <f t="shared" si="499"/>
        <v>-1.3438500481881555E-3</v>
      </c>
      <c r="W1728" s="10">
        <f>+S1728/SUM(Q$27:Q1728)-1</f>
        <v>0.16997729786056248</v>
      </c>
      <c r="X1728">
        <v>5.3339999999999996</v>
      </c>
      <c r="Y1728">
        <f>+$C$18</f>
        <v>90</v>
      </c>
      <c r="Z1728" s="7">
        <f>+$H$18</f>
        <v>1.0004210526315789</v>
      </c>
      <c r="AA1728" s="7">
        <f>+$J$18</f>
        <v>0.69300000000000006</v>
      </c>
      <c r="AB1728" s="6">
        <f>+Y1728-Z1728-AA1728</f>
        <v>88.306578947368422</v>
      </c>
      <c r="AC1728">
        <f t="shared" si="512"/>
        <v>12540.134784424927</v>
      </c>
      <c r="AD1728">
        <f t="shared" si="513"/>
        <v>12387.739435771451</v>
      </c>
      <c r="AE1728" s="5">
        <f t="shared" si="500"/>
        <v>211410</v>
      </c>
      <c r="AF1728" s="6">
        <f>+AD1728+SUM($D$18:$E$18)-SUM($AB$27:AB1728)</f>
        <v>15800.390698929343</v>
      </c>
      <c r="AG1728" s="10">
        <f t="shared" si="501"/>
        <v>2.9195843148555056E-4</v>
      </c>
      <c r="AH1728" s="10">
        <f>+AD1728/SUM(AB$27:AB1728)-1</f>
        <v>0.46300097241435334</v>
      </c>
      <c r="AI1728" s="6">
        <f t="shared" si="502"/>
        <v>200</v>
      </c>
      <c r="AL1728" s="6">
        <f t="shared" si="503"/>
        <v>196.23684210526315</v>
      </c>
      <c r="AM1728" s="6">
        <f t="shared" si="504"/>
        <v>24136.629812464649</v>
      </c>
      <c r="AN1728" s="6">
        <f t="shared" si="505"/>
        <v>23749.656905132782</v>
      </c>
      <c r="AO1728" s="5">
        <f t="shared" si="506"/>
        <v>469800</v>
      </c>
      <c r="AP1728" s="6">
        <f>+AN1728+SUM($D$16:$E$18)-SUM($AL$27:AL1728)</f>
        <v>31333.45537881698</v>
      </c>
      <c r="AQ1728" s="10">
        <f t="shared" si="514"/>
        <v>-7.9452574314853308E-5</v>
      </c>
      <c r="AR1728" s="10">
        <f>+AN1728/SUM(AL$27:AL1728)-1</f>
        <v>0.26219188670557081</v>
      </c>
    </row>
    <row r="1729" spans="1:44" x14ac:dyDescent="0.25">
      <c r="A1729" s="1">
        <v>42745</v>
      </c>
      <c r="B1729">
        <v>8.1560000000000006</v>
      </c>
      <c r="G1729">
        <f t="shared" si="507"/>
        <v>5940.7033038922791</v>
      </c>
      <c r="H1729">
        <f t="shared" si="508"/>
        <v>5882.1984795515</v>
      </c>
      <c r="I1729" s="5">
        <f t="shared" si="497"/>
        <v>0</v>
      </c>
      <c r="J1729" s="6">
        <f>+H1729+SUM($D$16:$E$16)-SUM($F$27:F1729)</f>
        <v>8157.2993216567584</v>
      </c>
      <c r="K1729" s="10">
        <f t="shared" si="509"/>
        <v>2.92616600743556E-3</v>
      </c>
      <c r="L1729" s="10">
        <f>+H1729/SUM(F$27:F1729)-1</f>
        <v>4.2037831858321217E-2</v>
      </c>
      <c r="M1729">
        <v>7.6829999999999998</v>
      </c>
      <c r="R1729">
        <f t="shared" si="510"/>
        <v>5690.1971147855666</v>
      </c>
      <c r="S1729">
        <f t="shared" si="511"/>
        <v>5513.5658055864933</v>
      </c>
      <c r="T1729" s="5">
        <f t="shared" si="498"/>
        <v>0</v>
      </c>
      <c r="U1729" s="6">
        <f>+S1729+SUM($D$17:$E$17)-SUM($Q$27:Q1729)</f>
        <v>7409.6121740075423</v>
      </c>
      <c r="V1729" s="10">
        <f t="shared" si="499"/>
        <v>1.3577617070230641E-3</v>
      </c>
      <c r="W1729" s="10">
        <f>+S1729/SUM(Q$27:Q1729)-1</f>
        <v>0.17211312810831947</v>
      </c>
      <c r="X1729">
        <v>5.3209999999999997</v>
      </c>
      <c r="AC1729">
        <f t="shared" si="512"/>
        <v>12509.572026232665</v>
      </c>
      <c r="AD1729">
        <f t="shared" si="513"/>
        <v>12357.548094814378</v>
      </c>
      <c r="AE1729" s="5">
        <f t="shared" si="500"/>
        <v>0</v>
      </c>
      <c r="AF1729" s="6">
        <f>+AD1729+SUM($D$18:$E$18)-SUM($AB$27:AB1729)</f>
        <v>15770.199357972269</v>
      </c>
      <c r="AG1729" s="10">
        <f t="shared" si="501"/>
        <v>-1.9107971146004044E-3</v>
      </c>
      <c r="AH1729" s="10">
        <f>+AD1729/SUM(AB$27:AB1729)-1</f>
        <v>0.45943535324648943</v>
      </c>
      <c r="AI1729" s="6">
        <f t="shared" si="502"/>
        <v>0</v>
      </c>
      <c r="AL1729" s="6">
        <f t="shared" si="503"/>
        <v>0</v>
      </c>
      <c r="AM1729" s="6">
        <f t="shared" si="504"/>
        <v>24140.472444910512</v>
      </c>
      <c r="AN1729" s="6">
        <f t="shared" si="505"/>
        <v>23753.312379952371</v>
      </c>
      <c r="AO1729" s="5">
        <f t="shared" si="506"/>
        <v>0</v>
      </c>
      <c r="AP1729" s="6">
        <f>+AN1729+SUM($D$16:$E$18)-SUM($AL$27:AL1729)</f>
        <v>31337.110853636572</v>
      </c>
      <c r="AQ1729" s="10">
        <f t="shared" si="514"/>
        <v>1.1666363557405468E-4</v>
      </c>
      <c r="AR1729" s="10">
        <f>+AN1729/SUM(AL$27:AL1729)-1</f>
        <v>0.26238615943455246</v>
      </c>
    </row>
    <row r="1730" spans="1:44" x14ac:dyDescent="0.25">
      <c r="A1730" s="1">
        <v>42746</v>
      </c>
      <c r="B1730">
        <v>8.2539999999999996</v>
      </c>
      <c r="G1730">
        <f t="shared" si="507"/>
        <v>6012.0849767443433</v>
      </c>
      <c r="H1730">
        <f t="shared" si="508"/>
        <v>5952.8771763386558</v>
      </c>
      <c r="I1730" s="5">
        <f t="shared" si="497"/>
        <v>0</v>
      </c>
      <c r="J1730" s="6">
        <f>+H1730+SUM($D$16:$E$16)-SUM($F$27:F1730)</f>
        <v>8227.9780184439151</v>
      </c>
      <c r="K1730" s="10">
        <f t="shared" si="509"/>
        <v>8.6644726398004135E-3</v>
      </c>
      <c r="L1730" s="10">
        <f>+H1730/SUM(F$27:F1730)-1</f>
        <v>5.455863954862461E-2</v>
      </c>
      <c r="M1730">
        <v>7.6970000000000001</v>
      </c>
      <c r="R1730">
        <f t="shared" si="510"/>
        <v>5700.5658196673839</v>
      </c>
      <c r="S1730">
        <f t="shared" si="511"/>
        <v>5523.6126520368662</v>
      </c>
      <c r="T1730" s="5">
        <f t="shared" si="498"/>
        <v>0</v>
      </c>
      <c r="U1730" s="6">
        <f>+S1730+SUM($D$17:$E$17)-SUM($Q$27:Q1730)</f>
        <v>7419.6590204579161</v>
      </c>
      <c r="V1730" s="10">
        <f t="shared" si="499"/>
        <v>1.3559206898328124E-3</v>
      </c>
      <c r="W1730" s="10">
        <f>+S1730/SUM(Q$27:Q1730)-1</f>
        <v>0.17424895835607646</v>
      </c>
      <c r="X1730">
        <v>5.3479999999999999</v>
      </c>
      <c r="AC1730">
        <f t="shared" si="512"/>
        <v>12573.048524016593</v>
      </c>
      <c r="AD1730">
        <f t="shared" si="513"/>
        <v>12420.253187571376</v>
      </c>
      <c r="AE1730" s="5">
        <f t="shared" si="500"/>
        <v>0</v>
      </c>
      <c r="AF1730" s="6">
        <f>+AD1730+SUM($D$18:$E$18)-SUM($AB$27:AB1730)</f>
        <v>15832.904450729267</v>
      </c>
      <c r="AG1730" s="10">
        <f t="shared" si="501"/>
        <v>3.9761762888113061E-3</v>
      </c>
      <c r="AH1730" s="10">
        <f>+AD1730/SUM(AB$27:AB1730)-1</f>
        <v>0.46684086997974528</v>
      </c>
      <c r="AI1730" s="6">
        <f t="shared" si="502"/>
        <v>0</v>
      </c>
      <c r="AL1730" s="6">
        <f t="shared" si="503"/>
        <v>0</v>
      </c>
      <c r="AM1730" s="6">
        <f t="shared" si="504"/>
        <v>24285.699320428321</v>
      </c>
      <c r="AN1730" s="6">
        <f t="shared" si="505"/>
        <v>23896.743015946897</v>
      </c>
      <c r="AO1730" s="5">
        <f t="shared" si="506"/>
        <v>0</v>
      </c>
      <c r="AP1730" s="6">
        <f>+AN1730+SUM($D$16:$E$18)-SUM($AL$27:AL1730)</f>
        <v>31480.54148963109</v>
      </c>
      <c r="AQ1730" s="10">
        <f t="shared" si="514"/>
        <v>4.5770216873031178E-3</v>
      </c>
      <c r="AR1730" s="10">
        <f>+AN1730/SUM(AL$27:AL1730)-1</f>
        <v>0.27000887945027552</v>
      </c>
    </row>
    <row r="1731" spans="1:44" x14ac:dyDescent="0.25">
      <c r="A1731" s="1">
        <v>42747</v>
      </c>
      <c r="B1731">
        <v>8.2040000000000006</v>
      </c>
      <c r="G1731">
        <f t="shared" si="507"/>
        <v>5975.6657559014538</v>
      </c>
      <c r="H1731">
        <f t="shared" si="508"/>
        <v>5916.8166167533727</v>
      </c>
      <c r="I1731" s="5">
        <f t="shared" si="497"/>
        <v>0</v>
      </c>
      <c r="J1731" s="6">
        <f>+H1731+SUM($D$16:$E$16)-SUM($F$27:F1731)</f>
        <v>8191.9174588586311</v>
      </c>
      <c r="K1731" s="10">
        <f t="shared" si="509"/>
        <v>-4.382675732051089E-3</v>
      </c>
      <c r="L1731" s="10">
        <f>+H1731/SUM(F$27:F1731)-1</f>
        <v>4.8170472359694516E-2</v>
      </c>
      <c r="M1731">
        <v>7.6529999999999996</v>
      </c>
      <c r="R1731">
        <f t="shared" si="510"/>
        <v>5667.9784614673881</v>
      </c>
      <c r="S1731">
        <f t="shared" si="511"/>
        <v>5492.0368489071243</v>
      </c>
      <c r="T1731" s="5">
        <f t="shared" si="498"/>
        <v>0</v>
      </c>
      <c r="U1731" s="6">
        <f>+S1731+SUM($D$17:$E$17)-SUM($Q$27:Q1731)</f>
        <v>7388.0832173281733</v>
      </c>
      <c r="V1731" s="10">
        <f t="shared" si="499"/>
        <v>-4.2556946407752427E-3</v>
      </c>
      <c r="W1731" s="10">
        <f>+S1731/SUM(Q$27:Q1731)-1</f>
        <v>0.16753634900598313</v>
      </c>
      <c r="X1731">
        <v>5.2759999999999998</v>
      </c>
      <c r="AC1731">
        <f t="shared" si="512"/>
        <v>12403.777863259451</v>
      </c>
      <c r="AD1731">
        <f t="shared" si="513"/>
        <v>12253.039606886046</v>
      </c>
      <c r="AE1731" s="5">
        <f t="shared" si="500"/>
        <v>0</v>
      </c>
      <c r="AF1731" s="6">
        <f>+AD1731+SUM($D$18:$E$18)-SUM($AB$27:AB1731)</f>
        <v>15665.690870043938</v>
      </c>
      <c r="AG1731" s="10">
        <f t="shared" si="501"/>
        <v>-1.0561143800601136E-2</v>
      </c>
      <c r="AH1731" s="10">
        <f>+AD1731/SUM(AB$27:AB1731)-1</f>
        <v>0.44709282535772932</v>
      </c>
      <c r="AI1731" s="6">
        <f t="shared" si="502"/>
        <v>0</v>
      </c>
      <c r="AL1731" s="6">
        <f t="shared" si="503"/>
        <v>0</v>
      </c>
      <c r="AM1731" s="6">
        <f t="shared" si="504"/>
        <v>24047.42208062829</v>
      </c>
      <c r="AN1731" s="6">
        <f t="shared" si="505"/>
        <v>23661.893072546543</v>
      </c>
      <c r="AO1731" s="5">
        <f t="shared" si="506"/>
        <v>0</v>
      </c>
      <c r="AP1731" s="6">
        <f>+AN1731+SUM($D$16:$E$18)-SUM($AL$27:AL1731)</f>
        <v>31245.691546230744</v>
      </c>
      <c r="AQ1731" s="10">
        <f t="shared" si="514"/>
        <v>-7.4601621283325592E-3</v>
      </c>
      <c r="AR1731" s="10">
        <f>+AN1731/SUM(AL$27:AL1731)-1</f>
        <v>0.25752761732774254</v>
      </c>
    </row>
    <row r="1732" spans="1:44" x14ac:dyDescent="0.25">
      <c r="A1732" s="1">
        <v>42748</v>
      </c>
      <c r="B1732">
        <v>8.2159999999999993</v>
      </c>
      <c r="G1732">
        <f t="shared" si="507"/>
        <v>5984.4063689037475</v>
      </c>
      <c r="H1732">
        <f t="shared" si="508"/>
        <v>5925.47115105384</v>
      </c>
      <c r="I1732" s="5">
        <f t="shared" si="497"/>
        <v>0</v>
      </c>
      <c r="J1732" s="6">
        <f>+H1732+SUM($D$16:$E$16)-SUM($F$27:F1732)</f>
        <v>8200.5719931590975</v>
      </c>
      <c r="K1732" s="10">
        <f t="shared" si="509"/>
        <v>1.0564723514281393E-3</v>
      </c>
      <c r="L1732" s="10">
        <f>+H1732/SUM(F$27:F1732)-1</f>
        <v>4.9703632485037508E-2</v>
      </c>
      <c r="M1732">
        <v>7.72</v>
      </c>
      <c r="R1732">
        <f t="shared" si="510"/>
        <v>5717.6001205446546</v>
      </c>
      <c r="S1732">
        <f t="shared" si="511"/>
        <v>5540.1181854910501</v>
      </c>
      <c r="T1732" s="5">
        <f t="shared" si="498"/>
        <v>0</v>
      </c>
      <c r="U1732" s="6">
        <f>+S1732+SUM($D$17:$E$17)-SUM($Q$27:Q1732)</f>
        <v>7436.1645539120991</v>
      </c>
      <c r="V1732" s="10">
        <f t="shared" si="499"/>
        <v>6.5079581766425143E-3</v>
      </c>
      <c r="W1732" s="10">
        <f>+S1732/SUM(Q$27:Q1732)-1</f>
        <v>0.17775782233453441</v>
      </c>
      <c r="X1732">
        <v>5.3</v>
      </c>
      <c r="AC1732">
        <f t="shared" si="512"/>
        <v>12460.201416845166</v>
      </c>
      <c r="AD1732">
        <f t="shared" si="513"/>
        <v>12308.777467114491</v>
      </c>
      <c r="AE1732" s="5">
        <f t="shared" si="500"/>
        <v>0</v>
      </c>
      <c r="AF1732" s="6">
        <f>+AD1732+SUM($D$18:$E$18)-SUM($AB$27:AB1732)</f>
        <v>15721.428730272382</v>
      </c>
      <c r="AG1732" s="10">
        <f t="shared" si="501"/>
        <v>3.557957366248532E-3</v>
      </c>
      <c r="AH1732" s="10">
        <f>+AD1732/SUM(AB$27:AB1732)-1</f>
        <v>0.4536755068984013</v>
      </c>
      <c r="AI1732" s="6">
        <f t="shared" si="502"/>
        <v>0</v>
      </c>
      <c r="AL1732" s="6">
        <f t="shared" si="503"/>
        <v>0</v>
      </c>
      <c r="AM1732" s="6">
        <f t="shared" si="504"/>
        <v>24162.207906293566</v>
      </c>
      <c r="AN1732" s="6">
        <f t="shared" si="505"/>
        <v>23774.366803659381</v>
      </c>
      <c r="AO1732" s="5">
        <f t="shared" si="506"/>
        <v>0</v>
      </c>
      <c r="AP1732" s="6">
        <f>+AN1732+SUM($D$16:$E$18)-SUM($AL$27:AL1732)</f>
        <v>31358.165277343578</v>
      </c>
      <c r="AQ1732" s="10">
        <f t="shared" si="514"/>
        <v>3.5996556820137027E-3</v>
      </c>
      <c r="AR1732" s="10">
        <f>+AN1732/SUM(AL$27:AL1732)-1</f>
        <v>0.26350511129513721</v>
      </c>
    </row>
    <row r="1733" spans="1:44" x14ac:dyDescent="0.25">
      <c r="A1733" s="1">
        <v>42751</v>
      </c>
      <c r="B1733">
        <v>8.1739999999999995</v>
      </c>
      <c r="G1733">
        <f t="shared" si="507"/>
        <v>5953.8142233957196</v>
      </c>
      <c r="H1733">
        <f t="shared" si="508"/>
        <v>5895.1802810022018</v>
      </c>
      <c r="I1733" s="5">
        <f t="shared" si="497"/>
        <v>0</v>
      </c>
      <c r="J1733" s="6">
        <f>+H1733+SUM($D$16:$E$16)-SUM($F$27:F1733)</f>
        <v>8170.2811231074602</v>
      </c>
      <c r="K1733" s="10">
        <f t="shared" si="509"/>
        <v>-3.6937508843171152E-3</v>
      </c>
      <c r="L1733" s="10">
        <f>+H1733/SUM(F$27:F1733)-1</f>
        <v>4.4337572046336149E-2</v>
      </c>
      <c r="M1733">
        <v>7.6740000000000004</v>
      </c>
      <c r="R1733">
        <f t="shared" si="510"/>
        <v>5683.5315187901142</v>
      </c>
      <c r="S1733">
        <f t="shared" si="511"/>
        <v>5507.1071185826841</v>
      </c>
      <c r="T1733" s="5">
        <f t="shared" si="498"/>
        <v>0</v>
      </c>
      <c r="U1733" s="6">
        <f>+S1733+SUM($D$17:$E$17)-SUM($Q$27:Q1733)</f>
        <v>7403.1534870037331</v>
      </c>
      <c r="V1733" s="10">
        <f t="shared" si="499"/>
        <v>-4.4392598723490551E-3</v>
      </c>
      <c r="W1733" s="10">
        <f>+S1733/SUM(Q$27:Q1733)-1</f>
        <v>0.17074009437761895</v>
      </c>
      <c r="X1733">
        <v>5.298</v>
      </c>
      <c r="AC1733">
        <f t="shared" si="512"/>
        <v>12455.499454046358</v>
      </c>
      <c r="AD1733">
        <f t="shared" si="513"/>
        <v>12304.132645428788</v>
      </c>
      <c r="AE1733" s="5">
        <f t="shared" si="500"/>
        <v>0</v>
      </c>
      <c r="AF1733" s="6">
        <f>+AD1733+SUM($D$18:$E$18)-SUM($AB$27:AB1733)</f>
        <v>15716.78390858668</v>
      </c>
      <c r="AG1733" s="10">
        <f t="shared" si="501"/>
        <v>-2.9544526552849337E-4</v>
      </c>
      <c r="AH1733" s="10">
        <f>+AD1733/SUM(AB$27:AB1733)-1</f>
        <v>0.45312695010334547</v>
      </c>
      <c r="AI1733" s="6">
        <f t="shared" si="502"/>
        <v>0</v>
      </c>
      <c r="AL1733" s="6">
        <f t="shared" si="503"/>
        <v>0</v>
      </c>
      <c r="AM1733" s="6">
        <f t="shared" si="504"/>
        <v>24092.845196232192</v>
      </c>
      <c r="AN1733" s="6">
        <f t="shared" si="505"/>
        <v>23706.420045013674</v>
      </c>
      <c r="AO1733" s="5">
        <f t="shared" si="506"/>
        <v>0</v>
      </c>
      <c r="AP1733" s="6">
        <f>+AN1733+SUM($D$16:$E$18)-SUM($AL$27:AL1733)</f>
        <v>31290.218518697868</v>
      </c>
      <c r="AQ1733" s="10">
        <f t="shared" si="514"/>
        <v>-2.1667963684980363E-3</v>
      </c>
      <c r="AR1733" s="10">
        <f>+AN1733/SUM(AL$27:AL1733)-1</f>
        <v>0.25989403397165733</v>
      </c>
    </row>
    <row r="1734" spans="1:44" x14ac:dyDescent="0.25">
      <c r="A1734" s="1">
        <v>42752</v>
      </c>
      <c r="B1734">
        <v>8.157</v>
      </c>
      <c r="G1734">
        <f t="shared" si="507"/>
        <v>5941.4316883091369</v>
      </c>
      <c r="H1734">
        <f t="shared" si="508"/>
        <v>5882.919690743206</v>
      </c>
      <c r="I1734" s="5">
        <f t="shared" si="497"/>
        <v>0</v>
      </c>
      <c r="J1734" s="6">
        <f>+H1734+SUM($D$16:$E$16)-SUM($F$27:F1734)</f>
        <v>8158.0205328484635</v>
      </c>
      <c r="K1734" s="10">
        <f t="shared" si="509"/>
        <v>-1.5006326066701048E-3</v>
      </c>
      <c r="L1734" s="10">
        <f>+H1734/SUM(F$27:F1734)-1</f>
        <v>4.2165595202099837E-2</v>
      </c>
      <c r="M1734">
        <v>7.63</v>
      </c>
      <c r="R1734">
        <f t="shared" si="510"/>
        <v>5650.9441605901184</v>
      </c>
      <c r="S1734">
        <f t="shared" si="511"/>
        <v>5475.5313154529422</v>
      </c>
      <c r="T1734" s="5">
        <f t="shared" si="498"/>
        <v>0</v>
      </c>
      <c r="U1734" s="6">
        <f>+S1734+SUM($D$17:$E$17)-SUM($Q$27:Q1734)</f>
        <v>7371.5776838739921</v>
      </c>
      <c r="V1734" s="10">
        <f t="shared" si="499"/>
        <v>-4.2651828285300564E-3</v>
      </c>
      <c r="W1734" s="10">
        <f>+S1734/SUM(Q$27:Q1734)-1</f>
        <v>0.16402748502752562</v>
      </c>
      <c r="X1734">
        <v>5.27</v>
      </c>
      <c r="AC1734">
        <f t="shared" si="512"/>
        <v>12389.671974863024</v>
      </c>
      <c r="AD1734">
        <f t="shared" si="513"/>
        <v>12239.105141828937</v>
      </c>
      <c r="AE1734" s="5">
        <f t="shared" si="500"/>
        <v>0</v>
      </c>
      <c r="AF1734" s="6">
        <f>+AD1734+SUM($D$18:$E$18)-SUM($AB$27:AB1734)</f>
        <v>15651.756404986827</v>
      </c>
      <c r="AG1734" s="10">
        <f t="shared" si="501"/>
        <v>-4.1374561092187845E-3</v>
      </c>
      <c r="AH1734" s="10">
        <f>+AD1734/SUM(AB$27:AB1734)-1</f>
        <v>0.44544715497256138</v>
      </c>
      <c r="AI1734" s="6">
        <f t="shared" si="502"/>
        <v>0</v>
      </c>
      <c r="AL1734" s="6">
        <f t="shared" si="503"/>
        <v>0</v>
      </c>
      <c r="AM1734" s="6">
        <f t="shared" si="504"/>
        <v>23982.047823762281</v>
      </c>
      <c r="AN1734" s="6">
        <f t="shared" si="505"/>
        <v>23597.556148025084</v>
      </c>
      <c r="AO1734" s="5">
        <f t="shared" si="506"/>
        <v>0</v>
      </c>
      <c r="AP1734" s="6">
        <f>+AN1734+SUM($D$16:$E$18)-SUM($AL$27:AL1734)</f>
        <v>31181.354621709281</v>
      </c>
      <c r="AQ1734" s="10">
        <f t="shared" si="514"/>
        <v>-3.4791670414041631E-3</v>
      </c>
      <c r="AR1734" s="10">
        <f>+AN1734/SUM(AL$27:AL1734)-1</f>
        <v>0.25410838712703065</v>
      </c>
    </row>
    <row r="1735" spans="1:44" x14ac:dyDescent="0.25">
      <c r="A1735" s="1">
        <v>42753</v>
      </c>
      <c r="B1735">
        <v>8.1809999999999992</v>
      </c>
      <c r="G1735">
        <f t="shared" si="507"/>
        <v>5958.9129143137243</v>
      </c>
      <c r="H1735">
        <f t="shared" si="508"/>
        <v>5900.2287593441424</v>
      </c>
      <c r="I1735" s="5">
        <f t="shared" si="497"/>
        <v>0</v>
      </c>
      <c r="J1735" s="6">
        <f>+H1735+SUM($D$16:$E$16)-SUM($F$27:F1735)</f>
        <v>8175.3296014494017</v>
      </c>
      <c r="K1735" s="10">
        <f t="shared" si="509"/>
        <v>2.1217240789286329E-3</v>
      </c>
      <c r="L1735" s="10">
        <f>+H1735/SUM(F$27:F1735)-1</f>
        <v>4.5231915452786486E-2</v>
      </c>
      <c r="M1735">
        <v>7.6479999999999997</v>
      </c>
      <c r="R1735">
        <f t="shared" si="510"/>
        <v>5664.2753525810249</v>
      </c>
      <c r="S1735">
        <f t="shared" si="511"/>
        <v>5488.4486894605634</v>
      </c>
      <c r="T1735" s="5">
        <f t="shared" si="498"/>
        <v>0</v>
      </c>
      <c r="U1735" s="6">
        <f>+S1735+SUM($D$17:$E$17)-SUM($Q$27:Q1735)</f>
        <v>7384.4950578816124</v>
      </c>
      <c r="V1735" s="10">
        <f t="shared" si="499"/>
        <v>1.7523214923012009E-3</v>
      </c>
      <c r="W1735" s="10">
        <f>+S1735/SUM(Q$27:Q1735)-1</f>
        <v>0.16677355248892733</v>
      </c>
      <c r="X1735">
        <v>5.2750000000000004</v>
      </c>
      <c r="AC1735">
        <f t="shared" si="512"/>
        <v>12401.42688186005</v>
      </c>
      <c r="AD1735">
        <f t="shared" si="513"/>
        <v>12250.717196043199</v>
      </c>
      <c r="AE1735" s="5">
        <f t="shared" si="500"/>
        <v>0</v>
      </c>
      <c r="AF1735" s="6">
        <f>+AD1735+SUM($D$18:$E$18)-SUM($AB$27:AB1735)</f>
        <v>15663.36845920109</v>
      </c>
      <c r="AG1735" s="10">
        <f t="shared" si="501"/>
        <v>7.4190103102833582E-4</v>
      </c>
      <c r="AH1735" s="10">
        <f>+AD1735/SUM(AB$27:AB1735)-1</f>
        <v>0.44681854696020173</v>
      </c>
      <c r="AI1735" s="6">
        <f t="shared" si="502"/>
        <v>0</v>
      </c>
      <c r="AL1735" s="6">
        <f t="shared" si="503"/>
        <v>0</v>
      </c>
      <c r="AM1735" s="6">
        <f t="shared" si="504"/>
        <v>24024.615148754798</v>
      </c>
      <c r="AN1735" s="6">
        <f t="shared" si="505"/>
        <v>23639.394644847904</v>
      </c>
      <c r="AO1735" s="5">
        <f t="shared" si="506"/>
        <v>0</v>
      </c>
      <c r="AP1735" s="6">
        <f>+AN1735+SUM($D$16:$E$18)-SUM($AL$27:AL1735)</f>
        <v>31223.193118532101</v>
      </c>
      <c r="AQ1735" s="10">
        <f t="shared" si="514"/>
        <v>1.3417793207000095E-3</v>
      </c>
      <c r="AR1735" s="10">
        <f>+AN1735/SUM(AL$27:AL1735)-1</f>
        <v>0.2563319228796801</v>
      </c>
    </row>
    <row r="1736" spans="1:44" x14ac:dyDescent="0.25">
      <c r="A1736" s="1">
        <v>42754</v>
      </c>
      <c r="B1736">
        <v>8.2080000000000002</v>
      </c>
      <c r="G1736">
        <f t="shared" si="507"/>
        <v>5978.579293568886</v>
      </c>
      <c r="H1736">
        <f t="shared" si="508"/>
        <v>5919.701461520197</v>
      </c>
      <c r="I1736" s="5">
        <f t="shared" si="497"/>
        <v>0</v>
      </c>
      <c r="J1736" s="6">
        <f>+H1736+SUM($D$16:$E$16)-SUM($F$27:F1736)</f>
        <v>8194.8023036254563</v>
      </c>
      <c r="K1736" s="10">
        <f t="shared" si="509"/>
        <v>2.3818858841608836E-3</v>
      </c>
      <c r="L1736" s="10">
        <f>+H1736/SUM(F$27:F1736)-1</f>
        <v>4.8681525734809217E-2</v>
      </c>
      <c r="M1736">
        <v>7.6429999999999998</v>
      </c>
      <c r="R1736">
        <f t="shared" si="510"/>
        <v>5660.5722436946617</v>
      </c>
      <c r="S1736">
        <f t="shared" si="511"/>
        <v>5484.8605300140016</v>
      </c>
      <c r="T1736" s="5">
        <f t="shared" si="498"/>
        <v>0</v>
      </c>
      <c r="U1736" s="6">
        <f>+S1736+SUM($D$17:$E$17)-SUM($Q$27:Q1736)</f>
        <v>7380.9068984350497</v>
      </c>
      <c r="V1736" s="10">
        <f t="shared" si="499"/>
        <v>-4.8590450916929928E-4</v>
      </c>
      <c r="W1736" s="10">
        <f>+S1736/SUM(Q$27:Q1736)-1</f>
        <v>0.16601075597187132</v>
      </c>
      <c r="X1736">
        <v>5.2809999999999997</v>
      </c>
      <c r="AC1736">
        <f t="shared" si="512"/>
        <v>12415.532770256479</v>
      </c>
      <c r="AD1736">
        <f t="shared" si="513"/>
        <v>12264.65166110031</v>
      </c>
      <c r="AE1736" s="5">
        <f t="shared" si="500"/>
        <v>0</v>
      </c>
      <c r="AF1736" s="6">
        <f>+AD1736+SUM($D$18:$E$18)-SUM($AB$27:AB1736)</f>
        <v>15677.302924258202</v>
      </c>
      <c r="AG1736" s="10">
        <f t="shared" si="501"/>
        <v>8.8962122632851859E-4</v>
      </c>
      <c r="AH1736" s="10">
        <f>+AD1736/SUM(AB$27:AB1736)-1</f>
        <v>0.44846421734536968</v>
      </c>
      <c r="AI1736" s="6">
        <f t="shared" si="502"/>
        <v>0</v>
      </c>
      <c r="AL1736" s="6">
        <f t="shared" si="503"/>
        <v>0</v>
      </c>
      <c r="AM1736" s="6">
        <f t="shared" si="504"/>
        <v>24054.684307520027</v>
      </c>
      <c r="AN1736" s="6">
        <f t="shared" si="505"/>
        <v>23669.213652634509</v>
      </c>
      <c r="AO1736" s="5">
        <f t="shared" si="506"/>
        <v>0</v>
      </c>
      <c r="AP1736" s="6">
        <f>+AN1736+SUM($D$16:$E$18)-SUM($AL$27:AL1736)</f>
        <v>31253.01212631871</v>
      </c>
      <c r="AQ1736" s="10">
        <f t="shared" si="514"/>
        <v>9.5502749105147444E-4</v>
      </c>
      <c r="AR1736" s="10">
        <f>+AN1736/SUM(AL$27:AL1736)-1</f>
        <v>0.25791667460254519</v>
      </c>
    </row>
    <row r="1737" spans="1:44" x14ac:dyDescent="0.25">
      <c r="A1737" s="1">
        <v>42755</v>
      </c>
      <c r="B1737">
        <v>8.15</v>
      </c>
      <c r="G1737">
        <f t="shared" si="507"/>
        <v>5936.3329973911332</v>
      </c>
      <c r="H1737">
        <f t="shared" si="508"/>
        <v>5877.8712124012682</v>
      </c>
      <c r="I1737" s="5">
        <f t="shared" si="497"/>
        <v>0</v>
      </c>
      <c r="J1737" s="6">
        <f>+H1737+SUM($D$16:$E$16)-SUM($F$27:F1737)</f>
        <v>8152.9720545065256</v>
      </c>
      <c r="K1737" s="10">
        <f t="shared" si="509"/>
        <v>-5.1044854493225156E-3</v>
      </c>
      <c r="L1737" s="10">
        <f>+H1737/SUM(F$27:F1737)-1</f>
        <v>4.1271251795649944E-2</v>
      </c>
      <c r="M1737">
        <v>7.6459999999999999</v>
      </c>
      <c r="R1737">
        <f t="shared" si="510"/>
        <v>5662.7941090264794</v>
      </c>
      <c r="S1737">
        <f t="shared" si="511"/>
        <v>5487.0134256819383</v>
      </c>
      <c r="T1737" s="5">
        <f t="shared" si="498"/>
        <v>0</v>
      </c>
      <c r="U1737" s="6">
        <f>+S1737+SUM($D$17:$E$17)-SUM($Q$27:Q1737)</f>
        <v>7383.0597941029873</v>
      </c>
      <c r="V1737" s="10">
        <f t="shared" si="499"/>
        <v>2.9168443628435625E-4</v>
      </c>
      <c r="W1737" s="10">
        <f>+S1737/SUM(Q$27:Q1737)-1</f>
        <v>0.16646843388210475</v>
      </c>
      <c r="X1737">
        <v>5.2610000000000001</v>
      </c>
      <c r="AC1737">
        <f t="shared" si="512"/>
        <v>12368.513142268384</v>
      </c>
      <c r="AD1737">
        <f t="shared" si="513"/>
        <v>12218.203444243274</v>
      </c>
      <c r="AE1737" s="5">
        <f t="shared" si="500"/>
        <v>0</v>
      </c>
      <c r="AF1737" s="6">
        <f>+AD1737+SUM($D$18:$E$18)-SUM($AB$27:AB1737)</f>
        <v>15630.854707401166</v>
      </c>
      <c r="AG1737" s="10">
        <f t="shared" si="501"/>
        <v>-2.9627683461525001E-3</v>
      </c>
      <c r="AH1737" s="10">
        <f>+AD1737/SUM(AB$27:AB1737)-1</f>
        <v>0.4429786493948098</v>
      </c>
      <c r="AI1737" s="6">
        <f t="shared" si="502"/>
        <v>0</v>
      </c>
      <c r="AL1737" s="6">
        <f t="shared" si="503"/>
        <v>0</v>
      </c>
      <c r="AM1737" s="6">
        <f t="shared" si="504"/>
        <v>23967.640248685995</v>
      </c>
      <c r="AN1737" s="6">
        <f t="shared" si="505"/>
        <v>23583.088082326482</v>
      </c>
      <c r="AO1737" s="5">
        <f t="shared" si="506"/>
        <v>0</v>
      </c>
      <c r="AP1737" s="6">
        <f>+AN1737+SUM($D$16:$E$18)-SUM($AL$27:AL1737)</f>
        <v>31166.886556010679</v>
      </c>
      <c r="AQ1737" s="10">
        <f t="shared" si="514"/>
        <v>-2.755752628256336E-3</v>
      </c>
      <c r="AR1737" s="10">
        <f>+AN1737/SUM(AL$27:AL1737)-1</f>
        <v>0.25333947180273597</v>
      </c>
    </row>
    <row r="1738" spans="1:44" x14ac:dyDescent="0.25">
      <c r="A1738" s="1">
        <v>42758</v>
      </c>
      <c r="B1738">
        <v>8.1760000000000002</v>
      </c>
      <c r="G1738">
        <f t="shared" si="507"/>
        <v>5955.2709922294362</v>
      </c>
      <c r="H1738">
        <f t="shared" si="508"/>
        <v>5896.6227033856158</v>
      </c>
      <c r="I1738" s="5">
        <f t="shared" si="497"/>
        <v>0</v>
      </c>
      <c r="J1738" s="6">
        <f>+H1738+SUM($D$16:$E$16)-SUM($F$27:F1738)</f>
        <v>8171.7235454908741</v>
      </c>
      <c r="K1738" s="10">
        <f t="shared" si="509"/>
        <v>2.2999577159084073E-3</v>
      </c>
      <c r="L1738" s="10">
        <f>+H1738/SUM(F$27:F1738)-1</f>
        <v>4.4593098733893832E-2</v>
      </c>
      <c r="M1738">
        <v>7.6040000000000001</v>
      </c>
      <c r="R1738">
        <f t="shared" si="510"/>
        <v>5631.6879943810291</v>
      </c>
      <c r="S1738">
        <f t="shared" si="511"/>
        <v>5456.8728863308215</v>
      </c>
      <c r="T1738" s="5">
        <f t="shared" si="498"/>
        <v>0</v>
      </c>
      <c r="U1738" s="6">
        <f>+S1738+SUM($D$17:$E$17)-SUM($Q$27:Q1738)</f>
        <v>7352.9192547518696</v>
      </c>
      <c r="V1738" s="10">
        <f t="shared" si="499"/>
        <v>-4.0823913379641752E-3</v>
      </c>
      <c r="W1738" s="10">
        <f>+S1738/SUM(Q$27:Q1738)-1</f>
        <v>0.16006094313883401</v>
      </c>
      <c r="X1738">
        <v>5.2249999999999996</v>
      </c>
      <c r="AC1738">
        <f t="shared" si="512"/>
        <v>12283.877811889812</v>
      </c>
      <c r="AD1738">
        <f t="shared" si="513"/>
        <v>12134.596653900608</v>
      </c>
      <c r="AE1738" s="5">
        <f t="shared" si="500"/>
        <v>0</v>
      </c>
      <c r="AF1738" s="6">
        <f>+AD1738+SUM($D$18:$E$18)-SUM($AB$27:AB1738)</f>
        <v>15547.247917058499</v>
      </c>
      <c r="AG1738" s="10">
        <f t="shared" si="501"/>
        <v>-5.3488303683789651E-3</v>
      </c>
      <c r="AH1738" s="10">
        <f>+AD1738/SUM(AB$27:AB1738)-1</f>
        <v>0.43310462708380149</v>
      </c>
      <c r="AI1738" s="6">
        <f t="shared" si="502"/>
        <v>0</v>
      </c>
      <c r="AL1738" s="6">
        <f t="shared" si="503"/>
        <v>0</v>
      </c>
      <c r="AM1738" s="6">
        <f t="shared" si="504"/>
        <v>23870.836798500277</v>
      </c>
      <c r="AN1738" s="6">
        <f t="shared" si="505"/>
        <v>23488.092243617044</v>
      </c>
      <c r="AO1738" s="5">
        <f t="shared" si="506"/>
        <v>0</v>
      </c>
      <c r="AP1738" s="6">
        <f>+AN1738+SUM($D$16:$E$18)-SUM($AL$27:AL1738)</f>
        <v>31071.890717301241</v>
      </c>
      <c r="AQ1738" s="10">
        <f t="shared" si="514"/>
        <v>-3.0479733206176807E-3</v>
      </c>
      <c r="AR1738" s="10">
        <f>+AN1738/SUM(AL$27:AL1738)-1</f>
        <v>0.24829085247451599</v>
      </c>
    </row>
    <row r="1739" spans="1:44" x14ac:dyDescent="0.25">
      <c r="A1739" s="1">
        <v>42759</v>
      </c>
      <c r="B1739">
        <v>8.2289999999999992</v>
      </c>
      <c r="G1739">
        <f t="shared" si="507"/>
        <v>5993.875366322899</v>
      </c>
      <c r="H1739">
        <f t="shared" si="508"/>
        <v>5934.8468965460152</v>
      </c>
      <c r="I1739" s="5">
        <f t="shared" si="497"/>
        <v>0</v>
      </c>
      <c r="J1739" s="6">
        <f>+H1739+SUM($D$16:$E$16)-SUM($F$27:F1739)</f>
        <v>8209.9477386512735</v>
      </c>
      <c r="K1739" s="10">
        <f t="shared" si="509"/>
        <v>4.6776170226037195E-3</v>
      </c>
      <c r="L1739" s="10">
        <f>+H1739/SUM(F$27:F1739)-1</f>
        <v>5.1364555954159785E-2</v>
      </c>
      <c r="M1739">
        <v>7.6239999999999997</v>
      </c>
      <c r="R1739">
        <f t="shared" si="510"/>
        <v>5646.500429926482</v>
      </c>
      <c r="S1739">
        <f t="shared" si="511"/>
        <v>5471.2255241170678</v>
      </c>
      <c r="T1739" s="5">
        <f t="shared" si="498"/>
        <v>0</v>
      </c>
      <c r="U1739" s="6">
        <f>+S1739+SUM($D$17:$E$17)-SUM($Q$27:Q1739)</f>
        <v>7367.2718925381168</v>
      </c>
      <c r="V1739" s="10">
        <f t="shared" si="499"/>
        <v>1.9519645584265E-3</v>
      </c>
      <c r="W1739" s="10">
        <f>+S1739/SUM(Q$27:Q1739)-1</f>
        <v>0.16311212920705831</v>
      </c>
      <c r="X1739">
        <v>5.2069999999999999</v>
      </c>
      <c r="AC1739">
        <f t="shared" si="512"/>
        <v>12241.560146700525</v>
      </c>
      <c r="AD1739">
        <f t="shared" si="513"/>
        <v>12092.793258729276</v>
      </c>
      <c r="AE1739" s="5">
        <f t="shared" si="500"/>
        <v>0</v>
      </c>
      <c r="AF1739" s="6">
        <f>+AD1739+SUM($D$18:$E$18)-SUM($AB$27:AB1739)</f>
        <v>15505.444521887166</v>
      </c>
      <c r="AG1739" s="10">
        <f t="shared" si="501"/>
        <v>-2.6887971037926617E-3</v>
      </c>
      <c r="AH1739" s="10">
        <f>+AD1739/SUM(AB$27:AB1739)-1</f>
        <v>0.42816761592829766</v>
      </c>
      <c r="AI1739" s="6">
        <f t="shared" si="502"/>
        <v>0</v>
      </c>
      <c r="AL1739" s="6">
        <f t="shared" si="503"/>
        <v>0</v>
      </c>
      <c r="AM1739" s="6">
        <f t="shared" si="504"/>
        <v>23881.935942949905</v>
      </c>
      <c r="AN1739" s="6">
        <f t="shared" si="505"/>
        <v>23498.865679392358</v>
      </c>
      <c r="AO1739" s="5">
        <f t="shared" si="506"/>
        <v>0</v>
      </c>
      <c r="AP1739" s="6">
        <f>+AN1739+SUM($D$16:$E$18)-SUM($AL$27:AL1739)</f>
        <v>31082.664153076556</v>
      </c>
      <c r="AQ1739" s="10">
        <f t="shared" si="514"/>
        <v>3.4672610924557645E-4</v>
      </c>
      <c r="AR1739" s="10">
        <f>+AN1739/SUM(AL$27:AL1739)-1</f>
        <v>0.24886341414485358</v>
      </c>
    </row>
    <row r="1740" spans="1:44" x14ac:dyDescent="0.25">
      <c r="A1740" s="1">
        <v>42760</v>
      </c>
      <c r="B1740">
        <v>8.2680000000000007</v>
      </c>
      <c r="G1740">
        <f t="shared" si="507"/>
        <v>6022.2823585803544</v>
      </c>
      <c r="H1740">
        <f t="shared" si="508"/>
        <v>5962.9741330225379</v>
      </c>
      <c r="I1740" s="5">
        <f t="shared" si="497"/>
        <v>0</v>
      </c>
      <c r="J1740" s="6">
        <f>+H1740+SUM($D$16:$E$16)-SUM($F$27:F1740)</f>
        <v>8238.0749751277945</v>
      </c>
      <c r="K1740" s="10">
        <f t="shared" si="509"/>
        <v>3.4259945826575766E-3</v>
      </c>
      <c r="L1740" s="10">
        <f>+H1740/SUM(F$27:F1740)-1</f>
        <v>5.6347326361525729E-2</v>
      </c>
      <c r="M1740">
        <v>7.69</v>
      </c>
      <c r="R1740">
        <f t="shared" si="510"/>
        <v>5695.3814672264753</v>
      </c>
      <c r="S1740">
        <f t="shared" si="511"/>
        <v>5518.5892288116811</v>
      </c>
      <c r="T1740" s="5">
        <f t="shared" si="498"/>
        <v>0</v>
      </c>
      <c r="U1740" s="6">
        <f>+S1740+SUM($D$17:$E$17)-SUM($Q$27:Q1740)</f>
        <v>7414.6355972327301</v>
      </c>
      <c r="V1740" s="10">
        <f t="shared" si="499"/>
        <v>6.4289339915071242E-3</v>
      </c>
      <c r="W1740" s="10">
        <f>+S1740/SUM(Q$27:Q1740)-1</f>
        <v>0.1731810432321983</v>
      </c>
      <c r="X1740">
        <v>5.2359999999999998</v>
      </c>
      <c r="AC1740">
        <f t="shared" si="512"/>
        <v>12309.738607283263</v>
      </c>
      <c r="AD1740">
        <f t="shared" si="513"/>
        <v>12160.143173171979</v>
      </c>
      <c r="AE1740" s="5">
        <f t="shared" si="500"/>
        <v>0</v>
      </c>
      <c r="AF1740" s="6">
        <f>+AD1740+SUM($D$18:$E$18)-SUM($AB$27:AB1740)</f>
        <v>15572.79443632987</v>
      </c>
      <c r="AG1740" s="10">
        <f t="shared" si="501"/>
        <v>4.3436300292865049E-3</v>
      </c>
      <c r="AH1740" s="10">
        <f>+AD1740/SUM(AB$27:AB1740)-1</f>
        <v>0.43612168945660978</v>
      </c>
      <c r="AI1740" s="6">
        <f t="shared" si="502"/>
        <v>0</v>
      </c>
      <c r="AL1740" s="6">
        <f t="shared" si="503"/>
        <v>0</v>
      </c>
      <c r="AM1740" s="6">
        <f t="shared" si="504"/>
        <v>24027.402433090094</v>
      </c>
      <c r="AN1740" s="6">
        <f t="shared" si="505"/>
        <v>23641.706535006197</v>
      </c>
      <c r="AO1740" s="5">
        <f t="shared" si="506"/>
        <v>0</v>
      </c>
      <c r="AP1740" s="6">
        <f>+AN1740+SUM($D$16:$E$18)-SUM($AL$27:AL1740)</f>
        <v>31225.505008690394</v>
      </c>
      <c r="AQ1740" s="10">
        <f t="shared" si="514"/>
        <v>4.5955152013472667E-3</v>
      </c>
      <c r="AR1740" s="10">
        <f>+AN1740/SUM(AL$27:AL1740)-1</f>
        <v>0.25645478987571324</v>
      </c>
    </row>
    <row r="1741" spans="1:44" x14ac:dyDescent="0.25">
      <c r="A1741" s="1">
        <v>42761</v>
      </c>
      <c r="B1741">
        <v>8.3569999999999993</v>
      </c>
      <c r="G1741">
        <f t="shared" si="507"/>
        <v>6087.1085716806983</v>
      </c>
      <c r="H1741">
        <f t="shared" si="508"/>
        <v>6027.1619290843428</v>
      </c>
      <c r="I1741" s="5">
        <f t="shared" si="497"/>
        <v>0</v>
      </c>
      <c r="J1741" s="6">
        <f>+H1741+SUM($D$16:$E$16)-SUM($F$27:F1741)</f>
        <v>8302.2627711896021</v>
      </c>
      <c r="K1741" s="10">
        <f t="shared" si="509"/>
        <v>7.7916013456544864E-3</v>
      </c>
      <c r="L1741" s="10">
        <f>+H1741/SUM(F$27:F1741)-1</f>
        <v>6.7718263957821545E-2</v>
      </c>
      <c r="M1741">
        <v>7.6870000000000003</v>
      </c>
      <c r="R1741">
        <f t="shared" si="510"/>
        <v>5693.1596018946575</v>
      </c>
      <c r="S1741">
        <f t="shared" si="511"/>
        <v>5516.4363331437444</v>
      </c>
      <c r="T1741" s="5">
        <f t="shared" si="498"/>
        <v>0</v>
      </c>
      <c r="U1741" s="6">
        <f>+S1741+SUM($D$17:$E$17)-SUM($Q$27:Q1741)</f>
        <v>7412.4827015647943</v>
      </c>
      <c r="V1741" s="10">
        <f t="shared" si="499"/>
        <v>-2.9035758260853584E-4</v>
      </c>
      <c r="W1741" s="10">
        <f>+S1741/SUM(Q$27:Q1741)-1</f>
        <v>0.17272336532196464</v>
      </c>
      <c r="X1741">
        <v>5.2530000000000001</v>
      </c>
      <c r="AC1741">
        <f t="shared" si="512"/>
        <v>12349.705291073144</v>
      </c>
      <c r="AD1741">
        <f t="shared" si="513"/>
        <v>12199.624157500459</v>
      </c>
      <c r="AE1741" s="5">
        <f t="shared" si="500"/>
        <v>0</v>
      </c>
      <c r="AF1741" s="6">
        <f>+AD1741+SUM($D$18:$E$18)-SUM($AB$27:AB1741)</f>
        <v>15612.275420658352</v>
      </c>
      <c r="AG1741" s="10">
        <f t="shared" si="501"/>
        <v>2.5352536752412114E-3</v>
      </c>
      <c r="AH1741" s="10">
        <f>+AD1741/SUM(AB$27:AB1741)-1</f>
        <v>0.44078442221458558</v>
      </c>
      <c r="AI1741" s="6">
        <f t="shared" si="502"/>
        <v>0</v>
      </c>
      <c r="AL1741" s="6">
        <f t="shared" si="503"/>
        <v>0</v>
      </c>
      <c r="AM1741" s="6">
        <f t="shared" si="504"/>
        <v>24129.973464648501</v>
      </c>
      <c r="AN1741" s="6">
        <f t="shared" si="505"/>
        <v>23743.222419728547</v>
      </c>
      <c r="AO1741" s="5">
        <f t="shared" si="506"/>
        <v>0</v>
      </c>
      <c r="AP1741" s="6">
        <f>+AN1741+SUM($D$16:$E$18)-SUM($AL$27:AL1741)</f>
        <v>31327.020893412744</v>
      </c>
      <c r="AQ1741" s="10">
        <f t="shared" si="514"/>
        <v>3.2510566184309475E-3</v>
      </c>
      <c r="AR1741" s="10">
        <f>+AN1741/SUM(AL$27:AL1741)-1</f>
        <v>0.26184992154351416</v>
      </c>
    </row>
    <row r="1742" spans="1:44" x14ac:dyDescent="0.25">
      <c r="A1742" s="1">
        <v>42762</v>
      </c>
      <c r="B1742">
        <v>8.3209999999999997</v>
      </c>
      <c r="G1742">
        <f t="shared" si="507"/>
        <v>6060.8867326738173</v>
      </c>
      <c r="H1742">
        <f t="shared" si="508"/>
        <v>6001.1983261829391</v>
      </c>
      <c r="I1742" s="5">
        <f t="shared" si="497"/>
        <v>0</v>
      </c>
      <c r="J1742" s="6">
        <f>+H1742+SUM($D$16:$E$16)-SUM($F$27:F1742)</f>
        <v>8276.2991682881984</v>
      </c>
      <c r="K1742" s="10">
        <f t="shared" si="509"/>
        <v>-3.1272923559468868E-3</v>
      </c>
      <c r="L1742" s="10">
        <f>+H1742/SUM(F$27:F1742)-1</f>
        <v>6.3118783581791904E-2</v>
      </c>
      <c r="M1742">
        <v>7.6719999999999997</v>
      </c>
      <c r="R1742">
        <f t="shared" si="510"/>
        <v>5682.0502752355678</v>
      </c>
      <c r="S1742">
        <f t="shared" si="511"/>
        <v>5505.671854804059</v>
      </c>
      <c r="T1742" s="5">
        <f t="shared" si="498"/>
        <v>0</v>
      </c>
      <c r="U1742" s="6">
        <f>+S1742+SUM($D$17:$E$17)-SUM($Q$27:Q1742)</f>
        <v>7401.718223225108</v>
      </c>
      <c r="V1742" s="10">
        <f t="shared" si="499"/>
        <v>-1.452209573104879E-3</v>
      </c>
      <c r="W1742" s="10">
        <f>+S1742/SUM(Q$27:Q1742)-1</f>
        <v>0.17043497577079636</v>
      </c>
      <c r="X1742">
        <v>5.2469999999999999</v>
      </c>
      <c r="AC1742">
        <f t="shared" si="512"/>
        <v>12335.599402676715</v>
      </c>
      <c r="AD1742">
        <f t="shared" si="513"/>
        <v>12185.689692443348</v>
      </c>
      <c r="AE1742" s="5">
        <f t="shared" si="500"/>
        <v>0</v>
      </c>
      <c r="AF1742" s="6">
        <f>+AD1742+SUM($D$18:$E$18)-SUM($AB$27:AB1742)</f>
        <v>15598.340955601238</v>
      </c>
      <c r="AG1742" s="10">
        <f t="shared" si="501"/>
        <v>-8.9253261819066676E-4</v>
      </c>
      <c r="AH1742" s="10">
        <f>+AD1742/SUM(AB$27:AB1742)-1</f>
        <v>0.43913875182941764</v>
      </c>
      <c r="AI1742" s="6">
        <f t="shared" si="502"/>
        <v>0</v>
      </c>
      <c r="AL1742" s="6">
        <f t="shared" si="503"/>
        <v>0</v>
      </c>
      <c r="AM1742" s="6">
        <f t="shared" si="504"/>
        <v>24078.536410586101</v>
      </c>
      <c r="AN1742" s="6">
        <f t="shared" si="505"/>
        <v>23692.559873430346</v>
      </c>
      <c r="AO1742" s="5">
        <f t="shared" si="506"/>
        <v>0</v>
      </c>
      <c r="AP1742" s="6">
        <f>+AN1742+SUM($D$16:$E$18)-SUM($AL$27:AL1742)</f>
        <v>31276.358347114547</v>
      </c>
      <c r="AQ1742" s="10">
        <f t="shared" si="514"/>
        <v>-1.6172155810976196E-3</v>
      </c>
      <c r="AR1742" s="10">
        <f>+AN1742/SUM(AL$27:AL1742)-1</f>
        <v>0.25915742559913624</v>
      </c>
    </row>
    <row r="1743" spans="1:44" x14ac:dyDescent="0.25">
      <c r="A1743" s="1">
        <v>42765</v>
      </c>
      <c r="B1743">
        <v>8.31</v>
      </c>
      <c r="G1743">
        <f t="shared" si="507"/>
        <v>6052.8745040883823</v>
      </c>
      <c r="H1743">
        <f t="shared" si="508"/>
        <v>5993.265003074177</v>
      </c>
      <c r="I1743" s="5">
        <f t="shared" si="497"/>
        <v>0</v>
      </c>
      <c r="J1743" s="6">
        <f>+H1743+SUM($D$16:$E$16)-SUM($F$27:F1743)</f>
        <v>8268.3658451794363</v>
      </c>
      <c r="K1743" s="10">
        <f t="shared" si="509"/>
        <v>-9.585592482156402E-4</v>
      </c>
      <c r="L1743" s="10">
        <f>+H1743/SUM(F$27:F1743)-1</f>
        <v>6.171338680022731E-2</v>
      </c>
      <c r="M1743">
        <v>7.5940000000000003</v>
      </c>
      <c r="R1743">
        <f t="shared" si="510"/>
        <v>5624.2817766083035</v>
      </c>
      <c r="S1743">
        <f t="shared" si="511"/>
        <v>5449.6965674376988</v>
      </c>
      <c r="T1743" s="5">
        <f t="shared" si="498"/>
        <v>0</v>
      </c>
      <c r="U1743" s="6">
        <f>+S1743+SUM($D$17:$E$17)-SUM($Q$27:Q1743)</f>
        <v>7345.7429358587478</v>
      </c>
      <c r="V1743" s="10">
        <f t="shared" si="499"/>
        <v>-7.5624720744867924E-3</v>
      </c>
      <c r="W1743" s="10">
        <f>+S1743/SUM(Q$27:Q1743)-1</f>
        <v>0.15853535010472197</v>
      </c>
      <c r="X1743">
        <v>5.2359999999999998</v>
      </c>
      <c r="AC1743">
        <f t="shared" si="512"/>
        <v>12309.738607283261</v>
      </c>
      <c r="AD1743">
        <f t="shared" si="513"/>
        <v>12160.143173171977</v>
      </c>
      <c r="AE1743" s="5">
        <f t="shared" si="500"/>
        <v>0</v>
      </c>
      <c r="AF1743" s="6">
        <f>+AD1743+SUM($D$18:$E$18)-SUM($AB$27:AB1743)</f>
        <v>15572.79443632987</v>
      </c>
      <c r="AG1743" s="10">
        <f t="shared" si="501"/>
        <v>-1.6377715645582436E-3</v>
      </c>
      <c r="AH1743" s="10">
        <f>+AD1743/SUM(AB$27:AB1743)-1</f>
        <v>0.43612168945660956</v>
      </c>
      <c r="AI1743" s="6">
        <f t="shared" si="502"/>
        <v>0</v>
      </c>
      <c r="AL1743" s="6">
        <f t="shared" si="503"/>
        <v>0</v>
      </c>
      <c r="AM1743" s="6">
        <f t="shared" si="504"/>
        <v>23986.89488797995</v>
      </c>
      <c r="AN1743" s="6">
        <f t="shared" si="505"/>
        <v>23603.104743683853</v>
      </c>
      <c r="AO1743" s="5">
        <f t="shared" si="506"/>
        <v>0</v>
      </c>
      <c r="AP1743" s="6">
        <f>+AN1743+SUM($D$16:$E$18)-SUM($AL$27:AL1743)</f>
        <v>31186.903217368053</v>
      </c>
      <c r="AQ1743" s="10">
        <f t="shared" si="514"/>
        <v>-2.8601517079991368E-3</v>
      </c>
      <c r="AR1743" s="10">
        <f>+AN1743/SUM(AL$27:AL1743)-1</f>
        <v>0.25440327106792648</v>
      </c>
    </row>
    <row r="1744" spans="1:44" x14ac:dyDescent="0.25">
      <c r="A1744" s="1">
        <v>42766</v>
      </c>
      <c r="B1744">
        <v>8.1989999999999998</v>
      </c>
      <c r="G1744">
        <f t="shared" si="507"/>
        <v>5972.0238338171648</v>
      </c>
      <c r="H1744">
        <f t="shared" si="508"/>
        <v>5913.2105607948461</v>
      </c>
      <c r="I1744" s="5">
        <f t="shared" si="497"/>
        <v>0</v>
      </c>
      <c r="J1744" s="6">
        <f>+H1744+SUM($D$16:$E$16)-SUM($F$27:F1744)</f>
        <v>8188.3114029001053</v>
      </c>
      <c r="K1744" s="10">
        <f t="shared" si="509"/>
        <v>-9.6820150170306984E-3</v>
      </c>
      <c r="L1744" s="10">
        <f>+H1744/SUM(F$27:F1744)-1</f>
        <v>4.753165564080164E-2</v>
      </c>
      <c r="M1744">
        <v>7.556</v>
      </c>
      <c r="R1744">
        <f t="shared" si="510"/>
        <v>5596.1381490719432</v>
      </c>
      <c r="S1744">
        <f t="shared" si="511"/>
        <v>5422.4265556438304</v>
      </c>
      <c r="T1744" s="5">
        <f t="shared" si="498"/>
        <v>0</v>
      </c>
      <c r="U1744" s="6">
        <f>+S1744+SUM($D$17:$E$17)-SUM($Q$27:Q1744)</f>
        <v>7318.4729240648785</v>
      </c>
      <c r="V1744" s="10">
        <f t="shared" si="499"/>
        <v>-3.7123558545384405E-3</v>
      </c>
      <c r="W1744" s="10">
        <f>+S1744/SUM(Q$27:Q1744)-1</f>
        <v>0.15273809657509596</v>
      </c>
      <c r="X1744">
        <v>5.2190000000000003</v>
      </c>
      <c r="AC1744">
        <f t="shared" si="512"/>
        <v>12269.771923493381</v>
      </c>
      <c r="AD1744">
        <f t="shared" si="513"/>
        <v>12120.662188843497</v>
      </c>
      <c r="AE1744" s="5">
        <f t="shared" si="500"/>
        <v>0</v>
      </c>
      <c r="AF1744" s="6">
        <f>+AD1744+SUM($D$18:$E$18)-SUM($AB$27:AB1744)</f>
        <v>15533.313452001388</v>
      </c>
      <c r="AG1744" s="10">
        <f t="shared" si="501"/>
        <v>-2.5352536752412114E-3</v>
      </c>
      <c r="AH1744" s="10">
        <f>+AD1744/SUM(AB$27:AB1744)-1</f>
        <v>0.43145895669863354</v>
      </c>
      <c r="AI1744" s="6">
        <f t="shared" si="502"/>
        <v>0</v>
      </c>
      <c r="AL1744" s="6">
        <f t="shared" si="503"/>
        <v>0</v>
      </c>
      <c r="AM1744" s="6">
        <f t="shared" si="504"/>
        <v>23837.933906382488</v>
      </c>
      <c r="AN1744" s="6">
        <f t="shared" si="505"/>
        <v>23456.299305282173</v>
      </c>
      <c r="AO1744" s="5">
        <f t="shared" si="506"/>
        <v>0</v>
      </c>
      <c r="AP1744" s="6">
        <f>+AN1744+SUM($D$16:$E$18)-SUM($AL$27:AL1744)</f>
        <v>31040.097778966367</v>
      </c>
      <c r="AQ1744" s="10">
        <f t="shared" si="514"/>
        <v>-4.7072784809211177E-3</v>
      </c>
      <c r="AR1744" s="10">
        <f>+AN1744/SUM(AL$27:AL1744)-1</f>
        <v>0.24660119485204612</v>
      </c>
    </row>
    <row r="1745" spans="1:44" x14ac:dyDescent="0.25">
      <c r="A1745" s="1">
        <v>42767</v>
      </c>
      <c r="B1745">
        <v>8.2629999999999999</v>
      </c>
      <c r="G1745">
        <f t="shared" si="507"/>
        <v>6018.6404364960645</v>
      </c>
      <c r="H1745">
        <f t="shared" si="508"/>
        <v>5959.3680770640094</v>
      </c>
      <c r="I1745" s="5">
        <f t="shared" si="497"/>
        <v>0</v>
      </c>
      <c r="J1745" s="6">
        <f>+H1745+SUM($D$16:$E$16)-SUM($F$27:F1745)</f>
        <v>8234.4689191692669</v>
      </c>
      <c r="K1745" s="10">
        <f t="shared" si="509"/>
        <v>5.6370005973165327E-3</v>
      </c>
      <c r="L1745" s="10">
        <f>+H1745/SUM(F$27:F1745)-1</f>
        <v>5.5708509642632631E-2</v>
      </c>
      <c r="M1745">
        <v>7.5970000000000004</v>
      </c>
      <c r="R1745">
        <f t="shared" si="510"/>
        <v>5626.5036419401204</v>
      </c>
      <c r="S1745">
        <f t="shared" si="511"/>
        <v>5451.8494631056346</v>
      </c>
      <c r="T1745" s="5">
        <f t="shared" si="498"/>
        <v>0</v>
      </c>
      <c r="U1745" s="6">
        <f>+S1745+SUM($D$17:$E$17)-SUM($Q$27:Q1745)</f>
        <v>7347.8958315266837</v>
      </c>
      <c r="V1745" s="10">
        <f t="shared" si="499"/>
        <v>4.0203615927929537E-3</v>
      </c>
      <c r="W1745" s="10">
        <f>+S1745/SUM(Q$27:Q1745)-1</f>
        <v>0.15899302801495541</v>
      </c>
      <c r="X1745">
        <v>5.2389999999999999</v>
      </c>
      <c r="AC1745">
        <f t="shared" si="512"/>
        <v>12316.791551481476</v>
      </c>
      <c r="AD1745">
        <f t="shared" si="513"/>
        <v>12167.110405700532</v>
      </c>
      <c r="AE1745" s="5">
        <f t="shared" si="500"/>
        <v>0</v>
      </c>
      <c r="AF1745" s="6">
        <f>+AD1745+SUM($D$18:$E$18)-SUM($AB$27:AB1745)</f>
        <v>15579.761668858424</v>
      </c>
      <c r="AG1745" s="10">
        <f t="shared" si="501"/>
        <v>2.9902323802686315E-3</v>
      </c>
      <c r="AH1745" s="10">
        <f>+AD1745/SUM(AB$27:AB1745)-1</f>
        <v>0.43694452464919342</v>
      </c>
      <c r="AI1745" s="6">
        <f t="shared" si="502"/>
        <v>0</v>
      </c>
      <c r="AL1745" s="6">
        <f t="shared" si="503"/>
        <v>0</v>
      </c>
      <c r="AM1745" s="6">
        <f t="shared" si="504"/>
        <v>23961.935629917658</v>
      </c>
      <c r="AN1745" s="6">
        <f t="shared" si="505"/>
        <v>23578.327945870176</v>
      </c>
      <c r="AO1745" s="5">
        <f t="shared" si="506"/>
        <v>0</v>
      </c>
      <c r="AP1745" s="6">
        <f>+AN1745+SUM($D$16:$E$18)-SUM($AL$27:AL1745)</f>
        <v>31162.12641955437</v>
      </c>
      <c r="AQ1745" s="10">
        <f t="shared" si="514"/>
        <v>3.9313226864476913E-3</v>
      </c>
      <c r="AR1745" s="10">
        <f>+AN1745/SUM(AL$27:AL1745)-1</f>
        <v>0.25308649106963488</v>
      </c>
    </row>
    <row r="1746" spans="1:44" x14ac:dyDescent="0.25">
      <c r="A1746" s="1">
        <v>42768</v>
      </c>
      <c r="B1746">
        <v>8.2490000000000006</v>
      </c>
      <c r="G1746">
        <f t="shared" si="507"/>
        <v>6008.4430546600561</v>
      </c>
      <c r="H1746">
        <f t="shared" si="508"/>
        <v>5949.2711203801309</v>
      </c>
      <c r="I1746" s="5">
        <f t="shared" si="497"/>
        <v>0</v>
      </c>
      <c r="J1746" s="6">
        <f>+H1746+SUM($D$16:$E$16)-SUM($F$27:F1746)</f>
        <v>8224.3719624853875</v>
      </c>
      <c r="K1746" s="10">
        <f t="shared" si="509"/>
        <v>-1.2261818926020407E-3</v>
      </c>
      <c r="L1746" s="10">
        <f>+H1746/SUM(F$27:F1746)-1</f>
        <v>5.3919822829732178E-2</v>
      </c>
      <c r="M1746">
        <v>7.6079999999999997</v>
      </c>
      <c r="R1746">
        <f t="shared" si="510"/>
        <v>5634.6504814901182</v>
      </c>
      <c r="S1746">
        <f t="shared" si="511"/>
        <v>5459.7434138880699</v>
      </c>
      <c r="T1746" s="5">
        <f t="shared" si="498"/>
        <v>0</v>
      </c>
      <c r="U1746" s="6">
        <f>+S1746+SUM($D$17:$E$17)-SUM($Q$27:Q1746)</f>
        <v>7355.7897823091198</v>
      </c>
      <c r="V1746" s="10">
        <f t="shared" si="499"/>
        <v>1.0743144654510317E-3</v>
      </c>
      <c r="W1746" s="10">
        <f>+S1746/SUM(Q$27:Q1746)-1</f>
        <v>0.16067118035247874</v>
      </c>
      <c r="X1746">
        <v>5.226</v>
      </c>
      <c r="AC1746">
        <f t="shared" si="512"/>
        <v>12286.228793289214</v>
      </c>
      <c r="AD1746">
        <f t="shared" si="513"/>
        <v>12136.919064743459</v>
      </c>
      <c r="AE1746" s="5">
        <f t="shared" si="500"/>
        <v>0</v>
      </c>
      <c r="AF1746" s="6">
        <f>+AD1746+SUM($D$18:$E$18)-SUM($AB$27:AB1746)</f>
        <v>15549.570327901351</v>
      </c>
      <c r="AG1746" s="10">
        <f t="shared" si="501"/>
        <v>-1.9378564062004777E-3</v>
      </c>
      <c r="AH1746" s="10">
        <f>+AD1746/SUM(AB$27:AB1746)-1</f>
        <v>0.43337890548132951</v>
      </c>
      <c r="AI1746" s="6">
        <f t="shared" si="502"/>
        <v>0</v>
      </c>
      <c r="AL1746" s="6">
        <f t="shared" si="503"/>
        <v>0</v>
      </c>
      <c r="AM1746" s="6">
        <f t="shared" si="504"/>
        <v>23929.32232943939</v>
      </c>
      <c r="AN1746" s="6">
        <f t="shared" si="505"/>
        <v>23545.93359901166</v>
      </c>
      <c r="AO1746" s="5">
        <f t="shared" si="506"/>
        <v>0</v>
      </c>
      <c r="AP1746" s="6">
        <f>+AN1746+SUM($D$16:$E$18)-SUM($AL$27:AL1746)</f>
        <v>31129.732072695857</v>
      </c>
      <c r="AQ1746" s="10">
        <f t="shared" si="514"/>
        <v>-1.0395422450435454E-3</v>
      </c>
      <c r="AR1746" s="10">
        <f>+AN1746/SUM(AL$27:AL1746)-1</f>
        <v>0.25136487117662876</v>
      </c>
    </row>
    <row r="1747" spans="1:44" x14ac:dyDescent="0.25">
      <c r="A1747" s="1">
        <v>42769</v>
      </c>
      <c r="B1747">
        <v>8.2870000000000008</v>
      </c>
      <c r="G1747">
        <f t="shared" si="507"/>
        <v>6036.1216625006537</v>
      </c>
      <c r="H1747">
        <f t="shared" si="508"/>
        <v>5976.6771456649476</v>
      </c>
      <c r="I1747" s="5">
        <f t="shared" si="497"/>
        <v>0</v>
      </c>
      <c r="J1747" s="6">
        <f>+H1747+SUM($D$16:$E$16)-SUM($F$27:F1747)</f>
        <v>8251.7779877702051</v>
      </c>
      <c r="K1747" s="10">
        <f t="shared" si="509"/>
        <v>3.3322939927604711E-3</v>
      </c>
      <c r="L1747" s="10">
        <f>+H1747/SUM(F$27:F1747)-1</f>
        <v>5.8774829893319502E-2</v>
      </c>
      <c r="M1747">
        <v>7.6479999999999997</v>
      </c>
      <c r="R1747">
        <f t="shared" si="510"/>
        <v>5664.2753525810231</v>
      </c>
      <c r="S1747">
        <f t="shared" si="511"/>
        <v>5488.4486894605625</v>
      </c>
      <c r="T1747" s="5">
        <f t="shared" si="498"/>
        <v>0</v>
      </c>
      <c r="U1747" s="6">
        <f>+S1747+SUM($D$17:$E$17)-SUM($Q$27:Q1747)</f>
        <v>7384.4950578816106</v>
      </c>
      <c r="V1747" s="10">
        <f t="shared" si="499"/>
        <v>3.9024056453500489E-3</v>
      </c>
      <c r="W1747" s="10">
        <f>+S1747/SUM(Q$27:Q1747)-1</f>
        <v>0.16677355248892711</v>
      </c>
      <c r="X1747">
        <v>5.2560000000000002</v>
      </c>
      <c r="AC1747">
        <f t="shared" si="512"/>
        <v>12356.758235271356</v>
      </c>
      <c r="AD1747">
        <f t="shared" si="513"/>
        <v>12206.591390029012</v>
      </c>
      <c r="AE1747" s="5">
        <f t="shared" si="500"/>
        <v>0</v>
      </c>
      <c r="AF1747" s="6">
        <f>+AD1747+SUM($D$18:$E$18)-SUM($AB$27:AB1747)</f>
        <v>15619.242653186902</v>
      </c>
      <c r="AG1747" s="10">
        <f t="shared" si="501"/>
        <v>4.4806591961281672E-3</v>
      </c>
      <c r="AH1747" s="10">
        <f>+AD1747/SUM(AB$27:AB1747)-1</f>
        <v>0.44160725740716944</v>
      </c>
      <c r="AI1747" s="6">
        <f t="shared" si="502"/>
        <v>0</v>
      </c>
      <c r="AL1747" s="6">
        <f t="shared" si="503"/>
        <v>0</v>
      </c>
      <c r="AM1747" s="6">
        <f t="shared" si="504"/>
        <v>24057.155250353033</v>
      </c>
      <c r="AN1747" s="6">
        <f t="shared" si="505"/>
        <v>23671.71722515452</v>
      </c>
      <c r="AO1747" s="5">
        <f t="shared" si="506"/>
        <v>0</v>
      </c>
      <c r="AP1747" s="6">
        <f>+AN1747+SUM($D$16:$E$18)-SUM($AL$27:AL1747)</f>
        <v>31255.515698838717</v>
      </c>
      <c r="AQ1747" s="10">
        <f t="shared" si="514"/>
        <v>4.0406266860608664E-3</v>
      </c>
      <c r="AR1747" s="10">
        <f>+AN1747/SUM(AL$27:AL1747)-1</f>
        <v>0.25804972868981713</v>
      </c>
    </row>
    <row r="1748" spans="1:44" x14ac:dyDescent="0.25">
      <c r="A1748" s="1">
        <v>42772</v>
      </c>
      <c r="B1748">
        <v>8.3569999999999993</v>
      </c>
      <c r="G1748">
        <f t="shared" si="507"/>
        <v>6087.1085716806992</v>
      </c>
      <c r="H1748">
        <f t="shared" si="508"/>
        <v>6027.1619290843446</v>
      </c>
      <c r="I1748" s="5">
        <f t="shared" si="497"/>
        <v>0</v>
      </c>
      <c r="J1748" s="6">
        <f>+H1748+SUM($D$16:$E$16)-SUM($F$27:F1748)</f>
        <v>8302.2627711896021</v>
      </c>
      <c r="K1748" s="10">
        <f t="shared" si="509"/>
        <v>6.1180491639765133E-3</v>
      </c>
      <c r="L1748" s="10">
        <f>+H1748/SUM(F$27:F1748)-1</f>
        <v>6.7718263957821989E-2</v>
      </c>
      <c r="M1748">
        <v>7.5919999999999996</v>
      </c>
      <c r="R1748">
        <f t="shared" si="510"/>
        <v>5622.8005330537562</v>
      </c>
      <c r="S1748">
        <f t="shared" si="511"/>
        <v>5448.2613036590728</v>
      </c>
      <c r="T1748" s="5">
        <f t="shared" si="498"/>
        <v>0</v>
      </c>
      <c r="U1748" s="6">
        <f>+S1748+SUM($D$17:$E$17)-SUM($Q$27:Q1748)</f>
        <v>7344.3076720801228</v>
      </c>
      <c r="V1748" s="10">
        <f t="shared" si="499"/>
        <v>-5.4421305026935984E-3</v>
      </c>
      <c r="W1748" s="10">
        <f>+S1748/SUM(Q$27:Q1748)-1</f>
        <v>0.15823023149789939</v>
      </c>
      <c r="X1748">
        <v>5.26</v>
      </c>
      <c r="AC1748">
        <f t="shared" si="512"/>
        <v>12366.162160868973</v>
      </c>
      <c r="AD1748">
        <f t="shared" si="513"/>
        <v>12215.881033400417</v>
      </c>
      <c r="AE1748" s="5">
        <f t="shared" si="500"/>
        <v>0</v>
      </c>
      <c r="AF1748" s="6">
        <f>+AD1748+SUM($D$18:$E$18)-SUM($AB$27:AB1748)</f>
        <v>15628.532296558307</v>
      </c>
      <c r="AG1748" s="10">
        <f t="shared" si="501"/>
        <v>5.9475632574979009E-4</v>
      </c>
      <c r="AH1748" s="10">
        <f>+AD1748/SUM(AB$27:AB1748)-1</f>
        <v>0.4427043709972811</v>
      </c>
      <c r="AI1748" s="6">
        <f t="shared" si="502"/>
        <v>0</v>
      </c>
      <c r="AL1748" s="6">
        <f t="shared" si="503"/>
        <v>0</v>
      </c>
      <c r="AM1748" s="6">
        <f t="shared" si="504"/>
        <v>24076.07126560343</v>
      </c>
      <c r="AN1748" s="6">
        <f t="shared" si="505"/>
        <v>23691.304266143838</v>
      </c>
      <c r="AO1748" s="5">
        <f t="shared" si="506"/>
        <v>0</v>
      </c>
      <c r="AP1748" s="6">
        <f>+AN1748+SUM($D$16:$E$18)-SUM($AL$27:AL1748)</f>
        <v>31275.102739828035</v>
      </c>
      <c r="AQ1748" s="10">
        <f t="shared" si="514"/>
        <v>6.2667470209243348E-4</v>
      </c>
      <c r="AR1748" s="10">
        <f>+AN1748/SUM(AL$27:AL1748)-1</f>
        <v>0.25909069548441299</v>
      </c>
    </row>
    <row r="1749" spans="1:44" x14ac:dyDescent="0.25">
      <c r="A1749" s="1">
        <v>42773</v>
      </c>
      <c r="B1749">
        <v>8.3650000000000002</v>
      </c>
      <c r="G1749">
        <f t="shared" si="507"/>
        <v>6092.9356470155626</v>
      </c>
      <c r="H1749">
        <f t="shared" si="508"/>
        <v>6032.9316186179904</v>
      </c>
      <c r="I1749" s="5">
        <f t="shared" si="497"/>
        <v>0</v>
      </c>
      <c r="J1749" s="6">
        <f>+H1749+SUM($D$16:$E$16)-SUM($F$27:F1749)</f>
        <v>8308.0324607232469</v>
      </c>
      <c r="K1749" s="10">
        <f t="shared" si="509"/>
        <v>6.9495385687701194E-4</v>
      </c>
      <c r="L1749" s="10">
        <f>+H1749/SUM(F$27:F1749)-1</f>
        <v>6.8740370708050946E-2</v>
      </c>
      <c r="M1749">
        <v>7.5979999999999999</v>
      </c>
      <c r="R1749">
        <f t="shared" si="510"/>
        <v>5627.2442637173926</v>
      </c>
      <c r="S1749">
        <f t="shared" si="511"/>
        <v>5452.5670949949472</v>
      </c>
      <c r="T1749" s="5">
        <f t="shared" si="498"/>
        <v>0</v>
      </c>
      <c r="U1749" s="6">
        <f>+S1749+SUM($D$17:$E$17)-SUM($Q$27:Q1749)</f>
        <v>7348.6134634159962</v>
      </c>
      <c r="V1749" s="10">
        <f t="shared" si="499"/>
        <v>5.8627600151361925E-4</v>
      </c>
      <c r="W1749" s="10">
        <f>+S1749/SUM(Q$27:Q1749)-1</f>
        <v>0.1591455873183667</v>
      </c>
      <c r="X1749">
        <v>5.2960000000000003</v>
      </c>
      <c r="AC1749">
        <f t="shared" si="512"/>
        <v>12450.797491247546</v>
      </c>
      <c r="AD1749">
        <f t="shared" si="513"/>
        <v>12299.487823743084</v>
      </c>
      <c r="AE1749" s="5">
        <f t="shared" si="500"/>
        <v>0</v>
      </c>
      <c r="AF1749" s="6">
        <f>+AD1749+SUM($D$18:$E$18)-SUM($AB$27:AB1749)</f>
        <v>15712.139086900974</v>
      </c>
      <c r="AG1749" s="10">
        <f t="shared" si="501"/>
        <v>5.3496252083171658E-3</v>
      </c>
      <c r="AH1749" s="10">
        <f>+AD1749/SUM(AB$27:AB1749)-1</f>
        <v>0.45257839330828942</v>
      </c>
      <c r="AI1749" s="6">
        <f t="shared" si="502"/>
        <v>0</v>
      </c>
      <c r="AL1749" s="6">
        <f t="shared" si="503"/>
        <v>0</v>
      </c>
      <c r="AM1749" s="6">
        <f t="shared" si="504"/>
        <v>24170.977401980501</v>
      </c>
      <c r="AN1749" s="6">
        <f t="shared" si="505"/>
        <v>23784.986537356024</v>
      </c>
      <c r="AO1749" s="5">
        <f t="shared" si="506"/>
        <v>0</v>
      </c>
      <c r="AP1749" s="6">
        <f>+AN1749+SUM($D$16:$E$18)-SUM($AL$27:AL1749)</f>
        <v>31368.785011040221</v>
      </c>
      <c r="AQ1749" s="10">
        <f t="shared" si="514"/>
        <v>2.9954264896110416E-3</v>
      </c>
      <c r="AR1749" s="10">
        <f>+AN1749/SUM(AL$27:AL1749)-1</f>
        <v>0.26406950436255805</v>
      </c>
    </row>
    <row r="1750" spans="1:44" x14ac:dyDescent="0.25">
      <c r="A1750" s="1">
        <v>42774</v>
      </c>
      <c r="B1750">
        <v>8.3680000000000003</v>
      </c>
      <c r="C1750">
        <f>+$C$16</f>
        <v>60</v>
      </c>
      <c r="D1750" s="7">
        <f>+$H$16</f>
        <v>0.66694736842105262</v>
      </c>
      <c r="E1750" s="7">
        <f>+$J$16</f>
        <v>0.46199999999999997</v>
      </c>
      <c r="F1750" s="6">
        <f>+C1750-D1750-E1750</f>
        <v>58.871052631578941</v>
      </c>
      <c r="G1750">
        <f t="shared" si="507"/>
        <v>6153.9918528977159</v>
      </c>
      <c r="H1750">
        <f t="shared" si="508"/>
        <v>6093.9663048246875</v>
      </c>
      <c r="I1750" s="5">
        <f t="shared" si="497"/>
        <v>139140</v>
      </c>
      <c r="J1750" s="6">
        <f>+H1750+SUM($D$16:$E$16)-SUM($F$27:F1750)</f>
        <v>8310.1960942983678</v>
      </c>
      <c r="K1750" s="10">
        <f t="shared" si="509"/>
        <v>2.6042671178161392E-4</v>
      </c>
      <c r="L1750" s="10">
        <f>+H1750/SUM(F$27:F1750)-1</f>
        <v>6.841020586317792E-2</v>
      </c>
      <c r="M1750">
        <v>7.601</v>
      </c>
      <c r="N1750">
        <f>+$C$17</f>
        <v>50</v>
      </c>
      <c r="O1750" s="7">
        <f>+$H$17</f>
        <v>0.5557894736842105</v>
      </c>
      <c r="P1750" s="7">
        <f>+$J$17</f>
        <v>0.38500000000000001</v>
      </c>
      <c r="Q1750" s="6">
        <f>+N1750-O1750-P1750</f>
        <v>49.059210526315795</v>
      </c>
      <c r="R1750">
        <f t="shared" si="510"/>
        <v>5679.4661290492104</v>
      </c>
      <c r="S1750">
        <f t="shared" si="511"/>
        <v>5503.7792011891997</v>
      </c>
      <c r="T1750" s="5">
        <f t="shared" si="498"/>
        <v>115950</v>
      </c>
      <c r="U1750" s="6">
        <f>+S1750+SUM($D$17:$E$17)-SUM($Q$27:Q1750)</f>
        <v>7350.7663590839329</v>
      </c>
      <c r="V1750" s="10">
        <f t="shared" si="499"/>
        <v>2.9296624168018148E-4</v>
      </c>
      <c r="W1750" s="10">
        <f>+S1750/SUM(Q$27:Q1750)-1</f>
        <v>0.157955886934106</v>
      </c>
      <c r="X1750">
        <v>5.3129999999999997</v>
      </c>
      <c r="Y1750">
        <f>+$C$18</f>
        <v>90</v>
      </c>
      <c r="Z1750" s="7">
        <f>+$H$18</f>
        <v>1.0004210526315789</v>
      </c>
      <c r="AA1750" s="7">
        <f>+$J$18</f>
        <v>0.69300000000000006</v>
      </c>
      <c r="AB1750" s="6">
        <f>+Y1750-Z1750-AA1750</f>
        <v>88.306578947368422</v>
      </c>
      <c r="AC1750">
        <f t="shared" si="512"/>
        <v>12579.070753984792</v>
      </c>
      <c r="AD1750">
        <f t="shared" si="513"/>
        <v>12427.27538701893</v>
      </c>
      <c r="AE1750" s="5">
        <f t="shared" si="500"/>
        <v>208710</v>
      </c>
      <c r="AF1750" s="6">
        <f>+AD1750+SUM($D$18:$E$18)-SUM($AB$27:AB1750)</f>
        <v>15751.620071229454</v>
      </c>
      <c r="AG1750" s="10">
        <f t="shared" si="501"/>
        <v>2.5127695287139318E-3</v>
      </c>
      <c r="AH1750" s="10">
        <f>+AD1750/SUM(AB$27:AB1750)-1</f>
        <v>0.45252174477907881</v>
      </c>
      <c r="AI1750" s="6">
        <f t="shared" si="502"/>
        <v>200</v>
      </c>
      <c r="AL1750" s="6">
        <f t="shared" si="503"/>
        <v>196.23684210526315</v>
      </c>
      <c r="AM1750" s="6">
        <f t="shared" si="504"/>
        <v>24412.528735931715</v>
      </c>
      <c r="AN1750" s="6">
        <f t="shared" si="505"/>
        <v>24025.020893032815</v>
      </c>
      <c r="AO1750" s="5">
        <f t="shared" si="506"/>
        <v>463800</v>
      </c>
      <c r="AP1750" s="6">
        <f>+AN1750+SUM($D$16:$E$18)-SUM($AL$27:AL1750)</f>
        <v>31412.582524611749</v>
      </c>
      <c r="AQ1750" s="10">
        <f t="shared" si="514"/>
        <v>1.3962132596501142E-3</v>
      </c>
      <c r="AR1750" s="10">
        <f>+AN1750/SUM(AL$27:AL1750)-1</f>
        <v>0.26364753575940347</v>
      </c>
    </row>
    <row r="1751" spans="1:44" x14ac:dyDescent="0.25">
      <c r="A1751" s="1">
        <v>42775</v>
      </c>
      <c r="B1751">
        <v>8.43</v>
      </c>
      <c r="G1751">
        <f t="shared" si="507"/>
        <v>6199.5878728403131</v>
      </c>
      <c r="H1751">
        <f t="shared" si="508"/>
        <v>6139.1175848078528</v>
      </c>
      <c r="I1751" s="5">
        <f t="shared" si="497"/>
        <v>0</v>
      </c>
      <c r="J1751" s="6">
        <f>+H1751+SUM($D$16:$E$16)-SUM($F$27:F1751)</f>
        <v>8355.3473742815331</v>
      </c>
      <c r="K1751" s="10">
        <f t="shared" si="509"/>
        <v>5.4332388154045841E-3</v>
      </c>
      <c r="L1751" s="10">
        <f>+H1751/SUM(F$27:F1751)-1</f>
        <v>7.632624706340696E-2</v>
      </c>
      <c r="M1751">
        <v>7.6509999999999998</v>
      </c>
      <c r="R1751">
        <f t="shared" si="510"/>
        <v>5716.8261220044078</v>
      </c>
      <c r="S1751">
        <f t="shared" si="511"/>
        <v>5539.9835111562379</v>
      </c>
      <c r="T1751" s="5">
        <f t="shared" si="498"/>
        <v>0</v>
      </c>
      <c r="U1751" s="6">
        <f>+S1751+SUM($D$17:$E$17)-SUM($Q$27:Q1751)</f>
        <v>7386.970669050972</v>
      </c>
      <c r="V1751" s="10">
        <f t="shared" si="499"/>
        <v>4.925242920052586E-3</v>
      </c>
      <c r="W1751" s="10">
        <f>+S1751/SUM(Q$27:Q1751)-1</f>
        <v>0.16557301551543802</v>
      </c>
      <c r="X1751">
        <v>5.343</v>
      </c>
      <c r="AC1751">
        <f t="shared" si="512"/>
        <v>12650.098821483294</v>
      </c>
      <c r="AD1751">
        <f t="shared" si="513"/>
        <v>12497.446337820844</v>
      </c>
      <c r="AE1751" s="5">
        <f t="shared" si="500"/>
        <v>0</v>
      </c>
      <c r="AF1751" s="6">
        <f>+AD1751+SUM($D$18:$E$18)-SUM($AB$27:AB1751)</f>
        <v>15821.79102203137</v>
      </c>
      <c r="AG1751" s="10">
        <f t="shared" si="501"/>
        <v>4.4548402313284718E-3</v>
      </c>
      <c r="AH1751" s="10">
        <f>+AD1751/SUM(AB$27:AB1751)-1</f>
        <v>0.46072344858923731</v>
      </c>
      <c r="AI1751" s="6">
        <f t="shared" si="502"/>
        <v>0</v>
      </c>
      <c r="AL1751" s="6">
        <f t="shared" si="503"/>
        <v>0</v>
      </c>
      <c r="AM1751" s="6">
        <f t="shared" si="504"/>
        <v>24566.512816328017</v>
      </c>
      <c r="AN1751" s="6">
        <f t="shared" si="505"/>
        <v>24176.547433784937</v>
      </c>
      <c r="AO1751" s="5">
        <f t="shared" si="506"/>
        <v>0</v>
      </c>
      <c r="AP1751" s="6">
        <f>+AN1751+SUM($D$16:$E$18)-SUM($AL$27:AL1751)</f>
        <v>31564.109065363871</v>
      </c>
      <c r="AQ1751" s="10">
        <f t="shared" si="514"/>
        <v>4.823753049702395E-3</v>
      </c>
      <c r="AR1751" s="10">
        <f>+AN1751/SUM(AL$27:AL1751)-1</f>
        <v>0.27161739937267915</v>
      </c>
    </row>
    <row r="1752" spans="1:44" x14ac:dyDescent="0.25">
      <c r="A1752" s="1">
        <v>42776</v>
      </c>
      <c r="B1752">
        <v>8.4939999999999998</v>
      </c>
      <c r="G1752">
        <f t="shared" si="507"/>
        <v>6246.6547321358976</v>
      </c>
      <c r="H1752">
        <f t="shared" si="508"/>
        <v>6185.725357693701</v>
      </c>
      <c r="I1752" s="5">
        <f t="shared" si="497"/>
        <v>0</v>
      </c>
      <c r="J1752" s="6">
        <f>+H1752+SUM($D$16:$E$16)-SUM($F$27:F1752)</f>
        <v>8401.9551471673803</v>
      </c>
      <c r="K1752" s="10">
        <f t="shared" si="509"/>
        <v>5.5781969076844629E-3</v>
      </c>
      <c r="L1752" s="10">
        <f>+H1752/SUM(F$27:F1752)-1</f>
        <v>8.4497644431385188E-2</v>
      </c>
      <c r="M1752">
        <v>7.6609999999999996</v>
      </c>
      <c r="R1752">
        <f t="shared" si="510"/>
        <v>5724.2981205954466</v>
      </c>
      <c r="S1752">
        <f t="shared" si="511"/>
        <v>5547.2243731496455</v>
      </c>
      <c r="T1752" s="5">
        <f t="shared" si="498"/>
        <v>0</v>
      </c>
      <c r="U1752" s="6">
        <f>+S1752+SUM($D$17:$E$17)-SUM($Q$27:Q1752)</f>
        <v>7394.2115310443787</v>
      </c>
      <c r="V1752" s="10">
        <f t="shared" si="499"/>
        <v>9.8022075865866753E-4</v>
      </c>
      <c r="W1752" s="10">
        <f>+S1752/SUM(Q$27:Q1752)-1</f>
        <v>0.16709644123170442</v>
      </c>
      <c r="X1752">
        <v>5.3620000000000001</v>
      </c>
      <c r="AC1752">
        <f t="shared" si="512"/>
        <v>12695.083264232346</v>
      </c>
      <c r="AD1752">
        <f t="shared" si="513"/>
        <v>12541.887939995389</v>
      </c>
      <c r="AE1752" s="5">
        <f t="shared" si="500"/>
        <v>0</v>
      </c>
      <c r="AF1752" s="6">
        <f>+AD1752+SUM($D$18:$E$18)-SUM($AB$27:AB1752)</f>
        <v>15866.232624205912</v>
      </c>
      <c r="AG1752" s="10">
        <f t="shared" si="501"/>
        <v>2.8088856762586989E-3</v>
      </c>
      <c r="AH1752" s="10">
        <f>+AD1752/SUM(AB$27:AB1752)-1</f>
        <v>0.46591786100233779</v>
      </c>
      <c r="AI1752" s="6">
        <f t="shared" si="502"/>
        <v>0</v>
      </c>
      <c r="AL1752" s="6">
        <f t="shared" si="503"/>
        <v>0</v>
      </c>
      <c r="AM1752" s="6">
        <f t="shared" si="504"/>
        <v>24666.036116963689</v>
      </c>
      <c r="AN1752" s="6">
        <f t="shared" si="505"/>
        <v>24274.837670838737</v>
      </c>
      <c r="AO1752" s="5">
        <f t="shared" si="506"/>
        <v>0</v>
      </c>
      <c r="AP1752" s="6">
        <f>+AN1752+SUM($D$16:$E$18)-SUM($AL$27:AL1752)</f>
        <v>31662.399302417671</v>
      </c>
      <c r="AQ1752" s="10">
        <f t="shared" si="514"/>
        <v>3.1139873725014589E-3</v>
      </c>
      <c r="AR1752" s="10">
        <f>+AN1752/SUM(AL$27:AL1752)-1</f>
        <v>0.27678718533853686</v>
      </c>
    </row>
    <row r="1753" spans="1:44" x14ac:dyDescent="0.25">
      <c r="A1753" s="1">
        <v>42779</v>
      </c>
      <c r="B1753">
        <v>8.5519999999999996</v>
      </c>
      <c r="G1753">
        <f t="shared" si="507"/>
        <v>6289.3090733725221</v>
      </c>
      <c r="H1753">
        <f t="shared" si="508"/>
        <v>6227.9636518715015</v>
      </c>
      <c r="I1753" s="5">
        <f t="shared" si="497"/>
        <v>0</v>
      </c>
      <c r="J1753" s="6">
        <f>+H1753+SUM($D$16:$E$16)-SUM($F$27:F1753)</f>
        <v>8444.1934413451818</v>
      </c>
      <c r="K1753" s="10">
        <f t="shared" si="509"/>
        <v>5.027198245879827E-3</v>
      </c>
      <c r="L1753" s="10">
        <f>+H1753/SUM(F$27:F1753)-1</f>
        <v>9.1902973296115631E-2</v>
      </c>
      <c r="M1753">
        <v>7.718</v>
      </c>
      <c r="R1753">
        <f t="shared" si="510"/>
        <v>5766.8885125643728</v>
      </c>
      <c r="S1753">
        <f t="shared" si="511"/>
        <v>5588.4972865120699</v>
      </c>
      <c r="T1753" s="5">
        <f t="shared" si="498"/>
        <v>0</v>
      </c>
      <c r="U1753" s="6">
        <f>+S1753+SUM($D$17:$E$17)-SUM($Q$27:Q1753)</f>
        <v>7435.4844444068021</v>
      </c>
      <c r="V1753" s="10">
        <f t="shared" si="499"/>
        <v>5.5817869409253706E-3</v>
      </c>
      <c r="W1753" s="10">
        <f>+S1753/SUM(Q$27:Q1753)-1</f>
        <v>0.17577996781442295</v>
      </c>
      <c r="X1753">
        <v>5.3810000000000002</v>
      </c>
      <c r="AC1753">
        <f t="shared" si="512"/>
        <v>12740.067706981399</v>
      </c>
      <c r="AD1753">
        <f t="shared" si="513"/>
        <v>12586.329542169935</v>
      </c>
      <c r="AE1753" s="5">
        <f t="shared" si="500"/>
        <v>0</v>
      </c>
      <c r="AF1753" s="6">
        <f>+AD1753+SUM($D$18:$E$18)-SUM($AB$27:AB1753)</f>
        <v>15910.674226380461</v>
      </c>
      <c r="AG1753" s="10">
        <f t="shared" si="501"/>
        <v>2.8010179370967503E-3</v>
      </c>
      <c r="AH1753" s="10">
        <f>+AD1753/SUM(AB$27:AB1753)-1</f>
        <v>0.47111227341543827</v>
      </c>
      <c r="AI1753" s="6">
        <f t="shared" si="502"/>
        <v>0</v>
      </c>
      <c r="AL1753" s="6">
        <f t="shared" si="503"/>
        <v>0</v>
      </c>
      <c r="AM1753" s="6">
        <f t="shared" si="504"/>
        <v>24796.265292918295</v>
      </c>
      <c r="AN1753" s="6">
        <f t="shared" si="505"/>
        <v>24402.790480553507</v>
      </c>
      <c r="AO1753" s="5">
        <f t="shared" si="506"/>
        <v>0</v>
      </c>
      <c r="AP1753" s="6">
        <f>+AN1753+SUM($D$16:$E$18)-SUM($AL$27:AL1753)</f>
        <v>31790.352112132441</v>
      </c>
      <c r="AQ1753" s="10">
        <f t="shared" si="514"/>
        <v>4.0411596257330373E-3</v>
      </c>
      <c r="AR1753" s="10">
        <f>+AN1753/SUM(AL$27:AL1753)-1</f>
        <v>0.28351713797455935</v>
      </c>
    </row>
    <row r="1754" spans="1:44" x14ac:dyDescent="0.25">
      <c r="A1754" s="1">
        <v>42780</v>
      </c>
      <c r="B1754">
        <v>8.57</v>
      </c>
      <c r="G1754">
        <f t="shared" si="507"/>
        <v>6302.5466275494064</v>
      </c>
      <c r="H1754">
        <f t="shared" si="508"/>
        <v>6241.0720879956471</v>
      </c>
      <c r="I1754" s="5">
        <f t="shared" si="497"/>
        <v>0</v>
      </c>
      <c r="J1754" s="6">
        <f>+H1754+SUM($D$16:$E$16)-SUM($F$27:F1754)</f>
        <v>8457.3018774693264</v>
      </c>
      <c r="K1754" s="10">
        <f t="shared" si="509"/>
        <v>1.5523609466312482E-3</v>
      </c>
      <c r="L1754" s="10">
        <f>+H1754/SUM(F$27:F1754)-1</f>
        <v>9.4201178805859875E-2</v>
      </c>
      <c r="M1754">
        <v>7.7130000000000001</v>
      </c>
      <c r="R1754">
        <f t="shared" si="510"/>
        <v>5763.152513268853</v>
      </c>
      <c r="S1754">
        <f t="shared" si="511"/>
        <v>5584.8768555153656</v>
      </c>
      <c r="T1754" s="5">
        <f t="shared" si="498"/>
        <v>0</v>
      </c>
      <c r="U1754" s="6">
        <f>+S1754+SUM($D$17:$E$17)-SUM($Q$27:Q1754)</f>
        <v>7431.8640134100988</v>
      </c>
      <c r="V1754" s="10">
        <f t="shared" si="499"/>
        <v>-4.8691259107225271E-4</v>
      </c>
      <c r="W1754" s="10">
        <f>+S1754/SUM(Q$27:Q1754)-1</f>
        <v>0.17501825495628975</v>
      </c>
      <c r="X1754">
        <v>5.3929999999999998</v>
      </c>
      <c r="AC1754">
        <f t="shared" si="512"/>
        <v>12768.478933980798</v>
      </c>
      <c r="AD1754">
        <f t="shared" si="513"/>
        <v>12614.397922490698</v>
      </c>
      <c r="AE1754" s="5">
        <f t="shared" si="500"/>
        <v>0</v>
      </c>
      <c r="AF1754" s="6">
        <f>+AD1754+SUM($D$18:$E$18)-SUM($AB$27:AB1754)</f>
        <v>15938.742606701222</v>
      </c>
      <c r="AG1754" s="10">
        <f t="shared" si="501"/>
        <v>1.7641226211659866E-3</v>
      </c>
      <c r="AH1754" s="10">
        <f>+AD1754/SUM(AB$27:AB1754)-1</f>
        <v>0.4743929549395014</v>
      </c>
      <c r="AI1754" s="6">
        <f t="shared" si="502"/>
        <v>0</v>
      </c>
      <c r="AL1754" s="6">
        <f t="shared" si="503"/>
        <v>0</v>
      </c>
      <c r="AM1754" s="6">
        <f t="shared" si="504"/>
        <v>24834.178074799056</v>
      </c>
      <c r="AN1754" s="6">
        <f t="shared" si="505"/>
        <v>24440.34686600171</v>
      </c>
      <c r="AO1754" s="5">
        <f t="shared" si="506"/>
        <v>0</v>
      </c>
      <c r="AP1754" s="6">
        <f>+AN1754+SUM($D$16:$E$18)-SUM($AL$27:AL1754)</f>
        <v>31827.908497580644</v>
      </c>
      <c r="AQ1754" s="10">
        <f t="shared" si="514"/>
        <v>1.1813768314277162E-3</v>
      </c>
      <c r="AR1754" s="10">
        <f>+AN1754/SUM(AL$27:AL1754)-1</f>
        <v>0.28549249666976917</v>
      </c>
    </row>
    <row r="1755" spans="1:44" x14ac:dyDescent="0.25">
      <c r="A1755" s="1">
        <v>42781</v>
      </c>
      <c r="B1755">
        <v>8.6240000000000006</v>
      </c>
      <c r="G1755">
        <f t="shared" si="507"/>
        <v>6342.2592900800555</v>
      </c>
      <c r="H1755">
        <f t="shared" si="508"/>
        <v>6280.3973963680819</v>
      </c>
      <c r="I1755" s="5">
        <f t="shared" si="497"/>
        <v>0</v>
      </c>
      <c r="J1755" s="6">
        <f>+H1755+SUM($D$16:$E$16)-SUM($F$27:F1755)</f>
        <v>8496.6271858417604</v>
      </c>
      <c r="K1755" s="10">
        <f t="shared" si="509"/>
        <v>4.6498645717256704E-3</v>
      </c>
      <c r="L1755" s="10">
        <f>+H1755/SUM(F$27:F1755)-1</f>
        <v>0.1010957953350915</v>
      </c>
      <c r="M1755">
        <v>7.734</v>
      </c>
      <c r="R1755">
        <f t="shared" si="510"/>
        <v>5778.8437103100359</v>
      </c>
      <c r="S1755">
        <f t="shared" si="511"/>
        <v>5600.0826657015214</v>
      </c>
      <c r="T1755" s="5">
        <f t="shared" si="498"/>
        <v>0</v>
      </c>
      <c r="U1755" s="6">
        <f>+S1755+SUM($D$17:$E$17)-SUM($Q$27:Q1755)</f>
        <v>7447.0698235962536</v>
      </c>
      <c r="V1755" s="10">
        <f t="shared" si="499"/>
        <v>2.0460291198436398E-3</v>
      </c>
      <c r="W1755" s="10">
        <f>+S1755/SUM(Q$27:Q1755)-1</f>
        <v>0.17821744896044911</v>
      </c>
      <c r="X1755">
        <v>5.4249999999999998</v>
      </c>
      <c r="AC1755">
        <f t="shared" si="512"/>
        <v>12844.242205979199</v>
      </c>
      <c r="AD1755">
        <f t="shared" si="513"/>
        <v>12689.246936679405</v>
      </c>
      <c r="AE1755" s="5">
        <f t="shared" si="500"/>
        <v>0</v>
      </c>
      <c r="AF1755" s="6">
        <f>+AD1755+SUM($D$18:$E$18)-SUM($AB$27:AB1755)</f>
        <v>16013.591620889927</v>
      </c>
      <c r="AG1755" s="10">
        <f t="shared" si="501"/>
        <v>4.696042594805272E-3</v>
      </c>
      <c r="AH1755" s="10">
        <f>+AD1755/SUM(AB$27:AB1755)-1</f>
        <v>0.48314143900367035</v>
      </c>
      <c r="AI1755" s="6">
        <f t="shared" si="502"/>
        <v>0</v>
      </c>
      <c r="AL1755" s="6">
        <f t="shared" si="503"/>
        <v>0</v>
      </c>
      <c r="AM1755" s="6">
        <f t="shared" si="504"/>
        <v>24965.345206369289</v>
      </c>
      <c r="AN1755" s="6">
        <f t="shared" si="505"/>
        <v>24569.726998749007</v>
      </c>
      <c r="AO1755" s="5">
        <f t="shared" si="506"/>
        <v>0</v>
      </c>
      <c r="AP1755" s="6">
        <f>+AN1755+SUM($D$16:$E$18)-SUM($AL$27:AL1755)</f>
        <v>31957.288630327941</v>
      </c>
      <c r="AQ1755" s="10">
        <f t="shared" si="514"/>
        <v>4.0649900937452799E-3</v>
      </c>
      <c r="AR1755" s="10">
        <f>+AN1755/SUM(AL$27:AL1755)-1</f>
        <v>0.29229752242397189</v>
      </c>
    </row>
    <row r="1756" spans="1:44" x14ac:dyDescent="0.25">
      <c r="A1756" s="1">
        <v>42782</v>
      </c>
      <c r="B1756">
        <v>8.5820000000000007</v>
      </c>
      <c r="G1756">
        <f t="shared" si="507"/>
        <v>6311.371663667328</v>
      </c>
      <c r="H1756">
        <f t="shared" si="508"/>
        <v>6249.8110454117441</v>
      </c>
      <c r="I1756" s="5">
        <f t="shared" ref="I1756:I1819" si="515">+C1756*(MAX($A:$A)-$A1756)</f>
        <v>0</v>
      </c>
      <c r="J1756" s="6">
        <f>+H1756+SUM($D$16:$E$16)-SUM($F$27:F1756)</f>
        <v>8466.0408348854253</v>
      </c>
      <c r="K1756" s="10">
        <f t="shared" si="509"/>
        <v>-3.5998226457790716E-3</v>
      </c>
      <c r="L1756" s="10">
        <f>+H1756/SUM(F$27:F1756)-1</f>
        <v>9.573331581235589E-2</v>
      </c>
      <c r="M1756">
        <v>7.7220000000000004</v>
      </c>
      <c r="R1756">
        <f t="shared" si="510"/>
        <v>5769.8773120007882</v>
      </c>
      <c r="S1756">
        <f t="shared" si="511"/>
        <v>5591.3936313094318</v>
      </c>
      <c r="T1756" s="5">
        <f t="shared" ref="T1756:T1819" si="516">+N1756*(MAX($A:$A)-$A1756)</f>
        <v>0</v>
      </c>
      <c r="U1756" s="6">
        <f>+S1756+SUM($D$17:$E$17)-SUM($Q$27:Q1756)</f>
        <v>7438.3807892041641</v>
      </c>
      <c r="V1756" s="10">
        <f t="shared" ref="V1756:V1819" si="517">+U1756/U1755-1</f>
        <v>-1.1667722470599662E-3</v>
      </c>
      <c r="W1756" s="10">
        <f>+S1756/SUM(Q$27:Q1756)-1</f>
        <v>0.17638933810092938</v>
      </c>
      <c r="X1756">
        <v>5.399</v>
      </c>
      <c r="AC1756">
        <f t="shared" si="512"/>
        <v>12782.684547480498</v>
      </c>
      <c r="AD1756">
        <f t="shared" si="513"/>
        <v>12628.43211265108</v>
      </c>
      <c r="AE1756" s="5">
        <f t="shared" ref="AE1756:AE1819" si="518">+Y1756*(MAX($A:$A)-$A1756)</f>
        <v>0</v>
      </c>
      <c r="AF1756" s="6">
        <f>+AD1756+SUM($D$18:$E$18)-SUM($AB$27:AB1756)</f>
        <v>15952.776796861604</v>
      </c>
      <c r="AG1756" s="10">
        <f t="shared" ref="AG1756:AG1819" si="519">+AF1756/AF1755-1</f>
        <v>-3.7977004452260932E-3</v>
      </c>
      <c r="AH1756" s="10">
        <f>+AD1756/SUM(AB$27:AB1756)-1</f>
        <v>0.47603329570153297</v>
      </c>
      <c r="AI1756" s="6">
        <f t="shared" ref="AI1756:AI1819" si="520">+C1756+N1756+Y1756</f>
        <v>0</v>
      </c>
      <c r="AL1756" s="6">
        <f t="shared" ref="AL1756:AL1819" si="521">+F1756+Q1756+AB1756</f>
        <v>0</v>
      </c>
      <c r="AM1756" s="6">
        <f t="shared" ref="AM1756:AM1819" si="522">+G1756+R1756+AC1756</f>
        <v>24863.933523148615</v>
      </c>
      <c r="AN1756" s="6">
        <f t="shared" ref="AN1756:AN1819" si="523">+H1756+S1756+AD1756</f>
        <v>24469.636789372256</v>
      </c>
      <c r="AO1756" s="5">
        <f t="shared" ref="AO1756:AO1819" si="524">+AI1756*(MAX($A:$A)-$A1756)</f>
        <v>0</v>
      </c>
      <c r="AP1756" s="6">
        <f>+AN1756+SUM($D$16:$E$18)-SUM($AL$27:AL1756)</f>
        <v>31857.19842095119</v>
      </c>
      <c r="AQ1756" s="10">
        <f t="shared" si="514"/>
        <v>-3.1319994175527111E-3</v>
      </c>
      <c r="AR1756" s="10">
        <f>+AN1756/SUM(AL$27:AL1756)-1</f>
        <v>0.28703306305073362</v>
      </c>
    </row>
    <row r="1757" spans="1:44" x14ac:dyDescent="0.25">
      <c r="A1757" s="1">
        <v>42783</v>
      </c>
      <c r="B1757">
        <v>8.5549999999999997</v>
      </c>
      <c r="G1757">
        <f t="shared" ref="G1757:G1820" si="525">+(B1757/B1756*G1756)+F1757</f>
        <v>6291.5153324020021</v>
      </c>
      <c r="H1757">
        <f t="shared" ref="H1757:H1820" si="526">+($B1757/$B1756*H1756)+F1757</f>
        <v>6230.1483912255262</v>
      </c>
      <c r="I1757" s="5">
        <f t="shared" si="515"/>
        <v>0</v>
      </c>
      <c r="J1757" s="6">
        <f>+H1757+SUM($D$16:$E$16)-SUM($F$27:F1757)</f>
        <v>8446.3781806992047</v>
      </c>
      <c r="K1757" s="10">
        <f t="shared" ref="K1757:K1820" si="527">+J1757/J1756-1</f>
        <v>-2.3225324056078689E-3</v>
      </c>
      <c r="L1757" s="10">
        <f>+H1757/SUM(F$27:F1757)-1</f>
        <v>9.2286007547739857E-2</v>
      </c>
      <c r="M1757">
        <v>7.718</v>
      </c>
      <c r="R1757">
        <f t="shared" ref="R1757:R1820" si="528">+($M1757/$M1756*R1756)+N1757</f>
        <v>5766.8885125643719</v>
      </c>
      <c r="S1757">
        <f t="shared" ref="S1757:S1820" si="529">+($M1757/$M1756*S1756)+Q1757</f>
        <v>5588.497286512069</v>
      </c>
      <c r="T1757" s="5">
        <f t="shared" si="516"/>
        <v>0</v>
      </c>
      <c r="U1757" s="6">
        <f>+S1757+SUM($D$17:$E$17)-SUM($Q$27:Q1757)</f>
        <v>7435.4844444068021</v>
      </c>
      <c r="V1757" s="10">
        <f t="shared" si="517"/>
        <v>-3.893783982618082E-4</v>
      </c>
      <c r="W1757" s="10">
        <f>+S1757/SUM(Q$27:Q1757)-1</f>
        <v>0.17577996781442273</v>
      </c>
      <c r="X1757">
        <v>5.44</v>
      </c>
      <c r="AC1757">
        <f t="shared" ref="AC1757:AC1820" si="530">+(X1757/X1756*AC1756)+AB1757</f>
        <v>12879.756239728451</v>
      </c>
      <c r="AD1757">
        <f t="shared" ref="AD1757:AD1820" si="531">+($X1757/$X1756*AD1756)+AB1757</f>
        <v>12724.332412080363</v>
      </c>
      <c r="AE1757" s="5">
        <f t="shared" si="518"/>
        <v>0</v>
      </c>
      <c r="AF1757" s="6">
        <f>+AD1757+SUM($D$18:$E$18)-SUM($AB$27:AB1757)</f>
        <v>16048.677096290887</v>
      </c>
      <c r="AG1757" s="10">
        <f t="shared" si="519"/>
        <v>6.0115113908036921E-3</v>
      </c>
      <c r="AH1757" s="10">
        <f>+AD1757/SUM(AB$27:AB1757)-1</f>
        <v>0.48724229090874971</v>
      </c>
      <c r="AI1757" s="6">
        <f t="shared" si="520"/>
        <v>0</v>
      </c>
      <c r="AL1757" s="6">
        <f t="shared" si="521"/>
        <v>0</v>
      </c>
      <c r="AM1757" s="6">
        <f t="shared" si="522"/>
        <v>24938.160084694828</v>
      </c>
      <c r="AN1757" s="6">
        <f t="shared" si="523"/>
        <v>24542.97808981796</v>
      </c>
      <c r="AO1757" s="5">
        <f t="shared" si="524"/>
        <v>0</v>
      </c>
      <c r="AP1757" s="6">
        <f>+AN1757+SUM($D$16:$E$18)-SUM($AL$27:AL1757)</f>
        <v>31930.539721396894</v>
      </c>
      <c r="AQ1757" s="10">
        <f t="shared" ref="AQ1757:AQ1820" si="532">+AP1757/AP1756-1</f>
        <v>2.3021892721573067E-3</v>
      </c>
      <c r="AR1757" s="10">
        <f>+AN1757/SUM(AL$27:AL1757)-1</f>
        <v>0.29089060615091378</v>
      </c>
    </row>
    <row r="1758" spans="1:44" x14ac:dyDescent="0.25">
      <c r="A1758" s="1">
        <v>42786</v>
      </c>
      <c r="B1758">
        <v>8.5980000000000008</v>
      </c>
      <c r="G1758">
        <f t="shared" si="525"/>
        <v>6323.1383784912232</v>
      </c>
      <c r="H1758">
        <f t="shared" si="526"/>
        <v>6261.4629886332059</v>
      </c>
      <c r="I1758" s="5">
        <f t="shared" si="515"/>
        <v>0</v>
      </c>
      <c r="J1758" s="6">
        <f>+H1758+SUM($D$16:$E$16)-SUM($F$27:F1758)</f>
        <v>8477.6927781068844</v>
      </c>
      <c r="K1758" s="10">
        <f t="shared" si="527"/>
        <v>3.7074585979628427E-3</v>
      </c>
      <c r="L1758" s="10">
        <f>+H1758/SUM(F$27:F1758)-1</f>
        <v>9.7776165154350281E-2</v>
      </c>
      <c r="M1758">
        <v>7.7279999999999998</v>
      </c>
      <c r="R1758">
        <f t="shared" si="528"/>
        <v>5774.3605111554116</v>
      </c>
      <c r="S1758">
        <f t="shared" si="529"/>
        <v>5595.7381485054766</v>
      </c>
      <c r="T1758" s="5">
        <f t="shared" si="516"/>
        <v>0</v>
      </c>
      <c r="U1758" s="6">
        <f>+S1758+SUM($D$17:$E$17)-SUM($Q$27:Q1758)</f>
        <v>7442.7253064002089</v>
      </c>
      <c r="V1758" s="10">
        <f t="shared" si="517"/>
        <v>9.7382518214450542E-4</v>
      </c>
      <c r="W1758" s="10">
        <f>+S1758/SUM(Q$27:Q1758)-1</f>
        <v>0.17730339353068914</v>
      </c>
      <c r="X1758">
        <v>5.44</v>
      </c>
      <c r="AC1758">
        <f t="shared" si="530"/>
        <v>12879.756239728451</v>
      </c>
      <c r="AD1758">
        <f t="shared" si="531"/>
        <v>12724.332412080363</v>
      </c>
      <c r="AE1758" s="5">
        <f t="shared" si="518"/>
        <v>0</v>
      </c>
      <c r="AF1758" s="6">
        <f>+AD1758+SUM($D$18:$E$18)-SUM($AB$27:AB1758)</f>
        <v>16048.677096290887</v>
      </c>
      <c r="AG1758" s="10">
        <f t="shared" si="519"/>
        <v>0</v>
      </c>
      <c r="AH1758" s="10">
        <f>+AD1758/SUM(AB$27:AB1758)-1</f>
        <v>0.48724229090874971</v>
      </c>
      <c r="AI1758" s="6">
        <f t="shared" si="520"/>
        <v>0</v>
      </c>
      <c r="AL1758" s="6">
        <f t="shared" si="521"/>
        <v>0</v>
      </c>
      <c r="AM1758" s="6">
        <f t="shared" si="522"/>
        <v>24977.255129375088</v>
      </c>
      <c r="AN1758" s="6">
        <f t="shared" si="523"/>
        <v>24581.533549219046</v>
      </c>
      <c r="AO1758" s="5">
        <f t="shared" si="524"/>
        <v>0</v>
      </c>
      <c r="AP1758" s="6">
        <f>+AN1758+SUM($D$16:$E$18)-SUM($AL$27:AL1758)</f>
        <v>31969.095180797984</v>
      </c>
      <c r="AQ1758" s="10">
        <f t="shared" si="532"/>
        <v>1.2074791011207342E-3</v>
      </c>
      <c r="AR1758" s="10">
        <f>+AN1758/SUM(AL$27:AL1758)-1</f>
        <v>0.29291851328486262</v>
      </c>
    </row>
    <row r="1759" spans="1:44" x14ac:dyDescent="0.25">
      <c r="A1759" s="1">
        <v>42787</v>
      </c>
      <c r="B1759">
        <v>8.6809999999999992</v>
      </c>
      <c r="G1759">
        <f t="shared" si="525"/>
        <v>6384.1782116401837</v>
      </c>
      <c r="H1759">
        <f t="shared" si="526"/>
        <v>6321.9074440945396</v>
      </c>
      <c r="I1759" s="5">
        <f t="shared" si="515"/>
        <v>0</v>
      </c>
      <c r="J1759" s="6">
        <f>+H1759+SUM($D$16:$E$16)-SUM($F$27:F1759)</f>
        <v>8538.1372335682208</v>
      </c>
      <c r="K1759" s="10">
        <f t="shared" si="527"/>
        <v>7.1298237673145248E-3</v>
      </c>
      <c r="L1759" s="10">
        <f>+H1759/SUM(F$27:F1759)-1</f>
        <v>0.10837344611594713</v>
      </c>
      <c r="M1759">
        <v>7.7549999999999999</v>
      </c>
      <c r="R1759">
        <f t="shared" si="528"/>
        <v>5794.5349073512189</v>
      </c>
      <c r="S1759">
        <f t="shared" si="529"/>
        <v>5615.288475887678</v>
      </c>
      <c r="T1759" s="5">
        <f t="shared" si="516"/>
        <v>0</v>
      </c>
      <c r="U1759" s="6">
        <f>+S1759+SUM($D$17:$E$17)-SUM($Q$27:Q1759)</f>
        <v>7462.2756337824121</v>
      </c>
      <c r="V1759" s="10">
        <f t="shared" si="517"/>
        <v>2.6267699770394781E-3</v>
      </c>
      <c r="W1759" s="10">
        <f>+S1759/SUM(Q$27:Q1759)-1</f>
        <v>0.18141664296460869</v>
      </c>
      <c r="X1759">
        <v>5.5019999999999998</v>
      </c>
      <c r="AC1759">
        <f t="shared" si="530"/>
        <v>13026.547579225355</v>
      </c>
      <c r="AD1759">
        <f t="shared" si="531"/>
        <v>12869.352377070982</v>
      </c>
      <c r="AE1759" s="5">
        <f t="shared" si="518"/>
        <v>0</v>
      </c>
      <c r="AF1759" s="6">
        <f>+AD1759+SUM($D$18:$E$18)-SUM($AB$27:AB1759)</f>
        <v>16193.697061281504</v>
      </c>
      <c r="AG1759" s="10">
        <f t="shared" si="519"/>
        <v>9.036256640999607E-3</v>
      </c>
      <c r="AH1759" s="10">
        <f>+AD1759/SUM(AB$27:AB1759)-1</f>
        <v>0.50419247878307716</v>
      </c>
      <c r="AI1759" s="6">
        <f t="shared" si="520"/>
        <v>0</v>
      </c>
      <c r="AL1759" s="6">
        <f t="shared" si="521"/>
        <v>0</v>
      </c>
      <c r="AM1759" s="6">
        <f t="shared" si="522"/>
        <v>25205.260698216756</v>
      </c>
      <c r="AN1759" s="6">
        <f t="shared" si="523"/>
        <v>24806.548297053199</v>
      </c>
      <c r="AO1759" s="5">
        <f t="shared" si="524"/>
        <v>0</v>
      </c>
      <c r="AP1759" s="6">
        <f>+AN1759+SUM($D$16:$E$18)-SUM($AL$27:AL1759)</f>
        <v>32194.109928632137</v>
      </c>
      <c r="AQ1759" s="10">
        <f t="shared" si="532"/>
        <v>7.038508489577433E-3</v>
      </c>
      <c r="AR1759" s="10">
        <f>+AN1759/SUM(AL$27:AL1759)-1</f>
        <v>0.30475364686814332</v>
      </c>
    </row>
    <row r="1760" spans="1:44" x14ac:dyDescent="0.25">
      <c r="A1760" s="1">
        <v>42788</v>
      </c>
      <c r="B1760">
        <v>8.718</v>
      </c>
      <c r="G1760">
        <f t="shared" si="525"/>
        <v>6411.388739670444</v>
      </c>
      <c r="H1760">
        <f t="shared" si="526"/>
        <v>6348.8525627941708</v>
      </c>
      <c r="I1760" s="5">
        <f t="shared" si="515"/>
        <v>0</v>
      </c>
      <c r="J1760" s="6">
        <f>+H1760+SUM($D$16:$E$16)-SUM($F$27:F1760)</f>
        <v>8565.0823522678511</v>
      </c>
      <c r="K1760" s="10">
        <f t="shared" si="527"/>
        <v>3.1558544870529115E-3</v>
      </c>
      <c r="L1760" s="10">
        <f>+H1760/SUM(F$27:F1760)-1</f>
        <v>0.11309753521930976</v>
      </c>
      <c r="M1760">
        <v>7.758</v>
      </c>
      <c r="R1760">
        <f t="shared" si="528"/>
        <v>5796.7765069285306</v>
      </c>
      <c r="S1760">
        <f t="shared" si="529"/>
        <v>5617.4607344857004</v>
      </c>
      <c r="T1760" s="5">
        <f t="shared" si="516"/>
        <v>0</v>
      </c>
      <c r="U1760" s="6">
        <f>+S1760+SUM($D$17:$E$17)-SUM($Q$27:Q1760)</f>
        <v>7464.4478923804327</v>
      </c>
      <c r="V1760" s="10">
        <f t="shared" si="517"/>
        <v>2.9109868150500873E-4</v>
      </c>
      <c r="W1760" s="10">
        <f>+S1760/SUM(Q$27:Q1760)-1</f>
        <v>0.18187367067948856</v>
      </c>
      <c r="X1760">
        <v>5.5049999999999999</v>
      </c>
      <c r="AC1760">
        <f t="shared" si="530"/>
        <v>13033.650385975205</v>
      </c>
      <c r="AD1760">
        <f t="shared" si="531"/>
        <v>12876.369472151173</v>
      </c>
      <c r="AE1760" s="5">
        <f t="shared" si="518"/>
        <v>0</v>
      </c>
      <c r="AF1760" s="6">
        <f>+AD1760+SUM($D$18:$E$18)-SUM($AB$27:AB1760)</f>
        <v>16200.714156361695</v>
      </c>
      <c r="AG1760" s="10">
        <f t="shared" si="519"/>
        <v>4.3332261024997543E-4</v>
      </c>
      <c r="AH1760" s="10">
        <f>+AD1760/SUM(AB$27:AB1760)-1</f>
        <v>0.50501264916409294</v>
      </c>
      <c r="AI1760" s="6">
        <f t="shared" si="520"/>
        <v>0</v>
      </c>
      <c r="AL1760" s="6">
        <f t="shared" si="521"/>
        <v>0</v>
      </c>
      <c r="AM1760" s="6">
        <f t="shared" si="522"/>
        <v>25241.81563257418</v>
      </c>
      <c r="AN1760" s="6">
        <f t="shared" si="523"/>
        <v>24842.682769431041</v>
      </c>
      <c r="AO1760" s="5">
        <f t="shared" si="524"/>
        <v>0</v>
      </c>
      <c r="AP1760" s="6">
        <f>+AN1760+SUM($D$16:$E$18)-SUM($AL$27:AL1760)</f>
        <v>32230.244401009975</v>
      </c>
      <c r="AQ1760" s="10">
        <f t="shared" si="532"/>
        <v>1.1223938931046451E-3</v>
      </c>
      <c r="AR1760" s="10">
        <f>+AN1760/SUM(AL$27:AL1760)-1</f>
        <v>0.30665421699374384</v>
      </c>
    </row>
    <row r="1761" spans="1:44" x14ac:dyDescent="0.25">
      <c r="A1761" s="1">
        <v>42789</v>
      </c>
      <c r="B1761">
        <v>8.6890000000000001</v>
      </c>
      <c r="G1761">
        <f t="shared" si="525"/>
        <v>6390.0615690521317</v>
      </c>
      <c r="H1761">
        <f t="shared" si="526"/>
        <v>6327.733415705271</v>
      </c>
      <c r="I1761" s="5">
        <f t="shared" si="515"/>
        <v>0</v>
      </c>
      <c r="J1761" s="6">
        <f>+H1761+SUM($D$16:$E$16)-SUM($F$27:F1761)</f>
        <v>8543.9632051789522</v>
      </c>
      <c r="K1761" s="10">
        <f t="shared" si="527"/>
        <v>-2.4657260981626461E-3</v>
      </c>
      <c r="L1761" s="10">
        <f>+H1761/SUM(F$27:F1761)-1</f>
        <v>0.10939487078694454</v>
      </c>
      <c r="M1761">
        <v>7.7439999999999998</v>
      </c>
      <c r="R1761">
        <f t="shared" si="528"/>
        <v>5786.3157089010747</v>
      </c>
      <c r="S1761">
        <f t="shared" si="529"/>
        <v>5607.323527694929</v>
      </c>
      <c r="T1761" s="5">
        <f t="shared" si="516"/>
        <v>0</v>
      </c>
      <c r="U1761" s="6">
        <f>+S1761+SUM($D$17:$E$17)-SUM($Q$27:Q1761)</f>
        <v>7454.3106855896622</v>
      </c>
      <c r="V1761" s="10">
        <f t="shared" si="517"/>
        <v>-1.358065182706758E-3</v>
      </c>
      <c r="W1761" s="10">
        <f>+S1761/SUM(Q$27:Q1761)-1</f>
        <v>0.17974087467671551</v>
      </c>
      <c r="X1761">
        <v>5.5119999999999996</v>
      </c>
      <c r="AC1761">
        <f t="shared" si="530"/>
        <v>13050.223601724854</v>
      </c>
      <c r="AD1761">
        <f t="shared" si="531"/>
        <v>12892.742694004952</v>
      </c>
      <c r="AE1761" s="5">
        <f t="shared" si="518"/>
        <v>0</v>
      </c>
      <c r="AF1761" s="6">
        <f>+AD1761+SUM($D$18:$E$18)-SUM($AB$27:AB1761)</f>
        <v>16217.087378215476</v>
      </c>
      <c r="AG1761" s="10">
        <f t="shared" si="519"/>
        <v>1.0106481538871837E-3</v>
      </c>
      <c r="AH1761" s="10">
        <f>+AD1761/SUM(AB$27:AB1761)-1</f>
        <v>0.50692638005312984</v>
      </c>
      <c r="AI1761" s="6">
        <f t="shared" si="520"/>
        <v>0</v>
      </c>
      <c r="AL1761" s="6">
        <f t="shared" si="521"/>
        <v>0</v>
      </c>
      <c r="AM1761" s="6">
        <f t="shared" si="522"/>
        <v>25226.600879678059</v>
      </c>
      <c r="AN1761" s="6">
        <f t="shared" si="523"/>
        <v>24827.799637405151</v>
      </c>
      <c r="AO1761" s="5">
        <f t="shared" si="524"/>
        <v>0</v>
      </c>
      <c r="AP1761" s="6">
        <f>+AN1761+SUM($D$16:$E$18)-SUM($AL$27:AL1761)</f>
        <v>32215.361268984085</v>
      </c>
      <c r="AQ1761" s="10">
        <f t="shared" si="532"/>
        <v>-4.6177533873814625E-4</v>
      </c>
      <c r="AR1761" s="10">
        <f>+AN1761/SUM(AL$27:AL1761)-1</f>
        <v>0.30587140672304169</v>
      </c>
    </row>
    <row r="1762" spans="1:44" x14ac:dyDescent="0.25">
      <c r="A1762" s="1">
        <v>42790</v>
      </c>
      <c r="B1762">
        <v>8.6359999999999992</v>
      </c>
      <c r="G1762">
        <f t="shared" si="525"/>
        <v>6351.0843261979753</v>
      </c>
      <c r="H1762">
        <f t="shared" si="526"/>
        <v>6289.1363537841771</v>
      </c>
      <c r="I1762" s="5">
        <f t="shared" si="515"/>
        <v>0</v>
      </c>
      <c r="J1762" s="6">
        <f>+H1762+SUM($D$16:$E$16)-SUM($F$27:F1762)</f>
        <v>8505.3661432578556</v>
      </c>
      <c r="K1762" s="10">
        <f t="shared" si="527"/>
        <v>-4.5174658404077972E-3</v>
      </c>
      <c r="L1762" s="10">
        <f>+H1762/SUM(F$27:F1762)-1</f>
        <v>0.10262793234158729</v>
      </c>
      <c r="M1762">
        <v>7.69</v>
      </c>
      <c r="R1762">
        <f t="shared" si="528"/>
        <v>5745.966916509461</v>
      </c>
      <c r="S1762">
        <f t="shared" si="529"/>
        <v>5568.222872930528</v>
      </c>
      <c r="T1762" s="5">
        <f t="shared" si="516"/>
        <v>0</v>
      </c>
      <c r="U1762" s="6">
        <f>+S1762+SUM($D$17:$E$17)-SUM($Q$27:Q1762)</f>
        <v>7415.2100308252611</v>
      </c>
      <c r="V1762" s="10">
        <f t="shared" si="517"/>
        <v>-5.2453749801425475E-3</v>
      </c>
      <c r="W1762" s="10">
        <f>+S1762/SUM(Q$27:Q1762)-1</f>
        <v>0.17151437580887707</v>
      </c>
      <c r="X1762">
        <v>5.5339999999999998</v>
      </c>
      <c r="AC1762">
        <f t="shared" si="530"/>
        <v>13102.310851223756</v>
      </c>
      <c r="AD1762">
        <f t="shared" si="531"/>
        <v>12944.201391259689</v>
      </c>
      <c r="AE1762" s="5">
        <f t="shared" si="518"/>
        <v>0</v>
      </c>
      <c r="AF1762" s="6">
        <f>+AD1762+SUM($D$18:$E$18)-SUM($AB$27:AB1762)</f>
        <v>16268.546075470213</v>
      </c>
      <c r="AG1762" s="10">
        <f t="shared" si="519"/>
        <v>3.1731158656678193E-3</v>
      </c>
      <c r="AH1762" s="10">
        <f>+AD1762/SUM(AB$27:AB1762)-1</f>
        <v>0.51294096284724611</v>
      </c>
      <c r="AI1762" s="6">
        <f t="shared" si="520"/>
        <v>0</v>
      </c>
      <c r="AL1762" s="6">
        <f t="shared" si="521"/>
        <v>0</v>
      </c>
      <c r="AM1762" s="6">
        <f t="shared" si="522"/>
        <v>25199.362093931191</v>
      </c>
      <c r="AN1762" s="6">
        <f t="shared" si="523"/>
        <v>24801.560617974392</v>
      </c>
      <c r="AO1762" s="5">
        <f t="shared" si="524"/>
        <v>0</v>
      </c>
      <c r="AP1762" s="6">
        <f>+AN1762+SUM($D$16:$E$18)-SUM($AL$27:AL1762)</f>
        <v>32189.122249553326</v>
      </c>
      <c r="AQ1762" s="10">
        <f t="shared" si="532"/>
        <v>-8.1448782187087954E-4</v>
      </c>
      <c r="AR1762" s="10">
        <f>+AN1762/SUM(AL$27:AL1762)-1</f>
        <v>0.30449130918256317</v>
      </c>
    </row>
    <row r="1763" spans="1:44" x14ac:dyDescent="0.25">
      <c r="A1763" s="1">
        <v>42793</v>
      </c>
      <c r="B1763">
        <v>8.5749999999999993</v>
      </c>
      <c r="G1763">
        <f t="shared" si="525"/>
        <v>6306.2237259318717</v>
      </c>
      <c r="H1763">
        <f t="shared" si="526"/>
        <v>6244.7133202523528</v>
      </c>
      <c r="I1763" s="5">
        <f t="shared" si="515"/>
        <v>0</v>
      </c>
      <c r="J1763" s="6">
        <f>+H1763+SUM($D$16:$E$16)-SUM($F$27:F1763)</f>
        <v>8460.9431097260313</v>
      </c>
      <c r="K1763" s="10">
        <f t="shared" si="527"/>
        <v>-5.2229419384888232E-3</v>
      </c>
      <c r="L1763" s="10">
        <f>+H1763/SUM(F$27:F1763)-1</f>
        <v>9.4839569225232845E-2</v>
      </c>
      <c r="M1763">
        <v>7.6980000000000004</v>
      </c>
      <c r="R1763">
        <f t="shared" si="528"/>
        <v>5751.9445153822917</v>
      </c>
      <c r="S1763">
        <f t="shared" si="529"/>
        <v>5574.0155625252537</v>
      </c>
      <c r="T1763" s="5">
        <f t="shared" si="516"/>
        <v>0</v>
      </c>
      <c r="U1763" s="6">
        <f>+S1763+SUM($D$17:$E$17)-SUM($Q$27:Q1763)</f>
        <v>7421.0027204199869</v>
      </c>
      <c r="V1763" s="10">
        <f t="shared" si="517"/>
        <v>7.811902253131997E-4</v>
      </c>
      <c r="W1763" s="10">
        <f>+S1763/SUM(Q$27:Q1763)-1</f>
        <v>0.17273311638188993</v>
      </c>
      <c r="X1763">
        <v>5.5119999999999996</v>
      </c>
      <c r="AC1763">
        <f t="shared" si="530"/>
        <v>13050.223601724852</v>
      </c>
      <c r="AD1763">
        <f t="shared" si="531"/>
        <v>12892.74269400495</v>
      </c>
      <c r="AE1763" s="5">
        <f t="shared" si="518"/>
        <v>0</v>
      </c>
      <c r="AF1763" s="6">
        <f>+AD1763+SUM($D$18:$E$18)-SUM($AB$27:AB1763)</f>
        <v>16217.087378215472</v>
      </c>
      <c r="AG1763" s="10">
        <f t="shared" si="519"/>
        <v>-3.1630790493522021E-3</v>
      </c>
      <c r="AH1763" s="10">
        <f>+AD1763/SUM(AB$27:AB1763)-1</f>
        <v>0.50692638005312962</v>
      </c>
      <c r="AI1763" s="6">
        <f t="shared" si="520"/>
        <v>0</v>
      </c>
      <c r="AL1763" s="6">
        <f t="shared" si="521"/>
        <v>0</v>
      </c>
      <c r="AM1763" s="6">
        <f t="shared" si="522"/>
        <v>25108.391843039019</v>
      </c>
      <c r="AN1763" s="6">
        <f t="shared" si="523"/>
        <v>24711.471576782555</v>
      </c>
      <c r="AO1763" s="5">
        <f t="shared" si="524"/>
        <v>0</v>
      </c>
      <c r="AP1763" s="6">
        <f>+AN1763+SUM($D$16:$E$18)-SUM($AL$27:AL1763)</f>
        <v>32099.033208361489</v>
      </c>
      <c r="AQ1763" s="10">
        <f t="shared" si="532"/>
        <v>-2.7987417765977796E-3</v>
      </c>
      <c r="AR1763" s="10">
        <f>+AN1763/SUM(AL$27:AL1763)-1</f>
        <v>0.2997528827142637</v>
      </c>
    </row>
    <row r="1764" spans="1:44" x14ac:dyDescent="0.25">
      <c r="A1764" s="1">
        <v>42794</v>
      </c>
      <c r="B1764">
        <v>8.5289999999999999</v>
      </c>
      <c r="G1764">
        <f t="shared" si="525"/>
        <v>6272.3944208131707</v>
      </c>
      <c r="H1764">
        <f t="shared" si="526"/>
        <v>6211.2139834906502</v>
      </c>
      <c r="I1764" s="5">
        <f t="shared" si="515"/>
        <v>0</v>
      </c>
      <c r="J1764" s="6">
        <f>+H1764+SUM($D$16:$E$16)-SUM($F$27:F1764)</f>
        <v>8427.4437729643287</v>
      </c>
      <c r="K1764" s="10">
        <f t="shared" si="527"/>
        <v>-3.9592911011533394E-3</v>
      </c>
      <c r="L1764" s="10">
        <f>+H1764/SUM(F$27:F1764)-1</f>
        <v>8.8966377366998639E-2</v>
      </c>
      <c r="M1764">
        <v>7.7130000000000001</v>
      </c>
      <c r="R1764">
        <f t="shared" si="528"/>
        <v>5763.1525132688512</v>
      </c>
      <c r="S1764">
        <f t="shared" si="529"/>
        <v>5584.8768555153656</v>
      </c>
      <c r="T1764" s="5">
        <f t="shared" si="516"/>
        <v>0</v>
      </c>
      <c r="U1764" s="6">
        <f>+S1764+SUM($D$17:$E$17)-SUM($Q$27:Q1764)</f>
        <v>7431.8640134100988</v>
      </c>
      <c r="V1764" s="10">
        <f t="shared" si="517"/>
        <v>1.4635883315641252E-3</v>
      </c>
      <c r="W1764" s="10">
        <f>+S1764/SUM(Q$27:Q1764)-1</f>
        <v>0.17501825495628975</v>
      </c>
      <c r="X1764">
        <v>5.5049999999999999</v>
      </c>
      <c r="AC1764">
        <f t="shared" si="530"/>
        <v>13033.650385975203</v>
      </c>
      <c r="AD1764">
        <f t="shared" si="531"/>
        <v>12876.369472151171</v>
      </c>
      <c r="AE1764" s="5">
        <f t="shared" si="518"/>
        <v>0</v>
      </c>
      <c r="AF1764" s="6">
        <f>+AD1764+SUM($D$18:$E$18)-SUM($AB$27:AB1764)</f>
        <v>16200.714156361695</v>
      </c>
      <c r="AG1764" s="10">
        <f t="shared" si="519"/>
        <v>-1.0096277754395588E-3</v>
      </c>
      <c r="AH1764" s="10">
        <f>+AD1764/SUM(AB$27:AB1764)-1</f>
        <v>0.50501264916409272</v>
      </c>
      <c r="AI1764" s="6">
        <f t="shared" si="520"/>
        <v>0</v>
      </c>
      <c r="AL1764" s="6">
        <f t="shared" si="521"/>
        <v>0</v>
      </c>
      <c r="AM1764" s="6">
        <f t="shared" si="522"/>
        <v>25069.197320057225</v>
      </c>
      <c r="AN1764" s="6">
        <f t="shared" si="523"/>
        <v>24672.460311157185</v>
      </c>
      <c r="AO1764" s="5">
        <f t="shared" si="524"/>
        <v>0</v>
      </c>
      <c r="AP1764" s="6">
        <f>+AN1764+SUM($D$16:$E$18)-SUM($AL$27:AL1764)</f>
        <v>32060.021942736119</v>
      </c>
      <c r="AQ1764" s="10">
        <f t="shared" si="532"/>
        <v>-1.2153408288697598E-3</v>
      </c>
      <c r="AR1764" s="10">
        <f>+AN1764/SUM(AL$27:AL1764)-1</f>
        <v>0.29770100147370893</v>
      </c>
    </row>
    <row r="1765" spans="1:44" x14ac:dyDescent="0.25">
      <c r="A1765" s="1">
        <v>42795</v>
      </c>
      <c r="B1765">
        <v>8.5990000000000002</v>
      </c>
      <c r="G1765">
        <f t="shared" si="525"/>
        <v>6323.8737981677168</v>
      </c>
      <c r="H1765">
        <f t="shared" si="526"/>
        <v>6262.1912350845469</v>
      </c>
      <c r="I1765" s="5">
        <f t="shared" si="515"/>
        <v>0</v>
      </c>
      <c r="J1765" s="6">
        <f>+H1765+SUM($D$16:$E$16)-SUM($F$27:F1765)</f>
        <v>8478.4210245582253</v>
      </c>
      <c r="K1765" s="10">
        <f t="shared" si="527"/>
        <v>6.0489577821254414E-3</v>
      </c>
      <c r="L1765" s="10">
        <f>+H1765/SUM(F$27:F1765)-1</f>
        <v>9.7903843238224875E-2</v>
      </c>
      <c r="M1765">
        <v>7.8259999999999996</v>
      </c>
      <c r="R1765">
        <f t="shared" si="528"/>
        <v>5847.5860973475974</v>
      </c>
      <c r="S1765">
        <f t="shared" si="529"/>
        <v>5666.698596040872</v>
      </c>
      <c r="T1765" s="5">
        <f t="shared" si="516"/>
        <v>0</v>
      </c>
      <c r="U1765" s="6">
        <f>+S1765+SUM($D$17:$E$17)-SUM($Q$27:Q1765)</f>
        <v>7513.6857539356042</v>
      </c>
      <c r="V1765" s="10">
        <f t="shared" si="517"/>
        <v>1.1009585263921151E-2</v>
      </c>
      <c r="W1765" s="10">
        <f>+S1765/SUM(Q$27:Q1765)-1</f>
        <v>0.19223296555010005</v>
      </c>
      <c r="X1765">
        <v>5.5590000000000002</v>
      </c>
      <c r="AC1765">
        <f t="shared" si="530"/>
        <v>13161.500907472509</v>
      </c>
      <c r="AD1765">
        <f t="shared" si="531"/>
        <v>13002.677183594618</v>
      </c>
      <c r="AE1765" s="5">
        <f t="shared" si="518"/>
        <v>0</v>
      </c>
      <c r="AF1765" s="6">
        <f>+AD1765+SUM($D$18:$E$18)-SUM($AB$27:AB1765)</f>
        <v>16327.021867805144</v>
      </c>
      <c r="AG1765" s="10">
        <f t="shared" si="519"/>
        <v>7.7964286157008456E-3</v>
      </c>
      <c r="AH1765" s="10">
        <f>+AD1765/SUM(AB$27:AB1765)-1</f>
        <v>0.51977571602237838</v>
      </c>
      <c r="AI1765" s="6">
        <f t="shared" si="520"/>
        <v>0</v>
      </c>
      <c r="AL1765" s="6">
        <f t="shared" si="521"/>
        <v>0</v>
      </c>
      <c r="AM1765" s="6">
        <f t="shared" si="522"/>
        <v>25332.960802987822</v>
      </c>
      <c r="AN1765" s="6">
        <f t="shared" si="523"/>
        <v>24931.567014720036</v>
      </c>
      <c r="AO1765" s="5">
        <f t="shared" si="524"/>
        <v>0</v>
      </c>
      <c r="AP1765" s="6">
        <f>+AN1765+SUM($D$16:$E$18)-SUM($AL$27:AL1765)</f>
        <v>32319.12864629897</v>
      </c>
      <c r="AQ1765" s="10">
        <f t="shared" si="532"/>
        <v>8.0819253344759368E-3</v>
      </c>
      <c r="AR1765" s="10">
        <f>+AN1765/SUM(AL$27:AL1765)-1</f>
        <v>0.31132927463583093</v>
      </c>
    </row>
    <row r="1766" spans="1:44" x14ac:dyDescent="0.25">
      <c r="A1766" s="1">
        <v>42796</v>
      </c>
      <c r="B1766">
        <v>8.6059999999999999</v>
      </c>
      <c r="G1766">
        <f t="shared" si="525"/>
        <v>6329.0217359031712</v>
      </c>
      <c r="H1766">
        <f t="shared" si="526"/>
        <v>6267.2889602439363</v>
      </c>
      <c r="I1766" s="5">
        <f t="shared" si="515"/>
        <v>0</v>
      </c>
      <c r="J1766" s="6">
        <f>+H1766+SUM($D$16:$E$16)-SUM($F$27:F1766)</f>
        <v>8483.5187497176157</v>
      </c>
      <c r="K1766" s="10">
        <f t="shared" si="527"/>
        <v>6.012587891808252E-4</v>
      </c>
      <c r="L1766" s="10">
        <f>+H1766/SUM(F$27:F1766)-1</f>
        <v>9.8797589825347476E-2</v>
      </c>
      <c r="M1766">
        <v>7.8230000000000004</v>
      </c>
      <c r="R1766">
        <f t="shared" si="528"/>
        <v>5845.3444977702857</v>
      </c>
      <c r="S1766">
        <f t="shared" si="529"/>
        <v>5664.5263374428496</v>
      </c>
      <c r="T1766" s="5">
        <f t="shared" si="516"/>
        <v>0</v>
      </c>
      <c r="U1766" s="6">
        <f>+S1766+SUM($D$17:$E$17)-SUM($Q$27:Q1766)</f>
        <v>7511.5134953375837</v>
      </c>
      <c r="V1766" s="10">
        <f t="shared" si="517"/>
        <v>-2.8910692690109485E-4</v>
      </c>
      <c r="W1766" s="10">
        <f>+S1766/SUM(Q$27:Q1766)-1</f>
        <v>0.19177593783522018</v>
      </c>
      <c r="X1766">
        <v>5.5730000000000004</v>
      </c>
      <c r="AC1766">
        <f t="shared" si="530"/>
        <v>13194.647338971812</v>
      </c>
      <c r="AD1766">
        <f t="shared" si="531"/>
        <v>13035.42362730218</v>
      </c>
      <c r="AE1766" s="5">
        <f t="shared" si="518"/>
        <v>0</v>
      </c>
      <c r="AF1766" s="6">
        <f>+AD1766+SUM($D$18:$E$18)-SUM($AB$27:AB1766)</f>
        <v>16359.768311512706</v>
      </c>
      <c r="AG1766" s="10">
        <f t="shared" si="519"/>
        <v>2.0056593279962343E-3</v>
      </c>
      <c r="AH1766" s="10">
        <f>+AD1766/SUM(AB$27:AB1766)-1</f>
        <v>0.52360317780045262</v>
      </c>
      <c r="AI1766" s="6">
        <f t="shared" si="520"/>
        <v>0</v>
      </c>
      <c r="AL1766" s="6">
        <f t="shared" si="521"/>
        <v>0</v>
      </c>
      <c r="AM1766" s="6">
        <f t="shared" si="522"/>
        <v>25369.013572645268</v>
      </c>
      <c r="AN1766" s="6">
        <f t="shared" si="523"/>
        <v>24967.238924988967</v>
      </c>
      <c r="AO1766" s="5">
        <f t="shared" si="524"/>
        <v>0</v>
      </c>
      <c r="AP1766" s="6">
        <f>+AN1766+SUM($D$16:$E$18)-SUM($AL$27:AL1766)</f>
        <v>32354.800556567901</v>
      </c>
      <c r="AQ1766" s="10">
        <f t="shared" si="532"/>
        <v>1.1037398520030717E-3</v>
      </c>
      <c r="AR1766" s="10">
        <f>+AN1766/SUM(AL$27:AL1766)-1</f>
        <v>0.31320551531457408</v>
      </c>
    </row>
    <row r="1767" spans="1:44" x14ac:dyDescent="0.25">
      <c r="A1767" s="1">
        <v>42797</v>
      </c>
      <c r="B1767">
        <v>8.5299999999999994</v>
      </c>
      <c r="G1767">
        <f t="shared" si="525"/>
        <v>6273.1298404896634</v>
      </c>
      <c r="H1767">
        <f t="shared" si="526"/>
        <v>6211.9422299419903</v>
      </c>
      <c r="I1767" s="5">
        <f t="shared" si="515"/>
        <v>0</v>
      </c>
      <c r="J1767" s="6">
        <f>+H1767+SUM($D$16:$E$16)-SUM($F$27:F1767)</f>
        <v>8428.1720194156696</v>
      </c>
      <c r="K1767" s="10">
        <f t="shared" si="527"/>
        <v>-6.5240299379061284E-3</v>
      </c>
      <c r="L1767" s="10">
        <f>+H1767/SUM(F$27:F1767)-1</f>
        <v>8.9094055450873011E-2</v>
      </c>
      <c r="M1767">
        <v>7.827</v>
      </c>
      <c r="R1767">
        <f t="shared" si="528"/>
        <v>5848.333297206701</v>
      </c>
      <c r="S1767">
        <f t="shared" si="529"/>
        <v>5667.4226822402125</v>
      </c>
      <c r="T1767" s="5">
        <f t="shared" si="516"/>
        <v>0</v>
      </c>
      <c r="U1767" s="6">
        <f>+S1767+SUM($D$17:$E$17)-SUM($Q$27:Q1767)</f>
        <v>7514.4098401349456</v>
      </c>
      <c r="V1767" s="10">
        <f t="shared" si="517"/>
        <v>3.8558737851701608E-4</v>
      </c>
      <c r="W1767" s="10">
        <f>+S1767/SUM(Q$27:Q1767)-1</f>
        <v>0.19238530812172661</v>
      </c>
      <c r="X1767">
        <v>5.556</v>
      </c>
      <c r="AC1767">
        <f t="shared" si="530"/>
        <v>13154.398100722659</v>
      </c>
      <c r="AD1767">
        <f t="shared" si="531"/>
        <v>12995.660088514427</v>
      </c>
      <c r="AE1767" s="5">
        <f t="shared" si="518"/>
        <v>0</v>
      </c>
      <c r="AF1767" s="6">
        <f>+AD1767+SUM($D$18:$E$18)-SUM($AB$27:AB1767)</f>
        <v>16320.004772724953</v>
      </c>
      <c r="AG1767" s="10">
        <f t="shared" si="519"/>
        <v>-2.4305685771704999E-3</v>
      </c>
      <c r="AH1767" s="10">
        <f>+AD1767/SUM(AB$27:AB1767)-1</f>
        <v>0.51895554564136259</v>
      </c>
      <c r="AI1767" s="6">
        <f t="shared" si="520"/>
        <v>0</v>
      </c>
      <c r="AL1767" s="6">
        <f t="shared" si="521"/>
        <v>0</v>
      </c>
      <c r="AM1767" s="6">
        <f t="shared" si="522"/>
        <v>25275.861238419024</v>
      </c>
      <c r="AN1767" s="6">
        <f t="shared" si="523"/>
        <v>24875.025000696631</v>
      </c>
      <c r="AO1767" s="5">
        <f t="shared" si="524"/>
        <v>0</v>
      </c>
      <c r="AP1767" s="6">
        <f>+AN1767+SUM($D$16:$E$18)-SUM($AL$27:AL1767)</f>
        <v>32262.586632275565</v>
      </c>
      <c r="AQ1767" s="10">
        <f t="shared" si="532"/>
        <v>-2.8500847696808496E-3</v>
      </c>
      <c r="AR1767" s="10">
        <f>+AN1767/SUM(AL$27:AL1767)-1</f>
        <v>0.30835532605923377</v>
      </c>
    </row>
    <row r="1768" spans="1:44" x14ac:dyDescent="0.25">
      <c r="A1768" s="1">
        <v>42800</v>
      </c>
      <c r="B1768">
        <v>8.5340000000000007</v>
      </c>
      <c r="G1768">
        <f t="shared" si="525"/>
        <v>6276.0715191956388</v>
      </c>
      <c r="H1768">
        <f t="shared" si="526"/>
        <v>6214.8552157473569</v>
      </c>
      <c r="I1768" s="5">
        <f t="shared" si="515"/>
        <v>0</v>
      </c>
      <c r="J1768" s="6">
        <f>+H1768+SUM($D$16:$E$16)-SUM($F$27:F1768)</f>
        <v>8431.0850052210371</v>
      </c>
      <c r="K1768" s="10">
        <f t="shared" si="527"/>
        <v>3.4562486369016376E-4</v>
      </c>
      <c r="L1768" s="10">
        <f>+H1768/SUM(F$27:F1768)-1</f>
        <v>8.9604767786371831E-2</v>
      </c>
      <c r="M1768">
        <v>7.7990000000000004</v>
      </c>
      <c r="R1768">
        <f t="shared" si="528"/>
        <v>5827.4117011517901</v>
      </c>
      <c r="S1768">
        <f t="shared" si="529"/>
        <v>5647.1482686586705</v>
      </c>
      <c r="T1768" s="5">
        <f t="shared" si="516"/>
        <v>0</v>
      </c>
      <c r="U1768" s="6">
        <f>+S1768+SUM($D$17:$E$17)-SUM($Q$27:Q1768)</f>
        <v>7494.1354265534046</v>
      </c>
      <c r="V1768" s="10">
        <f t="shared" si="517"/>
        <v>-2.6980713073772034E-3</v>
      </c>
      <c r="W1768" s="10">
        <f>+S1768/SUM(Q$27:Q1768)-1</f>
        <v>0.18811971611618072</v>
      </c>
      <c r="X1768">
        <v>5.5250000000000004</v>
      </c>
      <c r="AC1768">
        <f t="shared" si="530"/>
        <v>13081.002430974208</v>
      </c>
      <c r="AD1768">
        <f t="shared" si="531"/>
        <v>12923.150106019117</v>
      </c>
      <c r="AE1768" s="5">
        <f t="shared" si="518"/>
        <v>0</v>
      </c>
      <c r="AF1768" s="6">
        <f>+AD1768+SUM($D$18:$E$18)-SUM($AB$27:AB1768)</f>
        <v>16247.494790229639</v>
      </c>
      <c r="AG1768" s="10">
        <f t="shared" si="519"/>
        <v>-4.4430123339483929E-3</v>
      </c>
      <c r="AH1768" s="10">
        <f>+AD1768/SUM(AB$27:AB1768)-1</f>
        <v>0.51048045170419876</v>
      </c>
      <c r="AI1768" s="6">
        <f t="shared" si="520"/>
        <v>0</v>
      </c>
      <c r="AL1768" s="6">
        <f t="shared" si="521"/>
        <v>0</v>
      </c>
      <c r="AM1768" s="6">
        <f t="shared" si="522"/>
        <v>25184.485651321636</v>
      </c>
      <c r="AN1768" s="6">
        <f t="shared" si="523"/>
        <v>24785.153590425143</v>
      </c>
      <c r="AO1768" s="5">
        <f t="shared" si="524"/>
        <v>0</v>
      </c>
      <c r="AP1768" s="6">
        <f>+AN1768+SUM($D$16:$E$18)-SUM($AL$27:AL1768)</f>
        <v>32172.715222004077</v>
      </c>
      <c r="AQ1768" s="10">
        <f t="shared" si="532"/>
        <v>-2.785623214152988E-3</v>
      </c>
      <c r="AR1768" s="10">
        <f>+AN1768/SUM(AL$27:AL1768)-1</f>
        <v>0.30362834635626412</v>
      </c>
    </row>
    <row r="1769" spans="1:44" x14ac:dyDescent="0.25">
      <c r="A1769" s="1">
        <v>42801</v>
      </c>
      <c r="B1769">
        <v>8.5660000000000007</v>
      </c>
      <c r="G1769">
        <f t="shared" si="525"/>
        <v>6299.604948843431</v>
      </c>
      <c r="H1769">
        <f t="shared" si="526"/>
        <v>6238.1591021902805</v>
      </c>
      <c r="I1769" s="5">
        <f t="shared" si="515"/>
        <v>0</v>
      </c>
      <c r="J1769" s="6">
        <f>+H1769+SUM($D$16:$E$16)-SUM($F$27:F1769)</f>
        <v>8454.3888916639589</v>
      </c>
      <c r="K1769" s="10">
        <f t="shared" si="527"/>
        <v>2.7640435873308444E-3</v>
      </c>
      <c r="L1769" s="10">
        <f>+H1769/SUM(F$27:F1769)-1</f>
        <v>9.3690466470361056E-2</v>
      </c>
      <c r="M1769">
        <v>7.7919999999999998</v>
      </c>
      <c r="R1769">
        <f t="shared" si="528"/>
        <v>5822.1813021380622</v>
      </c>
      <c r="S1769">
        <f t="shared" si="529"/>
        <v>5642.0796652632853</v>
      </c>
      <c r="T1769" s="5">
        <f t="shared" si="516"/>
        <v>0</v>
      </c>
      <c r="U1769" s="6">
        <f>+S1769+SUM($D$17:$E$17)-SUM($Q$27:Q1769)</f>
        <v>7489.0668231580185</v>
      </c>
      <c r="V1769" s="10">
        <f t="shared" si="517"/>
        <v>-6.7634264753568818E-4</v>
      </c>
      <c r="W1769" s="10">
        <f>+S1769/SUM(Q$27:Q1769)-1</f>
        <v>0.1870533181147942</v>
      </c>
      <c r="X1769">
        <v>5.51</v>
      </c>
      <c r="AC1769">
        <f t="shared" si="530"/>
        <v>13045.488397224955</v>
      </c>
      <c r="AD1769">
        <f t="shared" si="531"/>
        <v>12888.064630618159</v>
      </c>
      <c r="AE1769" s="5">
        <f t="shared" si="518"/>
        <v>0</v>
      </c>
      <c r="AF1769" s="6">
        <f>+AD1769+SUM($D$18:$E$18)-SUM($AB$27:AB1769)</f>
        <v>16212.409314828683</v>
      </c>
      <c r="AG1769" s="10">
        <f t="shared" si="519"/>
        <v>-2.1594390922380358E-3</v>
      </c>
      <c r="AH1769" s="10">
        <f>+AD1769/SUM(AB$27:AB1769)-1</f>
        <v>0.5063795997991194</v>
      </c>
      <c r="AI1769" s="6">
        <f t="shared" si="520"/>
        <v>0</v>
      </c>
      <c r="AL1769" s="6">
        <f t="shared" si="521"/>
        <v>0</v>
      </c>
      <c r="AM1769" s="6">
        <f t="shared" si="522"/>
        <v>25167.274648206447</v>
      </c>
      <c r="AN1769" s="6">
        <f t="shared" si="523"/>
        <v>24768.303398071723</v>
      </c>
      <c r="AO1769" s="5">
        <f t="shared" si="524"/>
        <v>0</v>
      </c>
      <c r="AP1769" s="6">
        <f>+AN1769+SUM($D$16:$E$18)-SUM($AL$27:AL1769)</f>
        <v>32155.865029650657</v>
      </c>
      <c r="AQ1769" s="10">
        <f t="shared" si="532"/>
        <v>-5.2374169345503763E-4</v>
      </c>
      <c r="AR1769" s="10">
        <f>+AN1769/SUM(AL$27:AL1769)-1</f>
        <v>0.30274207432598055</v>
      </c>
    </row>
    <row r="1770" spans="1:44" x14ac:dyDescent="0.25">
      <c r="A1770" s="1">
        <v>42802</v>
      </c>
      <c r="B1770">
        <v>8.5679999999999996</v>
      </c>
      <c r="C1770">
        <f>+$C$16</f>
        <v>60</v>
      </c>
      <c r="D1770" s="7">
        <f>+$H$16</f>
        <v>0.66694736842105262</v>
      </c>
      <c r="E1770" s="7">
        <f>+$J$16</f>
        <v>0.46199999999999997</v>
      </c>
      <c r="F1770" s="6">
        <f>+C1770-D1770-E1770</f>
        <v>58.871052631578941</v>
      </c>
      <c r="G1770">
        <f t="shared" si="525"/>
        <v>6359.9468408279963</v>
      </c>
      <c r="H1770">
        <f t="shared" si="526"/>
        <v>6298.4866477245414</v>
      </c>
      <c r="I1770" s="5">
        <f t="shared" si="515"/>
        <v>137460</v>
      </c>
      <c r="J1770" s="6">
        <f>+H1770+SUM($D$16:$E$16)-SUM($F$27:F1770)</f>
        <v>8455.8453845666409</v>
      </c>
      <c r="K1770" s="10">
        <f t="shared" si="527"/>
        <v>1.7227654433038531E-4</v>
      </c>
      <c r="L1770" s="10">
        <f>+H1770/SUM(F$27:F1770)-1</f>
        <v>9.2986073589630402E-2</v>
      </c>
      <c r="M1770">
        <v>7.7919999999999998</v>
      </c>
      <c r="N1770">
        <f>+$C$17</f>
        <v>50</v>
      </c>
      <c r="O1770" s="7">
        <f>+$H$17</f>
        <v>0.5557894736842105</v>
      </c>
      <c r="P1770" s="7">
        <f>+$J$17</f>
        <v>0.38500000000000001</v>
      </c>
      <c r="Q1770" s="6">
        <f>+N1770-O1770-P1770</f>
        <v>49.059210526315795</v>
      </c>
      <c r="R1770">
        <f t="shared" si="528"/>
        <v>5872.1813021380622</v>
      </c>
      <c r="S1770">
        <f t="shared" si="529"/>
        <v>5691.1388757896011</v>
      </c>
      <c r="T1770" s="5">
        <f t="shared" si="516"/>
        <v>114550</v>
      </c>
      <c r="U1770" s="6">
        <f>+S1770+SUM($D$17:$E$17)-SUM($Q$27:Q1770)</f>
        <v>7489.0668231580194</v>
      </c>
      <c r="V1770" s="10">
        <f t="shared" si="517"/>
        <v>0</v>
      </c>
      <c r="W1770" s="10">
        <f>+S1770/SUM(Q$27:Q1770)-1</f>
        <v>0.18514233302076355</v>
      </c>
      <c r="X1770">
        <v>5.508</v>
      </c>
      <c r="Y1770">
        <f>+$C$18</f>
        <v>90</v>
      </c>
      <c r="Z1770" s="7">
        <f>+$H$18</f>
        <v>1.0004210526315789</v>
      </c>
      <c r="AA1770" s="7">
        <f>+$J$18</f>
        <v>0.69300000000000006</v>
      </c>
      <c r="AB1770" s="6">
        <f>+Y1770-Z1770-AA1770</f>
        <v>88.306578947368422</v>
      </c>
      <c r="AC1770">
        <f t="shared" si="530"/>
        <v>13129.059771672424</v>
      </c>
      <c r="AD1770">
        <f t="shared" si="531"/>
        <v>12971.693146178734</v>
      </c>
      <c r="AE1770" s="5">
        <f t="shared" si="518"/>
        <v>206190</v>
      </c>
      <c r="AF1770" s="6">
        <f>+AD1770+SUM($D$18:$E$18)-SUM($AB$27:AB1770)</f>
        <v>16207.731251441888</v>
      </c>
      <c r="AG1770" s="10">
        <f t="shared" si="519"/>
        <v>-2.8854831480940035E-4</v>
      </c>
      <c r="AH1770" s="10">
        <f>+AD1770/SUM(AB$27:AB1770)-1</f>
        <v>0.50066523940566765</v>
      </c>
      <c r="AI1770" s="6">
        <f t="shared" si="520"/>
        <v>200</v>
      </c>
      <c r="AL1770" s="6">
        <f t="shared" si="521"/>
        <v>196.23684210526315</v>
      </c>
      <c r="AM1770" s="6">
        <f t="shared" si="522"/>
        <v>25361.187914638482</v>
      </c>
      <c r="AN1770" s="6">
        <f t="shared" si="523"/>
        <v>24961.318669692875</v>
      </c>
      <c r="AO1770" s="5">
        <f t="shared" si="524"/>
        <v>458200</v>
      </c>
      <c r="AP1770" s="6">
        <f>+AN1770+SUM($D$16:$E$18)-SUM($AL$27:AL1770)</f>
        <v>32152.643459166546</v>
      </c>
      <c r="AQ1770" s="10">
        <f t="shared" si="532"/>
        <v>-1.0018609299233816E-4</v>
      </c>
      <c r="AR1770" s="10">
        <f>+AN1770/SUM(AL$27:AL1770)-1</f>
        <v>0.29948153092900975</v>
      </c>
    </row>
    <row r="1771" spans="1:44" x14ac:dyDescent="0.25">
      <c r="A1771" s="1">
        <v>42803</v>
      </c>
      <c r="B1771">
        <v>8.4510000000000005</v>
      </c>
      <c r="G1771">
        <f t="shared" si="525"/>
        <v>6273.0988272452614</v>
      </c>
      <c r="H1771">
        <f t="shared" si="526"/>
        <v>6212.4779014846054</v>
      </c>
      <c r="I1771" s="5">
        <f t="shared" si="515"/>
        <v>0</v>
      </c>
      <c r="J1771" s="6">
        <f>+H1771+SUM($D$16:$E$16)-SUM($F$27:F1771)</f>
        <v>8369.8366383267057</v>
      </c>
      <c r="K1771" s="10">
        <f t="shared" si="527"/>
        <v>-1.0171513589512404E-2</v>
      </c>
      <c r="L1771" s="10">
        <f>+H1771/SUM(F$27:F1771)-1</f>
        <v>7.8060843593133367E-2</v>
      </c>
      <c r="M1771">
        <v>7.806</v>
      </c>
      <c r="R1771">
        <f t="shared" si="528"/>
        <v>5882.7319358944696</v>
      </c>
      <c r="S1771">
        <f t="shared" si="529"/>
        <v>5701.3642279791611</v>
      </c>
      <c r="T1771" s="5">
        <f t="shared" si="516"/>
        <v>0</v>
      </c>
      <c r="U1771" s="6">
        <f>+S1771+SUM($D$17:$E$17)-SUM($Q$27:Q1771)</f>
        <v>7499.2921753475775</v>
      </c>
      <c r="V1771" s="10">
        <f t="shared" si="517"/>
        <v>1.365370670473709E-3</v>
      </c>
      <c r="W1771" s="10">
        <f>+S1771/SUM(Q$27:Q1771)-1</f>
        <v>0.18727169552875766</v>
      </c>
      <c r="X1771">
        <v>5.5119999999999996</v>
      </c>
      <c r="AC1771">
        <f t="shared" si="530"/>
        <v>13138.594310359185</v>
      </c>
      <c r="AD1771">
        <f t="shared" si="531"/>
        <v>12981.113402639283</v>
      </c>
      <c r="AE1771" s="5">
        <f t="shared" si="518"/>
        <v>0</v>
      </c>
      <c r="AF1771" s="6">
        <f>+AD1771+SUM($D$18:$E$18)-SUM($AB$27:AB1771)</f>
        <v>16217.151507902439</v>
      </c>
      <c r="AG1771" s="10">
        <f t="shared" si="519"/>
        <v>5.8121993229076629E-4</v>
      </c>
      <c r="AH1771" s="10">
        <f>+AD1771/SUM(AB$27:AB1771)-1</f>
        <v>0.50175504713217833</v>
      </c>
      <c r="AI1771" s="6">
        <f t="shared" si="520"/>
        <v>0</v>
      </c>
      <c r="AL1771" s="6">
        <f t="shared" si="521"/>
        <v>0</v>
      </c>
      <c r="AM1771" s="6">
        <f t="shared" si="522"/>
        <v>25294.425073498918</v>
      </c>
      <c r="AN1771" s="6">
        <f t="shared" si="523"/>
        <v>24894.955532103049</v>
      </c>
      <c r="AO1771" s="5">
        <f t="shared" si="524"/>
        <v>0</v>
      </c>
      <c r="AP1771" s="6">
        <f>+AN1771+SUM($D$16:$E$18)-SUM($AL$27:AL1771)</f>
        <v>32086.28032157672</v>
      </c>
      <c r="AQ1771" s="10">
        <f t="shared" si="532"/>
        <v>-2.0640025344761392E-3</v>
      </c>
      <c r="AR1771" s="10">
        <f>+AN1771/SUM(AL$27:AL1771)-1</f>
        <v>0.29602667853224185</v>
      </c>
    </row>
    <row r="1772" spans="1:44" x14ac:dyDescent="0.25">
      <c r="A1772" s="1">
        <v>42804</v>
      </c>
      <c r="B1772">
        <v>8.4190000000000005</v>
      </c>
      <c r="G1772">
        <f t="shared" si="525"/>
        <v>6249.3455243850267</v>
      </c>
      <c r="H1772">
        <f t="shared" si="526"/>
        <v>6188.9541418292383</v>
      </c>
      <c r="I1772" s="5">
        <f t="shared" si="515"/>
        <v>0</v>
      </c>
      <c r="J1772" s="6">
        <f>+H1772+SUM($D$16:$E$16)-SUM($F$27:F1772)</f>
        <v>8346.3128786713387</v>
      </c>
      <c r="K1772" s="10">
        <f t="shared" si="527"/>
        <v>-2.8105398793147884E-3</v>
      </c>
      <c r="L1772" s="10">
        <f>+H1772/SUM(F$27:F1772)-1</f>
        <v>7.3978729406057431E-2</v>
      </c>
      <c r="M1772">
        <v>7.8239999999999998</v>
      </c>
      <c r="R1772">
        <f t="shared" si="528"/>
        <v>5896.2970364384228</v>
      </c>
      <c r="S1772">
        <f t="shared" si="529"/>
        <v>5714.5111093657379</v>
      </c>
      <c r="T1772" s="5">
        <f t="shared" si="516"/>
        <v>0</v>
      </c>
      <c r="U1772" s="6">
        <f>+S1772+SUM($D$17:$E$17)-SUM($Q$27:Q1772)</f>
        <v>7512.4390567341552</v>
      </c>
      <c r="V1772" s="10">
        <f t="shared" si="517"/>
        <v>1.7530829682559368E-3</v>
      </c>
      <c r="W1772" s="10">
        <f>+S1772/SUM(Q$27:Q1772)-1</f>
        <v>0.19000944732475</v>
      </c>
      <c r="X1772">
        <v>5.5049999999999999</v>
      </c>
      <c r="AC1772">
        <f t="shared" si="530"/>
        <v>13121.908867657352</v>
      </c>
      <c r="AD1772">
        <f t="shared" si="531"/>
        <v>12964.62795383332</v>
      </c>
      <c r="AE1772" s="5">
        <f t="shared" si="518"/>
        <v>0</v>
      </c>
      <c r="AF1772" s="6">
        <f>+AD1772+SUM($D$18:$E$18)-SUM($AB$27:AB1772)</f>
        <v>16200.666059096475</v>
      </c>
      <c r="AG1772" s="10">
        <f t="shared" si="519"/>
        <v>-1.0165440458475006E-3</v>
      </c>
      <c r="AH1772" s="10">
        <f>+AD1772/SUM(AB$27:AB1772)-1</f>
        <v>0.49984788361078425</v>
      </c>
      <c r="AI1772" s="6">
        <f t="shared" si="520"/>
        <v>0</v>
      </c>
      <c r="AL1772" s="6">
        <f t="shared" si="521"/>
        <v>0</v>
      </c>
      <c r="AM1772" s="6">
        <f t="shared" si="522"/>
        <v>25267.551428480801</v>
      </c>
      <c r="AN1772" s="6">
        <f t="shared" si="523"/>
        <v>24868.093205028294</v>
      </c>
      <c r="AO1772" s="5">
        <f t="shared" si="524"/>
        <v>0</v>
      </c>
      <c r="AP1772" s="6">
        <f>+AN1772+SUM($D$16:$E$18)-SUM($AL$27:AL1772)</f>
        <v>32059.417994501964</v>
      </c>
      <c r="AQ1772" s="10">
        <f t="shared" si="532"/>
        <v>-8.3719043795460468E-4</v>
      </c>
      <c r="AR1772" s="10">
        <f>+AN1772/SUM(AL$27:AL1772)-1</f>
        <v>0.29462823086313672</v>
      </c>
    </row>
    <row r="1773" spans="1:44" x14ac:dyDescent="0.25">
      <c r="A1773" s="1">
        <v>42807</v>
      </c>
      <c r="B1773">
        <v>8.516</v>
      </c>
      <c r="G1773">
        <f t="shared" si="525"/>
        <v>6321.3477236801155</v>
      </c>
      <c r="H1773">
        <f t="shared" si="526"/>
        <v>6260.2605382845704</v>
      </c>
      <c r="I1773" s="5">
        <f t="shared" si="515"/>
        <v>0</v>
      </c>
      <c r="J1773" s="6">
        <f>+H1773+SUM($D$16:$E$16)-SUM($F$27:F1773)</f>
        <v>8417.6192751266717</v>
      </c>
      <c r="K1773" s="10">
        <f t="shared" si="527"/>
        <v>8.5434607463079626E-3</v>
      </c>
      <c r="L1773" s="10">
        <f>+H1773/SUM(F$27:F1773)-1</f>
        <v>8.6352638035631868E-2</v>
      </c>
      <c r="M1773">
        <v>7.84</v>
      </c>
      <c r="R1773">
        <f t="shared" si="528"/>
        <v>5908.3549035886035</v>
      </c>
      <c r="S1773">
        <f t="shared" si="529"/>
        <v>5726.1972261538076</v>
      </c>
      <c r="T1773" s="5">
        <f t="shared" si="516"/>
        <v>0</v>
      </c>
      <c r="U1773" s="6">
        <f>+S1773+SUM($D$17:$E$17)-SUM($Q$27:Q1773)</f>
        <v>7524.125173522224</v>
      </c>
      <c r="V1773" s="10">
        <f t="shared" si="517"/>
        <v>1.5555689303852205E-3</v>
      </c>
      <c r="W1773" s="10">
        <f>+S1773/SUM(Q$27:Q1773)-1</f>
        <v>0.19244300447674356</v>
      </c>
      <c r="X1773">
        <v>5.5049999999999999</v>
      </c>
      <c r="AC1773">
        <f t="shared" si="530"/>
        <v>13121.908867657352</v>
      </c>
      <c r="AD1773">
        <f t="shared" si="531"/>
        <v>12964.62795383332</v>
      </c>
      <c r="AE1773" s="5">
        <f t="shared" si="518"/>
        <v>0</v>
      </c>
      <c r="AF1773" s="6">
        <f>+AD1773+SUM($D$18:$E$18)-SUM($AB$27:AB1773)</f>
        <v>16200.666059096475</v>
      </c>
      <c r="AG1773" s="10">
        <f t="shared" si="519"/>
        <v>0</v>
      </c>
      <c r="AH1773" s="10">
        <f>+AD1773/SUM(AB$27:AB1773)-1</f>
        <v>0.49984788361078425</v>
      </c>
      <c r="AI1773" s="6">
        <f t="shared" si="520"/>
        <v>0</v>
      </c>
      <c r="AL1773" s="6">
        <f t="shared" si="521"/>
        <v>0</v>
      </c>
      <c r="AM1773" s="6">
        <f t="shared" si="522"/>
        <v>25351.61149492607</v>
      </c>
      <c r="AN1773" s="6">
        <f t="shared" si="523"/>
        <v>24951.085718271701</v>
      </c>
      <c r="AO1773" s="5">
        <f t="shared" si="524"/>
        <v>0</v>
      </c>
      <c r="AP1773" s="6">
        <f>+AN1773+SUM($D$16:$E$18)-SUM($AL$27:AL1773)</f>
        <v>32142.410507745371</v>
      </c>
      <c r="AQ1773" s="10">
        <f t="shared" si="532"/>
        <v>2.5887092915297671E-3</v>
      </c>
      <c r="AR1773" s="10">
        <f>+AN1773/SUM(AL$27:AL1773)-1</f>
        <v>0.29894880541259483</v>
      </c>
    </row>
    <row r="1774" spans="1:44" x14ac:dyDescent="0.25">
      <c r="A1774" s="1">
        <v>42808</v>
      </c>
      <c r="B1774">
        <v>8.5440000000000005</v>
      </c>
      <c r="G1774">
        <f t="shared" si="525"/>
        <v>6342.1318636828219</v>
      </c>
      <c r="H1774">
        <f t="shared" si="526"/>
        <v>6280.843827983017</v>
      </c>
      <c r="I1774" s="5">
        <f t="shared" si="515"/>
        <v>0</v>
      </c>
      <c r="J1774" s="6">
        <f>+H1774+SUM($D$16:$E$16)-SUM($F$27:F1774)</f>
        <v>8438.2025648251183</v>
      </c>
      <c r="K1774" s="10">
        <f t="shared" si="527"/>
        <v>2.4452626123478982E-3</v>
      </c>
      <c r="L1774" s="10">
        <f>+H1774/SUM(F$27:F1774)-1</f>
        <v>8.9924487949323506E-2</v>
      </c>
      <c r="M1774">
        <v>7.8170000000000002</v>
      </c>
      <c r="R1774">
        <f t="shared" si="528"/>
        <v>5891.021719560219</v>
      </c>
      <c r="S1774">
        <f t="shared" si="529"/>
        <v>5709.3984332709588</v>
      </c>
      <c r="T1774" s="5">
        <f t="shared" si="516"/>
        <v>0</v>
      </c>
      <c r="U1774" s="6">
        <f>+S1774+SUM($D$17:$E$17)-SUM($Q$27:Q1774)</f>
        <v>7507.3263806393761</v>
      </c>
      <c r="V1774" s="10">
        <f t="shared" si="517"/>
        <v>-2.2326572851237847E-3</v>
      </c>
      <c r="W1774" s="10">
        <f>+S1774/SUM(Q$27:Q1774)-1</f>
        <v>0.18894476607075328</v>
      </c>
      <c r="X1774">
        <v>5.5049999999999999</v>
      </c>
      <c r="AC1774">
        <f t="shared" si="530"/>
        <v>13121.908867657352</v>
      </c>
      <c r="AD1774">
        <f t="shared" si="531"/>
        <v>12964.62795383332</v>
      </c>
      <c r="AE1774" s="5">
        <f t="shared" si="518"/>
        <v>0</v>
      </c>
      <c r="AF1774" s="6">
        <f>+AD1774+SUM($D$18:$E$18)-SUM($AB$27:AB1774)</f>
        <v>16200.666059096475</v>
      </c>
      <c r="AG1774" s="10">
        <f t="shared" si="519"/>
        <v>0</v>
      </c>
      <c r="AH1774" s="10">
        <f>+AD1774/SUM(AB$27:AB1774)-1</f>
        <v>0.49984788361078425</v>
      </c>
      <c r="AI1774" s="6">
        <f t="shared" si="520"/>
        <v>0</v>
      </c>
      <c r="AL1774" s="6">
        <f t="shared" si="521"/>
        <v>0</v>
      </c>
      <c r="AM1774" s="6">
        <f t="shared" si="522"/>
        <v>25355.062450900394</v>
      </c>
      <c r="AN1774" s="6">
        <f t="shared" si="523"/>
        <v>24954.870215087296</v>
      </c>
      <c r="AO1774" s="5">
        <f t="shared" si="524"/>
        <v>0</v>
      </c>
      <c r="AP1774" s="6">
        <f>+AN1774+SUM($D$16:$E$18)-SUM($AL$27:AL1774)</f>
        <v>32146.19500456097</v>
      </c>
      <c r="AQ1774" s="10">
        <f t="shared" si="532"/>
        <v>1.1774153698551615E-4</v>
      </c>
      <c r="AR1774" s="10">
        <f>+AN1774/SUM(AL$27:AL1774)-1</f>
        <v>0.29914582560134395</v>
      </c>
    </row>
    <row r="1775" spans="1:44" x14ac:dyDescent="0.25">
      <c r="A1775" s="1">
        <v>42809</v>
      </c>
      <c r="B1775">
        <v>8.5839999999999996</v>
      </c>
      <c r="G1775">
        <f t="shared" si="525"/>
        <v>6371.8234922581159</v>
      </c>
      <c r="H1775">
        <f t="shared" si="526"/>
        <v>6310.2485275522258</v>
      </c>
      <c r="I1775" s="5">
        <f t="shared" si="515"/>
        <v>0</v>
      </c>
      <c r="J1775" s="6">
        <f>+H1775+SUM($D$16:$E$16)-SUM($F$27:F1775)</f>
        <v>8467.6072643943262</v>
      </c>
      <c r="K1775" s="10">
        <f t="shared" si="527"/>
        <v>3.4847112691727133E-3</v>
      </c>
      <c r="L1775" s="10">
        <f>+H1775/SUM(F$27:F1775)-1</f>
        <v>9.5027130683168703E-2</v>
      </c>
      <c r="M1775">
        <v>7.8390000000000004</v>
      </c>
      <c r="R1775">
        <f t="shared" si="528"/>
        <v>5907.6012868917187</v>
      </c>
      <c r="S1775">
        <f t="shared" si="529"/>
        <v>5725.4668438545541</v>
      </c>
      <c r="T1775" s="5">
        <f t="shared" si="516"/>
        <v>0</v>
      </c>
      <c r="U1775" s="6">
        <f>+S1775+SUM($D$17:$E$17)-SUM($Q$27:Q1775)</f>
        <v>7523.3947912229714</v>
      </c>
      <c r="V1775" s="10">
        <f t="shared" si="517"/>
        <v>2.1403639283665843E-3</v>
      </c>
      <c r="W1775" s="10">
        <f>+S1775/SUM(Q$27:Q1775)-1</f>
        <v>0.19229090715474406</v>
      </c>
      <c r="X1775">
        <v>5.5460000000000003</v>
      </c>
      <c r="AC1775">
        <f t="shared" si="530"/>
        <v>13219.637889196671</v>
      </c>
      <c r="AD1775">
        <f t="shared" si="531"/>
        <v>13061.185582553968</v>
      </c>
      <c r="AE1775" s="5">
        <f t="shared" si="518"/>
        <v>0</v>
      </c>
      <c r="AF1775" s="6">
        <f>+AD1775+SUM($D$18:$E$18)-SUM($AB$27:AB1775)</f>
        <v>16297.223687817124</v>
      </c>
      <c r="AG1775" s="10">
        <f t="shared" si="519"/>
        <v>5.9601024037176931E-3</v>
      </c>
      <c r="AH1775" s="10">
        <f>+AD1775/SUM(AB$27:AB1775)-1</f>
        <v>0.51101841280752214</v>
      </c>
      <c r="AI1775" s="6">
        <f t="shared" si="520"/>
        <v>0</v>
      </c>
      <c r="AL1775" s="6">
        <f t="shared" si="521"/>
        <v>0</v>
      </c>
      <c r="AM1775" s="6">
        <f t="shared" si="522"/>
        <v>25499.062668346505</v>
      </c>
      <c r="AN1775" s="6">
        <f t="shared" si="523"/>
        <v>25096.900953960747</v>
      </c>
      <c r="AO1775" s="5">
        <f t="shared" si="524"/>
        <v>0</v>
      </c>
      <c r="AP1775" s="6">
        <f>+AN1775+SUM($D$16:$E$18)-SUM($AL$27:AL1775)</f>
        <v>32288.225743434421</v>
      </c>
      <c r="AQ1775" s="10">
        <f t="shared" si="532"/>
        <v>4.4182752843158202E-3</v>
      </c>
      <c r="AR1775" s="10">
        <f>+AN1775/SUM(AL$27:AL1775)-1</f>
        <v>0.30653991901574118</v>
      </c>
    </row>
    <row r="1776" spans="1:44" x14ac:dyDescent="0.25">
      <c r="A1776" s="1">
        <v>42810</v>
      </c>
      <c r="B1776">
        <v>8.6669999999999998</v>
      </c>
      <c r="G1776">
        <f t="shared" si="525"/>
        <v>6433.4336215518515</v>
      </c>
      <c r="H1776">
        <f t="shared" si="526"/>
        <v>6371.2632791583337</v>
      </c>
      <c r="I1776" s="5">
        <f t="shared" si="515"/>
        <v>0</v>
      </c>
      <c r="J1776" s="6">
        <f>+H1776+SUM($D$16:$E$16)-SUM($F$27:F1776)</f>
        <v>8528.6220160004341</v>
      </c>
      <c r="K1776" s="10">
        <f t="shared" si="527"/>
        <v>7.2056662172643726E-3</v>
      </c>
      <c r="L1776" s="10">
        <f>+H1776/SUM(F$27:F1776)-1</f>
        <v>0.10561511435589721</v>
      </c>
      <c r="M1776">
        <v>7.8959999999999999</v>
      </c>
      <c r="R1776">
        <f t="shared" si="528"/>
        <v>5950.557438614238</v>
      </c>
      <c r="S1776">
        <f t="shared" si="529"/>
        <v>5767.0986349120503</v>
      </c>
      <c r="T1776" s="5">
        <f t="shared" si="516"/>
        <v>0</v>
      </c>
      <c r="U1776" s="6">
        <f>+S1776+SUM($D$17:$E$17)-SUM($Q$27:Q1776)</f>
        <v>7565.0265822804677</v>
      </c>
      <c r="V1776" s="10">
        <f t="shared" si="517"/>
        <v>5.5336443471059038E-3</v>
      </c>
      <c r="W1776" s="10">
        <f>+S1776/SUM(Q$27:Q1776)-1</f>
        <v>0.20096045450872069</v>
      </c>
      <c r="X1776">
        <v>5.5039999999999996</v>
      </c>
      <c r="AC1776">
        <f t="shared" si="530"/>
        <v>13119.525232985659</v>
      </c>
      <c r="AD1776">
        <f t="shared" si="531"/>
        <v>12962.272889718181</v>
      </c>
      <c r="AE1776" s="5">
        <f t="shared" si="518"/>
        <v>0</v>
      </c>
      <c r="AF1776" s="6">
        <f>+AD1776+SUM($D$18:$E$18)-SUM($AB$27:AB1776)</f>
        <v>16198.310994981337</v>
      </c>
      <c r="AG1776" s="10">
        <f t="shared" si="519"/>
        <v>-6.069297122658357E-3</v>
      </c>
      <c r="AH1776" s="10">
        <f>+AD1776/SUM(AB$27:AB1776)-1</f>
        <v>0.4995754316791563</v>
      </c>
      <c r="AI1776" s="6">
        <f t="shared" si="520"/>
        <v>0</v>
      </c>
      <c r="AL1776" s="6">
        <f t="shared" si="521"/>
        <v>0</v>
      </c>
      <c r="AM1776" s="6">
        <f t="shared" si="522"/>
        <v>25503.516293151748</v>
      </c>
      <c r="AN1776" s="6">
        <f t="shared" si="523"/>
        <v>25100.634803788565</v>
      </c>
      <c r="AO1776" s="5">
        <f t="shared" si="524"/>
        <v>0</v>
      </c>
      <c r="AP1776" s="6">
        <f>+AN1776+SUM($D$16:$E$18)-SUM($AL$27:AL1776)</f>
        <v>32291.959593262232</v>
      </c>
      <c r="AQ1776" s="10">
        <f t="shared" si="532"/>
        <v>1.1564122034712909E-4</v>
      </c>
      <c r="AR1776" s="10">
        <f>+AN1776/SUM(AL$27:AL1776)-1</f>
        <v>0.30673430253188161</v>
      </c>
    </row>
    <row r="1777" spans="1:44" x14ac:dyDescent="0.25">
      <c r="A1777" s="1">
        <v>42814</v>
      </c>
      <c r="B1777">
        <v>8.7309999999999999</v>
      </c>
      <c r="G1777">
        <f t="shared" si="525"/>
        <v>6480.9402272723219</v>
      </c>
      <c r="H1777">
        <f t="shared" si="526"/>
        <v>6418.3107984690678</v>
      </c>
      <c r="I1777" s="5">
        <f t="shared" si="515"/>
        <v>0</v>
      </c>
      <c r="J1777" s="6">
        <f>+H1777+SUM($D$16:$E$16)-SUM($F$27:F1777)</f>
        <v>8575.6695353111681</v>
      </c>
      <c r="K1777" s="10">
        <f t="shared" si="527"/>
        <v>5.5164268298524277E-3</v>
      </c>
      <c r="L1777" s="10">
        <f>+H1777/SUM(F$27:F1777)-1</f>
        <v>0.11377934273004953</v>
      </c>
      <c r="M1777">
        <v>7.9</v>
      </c>
      <c r="R1777">
        <f t="shared" si="528"/>
        <v>5953.5719054017836</v>
      </c>
      <c r="S1777">
        <f t="shared" si="529"/>
        <v>5770.020164109068</v>
      </c>
      <c r="T1777" s="5">
        <f t="shared" si="516"/>
        <v>0</v>
      </c>
      <c r="U1777" s="6">
        <f>+S1777+SUM($D$17:$E$17)-SUM($Q$27:Q1777)</f>
        <v>7567.9481114774853</v>
      </c>
      <c r="V1777" s="10">
        <f t="shared" si="517"/>
        <v>3.8618888714303523E-4</v>
      </c>
      <c r="W1777" s="10">
        <f>+S1777/SUM(Q$27:Q1777)-1</f>
        <v>0.20156884379671891</v>
      </c>
      <c r="X1777">
        <v>5.4880000000000004</v>
      </c>
      <c r="AC1777">
        <f t="shared" si="530"/>
        <v>13081.387078238609</v>
      </c>
      <c r="AD1777">
        <f t="shared" si="531"/>
        <v>12924.591863875978</v>
      </c>
      <c r="AE1777" s="5">
        <f t="shared" si="518"/>
        <v>0</v>
      </c>
      <c r="AF1777" s="6">
        <f>+AD1777+SUM($D$18:$E$18)-SUM($AB$27:AB1777)</f>
        <v>16160.629969139132</v>
      </c>
      <c r="AG1777" s="10">
        <f t="shared" si="519"/>
        <v>-2.3262317814418676E-3</v>
      </c>
      <c r="AH1777" s="10">
        <f>+AD1777/SUM(AB$27:AB1777)-1</f>
        <v>0.49521620077311246</v>
      </c>
      <c r="AI1777" s="6">
        <f t="shared" si="520"/>
        <v>0</v>
      </c>
      <c r="AL1777" s="6">
        <f t="shared" si="521"/>
        <v>0</v>
      </c>
      <c r="AM1777" s="6">
        <f t="shared" si="522"/>
        <v>25515.899210912714</v>
      </c>
      <c r="AN1777" s="6">
        <f t="shared" si="523"/>
        <v>25112.922826454116</v>
      </c>
      <c r="AO1777" s="5">
        <f t="shared" si="524"/>
        <v>0</v>
      </c>
      <c r="AP1777" s="6">
        <f>+AN1777+SUM($D$16:$E$18)-SUM($AL$27:AL1777)</f>
        <v>32304.247615927787</v>
      </c>
      <c r="AQ1777" s="10">
        <f t="shared" si="532"/>
        <v>3.8052886292216925E-4</v>
      </c>
      <c r="AR1777" s="10">
        <f>+AN1777/SUM(AL$27:AL1777)-1</f>
        <v>0.30737401466876113</v>
      </c>
    </row>
    <row r="1778" spans="1:44" x14ac:dyDescent="0.25">
      <c r="A1778" s="1">
        <v>42815</v>
      </c>
      <c r="B1778">
        <v>8.6929999999999996</v>
      </c>
      <c r="G1778">
        <f t="shared" si="525"/>
        <v>6452.7331801257924</v>
      </c>
      <c r="H1778">
        <f t="shared" si="526"/>
        <v>6390.3763338783192</v>
      </c>
      <c r="I1778" s="5">
        <f t="shared" si="515"/>
        <v>0</v>
      </c>
      <c r="J1778" s="6">
        <f>+H1778+SUM($D$16:$E$16)-SUM($F$27:F1778)</f>
        <v>8547.7350707204205</v>
      </c>
      <c r="K1778" s="10">
        <f t="shared" si="527"/>
        <v>-3.257409170878689E-3</v>
      </c>
      <c r="L1778" s="10">
        <f>+H1778/SUM(F$27:F1778)-1</f>
        <v>0.1089318321328967</v>
      </c>
      <c r="M1778">
        <v>7.851</v>
      </c>
      <c r="R1778">
        <f t="shared" si="528"/>
        <v>5916.6446872543538</v>
      </c>
      <c r="S1778">
        <f t="shared" si="529"/>
        <v>5734.2314314456062</v>
      </c>
      <c r="T1778" s="5">
        <f t="shared" si="516"/>
        <v>0</v>
      </c>
      <c r="U1778" s="6">
        <f>+S1778+SUM($D$17:$E$17)-SUM($Q$27:Q1778)</f>
        <v>7532.1593788140226</v>
      </c>
      <c r="V1778" s="10">
        <f t="shared" si="517"/>
        <v>-4.7289875850478058E-3</v>
      </c>
      <c r="W1778" s="10">
        <f>+S1778/SUM(Q$27:Q1778)-1</f>
        <v>0.19411607501873918</v>
      </c>
      <c r="X1778">
        <v>5.4459999999999997</v>
      </c>
      <c r="AC1778">
        <f t="shared" si="530"/>
        <v>12981.274422027598</v>
      </c>
      <c r="AD1778">
        <f t="shared" si="531"/>
        <v>12825.67917104019</v>
      </c>
      <c r="AE1778" s="5">
        <f t="shared" si="518"/>
        <v>0</v>
      </c>
      <c r="AF1778" s="6">
        <f>+AD1778+SUM($D$18:$E$18)-SUM($AB$27:AB1778)</f>
        <v>16061.717276303345</v>
      </c>
      <c r="AG1778" s="10">
        <f t="shared" si="519"/>
        <v>-6.1205963520403195E-3</v>
      </c>
      <c r="AH1778" s="10">
        <f>+AD1778/SUM(AB$27:AB1778)-1</f>
        <v>0.48377321964474662</v>
      </c>
      <c r="AI1778" s="6">
        <f t="shared" si="520"/>
        <v>0</v>
      </c>
      <c r="AL1778" s="6">
        <f t="shared" si="521"/>
        <v>0</v>
      </c>
      <c r="AM1778" s="6">
        <f t="shared" si="522"/>
        <v>25350.652289407743</v>
      </c>
      <c r="AN1778" s="6">
        <f t="shared" si="523"/>
        <v>24950.286936364115</v>
      </c>
      <c r="AO1778" s="5">
        <f t="shared" si="524"/>
        <v>0</v>
      </c>
      <c r="AP1778" s="6">
        <f>+AN1778+SUM($D$16:$E$18)-SUM($AL$27:AL1778)</f>
        <v>32141.611725837785</v>
      </c>
      <c r="AQ1778" s="10">
        <f t="shared" si="532"/>
        <v>-5.0345048126059222E-3</v>
      </c>
      <c r="AR1778" s="10">
        <f>+AN1778/SUM(AL$27:AL1778)-1</f>
        <v>0.29890722097749811</v>
      </c>
    </row>
    <row r="1779" spans="1:44" x14ac:dyDescent="0.25">
      <c r="A1779" s="1">
        <v>42816</v>
      </c>
      <c r="B1779">
        <v>8.6509999999999998</v>
      </c>
      <c r="G1779">
        <f t="shared" si="525"/>
        <v>6421.5569701217337</v>
      </c>
      <c r="H1779">
        <f t="shared" si="526"/>
        <v>6359.5013993306502</v>
      </c>
      <c r="I1779" s="5">
        <f t="shared" si="515"/>
        <v>0</v>
      </c>
      <c r="J1779" s="6">
        <f>+H1779+SUM($D$16:$E$16)-SUM($F$27:F1779)</f>
        <v>8516.8601361727488</v>
      </c>
      <c r="K1779" s="10">
        <f t="shared" si="527"/>
        <v>-3.6120603051247313E-3</v>
      </c>
      <c r="L1779" s="10">
        <f>+H1779/SUM(F$27:F1779)-1</f>
        <v>0.10357405726235935</v>
      </c>
      <c r="M1779">
        <v>7.8209999999999997</v>
      </c>
      <c r="R1779">
        <f t="shared" si="528"/>
        <v>5894.0361863477647</v>
      </c>
      <c r="S1779">
        <f t="shared" si="529"/>
        <v>5712.3199624679764</v>
      </c>
      <c r="T1779" s="5">
        <f t="shared" si="516"/>
        <v>0</v>
      </c>
      <c r="U1779" s="6">
        <f>+S1779+SUM($D$17:$E$17)-SUM($Q$27:Q1779)</f>
        <v>7510.2479098363938</v>
      </c>
      <c r="V1779" s="10">
        <f t="shared" si="517"/>
        <v>-2.9090554083680553E-3</v>
      </c>
      <c r="W1779" s="10">
        <f>+S1779/SUM(Q$27:Q1779)-1</f>
        <v>0.18955315535875172</v>
      </c>
      <c r="X1779">
        <v>5.4409999999999998</v>
      </c>
      <c r="AC1779">
        <f t="shared" si="530"/>
        <v>12969.356248669144</v>
      </c>
      <c r="AD1779">
        <f t="shared" si="531"/>
        <v>12813.903850464501</v>
      </c>
      <c r="AE1779" s="5">
        <f t="shared" si="518"/>
        <v>0</v>
      </c>
      <c r="AF1779" s="6">
        <f>+AD1779+SUM($D$18:$E$18)-SUM($AB$27:AB1779)</f>
        <v>16049.941955727656</v>
      </c>
      <c r="AG1779" s="10">
        <f t="shared" si="519"/>
        <v>-7.3312961329863313E-4</v>
      </c>
      <c r="AH1779" s="10">
        <f>+AD1779/SUM(AB$27:AB1779)-1</f>
        <v>0.48241095998660777</v>
      </c>
      <c r="AI1779" s="6">
        <f t="shared" si="520"/>
        <v>0</v>
      </c>
      <c r="AL1779" s="6">
        <f t="shared" si="521"/>
        <v>0</v>
      </c>
      <c r="AM1779" s="6">
        <f t="shared" si="522"/>
        <v>25284.949405138643</v>
      </c>
      <c r="AN1779" s="6">
        <f t="shared" si="523"/>
        <v>24885.725212263125</v>
      </c>
      <c r="AO1779" s="5">
        <f t="shared" si="524"/>
        <v>0</v>
      </c>
      <c r="AP1779" s="6">
        <f>+AN1779+SUM($D$16:$E$18)-SUM($AL$27:AL1779)</f>
        <v>32077.050001736796</v>
      </c>
      <c r="AQ1779" s="10">
        <f t="shared" si="532"/>
        <v>-2.0086648003743157E-3</v>
      </c>
      <c r="AR1779" s="10">
        <f>+AN1779/SUM(AL$27:AL1779)-1</f>
        <v>0.29554614982639604</v>
      </c>
    </row>
    <row r="1780" spans="1:44" x14ac:dyDescent="0.25">
      <c r="A1780" s="1">
        <v>42817</v>
      </c>
      <c r="B1780">
        <v>8.6709999999999994</v>
      </c>
      <c r="G1780">
        <f t="shared" si="525"/>
        <v>6436.4027844093807</v>
      </c>
      <c r="H1780">
        <f t="shared" si="526"/>
        <v>6374.2037491152551</v>
      </c>
      <c r="I1780" s="5">
        <f t="shared" si="515"/>
        <v>0</v>
      </c>
      <c r="J1780" s="6">
        <f>+H1780+SUM($D$16:$E$16)-SUM($F$27:F1780)</f>
        <v>8531.5624859573545</v>
      </c>
      <c r="K1780" s="10">
        <f t="shared" si="527"/>
        <v>1.7262640867099499E-3</v>
      </c>
      <c r="L1780" s="10">
        <f>+H1780/SUM(F$27:F1780)-1</f>
        <v>0.10612537862928195</v>
      </c>
      <c r="M1780">
        <v>7.8760000000000003</v>
      </c>
      <c r="R1780">
        <f t="shared" si="528"/>
        <v>5935.4851046765116</v>
      </c>
      <c r="S1780">
        <f t="shared" si="529"/>
        <v>5752.4909889269638</v>
      </c>
      <c r="T1780" s="5">
        <f t="shared" si="516"/>
        <v>0</v>
      </c>
      <c r="U1780" s="6">
        <f>+S1780+SUM($D$17:$E$17)-SUM($Q$27:Q1780)</f>
        <v>7550.4189362953812</v>
      </c>
      <c r="V1780" s="10">
        <f t="shared" si="517"/>
        <v>5.3488282865301606E-3</v>
      </c>
      <c r="W1780" s="10">
        <f>+S1780/SUM(Q$27:Q1780)-1</f>
        <v>0.1979185080687289</v>
      </c>
      <c r="X1780">
        <v>5.4489999999999998</v>
      </c>
      <c r="AC1780">
        <f t="shared" si="530"/>
        <v>12988.42532604267</v>
      </c>
      <c r="AD1780">
        <f t="shared" si="531"/>
        <v>12832.744363385604</v>
      </c>
      <c r="AE1780" s="5">
        <f t="shared" si="518"/>
        <v>0</v>
      </c>
      <c r="AF1780" s="6">
        <f>+AD1780+SUM($D$18:$E$18)-SUM($AB$27:AB1780)</f>
        <v>16068.782468648758</v>
      </c>
      <c r="AG1780" s="10">
        <f t="shared" si="519"/>
        <v>1.173867978655041E-3</v>
      </c>
      <c r="AH1780" s="10">
        <f>+AD1780/SUM(AB$27:AB1780)-1</f>
        <v>0.4845905754396298</v>
      </c>
      <c r="AI1780" s="6">
        <f t="shared" si="520"/>
        <v>0</v>
      </c>
      <c r="AL1780" s="6">
        <f t="shared" si="521"/>
        <v>0</v>
      </c>
      <c r="AM1780" s="6">
        <f t="shared" si="522"/>
        <v>25360.313215128561</v>
      </c>
      <c r="AN1780" s="6">
        <f t="shared" si="523"/>
        <v>24959.439101427823</v>
      </c>
      <c r="AO1780" s="5">
        <f t="shared" si="524"/>
        <v>0</v>
      </c>
      <c r="AP1780" s="6">
        <f>+AN1780+SUM($D$16:$E$18)-SUM($AL$27:AL1780)</f>
        <v>32150.763890901493</v>
      </c>
      <c r="AQ1780" s="10">
        <f t="shared" si="532"/>
        <v>2.298025820975047E-3</v>
      </c>
      <c r="AR1780" s="10">
        <f>+AN1780/SUM(AL$27:AL1780)-1</f>
        <v>0.29938368096046952</v>
      </c>
    </row>
    <row r="1781" spans="1:44" x14ac:dyDescent="0.25">
      <c r="A1781" s="1">
        <v>42818</v>
      </c>
      <c r="B1781">
        <v>8.6639999999999997</v>
      </c>
      <c r="G1781">
        <f t="shared" si="525"/>
        <v>6431.206749408705</v>
      </c>
      <c r="H1781">
        <f t="shared" si="526"/>
        <v>6369.0579266906443</v>
      </c>
      <c r="I1781" s="5">
        <f t="shared" si="515"/>
        <v>0</v>
      </c>
      <c r="J1781" s="6">
        <f>+H1781+SUM($D$16:$E$16)-SUM($F$27:F1781)</f>
        <v>8526.4166635327456</v>
      </c>
      <c r="K1781" s="10">
        <f t="shared" si="527"/>
        <v>-6.0315123203735777E-4</v>
      </c>
      <c r="L1781" s="10">
        <f>+H1781/SUM(F$27:F1781)-1</f>
        <v>0.1052324161508591</v>
      </c>
      <c r="M1781">
        <v>7.8739999999999997</v>
      </c>
      <c r="R1781">
        <f t="shared" si="528"/>
        <v>5933.9778712827383</v>
      </c>
      <c r="S1781">
        <f t="shared" si="529"/>
        <v>5751.030224328455</v>
      </c>
      <c r="T1781" s="5">
        <f t="shared" si="516"/>
        <v>0</v>
      </c>
      <c r="U1781" s="6">
        <f>+S1781+SUM($D$17:$E$17)-SUM($Q$27:Q1781)</f>
        <v>7548.9581716968723</v>
      </c>
      <c r="V1781" s="10">
        <f t="shared" si="517"/>
        <v>-1.9346801956732218E-4</v>
      </c>
      <c r="W1781" s="10">
        <f>+S1781/SUM(Q$27:Q1781)-1</f>
        <v>0.19761431342472968</v>
      </c>
      <c r="X1781">
        <v>5.4420000000000002</v>
      </c>
      <c r="AC1781">
        <f t="shared" si="530"/>
        <v>12971.739883340835</v>
      </c>
      <c r="AD1781">
        <f t="shared" si="531"/>
        <v>12816.258914579639</v>
      </c>
      <c r="AE1781" s="5">
        <f t="shared" si="518"/>
        <v>0</v>
      </c>
      <c r="AF1781" s="6">
        <f>+AD1781+SUM($D$18:$E$18)-SUM($AB$27:AB1781)</f>
        <v>16052.297019842794</v>
      </c>
      <c r="AG1781" s="10">
        <f t="shared" si="519"/>
        <v>-1.0259301747427285E-3</v>
      </c>
      <c r="AH1781" s="10">
        <f>+AD1781/SUM(AB$27:AB1781)-1</f>
        <v>0.48268341191823549</v>
      </c>
      <c r="AI1781" s="6">
        <f t="shared" si="520"/>
        <v>0</v>
      </c>
      <c r="AL1781" s="6">
        <f t="shared" si="521"/>
        <v>0</v>
      </c>
      <c r="AM1781" s="6">
        <f t="shared" si="522"/>
        <v>25336.924504032278</v>
      </c>
      <c r="AN1781" s="6">
        <f t="shared" si="523"/>
        <v>24936.34706559874</v>
      </c>
      <c r="AO1781" s="5">
        <f t="shared" si="524"/>
        <v>0</v>
      </c>
      <c r="AP1781" s="6">
        <f>+AN1781+SUM($D$16:$E$18)-SUM($AL$27:AL1781)</f>
        <v>32127.671855072411</v>
      </c>
      <c r="AQ1781" s="10">
        <f t="shared" si="532"/>
        <v>-7.182422136979838E-4</v>
      </c>
      <c r="AR1781" s="10">
        <f>+AN1781/SUM(AL$27:AL1781)-1</f>
        <v>0.29818151394082881</v>
      </c>
    </row>
    <row r="1782" spans="1:44" x14ac:dyDescent="0.25">
      <c r="A1782" s="1">
        <v>42821</v>
      </c>
      <c r="B1782">
        <v>8.5749999999999993</v>
      </c>
      <c r="G1782">
        <f t="shared" si="525"/>
        <v>6365.1428758286756</v>
      </c>
      <c r="H1782">
        <f t="shared" si="526"/>
        <v>6303.632470149154</v>
      </c>
      <c r="I1782" s="5">
        <f t="shared" si="515"/>
        <v>0</v>
      </c>
      <c r="J1782" s="6">
        <f>+H1782+SUM($D$16:$E$16)-SUM($F$27:F1782)</f>
        <v>8460.9912069912534</v>
      </c>
      <c r="K1782" s="10">
        <f t="shared" si="527"/>
        <v>-7.6732652324293937E-3</v>
      </c>
      <c r="L1782" s="10">
        <f>+H1782/SUM(F$27:F1782)-1</f>
        <v>9.3879036068053479E-2</v>
      </c>
      <c r="M1782">
        <v>7.8440000000000003</v>
      </c>
      <c r="R1782">
        <f t="shared" si="528"/>
        <v>5911.3693703761501</v>
      </c>
      <c r="S1782">
        <f t="shared" si="529"/>
        <v>5729.1187553508262</v>
      </c>
      <c r="T1782" s="5">
        <f t="shared" si="516"/>
        <v>0</v>
      </c>
      <c r="U1782" s="6">
        <f>+S1782+SUM($D$17:$E$17)-SUM($Q$27:Q1782)</f>
        <v>7527.0467027192435</v>
      </c>
      <c r="V1782" s="10">
        <f t="shared" si="517"/>
        <v>-2.9025818502718126E-3</v>
      </c>
      <c r="W1782" s="10">
        <f>+S1782/SUM(Q$27:Q1782)-1</f>
        <v>0.19305139376474223</v>
      </c>
      <c r="X1782">
        <v>5.4139999999999997</v>
      </c>
      <c r="AC1782">
        <f t="shared" si="530"/>
        <v>12904.998112533494</v>
      </c>
      <c r="AD1782">
        <f t="shared" si="531"/>
        <v>12750.317119355781</v>
      </c>
      <c r="AE1782" s="5">
        <f t="shared" si="518"/>
        <v>0</v>
      </c>
      <c r="AF1782" s="6">
        <f>+AD1782+SUM($D$18:$E$18)-SUM($AB$27:AB1782)</f>
        <v>15986.355224618936</v>
      </c>
      <c r="AG1782" s="10">
        <f t="shared" si="519"/>
        <v>-4.1079351536010833E-3</v>
      </c>
      <c r="AH1782" s="10">
        <f>+AD1782/SUM(AB$27:AB1782)-1</f>
        <v>0.47505475783265827</v>
      </c>
      <c r="AI1782" s="6">
        <f t="shared" si="520"/>
        <v>0</v>
      </c>
      <c r="AL1782" s="6">
        <f t="shared" si="521"/>
        <v>0</v>
      </c>
      <c r="AM1782" s="6">
        <f t="shared" si="522"/>
        <v>25181.51035873832</v>
      </c>
      <c r="AN1782" s="6">
        <f t="shared" si="523"/>
        <v>24783.068344855761</v>
      </c>
      <c r="AO1782" s="5">
        <f t="shared" si="524"/>
        <v>0</v>
      </c>
      <c r="AP1782" s="6">
        <f>+AN1782+SUM($D$16:$E$18)-SUM($AL$27:AL1782)</f>
        <v>31974.393134329432</v>
      </c>
      <c r="AQ1782" s="10">
        <f t="shared" si="532"/>
        <v>-4.7709252458260076E-3</v>
      </c>
      <c r="AR1782" s="10">
        <f>+AN1782/SUM(AL$27:AL1782)-1</f>
        <v>0.29020185271677001</v>
      </c>
    </row>
    <row r="1783" spans="1:44" x14ac:dyDescent="0.25">
      <c r="A1783" s="1">
        <v>42822</v>
      </c>
      <c r="B1783">
        <v>8.6259999999999994</v>
      </c>
      <c r="G1783">
        <f t="shared" si="525"/>
        <v>6402.9997022621765</v>
      </c>
      <c r="H1783">
        <f t="shared" si="526"/>
        <v>6341.1234620998957</v>
      </c>
      <c r="I1783" s="5">
        <f t="shared" si="515"/>
        <v>0</v>
      </c>
      <c r="J1783" s="6">
        <f>+H1783+SUM($D$16:$E$16)-SUM($F$27:F1783)</f>
        <v>8498.4821989419943</v>
      </c>
      <c r="K1783" s="10">
        <f t="shared" si="527"/>
        <v>4.431040174083023E-3</v>
      </c>
      <c r="L1783" s="10">
        <f>+H1783/SUM(F$27:F1783)-1</f>
        <v>0.10038490555370627</v>
      </c>
      <c r="M1783">
        <v>7.8979999999999997</v>
      </c>
      <c r="R1783">
        <f t="shared" si="528"/>
        <v>5952.0646720080103</v>
      </c>
      <c r="S1783">
        <f t="shared" si="529"/>
        <v>5768.5593995105592</v>
      </c>
      <c r="T1783" s="5">
        <f t="shared" si="516"/>
        <v>0</v>
      </c>
      <c r="U1783" s="6">
        <f>+S1783+SUM($D$17:$E$17)-SUM($Q$27:Q1783)</f>
        <v>7566.4873468789765</v>
      </c>
      <c r="V1783" s="10">
        <f t="shared" si="517"/>
        <v>5.2398564426980876E-3</v>
      </c>
      <c r="W1783" s="10">
        <f>+S1783/SUM(Q$27:Q1783)-1</f>
        <v>0.20126464915271991</v>
      </c>
      <c r="X1783">
        <v>5.4329999999999998</v>
      </c>
      <c r="AC1783">
        <f t="shared" si="530"/>
        <v>12950.287171295618</v>
      </c>
      <c r="AD1783">
        <f t="shared" si="531"/>
        <v>12795.063337543399</v>
      </c>
      <c r="AE1783" s="5">
        <f t="shared" si="518"/>
        <v>0</v>
      </c>
      <c r="AF1783" s="6">
        <f>+AD1783+SUM($D$18:$E$18)-SUM($AB$27:AB1783)</f>
        <v>16031.101442806554</v>
      </c>
      <c r="AG1783" s="10">
        <f t="shared" si="519"/>
        <v>2.7990256414862635E-3</v>
      </c>
      <c r="AH1783" s="10">
        <f>+AD1783/SUM(AB$27:AB1783)-1</f>
        <v>0.48023134453358574</v>
      </c>
      <c r="AI1783" s="6">
        <f t="shared" si="520"/>
        <v>0</v>
      </c>
      <c r="AL1783" s="6">
        <f t="shared" si="521"/>
        <v>0</v>
      </c>
      <c r="AM1783" s="6">
        <f t="shared" si="522"/>
        <v>25305.351545565805</v>
      </c>
      <c r="AN1783" s="6">
        <f t="shared" si="523"/>
        <v>24904.746199153851</v>
      </c>
      <c r="AO1783" s="5">
        <f t="shared" si="524"/>
        <v>0</v>
      </c>
      <c r="AP1783" s="6">
        <f>+AN1783+SUM($D$16:$E$18)-SUM($AL$27:AL1783)</f>
        <v>32096.070988627522</v>
      </c>
      <c r="AQ1783" s="10">
        <f t="shared" si="532"/>
        <v>3.8054781458056741E-3</v>
      </c>
      <c r="AR1783" s="10">
        <f>+AN1783/SUM(AL$27:AL1783)-1</f>
        <v>0.29653637880795047</v>
      </c>
    </row>
    <row r="1784" spans="1:44" x14ac:dyDescent="0.25">
      <c r="A1784" s="1">
        <v>42823</v>
      </c>
      <c r="B1784">
        <v>8.7279999999999998</v>
      </c>
      <c r="G1784">
        <f t="shared" si="525"/>
        <v>6478.7133551291763</v>
      </c>
      <c r="H1784">
        <f t="shared" si="526"/>
        <v>6416.1054460013784</v>
      </c>
      <c r="I1784" s="5">
        <f t="shared" si="515"/>
        <v>0</v>
      </c>
      <c r="J1784" s="6">
        <f>+H1784+SUM($D$16:$E$16)-SUM($F$27:F1784)</f>
        <v>8573.4641828434796</v>
      </c>
      <c r="K1784" s="10">
        <f t="shared" si="527"/>
        <v>8.8229853456445184E-3</v>
      </c>
      <c r="L1784" s="10">
        <f>+H1784/SUM(F$27:F1784)-1</f>
        <v>0.11339664452501141</v>
      </c>
      <c r="M1784">
        <v>7.9210000000000003</v>
      </c>
      <c r="R1784">
        <f t="shared" si="528"/>
        <v>5969.3978560363958</v>
      </c>
      <c r="S1784">
        <f t="shared" si="529"/>
        <v>5785.358192393408</v>
      </c>
      <c r="T1784" s="5">
        <f t="shared" si="516"/>
        <v>0</v>
      </c>
      <c r="U1784" s="6">
        <f>+S1784+SUM($D$17:$E$17)-SUM($Q$27:Q1784)</f>
        <v>7583.2861397618244</v>
      </c>
      <c r="V1784" s="10">
        <f t="shared" si="517"/>
        <v>2.2201574010134451E-3</v>
      </c>
      <c r="W1784" s="10">
        <f>+S1784/SUM(Q$27:Q1784)-1</f>
        <v>0.20476288755871019</v>
      </c>
      <c r="X1784">
        <v>5.4820000000000002</v>
      </c>
      <c r="AC1784">
        <f t="shared" si="530"/>
        <v>13067.085270208463</v>
      </c>
      <c r="AD1784">
        <f t="shared" si="531"/>
        <v>12910.461479185149</v>
      </c>
      <c r="AE1784" s="5">
        <f t="shared" si="518"/>
        <v>0</v>
      </c>
      <c r="AF1784" s="6">
        <f>+AD1784+SUM($D$18:$E$18)-SUM($AB$27:AB1784)</f>
        <v>16146.499584448306</v>
      </c>
      <c r="AG1784" s="10">
        <f t="shared" si="519"/>
        <v>7.1983913303432789E-3</v>
      </c>
      <c r="AH1784" s="10">
        <f>+AD1784/SUM(AB$27:AB1784)-1</f>
        <v>0.49358148918334566</v>
      </c>
      <c r="AI1784" s="6">
        <f t="shared" si="520"/>
        <v>0</v>
      </c>
      <c r="AL1784" s="6">
        <f t="shared" si="521"/>
        <v>0</v>
      </c>
      <c r="AM1784" s="6">
        <f t="shared" si="522"/>
        <v>25515.196481374034</v>
      </c>
      <c r="AN1784" s="6">
        <f t="shared" si="523"/>
        <v>25111.925117579936</v>
      </c>
      <c r="AO1784" s="5">
        <f t="shared" si="524"/>
        <v>0</v>
      </c>
      <c r="AP1784" s="6">
        <f>+AN1784+SUM($D$16:$E$18)-SUM($AL$27:AL1784)</f>
        <v>32303.249907053607</v>
      </c>
      <c r="AQ1784" s="10">
        <f t="shared" si="532"/>
        <v>6.4549619951768111E-3</v>
      </c>
      <c r="AR1784" s="10">
        <f>+AN1784/SUM(AL$27:AL1784)-1</f>
        <v>0.3073220741333913</v>
      </c>
    </row>
    <row r="1785" spans="1:44" x14ac:dyDescent="0.25">
      <c r="A1785" s="1">
        <v>42824</v>
      </c>
      <c r="B1785">
        <v>8.7189999999999994</v>
      </c>
      <c r="G1785">
        <f t="shared" si="525"/>
        <v>6472.0327386997351</v>
      </c>
      <c r="H1785">
        <f t="shared" si="526"/>
        <v>6409.4893885983065</v>
      </c>
      <c r="I1785" s="5">
        <f t="shared" si="515"/>
        <v>0</v>
      </c>
      <c r="J1785" s="6">
        <f>+H1785+SUM($D$16:$E$16)-SUM($F$27:F1785)</f>
        <v>8566.8481254404069</v>
      </c>
      <c r="K1785" s="10">
        <f t="shared" si="527"/>
        <v>-7.7169009655542187E-4</v>
      </c>
      <c r="L1785" s="10">
        <f>+H1785/SUM(F$27:F1785)-1</f>
        <v>0.11224854990989619</v>
      </c>
      <c r="M1785">
        <v>7.9550000000000001</v>
      </c>
      <c r="R1785">
        <f t="shared" si="528"/>
        <v>5995.0208237305296</v>
      </c>
      <c r="S1785">
        <f t="shared" si="529"/>
        <v>5810.1911905680536</v>
      </c>
      <c r="T1785" s="5">
        <f t="shared" si="516"/>
        <v>0</v>
      </c>
      <c r="U1785" s="6">
        <f>+S1785+SUM($D$17:$E$17)-SUM($Q$27:Q1785)</f>
        <v>7608.1191379364709</v>
      </c>
      <c r="V1785" s="10">
        <f t="shared" si="517"/>
        <v>3.2747014575169597E-3</v>
      </c>
      <c r="W1785" s="10">
        <f>+S1785/SUM(Q$27:Q1785)-1</f>
        <v>0.20993419650669587</v>
      </c>
      <c r="X1785">
        <v>5.484</v>
      </c>
      <c r="AC1785">
        <f t="shared" si="530"/>
        <v>13071.852539551845</v>
      </c>
      <c r="AD1785">
        <f t="shared" si="531"/>
        <v>12915.171607415425</v>
      </c>
      <c r="AE1785" s="5">
        <f t="shared" si="518"/>
        <v>0</v>
      </c>
      <c r="AF1785" s="6">
        <f>+AD1785+SUM($D$18:$E$18)-SUM($AB$27:AB1785)</f>
        <v>16151.209712678581</v>
      </c>
      <c r="AG1785" s="10">
        <f t="shared" si="519"/>
        <v>2.917120336602963E-4</v>
      </c>
      <c r="AH1785" s="10">
        <f>+AD1785/SUM(AB$27:AB1785)-1</f>
        <v>0.49412639304660111</v>
      </c>
      <c r="AI1785" s="6">
        <f t="shared" si="520"/>
        <v>0</v>
      </c>
      <c r="AL1785" s="6">
        <f t="shared" si="521"/>
        <v>0</v>
      </c>
      <c r="AM1785" s="6">
        <f t="shared" si="522"/>
        <v>25538.906101982109</v>
      </c>
      <c r="AN1785" s="6">
        <f t="shared" si="523"/>
        <v>25134.852186581786</v>
      </c>
      <c r="AO1785" s="5">
        <f t="shared" si="524"/>
        <v>0</v>
      </c>
      <c r="AP1785" s="6">
        <f>+AN1785+SUM($D$16:$E$18)-SUM($AL$27:AL1785)</f>
        <v>32326.17697605546</v>
      </c>
      <c r="AQ1785" s="10">
        <f t="shared" si="532"/>
        <v>7.0974496584153002E-4</v>
      </c>
      <c r="AR1785" s="10">
        <f>+AN1785/SUM(AL$27:AL1785)-1</f>
        <v>0.30851565301119344</v>
      </c>
    </row>
    <row r="1786" spans="1:44" x14ac:dyDescent="0.25">
      <c r="A1786" s="1">
        <v>42825</v>
      </c>
      <c r="B1786">
        <v>8.6509999999999998</v>
      </c>
      <c r="G1786">
        <f t="shared" si="525"/>
        <v>6421.5569701217355</v>
      </c>
      <c r="H1786">
        <f t="shared" si="526"/>
        <v>6359.5013993306511</v>
      </c>
      <c r="I1786" s="5">
        <f t="shared" si="515"/>
        <v>0</v>
      </c>
      <c r="J1786" s="6">
        <f>+H1786+SUM($D$16:$E$16)-SUM($F$27:F1786)</f>
        <v>8516.8601361727524</v>
      </c>
      <c r="K1786" s="10">
        <f t="shared" si="527"/>
        <v>-5.8350502466838483E-3</v>
      </c>
      <c r="L1786" s="10">
        <f>+H1786/SUM(F$27:F1786)-1</f>
        <v>0.10357405726235935</v>
      </c>
      <c r="M1786">
        <v>7.9669999999999996</v>
      </c>
      <c r="R1786">
        <f t="shared" si="528"/>
        <v>6004.0642240931647</v>
      </c>
      <c r="S1786">
        <f t="shared" si="529"/>
        <v>5818.9557781591047</v>
      </c>
      <c r="T1786" s="5">
        <f t="shared" si="516"/>
        <v>0</v>
      </c>
      <c r="U1786" s="6">
        <f>+S1786+SUM($D$17:$E$17)-SUM($Q$27:Q1786)</f>
        <v>7616.8837255275221</v>
      </c>
      <c r="V1786" s="10">
        <f t="shared" si="517"/>
        <v>1.1520045141444335E-3</v>
      </c>
      <c r="W1786" s="10">
        <f>+S1786/SUM(Q$27:Q1786)-1</f>
        <v>0.21175936437069076</v>
      </c>
      <c r="X1786">
        <v>5.4850000000000003</v>
      </c>
      <c r="AC1786">
        <f t="shared" si="530"/>
        <v>13074.236174223535</v>
      </c>
      <c r="AD1786">
        <f t="shared" si="531"/>
        <v>12917.526671530562</v>
      </c>
      <c r="AE1786" s="5">
        <f t="shared" si="518"/>
        <v>0</v>
      </c>
      <c r="AF1786" s="6">
        <f>+AD1786+SUM($D$18:$E$18)-SUM($AB$27:AB1786)</f>
        <v>16153.564776793719</v>
      </c>
      <c r="AG1786" s="10">
        <f t="shared" si="519"/>
        <v>1.458134812830636E-4</v>
      </c>
      <c r="AH1786" s="10">
        <f>+AD1786/SUM(AB$27:AB1786)-1</f>
        <v>0.49439884497822906</v>
      </c>
      <c r="AI1786" s="6">
        <f t="shared" si="520"/>
        <v>0</v>
      </c>
      <c r="AL1786" s="6">
        <f t="shared" si="521"/>
        <v>0</v>
      </c>
      <c r="AM1786" s="6">
        <f t="shared" si="522"/>
        <v>25499.857368438436</v>
      </c>
      <c r="AN1786" s="6">
        <f t="shared" si="523"/>
        <v>25095.983849020318</v>
      </c>
      <c r="AO1786" s="5">
        <f t="shared" si="524"/>
        <v>0</v>
      </c>
      <c r="AP1786" s="6">
        <f>+AN1786+SUM($D$16:$E$18)-SUM($AL$27:AL1786)</f>
        <v>32287.308638493989</v>
      </c>
      <c r="AQ1786" s="10">
        <f t="shared" si="532"/>
        <v>-1.2023796562847799E-3</v>
      </c>
      <c r="AR1786" s="10">
        <f>+AN1786/SUM(AL$27:AL1786)-1</f>
        <v>0.30649217470592416</v>
      </c>
    </row>
    <row r="1787" spans="1:44" x14ac:dyDescent="0.25">
      <c r="A1787" s="1">
        <v>42828</v>
      </c>
      <c r="B1787">
        <v>8.7439999999999998</v>
      </c>
      <c r="G1787">
        <f t="shared" si="525"/>
        <v>6490.5900065592941</v>
      </c>
      <c r="H1787">
        <f t="shared" si="526"/>
        <v>6427.867325829061</v>
      </c>
      <c r="I1787" s="5">
        <f t="shared" si="515"/>
        <v>0</v>
      </c>
      <c r="J1787" s="6">
        <f>+H1787+SUM($D$16:$E$16)-SUM($F$27:F1787)</f>
        <v>8585.2260626711613</v>
      </c>
      <c r="K1787" s="10">
        <f t="shared" si="527"/>
        <v>8.0271280031998238E-3</v>
      </c>
      <c r="L1787" s="10">
        <f>+H1787/SUM(F$27:F1787)-1</f>
        <v>0.11543770161854927</v>
      </c>
      <c r="M1787">
        <v>7.923</v>
      </c>
      <c r="R1787">
        <f t="shared" si="528"/>
        <v>5970.9050894301681</v>
      </c>
      <c r="S1787">
        <f t="shared" si="529"/>
        <v>5786.8189569919159</v>
      </c>
      <c r="T1787" s="5">
        <f t="shared" si="516"/>
        <v>0</v>
      </c>
      <c r="U1787" s="6">
        <f>+S1787+SUM($D$17:$E$17)-SUM($Q$27:Q1787)</f>
        <v>7584.7469043603332</v>
      </c>
      <c r="V1787" s="10">
        <f t="shared" si="517"/>
        <v>-4.2191560650300941E-3</v>
      </c>
      <c r="W1787" s="10">
        <f>+S1787/SUM(Q$27:Q1787)-1</f>
        <v>0.20506708220270919</v>
      </c>
      <c r="X1787">
        <v>5.5</v>
      </c>
      <c r="AC1787">
        <f t="shared" si="530"/>
        <v>13109.990694298895</v>
      </c>
      <c r="AD1787">
        <f t="shared" si="531"/>
        <v>12952.852633257628</v>
      </c>
      <c r="AE1787" s="5">
        <f t="shared" si="518"/>
        <v>0</v>
      </c>
      <c r="AF1787" s="6">
        <f>+AD1787+SUM($D$18:$E$18)-SUM($AB$27:AB1787)</f>
        <v>16188.890738520786</v>
      </c>
      <c r="AG1787" s="10">
        <f t="shared" si="519"/>
        <v>2.1868833421720968E-3</v>
      </c>
      <c r="AH1787" s="10">
        <f>+AD1787/SUM(AB$27:AB1787)-1</f>
        <v>0.49848562395264517</v>
      </c>
      <c r="AI1787" s="6">
        <f t="shared" si="520"/>
        <v>0</v>
      </c>
      <c r="AL1787" s="6">
        <f t="shared" si="521"/>
        <v>0</v>
      </c>
      <c r="AM1787" s="6">
        <f t="shared" si="522"/>
        <v>25571.48579028836</v>
      </c>
      <c r="AN1787" s="6">
        <f t="shared" si="523"/>
        <v>25167.538916078607</v>
      </c>
      <c r="AO1787" s="5">
        <f t="shared" si="524"/>
        <v>0</v>
      </c>
      <c r="AP1787" s="6">
        <f>+AN1787+SUM($D$16:$E$18)-SUM($AL$27:AL1787)</f>
        <v>32358.863705552278</v>
      </c>
      <c r="AQ1787" s="10">
        <f t="shared" si="532"/>
        <v>2.2161979451262859E-3</v>
      </c>
      <c r="AR1787" s="10">
        <f>+AN1787/SUM(AL$27:AL1787)-1</f>
        <v>0.31021731796926977</v>
      </c>
    </row>
    <row r="1788" spans="1:44" x14ac:dyDescent="0.25">
      <c r="A1788" s="1">
        <v>42829</v>
      </c>
      <c r="B1788">
        <v>8.7349999999999994</v>
      </c>
      <c r="G1788">
        <f t="shared" si="525"/>
        <v>6483.909390129852</v>
      </c>
      <c r="H1788">
        <f t="shared" si="526"/>
        <v>6421.2512684259882</v>
      </c>
      <c r="I1788" s="5">
        <f t="shared" si="515"/>
        <v>0</v>
      </c>
      <c r="J1788" s="6">
        <f>+H1788+SUM($D$16:$E$16)-SUM($F$27:F1788)</f>
        <v>8578.6100052680886</v>
      </c>
      <c r="K1788" s="10">
        <f t="shared" si="527"/>
        <v>-7.7063287032586025E-4</v>
      </c>
      <c r="L1788" s="10">
        <f>+H1788/SUM(F$27:F1788)-1</f>
        <v>0.11428960700343405</v>
      </c>
      <c r="M1788">
        <v>7.9470000000000001</v>
      </c>
      <c r="R1788">
        <f t="shared" si="528"/>
        <v>5988.9918901554393</v>
      </c>
      <c r="S1788">
        <f t="shared" si="529"/>
        <v>5804.3481321740192</v>
      </c>
      <c r="T1788" s="5">
        <f t="shared" si="516"/>
        <v>0</v>
      </c>
      <c r="U1788" s="6">
        <f>+S1788+SUM($D$17:$E$17)-SUM($Q$27:Q1788)</f>
        <v>7602.2760795424356</v>
      </c>
      <c r="V1788" s="10">
        <f t="shared" si="517"/>
        <v>2.3111087822884624E-3</v>
      </c>
      <c r="W1788" s="10">
        <f>+S1788/SUM(Q$27:Q1788)-1</f>
        <v>0.2087174179306992</v>
      </c>
      <c r="X1788">
        <v>5.5030000000000001</v>
      </c>
      <c r="AC1788">
        <f t="shared" si="530"/>
        <v>13117.141598313969</v>
      </c>
      <c r="AD1788">
        <f t="shared" si="531"/>
        <v>12959.917825603043</v>
      </c>
      <c r="AE1788" s="5">
        <f t="shared" si="518"/>
        <v>0</v>
      </c>
      <c r="AF1788" s="6">
        <f>+AD1788+SUM($D$18:$E$18)-SUM($AB$27:AB1788)</f>
        <v>16195.955930866199</v>
      </c>
      <c r="AG1788" s="10">
        <f t="shared" si="519"/>
        <v>4.3642226385531835E-4</v>
      </c>
      <c r="AH1788" s="10">
        <f>+AD1788/SUM(AB$27:AB1788)-1</f>
        <v>0.49930297974752857</v>
      </c>
      <c r="AI1788" s="6">
        <f t="shared" si="520"/>
        <v>0</v>
      </c>
      <c r="AL1788" s="6">
        <f t="shared" si="521"/>
        <v>0</v>
      </c>
      <c r="AM1788" s="6">
        <f t="shared" si="522"/>
        <v>25590.042878599263</v>
      </c>
      <c r="AN1788" s="6">
        <f t="shared" si="523"/>
        <v>25185.51722620305</v>
      </c>
      <c r="AO1788" s="5">
        <f t="shared" si="524"/>
        <v>0</v>
      </c>
      <c r="AP1788" s="6">
        <f>+AN1788+SUM($D$16:$E$18)-SUM($AL$27:AL1788)</f>
        <v>32376.842015676724</v>
      </c>
      <c r="AQ1788" s="10">
        <f t="shared" si="532"/>
        <v>5.5559151545114815E-4</v>
      </c>
      <c r="AR1788" s="10">
        <f>+AN1788/SUM(AL$27:AL1788)-1</f>
        <v>0.31115326539549271</v>
      </c>
    </row>
    <row r="1789" spans="1:44" x14ac:dyDescent="0.25">
      <c r="A1789" s="1">
        <v>42830</v>
      </c>
      <c r="B1789">
        <v>8.7710000000000008</v>
      </c>
      <c r="G1789">
        <f t="shared" si="525"/>
        <v>6510.6318558476169</v>
      </c>
      <c r="H1789">
        <f t="shared" si="526"/>
        <v>6447.7154980382766</v>
      </c>
      <c r="I1789" s="5">
        <f t="shared" si="515"/>
        <v>0</v>
      </c>
      <c r="J1789" s="6">
        <f>+H1789+SUM($D$16:$E$16)-SUM($F$27:F1789)</f>
        <v>8605.074234880376</v>
      </c>
      <c r="K1789" s="10">
        <f t="shared" si="527"/>
        <v>3.0849088134365932E-3</v>
      </c>
      <c r="L1789" s="10">
        <f>+H1789/SUM(F$27:F1789)-1</f>
        <v>0.11888198546389472</v>
      </c>
      <c r="M1789">
        <v>7.9450000000000003</v>
      </c>
      <c r="R1789">
        <f t="shared" si="528"/>
        <v>5987.4846567616669</v>
      </c>
      <c r="S1789">
        <f t="shared" si="529"/>
        <v>5802.8873675755103</v>
      </c>
      <c r="T1789" s="5">
        <f t="shared" si="516"/>
        <v>0</v>
      </c>
      <c r="U1789" s="6">
        <f>+S1789+SUM($D$17:$E$17)-SUM($Q$27:Q1789)</f>
        <v>7600.8153149439268</v>
      </c>
      <c r="V1789" s="10">
        <f t="shared" si="517"/>
        <v>-1.9214832284764061E-4</v>
      </c>
      <c r="W1789" s="10">
        <f>+S1789/SUM(Q$27:Q1789)-1</f>
        <v>0.20841322328669998</v>
      </c>
      <c r="X1789">
        <v>5.4950000000000001</v>
      </c>
      <c r="AC1789">
        <f t="shared" si="530"/>
        <v>13098.072520940443</v>
      </c>
      <c r="AD1789">
        <f t="shared" si="531"/>
        <v>12941.07731268194</v>
      </c>
      <c r="AE1789" s="5">
        <f t="shared" si="518"/>
        <v>0</v>
      </c>
      <c r="AF1789" s="6">
        <f>+AD1789+SUM($D$18:$E$18)-SUM($AB$27:AB1789)</f>
        <v>16177.115417945097</v>
      </c>
      <c r="AG1789" s="10">
        <f t="shared" si="519"/>
        <v>-1.1632850201325207E-3</v>
      </c>
      <c r="AH1789" s="10">
        <f>+AD1789/SUM(AB$27:AB1789)-1</f>
        <v>0.49712336429450654</v>
      </c>
      <c r="AI1789" s="6">
        <f t="shared" si="520"/>
        <v>0</v>
      </c>
      <c r="AL1789" s="6">
        <f t="shared" si="521"/>
        <v>0</v>
      </c>
      <c r="AM1789" s="6">
        <f t="shared" si="522"/>
        <v>25596.189033549726</v>
      </c>
      <c r="AN1789" s="6">
        <f t="shared" si="523"/>
        <v>25191.680178295726</v>
      </c>
      <c r="AO1789" s="5">
        <f t="shared" si="524"/>
        <v>0</v>
      </c>
      <c r="AP1789" s="6">
        <f>+AN1789+SUM($D$16:$E$18)-SUM($AL$27:AL1789)</f>
        <v>32383.004967769397</v>
      </c>
      <c r="AQ1789" s="10">
        <f t="shared" si="532"/>
        <v>1.9035062436567607E-4</v>
      </c>
      <c r="AR1789" s="10">
        <f>+AN1789/SUM(AL$27:AL1789)-1</f>
        <v>0.3114741075163121</v>
      </c>
    </row>
    <row r="1790" spans="1:44" x14ac:dyDescent="0.25">
      <c r="A1790" s="1">
        <v>42831</v>
      </c>
      <c r="B1790">
        <v>8.7200000000000006</v>
      </c>
      <c r="G1790">
        <f t="shared" si="525"/>
        <v>6472.7750294141169</v>
      </c>
      <c r="H1790">
        <f t="shared" si="526"/>
        <v>6410.2245060875357</v>
      </c>
      <c r="I1790" s="5">
        <f t="shared" si="515"/>
        <v>0</v>
      </c>
      <c r="J1790" s="6">
        <f>+H1790+SUM($D$16:$E$16)-SUM($F$27:F1790)</f>
        <v>8567.5832429296352</v>
      </c>
      <c r="K1790" s="10">
        <f t="shared" si="527"/>
        <v>-4.3568470099621948E-3</v>
      </c>
      <c r="L1790" s="10">
        <f>+H1790/SUM(F$27:F1790)-1</f>
        <v>0.11237611597824215</v>
      </c>
      <c r="M1790">
        <v>7.9640000000000004</v>
      </c>
      <c r="R1790">
        <f t="shared" si="528"/>
        <v>6001.8033740025076</v>
      </c>
      <c r="S1790">
        <f t="shared" si="529"/>
        <v>5816.7646312613424</v>
      </c>
      <c r="T1790" s="5">
        <f t="shared" si="516"/>
        <v>0</v>
      </c>
      <c r="U1790" s="6">
        <f>+S1790+SUM($D$17:$E$17)-SUM($Q$27:Q1790)</f>
        <v>7614.6925786297606</v>
      </c>
      <c r="V1790" s="10">
        <f t="shared" si="517"/>
        <v>1.8257598837521094E-3</v>
      </c>
      <c r="W1790" s="10">
        <f>+S1790/SUM(Q$27:Q1790)-1</f>
        <v>0.21130307240469204</v>
      </c>
      <c r="X1790">
        <v>5.4930000000000003</v>
      </c>
      <c r="AC1790">
        <f t="shared" si="530"/>
        <v>13093.305251597061</v>
      </c>
      <c r="AD1790">
        <f t="shared" si="531"/>
        <v>12936.367184451665</v>
      </c>
      <c r="AE1790" s="5">
        <f t="shared" si="518"/>
        <v>0</v>
      </c>
      <c r="AF1790" s="6">
        <f>+AD1790+SUM($D$18:$E$18)-SUM($AB$27:AB1790)</f>
        <v>16172.405289714821</v>
      </c>
      <c r="AG1790" s="10">
        <f t="shared" si="519"/>
        <v>-2.9115995704964703E-4</v>
      </c>
      <c r="AH1790" s="10">
        <f>+AD1790/SUM(AB$27:AB1790)-1</f>
        <v>0.49657846043125109</v>
      </c>
      <c r="AI1790" s="6">
        <f t="shared" si="520"/>
        <v>0</v>
      </c>
      <c r="AL1790" s="6">
        <f t="shared" si="521"/>
        <v>0</v>
      </c>
      <c r="AM1790" s="6">
        <f t="shared" si="522"/>
        <v>25567.883655013684</v>
      </c>
      <c r="AN1790" s="6">
        <f t="shared" si="523"/>
        <v>25163.356321800544</v>
      </c>
      <c r="AO1790" s="5">
        <f t="shared" si="524"/>
        <v>0</v>
      </c>
      <c r="AP1790" s="6">
        <f>+AN1790+SUM($D$16:$E$18)-SUM($AL$27:AL1790)</f>
        <v>32354.681111274214</v>
      </c>
      <c r="AQ1790" s="10">
        <f t="shared" si="532"/>
        <v>-8.7465188988400389E-4</v>
      </c>
      <c r="AR1790" s="10">
        <f>+AN1790/SUM(AL$27:AL1790)-1</f>
        <v>0.30999957290188629</v>
      </c>
    </row>
    <row r="1791" spans="1:44" x14ac:dyDescent="0.25">
      <c r="A1791" s="1">
        <v>42832</v>
      </c>
      <c r="B1791">
        <v>8.7370000000000001</v>
      </c>
      <c r="G1791">
        <f t="shared" si="525"/>
        <v>6485.3939715586157</v>
      </c>
      <c r="H1791">
        <f t="shared" si="526"/>
        <v>6422.7215034044484</v>
      </c>
      <c r="I1791" s="5">
        <f t="shared" si="515"/>
        <v>0</v>
      </c>
      <c r="J1791" s="6">
        <f>+H1791+SUM($D$16:$E$16)-SUM($F$27:F1791)</f>
        <v>8580.0802402465488</v>
      </c>
      <c r="K1791" s="10">
        <f t="shared" si="527"/>
        <v>1.4586373966340993E-3</v>
      </c>
      <c r="L1791" s="10">
        <f>+H1791/SUM(F$27:F1791)-1</f>
        <v>0.11454473914012619</v>
      </c>
      <c r="M1791">
        <v>7.9770000000000003</v>
      </c>
      <c r="R1791">
        <f t="shared" si="528"/>
        <v>6011.6003910620302</v>
      </c>
      <c r="S1791">
        <f t="shared" si="529"/>
        <v>5826.2596011516489</v>
      </c>
      <c r="T1791" s="5">
        <f t="shared" si="516"/>
        <v>0</v>
      </c>
      <c r="U1791" s="6">
        <f>+S1791+SUM($D$17:$E$17)-SUM($Q$27:Q1791)</f>
        <v>7624.1875485200662</v>
      </c>
      <c r="V1791" s="10">
        <f t="shared" si="517"/>
        <v>1.2469275407063218E-3</v>
      </c>
      <c r="W1791" s="10">
        <f>+S1791/SUM(Q$27:Q1791)-1</f>
        <v>0.21328033759068687</v>
      </c>
      <c r="X1791">
        <v>5.516</v>
      </c>
      <c r="AC1791">
        <f t="shared" si="530"/>
        <v>13148.128849045945</v>
      </c>
      <c r="AD1791">
        <f t="shared" si="531"/>
        <v>12990.53365909983</v>
      </c>
      <c r="AE1791" s="5">
        <f t="shared" si="518"/>
        <v>0</v>
      </c>
      <c r="AF1791" s="6">
        <f>+AD1791+SUM($D$18:$E$18)-SUM($AB$27:AB1791)</f>
        <v>16226.571764362987</v>
      </c>
      <c r="AG1791" s="10">
        <f t="shared" si="519"/>
        <v>3.3493146923924133E-3</v>
      </c>
      <c r="AH1791" s="10">
        <f>+AD1791/SUM(AB$27:AB1791)-1</f>
        <v>0.50284485485868902</v>
      </c>
      <c r="AI1791" s="6">
        <f t="shared" si="520"/>
        <v>0</v>
      </c>
      <c r="AL1791" s="6">
        <f t="shared" si="521"/>
        <v>0</v>
      </c>
      <c r="AM1791" s="6">
        <f t="shared" si="522"/>
        <v>25645.123211666592</v>
      </c>
      <c r="AN1791" s="6">
        <f t="shared" si="523"/>
        <v>25239.514763655927</v>
      </c>
      <c r="AO1791" s="5">
        <f t="shared" si="524"/>
        <v>0</v>
      </c>
      <c r="AP1791" s="6">
        <f>+AN1791+SUM($D$16:$E$18)-SUM($AL$27:AL1791)</f>
        <v>32430.839553129597</v>
      </c>
      <c r="AQ1791" s="10">
        <f t="shared" si="532"/>
        <v>2.3538616125888812E-3</v>
      </c>
      <c r="AR1791" s="10">
        <f>+AN1791/SUM(AL$27:AL1791)-1</f>
        <v>0.31396436698688657</v>
      </c>
    </row>
    <row r="1792" spans="1:44" x14ac:dyDescent="0.25">
      <c r="A1792" s="1">
        <v>42835</v>
      </c>
      <c r="B1792">
        <v>8.7210000000000001</v>
      </c>
      <c r="C1792">
        <f>+$C$16</f>
        <v>60</v>
      </c>
      <c r="D1792" s="7">
        <f>+$H$16</f>
        <v>0.66694736842105262</v>
      </c>
      <c r="E1792" s="7">
        <f>+$J$16</f>
        <v>0.46199999999999997</v>
      </c>
      <c r="F1792" s="6">
        <f>+C1792-D1792-E1792</f>
        <v>58.871052631578941</v>
      </c>
      <c r="G1792">
        <f t="shared" si="525"/>
        <v>6532.3883727600769</v>
      </c>
      <c r="H1792">
        <f t="shared" si="526"/>
        <v>6469.8306762083439</v>
      </c>
      <c r="I1792" s="5">
        <f t="shared" si="515"/>
        <v>135480</v>
      </c>
      <c r="J1792" s="6">
        <f>+H1792+SUM($D$16:$E$16)-SUM($F$27:F1792)</f>
        <v>8568.3183604188671</v>
      </c>
      <c r="K1792" s="10">
        <f t="shared" si="527"/>
        <v>-1.370835644695978E-3</v>
      </c>
      <c r="L1792" s="10">
        <f>+H1792/SUM(F$27:F1792)-1</f>
        <v>0.11136596905591944</v>
      </c>
      <c r="M1792">
        <v>7.9720000000000004</v>
      </c>
      <c r="N1792">
        <f>+$C$17</f>
        <v>50</v>
      </c>
      <c r="O1792" s="7">
        <f>+$H$17</f>
        <v>0.5557894736842105</v>
      </c>
      <c r="P1792" s="7">
        <f>+$J$17</f>
        <v>0.38500000000000001</v>
      </c>
      <c r="Q1792" s="6">
        <f>+N1792-O1792-P1792</f>
        <v>49.059210526315795</v>
      </c>
      <c r="R1792">
        <f t="shared" si="528"/>
        <v>6057.8323075775988</v>
      </c>
      <c r="S1792">
        <f t="shared" si="529"/>
        <v>5871.6669001816936</v>
      </c>
      <c r="T1792" s="5">
        <f t="shared" si="516"/>
        <v>112900</v>
      </c>
      <c r="U1792" s="6">
        <f>+S1792+SUM($D$17:$E$17)-SUM($Q$27:Q1792)</f>
        <v>7620.5356370237951</v>
      </c>
      <c r="V1792" s="10">
        <f t="shared" si="517"/>
        <v>-4.7899024952235969E-4</v>
      </c>
      <c r="W1792" s="10">
        <f>+S1792/SUM(Q$27:Q1792)-1</f>
        <v>0.21037064999133137</v>
      </c>
      <c r="X1792">
        <v>5.5259999999999998</v>
      </c>
      <c r="Y1792">
        <f>+$C$18</f>
        <v>90</v>
      </c>
      <c r="Z1792" s="7">
        <f>+$H$18</f>
        <v>1.0004210526315789</v>
      </c>
      <c r="AA1792" s="7">
        <f>+$J$18</f>
        <v>0.69300000000000006</v>
      </c>
      <c r="AB1792" s="6">
        <f>+Y1792-Z1792-AA1792</f>
        <v>88.306578947368422</v>
      </c>
      <c r="AC1792">
        <f t="shared" si="530"/>
        <v>13260.271774710218</v>
      </c>
      <c r="AD1792">
        <f t="shared" si="531"/>
        <v>13102.390879198574</v>
      </c>
      <c r="AE1792" s="5">
        <f t="shared" si="518"/>
        <v>203220</v>
      </c>
      <c r="AF1792" s="6">
        <f>+AD1792+SUM($D$18:$E$18)-SUM($AB$27:AB1792)</f>
        <v>16250.122405514363</v>
      </c>
      <c r="AG1792" s="10">
        <f t="shared" si="519"/>
        <v>1.451362708856152E-3</v>
      </c>
      <c r="AH1792" s="10">
        <f>+AD1792/SUM(AB$27:AB1792)-1</f>
        <v>0.50045671622262611</v>
      </c>
      <c r="AI1792" s="6">
        <f t="shared" si="520"/>
        <v>200</v>
      </c>
      <c r="AL1792" s="6">
        <f t="shared" si="521"/>
        <v>196.23684210526315</v>
      </c>
      <c r="AM1792" s="6">
        <f t="shared" si="522"/>
        <v>25850.492455047894</v>
      </c>
      <c r="AN1792" s="6">
        <f t="shared" si="523"/>
        <v>25443.888455588611</v>
      </c>
      <c r="AO1792" s="5">
        <f t="shared" si="524"/>
        <v>451600</v>
      </c>
      <c r="AP1792" s="6">
        <f>+AN1792+SUM($D$16:$E$18)-SUM($AL$27:AL1792)</f>
        <v>32438.976402957018</v>
      </c>
      <c r="AQ1792" s="10">
        <f t="shared" si="532"/>
        <v>2.5089852558668468E-4</v>
      </c>
      <c r="AR1792" s="10">
        <f>+AN1792/SUM(AL$27:AL1792)-1</f>
        <v>0.31120864586129593</v>
      </c>
    </row>
    <row r="1793" spans="1:44" x14ac:dyDescent="0.25">
      <c r="A1793" s="1">
        <v>42836</v>
      </c>
      <c r="B1793">
        <v>8.6639999999999997</v>
      </c>
      <c r="G1793">
        <f t="shared" si="525"/>
        <v>6489.6930239185076</v>
      </c>
      <c r="H1793">
        <f t="shared" si="526"/>
        <v>6427.544201200446</v>
      </c>
      <c r="I1793" s="5">
        <f t="shared" si="515"/>
        <v>0</v>
      </c>
      <c r="J1793" s="6">
        <f>+H1793+SUM($D$16:$E$16)-SUM($F$27:F1793)</f>
        <v>8526.0318854109682</v>
      </c>
      <c r="K1793" s="10">
        <f t="shared" si="527"/>
        <v>-4.9352128654835958E-3</v>
      </c>
      <c r="L1793" s="10">
        <f>+H1793/SUM(F$27:F1793)-1</f>
        <v>0.10410213919280875</v>
      </c>
      <c r="M1793">
        <v>7.9649999999999999</v>
      </c>
      <c r="R1793">
        <f t="shared" si="528"/>
        <v>6052.5130870365747</v>
      </c>
      <c r="S1793">
        <f t="shared" si="529"/>
        <v>5866.51114650617</v>
      </c>
      <c r="T1793" s="5">
        <f t="shared" si="516"/>
        <v>0</v>
      </c>
      <c r="U1793" s="6">
        <f>+S1793+SUM($D$17:$E$17)-SUM($Q$27:Q1793)</f>
        <v>7615.3798833482724</v>
      </c>
      <c r="V1793" s="10">
        <f t="shared" si="517"/>
        <v>-6.7656053604336908E-4</v>
      </c>
      <c r="W1793" s="10">
        <f>+S1793/SUM(Q$27:Q1793)-1</f>
        <v>0.20930785589324552</v>
      </c>
      <c r="X1793">
        <v>5.5179999999999998</v>
      </c>
      <c r="AC1793">
        <f t="shared" si="530"/>
        <v>13241.074855745745</v>
      </c>
      <c r="AD1793">
        <f t="shared" si="531"/>
        <v>13083.422524686524</v>
      </c>
      <c r="AE1793" s="5">
        <f t="shared" si="518"/>
        <v>0</v>
      </c>
      <c r="AF1793" s="6">
        <f>+AD1793+SUM($D$18:$E$18)-SUM($AB$27:AB1793)</f>
        <v>16231.154051002313</v>
      </c>
      <c r="AG1793" s="10">
        <f t="shared" si="519"/>
        <v>-1.1672745619204505E-3</v>
      </c>
      <c r="AH1793" s="10">
        <f>+AD1793/SUM(AB$27:AB1793)-1</f>
        <v>0.49828450237358868</v>
      </c>
      <c r="AI1793" s="6">
        <f t="shared" si="520"/>
        <v>0</v>
      </c>
      <c r="AL1793" s="6">
        <f t="shared" si="521"/>
        <v>0</v>
      </c>
      <c r="AM1793" s="6">
        <f t="shared" si="522"/>
        <v>25783.280966700826</v>
      </c>
      <c r="AN1793" s="6">
        <f t="shared" si="523"/>
        <v>25377.477872393141</v>
      </c>
      <c r="AO1793" s="5">
        <f t="shared" si="524"/>
        <v>0</v>
      </c>
      <c r="AP1793" s="6">
        <f>+AN1793+SUM($D$16:$E$18)-SUM($AL$27:AL1793)</f>
        <v>32372.565819761545</v>
      </c>
      <c r="AQ1793" s="10">
        <f t="shared" si="532"/>
        <v>-2.0472465706229404E-3</v>
      </c>
      <c r="AR1793" s="10">
        <f>+AN1793/SUM(AL$27:AL1793)-1</f>
        <v>0.30778628645995743</v>
      </c>
    </row>
    <row r="1794" spans="1:44" x14ac:dyDescent="0.25">
      <c r="A1794" s="1">
        <v>42837</v>
      </c>
      <c r="B1794">
        <v>8.7040000000000006</v>
      </c>
      <c r="G1794">
        <f t="shared" si="525"/>
        <v>6519.654672228382</v>
      </c>
      <c r="H1794">
        <f t="shared" si="526"/>
        <v>6457.218920504235</v>
      </c>
      <c r="I1794" s="5">
        <f t="shared" si="515"/>
        <v>0</v>
      </c>
      <c r="J1794" s="6">
        <f>+H1794+SUM($D$16:$E$16)-SUM($F$27:F1794)</f>
        <v>8555.7066047147564</v>
      </c>
      <c r="K1794" s="10">
        <f t="shared" si="527"/>
        <v>3.4804842044473538E-3</v>
      </c>
      <c r="L1794" s="10">
        <f>+H1794/SUM(F$27:F1794)-1</f>
        <v>0.10919956365814976</v>
      </c>
      <c r="M1794">
        <v>7.9649999999999999</v>
      </c>
      <c r="R1794">
        <f t="shared" si="528"/>
        <v>6052.5130870365747</v>
      </c>
      <c r="S1794">
        <f t="shared" si="529"/>
        <v>5866.51114650617</v>
      </c>
      <c r="T1794" s="5">
        <f t="shared" si="516"/>
        <v>0</v>
      </c>
      <c r="U1794" s="6">
        <f>+S1794+SUM($D$17:$E$17)-SUM($Q$27:Q1794)</f>
        <v>7615.3798833482724</v>
      </c>
      <c r="V1794" s="10">
        <f t="shared" si="517"/>
        <v>0</v>
      </c>
      <c r="W1794" s="10">
        <f>+S1794/SUM(Q$27:Q1794)-1</f>
        <v>0.20930785589324552</v>
      </c>
      <c r="X1794">
        <v>5.5330000000000004</v>
      </c>
      <c r="AC1794">
        <f t="shared" si="530"/>
        <v>13277.069078804134</v>
      </c>
      <c r="AD1794">
        <f t="shared" si="531"/>
        <v>13118.988189396619</v>
      </c>
      <c r="AE1794" s="5">
        <f t="shared" si="518"/>
        <v>0</v>
      </c>
      <c r="AF1794" s="6">
        <f>+AD1794+SUM($D$18:$E$18)-SUM($AB$27:AB1794)</f>
        <v>16266.719715712408</v>
      </c>
      <c r="AG1794" s="10">
        <f t="shared" si="519"/>
        <v>2.191197532740885E-3</v>
      </c>
      <c r="AH1794" s="10">
        <f>+AD1794/SUM(AB$27:AB1794)-1</f>
        <v>0.50235740334053403</v>
      </c>
      <c r="AI1794" s="6">
        <f t="shared" si="520"/>
        <v>0</v>
      </c>
      <c r="AL1794" s="6">
        <f t="shared" si="521"/>
        <v>0</v>
      </c>
      <c r="AM1794" s="6">
        <f t="shared" si="522"/>
        <v>25849.23683806909</v>
      </c>
      <c r="AN1794" s="6">
        <f t="shared" si="523"/>
        <v>25442.718256407024</v>
      </c>
      <c r="AO1794" s="5">
        <f t="shared" si="524"/>
        <v>0</v>
      </c>
      <c r="AP1794" s="6">
        <f>+AN1794+SUM($D$16:$E$18)-SUM($AL$27:AL1794)</f>
        <v>32437.806203775432</v>
      </c>
      <c r="AQ1794" s="10">
        <f t="shared" si="532"/>
        <v>2.0152985208872209E-3</v>
      </c>
      <c r="AR1794" s="10">
        <f>+AN1794/SUM(AL$27:AL1794)-1</f>
        <v>0.31114834158481108</v>
      </c>
    </row>
    <row r="1795" spans="1:44" x14ac:dyDescent="0.25">
      <c r="A1795" s="1">
        <v>42838</v>
      </c>
      <c r="B1795">
        <v>8.7330000000000005</v>
      </c>
      <c r="G1795">
        <f t="shared" si="525"/>
        <v>6541.3768672530405</v>
      </c>
      <c r="H1795">
        <f t="shared" si="526"/>
        <v>6478.733091999482</v>
      </c>
      <c r="I1795" s="5">
        <f t="shared" si="515"/>
        <v>0</v>
      </c>
      <c r="J1795" s="6">
        <f>+H1795+SUM($D$16:$E$16)-SUM($F$27:F1795)</f>
        <v>8577.2207762100043</v>
      </c>
      <c r="K1795" s="10">
        <f t="shared" si="527"/>
        <v>2.5145990260340145E-3</v>
      </c>
      <c r="L1795" s="10">
        <f>+H1795/SUM(F$27:F1795)-1</f>
        <v>0.11289519639552204</v>
      </c>
      <c r="M1795">
        <v>7.9320000000000004</v>
      </c>
      <c r="R1795">
        <f t="shared" si="528"/>
        <v>6027.436761628891</v>
      </c>
      <c r="S1795">
        <f t="shared" si="529"/>
        <v>5842.2054506072745</v>
      </c>
      <c r="T1795" s="5">
        <f t="shared" si="516"/>
        <v>0</v>
      </c>
      <c r="U1795" s="6">
        <f>+S1795+SUM($D$17:$E$17)-SUM($Q$27:Q1795)</f>
        <v>7591.074187449376</v>
      </c>
      <c r="V1795" s="10">
        <f t="shared" si="517"/>
        <v>-3.1916590204571493E-3</v>
      </c>
      <c r="W1795" s="10">
        <f>+S1795/SUM(Q$27:Q1795)-1</f>
        <v>0.20429754085941298</v>
      </c>
      <c r="X1795">
        <v>5.51</v>
      </c>
      <c r="AC1795">
        <f t="shared" si="530"/>
        <v>13221.877936781269</v>
      </c>
      <c r="AD1795">
        <f t="shared" si="531"/>
        <v>13064.454170174473</v>
      </c>
      <c r="AE1795" s="5">
        <f t="shared" si="518"/>
        <v>0</v>
      </c>
      <c r="AF1795" s="6">
        <f>+AD1795+SUM($D$18:$E$18)-SUM($AB$27:AB1795)</f>
        <v>16212.185696490264</v>
      </c>
      <c r="AG1795" s="10">
        <f t="shared" si="519"/>
        <v>-3.3524902485083663E-3</v>
      </c>
      <c r="AH1795" s="10">
        <f>+AD1795/SUM(AB$27:AB1795)-1</f>
        <v>0.49611228852455103</v>
      </c>
      <c r="AI1795" s="6">
        <f t="shared" si="520"/>
        <v>0</v>
      </c>
      <c r="AL1795" s="6">
        <f t="shared" si="521"/>
        <v>0</v>
      </c>
      <c r="AM1795" s="6">
        <f t="shared" si="522"/>
        <v>25790.691565663201</v>
      </c>
      <c r="AN1795" s="6">
        <f t="shared" si="523"/>
        <v>25385.392712781228</v>
      </c>
      <c r="AO1795" s="5">
        <f t="shared" si="524"/>
        <v>0</v>
      </c>
      <c r="AP1795" s="6">
        <f>+AN1795+SUM($D$16:$E$18)-SUM($AL$27:AL1795)</f>
        <v>32380.480660149635</v>
      </c>
      <c r="AQ1795" s="10">
        <f t="shared" si="532"/>
        <v>-1.7672447780739953E-3</v>
      </c>
      <c r="AR1795" s="10">
        <f>+AN1795/SUM(AL$27:AL1795)-1</f>
        <v>0.30819416464907889</v>
      </c>
    </row>
    <row r="1796" spans="1:44" x14ac:dyDescent="0.25">
      <c r="A1796" s="1">
        <v>42843</v>
      </c>
      <c r="B1796">
        <v>8.6280000000000001</v>
      </c>
      <c r="G1796">
        <f t="shared" si="525"/>
        <v>6462.7275404396232</v>
      </c>
      <c r="H1796">
        <f t="shared" si="526"/>
        <v>6400.8369538270381</v>
      </c>
      <c r="I1796" s="5">
        <f t="shared" si="515"/>
        <v>0</v>
      </c>
      <c r="J1796" s="6">
        <f>+H1796+SUM($D$16:$E$16)-SUM($F$27:F1796)</f>
        <v>8499.3246380375604</v>
      </c>
      <c r="K1796" s="10">
        <f t="shared" si="527"/>
        <v>-9.0817457314960048E-3</v>
      </c>
      <c r="L1796" s="10">
        <f>+H1796/SUM(F$27:F1796)-1</f>
        <v>9.9514457174002313E-2</v>
      </c>
      <c r="M1796">
        <v>7.8179999999999996</v>
      </c>
      <c r="R1796">
        <f t="shared" si="528"/>
        <v>5940.8094556750711</v>
      </c>
      <c r="S1796">
        <f t="shared" si="529"/>
        <v>5758.2403193201799</v>
      </c>
      <c r="T1796" s="5">
        <f t="shared" si="516"/>
        <v>0</v>
      </c>
      <c r="U1796" s="6">
        <f>+S1796+SUM($D$17:$E$17)-SUM($Q$27:Q1796)</f>
        <v>7507.1090561622805</v>
      </c>
      <c r="V1796" s="10">
        <f t="shared" si="517"/>
        <v>-1.1061034211194865E-2</v>
      </c>
      <c r="W1796" s="10">
        <f>+S1796/SUM(Q$27:Q1796)-1</f>
        <v>0.18698917983344532</v>
      </c>
      <c r="X1796">
        <v>5.4690000000000003</v>
      </c>
      <c r="AC1796">
        <f t="shared" si="530"/>
        <v>13123.493727088342</v>
      </c>
      <c r="AD1796">
        <f t="shared" si="531"/>
        <v>12967.241353300216</v>
      </c>
      <c r="AE1796" s="5">
        <f t="shared" si="518"/>
        <v>0</v>
      </c>
      <c r="AF1796" s="6">
        <f>+AD1796+SUM($D$18:$E$18)-SUM($AB$27:AB1796)</f>
        <v>16114.972879616007</v>
      </c>
      <c r="AG1796" s="10">
        <f t="shared" si="519"/>
        <v>-5.9962807417942576E-3</v>
      </c>
      <c r="AH1796" s="10">
        <f>+AD1796/SUM(AB$27:AB1796)-1</f>
        <v>0.48497969254823392</v>
      </c>
      <c r="AI1796" s="6">
        <f t="shared" si="520"/>
        <v>0</v>
      </c>
      <c r="AL1796" s="6">
        <f t="shared" si="521"/>
        <v>0</v>
      </c>
      <c r="AM1796" s="6">
        <f t="shared" si="522"/>
        <v>25527.030723203035</v>
      </c>
      <c r="AN1796" s="6">
        <f t="shared" si="523"/>
        <v>25126.318626447435</v>
      </c>
      <c r="AO1796" s="5">
        <f t="shared" si="524"/>
        <v>0</v>
      </c>
      <c r="AP1796" s="6">
        <f>+AN1796+SUM($D$16:$E$18)-SUM($AL$27:AL1796)</f>
        <v>32121.406573815842</v>
      </c>
      <c r="AQ1796" s="10">
        <f t="shared" si="532"/>
        <v>-8.0009339284649039E-3</v>
      </c>
      <c r="AR1796" s="10">
        <f>+AN1796/SUM(AL$27:AL1796)-1</f>
        <v>0.2948432107446699</v>
      </c>
    </row>
    <row r="1797" spans="1:44" x14ac:dyDescent="0.25">
      <c r="A1797" s="1">
        <v>42844</v>
      </c>
      <c r="B1797">
        <v>8.5739999999999998</v>
      </c>
      <c r="G1797">
        <f t="shared" si="525"/>
        <v>6422.2793152212944</v>
      </c>
      <c r="H1797">
        <f t="shared" si="526"/>
        <v>6360.7760827669244</v>
      </c>
      <c r="I1797" s="5">
        <f t="shared" si="515"/>
        <v>0</v>
      </c>
      <c r="J1797" s="6">
        <f>+H1797+SUM($D$16:$E$16)-SUM($F$27:F1797)</f>
        <v>8459.2637669774449</v>
      </c>
      <c r="K1797" s="10">
        <f t="shared" si="527"/>
        <v>-4.7134181557001442E-3</v>
      </c>
      <c r="L1797" s="10">
        <f>+H1797/SUM(F$27:F1797)-1</f>
        <v>9.2632934145792323E-2</v>
      </c>
      <c r="M1797">
        <v>7.843</v>
      </c>
      <c r="R1797">
        <f t="shared" si="528"/>
        <v>5959.8066718930149</v>
      </c>
      <c r="S1797">
        <f t="shared" si="529"/>
        <v>5776.6537253041924</v>
      </c>
      <c r="T1797" s="5">
        <f t="shared" si="516"/>
        <v>0</v>
      </c>
      <c r="U1797" s="6">
        <f>+S1797+SUM($D$17:$E$17)-SUM($Q$27:Q1797)</f>
        <v>7525.5224621462949</v>
      </c>
      <c r="V1797" s="10">
        <f t="shared" si="517"/>
        <v>2.4527958560691676E-3</v>
      </c>
      <c r="W1797" s="10">
        <f>+S1797/SUM(Q$27:Q1797)-1</f>
        <v>0.19078487304089453</v>
      </c>
      <c r="X1797">
        <v>5.4550000000000001</v>
      </c>
      <c r="AC1797">
        <f t="shared" si="530"/>
        <v>13089.899118900512</v>
      </c>
      <c r="AD1797">
        <f t="shared" si="531"/>
        <v>12934.046732904128</v>
      </c>
      <c r="AE1797" s="5">
        <f t="shared" si="518"/>
        <v>0</v>
      </c>
      <c r="AF1797" s="6">
        <f>+AD1797+SUM($D$18:$E$18)-SUM($AB$27:AB1797)</f>
        <v>16081.778259219916</v>
      </c>
      <c r="AG1797" s="10">
        <f t="shared" si="519"/>
        <v>-2.0598620080880536E-3</v>
      </c>
      <c r="AH1797" s="10">
        <f>+AD1797/SUM(AB$27:AB1797)-1</f>
        <v>0.48117831831241831</v>
      </c>
      <c r="AI1797" s="6">
        <f t="shared" si="520"/>
        <v>0</v>
      </c>
      <c r="AL1797" s="6">
        <f t="shared" si="521"/>
        <v>0</v>
      </c>
      <c r="AM1797" s="6">
        <f t="shared" si="522"/>
        <v>25471.985106014821</v>
      </c>
      <c r="AN1797" s="6">
        <f t="shared" si="523"/>
        <v>25071.476540975244</v>
      </c>
      <c r="AO1797" s="5">
        <f t="shared" si="524"/>
        <v>0</v>
      </c>
      <c r="AP1797" s="6">
        <f>+AN1797+SUM($D$16:$E$18)-SUM($AL$27:AL1797)</f>
        <v>32066.564488343651</v>
      </c>
      <c r="AQ1797" s="10">
        <f t="shared" si="532"/>
        <v>-1.7073376082135105E-3</v>
      </c>
      <c r="AR1797" s="10">
        <f>+AN1797/SUM(AL$27:AL1797)-1</f>
        <v>0.29201701471124064</v>
      </c>
    </row>
    <row r="1798" spans="1:44" x14ac:dyDescent="0.25">
      <c r="A1798" s="1">
        <v>42845</v>
      </c>
      <c r="B1798">
        <v>8.5839999999999996</v>
      </c>
      <c r="G1798">
        <f t="shared" si="525"/>
        <v>6429.7697272987625</v>
      </c>
      <c r="H1798">
        <f t="shared" si="526"/>
        <v>6368.1947625928715</v>
      </c>
      <c r="I1798" s="5">
        <f t="shared" si="515"/>
        <v>0</v>
      </c>
      <c r="J1798" s="6">
        <f>+H1798+SUM($D$16:$E$16)-SUM($F$27:F1798)</f>
        <v>8466.6824468033919</v>
      </c>
      <c r="K1798" s="10">
        <f t="shared" si="527"/>
        <v>8.7698882908782139E-4</v>
      </c>
      <c r="L1798" s="10">
        <f>+H1798/SUM(F$27:F1798)-1</f>
        <v>9.390729026212763E-2</v>
      </c>
      <c r="M1798">
        <v>7.87</v>
      </c>
      <c r="R1798">
        <f t="shared" si="528"/>
        <v>5980.323665408393</v>
      </c>
      <c r="S1798">
        <f t="shared" si="529"/>
        <v>5796.5402037669255</v>
      </c>
      <c r="T1798" s="5">
        <f t="shared" si="516"/>
        <v>0</v>
      </c>
      <c r="U1798" s="6">
        <f>+S1798+SUM($D$17:$E$17)-SUM($Q$27:Q1798)</f>
        <v>7545.4089406090279</v>
      </c>
      <c r="V1798" s="10">
        <f t="shared" si="517"/>
        <v>2.6425379184984443E-3</v>
      </c>
      <c r="W1798" s="10">
        <f>+S1798/SUM(Q$27:Q1798)-1</f>
        <v>0.19488422170493958</v>
      </c>
      <c r="X1798">
        <v>5.4379999999999997</v>
      </c>
      <c r="AC1798">
        <f t="shared" si="530"/>
        <v>13049.105666101004</v>
      </c>
      <c r="AD1798">
        <f t="shared" si="531"/>
        <v>12893.738979566022</v>
      </c>
      <c r="AE1798" s="5">
        <f t="shared" si="518"/>
        <v>0</v>
      </c>
      <c r="AF1798" s="6">
        <f>+AD1798+SUM($D$18:$E$18)-SUM($AB$27:AB1798)</f>
        <v>16041.470505881809</v>
      </c>
      <c r="AG1798" s="10">
        <f t="shared" si="519"/>
        <v>-2.5064238971830299E-3</v>
      </c>
      <c r="AH1798" s="10">
        <f>+AD1798/SUM(AB$27:AB1798)-1</f>
        <v>0.47656236388321371</v>
      </c>
      <c r="AI1798" s="6">
        <f t="shared" si="520"/>
        <v>0</v>
      </c>
      <c r="AL1798" s="6">
        <f t="shared" si="521"/>
        <v>0</v>
      </c>
      <c r="AM1798" s="6">
        <f t="shared" si="522"/>
        <v>25459.199058808161</v>
      </c>
      <c r="AN1798" s="6">
        <f t="shared" si="523"/>
        <v>25058.47394592582</v>
      </c>
      <c r="AO1798" s="5">
        <f t="shared" si="524"/>
        <v>0</v>
      </c>
      <c r="AP1798" s="6">
        <f>+AN1798+SUM($D$16:$E$18)-SUM($AL$27:AL1798)</f>
        <v>32053.561893294227</v>
      </c>
      <c r="AQ1798" s="10">
        <f t="shared" si="532"/>
        <v>-4.0548762416225959E-4</v>
      </c>
      <c r="AR1798" s="10">
        <f>+AN1798/SUM(AL$27:AL1798)-1</f>
        <v>0.29134694751309231</v>
      </c>
    </row>
    <row r="1799" spans="1:44" x14ac:dyDescent="0.25">
      <c r="A1799" s="1">
        <v>42846</v>
      </c>
      <c r="B1799">
        <v>8.6750000000000007</v>
      </c>
      <c r="G1799">
        <f t="shared" si="525"/>
        <v>6497.9324772037244</v>
      </c>
      <c r="H1799">
        <f t="shared" si="526"/>
        <v>6435.7047490089899</v>
      </c>
      <c r="I1799" s="5">
        <f t="shared" si="515"/>
        <v>0</v>
      </c>
      <c r="J1799" s="6">
        <f>+H1799+SUM($D$16:$E$16)-SUM($F$27:F1799)</f>
        <v>8534.1924332195122</v>
      </c>
      <c r="K1799" s="10">
        <f t="shared" si="527"/>
        <v>7.9736055816772566E-3</v>
      </c>
      <c r="L1799" s="10">
        <f>+H1799/SUM(F$27:F1799)-1</f>
        <v>0.10550393092077792</v>
      </c>
      <c r="M1799">
        <v>7.8559999999999999</v>
      </c>
      <c r="R1799">
        <f t="shared" si="528"/>
        <v>5969.6852243263447</v>
      </c>
      <c r="S1799">
        <f t="shared" si="529"/>
        <v>5786.2286964158784</v>
      </c>
      <c r="T1799" s="5">
        <f t="shared" si="516"/>
        <v>0</v>
      </c>
      <c r="U1799" s="6">
        <f>+S1799+SUM($D$17:$E$17)-SUM($Q$27:Q1799)</f>
        <v>7535.097433257979</v>
      </c>
      <c r="V1799" s="10">
        <f t="shared" si="517"/>
        <v>-1.3665935712977584E-3</v>
      </c>
      <c r="W1799" s="10">
        <f>+S1799/SUM(Q$27:Q1799)-1</f>
        <v>0.19275863350876787</v>
      </c>
      <c r="X1799">
        <v>5.4539999999999997</v>
      </c>
      <c r="AC1799">
        <f t="shared" si="530"/>
        <v>13087.499504029951</v>
      </c>
      <c r="AD1799">
        <f t="shared" si="531"/>
        <v>12931.675688590121</v>
      </c>
      <c r="AE1799" s="5">
        <f t="shared" si="518"/>
        <v>0</v>
      </c>
      <c r="AF1799" s="6">
        <f>+AD1799+SUM($D$18:$E$18)-SUM($AB$27:AB1799)</f>
        <v>16079.407214905908</v>
      </c>
      <c r="AG1799" s="10">
        <f t="shared" si="519"/>
        <v>2.3649146760074125E-3</v>
      </c>
      <c r="AH1799" s="10">
        <f>+AD1799/SUM(AB$27:AB1799)-1</f>
        <v>0.48090679158128857</v>
      </c>
      <c r="AI1799" s="6">
        <f t="shared" si="520"/>
        <v>0</v>
      </c>
      <c r="AL1799" s="6">
        <f t="shared" si="521"/>
        <v>0</v>
      </c>
      <c r="AM1799" s="6">
        <f t="shared" si="522"/>
        <v>25555.117205560018</v>
      </c>
      <c r="AN1799" s="6">
        <f t="shared" si="523"/>
        <v>25153.609134014987</v>
      </c>
      <c r="AO1799" s="5">
        <f t="shared" si="524"/>
        <v>0</v>
      </c>
      <c r="AP1799" s="6">
        <f>+AN1799+SUM($D$16:$E$18)-SUM($AL$27:AL1799)</f>
        <v>32148.697081383394</v>
      </c>
      <c r="AQ1799" s="10">
        <f t="shared" si="532"/>
        <v>2.9680067508837116E-3</v>
      </c>
      <c r="AR1799" s="10">
        <f>+AN1799/SUM(AL$27:AL1799)-1</f>
        <v>0.29624958184769445</v>
      </c>
    </row>
    <row r="1800" spans="1:44" x14ac:dyDescent="0.25">
      <c r="A1800" s="1">
        <v>42849</v>
      </c>
      <c r="B1800">
        <v>8.6259999999999994</v>
      </c>
      <c r="G1800">
        <f t="shared" si="525"/>
        <v>6461.2294580241296</v>
      </c>
      <c r="H1800">
        <f t="shared" si="526"/>
        <v>6399.3532178618489</v>
      </c>
      <c r="I1800" s="5">
        <f t="shared" si="515"/>
        <v>0</v>
      </c>
      <c r="J1800" s="6">
        <f>+H1800+SUM($D$16:$E$16)-SUM($F$27:F1800)</f>
        <v>8497.8409020723702</v>
      </c>
      <c r="K1800" s="10">
        <f t="shared" si="527"/>
        <v>-4.2595162262386577E-3</v>
      </c>
      <c r="L1800" s="10">
        <f>+H1800/SUM(F$27:F1800)-1</f>
        <v>9.9259585950735474E-2</v>
      </c>
      <c r="M1800">
        <v>8.0879999999999992</v>
      </c>
      <c r="R1800">
        <f t="shared" si="528"/>
        <v>6145.9793908288539</v>
      </c>
      <c r="S1800">
        <f t="shared" si="529"/>
        <v>5957.1051039475078</v>
      </c>
      <c r="T1800" s="5">
        <f t="shared" si="516"/>
        <v>0</v>
      </c>
      <c r="U1800" s="6">
        <f>+S1800+SUM($D$17:$E$17)-SUM($Q$27:Q1800)</f>
        <v>7705.9738407896093</v>
      </c>
      <c r="V1800" s="10">
        <f t="shared" si="517"/>
        <v>2.2677398539987736E-2</v>
      </c>
      <c r="W1800" s="10">
        <f>+S1800/SUM(Q$27:Q1800)-1</f>
        <v>0.22798266647389442</v>
      </c>
      <c r="X1800">
        <v>5.4470000000000001</v>
      </c>
      <c r="AC1800">
        <f t="shared" si="530"/>
        <v>13070.702199936037</v>
      </c>
      <c r="AD1800">
        <f t="shared" si="531"/>
        <v>12915.078378392078</v>
      </c>
      <c r="AE1800" s="5">
        <f t="shared" si="518"/>
        <v>0</v>
      </c>
      <c r="AF1800" s="6">
        <f>+AD1800+SUM($D$18:$E$18)-SUM($AB$27:AB1800)</f>
        <v>16062.809904707867</v>
      </c>
      <c r="AG1800" s="10">
        <f t="shared" si="519"/>
        <v>-1.0322090843408738E-3</v>
      </c>
      <c r="AH1800" s="10">
        <f>+AD1800/SUM(AB$27:AB1800)-1</f>
        <v>0.47900610446338088</v>
      </c>
      <c r="AI1800" s="6">
        <f t="shared" si="520"/>
        <v>0</v>
      </c>
      <c r="AL1800" s="6">
        <f t="shared" si="521"/>
        <v>0</v>
      </c>
      <c r="AM1800" s="6">
        <f t="shared" si="522"/>
        <v>25677.911048789021</v>
      </c>
      <c r="AN1800" s="6">
        <f t="shared" si="523"/>
        <v>25271.536700201435</v>
      </c>
      <c r="AO1800" s="5">
        <f t="shared" si="524"/>
        <v>0</v>
      </c>
      <c r="AP1800" s="6">
        <f>+AN1800+SUM($D$16:$E$18)-SUM($AL$27:AL1800)</f>
        <v>32266.624647569846</v>
      </c>
      <c r="AQ1800" s="10">
        <f t="shared" si="532"/>
        <v>3.6681911521303512E-3</v>
      </c>
      <c r="AR1800" s="10">
        <f>+AN1800/SUM(AL$27:AL1800)-1</f>
        <v>0.30232678363385013</v>
      </c>
    </row>
    <row r="1801" spans="1:44" x14ac:dyDescent="0.25">
      <c r="A1801" s="1">
        <v>42851</v>
      </c>
      <c r="B1801">
        <v>8.7140000000000004</v>
      </c>
      <c r="G1801">
        <f t="shared" si="525"/>
        <v>6527.1450843058519</v>
      </c>
      <c r="H1801">
        <f t="shared" si="526"/>
        <v>6464.6376003301839</v>
      </c>
      <c r="I1801" s="5">
        <f t="shared" si="515"/>
        <v>0</v>
      </c>
      <c r="J1801" s="6">
        <f>+H1801+SUM($D$16:$E$16)-SUM($F$27:F1801)</f>
        <v>8563.1252845407071</v>
      </c>
      <c r="K1801" s="10">
        <f t="shared" si="527"/>
        <v>7.6824670196420364E-3</v>
      </c>
      <c r="L1801" s="10">
        <f>+H1801/SUM(F$27:F1801)-1</f>
        <v>0.11047391977448529</v>
      </c>
      <c r="M1801">
        <v>8.1349999999999998</v>
      </c>
      <c r="R1801">
        <f t="shared" si="528"/>
        <v>6181.6941573185868</v>
      </c>
      <c r="S1801">
        <f t="shared" si="529"/>
        <v>5991.7223071974504</v>
      </c>
      <c r="T1801" s="5">
        <f t="shared" si="516"/>
        <v>0</v>
      </c>
      <c r="U1801" s="6">
        <f>+S1801+SUM($D$17:$E$17)-SUM($Q$27:Q1801)</f>
        <v>7740.5910440395528</v>
      </c>
      <c r="V1801" s="10">
        <f t="shared" si="517"/>
        <v>4.4922554845314711E-3</v>
      </c>
      <c r="W1801" s="10">
        <f>+S1801/SUM(Q$27:Q1801)-1</f>
        <v>0.23511856970389866</v>
      </c>
      <c r="X1801">
        <v>5.4589999999999996</v>
      </c>
      <c r="AC1801">
        <f t="shared" si="530"/>
        <v>13099.497578382747</v>
      </c>
      <c r="AD1801">
        <f t="shared" si="531"/>
        <v>12943.530910160152</v>
      </c>
      <c r="AE1801" s="5">
        <f t="shared" si="518"/>
        <v>0</v>
      </c>
      <c r="AF1801" s="6">
        <f>+AD1801+SUM($D$18:$E$18)-SUM($AB$27:AB1801)</f>
        <v>16091.262436475941</v>
      </c>
      <c r="AG1801" s="10">
        <f t="shared" si="519"/>
        <v>1.7713296700183623E-3</v>
      </c>
      <c r="AH1801" s="10">
        <f>+AD1801/SUM(AB$27:AB1801)-1</f>
        <v>0.48226442523693702</v>
      </c>
      <c r="AI1801" s="6">
        <f t="shared" si="520"/>
        <v>0</v>
      </c>
      <c r="AL1801" s="6">
        <f t="shared" si="521"/>
        <v>0</v>
      </c>
      <c r="AM1801" s="6">
        <f t="shared" si="522"/>
        <v>25808.336820007185</v>
      </c>
      <c r="AN1801" s="6">
        <f t="shared" si="523"/>
        <v>25399.890817687789</v>
      </c>
      <c r="AO1801" s="5">
        <f t="shared" si="524"/>
        <v>0</v>
      </c>
      <c r="AP1801" s="6">
        <f>+AN1801+SUM($D$16:$E$18)-SUM($AL$27:AL1801)</f>
        <v>32394.978765056196</v>
      </c>
      <c r="AQ1801" s="10">
        <f t="shared" si="532"/>
        <v>3.9779220444744467E-3</v>
      </c>
      <c r="AR1801" s="10">
        <f>+AN1801/SUM(AL$27:AL1801)-1</f>
        <v>0.30894130047052637</v>
      </c>
    </row>
    <row r="1802" spans="1:44" x14ac:dyDescent="0.25">
      <c r="A1802" s="1">
        <v>42852</v>
      </c>
      <c r="B1802">
        <v>8.6980000000000004</v>
      </c>
      <c r="G1802">
        <f t="shared" si="525"/>
        <v>6515.1604249819029</v>
      </c>
      <c r="H1802">
        <f t="shared" si="526"/>
        <v>6452.7677126086692</v>
      </c>
      <c r="I1802" s="5">
        <f t="shared" si="515"/>
        <v>0</v>
      </c>
      <c r="J1802" s="6">
        <f>+H1802+SUM($D$16:$E$16)-SUM($F$27:F1802)</f>
        <v>8551.2553968191896</v>
      </c>
      <c r="K1802" s="10">
        <f t="shared" si="527"/>
        <v>-1.386163033600174E-3</v>
      </c>
      <c r="L1802" s="10">
        <f>+H1802/SUM(F$27:F1802)-1</f>
        <v>0.10843494998834902</v>
      </c>
      <c r="M1802">
        <v>8.109</v>
      </c>
      <c r="R1802">
        <f t="shared" si="528"/>
        <v>6161.9370524519263</v>
      </c>
      <c r="S1802">
        <f t="shared" si="529"/>
        <v>5972.5723649740785</v>
      </c>
      <c r="T1802" s="5">
        <f t="shared" si="516"/>
        <v>0</v>
      </c>
      <c r="U1802" s="6">
        <f>+S1802+SUM($D$17:$E$17)-SUM($Q$27:Q1802)</f>
        <v>7721.4411018161809</v>
      </c>
      <c r="V1802" s="10">
        <f t="shared" si="517"/>
        <v>-2.4739638245219187E-3</v>
      </c>
      <c r="W1802" s="10">
        <f>+S1802/SUM(Q$27:Q1802)-1</f>
        <v>0.23117104876815175</v>
      </c>
      <c r="X1802">
        <v>5.4660000000000002</v>
      </c>
      <c r="AC1802">
        <f t="shared" si="530"/>
        <v>13116.294882476663</v>
      </c>
      <c r="AD1802">
        <f t="shared" si="531"/>
        <v>12960.128220358198</v>
      </c>
      <c r="AE1802" s="5">
        <f t="shared" si="518"/>
        <v>0</v>
      </c>
      <c r="AF1802" s="6">
        <f>+AD1802+SUM($D$18:$E$18)-SUM($AB$27:AB1802)</f>
        <v>16107.859746673987</v>
      </c>
      <c r="AG1802" s="10">
        <f t="shared" si="519"/>
        <v>1.031448605326446E-3</v>
      </c>
      <c r="AH1802" s="10">
        <f>+AD1802/SUM(AB$27:AB1802)-1</f>
        <v>0.48416511235484494</v>
      </c>
      <c r="AI1802" s="6">
        <f t="shared" si="520"/>
        <v>0</v>
      </c>
      <c r="AL1802" s="6">
        <f t="shared" si="521"/>
        <v>0</v>
      </c>
      <c r="AM1802" s="6">
        <f t="shared" si="522"/>
        <v>25793.392359910489</v>
      </c>
      <c r="AN1802" s="6">
        <f t="shared" si="523"/>
        <v>25385.468297940944</v>
      </c>
      <c r="AO1802" s="5">
        <f t="shared" si="524"/>
        <v>0</v>
      </c>
      <c r="AP1802" s="6">
        <f>+AN1802+SUM($D$16:$E$18)-SUM($AL$27:AL1802)</f>
        <v>32380.556245309348</v>
      </c>
      <c r="AQ1802" s="10">
        <f t="shared" si="532"/>
        <v>-4.4520849516360705E-4</v>
      </c>
      <c r="AR1802" s="10">
        <f>+AN1802/SUM(AL$27:AL1802)-1</f>
        <v>0.30819805980508419</v>
      </c>
    </row>
    <row r="1803" spans="1:44" x14ac:dyDescent="0.25">
      <c r="A1803" s="1">
        <v>42853</v>
      </c>
      <c r="B1803">
        <v>8.6630000000000003</v>
      </c>
      <c r="G1803">
        <f t="shared" si="525"/>
        <v>6488.9439827107635</v>
      </c>
      <c r="H1803">
        <f t="shared" si="526"/>
        <v>6426.8023332178545</v>
      </c>
      <c r="I1803" s="5">
        <f t="shared" si="515"/>
        <v>0</v>
      </c>
      <c r="J1803" s="6">
        <f>+H1803+SUM($D$16:$E$16)-SUM($F$27:F1803)</f>
        <v>8525.290017428375</v>
      </c>
      <c r="K1803" s="10">
        <f t="shared" si="527"/>
        <v>-3.0364406377656472E-3</v>
      </c>
      <c r="L1803" s="10">
        <f>+H1803/SUM(F$27:F1803)-1</f>
        <v>0.103974703581176</v>
      </c>
      <c r="M1803">
        <v>8.1029999999999998</v>
      </c>
      <c r="R1803">
        <f t="shared" si="528"/>
        <v>6157.3777205596198</v>
      </c>
      <c r="S1803">
        <f t="shared" si="529"/>
        <v>5968.1531475379152</v>
      </c>
      <c r="T1803" s="5">
        <f t="shared" si="516"/>
        <v>0</v>
      </c>
      <c r="U1803" s="6">
        <f>+S1803+SUM($D$17:$E$17)-SUM($Q$27:Q1803)</f>
        <v>7717.0218843800176</v>
      </c>
      <c r="V1803" s="10">
        <f t="shared" si="517"/>
        <v>-5.7233065406969708E-4</v>
      </c>
      <c r="W1803" s="10">
        <f>+S1803/SUM(Q$27:Q1803)-1</f>
        <v>0.23026008239836382</v>
      </c>
      <c r="X1803">
        <v>5.452</v>
      </c>
      <c r="AC1803">
        <f t="shared" si="530"/>
        <v>13082.700274288833</v>
      </c>
      <c r="AD1803">
        <f t="shared" si="531"/>
        <v>12926.933599962109</v>
      </c>
      <c r="AE1803" s="5">
        <f t="shared" si="518"/>
        <v>0</v>
      </c>
      <c r="AF1803" s="6">
        <f>+AD1803+SUM($D$18:$E$18)-SUM($AB$27:AB1803)</f>
        <v>16074.6651262779</v>
      </c>
      <c r="AG1803" s="10">
        <f t="shared" si="519"/>
        <v>-2.0607716306284551E-3</v>
      </c>
      <c r="AH1803" s="10">
        <f>+AD1803/SUM(AB$27:AB1803)-1</f>
        <v>0.48036373811902933</v>
      </c>
      <c r="AI1803" s="6">
        <f t="shared" si="520"/>
        <v>0</v>
      </c>
      <c r="AL1803" s="6">
        <f t="shared" si="521"/>
        <v>0</v>
      </c>
      <c r="AM1803" s="6">
        <f t="shared" si="522"/>
        <v>25729.021977559216</v>
      </c>
      <c r="AN1803" s="6">
        <f t="shared" si="523"/>
        <v>25321.889080717876</v>
      </c>
      <c r="AO1803" s="5">
        <f t="shared" si="524"/>
        <v>0</v>
      </c>
      <c r="AP1803" s="6">
        <f>+AN1803+SUM($D$16:$E$18)-SUM($AL$27:AL1803)</f>
        <v>32316.977028086283</v>
      </c>
      <c r="AQ1803" s="10">
        <f t="shared" si="532"/>
        <v>-1.9634998466796505E-3</v>
      </c>
      <c r="AR1803" s="10">
        <f>+AN1803/SUM(AL$27:AL1803)-1</f>
        <v>0.30492161015920982</v>
      </c>
    </row>
    <row r="1804" spans="1:44" x14ac:dyDescent="0.25">
      <c r="A1804" s="1">
        <v>42857</v>
      </c>
      <c r="B1804">
        <v>8.7479999999999993</v>
      </c>
      <c r="G1804">
        <f t="shared" si="525"/>
        <v>6552.6124853692427</v>
      </c>
      <c r="H1804">
        <f t="shared" si="526"/>
        <v>6489.8611117384025</v>
      </c>
      <c r="I1804" s="5">
        <f t="shared" si="515"/>
        <v>0</v>
      </c>
      <c r="J1804" s="6">
        <f>+H1804+SUM($D$16:$E$16)-SUM($F$27:F1804)</f>
        <v>8588.3487959489248</v>
      </c>
      <c r="K1804" s="10">
        <f t="shared" si="527"/>
        <v>7.3966725344989381E-3</v>
      </c>
      <c r="L1804" s="10">
        <f>+H1804/SUM(F$27:F1804)-1</f>
        <v>0.11480673057002488</v>
      </c>
      <c r="M1804">
        <v>8.1669999999999998</v>
      </c>
      <c r="R1804">
        <f t="shared" si="528"/>
        <v>6206.0105940775538</v>
      </c>
      <c r="S1804">
        <f t="shared" si="529"/>
        <v>6015.2914668569856</v>
      </c>
      <c r="T1804" s="5">
        <f t="shared" si="516"/>
        <v>0</v>
      </c>
      <c r="U1804" s="6">
        <f>+S1804+SUM($D$17:$E$17)-SUM($Q$27:Q1804)</f>
        <v>7764.160203699088</v>
      </c>
      <c r="V1804" s="10">
        <f t="shared" si="517"/>
        <v>6.108356309638463E-3</v>
      </c>
      <c r="W1804" s="10">
        <f>+S1804/SUM(Q$27:Q1804)-1</f>
        <v>0.23997705700943328</v>
      </c>
      <c r="X1804">
        <v>5.4569999999999999</v>
      </c>
      <c r="AC1804">
        <f t="shared" si="530"/>
        <v>13094.698348641628</v>
      </c>
      <c r="AD1804">
        <f t="shared" si="531"/>
        <v>12938.78882153214</v>
      </c>
      <c r="AE1804" s="5">
        <f t="shared" si="518"/>
        <v>0</v>
      </c>
      <c r="AF1804" s="6">
        <f>+AD1804+SUM($D$18:$E$18)-SUM($AB$27:AB1804)</f>
        <v>16086.520347847929</v>
      </c>
      <c r="AG1804" s="10">
        <f t="shared" si="519"/>
        <v>7.3750970716335296E-4</v>
      </c>
      <c r="AH1804" s="10">
        <f>+AD1804/SUM(AB$27:AB1804)-1</f>
        <v>0.48172137177467755</v>
      </c>
      <c r="AI1804" s="6">
        <f t="shared" si="520"/>
        <v>0</v>
      </c>
      <c r="AL1804" s="6">
        <f t="shared" si="521"/>
        <v>0</v>
      </c>
      <c r="AM1804" s="6">
        <f t="shared" si="522"/>
        <v>25853.321428088424</v>
      </c>
      <c r="AN1804" s="6">
        <f t="shared" si="523"/>
        <v>25443.941400127529</v>
      </c>
      <c r="AO1804" s="5">
        <f t="shared" si="524"/>
        <v>0</v>
      </c>
      <c r="AP1804" s="6">
        <f>+AN1804+SUM($D$16:$E$18)-SUM($AL$27:AL1804)</f>
        <v>32439.029347495936</v>
      </c>
      <c r="AQ1804" s="10">
        <f t="shared" si="532"/>
        <v>3.7767245155255758E-3</v>
      </c>
      <c r="AR1804" s="10">
        <f>+AN1804/SUM(AL$27:AL1804)-1</f>
        <v>0.31121137427041079</v>
      </c>
    </row>
    <row r="1805" spans="1:44" x14ac:dyDescent="0.25">
      <c r="A1805" s="1">
        <v>42858</v>
      </c>
      <c r="B1805">
        <v>8.7200000000000006</v>
      </c>
      <c r="G1805">
        <f t="shared" si="525"/>
        <v>6531.6393315523328</v>
      </c>
      <c r="H1805">
        <f t="shared" si="526"/>
        <v>6469.0888082257525</v>
      </c>
      <c r="I1805" s="5">
        <f t="shared" si="515"/>
        <v>0</v>
      </c>
      <c r="J1805" s="6">
        <f>+H1805+SUM($D$16:$E$16)-SUM($F$27:F1805)</f>
        <v>8567.5764924362738</v>
      </c>
      <c r="K1805" s="10">
        <f t="shared" si="527"/>
        <v>-2.4186609098187928E-3</v>
      </c>
      <c r="L1805" s="10">
        <f>+H1805/SUM(F$27:F1805)-1</f>
        <v>0.11123853344428647</v>
      </c>
      <c r="M1805">
        <v>8.16</v>
      </c>
      <c r="R1805">
        <f t="shared" si="528"/>
        <v>6200.6913735365306</v>
      </c>
      <c r="S1805">
        <f t="shared" si="529"/>
        <v>6010.135713181463</v>
      </c>
      <c r="T1805" s="5">
        <f t="shared" si="516"/>
        <v>0</v>
      </c>
      <c r="U1805" s="6">
        <f>+S1805+SUM($D$17:$E$17)-SUM($Q$27:Q1805)</f>
        <v>7759.0044500235635</v>
      </c>
      <c r="V1805" s="10">
        <f t="shared" si="517"/>
        <v>-6.6404524639618323E-4</v>
      </c>
      <c r="W1805" s="10">
        <f>+S1805/SUM(Q$27:Q1805)-1</f>
        <v>0.23891426291134765</v>
      </c>
      <c r="X1805">
        <v>5.4459999999999997</v>
      </c>
      <c r="AC1805">
        <f t="shared" si="530"/>
        <v>13068.302585065478</v>
      </c>
      <c r="AD1805">
        <f t="shared" si="531"/>
        <v>12912.707334078072</v>
      </c>
      <c r="AE1805" s="5">
        <f t="shared" si="518"/>
        <v>0</v>
      </c>
      <c r="AF1805" s="6">
        <f>+AD1805+SUM($D$18:$E$18)-SUM($AB$27:AB1805)</f>
        <v>16060.438860393859</v>
      </c>
      <c r="AG1805" s="10">
        <f t="shared" si="519"/>
        <v>-1.6213256123820408E-3</v>
      </c>
      <c r="AH1805" s="10">
        <f>+AD1805/SUM(AB$27:AB1805)-1</f>
        <v>0.47873457773225114</v>
      </c>
      <c r="AI1805" s="6">
        <f t="shared" si="520"/>
        <v>0</v>
      </c>
      <c r="AL1805" s="6">
        <f t="shared" si="521"/>
        <v>0</v>
      </c>
      <c r="AM1805" s="6">
        <f t="shared" si="522"/>
        <v>25800.633290154343</v>
      </c>
      <c r="AN1805" s="6">
        <f t="shared" si="523"/>
        <v>25391.931855485287</v>
      </c>
      <c r="AO1805" s="5">
        <f t="shared" si="524"/>
        <v>0</v>
      </c>
      <c r="AP1805" s="6">
        <f>+AN1805+SUM($D$16:$E$18)-SUM($AL$27:AL1805)</f>
        <v>32387.019802853694</v>
      </c>
      <c r="AQ1805" s="10">
        <f t="shared" si="532"/>
        <v>-1.6033015071166279E-3</v>
      </c>
      <c r="AR1805" s="10">
        <f>+AN1805/SUM(AL$27:AL1805)-1</f>
        <v>0.30853114853678321</v>
      </c>
    </row>
    <row r="1806" spans="1:44" x14ac:dyDescent="0.25">
      <c r="A1806" s="1">
        <v>42859</v>
      </c>
      <c r="B1806">
        <v>8.6430000000000007</v>
      </c>
      <c r="G1806">
        <f t="shared" si="525"/>
        <v>6473.9631585558272</v>
      </c>
      <c r="H1806">
        <f t="shared" si="526"/>
        <v>6411.9649735659614</v>
      </c>
      <c r="I1806" s="5">
        <f t="shared" si="515"/>
        <v>0</v>
      </c>
      <c r="J1806" s="6">
        <f>+H1806+SUM($D$16:$E$16)-SUM($F$27:F1806)</f>
        <v>8510.4526577764846</v>
      </c>
      <c r="K1806" s="10">
        <f t="shared" si="527"/>
        <v>-6.6674437876591552E-3</v>
      </c>
      <c r="L1806" s="10">
        <f>+H1806/SUM(F$27:F1806)-1</f>
        <v>0.10142599134850561</v>
      </c>
      <c r="M1806">
        <v>8.2360000000000007</v>
      </c>
      <c r="R1806">
        <f t="shared" si="528"/>
        <v>6258.4429108390768</v>
      </c>
      <c r="S1806">
        <f t="shared" si="529"/>
        <v>6066.1124673728591</v>
      </c>
      <c r="T1806" s="5">
        <f t="shared" si="516"/>
        <v>0</v>
      </c>
      <c r="U1806" s="6">
        <f>+S1806+SUM($D$17:$E$17)-SUM($Q$27:Q1806)</f>
        <v>7814.9812042149606</v>
      </c>
      <c r="V1806" s="10">
        <f t="shared" si="517"/>
        <v>7.2144248082275375E-3</v>
      </c>
      <c r="W1806" s="10">
        <f>+S1806/SUM(Q$27:Q1806)-1</f>
        <v>0.25045317026199254</v>
      </c>
      <c r="X1806">
        <v>5.4619999999999997</v>
      </c>
      <c r="AC1806">
        <f t="shared" si="530"/>
        <v>13106.696422994424</v>
      </c>
      <c r="AD1806">
        <f t="shared" si="531"/>
        <v>12950.644043102171</v>
      </c>
      <c r="AE1806" s="5">
        <f t="shared" si="518"/>
        <v>0</v>
      </c>
      <c r="AF1806" s="6">
        <f>+AD1806+SUM($D$18:$E$18)-SUM($AB$27:AB1806)</f>
        <v>16098.375569417958</v>
      </c>
      <c r="AG1806" s="10">
        <f t="shared" si="519"/>
        <v>2.3621215680260654E-3</v>
      </c>
      <c r="AH1806" s="10">
        <f>+AD1806/SUM(AB$27:AB1806)-1</f>
        <v>0.483079005430326</v>
      </c>
      <c r="AI1806" s="6">
        <f t="shared" si="520"/>
        <v>0</v>
      </c>
      <c r="AL1806" s="6">
        <f t="shared" si="521"/>
        <v>0</v>
      </c>
      <c r="AM1806" s="6">
        <f t="shared" si="522"/>
        <v>25839.102492389327</v>
      </c>
      <c r="AN1806" s="6">
        <f t="shared" si="523"/>
        <v>25428.721484040994</v>
      </c>
      <c r="AO1806" s="5">
        <f t="shared" si="524"/>
        <v>0</v>
      </c>
      <c r="AP1806" s="6">
        <f>+AN1806+SUM($D$16:$E$18)-SUM($AL$27:AL1806)</f>
        <v>32423.809431409401</v>
      </c>
      <c r="AQ1806" s="10">
        <f t="shared" si="532"/>
        <v>1.1359374459167793E-3</v>
      </c>
      <c r="AR1806" s="10">
        <f>+AN1806/SUM(AL$27:AL1806)-1</f>
        <v>0.31042704110542374</v>
      </c>
    </row>
    <row r="1807" spans="1:44" x14ac:dyDescent="0.25">
      <c r="A1807" s="1">
        <v>42860</v>
      </c>
      <c r="B1807">
        <v>8.5960000000000001</v>
      </c>
      <c r="G1807">
        <f t="shared" si="525"/>
        <v>6438.7582217917261</v>
      </c>
      <c r="H1807">
        <f t="shared" si="526"/>
        <v>6377.0971783840105</v>
      </c>
      <c r="I1807" s="5">
        <f t="shared" si="515"/>
        <v>0</v>
      </c>
      <c r="J1807" s="6">
        <f>+H1807+SUM($D$16:$E$16)-SUM($F$27:F1807)</f>
        <v>8475.5848625945328</v>
      </c>
      <c r="K1807" s="10">
        <f t="shared" si="527"/>
        <v>-4.0970553017636302E-3</v>
      </c>
      <c r="L1807" s="10">
        <f>+H1807/SUM(F$27:F1807)-1</f>
        <v>9.543651760173022E-2</v>
      </c>
      <c r="M1807">
        <v>8.3010000000000002</v>
      </c>
      <c r="R1807">
        <f t="shared" si="528"/>
        <v>6307.8356730057276</v>
      </c>
      <c r="S1807">
        <f t="shared" si="529"/>
        <v>6113.9873229312889</v>
      </c>
      <c r="T1807" s="5">
        <f t="shared" si="516"/>
        <v>0</v>
      </c>
      <c r="U1807" s="6">
        <f>+S1807+SUM($D$17:$E$17)-SUM($Q$27:Q1807)</f>
        <v>7862.8560597733904</v>
      </c>
      <c r="V1807" s="10">
        <f t="shared" si="517"/>
        <v>6.1260359183727964E-3</v>
      </c>
      <c r="W1807" s="10">
        <f>+S1807/SUM(Q$27:Q1807)-1</f>
        <v>0.2603219726013597</v>
      </c>
      <c r="X1807">
        <v>5.4640000000000004</v>
      </c>
      <c r="AC1807">
        <f t="shared" si="530"/>
        <v>13111.495652735546</v>
      </c>
      <c r="AD1807">
        <f t="shared" si="531"/>
        <v>12955.386131730187</v>
      </c>
      <c r="AE1807" s="5">
        <f t="shared" si="518"/>
        <v>0</v>
      </c>
      <c r="AF1807" s="6">
        <f>+AD1807+SUM($D$18:$E$18)-SUM($AB$27:AB1807)</f>
        <v>16103.117658045974</v>
      </c>
      <c r="AG1807" s="10">
        <f t="shared" si="519"/>
        <v>2.9456938730043625E-4</v>
      </c>
      <c r="AH1807" s="10">
        <f>+AD1807/SUM(AB$27:AB1807)-1</f>
        <v>0.48362205889258592</v>
      </c>
      <c r="AI1807" s="6">
        <f t="shared" si="520"/>
        <v>0</v>
      </c>
      <c r="AL1807" s="6">
        <f t="shared" si="521"/>
        <v>0</v>
      </c>
      <c r="AM1807" s="6">
        <f t="shared" si="522"/>
        <v>25858.089547533</v>
      </c>
      <c r="AN1807" s="6">
        <f t="shared" si="523"/>
        <v>25446.470633045486</v>
      </c>
      <c r="AO1807" s="5">
        <f t="shared" si="524"/>
        <v>0</v>
      </c>
      <c r="AP1807" s="6">
        <f>+AN1807+SUM($D$16:$E$18)-SUM($AL$27:AL1807)</f>
        <v>32441.558580413894</v>
      </c>
      <c r="AQ1807" s="10">
        <f t="shared" si="532"/>
        <v>5.4741097100396985E-4</v>
      </c>
      <c r="AR1807" s="10">
        <f>+AN1807/SUM(AL$27:AL1807)-1</f>
        <v>0.31134171409937261</v>
      </c>
    </row>
    <row r="1808" spans="1:44" x14ac:dyDescent="0.25">
      <c r="A1808" s="1">
        <v>42863</v>
      </c>
      <c r="B1808">
        <v>8.6989999999999998</v>
      </c>
      <c r="C1808">
        <f>+$C$16</f>
        <v>60</v>
      </c>
      <c r="D1808" s="7">
        <f>+$H$16</f>
        <v>0.66694736842105262</v>
      </c>
      <c r="E1808" s="7">
        <f>+$J$16</f>
        <v>0.46199999999999997</v>
      </c>
      <c r="F1808" s="6">
        <f>+C1808-D1808-E1808</f>
        <v>58.871052631578941</v>
      </c>
      <c r="G1808">
        <f t="shared" si="525"/>
        <v>6574.7805188212287</v>
      </c>
      <c r="H1808">
        <f t="shared" si="526"/>
        <v>6512.3806332228432</v>
      </c>
      <c r="I1808" s="5">
        <f t="shared" si="515"/>
        <v>133800</v>
      </c>
      <c r="J1808" s="6">
        <f>+H1808+SUM($D$16:$E$16)-SUM($F$27:F1808)</f>
        <v>8551.9972648017865</v>
      </c>
      <c r="K1808" s="10">
        <f t="shared" si="527"/>
        <v>9.0155904808983944E-3</v>
      </c>
      <c r="L1808" s="10">
        <f>+H1808/SUM(F$27:F1808)-1</f>
        <v>0.10747552076208988</v>
      </c>
      <c r="M1808">
        <v>8.2959999999999994</v>
      </c>
      <c r="N1808">
        <f>+$C$17</f>
        <v>50</v>
      </c>
      <c r="O1808" s="7">
        <f>+$H$17</f>
        <v>0.5557894736842105</v>
      </c>
      <c r="P1808" s="7">
        <f>+$J$17</f>
        <v>0.38500000000000001</v>
      </c>
      <c r="Q1808" s="6">
        <f>+N1808-O1808-P1808</f>
        <v>49.059210526315795</v>
      </c>
      <c r="R1808">
        <f t="shared" si="528"/>
        <v>6354.0362297621386</v>
      </c>
      <c r="S1808">
        <f t="shared" si="529"/>
        <v>6159.3638522608017</v>
      </c>
      <c r="T1808" s="5">
        <f t="shared" si="516"/>
        <v>111500</v>
      </c>
      <c r="U1808" s="6">
        <f>+S1808+SUM($D$17:$E$17)-SUM($Q$27:Q1808)</f>
        <v>7859.1733785765873</v>
      </c>
      <c r="V1808" s="10">
        <f t="shared" si="517"/>
        <v>-4.6836431556263047E-4</v>
      </c>
      <c r="W1808" s="10">
        <f>+S1808/SUM(Q$27:Q1808)-1</f>
        <v>0.25696417013558981</v>
      </c>
      <c r="X1808">
        <v>5.4880000000000004</v>
      </c>
      <c r="Y1808">
        <f>+$C$18</f>
        <v>90</v>
      </c>
      <c r="Z1808" s="7">
        <f>+$H$18</f>
        <v>1.0004210526315789</v>
      </c>
      <c r="AA1808" s="7">
        <f>+$J$18</f>
        <v>0.69300000000000006</v>
      </c>
      <c r="AB1808" s="6">
        <f>+Y1808-Z1808-AA1808</f>
        <v>88.306578947368422</v>
      </c>
      <c r="AC1808">
        <f t="shared" si="530"/>
        <v>13257.392988576334</v>
      </c>
      <c r="AD1808">
        <f t="shared" si="531"/>
        <v>13100.597774213704</v>
      </c>
      <c r="AE1808" s="5">
        <f t="shared" si="518"/>
        <v>200700</v>
      </c>
      <c r="AF1808" s="6">
        <f>+AD1808+SUM($D$18:$E$18)-SUM($AB$27:AB1808)</f>
        <v>16160.022721582125</v>
      </c>
      <c r="AG1808" s="10">
        <f t="shared" si="519"/>
        <v>3.5337917007467468E-3</v>
      </c>
      <c r="AH1808" s="10">
        <f>+AD1808/SUM(AB$27:AB1808)-1</f>
        <v>0.48523171063605419</v>
      </c>
      <c r="AI1808" s="6">
        <f t="shared" si="520"/>
        <v>200</v>
      </c>
      <c r="AL1808" s="6">
        <f t="shared" si="521"/>
        <v>196.23684210526315</v>
      </c>
      <c r="AM1808" s="6">
        <f t="shared" si="522"/>
        <v>26186.209737159701</v>
      </c>
      <c r="AN1808" s="6">
        <f t="shared" si="523"/>
        <v>25772.342259697347</v>
      </c>
      <c r="AO1808" s="5">
        <f t="shared" si="524"/>
        <v>446000</v>
      </c>
      <c r="AP1808" s="6">
        <f>+AN1808+SUM($D$16:$E$18)-SUM($AL$27:AL1808)</f>
        <v>32571.193364960491</v>
      </c>
      <c r="AQ1808" s="10">
        <f t="shared" si="532"/>
        <v>3.995948105429914E-3</v>
      </c>
      <c r="AR1808" s="10">
        <f>+AN1808/SUM(AL$27:AL1808)-1</f>
        <v>0.31483834943050359</v>
      </c>
    </row>
    <row r="1809" spans="1:44" x14ac:dyDescent="0.25">
      <c r="A1809" s="1">
        <v>42864</v>
      </c>
      <c r="B1809">
        <v>8.7840000000000007</v>
      </c>
      <c r="G1809">
        <f t="shared" si="525"/>
        <v>6639.0242645506014</v>
      </c>
      <c r="H1809">
        <f t="shared" si="526"/>
        <v>6576.0146548142848</v>
      </c>
      <c r="I1809" s="5">
        <f t="shared" si="515"/>
        <v>0</v>
      </c>
      <c r="J1809" s="6">
        <f>+H1809+SUM($D$16:$E$16)-SUM($F$27:F1809)</f>
        <v>8615.6312863932253</v>
      </c>
      <c r="K1809" s="10">
        <f t="shared" si="527"/>
        <v>7.4408374583259107E-3</v>
      </c>
      <c r="L1809" s="10">
        <f>+H1809/SUM(F$27:F1809)-1</f>
        <v>0.11829692773585454</v>
      </c>
      <c r="M1809">
        <v>8.3290000000000006</v>
      </c>
      <c r="R1809">
        <f t="shared" si="528"/>
        <v>6379.3114462016465</v>
      </c>
      <c r="S1809">
        <f t="shared" si="529"/>
        <v>6183.8646968997373</v>
      </c>
      <c r="T1809" s="5">
        <f t="shared" si="516"/>
        <v>0</v>
      </c>
      <c r="U1809" s="6">
        <f>+S1809+SUM($D$17:$E$17)-SUM($Q$27:Q1809)</f>
        <v>7883.6742232155239</v>
      </c>
      <c r="V1809" s="10">
        <f t="shared" si="517"/>
        <v>3.1174836663769856E-3</v>
      </c>
      <c r="W1809" s="10">
        <f>+S1809/SUM(Q$27:Q1809)-1</f>
        <v>0.26196414815083524</v>
      </c>
      <c r="X1809">
        <v>5.5010000000000003</v>
      </c>
      <c r="AC1809">
        <f t="shared" si="530"/>
        <v>13288.797162929739</v>
      </c>
      <c r="AD1809">
        <f t="shared" si="531"/>
        <v>13131.630531331921</v>
      </c>
      <c r="AE1809" s="5">
        <f t="shared" si="518"/>
        <v>0</v>
      </c>
      <c r="AF1809" s="6">
        <f>+AD1809+SUM($D$18:$E$18)-SUM($AB$27:AB1809)</f>
        <v>16191.055478700342</v>
      </c>
      <c r="AG1809" s="10">
        <f t="shared" si="519"/>
        <v>1.9203411810042592E-3</v>
      </c>
      <c r="AH1809" s="10">
        <f>+AD1809/SUM(AB$27:AB1809)-1</f>
        <v>0.48874993444040338</v>
      </c>
      <c r="AI1809" s="6">
        <f t="shared" si="520"/>
        <v>0</v>
      </c>
      <c r="AL1809" s="6">
        <f t="shared" si="521"/>
        <v>0</v>
      </c>
      <c r="AM1809" s="6">
        <f t="shared" si="522"/>
        <v>26307.132873681985</v>
      </c>
      <c r="AN1809" s="6">
        <f t="shared" si="523"/>
        <v>25891.509883045943</v>
      </c>
      <c r="AO1809" s="5">
        <f t="shared" si="524"/>
        <v>0</v>
      </c>
      <c r="AP1809" s="6">
        <f>+AN1809+SUM($D$16:$E$18)-SUM($AL$27:AL1809)</f>
        <v>32690.36098830909</v>
      </c>
      <c r="AQ1809" s="10">
        <f t="shared" si="532"/>
        <v>3.658681523066365E-3</v>
      </c>
      <c r="AR1809" s="10">
        <f>+AN1809/SUM(AL$27:AL1809)-1</f>
        <v>0.32091797384377418</v>
      </c>
    </row>
    <row r="1810" spans="1:44" x14ac:dyDescent="0.25">
      <c r="A1810" s="1">
        <v>42865</v>
      </c>
      <c r="B1810">
        <v>8.8369999999999997</v>
      </c>
      <c r="G1810">
        <f t="shared" si="525"/>
        <v>6679.0821295347969</v>
      </c>
      <c r="H1810">
        <f t="shared" si="526"/>
        <v>6615.6923388654168</v>
      </c>
      <c r="I1810" s="5">
        <f t="shared" si="515"/>
        <v>0</v>
      </c>
      <c r="J1810" s="6">
        <f>+H1810+SUM($D$16:$E$16)-SUM($F$27:F1810)</f>
        <v>8655.3089704443591</v>
      </c>
      <c r="K1810" s="10">
        <f t="shared" si="527"/>
        <v>4.6053136133852313E-3</v>
      </c>
      <c r="L1810" s="10">
        <f>+H1810/SUM(F$27:F1810)-1</f>
        <v>0.12504439326067218</v>
      </c>
      <c r="M1810">
        <v>8.3409999999999993</v>
      </c>
      <c r="R1810">
        <f t="shared" si="528"/>
        <v>6388.5024339978299</v>
      </c>
      <c r="S1810">
        <f t="shared" si="529"/>
        <v>6192.7740949502586</v>
      </c>
      <c r="T1810" s="5">
        <f t="shared" si="516"/>
        <v>0</v>
      </c>
      <c r="U1810" s="6">
        <f>+S1810+SUM($D$17:$E$17)-SUM($Q$27:Q1810)</f>
        <v>7892.5836212660442</v>
      </c>
      <c r="V1810" s="10">
        <f t="shared" si="517"/>
        <v>1.1301073329850198E-3</v>
      </c>
      <c r="W1810" s="10">
        <f>+S1810/SUM(Q$27:Q1810)-1</f>
        <v>0.26378232197456075</v>
      </c>
      <c r="X1810">
        <v>5.5129999999999999</v>
      </c>
      <c r="AC1810">
        <f t="shared" si="530"/>
        <v>13317.785631563649</v>
      </c>
      <c r="AD1810">
        <f t="shared" si="531"/>
        <v>13160.276153287195</v>
      </c>
      <c r="AE1810" s="5">
        <f t="shared" si="518"/>
        <v>0</v>
      </c>
      <c r="AF1810" s="6">
        <f>+AD1810+SUM($D$18:$E$18)-SUM($AB$27:AB1810)</f>
        <v>16219.701100655617</v>
      </c>
      <c r="AG1810" s="10">
        <f t="shared" si="519"/>
        <v>1.7692251127765513E-3</v>
      </c>
      <c r="AH1810" s="10">
        <f>+AD1810/SUM(AB$27:AB1810)-1</f>
        <v>0.49199752564441779</v>
      </c>
      <c r="AI1810" s="6">
        <f t="shared" si="520"/>
        <v>0</v>
      </c>
      <c r="AL1810" s="6">
        <f t="shared" si="521"/>
        <v>0</v>
      </c>
      <c r="AM1810" s="6">
        <f t="shared" si="522"/>
        <v>26385.370195096275</v>
      </c>
      <c r="AN1810" s="6">
        <f t="shared" si="523"/>
        <v>25968.742587102872</v>
      </c>
      <c r="AO1810" s="5">
        <f t="shared" si="524"/>
        <v>0</v>
      </c>
      <c r="AP1810" s="6">
        <f>+AN1810+SUM($D$16:$E$18)-SUM($AL$27:AL1810)</f>
        <v>32767.593692366012</v>
      </c>
      <c r="AQ1810" s="10">
        <f t="shared" si="532"/>
        <v>2.3625528052302336E-3</v>
      </c>
      <c r="AR1810" s="10">
        <f>+AN1810/SUM(AL$27:AL1810)-1</f>
        <v>0.32485818696452995</v>
      </c>
    </row>
    <row r="1811" spans="1:44" x14ac:dyDescent="0.25">
      <c r="A1811" s="1">
        <v>42866</v>
      </c>
      <c r="B1811">
        <v>8.8859999999999992</v>
      </c>
      <c r="G1811">
        <f t="shared" si="525"/>
        <v>6716.1167594258459</v>
      </c>
      <c r="H1811">
        <f t="shared" si="526"/>
        <v>6652.3754807240111</v>
      </c>
      <c r="I1811" s="5">
        <f t="shared" si="515"/>
        <v>0</v>
      </c>
      <c r="J1811" s="6">
        <f>+H1811+SUM($D$16:$E$16)-SUM($F$27:F1811)</f>
        <v>8691.9921123029526</v>
      </c>
      <c r="K1811" s="10">
        <f t="shared" si="527"/>
        <v>4.238224422011605E-3</v>
      </c>
      <c r="L1811" s="10">
        <f>+H1811/SUM(F$27:F1811)-1</f>
        <v>0.13128261610437164</v>
      </c>
      <c r="M1811">
        <v>8.3059999999999992</v>
      </c>
      <c r="R1811">
        <f t="shared" si="528"/>
        <v>6361.695386258958</v>
      </c>
      <c r="S1811">
        <f t="shared" si="529"/>
        <v>6166.7883506362359</v>
      </c>
      <c r="T1811" s="5">
        <f t="shared" si="516"/>
        <v>0</v>
      </c>
      <c r="U1811" s="6">
        <f>+S1811+SUM($D$17:$E$17)-SUM($Q$27:Q1811)</f>
        <v>7866.5978769520216</v>
      </c>
      <c r="V1811" s="10">
        <f t="shared" si="517"/>
        <v>-3.2924255935667945E-3</v>
      </c>
      <c r="W1811" s="10">
        <f>+S1811/SUM(Q$27:Q1811)-1</f>
        <v>0.25847931498869436</v>
      </c>
      <c r="X1811">
        <v>5.508</v>
      </c>
      <c r="AC1811">
        <f t="shared" si="530"/>
        <v>13305.707102966186</v>
      </c>
      <c r="AD1811">
        <f t="shared" si="531"/>
        <v>13148.340477472497</v>
      </c>
      <c r="AE1811" s="5">
        <f t="shared" si="518"/>
        <v>0</v>
      </c>
      <c r="AF1811" s="6">
        <f>+AD1811+SUM($D$18:$E$18)-SUM($AB$27:AB1811)</f>
        <v>16207.76542484092</v>
      </c>
      <c r="AG1811" s="10">
        <f t="shared" si="519"/>
        <v>-7.3587520143725271E-4</v>
      </c>
      <c r="AH1811" s="10">
        <f>+AD1811/SUM(AB$27:AB1811)-1</f>
        <v>0.49064436264274502</v>
      </c>
      <c r="AI1811" s="6">
        <f t="shared" si="520"/>
        <v>0</v>
      </c>
      <c r="AL1811" s="6">
        <f t="shared" si="521"/>
        <v>0</v>
      </c>
      <c r="AM1811" s="6">
        <f t="shared" si="522"/>
        <v>26383.519248650991</v>
      </c>
      <c r="AN1811" s="6">
        <f t="shared" si="523"/>
        <v>25967.504308832744</v>
      </c>
      <c r="AO1811" s="5">
        <f t="shared" si="524"/>
        <v>0</v>
      </c>
      <c r="AP1811" s="6">
        <f>+AN1811+SUM($D$16:$E$18)-SUM($AL$27:AL1811)</f>
        <v>32766.355414095888</v>
      </c>
      <c r="AQ1811" s="10">
        <f t="shared" si="532"/>
        <v>-3.7789722423631211E-5</v>
      </c>
      <c r="AR1811" s="10">
        <f>+AN1811/SUM(AL$27:AL1811)-1</f>
        <v>0.32479501320482962</v>
      </c>
    </row>
    <row r="1812" spans="1:44" x14ac:dyDescent="0.25">
      <c r="A1812" s="1">
        <v>42867</v>
      </c>
      <c r="B1812">
        <v>8.8539999999999992</v>
      </c>
      <c r="G1812">
        <f t="shared" si="525"/>
        <v>6691.9308786806705</v>
      </c>
      <c r="H1812">
        <f t="shared" si="526"/>
        <v>6628.4191431837035</v>
      </c>
      <c r="I1812" s="5">
        <f t="shared" si="515"/>
        <v>0</v>
      </c>
      <c r="J1812" s="6">
        <f>+H1812+SUM($D$16:$E$16)-SUM($F$27:F1812)</f>
        <v>8668.035774762644</v>
      </c>
      <c r="K1812" s="10">
        <f t="shared" si="527"/>
        <v>-2.7561388955242849E-3</v>
      </c>
      <c r="L1812" s="10">
        <f>+H1812/SUM(F$27:F1812)-1</f>
        <v>0.12720867465542485</v>
      </c>
      <c r="M1812">
        <v>8.3330000000000002</v>
      </c>
      <c r="R1812">
        <f t="shared" si="528"/>
        <v>6382.3751088003728</v>
      </c>
      <c r="S1812">
        <f t="shared" si="529"/>
        <v>6186.8344962499104</v>
      </c>
      <c r="T1812" s="5">
        <f t="shared" si="516"/>
        <v>0</v>
      </c>
      <c r="U1812" s="6">
        <f>+S1812+SUM($D$17:$E$17)-SUM($Q$27:Q1812)</f>
        <v>7886.6440225656961</v>
      </c>
      <c r="V1812" s="10">
        <f t="shared" si="517"/>
        <v>2.5482611323512927E-3</v>
      </c>
      <c r="W1812" s="10">
        <f>+S1812/SUM(Q$27:Q1812)-1</f>
        <v>0.26257020609207693</v>
      </c>
      <c r="X1812">
        <v>5.5030000000000001</v>
      </c>
      <c r="AC1812">
        <f t="shared" si="530"/>
        <v>13293.628574368722</v>
      </c>
      <c r="AD1812">
        <f t="shared" si="531"/>
        <v>13136.404801657798</v>
      </c>
      <c r="AE1812" s="5">
        <f t="shared" si="518"/>
        <v>0</v>
      </c>
      <c r="AF1812" s="6">
        <f>+AD1812+SUM($D$18:$E$18)-SUM($AB$27:AB1812)</f>
        <v>16195.829749026219</v>
      </c>
      <c r="AG1812" s="10">
        <f t="shared" si="519"/>
        <v>-7.3641711252847575E-4</v>
      </c>
      <c r="AH1812" s="10">
        <f>+AD1812/SUM(AB$27:AB1812)-1</f>
        <v>0.48929119964107226</v>
      </c>
      <c r="AI1812" s="6">
        <f t="shared" si="520"/>
        <v>0</v>
      </c>
      <c r="AL1812" s="6">
        <f t="shared" si="521"/>
        <v>0</v>
      </c>
      <c r="AM1812" s="6">
        <f t="shared" si="522"/>
        <v>26367.934561849765</v>
      </c>
      <c r="AN1812" s="6">
        <f t="shared" si="523"/>
        <v>25951.658441091411</v>
      </c>
      <c r="AO1812" s="5">
        <f t="shared" si="524"/>
        <v>0</v>
      </c>
      <c r="AP1812" s="6">
        <f>+AN1812+SUM($D$16:$E$18)-SUM($AL$27:AL1812)</f>
        <v>32750.509546354551</v>
      </c>
      <c r="AQ1812" s="10">
        <f t="shared" si="532"/>
        <v>-4.8360177813733252E-4</v>
      </c>
      <c r="AR1812" s="10">
        <f>+AN1812/SUM(AL$27:AL1812)-1</f>
        <v>0.32398659795190587</v>
      </c>
    </row>
    <row r="1813" spans="1:44" x14ac:dyDescent="0.25">
      <c r="A1813" s="1">
        <v>42870</v>
      </c>
      <c r="B1813">
        <v>8.8829999999999991</v>
      </c>
      <c r="G1813">
        <f t="shared" si="525"/>
        <v>6713.8493331059854</v>
      </c>
      <c r="H1813">
        <f t="shared" si="526"/>
        <v>6650.1295740796068</v>
      </c>
      <c r="I1813" s="5">
        <f t="shared" si="515"/>
        <v>0</v>
      </c>
      <c r="J1813" s="6">
        <f>+H1813+SUM($D$16:$E$16)-SUM($F$27:F1813)</f>
        <v>8689.74620565855</v>
      </c>
      <c r="K1813" s="10">
        <f t="shared" si="527"/>
        <v>2.5046540485120783E-3</v>
      </c>
      <c r="L1813" s="10">
        <f>+H1813/SUM(F$27:F1813)-1</f>
        <v>0.13090068409353273</v>
      </c>
      <c r="M1813">
        <v>8.3550000000000004</v>
      </c>
      <c r="R1813">
        <f t="shared" si="528"/>
        <v>6399.2252530933783</v>
      </c>
      <c r="S1813">
        <f t="shared" si="529"/>
        <v>6203.1683926758678</v>
      </c>
      <c r="T1813" s="5">
        <f t="shared" si="516"/>
        <v>0</v>
      </c>
      <c r="U1813" s="6">
        <f>+S1813+SUM($D$17:$E$17)-SUM($Q$27:Q1813)</f>
        <v>7902.9779189916526</v>
      </c>
      <c r="V1813" s="10">
        <f t="shared" si="517"/>
        <v>2.0710832616790409E-3</v>
      </c>
      <c r="W1813" s="10">
        <f>+S1813/SUM(Q$27:Q1813)-1</f>
        <v>0.26590352476890722</v>
      </c>
      <c r="X1813">
        <v>5.4989999999999997</v>
      </c>
      <c r="AC1813">
        <f t="shared" si="530"/>
        <v>13283.96575149075</v>
      </c>
      <c r="AD1813">
        <f t="shared" si="531"/>
        <v>13126.856261006038</v>
      </c>
      <c r="AE1813" s="5">
        <f t="shared" si="518"/>
        <v>0</v>
      </c>
      <c r="AF1813" s="6">
        <f>+AD1813+SUM($D$18:$E$18)-SUM($AB$27:AB1813)</f>
        <v>16186.281208374461</v>
      </c>
      <c r="AG1813" s="10">
        <f t="shared" si="519"/>
        <v>-5.8956785788222277E-4</v>
      </c>
      <c r="AH1813" s="10">
        <f>+AD1813/SUM(AB$27:AB1813)-1</f>
        <v>0.48820866923973405</v>
      </c>
      <c r="AI1813" s="6">
        <f t="shared" si="520"/>
        <v>0</v>
      </c>
      <c r="AL1813" s="6">
        <f t="shared" si="521"/>
        <v>0</v>
      </c>
      <c r="AM1813" s="6">
        <f t="shared" si="522"/>
        <v>26397.040337690116</v>
      </c>
      <c r="AN1813" s="6">
        <f t="shared" si="523"/>
        <v>25980.154227761515</v>
      </c>
      <c r="AO1813" s="5">
        <f t="shared" si="524"/>
        <v>0</v>
      </c>
      <c r="AP1813" s="6">
        <f>+AN1813+SUM($D$16:$E$18)-SUM($AL$27:AL1813)</f>
        <v>32779.005333024659</v>
      </c>
      <c r="AQ1813" s="10">
        <f t="shared" si="532"/>
        <v>8.700868189477351E-4</v>
      </c>
      <c r="AR1813" s="10">
        <f>+AN1813/SUM(AL$27:AL1813)-1</f>
        <v>0.32544037940232662</v>
      </c>
    </row>
    <row r="1814" spans="1:44" x14ac:dyDescent="0.25">
      <c r="A1814" s="1">
        <v>42871</v>
      </c>
      <c r="B1814">
        <v>8.84</v>
      </c>
      <c r="G1814">
        <f t="shared" si="525"/>
        <v>6681.3495558546565</v>
      </c>
      <c r="H1814">
        <f t="shared" si="526"/>
        <v>6617.9382455098194</v>
      </c>
      <c r="I1814" s="5">
        <f t="shared" si="515"/>
        <v>0</v>
      </c>
      <c r="J1814" s="6">
        <f>+H1814+SUM($D$16:$E$16)-SUM($F$27:F1814)</f>
        <v>8657.5548770887617</v>
      </c>
      <c r="K1814" s="10">
        <f t="shared" si="527"/>
        <v>-3.7045188441552357E-3</v>
      </c>
      <c r="L1814" s="10">
        <f>+H1814/SUM(F$27:F1814)-1</f>
        <v>0.12542632527151087</v>
      </c>
      <c r="M1814">
        <v>8.3819999999999997</v>
      </c>
      <c r="R1814">
        <f t="shared" si="528"/>
        <v>6419.9049756347931</v>
      </c>
      <c r="S1814">
        <f t="shared" si="529"/>
        <v>6223.2145382895424</v>
      </c>
      <c r="T1814" s="5">
        <f t="shared" si="516"/>
        <v>0</v>
      </c>
      <c r="U1814" s="6">
        <f>+S1814+SUM($D$17:$E$17)-SUM($Q$27:Q1814)</f>
        <v>7923.0240646053289</v>
      </c>
      <c r="V1814" s="10">
        <f t="shared" si="517"/>
        <v>2.5365306368252405E-3</v>
      </c>
      <c r="W1814" s="10">
        <f>+S1814/SUM(Q$27:Q1814)-1</f>
        <v>0.26999441587228978</v>
      </c>
      <c r="X1814">
        <v>5.4649999999999999</v>
      </c>
      <c r="AC1814">
        <f t="shared" si="530"/>
        <v>13201.831757027996</v>
      </c>
      <c r="AD1814">
        <f t="shared" si="531"/>
        <v>13045.693665466084</v>
      </c>
      <c r="AE1814" s="5">
        <f t="shared" si="518"/>
        <v>0</v>
      </c>
      <c r="AF1814" s="6">
        <f>+AD1814+SUM($D$18:$E$18)-SUM($AB$27:AB1814)</f>
        <v>16105.118612834503</v>
      </c>
      <c r="AG1814" s="10">
        <f t="shared" si="519"/>
        <v>-5.0142830521173742E-3</v>
      </c>
      <c r="AH1814" s="10">
        <f>+AD1814/SUM(AB$27:AB1814)-1</f>
        <v>0.47900716082835904</v>
      </c>
      <c r="AI1814" s="6">
        <f t="shared" si="520"/>
        <v>0</v>
      </c>
      <c r="AL1814" s="6">
        <f t="shared" si="521"/>
        <v>0</v>
      </c>
      <c r="AM1814" s="6">
        <f t="shared" si="522"/>
        <v>26303.086288517443</v>
      </c>
      <c r="AN1814" s="6">
        <f t="shared" si="523"/>
        <v>25886.846449265446</v>
      </c>
      <c r="AO1814" s="5">
        <f t="shared" si="524"/>
        <v>0</v>
      </c>
      <c r="AP1814" s="6">
        <f>+AN1814+SUM($D$16:$E$18)-SUM($AL$27:AL1814)</f>
        <v>32685.69755452859</v>
      </c>
      <c r="AQ1814" s="10">
        <f t="shared" si="532"/>
        <v>-2.8465713815318816E-3</v>
      </c>
      <c r="AR1814" s="10">
        <f>+AN1814/SUM(AL$27:AL1814)-1</f>
        <v>0.3206800574948121</v>
      </c>
    </row>
    <row r="1815" spans="1:44" x14ac:dyDescent="0.25">
      <c r="A1815" s="1">
        <v>42872</v>
      </c>
      <c r="B1815">
        <v>8.7270000000000003</v>
      </c>
      <c r="G1815">
        <f t="shared" si="525"/>
        <v>6595.9431644732567</v>
      </c>
      <c r="H1815">
        <f t="shared" si="526"/>
        <v>6533.3424285706105</v>
      </c>
      <c r="I1815" s="5">
        <f t="shared" si="515"/>
        <v>0</v>
      </c>
      <c r="J1815" s="6">
        <f>+H1815+SUM($D$16:$E$16)-SUM($F$27:F1815)</f>
        <v>8572.9590601495511</v>
      </c>
      <c r="K1815" s="10">
        <f t="shared" si="527"/>
        <v>-9.7713289884057142E-3</v>
      </c>
      <c r="L1815" s="10">
        <f>+H1815/SUM(F$27:F1815)-1</f>
        <v>0.11104021952991805</v>
      </c>
      <c r="M1815">
        <v>8.2680000000000007</v>
      </c>
      <c r="R1815">
        <f t="shared" si="528"/>
        <v>6332.5905915710418</v>
      </c>
      <c r="S1815">
        <f t="shared" si="529"/>
        <v>6138.575256809585</v>
      </c>
      <c r="T1815" s="5">
        <f t="shared" si="516"/>
        <v>0</v>
      </c>
      <c r="U1815" s="6">
        <f>+S1815+SUM($D$17:$E$17)-SUM($Q$27:Q1815)</f>
        <v>7838.3847831253706</v>
      </c>
      <c r="V1815" s="10">
        <f t="shared" si="517"/>
        <v>-1.068269902877983E-2</v>
      </c>
      <c r="W1815" s="10">
        <f>+S1815/SUM(Q$27:Q1815)-1</f>
        <v>0.2527217645468971</v>
      </c>
      <c r="X1815">
        <v>5.4029999999999996</v>
      </c>
      <c r="AC1815">
        <f t="shared" si="530"/>
        <v>13052.058002419444</v>
      </c>
      <c r="AD1815">
        <f t="shared" si="531"/>
        <v>12897.691285363815</v>
      </c>
      <c r="AE1815" s="5">
        <f t="shared" si="518"/>
        <v>0</v>
      </c>
      <c r="AF1815" s="6">
        <f>+AD1815+SUM($D$18:$E$18)-SUM($AB$27:AB1815)</f>
        <v>15957.116232732234</v>
      </c>
      <c r="AG1815" s="10">
        <f t="shared" si="519"/>
        <v>-9.1897727461828227E-3</v>
      </c>
      <c r="AH1815" s="10">
        <f>+AD1815/SUM(AB$27:AB1815)-1</f>
        <v>0.46222793960761632</v>
      </c>
      <c r="AI1815" s="6">
        <f t="shared" si="520"/>
        <v>0</v>
      </c>
      <c r="AL1815" s="6">
        <f t="shared" si="521"/>
        <v>0</v>
      </c>
      <c r="AM1815" s="6">
        <f t="shared" si="522"/>
        <v>25980.591758463743</v>
      </c>
      <c r="AN1815" s="6">
        <f t="shared" si="523"/>
        <v>25569.608970744011</v>
      </c>
      <c r="AO1815" s="5">
        <f t="shared" si="524"/>
        <v>0</v>
      </c>
      <c r="AP1815" s="6">
        <f>+AN1815+SUM($D$16:$E$18)-SUM($AL$27:AL1815)</f>
        <v>32368.460076007155</v>
      </c>
      <c r="AQ1815" s="10">
        <f t="shared" si="532"/>
        <v>-9.7056970557901634E-3</v>
      </c>
      <c r="AR1815" s="10">
        <f>+AN1815/SUM(AL$27:AL1815)-1</f>
        <v>0.30449542055209622</v>
      </c>
    </row>
    <row r="1816" spans="1:44" x14ac:dyDescent="0.25">
      <c r="A1816" s="1">
        <v>42873</v>
      </c>
      <c r="B1816">
        <v>8.5719999999999992</v>
      </c>
      <c r="G1816">
        <f t="shared" si="525"/>
        <v>6478.792804613814</v>
      </c>
      <c r="H1816">
        <f t="shared" si="526"/>
        <v>6417.3039186097476</v>
      </c>
      <c r="I1816" s="5">
        <f t="shared" si="515"/>
        <v>0</v>
      </c>
      <c r="J1816" s="6">
        <f>+H1816+SUM($D$16:$E$16)-SUM($F$27:F1816)</f>
        <v>8456.92055018869</v>
      </c>
      <c r="K1816" s="10">
        <f t="shared" si="527"/>
        <v>-1.3535409319782366E-2</v>
      </c>
      <c r="L1816" s="10">
        <f>+H1816/SUM(F$27:F1816)-1</f>
        <v>9.1307065636582641E-2</v>
      </c>
      <c r="M1816">
        <v>8.2240000000000002</v>
      </c>
      <c r="R1816">
        <f t="shared" si="528"/>
        <v>6298.8903029850317</v>
      </c>
      <c r="S1816">
        <f t="shared" si="529"/>
        <v>6105.9074639576711</v>
      </c>
      <c r="T1816" s="5">
        <f t="shared" si="516"/>
        <v>0</v>
      </c>
      <c r="U1816" s="6">
        <f>+S1816+SUM($D$17:$E$17)-SUM($Q$27:Q1816)</f>
        <v>7805.7169902734577</v>
      </c>
      <c r="V1816" s="10">
        <f t="shared" si="517"/>
        <v>-4.1676689465718342E-3</v>
      </c>
      <c r="W1816" s="10">
        <f>+S1816/SUM(Q$27:Q1816)-1</f>
        <v>0.24605512719323674</v>
      </c>
      <c r="X1816">
        <v>5.407</v>
      </c>
      <c r="AC1816">
        <f t="shared" si="530"/>
        <v>13061.720825297416</v>
      </c>
      <c r="AD1816">
        <f t="shared" si="531"/>
        <v>12907.239826015575</v>
      </c>
      <c r="AE1816" s="5">
        <f t="shared" si="518"/>
        <v>0</v>
      </c>
      <c r="AF1816" s="6">
        <f>+AD1816+SUM($D$18:$E$18)-SUM($AB$27:AB1816)</f>
        <v>15966.664773383996</v>
      </c>
      <c r="AG1816" s="10">
        <f t="shared" si="519"/>
        <v>5.9838761042385613E-4</v>
      </c>
      <c r="AH1816" s="10">
        <f>+AD1816/SUM(AB$27:AB1816)-1</f>
        <v>0.46331047000895453</v>
      </c>
      <c r="AI1816" s="6">
        <f t="shared" si="520"/>
        <v>0</v>
      </c>
      <c r="AL1816" s="6">
        <f t="shared" si="521"/>
        <v>0</v>
      </c>
      <c r="AM1816" s="6">
        <f t="shared" si="522"/>
        <v>25839.403932896261</v>
      </c>
      <c r="AN1816" s="6">
        <f t="shared" si="523"/>
        <v>25430.451208582992</v>
      </c>
      <c r="AO1816" s="5">
        <f t="shared" si="524"/>
        <v>0</v>
      </c>
      <c r="AP1816" s="6">
        <f>+AN1816+SUM($D$16:$E$18)-SUM($AL$27:AL1816)</f>
        <v>32229.302313846136</v>
      </c>
      <c r="AQ1816" s="10">
        <f t="shared" si="532"/>
        <v>-4.2991777129418596E-3</v>
      </c>
      <c r="AR1816" s="10">
        <f>+AN1816/SUM(AL$27:AL1816)-1</f>
        <v>0.29739595087772508</v>
      </c>
    </row>
    <row r="1817" spans="1:44" x14ac:dyDescent="0.25">
      <c r="A1817" s="1">
        <v>42874</v>
      </c>
      <c r="B1817">
        <v>8.593</v>
      </c>
      <c r="G1817">
        <f t="shared" si="525"/>
        <v>6494.664788852836</v>
      </c>
      <c r="H1817">
        <f t="shared" si="526"/>
        <v>6433.0252651205747</v>
      </c>
      <c r="I1817" s="5">
        <f t="shared" si="515"/>
        <v>0</v>
      </c>
      <c r="J1817" s="6">
        <f>+H1817+SUM($D$16:$E$16)-SUM($F$27:F1817)</f>
        <v>8472.6418966995152</v>
      </c>
      <c r="K1817" s="10">
        <f t="shared" si="527"/>
        <v>1.8589918655997906E-3</v>
      </c>
      <c r="L1817" s="10">
        <f>+H1817/SUM(F$27:F1817)-1</f>
        <v>9.3980589712453932E-2</v>
      </c>
      <c r="M1817">
        <v>8.2910000000000004</v>
      </c>
      <c r="R1817">
        <f t="shared" si="528"/>
        <v>6350.2066515137285</v>
      </c>
      <c r="S1817">
        <f t="shared" si="529"/>
        <v>6155.6516030730854</v>
      </c>
      <c r="T1817" s="5">
        <f t="shared" si="516"/>
        <v>0</v>
      </c>
      <c r="U1817" s="6">
        <f>+S1817+SUM($D$17:$E$17)-SUM($Q$27:Q1817)</f>
        <v>7855.4611293888711</v>
      </c>
      <c r="V1817" s="10">
        <f t="shared" si="517"/>
        <v>6.3727828176960433E-3</v>
      </c>
      <c r="W1817" s="10">
        <f>+S1817/SUM(Q$27:Q1817)-1</f>
        <v>0.25620659770903775</v>
      </c>
      <c r="X1817">
        <v>5.407</v>
      </c>
      <c r="AC1817">
        <f t="shared" si="530"/>
        <v>13061.720825297416</v>
      </c>
      <c r="AD1817">
        <f t="shared" si="531"/>
        <v>12907.239826015575</v>
      </c>
      <c r="AE1817" s="5">
        <f t="shared" si="518"/>
        <v>0</v>
      </c>
      <c r="AF1817" s="6">
        <f>+AD1817+SUM($D$18:$E$18)-SUM($AB$27:AB1817)</f>
        <v>15966.664773383996</v>
      </c>
      <c r="AG1817" s="10">
        <f t="shared" si="519"/>
        <v>0</v>
      </c>
      <c r="AH1817" s="10">
        <f>+AD1817/SUM(AB$27:AB1817)-1</f>
        <v>0.46331047000895453</v>
      </c>
      <c r="AI1817" s="6">
        <f t="shared" si="520"/>
        <v>0</v>
      </c>
      <c r="AL1817" s="6">
        <f t="shared" si="521"/>
        <v>0</v>
      </c>
      <c r="AM1817" s="6">
        <f t="shared" si="522"/>
        <v>25906.592265663981</v>
      </c>
      <c r="AN1817" s="6">
        <f t="shared" si="523"/>
        <v>25495.916694209234</v>
      </c>
      <c r="AO1817" s="5">
        <f t="shared" si="524"/>
        <v>0</v>
      </c>
      <c r="AP1817" s="6">
        <f>+AN1817+SUM($D$16:$E$18)-SUM($AL$27:AL1817)</f>
        <v>32294.767799472378</v>
      </c>
      <c r="AQ1817" s="10">
        <f t="shared" si="532"/>
        <v>2.0312411664622498E-3</v>
      </c>
      <c r="AR1817" s="10">
        <f>+AN1817/SUM(AL$27:AL1817)-1</f>
        <v>0.30073583090097311</v>
      </c>
    </row>
    <row r="1818" spans="1:44" x14ac:dyDescent="0.25">
      <c r="A1818" s="1">
        <v>42877</v>
      </c>
      <c r="B1818">
        <v>8.6199999999999992</v>
      </c>
      <c r="G1818">
        <f t="shared" si="525"/>
        <v>6515.0716257315771</v>
      </c>
      <c r="H1818">
        <f t="shared" si="526"/>
        <v>6453.2384249202078</v>
      </c>
      <c r="I1818" s="5">
        <f t="shared" si="515"/>
        <v>0</v>
      </c>
      <c r="J1818" s="6">
        <f>+H1818+SUM($D$16:$E$16)-SUM($F$27:F1818)</f>
        <v>8492.8550564991492</v>
      </c>
      <c r="K1818" s="10">
        <f t="shared" si="527"/>
        <v>2.385697406556142E-3</v>
      </c>
      <c r="L1818" s="10">
        <f>+H1818/SUM(F$27:F1818)-1</f>
        <v>9.7417977810002387E-2</v>
      </c>
      <c r="M1818">
        <v>8.2929999999999993</v>
      </c>
      <c r="R1818">
        <f t="shared" si="528"/>
        <v>6351.7384828130907</v>
      </c>
      <c r="S1818">
        <f t="shared" si="529"/>
        <v>6157.1365027481706</v>
      </c>
      <c r="T1818" s="5">
        <f t="shared" si="516"/>
        <v>0</v>
      </c>
      <c r="U1818" s="6">
        <f>+S1818+SUM($D$17:$E$17)-SUM($Q$27:Q1818)</f>
        <v>7856.9460290639554</v>
      </c>
      <c r="V1818" s="10">
        <f t="shared" si="517"/>
        <v>1.8902769049788937E-4</v>
      </c>
      <c r="W1818" s="10">
        <f>+S1818/SUM(Q$27:Q1818)-1</f>
        <v>0.25650962667965849</v>
      </c>
      <c r="X1818">
        <v>5.41</v>
      </c>
      <c r="AC1818">
        <f t="shared" si="530"/>
        <v>13068.967942455893</v>
      </c>
      <c r="AD1818">
        <f t="shared" si="531"/>
        <v>12914.401231504393</v>
      </c>
      <c r="AE1818" s="5">
        <f t="shared" si="518"/>
        <v>0</v>
      </c>
      <c r="AF1818" s="6">
        <f>+AD1818+SUM($D$18:$E$18)-SUM($AB$27:AB1818)</f>
        <v>15973.826178872816</v>
      </c>
      <c r="AG1818" s="10">
        <f t="shared" si="519"/>
        <v>4.4852231762004813E-4</v>
      </c>
      <c r="AH1818" s="10">
        <f>+AD1818/SUM(AB$27:AB1818)-1</f>
        <v>0.46412236780995819</v>
      </c>
      <c r="AI1818" s="6">
        <f t="shared" si="520"/>
        <v>0</v>
      </c>
      <c r="AL1818" s="6">
        <f t="shared" si="521"/>
        <v>0</v>
      </c>
      <c r="AM1818" s="6">
        <f t="shared" si="522"/>
        <v>25935.778051000561</v>
      </c>
      <c r="AN1818" s="6">
        <f t="shared" si="523"/>
        <v>25524.776159172769</v>
      </c>
      <c r="AO1818" s="5">
        <f t="shared" si="524"/>
        <v>0</v>
      </c>
      <c r="AP1818" s="6">
        <f>+AN1818+SUM($D$16:$E$18)-SUM($AL$27:AL1818)</f>
        <v>32323.627264435912</v>
      </c>
      <c r="AQ1818" s="10">
        <f t="shared" si="532"/>
        <v>8.9362664388015212E-4</v>
      </c>
      <c r="AR1818" s="10">
        <f>+AN1818/SUM(AL$27:AL1818)-1</f>
        <v>0.30220816627878766</v>
      </c>
    </row>
    <row r="1819" spans="1:44" x14ac:dyDescent="0.25">
      <c r="A1819" s="1">
        <v>42878</v>
      </c>
      <c r="B1819">
        <v>8.6379999999999999</v>
      </c>
      <c r="G1819">
        <f t="shared" si="525"/>
        <v>6528.6761836507385</v>
      </c>
      <c r="H1819">
        <f t="shared" si="526"/>
        <v>6466.7138647866313</v>
      </c>
      <c r="I1819" s="5">
        <f t="shared" si="515"/>
        <v>0</v>
      </c>
      <c r="J1819" s="6">
        <f>+H1819+SUM($D$16:$E$16)-SUM($F$27:F1819)</f>
        <v>8506.3304963655719</v>
      </c>
      <c r="K1819" s="10">
        <f t="shared" si="527"/>
        <v>1.58667960029657E-3</v>
      </c>
      <c r="L1819" s="10">
        <f>+H1819/SUM(F$27:F1819)-1</f>
        <v>9.9709569875035209E-2</v>
      </c>
      <c r="M1819">
        <v>8.3119999999999994</v>
      </c>
      <c r="R1819">
        <f t="shared" si="528"/>
        <v>6366.2908801570502</v>
      </c>
      <c r="S1819">
        <f t="shared" si="529"/>
        <v>6171.2430496614979</v>
      </c>
      <c r="T1819" s="5">
        <f t="shared" si="516"/>
        <v>0</v>
      </c>
      <c r="U1819" s="6">
        <f>+S1819+SUM($D$17:$E$17)-SUM($Q$27:Q1819)</f>
        <v>7871.0525759772836</v>
      </c>
      <c r="V1819" s="10">
        <f t="shared" si="517"/>
        <v>1.7954236749426755E-3</v>
      </c>
      <c r="W1819" s="10">
        <f>+S1819/SUM(Q$27:Q1819)-1</f>
        <v>0.25938840190055745</v>
      </c>
      <c r="X1819">
        <v>5.4260000000000002</v>
      </c>
      <c r="AC1819">
        <f t="shared" si="530"/>
        <v>13107.619233967778</v>
      </c>
      <c r="AD1819">
        <f t="shared" si="531"/>
        <v>12952.595394111431</v>
      </c>
      <c r="AE1819" s="5">
        <f t="shared" si="518"/>
        <v>0</v>
      </c>
      <c r="AF1819" s="6">
        <f>+AD1819+SUM($D$18:$E$18)-SUM($AB$27:AB1819)</f>
        <v>16012.020341479853</v>
      </c>
      <c r="AG1819" s="10">
        <f t="shared" si="519"/>
        <v>2.3910465895486954E-3</v>
      </c>
      <c r="AH1819" s="10">
        <f>+AD1819/SUM(AB$27:AB1819)-1</f>
        <v>0.46845248941531126</v>
      </c>
      <c r="AI1819" s="6">
        <f t="shared" si="520"/>
        <v>0</v>
      </c>
      <c r="AL1819" s="6">
        <f t="shared" si="521"/>
        <v>0</v>
      </c>
      <c r="AM1819" s="6">
        <f t="shared" si="522"/>
        <v>26002.586297775568</v>
      </c>
      <c r="AN1819" s="6">
        <f t="shared" si="523"/>
        <v>25590.55230855956</v>
      </c>
      <c r="AO1819" s="5">
        <f t="shared" si="524"/>
        <v>0</v>
      </c>
      <c r="AP1819" s="6">
        <f>+AN1819+SUM($D$16:$E$18)-SUM($AL$27:AL1819)</f>
        <v>32389.403413822707</v>
      </c>
      <c r="AQ1819" s="10">
        <f t="shared" si="532"/>
        <v>2.0349247579389829E-3</v>
      </c>
      <c r="AR1819" s="10">
        <f>+AN1819/SUM(AL$27:AL1819)-1</f>
        <v>0.30556389556486296</v>
      </c>
    </row>
    <row r="1820" spans="1:44" x14ac:dyDescent="0.25">
      <c r="A1820" s="1">
        <v>42879</v>
      </c>
      <c r="B1820">
        <v>8.6829999999999998</v>
      </c>
      <c r="G1820">
        <f t="shared" si="525"/>
        <v>6562.687578448641</v>
      </c>
      <c r="H1820">
        <f t="shared" si="526"/>
        <v>6500.402464452688</v>
      </c>
      <c r="I1820" s="5">
        <f t="shared" ref="I1820:I1883" si="533">+C1820*(MAX($A:$A)-$A1820)</f>
        <v>0</v>
      </c>
      <c r="J1820" s="6">
        <f>+H1820+SUM($D$16:$E$16)-SUM($F$27:F1820)</f>
        <v>8540.0190960316286</v>
      </c>
      <c r="K1820" s="10">
        <f t="shared" si="527"/>
        <v>3.9604150909080538E-3</v>
      </c>
      <c r="L1820" s="10">
        <f>+H1820/SUM(F$27:F1820)-1</f>
        <v>0.10543855003761626</v>
      </c>
      <c r="M1820">
        <v>8.32</v>
      </c>
      <c r="R1820">
        <f t="shared" si="528"/>
        <v>6372.4182053545073</v>
      </c>
      <c r="S1820">
        <f t="shared" si="529"/>
        <v>6177.1826483618461</v>
      </c>
      <c r="T1820" s="5">
        <f t="shared" ref="T1820:T1883" si="534">+N1820*(MAX($A:$A)-$A1820)</f>
        <v>0</v>
      </c>
      <c r="U1820" s="6">
        <f>+S1820+SUM($D$17:$E$17)-SUM($Q$27:Q1820)</f>
        <v>7876.9921746776317</v>
      </c>
      <c r="V1820" s="10">
        <f t="shared" ref="V1820:V1883" si="535">+U1820/U1819-1</f>
        <v>7.5461301306467554E-4</v>
      </c>
      <c r="W1820" s="10">
        <f>+S1820/SUM(Q$27:Q1820)-1</f>
        <v>0.26060051778304105</v>
      </c>
      <c r="X1820">
        <v>5.4509999999999996</v>
      </c>
      <c r="AC1820">
        <f t="shared" si="530"/>
        <v>13168.011876955095</v>
      </c>
      <c r="AD1820">
        <f t="shared" si="531"/>
        <v>13012.273773184925</v>
      </c>
      <c r="AE1820" s="5">
        <f t="shared" ref="AE1820:AE1883" si="536">+Y1820*(MAX($A:$A)-$A1820)</f>
        <v>0</v>
      </c>
      <c r="AF1820" s="6">
        <f>+AD1820+SUM($D$18:$E$18)-SUM($AB$27:AB1820)</f>
        <v>16071.698720553348</v>
      </c>
      <c r="AG1820" s="10">
        <f t="shared" ref="AG1820:AG1883" si="537">+AF1820/AF1819-1</f>
        <v>3.7270986297022191E-3</v>
      </c>
      <c r="AH1820" s="10">
        <f>+AD1820/SUM(AB$27:AB1820)-1</f>
        <v>0.47521830442367485</v>
      </c>
      <c r="AI1820" s="6">
        <f t="shared" ref="AI1820:AI1883" si="538">+C1820+N1820+Y1820</f>
        <v>0</v>
      </c>
      <c r="AL1820" s="6">
        <f t="shared" ref="AL1820:AL1883" si="539">+F1820+Q1820+AB1820</f>
        <v>0</v>
      </c>
      <c r="AM1820" s="6">
        <f t="shared" ref="AM1820:AM1883" si="540">+G1820+R1820+AC1820</f>
        <v>26103.117660758246</v>
      </c>
      <c r="AN1820" s="6">
        <f t="shared" ref="AN1820:AN1883" si="541">+H1820+S1820+AD1820</f>
        <v>25689.858885999456</v>
      </c>
      <c r="AO1820" s="5">
        <f t="shared" ref="AO1820:AO1883" si="542">+AI1820*(MAX($A:$A)-$A1820)</f>
        <v>0</v>
      </c>
      <c r="AP1820" s="6">
        <f>+AN1820+SUM($D$16:$E$18)-SUM($AL$27:AL1820)</f>
        <v>32488.7099912626</v>
      </c>
      <c r="AQ1820" s="10">
        <f t="shared" si="532"/>
        <v>3.0660205799750706E-3</v>
      </c>
      <c r="AR1820" s="10">
        <f>+AN1820/SUM(AL$27:AL1820)-1</f>
        <v>0.31063026070362088</v>
      </c>
    </row>
    <row r="1821" spans="1:44" x14ac:dyDescent="0.25">
      <c r="A1821" s="1">
        <v>42881</v>
      </c>
      <c r="B1821">
        <v>8.782</v>
      </c>
      <c r="G1821">
        <f t="shared" ref="G1821:G1884" si="543">+(B1821/B1820*G1820)+F1821</f>
        <v>6637.5126470040277</v>
      </c>
      <c r="H1821">
        <f t="shared" ref="H1821:H1884" si="544">+($B1821/$B1820*H1820)+F1821</f>
        <v>6574.5173837180137</v>
      </c>
      <c r="I1821" s="5">
        <f t="shared" si="533"/>
        <v>0</v>
      </c>
      <c r="J1821" s="6">
        <f>+H1821+SUM($D$16:$E$16)-SUM($F$27:F1821)</f>
        <v>8614.1340152969569</v>
      </c>
      <c r="K1821" s="10">
        <f t="shared" ref="K1821:K1884" si="545">+J1821/J1820-1</f>
        <v>8.6785425690403262E-3</v>
      </c>
      <c r="L1821" s="10">
        <f>+H1821/SUM(F$27:F1821)-1</f>
        <v>0.11804230639529512</v>
      </c>
      <c r="M1821">
        <v>8.3170000000000002</v>
      </c>
      <c r="R1821">
        <f t="shared" ref="R1821:R1884" si="546">+($M1821/$M1820*R1820)+N1821</f>
        <v>6370.1204584054612</v>
      </c>
      <c r="S1821">
        <f t="shared" ref="S1821:S1884" si="547">+($M1821/$M1820*S1820)+Q1821</f>
        <v>6174.955298849216</v>
      </c>
      <c r="T1821" s="5">
        <f t="shared" si="534"/>
        <v>0</v>
      </c>
      <c r="U1821" s="6">
        <f>+S1821+SUM($D$17:$E$17)-SUM($Q$27:Q1821)</f>
        <v>7874.7648251650016</v>
      </c>
      <c r="V1821" s="10">
        <f t="shared" si="535"/>
        <v>-2.8276650061809239E-4</v>
      </c>
      <c r="W1821" s="10">
        <f>+S1821/SUM(Q$27:Q1821)-1</f>
        <v>0.26014597432710973</v>
      </c>
      <c r="X1821">
        <v>5.47</v>
      </c>
      <c r="AC1821">
        <f t="shared" ref="AC1821:AC1884" si="548">+(X1821/X1820*AC1820)+AB1821</f>
        <v>13213.910285625459</v>
      </c>
      <c r="AD1821">
        <f t="shared" ref="AD1821:AD1884" si="549">+($X1821/$X1820*AD1820)+AB1821</f>
        <v>13057.629341280783</v>
      </c>
      <c r="AE1821" s="5">
        <f t="shared" si="536"/>
        <v>0</v>
      </c>
      <c r="AF1821" s="6">
        <f>+AD1821+SUM($D$18:$E$18)-SUM($AB$27:AB1821)</f>
        <v>16117.054288649204</v>
      </c>
      <c r="AG1821" s="10">
        <f t="shared" si="537"/>
        <v>2.8220767999995733E-3</v>
      </c>
      <c r="AH1821" s="10">
        <f>+AD1821/SUM(AB$27:AB1821)-1</f>
        <v>0.48036032383003158</v>
      </c>
      <c r="AI1821" s="6">
        <f t="shared" si="538"/>
        <v>0</v>
      </c>
      <c r="AL1821" s="6">
        <f t="shared" si="539"/>
        <v>0</v>
      </c>
      <c r="AM1821" s="6">
        <f t="shared" si="540"/>
        <v>26221.543391034946</v>
      </c>
      <c r="AN1821" s="6">
        <f t="shared" si="541"/>
        <v>25807.102023848012</v>
      </c>
      <c r="AO1821" s="5">
        <f t="shared" si="542"/>
        <v>0</v>
      </c>
      <c r="AP1821" s="6">
        <f>+AN1821+SUM($D$16:$E$18)-SUM($AL$27:AL1821)</f>
        <v>32605.953129111156</v>
      </c>
      <c r="AQ1821" s="10">
        <f t="shared" ref="AQ1821:AQ1884" si="550">+AP1821/AP1820-1</f>
        <v>3.6087347844862006E-3</v>
      </c>
      <c r="AR1821" s="10">
        <f>+AN1821/SUM(AL$27:AL1821)-1</f>
        <v>0.31661170283633377</v>
      </c>
    </row>
    <row r="1822" spans="1:44" x14ac:dyDescent="0.25">
      <c r="A1822" s="1">
        <v>42884</v>
      </c>
      <c r="B1822">
        <v>8.7720000000000002</v>
      </c>
      <c r="G1822">
        <f t="shared" si="543"/>
        <v>6629.9545592711602</v>
      </c>
      <c r="H1822">
        <f t="shared" si="544"/>
        <v>6567.0310282366672</v>
      </c>
      <c r="I1822" s="5">
        <f t="shared" si="533"/>
        <v>0</v>
      </c>
      <c r="J1822" s="6">
        <f>+H1822+SUM($D$16:$E$16)-SUM($F$27:F1822)</f>
        <v>8606.6476598156078</v>
      </c>
      <c r="K1822" s="10">
        <f t="shared" si="545"/>
        <v>-8.6907812997272238E-4</v>
      </c>
      <c r="L1822" s="10">
        <f>+H1822/SUM(F$27:F1822)-1</f>
        <v>0.1167691996924991</v>
      </c>
      <c r="M1822">
        <v>8.3079999999999998</v>
      </c>
      <c r="R1822">
        <f t="shared" si="546"/>
        <v>6363.2272175583221</v>
      </c>
      <c r="S1822">
        <f t="shared" si="547"/>
        <v>6168.2732503113239</v>
      </c>
      <c r="T1822" s="5">
        <f t="shared" si="534"/>
        <v>0</v>
      </c>
      <c r="U1822" s="6">
        <f>+S1822+SUM($D$17:$E$17)-SUM($Q$27:Q1822)</f>
        <v>7868.0827766271095</v>
      </c>
      <c r="V1822" s="10">
        <f t="shared" si="535"/>
        <v>-8.4853944038287832E-4</v>
      </c>
      <c r="W1822" s="10">
        <f>+S1822/SUM(Q$27:Q1822)-1</f>
        <v>0.25878234395931554</v>
      </c>
      <c r="X1822">
        <v>5.4710000000000001</v>
      </c>
      <c r="AC1822">
        <f t="shared" si="548"/>
        <v>13216.325991344953</v>
      </c>
      <c r="AD1822">
        <f t="shared" si="549"/>
        <v>13060.016476443723</v>
      </c>
      <c r="AE1822" s="5">
        <f t="shared" si="536"/>
        <v>0</v>
      </c>
      <c r="AF1822" s="6">
        <f>+AD1822+SUM($D$18:$E$18)-SUM($AB$27:AB1822)</f>
        <v>16119.441423812143</v>
      </c>
      <c r="AG1822" s="10">
        <f t="shared" si="537"/>
        <v>1.4811237340195404E-4</v>
      </c>
      <c r="AH1822" s="10">
        <f>+AD1822/SUM(AB$27:AB1822)-1</f>
        <v>0.48063095643036635</v>
      </c>
      <c r="AI1822" s="6">
        <f t="shared" si="538"/>
        <v>0</v>
      </c>
      <c r="AL1822" s="6">
        <f t="shared" si="539"/>
        <v>0</v>
      </c>
      <c r="AM1822" s="6">
        <f t="shared" si="540"/>
        <v>26209.507768174437</v>
      </c>
      <c r="AN1822" s="6">
        <f t="shared" si="541"/>
        <v>25795.320754991713</v>
      </c>
      <c r="AO1822" s="5">
        <f t="shared" si="542"/>
        <v>0</v>
      </c>
      <c r="AP1822" s="6">
        <f>+AN1822+SUM($D$16:$E$18)-SUM($AL$27:AL1822)</f>
        <v>32594.171860254857</v>
      </c>
      <c r="AQ1822" s="10">
        <f t="shared" si="550"/>
        <v>-3.6132263361998707E-4</v>
      </c>
      <c r="AR1822" s="10">
        <f>+AN1822/SUM(AL$27:AL1822)-1</f>
        <v>0.31601065292239405</v>
      </c>
    </row>
    <row r="1823" spans="1:44" x14ac:dyDescent="0.25">
      <c r="A1823" s="1">
        <v>42885</v>
      </c>
      <c r="B1823">
        <v>8.7420000000000009</v>
      </c>
      <c r="G1823">
        <f t="shared" si="543"/>
        <v>6607.2802960725594</v>
      </c>
      <c r="H1823">
        <f t="shared" si="544"/>
        <v>6544.5719617926297</v>
      </c>
      <c r="I1823" s="5">
        <f t="shared" si="533"/>
        <v>0</v>
      </c>
      <c r="J1823" s="6">
        <f>+H1823+SUM($D$16:$E$16)-SUM($F$27:F1823)</f>
        <v>8584.1885933715712</v>
      </c>
      <c r="K1823" s="10">
        <f t="shared" si="545"/>
        <v>-2.6095022512537813E-3</v>
      </c>
      <c r="L1823" s="10">
        <f>+H1823/SUM(F$27:F1823)-1</f>
        <v>0.11294987958411173</v>
      </c>
      <c r="M1823">
        <v>8.3010000000000002</v>
      </c>
      <c r="R1823">
        <f t="shared" si="546"/>
        <v>6357.8658080105479</v>
      </c>
      <c r="S1823">
        <f t="shared" si="547"/>
        <v>6163.0761014485197</v>
      </c>
      <c r="T1823" s="5">
        <f t="shared" si="534"/>
        <v>0</v>
      </c>
      <c r="U1823" s="6">
        <f>+S1823+SUM($D$17:$E$17)-SUM($Q$27:Q1823)</f>
        <v>7862.8856277643054</v>
      </c>
      <c r="V1823" s="10">
        <f t="shared" si="535"/>
        <v>-6.6053561081524936E-4</v>
      </c>
      <c r="W1823" s="10">
        <f>+S1823/SUM(Q$27:Q1823)-1</f>
        <v>0.25772174256214231</v>
      </c>
      <c r="X1823">
        <v>5.47</v>
      </c>
      <c r="AC1823">
        <f t="shared" si="548"/>
        <v>13213.910285625459</v>
      </c>
      <c r="AD1823">
        <f t="shared" si="549"/>
        <v>13057.629341280783</v>
      </c>
      <c r="AE1823" s="5">
        <f t="shared" si="536"/>
        <v>0</v>
      </c>
      <c r="AF1823" s="6">
        <f>+AD1823+SUM($D$18:$E$18)-SUM($AB$27:AB1823)</f>
        <v>16117.054288649204</v>
      </c>
      <c r="AG1823" s="10">
        <f t="shared" si="537"/>
        <v>-1.4809043937547006E-4</v>
      </c>
      <c r="AH1823" s="10">
        <f>+AD1823/SUM(AB$27:AB1823)-1</f>
        <v>0.48036032383003158</v>
      </c>
      <c r="AI1823" s="6">
        <f t="shared" si="538"/>
        <v>0</v>
      </c>
      <c r="AL1823" s="6">
        <f t="shared" si="539"/>
        <v>0</v>
      </c>
      <c r="AM1823" s="6">
        <f t="shared" si="540"/>
        <v>26179.056389708567</v>
      </c>
      <c r="AN1823" s="6">
        <f t="shared" si="541"/>
        <v>25765.277404521934</v>
      </c>
      <c r="AO1823" s="5">
        <f t="shared" si="542"/>
        <v>0</v>
      </c>
      <c r="AP1823" s="6">
        <f>+AN1823+SUM($D$16:$E$18)-SUM($AL$27:AL1823)</f>
        <v>32564.128509785078</v>
      </c>
      <c r="AQ1823" s="10">
        <f t="shared" si="550"/>
        <v>-9.2173995395827824E-4</v>
      </c>
      <c r="AR1823" s="10">
        <f>+AN1823/SUM(AL$27:AL1823)-1</f>
        <v>0.31447791876323228</v>
      </c>
    </row>
    <row r="1824" spans="1:44" x14ac:dyDescent="0.25">
      <c r="A1824" s="1">
        <v>42886</v>
      </c>
      <c r="B1824">
        <v>8.6310000000000002</v>
      </c>
      <c r="G1824">
        <f t="shared" si="543"/>
        <v>6523.3855222377324</v>
      </c>
      <c r="H1824">
        <f t="shared" si="544"/>
        <v>6461.4734159496893</v>
      </c>
      <c r="I1824" s="5">
        <f t="shared" si="533"/>
        <v>0</v>
      </c>
      <c r="J1824" s="6">
        <f>+H1824+SUM($D$16:$E$16)-SUM($F$27:F1824)</f>
        <v>8501.0900475286326</v>
      </c>
      <c r="K1824" s="10">
        <f t="shared" si="545"/>
        <v>-9.6804194058719428E-3</v>
      </c>
      <c r="L1824" s="10">
        <f>+H1824/SUM(F$27:F1824)-1</f>
        <v>9.8818395183078112E-2</v>
      </c>
      <c r="M1824">
        <v>8.2970000000000006</v>
      </c>
      <c r="R1824">
        <f t="shared" si="546"/>
        <v>6354.8021454118207</v>
      </c>
      <c r="S1824">
        <f t="shared" si="547"/>
        <v>6160.1063020983465</v>
      </c>
      <c r="T1824" s="5">
        <f t="shared" si="534"/>
        <v>0</v>
      </c>
      <c r="U1824" s="6">
        <f>+S1824+SUM($D$17:$E$17)-SUM($Q$27:Q1824)</f>
        <v>7859.9158284141313</v>
      </c>
      <c r="V1824" s="10">
        <f t="shared" si="535"/>
        <v>-3.7769840371171259E-4</v>
      </c>
      <c r="W1824" s="10">
        <f>+S1824/SUM(Q$27:Q1824)-1</f>
        <v>0.25711568462090062</v>
      </c>
      <c r="X1824">
        <v>5.4640000000000004</v>
      </c>
      <c r="AC1824">
        <f t="shared" si="548"/>
        <v>13199.416051308504</v>
      </c>
      <c r="AD1824">
        <f t="shared" si="549"/>
        <v>13043.306530303145</v>
      </c>
      <c r="AE1824" s="5">
        <f t="shared" si="536"/>
        <v>0</v>
      </c>
      <c r="AF1824" s="6">
        <f>+AD1824+SUM($D$18:$E$18)-SUM($AB$27:AB1824)</f>
        <v>16102.731477671568</v>
      </c>
      <c r="AG1824" s="10">
        <f t="shared" si="537"/>
        <v>-8.8867424041150223E-4</v>
      </c>
      <c r="AH1824" s="10">
        <f>+AD1824/SUM(AB$27:AB1824)-1</f>
        <v>0.47873652822802448</v>
      </c>
      <c r="AI1824" s="6">
        <f t="shared" si="538"/>
        <v>0</v>
      </c>
      <c r="AL1824" s="6">
        <f t="shared" si="539"/>
        <v>0</v>
      </c>
      <c r="AM1824" s="6">
        <f t="shared" si="540"/>
        <v>26077.603718958057</v>
      </c>
      <c r="AN1824" s="6">
        <f t="shared" si="541"/>
        <v>25664.886248351184</v>
      </c>
      <c r="AO1824" s="5">
        <f t="shared" si="542"/>
        <v>0</v>
      </c>
      <c r="AP1824" s="6">
        <f>+AN1824+SUM($D$16:$E$18)-SUM($AL$27:AL1824)</f>
        <v>32463.737353614328</v>
      </c>
      <c r="AQ1824" s="10">
        <f t="shared" si="550"/>
        <v>-3.0828755678379283E-3</v>
      </c>
      <c r="AR1824" s="10">
        <f>+AN1824/SUM(AL$27:AL1824)-1</f>
        <v>0.30935622121836515</v>
      </c>
    </row>
    <row r="1825" spans="1:44" x14ac:dyDescent="0.25">
      <c r="A1825" s="1">
        <v>42887</v>
      </c>
      <c r="B1825">
        <v>8.6809999999999992</v>
      </c>
      <c r="G1825">
        <f t="shared" si="543"/>
        <v>6561.1759609020673</v>
      </c>
      <c r="H1825">
        <f t="shared" si="544"/>
        <v>6498.9051933564178</v>
      </c>
      <c r="I1825" s="5">
        <f t="shared" si="533"/>
        <v>0</v>
      </c>
      <c r="J1825" s="6">
        <f>+H1825+SUM($D$16:$E$16)-SUM($F$27:F1825)</f>
        <v>8538.5218249353602</v>
      </c>
      <c r="K1825" s="10">
        <f t="shared" si="545"/>
        <v>4.4031738515237784E-3</v>
      </c>
      <c r="L1825" s="10">
        <f>+H1825/SUM(F$27:F1825)-1</f>
        <v>0.10518392869705706</v>
      </c>
      <c r="M1825">
        <v>8.3350000000000009</v>
      </c>
      <c r="R1825">
        <f t="shared" si="546"/>
        <v>6383.9069400997378</v>
      </c>
      <c r="S1825">
        <f t="shared" si="547"/>
        <v>6188.3193959249993</v>
      </c>
      <c r="T1825" s="5">
        <f t="shared" si="534"/>
        <v>0</v>
      </c>
      <c r="U1825" s="6">
        <f>+S1825+SUM($D$17:$E$17)-SUM($Q$27:Q1825)</f>
        <v>7888.128922240784</v>
      </c>
      <c r="V1825" s="10">
        <f t="shared" si="535"/>
        <v>3.5894905801230337E-3</v>
      </c>
      <c r="W1825" s="10">
        <f>+S1825/SUM(Q$27:Q1825)-1</f>
        <v>0.26287323506269811</v>
      </c>
      <c r="X1825">
        <v>5.51</v>
      </c>
      <c r="AC1825">
        <f t="shared" si="548"/>
        <v>13310.538514405171</v>
      </c>
      <c r="AD1825">
        <f t="shared" si="549"/>
        <v>13153.114747798376</v>
      </c>
      <c r="AE1825" s="5">
        <f t="shared" si="536"/>
        <v>0</v>
      </c>
      <c r="AF1825" s="6">
        <f>+AD1825+SUM($D$18:$E$18)-SUM($AB$27:AB1825)</f>
        <v>16212.539695166797</v>
      </c>
      <c r="AG1825" s="10">
        <f t="shared" si="537"/>
        <v>6.8192292498630014E-3</v>
      </c>
      <c r="AH1825" s="10">
        <f>+AD1825/SUM(AB$27:AB1825)-1</f>
        <v>0.49118562784341413</v>
      </c>
      <c r="AI1825" s="6">
        <f t="shared" si="538"/>
        <v>0</v>
      </c>
      <c r="AL1825" s="6">
        <f t="shared" si="539"/>
        <v>0</v>
      </c>
      <c r="AM1825" s="6">
        <f t="shared" si="540"/>
        <v>26255.621415406975</v>
      </c>
      <c r="AN1825" s="6">
        <f t="shared" si="541"/>
        <v>25840.339337079793</v>
      </c>
      <c r="AO1825" s="5">
        <f t="shared" si="542"/>
        <v>0</v>
      </c>
      <c r="AP1825" s="6">
        <f>+AN1825+SUM($D$16:$E$18)-SUM($AL$27:AL1825)</f>
        <v>32639.190442342937</v>
      </c>
      <c r="AQ1825" s="10">
        <f t="shared" si="550"/>
        <v>5.4045868723453516E-3</v>
      </c>
      <c r="AR1825" s="10">
        <f>+AN1825/SUM(AL$27:AL1825)-1</f>
        <v>0.31830738472775111</v>
      </c>
    </row>
    <row r="1826" spans="1:44" x14ac:dyDescent="0.25">
      <c r="A1826" s="1">
        <v>42892</v>
      </c>
      <c r="B1826">
        <v>8.7110000000000003</v>
      </c>
      <c r="G1826">
        <f t="shared" si="543"/>
        <v>6583.8502241006699</v>
      </c>
      <c r="H1826">
        <f t="shared" si="544"/>
        <v>6521.3642598004562</v>
      </c>
      <c r="I1826" s="5">
        <f t="shared" si="533"/>
        <v>0</v>
      </c>
      <c r="J1826" s="6">
        <f>+H1826+SUM($D$16:$E$16)-SUM($F$27:F1826)</f>
        <v>8560.9808913793968</v>
      </c>
      <c r="K1826" s="10">
        <f t="shared" si="545"/>
        <v>2.630322543469843E-3</v>
      </c>
      <c r="L1826" s="10">
        <f>+H1826/SUM(F$27:F1826)-1</f>
        <v>0.10900324880544443</v>
      </c>
      <c r="M1826">
        <v>8.3010000000000002</v>
      </c>
      <c r="R1826">
        <f t="shared" si="546"/>
        <v>6357.8658080105479</v>
      </c>
      <c r="S1826">
        <f t="shared" si="547"/>
        <v>6163.0761014485206</v>
      </c>
      <c r="T1826" s="5">
        <f t="shared" si="534"/>
        <v>0</v>
      </c>
      <c r="U1826" s="6">
        <f>+S1826+SUM($D$17:$E$17)-SUM($Q$27:Q1826)</f>
        <v>7862.8856277643072</v>
      </c>
      <c r="V1826" s="10">
        <f t="shared" si="535"/>
        <v>-3.2001625132295208E-3</v>
      </c>
      <c r="W1826" s="10">
        <f>+S1826/SUM(Q$27:Q1826)-1</f>
        <v>0.25772174256214253</v>
      </c>
      <c r="X1826">
        <v>5.4950000000000001</v>
      </c>
      <c r="AC1826">
        <f t="shared" si="548"/>
        <v>13274.30292861278</v>
      </c>
      <c r="AD1826">
        <f t="shared" si="549"/>
        <v>13117.30772035428</v>
      </c>
      <c r="AE1826" s="5">
        <f t="shared" si="536"/>
        <v>0</v>
      </c>
      <c r="AF1826" s="6">
        <f>+AD1826+SUM($D$18:$E$18)-SUM($AB$27:AB1826)</f>
        <v>16176.732667722699</v>
      </c>
      <c r="AG1826" s="10">
        <f t="shared" si="537"/>
        <v>-2.2086007570283339E-3</v>
      </c>
      <c r="AH1826" s="10">
        <f>+AD1826/SUM(AB$27:AB1826)-1</f>
        <v>0.48712613883839584</v>
      </c>
      <c r="AI1826" s="6">
        <f t="shared" si="538"/>
        <v>0</v>
      </c>
      <c r="AL1826" s="6">
        <f t="shared" si="539"/>
        <v>0</v>
      </c>
      <c r="AM1826" s="6">
        <f t="shared" si="540"/>
        <v>26216.018960723995</v>
      </c>
      <c r="AN1826" s="6">
        <f t="shared" si="541"/>
        <v>25801.748081603255</v>
      </c>
      <c r="AO1826" s="5">
        <f t="shared" si="542"/>
        <v>0</v>
      </c>
      <c r="AP1826" s="6">
        <f>+AN1826+SUM($D$16:$E$18)-SUM($AL$27:AL1826)</f>
        <v>32600.599186866399</v>
      </c>
      <c r="AQ1826" s="10">
        <f t="shared" si="550"/>
        <v>-1.182359456638804E-3</v>
      </c>
      <c r="AR1826" s="10">
        <f>+AN1826/SUM(AL$27:AL1826)-1</f>
        <v>0.3163385585286449</v>
      </c>
    </row>
    <row r="1827" spans="1:44" x14ac:dyDescent="0.25">
      <c r="A1827" s="1">
        <v>42893</v>
      </c>
      <c r="B1827">
        <v>8.7110000000000003</v>
      </c>
      <c r="G1827">
        <f t="shared" si="543"/>
        <v>6583.8502241006699</v>
      </c>
      <c r="H1827">
        <f t="shared" si="544"/>
        <v>6521.3642598004562</v>
      </c>
      <c r="I1827" s="5">
        <f t="shared" si="533"/>
        <v>0</v>
      </c>
      <c r="J1827" s="6">
        <f>+H1827+SUM($D$16:$E$16)-SUM($F$27:F1827)</f>
        <v>8560.9808913793968</v>
      </c>
      <c r="K1827" s="10">
        <f t="shared" si="545"/>
        <v>0</v>
      </c>
      <c r="L1827" s="10">
        <f>+H1827/SUM(F$27:F1827)-1</f>
        <v>0.10900324880544443</v>
      </c>
      <c r="M1827">
        <v>8.2910000000000004</v>
      </c>
      <c r="R1827">
        <f t="shared" si="546"/>
        <v>6350.2066515137276</v>
      </c>
      <c r="S1827">
        <f t="shared" si="547"/>
        <v>6155.6516030730854</v>
      </c>
      <c r="T1827" s="5">
        <f t="shared" si="534"/>
        <v>0</v>
      </c>
      <c r="U1827" s="6">
        <f>+S1827+SUM($D$17:$E$17)-SUM($Q$27:Q1827)</f>
        <v>7855.4611293888711</v>
      </c>
      <c r="V1827" s="10">
        <f t="shared" si="535"/>
        <v>-9.44246009279337E-4</v>
      </c>
      <c r="W1827" s="10">
        <f>+S1827/SUM(Q$27:Q1827)-1</f>
        <v>0.25620659770903775</v>
      </c>
      <c r="X1827">
        <v>5.4909999999999997</v>
      </c>
      <c r="AC1827">
        <f t="shared" si="548"/>
        <v>13264.640105734808</v>
      </c>
      <c r="AD1827">
        <f t="shared" si="549"/>
        <v>13107.75917970252</v>
      </c>
      <c r="AE1827" s="5">
        <f t="shared" si="536"/>
        <v>0</v>
      </c>
      <c r="AF1827" s="6">
        <f>+AD1827+SUM($D$18:$E$18)-SUM($AB$27:AB1827)</f>
        <v>16167.184127070941</v>
      </c>
      <c r="AG1827" s="10">
        <f t="shared" si="537"/>
        <v>-5.9026385908012013E-4</v>
      </c>
      <c r="AH1827" s="10">
        <f>+AD1827/SUM(AB$27:AB1827)-1</f>
        <v>0.48604360843705741</v>
      </c>
      <c r="AI1827" s="6">
        <f t="shared" si="538"/>
        <v>0</v>
      </c>
      <c r="AL1827" s="6">
        <f t="shared" si="539"/>
        <v>0</v>
      </c>
      <c r="AM1827" s="6">
        <f t="shared" si="540"/>
        <v>26198.696981349207</v>
      </c>
      <c r="AN1827" s="6">
        <f t="shared" si="541"/>
        <v>25784.775042576061</v>
      </c>
      <c r="AO1827" s="5">
        <f t="shared" si="542"/>
        <v>0</v>
      </c>
      <c r="AP1827" s="6">
        <f>+AN1827+SUM($D$16:$E$18)-SUM($AL$27:AL1827)</f>
        <v>32583.626147839204</v>
      </c>
      <c r="AQ1827" s="10">
        <f t="shared" si="550"/>
        <v>-5.2063579966443729E-4</v>
      </c>
      <c r="AR1827" s="10">
        <f>+AN1827/SUM(AL$27:AL1827)-1</f>
        <v>0.31547263790744329</v>
      </c>
    </row>
    <row r="1828" spans="1:44" x14ac:dyDescent="0.25">
      <c r="A1828" s="1">
        <v>42894</v>
      </c>
      <c r="B1828">
        <v>8.7769999999999992</v>
      </c>
      <c r="C1828">
        <f>+$C$16</f>
        <v>60</v>
      </c>
      <c r="D1828" s="7">
        <f>+$H$16</f>
        <v>0.66694736842105262</v>
      </c>
      <c r="E1828" s="7">
        <f>+$J$16</f>
        <v>0.46199999999999997</v>
      </c>
      <c r="F1828" s="6">
        <f>+C1828-D1828-E1828</f>
        <v>58.871052631578941</v>
      </c>
      <c r="G1828">
        <f t="shared" si="543"/>
        <v>6692.6046557691725</v>
      </c>
      <c r="H1828">
        <f t="shared" si="544"/>
        <v>6629.6452586089181</v>
      </c>
      <c r="I1828" s="5">
        <f t="shared" si="533"/>
        <v>131940</v>
      </c>
      <c r="J1828" s="6">
        <f>+H1828+SUM($D$16:$E$16)-SUM($F$27:F1828)</f>
        <v>8610.3908375562823</v>
      </c>
      <c r="K1828" s="10">
        <f t="shared" si="545"/>
        <v>5.7715286138109168E-3</v>
      </c>
      <c r="L1828" s="10">
        <f>+H1828/SUM(F$27:F1828)-1</f>
        <v>0.11624200423357522</v>
      </c>
      <c r="M1828">
        <v>8.2899999999999991</v>
      </c>
      <c r="N1828">
        <f>+$C$17</f>
        <v>50</v>
      </c>
      <c r="O1828" s="7">
        <f>+$H$17</f>
        <v>0.5557894736842105</v>
      </c>
      <c r="P1828" s="7">
        <f>+$J$17</f>
        <v>0.38500000000000001</v>
      </c>
      <c r="Q1828" s="6">
        <f>+N1828-O1828-P1828</f>
        <v>49.059210526315795</v>
      </c>
      <c r="R1828">
        <f t="shared" si="546"/>
        <v>6399.4407358640447</v>
      </c>
      <c r="S1828">
        <f t="shared" si="547"/>
        <v>6203.9683637618573</v>
      </c>
      <c r="T1828" s="5">
        <f t="shared" si="534"/>
        <v>109950</v>
      </c>
      <c r="U1828" s="6">
        <f>+S1828+SUM($D$17:$E$17)-SUM($Q$27:Q1828)</f>
        <v>7854.718679551328</v>
      </c>
      <c r="V1828" s="10">
        <f t="shared" si="535"/>
        <v>-9.4513845249055706E-5</v>
      </c>
      <c r="W1828" s="10">
        <f>+S1828/SUM(Q$27:Q1828)-1</f>
        <v>0.25351694895374255</v>
      </c>
      <c r="X1828">
        <v>5.48</v>
      </c>
      <c r="Y1828">
        <f>+$C$18</f>
        <v>90</v>
      </c>
      <c r="Z1828" s="7">
        <f>+$H$18</f>
        <v>1.0004210526315789</v>
      </c>
      <c r="AA1828" s="7">
        <f>+$J$18</f>
        <v>0.69300000000000006</v>
      </c>
      <c r="AB1828" s="6">
        <f>+Y1828-Z1828-AA1828</f>
        <v>88.306578947368422</v>
      </c>
      <c r="AC1828">
        <f t="shared" si="548"/>
        <v>13326.373921767758</v>
      </c>
      <c r="AD1828">
        <f t="shared" si="549"/>
        <v>13169.807271857551</v>
      </c>
      <c r="AE1828" s="5">
        <f t="shared" si="536"/>
        <v>197910</v>
      </c>
      <c r="AF1828" s="6">
        <f>+AD1828+SUM($D$18:$E$18)-SUM($AB$27:AB1828)</f>
        <v>16140.925640278603</v>
      </c>
      <c r="AG1828" s="10">
        <f t="shared" si="537"/>
        <v>-1.6241843097691833E-3</v>
      </c>
      <c r="AH1828" s="10">
        <f>+AD1828/SUM(AB$27:AB1828)-1</f>
        <v>0.4782783986235799</v>
      </c>
      <c r="AI1828" s="6">
        <f t="shared" si="538"/>
        <v>200</v>
      </c>
      <c r="AL1828" s="6">
        <f t="shared" si="539"/>
        <v>196.23684210526315</v>
      </c>
      <c r="AM1828" s="6">
        <f t="shared" si="540"/>
        <v>26418.419313400977</v>
      </c>
      <c r="AN1828" s="6">
        <f t="shared" si="541"/>
        <v>26003.420894228329</v>
      </c>
      <c r="AO1828" s="5">
        <f t="shared" si="542"/>
        <v>439800</v>
      </c>
      <c r="AP1828" s="6">
        <f>+AN1828+SUM($D$16:$E$18)-SUM($AL$27:AL1828)</f>
        <v>32606.03515738621</v>
      </c>
      <c r="AQ1828" s="10">
        <f t="shared" si="550"/>
        <v>6.8773835807389716E-4</v>
      </c>
      <c r="AR1828" s="10">
        <f>+AN1828/SUM(AL$27:AL1828)-1</f>
        <v>0.31347750859028989</v>
      </c>
    </row>
    <row r="1829" spans="1:44" x14ac:dyDescent="0.25">
      <c r="A1829" s="1">
        <v>42895</v>
      </c>
      <c r="B1829">
        <v>8.798</v>
      </c>
      <c r="G1829">
        <f t="shared" si="543"/>
        <v>6708.6174958934926</v>
      </c>
      <c r="H1829">
        <f t="shared" si="544"/>
        <v>6645.5074610050433</v>
      </c>
      <c r="I1829" s="5">
        <f t="shared" si="533"/>
        <v>0</v>
      </c>
      <c r="J1829" s="6">
        <f>+H1829+SUM($D$16:$E$16)-SUM($F$27:F1829)</f>
        <v>8626.2530399524076</v>
      </c>
      <c r="K1829" s="10">
        <f t="shared" si="545"/>
        <v>1.8422163053202212E-3</v>
      </c>
      <c r="L1829" s="10">
        <f>+H1829/SUM(F$27:F1829)-1</f>
        <v>0.11891274390418105</v>
      </c>
      <c r="M1829">
        <v>8.3390000000000004</v>
      </c>
      <c r="R1829">
        <f t="shared" si="546"/>
        <v>6437.2661394897796</v>
      </c>
      <c r="S1829">
        <f t="shared" si="547"/>
        <v>6240.6383818347567</v>
      </c>
      <c r="T1829" s="5">
        <f t="shared" si="534"/>
        <v>0</v>
      </c>
      <c r="U1829" s="6">
        <f>+S1829+SUM($D$17:$E$17)-SUM($Q$27:Q1829)</f>
        <v>7891.3886976242266</v>
      </c>
      <c r="V1829" s="10">
        <f t="shared" si="535"/>
        <v>4.6685335998555288E-3</v>
      </c>
      <c r="W1829" s="10">
        <f>+S1829/SUM(Q$27:Q1829)-1</f>
        <v>0.2609261564927936</v>
      </c>
      <c r="X1829">
        <v>5.5030000000000001</v>
      </c>
      <c r="AC1829">
        <f t="shared" si="548"/>
        <v>13382.305783118243</v>
      </c>
      <c r="AD1829">
        <f t="shared" si="549"/>
        <v>13225.082010407319</v>
      </c>
      <c r="AE1829" s="5">
        <f t="shared" si="536"/>
        <v>0</v>
      </c>
      <c r="AF1829" s="6">
        <f>+AD1829+SUM($D$18:$E$18)-SUM($AB$27:AB1829)</f>
        <v>16196.200378828375</v>
      </c>
      <c r="AG1829" s="10">
        <f t="shared" si="537"/>
        <v>3.4245085927313568E-3</v>
      </c>
      <c r="AH1829" s="10">
        <f>+AD1829/SUM(AB$27:AB1829)-1</f>
        <v>0.4844828517564892</v>
      </c>
      <c r="AI1829" s="6">
        <f t="shared" si="538"/>
        <v>0</v>
      </c>
      <c r="AL1829" s="6">
        <f t="shared" si="539"/>
        <v>0</v>
      </c>
      <c r="AM1829" s="6">
        <f t="shared" si="540"/>
        <v>26528.189418501515</v>
      </c>
      <c r="AN1829" s="6">
        <f t="shared" si="541"/>
        <v>26111.227853247117</v>
      </c>
      <c r="AO1829" s="5">
        <f t="shared" si="542"/>
        <v>0</v>
      </c>
      <c r="AP1829" s="6">
        <f>+AN1829+SUM($D$16:$E$18)-SUM($AL$27:AL1829)</f>
        <v>32713.842116404998</v>
      </c>
      <c r="AQ1829" s="10">
        <f t="shared" si="550"/>
        <v>3.3063498367222888E-3</v>
      </c>
      <c r="AR1829" s="10">
        <f>+AN1829/SUM(AL$27:AL1829)-1</f>
        <v>0.31892302349068236</v>
      </c>
    </row>
    <row r="1830" spans="1:44" x14ac:dyDescent="0.25">
      <c r="A1830" s="1">
        <v>42898</v>
      </c>
      <c r="B1830">
        <v>8.7029999999999994</v>
      </c>
      <c r="G1830">
        <f t="shared" si="543"/>
        <v>6636.1784572358565</v>
      </c>
      <c r="H1830">
        <f t="shared" si="544"/>
        <v>6573.7498787368595</v>
      </c>
      <c r="I1830" s="5">
        <f t="shared" si="533"/>
        <v>0</v>
      </c>
      <c r="J1830" s="6">
        <f>+H1830+SUM($D$16:$E$16)-SUM($F$27:F1830)</f>
        <v>8554.4954576842247</v>
      </c>
      <c r="K1830" s="10">
        <f t="shared" si="545"/>
        <v>-8.3185111700107006E-3</v>
      </c>
      <c r="L1830" s="10">
        <f>+H1830/SUM(F$27:F1830)-1</f>
        <v>0.10683082634667951</v>
      </c>
      <c r="M1830">
        <v>8.2639999999999993</v>
      </c>
      <c r="R1830">
        <f t="shared" si="546"/>
        <v>6379.3701135320225</v>
      </c>
      <c r="S1830">
        <f t="shared" si="547"/>
        <v>6184.5108031517475</v>
      </c>
      <c r="T1830" s="5">
        <f t="shared" si="534"/>
        <v>0</v>
      </c>
      <c r="U1830" s="6">
        <f>+S1830+SUM($D$17:$E$17)-SUM($Q$27:Q1830)</f>
        <v>7835.2611189412182</v>
      </c>
      <c r="V1830" s="10">
        <f t="shared" si="535"/>
        <v>-7.1125097031281559E-3</v>
      </c>
      <c r="W1830" s="10">
        <f>+S1830/SUM(Q$27:Q1830)-1</f>
        <v>0.24958553270853168</v>
      </c>
      <c r="X1830">
        <v>5.484</v>
      </c>
      <c r="AC1830">
        <f t="shared" si="548"/>
        <v>13336.101202002625</v>
      </c>
      <c r="AD1830">
        <f t="shared" si="549"/>
        <v>13179.420269866208</v>
      </c>
      <c r="AE1830" s="5">
        <f t="shared" si="536"/>
        <v>0</v>
      </c>
      <c r="AF1830" s="6">
        <f>+AD1830+SUM($D$18:$E$18)-SUM($AB$27:AB1830)</f>
        <v>16150.538638287262</v>
      </c>
      <c r="AG1830" s="10">
        <f t="shared" si="537"/>
        <v>-2.8192872076836517E-3</v>
      </c>
      <c r="AH1830" s="10">
        <f>+AD1830/SUM(AB$27:AB1830)-1</f>
        <v>0.47935743395104269</v>
      </c>
      <c r="AI1830" s="6">
        <f t="shared" si="538"/>
        <v>0</v>
      </c>
      <c r="AL1830" s="6">
        <f t="shared" si="539"/>
        <v>0</v>
      </c>
      <c r="AM1830" s="6">
        <f t="shared" si="540"/>
        <v>26351.649772770503</v>
      </c>
      <c r="AN1830" s="6">
        <f t="shared" si="541"/>
        <v>25937.680951754817</v>
      </c>
      <c r="AO1830" s="5">
        <f t="shared" si="542"/>
        <v>0</v>
      </c>
      <c r="AP1830" s="6">
        <f>+AN1830+SUM($D$16:$E$18)-SUM($AL$27:AL1830)</f>
        <v>32540.295214912698</v>
      </c>
      <c r="AQ1830" s="10">
        <f t="shared" si="550"/>
        <v>-5.3049990543688752E-3</v>
      </c>
      <c r="AR1830" s="10">
        <f>+AN1830/SUM(AL$27:AL1830)-1</f>
        <v>0.31015687104009193</v>
      </c>
    </row>
    <row r="1831" spans="1:44" x14ac:dyDescent="0.25">
      <c r="A1831" s="1">
        <v>42899</v>
      </c>
      <c r="B1831">
        <v>8.7149999999999999</v>
      </c>
      <c r="G1831">
        <f t="shared" si="543"/>
        <v>6645.3286515926111</v>
      </c>
      <c r="H1831">
        <f t="shared" si="544"/>
        <v>6582.8139943917886</v>
      </c>
      <c r="I1831" s="5">
        <f t="shared" si="533"/>
        <v>0</v>
      </c>
      <c r="J1831" s="6">
        <f>+H1831+SUM($D$16:$E$16)-SUM($F$27:F1831)</f>
        <v>8563.5595733391528</v>
      </c>
      <c r="K1831" s="10">
        <f t="shared" si="545"/>
        <v>1.0595733786715744E-3</v>
      </c>
      <c r="L1831" s="10">
        <f>+H1831/SUM(F$27:F1831)-1</f>
        <v>0.10835696330131128</v>
      </c>
      <c r="M1831">
        <v>8.3000000000000007</v>
      </c>
      <c r="R1831">
        <f t="shared" si="546"/>
        <v>6407.1602059917468</v>
      </c>
      <c r="S1831">
        <f t="shared" si="547"/>
        <v>6211.4520409195929</v>
      </c>
      <c r="T1831" s="5">
        <f t="shared" si="534"/>
        <v>0</v>
      </c>
      <c r="U1831" s="6">
        <f>+S1831+SUM($D$17:$E$17)-SUM($Q$27:Q1831)</f>
        <v>7862.2023567090637</v>
      </c>
      <c r="V1831" s="10">
        <f t="shared" si="535"/>
        <v>3.4384607428994407E-3</v>
      </c>
      <c r="W1831" s="10">
        <f>+S1831/SUM(Q$27:Q1831)-1</f>
        <v>0.25502903212497774</v>
      </c>
      <c r="X1831">
        <v>5.4950000000000001</v>
      </c>
      <c r="AC1831">
        <f t="shared" si="548"/>
        <v>13362.851222648511</v>
      </c>
      <c r="AD1831">
        <f t="shared" si="549"/>
        <v>13205.856014390012</v>
      </c>
      <c r="AE1831" s="5">
        <f t="shared" si="536"/>
        <v>0</v>
      </c>
      <c r="AF1831" s="6">
        <f>+AD1831+SUM($D$18:$E$18)-SUM($AB$27:AB1831)</f>
        <v>16176.974382811064</v>
      </c>
      <c r="AG1831" s="10">
        <f t="shared" si="537"/>
        <v>1.6368336137799755E-3</v>
      </c>
      <c r="AH1831" s="10">
        <f>+AD1831/SUM(AB$27:AB1831)-1</f>
        <v>0.48232478110156474</v>
      </c>
      <c r="AI1831" s="6">
        <f t="shared" si="538"/>
        <v>0</v>
      </c>
      <c r="AL1831" s="6">
        <f t="shared" si="539"/>
        <v>0</v>
      </c>
      <c r="AM1831" s="6">
        <f t="shared" si="540"/>
        <v>26415.340080232869</v>
      </c>
      <c r="AN1831" s="6">
        <f t="shared" si="541"/>
        <v>26000.122049701393</v>
      </c>
      <c r="AO1831" s="5">
        <f t="shared" si="542"/>
        <v>0</v>
      </c>
      <c r="AP1831" s="6">
        <f>+AN1831+SUM($D$16:$E$18)-SUM($AL$27:AL1831)</f>
        <v>32602.736312859273</v>
      </c>
      <c r="AQ1831" s="10">
        <f t="shared" si="550"/>
        <v>1.9188854168095126E-3</v>
      </c>
      <c r="AR1831" s="10">
        <f>+AN1831/SUM(AL$27:AL1831)-1</f>
        <v>0.31331087828006687</v>
      </c>
    </row>
    <row r="1832" spans="1:44" x14ac:dyDescent="0.25">
      <c r="A1832" s="1">
        <v>42900</v>
      </c>
      <c r="B1832">
        <v>8.6880000000000006</v>
      </c>
      <c r="G1832">
        <f t="shared" si="543"/>
        <v>6624.7407142899146</v>
      </c>
      <c r="H1832">
        <f t="shared" si="544"/>
        <v>6562.4197341682002</v>
      </c>
      <c r="I1832" s="5">
        <f t="shared" si="533"/>
        <v>0</v>
      </c>
      <c r="J1832" s="6">
        <f>+H1832+SUM($D$16:$E$16)-SUM($F$27:F1832)</f>
        <v>8543.1653131155654</v>
      </c>
      <c r="K1832" s="10">
        <f t="shared" si="545"/>
        <v>-2.3815167103036217E-3</v>
      </c>
      <c r="L1832" s="10">
        <f>+H1832/SUM(F$27:F1832)-1</f>
        <v>0.10492315515339001</v>
      </c>
      <c r="M1832">
        <v>8.2919999999999998</v>
      </c>
      <c r="R1832">
        <f t="shared" si="546"/>
        <v>6400.9846298895854</v>
      </c>
      <c r="S1832">
        <f t="shared" si="547"/>
        <v>6205.465099193405</v>
      </c>
      <c r="T1832" s="5">
        <f t="shared" si="534"/>
        <v>0</v>
      </c>
      <c r="U1832" s="6">
        <f>+S1832+SUM($D$17:$E$17)-SUM($Q$27:Q1832)</f>
        <v>7856.2154149828748</v>
      </c>
      <c r="V1832" s="10">
        <f t="shared" si="535"/>
        <v>-7.614840542841117E-4</v>
      </c>
      <c r="W1832" s="10">
        <f>+S1832/SUM(Q$27:Q1832)-1</f>
        <v>0.25381936558798968</v>
      </c>
      <c r="X1832">
        <v>5.4870000000000001</v>
      </c>
      <c r="AC1832">
        <f t="shared" si="548"/>
        <v>13343.396662178777</v>
      </c>
      <c r="AD1832">
        <f t="shared" si="549"/>
        <v>13186.630018372702</v>
      </c>
      <c r="AE1832" s="5">
        <f t="shared" si="536"/>
        <v>0</v>
      </c>
      <c r="AF1832" s="6">
        <f>+AD1832+SUM($D$18:$E$18)-SUM($AB$27:AB1832)</f>
        <v>16157.748386793754</v>
      </c>
      <c r="AG1832" s="10">
        <f t="shared" si="537"/>
        <v>-1.188479103839013E-3</v>
      </c>
      <c r="AH1832" s="10">
        <f>+AD1832/SUM(AB$27:AB1832)-1</f>
        <v>0.48016671044663983</v>
      </c>
      <c r="AI1832" s="6">
        <f t="shared" si="538"/>
        <v>0</v>
      </c>
      <c r="AL1832" s="6">
        <f t="shared" si="539"/>
        <v>0</v>
      </c>
      <c r="AM1832" s="6">
        <f t="shared" si="540"/>
        <v>26369.122006358277</v>
      </c>
      <c r="AN1832" s="6">
        <f t="shared" si="541"/>
        <v>25954.514851734304</v>
      </c>
      <c r="AO1832" s="5">
        <f t="shared" si="542"/>
        <v>0</v>
      </c>
      <c r="AP1832" s="6">
        <f>+AN1832+SUM($D$16:$E$18)-SUM($AL$27:AL1832)</f>
        <v>32557.129114892185</v>
      </c>
      <c r="AQ1832" s="10">
        <f t="shared" si="550"/>
        <v>-1.3988763866148446E-3</v>
      </c>
      <c r="AR1832" s="10">
        <f>+AN1832/SUM(AL$27:AL1832)-1</f>
        <v>0.31100718027805163</v>
      </c>
    </row>
    <row r="1833" spans="1:44" x14ac:dyDescent="0.25">
      <c r="A1833" s="1">
        <v>42901</v>
      </c>
      <c r="B1833">
        <v>8.6999999999999993</v>
      </c>
      <c r="G1833">
        <f t="shared" si="543"/>
        <v>6633.8909086466674</v>
      </c>
      <c r="H1833">
        <f t="shared" si="544"/>
        <v>6571.4838498231275</v>
      </c>
      <c r="I1833" s="5">
        <f t="shared" si="533"/>
        <v>0</v>
      </c>
      <c r="J1833" s="6">
        <f>+H1833+SUM($D$16:$E$16)-SUM($F$27:F1833)</f>
        <v>8552.2294287704899</v>
      </c>
      <c r="K1833" s="10">
        <f t="shared" si="545"/>
        <v>1.0609786095334695E-3</v>
      </c>
      <c r="L1833" s="10">
        <f>+H1833/SUM(F$27:F1833)-1</f>
        <v>0.10644929210802156</v>
      </c>
      <c r="M1833">
        <v>8.2279999999999998</v>
      </c>
      <c r="R1833">
        <f t="shared" si="546"/>
        <v>6351.5800210722991</v>
      </c>
      <c r="S1833">
        <f t="shared" si="547"/>
        <v>6157.5695653839039</v>
      </c>
      <c r="T1833" s="5">
        <f t="shared" si="534"/>
        <v>0</v>
      </c>
      <c r="U1833" s="6">
        <f>+S1833+SUM($D$17:$E$17)-SUM($Q$27:Q1833)</f>
        <v>7808.3198811733728</v>
      </c>
      <c r="V1833" s="10">
        <f t="shared" si="535"/>
        <v>-6.0965148331038055E-3</v>
      </c>
      <c r="W1833" s="10">
        <f>+S1833/SUM(Q$27:Q1833)-1</f>
        <v>0.24414203329208606</v>
      </c>
      <c r="X1833">
        <v>5.5259999999999998</v>
      </c>
      <c r="AC1833">
        <f t="shared" si="548"/>
        <v>13438.237644468729</v>
      </c>
      <c r="AD1833">
        <f t="shared" si="549"/>
        <v>13280.356748957089</v>
      </c>
      <c r="AE1833" s="5">
        <f t="shared" si="536"/>
        <v>0</v>
      </c>
      <c r="AF1833" s="6">
        <f>+AD1833+SUM($D$18:$E$18)-SUM($AB$27:AB1833)</f>
        <v>16251.475117378142</v>
      </c>
      <c r="AG1833" s="10">
        <f t="shared" si="537"/>
        <v>5.8007296772237815E-3</v>
      </c>
      <c r="AH1833" s="10">
        <f>+AD1833/SUM(AB$27:AB1833)-1</f>
        <v>0.49068730488939871</v>
      </c>
      <c r="AI1833" s="6">
        <f t="shared" si="538"/>
        <v>0</v>
      </c>
      <c r="AL1833" s="6">
        <f t="shared" si="539"/>
        <v>0</v>
      </c>
      <c r="AM1833" s="6">
        <f t="shared" si="540"/>
        <v>26423.708574187694</v>
      </c>
      <c r="AN1833" s="6">
        <f t="shared" si="541"/>
        <v>26009.410164164121</v>
      </c>
      <c r="AO1833" s="5">
        <f t="shared" si="542"/>
        <v>0</v>
      </c>
      <c r="AP1833" s="6">
        <f>+AN1833+SUM($D$16:$E$18)-SUM($AL$27:AL1833)</f>
        <v>32612.024427321998</v>
      </c>
      <c r="AQ1833" s="10">
        <f t="shared" si="550"/>
        <v>1.6861226380278094E-3</v>
      </c>
      <c r="AR1833" s="10">
        <f>+AN1833/SUM(AL$27:AL1833)-1</f>
        <v>0.31378003691475698</v>
      </c>
    </row>
    <row r="1834" spans="1:44" x14ac:dyDescent="0.25">
      <c r="A1834" s="1">
        <v>42902</v>
      </c>
      <c r="B1834">
        <v>8.6590000000000007</v>
      </c>
      <c r="G1834">
        <f t="shared" si="543"/>
        <v>6602.6277445944261</v>
      </c>
      <c r="H1834">
        <f t="shared" si="544"/>
        <v>6540.5147880021232</v>
      </c>
      <c r="I1834" s="5">
        <f t="shared" si="533"/>
        <v>0</v>
      </c>
      <c r="J1834" s="6">
        <f>+H1834+SUM($D$16:$E$16)-SUM($F$27:F1834)</f>
        <v>8521.2603669494856</v>
      </c>
      <c r="K1834" s="10">
        <f t="shared" si="545"/>
        <v>-3.6211682671680734E-3</v>
      </c>
      <c r="L1834" s="10">
        <f>+H1834/SUM(F$27:F1834)-1</f>
        <v>0.10123499084636323</v>
      </c>
      <c r="M1834">
        <v>8.2870000000000008</v>
      </c>
      <c r="R1834">
        <f t="shared" si="546"/>
        <v>6397.1248948257344</v>
      </c>
      <c r="S1834">
        <f t="shared" si="547"/>
        <v>6201.7232606145371</v>
      </c>
      <c r="T1834" s="5">
        <f t="shared" si="534"/>
        <v>0</v>
      </c>
      <c r="U1834" s="6">
        <f>+S1834+SUM($D$17:$E$17)-SUM($Q$27:Q1834)</f>
        <v>7852.473576404007</v>
      </c>
      <c r="V1834" s="10">
        <f t="shared" si="535"/>
        <v>5.6546985654484239E-3</v>
      </c>
      <c r="W1834" s="10">
        <f>+S1834/SUM(Q$27:Q1834)-1</f>
        <v>0.25306332400237208</v>
      </c>
      <c r="X1834">
        <v>5.5149999999999997</v>
      </c>
      <c r="AC1834">
        <f t="shared" si="548"/>
        <v>13411.487623822844</v>
      </c>
      <c r="AD1834">
        <f t="shared" si="549"/>
        <v>13253.921004433287</v>
      </c>
      <c r="AE1834" s="5">
        <f t="shared" si="536"/>
        <v>0</v>
      </c>
      <c r="AF1834" s="6">
        <f>+AD1834+SUM($D$18:$E$18)-SUM($AB$27:AB1834)</f>
        <v>16225.03937285434</v>
      </c>
      <c r="AG1834" s="10">
        <f t="shared" si="537"/>
        <v>-1.6266673845215518E-3</v>
      </c>
      <c r="AH1834" s="10">
        <f>+AD1834/SUM(AB$27:AB1834)-1</f>
        <v>0.48771995773887689</v>
      </c>
      <c r="AI1834" s="6">
        <f t="shared" si="538"/>
        <v>0</v>
      </c>
      <c r="AL1834" s="6">
        <f t="shared" si="539"/>
        <v>0</v>
      </c>
      <c r="AM1834" s="6">
        <f t="shared" si="540"/>
        <v>26411.240263243002</v>
      </c>
      <c r="AN1834" s="6">
        <f t="shared" si="541"/>
        <v>25996.159053049945</v>
      </c>
      <c r="AO1834" s="5">
        <f t="shared" si="542"/>
        <v>0</v>
      </c>
      <c r="AP1834" s="6">
        <f>+AN1834+SUM($D$16:$E$18)-SUM($AL$27:AL1834)</f>
        <v>32598.773316207826</v>
      </c>
      <c r="AQ1834" s="10">
        <f t="shared" si="550"/>
        <v>-4.0632592875988749E-4</v>
      </c>
      <c r="AR1834" s="10">
        <f>+AN1834/SUM(AL$27:AL1834)-1</f>
        <v>0.31311070050386314</v>
      </c>
    </row>
    <row r="1835" spans="1:44" x14ac:dyDescent="0.25">
      <c r="A1835" s="1">
        <v>42905</v>
      </c>
      <c r="B1835">
        <v>8.7729999999999997</v>
      </c>
      <c r="G1835">
        <f t="shared" si="543"/>
        <v>6689.5545909835892</v>
      </c>
      <c r="H1835">
        <f t="shared" si="544"/>
        <v>6626.6238867239435</v>
      </c>
      <c r="I1835" s="5">
        <f t="shared" si="533"/>
        <v>0</v>
      </c>
      <c r="J1835" s="6">
        <f>+H1835+SUM($D$16:$E$16)-SUM($F$27:F1835)</f>
        <v>8607.3694656713087</v>
      </c>
      <c r="K1835" s="10">
        <f t="shared" si="545"/>
        <v>1.0105206860689941E-2</v>
      </c>
      <c r="L1835" s="10">
        <f>+H1835/SUM(F$27:F1835)-1</f>
        <v>0.11573329191536508</v>
      </c>
      <c r="M1835">
        <v>8.36</v>
      </c>
      <c r="R1835">
        <f t="shared" si="546"/>
        <v>6453.4770267579497</v>
      </c>
      <c r="S1835">
        <f t="shared" si="547"/>
        <v>6256.3541038659978</v>
      </c>
      <c r="T1835" s="5">
        <f t="shared" si="534"/>
        <v>0</v>
      </c>
      <c r="U1835" s="6">
        <f>+S1835+SUM($D$17:$E$17)-SUM($Q$27:Q1835)</f>
        <v>7907.1044196554667</v>
      </c>
      <c r="V1835" s="10">
        <f t="shared" si="535"/>
        <v>6.9571508544288285E-3</v>
      </c>
      <c r="W1835" s="10">
        <f>+S1835/SUM(Q$27:Q1835)-1</f>
        <v>0.26410153115238666</v>
      </c>
      <c r="X1835">
        <v>5.5620000000000003</v>
      </c>
      <c r="AC1835">
        <f t="shared" si="548"/>
        <v>13525.783166582532</v>
      </c>
      <c r="AD1835">
        <f t="shared" si="549"/>
        <v>13366.873731034984</v>
      </c>
      <c r="AE1835" s="5">
        <f t="shared" si="536"/>
        <v>0</v>
      </c>
      <c r="AF1835" s="6">
        <f>+AD1835+SUM($D$18:$E$18)-SUM($AB$27:AB1835)</f>
        <v>16337.992099456036</v>
      </c>
      <c r="AG1835" s="10">
        <f t="shared" si="537"/>
        <v>6.9616303545416702E-3</v>
      </c>
      <c r="AH1835" s="10">
        <f>+AD1835/SUM(AB$27:AB1835)-1</f>
        <v>0.50039862283656089</v>
      </c>
      <c r="AI1835" s="6">
        <f t="shared" si="538"/>
        <v>0</v>
      </c>
      <c r="AL1835" s="6">
        <f t="shared" si="539"/>
        <v>0</v>
      </c>
      <c r="AM1835" s="6">
        <f t="shared" si="540"/>
        <v>26668.814784324073</v>
      </c>
      <c r="AN1835" s="6">
        <f t="shared" si="541"/>
        <v>26249.851721624924</v>
      </c>
      <c r="AO1835" s="5">
        <f t="shared" si="542"/>
        <v>0</v>
      </c>
      <c r="AP1835" s="6">
        <f>+AN1835+SUM($D$16:$E$18)-SUM($AL$27:AL1835)</f>
        <v>32852.465984782801</v>
      </c>
      <c r="AQ1835" s="10">
        <f t="shared" si="550"/>
        <v>7.7822765327442145E-3</v>
      </c>
      <c r="AR1835" s="10">
        <f>+AN1835/SUM(AL$27:AL1835)-1</f>
        <v>0.32592515347998852</v>
      </c>
    </row>
    <row r="1836" spans="1:44" x14ac:dyDescent="0.25">
      <c r="A1836" s="1">
        <v>42906</v>
      </c>
      <c r="B1836">
        <v>8.7690000000000001</v>
      </c>
      <c r="G1836">
        <f t="shared" si="543"/>
        <v>6686.5045261980049</v>
      </c>
      <c r="H1836">
        <f t="shared" si="544"/>
        <v>6623.6025148389672</v>
      </c>
      <c r="I1836" s="5">
        <f t="shared" si="533"/>
        <v>0</v>
      </c>
      <c r="J1836" s="6">
        <f>+H1836+SUM($D$16:$E$16)-SUM($F$27:F1836)</f>
        <v>8604.3480937863314</v>
      </c>
      <c r="K1836" s="10">
        <f t="shared" si="545"/>
        <v>-3.5102151673949145E-4</v>
      </c>
      <c r="L1836" s="10">
        <f>+H1836/SUM(F$27:F1836)-1</f>
        <v>0.11522457959715426</v>
      </c>
      <c r="M1836">
        <v>8.3219999999999992</v>
      </c>
      <c r="R1836">
        <f t="shared" si="546"/>
        <v>6424.1430402726855</v>
      </c>
      <c r="S1836">
        <f t="shared" si="547"/>
        <v>6227.9161306666065</v>
      </c>
      <c r="T1836" s="5">
        <f t="shared" si="534"/>
        <v>0</v>
      </c>
      <c r="U1836" s="6">
        <f>+S1836+SUM($D$17:$E$17)-SUM($Q$27:Q1836)</f>
        <v>7878.6664464560763</v>
      </c>
      <c r="V1836" s="10">
        <f t="shared" si="535"/>
        <v>-3.5965091252240233E-3</v>
      </c>
      <c r="W1836" s="10">
        <f>+S1836/SUM(Q$27:Q1836)-1</f>
        <v>0.25835561510169391</v>
      </c>
      <c r="X1836">
        <v>5.569</v>
      </c>
      <c r="AC1836">
        <f t="shared" si="548"/>
        <v>13542.805906993548</v>
      </c>
      <c r="AD1836">
        <f t="shared" si="549"/>
        <v>13383.696477550129</v>
      </c>
      <c r="AE1836" s="5">
        <f t="shared" si="536"/>
        <v>0</v>
      </c>
      <c r="AF1836" s="6">
        <f>+AD1836+SUM($D$18:$E$18)-SUM($AB$27:AB1836)</f>
        <v>16354.814845971183</v>
      </c>
      <c r="AG1836" s="10">
        <f t="shared" si="537"/>
        <v>1.0296703788776895E-3</v>
      </c>
      <c r="AH1836" s="10">
        <f>+AD1836/SUM(AB$27:AB1836)-1</f>
        <v>0.50228693465961993</v>
      </c>
      <c r="AI1836" s="6">
        <f t="shared" si="538"/>
        <v>0</v>
      </c>
      <c r="AL1836" s="6">
        <f t="shared" si="539"/>
        <v>0</v>
      </c>
      <c r="AM1836" s="6">
        <f t="shared" si="540"/>
        <v>26653.453473464237</v>
      </c>
      <c r="AN1836" s="6">
        <f t="shared" si="541"/>
        <v>26235.215123055703</v>
      </c>
      <c r="AO1836" s="5">
        <f t="shared" si="542"/>
        <v>0</v>
      </c>
      <c r="AP1836" s="6">
        <f>+AN1836+SUM($D$16:$E$18)-SUM($AL$27:AL1836)</f>
        <v>32837.829386213591</v>
      </c>
      <c r="AQ1836" s="10">
        <f t="shared" si="550"/>
        <v>-4.4552511144790863E-4</v>
      </c>
      <c r="AR1836" s="10">
        <f>+AN1836/SUM(AL$27:AL1836)-1</f>
        <v>0.32518583371505705</v>
      </c>
    </row>
    <row r="1837" spans="1:44" x14ac:dyDescent="0.25">
      <c r="A1837" s="1">
        <v>42907</v>
      </c>
      <c r="B1837">
        <v>8.7379999999999995</v>
      </c>
      <c r="G1837">
        <f t="shared" si="543"/>
        <v>6662.8665241097233</v>
      </c>
      <c r="H1837">
        <f t="shared" si="544"/>
        <v>6600.1868827304015</v>
      </c>
      <c r="I1837" s="5">
        <f t="shared" si="533"/>
        <v>0</v>
      </c>
      <c r="J1837" s="6">
        <f>+H1837+SUM($D$16:$E$16)-SUM($F$27:F1837)</f>
        <v>8580.9324616777667</v>
      </c>
      <c r="K1837" s="10">
        <f t="shared" si="545"/>
        <v>-2.7213720148624443E-3</v>
      </c>
      <c r="L1837" s="10">
        <f>+H1837/SUM(F$27:F1837)-1</f>
        <v>0.11128205913102218</v>
      </c>
      <c r="M1837">
        <v>8.3059999999999992</v>
      </c>
      <c r="R1837">
        <f t="shared" si="546"/>
        <v>6411.7918880683637</v>
      </c>
      <c r="S1837">
        <f t="shared" si="547"/>
        <v>6215.9422472142314</v>
      </c>
      <c r="T1837" s="5">
        <f t="shared" si="534"/>
        <v>0</v>
      </c>
      <c r="U1837" s="6">
        <f>+S1837+SUM($D$17:$E$17)-SUM($Q$27:Q1837)</f>
        <v>7866.6925630037022</v>
      </c>
      <c r="V1837" s="10">
        <f t="shared" si="535"/>
        <v>-1.519785554287556E-3</v>
      </c>
      <c r="W1837" s="10">
        <f>+S1837/SUM(Q$27:Q1837)-1</f>
        <v>0.25593628202771823</v>
      </c>
      <c r="X1837">
        <v>5.5709999999999997</v>
      </c>
      <c r="AC1837">
        <f t="shared" si="548"/>
        <v>13547.669547110982</v>
      </c>
      <c r="AD1837">
        <f t="shared" si="549"/>
        <v>13388.502976554457</v>
      </c>
      <c r="AE1837" s="5">
        <f t="shared" si="536"/>
        <v>0</v>
      </c>
      <c r="AF1837" s="6">
        <f>+AD1837+SUM($D$18:$E$18)-SUM($AB$27:AB1837)</f>
        <v>16359.621344975511</v>
      </c>
      <c r="AG1837" s="10">
        <f t="shared" si="537"/>
        <v>2.9388892809834033E-4</v>
      </c>
      <c r="AH1837" s="10">
        <f>+AD1837/SUM(AB$27:AB1837)-1</f>
        <v>0.50282645232335121</v>
      </c>
      <c r="AI1837" s="6">
        <f t="shared" si="538"/>
        <v>0</v>
      </c>
      <c r="AL1837" s="6">
        <f t="shared" si="539"/>
        <v>0</v>
      </c>
      <c r="AM1837" s="6">
        <f t="shared" si="540"/>
        <v>26622.327959289069</v>
      </c>
      <c r="AN1837" s="6">
        <f t="shared" si="541"/>
        <v>26204.632106499092</v>
      </c>
      <c r="AO1837" s="5">
        <f t="shared" si="542"/>
        <v>0</v>
      </c>
      <c r="AP1837" s="6">
        <f>+AN1837+SUM($D$16:$E$18)-SUM($AL$27:AL1837)</f>
        <v>32807.246369656976</v>
      </c>
      <c r="AQ1837" s="10">
        <f t="shared" si="550"/>
        <v>-9.3133490027375032E-4</v>
      </c>
      <c r="AR1837" s="10">
        <f>+AN1837/SUM(AL$27:AL1837)-1</f>
        <v>0.3236410329538284</v>
      </c>
    </row>
    <row r="1838" spans="1:44" x14ac:dyDescent="0.25">
      <c r="A1838" s="1">
        <v>42908</v>
      </c>
      <c r="B1838">
        <v>8.7530000000000001</v>
      </c>
      <c r="G1838">
        <f t="shared" si="543"/>
        <v>6674.3042670556661</v>
      </c>
      <c r="H1838">
        <f t="shared" si="544"/>
        <v>6611.5170272990617</v>
      </c>
      <c r="I1838" s="5">
        <f t="shared" si="533"/>
        <v>0</v>
      </c>
      <c r="J1838" s="6">
        <f>+H1838+SUM($D$16:$E$16)-SUM($F$27:F1838)</f>
        <v>8592.262606246426</v>
      </c>
      <c r="K1838" s="10">
        <f t="shared" si="545"/>
        <v>1.3203861723956045E-3</v>
      </c>
      <c r="L1838" s="10">
        <f>+H1838/SUM(F$27:F1838)-1</f>
        <v>0.1131897303243119</v>
      </c>
      <c r="M1838">
        <v>8.3010000000000002</v>
      </c>
      <c r="R1838">
        <f t="shared" si="546"/>
        <v>6407.9321530045145</v>
      </c>
      <c r="S1838">
        <f t="shared" si="547"/>
        <v>6212.2004086353654</v>
      </c>
      <c r="T1838" s="5">
        <f t="shared" si="534"/>
        <v>0</v>
      </c>
      <c r="U1838" s="6">
        <f>+S1838+SUM($D$17:$E$17)-SUM($Q$27:Q1838)</f>
        <v>7862.9507244248362</v>
      </c>
      <c r="V1838" s="10">
        <f t="shared" si="535"/>
        <v>-4.7565588065101583E-4</v>
      </c>
      <c r="W1838" s="10">
        <f>+S1838/SUM(Q$27:Q1838)-1</f>
        <v>0.25518024044210086</v>
      </c>
      <c r="X1838">
        <v>5.5810000000000004</v>
      </c>
      <c r="AC1838">
        <f t="shared" si="548"/>
        <v>13571.987747698149</v>
      </c>
      <c r="AD1838">
        <f t="shared" si="549"/>
        <v>13412.535471576095</v>
      </c>
      <c r="AE1838" s="5">
        <f t="shared" si="536"/>
        <v>0</v>
      </c>
      <c r="AF1838" s="6">
        <f>+AD1838+SUM($D$18:$E$18)-SUM($AB$27:AB1838)</f>
        <v>16383.653839997149</v>
      </c>
      <c r="AG1838" s="10">
        <f t="shared" si="537"/>
        <v>1.4690129138605901E-3</v>
      </c>
      <c r="AH1838" s="10">
        <f>+AD1838/SUM(AB$27:AB1838)-1</f>
        <v>0.5055240406420074</v>
      </c>
      <c r="AI1838" s="6">
        <f t="shared" si="538"/>
        <v>0</v>
      </c>
      <c r="AL1838" s="6">
        <f t="shared" si="539"/>
        <v>0</v>
      </c>
      <c r="AM1838" s="6">
        <f t="shared" si="540"/>
        <v>26654.22416775833</v>
      </c>
      <c r="AN1838" s="6">
        <f t="shared" si="541"/>
        <v>26236.252907510523</v>
      </c>
      <c r="AO1838" s="5">
        <f t="shared" si="542"/>
        <v>0</v>
      </c>
      <c r="AP1838" s="6">
        <f>+AN1838+SUM($D$16:$E$18)-SUM($AL$27:AL1838)</f>
        <v>32838.867170668411</v>
      </c>
      <c r="AQ1838" s="10">
        <f t="shared" si="550"/>
        <v>9.638358750121423E-4</v>
      </c>
      <c r="AR1838" s="10">
        <f>+AN1838/SUM(AL$27:AL1838)-1</f>
        <v>0.32523825399259332</v>
      </c>
    </row>
    <row r="1839" spans="1:44" x14ac:dyDescent="0.25">
      <c r="A1839" s="1">
        <v>42912</v>
      </c>
      <c r="B1839">
        <v>8.82</v>
      </c>
      <c r="G1839">
        <f t="shared" si="543"/>
        <v>6725.3928522142087</v>
      </c>
      <c r="H1839">
        <f t="shared" si="544"/>
        <v>6662.1250063724119</v>
      </c>
      <c r="I1839" s="5">
        <f t="shared" si="533"/>
        <v>0</v>
      </c>
      <c r="J1839" s="6">
        <f>+H1839+SUM($D$16:$E$16)-SUM($F$27:F1839)</f>
        <v>8642.8705853197753</v>
      </c>
      <c r="K1839" s="10">
        <f t="shared" si="545"/>
        <v>5.8899478976071062E-3</v>
      </c>
      <c r="L1839" s="10">
        <f>+H1839/SUM(F$27:F1839)-1</f>
        <v>0.12171066165433908</v>
      </c>
      <c r="M1839">
        <v>8.3000000000000007</v>
      </c>
      <c r="R1839">
        <f t="shared" si="546"/>
        <v>6407.160205991745</v>
      </c>
      <c r="S1839">
        <f t="shared" si="547"/>
        <v>6211.4520409195929</v>
      </c>
      <c r="T1839" s="5">
        <f t="shared" si="534"/>
        <v>0</v>
      </c>
      <c r="U1839" s="6">
        <f>+S1839+SUM($D$17:$E$17)-SUM($Q$27:Q1839)</f>
        <v>7862.2023567090637</v>
      </c>
      <c r="V1839" s="10">
        <f t="shared" si="535"/>
        <v>-9.5176447367006922E-5</v>
      </c>
      <c r="W1839" s="10">
        <f>+S1839/SUM(Q$27:Q1839)-1</f>
        <v>0.25502903212497774</v>
      </c>
      <c r="X1839">
        <v>5.5750000000000002</v>
      </c>
      <c r="AC1839">
        <f t="shared" si="548"/>
        <v>13557.396827345849</v>
      </c>
      <c r="AD1839">
        <f t="shared" si="549"/>
        <v>13398.115974563112</v>
      </c>
      <c r="AE1839" s="5">
        <f t="shared" si="536"/>
        <v>0</v>
      </c>
      <c r="AF1839" s="6">
        <f>+AD1839+SUM($D$18:$E$18)-SUM($AB$27:AB1839)</f>
        <v>16369.234342984166</v>
      </c>
      <c r="AG1839" s="10">
        <f t="shared" si="537"/>
        <v>-8.8011484823857788E-4</v>
      </c>
      <c r="AH1839" s="10">
        <f>+AD1839/SUM(AB$27:AB1839)-1</f>
        <v>0.50390548765081378</v>
      </c>
      <c r="AI1839" s="6">
        <f t="shared" si="538"/>
        <v>0</v>
      </c>
      <c r="AL1839" s="6">
        <f t="shared" si="539"/>
        <v>0</v>
      </c>
      <c r="AM1839" s="6">
        <f t="shared" si="540"/>
        <v>26689.949885551803</v>
      </c>
      <c r="AN1839" s="6">
        <f t="shared" si="541"/>
        <v>26271.693021855117</v>
      </c>
      <c r="AO1839" s="5">
        <f t="shared" si="542"/>
        <v>0</v>
      </c>
      <c r="AP1839" s="6">
        <f>+AN1839+SUM($D$16:$E$18)-SUM($AL$27:AL1839)</f>
        <v>32874.307285012997</v>
      </c>
      <c r="AQ1839" s="10">
        <f t="shared" si="550"/>
        <v>1.0792124515257573E-3</v>
      </c>
      <c r="AR1839" s="10">
        <f>+AN1839/SUM(AL$27:AL1839)-1</f>
        <v>0.32702839511605708</v>
      </c>
    </row>
    <row r="1840" spans="1:44" x14ac:dyDescent="0.25">
      <c r="A1840" s="1">
        <v>42913</v>
      </c>
      <c r="B1840">
        <v>8.734</v>
      </c>
      <c r="G1840">
        <f t="shared" si="543"/>
        <v>6659.8164593241381</v>
      </c>
      <c r="H1840">
        <f t="shared" si="544"/>
        <v>6597.1655108454252</v>
      </c>
      <c r="I1840" s="5">
        <f t="shared" si="533"/>
        <v>0</v>
      </c>
      <c r="J1840" s="6">
        <f>+H1840+SUM($D$16:$E$16)-SUM($F$27:F1840)</f>
        <v>8577.9110897927894</v>
      </c>
      <c r="K1840" s="10">
        <f t="shared" si="545"/>
        <v>-7.5159629992981314E-3</v>
      </c>
      <c r="L1840" s="10">
        <f>+H1840/SUM(F$27:F1840)-1</f>
        <v>0.11077334681281159</v>
      </c>
      <c r="M1840">
        <v>8.2379999999999995</v>
      </c>
      <c r="R1840">
        <f t="shared" si="546"/>
        <v>6359.2994911999986</v>
      </c>
      <c r="S1840">
        <f t="shared" si="547"/>
        <v>6165.0532425416386</v>
      </c>
      <c r="T1840" s="5">
        <f t="shared" si="534"/>
        <v>0</v>
      </c>
      <c r="U1840" s="6">
        <f>+S1840+SUM($D$17:$E$17)-SUM($Q$27:Q1840)</f>
        <v>7815.8035583311084</v>
      </c>
      <c r="V1840" s="10">
        <f t="shared" si="535"/>
        <v>-5.9015014207007832E-3</v>
      </c>
      <c r="W1840" s="10">
        <f>+S1840/SUM(Q$27:Q1840)-1</f>
        <v>0.24565411646332103</v>
      </c>
      <c r="X1840">
        <v>5.49</v>
      </c>
      <c r="AC1840">
        <f t="shared" si="548"/>
        <v>13350.692122354925</v>
      </c>
      <c r="AD1840">
        <f t="shared" si="549"/>
        <v>13193.839766879189</v>
      </c>
      <c r="AE1840" s="5">
        <f t="shared" si="536"/>
        <v>0</v>
      </c>
      <c r="AF1840" s="6">
        <f>+AD1840+SUM($D$18:$E$18)-SUM($AB$27:AB1840)</f>
        <v>16164.958135300241</v>
      </c>
      <c r="AG1840" s="10">
        <f t="shared" si="537"/>
        <v>-1.247927688025785E-2</v>
      </c>
      <c r="AH1840" s="10">
        <f>+AD1840/SUM(AB$27:AB1840)-1</f>
        <v>0.48097598694223609</v>
      </c>
      <c r="AI1840" s="6">
        <f t="shared" si="538"/>
        <v>0</v>
      </c>
      <c r="AL1840" s="6">
        <f t="shared" si="539"/>
        <v>0</v>
      </c>
      <c r="AM1840" s="6">
        <f t="shared" si="540"/>
        <v>26369.808072879063</v>
      </c>
      <c r="AN1840" s="6">
        <f t="shared" si="541"/>
        <v>25956.058520266255</v>
      </c>
      <c r="AO1840" s="5">
        <f t="shared" si="542"/>
        <v>0</v>
      </c>
      <c r="AP1840" s="6">
        <f>+AN1840+SUM($D$16:$E$18)-SUM($AL$27:AL1840)</f>
        <v>32558.672783424136</v>
      </c>
      <c r="AQ1840" s="10">
        <f t="shared" si="550"/>
        <v>-9.601251787676679E-3</v>
      </c>
      <c r="AR1840" s="10">
        <f>+AN1840/SUM(AL$27:AL1840)-1</f>
        <v>0.31108515363031497</v>
      </c>
    </row>
    <row r="1841" spans="1:44" x14ac:dyDescent="0.25">
      <c r="A1841" s="1">
        <v>42914</v>
      </c>
      <c r="B1841">
        <v>8.6379999999999999</v>
      </c>
      <c r="G1841">
        <f t="shared" si="543"/>
        <v>6586.614904470106</v>
      </c>
      <c r="H1841">
        <f t="shared" si="544"/>
        <v>6524.652585605998</v>
      </c>
      <c r="I1841" s="5">
        <f t="shared" si="533"/>
        <v>0</v>
      </c>
      <c r="J1841" s="6">
        <f>+H1841+SUM($D$16:$E$16)-SUM($F$27:F1841)</f>
        <v>8505.3981645533604</v>
      </c>
      <c r="K1841" s="10">
        <f t="shared" si="545"/>
        <v>-8.4534479875543189E-3</v>
      </c>
      <c r="L1841" s="10">
        <f>+H1841/SUM(F$27:F1841)-1</f>
        <v>9.8564251175757622E-2</v>
      </c>
      <c r="M1841">
        <v>8.2170000000000005</v>
      </c>
      <c r="R1841">
        <f t="shared" si="546"/>
        <v>6343.0886039318275</v>
      </c>
      <c r="S1841">
        <f t="shared" si="547"/>
        <v>6149.3375205103976</v>
      </c>
      <c r="T1841" s="5">
        <f t="shared" si="534"/>
        <v>0</v>
      </c>
      <c r="U1841" s="6">
        <f>+S1841+SUM($D$17:$E$17)-SUM($Q$27:Q1841)</f>
        <v>7800.0878362998683</v>
      </c>
      <c r="V1841" s="10">
        <f t="shared" si="535"/>
        <v>-2.0107621582284851E-3</v>
      </c>
      <c r="W1841" s="10">
        <f>+S1841/SUM(Q$27:Q1841)-1</f>
        <v>0.24247874180372797</v>
      </c>
      <c r="X1841">
        <v>5.4690000000000003</v>
      </c>
      <c r="AC1841">
        <f t="shared" si="548"/>
        <v>13299.623901121873</v>
      </c>
      <c r="AD1841">
        <f t="shared" si="549"/>
        <v>13143.371527333749</v>
      </c>
      <c r="AE1841" s="5">
        <f t="shared" si="536"/>
        <v>0</v>
      </c>
      <c r="AF1841" s="6">
        <f>+AD1841+SUM($D$18:$E$18)-SUM($AB$27:AB1841)</f>
        <v>16114.489895754805</v>
      </c>
      <c r="AG1841" s="10">
        <f t="shared" si="537"/>
        <v>-3.1220767244195535E-3</v>
      </c>
      <c r="AH1841" s="10">
        <f>+AD1841/SUM(AB$27:AB1841)-1</f>
        <v>0.47531105147305808</v>
      </c>
      <c r="AI1841" s="6">
        <f t="shared" si="538"/>
        <v>0</v>
      </c>
      <c r="AL1841" s="6">
        <f t="shared" si="539"/>
        <v>0</v>
      </c>
      <c r="AM1841" s="6">
        <f t="shared" si="540"/>
        <v>26229.327409523808</v>
      </c>
      <c r="AN1841" s="6">
        <f t="shared" si="541"/>
        <v>25817.361633450142</v>
      </c>
      <c r="AO1841" s="5">
        <f t="shared" si="542"/>
        <v>0</v>
      </c>
      <c r="AP1841" s="6">
        <f>+AN1841+SUM($D$16:$E$18)-SUM($AL$27:AL1841)</f>
        <v>32419.975896608023</v>
      </c>
      <c r="AQ1841" s="10">
        <f t="shared" si="550"/>
        <v>-4.2599060391284027E-3</v>
      </c>
      <c r="AR1841" s="10">
        <f>+AN1841/SUM(AL$27:AL1841)-1</f>
        <v>0.30407933535411669</v>
      </c>
    </row>
    <row r="1842" spans="1:44" x14ac:dyDescent="0.25">
      <c r="A1842" s="1">
        <v>42915</v>
      </c>
      <c r="B1842">
        <v>8.6029999999999998</v>
      </c>
      <c r="G1842">
        <f t="shared" si="543"/>
        <v>6559.9268375962401</v>
      </c>
      <c r="H1842">
        <f t="shared" si="544"/>
        <v>6498.2155816124559</v>
      </c>
      <c r="I1842" s="5">
        <f t="shared" si="533"/>
        <v>0</v>
      </c>
      <c r="J1842" s="6">
        <f>+H1842+SUM($D$16:$E$16)-SUM($F$27:F1842)</f>
        <v>8478.9611605598184</v>
      </c>
      <c r="K1842" s="10">
        <f t="shared" si="545"/>
        <v>-3.1082617747066887E-3</v>
      </c>
      <c r="L1842" s="10">
        <f>+H1842/SUM(F$27:F1842)-1</f>
        <v>9.4113018391414949E-2</v>
      </c>
      <c r="M1842">
        <v>8.0950000000000006</v>
      </c>
      <c r="R1842">
        <f t="shared" si="546"/>
        <v>6248.9110683738772</v>
      </c>
      <c r="S1842">
        <f t="shared" si="547"/>
        <v>6058.0366591860375</v>
      </c>
      <c r="T1842" s="5">
        <f t="shared" si="534"/>
        <v>0</v>
      </c>
      <c r="U1842" s="6">
        <f>+S1842+SUM($D$17:$E$17)-SUM($Q$27:Q1842)</f>
        <v>7708.7869749755064</v>
      </c>
      <c r="V1842" s="10">
        <f t="shared" si="535"/>
        <v>-1.1705106819370426E-2</v>
      </c>
      <c r="W1842" s="10">
        <f>+S1842/SUM(Q$27:Q1842)-1</f>
        <v>0.22403132711466212</v>
      </c>
      <c r="X1842">
        <v>5.383</v>
      </c>
      <c r="AC1842">
        <f t="shared" si="548"/>
        <v>13090.487376072233</v>
      </c>
      <c r="AD1842">
        <f t="shared" si="549"/>
        <v>12936.692070147663</v>
      </c>
      <c r="AE1842" s="5">
        <f t="shared" si="536"/>
        <v>0</v>
      </c>
      <c r="AF1842" s="6">
        <f>+AD1842+SUM($D$18:$E$18)-SUM($AB$27:AB1842)</f>
        <v>15907.810438568717</v>
      </c>
      <c r="AG1842" s="10">
        <f t="shared" si="537"/>
        <v>-1.2825690327345485E-2</v>
      </c>
      <c r="AH1842" s="10">
        <f>+AD1842/SUM(AB$27:AB1842)-1</f>
        <v>0.45211179193261497</v>
      </c>
      <c r="AI1842" s="6">
        <f t="shared" si="538"/>
        <v>0</v>
      </c>
      <c r="AL1842" s="6">
        <f t="shared" si="539"/>
        <v>0</v>
      </c>
      <c r="AM1842" s="6">
        <f t="shared" si="540"/>
        <v>25899.325282042351</v>
      </c>
      <c r="AN1842" s="6">
        <f t="shared" si="541"/>
        <v>25492.944310946157</v>
      </c>
      <c r="AO1842" s="5">
        <f t="shared" si="542"/>
        <v>0</v>
      </c>
      <c r="AP1842" s="6">
        <f>+AN1842+SUM($D$16:$E$18)-SUM($AL$27:AL1842)</f>
        <v>32095.558574104038</v>
      </c>
      <c r="AQ1842" s="10">
        <f t="shared" si="550"/>
        <v>-1.0006710786540918E-2</v>
      </c>
      <c r="AR1842" s="10">
        <f>+AN1842/SUM(AL$27:AL1842)-1</f>
        <v>0.28769245847974956</v>
      </c>
    </row>
    <row r="1843" spans="1:44" x14ac:dyDescent="0.25">
      <c r="A1843" s="1">
        <v>42916</v>
      </c>
      <c r="B1843">
        <v>8.5909999999999993</v>
      </c>
      <c r="G1843">
        <f t="shared" si="543"/>
        <v>6550.7766432394856</v>
      </c>
      <c r="H1843">
        <f t="shared" si="544"/>
        <v>6489.1514659575269</v>
      </c>
      <c r="I1843" s="5">
        <f t="shared" si="533"/>
        <v>0</v>
      </c>
      <c r="J1843" s="6">
        <f>+H1843+SUM($D$16:$E$16)-SUM($F$27:F1843)</f>
        <v>8469.8970449048902</v>
      </c>
      <c r="K1843" s="10">
        <f t="shared" si="545"/>
        <v>-1.0690125220870206E-3</v>
      </c>
      <c r="L1843" s="10">
        <f>+H1843/SUM(F$27:F1843)-1</f>
        <v>9.2586881436783175E-2</v>
      </c>
      <c r="M1843">
        <v>8.06</v>
      </c>
      <c r="R1843">
        <f t="shared" si="546"/>
        <v>6221.8929229269233</v>
      </c>
      <c r="S1843">
        <f t="shared" si="547"/>
        <v>6031.8437891339663</v>
      </c>
      <c r="T1843" s="5">
        <f t="shared" si="534"/>
        <v>0</v>
      </c>
      <c r="U1843" s="6">
        <f>+S1843+SUM($D$17:$E$17)-SUM($Q$27:Q1843)</f>
        <v>7682.594104923437</v>
      </c>
      <c r="V1843" s="10">
        <f t="shared" si="535"/>
        <v>-3.3977939897804621E-3</v>
      </c>
      <c r="W1843" s="10">
        <f>+S1843/SUM(Q$27:Q1843)-1</f>
        <v>0.21873903601533984</v>
      </c>
      <c r="X1843">
        <v>5.375</v>
      </c>
      <c r="AC1843">
        <f t="shared" si="548"/>
        <v>13071.032815602499</v>
      </c>
      <c r="AD1843">
        <f t="shared" si="549"/>
        <v>12917.466074130352</v>
      </c>
      <c r="AE1843" s="5">
        <f t="shared" si="536"/>
        <v>0</v>
      </c>
      <c r="AF1843" s="6">
        <f>+AD1843+SUM($D$18:$E$18)-SUM($AB$27:AB1843)</f>
        <v>15888.584442551406</v>
      </c>
      <c r="AG1843" s="10">
        <f t="shared" si="537"/>
        <v>-1.2085884535496527E-3</v>
      </c>
      <c r="AH1843" s="10">
        <f>+AD1843/SUM(AB$27:AB1843)-1</f>
        <v>0.44995372127769007</v>
      </c>
      <c r="AI1843" s="6">
        <f t="shared" si="538"/>
        <v>0</v>
      </c>
      <c r="AL1843" s="6">
        <f t="shared" si="539"/>
        <v>0</v>
      </c>
      <c r="AM1843" s="6">
        <f t="shared" si="540"/>
        <v>25843.702381768908</v>
      </c>
      <c r="AN1843" s="6">
        <f t="shared" si="541"/>
        <v>25438.461329221846</v>
      </c>
      <c r="AO1843" s="5">
        <f t="shared" si="542"/>
        <v>0</v>
      </c>
      <c r="AP1843" s="6">
        <f>+AN1843+SUM($D$16:$E$18)-SUM($AL$27:AL1843)</f>
        <v>32041.075592379722</v>
      </c>
      <c r="AQ1843" s="10">
        <f t="shared" si="550"/>
        <v>-1.6975240234103905E-3</v>
      </c>
      <c r="AR1843" s="10">
        <f>+AN1843/SUM(AL$27:AL1843)-1</f>
        <v>0.28494042937608266</v>
      </c>
    </row>
    <row r="1844" spans="1:44" x14ac:dyDescent="0.25">
      <c r="A1844" s="1">
        <v>42919</v>
      </c>
      <c r="B1844">
        <v>8.6560000000000006</v>
      </c>
      <c r="G1844">
        <f t="shared" si="543"/>
        <v>6600.340196005237</v>
      </c>
      <c r="H1844">
        <f t="shared" si="544"/>
        <v>6538.2487590883902</v>
      </c>
      <c r="I1844" s="5">
        <f t="shared" si="533"/>
        <v>0</v>
      </c>
      <c r="J1844" s="6">
        <f>+H1844+SUM($D$16:$E$16)-SUM($F$27:F1844)</f>
        <v>8518.9943380357545</v>
      </c>
      <c r="K1844" s="10">
        <f t="shared" si="545"/>
        <v>5.7966812194487627E-3</v>
      </c>
      <c r="L1844" s="10">
        <f>+H1844/SUM(F$27:F1844)-1</f>
        <v>0.10085345660770528</v>
      </c>
      <c r="M1844">
        <v>8.1470000000000002</v>
      </c>
      <c r="R1844">
        <f t="shared" si="546"/>
        <v>6289.0523130379206</v>
      </c>
      <c r="S1844">
        <f t="shared" si="547"/>
        <v>6096.9517804062552</v>
      </c>
      <c r="T1844" s="5">
        <f t="shared" si="534"/>
        <v>0</v>
      </c>
      <c r="U1844" s="6">
        <f>+S1844+SUM($D$17:$E$17)-SUM($Q$27:Q1844)</f>
        <v>7747.702096195726</v>
      </c>
      <c r="V1844" s="10">
        <f t="shared" si="535"/>
        <v>8.4747404825882278E-3</v>
      </c>
      <c r="W1844" s="10">
        <f>+S1844/SUM(Q$27:Q1844)-1</f>
        <v>0.23189415960508342</v>
      </c>
      <c r="X1844">
        <v>5.3940000000000001</v>
      </c>
      <c r="AC1844">
        <f t="shared" si="548"/>
        <v>13117.237396718119</v>
      </c>
      <c r="AD1844">
        <f t="shared" si="549"/>
        <v>12963.127814671467</v>
      </c>
      <c r="AE1844" s="5">
        <f t="shared" si="536"/>
        <v>0</v>
      </c>
      <c r="AF1844" s="6">
        <f>+AD1844+SUM($D$18:$E$18)-SUM($AB$27:AB1844)</f>
        <v>15934.246183092522</v>
      </c>
      <c r="AG1844" s="10">
        <f t="shared" si="537"/>
        <v>2.873870904372744E-3</v>
      </c>
      <c r="AH1844" s="10">
        <f>+AD1844/SUM(AB$27:AB1844)-1</f>
        <v>0.45507913908313702</v>
      </c>
      <c r="AI1844" s="6">
        <f t="shared" si="538"/>
        <v>0</v>
      </c>
      <c r="AL1844" s="6">
        <f t="shared" si="539"/>
        <v>0</v>
      </c>
      <c r="AM1844" s="6">
        <f t="shared" si="540"/>
        <v>26006.629905761278</v>
      </c>
      <c r="AN1844" s="6">
        <f t="shared" si="541"/>
        <v>25598.328354166115</v>
      </c>
      <c r="AO1844" s="5">
        <f t="shared" si="542"/>
        <v>0</v>
      </c>
      <c r="AP1844" s="6">
        <f>+AN1844+SUM($D$16:$E$18)-SUM($AL$27:AL1844)</f>
        <v>32200.942617323995</v>
      </c>
      <c r="AQ1844" s="10">
        <f t="shared" si="550"/>
        <v>4.989440023114966E-3</v>
      </c>
      <c r="AR1844" s="10">
        <f>+AN1844/SUM(AL$27:AL1844)-1</f>
        <v>0.2930155877363485</v>
      </c>
    </row>
    <row r="1845" spans="1:44" x14ac:dyDescent="0.25">
      <c r="A1845" s="1">
        <v>42920</v>
      </c>
      <c r="B1845">
        <v>8.6059999999999999</v>
      </c>
      <c r="G1845">
        <f t="shared" si="543"/>
        <v>6562.2143861854283</v>
      </c>
      <c r="H1845">
        <f t="shared" si="544"/>
        <v>6500.481610526188</v>
      </c>
      <c r="I1845" s="5">
        <f t="shared" si="533"/>
        <v>0</v>
      </c>
      <c r="J1845" s="6">
        <f>+H1845+SUM($D$16:$E$16)-SUM($F$27:F1845)</f>
        <v>8481.2271894735532</v>
      </c>
      <c r="K1845" s="10">
        <f t="shared" si="545"/>
        <v>-4.4332872007647461E-3</v>
      </c>
      <c r="L1845" s="10">
        <f>+H1845/SUM(F$27:F1845)-1</f>
        <v>9.4494552630072892E-2</v>
      </c>
      <c r="M1845">
        <v>8.1219999999999999</v>
      </c>
      <c r="R1845">
        <f t="shared" si="546"/>
        <v>6269.753637718668</v>
      </c>
      <c r="S1845">
        <f t="shared" si="547"/>
        <v>6078.2425875119188</v>
      </c>
      <c r="T1845" s="5">
        <f t="shared" si="534"/>
        <v>0</v>
      </c>
      <c r="U1845" s="6">
        <f>+S1845+SUM($D$17:$E$17)-SUM($Q$27:Q1845)</f>
        <v>7728.9929033013887</v>
      </c>
      <c r="V1845" s="10">
        <f t="shared" si="535"/>
        <v>-2.4148054044984546E-3</v>
      </c>
      <c r="W1845" s="10">
        <f>+S1845/SUM(Q$27:Q1845)-1</f>
        <v>0.22811395167699611</v>
      </c>
      <c r="X1845">
        <v>5.391</v>
      </c>
      <c r="AC1845">
        <f t="shared" si="548"/>
        <v>13109.941936541969</v>
      </c>
      <c r="AD1845">
        <f t="shared" si="549"/>
        <v>12955.918066164975</v>
      </c>
      <c r="AE1845" s="5">
        <f t="shared" si="536"/>
        <v>0</v>
      </c>
      <c r="AF1845" s="6">
        <f>+AD1845+SUM($D$18:$E$18)-SUM($AB$27:AB1845)</f>
        <v>15927.036434586027</v>
      </c>
      <c r="AG1845" s="10">
        <f t="shared" si="537"/>
        <v>-4.5246875337878745E-4</v>
      </c>
      <c r="AH1845" s="10">
        <f>+AD1845/SUM(AB$27:AB1845)-1</f>
        <v>0.4542698625875401</v>
      </c>
      <c r="AI1845" s="6">
        <f t="shared" si="538"/>
        <v>0</v>
      </c>
      <c r="AL1845" s="6">
        <f t="shared" si="539"/>
        <v>0</v>
      </c>
      <c r="AM1845" s="6">
        <f t="shared" si="540"/>
        <v>25941.909960446064</v>
      </c>
      <c r="AN1845" s="6">
        <f t="shared" si="541"/>
        <v>25534.642264203081</v>
      </c>
      <c r="AO1845" s="5">
        <f t="shared" si="542"/>
        <v>0</v>
      </c>
      <c r="AP1845" s="6">
        <f>+AN1845+SUM($D$16:$E$18)-SUM($AL$27:AL1845)</f>
        <v>32137.256527360962</v>
      </c>
      <c r="AQ1845" s="10">
        <f t="shared" si="550"/>
        <v>-1.977770983908167E-3</v>
      </c>
      <c r="AR1845" s="10">
        <f>+AN1845/SUM(AL$27:AL1845)-1</f>
        <v>0.28979869380855483</v>
      </c>
    </row>
    <row r="1846" spans="1:44" x14ac:dyDescent="0.25">
      <c r="A1846" s="1">
        <v>42921</v>
      </c>
      <c r="B1846">
        <v>8.6530000000000005</v>
      </c>
      <c r="G1846">
        <f t="shared" si="543"/>
        <v>6598.0526474160488</v>
      </c>
      <c r="H1846">
        <f t="shared" si="544"/>
        <v>6535.9827301746582</v>
      </c>
      <c r="I1846" s="5">
        <f t="shared" si="533"/>
        <v>0</v>
      </c>
      <c r="J1846" s="6">
        <f>+H1846+SUM($D$16:$E$16)-SUM($F$27:F1846)</f>
        <v>8516.7283091220233</v>
      </c>
      <c r="K1846" s="10">
        <f t="shared" si="545"/>
        <v>4.1858470307849505E-3</v>
      </c>
      <c r="L1846" s="10">
        <f>+H1846/SUM(F$27:F1846)-1</f>
        <v>0.10047192236904734</v>
      </c>
      <c r="M1846">
        <v>8.1349999999999998</v>
      </c>
      <c r="R1846">
        <f t="shared" si="546"/>
        <v>6279.7889488846786</v>
      </c>
      <c r="S1846">
        <f t="shared" si="547"/>
        <v>6087.9713678169737</v>
      </c>
      <c r="T1846" s="5">
        <f t="shared" si="534"/>
        <v>0</v>
      </c>
      <c r="U1846" s="6">
        <f>+S1846+SUM($D$17:$E$17)-SUM($Q$27:Q1846)</f>
        <v>7738.7216836064435</v>
      </c>
      <c r="V1846" s="10">
        <f t="shared" si="535"/>
        <v>1.2587384186752981E-3</v>
      </c>
      <c r="W1846" s="10">
        <f>+S1846/SUM(Q$27:Q1846)-1</f>
        <v>0.23007965979960132</v>
      </c>
      <c r="X1846">
        <v>5.4050000000000002</v>
      </c>
      <c r="AC1846">
        <f t="shared" si="548"/>
        <v>13143.987417364004</v>
      </c>
      <c r="AD1846">
        <f t="shared" si="549"/>
        <v>12989.563559195269</v>
      </c>
      <c r="AE1846" s="5">
        <f t="shared" si="536"/>
        <v>0</v>
      </c>
      <c r="AF1846" s="6">
        <f>+AD1846+SUM($D$18:$E$18)-SUM($AB$27:AB1846)</f>
        <v>15960.681927616321</v>
      </c>
      <c r="AG1846" s="10">
        <f t="shared" si="537"/>
        <v>2.1124766787894433E-3</v>
      </c>
      <c r="AH1846" s="10">
        <f>+AD1846/SUM(AB$27:AB1846)-1</f>
        <v>0.45804648623365884</v>
      </c>
      <c r="AI1846" s="6">
        <f t="shared" si="538"/>
        <v>0</v>
      </c>
      <c r="AL1846" s="6">
        <f t="shared" si="539"/>
        <v>0</v>
      </c>
      <c r="AM1846" s="6">
        <f t="shared" si="540"/>
        <v>26021.829013664734</v>
      </c>
      <c r="AN1846" s="6">
        <f t="shared" si="541"/>
        <v>25613.517657186901</v>
      </c>
      <c r="AO1846" s="5">
        <f t="shared" si="542"/>
        <v>0</v>
      </c>
      <c r="AP1846" s="6">
        <f>+AN1846+SUM($D$16:$E$18)-SUM($AL$27:AL1846)</f>
        <v>32216.131920344782</v>
      </c>
      <c r="AQ1846" s="10">
        <f t="shared" si="550"/>
        <v>2.4543287606602071E-3</v>
      </c>
      <c r="AR1846" s="10">
        <f>+AN1846/SUM(AL$27:AL1846)-1</f>
        <v>0.29378282555363855</v>
      </c>
    </row>
    <row r="1847" spans="1:44" x14ac:dyDescent="0.25">
      <c r="A1847" s="1">
        <v>42922</v>
      </c>
      <c r="B1847">
        <v>8.5679999999999996</v>
      </c>
      <c r="G1847">
        <f t="shared" si="543"/>
        <v>6533.2387707223734</v>
      </c>
      <c r="H1847">
        <f t="shared" si="544"/>
        <v>6471.7785776189139</v>
      </c>
      <c r="I1847" s="5">
        <f t="shared" si="533"/>
        <v>0</v>
      </c>
      <c r="J1847" s="6">
        <f>+H1847+SUM($D$16:$E$16)-SUM($F$27:F1847)</f>
        <v>8452.5241565662764</v>
      </c>
      <c r="K1847" s="10">
        <f t="shared" si="545"/>
        <v>-7.5385934863014814E-3</v>
      </c>
      <c r="L1847" s="10">
        <f>+H1847/SUM(F$27:F1847)-1</f>
        <v>8.9661785607072275E-2</v>
      </c>
      <c r="M1847">
        <v>8.09</v>
      </c>
      <c r="R1847">
        <f t="shared" si="546"/>
        <v>6245.0513333100243</v>
      </c>
      <c r="S1847">
        <f t="shared" si="547"/>
        <v>6054.2948206071687</v>
      </c>
      <c r="T1847" s="5">
        <f t="shared" si="534"/>
        <v>0</v>
      </c>
      <c r="U1847" s="6">
        <f>+S1847+SUM($D$17:$E$17)-SUM($Q$27:Q1847)</f>
        <v>7705.0451363966386</v>
      </c>
      <c r="V1847" s="10">
        <f t="shared" si="535"/>
        <v>-4.3516938050821574E-3</v>
      </c>
      <c r="W1847" s="10">
        <f>+S1847/SUM(Q$27:Q1847)-1</f>
        <v>0.2232752855290443</v>
      </c>
      <c r="X1847">
        <v>5.3280000000000003</v>
      </c>
      <c r="AC1847">
        <f t="shared" si="548"/>
        <v>12956.737272842814</v>
      </c>
      <c r="AD1847">
        <f t="shared" si="549"/>
        <v>12804.513347528658</v>
      </c>
      <c r="AE1847" s="5">
        <f t="shared" si="536"/>
        <v>0</v>
      </c>
      <c r="AF1847" s="6">
        <f>+AD1847+SUM($D$18:$E$18)-SUM($AB$27:AB1847)</f>
        <v>15775.63171594971</v>
      </c>
      <c r="AG1847" s="10">
        <f t="shared" si="537"/>
        <v>-1.1594129405362308E-2</v>
      </c>
      <c r="AH1847" s="10">
        <f>+AD1847/SUM(AB$27:AB1847)-1</f>
        <v>0.43727505618000651</v>
      </c>
      <c r="AI1847" s="6">
        <f t="shared" si="538"/>
        <v>0</v>
      </c>
      <c r="AL1847" s="6">
        <f t="shared" si="539"/>
        <v>0</v>
      </c>
      <c r="AM1847" s="6">
        <f t="shared" si="540"/>
        <v>25735.027376875212</v>
      </c>
      <c r="AN1847" s="6">
        <f t="shared" si="541"/>
        <v>25330.586745754743</v>
      </c>
      <c r="AO1847" s="5">
        <f t="shared" si="542"/>
        <v>0</v>
      </c>
      <c r="AP1847" s="6">
        <f>+AN1847+SUM($D$16:$E$18)-SUM($AL$27:AL1847)</f>
        <v>31933.201008912623</v>
      </c>
      <c r="AQ1847" s="10">
        <f t="shared" si="550"/>
        <v>-8.7822744248661211E-3</v>
      </c>
      <c r="AR1847" s="10">
        <f>+AN1847/SUM(AL$27:AL1847)-1</f>
        <v>0.27949149864850908</v>
      </c>
    </row>
    <row r="1848" spans="1:44" x14ac:dyDescent="0.25">
      <c r="A1848" s="1">
        <v>42923</v>
      </c>
      <c r="B1848">
        <v>8.5500000000000007</v>
      </c>
      <c r="G1848">
        <f t="shared" si="543"/>
        <v>6519.5134791872433</v>
      </c>
      <c r="H1848">
        <f t="shared" si="544"/>
        <v>6458.1824041365217</v>
      </c>
      <c r="I1848" s="5">
        <f t="shared" si="533"/>
        <v>0</v>
      </c>
      <c r="J1848" s="6">
        <f>+H1848+SUM($D$16:$E$16)-SUM($F$27:F1848)</f>
        <v>8438.9279830838859</v>
      </c>
      <c r="K1848" s="10">
        <f t="shared" si="545"/>
        <v>-1.608534117211402E-3</v>
      </c>
      <c r="L1848" s="10">
        <f>+H1848/SUM(F$27:F1848)-1</f>
        <v>8.7372580175124614E-2</v>
      </c>
      <c r="M1848">
        <v>8.09</v>
      </c>
      <c r="R1848">
        <f t="shared" si="546"/>
        <v>6245.0513333100243</v>
      </c>
      <c r="S1848">
        <f t="shared" si="547"/>
        <v>6054.2948206071687</v>
      </c>
      <c r="T1848" s="5">
        <f t="shared" si="534"/>
        <v>0</v>
      </c>
      <c r="U1848" s="6">
        <f>+S1848+SUM($D$17:$E$17)-SUM($Q$27:Q1848)</f>
        <v>7705.0451363966386</v>
      </c>
      <c r="V1848" s="10">
        <f t="shared" si="535"/>
        <v>0</v>
      </c>
      <c r="W1848" s="10">
        <f>+S1848/SUM(Q$27:Q1848)-1</f>
        <v>0.2232752855290443</v>
      </c>
      <c r="X1848">
        <v>5.3390000000000004</v>
      </c>
      <c r="AC1848">
        <f t="shared" si="548"/>
        <v>12983.487293488697</v>
      </c>
      <c r="AD1848">
        <f t="shared" si="549"/>
        <v>12830.949092052459</v>
      </c>
      <c r="AE1848" s="5">
        <f t="shared" si="536"/>
        <v>0</v>
      </c>
      <c r="AF1848" s="6">
        <f>+AD1848+SUM($D$18:$E$18)-SUM($AB$27:AB1848)</f>
        <v>15802.067460473512</v>
      </c>
      <c r="AG1848" s="10">
        <f t="shared" si="537"/>
        <v>1.675732864445223E-3</v>
      </c>
      <c r="AH1848" s="10">
        <f>+AD1848/SUM(AB$27:AB1848)-1</f>
        <v>0.44024240333052811</v>
      </c>
      <c r="AI1848" s="6">
        <f t="shared" si="538"/>
        <v>0</v>
      </c>
      <c r="AL1848" s="6">
        <f t="shared" si="539"/>
        <v>0</v>
      </c>
      <c r="AM1848" s="6">
        <f t="shared" si="540"/>
        <v>25748.052105985968</v>
      </c>
      <c r="AN1848" s="6">
        <f t="shared" si="541"/>
        <v>25343.426316796147</v>
      </c>
      <c r="AO1848" s="5">
        <f t="shared" si="542"/>
        <v>0</v>
      </c>
      <c r="AP1848" s="6">
        <f>+AN1848+SUM($D$16:$E$18)-SUM($AL$27:AL1848)</f>
        <v>31946.040579954028</v>
      </c>
      <c r="AQ1848" s="10">
        <f t="shared" si="550"/>
        <v>4.0207591584140445E-4</v>
      </c>
      <c r="AR1848" s="10">
        <f>+AN1848/SUM(AL$27:AL1848)-1</f>
        <v>0.2801400474625837</v>
      </c>
    </row>
    <row r="1849" spans="1:44" x14ac:dyDescent="0.25">
      <c r="A1849" s="1">
        <v>42926</v>
      </c>
      <c r="B1849">
        <v>8.6120000000000001</v>
      </c>
      <c r="C1849">
        <f>+$C$16</f>
        <v>60</v>
      </c>
      <c r="D1849" s="7">
        <f>+$H$16</f>
        <v>0.66694736842105262</v>
      </c>
      <c r="E1849" s="7">
        <f>+$J$16</f>
        <v>0.46199999999999997</v>
      </c>
      <c r="F1849" s="6">
        <f>+C1849-D1849-E1849</f>
        <v>58.871052631578941</v>
      </c>
      <c r="G1849">
        <f t="shared" si="543"/>
        <v>6625.6605359953837</v>
      </c>
      <c r="H1849">
        <f t="shared" si="544"/>
        <v>6563.8847209852302</v>
      </c>
      <c r="I1849" s="5">
        <f t="shared" si="533"/>
        <v>130020</v>
      </c>
      <c r="J1849" s="6">
        <f>+H1849+SUM($D$16:$E$16)-SUM($F$27:F1849)</f>
        <v>8485.7592473010154</v>
      </c>
      <c r="K1849" s="10">
        <f t="shared" si="545"/>
        <v>5.549432855808778E-3</v>
      </c>
      <c r="L1849" s="10">
        <f>+H1849/SUM(F$27:F1849)-1</f>
        <v>9.4322676273310702E-2</v>
      </c>
      <c r="M1849">
        <v>8.1280000000000001</v>
      </c>
      <c r="N1849">
        <f>+$C$17</f>
        <v>50</v>
      </c>
      <c r="O1849" s="7">
        <f>+$H$17</f>
        <v>0.5557894736842105</v>
      </c>
      <c r="P1849" s="7">
        <f>+$J$17</f>
        <v>0.38500000000000001</v>
      </c>
      <c r="Q1849" s="6">
        <f>+N1849-O1849-P1849</f>
        <v>49.059210526315795</v>
      </c>
      <c r="R1849">
        <f t="shared" si="546"/>
        <v>6324.3853197952885</v>
      </c>
      <c r="S1849">
        <f t="shared" si="547"/>
        <v>6131.7920043328759</v>
      </c>
      <c r="T1849" s="5">
        <f t="shared" si="534"/>
        <v>108350</v>
      </c>
      <c r="U1849" s="6">
        <f>+S1849+SUM($D$17:$E$17)-SUM($Q$27:Q1849)</f>
        <v>7733.4831095960299</v>
      </c>
      <c r="V1849" s="10">
        <f t="shared" si="535"/>
        <v>3.6908249979039631E-3</v>
      </c>
      <c r="W1849" s="10">
        <f>+S1849/SUM(Q$27:Q1849)-1</f>
        <v>0.22677332143068885</v>
      </c>
      <c r="X1849">
        <v>5.3310000000000004</v>
      </c>
      <c r="Y1849">
        <f>+$C$18</f>
        <v>90</v>
      </c>
      <c r="Z1849" s="7">
        <f>+$H$18</f>
        <v>1.0004210526315789</v>
      </c>
      <c r="AA1849" s="7">
        <f>+$J$18</f>
        <v>0.69300000000000006</v>
      </c>
      <c r="AB1849" s="6">
        <f>+Y1849-Z1849-AA1849</f>
        <v>88.306578947368422</v>
      </c>
      <c r="AC1849">
        <f t="shared" si="548"/>
        <v>13052.339311966331</v>
      </c>
      <c r="AD1849">
        <f t="shared" si="549"/>
        <v>12900.029674982516</v>
      </c>
      <c r="AE1849" s="5">
        <f t="shared" si="536"/>
        <v>195030</v>
      </c>
      <c r="AF1849" s="6">
        <f>+AD1849+SUM($D$18:$E$18)-SUM($AB$27:AB1849)</f>
        <v>15782.8414644562</v>
      </c>
      <c r="AG1849" s="10">
        <f t="shared" si="537"/>
        <v>-1.2166759865697152E-3</v>
      </c>
      <c r="AH1849" s="10">
        <f>+AD1849/SUM(AB$27:AB1849)-1</f>
        <v>0.43378457503979395</v>
      </c>
      <c r="AI1849" s="6">
        <f t="shared" si="538"/>
        <v>200</v>
      </c>
      <c r="AL1849" s="6">
        <f t="shared" si="539"/>
        <v>196.23684210526315</v>
      </c>
      <c r="AM1849" s="6">
        <f t="shared" si="540"/>
        <v>26002.385167757002</v>
      </c>
      <c r="AN1849" s="6">
        <f t="shared" si="541"/>
        <v>25595.706400300623</v>
      </c>
      <c r="AO1849" s="5">
        <f t="shared" si="542"/>
        <v>433400</v>
      </c>
      <c r="AP1849" s="6">
        <f>+AN1849+SUM($D$16:$E$18)-SUM($AL$27:AL1849)</f>
        <v>32002.083821353241</v>
      </c>
      <c r="AQ1849" s="10">
        <f t="shared" si="550"/>
        <v>1.7543094662686443E-3</v>
      </c>
      <c r="AR1849" s="10">
        <f>+AN1849/SUM(AL$27:AL1849)-1</f>
        <v>0.28019353667564206</v>
      </c>
    </row>
    <row r="1850" spans="1:44" x14ac:dyDescent="0.25">
      <c r="A1850" s="1">
        <v>42927</v>
      </c>
      <c r="B1850">
        <v>8.6690000000000005</v>
      </c>
      <c r="G1850">
        <f t="shared" si="543"/>
        <v>6669.5136073553158</v>
      </c>
      <c r="H1850">
        <f t="shared" si="544"/>
        <v>6607.3289185114909</v>
      </c>
      <c r="I1850" s="5">
        <f t="shared" si="533"/>
        <v>0</v>
      </c>
      <c r="J1850" s="6">
        <f>+H1850+SUM($D$16:$E$16)-SUM($F$27:F1850)</f>
        <v>8529.2034448272752</v>
      </c>
      <c r="K1850" s="10">
        <f t="shared" si="545"/>
        <v>5.1196594506353055E-3</v>
      </c>
      <c r="L1850" s="10">
        <f>+H1850/SUM(F$27:F1850)-1</f>
        <v>0.10156563871497104</v>
      </c>
      <c r="M1850">
        <v>8.0890000000000004</v>
      </c>
      <c r="R1850">
        <f t="shared" si="546"/>
        <v>6294.0394748799326</v>
      </c>
      <c r="S1850">
        <f t="shared" si="547"/>
        <v>6102.37026612311</v>
      </c>
      <c r="T1850" s="5">
        <f t="shared" si="534"/>
        <v>0</v>
      </c>
      <c r="U1850" s="6">
        <f>+S1850+SUM($D$17:$E$17)-SUM($Q$27:Q1850)</f>
        <v>7704.0613713862649</v>
      </c>
      <c r="V1850" s="10">
        <f t="shared" si="535"/>
        <v>-3.8044614299677093E-3</v>
      </c>
      <c r="W1850" s="10">
        <f>+S1850/SUM(Q$27:Q1850)-1</f>
        <v>0.22088698290512343</v>
      </c>
      <c r="X1850">
        <v>5.3029999999999999</v>
      </c>
      <c r="AC1850">
        <f t="shared" si="548"/>
        <v>12983.784537864836</v>
      </c>
      <c r="AD1850">
        <f t="shared" si="549"/>
        <v>12832.274876464504</v>
      </c>
      <c r="AE1850" s="5">
        <f t="shared" si="536"/>
        <v>0</v>
      </c>
      <c r="AF1850" s="6">
        <f>+AD1850+SUM($D$18:$E$18)-SUM($AB$27:AB1850)</f>
        <v>15715.08666593819</v>
      </c>
      <c r="AG1850" s="10">
        <f t="shared" si="537"/>
        <v>-4.2929404486889977E-3</v>
      </c>
      <c r="AH1850" s="10">
        <f>+AD1850/SUM(AB$27:AB1850)-1</f>
        <v>0.42625391135547308</v>
      </c>
      <c r="AI1850" s="6">
        <f t="shared" si="538"/>
        <v>0</v>
      </c>
      <c r="AL1850" s="6">
        <f t="shared" si="539"/>
        <v>0</v>
      </c>
      <c r="AM1850" s="6">
        <f t="shared" si="540"/>
        <v>25947.337620100086</v>
      </c>
      <c r="AN1850" s="6">
        <f t="shared" si="541"/>
        <v>25541.974061099107</v>
      </c>
      <c r="AO1850" s="5">
        <f t="shared" si="542"/>
        <v>0</v>
      </c>
      <c r="AP1850" s="6">
        <f>+AN1850+SUM($D$16:$E$18)-SUM($AL$27:AL1850)</f>
        <v>31948.351482151724</v>
      </c>
      <c r="AQ1850" s="10">
        <f t="shared" si="550"/>
        <v>-1.679026262835559E-3</v>
      </c>
      <c r="AR1850" s="10">
        <f>+AN1850/SUM(AL$27:AL1850)-1</f>
        <v>0.27750606275792933</v>
      </c>
    </row>
    <row r="1851" spans="1:44" x14ac:dyDescent="0.25">
      <c r="A1851" s="1">
        <v>42928</v>
      </c>
      <c r="B1851">
        <v>8.7620000000000005</v>
      </c>
      <c r="G1851">
        <f t="shared" si="543"/>
        <v>6741.0633553636262</v>
      </c>
      <c r="H1851">
        <f t="shared" si="544"/>
        <v>6678.2115565806535</v>
      </c>
      <c r="I1851" s="5">
        <f t="shared" si="533"/>
        <v>0</v>
      </c>
      <c r="J1851" s="6">
        <f>+H1851+SUM($D$16:$E$16)-SUM($F$27:F1851)</f>
        <v>8600.086082896436</v>
      </c>
      <c r="K1851" s="10">
        <f t="shared" si="545"/>
        <v>8.3105812316095484E-3</v>
      </c>
      <c r="L1851" s="10">
        <f>+H1851/SUM(F$27:F1851)-1</f>
        <v>0.11338310375136418</v>
      </c>
      <c r="M1851">
        <v>8.2010000000000005</v>
      </c>
      <c r="R1851">
        <f t="shared" si="546"/>
        <v>6381.1865166881353</v>
      </c>
      <c r="S1851">
        <f t="shared" si="547"/>
        <v>6186.8634630332081</v>
      </c>
      <c r="T1851" s="5">
        <f t="shared" si="534"/>
        <v>0</v>
      </c>
      <c r="U1851" s="6">
        <f>+S1851+SUM($D$17:$E$17)-SUM($Q$27:Q1851)</f>
        <v>7788.554568296363</v>
      </c>
      <c r="V1851" s="10">
        <f t="shared" si="535"/>
        <v>1.0967357713934422E-2</v>
      </c>
      <c r="W1851" s="10">
        <f>+S1851/SUM(Q$27:Q1851)-1</f>
        <v>0.23779133969649102</v>
      </c>
      <c r="X1851">
        <v>5.3559999999999999</v>
      </c>
      <c r="AC1851">
        <f t="shared" si="548"/>
        <v>13113.548931699805</v>
      </c>
      <c r="AD1851">
        <f t="shared" si="549"/>
        <v>12960.525030802166</v>
      </c>
      <c r="AE1851" s="5">
        <f t="shared" si="536"/>
        <v>0</v>
      </c>
      <c r="AF1851" s="6">
        <f>+AD1851+SUM($D$18:$E$18)-SUM($AB$27:AB1851)</f>
        <v>15843.33682027585</v>
      </c>
      <c r="AG1851" s="10">
        <f t="shared" si="537"/>
        <v>8.1609574966987619E-3</v>
      </c>
      <c r="AH1851" s="10">
        <f>+AD1851/SUM(AB$27:AB1851)-1</f>
        <v>0.44050838190079467</v>
      </c>
      <c r="AI1851" s="6">
        <f t="shared" si="538"/>
        <v>0</v>
      </c>
      <c r="AL1851" s="6">
        <f t="shared" si="539"/>
        <v>0</v>
      </c>
      <c r="AM1851" s="6">
        <f t="shared" si="540"/>
        <v>26235.798803751568</v>
      </c>
      <c r="AN1851" s="6">
        <f t="shared" si="541"/>
        <v>25825.600050416026</v>
      </c>
      <c r="AO1851" s="5">
        <f t="shared" si="542"/>
        <v>0</v>
      </c>
      <c r="AP1851" s="6">
        <f>+AN1851+SUM($D$16:$E$18)-SUM($AL$27:AL1851)</f>
        <v>32231.977471468643</v>
      </c>
      <c r="AQ1851" s="10">
        <f t="shared" si="550"/>
        <v>8.8776408221054037E-3</v>
      </c>
      <c r="AR1851" s="10">
        <f>+AN1851/SUM(AL$27:AL1851)-1</f>
        <v>0.29169188567206028</v>
      </c>
    </row>
    <row r="1852" spans="1:44" x14ac:dyDescent="0.25">
      <c r="A1852" s="1">
        <v>42929</v>
      </c>
      <c r="B1852">
        <v>8.8670000000000009</v>
      </c>
      <c r="G1852">
        <f t="shared" si="543"/>
        <v>6821.8453289213958</v>
      </c>
      <c r="H1852">
        <f t="shared" si="544"/>
        <v>6758.2403414974497</v>
      </c>
      <c r="I1852" s="5">
        <f t="shared" si="533"/>
        <v>0</v>
      </c>
      <c r="J1852" s="6">
        <f>+H1852+SUM($D$16:$E$16)-SUM($F$27:F1852)</f>
        <v>8680.114867813234</v>
      </c>
      <c r="K1852" s="10">
        <f t="shared" si="545"/>
        <v>9.3055795192511503E-3</v>
      </c>
      <c r="L1852" s="10">
        <f>+H1852/SUM(F$27:F1852)-1</f>
        <v>0.12672540298600166</v>
      </c>
      <c r="M1852">
        <v>8.2210000000000001</v>
      </c>
      <c r="R1852">
        <f t="shared" si="546"/>
        <v>6396.7484884395999</v>
      </c>
      <c r="S1852">
        <f t="shared" si="547"/>
        <v>6201.9515339100117</v>
      </c>
      <c r="T1852" s="5">
        <f t="shared" si="534"/>
        <v>0</v>
      </c>
      <c r="U1852" s="6">
        <f>+S1852+SUM($D$17:$E$17)-SUM($Q$27:Q1852)</f>
        <v>7803.6426391731648</v>
      </c>
      <c r="V1852" s="10">
        <f t="shared" si="535"/>
        <v>1.9372106524384591E-3</v>
      </c>
      <c r="W1852" s="10">
        <f>+S1852/SUM(Q$27:Q1852)-1</f>
        <v>0.24080997483780675</v>
      </c>
      <c r="X1852">
        <v>5.3659999999999997</v>
      </c>
      <c r="AC1852">
        <f t="shared" si="548"/>
        <v>13138.032779593193</v>
      </c>
      <c r="AD1852">
        <f t="shared" si="549"/>
        <v>12984.723173130025</v>
      </c>
      <c r="AE1852" s="5">
        <f t="shared" si="536"/>
        <v>0</v>
      </c>
      <c r="AF1852" s="6">
        <f>+AD1852+SUM($D$18:$E$18)-SUM($AB$27:AB1852)</f>
        <v>15867.534962603713</v>
      </c>
      <c r="AG1852" s="10">
        <f t="shared" si="537"/>
        <v>1.5273387546046457E-3</v>
      </c>
      <c r="AH1852" s="10">
        <f>+AD1852/SUM(AB$27:AB1852)-1</f>
        <v>0.44319790464519482</v>
      </c>
      <c r="AI1852" s="6">
        <f t="shared" si="538"/>
        <v>0</v>
      </c>
      <c r="AL1852" s="6">
        <f t="shared" si="539"/>
        <v>0</v>
      </c>
      <c r="AM1852" s="6">
        <f t="shared" si="540"/>
        <v>26356.626596954189</v>
      </c>
      <c r="AN1852" s="6">
        <f t="shared" si="541"/>
        <v>25944.915048537485</v>
      </c>
      <c r="AO1852" s="5">
        <f t="shared" si="542"/>
        <v>0</v>
      </c>
      <c r="AP1852" s="6">
        <f>+AN1852+SUM($D$16:$E$18)-SUM($AL$27:AL1852)</f>
        <v>32351.292469590102</v>
      </c>
      <c r="AQ1852" s="10">
        <f t="shared" si="550"/>
        <v>3.7017585479226511E-3</v>
      </c>
      <c r="AR1852" s="10">
        <f>+AN1852/SUM(AL$27:AL1852)-1</f>
        <v>0.29765953848986904</v>
      </c>
    </row>
    <row r="1853" spans="1:44" x14ac:dyDescent="0.25">
      <c r="A1853" s="1">
        <v>42930</v>
      </c>
      <c r="B1853">
        <v>8.8840000000000003</v>
      </c>
      <c r="G1853">
        <f t="shared" si="543"/>
        <v>6834.9243151164628</v>
      </c>
      <c r="H1853">
        <f t="shared" si="544"/>
        <v>6771.1973828649307</v>
      </c>
      <c r="I1853" s="5">
        <f t="shared" si="533"/>
        <v>0</v>
      </c>
      <c r="J1853" s="6">
        <f>+H1853+SUM($D$16:$E$16)-SUM($F$27:F1853)</f>
        <v>8693.071909180715</v>
      </c>
      <c r="K1853" s="10">
        <f t="shared" si="545"/>
        <v>1.4927269471429749E-3</v>
      </c>
      <c r="L1853" s="10">
        <f>+H1853/SUM(F$27:F1853)-1</f>
        <v>0.12888558476684753</v>
      </c>
      <c r="M1853">
        <v>8.218</v>
      </c>
      <c r="R1853">
        <f t="shared" si="546"/>
        <v>6394.4141926768807</v>
      </c>
      <c r="S1853">
        <f t="shared" si="547"/>
        <v>6199.6883232784912</v>
      </c>
      <c r="T1853" s="5">
        <f t="shared" si="534"/>
        <v>0</v>
      </c>
      <c r="U1853" s="6">
        <f>+S1853+SUM($D$17:$E$17)-SUM($Q$27:Q1853)</f>
        <v>7801.3794285416452</v>
      </c>
      <c r="V1853" s="10">
        <f t="shared" si="535"/>
        <v>-2.9001976848075373E-4</v>
      </c>
      <c r="W1853" s="10">
        <f>+S1853/SUM(Q$27:Q1853)-1</f>
        <v>0.24035717956660951</v>
      </c>
      <c r="X1853">
        <v>5.3780000000000001</v>
      </c>
      <c r="AC1853">
        <f t="shared" si="548"/>
        <v>13167.413397065262</v>
      </c>
      <c r="AD1853">
        <f t="shared" si="549"/>
        <v>13013.760943923458</v>
      </c>
      <c r="AE1853" s="5">
        <f t="shared" si="536"/>
        <v>0</v>
      </c>
      <c r="AF1853" s="6">
        <f>+AD1853+SUM($D$18:$E$18)-SUM($AB$27:AB1853)</f>
        <v>15896.572733397144</v>
      </c>
      <c r="AG1853" s="10">
        <f t="shared" si="537"/>
        <v>1.8300114581040194E-3</v>
      </c>
      <c r="AH1853" s="10">
        <f>+AD1853/SUM(AB$27:AB1853)-1</f>
        <v>0.446425331938475</v>
      </c>
      <c r="AI1853" s="6">
        <f t="shared" si="538"/>
        <v>0</v>
      </c>
      <c r="AL1853" s="6">
        <f t="shared" si="539"/>
        <v>0</v>
      </c>
      <c r="AM1853" s="6">
        <f t="shared" si="540"/>
        <v>26396.751904858604</v>
      </c>
      <c r="AN1853" s="6">
        <f t="shared" si="541"/>
        <v>25984.646650066879</v>
      </c>
      <c r="AO1853" s="5">
        <f t="shared" si="542"/>
        <v>0</v>
      </c>
      <c r="AP1853" s="6">
        <f>+AN1853+SUM($D$16:$E$18)-SUM($AL$27:AL1853)</f>
        <v>32391.024071119493</v>
      </c>
      <c r="AQ1853" s="10">
        <f t="shared" si="550"/>
        <v>1.228130269192107E-3</v>
      </c>
      <c r="AR1853" s="10">
        <f>+AN1853/SUM(AL$27:AL1853)-1</f>
        <v>0.29964675223127624</v>
      </c>
    </row>
    <row r="1854" spans="1:44" x14ac:dyDescent="0.25">
      <c r="A1854" s="1">
        <v>42933</v>
      </c>
      <c r="B1854">
        <v>8.9</v>
      </c>
      <c r="G1854">
        <f t="shared" si="543"/>
        <v>6847.2339491824077</v>
      </c>
      <c r="H1854">
        <f t="shared" si="544"/>
        <v>6783.3922453284422</v>
      </c>
      <c r="I1854" s="5">
        <f t="shared" si="533"/>
        <v>0</v>
      </c>
      <c r="J1854" s="6">
        <f>+H1854+SUM($D$16:$E$16)-SUM($F$27:F1854)</f>
        <v>8705.2667716442265</v>
      </c>
      <c r="K1854" s="10">
        <f t="shared" si="545"/>
        <v>1.4028254443210209E-3</v>
      </c>
      <c r="L1854" s="10">
        <f>+H1854/SUM(F$27:F1854)-1</f>
        <v>0.13091869703117331</v>
      </c>
      <c r="M1854">
        <v>8.2189999999999994</v>
      </c>
      <c r="R1854">
        <f t="shared" si="546"/>
        <v>6395.1922912644532</v>
      </c>
      <c r="S1854">
        <f t="shared" si="547"/>
        <v>6200.4427268223308</v>
      </c>
      <c r="T1854" s="5">
        <f t="shared" si="534"/>
        <v>0</v>
      </c>
      <c r="U1854" s="6">
        <f>+S1854+SUM($D$17:$E$17)-SUM($Q$27:Q1854)</f>
        <v>7802.1338320854838</v>
      </c>
      <c r="V1854" s="10">
        <f t="shared" si="535"/>
        <v>9.6701301449231281E-5</v>
      </c>
      <c r="W1854" s="10">
        <f>+S1854/SUM(Q$27:Q1854)-1</f>
        <v>0.24050811132367511</v>
      </c>
      <c r="X1854">
        <v>5.3650000000000002</v>
      </c>
      <c r="AC1854">
        <f t="shared" si="548"/>
        <v>13135.584394803855</v>
      </c>
      <c r="AD1854">
        <f t="shared" si="549"/>
        <v>12982.303358897241</v>
      </c>
      <c r="AE1854" s="5">
        <f t="shared" si="536"/>
        <v>0</v>
      </c>
      <c r="AF1854" s="6">
        <f>+AD1854+SUM($D$18:$E$18)-SUM($AB$27:AB1854)</f>
        <v>15865.115148370925</v>
      </c>
      <c r="AG1854" s="10">
        <f t="shared" si="537"/>
        <v>-1.9788910197057197E-3</v>
      </c>
      <c r="AH1854" s="10">
        <f>+AD1854/SUM(AB$27:AB1854)-1</f>
        <v>0.44292895237075491</v>
      </c>
      <c r="AI1854" s="6">
        <f t="shared" si="538"/>
        <v>0</v>
      </c>
      <c r="AL1854" s="6">
        <f t="shared" si="539"/>
        <v>0</v>
      </c>
      <c r="AM1854" s="6">
        <f t="shared" si="540"/>
        <v>26378.010635250714</v>
      </c>
      <c r="AN1854" s="6">
        <f t="shared" si="541"/>
        <v>25966.138331048016</v>
      </c>
      <c r="AO1854" s="5">
        <f t="shared" si="542"/>
        <v>0</v>
      </c>
      <c r="AP1854" s="6">
        <f>+AN1854+SUM($D$16:$E$18)-SUM($AL$27:AL1854)</f>
        <v>32372.515752100633</v>
      </c>
      <c r="AQ1854" s="10">
        <f t="shared" si="550"/>
        <v>-5.714027126225707E-4</v>
      </c>
      <c r="AR1854" s="10">
        <f>+AN1854/SUM(AL$27:AL1854)-1</f>
        <v>0.29872104109784958</v>
      </c>
    </row>
    <row r="1855" spans="1:44" x14ac:dyDescent="0.25">
      <c r="A1855" s="1">
        <v>42934</v>
      </c>
      <c r="B1855">
        <v>8.8230000000000004</v>
      </c>
      <c r="G1855">
        <f t="shared" si="543"/>
        <v>6787.9938352400432</v>
      </c>
      <c r="H1855">
        <f t="shared" si="544"/>
        <v>6724.7044697227911</v>
      </c>
      <c r="I1855" s="5">
        <f t="shared" si="533"/>
        <v>0</v>
      </c>
      <c r="J1855" s="6">
        <f>+H1855+SUM($D$16:$E$16)-SUM($F$27:F1855)</f>
        <v>8646.5789960385737</v>
      </c>
      <c r="K1855" s="10">
        <f t="shared" si="545"/>
        <v>-6.7416401065177878E-3</v>
      </c>
      <c r="L1855" s="10">
        <f>+H1855/SUM(F$27:F1855)-1</f>
        <v>0.12113434425910574</v>
      </c>
      <c r="M1855">
        <v>8.15</v>
      </c>
      <c r="R1855">
        <f t="shared" si="546"/>
        <v>6341.5034887219008</v>
      </c>
      <c r="S1855">
        <f t="shared" si="547"/>
        <v>6148.3888822973604</v>
      </c>
      <c r="T1855" s="5">
        <f t="shared" si="534"/>
        <v>0</v>
      </c>
      <c r="U1855" s="6">
        <f>+S1855+SUM($D$17:$E$17)-SUM($Q$27:Q1855)</f>
        <v>7750.0799875605144</v>
      </c>
      <c r="V1855" s="10">
        <f t="shared" si="535"/>
        <v>-6.6717446336158615E-3</v>
      </c>
      <c r="W1855" s="10">
        <f>+S1855/SUM(Q$27:Q1855)-1</f>
        <v>0.23009382008613621</v>
      </c>
      <c r="X1855">
        <v>5.3109999999999999</v>
      </c>
      <c r="AC1855">
        <f t="shared" si="548"/>
        <v>13003.371616179546</v>
      </c>
      <c r="AD1855">
        <f t="shared" si="549"/>
        <v>12851.633390326793</v>
      </c>
      <c r="AE1855" s="5">
        <f t="shared" si="536"/>
        <v>0</v>
      </c>
      <c r="AF1855" s="6">
        <f>+AD1855+SUM($D$18:$E$18)-SUM($AB$27:AB1855)</f>
        <v>15734.445179800481</v>
      </c>
      <c r="AG1855" s="10">
        <f t="shared" si="537"/>
        <v>-8.236307606242721E-3</v>
      </c>
      <c r="AH1855" s="10">
        <f>+AD1855/SUM(AB$27:AB1855)-1</f>
        <v>0.4284055295509932</v>
      </c>
      <c r="AI1855" s="6">
        <f t="shared" si="538"/>
        <v>0</v>
      </c>
      <c r="AL1855" s="6">
        <f t="shared" si="539"/>
        <v>0</v>
      </c>
      <c r="AM1855" s="6">
        <f t="shared" si="540"/>
        <v>26132.868940141489</v>
      </c>
      <c r="AN1855" s="6">
        <f t="shared" si="541"/>
        <v>25724.726742346946</v>
      </c>
      <c r="AO1855" s="5">
        <f t="shared" si="542"/>
        <v>0</v>
      </c>
      <c r="AP1855" s="6">
        <f>+AN1855+SUM($D$16:$E$18)-SUM($AL$27:AL1855)</f>
        <v>32131.104163399563</v>
      </c>
      <c r="AQ1855" s="10">
        <f t="shared" si="550"/>
        <v>-7.4573008335135915E-3</v>
      </c>
      <c r="AR1855" s="10">
        <f>+AN1855/SUM(AL$27:AL1855)-1</f>
        <v>0.28664661147671278</v>
      </c>
    </row>
    <row r="1856" spans="1:44" x14ac:dyDescent="0.25">
      <c r="A1856" s="1">
        <v>42935</v>
      </c>
      <c r="B1856">
        <v>8.93</v>
      </c>
      <c r="G1856">
        <f t="shared" si="543"/>
        <v>6870.3145130560561</v>
      </c>
      <c r="H1856">
        <f t="shared" si="544"/>
        <v>6806.2576124475263</v>
      </c>
      <c r="I1856" s="5">
        <f t="shared" si="533"/>
        <v>0</v>
      </c>
      <c r="J1856" s="6">
        <f>+H1856+SUM($D$16:$E$16)-SUM($F$27:F1856)</f>
        <v>8728.1321387633106</v>
      </c>
      <c r="K1856" s="10">
        <f t="shared" si="545"/>
        <v>9.431839200463088E-3</v>
      </c>
      <c r="L1856" s="10">
        <f>+H1856/SUM(F$27:F1856)-1</f>
        <v>0.13473078252678383</v>
      </c>
      <c r="M1856">
        <v>8.1910000000000007</v>
      </c>
      <c r="R1856">
        <f t="shared" si="546"/>
        <v>6373.4055308124034</v>
      </c>
      <c r="S1856">
        <f t="shared" si="547"/>
        <v>6179.3194275948072</v>
      </c>
      <c r="T1856" s="5">
        <f t="shared" si="534"/>
        <v>0</v>
      </c>
      <c r="U1856" s="6">
        <f>+S1856+SUM($D$17:$E$17)-SUM($Q$27:Q1856)</f>
        <v>7781.0105328579621</v>
      </c>
      <c r="V1856" s="10">
        <f t="shared" si="535"/>
        <v>3.9909969119149569E-3</v>
      </c>
      <c r="W1856" s="10">
        <f>+S1856/SUM(Q$27:Q1856)-1</f>
        <v>0.23628202212583327</v>
      </c>
      <c r="X1856">
        <v>5.367</v>
      </c>
      <c r="AC1856">
        <f t="shared" si="548"/>
        <v>13140.481164382531</v>
      </c>
      <c r="AD1856">
        <f t="shared" si="549"/>
        <v>12987.142987362813</v>
      </c>
      <c r="AE1856" s="5">
        <f t="shared" si="536"/>
        <v>0</v>
      </c>
      <c r="AF1856" s="6">
        <f>+AD1856+SUM($D$18:$E$18)-SUM($AB$27:AB1856)</f>
        <v>15869.954776836501</v>
      </c>
      <c r="AG1856" s="10">
        <f t="shared" si="537"/>
        <v>8.6122895016331746E-3</v>
      </c>
      <c r="AH1856" s="10">
        <f>+AD1856/SUM(AB$27:AB1856)-1</f>
        <v>0.44346685691963494</v>
      </c>
      <c r="AI1856" s="6">
        <f t="shared" si="538"/>
        <v>0</v>
      </c>
      <c r="AL1856" s="6">
        <f t="shared" si="539"/>
        <v>0</v>
      </c>
      <c r="AM1856" s="6">
        <f t="shared" si="540"/>
        <v>26384.20120825099</v>
      </c>
      <c r="AN1856" s="6">
        <f t="shared" si="541"/>
        <v>25972.720027405147</v>
      </c>
      <c r="AO1856" s="5">
        <f t="shared" si="542"/>
        <v>0</v>
      </c>
      <c r="AP1856" s="6">
        <f>+AN1856+SUM($D$16:$E$18)-SUM($AL$27:AL1856)</f>
        <v>32379.09744845776</v>
      </c>
      <c r="AQ1856" s="10">
        <f t="shared" si="550"/>
        <v>7.7181687811613831E-3</v>
      </c>
      <c r="AR1856" s="10">
        <f>+AN1856/SUM(AL$27:AL1856)-1</f>
        <v>0.29905023088479998</v>
      </c>
    </row>
    <row r="1857" spans="1:44" x14ac:dyDescent="0.25">
      <c r="A1857" s="1">
        <v>42936</v>
      </c>
      <c r="B1857">
        <v>8.8390000000000004</v>
      </c>
      <c r="G1857">
        <f t="shared" si="543"/>
        <v>6800.303469305989</v>
      </c>
      <c r="H1857">
        <f t="shared" si="544"/>
        <v>6736.8993321863036</v>
      </c>
      <c r="I1857" s="5">
        <f t="shared" si="533"/>
        <v>0</v>
      </c>
      <c r="J1857" s="6">
        <f>+H1857+SUM($D$16:$E$16)-SUM($F$27:F1857)</f>
        <v>8658.7738585020888</v>
      </c>
      <c r="K1857" s="10">
        <f t="shared" si="545"/>
        <v>-7.9465204190927174E-3</v>
      </c>
      <c r="L1857" s="10">
        <f>+H1857/SUM(F$27:F1857)-1</f>
        <v>0.12316745652343153</v>
      </c>
      <c r="M1857">
        <v>8.1969999999999992</v>
      </c>
      <c r="R1857">
        <f t="shared" si="546"/>
        <v>6378.0741223378418</v>
      </c>
      <c r="S1857">
        <f t="shared" si="547"/>
        <v>6183.8458488578472</v>
      </c>
      <c r="T1857" s="5">
        <f t="shared" si="534"/>
        <v>0</v>
      </c>
      <c r="U1857" s="6">
        <f>+S1857+SUM($D$17:$E$17)-SUM($Q$27:Q1857)</f>
        <v>7785.5369541210011</v>
      </c>
      <c r="V1857" s="10">
        <f t="shared" si="535"/>
        <v>5.8172665927203049E-4</v>
      </c>
      <c r="W1857" s="10">
        <f>+S1857/SUM(Q$27:Q1857)-1</f>
        <v>0.23718761266822797</v>
      </c>
      <c r="X1857">
        <v>5.343</v>
      </c>
      <c r="AC1857">
        <f t="shared" si="548"/>
        <v>13081.719929438394</v>
      </c>
      <c r="AD1857">
        <f t="shared" si="549"/>
        <v>12929.067445775947</v>
      </c>
      <c r="AE1857" s="5">
        <f t="shared" si="536"/>
        <v>0</v>
      </c>
      <c r="AF1857" s="6">
        <f>+AD1857+SUM($D$18:$E$18)-SUM($AB$27:AB1857)</f>
        <v>15811.879235249631</v>
      </c>
      <c r="AG1857" s="10">
        <f t="shared" si="537"/>
        <v>-3.6594648443255551E-3</v>
      </c>
      <c r="AH1857" s="10">
        <f>+AD1857/SUM(AB$27:AB1857)-1</f>
        <v>0.43701200233307413</v>
      </c>
      <c r="AI1857" s="6">
        <f t="shared" si="538"/>
        <v>0</v>
      </c>
      <c r="AL1857" s="6">
        <f t="shared" si="539"/>
        <v>0</v>
      </c>
      <c r="AM1857" s="6">
        <f t="shared" si="540"/>
        <v>26260.097521082225</v>
      </c>
      <c r="AN1857" s="6">
        <f t="shared" si="541"/>
        <v>25849.812626820098</v>
      </c>
      <c r="AO1857" s="5">
        <f t="shared" si="542"/>
        <v>0</v>
      </c>
      <c r="AP1857" s="6">
        <f>+AN1857+SUM($D$16:$E$18)-SUM($AL$27:AL1857)</f>
        <v>32256.190047872718</v>
      </c>
      <c r="AQ1857" s="10">
        <f t="shared" si="550"/>
        <v>-3.7958871701315733E-3</v>
      </c>
      <c r="AR1857" s="10">
        <f>+AN1857/SUM(AL$27:AL1857)-1</f>
        <v>0.29290290064988467</v>
      </c>
    </row>
    <row r="1858" spans="1:44" x14ac:dyDescent="0.25">
      <c r="A1858" s="1">
        <v>42937</v>
      </c>
      <c r="B1858">
        <v>8.8219999999999992</v>
      </c>
      <c r="G1858">
        <f t="shared" si="543"/>
        <v>6787.2244831109201</v>
      </c>
      <c r="H1858">
        <f t="shared" si="544"/>
        <v>6723.9422908188208</v>
      </c>
      <c r="I1858" s="5">
        <f t="shared" si="533"/>
        <v>0</v>
      </c>
      <c r="J1858" s="6">
        <f>+H1858+SUM($D$16:$E$16)-SUM($F$27:F1858)</f>
        <v>8645.8168171346042</v>
      </c>
      <c r="K1858" s="10">
        <f t="shared" si="545"/>
        <v>-1.4964060245968858E-3</v>
      </c>
      <c r="L1858" s="10">
        <f>+H1858/SUM(F$27:F1858)-1</f>
        <v>0.12100727474258521</v>
      </c>
      <c r="M1858">
        <v>8.0980000000000008</v>
      </c>
      <c r="R1858">
        <f t="shared" si="546"/>
        <v>6301.042362168093</v>
      </c>
      <c r="S1858">
        <f t="shared" si="547"/>
        <v>6109.1598980176723</v>
      </c>
      <c r="T1858" s="5">
        <f t="shared" si="534"/>
        <v>0</v>
      </c>
      <c r="U1858" s="6">
        <f>+S1858+SUM($D$17:$E$17)-SUM($Q$27:Q1858)</f>
        <v>7710.8510032808254</v>
      </c>
      <c r="V1858" s="10">
        <f t="shared" si="535"/>
        <v>-9.592909426837104E-3</v>
      </c>
      <c r="W1858" s="10">
        <f>+S1858/SUM(Q$27:Q1858)-1</f>
        <v>0.22224536871871559</v>
      </c>
      <c r="X1858">
        <v>5.3239999999999998</v>
      </c>
      <c r="AC1858">
        <f t="shared" si="548"/>
        <v>13035.200618440951</v>
      </c>
      <c r="AD1858">
        <f t="shared" si="549"/>
        <v>12883.09097535301</v>
      </c>
      <c r="AE1858" s="5">
        <f t="shared" si="536"/>
        <v>0</v>
      </c>
      <c r="AF1858" s="6">
        <f>+AD1858+SUM($D$18:$E$18)-SUM($AB$27:AB1858)</f>
        <v>15765.902764826697</v>
      </c>
      <c r="AG1858" s="10">
        <f t="shared" si="537"/>
        <v>-2.9077170233149374E-3</v>
      </c>
      <c r="AH1858" s="10">
        <f>+AD1858/SUM(AB$27:AB1858)-1</f>
        <v>0.43190190911871351</v>
      </c>
      <c r="AI1858" s="6">
        <f t="shared" si="538"/>
        <v>0</v>
      </c>
      <c r="AL1858" s="6">
        <f t="shared" si="539"/>
        <v>0</v>
      </c>
      <c r="AM1858" s="6">
        <f t="shared" si="540"/>
        <v>26123.467463719964</v>
      </c>
      <c r="AN1858" s="6">
        <f t="shared" si="541"/>
        <v>25716.193164189503</v>
      </c>
      <c r="AO1858" s="5">
        <f t="shared" si="542"/>
        <v>0</v>
      </c>
      <c r="AP1858" s="6">
        <f>+AN1858+SUM($D$16:$E$18)-SUM($AL$27:AL1858)</f>
        <v>32122.570585242123</v>
      </c>
      <c r="AQ1858" s="10">
        <f t="shared" si="550"/>
        <v>-4.142444052824712E-3</v>
      </c>
      <c r="AR1858" s="10">
        <f>+AN1858/SUM(AL$27:AL1858)-1</f>
        <v>0.28621979646989004</v>
      </c>
    </row>
    <row r="1859" spans="1:44" x14ac:dyDescent="0.25">
      <c r="A1859" s="1">
        <v>42940</v>
      </c>
      <c r="B1859">
        <v>8.8640000000000008</v>
      </c>
      <c r="G1859">
        <f t="shared" si="543"/>
        <v>6819.5372725340285</v>
      </c>
      <c r="H1859">
        <f t="shared" si="544"/>
        <v>6755.9538047855403</v>
      </c>
      <c r="I1859" s="5">
        <f t="shared" si="533"/>
        <v>0</v>
      </c>
      <c r="J1859" s="6">
        <f>+H1859+SUM($D$16:$E$16)-SUM($F$27:F1859)</f>
        <v>8677.8283311013256</v>
      </c>
      <c r="K1859" s="10">
        <f t="shared" si="545"/>
        <v>3.7025436281832302E-3</v>
      </c>
      <c r="L1859" s="10">
        <f>+H1859/SUM(F$27:F1859)-1</f>
        <v>0.12634419443644029</v>
      </c>
      <c r="M1859">
        <v>8.0679999999999996</v>
      </c>
      <c r="R1859">
        <f t="shared" si="546"/>
        <v>6277.6994045408946</v>
      </c>
      <c r="S1859">
        <f t="shared" si="547"/>
        <v>6086.5277917024659</v>
      </c>
      <c r="T1859" s="5">
        <f t="shared" si="534"/>
        <v>0</v>
      </c>
      <c r="U1859" s="6">
        <f>+S1859+SUM($D$17:$E$17)-SUM($Q$27:Q1859)</f>
        <v>7688.218896965619</v>
      </c>
      <c r="V1859" s="10">
        <f t="shared" si="535"/>
        <v>-2.9350983835086941E-3</v>
      </c>
      <c r="W1859" s="10">
        <f>+S1859/SUM(Q$27:Q1859)-1</f>
        <v>0.21771741600674188</v>
      </c>
      <c r="X1859">
        <v>5.3079999999999998</v>
      </c>
      <c r="AC1859">
        <f t="shared" si="548"/>
        <v>12996.026461811527</v>
      </c>
      <c r="AD1859">
        <f t="shared" si="549"/>
        <v>12844.373947628434</v>
      </c>
      <c r="AE1859" s="5">
        <f t="shared" si="536"/>
        <v>0</v>
      </c>
      <c r="AF1859" s="6">
        <f>+AD1859+SUM($D$18:$E$18)-SUM($AB$27:AB1859)</f>
        <v>15727.185737102118</v>
      </c>
      <c r="AG1859" s="10">
        <f t="shared" si="537"/>
        <v>-2.4557444189593491E-3</v>
      </c>
      <c r="AH1859" s="10">
        <f>+AD1859/SUM(AB$27:AB1859)-1</f>
        <v>0.42759867272767305</v>
      </c>
      <c r="AI1859" s="6">
        <f t="shared" si="538"/>
        <v>0</v>
      </c>
      <c r="AL1859" s="6">
        <f t="shared" si="539"/>
        <v>0</v>
      </c>
      <c r="AM1859" s="6">
        <f t="shared" si="540"/>
        <v>26093.26313888645</v>
      </c>
      <c r="AN1859" s="6">
        <f t="shared" si="541"/>
        <v>25686.855544116443</v>
      </c>
      <c r="AO1859" s="5">
        <f t="shared" si="542"/>
        <v>0</v>
      </c>
      <c r="AP1859" s="6">
        <f>+AN1859+SUM($D$16:$E$18)-SUM($AL$27:AL1859)</f>
        <v>32093.23296516906</v>
      </c>
      <c r="AQ1859" s="10">
        <f t="shared" si="550"/>
        <v>-9.1330237706888084E-4</v>
      </c>
      <c r="AR1859" s="10">
        <f>+AN1859/SUM(AL$27:AL1859)-1</f>
        <v>0.28475244757114915</v>
      </c>
    </row>
    <row r="1860" spans="1:44" x14ac:dyDescent="0.25">
      <c r="A1860" s="1">
        <v>42941</v>
      </c>
      <c r="B1860">
        <v>8.8309999999999995</v>
      </c>
      <c r="G1860">
        <f t="shared" si="543"/>
        <v>6794.1486522730138</v>
      </c>
      <c r="H1860">
        <f t="shared" si="544"/>
        <v>6730.801900954546</v>
      </c>
      <c r="I1860" s="5">
        <f t="shared" si="533"/>
        <v>0</v>
      </c>
      <c r="J1860" s="6">
        <f>+H1860+SUM($D$16:$E$16)-SUM($F$27:F1860)</f>
        <v>8652.6764272703294</v>
      </c>
      <c r="K1860" s="10">
        <f t="shared" si="545"/>
        <v>-2.8984099329151247E-3</v>
      </c>
      <c r="L1860" s="10">
        <f>+H1860/SUM(F$27:F1860)-1</f>
        <v>0.12215090039126841</v>
      </c>
      <c r="M1860">
        <v>8.1080000000000005</v>
      </c>
      <c r="R1860">
        <f t="shared" si="546"/>
        <v>6308.8233480438248</v>
      </c>
      <c r="S1860">
        <f t="shared" si="547"/>
        <v>6116.7039334560732</v>
      </c>
      <c r="T1860" s="5">
        <f t="shared" si="534"/>
        <v>0</v>
      </c>
      <c r="U1860" s="6">
        <f>+S1860+SUM($D$17:$E$17)-SUM($Q$27:Q1860)</f>
        <v>7718.3950387192262</v>
      </c>
      <c r="V1860" s="10">
        <f t="shared" si="535"/>
        <v>3.9249847276743299E-3</v>
      </c>
      <c r="W1860" s="10">
        <f>+S1860/SUM(Q$27:Q1860)-1</f>
        <v>0.22375468628937334</v>
      </c>
      <c r="X1860">
        <v>5.2960000000000003</v>
      </c>
      <c r="AC1860">
        <f t="shared" si="548"/>
        <v>12966.64584433946</v>
      </c>
      <c r="AD1860">
        <f t="shared" si="549"/>
        <v>12815.336176835002</v>
      </c>
      <c r="AE1860" s="5">
        <f t="shared" si="536"/>
        <v>0</v>
      </c>
      <c r="AF1860" s="6">
        <f>+AD1860+SUM($D$18:$E$18)-SUM($AB$27:AB1860)</f>
        <v>15698.147966308687</v>
      </c>
      <c r="AG1860" s="10">
        <f t="shared" si="537"/>
        <v>-1.8463424594095112E-3</v>
      </c>
      <c r="AH1860" s="10">
        <f>+AD1860/SUM(AB$27:AB1860)-1</f>
        <v>0.42437124543439286</v>
      </c>
      <c r="AI1860" s="6">
        <f t="shared" si="538"/>
        <v>0</v>
      </c>
      <c r="AL1860" s="6">
        <f t="shared" si="539"/>
        <v>0</v>
      </c>
      <c r="AM1860" s="6">
        <f t="shared" si="540"/>
        <v>26069.617844656299</v>
      </c>
      <c r="AN1860" s="6">
        <f t="shared" si="541"/>
        <v>25662.842011245622</v>
      </c>
      <c r="AO1860" s="5">
        <f t="shared" si="542"/>
        <v>0</v>
      </c>
      <c r="AP1860" s="6">
        <f>+AN1860+SUM($D$16:$E$18)-SUM($AL$27:AL1860)</f>
        <v>32069.21943229824</v>
      </c>
      <c r="AQ1860" s="10">
        <f t="shared" si="550"/>
        <v>-7.482428740315239E-4</v>
      </c>
      <c r="AR1860" s="10">
        <f>+AN1860/SUM(AL$27:AL1860)-1</f>
        <v>0.28355138794446066</v>
      </c>
    </row>
    <row r="1861" spans="1:44" x14ac:dyDescent="0.25">
      <c r="A1861" s="1">
        <v>42942</v>
      </c>
      <c r="B1861">
        <v>8.8620000000000001</v>
      </c>
      <c r="G1861">
        <f t="shared" si="543"/>
        <v>6817.9985682757842</v>
      </c>
      <c r="H1861">
        <f t="shared" si="544"/>
        <v>6754.4294469775996</v>
      </c>
      <c r="I1861" s="5">
        <f t="shared" si="533"/>
        <v>0</v>
      </c>
      <c r="J1861" s="6">
        <f>+H1861+SUM($D$16:$E$16)-SUM($F$27:F1861)</f>
        <v>8676.303973293383</v>
      </c>
      <c r="K1861" s="10">
        <f t="shared" si="545"/>
        <v>2.7306633065102837E-3</v>
      </c>
      <c r="L1861" s="10">
        <f>+H1861/SUM(F$27:F1861)-1</f>
        <v>0.12609005540339946</v>
      </c>
      <c r="M1861">
        <v>8.1539999999999999</v>
      </c>
      <c r="R1861">
        <f t="shared" si="546"/>
        <v>6344.6158830721924</v>
      </c>
      <c r="S1861">
        <f t="shared" si="547"/>
        <v>6151.4064964727195</v>
      </c>
      <c r="T1861" s="5">
        <f t="shared" si="534"/>
        <v>0</v>
      </c>
      <c r="U1861" s="6">
        <f>+S1861+SUM($D$17:$E$17)-SUM($Q$27:Q1861)</f>
        <v>7753.0976017358726</v>
      </c>
      <c r="V1861" s="10">
        <f t="shared" si="535"/>
        <v>4.4960853704121284E-3</v>
      </c>
      <c r="W1861" s="10">
        <f>+S1861/SUM(Q$27:Q1861)-1</f>
        <v>0.23069754711439905</v>
      </c>
      <c r="X1861">
        <v>5.3159999999999998</v>
      </c>
      <c r="AC1861">
        <f t="shared" si="548"/>
        <v>13015.61354012624</v>
      </c>
      <c r="AD1861">
        <f t="shared" si="549"/>
        <v>12863.732461490723</v>
      </c>
      <c r="AE1861" s="5">
        <f t="shared" si="536"/>
        <v>0</v>
      </c>
      <c r="AF1861" s="6">
        <f>+AD1861+SUM($D$18:$E$18)-SUM($AB$27:AB1861)</f>
        <v>15746.544250964409</v>
      </c>
      <c r="AG1861" s="10">
        <f t="shared" si="537"/>
        <v>3.0829295761252151E-3</v>
      </c>
      <c r="AH1861" s="10">
        <f>+AD1861/SUM(AB$27:AB1861)-1</f>
        <v>0.42975029092319339</v>
      </c>
      <c r="AI1861" s="6">
        <f t="shared" si="538"/>
        <v>0</v>
      </c>
      <c r="AL1861" s="6">
        <f t="shared" si="539"/>
        <v>0</v>
      </c>
      <c r="AM1861" s="6">
        <f t="shared" si="540"/>
        <v>26178.227991474218</v>
      </c>
      <c r="AN1861" s="6">
        <f t="shared" si="541"/>
        <v>25769.568404941041</v>
      </c>
      <c r="AO1861" s="5">
        <f t="shared" si="542"/>
        <v>0</v>
      </c>
      <c r="AP1861" s="6">
        <f>+AN1861+SUM($D$16:$E$18)-SUM($AL$27:AL1861)</f>
        <v>32175.945825993658</v>
      </c>
      <c r="AQ1861" s="10">
        <f t="shared" si="550"/>
        <v>3.3280009799032673E-3</v>
      </c>
      <c r="AR1861" s="10">
        <f>+AN1861/SUM(AL$27:AL1861)-1</f>
        <v>0.28888940976987021</v>
      </c>
    </row>
    <row r="1862" spans="1:44" x14ac:dyDescent="0.25">
      <c r="A1862" s="1">
        <v>42943</v>
      </c>
      <c r="B1862">
        <v>8.8870000000000005</v>
      </c>
      <c r="G1862">
        <f t="shared" si="543"/>
        <v>6837.2323715038256</v>
      </c>
      <c r="H1862">
        <f t="shared" si="544"/>
        <v>6773.4839195768373</v>
      </c>
      <c r="I1862" s="5">
        <f t="shared" si="533"/>
        <v>0</v>
      </c>
      <c r="J1862" s="6">
        <f>+H1862+SUM($D$16:$E$16)-SUM($F$27:F1862)</f>
        <v>8695.3584458926198</v>
      </c>
      <c r="K1862" s="10">
        <f t="shared" si="545"/>
        <v>2.1961508792094353E-3</v>
      </c>
      <c r="L1862" s="10">
        <f>+H1862/SUM(F$27:F1862)-1</f>
        <v>0.12926679331640845</v>
      </c>
      <c r="M1862">
        <v>8.1609999999999996</v>
      </c>
      <c r="R1862">
        <f t="shared" si="546"/>
        <v>6350.0625731852051</v>
      </c>
      <c r="S1862">
        <f t="shared" si="547"/>
        <v>6156.6873212796008</v>
      </c>
      <c r="T1862" s="5">
        <f t="shared" si="534"/>
        <v>0</v>
      </c>
      <c r="U1862" s="6">
        <f>+S1862+SUM($D$17:$E$17)-SUM($Q$27:Q1862)</f>
        <v>7758.3784265427557</v>
      </c>
      <c r="V1862" s="10">
        <f t="shared" si="535"/>
        <v>6.811245102473773E-4</v>
      </c>
      <c r="W1862" s="10">
        <f>+S1862/SUM(Q$27:Q1862)-1</f>
        <v>0.23175406941385956</v>
      </c>
      <c r="X1862">
        <v>5.3109999999999999</v>
      </c>
      <c r="AC1862">
        <f t="shared" si="548"/>
        <v>13003.371616179546</v>
      </c>
      <c r="AD1862">
        <f t="shared" si="549"/>
        <v>12851.633390326793</v>
      </c>
      <c r="AE1862" s="5">
        <f t="shared" si="536"/>
        <v>0</v>
      </c>
      <c r="AF1862" s="6">
        <f>+AD1862+SUM($D$18:$E$18)-SUM($AB$27:AB1862)</f>
        <v>15734.445179800481</v>
      </c>
      <c r="AG1862" s="10">
        <f t="shared" si="537"/>
        <v>-7.6836358321519249E-4</v>
      </c>
      <c r="AH1862" s="10">
        <f>+AD1862/SUM(AB$27:AB1862)-1</f>
        <v>0.4284055295509932</v>
      </c>
      <c r="AI1862" s="6">
        <f t="shared" si="538"/>
        <v>0</v>
      </c>
      <c r="AL1862" s="6">
        <f t="shared" si="539"/>
        <v>0</v>
      </c>
      <c r="AM1862" s="6">
        <f t="shared" si="540"/>
        <v>26190.666560868576</v>
      </c>
      <c r="AN1862" s="6">
        <f t="shared" si="541"/>
        <v>25781.80463118323</v>
      </c>
      <c r="AO1862" s="5">
        <f t="shared" si="542"/>
        <v>0</v>
      </c>
      <c r="AP1862" s="6">
        <f>+AN1862+SUM($D$16:$E$18)-SUM($AL$27:AL1862)</f>
        <v>32188.182052235847</v>
      </c>
      <c r="AQ1862" s="10">
        <f t="shared" si="550"/>
        <v>3.8029111275728056E-4</v>
      </c>
      <c r="AR1862" s="10">
        <f>+AN1862/SUM(AL$27:AL1862)-1</f>
        <v>0.28950141623312464</v>
      </c>
    </row>
    <row r="1863" spans="1:44" x14ac:dyDescent="0.25">
      <c r="A1863" s="1">
        <v>42944</v>
      </c>
      <c r="B1863">
        <v>8.7729999999999997</v>
      </c>
      <c r="G1863">
        <f t="shared" si="543"/>
        <v>6749.5262287839605</v>
      </c>
      <c r="H1863">
        <f t="shared" si="544"/>
        <v>6686.5955245243149</v>
      </c>
      <c r="I1863" s="5">
        <f t="shared" si="533"/>
        <v>0</v>
      </c>
      <c r="J1863" s="6">
        <f>+H1863+SUM($D$16:$E$16)-SUM($F$27:F1863)</f>
        <v>8608.4700508401002</v>
      </c>
      <c r="K1863" s="10">
        <f t="shared" si="545"/>
        <v>-9.9925029650229646E-3</v>
      </c>
      <c r="L1863" s="10">
        <f>+H1863/SUM(F$27:F1863)-1</f>
        <v>0.11478086843308755</v>
      </c>
      <c r="M1863">
        <v>8.1029999999999998</v>
      </c>
      <c r="R1863">
        <f t="shared" si="546"/>
        <v>6304.9328551059571</v>
      </c>
      <c r="S1863">
        <f t="shared" si="547"/>
        <v>6112.9319157368709</v>
      </c>
      <c r="T1863" s="5">
        <f t="shared" si="534"/>
        <v>0</v>
      </c>
      <c r="U1863" s="6">
        <f>+S1863+SUM($D$17:$E$17)-SUM($Q$27:Q1863)</f>
        <v>7714.623021000024</v>
      </c>
      <c r="V1863" s="10">
        <f t="shared" si="535"/>
        <v>-5.639761704976487E-3</v>
      </c>
      <c r="W1863" s="10">
        <f>+S1863/SUM(Q$27:Q1863)-1</f>
        <v>0.22300002750404402</v>
      </c>
      <c r="X1863">
        <v>5.26</v>
      </c>
      <c r="AC1863">
        <f t="shared" si="548"/>
        <v>12878.503991923255</v>
      </c>
      <c r="AD1863">
        <f t="shared" si="549"/>
        <v>12728.222864454703</v>
      </c>
      <c r="AE1863" s="5">
        <f t="shared" si="536"/>
        <v>0</v>
      </c>
      <c r="AF1863" s="6">
        <f>+AD1863+SUM($D$18:$E$18)-SUM($AB$27:AB1863)</f>
        <v>15611.034653928389</v>
      </c>
      <c r="AG1863" s="10">
        <f t="shared" si="537"/>
        <v>-7.84333508184476E-3</v>
      </c>
      <c r="AH1863" s="10">
        <f>+AD1863/SUM(AB$27:AB1863)-1</f>
        <v>0.41468896355455165</v>
      </c>
      <c r="AI1863" s="6">
        <f t="shared" si="538"/>
        <v>0</v>
      </c>
      <c r="AL1863" s="6">
        <f t="shared" si="539"/>
        <v>0</v>
      </c>
      <c r="AM1863" s="6">
        <f t="shared" si="540"/>
        <v>25932.963075813172</v>
      </c>
      <c r="AN1863" s="6">
        <f t="shared" si="541"/>
        <v>25527.75030471589</v>
      </c>
      <c r="AO1863" s="5">
        <f t="shared" si="542"/>
        <v>0</v>
      </c>
      <c r="AP1863" s="6">
        <f>+AN1863+SUM($D$16:$E$18)-SUM($AL$27:AL1863)</f>
        <v>31934.127725768507</v>
      </c>
      <c r="AQ1863" s="10">
        <f t="shared" si="550"/>
        <v>-7.8927827006525231E-3</v>
      </c>
      <c r="AR1863" s="10">
        <f>+AN1863/SUM(AL$27:AL1863)-1</f>
        <v>0.27679464808922405</v>
      </c>
    </row>
    <row r="1864" spans="1:44" x14ac:dyDescent="0.25">
      <c r="A1864" s="1">
        <v>42947</v>
      </c>
      <c r="B1864">
        <v>8.7629999999999999</v>
      </c>
      <c r="G1864">
        <f t="shared" si="543"/>
        <v>6741.8327074927438</v>
      </c>
      <c r="H1864">
        <f t="shared" si="544"/>
        <v>6678.9737354846202</v>
      </c>
      <c r="I1864" s="5">
        <f t="shared" si="533"/>
        <v>0</v>
      </c>
      <c r="J1864" s="6">
        <f>+H1864+SUM($D$16:$E$16)-SUM($F$27:F1864)</f>
        <v>8600.8482618004055</v>
      </c>
      <c r="K1864" s="10">
        <f t="shared" si="545"/>
        <v>-8.8538253541936562E-4</v>
      </c>
      <c r="L1864" s="10">
        <f>+H1864/SUM(F$27:F1864)-1</f>
        <v>0.11351017326788404</v>
      </c>
      <c r="M1864">
        <v>8.0939999999999994</v>
      </c>
      <c r="R1864">
        <f t="shared" si="546"/>
        <v>6297.9299678177977</v>
      </c>
      <c r="S1864">
        <f t="shared" si="547"/>
        <v>6106.1422838423096</v>
      </c>
      <c r="T1864" s="5">
        <f t="shared" si="534"/>
        <v>0</v>
      </c>
      <c r="U1864" s="6">
        <f>+S1864+SUM($D$17:$E$17)-SUM($Q$27:Q1864)</f>
        <v>7707.8333891054635</v>
      </c>
      <c r="V1864" s="10">
        <f t="shared" si="535"/>
        <v>-8.800989855340946E-4</v>
      </c>
      <c r="W1864" s="10">
        <f>+S1864/SUM(Q$27:Q1864)-1</f>
        <v>0.22164164169045208</v>
      </c>
      <c r="X1864">
        <v>5.2389999999999999</v>
      </c>
      <c r="AC1864">
        <f t="shared" si="548"/>
        <v>12827.087911347135</v>
      </c>
      <c r="AD1864">
        <f t="shared" si="549"/>
        <v>12677.406765566195</v>
      </c>
      <c r="AE1864" s="5">
        <f t="shared" si="536"/>
        <v>0</v>
      </c>
      <c r="AF1864" s="6">
        <f>+AD1864+SUM($D$18:$E$18)-SUM($AB$27:AB1864)</f>
        <v>15560.218555039879</v>
      </c>
      <c r="AG1864" s="10">
        <f t="shared" si="537"/>
        <v>-3.2551397146327599E-3</v>
      </c>
      <c r="AH1864" s="10">
        <f>+AD1864/SUM(AB$27:AB1864)-1</f>
        <v>0.409040965791311</v>
      </c>
      <c r="AI1864" s="6">
        <f t="shared" si="538"/>
        <v>0</v>
      </c>
      <c r="AL1864" s="6">
        <f t="shared" si="539"/>
        <v>0</v>
      </c>
      <c r="AM1864" s="6">
        <f t="shared" si="540"/>
        <v>25866.850586657674</v>
      </c>
      <c r="AN1864" s="6">
        <f t="shared" si="541"/>
        <v>25462.522784893124</v>
      </c>
      <c r="AO1864" s="5">
        <f t="shared" si="542"/>
        <v>0</v>
      </c>
      <c r="AP1864" s="6">
        <f>+AN1864+SUM($D$16:$E$18)-SUM($AL$27:AL1864)</f>
        <v>31868.900205945742</v>
      </c>
      <c r="AQ1864" s="10">
        <f t="shared" si="550"/>
        <v>-2.0425646312590695E-3</v>
      </c>
      <c r="AR1864" s="10">
        <f>+AN1864/SUM(AL$27:AL1864)-1</f>
        <v>0.27353223180797226</v>
      </c>
    </row>
    <row r="1865" spans="1:44" x14ac:dyDescent="0.25">
      <c r="A1865" s="1">
        <v>42948</v>
      </c>
      <c r="B1865">
        <v>8.7759999999999998</v>
      </c>
      <c r="G1865">
        <f t="shared" si="543"/>
        <v>6751.8342851713251</v>
      </c>
      <c r="H1865">
        <f t="shared" si="544"/>
        <v>6688.8820612362233</v>
      </c>
      <c r="I1865" s="5">
        <f t="shared" si="533"/>
        <v>0</v>
      </c>
      <c r="J1865" s="6">
        <f>+H1865+SUM($D$16:$E$16)-SUM($F$27:F1865)</f>
        <v>8610.7565875520086</v>
      </c>
      <c r="K1865" s="10">
        <f t="shared" si="545"/>
        <v>1.152017272018302E-3</v>
      </c>
      <c r="L1865" s="10">
        <f>+H1865/SUM(F$27:F1865)-1</f>
        <v>0.11516207698264869</v>
      </c>
      <c r="M1865">
        <v>8.15</v>
      </c>
      <c r="R1865">
        <f t="shared" si="546"/>
        <v>6341.5034887218999</v>
      </c>
      <c r="S1865">
        <f t="shared" si="547"/>
        <v>6148.3888822973595</v>
      </c>
      <c r="T1865" s="5">
        <f t="shared" si="534"/>
        <v>0</v>
      </c>
      <c r="U1865" s="6">
        <f>+S1865+SUM($D$17:$E$17)-SUM($Q$27:Q1865)</f>
        <v>7750.0799875605144</v>
      </c>
      <c r="V1865" s="10">
        <f t="shared" si="535"/>
        <v>5.4809952839358633E-3</v>
      </c>
      <c r="W1865" s="10">
        <f>+S1865/SUM(Q$27:Q1865)-1</f>
        <v>0.23009382008613599</v>
      </c>
      <c r="X1865">
        <v>5.2409999999999997</v>
      </c>
      <c r="AC1865">
        <f t="shared" si="548"/>
        <v>12831.984680925812</v>
      </c>
      <c r="AD1865">
        <f t="shared" si="549"/>
        <v>12682.246394031767</v>
      </c>
      <c r="AE1865" s="5">
        <f t="shared" si="536"/>
        <v>0</v>
      </c>
      <c r="AF1865" s="6">
        <f>+AD1865+SUM($D$18:$E$18)-SUM($AB$27:AB1865)</f>
        <v>15565.058183505455</v>
      </c>
      <c r="AG1865" s="10">
        <f t="shared" si="537"/>
        <v>3.1102573838892589E-4</v>
      </c>
      <c r="AH1865" s="10">
        <f>+AD1865/SUM(AB$27:AB1865)-1</f>
        <v>0.40957887034019103</v>
      </c>
      <c r="AI1865" s="6">
        <f t="shared" si="538"/>
        <v>0</v>
      </c>
      <c r="AL1865" s="6">
        <f t="shared" si="539"/>
        <v>0</v>
      </c>
      <c r="AM1865" s="6">
        <f t="shared" si="540"/>
        <v>25925.322454819037</v>
      </c>
      <c r="AN1865" s="6">
        <f t="shared" si="541"/>
        <v>25519.517337565347</v>
      </c>
      <c r="AO1865" s="5">
        <f t="shared" si="542"/>
        <v>0</v>
      </c>
      <c r="AP1865" s="6">
        <f>+AN1865+SUM($D$16:$E$18)-SUM($AL$27:AL1865)</f>
        <v>31925.894758617964</v>
      </c>
      <c r="AQ1865" s="10">
        <f t="shared" si="550"/>
        <v>1.7884066379418861E-3</v>
      </c>
      <c r="AR1865" s="10">
        <f>+AN1865/SUM(AL$27:AL1865)-1</f>
        <v>0.2763828684270826</v>
      </c>
    </row>
    <row r="1866" spans="1:44" x14ac:dyDescent="0.25">
      <c r="A1866" s="1">
        <v>42949</v>
      </c>
      <c r="B1866">
        <v>8.75</v>
      </c>
      <c r="G1866">
        <f t="shared" si="543"/>
        <v>6731.8311298141634</v>
      </c>
      <c r="H1866">
        <f t="shared" si="544"/>
        <v>6669.0654097330171</v>
      </c>
      <c r="I1866" s="5">
        <f t="shared" si="533"/>
        <v>0</v>
      </c>
      <c r="J1866" s="6">
        <f>+H1866+SUM($D$16:$E$16)-SUM($F$27:F1866)</f>
        <v>8590.9399360488023</v>
      </c>
      <c r="K1866" s="10">
        <f t="shared" si="545"/>
        <v>-2.3013833107132786E-3</v>
      </c>
      <c r="L1866" s="10">
        <f>+H1866/SUM(F$27:F1866)-1</f>
        <v>0.11185826955311939</v>
      </c>
      <c r="M1866">
        <v>8.1199999999999992</v>
      </c>
      <c r="R1866">
        <f t="shared" si="546"/>
        <v>6318.1605310947025</v>
      </c>
      <c r="S1866">
        <f t="shared" si="547"/>
        <v>6125.7567759821541</v>
      </c>
      <c r="T1866" s="5">
        <f t="shared" si="534"/>
        <v>0</v>
      </c>
      <c r="U1866" s="6">
        <f>+S1866+SUM($D$17:$E$17)-SUM($Q$27:Q1866)</f>
        <v>7727.4478812453081</v>
      </c>
      <c r="V1866" s="10">
        <f t="shared" si="535"/>
        <v>-2.9202416428646405E-3</v>
      </c>
      <c r="W1866" s="10">
        <f>+S1866/SUM(Q$27:Q1866)-1</f>
        <v>0.22556586737416251</v>
      </c>
      <c r="X1866">
        <v>5.2130000000000001</v>
      </c>
      <c r="AC1866">
        <f t="shared" si="548"/>
        <v>12763.42990682432</v>
      </c>
      <c r="AD1866">
        <f t="shared" si="549"/>
        <v>12614.491595513759</v>
      </c>
      <c r="AE1866" s="5">
        <f t="shared" si="536"/>
        <v>0</v>
      </c>
      <c r="AF1866" s="6">
        <f>+AD1866+SUM($D$18:$E$18)-SUM($AB$27:AB1866)</f>
        <v>15497.303384987445</v>
      </c>
      <c r="AG1866" s="10">
        <f t="shared" si="537"/>
        <v>-4.3530064404005975E-3</v>
      </c>
      <c r="AH1866" s="10">
        <f>+AD1866/SUM(AB$27:AB1866)-1</f>
        <v>0.40204820665587038</v>
      </c>
      <c r="AI1866" s="6">
        <f t="shared" si="538"/>
        <v>0</v>
      </c>
      <c r="AL1866" s="6">
        <f t="shared" si="539"/>
        <v>0</v>
      </c>
      <c r="AM1866" s="6">
        <f t="shared" si="540"/>
        <v>25813.421567733185</v>
      </c>
      <c r="AN1866" s="6">
        <f t="shared" si="541"/>
        <v>25409.313781228928</v>
      </c>
      <c r="AO1866" s="5">
        <f t="shared" si="542"/>
        <v>0</v>
      </c>
      <c r="AP1866" s="6">
        <f>+AN1866+SUM($D$16:$E$18)-SUM($AL$27:AL1866)</f>
        <v>31815.691202281545</v>
      </c>
      <c r="AQ1866" s="10">
        <f t="shared" si="550"/>
        <v>-3.4518549024118439E-3</v>
      </c>
      <c r="AR1866" s="10">
        <f>+AN1866/SUM(AL$27:AL1866)-1</f>
        <v>0.27087093301361431</v>
      </c>
    </row>
    <row r="1867" spans="1:44" x14ac:dyDescent="0.25">
      <c r="A1867" s="1">
        <v>42950</v>
      </c>
      <c r="B1867">
        <v>8.6850000000000005</v>
      </c>
      <c r="G1867">
        <f t="shared" si="543"/>
        <v>6681.8232414212589</v>
      </c>
      <c r="H1867">
        <f t="shared" si="544"/>
        <v>6619.5237809750006</v>
      </c>
      <c r="I1867" s="5">
        <f t="shared" si="533"/>
        <v>0</v>
      </c>
      <c r="J1867" s="6">
        <f>+H1867+SUM($D$16:$E$16)-SUM($F$27:F1867)</f>
        <v>8541.3983072907831</v>
      </c>
      <c r="K1867" s="10">
        <f t="shared" si="545"/>
        <v>-5.7667297323469313E-3</v>
      </c>
      <c r="L1867" s="10">
        <f>+H1867/SUM(F$27:F1867)-1</f>
        <v>0.10359875097929638</v>
      </c>
      <c r="M1867">
        <v>8.1430000000000007</v>
      </c>
      <c r="R1867">
        <f t="shared" si="546"/>
        <v>6336.0567986088872</v>
      </c>
      <c r="S1867">
        <f t="shared" si="547"/>
        <v>6143.1080574904781</v>
      </c>
      <c r="T1867" s="5">
        <f t="shared" si="534"/>
        <v>0</v>
      </c>
      <c r="U1867" s="6">
        <f>+S1867+SUM($D$17:$E$17)-SUM($Q$27:Q1867)</f>
        <v>7744.7991627536312</v>
      </c>
      <c r="V1867" s="10">
        <f t="shared" si="535"/>
        <v>2.2454090632477719E-3</v>
      </c>
      <c r="W1867" s="10">
        <f>+S1867/SUM(Q$27:Q1867)-1</f>
        <v>0.22903729778667548</v>
      </c>
      <c r="X1867">
        <v>5.21</v>
      </c>
      <c r="AC1867">
        <f t="shared" si="548"/>
        <v>12756.084752456303</v>
      </c>
      <c r="AD1867">
        <f t="shared" si="549"/>
        <v>12607.232152815401</v>
      </c>
      <c r="AE1867" s="5">
        <f t="shared" si="536"/>
        <v>0</v>
      </c>
      <c r="AF1867" s="6">
        <f>+AD1867+SUM($D$18:$E$18)-SUM($AB$27:AB1867)</f>
        <v>15490.043942289085</v>
      </c>
      <c r="AG1867" s="10">
        <f t="shared" si="537"/>
        <v>-4.6843263747364805E-4</v>
      </c>
      <c r="AH1867" s="10">
        <f>+AD1867/SUM(AB$27:AB1867)-1</f>
        <v>0.40124134983255044</v>
      </c>
      <c r="AI1867" s="6">
        <f t="shared" si="538"/>
        <v>0</v>
      </c>
      <c r="AL1867" s="6">
        <f t="shared" si="539"/>
        <v>0</v>
      </c>
      <c r="AM1867" s="6">
        <f t="shared" si="540"/>
        <v>25773.964792486448</v>
      </c>
      <c r="AN1867" s="6">
        <f t="shared" si="541"/>
        <v>25369.863991280879</v>
      </c>
      <c r="AO1867" s="5">
        <f t="shared" si="542"/>
        <v>0</v>
      </c>
      <c r="AP1867" s="6">
        <f>+AN1867+SUM($D$16:$E$18)-SUM($AL$27:AL1867)</f>
        <v>31776.241412333497</v>
      </c>
      <c r="AQ1867" s="10">
        <f t="shared" si="550"/>
        <v>-1.2399475999823606E-3</v>
      </c>
      <c r="AR1867" s="10">
        <f>+AN1867/SUM(AL$27:AL1867)-1</f>
        <v>0.26889781434578541</v>
      </c>
    </row>
    <row r="1868" spans="1:44" x14ac:dyDescent="0.25">
      <c r="A1868" s="1">
        <v>42951</v>
      </c>
      <c r="B1868">
        <v>8.798</v>
      </c>
      <c r="G1868">
        <f t="shared" si="543"/>
        <v>6768.7600320120018</v>
      </c>
      <c r="H1868">
        <f t="shared" si="544"/>
        <v>6705.6499971235526</v>
      </c>
      <c r="I1868" s="5">
        <f t="shared" si="533"/>
        <v>0</v>
      </c>
      <c r="J1868" s="6">
        <f>+H1868+SUM($D$16:$E$16)-SUM($F$27:F1868)</f>
        <v>8627.5245234393369</v>
      </c>
      <c r="K1868" s="10">
        <f t="shared" si="545"/>
        <v>1.0083386004260841E-2</v>
      </c>
      <c r="L1868" s="10">
        <f>+H1868/SUM(F$27:F1868)-1</f>
        <v>0.11795760634609653</v>
      </c>
      <c r="M1868">
        <v>8.2189999999999994</v>
      </c>
      <c r="R1868">
        <f t="shared" si="546"/>
        <v>6395.1922912644523</v>
      </c>
      <c r="S1868">
        <f t="shared" si="547"/>
        <v>6200.4427268223299</v>
      </c>
      <c r="T1868" s="5">
        <f t="shared" si="534"/>
        <v>0</v>
      </c>
      <c r="U1868" s="6">
        <f>+S1868+SUM($D$17:$E$17)-SUM($Q$27:Q1868)</f>
        <v>7802.1338320854838</v>
      </c>
      <c r="V1868" s="10">
        <f t="shared" si="535"/>
        <v>7.4029898163903152E-3</v>
      </c>
      <c r="W1868" s="10">
        <f>+S1868/SUM(Q$27:Q1868)-1</f>
        <v>0.24050811132367489</v>
      </c>
      <c r="X1868">
        <v>5.2569999999999997</v>
      </c>
      <c r="AC1868">
        <f t="shared" si="548"/>
        <v>12871.158837555236</v>
      </c>
      <c r="AD1868">
        <f t="shared" si="549"/>
        <v>12720.963421756343</v>
      </c>
      <c r="AE1868" s="5">
        <f t="shared" si="536"/>
        <v>0</v>
      </c>
      <c r="AF1868" s="6">
        <f>+AD1868+SUM($D$18:$E$18)-SUM($AB$27:AB1868)</f>
        <v>15603.77521123003</v>
      </c>
      <c r="AG1868" s="10">
        <f t="shared" si="537"/>
        <v>7.3422173213111286E-3</v>
      </c>
      <c r="AH1868" s="10">
        <f>+AD1868/SUM(AB$27:AB1868)-1</f>
        <v>0.41388210673123149</v>
      </c>
      <c r="AI1868" s="6">
        <f t="shared" si="538"/>
        <v>0</v>
      </c>
      <c r="AL1868" s="6">
        <f t="shared" si="539"/>
        <v>0</v>
      </c>
      <c r="AM1868" s="6">
        <f t="shared" si="540"/>
        <v>26035.111160831693</v>
      </c>
      <c r="AN1868" s="6">
        <f t="shared" si="541"/>
        <v>25627.056145702227</v>
      </c>
      <c r="AO1868" s="5">
        <f t="shared" si="542"/>
        <v>0</v>
      </c>
      <c r="AP1868" s="6">
        <f>+AN1868+SUM($D$16:$E$18)-SUM($AL$27:AL1868)</f>
        <v>32033.433566754844</v>
      </c>
      <c r="AQ1868" s="10">
        <f t="shared" si="550"/>
        <v>8.0938507195984499E-3</v>
      </c>
      <c r="AR1868" s="10">
        <f>+AN1868/SUM(AL$27:AL1868)-1</f>
        <v>0.28176152393146903</v>
      </c>
    </row>
    <row r="1869" spans="1:44" x14ac:dyDescent="0.25">
      <c r="A1869" s="1">
        <v>42955</v>
      </c>
      <c r="B1869">
        <v>8.9019999999999992</v>
      </c>
      <c r="C1869">
        <f>+$C$16</f>
        <v>60</v>
      </c>
      <c r="D1869" s="7">
        <f>+$H$16</f>
        <v>0.66694736842105262</v>
      </c>
      <c r="E1869" s="7">
        <f>+$J$16</f>
        <v>0.46199999999999997</v>
      </c>
      <c r="F1869" s="6">
        <f>+C1869-D1869-E1869</f>
        <v>58.871052631578941</v>
      </c>
      <c r="G1869">
        <f t="shared" si="543"/>
        <v>6907.6437060722283</v>
      </c>
      <c r="H1869">
        <f t="shared" si="544"/>
        <v>6843.7876557679574</v>
      </c>
      <c r="I1869" s="5">
        <f t="shared" si="533"/>
        <v>128280</v>
      </c>
      <c r="J1869" s="6">
        <f>+H1869+SUM($D$16:$E$16)-SUM($F$27:F1869)</f>
        <v>8706.7911294521618</v>
      </c>
      <c r="K1869" s="10">
        <f t="shared" si="545"/>
        <v>9.1876419241083696E-3</v>
      </c>
      <c r="L1869" s="10">
        <f>+H1869/SUM(F$27:F1869)-1</f>
        <v>0.12989790006215074</v>
      </c>
      <c r="M1869">
        <v>8.2360000000000007</v>
      </c>
      <c r="N1869">
        <f>+$C$17</f>
        <v>50</v>
      </c>
      <c r="O1869" s="7">
        <f>+$H$17</f>
        <v>0.5557894736842105</v>
      </c>
      <c r="P1869" s="7">
        <f>+$J$17</f>
        <v>0.38500000000000001</v>
      </c>
      <c r="Q1869" s="6">
        <f>+N1869-O1869-P1869</f>
        <v>49.059210526315795</v>
      </c>
      <c r="R1869">
        <f t="shared" si="546"/>
        <v>6458.4199672531986</v>
      </c>
      <c r="S1869">
        <f t="shared" si="547"/>
        <v>6262.3267975939298</v>
      </c>
      <c r="T1869" s="5">
        <f t="shared" si="534"/>
        <v>106900</v>
      </c>
      <c r="U1869" s="6">
        <f>+S1869+SUM($D$17:$E$17)-SUM($Q$27:Q1869)</f>
        <v>7814.9586923307688</v>
      </c>
      <c r="V1869" s="10">
        <f t="shared" si="535"/>
        <v>1.6437631706014422E-3</v>
      </c>
      <c r="W1869" s="10">
        <f>+S1869/SUM(Q$27:Q1869)-1</f>
        <v>0.24071133053756566</v>
      </c>
      <c r="X1869">
        <v>5.2539999999999996</v>
      </c>
      <c r="Y1869">
        <f>+$C$18</f>
        <v>90</v>
      </c>
      <c r="Z1869" s="7">
        <f>+$H$18</f>
        <v>1.0004210526315789</v>
      </c>
      <c r="AA1869" s="7">
        <f>+$J$18</f>
        <v>0.69300000000000006</v>
      </c>
      <c r="AB1869" s="6">
        <f>+Y1869-Z1869-AA1869</f>
        <v>88.306578947368422</v>
      </c>
      <c r="AC1869">
        <f t="shared" si="548"/>
        <v>12952.120262134587</v>
      </c>
      <c r="AD1869">
        <f t="shared" si="549"/>
        <v>12802.010558005353</v>
      </c>
      <c r="AE1869" s="5">
        <f t="shared" si="536"/>
        <v>192420</v>
      </c>
      <c r="AF1869" s="6">
        <f>+AD1869+SUM($D$18:$E$18)-SUM($AB$27:AB1869)</f>
        <v>15596.515768531672</v>
      </c>
      <c r="AG1869" s="10">
        <f t="shared" si="537"/>
        <v>-4.6523630340000732E-4</v>
      </c>
      <c r="AH1869" s="10">
        <f>+AD1869/SUM(AB$27:AB1869)-1</f>
        <v>0.40906035990880452</v>
      </c>
      <c r="AI1869" s="6">
        <f t="shared" si="538"/>
        <v>200</v>
      </c>
      <c r="AL1869" s="6">
        <f t="shared" si="539"/>
        <v>196.23684210526315</v>
      </c>
      <c r="AM1869" s="6">
        <f t="shared" si="540"/>
        <v>26318.183935460016</v>
      </c>
      <c r="AN1869" s="6">
        <f t="shared" si="541"/>
        <v>25908.125011367239</v>
      </c>
      <c r="AO1869" s="5">
        <f t="shared" si="542"/>
        <v>427600</v>
      </c>
      <c r="AP1869" s="6">
        <f>+AN1869+SUM($D$16:$E$18)-SUM($AL$27:AL1869)</f>
        <v>32118.265590314597</v>
      </c>
      <c r="AQ1869" s="10">
        <f t="shared" si="550"/>
        <v>2.6482338642521697E-3</v>
      </c>
      <c r="AR1869" s="10">
        <f>+AN1869/SUM(AL$27:AL1869)-1</f>
        <v>0.2832246362424875</v>
      </c>
    </row>
    <row r="1870" spans="1:44" x14ac:dyDescent="0.25">
      <c r="A1870" s="1">
        <v>42956</v>
      </c>
      <c r="B1870">
        <v>8.8130000000000006</v>
      </c>
      <c r="G1870">
        <f t="shared" si="543"/>
        <v>6838.5827883188676</v>
      </c>
      <c r="H1870">
        <f t="shared" si="544"/>
        <v>6775.3651550531367</v>
      </c>
      <c r="I1870" s="5">
        <f t="shared" si="533"/>
        <v>0</v>
      </c>
      <c r="J1870" s="6">
        <f>+H1870+SUM($D$16:$E$16)-SUM($F$27:F1870)</f>
        <v>8638.3686287373421</v>
      </c>
      <c r="K1870" s="10">
        <f t="shared" si="545"/>
        <v>-7.8585209748939233E-3</v>
      </c>
      <c r="L1870" s="10">
        <f>+H1870/SUM(F$27:F1870)-1</f>
        <v>0.1186014595874787</v>
      </c>
      <c r="M1870">
        <v>8.1530000000000005</v>
      </c>
      <c r="R1870">
        <f t="shared" si="546"/>
        <v>6393.3338991033661</v>
      </c>
      <c r="S1870">
        <f t="shared" si="547"/>
        <v>6199.2168990751952</v>
      </c>
      <c r="T1870" s="5">
        <f t="shared" si="534"/>
        <v>0</v>
      </c>
      <c r="U1870" s="6">
        <f>+S1870+SUM($D$17:$E$17)-SUM($Q$27:Q1870)</f>
        <v>7751.8487938120343</v>
      </c>
      <c r="V1870" s="10">
        <f t="shared" si="535"/>
        <v>-8.0755255406106397E-3</v>
      </c>
      <c r="W1870" s="10">
        <f>+S1870/SUM(Q$27:Q1870)-1</f>
        <v>0.22820780450130806</v>
      </c>
      <c r="X1870">
        <v>5.242</v>
      </c>
      <c r="AC1870">
        <f t="shared" si="548"/>
        <v>12922.537954722024</v>
      </c>
      <c r="AD1870">
        <f t="shared" si="549"/>
        <v>12772.771097271425</v>
      </c>
      <c r="AE1870" s="5">
        <f t="shared" si="536"/>
        <v>0</v>
      </c>
      <c r="AF1870" s="6">
        <f>+AD1870+SUM($D$18:$E$18)-SUM($AB$27:AB1870)</f>
        <v>15567.276307797745</v>
      </c>
      <c r="AG1870" s="10">
        <f t="shared" si="537"/>
        <v>-1.8747431264694026E-3</v>
      </c>
      <c r="AH1870" s="10">
        <f>+AD1870/SUM(AB$27:AB1870)-1</f>
        <v>0.40584210252035668</v>
      </c>
      <c r="AI1870" s="6">
        <f t="shared" si="538"/>
        <v>0</v>
      </c>
      <c r="AL1870" s="6">
        <f t="shared" si="539"/>
        <v>0</v>
      </c>
      <c r="AM1870" s="6">
        <f t="shared" si="540"/>
        <v>26154.454642144257</v>
      </c>
      <c r="AN1870" s="6">
        <f t="shared" si="541"/>
        <v>25747.353151399759</v>
      </c>
      <c r="AO1870" s="5">
        <f t="shared" si="542"/>
        <v>0</v>
      </c>
      <c r="AP1870" s="6">
        <f>+AN1870+SUM($D$16:$E$18)-SUM($AL$27:AL1870)</f>
        <v>31957.493730347112</v>
      </c>
      <c r="AQ1870" s="10">
        <f t="shared" si="550"/>
        <v>-5.0056208519543288E-3</v>
      </c>
      <c r="AR1870" s="10">
        <f>+AN1870/SUM(AL$27:AL1870)-1</f>
        <v>0.27526163577702412</v>
      </c>
    </row>
    <row r="1871" spans="1:44" x14ac:dyDescent="0.25">
      <c r="A1871" s="1">
        <v>42957</v>
      </c>
      <c r="B1871">
        <v>8.7070000000000007</v>
      </c>
      <c r="G1871">
        <f t="shared" si="543"/>
        <v>6756.3304593092462</v>
      </c>
      <c r="H1871">
        <f t="shared" si="544"/>
        <v>6693.8731879096404</v>
      </c>
      <c r="I1871" s="5">
        <f t="shared" si="533"/>
        <v>0</v>
      </c>
      <c r="J1871" s="6">
        <f>+H1871+SUM($D$16:$E$16)-SUM($F$27:F1871)</f>
        <v>8556.8766615938475</v>
      </c>
      <c r="K1871" s="10">
        <f t="shared" si="545"/>
        <v>-9.4337218803552947E-3</v>
      </c>
      <c r="L1871" s="10">
        <f>+H1871/SUM(F$27:F1871)-1</f>
        <v>0.10514727205584684</v>
      </c>
      <c r="M1871">
        <v>8.0860000000000003</v>
      </c>
      <c r="R1871">
        <f t="shared" si="546"/>
        <v>6340.7945428860321</v>
      </c>
      <c r="S1871">
        <f t="shared" si="547"/>
        <v>6148.2727641263373</v>
      </c>
      <c r="T1871" s="5">
        <f t="shared" si="534"/>
        <v>0</v>
      </c>
      <c r="U1871" s="6">
        <f>+S1871+SUM($D$17:$E$17)-SUM($Q$27:Q1871)</f>
        <v>7700.9046588631754</v>
      </c>
      <c r="V1871" s="10">
        <f t="shared" si="535"/>
        <v>-6.5718690216874931E-3</v>
      </c>
      <c r="W1871" s="10">
        <f>+S1871/SUM(Q$27:Q1871)-1</f>
        <v>0.2181145967371001</v>
      </c>
      <c r="X1871">
        <v>5.2030000000000003</v>
      </c>
      <c r="AC1871">
        <f t="shared" si="548"/>
        <v>12826.395455631189</v>
      </c>
      <c r="AD1871">
        <f t="shared" si="549"/>
        <v>12677.742849886155</v>
      </c>
      <c r="AE1871" s="5">
        <f t="shared" si="536"/>
        <v>0</v>
      </c>
      <c r="AF1871" s="6">
        <f>+AD1871+SUM($D$18:$E$18)-SUM($AB$27:AB1871)</f>
        <v>15472.248060412474</v>
      </c>
      <c r="AG1871" s="10">
        <f t="shared" si="537"/>
        <v>-6.104359266602799E-3</v>
      </c>
      <c r="AH1871" s="10">
        <f>+AD1871/SUM(AB$27:AB1871)-1</f>
        <v>0.39538276600790079</v>
      </c>
      <c r="AI1871" s="6">
        <f t="shared" si="538"/>
        <v>0</v>
      </c>
      <c r="AL1871" s="6">
        <f t="shared" si="539"/>
        <v>0</v>
      </c>
      <c r="AM1871" s="6">
        <f t="shared" si="540"/>
        <v>25923.520457826467</v>
      </c>
      <c r="AN1871" s="6">
        <f t="shared" si="541"/>
        <v>25519.888801922134</v>
      </c>
      <c r="AO1871" s="5">
        <f t="shared" si="542"/>
        <v>0</v>
      </c>
      <c r="AP1871" s="6">
        <f>+AN1871+SUM($D$16:$E$18)-SUM($AL$27:AL1871)</f>
        <v>31730.029380869488</v>
      </c>
      <c r="AQ1871" s="10">
        <f t="shared" si="550"/>
        <v>-7.117715531666402E-3</v>
      </c>
      <c r="AR1871" s="10">
        <f>+AN1871/SUM(AL$27:AL1871)-1</f>
        <v>0.26399536865084294</v>
      </c>
    </row>
    <row r="1872" spans="1:44" x14ac:dyDescent="0.25">
      <c r="A1872" s="1">
        <v>42958</v>
      </c>
      <c r="B1872">
        <v>8.5709999999999997</v>
      </c>
      <c r="G1872">
        <f t="shared" si="543"/>
        <v>6650.799169259165</v>
      </c>
      <c r="H1872">
        <f t="shared" si="544"/>
        <v>6589.3174564802484</v>
      </c>
      <c r="I1872" s="5">
        <f t="shared" si="533"/>
        <v>0</v>
      </c>
      <c r="J1872" s="6">
        <f>+H1872+SUM($D$16:$E$16)-SUM($F$27:F1872)</f>
        <v>8452.3209301644529</v>
      </c>
      <c r="K1872" s="10">
        <f t="shared" si="545"/>
        <v>-1.2218912994115705E-2</v>
      </c>
      <c r="L1872" s="10">
        <f>+H1872/SUM(F$27:F1872)-1</f>
        <v>8.788529560016789E-2</v>
      </c>
      <c r="M1872">
        <v>8.0220000000000002</v>
      </c>
      <c r="R1872">
        <f t="shared" si="546"/>
        <v>6290.6076951560408</v>
      </c>
      <c r="S1872">
        <f t="shared" si="547"/>
        <v>6099.6097098468308</v>
      </c>
      <c r="T1872" s="5">
        <f t="shared" si="534"/>
        <v>0</v>
      </c>
      <c r="U1872" s="6">
        <f>+S1872+SUM($D$17:$E$17)-SUM($Q$27:Q1872)</f>
        <v>7652.241604583669</v>
      </c>
      <c r="V1872" s="10">
        <f t="shared" si="535"/>
        <v>-6.3191347556158517E-3</v>
      </c>
      <c r="W1872" s="10">
        <f>+S1872/SUM(Q$27:Q1872)-1</f>
        <v>0.20847332364890137</v>
      </c>
      <c r="X1872">
        <v>5.1840000000000002</v>
      </c>
      <c r="AC1872">
        <f t="shared" si="548"/>
        <v>12779.556802227962</v>
      </c>
      <c r="AD1872">
        <f t="shared" si="549"/>
        <v>12631.447037057434</v>
      </c>
      <c r="AE1872" s="5">
        <f t="shared" si="536"/>
        <v>0</v>
      </c>
      <c r="AF1872" s="6">
        <f>+AD1872+SUM($D$18:$E$18)-SUM($AB$27:AB1872)</f>
        <v>15425.952247583753</v>
      </c>
      <c r="AG1872" s="10">
        <f t="shared" si="537"/>
        <v>-2.9921839830874264E-3</v>
      </c>
      <c r="AH1872" s="10">
        <f>+AD1872/SUM(AB$27:AB1872)-1</f>
        <v>0.39028719180952476</v>
      </c>
      <c r="AI1872" s="6">
        <f t="shared" si="538"/>
        <v>0</v>
      </c>
      <c r="AL1872" s="6">
        <f t="shared" si="539"/>
        <v>0</v>
      </c>
      <c r="AM1872" s="6">
        <f t="shared" si="540"/>
        <v>25720.963666643169</v>
      </c>
      <c r="AN1872" s="6">
        <f t="shared" si="541"/>
        <v>25320.374203384512</v>
      </c>
      <c r="AO1872" s="5">
        <f t="shared" si="542"/>
        <v>0</v>
      </c>
      <c r="AP1872" s="6">
        <f>+AN1872+SUM($D$16:$E$18)-SUM($AL$27:AL1872)</f>
        <v>31530.514782331866</v>
      </c>
      <c r="AQ1872" s="10">
        <f t="shared" si="550"/>
        <v>-6.2878794136229654E-3</v>
      </c>
      <c r="AR1872" s="10">
        <f>+AN1872/SUM(AL$27:AL1872)-1</f>
        <v>0.25411344751524645</v>
      </c>
    </row>
    <row r="1873" spans="1:44" x14ac:dyDescent="0.25">
      <c r="A1873" s="1">
        <v>42961</v>
      </c>
      <c r="B1873">
        <v>8.6579999999999995</v>
      </c>
      <c r="G1873">
        <f t="shared" si="543"/>
        <v>6718.3081562764964</v>
      </c>
      <c r="H1873">
        <f t="shared" si="544"/>
        <v>6656.2023729093444</v>
      </c>
      <c r="I1873" s="5">
        <f t="shared" si="533"/>
        <v>0</v>
      </c>
      <c r="J1873" s="6">
        <f>+H1873+SUM($D$16:$E$16)-SUM($F$27:F1873)</f>
        <v>8519.2058465935515</v>
      </c>
      <c r="K1873" s="10">
        <f t="shared" si="545"/>
        <v>7.9132012356986081E-3</v>
      </c>
      <c r="L1873" s="10">
        <f>+H1873/SUM(F$27:F1873)-1</f>
        <v>9.8927883479903667E-2</v>
      </c>
      <c r="M1873">
        <v>8.109</v>
      </c>
      <c r="R1873">
        <f t="shared" si="546"/>
        <v>6358.8304412889966</v>
      </c>
      <c r="S1873">
        <f t="shared" si="547"/>
        <v>6165.7610492580343</v>
      </c>
      <c r="T1873" s="5">
        <f t="shared" si="534"/>
        <v>0</v>
      </c>
      <c r="U1873" s="6">
        <f>+S1873+SUM($D$17:$E$17)-SUM($Q$27:Q1873)</f>
        <v>7718.3929439948733</v>
      </c>
      <c r="V1873" s="10">
        <f t="shared" si="535"/>
        <v>8.6447008379322288E-3</v>
      </c>
      <c r="W1873" s="10">
        <f>+S1873/SUM(Q$27:Q1873)-1</f>
        <v>0.22157942925317142</v>
      </c>
      <c r="X1873">
        <v>5.2140000000000004</v>
      </c>
      <c r="AC1873">
        <f t="shared" si="548"/>
        <v>12853.512570759372</v>
      </c>
      <c r="AD1873">
        <f t="shared" si="549"/>
        <v>12704.545688892256</v>
      </c>
      <c r="AE1873" s="5">
        <f t="shared" si="536"/>
        <v>0</v>
      </c>
      <c r="AF1873" s="6">
        <f>+AD1873+SUM($D$18:$E$18)-SUM($AB$27:AB1873)</f>
        <v>15499.050899418575</v>
      </c>
      <c r="AG1873" s="10">
        <f t="shared" si="537"/>
        <v>4.7386800284092701E-3</v>
      </c>
      <c r="AH1873" s="10">
        <f>+AD1873/SUM(AB$27:AB1873)-1</f>
        <v>0.39833283528064456</v>
      </c>
      <c r="AI1873" s="6">
        <f t="shared" si="538"/>
        <v>0</v>
      </c>
      <c r="AL1873" s="6">
        <f t="shared" si="539"/>
        <v>0</v>
      </c>
      <c r="AM1873" s="6">
        <f t="shared" si="540"/>
        <v>25930.651168324865</v>
      </c>
      <c r="AN1873" s="6">
        <f t="shared" si="541"/>
        <v>25526.509111059633</v>
      </c>
      <c r="AO1873" s="5">
        <f t="shared" si="542"/>
        <v>0</v>
      </c>
      <c r="AP1873" s="6">
        <f>+AN1873+SUM($D$16:$E$18)-SUM($AL$27:AL1873)</f>
        <v>31736.649690006987</v>
      </c>
      <c r="AQ1873" s="10">
        <f t="shared" si="550"/>
        <v>6.5376321667487414E-3</v>
      </c>
      <c r="AR1873" s="10">
        <f>+AN1873/SUM(AL$27:AL1873)-1</f>
        <v>0.26432327133701006</v>
      </c>
    </row>
    <row r="1874" spans="1:44" x14ac:dyDescent="0.25">
      <c r="A1874" s="1">
        <v>42963</v>
      </c>
      <c r="B1874">
        <v>8.77</v>
      </c>
      <c r="G1874">
        <f t="shared" si="543"/>
        <v>6805.2162774942108</v>
      </c>
      <c r="H1874">
        <f t="shared" si="544"/>
        <v>6742.3070929100204</v>
      </c>
      <c r="I1874" s="5">
        <f t="shared" si="533"/>
        <v>0</v>
      </c>
      <c r="J1874" s="6">
        <f>+H1874+SUM($D$16:$E$16)-SUM($F$27:F1874)</f>
        <v>8605.3105665942276</v>
      </c>
      <c r="K1874" s="10">
        <f t="shared" si="545"/>
        <v>1.0107129884073141E-2</v>
      </c>
      <c r="L1874" s="10">
        <f>+H1874/SUM(F$27:F1874)-1</f>
        <v>0.11314362879634499</v>
      </c>
      <c r="M1874">
        <v>8.1669999999999998</v>
      </c>
      <c r="R1874">
        <f t="shared" si="546"/>
        <v>6404.3122720443007</v>
      </c>
      <c r="S1874">
        <f t="shared" si="547"/>
        <v>6209.8619421988369</v>
      </c>
      <c r="T1874" s="5">
        <f t="shared" si="534"/>
        <v>0</v>
      </c>
      <c r="U1874" s="6">
        <f>+S1874+SUM($D$17:$E$17)-SUM($Q$27:Q1874)</f>
        <v>7762.4938369356751</v>
      </c>
      <c r="V1874" s="10">
        <f t="shared" si="535"/>
        <v>5.7137403162550449E-3</v>
      </c>
      <c r="W1874" s="10">
        <f>+S1874/SUM(Q$27:Q1874)-1</f>
        <v>0.23031683298935146</v>
      </c>
      <c r="X1874">
        <v>5.2629999999999999</v>
      </c>
      <c r="AC1874">
        <f t="shared" si="548"/>
        <v>12974.30699269401</v>
      </c>
      <c r="AD1874">
        <f t="shared" si="549"/>
        <v>12823.940153555799</v>
      </c>
      <c r="AE1874" s="5">
        <f t="shared" si="536"/>
        <v>0</v>
      </c>
      <c r="AF1874" s="6">
        <f>+AD1874+SUM($D$18:$E$18)-SUM($AB$27:AB1874)</f>
        <v>15618.445364082118</v>
      </c>
      <c r="AG1874" s="10">
        <f t="shared" si="537"/>
        <v>7.7033403811856971E-3</v>
      </c>
      <c r="AH1874" s="10">
        <f>+AD1874/SUM(AB$27:AB1874)-1</f>
        <v>0.41147405295014039</v>
      </c>
      <c r="AI1874" s="6">
        <f t="shared" si="538"/>
        <v>0</v>
      </c>
      <c r="AL1874" s="6">
        <f t="shared" si="539"/>
        <v>0</v>
      </c>
      <c r="AM1874" s="6">
        <f t="shared" si="540"/>
        <v>26183.835542232518</v>
      </c>
      <c r="AN1874" s="6">
        <f t="shared" si="541"/>
        <v>25776.109188664657</v>
      </c>
      <c r="AO1874" s="5">
        <f t="shared" si="542"/>
        <v>0</v>
      </c>
      <c r="AP1874" s="6">
        <f>+AN1874+SUM($D$16:$E$18)-SUM($AL$27:AL1874)</f>
        <v>31986.249767612015</v>
      </c>
      <c r="AQ1874" s="10">
        <f t="shared" si="550"/>
        <v>7.8647267447269353E-3</v>
      </c>
      <c r="AR1874" s="10">
        <f>+AN1874/SUM(AL$27:AL1874)-1</f>
        <v>0.27668591698003797</v>
      </c>
    </row>
    <row r="1875" spans="1:44" x14ac:dyDescent="0.25">
      <c r="A1875" s="1">
        <v>42964</v>
      </c>
      <c r="B1875">
        <v>8.7629999999999999</v>
      </c>
      <c r="G1875">
        <f t="shared" si="543"/>
        <v>6799.7845199181038</v>
      </c>
      <c r="H1875">
        <f t="shared" si="544"/>
        <v>6736.9255479099784</v>
      </c>
      <c r="I1875" s="5">
        <f t="shared" si="533"/>
        <v>0</v>
      </c>
      <c r="J1875" s="6">
        <f>+H1875+SUM($D$16:$E$16)-SUM($F$27:F1875)</f>
        <v>8599.9290215941837</v>
      </c>
      <c r="K1875" s="10">
        <f t="shared" si="545"/>
        <v>-6.2537487269020975E-4</v>
      </c>
      <c r="L1875" s="10">
        <f>+H1875/SUM(F$27:F1875)-1</f>
        <v>0.11225514471406761</v>
      </c>
      <c r="M1875">
        <v>8.1219999999999999</v>
      </c>
      <c r="R1875">
        <f t="shared" si="546"/>
        <v>6369.0246447341506</v>
      </c>
      <c r="S1875">
        <f t="shared" si="547"/>
        <v>6175.6457321585594</v>
      </c>
      <c r="T1875" s="5">
        <f t="shared" si="534"/>
        <v>0</v>
      </c>
      <c r="U1875" s="6">
        <f>+S1875+SUM($D$17:$E$17)-SUM($Q$27:Q1875)</f>
        <v>7728.2776268953967</v>
      </c>
      <c r="V1875" s="10">
        <f t="shared" si="535"/>
        <v>-4.4078888510635794E-3</v>
      </c>
      <c r="W1875" s="10">
        <f>+S1875/SUM(Q$27:Q1875)-1</f>
        <v>0.22353781284921181</v>
      </c>
      <c r="X1875">
        <v>5.2169999999999996</v>
      </c>
      <c r="AC1875">
        <f t="shared" si="548"/>
        <v>12860.90814761251</v>
      </c>
      <c r="AD1875">
        <f t="shared" si="549"/>
        <v>12711.855554075737</v>
      </c>
      <c r="AE1875" s="5">
        <f t="shared" si="536"/>
        <v>0</v>
      </c>
      <c r="AF1875" s="6">
        <f>+AD1875+SUM($D$18:$E$18)-SUM($AB$27:AB1875)</f>
        <v>15506.360764602055</v>
      </c>
      <c r="AG1875" s="10">
        <f t="shared" si="537"/>
        <v>-7.176424853258645E-3</v>
      </c>
      <c r="AH1875" s="10">
        <f>+AD1875/SUM(AB$27:AB1875)-1</f>
        <v>0.39913739962775652</v>
      </c>
      <c r="AI1875" s="6">
        <f t="shared" si="538"/>
        <v>0</v>
      </c>
      <c r="AL1875" s="6">
        <f t="shared" si="539"/>
        <v>0</v>
      </c>
      <c r="AM1875" s="6">
        <f t="shared" si="540"/>
        <v>26029.717312264765</v>
      </c>
      <c r="AN1875" s="6">
        <f t="shared" si="541"/>
        <v>25624.426834144273</v>
      </c>
      <c r="AO1875" s="5">
        <f t="shared" si="542"/>
        <v>0</v>
      </c>
      <c r="AP1875" s="6">
        <f>+AN1875+SUM($D$16:$E$18)-SUM($AL$27:AL1875)</f>
        <v>31834.567413091627</v>
      </c>
      <c r="AQ1875" s="10">
        <f t="shared" si="550"/>
        <v>-4.742111239122937E-3</v>
      </c>
      <c r="AR1875" s="10">
        <f>+AN1875/SUM(AL$27:AL1875)-1</f>
        <v>0.26917311803691013</v>
      </c>
    </row>
    <row r="1876" spans="1:44" x14ac:dyDescent="0.25">
      <c r="A1876" s="1">
        <v>42965</v>
      </c>
      <c r="B1876">
        <v>8.7260000000000009</v>
      </c>
      <c r="G1876">
        <f t="shared" si="543"/>
        <v>6771.0738013015389</v>
      </c>
      <c r="H1876">
        <f t="shared" si="544"/>
        <v>6708.4802386240417</v>
      </c>
      <c r="I1876" s="5">
        <f t="shared" si="533"/>
        <v>0</v>
      </c>
      <c r="J1876" s="6">
        <f>+H1876+SUM($D$16:$E$16)-SUM($F$27:F1876)</f>
        <v>8571.483712308247</v>
      </c>
      <c r="K1876" s="10">
        <f t="shared" si="545"/>
        <v>-3.3076214018175065E-3</v>
      </c>
      <c r="L1876" s="10">
        <f>+H1876/SUM(F$27:F1876)-1</f>
        <v>0.10755887170774314</v>
      </c>
      <c r="M1876">
        <v>8.0739999999999998</v>
      </c>
      <c r="R1876">
        <f t="shared" si="546"/>
        <v>6331.3845089366578</v>
      </c>
      <c r="S1876">
        <f t="shared" si="547"/>
        <v>6139.1484414489305</v>
      </c>
      <c r="T1876" s="5">
        <f t="shared" si="534"/>
        <v>0</v>
      </c>
      <c r="U1876" s="6">
        <f>+S1876+SUM($D$17:$E$17)-SUM($Q$27:Q1876)</f>
        <v>7691.7803361857696</v>
      </c>
      <c r="V1876" s="10">
        <f t="shared" si="535"/>
        <v>-4.7225646478604721E-3</v>
      </c>
      <c r="W1876" s="10">
        <f>+S1876/SUM(Q$27:Q1876)-1</f>
        <v>0.21630685803306293</v>
      </c>
      <c r="X1876">
        <v>5.1920000000000002</v>
      </c>
      <c r="AC1876">
        <f t="shared" si="548"/>
        <v>12799.278340503002</v>
      </c>
      <c r="AD1876">
        <f t="shared" si="549"/>
        <v>12650.940010880053</v>
      </c>
      <c r="AE1876" s="5">
        <f t="shared" si="536"/>
        <v>0</v>
      </c>
      <c r="AF1876" s="6">
        <f>+AD1876+SUM($D$18:$E$18)-SUM($AB$27:AB1876)</f>
        <v>15445.445221406373</v>
      </c>
      <c r="AG1876" s="10">
        <f t="shared" si="537"/>
        <v>-3.9284229304622498E-3</v>
      </c>
      <c r="AH1876" s="10">
        <f>+AD1876/SUM(AB$27:AB1876)-1</f>
        <v>0.39243269673515657</v>
      </c>
      <c r="AI1876" s="6">
        <f t="shared" si="538"/>
        <v>0</v>
      </c>
      <c r="AL1876" s="6">
        <f t="shared" si="539"/>
        <v>0</v>
      </c>
      <c r="AM1876" s="6">
        <f t="shared" si="540"/>
        <v>25901.736650741201</v>
      </c>
      <c r="AN1876" s="6">
        <f t="shared" si="541"/>
        <v>25498.568690953027</v>
      </c>
      <c r="AO1876" s="5">
        <f t="shared" si="542"/>
        <v>0</v>
      </c>
      <c r="AP1876" s="6">
        <f>+AN1876+SUM($D$16:$E$18)-SUM($AL$27:AL1876)</f>
        <v>31708.709269900381</v>
      </c>
      <c r="AQ1876" s="10">
        <f t="shared" si="550"/>
        <v>-3.9535056832431525E-3</v>
      </c>
      <c r="AR1876" s="10">
        <f>+AN1876/SUM(AL$27:AL1876)-1</f>
        <v>0.26293938750087631</v>
      </c>
    </row>
    <row r="1877" spans="1:44" x14ac:dyDescent="0.25">
      <c r="A1877" s="1">
        <v>42968</v>
      </c>
      <c r="B1877">
        <v>8.7089999999999996</v>
      </c>
      <c r="G1877">
        <f t="shared" si="543"/>
        <v>6757.8823900452771</v>
      </c>
      <c r="H1877">
        <f t="shared" si="544"/>
        <v>6695.4107721953669</v>
      </c>
      <c r="I1877" s="5">
        <f t="shared" si="533"/>
        <v>0</v>
      </c>
      <c r="J1877" s="6">
        <f>+H1877+SUM($D$16:$E$16)-SUM($F$27:F1877)</f>
        <v>8558.4142458795723</v>
      </c>
      <c r="K1877" s="10">
        <f t="shared" si="545"/>
        <v>-1.5247612743995997E-3</v>
      </c>
      <c r="L1877" s="10">
        <f>+H1877/SUM(F$27:F1877)-1</f>
        <v>0.10540112465078333</v>
      </c>
      <c r="M1877">
        <v>8.0470000000000006</v>
      </c>
      <c r="R1877">
        <f t="shared" si="546"/>
        <v>6310.2119325505682</v>
      </c>
      <c r="S1877">
        <f t="shared" si="547"/>
        <v>6118.6187154247646</v>
      </c>
      <c r="T1877" s="5">
        <f t="shared" si="534"/>
        <v>0</v>
      </c>
      <c r="U1877" s="6">
        <f>+S1877+SUM($D$17:$E$17)-SUM($Q$27:Q1877)</f>
        <v>7671.2506101616018</v>
      </c>
      <c r="V1877" s="10">
        <f t="shared" si="535"/>
        <v>-2.6690473631424405E-3</v>
      </c>
      <c r="W1877" s="10">
        <f>+S1877/SUM(Q$27:Q1877)-1</f>
        <v>0.21223944594897937</v>
      </c>
      <c r="X1877">
        <v>5.1790000000000003</v>
      </c>
      <c r="AC1877">
        <f t="shared" si="548"/>
        <v>12767.230840806056</v>
      </c>
      <c r="AD1877">
        <f t="shared" si="549"/>
        <v>12619.263928418297</v>
      </c>
      <c r="AE1877" s="5">
        <f t="shared" si="536"/>
        <v>0</v>
      </c>
      <c r="AF1877" s="6">
        <f>+AD1877+SUM($D$18:$E$18)-SUM($AB$27:AB1877)</f>
        <v>15413.769138944614</v>
      </c>
      <c r="AG1877" s="10">
        <f t="shared" si="537"/>
        <v>-2.0508364768830889E-3</v>
      </c>
      <c r="AH1877" s="10">
        <f>+AD1877/SUM(AB$27:AB1877)-1</f>
        <v>0.38894625123100468</v>
      </c>
      <c r="AI1877" s="6">
        <f t="shared" si="538"/>
        <v>0</v>
      </c>
      <c r="AL1877" s="6">
        <f t="shared" si="539"/>
        <v>0</v>
      </c>
      <c r="AM1877" s="6">
        <f t="shared" si="540"/>
        <v>25835.325163401903</v>
      </c>
      <c r="AN1877" s="6">
        <f t="shared" si="541"/>
        <v>25433.293416038428</v>
      </c>
      <c r="AO1877" s="5">
        <f t="shared" si="542"/>
        <v>0</v>
      </c>
      <c r="AP1877" s="6">
        <f>+AN1877+SUM($D$16:$E$18)-SUM($AL$27:AL1877)</f>
        <v>31643.433994985786</v>
      </c>
      <c r="AQ1877" s="10">
        <f t="shared" si="550"/>
        <v>-2.0585913592060523E-3</v>
      </c>
      <c r="AR1877" s="10">
        <f>+AN1877/SUM(AL$27:AL1877)-1</f>
        <v>0.25970631521675069</v>
      </c>
    </row>
    <row r="1878" spans="1:44" x14ac:dyDescent="0.25">
      <c r="A1878" s="1">
        <v>42969</v>
      </c>
      <c r="B1878">
        <v>8.8149999999999995</v>
      </c>
      <c r="G1878">
        <f t="shared" si="543"/>
        <v>6840.1347190548995</v>
      </c>
      <c r="H1878">
        <f t="shared" si="544"/>
        <v>6776.9027393388633</v>
      </c>
      <c r="I1878" s="5">
        <f t="shared" si="533"/>
        <v>0</v>
      </c>
      <c r="J1878" s="6">
        <f>+H1878+SUM($D$16:$E$16)-SUM($F$27:F1878)</f>
        <v>8639.9062130230704</v>
      </c>
      <c r="K1878" s="10">
        <f t="shared" si="545"/>
        <v>9.5218535586463204E-3</v>
      </c>
      <c r="L1878" s="10">
        <f>+H1878/SUM(F$27:F1878)-1</f>
        <v>0.11885531218241518</v>
      </c>
      <c r="M1878">
        <v>8.1150000000000002</v>
      </c>
      <c r="R1878">
        <f t="shared" si="546"/>
        <v>6363.5354582636828</v>
      </c>
      <c r="S1878">
        <f t="shared" si="547"/>
        <v>6170.323210596739</v>
      </c>
      <c r="T1878" s="5">
        <f t="shared" si="534"/>
        <v>0</v>
      </c>
      <c r="U1878" s="6">
        <f>+S1878+SUM($D$17:$E$17)-SUM($Q$27:Q1878)</f>
        <v>7722.9551053335781</v>
      </c>
      <c r="V1878" s="10">
        <f t="shared" si="535"/>
        <v>6.7400346826744784E-3</v>
      </c>
      <c r="W1878" s="10">
        <f>+S1878/SUM(Q$27:Q1878)-1</f>
        <v>0.22248329860519012</v>
      </c>
      <c r="X1878">
        <v>5.226</v>
      </c>
      <c r="AC1878">
        <f t="shared" si="548"/>
        <v>12883.094878171934</v>
      </c>
      <c r="AD1878">
        <f t="shared" si="549"/>
        <v>12733.785149626186</v>
      </c>
      <c r="AE1878" s="5">
        <f t="shared" si="536"/>
        <v>0</v>
      </c>
      <c r="AF1878" s="6">
        <f>+AD1878+SUM($D$18:$E$18)-SUM($AB$27:AB1878)</f>
        <v>15528.290360152505</v>
      </c>
      <c r="AG1878" s="10">
        <f t="shared" si="537"/>
        <v>7.4297999519494784E-3</v>
      </c>
      <c r="AH1878" s="10">
        <f>+AD1878/SUM(AB$27:AB1878)-1</f>
        <v>0.40155109266909261</v>
      </c>
      <c r="AI1878" s="6">
        <f t="shared" si="538"/>
        <v>0</v>
      </c>
      <c r="AL1878" s="6">
        <f t="shared" si="539"/>
        <v>0</v>
      </c>
      <c r="AM1878" s="6">
        <f t="shared" si="540"/>
        <v>26086.765055490516</v>
      </c>
      <c r="AN1878" s="6">
        <f t="shared" si="541"/>
        <v>25681.011099561787</v>
      </c>
      <c r="AO1878" s="5">
        <f t="shared" si="542"/>
        <v>0</v>
      </c>
      <c r="AP1878" s="6">
        <f>+AN1878+SUM($D$16:$E$18)-SUM($AL$27:AL1878)</f>
        <v>31891.151678509141</v>
      </c>
      <c r="AQ1878" s="10">
        <f t="shared" si="550"/>
        <v>7.8284071053289495E-3</v>
      </c>
      <c r="AR1878" s="10">
        <f>+AN1878/SUM(AL$27:AL1878)-1</f>
        <v>0.27197572622934318</v>
      </c>
    </row>
    <row r="1879" spans="1:44" x14ac:dyDescent="0.25">
      <c r="A1879" s="1">
        <v>42970</v>
      </c>
      <c r="B1879">
        <v>8.8030000000000008</v>
      </c>
      <c r="G1879">
        <f t="shared" si="543"/>
        <v>6830.8231346387165</v>
      </c>
      <c r="H1879">
        <f t="shared" si="544"/>
        <v>6767.6772336245058</v>
      </c>
      <c r="I1879" s="5">
        <f t="shared" si="533"/>
        <v>0</v>
      </c>
      <c r="J1879" s="6">
        <f>+H1879+SUM($D$16:$E$16)-SUM($F$27:F1879)</f>
        <v>8630.6807073087111</v>
      </c>
      <c r="K1879" s="10">
        <f t="shared" si="545"/>
        <v>-1.0677784557954206E-3</v>
      </c>
      <c r="L1879" s="10">
        <f>+H1879/SUM(F$27:F1879)-1</f>
        <v>0.1173321966127967</v>
      </c>
      <c r="M1879">
        <v>8.0909999999999993</v>
      </c>
      <c r="R1879">
        <f t="shared" si="546"/>
        <v>6344.715390364936</v>
      </c>
      <c r="S1879">
        <f t="shared" si="547"/>
        <v>6152.0745652419237</v>
      </c>
      <c r="T1879" s="5">
        <f t="shared" si="534"/>
        <v>0</v>
      </c>
      <c r="U1879" s="6">
        <f>+S1879+SUM($D$17:$E$17)-SUM($Q$27:Q1879)</f>
        <v>7704.7064599787627</v>
      </c>
      <c r="V1879" s="10">
        <f t="shared" si="535"/>
        <v>-2.3629096771794478E-3</v>
      </c>
      <c r="W1879" s="10">
        <f>+S1879/SUM(Q$27:Q1879)-1</f>
        <v>0.21886782119711556</v>
      </c>
      <c r="X1879">
        <v>5.1920000000000002</v>
      </c>
      <c r="AC1879">
        <f t="shared" si="548"/>
        <v>12799.278340503002</v>
      </c>
      <c r="AD1879">
        <f t="shared" si="549"/>
        <v>12650.940010880055</v>
      </c>
      <c r="AE1879" s="5">
        <f t="shared" si="536"/>
        <v>0</v>
      </c>
      <c r="AF1879" s="6">
        <f>+AD1879+SUM($D$18:$E$18)-SUM($AB$27:AB1879)</f>
        <v>15445.445221406373</v>
      </c>
      <c r="AG1879" s="10">
        <f t="shared" si="537"/>
        <v>-5.3351101006406942E-3</v>
      </c>
      <c r="AH1879" s="10">
        <f>+AD1879/SUM(AB$27:AB1879)-1</f>
        <v>0.39243269673515679</v>
      </c>
      <c r="AI1879" s="6">
        <f t="shared" si="538"/>
        <v>0</v>
      </c>
      <c r="AL1879" s="6">
        <f t="shared" si="539"/>
        <v>0</v>
      </c>
      <c r="AM1879" s="6">
        <f t="shared" si="540"/>
        <v>25974.816865506655</v>
      </c>
      <c r="AN1879" s="6">
        <f t="shared" si="541"/>
        <v>25570.691809746484</v>
      </c>
      <c r="AO1879" s="5">
        <f t="shared" si="542"/>
        <v>0</v>
      </c>
      <c r="AP1879" s="6">
        <f>+AN1879+SUM($D$16:$E$18)-SUM($AL$27:AL1879)</f>
        <v>31780.832388693834</v>
      </c>
      <c r="AQ1879" s="10">
        <f t="shared" si="550"/>
        <v>-3.4592444615177964E-3</v>
      </c>
      <c r="AR1879" s="10">
        <f>+AN1879/SUM(AL$27:AL1879)-1</f>
        <v>0.26651163222479224</v>
      </c>
    </row>
    <row r="1880" spans="1:44" x14ac:dyDescent="0.25">
      <c r="A1880" s="1">
        <v>42971</v>
      </c>
      <c r="B1880">
        <v>8.8620000000000001</v>
      </c>
      <c r="G1880">
        <f t="shared" si="543"/>
        <v>6876.6050913516192</v>
      </c>
      <c r="H1880">
        <f t="shared" si="544"/>
        <v>6813.0359700534327</v>
      </c>
      <c r="I1880" s="5">
        <f t="shared" si="533"/>
        <v>0</v>
      </c>
      <c r="J1880" s="6">
        <f>+H1880+SUM($D$16:$E$16)-SUM($F$27:F1880)</f>
        <v>8676.0394437376381</v>
      </c>
      <c r="K1880" s="10">
        <f t="shared" si="545"/>
        <v>5.2555224746659857E-3</v>
      </c>
      <c r="L1880" s="10">
        <f>+H1880/SUM(F$27:F1880)-1</f>
        <v>0.12482084816342187</v>
      </c>
      <c r="M1880">
        <v>8.093</v>
      </c>
      <c r="R1880">
        <f t="shared" si="546"/>
        <v>6346.283729356499</v>
      </c>
      <c r="S1880">
        <f t="shared" si="547"/>
        <v>6153.5952856881586</v>
      </c>
      <c r="T1880" s="5">
        <f t="shared" si="534"/>
        <v>0</v>
      </c>
      <c r="U1880" s="6">
        <f>+S1880+SUM($D$17:$E$17)-SUM($Q$27:Q1880)</f>
        <v>7706.2271804249976</v>
      </c>
      <c r="V1880" s="10">
        <f t="shared" si="535"/>
        <v>1.973755202919758E-4</v>
      </c>
      <c r="W1880" s="10">
        <f>+S1880/SUM(Q$27:Q1880)-1</f>
        <v>0.2191691109811218</v>
      </c>
      <c r="X1880">
        <v>5.1879999999999997</v>
      </c>
      <c r="AC1880">
        <f t="shared" si="548"/>
        <v>12789.417571365479</v>
      </c>
      <c r="AD1880">
        <f t="shared" si="549"/>
        <v>12641.193523968743</v>
      </c>
      <c r="AE1880" s="5">
        <f t="shared" si="536"/>
        <v>0</v>
      </c>
      <c r="AF1880" s="6">
        <f>+AD1880+SUM($D$18:$E$18)-SUM($AB$27:AB1880)</f>
        <v>15435.698734495063</v>
      </c>
      <c r="AG1880" s="10">
        <f t="shared" si="537"/>
        <v>-6.3102660827163426E-4</v>
      </c>
      <c r="AH1880" s="10">
        <f>+AD1880/SUM(AB$27:AB1880)-1</f>
        <v>0.39135994427234055</v>
      </c>
      <c r="AI1880" s="6">
        <f t="shared" si="538"/>
        <v>0</v>
      </c>
      <c r="AL1880" s="6">
        <f t="shared" si="539"/>
        <v>0</v>
      </c>
      <c r="AM1880" s="6">
        <f t="shared" si="540"/>
        <v>26012.306392073595</v>
      </c>
      <c r="AN1880" s="6">
        <f t="shared" si="541"/>
        <v>25607.824779710332</v>
      </c>
      <c r="AO1880" s="5">
        <f t="shared" si="542"/>
        <v>0</v>
      </c>
      <c r="AP1880" s="6">
        <f>+AN1880+SUM($D$16:$E$18)-SUM($AL$27:AL1880)</f>
        <v>31817.965358657686</v>
      </c>
      <c r="AQ1880" s="10">
        <f t="shared" si="550"/>
        <v>1.1684077216638222E-3</v>
      </c>
      <c r="AR1880" s="10">
        <f>+AN1880/SUM(AL$27:AL1880)-1</f>
        <v>0.26835082135382238</v>
      </c>
    </row>
    <row r="1881" spans="1:44" x14ac:dyDescent="0.25">
      <c r="A1881" s="1">
        <v>42972</v>
      </c>
      <c r="B1881">
        <v>8.8330000000000002</v>
      </c>
      <c r="G1881">
        <f t="shared" si="543"/>
        <v>6854.1020956791754</v>
      </c>
      <c r="H1881">
        <f t="shared" si="544"/>
        <v>6790.7409979104004</v>
      </c>
      <c r="I1881" s="5">
        <f t="shared" si="533"/>
        <v>0</v>
      </c>
      <c r="J1881" s="6">
        <f>+H1881+SUM($D$16:$E$16)-SUM($F$27:F1881)</f>
        <v>8653.7444715946076</v>
      </c>
      <c r="K1881" s="10">
        <f t="shared" si="545"/>
        <v>-2.569717702139207E-3</v>
      </c>
      <c r="L1881" s="10">
        <f>+H1881/SUM(F$27:F1881)-1</f>
        <v>0.12113998553684335</v>
      </c>
      <c r="M1881">
        <v>8.0809999999999995</v>
      </c>
      <c r="R1881">
        <f t="shared" si="546"/>
        <v>6336.8736954071255</v>
      </c>
      <c r="S1881">
        <f t="shared" si="547"/>
        <v>6144.4709630107509</v>
      </c>
      <c r="T1881" s="5">
        <f t="shared" si="534"/>
        <v>0</v>
      </c>
      <c r="U1881" s="6">
        <f>+S1881+SUM($D$17:$E$17)-SUM($Q$27:Q1881)</f>
        <v>7697.1028577475881</v>
      </c>
      <c r="V1881" s="10">
        <f t="shared" si="535"/>
        <v>-1.1840194253014413E-3</v>
      </c>
      <c r="W1881" s="10">
        <f>+S1881/SUM(Q$27:Q1881)-1</f>
        <v>0.21736137227708463</v>
      </c>
      <c r="X1881">
        <v>5.1669999999999998</v>
      </c>
      <c r="AC1881">
        <f t="shared" si="548"/>
        <v>12737.648533393491</v>
      </c>
      <c r="AD1881">
        <f t="shared" si="549"/>
        <v>12590.024467684367</v>
      </c>
      <c r="AE1881" s="5">
        <f t="shared" si="536"/>
        <v>0</v>
      </c>
      <c r="AF1881" s="6">
        <f>+AD1881+SUM($D$18:$E$18)-SUM($AB$27:AB1881)</f>
        <v>15384.529678210683</v>
      </c>
      <c r="AG1881" s="10">
        <f t="shared" si="537"/>
        <v>-3.3149815349808875E-3</v>
      </c>
      <c r="AH1881" s="10">
        <f>+AD1881/SUM(AB$27:AB1881)-1</f>
        <v>0.38572799384255663</v>
      </c>
      <c r="AI1881" s="6">
        <f t="shared" si="538"/>
        <v>0</v>
      </c>
      <c r="AL1881" s="6">
        <f t="shared" si="539"/>
        <v>0</v>
      </c>
      <c r="AM1881" s="6">
        <f t="shared" si="540"/>
        <v>25928.624324479792</v>
      </c>
      <c r="AN1881" s="6">
        <f t="shared" si="541"/>
        <v>25525.236428605516</v>
      </c>
      <c r="AO1881" s="5">
        <f t="shared" si="542"/>
        <v>0</v>
      </c>
      <c r="AP1881" s="6">
        <f>+AN1881+SUM($D$16:$E$18)-SUM($AL$27:AL1881)</f>
        <v>31735.37700755287</v>
      </c>
      <c r="AQ1881" s="10">
        <f t="shared" si="550"/>
        <v>-2.5956515501184274E-3</v>
      </c>
      <c r="AR1881" s="10">
        <f>+AN1881/SUM(AL$27:AL1881)-1</f>
        <v>0.26426023561063006</v>
      </c>
    </row>
    <row r="1882" spans="1:44" x14ac:dyDescent="0.25">
      <c r="A1882" s="1">
        <v>42975</v>
      </c>
      <c r="B1882">
        <v>8.7690000000000001</v>
      </c>
      <c r="G1882">
        <f t="shared" si="543"/>
        <v>6804.4403121261957</v>
      </c>
      <c r="H1882">
        <f t="shared" si="544"/>
        <v>6741.5383007671571</v>
      </c>
      <c r="I1882" s="5">
        <f t="shared" si="533"/>
        <v>0</v>
      </c>
      <c r="J1882" s="6">
        <f>+H1882+SUM($D$16:$E$16)-SUM($F$27:F1882)</f>
        <v>8604.5417744513616</v>
      </c>
      <c r="K1882" s="10">
        <f t="shared" si="545"/>
        <v>-5.6857118100437365E-3</v>
      </c>
      <c r="L1882" s="10">
        <f>+H1882/SUM(F$27:F1882)-1</f>
        <v>0.11301670249887685</v>
      </c>
      <c r="M1882">
        <v>8.0530000000000008</v>
      </c>
      <c r="R1882">
        <f t="shared" si="546"/>
        <v>6314.9169495252554</v>
      </c>
      <c r="S1882">
        <f t="shared" si="547"/>
        <v>6123.1808767634684</v>
      </c>
      <c r="T1882" s="5">
        <f t="shared" si="534"/>
        <v>0</v>
      </c>
      <c r="U1882" s="6">
        <f>+S1882+SUM($D$17:$E$17)-SUM($Q$27:Q1882)</f>
        <v>7675.8127715003066</v>
      </c>
      <c r="V1882" s="10">
        <f t="shared" si="535"/>
        <v>-2.7659869746773369E-3</v>
      </c>
      <c r="W1882" s="10">
        <f>+S1882/SUM(Q$27:Q1882)-1</f>
        <v>0.21314331530099784</v>
      </c>
      <c r="X1882">
        <v>5.1440000000000001</v>
      </c>
      <c r="AC1882">
        <f t="shared" si="548"/>
        <v>12680.949110852742</v>
      </c>
      <c r="AD1882">
        <f t="shared" si="549"/>
        <v>12533.982167944336</v>
      </c>
      <c r="AE1882" s="5">
        <f t="shared" si="536"/>
        <v>0</v>
      </c>
      <c r="AF1882" s="6">
        <f>+AD1882+SUM($D$18:$E$18)-SUM($AB$27:AB1882)</f>
        <v>15328.487378470652</v>
      </c>
      <c r="AG1882" s="10">
        <f t="shared" si="537"/>
        <v>-3.6427697766675537E-3</v>
      </c>
      <c r="AH1882" s="10">
        <f>+AD1882/SUM(AB$27:AB1882)-1</f>
        <v>0.3795596671813648</v>
      </c>
      <c r="AI1882" s="6">
        <f t="shared" si="538"/>
        <v>0</v>
      </c>
      <c r="AL1882" s="6">
        <f t="shared" si="539"/>
        <v>0</v>
      </c>
      <c r="AM1882" s="6">
        <f t="shared" si="540"/>
        <v>25800.306372504194</v>
      </c>
      <c r="AN1882" s="6">
        <f t="shared" si="541"/>
        <v>25398.701345474961</v>
      </c>
      <c r="AO1882" s="5">
        <f t="shared" si="542"/>
        <v>0</v>
      </c>
      <c r="AP1882" s="6">
        <f>+AN1882+SUM($D$16:$E$18)-SUM($AL$27:AL1882)</f>
        <v>31608.841924422315</v>
      </c>
      <c r="AQ1882" s="10">
        <f t="shared" si="550"/>
        <v>-3.9871933174274732E-3</v>
      </c>
      <c r="AR1882" s="10">
        <f>+AN1882/SUM(AL$27:AL1882)-1</f>
        <v>0.25799297636470309</v>
      </c>
    </row>
    <row r="1883" spans="1:44" x14ac:dyDescent="0.25">
      <c r="A1883" s="1">
        <v>42976</v>
      </c>
      <c r="B1883">
        <v>8.6880000000000006</v>
      </c>
      <c r="G1883">
        <f t="shared" si="543"/>
        <v>6741.5871173169571</v>
      </c>
      <c r="H1883">
        <f t="shared" si="544"/>
        <v>6679.2661371952408</v>
      </c>
      <c r="I1883" s="5">
        <f t="shared" si="533"/>
        <v>0</v>
      </c>
      <c r="J1883" s="6">
        <f>+H1883+SUM($D$16:$E$16)-SUM($F$27:F1883)</f>
        <v>8542.269610879448</v>
      </c>
      <c r="K1883" s="10">
        <f t="shared" si="545"/>
        <v>-7.2371272293444422E-3</v>
      </c>
      <c r="L1883" s="10">
        <f>+H1883/SUM(F$27:F1883)-1</f>
        <v>0.10273567240395054</v>
      </c>
      <c r="M1883">
        <v>7.9710000000000001</v>
      </c>
      <c r="R1883">
        <f t="shared" si="546"/>
        <v>6250.6150508712044</v>
      </c>
      <c r="S1883">
        <f t="shared" si="547"/>
        <v>6060.8313384678504</v>
      </c>
      <c r="T1883" s="5">
        <f t="shared" si="534"/>
        <v>0</v>
      </c>
      <c r="U1883" s="6">
        <f>+S1883+SUM($D$17:$E$17)-SUM($Q$27:Q1883)</f>
        <v>7613.4632332046895</v>
      </c>
      <c r="V1883" s="10">
        <f t="shared" si="535"/>
        <v>-8.1228581456697091E-3</v>
      </c>
      <c r="W1883" s="10">
        <f>+S1883/SUM(Q$27:Q1883)-1</f>
        <v>0.20079043415674325</v>
      </c>
      <c r="X1883">
        <v>5.1159999999999997</v>
      </c>
      <c r="AC1883">
        <f t="shared" si="548"/>
        <v>12611.923726890089</v>
      </c>
      <c r="AD1883">
        <f t="shared" si="549"/>
        <v>12465.756759565165</v>
      </c>
      <c r="AE1883" s="5">
        <f t="shared" si="536"/>
        <v>0</v>
      </c>
      <c r="AF1883" s="6">
        <f>+AD1883+SUM($D$18:$E$18)-SUM($AB$27:AB1883)</f>
        <v>15260.261970091482</v>
      </c>
      <c r="AG1883" s="10">
        <f t="shared" si="537"/>
        <v>-4.4508898167601174E-3</v>
      </c>
      <c r="AH1883" s="10">
        <f>+AD1883/SUM(AB$27:AB1883)-1</f>
        <v>0.37205039994165268</v>
      </c>
      <c r="AI1883" s="6">
        <f t="shared" si="538"/>
        <v>0</v>
      </c>
      <c r="AL1883" s="6">
        <f t="shared" si="539"/>
        <v>0</v>
      </c>
      <c r="AM1883" s="6">
        <f t="shared" si="540"/>
        <v>25604.12589507825</v>
      </c>
      <c r="AN1883" s="6">
        <f t="shared" si="541"/>
        <v>25205.854235228257</v>
      </c>
      <c r="AO1883" s="5">
        <f t="shared" si="542"/>
        <v>0</v>
      </c>
      <c r="AP1883" s="6">
        <f>+AN1883+SUM($D$16:$E$18)-SUM($AL$27:AL1883)</f>
        <v>31415.994814175607</v>
      </c>
      <c r="AQ1883" s="10">
        <f t="shared" si="550"/>
        <v>-6.10104953252677E-3</v>
      </c>
      <c r="AR1883" s="10">
        <f>+AN1883/SUM(AL$27:AL1883)-1</f>
        <v>0.24844129469000986</v>
      </c>
    </row>
    <row r="1884" spans="1:44" x14ac:dyDescent="0.25">
      <c r="A1884" s="1">
        <v>42977</v>
      </c>
      <c r="B1884">
        <v>8.8219999999999992</v>
      </c>
      <c r="G1884">
        <f t="shared" si="543"/>
        <v>6845.5664766310074</v>
      </c>
      <c r="H1884">
        <f t="shared" si="544"/>
        <v>6782.2842843389053</v>
      </c>
      <c r="I1884" s="5">
        <f t="shared" ref="I1884:I1947" si="551">+C1884*(MAX($A:$A)-$A1884)</f>
        <v>0</v>
      </c>
      <c r="J1884" s="6">
        <f>+H1884+SUM($D$16:$E$16)-SUM($F$27:F1884)</f>
        <v>8645.2877580231107</v>
      </c>
      <c r="K1884" s="10">
        <f t="shared" si="545"/>
        <v>1.2059809844032321E-2</v>
      </c>
      <c r="L1884" s="10">
        <f>+H1884/SUM(F$27:F1884)-1</f>
        <v>0.11974379626469278</v>
      </c>
      <c r="M1884">
        <v>8.0079999999999991</v>
      </c>
      <c r="R1884">
        <f t="shared" si="546"/>
        <v>6279.6293222151053</v>
      </c>
      <c r="S1884">
        <f t="shared" si="547"/>
        <v>6088.96466672319</v>
      </c>
      <c r="T1884" s="5">
        <f t="shared" ref="T1884:T1947" si="552">+N1884*(MAX($A:$A)-$A1884)</f>
        <v>0</v>
      </c>
      <c r="U1884" s="6">
        <f>+S1884+SUM($D$17:$E$17)-SUM($Q$27:Q1884)</f>
        <v>7641.5965614600282</v>
      </c>
      <c r="V1884" s="10">
        <f t="shared" ref="V1884:V1947" si="553">+U1884/U1883-1</f>
        <v>3.6952077383969328E-3</v>
      </c>
      <c r="W1884" s="10">
        <f>+S1884/SUM(Q$27:Q1884)-1</f>
        <v>0.20636429516085819</v>
      </c>
      <c r="X1884">
        <v>5.1619999999999999</v>
      </c>
      <c r="AC1884">
        <f t="shared" si="548"/>
        <v>12725.322571971587</v>
      </c>
      <c r="AD1884">
        <f t="shared" si="549"/>
        <v>12577.841359045227</v>
      </c>
      <c r="AE1884" s="5">
        <f t="shared" ref="AE1884:AE1947" si="554">+Y1884*(MAX($A:$A)-$A1884)</f>
        <v>0</v>
      </c>
      <c r="AF1884" s="6">
        <f>+AD1884+SUM($D$18:$E$18)-SUM($AB$27:AB1884)</f>
        <v>15372.346569571544</v>
      </c>
      <c r="AG1884" s="10">
        <f t="shared" ref="AG1884:AG1947" si="555">+AF1884/AF1883-1</f>
        <v>7.3448673227063388E-3</v>
      </c>
      <c r="AH1884" s="10">
        <f>+AD1884/SUM(AB$27:AB1884)-1</f>
        <v>0.38438705326403655</v>
      </c>
      <c r="AI1884" s="6">
        <f t="shared" ref="AI1884:AI1947" si="556">+C1884+N1884+Y1884</f>
        <v>0</v>
      </c>
      <c r="AL1884" s="6">
        <f t="shared" ref="AL1884:AL1947" si="557">+F1884+Q1884+AB1884</f>
        <v>0</v>
      </c>
      <c r="AM1884" s="6">
        <f t="shared" ref="AM1884:AM1947" si="558">+G1884+R1884+AC1884</f>
        <v>25850.518370817699</v>
      </c>
      <c r="AN1884" s="6">
        <f t="shared" ref="AN1884:AN1947" si="559">+H1884+S1884+AD1884</f>
        <v>25449.09031010732</v>
      </c>
      <c r="AO1884" s="5">
        <f t="shared" ref="AO1884:AO1947" si="560">+AI1884*(MAX($A:$A)-$A1884)</f>
        <v>0</v>
      </c>
      <c r="AP1884" s="6">
        <f>+AN1884+SUM($D$16:$E$18)-SUM($AL$27:AL1884)</f>
        <v>31659.230889054674</v>
      </c>
      <c r="AQ1884" s="10">
        <f t="shared" si="550"/>
        <v>7.7424279039324251E-3</v>
      </c>
      <c r="AR1884" s="10">
        <f>+AN1884/SUM(AL$27:AL1884)-1</f>
        <v>0.26048873245599213</v>
      </c>
    </row>
    <row r="1885" spans="1:44" x14ac:dyDescent="0.25">
      <c r="A1885" s="1">
        <v>42978</v>
      </c>
      <c r="B1885">
        <v>8.843</v>
      </c>
      <c r="G1885">
        <f t="shared" ref="G1885:G1948" si="561">+(B1885/B1884*G1884)+F1885</f>
        <v>6861.8617493593301</v>
      </c>
      <c r="H1885">
        <f t="shared" ref="H1885:H1948" si="562">+($B1885/$B1884*H1884)+F1885</f>
        <v>6798.4289193390332</v>
      </c>
      <c r="I1885" s="5">
        <f t="shared" si="551"/>
        <v>0</v>
      </c>
      <c r="J1885" s="6">
        <f>+H1885+SUM($D$16:$E$16)-SUM($F$27:F1885)</f>
        <v>8661.4323930232385</v>
      </c>
      <c r="K1885" s="10">
        <f t="shared" ref="K1885:K1948" si="563">+J1885/J1884-1</f>
        <v>1.8674491181793762E-3</v>
      </c>
      <c r="L1885" s="10">
        <f>+H1885/SUM(F$27:F1885)-1</f>
        <v>0.12240924851152579</v>
      </c>
      <c r="M1885">
        <v>8.0649999999999995</v>
      </c>
      <c r="R1885">
        <f t="shared" ref="R1885:R1948" si="564">+($M1885/$M1884*R1884)+N1885</f>
        <v>6324.3269834746279</v>
      </c>
      <c r="S1885">
        <f t="shared" ref="S1885:S1948" si="565">+($M1885/$M1884*S1884)+Q1885</f>
        <v>6132.3051994408752</v>
      </c>
      <c r="T1885" s="5">
        <f t="shared" si="552"/>
        <v>0</v>
      </c>
      <c r="U1885" s="6">
        <f>+S1885+SUM($D$17:$E$17)-SUM($Q$27:Q1885)</f>
        <v>7684.9370941777124</v>
      </c>
      <c r="V1885" s="10">
        <f t="shared" si="553"/>
        <v>5.67165936713665E-3</v>
      </c>
      <c r="W1885" s="10">
        <f>+S1885/SUM(Q$27:Q1885)-1</f>
        <v>0.214951054005035</v>
      </c>
      <c r="X1885">
        <v>5.2119999999999997</v>
      </c>
      <c r="AC1885">
        <f t="shared" ref="AC1885:AC1948" si="566">+(X1885/X1884*AC1884)+AB1885</f>
        <v>12848.582186190606</v>
      </c>
      <c r="AD1885">
        <f t="shared" ref="AD1885:AD1948" si="567">+($X1885/$X1884*AD1884)+AB1885</f>
        <v>12699.672445436599</v>
      </c>
      <c r="AE1885" s="5">
        <f t="shared" si="554"/>
        <v>0</v>
      </c>
      <c r="AF1885" s="6">
        <f>+AD1885+SUM($D$18:$E$18)-SUM($AB$27:AB1885)</f>
        <v>15494.177655962916</v>
      </c>
      <c r="AG1885" s="10">
        <f t="shared" si="555"/>
        <v>7.9253408606156928E-3</v>
      </c>
      <c r="AH1885" s="10">
        <f>+AD1885/SUM(AB$27:AB1885)-1</f>
        <v>0.39779645904923644</v>
      </c>
      <c r="AI1885" s="6">
        <f t="shared" si="556"/>
        <v>0</v>
      </c>
      <c r="AL1885" s="6">
        <f t="shared" si="557"/>
        <v>0</v>
      </c>
      <c r="AM1885" s="6">
        <f t="shared" si="558"/>
        <v>26034.770919024566</v>
      </c>
      <c r="AN1885" s="6">
        <f t="shared" si="559"/>
        <v>25630.406564216508</v>
      </c>
      <c r="AO1885" s="5">
        <f t="shared" si="560"/>
        <v>0</v>
      </c>
      <c r="AP1885" s="6">
        <f>+AN1885+SUM($D$16:$E$18)-SUM($AL$27:AL1885)</f>
        <v>31840.547143163862</v>
      </c>
      <c r="AQ1885" s="10">
        <f t="shared" ref="AQ1885:AQ1948" si="568">+AP1885/AP1884-1</f>
        <v>5.7271212539744543E-3</v>
      </c>
      <c r="AR1885" s="10">
        <f>+AN1885/SUM(AL$27:AL1885)-1</f>
        <v>0.26946929296054534</v>
      </c>
    </row>
    <row r="1886" spans="1:44" x14ac:dyDescent="0.25">
      <c r="A1886" s="1">
        <v>42979</v>
      </c>
      <c r="B1886">
        <v>8.875</v>
      </c>
      <c r="G1886">
        <f t="shared" si="561"/>
        <v>6886.6926411358199</v>
      </c>
      <c r="H1886">
        <f t="shared" si="562"/>
        <v>6823.0302679106553</v>
      </c>
      <c r="I1886" s="5">
        <f t="shared" si="551"/>
        <v>0</v>
      </c>
      <c r="J1886" s="6">
        <f>+H1886+SUM($D$16:$E$16)-SUM($F$27:F1886)</f>
        <v>8686.0337415948597</v>
      </c>
      <c r="K1886" s="10">
        <f t="shared" si="563"/>
        <v>2.8403325749488673E-3</v>
      </c>
      <c r="L1886" s="10">
        <f>+H1886/SUM(F$27:F1886)-1</f>
        <v>0.12647089003050915</v>
      </c>
      <c r="M1886">
        <v>8.0839999999999996</v>
      </c>
      <c r="R1886">
        <f t="shared" si="564"/>
        <v>6339.2262038944691</v>
      </c>
      <c r="S1886">
        <f t="shared" si="565"/>
        <v>6146.7520436801033</v>
      </c>
      <c r="T1886" s="5">
        <f t="shared" si="552"/>
        <v>0</v>
      </c>
      <c r="U1886" s="6">
        <f>+S1886+SUM($D$17:$E$17)-SUM($Q$27:Q1886)</f>
        <v>7699.3839384169405</v>
      </c>
      <c r="V1886" s="10">
        <f t="shared" si="553"/>
        <v>1.8798910208612796E-3</v>
      </c>
      <c r="W1886" s="10">
        <f>+S1886/SUM(Q$27:Q1886)-1</f>
        <v>0.21781330695309387</v>
      </c>
      <c r="X1886">
        <v>5.22</v>
      </c>
      <c r="AC1886">
        <f t="shared" si="566"/>
        <v>12868.30372446565</v>
      </c>
      <c r="AD1886">
        <f t="shared" si="567"/>
        <v>12719.16541925922</v>
      </c>
      <c r="AE1886" s="5">
        <f t="shared" si="554"/>
        <v>0</v>
      </c>
      <c r="AF1886" s="6">
        <f>+AD1886+SUM($D$18:$E$18)-SUM($AB$27:AB1886)</f>
        <v>15513.670629785536</v>
      </c>
      <c r="AG1886" s="10">
        <f t="shared" si="555"/>
        <v>1.2580837947935297E-3</v>
      </c>
      <c r="AH1886" s="10">
        <f>+AD1886/SUM(AB$27:AB1886)-1</f>
        <v>0.39994196397486848</v>
      </c>
      <c r="AI1886" s="6">
        <f t="shared" si="556"/>
        <v>0</v>
      </c>
      <c r="AL1886" s="6">
        <f t="shared" si="557"/>
        <v>0</v>
      </c>
      <c r="AM1886" s="6">
        <f t="shared" si="558"/>
        <v>26094.222569495942</v>
      </c>
      <c r="AN1886" s="6">
        <f t="shared" si="559"/>
        <v>25688.947730849977</v>
      </c>
      <c r="AO1886" s="5">
        <f t="shared" si="560"/>
        <v>0</v>
      </c>
      <c r="AP1886" s="6">
        <f>+AN1886+SUM($D$16:$E$18)-SUM($AL$27:AL1886)</f>
        <v>31899.088309797331</v>
      </c>
      <c r="AQ1886" s="10">
        <f t="shared" si="568"/>
        <v>1.8385728853920202E-3</v>
      </c>
      <c r="AR1886" s="10">
        <f>+AN1886/SUM(AL$27:AL1886)-1</f>
        <v>0.27236882610798396</v>
      </c>
    </row>
    <row r="1887" spans="1:44" x14ac:dyDescent="0.25">
      <c r="A1887" s="1">
        <v>42982</v>
      </c>
      <c r="B1887">
        <v>8.7899999999999991</v>
      </c>
      <c r="G1887">
        <f t="shared" si="561"/>
        <v>6820.7355848545185</v>
      </c>
      <c r="H1887">
        <f t="shared" si="562"/>
        <v>6757.682935767285</v>
      </c>
      <c r="I1887" s="5">
        <f t="shared" si="551"/>
        <v>0</v>
      </c>
      <c r="J1887" s="6">
        <f>+H1887+SUM($D$16:$E$16)-SUM($F$27:F1887)</f>
        <v>8620.6864094514895</v>
      </c>
      <c r="K1887" s="10">
        <f t="shared" si="563"/>
        <v>-7.5232648280469938E-3</v>
      </c>
      <c r="L1887" s="10">
        <f>+H1887/SUM(F$27:F1887)-1</f>
        <v>0.11568215474570986</v>
      </c>
      <c r="M1887">
        <v>8.0449999999999999</v>
      </c>
      <c r="R1887">
        <f t="shared" si="564"/>
        <v>6308.6435935590061</v>
      </c>
      <c r="S1887">
        <f t="shared" si="565"/>
        <v>6117.0979949785296</v>
      </c>
      <c r="T1887" s="5">
        <f t="shared" si="552"/>
        <v>0</v>
      </c>
      <c r="U1887" s="6">
        <f>+S1887+SUM($D$17:$E$17)-SUM($Q$27:Q1887)</f>
        <v>7669.7298897153669</v>
      </c>
      <c r="V1887" s="10">
        <f t="shared" si="553"/>
        <v>-3.8514833055163233E-3</v>
      </c>
      <c r="W1887" s="10">
        <f>+S1887/SUM(Q$27:Q1887)-1</f>
        <v>0.21193815616497291</v>
      </c>
      <c r="X1887">
        <v>5.1989999999999998</v>
      </c>
      <c r="AC1887">
        <f t="shared" si="566"/>
        <v>12816.534686493662</v>
      </c>
      <c r="AD1887">
        <f t="shared" si="567"/>
        <v>12667.996362974844</v>
      </c>
      <c r="AE1887" s="5">
        <f t="shared" si="554"/>
        <v>0</v>
      </c>
      <c r="AF1887" s="6">
        <f>+AD1887+SUM($D$18:$E$18)-SUM($AB$27:AB1887)</f>
        <v>15462.501573501164</v>
      </c>
      <c r="AG1887" s="10">
        <f t="shared" si="555"/>
        <v>-3.298320397890242E-3</v>
      </c>
      <c r="AH1887" s="10">
        <f>+AD1887/SUM(AB$27:AB1887)-1</f>
        <v>0.39431001354508455</v>
      </c>
      <c r="AI1887" s="6">
        <f t="shared" si="556"/>
        <v>0</v>
      </c>
      <c r="AL1887" s="6">
        <f t="shared" si="557"/>
        <v>0</v>
      </c>
      <c r="AM1887" s="6">
        <f t="shared" si="558"/>
        <v>25945.913864907187</v>
      </c>
      <c r="AN1887" s="6">
        <f t="shared" si="559"/>
        <v>25542.777293720661</v>
      </c>
      <c r="AO1887" s="5">
        <f t="shared" si="560"/>
        <v>0</v>
      </c>
      <c r="AP1887" s="6">
        <f>+AN1887+SUM($D$16:$E$18)-SUM($AL$27:AL1887)</f>
        <v>31752.917872668015</v>
      </c>
      <c r="AQ1887" s="10">
        <f t="shared" si="568"/>
        <v>-4.5822763243180686E-3</v>
      </c>
      <c r="AR1887" s="10">
        <f>+AN1887/SUM(AL$27:AL1887)-1</f>
        <v>0.26512903141298483</v>
      </c>
    </row>
    <row r="1888" spans="1:44" x14ac:dyDescent="0.25">
      <c r="A1888" s="1">
        <v>42983</v>
      </c>
      <c r="B1888">
        <v>8.7889999999999997</v>
      </c>
      <c r="G1888">
        <f t="shared" si="561"/>
        <v>6819.9596194865044</v>
      </c>
      <c r="H1888">
        <f t="shared" si="562"/>
        <v>6756.9141436244226</v>
      </c>
      <c r="I1888" s="5">
        <f t="shared" si="551"/>
        <v>0</v>
      </c>
      <c r="J1888" s="6">
        <f>+H1888+SUM($D$16:$E$16)-SUM($F$27:F1888)</f>
        <v>8619.9176173086271</v>
      </c>
      <c r="K1888" s="10">
        <f t="shared" si="563"/>
        <v>-8.917992214863002E-5</v>
      </c>
      <c r="L1888" s="10">
        <f>+H1888/SUM(F$27:F1888)-1</f>
        <v>0.11555522844824173</v>
      </c>
      <c r="M1888">
        <v>8.0259999999999998</v>
      </c>
      <c r="R1888">
        <f t="shared" si="564"/>
        <v>6293.744373139165</v>
      </c>
      <c r="S1888">
        <f t="shared" si="565"/>
        <v>6102.6511507393006</v>
      </c>
      <c r="T1888" s="5">
        <f t="shared" si="552"/>
        <v>0</v>
      </c>
      <c r="U1888" s="6">
        <f>+S1888+SUM($D$17:$E$17)-SUM($Q$27:Q1888)</f>
        <v>7655.2830454761388</v>
      </c>
      <c r="V1888" s="10">
        <f t="shared" si="553"/>
        <v>-1.8836183864311407E-3</v>
      </c>
      <c r="W1888" s="10">
        <f>+S1888/SUM(Q$27:Q1888)-1</f>
        <v>0.20907590321691383</v>
      </c>
      <c r="X1888">
        <v>5.1879999999999997</v>
      </c>
      <c r="AC1888">
        <f t="shared" si="566"/>
        <v>12789.417571365479</v>
      </c>
      <c r="AD1888">
        <f t="shared" si="567"/>
        <v>12641.193523968743</v>
      </c>
      <c r="AE1888" s="5">
        <f t="shared" si="554"/>
        <v>0</v>
      </c>
      <c r="AF1888" s="6">
        <f>+AD1888+SUM($D$18:$E$18)-SUM($AB$27:AB1888)</f>
        <v>15435.698734495063</v>
      </c>
      <c r="AG1888" s="10">
        <f t="shared" si="555"/>
        <v>-1.7334089751709358E-3</v>
      </c>
      <c r="AH1888" s="10">
        <f>+AD1888/SUM(AB$27:AB1888)-1</f>
        <v>0.39135994427234055</v>
      </c>
      <c r="AI1888" s="6">
        <f t="shared" si="556"/>
        <v>0</v>
      </c>
      <c r="AL1888" s="6">
        <f t="shared" si="557"/>
        <v>0</v>
      </c>
      <c r="AM1888" s="6">
        <f t="shared" si="558"/>
        <v>25903.121563991146</v>
      </c>
      <c r="AN1888" s="6">
        <f t="shared" si="559"/>
        <v>25500.758818332466</v>
      </c>
      <c r="AO1888" s="5">
        <f t="shared" si="560"/>
        <v>0</v>
      </c>
      <c r="AP1888" s="6">
        <f>+AN1888+SUM($D$16:$E$18)-SUM($AL$27:AL1888)</f>
        <v>31710.899397279823</v>
      </c>
      <c r="AQ1888" s="10">
        <f t="shared" si="568"/>
        <v>-1.3232949348682688E-3</v>
      </c>
      <c r="AR1888" s="10">
        <f>+AN1888/SUM(AL$27:AL1888)-1</f>
        <v>0.26304786410458947</v>
      </c>
    </row>
    <row r="1889" spans="1:44" x14ac:dyDescent="0.25">
      <c r="A1889" s="1">
        <v>42984</v>
      </c>
      <c r="B1889">
        <v>8.766</v>
      </c>
      <c r="G1889">
        <f t="shared" si="561"/>
        <v>6802.1124160221525</v>
      </c>
      <c r="H1889">
        <f t="shared" si="562"/>
        <v>6739.23192433857</v>
      </c>
      <c r="I1889" s="5">
        <f t="shared" si="551"/>
        <v>0</v>
      </c>
      <c r="J1889" s="6">
        <f>+H1889+SUM($D$16:$E$16)-SUM($F$27:F1889)</f>
        <v>8602.2353980227745</v>
      </c>
      <c r="K1889" s="10">
        <f t="shared" si="563"/>
        <v>-2.0513211460799763E-3</v>
      </c>
      <c r="L1889" s="10">
        <f>+H1889/SUM(F$27:F1889)-1</f>
        <v>0.11263592360647245</v>
      </c>
      <c r="M1889">
        <v>8.0210000000000008</v>
      </c>
      <c r="R1889">
        <f t="shared" si="564"/>
        <v>6289.8235256602602</v>
      </c>
      <c r="S1889">
        <f t="shared" si="565"/>
        <v>6098.8493496237143</v>
      </c>
      <c r="T1889" s="5">
        <f t="shared" si="552"/>
        <v>0</v>
      </c>
      <c r="U1889" s="6">
        <f>+S1889+SUM($D$17:$E$17)-SUM($Q$27:Q1889)</f>
        <v>7651.4812443605515</v>
      </c>
      <c r="V1889" s="10">
        <f t="shared" si="553"/>
        <v>-4.9662450010046211E-4</v>
      </c>
      <c r="W1889" s="10">
        <f>+S1889/SUM(Q$27:Q1889)-1</f>
        <v>0.20832267875689836</v>
      </c>
      <c r="X1889">
        <v>5.194</v>
      </c>
      <c r="AC1889">
        <f t="shared" si="566"/>
        <v>12804.208725071761</v>
      </c>
      <c r="AD1889">
        <f t="shared" si="567"/>
        <v>12655.813254335708</v>
      </c>
      <c r="AE1889" s="5">
        <f t="shared" si="554"/>
        <v>0</v>
      </c>
      <c r="AF1889" s="6">
        <f>+AD1889+SUM($D$18:$E$18)-SUM($AB$27:AB1889)</f>
        <v>15450.318464862024</v>
      </c>
      <c r="AG1889" s="10">
        <f t="shared" si="555"/>
        <v>9.4713758142295212E-4</v>
      </c>
      <c r="AH1889" s="10">
        <f>+AD1889/SUM(AB$27:AB1889)-1</f>
        <v>0.39296907296656469</v>
      </c>
      <c r="AI1889" s="6">
        <f t="shared" si="556"/>
        <v>0</v>
      </c>
      <c r="AL1889" s="6">
        <f t="shared" si="557"/>
        <v>0</v>
      </c>
      <c r="AM1889" s="6">
        <f t="shared" si="558"/>
        <v>25896.144666754175</v>
      </c>
      <c r="AN1889" s="6">
        <f t="shared" si="559"/>
        <v>25493.894528297991</v>
      </c>
      <c r="AO1889" s="5">
        <f t="shared" si="560"/>
        <v>0</v>
      </c>
      <c r="AP1889" s="6">
        <f>+AN1889+SUM($D$16:$E$18)-SUM($AL$27:AL1889)</f>
        <v>31704.035107245345</v>
      </c>
      <c r="AQ1889" s="10">
        <f t="shared" si="568"/>
        <v>-2.164646908459078E-4</v>
      </c>
      <c r="AR1889" s="10">
        <f>+AN1889/SUM(AL$27:AL1889)-1</f>
        <v>0.26270787708975574</v>
      </c>
    </row>
    <row r="1890" spans="1:44" x14ac:dyDescent="0.25">
      <c r="A1890" s="1">
        <v>42985</v>
      </c>
      <c r="B1890">
        <v>8.7680000000000007</v>
      </c>
      <c r="G1890">
        <f t="shared" si="561"/>
        <v>6803.6643467581835</v>
      </c>
      <c r="H1890">
        <f t="shared" si="562"/>
        <v>6740.7695086242966</v>
      </c>
      <c r="I1890" s="5">
        <f t="shared" si="551"/>
        <v>0</v>
      </c>
      <c r="J1890" s="6">
        <f>+H1890+SUM($D$16:$E$16)-SUM($F$27:F1890)</f>
        <v>8603.7729823085028</v>
      </c>
      <c r="K1890" s="10">
        <f t="shared" si="563"/>
        <v>1.7874240991844204E-4</v>
      </c>
      <c r="L1890" s="10">
        <f>+H1890/SUM(F$27:F1890)-1</f>
        <v>0.11288977620140894</v>
      </c>
      <c r="M1890">
        <v>8.0519999999999996</v>
      </c>
      <c r="R1890">
        <f t="shared" si="564"/>
        <v>6314.1327800294739</v>
      </c>
      <c r="S1890">
        <f t="shared" si="565"/>
        <v>6122.42051654035</v>
      </c>
      <c r="T1890" s="5">
        <f t="shared" si="552"/>
        <v>0</v>
      </c>
      <c r="U1890" s="6">
        <f>+S1890+SUM($D$17:$E$17)-SUM($Q$27:Q1890)</f>
        <v>7675.0524112771891</v>
      </c>
      <c r="V1890" s="10">
        <f t="shared" si="553"/>
        <v>3.080601802952998E-3</v>
      </c>
      <c r="W1890" s="10">
        <f>+S1890/SUM(Q$27:Q1890)-1</f>
        <v>0.21299267040899461</v>
      </c>
      <c r="X1890">
        <v>5.1989999999999998</v>
      </c>
      <c r="AC1890">
        <f t="shared" si="566"/>
        <v>12816.534686493664</v>
      </c>
      <c r="AD1890">
        <f t="shared" si="567"/>
        <v>12667.996362974845</v>
      </c>
      <c r="AE1890" s="5">
        <f t="shared" si="554"/>
        <v>0</v>
      </c>
      <c r="AF1890" s="6">
        <f>+AD1890+SUM($D$18:$E$18)-SUM($AB$27:AB1890)</f>
        <v>15462.501573501164</v>
      </c>
      <c r="AG1890" s="10">
        <f t="shared" si="555"/>
        <v>7.8853446722448872E-4</v>
      </c>
      <c r="AH1890" s="10">
        <f>+AD1890/SUM(AB$27:AB1890)-1</f>
        <v>0.39431001354508477</v>
      </c>
      <c r="AI1890" s="6">
        <f t="shared" si="556"/>
        <v>0</v>
      </c>
      <c r="AL1890" s="6">
        <f t="shared" si="557"/>
        <v>0</v>
      </c>
      <c r="AM1890" s="6">
        <f t="shared" si="558"/>
        <v>25934.331813281322</v>
      </c>
      <c r="AN1890" s="6">
        <f t="shared" si="559"/>
        <v>25531.186388139493</v>
      </c>
      <c r="AO1890" s="5">
        <f t="shared" si="560"/>
        <v>0</v>
      </c>
      <c r="AP1890" s="6">
        <f>+AN1890+SUM($D$16:$E$18)-SUM($AL$27:AL1890)</f>
        <v>31741.32696708685</v>
      </c>
      <c r="AQ1890" s="10">
        <f t="shared" si="568"/>
        <v>1.17624963874019E-3</v>
      </c>
      <c r="AR1890" s="10">
        <f>+AN1890/SUM(AL$27:AL1890)-1</f>
        <v>0.26455493600501567</v>
      </c>
    </row>
    <row r="1891" spans="1:44" x14ac:dyDescent="0.25">
      <c r="A1891" s="1">
        <v>42986</v>
      </c>
      <c r="B1891">
        <v>8.7639999999999993</v>
      </c>
      <c r="C1891">
        <f>+$C$16</f>
        <v>60</v>
      </c>
      <c r="D1891" s="7">
        <f>+$H$16</f>
        <v>0.66694736842105262</v>
      </c>
      <c r="E1891" s="7">
        <f>+$J$16</f>
        <v>0.46199999999999997</v>
      </c>
      <c r="F1891" s="6">
        <f>+C1891-D1891-E1891</f>
        <v>58.871052631578941</v>
      </c>
      <c r="G1891">
        <f t="shared" si="561"/>
        <v>6859.4315379177006</v>
      </c>
      <c r="H1891">
        <f t="shared" si="562"/>
        <v>6796.5653926844216</v>
      </c>
      <c r="I1891" s="5">
        <f t="shared" si="551"/>
        <v>126420</v>
      </c>
      <c r="J1891" s="6">
        <f>+H1891+SUM($D$16:$E$16)-SUM($F$27:F1891)</f>
        <v>8600.6978137370461</v>
      </c>
      <c r="K1891" s="10">
        <f t="shared" si="563"/>
        <v>-3.5742093355783933E-4</v>
      </c>
      <c r="L1891" s="10">
        <f>+H1891/SUM(F$27:F1891)-1</f>
        <v>0.11130028650067758</v>
      </c>
      <c r="M1891">
        <v>8.0549999999999997</v>
      </c>
      <c r="N1891">
        <f>+$C$17</f>
        <v>50</v>
      </c>
      <c r="O1891" s="7">
        <f>+$H$17</f>
        <v>0.5557894736842105</v>
      </c>
      <c r="P1891" s="7">
        <f>+$J$17</f>
        <v>0.38500000000000001</v>
      </c>
      <c r="Q1891" s="6">
        <f>+N1891-O1891-P1891</f>
        <v>49.059210526315795</v>
      </c>
      <c r="R1891">
        <f t="shared" si="564"/>
        <v>6366.4852885168175</v>
      </c>
      <c r="S1891">
        <f t="shared" si="565"/>
        <v>6173.7608077360183</v>
      </c>
      <c r="T1891" s="5">
        <f t="shared" si="552"/>
        <v>105350</v>
      </c>
      <c r="U1891" s="6">
        <f>+S1891+SUM($D$17:$E$17)-SUM($Q$27:Q1891)</f>
        <v>7677.3334919465406</v>
      </c>
      <c r="V1891" s="10">
        <f t="shared" si="553"/>
        <v>2.972071781555119E-4</v>
      </c>
      <c r="W1891" s="10">
        <f>+S1891/SUM(Q$27:Q1891)-1</f>
        <v>0.21138994538562406</v>
      </c>
      <c r="X1891">
        <v>5.2</v>
      </c>
      <c r="Y1891">
        <f>+$C$18</f>
        <v>90</v>
      </c>
      <c r="Z1891" s="7">
        <f>+$H$18</f>
        <v>1.0004210526315789</v>
      </c>
      <c r="AA1891" s="7">
        <f>+$J$18</f>
        <v>0.69300000000000006</v>
      </c>
      <c r="AB1891" s="6">
        <f>+Y1891-Z1891-AA1891</f>
        <v>88.306578947368422</v>
      </c>
      <c r="AC1891">
        <f t="shared" si="566"/>
        <v>12907.306457725412</v>
      </c>
      <c r="AD1891">
        <f t="shared" si="567"/>
        <v>12758.739563650041</v>
      </c>
      <c r="AE1891" s="5">
        <f t="shared" si="554"/>
        <v>189630</v>
      </c>
      <c r="AF1891" s="6">
        <f>+AD1891+SUM($D$18:$E$18)-SUM($AB$27:AB1891)</f>
        <v>15464.938195228991</v>
      </c>
      <c r="AG1891" s="10">
        <f t="shared" si="555"/>
        <v>1.5758263410647899E-4</v>
      </c>
      <c r="AH1891" s="10">
        <f>+AD1891/SUM(AB$27:AB1891)-1</f>
        <v>0.39078001051662326</v>
      </c>
      <c r="AI1891" s="6">
        <f t="shared" si="556"/>
        <v>200</v>
      </c>
      <c r="AL1891" s="6">
        <f t="shared" si="557"/>
        <v>196.23684210526315</v>
      </c>
      <c r="AM1891" s="6">
        <f t="shared" si="558"/>
        <v>26133.223284159929</v>
      </c>
      <c r="AN1891" s="6">
        <f t="shared" si="559"/>
        <v>25729.065764070481</v>
      </c>
      <c r="AO1891" s="5">
        <f t="shared" si="560"/>
        <v>421400</v>
      </c>
      <c r="AP1891" s="6">
        <f>+AN1891+SUM($D$16:$E$18)-SUM($AL$27:AL1891)</f>
        <v>31742.969500912572</v>
      </c>
      <c r="AQ1891" s="10">
        <f t="shared" si="568"/>
        <v>5.1747484515196618E-5</v>
      </c>
      <c r="AR1891" s="10">
        <f>+AN1891/SUM(AL$27:AL1891)-1</f>
        <v>0.26208889784202949</v>
      </c>
    </row>
    <row r="1892" spans="1:44" x14ac:dyDescent="0.25">
      <c r="A1892" s="1">
        <v>42989</v>
      </c>
      <c r="B1892">
        <v>8.8539999999999992</v>
      </c>
      <c r="G1892">
        <f t="shared" si="561"/>
        <v>6929.8729845645048</v>
      </c>
      <c r="H1892">
        <f t="shared" si="562"/>
        <v>6866.3612490675332</v>
      </c>
      <c r="I1892" s="5">
        <f t="shared" si="551"/>
        <v>0</v>
      </c>
      <c r="J1892" s="6">
        <f>+H1892+SUM($D$16:$E$16)-SUM($F$27:F1892)</f>
        <v>8670.4936701201586</v>
      </c>
      <c r="K1892" s="10">
        <f t="shared" si="563"/>
        <v>8.1151387823015231E-3</v>
      </c>
      <c r="L1892" s="10">
        <f>+H1892/SUM(F$27:F1892)-1</f>
        <v>0.12271254412106325</v>
      </c>
      <c r="M1892">
        <v>8.1359999999999992</v>
      </c>
      <c r="R1892">
        <f t="shared" si="564"/>
        <v>6430.5058109711772</v>
      </c>
      <c r="S1892">
        <f t="shared" si="565"/>
        <v>6235.8433186517996</v>
      </c>
      <c r="T1892" s="5">
        <f t="shared" si="552"/>
        <v>0</v>
      </c>
      <c r="U1892" s="6">
        <f>+S1892+SUM($D$17:$E$17)-SUM($Q$27:Q1892)</f>
        <v>7739.4160028623219</v>
      </c>
      <c r="V1892" s="10">
        <f t="shared" si="553"/>
        <v>8.0864679098420211E-3</v>
      </c>
      <c r="W1892" s="10">
        <f>+S1892/SUM(Q$27:Q1892)-1</f>
        <v>0.22357152025542359</v>
      </c>
      <c r="X1892">
        <v>5.2430000000000003</v>
      </c>
      <c r="AC1892">
        <f t="shared" si="566"/>
        <v>13014.039953433525</v>
      </c>
      <c r="AD1892">
        <f t="shared" si="567"/>
        <v>12864.244525426377</v>
      </c>
      <c r="AE1892" s="5">
        <f t="shared" si="554"/>
        <v>0</v>
      </c>
      <c r="AF1892" s="6">
        <f>+AD1892+SUM($D$18:$E$18)-SUM($AB$27:AB1892)</f>
        <v>15570.443157005328</v>
      </c>
      <c r="AG1892" s="10">
        <f t="shared" si="555"/>
        <v>6.8222039069567586E-3</v>
      </c>
      <c r="AH1892" s="10">
        <f>+AD1892/SUM(AB$27:AB1892)-1</f>
        <v>0.40228069137281852</v>
      </c>
      <c r="AI1892" s="6">
        <f t="shared" si="556"/>
        <v>0</v>
      </c>
      <c r="AL1892" s="6">
        <f t="shared" si="557"/>
        <v>0</v>
      </c>
      <c r="AM1892" s="6">
        <f t="shared" si="558"/>
        <v>26374.418748969205</v>
      </c>
      <c r="AN1892" s="6">
        <f t="shared" si="559"/>
        <v>25966.449093145711</v>
      </c>
      <c r="AO1892" s="5">
        <f t="shared" si="560"/>
        <v>0</v>
      </c>
      <c r="AP1892" s="6">
        <f>+AN1892+SUM($D$16:$E$18)-SUM($AL$27:AL1892)</f>
        <v>31980.352829987802</v>
      </c>
      <c r="AQ1892" s="10">
        <f t="shared" si="568"/>
        <v>7.4782962277175624E-3</v>
      </c>
      <c r="AR1892" s="10">
        <f>+AN1892/SUM(AL$27:AL1892)-1</f>
        <v>0.27373327183158191</v>
      </c>
    </row>
    <row r="1893" spans="1:44" x14ac:dyDescent="0.25">
      <c r="A1893" s="1">
        <v>42990</v>
      </c>
      <c r="B1893">
        <v>8.8989999999999991</v>
      </c>
      <c r="G1893">
        <f t="shared" si="561"/>
        <v>6965.0937078879069</v>
      </c>
      <c r="H1893">
        <f t="shared" si="562"/>
        <v>6901.2591772590895</v>
      </c>
      <c r="I1893" s="5">
        <f t="shared" si="551"/>
        <v>0</v>
      </c>
      <c r="J1893" s="6">
        <f>+H1893+SUM($D$16:$E$16)-SUM($F$27:F1893)</f>
        <v>8705.3915983117149</v>
      </c>
      <c r="K1893" s="10">
        <f t="shared" si="563"/>
        <v>4.0249067145761153E-3</v>
      </c>
      <c r="L1893" s="10">
        <f>+H1893/SUM(F$27:F1893)-1</f>
        <v>0.12841867293125619</v>
      </c>
      <c r="M1893">
        <v>8.16</v>
      </c>
      <c r="R1893">
        <f t="shared" si="564"/>
        <v>6449.4748546613582</v>
      </c>
      <c r="S1893">
        <f t="shared" si="565"/>
        <v>6254.2381367009211</v>
      </c>
      <c r="T1893" s="5">
        <f t="shared" si="552"/>
        <v>0</v>
      </c>
      <c r="U1893" s="6">
        <f>+S1893+SUM($D$17:$E$17)-SUM($Q$27:Q1893)</f>
        <v>7757.8108209114444</v>
      </c>
      <c r="V1893" s="10">
        <f t="shared" si="553"/>
        <v>2.3767708109139196E-3</v>
      </c>
      <c r="W1893" s="10">
        <f>+S1893/SUM(Q$27:Q1893)-1</f>
        <v>0.22718087577240165</v>
      </c>
      <c r="X1893">
        <v>5.2549999999999999</v>
      </c>
      <c r="AC1893">
        <f t="shared" si="566"/>
        <v>13043.826045259046</v>
      </c>
      <c r="AD1893">
        <f t="shared" si="567"/>
        <v>12893.687770573262</v>
      </c>
      <c r="AE1893" s="5">
        <f t="shared" si="554"/>
        <v>0</v>
      </c>
      <c r="AF1893" s="6">
        <f>+AD1893+SUM($D$18:$E$18)-SUM($AB$27:AB1893)</f>
        <v>15599.886402152213</v>
      </c>
      <c r="AG1893" s="10">
        <f t="shared" si="555"/>
        <v>1.8909702729712485E-3</v>
      </c>
      <c r="AH1893" s="10">
        <f>+AD1893/SUM(AB$27:AB1893)-1</f>
        <v>0.40549018370477996</v>
      </c>
      <c r="AI1893" s="6">
        <f t="shared" si="556"/>
        <v>0</v>
      </c>
      <c r="AL1893" s="6">
        <f t="shared" si="557"/>
        <v>0</v>
      </c>
      <c r="AM1893" s="6">
        <f t="shared" si="558"/>
        <v>26458.39460780831</v>
      </c>
      <c r="AN1893" s="6">
        <f t="shared" si="559"/>
        <v>26049.185084533274</v>
      </c>
      <c r="AO1893" s="5">
        <f t="shared" si="560"/>
        <v>0</v>
      </c>
      <c r="AP1893" s="6">
        <f>+AN1893+SUM($D$16:$E$18)-SUM($AL$27:AL1893)</f>
        <v>32063.088821375364</v>
      </c>
      <c r="AQ1893" s="10">
        <f t="shared" si="568"/>
        <v>2.5870881358751596E-3</v>
      </c>
      <c r="AR1893" s="10">
        <f>+AN1893/SUM(AL$27:AL1893)-1</f>
        <v>0.27779172374506</v>
      </c>
    </row>
    <row r="1894" spans="1:44" x14ac:dyDescent="0.25">
      <c r="A1894" s="1">
        <v>42991</v>
      </c>
      <c r="B1894">
        <v>8.9090000000000007</v>
      </c>
      <c r="G1894">
        <f t="shared" si="561"/>
        <v>6972.9205352931085</v>
      </c>
      <c r="H1894">
        <f t="shared" si="562"/>
        <v>6909.01427241277</v>
      </c>
      <c r="I1894" s="5">
        <f t="shared" si="551"/>
        <v>0</v>
      </c>
      <c r="J1894" s="6">
        <f>+H1894+SUM($D$16:$E$16)-SUM($F$27:F1894)</f>
        <v>8713.1466934653945</v>
      </c>
      <c r="K1894" s="10">
        <f t="shared" si="563"/>
        <v>8.908381738028659E-4</v>
      </c>
      <c r="L1894" s="10">
        <f>+H1894/SUM(F$27:F1894)-1</f>
        <v>0.12968670155574369</v>
      </c>
      <c r="M1894">
        <v>8.1639999999999997</v>
      </c>
      <c r="R1894">
        <f t="shared" si="564"/>
        <v>6452.6363619430549</v>
      </c>
      <c r="S1894">
        <f t="shared" si="565"/>
        <v>6257.3039397091079</v>
      </c>
      <c r="T1894" s="5">
        <f t="shared" si="552"/>
        <v>0</v>
      </c>
      <c r="U1894" s="6">
        <f>+S1894+SUM($D$17:$E$17)-SUM($Q$27:Q1894)</f>
        <v>7760.8766239196311</v>
      </c>
      <c r="V1894" s="10">
        <f t="shared" si="553"/>
        <v>3.9518919434367028E-4</v>
      </c>
      <c r="W1894" s="10">
        <f>+S1894/SUM(Q$27:Q1894)-1</f>
        <v>0.22778243502523132</v>
      </c>
      <c r="X1894">
        <v>5.2569999999999997</v>
      </c>
      <c r="AC1894">
        <f t="shared" si="566"/>
        <v>13048.790393896632</v>
      </c>
      <c r="AD1894">
        <f t="shared" si="567"/>
        <v>12898.594978097743</v>
      </c>
      <c r="AE1894" s="5">
        <f t="shared" si="554"/>
        <v>0</v>
      </c>
      <c r="AF1894" s="6">
        <f>+AD1894+SUM($D$18:$E$18)-SUM($AB$27:AB1894)</f>
        <v>15604.793609676693</v>
      </c>
      <c r="AG1894" s="10">
        <f t="shared" si="555"/>
        <v>3.1456687555131424E-4</v>
      </c>
      <c r="AH1894" s="10">
        <f>+AD1894/SUM(AB$27:AB1894)-1</f>
        <v>0.4060250990934402</v>
      </c>
      <c r="AI1894" s="6">
        <f t="shared" si="556"/>
        <v>0</v>
      </c>
      <c r="AL1894" s="6">
        <f t="shared" si="557"/>
        <v>0</v>
      </c>
      <c r="AM1894" s="6">
        <f t="shared" si="558"/>
        <v>26474.347291132795</v>
      </c>
      <c r="AN1894" s="6">
        <f t="shared" si="559"/>
        <v>26064.91319021962</v>
      </c>
      <c r="AO1894" s="5">
        <f t="shared" si="560"/>
        <v>0</v>
      </c>
      <c r="AP1894" s="6">
        <f>+AN1894+SUM($D$16:$E$18)-SUM($AL$27:AL1894)</f>
        <v>32078.816927061715</v>
      </c>
      <c r="AQ1894" s="10">
        <f t="shared" si="568"/>
        <v>4.9053619799299675E-4</v>
      </c>
      <c r="AR1894" s="10">
        <f>+AN1894/SUM(AL$27:AL1894)-1</f>
        <v>0.2785632351459344</v>
      </c>
    </row>
    <row r="1895" spans="1:44" x14ac:dyDescent="0.25">
      <c r="A1895" s="1">
        <v>42992</v>
      </c>
      <c r="B1895">
        <v>8.9420000000000002</v>
      </c>
      <c r="G1895">
        <f t="shared" si="561"/>
        <v>6998.7490657302696</v>
      </c>
      <c r="H1895">
        <f t="shared" si="562"/>
        <v>6934.6060864199108</v>
      </c>
      <c r="I1895" s="5">
        <f t="shared" si="551"/>
        <v>0</v>
      </c>
      <c r="J1895" s="6">
        <f>+H1895+SUM($D$16:$E$16)-SUM($F$27:F1895)</f>
        <v>8738.7385074725353</v>
      </c>
      <c r="K1895" s="10">
        <f t="shared" si="563"/>
        <v>2.937149448698495E-3</v>
      </c>
      <c r="L1895" s="10">
        <f>+H1895/SUM(F$27:F1895)-1</f>
        <v>0.13387119601655173</v>
      </c>
      <c r="M1895">
        <v>8.1509999999999998</v>
      </c>
      <c r="R1895">
        <f t="shared" si="564"/>
        <v>6442.3614632775407</v>
      </c>
      <c r="S1895">
        <f t="shared" si="565"/>
        <v>6247.3400799325018</v>
      </c>
      <c r="T1895" s="5">
        <f t="shared" si="552"/>
        <v>0</v>
      </c>
      <c r="U1895" s="6">
        <f>+S1895+SUM($D$17:$E$17)-SUM($Q$27:Q1895)</f>
        <v>7750.912764143025</v>
      </c>
      <c r="V1895" s="10">
        <f t="shared" si="553"/>
        <v>-1.2838575149999309E-3</v>
      </c>
      <c r="W1895" s="10">
        <f>+S1895/SUM(Q$27:Q1895)-1</f>
        <v>0.22582736745353515</v>
      </c>
      <c r="X1895">
        <v>5.266</v>
      </c>
      <c r="AC1895">
        <f t="shared" si="566"/>
        <v>13071.129962765774</v>
      </c>
      <c r="AD1895">
        <f t="shared" si="567"/>
        <v>12920.677411957908</v>
      </c>
      <c r="AE1895" s="5">
        <f t="shared" si="554"/>
        <v>0</v>
      </c>
      <c r="AF1895" s="6">
        <f>+AD1895+SUM($D$18:$E$18)-SUM($AB$27:AB1895)</f>
        <v>15626.876043536857</v>
      </c>
      <c r="AG1895" s="10">
        <f t="shared" si="555"/>
        <v>1.415105794572602E-3</v>
      </c>
      <c r="AH1895" s="10">
        <f>+AD1895/SUM(AB$27:AB1895)-1</f>
        <v>0.40843221834241139</v>
      </c>
      <c r="AI1895" s="6">
        <f t="shared" si="556"/>
        <v>0</v>
      </c>
      <c r="AL1895" s="6">
        <f t="shared" si="557"/>
        <v>0</v>
      </c>
      <c r="AM1895" s="6">
        <f t="shared" si="558"/>
        <v>26512.240491773584</v>
      </c>
      <c r="AN1895" s="6">
        <f t="shared" si="559"/>
        <v>26102.623578310318</v>
      </c>
      <c r="AO1895" s="5">
        <f t="shared" si="560"/>
        <v>0</v>
      </c>
      <c r="AP1895" s="6">
        <f>+AN1895+SUM($D$16:$E$18)-SUM($AL$27:AL1895)</f>
        <v>32116.527315152409</v>
      </c>
      <c r="AQ1895" s="10">
        <f t="shared" si="568"/>
        <v>1.1755542037736877E-3</v>
      </c>
      <c r="AR1895" s="10">
        <f>+AN1895/SUM(AL$27:AL1895)-1</f>
        <v>0.28041304432979697</v>
      </c>
    </row>
    <row r="1896" spans="1:44" x14ac:dyDescent="0.25">
      <c r="A1896" s="1">
        <v>42993</v>
      </c>
      <c r="B1896">
        <v>8.8940000000000001</v>
      </c>
      <c r="G1896">
        <f t="shared" si="561"/>
        <v>6961.1802941853075</v>
      </c>
      <c r="H1896">
        <f t="shared" si="562"/>
        <v>6897.3816296822506</v>
      </c>
      <c r="I1896" s="5">
        <f t="shared" si="551"/>
        <v>0</v>
      </c>
      <c r="J1896" s="6">
        <f>+H1896+SUM($D$16:$E$16)-SUM($F$27:F1896)</f>
        <v>8701.5140507348769</v>
      </c>
      <c r="K1896" s="10">
        <f t="shared" si="563"/>
        <v>-4.2597059868341169E-3</v>
      </c>
      <c r="L1896" s="10">
        <f>+H1896/SUM(F$27:F1896)-1</f>
        <v>0.12778465861901256</v>
      </c>
      <c r="M1896">
        <v>8.1120000000000001</v>
      </c>
      <c r="R1896">
        <f t="shared" si="564"/>
        <v>6411.536767280998</v>
      </c>
      <c r="S1896">
        <f t="shared" si="565"/>
        <v>6217.4485006026816</v>
      </c>
      <c r="T1896" s="5">
        <f t="shared" si="552"/>
        <v>0</v>
      </c>
      <c r="U1896" s="6">
        <f>+S1896+SUM($D$17:$E$17)-SUM($Q$27:Q1896)</f>
        <v>7721.021184813203</v>
      </c>
      <c r="V1896" s="10">
        <f t="shared" si="553"/>
        <v>-3.8565237720266099E-3</v>
      </c>
      <c r="W1896" s="10">
        <f>+S1896/SUM(Q$27:Q1896)-1</f>
        <v>0.21996216473844643</v>
      </c>
      <c r="X1896">
        <v>5.234</v>
      </c>
      <c r="AC1896">
        <f t="shared" si="566"/>
        <v>12991.700384564387</v>
      </c>
      <c r="AD1896">
        <f t="shared" si="567"/>
        <v>12842.162091566215</v>
      </c>
      <c r="AE1896" s="5">
        <f t="shared" si="554"/>
        <v>0</v>
      </c>
      <c r="AF1896" s="6">
        <f>+AD1896+SUM($D$18:$E$18)-SUM($AB$27:AB1896)</f>
        <v>15548.360723145164</v>
      </c>
      <c r="AG1896" s="10">
        <f t="shared" si="555"/>
        <v>-5.0243772442390977E-3</v>
      </c>
      <c r="AH1896" s="10">
        <f>+AD1896/SUM(AB$27:AB1896)-1</f>
        <v>0.39987357212384755</v>
      </c>
      <c r="AI1896" s="6">
        <f t="shared" si="556"/>
        <v>0</v>
      </c>
      <c r="AL1896" s="6">
        <f t="shared" si="557"/>
        <v>0</v>
      </c>
      <c r="AM1896" s="6">
        <f t="shared" si="558"/>
        <v>26364.417446030689</v>
      </c>
      <c r="AN1896" s="6">
        <f t="shared" si="559"/>
        <v>25956.992221851149</v>
      </c>
      <c r="AO1896" s="5">
        <f t="shared" si="560"/>
        <v>0</v>
      </c>
      <c r="AP1896" s="6">
        <f>+AN1896+SUM($D$16:$E$18)-SUM($AL$27:AL1896)</f>
        <v>31970.89595869324</v>
      </c>
      <c r="AQ1896" s="10">
        <f t="shared" si="568"/>
        <v>-4.5344677221830221E-3</v>
      </c>
      <c r="AR1896" s="10">
        <f>+AN1896/SUM(AL$27:AL1896)-1</f>
        <v>0.27326938354357999</v>
      </c>
    </row>
    <row r="1897" spans="1:44" x14ac:dyDescent="0.25">
      <c r="A1897" s="1">
        <v>42996</v>
      </c>
      <c r="B1897">
        <v>8.9860000000000007</v>
      </c>
      <c r="G1897">
        <f t="shared" si="561"/>
        <v>7033.1871063131521</v>
      </c>
      <c r="H1897">
        <f t="shared" si="562"/>
        <v>6968.7285050960991</v>
      </c>
      <c r="I1897" s="5">
        <f t="shared" si="551"/>
        <v>0</v>
      </c>
      <c r="J1897" s="6">
        <f>+H1897+SUM($D$16:$E$16)-SUM($F$27:F1897)</f>
        <v>8772.8609261487254</v>
      </c>
      <c r="K1897" s="10">
        <f t="shared" si="563"/>
        <v>8.1993633519241715E-3</v>
      </c>
      <c r="L1897" s="10">
        <f>+H1897/SUM(F$27:F1897)-1</f>
        <v>0.13945052196429586</v>
      </c>
      <c r="M1897">
        <v>8.1440000000000001</v>
      </c>
      <c r="R1897">
        <f t="shared" si="564"/>
        <v>6436.8288255345724</v>
      </c>
      <c r="S1897">
        <f t="shared" si="565"/>
        <v>6241.9749246681758</v>
      </c>
      <c r="T1897" s="5">
        <f t="shared" si="552"/>
        <v>0</v>
      </c>
      <c r="U1897" s="6">
        <f>+S1897+SUM($D$17:$E$17)-SUM($Q$27:Q1897)</f>
        <v>7745.5476088786972</v>
      </c>
      <c r="V1897" s="10">
        <f t="shared" si="553"/>
        <v>3.1765777451480126E-3</v>
      </c>
      <c r="W1897" s="10">
        <f>+S1897/SUM(Q$27:Q1897)-1</f>
        <v>0.22477463876108339</v>
      </c>
      <c r="X1897">
        <v>5.234</v>
      </c>
      <c r="AC1897">
        <f t="shared" si="566"/>
        <v>12991.700384564387</v>
      </c>
      <c r="AD1897">
        <f t="shared" si="567"/>
        <v>12842.162091566215</v>
      </c>
      <c r="AE1897" s="5">
        <f t="shared" si="554"/>
        <v>0</v>
      </c>
      <c r="AF1897" s="6">
        <f>+AD1897+SUM($D$18:$E$18)-SUM($AB$27:AB1897)</f>
        <v>15548.360723145164</v>
      </c>
      <c r="AG1897" s="10">
        <f t="shared" si="555"/>
        <v>0</v>
      </c>
      <c r="AH1897" s="10">
        <f>+AD1897/SUM(AB$27:AB1897)-1</f>
        <v>0.39987357212384755</v>
      </c>
      <c r="AI1897" s="6">
        <f t="shared" si="556"/>
        <v>0</v>
      </c>
      <c r="AL1897" s="6">
        <f t="shared" si="557"/>
        <v>0</v>
      </c>
      <c r="AM1897" s="6">
        <f t="shared" si="558"/>
        <v>26461.716316412108</v>
      </c>
      <c r="AN1897" s="6">
        <f t="shared" si="559"/>
        <v>26052.865521330488</v>
      </c>
      <c r="AO1897" s="5">
        <f t="shared" si="560"/>
        <v>0</v>
      </c>
      <c r="AP1897" s="6">
        <f>+AN1897+SUM($D$16:$E$18)-SUM($AL$27:AL1897)</f>
        <v>32066.769258172579</v>
      </c>
      <c r="AQ1897" s="10">
        <f t="shared" si="568"/>
        <v>2.9987679920890908E-3</v>
      </c>
      <c r="AR1897" s="10">
        <f>+AN1897/SUM(AL$27:AL1897)-1</f>
        <v>0.27797226035931444</v>
      </c>
    </row>
    <row r="1898" spans="1:44" x14ac:dyDescent="0.25">
      <c r="A1898" s="1">
        <v>42997</v>
      </c>
      <c r="B1898">
        <v>8.9420000000000002</v>
      </c>
      <c r="G1898">
        <f t="shared" si="561"/>
        <v>6998.7490657302696</v>
      </c>
      <c r="H1898">
        <f t="shared" si="562"/>
        <v>6934.6060864199108</v>
      </c>
      <c r="I1898" s="5">
        <f t="shared" si="551"/>
        <v>0</v>
      </c>
      <c r="J1898" s="6">
        <f>+H1898+SUM($D$16:$E$16)-SUM($F$27:F1898)</f>
        <v>8738.7385074725353</v>
      </c>
      <c r="K1898" s="10">
        <f t="shared" si="563"/>
        <v>-3.8895428712979463E-3</v>
      </c>
      <c r="L1898" s="10">
        <f>+H1898/SUM(F$27:F1898)-1</f>
        <v>0.13387119601655173</v>
      </c>
      <c r="M1898">
        <v>8.1530000000000005</v>
      </c>
      <c r="R1898">
        <f t="shared" si="564"/>
        <v>6443.9422169183908</v>
      </c>
      <c r="S1898">
        <f t="shared" si="565"/>
        <v>6248.872981436597</v>
      </c>
      <c r="T1898" s="5">
        <f t="shared" si="552"/>
        <v>0</v>
      </c>
      <c r="U1898" s="6">
        <f>+S1898+SUM($D$17:$E$17)-SUM($Q$27:Q1898)</f>
        <v>7752.4456656471202</v>
      </c>
      <c r="V1898" s="10">
        <f t="shared" si="553"/>
        <v>8.9058348315051994E-4</v>
      </c>
      <c r="W1898" s="10">
        <f>+S1898/SUM(Q$27:Q1898)-1</f>
        <v>0.22612814707995033</v>
      </c>
      <c r="X1898">
        <v>5.218</v>
      </c>
      <c r="AC1898">
        <f t="shared" si="566"/>
        <v>12951.985595463693</v>
      </c>
      <c r="AD1898">
        <f t="shared" si="567"/>
        <v>12802.904431370369</v>
      </c>
      <c r="AE1898" s="5">
        <f t="shared" si="554"/>
        <v>0</v>
      </c>
      <c r="AF1898" s="6">
        <f>+AD1898+SUM($D$18:$E$18)-SUM($AB$27:AB1898)</f>
        <v>15509.103062949322</v>
      </c>
      <c r="AG1898" s="10">
        <f t="shared" si="555"/>
        <v>-2.5248745443243736E-3</v>
      </c>
      <c r="AH1898" s="10">
        <f>+AD1898/SUM(AB$27:AB1898)-1</f>
        <v>0.39559424901456564</v>
      </c>
      <c r="AI1898" s="6">
        <f t="shared" si="556"/>
        <v>0</v>
      </c>
      <c r="AL1898" s="6">
        <f t="shared" si="557"/>
        <v>0</v>
      </c>
      <c r="AM1898" s="6">
        <f t="shared" si="558"/>
        <v>26394.676878112354</v>
      </c>
      <c r="AN1898" s="6">
        <f t="shared" si="559"/>
        <v>25986.383499226875</v>
      </c>
      <c r="AO1898" s="5">
        <f t="shared" si="560"/>
        <v>0</v>
      </c>
      <c r="AP1898" s="6">
        <f>+AN1898+SUM($D$16:$E$18)-SUM($AL$27:AL1898)</f>
        <v>32000.287236068965</v>
      </c>
      <c r="AQ1898" s="10">
        <f t="shared" si="568"/>
        <v>-2.0732372995969639E-3</v>
      </c>
      <c r="AR1898" s="10">
        <f>+AN1898/SUM(AL$27:AL1898)-1</f>
        <v>0.27471111505491597</v>
      </c>
    </row>
    <row r="1899" spans="1:44" x14ac:dyDescent="0.25">
      <c r="A1899" s="1">
        <v>42998</v>
      </c>
      <c r="B1899">
        <v>8.9450000000000003</v>
      </c>
      <c r="G1899">
        <f t="shared" si="561"/>
        <v>7001.0971139518297</v>
      </c>
      <c r="H1899">
        <f t="shared" si="562"/>
        <v>6936.9326149660146</v>
      </c>
      <c r="I1899" s="5">
        <f t="shared" si="551"/>
        <v>0</v>
      </c>
      <c r="J1899" s="6">
        <f>+H1899+SUM($D$16:$E$16)-SUM($F$27:F1899)</f>
        <v>8741.065036018641</v>
      </c>
      <c r="K1899" s="10">
        <f t="shared" si="563"/>
        <v>2.6623162417727109E-4</v>
      </c>
      <c r="L1899" s="10">
        <f>+H1899/SUM(F$27:F1899)-1</f>
        <v>0.13425160460389796</v>
      </c>
      <c r="M1899">
        <v>8.1389999999999993</v>
      </c>
      <c r="R1899">
        <f t="shared" si="564"/>
        <v>6432.8769414324515</v>
      </c>
      <c r="S1899">
        <f t="shared" si="565"/>
        <v>6238.1426709079424</v>
      </c>
      <c r="T1899" s="5">
        <f t="shared" si="552"/>
        <v>0</v>
      </c>
      <c r="U1899" s="6">
        <f>+S1899+SUM($D$17:$E$17)-SUM($Q$27:Q1899)</f>
        <v>7741.7153551184647</v>
      </c>
      <c r="V1899" s="10">
        <f t="shared" si="553"/>
        <v>-1.3841194110142396E-3</v>
      </c>
      <c r="W1899" s="10">
        <f>+S1899/SUM(Q$27:Q1899)-1</f>
        <v>0.22402268969504635</v>
      </c>
      <c r="X1899">
        <v>5.2030000000000003</v>
      </c>
      <c r="AC1899">
        <f t="shared" si="566"/>
        <v>12914.752980681793</v>
      </c>
      <c r="AD1899">
        <f t="shared" si="567"/>
        <v>12766.100374936763</v>
      </c>
      <c r="AE1899" s="5">
        <f t="shared" si="554"/>
        <v>0</v>
      </c>
      <c r="AF1899" s="6">
        <f>+AD1899+SUM($D$18:$E$18)-SUM($AB$27:AB1899)</f>
        <v>15472.299006515714</v>
      </c>
      <c r="AG1899" s="10">
        <f t="shared" si="555"/>
        <v>-2.373061568049728E-3</v>
      </c>
      <c r="AH1899" s="10">
        <f>+AD1899/SUM(AB$27:AB1899)-1</f>
        <v>0.39158238359961395</v>
      </c>
      <c r="AI1899" s="6">
        <f t="shared" si="556"/>
        <v>0</v>
      </c>
      <c r="AL1899" s="6">
        <f t="shared" si="557"/>
        <v>0</v>
      </c>
      <c r="AM1899" s="6">
        <f t="shared" si="558"/>
        <v>26348.727036066077</v>
      </c>
      <c r="AN1899" s="6">
        <f t="shared" si="559"/>
        <v>25941.175660810721</v>
      </c>
      <c r="AO1899" s="5">
        <f t="shared" si="560"/>
        <v>0</v>
      </c>
      <c r="AP1899" s="6">
        <f>+AN1899+SUM($D$16:$E$18)-SUM($AL$27:AL1899)</f>
        <v>31955.079397652815</v>
      </c>
      <c r="AQ1899" s="10">
        <f t="shared" si="568"/>
        <v>-1.4127322696402267E-3</v>
      </c>
      <c r="AR1899" s="10">
        <f>+AN1899/SUM(AL$27:AL1899)-1</f>
        <v>0.27249353313866376</v>
      </c>
    </row>
    <row r="1900" spans="1:44" x14ac:dyDescent="0.25">
      <c r="A1900" s="1">
        <v>42999</v>
      </c>
      <c r="B1900">
        <v>8.9730000000000008</v>
      </c>
      <c r="G1900">
        <f t="shared" si="561"/>
        <v>7023.0122306863914</v>
      </c>
      <c r="H1900">
        <f t="shared" si="562"/>
        <v>6958.6468813963165</v>
      </c>
      <c r="I1900" s="5">
        <f t="shared" si="551"/>
        <v>0</v>
      </c>
      <c r="J1900" s="6">
        <f>+H1900+SUM($D$16:$E$16)-SUM($F$27:F1900)</f>
        <v>8762.7793024489438</v>
      </c>
      <c r="K1900" s="10">
        <f t="shared" si="563"/>
        <v>2.4841671284707711E-3</v>
      </c>
      <c r="L1900" s="10">
        <f>+H1900/SUM(F$27:F1900)-1</f>
        <v>0.13780208475246236</v>
      </c>
      <c r="M1900">
        <v>8.1549999999999994</v>
      </c>
      <c r="R1900">
        <f t="shared" si="564"/>
        <v>6445.5229705592383</v>
      </c>
      <c r="S1900">
        <f t="shared" si="565"/>
        <v>6250.4058829406886</v>
      </c>
      <c r="T1900" s="5">
        <f t="shared" si="552"/>
        <v>0</v>
      </c>
      <c r="U1900" s="6">
        <f>+S1900+SUM($D$17:$E$17)-SUM($Q$27:Q1900)</f>
        <v>7753.9785671512118</v>
      </c>
      <c r="V1900" s="10">
        <f t="shared" si="553"/>
        <v>1.5840432604692367E-3</v>
      </c>
      <c r="W1900" s="10">
        <f>+S1900/SUM(Q$27:Q1900)-1</f>
        <v>0.22642892670636483</v>
      </c>
      <c r="X1900">
        <v>5.1959999999999997</v>
      </c>
      <c r="AC1900">
        <f t="shared" si="566"/>
        <v>12897.377760450237</v>
      </c>
      <c r="AD1900">
        <f t="shared" si="567"/>
        <v>12748.92514860108</v>
      </c>
      <c r="AE1900" s="5">
        <f t="shared" si="554"/>
        <v>0</v>
      </c>
      <c r="AF1900" s="6">
        <f>+AD1900+SUM($D$18:$E$18)-SUM($AB$27:AB1900)</f>
        <v>15455.123780180031</v>
      </c>
      <c r="AG1900" s="10">
        <f t="shared" si="555"/>
        <v>-1.1100629795514072E-3</v>
      </c>
      <c r="AH1900" s="10">
        <f>+AD1900/SUM(AB$27:AB1900)-1</f>
        <v>0.389710179739303</v>
      </c>
      <c r="AI1900" s="6">
        <f t="shared" si="556"/>
        <v>0</v>
      </c>
      <c r="AL1900" s="6">
        <f t="shared" si="557"/>
        <v>0</v>
      </c>
      <c r="AM1900" s="6">
        <f t="shared" si="558"/>
        <v>26365.912961695867</v>
      </c>
      <c r="AN1900" s="6">
        <f t="shared" si="559"/>
        <v>25957.977912938084</v>
      </c>
      <c r="AO1900" s="5">
        <f t="shared" si="560"/>
        <v>0</v>
      </c>
      <c r="AP1900" s="6">
        <f>+AN1900+SUM($D$16:$E$18)-SUM($AL$27:AL1900)</f>
        <v>31971.881649780174</v>
      </c>
      <c r="AQ1900" s="10">
        <f t="shared" si="568"/>
        <v>5.2580849254879602E-4</v>
      </c>
      <c r="AR1900" s="10">
        <f>+AN1900/SUM(AL$27:AL1900)-1</f>
        <v>0.27331773468811549</v>
      </c>
    </row>
    <row r="1901" spans="1:44" x14ac:dyDescent="0.25">
      <c r="A1901" s="1">
        <v>43000</v>
      </c>
      <c r="B1901">
        <v>8.891</v>
      </c>
      <c r="G1901">
        <f t="shared" si="561"/>
        <v>6958.8322459637466</v>
      </c>
      <c r="H1901">
        <f t="shared" si="562"/>
        <v>6895.0551011361467</v>
      </c>
      <c r="I1901" s="5">
        <f t="shared" si="551"/>
        <v>0</v>
      </c>
      <c r="J1901" s="6">
        <f>+H1901+SUM($D$16:$E$16)-SUM($F$27:F1901)</f>
        <v>8699.1875221887713</v>
      </c>
      <c r="K1901" s="10">
        <f t="shared" si="563"/>
        <v>-7.2570331929278087E-3</v>
      </c>
      <c r="L1901" s="10">
        <f>+H1901/SUM(F$27:F1901)-1</f>
        <v>0.12740425003166633</v>
      </c>
      <c r="M1901">
        <v>8.1660000000000004</v>
      </c>
      <c r="R1901">
        <f t="shared" si="564"/>
        <v>6454.217115583906</v>
      </c>
      <c r="S1901">
        <f t="shared" si="565"/>
        <v>6258.8368412132031</v>
      </c>
      <c r="T1901" s="5">
        <f t="shared" si="552"/>
        <v>0</v>
      </c>
      <c r="U1901" s="6">
        <f>+S1901+SUM($D$17:$E$17)-SUM($Q$27:Q1901)</f>
        <v>7762.4095254237263</v>
      </c>
      <c r="V1901" s="10">
        <f t="shared" si="553"/>
        <v>1.0873073996142679E-3</v>
      </c>
      <c r="W1901" s="10">
        <f>+S1901/SUM(Q$27:Q1901)-1</f>
        <v>0.22808321465164627</v>
      </c>
      <c r="X1901">
        <v>5.1840000000000002</v>
      </c>
      <c r="AC1901">
        <f t="shared" si="566"/>
        <v>12867.591668624718</v>
      </c>
      <c r="AD1901">
        <f t="shared" si="567"/>
        <v>12719.481903454196</v>
      </c>
      <c r="AE1901" s="5">
        <f t="shared" si="554"/>
        <v>0</v>
      </c>
      <c r="AF1901" s="6">
        <f>+AD1901+SUM($D$18:$E$18)-SUM($AB$27:AB1901)</f>
        <v>15425.680535033145</v>
      </c>
      <c r="AG1901" s="10">
        <f t="shared" si="555"/>
        <v>-1.9050798664352886E-3</v>
      </c>
      <c r="AH1901" s="10">
        <f>+AD1901/SUM(AB$27:AB1901)-1</f>
        <v>0.38650068740734156</v>
      </c>
      <c r="AI1901" s="6">
        <f t="shared" si="556"/>
        <v>0</v>
      </c>
      <c r="AL1901" s="6">
        <f t="shared" si="557"/>
        <v>0</v>
      </c>
      <c r="AM1901" s="6">
        <f t="shared" si="558"/>
        <v>26280.64103017237</v>
      </c>
      <c r="AN1901" s="6">
        <f t="shared" si="559"/>
        <v>25873.373845803544</v>
      </c>
      <c r="AO1901" s="5">
        <f t="shared" si="560"/>
        <v>0</v>
      </c>
      <c r="AP1901" s="6">
        <f>+AN1901+SUM($D$16:$E$18)-SUM($AL$27:AL1901)</f>
        <v>31887.277582645635</v>
      </c>
      <c r="AQ1901" s="10">
        <f t="shared" si="568"/>
        <v>-2.6462023118092315E-3</v>
      </c>
      <c r="AR1901" s="10">
        <f>+AN1901/SUM(AL$27:AL1901)-1</f>
        <v>0.26916764797987991</v>
      </c>
    </row>
    <row r="1902" spans="1:44" x14ac:dyDescent="0.25">
      <c r="A1902" s="1">
        <v>43003</v>
      </c>
      <c r="B1902">
        <v>8.8569999999999993</v>
      </c>
      <c r="G1902">
        <f t="shared" si="561"/>
        <v>6932.2210327860648</v>
      </c>
      <c r="H1902">
        <f t="shared" si="562"/>
        <v>6868.6877776136371</v>
      </c>
      <c r="I1902" s="5">
        <f t="shared" si="551"/>
        <v>0</v>
      </c>
      <c r="J1902" s="6">
        <f>+H1902+SUM($D$16:$E$16)-SUM($F$27:F1902)</f>
        <v>8672.8201986662643</v>
      </c>
      <c r="K1902" s="10">
        <f t="shared" si="563"/>
        <v>-3.0310099023905801E-3</v>
      </c>
      <c r="L1902" s="10">
        <f>+H1902/SUM(F$27:F1902)-1</f>
        <v>0.12309295270840948</v>
      </c>
      <c r="M1902">
        <v>8.1630000000000003</v>
      </c>
      <c r="R1902">
        <f t="shared" si="564"/>
        <v>6451.8459851226335</v>
      </c>
      <c r="S1902">
        <f t="shared" si="565"/>
        <v>6256.537488957063</v>
      </c>
      <c r="T1902" s="5">
        <f t="shared" si="552"/>
        <v>0</v>
      </c>
      <c r="U1902" s="6">
        <f>+S1902+SUM($D$17:$E$17)-SUM($Q$27:Q1902)</f>
        <v>7760.1101731675853</v>
      </c>
      <c r="V1902" s="10">
        <f t="shared" si="553"/>
        <v>-2.9621630353438011E-4</v>
      </c>
      <c r="W1902" s="10">
        <f>+S1902/SUM(Q$27:Q1902)-1</f>
        <v>0.22763204521202418</v>
      </c>
      <c r="X1902">
        <v>5.2309999999999999</v>
      </c>
      <c r="AC1902">
        <f t="shared" si="566"/>
        <v>12984.253861608004</v>
      </c>
      <c r="AD1902">
        <f t="shared" si="567"/>
        <v>12834.801280279493</v>
      </c>
      <c r="AE1902" s="5">
        <f t="shared" si="554"/>
        <v>0</v>
      </c>
      <c r="AF1902" s="6">
        <f>+AD1902+SUM($D$18:$E$18)-SUM($AB$27:AB1902)</f>
        <v>15540.999911858442</v>
      </c>
      <c r="AG1902" s="10">
        <f t="shared" si="555"/>
        <v>7.4758048154437429E-3</v>
      </c>
      <c r="AH1902" s="10">
        <f>+AD1902/SUM(AB$27:AB1902)-1</f>
        <v>0.39907119904085708</v>
      </c>
      <c r="AI1902" s="6">
        <f t="shared" si="556"/>
        <v>0</v>
      </c>
      <c r="AL1902" s="6">
        <f t="shared" si="557"/>
        <v>0</v>
      </c>
      <c r="AM1902" s="6">
        <f t="shared" si="558"/>
        <v>26368.320879516701</v>
      </c>
      <c r="AN1902" s="6">
        <f t="shared" si="559"/>
        <v>25960.026546850193</v>
      </c>
      <c r="AO1902" s="5">
        <f t="shared" si="560"/>
        <v>0</v>
      </c>
      <c r="AP1902" s="6">
        <f>+AN1902+SUM($D$16:$E$18)-SUM($AL$27:AL1902)</f>
        <v>31973.93028369228</v>
      </c>
      <c r="AQ1902" s="10">
        <f t="shared" si="568"/>
        <v>2.7174693989493459E-3</v>
      </c>
      <c r="AR1902" s="10">
        <f>+AN1902/SUM(AL$27:AL1902)-1</f>
        <v>0.27341822640980973</v>
      </c>
    </row>
    <row r="1903" spans="1:44" x14ac:dyDescent="0.25">
      <c r="A1903" s="1">
        <v>43004</v>
      </c>
      <c r="B1903">
        <v>8.8680000000000003</v>
      </c>
      <c r="G1903">
        <f t="shared" si="561"/>
        <v>6940.830542931787</v>
      </c>
      <c r="H1903">
        <f t="shared" si="562"/>
        <v>6877.2183822826855</v>
      </c>
      <c r="I1903" s="5">
        <f t="shared" si="551"/>
        <v>0</v>
      </c>
      <c r="J1903" s="6">
        <f>+H1903+SUM($D$16:$E$16)-SUM($F$27:F1903)</f>
        <v>8681.35080333531</v>
      </c>
      <c r="K1903" s="10">
        <f t="shared" si="563"/>
        <v>9.8360215865622713E-4</v>
      </c>
      <c r="L1903" s="10">
        <f>+H1903/SUM(F$27:F1903)-1</f>
        <v>0.12448778419534556</v>
      </c>
      <c r="M1903">
        <v>8.1470000000000002</v>
      </c>
      <c r="R1903">
        <f t="shared" si="564"/>
        <v>6439.1999559958458</v>
      </c>
      <c r="S1903">
        <f t="shared" si="565"/>
        <v>6244.2742769243159</v>
      </c>
      <c r="T1903" s="5">
        <f t="shared" si="552"/>
        <v>0</v>
      </c>
      <c r="U1903" s="6">
        <f>+S1903+SUM($D$17:$E$17)-SUM($Q$27:Q1903)</f>
        <v>7747.8469611348382</v>
      </c>
      <c r="V1903" s="10">
        <f t="shared" si="553"/>
        <v>-1.5802883927021893E-3</v>
      </c>
      <c r="W1903" s="10">
        <f>+S1903/SUM(Q$27:Q1903)-1</f>
        <v>0.2252258082007057</v>
      </c>
      <c r="X1903">
        <v>5.26</v>
      </c>
      <c r="AC1903">
        <f t="shared" si="566"/>
        <v>13056.236916853011</v>
      </c>
      <c r="AD1903">
        <f t="shared" si="567"/>
        <v>12905.955789384465</v>
      </c>
      <c r="AE1903" s="5">
        <f t="shared" si="554"/>
        <v>0</v>
      </c>
      <c r="AF1903" s="6">
        <f>+AD1903+SUM($D$18:$E$18)-SUM($AB$27:AB1903)</f>
        <v>15612.154420963416</v>
      </c>
      <c r="AG1903" s="10">
        <f t="shared" si="555"/>
        <v>4.5785026387317185E-3</v>
      </c>
      <c r="AH1903" s="10">
        <f>+AD1903/SUM(AB$27:AB1903)-1</f>
        <v>0.40682747217643067</v>
      </c>
      <c r="AI1903" s="6">
        <f t="shared" si="556"/>
        <v>0</v>
      </c>
      <c r="AL1903" s="6">
        <f t="shared" si="557"/>
        <v>0</v>
      </c>
      <c r="AM1903" s="6">
        <f t="shared" si="558"/>
        <v>26436.267415780647</v>
      </c>
      <c r="AN1903" s="6">
        <f t="shared" si="559"/>
        <v>26027.448448591465</v>
      </c>
      <c r="AO1903" s="5">
        <f t="shared" si="560"/>
        <v>0</v>
      </c>
      <c r="AP1903" s="6">
        <f>+AN1903+SUM($D$16:$E$18)-SUM($AL$27:AL1903)</f>
        <v>32041.352185433556</v>
      </c>
      <c r="AQ1903" s="10">
        <f t="shared" si="568"/>
        <v>2.1086523033941873E-3</v>
      </c>
      <c r="AR1903" s="10">
        <f>+AN1903/SUM(AL$27:AL1903)-1</f>
        <v>0.27672547566787964</v>
      </c>
    </row>
    <row r="1904" spans="1:44" x14ac:dyDescent="0.25">
      <c r="A1904" s="1">
        <v>43005</v>
      </c>
      <c r="B1904">
        <v>8.8819999999999997</v>
      </c>
      <c r="G1904">
        <f t="shared" si="561"/>
        <v>6951.7881012990665</v>
      </c>
      <c r="H1904">
        <f t="shared" si="562"/>
        <v>6888.0755154978351</v>
      </c>
      <c r="I1904" s="5">
        <f t="shared" si="551"/>
        <v>0</v>
      </c>
      <c r="J1904" s="6">
        <f>+H1904+SUM($D$16:$E$16)-SUM($F$27:F1904)</f>
        <v>8692.2079365504615</v>
      </c>
      <c r="K1904" s="10">
        <f t="shared" si="563"/>
        <v>1.2506271732481977E-3</v>
      </c>
      <c r="L1904" s="10">
        <f>+H1904/SUM(F$27:F1904)-1</f>
        <v>0.12626302426962766</v>
      </c>
      <c r="M1904">
        <v>8.1769999999999996</v>
      </c>
      <c r="R1904">
        <f t="shared" si="564"/>
        <v>6462.9112606085719</v>
      </c>
      <c r="S1904">
        <f t="shared" si="565"/>
        <v>6267.2677994857168</v>
      </c>
      <c r="T1904" s="5">
        <f t="shared" si="552"/>
        <v>0</v>
      </c>
      <c r="U1904" s="6">
        <f>+S1904+SUM($D$17:$E$17)-SUM($Q$27:Q1904)</f>
        <v>7770.8404836962391</v>
      </c>
      <c r="V1904" s="10">
        <f t="shared" si="553"/>
        <v>2.967730606546759E-3</v>
      </c>
      <c r="W1904" s="10">
        <f>+S1904/SUM(Q$27:Q1904)-1</f>
        <v>0.22973750259692793</v>
      </c>
      <c r="X1904">
        <v>5.2549999999999999</v>
      </c>
      <c r="AC1904">
        <f t="shared" si="566"/>
        <v>13043.826045259046</v>
      </c>
      <c r="AD1904">
        <f t="shared" si="567"/>
        <v>12893.687770573264</v>
      </c>
      <c r="AE1904" s="5">
        <f t="shared" si="554"/>
        <v>0</v>
      </c>
      <c r="AF1904" s="6">
        <f>+AD1904+SUM($D$18:$E$18)-SUM($AB$27:AB1904)</f>
        <v>15599.886402152213</v>
      </c>
      <c r="AG1904" s="10">
        <f t="shared" si="555"/>
        <v>-7.8579922286248216E-4</v>
      </c>
      <c r="AH1904" s="10">
        <f>+AD1904/SUM(AB$27:AB1904)-1</f>
        <v>0.40549018370478018</v>
      </c>
      <c r="AI1904" s="6">
        <f t="shared" si="556"/>
        <v>0</v>
      </c>
      <c r="AL1904" s="6">
        <f t="shared" si="557"/>
        <v>0</v>
      </c>
      <c r="AM1904" s="6">
        <f t="shared" si="558"/>
        <v>26458.525407166686</v>
      </c>
      <c r="AN1904" s="6">
        <f t="shared" si="559"/>
        <v>26049.031085556817</v>
      </c>
      <c r="AO1904" s="5">
        <f t="shared" si="560"/>
        <v>0</v>
      </c>
      <c r="AP1904" s="6">
        <f>+AN1904+SUM($D$16:$E$18)-SUM($AL$27:AL1904)</f>
        <v>32062.934822398907</v>
      </c>
      <c r="AQ1904" s="10">
        <f t="shared" si="568"/>
        <v>6.7358695851682526E-4</v>
      </c>
      <c r="AR1904" s="10">
        <f>+AN1904/SUM(AL$27:AL1904)-1</f>
        <v>0.27778416962707353</v>
      </c>
    </row>
    <row r="1905" spans="1:44" x14ac:dyDescent="0.25">
      <c r="A1905" s="1">
        <v>43006</v>
      </c>
      <c r="B1905">
        <v>8.7949999999999999</v>
      </c>
      <c r="G1905">
        <f t="shared" si="561"/>
        <v>6883.6947028738223</v>
      </c>
      <c r="H1905">
        <f t="shared" si="562"/>
        <v>6820.6061876608264</v>
      </c>
      <c r="I1905" s="5">
        <f t="shared" si="551"/>
        <v>0</v>
      </c>
      <c r="J1905" s="6">
        <f>+H1905+SUM($D$16:$E$16)-SUM($F$27:F1905)</f>
        <v>8624.738608713451</v>
      </c>
      <c r="K1905" s="10">
        <f t="shared" si="563"/>
        <v>-7.7620471495285503E-3</v>
      </c>
      <c r="L1905" s="10">
        <f>+H1905/SUM(F$27:F1905)-1</f>
        <v>0.11523117523658821</v>
      </c>
      <c r="M1905">
        <v>8.1969999999999992</v>
      </c>
      <c r="R1905">
        <f t="shared" si="564"/>
        <v>6478.7187970170562</v>
      </c>
      <c r="S1905">
        <f t="shared" si="565"/>
        <v>6282.5968145266506</v>
      </c>
      <c r="T1905" s="5">
        <f t="shared" si="552"/>
        <v>0</v>
      </c>
      <c r="U1905" s="6">
        <f>+S1905+SUM($D$17:$E$17)-SUM($Q$27:Q1905)</f>
        <v>7786.1694987371729</v>
      </c>
      <c r="V1905" s="10">
        <f t="shared" si="553"/>
        <v>1.9726328282114736E-3</v>
      </c>
      <c r="W1905" s="10">
        <f>+S1905/SUM(Q$27:Q1905)-1</f>
        <v>0.23274529886107587</v>
      </c>
      <c r="X1905">
        <v>5.2389999999999999</v>
      </c>
      <c r="AC1905">
        <f t="shared" si="566"/>
        <v>13004.111256158352</v>
      </c>
      <c r="AD1905">
        <f t="shared" si="567"/>
        <v>12854.430110377418</v>
      </c>
      <c r="AE1905" s="5">
        <f t="shared" si="554"/>
        <v>0</v>
      </c>
      <c r="AF1905" s="6">
        <f>+AD1905+SUM($D$18:$E$18)-SUM($AB$27:AB1905)</f>
        <v>15560.628741956371</v>
      </c>
      <c r="AG1905" s="10">
        <f t="shared" si="555"/>
        <v>-2.5165350044104029E-3</v>
      </c>
      <c r="AH1905" s="10">
        <f>+AD1905/SUM(AB$27:AB1905)-1</f>
        <v>0.40121086059549826</v>
      </c>
      <c r="AI1905" s="6">
        <f t="shared" si="556"/>
        <v>0</v>
      </c>
      <c r="AL1905" s="6">
        <f t="shared" si="557"/>
        <v>0</v>
      </c>
      <c r="AM1905" s="6">
        <f t="shared" si="558"/>
        <v>26366.524756049228</v>
      </c>
      <c r="AN1905" s="6">
        <f t="shared" si="559"/>
        <v>25957.633112564894</v>
      </c>
      <c r="AO1905" s="5">
        <f t="shared" si="560"/>
        <v>0</v>
      </c>
      <c r="AP1905" s="6">
        <f>+AN1905+SUM($D$16:$E$18)-SUM($AL$27:AL1905)</f>
        <v>31971.536849406984</v>
      </c>
      <c r="AQ1905" s="10">
        <f t="shared" si="568"/>
        <v>-2.8505803819328657E-3</v>
      </c>
      <c r="AR1905" s="10">
        <f>+AN1905/SUM(AL$27:AL1905)-1</f>
        <v>0.2733008211815402</v>
      </c>
    </row>
    <row r="1906" spans="1:44" x14ac:dyDescent="0.25">
      <c r="A1906" s="1">
        <v>43007</v>
      </c>
      <c r="B1906">
        <v>8.84</v>
      </c>
      <c r="G1906">
        <f t="shared" si="561"/>
        <v>6918.9154261972253</v>
      </c>
      <c r="H1906">
        <f t="shared" si="562"/>
        <v>6855.5041158523827</v>
      </c>
      <c r="I1906" s="5">
        <f t="shared" si="551"/>
        <v>0</v>
      </c>
      <c r="J1906" s="6">
        <f>+H1906+SUM($D$16:$E$16)-SUM($F$27:F1906)</f>
        <v>8659.6365369050072</v>
      </c>
      <c r="K1906" s="10">
        <f t="shared" si="563"/>
        <v>4.0462592288070809E-3</v>
      </c>
      <c r="L1906" s="10">
        <f>+H1906/SUM(F$27:F1906)-1</f>
        <v>0.12093730404678094</v>
      </c>
      <c r="M1906">
        <v>8.2479999999999993</v>
      </c>
      <c r="R1906">
        <f t="shared" si="564"/>
        <v>6519.0280148586899</v>
      </c>
      <c r="S1906">
        <f t="shared" si="565"/>
        <v>6321.6858028810311</v>
      </c>
      <c r="T1906" s="5">
        <f t="shared" si="552"/>
        <v>0</v>
      </c>
      <c r="U1906" s="6">
        <f>+S1906+SUM($D$17:$E$17)-SUM($Q$27:Q1906)</f>
        <v>7825.2584870915534</v>
      </c>
      <c r="V1906" s="10">
        <f t="shared" si="553"/>
        <v>5.0203104826731515E-3</v>
      </c>
      <c r="W1906" s="10">
        <f>+S1906/SUM(Q$27:Q1906)-1</f>
        <v>0.24041517933465339</v>
      </c>
      <c r="X1906">
        <v>5.2430000000000003</v>
      </c>
      <c r="AC1906">
        <f t="shared" si="566"/>
        <v>13014.039953433527</v>
      </c>
      <c r="AD1906">
        <f t="shared" si="567"/>
        <v>12864.24452542638</v>
      </c>
      <c r="AE1906" s="5">
        <f t="shared" si="554"/>
        <v>0</v>
      </c>
      <c r="AF1906" s="6">
        <f>+AD1906+SUM($D$18:$E$18)-SUM($AB$27:AB1906)</f>
        <v>15570.443157005331</v>
      </c>
      <c r="AG1906" s="10">
        <f t="shared" si="555"/>
        <v>6.3072098253313946E-4</v>
      </c>
      <c r="AH1906" s="10">
        <f>+AD1906/SUM(AB$27:AB1906)-1</f>
        <v>0.40228069137281874</v>
      </c>
      <c r="AI1906" s="6">
        <f t="shared" si="556"/>
        <v>0</v>
      </c>
      <c r="AL1906" s="6">
        <f t="shared" si="557"/>
        <v>0</v>
      </c>
      <c r="AM1906" s="6">
        <f t="shared" si="558"/>
        <v>26451.983394489442</v>
      </c>
      <c r="AN1906" s="6">
        <f t="shared" si="559"/>
        <v>26041.434444159793</v>
      </c>
      <c r="AO1906" s="5">
        <f t="shared" si="560"/>
        <v>0</v>
      </c>
      <c r="AP1906" s="6">
        <f>+AN1906+SUM($D$16:$E$18)-SUM($AL$27:AL1906)</f>
        <v>32055.338181001884</v>
      </c>
      <c r="AQ1906" s="10">
        <f t="shared" si="568"/>
        <v>2.6211230317023659E-3</v>
      </c>
      <c r="AR1906" s="10">
        <f>+AN1906/SUM(AL$27:AL1906)-1</f>
        <v>0.27741153127106077</v>
      </c>
    </row>
    <row r="1907" spans="1:44" x14ac:dyDescent="0.25">
      <c r="A1907" s="1">
        <v>43010</v>
      </c>
      <c r="B1907">
        <v>8.9139999999999997</v>
      </c>
      <c r="G1907">
        <f t="shared" si="561"/>
        <v>6976.8339489957089</v>
      </c>
      <c r="H1907">
        <f t="shared" si="562"/>
        <v>6912.8918199896079</v>
      </c>
      <c r="I1907" s="5">
        <f t="shared" si="551"/>
        <v>0</v>
      </c>
      <c r="J1907" s="6">
        <f>+H1907+SUM($D$16:$E$16)-SUM($F$27:F1907)</f>
        <v>8717.0242410422325</v>
      </c>
      <c r="K1907" s="10">
        <f t="shared" si="563"/>
        <v>6.6270338128688877E-3</v>
      </c>
      <c r="L1907" s="10">
        <f>+H1907/SUM(F$27:F1907)-1</f>
        <v>0.1303207158679871</v>
      </c>
      <c r="M1907">
        <v>8.2870000000000008</v>
      </c>
      <c r="R1907">
        <f t="shared" si="564"/>
        <v>6549.8527108552335</v>
      </c>
      <c r="S1907">
        <f t="shared" si="565"/>
        <v>6351.5773822108522</v>
      </c>
      <c r="T1907" s="5">
        <f t="shared" si="552"/>
        <v>0</v>
      </c>
      <c r="U1907" s="6">
        <f>+S1907+SUM($D$17:$E$17)-SUM($Q$27:Q1907)</f>
        <v>7855.1500664213754</v>
      </c>
      <c r="V1907" s="10">
        <f t="shared" si="553"/>
        <v>3.8198839538823304E-3</v>
      </c>
      <c r="W1907" s="10">
        <f>+S1907/SUM(Q$27:Q1907)-1</f>
        <v>0.24628038204974212</v>
      </c>
      <c r="X1907">
        <v>5.298</v>
      </c>
      <c r="AC1907">
        <f t="shared" si="566"/>
        <v>13150.559540967159</v>
      </c>
      <c r="AD1907">
        <f t="shared" si="567"/>
        <v>12999.1927323496</v>
      </c>
      <c r="AE1907" s="5">
        <f t="shared" si="554"/>
        <v>0</v>
      </c>
      <c r="AF1907" s="6">
        <f>+AD1907+SUM($D$18:$E$18)-SUM($AB$27:AB1907)</f>
        <v>15705.391363928549</v>
      </c>
      <c r="AG1907" s="10">
        <f t="shared" si="555"/>
        <v>8.6669470844511487E-3</v>
      </c>
      <c r="AH1907" s="10">
        <f>+AD1907/SUM(AB$27:AB1907)-1</f>
        <v>0.41699086456097523</v>
      </c>
      <c r="AI1907" s="6">
        <f t="shared" si="556"/>
        <v>0</v>
      </c>
      <c r="AL1907" s="6">
        <f t="shared" si="557"/>
        <v>0</v>
      </c>
      <c r="AM1907" s="6">
        <f t="shared" si="558"/>
        <v>26677.246200818103</v>
      </c>
      <c r="AN1907" s="6">
        <f t="shared" si="559"/>
        <v>26263.661934550059</v>
      </c>
      <c r="AO1907" s="5">
        <f t="shared" si="560"/>
        <v>0</v>
      </c>
      <c r="AP1907" s="6">
        <f>+AN1907+SUM($D$16:$E$18)-SUM($AL$27:AL1907)</f>
        <v>32277.565671392149</v>
      </c>
      <c r="AQ1907" s="10">
        <f t="shared" si="568"/>
        <v>6.9326203684219045E-3</v>
      </c>
      <c r="AR1907" s="10">
        <f>+AN1907/SUM(AL$27:AL1907)-1</f>
        <v>0.28831246529597632</v>
      </c>
    </row>
    <row r="1908" spans="1:44" x14ac:dyDescent="0.25">
      <c r="A1908" s="1">
        <v>43011</v>
      </c>
      <c r="B1908">
        <v>9.0079999999999991</v>
      </c>
      <c r="G1908">
        <f t="shared" si="561"/>
        <v>7050.4061266045937</v>
      </c>
      <c r="H1908">
        <f t="shared" si="562"/>
        <v>6985.7897144341923</v>
      </c>
      <c r="I1908" s="5">
        <f t="shared" si="551"/>
        <v>0</v>
      </c>
      <c r="J1908" s="6">
        <f>+H1908+SUM($D$16:$E$16)-SUM($F$27:F1908)</f>
        <v>8789.9221354868168</v>
      </c>
      <c r="K1908" s="10">
        <f t="shared" si="563"/>
        <v>8.3627041096616672E-3</v>
      </c>
      <c r="L1908" s="10">
        <f>+H1908/SUM(F$27:F1908)-1</f>
        <v>0.14224018493816781</v>
      </c>
      <c r="M1908">
        <v>8.3089999999999993</v>
      </c>
      <c r="R1908">
        <f t="shared" si="564"/>
        <v>6567.2410009045643</v>
      </c>
      <c r="S1908">
        <f t="shared" si="565"/>
        <v>6368.4392987558776</v>
      </c>
      <c r="T1908" s="5">
        <f t="shared" si="552"/>
        <v>0</v>
      </c>
      <c r="U1908" s="6">
        <f>+S1908+SUM($D$17:$E$17)-SUM($Q$27:Q1908)</f>
        <v>7872.0119829664009</v>
      </c>
      <c r="V1908" s="10">
        <f t="shared" si="553"/>
        <v>2.1466065450621574E-3</v>
      </c>
      <c r="W1908" s="10">
        <f>+S1908/SUM(Q$27:Q1908)-1</f>
        <v>0.24958895794030478</v>
      </c>
      <c r="X1908">
        <v>5.2949999999999999</v>
      </c>
      <c r="AC1908">
        <f t="shared" si="566"/>
        <v>13143.113018010778</v>
      </c>
      <c r="AD1908">
        <f t="shared" si="567"/>
        <v>12991.831921062878</v>
      </c>
      <c r="AE1908" s="5">
        <f t="shared" si="554"/>
        <v>0</v>
      </c>
      <c r="AF1908" s="6">
        <f>+AD1908+SUM($D$18:$E$18)-SUM($AB$27:AB1908)</f>
        <v>15698.030552641827</v>
      </c>
      <c r="AG1908" s="10">
        <f t="shared" si="555"/>
        <v>-4.6868053881343741E-4</v>
      </c>
      <c r="AH1908" s="10">
        <f>+AD1908/SUM(AB$27:AB1908)-1</f>
        <v>0.41618849147798476</v>
      </c>
      <c r="AI1908" s="6">
        <f t="shared" si="556"/>
        <v>0</v>
      </c>
      <c r="AL1908" s="6">
        <f t="shared" si="557"/>
        <v>0</v>
      </c>
      <c r="AM1908" s="6">
        <f t="shared" si="558"/>
        <v>26760.760145519933</v>
      </c>
      <c r="AN1908" s="6">
        <f t="shared" si="559"/>
        <v>26346.06093425295</v>
      </c>
      <c r="AO1908" s="5">
        <f t="shared" si="560"/>
        <v>0</v>
      </c>
      <c r="AP1908" s="6">
        <f>+AN1908+SUM($D$16:$E$18)-SUM($AL$27:AL1908)</f>
        <v>32359.96467109504</v>
      </c>
      <c r="AQ1908" s="10">
        <f t="shared" si="568"/>
        <v>2.5528257162195089E-3</v>
      </c>
      <c r="AR1908" s="10">
        <f>+AN1908/SUM(AL$27:AL1908)-1</f>
        <v>0.29235438674279135</v>
      </c>
    </row>
    <row r="1909" spans="1:44" x14ac:dyDescent="0.25">
      <c r="A1909" s="1">
        <v>43012</v>
      </c>
      <c r="B1909">
        <v>9.0389999999999997</v>
      </c>
      <c r="G1909">
        <f t="shared" si="561"/>
        <v>7074.6692915607146</v>
      </c>
      <c r="H1909">
        <f t="shared" si="562"/>
        <v>7009.8305094105972</v>
      </c>
      <c r="I1909" s="5">
        <f t="shared" si="551"/>
        <v>0</v>
      </c>
      <c r="J1909" s="6">
        <f>+H1909+SUM($D$16:$E$16)-SUM($F$27:F1909)</f>
        <v>8813.9629304632217</v>
      </c>
      <c r="K1909" s="10">
        <f t="shared" si="563"/>
        <v>2.735040721162596E-3</v>
      </c>
      <c r="L1909" s="10">
        <f>+H1909/SUM(F$27:F1909)-1</f>
        <v>0.14617107367407822</v>
      </c>
      <c r="M1909">
        <v>8.2959999999999994</v>
      </c>
      <c r="R1909">
        <f t="shared" si="564"/>
        <v>6556.9661022390501</v>
      </c>
      <c r="S1909">
        <f t="shared" si="565"/>
        <v>6358.4754389792706</v>
      </c>
      <c r="T1909" s="5">
        <f t="shared" si="552"/>
        <v>0</v>
      </c>
      <c r="U1909" s="6">
        <f>+S1909+SUM($D$17:$E$17)-SUM($Q$27:Q1909)</f>
        <v>7862.0481231897929</v>
      </c>
      <c r="V1909" s="10">
        <f t="shared" si="553"/>
        <v>-1.2657322928583126E-3</v>
      </c>
      <c r="W1909" s="10">
        <f>+S1909/SUM(Q$27:Q1909)-1</f>
        <v>0.24763389036860839</v>
      </c>
      <c r="X1909">
        <v>5.306</v>
      </c>
      <c r="AC1909">
        <f t="shared" si="566"/>
        <v>13170.416935517505</v>
      </c>
      <c r="AD1909">
        <f t="shared" si="567"/>
        <v>13018.821562447523</v>
      </c>
      <c r="AE1909" s="5">
        <f t="shared" si="554"/>
        <v>0</v>
      </c>
      <c r="AF1909" s="6">
        <f>+AD1909+SUM($D$18:$E$18)-SUM($AB$27:AB1909)</f>
        <v>15725.020194026474</v>
      </c>
      <c r="AG1909" s="10">
        <f t="shared" si="555"/>
        <v>1.7193011119540635E-3</v>
      </c>
      <c r="AH1909" s="10">
        <f>+AD1909/SUM(AB$27:AB1909)-1</f>
        <v>0.41913052611561619</v>
      </c>
      <c r="AI1909" s="6">
        <f t="shared" si="556"/>
        <v>0</v>
      </c>
      <c r="AL1909" s="6">
        <f t="shared" si="557"/>
        <v>0</v>
      </c>
      <c r="AM1909" s="6">
        <f t="shared" si="558"/>
        <v>26802.05232931727</v>
      </c>
      <c r="AN1909" s="6">
        <f t="shared" si="559"/>
        <v>26387.127510837392</v>
      </c>
      <c r="AO1909" s="5">
        <f t="shared" si="560"/>
        <v>0</v>
      </c>
      <c r="AP1909" s="6">
        <f>+AN1909+SUM($D$16:$E$18)-SUM($AL$27:AL1909)</f>
        <v>32401.031247679486</v>
      </c>
      <c r="AQ1909" s="10">
        <f t="shared" si="568"/>
        <v>1.2690550500238373E-3</v>
      </c>
      <c r="AR1909" s="10">
        <f>+AN1909/SUM(AL$27:AL1909)-1</f>
        <v>0.29436882717583579</v>
      </c>
    </row>
    <row r="1910" spans="1:44" x14ac:dyDescent="0.25">
      <c r="A1910" s="1">
        <v>43013</v>
      </c>
      <c r="B1910">
        <v>9.0830000000000002</v>
      </c>
      <c r="G1910">
        <f t="shared" si="561"/>
        <v>7109.107332143597</v>
      </c>
      <c r="H1910">
        <f t="shared" si="562"/>
        <v>7043.9529280867864</v>
      </c>
      <c r="I1910" s="5">
        <f t="shared" si="551"/>
        <v>0</v>
      </c>
      <c r="J1910" s="6">
        <f>+H1910+SUM($D$16:$E$16)-SUM($F$27:F1910)</f>
        <v>8848.0853491394118</v>
      </c>
      <c r="K1910" s="10">
        <f t="shared" si="563"/>
        <v>3.8714048317873839E-3</v>
      </c>
      <c r="L1910" s="10">
        <f>+H1910/SUM(F$27:F1910)-1</f>
        <v>0.15175039962182257</v>
      </c>
      <c r="M1910">
        <v>8.3190000000000008</v>
      </c>
      <c r="R1910">
        <f t="shared" si="564"/>
        <v>6575.1447691088078</v>
      </c>
      <c r="S1910">
        <f t="shared" si="565"/>
        <v>6376.1038062763455</v>
      </c>
      <c r="T1910" s="5">
        <f t="shared" si="552"/>
        <v>0</v>
      </c>
      <c r="U1910" s="6">
        <f>+S1910+SUM($D$17:$E$17)-SUM($Q$27:Q1910)</f>
        <v>7879.6764904868678</v>
      </c>
      <c r="V1910" s="10">
        <f t="shared" si="553"/>
        <v>2.2422105564425809E-3</v>
      </c>
      <c r="W1910" s="10">
        <f>+S1910/SUM(Q$27:Q1910)-1</f>
        <v>0.25109285607237886</v>
      </c>
      <c r="X1910">
        <v>5.3259999999999996</v>
      </c>
      <c r="AC1910">
        <f t="shared" si="566"/>
        <v>13220.060421893371</v>
      </c>
      <c r="AD1910">
        <f t="shared" si="567"/>
        <v>13067.89363769233</v>
      </c>
      <c r="AE1910" s="5">
        <f t="shared" si="554"/>
        <v>0</v>
      </c>
      <c r="AF1910" s="6">
        <f>+AD1910+SUM($D$18:$E$18)-SUM($AB$27:AB1910)</f>
        <v>15774.092269271281</v>
      </c>
      <c r="AG1910" s="10">
        <f t="shared" si="555"/>
        <v>3.1206367075731212E-3</v>
      </c>
      <c r="AH1910" s="10">
        <f>+AD1910/SUM(AB$27:AB1910)-1</f>
        <v>0.42447968000221858</v>
      </c>
      <c r="AI1910" s="6">
        <f t="shared" si="556"/>
        <v>0</v>
      </c>
      <c r="AL1910" s="6">
        <f t="shared" si="557"/>
        <v>0</v>
      </c>
      <c r="AM1910" s="6">
        <f t="shared" si="558"/>
        <v>26904.312523145774</v>
      </c>
      <c r="AN1910" s="6">
        <f t="shared" si="559"/>
        <v>26487.950372055464</v>
      </c>
      <c r="AO1910" s="5">
        <f t="shared" si="560"/>
        <v>0</v>
      </c>
      <c r="AP1910" s="6">
        <f>+AN1910+SUM($D$16:$E$18)-SUM($AL$27:AL1910)</f>
        <v>32501.854108897554</v>
      </c>
      <c r="AQ1910" s="10">
        <f t="shared" si="568"/>
        <v>3.1117176625448106E-3</v>
      </c>
      <c r="AR1910" s="10">
        <f>+AN1910/SUM(AL$27:AL1910)-1</f>
        <v>0.29931449504262986</v>
      </c>
    </row>
    <row r="1911" spans="1:44" x14ac:dyDescent="0.25">
      <c r="A1911" s="1">
        <v>43014</v>
      </c>
      <c r="B1911">
        <v>9.0739999999999998</v>
      </c>
      <c r="G1911">
        <f t="shared" si="561"/>
        <v>7102.063187478916</v>
      </c>
      <c r="H1911">
        <f t="shared" si="562"/>
        <v>7036.9733424484748</v>
      </c>
      <c r="I1911" s="5">
        <f t="shared" si="551"/>
        <v>0</v>
      </c>
      <c r="J1911" s="6">
        <f>+H1911+SUM($D$16:$E$16)-SUM($F$27:F1911)</f>
        <v>8841.105763501102</v>
      </c>
      <c r="K1911" s="10">
        <f t="shared" si="563"/>
        <v>-7.8882440244421037E-4</v>
      </c>
      <c r="L1911" s="10">
        <f>+H1911/SUM(F$27:F1911)-1</f>
        <v>0.1506091738597839</v>
      </c>
      <c r="M1911">
        <v>8.3019999999999996</v>
      </c>
      <c r="R1911">
        <f t="shared" si="564"/>
        <v>6561.708363161596</v>
      </c>
      <c r="S1911">
        <f t="shared" si="565"/>
        <v>6363.0741434915508</v>
      </c>
      <c r="T1911" s="5">
        <f t="shared" si="552"/>
        <v>0</v>
      </c>
      <c r="U1911" s="6">
        <f>+S1911+SUM($D$17:$E$17)-SUM($Q$27:Q1911)</f>
        <v>7866.6468277020731</v>
      </c>
      <c r="V1911" s="10">
        <f t="shared" si="553"/>
        <v>-1.6535783925298864E-3</v>
      </c>
      <c r="W1911" s="10">
        <f>+S1911/SUM(Q$27:Q1911)-1</f>
        <v>0.24853622924785279</v>
      </c>
      <c r="X1911">
        <v>5.3029999999999999</v>
      </c>
      <c r="AC1911">
        <f t="shared" si="566"/>
        <v>13162.970412561124</v>
      </c>
      <c r="AD1911">
        <f t="shared" si="567"/>
        <v>13011.460751160801</v>
      </c>
      <c r="AE1911" s="5">
        <f t="shared" si="554"/>
        <v>0</v>
      </c>
      <c r="AF1911" s="6">
        <f>+AD1911+SUM($D$18:$E$18)-SUM($AB$27:AB1911)</f>
        <v>15717.659382739752</v>
      </c>
      <c r="AG1911" s="10">
        <f t="shared" si="555"/>
        <v>-3.5775679239219427E-3</v>
      </c>
      <c r="AH1911" s="10">
        <f>+AD1911/SUM(AB$27:AB1911)-1</f>
        <v>0.41832815303262572</v>
      </c>
      <c r="AI1911" s="6">
        <f t="shared" si="556"/>
        <v>0</v>
      </c>
      <c r="AL1911" s="6">
        <f t="shared" si="557"/>
        <v>0</v>
      </c>
      <c r="AM1911" s="6">
        <f t="shared" si="558"/>
        <v>26826.741963201635</v>
      </c>
      <c r="AN1911" s="6">
        <f t="shared" si="559"/>
        <v>26411.508237100825</v>
      </c>
      <c r="AO1911" s="5">
        <f t="shared" si="560"/>
        <v>0</v>
      </c>
      <c r="AP1911" s="6">
        <f>+AN1911+SUM($D$16:$E$18)-SUM($AL$27:AL1911)</f>
        <v>32425.411973942915</v>
      </c>
      <c r="AQ1911" s="10">
        <f t="shared" si="568"/>
        <v>-2.3519315143843977E-3</v>
      </c>
      <c r="AR1911" s="10">
        <f>+AN1911/SUM(AL$27:AL1911)-1</f>
        <v>0.29556477592191799</v>
      </c>
    </row>
    <row r="1912" spans="1:44" x14ac:dyDescent="0.25">
      <c r="A1912" s="1">
        <v>43017</v>
      </c>
      <c r="B1912">
        <v>9.0470000000000006</v>
      </c>
      <c r="G1912">
        <f t="shared" si="561"/>
        <v>7080.9307534848749</v>
      </c>
      <c r="H1912">
        <f t="shared" si="562"/>
        <v>7016.0345855335408</v>
      </c>
      <c r="I1912" s="5">
        <f t="shared" si="551"/>
        <v>0</v>
      </c>
      <c r="J1912" s="6">
        <f>+H1912+SUM($D$16:$E$16)-SUM($F$27:F1912)</f>
        <v>8820.1670065861654</v>
      </c>
      <c r="K1912" s="10">
        <f t="shared" si="563"/>
        <v>-2.3683414128330416E-3</v>
      </c>
      <c r="L1912" s="10">
        <f>+H1912/SUM(F$27:F1912)-1</f>
        <v>0.14718549657366831</v>
      </c>
      <c r="M1912">
        <v>8.3089999999999993</v>
      </c>
      <c r="R1912">
        <f t="shared" si="564"/>
        <v>6567.2410009045643</v>
      </c>
      <c r="S1912">
        <f t="shared" si="565"/>
        <v>6368.4392987558767</v>
      </c>
      <c r="T1912" s="5">
        <f t="shared" si="552"/>
        <v>0</v>
      </c>
      <c r="U1912" s="6">
        <f>+S1912+SUM($D$17:$E$17)-SUM($Q$27:Q1912)</f>
        <v>7872.011982966399</v>
      </c>
      <c r="V1912" s="10">
        <f t="shared" si="553"/>
        <v>6.8201298238435015E-4</v>
      </c>
      <c r="W1912" s="10">
        <f>+S1912/SUM(Q$27:Q1912)-1</f>
        <v>0.24958895794030456</v>
      </c>
      <c r="X1912">
        <v>5.2919999999999998</v>
      </c>
      <c r="AC1912">
        <f t="shared" si="566"/>
        <v>13135.666495054396</v>
      </c>
      <c r="AD1912">
        <f t="shared" si="567"/>
        <v>12984.471109776156</v>
      </c>
      <c r="AE1912" s="5">
        <f t="shared" si="554"/>
        <v>0</v>
      </c>
      <c r="AF1912" s="6">
        <f>+AD1912+SUM($D$18:$E$18)-SUM($AB$27:AB1912)</f>
        <v>15690.669741355105</v>
      </c>
      <c r="AG1912" s="10">
        <f t="shared" si="555"/>
        <v>-1.7171539812274039E-3</v>
      </c>
      <c r="AH1912" s="10">
        <f>+AD1912/SUM(AB$27:AB1912)-1</f>
        <v>0.41538611839499429</v>
      </c>
      <c r="AI1912" s="6">
        <f t="shared" si="556"/>
        <v>0</v>
      </c>
      <c r="AL1912" s="6">
        <f t="shared" si="557"/>
        <v>0</v>
      </c>
      <c r="AM1912" s="6">
        <f t="shared" si="558"/>
        <v>26783.838249443834</v>
      </c>
      <c r="AN1912" s="6">
        <f t="shared" si="559"/>
        <v>26368.944994065576</v>
      </c>
      <c r="AO1912" s="5">
        <f t="shared" si="560"/>
        <v>0</v>
      </c>
      <c r="AP1912" s="6">
        <f>+AN1912+SUM($D$16:$E$18)-SUM($AL$27:AL1912)</f>
        <v>32382.848730907666</v>
      </c>
      <c r="AQ1912" s="10">
        <f t="shared" si="568"/>
        <v>-1.3126508020762095E-3</v>
      </c>
      <c r="AR1912" s="10">
        <f>+AN1912/SUM(AL$27:AL1912)-1</f>
        <v>0.29347691944926058</v>
      </c>
    </row>
    <row r="1913" spans="1:44" x14ac:dyDescent="0.25">
      <c r="A1913" s="1">
        <v>43018</v>
      </c>
      <c r="B1913">
        <v>9.0809999999999995</v>
      </c>
      <c r="C1913">
        <f>+$C$16</f>
        <v>60</v>
      </c>
      <c r="D1913" s="7">
        <f>+$H$16</f>
        <v>0.66694736842105262</v>
      </c>
      <c r="E1913" s="7">
        <f>+$J$16</f>
        <v>0.46199999999999997</v>
      </c>
      <c r="F1913" s="6">
        <f>+C1913-D1913-E1913</f>
        <v>58.871052631578941</v>
      </c>
      <c r="G1913">
        <f t="shared" si="561"/>
        <v>7166.4130192941357</v>
      </c>
      <c r="H1913">
        <f t="shared" si="562"/>
        <v>7101.2729616876286</v>
      </c>
      <c r="I1913" s="5">
        <f t="shared" si="551"/>
        <v>124500</v>
      </c>
      <c r="J1913" s="6">
        <f>+H1913+SUM($D$16:$E$16)-SUM($F$27:F1913)</f>
        <v>8846.5343301086759</v>
      </c>
      <c r="K1913" s="10">
        <f t="shared" si="563"/>
        <v>2.9894358579403146E-3</v>
      </c>
      <c r="L1913" s="10">
        <f>+H1913/SUM(F$27:F1913)-1</f>
        <v>0.15005239660998426</v>
      </c>
      <c r="M1913">
        <v>8.3040000000000003</v>
      </c>
      <c r="N1913">
        <f>+$C$17</f>
        <v>50</v>
      </c>
      <c r="O1913" s="7">
        <f>+$H$17</f>
        <v>0.5557894736842105</v>
      </c>
      <c r="P1913" s="7">
        <f>+$J$17</f>
        <v>0.38500000000000001</v>
      </c>
      <c r="Q1913" s="6">
        <f>+N1913-O1913-P1913</f>
        <v>49.059210526315795</v>
      </c>
      <c r="R1913">
        <f t="shared" si="564"/>
        <v>6613.2891168024444</v>
      </c>
      <c r="S1913">
        <f t="shared" si="565"/>
        <v>6413.66625552196</v>
      </c>
      <c r="T1913" s="5">
        <f t="shared" si="552"/>
        <v>103750</v>
      </c>
      <c r="U1913" s="6">
        <f>+S1913+SUM($D$17:$E$17)-SUM($Q$27:Q1913)</f>
        <v>7868.1797292061656</v>
      </c>
      <c r="V1913" s="10">
        <f t="shared" si="553"/>
        <v>-4.8682011263778691E-4</v>
      </c>
      <c r="W1913" s="10">
        <f>+S1913/SUM(Q$27:Q1913)-1</f>
        <v>0.24646449324476083</v>
      </c>
      <c r="X1913">
        <v>5.2859999999999996</v>
      </c>
      <c r="Y1913">
        <f>+$C$18</f>
        <v>90</v>
      </c>
      <c r="Z1913" s="7">
        <f>+$H$18</f>
        <v>1.0004210526315789</v>
      </c>
      <c r="AA1913" s="7">
        <f>+$J$18</f>
        <v>0.69300000000000006</v>
      </c>
      <c r="AB1913" s="6">
        <f>+Y1913-Z1913-AA1913</f>
        <v>88.306578947368422</v>
      </c>
      <c r="AC1913">
        <f t="shared" si="566"/>
        <v>13209.080028089003</v>
      </c>
      <c r="AD1913">
        <f t="shared" si="567"/>
        <v>13058.05606615008</v>
      </c>
      <c r="AE1913" s="5">
        <f t="shared" si="554"/>
        <v>186750</v>
      </c>
      <c r="AF1913" s="6">
        <f>+AD1913+SUM($D$18:$E$18)-SUM($AB$27:AB1913)</f>
        <v>15675.948118781662</v>
      </c>
      <c r="AG1913" s="10">
        <f t="shared" si="555"/>
        <v>-9.3824054779778621E-4</v>
      </c>
      <c r="AH1913" s="10">
        <f>+AD1913/SUM(AB$27:AB1913)-1</f>
        <v>0.40983630728037257</v>
      </c>
      <c r="AI1913" s="6">
        <f t="shared" si="556"/>
        <v>200</v>
      </c>
      <c r="AL1913" s="6">
        <f t="shared" si="557"/>
        <v>196.23684210526315</v>
      </c>
      <c r="AM1913" s="6">
        <f t="shared" si="558"/>
        <v>26988.782164185584</v>
      </c>
      <c r="AN1913" s="6">
        <f t="shared" si="559"/>
        <v>26572.995283359669</v>
      </c>
      <c r="AO1913" s="5">
        <f t="shared" si="560"/>
        <v>415000</v>
      </c>
      <c r="AP1913" s="6">
        <f>+AN1913+SUM($D$16:$E$18)-SUM($AL$27:AL1913)</f>
        <v>32390.662178096496</v>
      </c>
      <c r="AQ1913" s="10">
        <f t="shared" si="568"/>
        <v>2.4128350330632209E-4</v>
      </c>
      <c r="AR1913" s="10">
        <f>+AN1913/SUM(AL$27:AL1913)-1</f>
        <v>0.29105846006178004</v>
      </c>
    </row>
    <row r="1914" spans="1:44" x14ac:dyDescent="0.25">
      <c r="A1914" s="1">
        <v>43019</v>
      </c>
      <c r="B1914">
        <v>9.0980000000000008</v>
      </c>
      <c r="G1914">
        <f t="shared" si="561"/>
        <v>7179.8288348792039</v>
      </c>
      <c r="H1914">
        <f t="shared" si="562"/>
        <v>7114.5668324451108</v>
      </c>
      <c r="I1914" s="5">
        <f t="shared" si="551"/>
        <v>0</v>
      </c>
      <c r="J1914" s="6">
        <f>+H1914+SUM($D$16:$E$16)-SUM($F$27:F1914)</f>
        <v>8859.828200866159</v>
      </c>
      <c r="K1914" s="10">
        <f t="shared" si="563"/>
        <v>1.5027207561086886E-3</v>
      </c>
      <c r="L1914" s="10">
        <f>+H1914/SUM(F$27:F1914)-1</f>
        <v>0.15220534130135865</v>
      </c>
      <c r="M1914">
        <v>8.3149999999999995</v>
      </c>
      <c r="R1914">
        <f t="shared" si="564"/>
        <v>6622.049494967765</v>
      </c>
      <c r="S1914">
        <f t="shared" si="565"/>
        <v>6422.1622007062979</v>
      </c>
      <c r="T1914" s="5">
        <f t="shared" si="552"/>
        <v>0</v>
      </c>
      <c r="U1914" s="6">
        <f>+S1914+SUM($D$17:$E$17)-SUM($Q$27:Q1914)</f>
        <v>7876.6756743905044</v>
      </c>
      <c r="V1914" s="10">
        <f t="shared" si="553"/>
        <v>1.0797853476582908E-3</v>
      </c>
      <c r="W1914" s="10">
        <f>+S1914/SUM(Q$27:Q1914)-1</f>
        <v>0.24811563840681439</v>
      </c>
      <c r="X1914">
        <v>5.2869999999999999</v>
      </c>
      <c r="AC1914">
        <f t="shared" si="566"/>
        <v>13211.578908154856</v>
      </c>
      <c r="AD1914">
        <f t="shared" si="567"/>
        <v>13060.526375659379</v>
      </c>
      <c r="AE1914" s="5">
        <f t="shared" si="554"/>
        <v>0</v>
      </c>
      <c r="AF1914" s="6">
        <f>+AD1914+SUM($D$18:$E$18)-SUM($AB$27:AB1914)</f>
        <v>15678.418428290961</v>
      </c>
      <c r="AG1914" s="10">
        <f t="shared" si="555"/>
        <v>1.5758597123327611E-4</v>
      </c>
      <c r="AH1914" s="10">
        <f>+AD1914/SUM(AB$27:AB1914)-1</f>
        <v>0.41010301865140564</v>
      </c>
      <c r="AI1914" s="6">
        <f t="shared" si="556"/>
        <v>0</v>
      </c>
      <c r="AL1914" s="6">
        <f t="shared" si="557"/>
        <v>0</v>
      </c>
      <c r="AM1914" s="6">
        <f t="shared" si="558"/>
        <v>27013.457238001822</v>
      </c>
      <c r="AN1914" s="6">
        <f t="shared" si="559"/>
        <v>26597.255408810786</v>
      </c>
      <c r="AO1914" s="5">
        <f t="shared" si="560"/>
        <v>0</v>
      </c>
      <c r="AP1914" s="6">
        <f>+AN1914+SUM($D$16:$E$18)-SUM($AL$27:AL1914)</f>
        <v>32414.922303547613</v>
      </c>
      <c r="AQ1914" s="10">
        <f t="shared" si="568"/>
        <v>7.4898516485166766E-4</v>
      </c>
      <c r="AR1914" s="10">
        <f>+AN1914/SUM(AL$27:AL1914)-1</f>
        <v>0.29223714691555158</v>
      </c>
    </row>
    <row r="1915" spans="1:44" x14ac:dyDescent="0.25">
      <c r="A1915" s="1">
        <v>43020</v>
      </c>
      <c r="B1915">
        <v>9.1280000000000001</v>
      </c>
      <c r="G1915">
        <f t="shared" si="561"/>
        <v>7203.503803558734</v>
      </c>
      <c r="H1915">
        <f t="shared" si="562"/>
        <v>7138.0266043700776</v>
      </c>
      <c r="I1915" s="5">
        <f t="shared" si="551"/>
        <v>0</v>
      </c>
      <c r="J1915" s="6">
        <f>+H1915+SUM($D$16:$E$16)-SUM($F$27:F1915)</f>
        <v>8883.287972791124</v>
      </c>
      <c r="K1915" s="10">
        <f t="shared" si="563"/>
        <v>2.6478811319017304E-3</v>
      </c>
      <c r="L1915" s="10">
        <f>+H1915/SUM(F$27:F1915)-1</f>
        <v>0.15600465546260711</v>
      </c>
      <c r="M1915">
        <v>8.3290000000000006</v>
      </c>
      <c r="R1915">
        <f t="shared" si="564"/>
        <v>6633.199067178175</v>
      </c>
      <c r="S1915">
        <f t="shared" si="565"/>
        <v>6432.9752218500016</v>
      </c>
      <c r="T1915" s="5">
        <f t="shared" si="552"/>
        <v>0</v>
      </c>
      <c r="U1915" s="6">
        <f>+S1915+SUM($D$17:$E$17)-SUM($Q$27:Q1915)</f>
        <v>7887.4886955342081</v>
      </c>
      <c r="V1915" s="10">
        <f t="shared" si="553"/>
        <v>1.3727899421909218E-3</v>
      </c>
      <c r="W1915" s="10">
        <f>+S1915/SUM(Q$27:Q1915)-1</f>
        <v>0.25021709588579166</v>
      </c>
      <c r="X1915">
        <v>5.2850000000000001</v>
      </c>
      <c r="AC1915">
        <f t="shared" si="566"/>
        <v>13206.581148023153</v>
      </c>
      <c r="AD1915">
        <f t="shared" si="567"/>
        <v>13055.585756640783</v>
      </c>
      <c r="AE1915" s="5">
        <f t="shared" si="554"/>
        <v>0</v>
      </c>
      <c r="AF1915" s="6">
        <f>+AD1915+SUM($D$18:$E$18)-SUM($AB$27:AB1915)</f>
        <v>15673.477809272366</v>
      </c>
      <c r="AG1915" s="10">
        <f t="shared" si="555"/>
        <v>-3.1512228361496586E-4</v>
      </c>
      <c r="AH1915" s="10">
        <f>+AD1915/SUM(AB$27:AB1915)-1</f>
        <v>0.40956959590933972</v>
      </c>
      <c r="AI1915" s="6">
        <f t="shared" si="556"/>
        <v>0</v>
      </c>
      <c r="AL1915" s="6">
        <f t="shared" si="557"/>
        <v>0</v>
      </c>
      <c r="AM1915" s="6">
        <f t="shared" si="558"/>
        <v>27043.284018760063</v>
      </c>
      <c r="AN1915" s="6">
        <f t="shared" si="559"/>
        <v>26626.587582860862</v>
      </c>
      <c r="AO1915" s="5">
        <f t="shared" si="560"/>
        <v>0</v>
      </c>
      <c r="AP1915" s="6">
        <f>+AN1915+SUM($D$16:$E$18)-SUM($AL$27:AL1915)</f>
        <v>32444.254477597689</v>
      </c>
      <c r="AQ1915" s="10">
        <f t="shared" si="568"/>
        <v>9.0489724995790333E-4</v>
      </c>
      <c r="AR1915" s="10">
        <f>+AN1915/SUM(AL$27:AL1915)-1</f>
        <v>0.2936622610607782</v>
      </c>
    </row>
    <row r="1916" spans="1:44" x14ac:dyDescent="0.25">
      <c r="A1916" s="1">
        <v>43021</v>
      </c>
      <c r="B1916">
        <v>9.1660000000000004</v>
      </c>
      <c r="G1916">
        <f t="shared" si="561"/>
        <v>7233.492097219475</v>
      </c>
      <c r="H1916">
        <f t="shared" si="562"/>
        <v>7167.7423154750368</v>
      </c>
      <c r="I1916" s="5">
        <f t="shared" si="551"/>
        <v>0</v>
      </c>
      <c r="J1916" s="6">
        <f>+H1916+SUM($D$16:$E$16)-SUM($F$27:F1916)</f>
        <v>8913.0036838960841</v>
      </c>
      <c r="K1916" s="10">
        <f t="shared" si="563"/>
        <v>3.3451252729819192E-3</v>
      </c>
      <c r="L1916" s="10">
        <f>+H1916/SUM(F$27:F1916)-1</f>
        <v>0.16081712006685556</v>
      </c>
      <c r="M1916">
        <v>8.3190000000000008</v>
      </c>
      <c r="R1916">
        <f t="shared" si="564"/>
        <v>6625.2350870278833</v>
      </c>
      <c r="S1916">
        <f t="shared" si="565"/>
        <v>6425.2516353187848</v>
      </c>
      <c r="T1916" s="5">
        <f t="shared" si="552"/>
        <v>0</v>
      </c>
      <c r="U1916" s="6">
        <f>+S1916+SUM($D$17:$E$17)-SUM($Q$27:Q1916)</f>
        <v>7879.7651090029922</v>
      </c>
      <c r="V1916" s="10">
        <f t="shared" si="553"/>
        <v>-9.7921998108074781E-4</v>
      </c>
      <c r="W1916" s="10">
        <f>+S1916/SUM(Q$27:Q1916)-1</f>
        <v>0.2487160548293792</v>
      </c>
      <c r="X1916">
        <v>5.2880000000000003</v>
      </c>
      <c r="AC1916">
        <f t="shared" si="566"/>
        <v>13214.077788220708</v>
      </c>
      <c r="AD1916">
        <f t="shared" si="567"/>
        <v>13062.996685168679</v>
      </c>
      <c r="AE1916" s="5">
        <f t="shared" si="554"/>
        <v>0</v>
      </c>
      <c r="AF1916" s="6">
        <f>+AD1916+SUM($D$18:$E$18)-SUM($AB$27:AB1916)</f>
        <v>15680.88873780026</v>
      </c>
      <c r="AG1916" s="10">
        <f t="shared" si="555"/>
        <v>4.7283242545637094E-4</v>
      </c>
      <c r="AH1916" s="10">
        <f>+AD1916/SUM(AB$27:AB1916)-1</f>
        <v>0.41036973002243871</v>
      </c>
      <c r="AI1916" s="6">
        <f t="shared" si="556"/>
        <v>0</v>
      </c>
      <c r="AL1916" s="6">
        <f t="shared" si="557"/>
        <v>0</v>
      </c>
      <c r="AM1916" s="6">
        <f t="shared" si="558"/>
        <v>27072.804972468068</v>
      </c>
      <c r="AN1916" s="6">
        <f t="shared" si="559"/>
        <v>26655.990635962502</v>
      </c>
      <c r="AO1916" s="5">
        <f t="shared" si="560"/>
        <v>0</v>
      </c>
      <c r="AP1916" s="6">
        <f>+AN1916+SUM($D$16:$E$18)-SUM($AL$27:AL1916)</f>
        <v>32473.657530699329</v>
      </c>
      <c r="AQ1916" s="10">
        <f t="shared" si="568"/>
        <v>9.0626379231317777E-4</v>
      </c>
      <c r="AR1916" s="10">
        <f>+AN1916/SUM(AL$27:AL1916)-1</f>
        <v>0.29509081889002253</v>
      </c>
    </row>
    <row r="1917" spans="1:44" x14ac:dyDescent="0.25">
      <c r="A1917" s="1">
        <v>43024</v>
      </c>
      <c r="B1917">
        <v>9.2409999999999997</v>
      </c>
      <c r="G1917">
        <f t="shared" si="561"/>
        <v>7292.6795189183022</v>
      </c>
      <c r="H1917">
        <f t="shared" si="562"/>
        <v>7226.3917452874539</v>
      </c>
      <c r="I1917" s="5">
        <f t="shared" si="551"/>
        <v>0</v>
      </c>
      <c r="J1917" s="6">
        <f>+H1917+SUM($D$16:$E$16)-SUM($F$27:F1917)</f>
        <v>8971.6531137085003</v>
      </c>
      <c r="K1917" s="10">
        <f t="shared" si="563"/>
        <v>6.5802093090552294E-3</v>
      </c>
      <c r="L1917" s="10">
        <f>+H1917/SUM(F$27:F1917)-1</f>
        <v>0.17031540546997714</v>
      </c>
      <c r="M1917">
        <v>8.3170000000000002</v>
      </c>
      <c r="R1917">
        <f t="shared" si="564"/>
        <v>6623.6422909978246</v>
      </c>
      <c r="S1917">
        <f t="shared" si="565"/>
        <v>6423.7069180125409</v>
      </c>
      <c r="T1917" s="5">
        <f t="shared" si="552"/>
        <v>0</v>
      </c>
      <c r="U1917" s="6">
        <f>+S1917+SUM($D$17:$E$17)-SUM($Q$27:Q1917)</f>
        <v>7878.2203916967464</v>
      </c>
      <c r="V1917" s="10">
        <f t="shared" si="553"/>
        <v>-1.9603595854411626E-4</v>
      </c>
      <c r="W1917" s="10">
        <f>+S1917/SUM(Q$27:Q1917)-1</f>
        <v>0.24841584661809679</v>
      </c>
      <c r="X1917">
        <v>5.2990000000000004</v>
      </c>
      <c r="AC1917">
        <f t="shared" si="566"/>
        <v>13241.565468945071</v>
      </c>
      <c r="AD1917">
        <f t="shared" si="567"/>
        <v>13090.17008977096</v>
      </c>
      <c r="AE1917" s="5">
        <f t="shared" si="554"/>
        <v>0</v>
      </c>
      <c r="AF1917" s="6">
        <f>+AD1917+SUM($D$18:$E$18)-SUM($AB$27:AB1917)</f>
        <v>15708.062142402543</v>
      </c>
      <c r="AG1917" s="10">
        <f t="shared" si="555"/>
        <v>1.7328995222558596E-3</v>
      </c>
      <c r="AH1917" s="10">
        <f>+AD1917/SUM(AB$27:AB1917)-1</f>
        <v>0.41330355510380179</v>
      </c>
      <c r="AI1917" s="6">
        <f t="shared" si="556"/>
        <v>0</v>
      </c>
      <c r="AL1917" s="6">
        <f t="shared" si="557"/>
        <v>0</v>
      </c>
      <c r="AM1917" s="6">
        <f t="shared" si="558"/>
        <v>27157.887278861199</v>
      </c>
      <c r="AN1917" s="6">
        <f t="shared" si="559"/>
        <v>26740.268753070955</v>
      </c>
      <c r="AO1917" s="5">
        <f t="shared" si="560"/>
        <v>0</v>
      </c>
      <c r="AP1917" s="6">
        <f>+AN1917+SUM($D$16:$E$18)-SUM($AL$27:AL1917)</f>
        <v>32557.935647807779</v>
      </c>
      <c r="AQ1917" s="10">
        <f t="shared" si="568"/>
        <v>2.595276402997726E-3</v>
      </c>
      <c r="AR1917" s="10">
        <f>+AN1917/SUM(AL$27:AL1917)-1</f>
        <v>0.29918550128960431</v>
      </c>
    </row>
    <row r="1918" spans="1:44" x14ac:dyDescent="0.25">
      <c r="A1918" s="1">
        <v>43025</v>
      </c>
      <c r="B1918">
        <v>9.2319999999999993</v>
      </c>
      <c r="G1918">
        <f t="shared" si="561"/>
        <v>7285.577028314442</v>
      </c>
      <c r="H1918">
        <f t="shared" si="562"/>
        <v>7219.3538137099631</v>
      </c>
      <c r="I1918" s="5">
        <f t="shared" si="551"/>
        <v>0</v>
      </c>
      <c r="J1918" s="6">
        <f>+H1918+SUM($D$16:$E$16)-SUM($F$27:F1918)</f>
        <v>8964.6151821310123</v>
      </c>
      <c r="K1918" s="10">
        <f t="shared" si="563"/>
        <v>-7.8446318513303304E-4</v>
      </c>
      <c r="L1918" s="10">
        <f>+H1918/SUM(F$27:F1918)-1</f>
        <v>0.16917561122160252</v>
      </c>
      <c r="M1918">
        <v>8.3130000000000006</v>
      </c>
      <c r="R1918">
        <f t="shared" si="564"/>
        <v>6620.4566989377081</v>
      </c>
      <c r="S1918">
        <f t="shared" si="565"/>
        <v>6420.6174834000549</v>
      </c>
      <c r="T1918" s="5">
        <f t="shared" si="552"/>
        <v>0</v>
      </c>
      <c r="U1918" s="6">
        <f>+S1918+SUM($D$17:$E$17)-SUM($Q$27:Q1918)</f>
        <v>7875.1309570842623</v>
      </c>
      <c r="V1918" s="10">
        <f t="shared" si="553"/>
        <v>-3.9214879235172084E-4</v>
      </c>
      <c r="W1918" s="10">
        <f>+S1918/SUM(Q$27:Q1918)-1</f>
        <v>0.24781543019553198</v>
      </c>
      <c r="X1918">
        <v>5.33</v>
      </c>
      <c r="AC1918">
        <f t="shared" si="566"/>
        <v>13319.030750986454</v>
      </c>
      <c r="AD1918">
        <f t="shared" si="567"/>
        <v>13166.749684559201</v>
      </c>
      <c r="AE1918" s="5">
        <f t="shared" si="554"/>
        <v>0</v>
      </c>
      <c r="AF1918" s="6">
        <f>+AD1918+SUM($D$18:$E$18)-SUM($AB$27:AB1918)</f>
        <v>15784.641737190786</v>
      </c>
      <c r="AG1918" s="10">
        <f t="shared" si="555"/>
        <v>4.8751777331923485E-3</v>
      </c>
      <c r="AH1918" s="10">
        <f>+AD1918/SUM(AB$27:AB1918)-1</f>
        <v>0.42157160760582424</v>
      </c>
      <c r="AI1918" s="6">
        <f t="shared" si="556"/>
        <v>0</v>
      </c>
      <c r="AL1918" s="6">
        <f t="shared" si="557"/>
        <v>0</v>
      </c>
      <c r="AM1918" s="6">
        <f t="shared" si="558"/>
        <v>27225.064478238604</v>
      </c>
      <c r="AN1918" s="6">
        <f t="shared" si="559"/>
        <v>26806.720981669219</v>
      </c>
      <c r="AO1918" s="5">
        <f t="shared" si="560"/>
        <v>0</v>
      </c>
      <c r="AP1918" s="6">
        <f>+AN1918+SUM($D$16:$E$18)-SUM($AL$27:AL1918)</f>
        <v>32624.387876406046</v>
      </c>
      <c r="AQ1918" s="10">
        <f t="shared" si="568"/>
        <v>2.0410455170472019E-3</v>
      </c>
      <c r="AR1918" s="10">
        <f>+AN1918/SUM(AL$27:AL1918)-1</f>
        <v>0.30241410653364609</v>
      </c>
    </row>
    <row r="1919" spans="1:44" x14ac:dyDescent="0.25">
      <c r="A1919" s="1">
        <v>43026</v>
      </c>
      <c r="B1919">
        <v>9.2240000000000002</v>
      </c>
      <c r="G1919">
        <f t="shared" si="561"/>
        <v>7279.2637033332348</v>
      </c>
      <c r="H1919">
        <f t="shared" si="562"/>
        <v>7213.0978745299726</v>
      </c>
      <c r="I1919" s="5">
        <f t="shared" si="551"/>
        <v>0</v>
      </c>
      <c r="J1919" s="6">
        <f>+H1919+SUM($D$16:$E$16)-SUM($F$27:F1919)</f>
        <v>8958.3592429510209</v>
      </c>
      <c r="K1919" s="10">
        <f t="shared" si="563"/>
        <v>-6.9784804510752974E-4</v>
      </c>
      <c r="L1919" s="10">
        <f>+H1919/SUM(F$27:F1919)-1</f>
        <v>0.16816246077860297</v>
      </c>
      <c r="M1919">
        <v>8.3550000000000004</v>
      </c>
      <c r="R1919">
        <f t="shared" si="564"/>
        <v>6653.9054155689337</v>
      </c>
      <c r="S1919">
        <f t="shared" si="565"/>
        <v>6453.0565468311624</v>
      </c>
      <c r="T1919" s="5">
        <f t="shared" si="552"/>
        <v>0</v>
      </c>
      <c r="U1919" s="6">
        <f>+S1919+SUM($D$17:$E$17)-SUM($Q$27:Q1919)</f>
        <v>7907.570020515368</v>
      </c>
      <c r="V1919" s="10">
        <f t="shared" si="553"/>
        <v>4.1191776502362831E-3</v>
      </c>
      <c r="W1919" s="10">
        <f>+S1919/SUM(Q$27:Q1919)-1</f>
        <v>0.25411980263246337</v>
      </c>
      <c r="X1919">
        <v>5.327</v>
      </c>
      <c r="AC1919">
        <f t="shared" si="566"/>
        <v>13311.5341107889</v>
      </c>
      <c r="AD1919">
        <f t="shared" si="567"/>
        <v>13159.338756031306</v>
      </c>
      <c r="AE1919" s="5">
        <f t="shared" si="554"/>
        <v>0</v>
      </c>
      <c r="AF1919" s="6">
        <f>+AD1919+SUM($D$18:$E$18)-SUM($AB$27:AB1919)</f>
        <v>15777.230808662889</v>
      </c>
      <c r="AG1919" s="10">
        <f t="shared" si="555"/>
        <v>-4.6950248547206197E-4</v>
      </c>
      <c r="AH1919" s="10">
        <f>+AD1919/SUM(AB$27:AB1919)-1</f>
        <v>0.42077147349272526</v>
      </c>
      <c r="AI1919" s="6">
        <f t="shared" si="556"/>
        <v>0</v>
      </c>
      <c r="AL1919" s="6">
        <f t="shared" si="557"/>
        <v>0</v>
      </c>
      <c r="AM1919" s="6">
        <f t="shared" si="558"/>
        <v>27244.703229691069</v>
      </c>
      <c r="AN1919" s="6">
        <f t="shared" si="559"/>
        <v>26825.49317739244</v>
      </c>
      <c r="AO1919" s="5">
        <f t="shared" si="560"/>
        <v>0</v>
      </c>
      <c r="AP1919" s="6">
        <f>+AN1919+SUM($D$16:$E$18)-SUM($AL$27:AL1919)</f>
        <v>32643.160072129267</v>
      </c>
      <c r="AQ1919" s="10">
        <f t="shared" si="568"/>
        <v>5.7540376832010409E-4</v>
      </c>
      <c r="AR1919" s="10">
        <f>+AN1919/SUM(AL$27:AL1919)-1</f>
        <v>0.30332616036287985</v>
      </c>
    </row>
    <row r="1920" spans="1:44" x14ac:dyDescent="0.25">
      <c r="A1920" s="1">
        <v>43027</v>
      </c>
      <c r="B1920">
        <v>9.0869999999999997</v>
      </c>
      <c r="G1920">
        <f t="shared" si="561"/>
        <v>7171.1480130300415</v>
      </c>
      <c r="H1920">
        <f t="shared" si="562"/>
        <v>7105.9649160726212</v>
      </c>
      <c r="I1920" s="5">
        <f t="shared" si="551"/>
        <v>0</v>
      </c>
      <c r="J1920" s="6">
        <f>+H1920+SUM($D$16:$E$16)-SUM($F$27:F1920)</f>
        <v>8851.2262844936704</v>
      </c>
      <c r="K1920" s="10">
        <f t="shared" si="563"/>
        <v>-1.1958993332584766E-2</v>
      </c>
      <c r="L1920" s="10">
        <f>+H1920/SUM(F$27:F1920)-1</f>
        <v>0.15081225944223386</v>
      </c>
      <c r="M1920">
        <v>8.3149999999999995</v>
      </c>
      <c r="R1920">
        <f t="shared" si="564"/>
        <v>6622.049494967765</v>
      </c>
      <c r="S1920">
        <f t="shared" si="565"/>
        <v>6422.162200706297</v>
      </c>
      <c r="T1920" s="5">
        <f t="shared" si="552"/>
        <v>0</v>
      </c>
      <c r="U1920" s="6">
        <f>+S1920+SUM($D$17:$E$17)-SUM($Q$27:Q1920)</f>
        <v>7876.6756743905044</v>
      </c>
      <c r="V1920" s="10">
        <f t="shared" si="553"/>
        <v>-3.9069329825358601E-3</v>
      </c>
      <c r="W1920" s="10">
        <f>+S1920/SUM(Q$27:Q1920)-1</f>
        <v>0.24811563840681417</v>
      </c>
      <c r="X1920">
        <v>5.3010000000000002</v>
      </c>
      <c r="AC1920">
        <f t="shared" si="566"/>
        <v>13246.563229076772</v>
      </c>
      <c r="AD1920">
        <f t="shared" si="567"/>
        <v>13095.110708789554</v>
      </c>
      <c r="AE1920" s="5">
        <f t="shared" si="554"/>
        <v>0</v>
      </c>
      <c r="AF1920" s="6">
        <f>+AD1920+SUM($D$18:$E$18)-SUM($AB$27:AB1920)</f>
        <v>15713.002761421138</v>
      </c>
      <c r="AG1920" s="10">
        <f t="shared" si="555"/>
        <v>-4.0709328538494072E-3</v>
      </c>
      <c r="AH1920" s="10">
        <f>+AD1920/SUM(AB$27:AB1920)-1</f>
        <v>0.41383697784586748</v>
      </c>
      <c r="AI1920" s="6">
        <f t="shared" si="556"/>
        <v>0</v>
      </c>
      <c r="AL1920" s="6">
        <f t="shared" si="557"/>
        <v>0</v>
      </c>
      <c r="AM1920" s="6">
        <f t="shared" si="558"/>
        <v>27039.760737074579</v>
      </c>
      <c r="AN1920" s="6">
        <f t="shared" si="559"/>
        <v>26623.237825568474</v>
      </c>
      <c r="AO1920" s="5">
        <f t="shared" si="560"/>
        <v>0</v>
      </c>
      <c r="AP1920" s="6">
        <f>+AN1920+SUM($D$16:$E$18)-SUM($AL$27:AL1920)</f>
        <v>32440.904720305301</v>
      </c>
      <c r="AQ1920" s="10">
        <f t="shared" si="568"/>
        <v>-6.195948902528281E-3</v>
      </c>
      <c r="AR1920" s="10">
        <f>+AN1920/SUM(AL$27:AL1920)-1</f>
        <v>0.29349951190715906</v>
      </c>
    </row>
    <row r="1921" spans="1:44" x14ac:dyDescent="0.25">
      <c r="A1921" s="1">
        <v>43028</v>
      </c>
      <c r="B1921">
        <v>9.16</v>
      </c>
      <c r="G1921">
        <f t="shared" si="561"/>
        <v>7228.7571034835673</v>
      </c>
      <c r="H1921">
        <f t="shared" si="562"/>
        <v>7163.0503610900423</v>
      </c>
      <c r="I1921" s="5">
        <f t="shared" si="551"/>
        <v>0</v>
      </c>
      <c r="J1921" s="6">
        <f>+H1921+SUM($D$16:$E$16)-SUM($F$27:F1921)</f>
        <v>8908.3117295110897</v>
      </c>
      <c r="K1921" s="10">
        <f t="shared" si="563"/>
        <v>6.4494391152811748E-3</v>
      </c>
      <c r="L1921" s="10">
        <f>+H1921/SUM(F$27:F1921)-1</f>
        <v>0.16005725723460573</v>
      </c>
      <c r="M1921">
        <v>8.3320000000000007</v>
      </c>
      <c r="R1921">
        <f t="shared" si="564"/>
        <v>6635.5882612232626</v>
      </c>
      <c r="S1921">
        <f t="shared" si="565"/>
        <v>6435.2922978093657</v>
      </c>
      <c r="T1921" s="5">
        <f t="shared" si="552"/>
        <v>0</v>
      </c>
      <c r="U1921" s="6">
        <f>+S1921+SUM($D$17:$E$17)-SUM($Q$27:Q1921)</f>
        <v>7889.805771493573</v>
      </c>
      <c r="V1921" s="10">
        <f t="shared" si="553"/>
        <v>1.6669592155176272E-3</v>
      </c>
      <c r="W1921" s="10">
        <f>+S1921/SUM(Q$27:Q1921)-1</f>
        <v>0.25066740820271516</v>
      </c>
      <c r="X1921">
        <v>5.3159999999999998</v>
      </c>
      <c r="AC1921">
        <f t="shared" si="566"/>
        <v>13284.046430064538</v>
      </c>
      <c r="AD1921">
        <f t="shared" si="567"/>
        <v>13132.165351429026</v>
      </c>
      <c r="AE1921" s="5">
        <f t="shared" si="554"/>
        <v>0</v>
      </c>
      <c r="AF1921" s="6">
        <f>+AD1921+SUM($D$18:$E$18)-SUM($AB$27:AB1921)</f>
        <v>15750.05740406061</v>
      </c>
      <c r="AG1921" s="10">
        <f t="shared" si="555"/>
        <v>2.3582152439030057E-3</v>
      </c>
      <c r="AH1921" s="10">
        <f>+AD1921/SUM(AB$27:AB1921)-1</f>
        <v>0.41783764841136239</v>
      </c>
      <c r="AI1921" s="6">
        <f t="shared" si="556"/>
        <v>0</v>
      </c>
      <c r="AL1921" s="6">
        <f t="shared" si="557"/>
        <v>0</v>
      </c>
      <c r="AM1921" s="6">
        <f t="shared" si="558"/>
        <v>27148.391794771371</v>
      </c>
      <c r="AN1921" s="6">
        <f t="shared" si="559"/>
        <v>26730.508010328434</v>
      </c>
      <c r="AO1921" s="5">
        <f t="shared" si="560"/>
        <v>0</v>
      </c>
      <c r="AP1921" s="6">
        <f>+AN1921+SUM($D$16:$E$18)-SUM($AL$27:AL1921)</f>
        <v>32548.174905065262</v>
      </c>
      <c r="AQ1921" s="10">
        <f t="shared" si="568"/>
        <v>3.306633575259621E-3</v>
      </c>
      <c r="AR1921" s="10">
        <f>+AN1921/SUM(AL$27:AL1921)-1</f>
        <v>0.29871127211973314</v>
      </c>
    </row>
    <row r="1922" spans="1:44" x14ac:dyDescent="0.25">
      <c r="A1922" s="1">
        <v>43031</v>
      </c>
      <c r="B1922">
        <v>9.1660000000000004</v>
      </c>
      <c r="G1922">
        <f t="shared" si="561"/>
        <v>7233.4920972194732</v>
      </c>
      <c r="H1922">
        <f t="shared" si="562"/>
        <v>7167.742315475035</v>
      </c>
      <c r="I1922" s="5">
        <f t="shared" si="551"/>
        <v>0</v>
      </c>
      <c r="J1922" s="6">
        <f>+H1922+SUM($D$16:$E$16)-SUM($F$27:F1922)</f>
        <v>8913.0036838960841</v>
      </c>
      <c r="K1922" s="10">
        <f t="shared" si="563"/>
        <v>5.2669400526816901E-4</v>
      </c>
      <c r="L1922" s="10">
        <f>+H1922/SUM(F$27:F1922)-1</f>
        <v>0.16081712006685533</v>
      </c>
      <c r="M1922">
        <v>8.33</v>
      </c>
      <c r="R1922">
        <f t="shared" si="564"/>
        <v>6633.9954651932039</v>
      </c>
      <c r="S1922">
        <f t="shared" si="565"/>
        <v>6433.7475805031218</v>
      </c>
      <c r="T1922" s="5">
        <f t="shared" si="552"/>
        <v>0</v>
      </c>
      <c r="U1922" s="6">
        <f>+S1922+SUM($D$17:$E$17)-SUM($Q$27:Q1922)</f>
        <v>7888.2610541873273</v>
      </c>
      <c r="V1922" s="10">
        <f t="shared" si="553"/>
        <v>-1.9578648080631478E-4</v>
      </c>
      <c r="W1922" s="10">
        <f>+S1922/SUM(Q$27:Q1922)-1</f>
        <v>0.25036719999143253</v>
      </c>
      <c r="X1922">
        <v>5.3250000000000002</v>
      </c>
      <c r="AC1922">
        <f t="shared" si="566"/>
        <v>13306.536350657199</v>
      </c>
      <c r="AD1922">
        <f t="shared" si="567"/>
        <v>13154.398137012711</v>
      </c>
      <c r="AE1922" s="5">
        <f t="shared" si="554"/>
        <v>0</v>
      </c>
      <c r="AF1922" s="6">
        <f>+AD1922+SUM($D$18:$E$18)-SUM($AB$27:AB1922)</f>
        <v>15772.290189644295</v>
      </c>
      <c r="AG1922" s="10">
        <f t="shared" si="555"/>
        <v>1.4116002890218748E-3</v>
      </c>
      <c r="AH1922" s="10">
        <f>+AD1922/SUM(AB$27:AB1922)-1</f>
        <v>0.42023805075065934</v>
      </c>
      <c r="AI1922" s="6">
        <f t="shared" si="556"/>
        <v>0</v>
      </c>
      <c r="AL1922" s="6">
        <f t="shared" si="557"/>
        <v>0</v>
      </c>
      <c r="AM1922" s="6">
        <f t="shared" si="558"/>
        <v>27174.023913069876</v>
      </c>
      <c r="AN1922" s="6">
        <f t="shared" si="559"/>
        <v>26755.888032990868</v>
      </c>
      <c r="AO1922" s="5">
        <f t="shared" si="560"/>
        <v>0</v>
      </c>
      <c r="AP1922" s="6">
        <f>+AN1922+SUM($D$16:$E$18)-SUM($AL$27:AL1922)</f>
        <v>32573.554927727699</v>
      </c>
      <c r="AQ1922" s="10">
        <f t="shared" si="568"/>
        <v>7.7976792051970278E-4</v>
      </c>
      <c r="AR1922" s="10">
        <f>+AN1922/SUM(AL$27:AL1922)-1</f>
        <v>0.29994436957922122</v>
      </c>
    </row>
    <row r="1923" spans="1:44" x14ac:dyDescent="0.25">
      <c r="A1923" s="1">
        <v>43032</v>
      </c>
      <c r="B1923">
        <v>9.1359999999999992</v>
      </c>
      <c r="G1923">
        <f t="shared" si="561"/>
        <v>7209.8171285399412</v>
      </c>
      <c r="H1923">
        <f t="shared" si="562"/>
        <v>7144.2825435500672</v>
      </c>
      <c r="I1923" s="5">
        <f t="shared" si="551"/>
        <v>0</v>
      </c>
      <c r="J1923" s="6">
        <f>+H1923+SUM($D$16:$E$16)-SUM($F$27:F1923)</f>
        <v>8889.5439119711154</v>
      </c>
      <c r="K1923" s="10">
        <f t="shared" si="563"/>
        <v>-2.632083723622336E-3</v>
      </c>
      <c r="L1923" s="10">
        <f>+H1923/SUM(F$27:F1923)-1</f>
        <v>0.15701780590560643</v>
      </c>
      <c r="M1923">
        <v>8.33</v>
      </c>
      <c r="R1923">
        <f t="shared" si="564"/>
        <v>6633.9954651932039</v>
      </c>
      <c r="S1923">
        <f t="shared" si="565"/>
        <v>6433.7475805031218</v>
      </c>
      <c r="T1923" s="5">
        <f t="shared" si="552"/>
        <v>0</v>
      </c>
      <c r="U1923" s="6">
        <f>+S1923+SUM($D$17:$E$17)-SUM($Q$27:Q1923)</f>
        <v>7888.2610541873273</v>
      </c>
      <c r="V1923" s="10">
        <f t="shared" si="553"/>
        <v>0</v>
      </c>
      <c r="W1923" s="10">
        <f>+S1923/SUM(Q$27:Q1923)-1</f>
        <v>0.25036719999143253</v>
      </c>
      <c r="X1923">
        <v>5.2910000000000004</v>
      </c>
      <c r="AC1923">
        <f t="shared" si="566"/>
        <v>13221.574428418262</v>
      </c>
      <c r="AD1923">
        <f t="shared" si="567"/>
        <v>13070.407613696574</v>
      </c>
      <c r="AE1923" s="5">
        <f t="shared" si="554"/>
        <v>0</v>
      </c>
      <c r="AF1923" s="6">
        <f>+AD1923+SUM($D$18:$E$18)-SUM($AB$27:AB1923)</f>
        <v>15688.299666328157</v>
      </c>
      <c r="AG1923" s="10">
        <f t="shared" si="555"/>
        <v>-5.325195155950313E-3</v>
      </c>
      <c r="AH1923" s="10">
        <f>+AD1923/SUM(AB$27:AB1923)-1</f>
        <v>0.41116986413553791</v>
      </c>
      <c r="AI1923" s="6">
        <f t="shared" si="556"/>
        <v>0</v>
      </c>
      <c r="AL1923" s="6">
        <f t="shared" si="557"/>
        <v>0</v>
      </c>
      <c r="AM1923" s="6">
        <f t="shared" si="558"/>
        <v>27065.387022151408</v>
      </c>
      <c r="AN1923" s="6">
        <f t="shared" si="559"/>
        <v>26648.437737749762</v>
      </c>
      <c r="AO1923" s="5">
        <f t="shared" si="560"/>
        <v>0</v>
      </c>
      <c r="AP1923" s="6">
        <f>+AN1923+SUM($D$16:$E$18)-SUM($AL$27:AL1923)</f>
        <v>32466.104632486586</v>
      </c>
      <c r="AQ1923" s="10">
        <f t="shared" si="568"/>
        <v>-3.2986972247738278E-3</v>
      </c>
      <c r="AR1923" s="10">
        <f>+AN1923/SUM(AL$27:AL1923)-1</f>
        <v>0.29472385863463679</v>
      </c>
    </row>
    <row r="1924" spans="1:44" x14ac:dyDescent="0.25">
      <c r="A1924" s="1">
        <v>43033</v>
      </c>
      <c r="B1924">
        <v>9.1029999999999998</v>
      </c>
      <c r="G1924">
        <f t="shared" si="561"/>
        <v>7183.7746629924568</v>
      </c>
      <c r="H1924">
        <f t="shared" si="562"/>
        <v>7118.4767944326031</v>
      </c>
      <c r="I1924" s="5">
        <f t="shared" si="551"/>
        <v>0</v>
      </c>
      <c r="J1924" s="6">
        <f>+H1924+SUM($D$16:$E$16)-SUM($F$27:F1924)</f>
        <v>8863.7381628536496</v>
      </c>
      <c r="K1924" s="10">
        <f t="shared" si="563"/>
        <v>-2.9029328583116687E-3</v>
      </c>
      <c r="L1924" s="10">
        <f>+H1924/SUM(F$27:F1924)-1</f>
        <v>0.15283856032823295</v>
      </c>
      <c r="M1924">
        <v>8.2889999999999997</v>
      </c>
      <c r="R1924">
        <f t="shared" si="564"/>
        <v>6601.3431465770063</v>
      </c>
      <c r="S1924">
        <f t="shared" si="565"/>
        <v>6402.0808757251352</v>
      </c>
      <c r="T1924" s="5">
        <f t="shared" si="552"/>
        <v>0</v>
      </c>
      <c r="U1924" s="6">
        <f>+S1924+SUM($D$17:$E$17)-SUM($Q$27:Q1924)</f>
        <v>7856.5943494093426</v>
      </c>
      <c r="V1924" s="10">
        <f t="shared" si="553"/>
        <v>-4.0144088234979058E-3</v>
      </c>
      <c r="W1924" s="10">
        <f>+S1924/SUM(Q$27:Q1924)-1</f>
        <v>0.24421293166014224</v>
      </c>
      <c r="X1924">
        <v>5.2409999999999997</v>
      </c>
      <c r="AC1924">
        <f t="shared" si="566"/>
        <v>13096.630425125704</v>
      </c>
      <c r="AD1924">
        <f t="shared" si="567"/>
        <v>12946.892138231664</v>
      </c>
      <c r="AE1924" s="5">
        <f t="shared" si="554"/>
        <v>0</v>
      </c>
      <c r="AF1924" s="6">
        <f>+AD1924+SUM($D$18:$E$18)-SUM($AB$27:AB1924)</f>
        <v>15564.784190863245</v>
      </c>
      <c r="AG1924" s="10">
        <f t="shared" si="555"/>
        <v>-7.873095114954598E-3</v>
      </c>
      <c r="AH1924" s="10">
        <f>+AD1924/SUM(AB$27:AB1924)-1</f>
        <v>0.39783429558388828</v>
      </c>
      <c r="AI1924" s="6">
        <f t="shared" si="556"/>
        <v>0</v>
      </c>
      <c r="AL1924" s="6">
        <f t="shared" si="557"/>
        <v>0</v>
      </c>
      <c r="AM1924" s="6">
        <f t="shared" si="558"/>
        <v>26881.748234695166</v>
      </c>
      <c r="AN1924" s="6">
        <f t="shared" si="559"/>
        <v>26467.4498083894</v>
      </c>
      <c r="AO1924" s="5">
        <f t="shared" si="560"/>
        <v>0</v>
      </c>
      <c r="AP1924" s="6">
        <f>+AN1924+SUM($D$16:$E$18)-SUM($AL$27:AL1924)</f>
        <v>32285.116703126227</v>
      </c>
      <c r="AQ1924" s="10">
        <f t="shared" si="568"/>
        <v>-5.5746733834910467E-3</v>
      </c>
      <c r="AR1924" s="10">
        <f>+AN1924/SUM(AL$27:AL1924)-1</f>
        <v>0.28593049548990757</v>
      </c>
    </row>
    <row r="1925" spans="1:44" x14ac:dyDescent="0.25">
      <c r="A1925" s="1">
        <v>43034</v>
      </c>
      <c r="B1925">
        <v>9.1419999999999995</v>
      </c>
      <c r="G1925">
        <f t="shared" si="561"/>
        <v>7214.5521222758471</v>
      </c>
      <c r="H1925">
        <f t="shared" si="562"/>
        <v>7148.9744979350598</v>
      </c>
      <c r="I1925" s="5">
        <f t="shared" si="551"/>
        <v>0</v>
      </c>
      <c r="J1925" s="6">
        <f>+H1925+SUM($D$16:$E$16)-SUM($F$27:F1925)</f>
        <v>8894.2358663561063</v>
      </c>
      <c r="K1925" s="10">
        <f t="shared" si="563"/>
        <v>3.4407270321079597E-3</v>
      </c>
      <c r="L1925" s="10">
        <f>+H1925/SUM(F$27:F1925)-1</f>
        <v>0.15777766873785626</v>
      </c>
      <c r="M1925">
        <v>8.3680000000000003</v>
      </c>
      <c r="R1925">
        <f t="shared" si="564"/>
        <v>6664.2585897643139</v>
      </c>
      <c r="S1925">
        <f t="shared" si="565"/>
        <v>6463.0972093217442</v>
      </c>
      <c r="T1925" s="5">
        <f t="shared" si="552"/>
        <v>0</v>
      </c>
      <c r="U1925" s="6">
        <f>+S1925+SUM($D$17:$E$17)-SUM($Q$27:Q1925)</f>
        <v>7917.6106830059507</v>
      </c>
      <c r="V1925" s="10">
        <f t="shared" si="553"/>
        <v>7.7662573480321573E-3</v>
      </c>
      <c r="W1925" s="10">
        <f>+S1925/SUM(Q$27:Q1925)-1</f>
        <v>0.25607115600579955</v>
      </c>
      <c r="X1925">
        <v>5.274</v>
      </c>
      <c r="AC1925">
        <f t="shared" si="566"/>
        <v>13179.093467298793</v>
      </c>
      <c r="AD1925">
        <f t="shared" si="567"/>
        <v>13028.412352038506</v>
      </c>
      <c r="AE1925" s="5">
        <f t="shared" si="554"/>
        <v>0</v>
      </c>
      <c r="AF1925" s="6">
        <f>+AD1925+SUM($D$18:$E$18)-SUM($AB$27:AB1925)</f>
        <v>15646.304404670087</v>
      </c>
      <c r="AG1925" s="10">
        <f t="shared" si="555"/>
        <v>5.2374779378370206E-3</v>
      </c>
      <c r="AH1925" s="10">
        <f>+AD1925/SUM(AB$27:AB1925)-1</f>
        <v>0.40663577082797708</v>
      </c>
      <c r="AI1925" s="6">
        <f t="shared" si="556"/>
        <v>0</v>
      </c>
      <c r="AL1925" s="6">
        <f t="shared" si="557"/>
        <v>0</v>
      </c>
      <c r="AM1925" s="6">
        <f t="shared" si="558"/>
        <v>27057.904179338955</v>
      </c>
      <c r="AN1925" s="6">
        <f t="shared" si="559"/>
        <v>26640.484059295311</v>
      </c>
      <c r="AO1925" s="5">
        <f t="shared" si="560"/>
        <v>0</v>
      </c>
      <c r="AP1925" s="6">
        <f>+AN1925+SUM($D$16:$E$18)-SUM($AL$27:AL1925)</f>
        <v>32458.150954032139</v>
      </c>
      <c r="AQ1925" s="10">
        <f t="shared" si="568"/>
        <v>5.3595671496877717E-3</v>
      </c>
      <c r="AR1925" s="10">
        <f>+AN1925/SUM(AL$27:AL1925)-1</f>
        <v>0.2943374263281644</v>
      </c>
    </row>
    <row r="1926" spans="1:44" x14ac:dyDescent="0.25">
      <c r="A1926" s="1">
        <v>43035</v>
      </c>
      <c r="B1926">
        <v>9.2520000000000007</v>
      </c>
      <c r="G1926">
        <f t="shared" si="561"/>
        <v>7301.3603407674627</v>
      </c>
      <c r="H1926">
        <f t="shared" si="562"/>
        <v>7234.9936616599416</v>
      </c>
      <c r="I1926" s="5">
        <f t="shared" si="551"/>
        <v>0</v>
      </c>
      <c r="J1926" s="6">
        <f>+H1926+SUM($D$16:$E$16)-SUM($F$27:F1926)</f>
        <v>8980.2550300809889</v>
      </c>
      <c r="K1926" s="10">
        <f t="shared" si="563"/>
        <v>9.671338270920371E-3</v>
      </c>
      <c r="L1926" s="10">
        <f>+H1926/SUM(F$27:F1926)-1</f>
        <v>0.17170848732910171</v>
      </c>
      <c r="M1926">
        <v>8.3859999999999992</v>
      </c>
      <c r="R1926">
        <f t="shared" si="564"/>
        <v>6678.5937540348377</v>
      </c>
      <c r="S1926">
        <f t="shared" si="565"/>
        <v>6476.9996650779321</v>
      </c>
      <c r="T1926" s="5">
        <f t="shared" si="552"/>
        <v>0</v>
      </c>
      <c r="U1926" s="6">
        <f>+S1926+SUM($D$17:$E$17)-SUM($Q$27:Q1926)</f>
        <v>7931.5131387621386</v>
      </c>
      <c r="V1926" s="10">
        <f t="shared" si="553"/>
        <v>1.7558902947865107E-3</v>
      </c>
      <c r="W1926" s="10">
        <f>+S1926/SUM(Q$27:Q1926)-1</f>
        <v>0.25877302990734141</v>
      </c>
      <c r="X1926">
        <v>5.32</v>
      </c>
      <c r="AC1926">
        <f t="shared" si="566"/>
        <v>13294.041950327946</v>
      </c>
      <c r="AD1926">
        <f t="shared" si="567"/>
        <v>13142.046589466223</v>
      </c>
      <c r="AE1926" s="5">
        <f t="shared" si="554"/>
        <v>0</v>
      </c>
      <c r="AF1926" s="6">
        <f>+AD1926+SUM($D$18:$E$18)-SUM($AB$27:AB1926)</f>
        <v>15759.938642097806</v>
      </c>
      <c r="AG1926" s="10">
        <f t="shared" si="555"/>
        <v>7.2626886508613264E-3</v>
      </c>
      <c r="AH1926" s="10">
        <f>+AD1926/SUM(AB$27:AB1926)-1</f>
        <v>0.41890449389549467</v>
      </c>
      <c r="AI1926" s="6">
        <f t="shared" si="556"/>
        <v>0</v>
      </c>
      <c r="AL1926" s="6">
        <f t="shared" si="557"/>
        <v>0</v>
      </c>
      <c r="AM1926" s="6">
        <f t="shared" si="558"/>
        <v>27273.996045130247</v>
      </c>
      <c r="AN1926" s="6">
        <f t="shared" si="559"/>
        <v>26854.039916204096</v>
      </c>
      <c r="AO1926" s="5">
        <f t="shared" si="560"/>
        <v>0</v>
      </c>
      <c r="AP1926" s="6">
        <f>+AN1926+SUM($D$16:$E$18)-SUM($AL$27:AL1926)</f>
        <v>32671.706810940927</v>
      </c>
      <c r="AQ1926" s="10">
        <f t="shared" si="568"/>
        <v>6.579421520690687E-3</v>
      </c>
      <c r="AR1926" s="10">
        <f>+AN1926/SUM(AL$27:AL1926)-1</f>
        <v>0.30471311385671651</v>
      </c>
    </row>
    <row r="1927" spans="1:44" x14ac:dyDescent="0.25">
      <c r="A1927" s="1">
        <v>43039</v>
      </c>
      <c r="B1927">
        <v>9.27</v>
      </c>
      <c r="G1927">
        <f t="shared" si="561"/>
        <v>7315.5653219751803</v>
      </c>
      <c r="H1927">
        <f t="shared" si="562"/>
        <v>7249.0695248149204</v>
      </c>
      <c r="I1927" s="5">
        <f t="shared" si="551"/>
        <v>0</v>
      </c>
      <c r="J1927" s="6">
        <f>+H1927+SUM($D$16:$E$16)-SUM($F$27:F1927)</f>
        <v>8994.3308932359687</v>
      </c>
      <c r="K1927" s="10">
        <f t="shared" si="563"/>
        <v>1.5674235428537742E-3</v>
      </c>
      <c r="L1927" s="10">
        <f>+H1927/SUM(F$27:F1927)-1</f>
        <v>0.17398807582585052</v>
      </c>
      <c r="M1927">
        <v>8.4190000000000005</v>
      </c>
      <c r="R1927">
        <f t="shared" si="564"/>
        <v>6704.8748885308014</v>
      </c>
      <c r="S1927">
        <f t="shared" si="565"/>
        <v>6502.4875006309467</v>
      </c>
      <c r="T1927" s="5">
        <f t="shared" si="552"/>
        <v>0</v>
      </c>
      <c r="U1927" s="6">
        <f>+S1927+SUM($D$17:$E$17)-SUM($Q$27:Q1927)</f>
        <v>7957.0009743151531</v>
      </c>
      <c r="V1927" s="10">
        <f t="shared" si="553"/>
        <v>3.2134896717819217E-3</v>
      </c>
      <c r="W1927" s="10">
        <f>+S1927/SUM(Q$27:Q1927)-1</f>
        <v>0.26372646539350209</v>
      </c>
      <c r="X1927">
        <v>5.2770000000000001</v>
      </c>
      <c r="AC1927">
        <f t="shared" si="566"/>
        <v>13186.590107496348</v>
      </c>
      <c r="AD1927">
        <f t="shared" si="567"/>
        <v>13035.823280566401</v>
      </c>
      <c r="AE1927" s="5">
        <f t="shared" si="554"/>
        <v>0</v>
      </c>
      <c r="AF1927" s="6">
        <f>+AD1927+SUM($D$18:$E$18)-SUM($AB$27:AB1927)</f>
        <v>15653.715333197984</v>
      </c>
      <c r="AG1927" s="10">
        <f t="shared" si="555"/>
        <v>-6.7400839122608858E-3</v>
      </c>
      <c r="AH1927" s="10">
        <f>+AD1927/SUM(AB$27:AB1927)-1</f>
        <v>0.40743590494107607</v>
      </c>
      <c r="AI1927" s="6">
        <f t="shared" si="556"/>
        <v>0</v>
      </c>
      <c r="AL1927" s="6">
        <f t="shared" si="557"/>
        <v>0</v>
      </c>
      <c r="AM1927" s="6">
        <f t="shared" si="558"/>
        <v>27207.030318002329</v>
      </c>
      <c r="AN1927" s="6">
        <f t="shared" si="559"/>
        <v>26787.380306012266</v>
      </c>
      <c r="AO1927" s="5">
        <f t="shared" si="560"/>
        <v>0</v>
      </c>
      <c r="AP1927" s="6">
        <f>+AN1927+SUM($D$16:$E$18)-SUM($AL$27:AL1927)</f>
        <v>32605.047200749093</v>
      </c>
      <c r="AQ1927" s="10">
        <f t="shared" si="568"/>
        <v>-2.0402855160756017E-3</v>
      </c>
      <c r="AR1927" s="10">
        <f>+AN1927/SUM(AL$27:AL1927)-1</f>
        <v>0.3014744329039345</v>
      </c>
    </row>
    <row r="1928" spans="1:44" x14ac:dyDescent="0.25">
      <c r="A1928" s="1">
        <v>43041</v>
      </c>
      <c r="B1928">
        <v>9.32</v>
      </c>
      <c r="G1928">
        <f t="shared" si="561"/>
        <v>7355.0236031077329</v>
      </c>
      <c r="H1928">
        <f t="shared" si="562"/>
        <v>7288.1691446898667</v>
      </c>
      <c r="I1928" s="5">
        <f t="shared" si="551"/>
        <v>0</v>
      </c>
      <c r="J1928" s="6">
        <f>+H1928+SUM($D$16:$E$16)-SUM($F$27:F1928)</f>
        <v>9033.430513110914</v>
      </c>
      <c r="K1928" s="10">
        <f t="shared" si="563"/>
        <v>4.3471404753798737E-3</v>
      </c>
      <c r="L1928" s="10">
        <f>+H1928/SUM(F$27:F1928)-1</f>
        <v>0.18032026609459861</v>
      </c>
      <c r="M1928">
        <v>8.4369999999999994</v>
      </c>
      <c r="R1928">
        <f t="shared" si="564"/>
        <v>6719.2100528013261</v>
      </c>
      <c r="S1928">
        <f t="shared" si="565"/>
        <v>6516.3899563871346</v>
      </c>
      <c r="T1928" s="5">
        <f t="shared" si="552"/>
        <v>0</v>
      </c>
      <c r="U1928" s="6">
        <f>+S1928+SUM($D$17:$E$17)-SUM($Q$27:Q1928)</f>
        <v>7970.9034300713411</v>
      </c>
      <c r="V1928" s="10">
        <f t="shared" si="553"/>
        <v>1.7471979456913367E-3</v>
      </c>
      <c r="W1928" s="10">
        <f>+S1928/SUM(Q$27:Q1928)-1</f>
        <v>0.26642833929504395</v>
      </c>
      <c r="X1928">
        <v>5.26</v>
      </c>
      <c r="AC1928">
        <f t="shared" si="566"/>
        <v>13144.109146376877</v>
      </c>
      <c r="AD1928">
        <f t="shared" si="567"/>
        <v>12993.828018908331</v>
      </c>
      <c r="AE1928" s="5">
        <f t="shared" si="554"/>
        <v>0</v>
      </c>
      <c r="AF1928" s="6">
        <f>+AD1928+SUM($D$18:$E$18)-SUM($AB$27:AB1928)</f>
        <v>15611.720071539914</v>
      </c>
      <c r="AG1928" s="10">
        <f t="shared" si="555"/>
        <v>-2.6827664081132685E-3</v>
      </c>
      <c r="AH1928" s="10">
        <f>+AD1928/SUM(AB$27:AB1928)-1</f>
        <v>0.40290181163351524</v>
      </c>
      <c r="AI1928" s="6">
        <f t="shared" si="556"/>
        <v>0</v>
      </c>
      <c r="AL1928" s="6">
        <f t="shared" si="557"/>
        <v>0</v>
      </c>
      <c r="AM1928" s="6">
        <f t="shared" si="558"/>
        <v>27218.342802285937</v>
      </c>
      <c r="AN1928" s="6">
        <f t="shared" si="559"/>
        <v>26798.387119985331</v>
      </c>
      <c r="AO1928" s="5">
        <f t="shared" si="560"/>
        <v>0</v>
      </c>
      <c r="AP1928" s="6">
        <f>+AN1928+SUM($D$16:$E$18)-SUM($AL$27:AL1928)</f>
        <v>32616.054014722158</v>
      </c>
      <c r="AQ1928" s="10">
        <f t="shared" si="568"/>
        <v>3.3758006560447029E-4</v>
      </c>
      <c r="AR1928" s="10">
        <f>+AN1928/SUM(AL$27:AL1928)-1</f>
        <v>0.30200920288927935</v>
      </c>
    </row>
    <row r="1929" spans="1:44" x14ac:dyDescent="0.25">
      <c r="A1929" s="1">
        <v>43042</v>
      </c>
      <c r="B1929">
        <v>9.36</v>
      </c>
      <c r="G1929">
        <f t="shared" si="561"/>
        <v>7386.5902280137734</v>
      </c>
      <c r="H1929">
        <f t="shared" si="562"/>
        <v>7319.4488405898219</v>
      </c>
      <c r="I1929" s="5">
        <f t="shared" si="551"/>
        <v>0</v>
      </c>
      <c r="J1929" s="6">
        <f>+H1929+SUM($D$16:$E$16)-SUM($F$27:F1929)</f>
        <v>9064.710209010871</v>
      </c>
      <c r="K1929" s="10">
        <f t="shared" si="563"/>
        <v>3.4626597121170111E-3</v>
      </c>
      <c r="L1929" s="10">
        <f>+H1929/SUM(F$27:F1929)-1</f>
        <v>0.18538601830959656</v>
      </c>
      <c r="M1929">
        <v>8.4420000000000002</v>
      </c>
      <c r="R1929">
        <f t="shared" si="564"/>
        <v>6723.1920428764724</v>
      </c>
      <c r="S1929">
        <f t="shared" si="565"/>
        <v>6520.2517496527425</v>
      </c>
      <c r="T1929" s="5">
        <f t="shared" si="552"/>
        <v>0</v>
      </c>
      <c r="U1929" s="6">
        <f>+S1929+SUM($D$17:$E$17)-SUM($Q$27:Q1929)</f>
        <v>7974.7652233369499</v>
      </c>
      <c r="V1929" s="10">
        <f t="shared" si="553"/>
        <v>4.8448626927788396E-4</v>
      </c>
      <c r="W1929" s="10">
        <f>+S1929/SUM(Q$27:Q1929)-1</f>
        <v>0.26717885982325007</v>
      </c>
      <c r="X1929">
        <v>5.2990000000000004</v>
      </c>
      <c r="AC1929">
        <f t="shared" si="566"/>
        <v>13241.565468945071</v>
      </c>
      <c r="AD1929">
        <f t="shared" si="567"/>
        <v>13090.17008977096</v>
      </c>
      <c r="AE1929" s="5">
        <f t="shared" si="554"/>
        <v>0</v>
      </c>
      <c r="AF1929" s="6">
        <f>+AD1929+SUM($D$18:$E$18)-SUM($AB$27:AB1929)</f>
        <v>15708.062142402543</v>
      </c>
      <c r="AG1929" s="10">
        <f t="shared" si="555"/>
        <v>6.1711374801205476E-3</v>
      </c>
      <c r="AH1929" s="10">
        <f>+AD1929/SUM(AB$27:AB1929)-1</f>
        <v>0.41330355510380179</v>
      </c>
      <c r="AI1929" s="6">
        <f t="shared" si="556"/>
        <v>0</v>
      </c>
      <c r="AL1929" s="6">
        <f t="shared" si="557"/>
        <v>0</v>
      </c>
      <c r="AM1929" s="6">
        <f t="shared" si="558"/>
        <v>27351.347739835317</v>
      </c>
      <c r="AN1929" s="6">
        <f t="shared" si="559"/>
        <v>26929.870680013526</v>
      </c>
      <c r="AO1929" s="5">
        <f t="shared" si="560"/>
        <v>0</v>
      </c>
      <c r="AP1929" s="6">
        <f>+AN1929+SUM($D$16:$E$18)-SUM($AL$27:AL1929)</f>
        <v>32747.537574750353</v>
      </c>
      <c r="AQ1929" s="10">
        <f t="shared" si="568"/>
        <v>4.0312528293229288E-3</v>
      </c>
      <c r="AR1929" s="10">
        <f>+AN1929/SUM(AL$27:AL1929)-1</f>
        <v>0.30839737858130389</v>
      </c>
    </row>
    <row r="1930" spans="1:44" x14ac:dyDescent="0.25">
      <c r="A1930" s="1">
        <v>43045</v>
      </c>
      <c r="B1930">
        <v>9.42</v>
      </c>
      <c r="G1930">
        <f t="shared" si="561"/>
        <v>7433.9401653728355</v>
      </c>
      <c r="H1930">
        <f t="shared" si="562"/>
        <v>7366.3683844397565</v>
      </c>
      <c r="I1930" s="5">
        <f t="shared" si="551"/>
        <v>0</v>
      </c>
      <c r="J1930" s="6">
        <f>+H1930+SUM($D$16:$E$16)-SUM($F$27:F1930)</f>
        <v>9111.6297528608047</v>
      </c>
      <c r="K1930" s="10">
        <f t="shared" si="563"/>
        <v>5.1760666108544573E-3</v>
      </c>
      <c r="L1930" s="10">
        <f>+H1930/SUM(F$27:F1930)-1</f>
        <v>0.19298464663209391</v>
      </c>
      <c r="M1930">
        <v>8.4269999999999996</v>
      </c>
      <c r="R1930">
        <f t="shared" si="564"/>
        <v>6711.2460726510344</v>
      </c>
      <c r="S1930">
        <f t="shared" si="565"/>
        <v>6508.6663698559178</v>
      </c>
      <c r="T1930" s="5">
        <f t="shared" si="552"/>
        <v>0</v>
      </c>
      <c r="U1930" s="6">
        <f>+S1930+SUM($D$17:$E$17)-SUM($Q$27:Q1930)</f>
        <v>7963.1798435401233</v>
      </c>
      <c r="V1930" s="10">
        <f t="shared" si="553"/>
        <v>-1.4527549679987928E-3</v>
      </c>
      <c r="W1930" s="10">
        <f>+S1930/SUM(Q$27:Q1930)-1</f>
        <v>0.26492729823863148</v>
      </c>
      <c r="X1930">
        <v>5.29</v>
      </c>
      <c r="AC1930">
        <f t="shared" si="566"/>
        <v>13219.07554835241</v>
      </c>
      <c r="AD1930">
        <f t="shared" si="567"/>
        <v>13067.937304187275</v>
      </c>
      <c r="AE1930" s="5">
        <f t="shared" si="554"/>
        <v>0</v>
      </c>
      <c r="AF1930" s="6">
        <f>+AD1930+SUM($D$18:$E$18)-SUM($AB$27:AB1930)</f>
        <v>15685.829356818858</v>
      </c>
      <c r="AG1930" s="10">
        <f t="shared" si="555"/>
        <v>-1.4153741806043341E-3</v>
      </c>
      <c r="AH1930" s="10">
        <f>+AD1930/SUM(AB$27:AB1930)-1</f>
        <v>0.41090315276450484</v>
      </c>
      <c r="AI1930" s="6">
        <f t="shared" si="556"/>
        <v>0</v>
      </c>
      <c r="AL1930" s="6">
        <f t="shared" si="557"/>
        <v>0</v>
      </c>
      <c r="AM1930" s="6">
        <f t="shared" si="558"/>
        <v>27364.261786376279</v>
      </c>
      <c r="AN1930" s="6">
        <f t="shared" si="559"/>
        <v>26942.972058482948</v>
      </c>
      <c r="AO1930" s="5">
        <f t="shared" si="560"/>
        <v>0</v>
      </c>
      <c r="AP1930" s="6">
        <f>+AN1930+SUM($D$16:$E$18)-SUM($AL$27:AL1930)</f>
        <v>32760.638953219775</v>
      </c>
      <c r="AQ1930" s="10">
        <f t="shared" si="568"/>
        <v>4.0007217151871721E-4</v>
      </c>
      <c r="AR1930" s="10">
        <f>+AN1930/SUM(AL$27:AL1930)-1</f>
        <v>0.30903391373027955</v>
      </c>
    </row>
    <row r="1931" spans="1:44" x14ac:dyDescent="0.25">
      <c r="A1931" s="1">
        <v>43046</v>
      </c>
      <c r="B1931">
        <v>9.4589999999999996</v>
      </c>
      <c r="G1931">
        <f t="shared" si="561"/>
        <v>7464.7176246562267</v>
      </c>
      <c r="H1931">
        <f t="shared" si="562"/>
        <v>7396.8660879422141</v>
      </c>
      <c r="I1931" s="5">
        <f t="shared" si="551"/>
        <v>0</v>
      </c>
      <c r="J1931" s="6">
        <f>+H1931+SUM($D$16:$E$16)-SUM($F$27:F1931)</f>
        <v>9142.1274563632614</v>
      </c>
      <c r="K1931" s="10">
        <f t="shared" si="563"/>
        <v>3.3471183893178935E-3</v>
      </c>
      <c r="L1931" s="10">
        <f>+H1931/SUM(F$27:F1931)-1</f>
        <v>0.19792375504171722</v>
      </c>
      <c r="M1931">
        <v>8.3829999999999991</v>
      </c>
      <c r="R1931">
        <f t="shared" si="564"/>
        <v>6676.2045599897501</v>
      </c>
      <c r="S1931">
        <f t="shared" si="565"/>
        <v>6474.6825891185663</v>
      </c>
      <c r="T1931" s="5">
        <f t="shared" si="552"/>
        <v>0</v>
      </c>
      <c r="U1931" s="6">
        <f>+S1931+SUM($D$17:$E$17)-SUM($Q$27:Q1931)</f>
        <v>7929.1960628027718</v>
      </c>
      <c r="V1931" s="10">
        <f t="shared" si="553"/>
        <v>-4.2676143707742753E-3</v>
      </c>
      <c r="W1931" s="10">
        <f>+S1931/SUM(Q$27:Q1931)-1</f>
        <v>0.25832271759041747</v>
      </c>
      <c r="X1931">
        <v>5.3029999999999999</v>
      </c>
      <c r="AC1931">
        <f t="shared" si="566"/>
        <v>13251.560989208474</v>
      </c>
      <c r="AD1931">
        <f t="shared" si="567"/>
        <v>13100.051327808151</v>
      </c>
      <c r="AE1931" s="5">
        <f t="shared" si="554"/>
        <v>0</v>
      </c>
      <c r="AF1931" s="6">
        <f>+AD1931+SUM($D$18:$E$18)-SUM($AB$27:AB1931)</f>
        <v>15717.943380439732</v>
      </c>
      <c r="AG1931" s="10">
        <f t="shared" si="555"/>
        <v>2.0473271059087139E-3</v>
      </c>
      <c r="AH1931" s="10">
        <f>+AD1931/SUM(AB$27:AB1931)-1</f>
        <v>0.41437040058793362</v>
      </c>
      <c r="AI1931" s="6">
        <f t="shared" si="556"/>
        <v>0</v>
      </c>
      <c r="AL1931" s="6">
        <f t="shared" si="557"/>
        <v>0</v>
      </c>
      <c r="AM1931" s="6">
        <f t="shared" si="558"/>
        <v>27392.483173854453</v>
      </c>
      <c r="AN1931" s="6">
        <f t="shared" si="559"/>
        <v>26971.600004868931</v>
      </c>
      <c r="AO1931" s="5">
        <f t="shared" si="560"/>
        <v>0</v>
      </c>
      <c r="AP1931" s="6">
        <f>+AN1931+SUM($D$16:$E$18)-SUM($AL$27:AL1931)</f>
        <v>32789.266899605762</v>
      </c>
      <c r="AQ1931" s="10">
        <f t="shared" si="568"/>
        <v>8.7385189363575755E-4</v>
      </c>
      <c r="AR1931" s="10">
        <f>+AN1931/SUM(AL$27:AL1931)-1</f>
        <v>0.31042481272309885</v>
      </c>
    </row>
    <row r="1932" spans="1:44" x14ac:dyDescent="0.25">
      <c r="A1932" s="1">
        <v>43047</v>
      </c>
      <c r="B1932">
        <v>9.4440000000000008</v>
      </c>
      <c r="C1932">
        <f>+$C$16</f>
        <v>60</v>
      </c>
      <c r="D1932" s="7">
        <f>+$H$16</f>
        <v>0.66694736842105262</v>
      </c>
      <c r="E1932" s="7">
        <f>+$J$16</f>
        <v>0.46199999999999997</v>
      </c>
      <c r="F1932" s="6">
        <f>+C1932-D1932-E1932</f>
        <v>58.871052631578941</v>
      </c>
      <c r="G1932">
        <f t="shared" si="561"/>
        <v>7511.7511929480415</v>
      </c>
      <c r="H1932">
        <f t="shared" si="562"/>
        <v>7444.0072546113106</v>
      </c>
      <c r="I1932" s="5">
        <f t="shared" si="551"/>
        <v>122760</v>
      </c>
      <c r="J1932" s="6">
        <f>+H1932+SUM($D$16:$E$16)-SUM($F$27:F1932)</f>
        <v>9130.3975704007789</v>
      </c>
      <c r="K1932" s="10">
        <f t="shared" si="563"/>
        <v>-1.2830586773671104E-3</v>
      </c>
      <c r="L1932" s="10">
        <f>+H1932/SUM(F$27:F1932)-1</f>
        <v>0.19417281987780921</v>
      </c>
      <c r="M1932">
        <v>8.3789999999999996</v>
      </c>
      <c r="N1932">
        <f>+$C$17</f>
        <v>50</v>
      </c>
      <c r="O1932" s="7">
        <f>+$H$17</f>
        <v>0.5557894736842105</v>
      </c>
      <c r="P1932" s="7">
        <f>+$J$17</f>
        <v>0.38500000000000001</v>
      </c>
      <c r="Q1932" s="6">
        <f>+N1932-O1932-P1932</f>
        <v>49.059210526315795</v>
      </c>
      <c r="R1932">
        <f t="shared" si="564"/>
        <v>6723.0189679296336</v>
      </c>
      <c r="S1932">
        <f t="shared" si="565"/>
        <v>6520.6523650323961</v>
      </c>
      <c r="T1932" s="5">
        <f t="shared" si="552"/>
        <v>102300</v>
      </c>
      <c r="U1932" s="6">
        <f>+S1932+SUM($D$17:$E$17)-SUM($Q$27:Q1932)</f>
        <v>7926.1066281902868</v>
      </c>
      <c r="V1932" s="10">
        <f t="shared" si="553"/>
        <v>-3.8962772367023835E-4</v>
      </c>
      <c r="W1932" s="10">
        <f>+S1932/SUM(Q$27:Q1932)-1</f>
        <v>0.25528827646755103</v>
      </c>
      <c r="X1932">
        <v>5.3179999999999996</v>
      </c>
      <c r="Y1932">
        <f>+$C$18</f>
        <v>90</v>
      </c>
      <c r="Z1932" s="7">
        <f>+$H$18</f>
        <v>1.0004210526315789</v>
      </c>
      <c r="AA1932" s="7">
        <f>+$J$18</f>
        <v>0.69300000000000006</v>
      </c>
      <c r="AB1932" s="6">
        <f>+Y1932-Z1932-AA1932</f>
        <v>88.306578947368422</v>
      </c>
      <c r="AC1932">
        <f t="shared" si="566"/>
        <v>13377.350769143606</v>
      </c>
      <c r="AD1932">
        <f t="shared" si="567"/>
        <v>13225.412549394989</v>
      </c>
      <c r="AE1932" s="5">
        <f t="shared" si="554"/>
        <v>184140</v>
      </c>
      <c r="AF1932" s="6">
        <f>+AD1932+SUM($D$18:$E$18)-SUM($AB$27:AB1932)</f>
        <v>15754.998023079206</v>
      </c>
      <c r="AG1932" s="10">
        <f t="shared" si="555"/>
        <v>2.3574739864240524E-3</v>
      </c>
      <c r="AH1932" s="10">
        <f>+AD1932/SUM(AB$27:AB1932)-1</f>
        <v>0.41441991819436663</v>
      </c>
      <c r="AI1932" s="6">
        <f t="shared" si="556"/>
        <v>200</v>
      </c>
      <c r="AL1932" s="6">
        <f t="shared" si="557"/>
        <v>196.23684210526315</v>
      </c>
      <c r="AM1932" s="6">
        <f t="shared" si="558"/>
        <v>27612.120930021279</v>
      </c>
      <c r="AN1932" s="6">
        <f t="shared" si="559"/>
        <v>27190.072169038693</v>
      </c>
      <c r="AO1932" s="5">
        <f t="shared" si="560"/>
        <v>409200</v>
      </c>
      <c r="AP1932" s="6">
        <f>+AN1932+SUM($D$16:$E$18)-SUM($AL$27:AL1932)</f>
        <v>32811.502221670256</v>
      </c>
      <c r="AQ1932" s="10">
        <f t="shared" si="568"/>
        <v>6.7812806344758059E-4</v>
      </c>
      <c r="AR1932" s="10">
        <f>+AN1932/SUM(AL$27:AL1932)-1</f>
        <v>0.30856320901344136</v>
      </c>
    </row>
    <row r="1933" spans="1:44" x14ac:dyDescent="0.25">
      <c r="A1933" s="1">
        <v>43048</v>
      </c>
      <c r="B1933">
        <v>9.4009999999999998</v>
      </c>
      <c r="G1933">
        <f t="shared" si="561"/>
        <v>7477.5490221203445</v>
      </c>
      <c r="H1933">
        <f t="shared" si="562"/>
        <v>7410.113532465155</v>
      </c>
      <c r="I1933" s="5">
        <f t="shared" si="551"/>
        <v>0</v>
      </c>
      <c r="J1933" s="6">
        <f>+H1933+SUM($D$16:$E$16)-SUM($F$27:F1933)</f>
        <v>9096.5038482546224</v>
      </c>
      <c r="K1933" s="10">
        <f t="shared" si="563"/>
        <v>-3.7121846978530604E-3</v>
      </c>
      <c r="L1933" s="10">
        <f>+H1933/SUM(F$27:F1933)-1</f>
        <v>0.18873556540356673</v>
      </c>
      <c r="M1933">
        <v>8.2750000000000004</v>
      </c>
      <c r="R1933">
        <f t="shared" si="564"/>
        <v>6639.5729752497582</v>
      </c>
      <c r="S1933">
        <f t="shared" si="565"/>
        <v>6439.7181430532382</v>
      </c>
      <c r="T1933" s="5">
        <f t="shared" si="552"/>
        <v>0</v>
      </c>
      <c r="U1933" s="6">
        <f>+S1933+SUM($D$17:$E$17)-SUM($Q$27:Q1933)</f>
        <v>7845.1724062111289</v>
      </c>
      <c r="V1933" s="10">
        <f t="shared" si="553"/>
        <v>-1.0211094270584753E-2</v>
      </c>
      <c r="W1933" s="10">
        <f>+S1933/SUM(Q$27:Q1933)-1</f>
        <v>0.23970766055245085</v>
      </c>
      <c r="X1933">
        <v>5.2919999999999998</v>
      </c>
      <c r="AC1933">
        <f t="shared" si="566"/>
        <v>13311.948151618646</v>
      </c>
      <c r="AD1933">
        <f t="shared" si="567"/>
        <v>13160.752766340407</v>
      </c>
      <c r="AE1933" s="5">
        <f t="shared" si="554"/>
        <v>0</v>
      </c>
      <c r="AF1933" s="6">
        <f>+AD1933+SUM($D$18:$E$18)-SUM($AB$27:AB1933)</f>
        <v>15690.338240024623</v>
      </c>
      <c r="AG1933" s="10">
        <f t="shared" si="555"/>
        <v>-4.1040806834672372E-3</v>
      </c>
      <c r="AH1933" s="10">
        <f>+AD1933/SUM(AB$27:AB1933)-1</f>
        <v>0.407504739955733</v>
      </c>
      <c r="AI1933" s="6">
        <f t="shared" si="556"/>
        <v>0</v>
      </c>
      <c r="AL1933" s="6">
        <f t="shared" si="557"/>
        <v>0</v>
      </c>
      <c r="AM1933" s="6">
        <f t="shared" si="558"/>
        <v>27429.070148988751</v>
      </c>
      <c r="AN1933" s="6">
        <f t="shared" si="559"/>
        <v>27010.584441858802</v>
      </c>
      <c r="AO1933" s="5">
        <f t="shared" si="560"/>
        <v>0</v>
      </c>
      <c r="AP1933" s="6">
        <f>+AN1933+SUM($D$16:$E$18)-SUM($AL$27:AL1933)</f>
        <v>32632.014494490366</v>
      </c>
      <c r="AQ1933" s="10">
        <f t="shared" si="568"/>
        <v>-5.4702685042365973E-3</v>
      </c>
      <c r="AR1933" s="10">
        <f>+AN1933/SUM(AL$27:AL1933)-1</f>
        <v>0.29992509158598946</v>
      </c>
    </row>
    <row r="1934" spans="1:44" x14ac:dyDescent="0.25">
      <c r="A1934" s="1">
        <v>43049</v>
      </c>
      <c r="B1934">
        <v>9.3260000000000005</v>
      </c>
      <c r="G1934">
        <f t="shared" si="561"/>
        <v>7417.8940730022696</v>
      </c>
      <c r="H1934">
        <f t="shared" si="562"/>
        <v>7350.9965752334901</v>
      </c>
      <c r="I1934" s="5">
        <f t="shared" si="551"/>
        <v>0</v>
      </c>
      <c r="J1934" s="6">
        <f>+H1934+SUM($D$16:$E$16)-SUM($F$27:F1934)</f>
        <v>9037.3868910229576</v>
      </c>
      <c r="K1934" s="10">
        <f t="shared" si="563"/>
        <v>-6.4988657420298468E-3</v>
      </c>
      <c r="L1934" s="10">
        <f>+H1934/SUM(F$27:F1934)-1</f>
        <v>0.17925198201826009</v>
      </c>
      <c r="M1934">
        <v>8.2439999999999998</v>
      </c>
      <c r="R1934">
        <f t="shared" si="564"/>
        <v>6614.6996505086408</v>
      </c>
      <c r="S1934">
        <f t="shared" si="565"/>
        <v>6415.5935191940653</v>
      </c>
      <c r="T1934" s="5">
        <f t="shared" si="552"/>
        <v>0</v>
      </c>
      <c r="U1934" s="6">
        <f>+S1934+SUM($D$17:$E$17)-SUM($Q$27:Q1934)</f>
        <v>7821.0477823519568</v>
      </c>
      <c r="V1934" s="10">
        <f t="shared" si="553"/>
        <v>-3.0750916117626703E-3</v>
      </c>
      <c r="W1934" s="10">
        <f>+S1934/SUM(Q$27:Q1934)-1</f>
        <v>0.23506343850083433</v>
      </c>
      <c r="X1934">
        <v>5.2670000000000003</v>
      </c>
      <c r="AC1934">
        <f t="shared" si="566"/>
        <v>13249.061019383111</v>
      </c>
      <c r="AD1934">
        <f t="shared" si="567"/>
        <v>13098.579898018696</v>
      </c>
      <c r="AE1934" s="5">
        <f t="shared" si="554"/>
        <v>0</v>
      </c>
      <c r="AF1934" s="6">
        <f>+AD1934+SUM($D$18:$E$18)-SUM($AB$27:AB1934)</f>
        <v>15628.165371702911</v>
      </c>
      <c r="AG1934" s="10">
        <f t="shared" si="555"/>
        <v>-3.9624938207587501E-3</v>
      </c>
      <c r="AH1934" s="10">
        <f>+AD1934/SUM(AB$27:AB1934)-1</f>
        <v>0.40085553011089337</v>
      </c>
      <c r="AI1934" s="6">
        <f t="shared" si="556"/>
        <v>0</v>
      </c>
      <c r="AL1934" s="6">
        <f t="shared" si="557"/>
        <v>0</v>
      </c>
      <c r="AM1934" s="6">
        <f t="shared" si="558"/>
        <v>27281.654742894021</v>
      </c>
      <c r="AN1934" s="6">
        <f t="shared" si="559"/>
        <v>26865.169992446252</v>
      </c>
      <c r="AO1934" s="5">
        <f t="shared" si="560"/>
        <v>0</v>
      </c>
      <c r="AP1934" s="6">
        <f>+AN1934+SUM($D$16:$E$18)-SUM($AL$27:AL1934)</f>
        <v>32486.600045077816</v>
      </c>
      <c r="AQ1934" s="10">
        <f t="shared" si="568"/>
        <v>-4.4561897775909909E-3</v>
      </c>
      <c r="AR1934" s="10">
        <f>+AN1934/SUM(AL$27:AL1934)-1</f>
        <v>0.29292680201260302</v>
      </c>
    </row>
    <row r="1935" spans="1:44" x14ac:dyDescent="0.25">
      <c r="A1935" s="1">
        <v>43052</v>
      </c>
      <c r="B1935">
        <v>9.2829999999999995</v>
      </c>
      <c r="G1935">
        <f t="shared" si="561"/>
        <v>7383.6919021745725</v>
      </c>
      <c r="H1935">
        <f t="shared" si="562"/>
        <v>7317.1028530873346</v>
      </c>
      <c r="I1935" s="5">
        <f t="shared" si="551"/>
        <v>0</v>
      </c>
      <c r="J1935" s="6">
        <f>+H1935+SUM($D$16:$E$16)-SUM($F$27:F1935)</f>
        <v>9003.4931688768011</v>
      </c>
      <c r="K1935" s="10">
        <f t="shared" si="563"/>
        <v>-3.750389637498408E-3</v>
      </c>
      <c r="L1935" s="10">
        <f>+H1935/SUM(F$27:F1935)-1</f>
        <v>0.17381472754401761</v>
      </c>
      <c r="M1935">
        <v>8.2080000000000002</v>
      </c>
      <c r="R1935">
        <f t="shared" si="564"/>
        <v>6585.8144991963763</v>
      </c>
      <c r="S1935">
        <f t="shared" si="565"/>
        <v>6387.5778269705106</v>
      </c>
      <c r="T1935" s="5">
        <f t="shared" si="552"/>
        <v>0</v>
      </c>
      <c r="U1935" s="6">
        <f>+S1935+SUM($D$17:$E$17)-SUM($Q$27:Q1935)</f>
        <v>7793.0320901284022</v>
      </c>
      <c r="V1935" s="10">
        <f t="shared" si="553"/>
        <v>-3.5820893828025779E-3</v>
      </c>
      <c r="W1935" s="10">
        <f>+S1935/SUM(Q$27:Q1935)-1</f>
        <v>0.22967014837637656</v>
      </c>
      <c r="X1935">
        <v>5.266</v>
      </c>
      <c r="AC1935">
        <f t="shared" si="566"/>
        <v>13246.54553409369</v>
      </c>
      <c r="AD1935">
        <f t="shared" si="567"/>
        <v>13096.092983285827</v>
      </c>
      <c r="AE1935" s="5">
        <f t="shared" si="554"/>
        <v>0</v>
      </c>
      <c r="AF1935" s="6">
        <f>+AD1935+SUM($D$18:$E$18)-SUM($AB$27:AB1935)</f>
        <v>15625.678456970043</v>
      </c>
      <c r="AG1935" s="10">
        <f t="shared" si="555"/>
        <v>-1.5913030568326381E-4</v>
      </c>
      <c r="AH1935" s="10">
        <f>+AD1935/SUM(AB$27:AB1935)-1</f>
        <v>0.40058956171709981</v>
      </c>
      <c r="AI1935" s="6">
        <f t="shared" si="556"/>
        <v>0</v>
      </c>
      <c r="AL1935" s="6">
        <f t="shared" si="557"/>
        <v>0</v>
      </c>
      <c r="AM1935" s="6">
        <f t="shared" si="558"/>
        <v>27216.051935464639</v>
      </c>
      <c r="AN1935" s="6">
        <f t="shared" si="559"/>
        <v>26800.773663343673</v>
      </c>
      <c r="AO1935" s="5">
        <f t="shared" si="560"/>
        <v>0</v>
      </c>
      <c r="AP1935" s="6">
        <f>+AN1935+SUM($D$16:$E$18)-SUM($AL$27:AL1935)</f>
        <v>32422.203715975236</v>
      </c>
      <c r="AQ1935" s="10">
        <f t="shared" si="568"/>
        <v>-1.9822428020545013E-3</v>
      </c>
      <c r="AR1935" s="10">
        <f>+AN1935/SUM(AL$27:AL1935)-1</f>
        <v>0.28982763160454827</v>
      </c>
    </row>
    <row r="1936" spans="1:44" x14ac:dyDescent="0.25">
      <c r="A1936" s="1">
        <v>43053</v>
      </c>
      <c r="B1936">
        <v>9.1739999999999995</v>
      </c>
      <c r="G1936">
        <f t="shared" si="561"/>
        <v>7296.9933761229695</v>
      </c>
      <c r="H1936">
        <f t="shared" si="562"/>
        <v>7231.1862085773137</v>
      </c>
      <c r="I1936" s="5">
        <f t="shared" si="551"/>
        <v>0</v>
      </c>
      <c r="J1936" s="6">
        <f>+H1936+SUM($D$16:$E$16)-SUM($F$27:F1936)</f>
        <v>8917.5765243667811</v>
      </c>
      <c r="K1936" s="10">
        <f t="shared" si="563"/>
        <v>-9.5425900701536781E-3</v>
      </c>
      <c r="L1936" s="10">
        <f>+H1936/SUM(F$27:F1936)-1</f>
        <v>0.16003191969070518</v>
      </c>
      <c r="M1936">
        <v>8.1820000000000004</v>
      </c>
      <c r="R1936">
        <f t="shared" si="564"/>
        <v>6564.953001026407</v>
      </c>
      <c r="S1936">
        <f t="shared" si="565"/>
        <v>6367.3442714757211</v>
      </c>
      <c r="T1936" s="5">
        <f t="shared" si="552"/>
        <v>0</v>
      </c>
      <c r="U1936" s="6">
        <f>+S1936+SUM($D$17:$E$17)-SUM($Q$27:Q1936)</f>
        <v>7772.7985346336127</v>
      </c>
      <c r="V1936" s="10">
        <f t="shared" si="553"/>
        <v>-2.5963649656235432E-3</v>
      </c>
      <c r="W1936" s="10">
        <f>+S1936/SUM(Q$27:Q1936)-1</f>
        <v>0.22577499439760151</v>
      </c>
      <c r="X1936">
        <v>5.2190000000000003</v>
      </c>
      <c r="AC1936">
        <f t="shared" si="566"/>
        <v>13128.317725490881</v>
      </c>
      <c r="AD1936">
        <f t="shared" si="567"/>
        <v>12979.207990841007</v>
      </c>
      <c r="AE1936" s="5">
        <f t="shared" si="554"/>
        <v>0</v>
      </c>
      <c r="AF1936" s="6">
        <f>+AD1936+SUM($D$18:$E$18)-SUM($AB$27:AB1936)</f>
        <v>15508.793464525224</v>
      </c>
      <c r="AG1936" s="10">
        <f t="shared" si="555"/>
        <v>-7.4803147118824853E-3</v>
      </c>
      <c r="AH1936" s="10">
        <f>+AD1936/SUM(AB$27:AB1936)-1</f>
        <v>0.38808904720880077</v>
      </c>
      <c r="AI1936" s="6">
        <f t="shared" si="556"/>
        <v>0</v>
      </c>
      <c r="AL1936" s="6">
        <f t="shared" si="557"/>
        <v>0</v>
      </c>
      <c r="AM1936" s="6">
        <f t="shared" si="558"/>
        <v>26990.264102640256</v>
      </c>
      <c r="AN1936" s="6">
        <f t="shared" si="559"/>
        <v>26577.738470894044</v>
      </c>
      <c r="AO1936" s="5">
        <f t="shared" si="560"/>
        <v>0</v>
      </c>
      <c r="AP1936" s="6">
        <f>+AN1936+SUM($D$16:$E$18)-SUM($AL$27:AL1936)</f>
        <v>32199.168523525608</v>
      </c>
      <c r="AQ1936" s="10">
        <f t="shared" si="568"/>
        <v>-6.8790879979491182E-3</v>
      </c>
      <c r="AR1936" s="10">
        <f>+AN1936/SUM(AL$27:AL1936)-1</f>
        <v>0.27909372676823985</v>
      </c>
    </row>
    <row r="1937" spans="1:44" x14ac:dyDescent="0.25">
      <c r="A1937" s="1">
        <v>43054</v>
      </c>
      <c r="B1937">
        <v>9.0839999999999996</v>
      </c>
      <c r="G1937">
        <f t="shared" si="561"/>
        <v>7225.4074371812794</v>
      </c>
      <c r="H1937">
        <f t="shared" si="562"/>
        <v>7160.2458598993153</v>
      </c>
      <c r="I1937" s="5">
        <f t="shared" si="551"/>
        <v>0</v>
      </c>
      <c r="J1937" s="6">
        <f>+H1937+SUM($D$16:$E$16)-SUM($F$27:F1937)</f>
        <v>8846.6361756887818</v>
      </c>
      <c r="K1937" s="10">
        <f t="shared" si="563"/>
        <v>-7.9551152136635439E-3</v>
      </c>
      <c r="L1937" s="10">
        <f>+H1937/SUM(F$27:F1937)-1</f>
        <v>0.14865161962833717</v>
      </c>
      <c r="M1937">
        <v>8.1489999999999991</v>
      </c>
      <c r="R1937">
        <f t="shared" si="564"/>
        <v>6538.4749456568297</v>
      </c>
      <c r="S1937">
        <f t="shared" si="565"/>
        <v>6341.6632202707951</v>
      </c>
      <c r="T1937" s="5">
        <f t="shared" si="552"/>
        <v>0</v>
      </c>
      <c r="U1937" s="6">
        <f>+S1937+SUM($D$17:$E$17)-SUM($Q$27:Q1937)</f>
        <v>7747.1174834286858</v>
      </c>
      <c r="V1937" s="10">
        <f t="shared" si="553"/>
        <v>-3.3039646004586753E-3</v>
      </c>
      <c r="W1937" s="10">
        <f>+S1937/SUM(Q$27:Q1937)-1</f>
        <v>0.22083114511684832</v>
      </c>
      <c r="X1937">
        <v>5.18</v>
      </c>
      <c r="AC1937">
        <f t="shared" si="566"/>
        <v>13030.213799203439</v>
      </c>
      <c r="AD1937">
        <f t="shared" si="567"/>
        <v>12882.218316259132</v>
      </c>
      <c r="AE1937" s="5">
        <f t="shared" si="554"/>
        <v>0</v>
      </c>
      <c r="AF1937" s="6">
        <f>+AD1937+SUM($D$18:$E$18)-SUM($AB$27:AB1937)</f>
        <v>15411.803789943348</v>
      </c>
      <c r="AG1937" s="10">
        <f t="shared" si="555"/>
        <v>-6.253850423872831E-3</v>
      </c>
      <c r="AH1937" s="10">
        <f>+AD1937/SUM(AB$27:AB1937)-1</f>
        <v>0.37771627985085021</v>
      </c>
      <c r="AI1937" s="6">
        <f t="shared" si="556"/>
        <v>0</v>
      </c>
      <c r="AL1937" s="6">
        <f t="shared" si="557"/>
        <v>0</v>
      </c>
      <c r="AM1937" s="6">
        <f t="shared" si="558"/>
        <v>26794.096182041547</v>
      </c>
      <c r="AN1937" s="6">
        <f t="shared" si="559"/>
        <v>26384.127396429241</v>
      </c>
      <c r="AO1937" s="5">
        <f t="shared" si="560"/>
        <v>0</v>
      </c>
      <c r="AP1937" s="6">
        <f>+AN1937+SUM($D$16:$E$18)-SUM($AL$27:AL1937)</f>
        <v>32005.557449060805</v>
      </c>
      <c r="AQ1937" s="10">
        <f t="shared" si="568"/>
        <v>-6.0129215548949677E-3</v>
      </c>
      <c r="AR1937" s="10">
        <f>+AN1937/SUM(AL$27:AL1937)-1</f>
        <v>0.26977590196339452</v>
      </c>
    </row>
    <row r="1938" spans="1:44" x14ac:dyDescent="0.25">
      <c r="A1938" s="1">
        <v>43055</v>
      </c>
      <c r="B1938">
        <v>9.2050000000000001</v>
      </c>
      <c r="G1938">
        <f t="shared" si="561"/>
        <v>7321.650755091774</v>
      </c>
      <c r="H1938">
        <f t="shared" si="562"/>
        <v>7255.6212175664023</v>
      </c>
      <c r="I1938" s="5">
        <f t="shared" si="551"/>
        <v>0</v>
      </c>
      <c r="J1938" s="6">
        <f>+H1938+SUM($D$16:$E$16)-SUM($F$27:F1938)</f>
        <v>8942.0115333558715</v>
      </c>
      <c r="K1938" s="10">
        <f t="shared" si="563"/>
        <v>1.0780974346971339E-2</v>
      </c>
      <c r="L1938" s="10">
        <f>+H1938/SUM(F$27:F1938)-1</f>
        <v>0.16395180082329874</v>
      </c>
      <c r="M1938">
        <v>8.1920000000000002</v>
      </c>
      <c r="R1938">
        <f t="shared" si="564"/>
        <v>6572.9766541687031</v>
      </c>
      <c r="S1938">
        <f t="shared" si="565"/>
        <v>6375.1264082044872</v>
      </c>
      <c r="T1938" s="5">
        <f t="shared" si="552"/>
        <v>0</v>
      </c>
      <c r="U1938" s="6">
        <f>+S1938+SUM($D$17:$E$17)-SUM($Q$27:Q1938)</f>
        <v>7780.5806713623779</v>
      </c>
      <c r="V1938" s="10">
        <f t="shared" si="553"/>
        <v>4.3194372623458488E-3</v>
      </c>
      <c r="W1938" s="10">
        <f>+S1938/SUM(Q$27:Q1938)-1</f>
        <v>0.22727313054328424</v>
      </c>
      <c r="X1938">
        <v>5.2380000000000004</v>
      </c>
      <c r="AC1938">
        <f t="shared" si="566"/>
        <v>13176.111945989887</v>
      </c>
      <c r="AD1938">
        <f t="shared" si="567"/>
        <v>13026.459370765509</v>
      </c>
      <c r="AE1938" s="5">
        <f t="shared" si="554"/>
        <v>0</v>
      </c>
      <c r="AF1938" s="6">
        <f>+AD1938+SUM($D$18:$E$18)-SUM($AB$27:AB1938)</f>
        <v>15556.044844449723</v>
      </c>
      <c r="AG1938" s="10">
        <f t="shared" si="555"/>
        <v>9.3591286569907339E-3</v>
      </c>
      <c r="AH1938" s="10">
        <f>+AD1938/SUM(AB$27:AB1938)-1</f>
        <v>0.39314244669087905</v>
      </c>
      <c r="AI1938" s="6">
        <f t="shared" si="556"/>
        <v>0</v>
      </c>
      <c r="AL1938" s="6">
        <f t="shared" si="557"/>
        <v>0</v>
      </c>
      <c r="AM1938" s="6">
        <f t="shared" si="558"/>
        <v>27070.739355250364</v>
      </c>
      <c r="AN1938" s="6">
        <f t="shared" si="559"/>
        <v>26657.206996536399</v>
      </c>
      <c r="AO1938" s="5">
        <f t="shared" si="560"/>
        <v>0</v>
      </c>
      <c r="AP1938" s="6">
        <f>+AN1938+SUM($D$16:$E$18)-SUM($AL$27:AL1938)</f>
        <v>32278.637049167963</v>
      </c>
      <c r="AQ1938" s="10">
        <f t="shared" si="568"/>
        <v>8.532255704084557E-3</v>
      </c>
      <c r="AR1938" s="10">
        <f>+AN1938/SUM(AL$27:AL1938)-1</f>
        <v>0.2829182693543586</v>
      </c>
    </row>
    <row r="1939" spans="1:44" x14ac:dyDescent="0.25">
      <c r="A1939" s="1">
        <v>43056</v>
      </c>
      <c r="B1939">
        <v>9.2759999999999998</v>
      </c>
      <c r="G1939">
        <f t="shared" si="561"/>
        <v>7378.1241069235512</v>
      </c>
      <c r="H1939">
        <f t="shared" si="562"/>
        <v>7311.5852704123781</v>
      </c>
      <c r="I1939" s="5">
        <f t="shared" si="551"/>
        <v>0</v>
      </c>
      <c r="J1939" s="6">
        <f>+H1939+SUM($D$16:$E$16)-SUM($F$27:F1939)</f>
        <v>8997.9755862018465</v>
      </c>
      <c r="K1939" s="10">
        <f t="shared" si="563"/>
        <v>6.258552970684006E-3</v>
      </c>
      <c r="L1939" s="10">
        <f>+H1939/SUM(F$27:F1939)-1</f>
        <v>0.17292959309472211</v>
      </c>
      <c r="M1939">
        <v>8.1519999999999992</v>
      </c>
      <c r="R1939">
        <f t="shared" si="564"/>
        <v>6540.8820415995197</v>
      </c>
      <c r="S1939">
        <f t="shared" si="565"/>
        <v>6343.9978612894256</v>
      </c>
      <c r="T1939" s="5">
        <f t="shared" si="552"/>
        <v>0</v>
      </c>
      <c r="U1939" s="6">
        <f>+S1939+SUM($D$17:$E$17)-SUM($Q$27:Q1939)</f>
        <v>7749.4521244473171</v>
      </c>
      <c r="V1939" s="10">
        <f t="shared" si="553"/>
        <v>-4.0007999698061791E-3</v>
      </c>
      <c r="W1939" s="10">
        <f>+S1939/SUM(Q$27:Q1939)-1</f>
        <v>0.22128058596055333</v>
      </c>
      <c r="X1939">
        <v>5.22</v>
      </c>
      <c r="AC1939">
        <f t="shared" si="566"/>
        <v>13130.833210780298</v>
      </c>
      <c r="AD1939">
        <f t="shared" si="567"/>
        <v>12981.694905573873</v>
      </c>
      <c r="AE1939" s="5">
        <f t="shared" si="554"/>
        <v>0</v>
      </c>
      <c r="AF1939" s="6">
        <f>+AD1939+SUM($D$18:$E$18)-SUM($AB$27:AB1939)</f>
        <v>15511.280379258089</v>
      </c>
      <c r="AG1939" s="10">
        <f t="shared" si="555"/>
        <v>-2.877625105819015E-3</v>
      </c>
      <c r="AH1939" s="10">
        <f>+AD1939/SUM(AB$27:AB1939)-1</f>
        <v>0.38835501560259411</v>
      </c>
      <c r="AI1939" s="6">
        <f t="shared" si="556"/>
        <v>0</v>
      </c>
      <c r="AL1939" s="6">
        <f t="shared" si="557"/>
        <v>0</v>
      </c>
      <c r="AM1939" s="6">
        <f t="shared" si="558"/>
        <v>27049.839359303369</v>
      </c>
      <c r="AN1939" s="6">
        <f t="shared" si="559"/>
        <v>26637.278037275675</v>
      </c>
      <c r="AO1939" s="5">
        <f t="shared" si="560"/>
        <v>0</v>
      </c>
      <c r="AP1939" s="6">
        <f>+AN1939+SUM($D$16:$E$18)-SUM($AL$27:AL1939)</f>
        <v>32258.708089907239</v>
      </c>
      <c r="AQ1939" s="10">
        <f t="shared" si="568"/>
        <v>-6.1740398859988499E-4</v>
      </c>
      <c r="AR1939" s="10">
        <f>+AN1939/SUM(AL$27:AL1939)-1</f>
        <v>0.2819591581493428</v>
      </c>
    </row>
    <row r="1940" spans="1:44" x14ac:dyDescent="0.25">
      <c r="A1940" s="1">
        <v>43059</v>
      </c>
      <c r="B1940">
        <v>9.298</v>
      </c>
      <c r="G1940">
        <f t="shared" si="561"/>
        <v>7395.6228919981877</v>
      </c>
      <c r="H1940">
        <f t="shared" si="562"/>
        <v>7328.9262445336672</v>
      </c>
      <c r="I1940" s="5">
        <f t="shared" si="551"/>
        <v>0</v>
      </c>
      <c r="J1940" s="6">
        <f>+H1940+SUM($D$16:$E$16)-SUM($F$27:F1940)</f>
        <v>9015.3165603231355</v>
      </c>
      <c r="K1940" s="10">
        <f t="shared" si="563"/>
        <v>1.9272083987291744E-3</v>
      </c>
      <c r="L1940" s="10">
        <f>+H1940/SUM(F$27:F1940)-1</f>
        <v>0.17571144422107876</v>
      </c>
      <c r="M1940">
        <v>8.1790000000000003</v>
      </c>
      <c r="R1940">
        <f t="shared" si="564"/>
        <v>6562.545905083718</v>
      </c>
      <c r="S1940">
        <f t="shared" si="565"/>
        <v>6365.0096304570916</v>
      </c>
      <c r="T1940" s="5">
        <f t="shared" si="552"/>
        <v>0</v>
      </c>
      <c r="U1940" s="6">
        <f>+S1940+SUM($D$17:$E$17)-SUM($Q$27:Q1940)</f>
        <v>7770.4638936149813</v>
      </c>
      <c r="V1940" s="10">
        <f t="shared" si="553"/>
        <v>2.7113876994449004E-3</v>
      </c>
      <c r="W1940" s="10">
        <f>+S1940/SUM(Q$27:Q1940)-1</f>
        <v>0.22532555355389672</v>
      </c>
      <c r="X1940">
        <v>5.2350000000000003</v>
      </c>
      <c r="AC1940">
        <f t="shared" si="566"/>
        <v>13168.565490121622</v>
      </c>
      <c r="AD1940">
        <f t="shared" si="567"/>
        <v>13018.998626566903</v>
      </c>
      <c r="AE1940" s="5">
        <f t="shared" si="554"/>
        <v>0</v>
      </c>
      <c r="AF1940" s="6">
        <f>+AD1940+SUM($D$18:$E$18)-SUM($AB$27:AB1940)</f>
        <v>15548.584100251119</v>
      </c>
      <c r="AG1940" s="10">
        <f t="shared" si="555"/>
        <v>2.4049414413855885E-3</v>
      </c>
      <c r="AH1940" s="10">
        <f>+AD1940/SUM(AB$27:AB1940)-1</f>
        <v>0.39234454150949816</v>
      </c>
      <c r="AI1940" s="6">
        <f t="shared" si="556"/>
        <v>0</v>
      </c>
      <c r="AL1940" s="6">
        <f t="shared" si="557"/>
        <v>0</v>
      </c>
      <c r="AM1940" s="6">
        <f t="shared" si="558"/>
        <v>27126.73428720353</v>
      </c>
      <c r="AN1940" s="6">
        <f t="shared" si="559"/>
        <v>26712.934501557662</v>
      </c>
      <c r="AO1940" s="5">
        <f t="shared" si="560"/>
        <v>0</v>
      </c>
      <c r="AP1940" s="6">
        <f>+AN1940+SUM($D$16:$E$18)-SUM($AL$27:AL1940)</f>
        <v>32334.364554189226</v>
      </c>
      <c r="AQ1940" s="10">
        <f t="shared" si="568"/>
        <v>2.345303602088622E-3</v>
      </c>
      <c r="AR1940" s="10">
        <f>+AN1940/SUM(AL$27:AL1940)-1</f>
        <v>0.28560023953625358</v>
      </c>
    </row>
    <row r="1941" spans="1:44" x14ac:dyDescent="0.25">
      <c r="A1941" s="1">
        <v>43060</v>
      </c>
      <c r="B1941">
        <v>9.4250000000000007</v>
      </c>
      <c r="G1941">
        <f t="shared" si="561"/>
        <v>7496.6386058381295</v>
      </c>
      <c r="H1941">
        <f t="shared" si="562"/>
        <v>7429.0309587792881</v>
      </c>
      <c r="I1941" s="5">
        <f t="shared" si="551"/>
        <v>0</v>
      </c>
      <c r="J1941" s="6">
        <f>+H1941+SUM($D$16:$E$16)-SUM($F$27:F1941)</f>
        <v>9115.4212745687546</v>
      </c>
      <c r="K1941" s="10">
        <f t="shared" si="563"/>
        <v>1.11038490524209E-2</v>
      </c>
      <c r="L1941" s="10">
        <f>+H1941/SUM(F$27:F1941)-1</f>
        <v>0.19177031208686479</v>
      </c>
      <c r="M1941">
        <v>8.2059999999999995</v>
      </c>
      <c r="R1941">
        <f t="shared" si="564"/>
        <v>6584.2097685679164</v>
      </c>
      <c r="S1941">
        <f t="shared" si="565"/>
        <v>6386.0213996247576</v>
      </c>
      <c r="T1941" s="5">
        <f t="shared" si="552"/>
        <v>0</v>
      </c>
      <c r="U1941" s="6">
        <f>+S1941+SUM($D$17:$E$17)-SUM($Q$27:Q1941)</f>
        <v>7791.4756627826491</v>
      </c>
      <c r="V1941" s="10">
        <f t="shared" si="553"/>
        <v>2.7040559553894727E-3</v>
      </c>
      <c r="W1941" s="10">
        <f>+S1941/SUM(Q$27:Q1941)-1</f>
        <v>0.22937052114723988</v>
      </c>
      <c r="X1941">
        <v>5.2640000000000002</v>
      </c>
      <c r="AC1941">
        <f t="shared" si="566"/>
        <v>13241.514563514846</v>
      </c>
      <c r="AD1941">
        <f t="shared" si="567"/>
        <v>13091.119153820091</v>
      </c>
      <c r="AE1941" s="5">
        <f t="shared" si="554"/>
        <v>0</v>
      </c>
      <c r="AF1941" s="6">
        <f>+AD1941+SUM($D$18:$E$18)-SUM($AB$27:AB1941)</f>
        <v>15620.704627504307</v>
      </c>
      <c r="AG1941" s="10">
        <f t="shared" si="555"/>
        <v>4.6383983768671921E-3</v>
      </c>
      <c r="AH1941" s="10">
        <f>+AD1941/SUM(AB$27:AB1941)-1</f>
        <v>0.40005762492951269</v>
      </c>
      <c r="AI1941" s="6">
        <f t="shared" si="556"/>
        <v>0</v>
      </c>
      <c r="AL1941" s="6">
        <f t="shared" si="557"/>
        <v>0</v>
      </c>
      <c r="AM1941" s="6">
        <f t="shared" si="558"/>
        <v>27322.362937920894</v>
      </c>
      <c r="AN1941" s="6">
        <f t="shared" si="559"/>
        <v>26906.171512224137</v>
      </c>
      <c r="AO1941" s="5">
        <f t="shared" si="560"/>
        <v>0</v>
      </c>
      <c r="AP1941" s="6">
        <f>+AN1941+SUM($D$16:$E$18)-SUM($AL$27:AL1941)</f>
        <v>32527.6015648557</v>
      </c>
      <c r="AQ1941" s="10">
        <f t="shared" si="568"/>
        <v>5.9762117898629619E-3</v>
      </c>
      <c r="AR1941" s="10">
        <f>+AN1941/SUM(AL$27:AL1941)-1</f>
        <v>0.29490006195694662</v>
      </c>
    </row>
    <row r="1942" spans="1:44" x14ac:dyDescent="0.25">
      <c r="A1942" s="1">
        <v>43061</v>
      </c>
      <c r="B1942">
        <v>9.4149999999999991</v>
      </c>
      <c r="G1942">
        <f t="shared" si="561"/>
        <v>7488.6846126223854</v>
      </c>
      <c r="H1942">
        <f t="shared" si="562"/>
        <v>7421.1486978150651</v>
      </c>
      <c r="I1942" s="5">
        <f t="shared" si="551"/>
        <v>0</v>
      </c>
      <c r="J1942" s="6">
        <f>+H1942+SUM($D$16:$E$16)-SUM($F$27:F1942)</f>
        <v>9107.5390136045316</v>
      </c>
      <c r="K1942" s="10">
        <f t="shared" si="563"/>
        <v>-8.6471713449098875E-4</v>
      </c>
      <c r="L1942" s="10">
        <f>+H1942/SUM(F$27:F1942)-1</f>
        <v>0.19050583430215706</v>
      </c>
      <c r="M1942">
        <v>8.18</v>
      </c>
      <c r="R1942">
        <f t="shared" si="564"/>
        <v>6563.348270397948</v>
      </c>
      <c r="S1942">
        <f t="shared" si="565"/>
        <v>6365.7878441299681</v>
      </c>
      <c r="T1942" s="5">
        <f t="shared" si="552"/>
        <v>0</v>
      </c>
      <c r="U1942" s="6">
        <f>+S1942+SUM($D$17:$E$17)-SUM($Q$27:Q1942)</f>
        <v>7771.2421072878597</v>
      </c>
      <c r="V1942" s="10">
        <f t="shared" si="553"/>
        <v>-2.596883616211354E-3</v>
      </c>
      <c r="W1942" s="10">
        <f>+S1942/SUM(Q$27:Q1942)-1</f>
        <v>0.22547536716846484</v>
      </c>
      <c r="X1942">
        <v>5.2469999999999999</v>
      </c>
      <c r="AC1942">
        <f t="shared" si="566"/>
        <v>13198.751313594679</v>
      </c>
      <c r="AD1942">
        <f t="shared" si="567"/>
        <v>13048.841603361325</v>
      </c>
      <c r="AE1942" s="5">
        <f t="shared" si="554"/>
        <v>0</v>
      </c>
      <c r="AF1942" s="6">
        <f>+AD1942+SUM($D$18:$E$18)-SUM($AB$27:AB1942)</f>
        <v>15578.42707704554</v>
      </c>
      <c r="AG1942" s="10">
        <f t="shared" si="555"/>
        <v>-2.7065072585986671E-3</v>
      </c>
      <c r="AH1942" s="10">
        <f>+AD1942/SUM(AB$27:AB1942)-1</f>
        <v>0.3955361622350213</v>
      </c>
      <c r="AI1942" s="6">
        <f t="shared" si="556"/>
        <v>0</v>
      </c>
      <c r="AL1942" s="6">
        <f t="shared" si="557"/>
        <v>0</v>
      </c>
      <c r="AM1942" s="6">
        <f t="shared" si="558"/>
        <v>27250.784196615012</v>
      </c>
      <c r="AN1942" s="6">
        <f t="shared" si="559"/>
        <v>26835.778145306358</v>
      </c>
      <c r="AO1942" s="5">
        <f t="shared" si="560"/>
        <v>0</v>
      </c>
      <c r="AP1942" s="6">
        <f>+AN1942+SUM($D$16:$E$18)-SUM($AL$27:AL1942)</f>
        <v>32457.208197937922</v>
      </c>
      <c r="AQ1942" s="10">
        <f t="shared" si="568"/>
        <v>-2.1641118167726736E-3</v>
      </c>
      <c r="AR1942" s="10">
        <f>+AN1942/SUM(AL$27:AL1942)-1</f>
        <v>0.29151227506419675</v>
      </c>
    </row>
    <row r="1943" spans="1:44" x14ac:dyDescent="0.25">
      <c r="A1943" s="1">
        <v>43062</v>
      </c>
      <c r="B1943">
        <v>9.3369999999999997</v>
      </c>
      <c r="G1943">
        <f t="shared" si="561"/>
        <v>7426.6434655395879</v>
      </c>
      <c r="H1943">
        <f t="shared" si="562"/>
        <v>7359.6670622941338</v>
      </c>
      <c r="I1943" s="5">
        <f t="shared" si="551"/>
        <v>0</v>
      </c>
      <c r="J1943" s="6">
        <f>+H1943+SUM($D$16:$E$16)-SUM($F$27:F1943)</f>
        <v>9046.0573780836021</v>
      </c>
      <c r="K1943" s="10">
        <f t="shared" si="563"/>
        <v>-6.7506310353532273E-3</v>
      </c>
      <c r="L1943" s="10">
        <f>+H1943/SUM(F$27:F1943)-1</f>
        <v>0.18064290758143842</v>
      </c>
      <c r="M1943">
        <v>8.1989999999999998</v>
      </c>
      <c r="R1943">
        <f t="shared" si="564"/>
        <v>6578.5932113683093</v>
      </c>
      <c r="S1943">
        <f t="shared" si="565"/>
        <v>6380.573903914622</v>
      </c>
      <c r="T1943" s="5">
        <f t="shared" si="552"/>
        <v>0</v>
      </c>
      <c r="U1943" s="6">
        <f>+S1943+SUM($D$17:$E$17)-SUM($Q$27:Q1943)</f>
        <v>7786.0281670725117</v>
      </c>
      <c r="V1943" s="10">
        <f t="shared" si="553"/>
        <v>1.9026636386461071E-3</v>
      </c>
      <c r="W1943" s="10">
        <f>+S1943/SUM(Q$27:Q1943)-1</f>
        <v>0.22832182584526217</v>
      </c>
      <c r="X1943">
        <v>5.2320000000000002</v>
      </c>
      <c r="AC1943">
        <f t="shared" si="566"/>
        <v>13161.019034253357</v>
      </c>
      <c r="AD1943">
        <f t="shared" si="567"/>
        <v>13011.537882368297</v>
      </c>
      <c r="AE1943" s="5">
        <f t="shared" si="554"/>
        <v>0</v>
      </c>
      <c r="AF1943" s="6">
        <f>+AD1943+SUM($D$18:$E$18)-SUM($AB$27:AB1943)</f>
        <v>15541.123356052514</v>
      </c>
      <c r="AG1943" s="10">
        <f t="shared" si="555"/>
        <v>-2.3945755761178855E-3</v>
      </c>
      <c r="AH1943" s="10">
        <f>+AD1943/SUM(AB$27:AB1943)-1</f>
        <v>0.39154663632811748</v>
      </c>
      <c r="AI1943" s="6">
        <f t="shared" si="556"/>
        <v>0</v>
      </c>
      <c r="AL1943" s="6">
        <f t="shared" si="557"/>
        <v>0</v>
      </c>
      <c r="AM1943" s="6">
        <f t="shared" si="558"/>
        <v>27166.255711161255</v>
      </c>
      <c r="AN1943" s="6">
        <f t="shared" si="559"/>
        <v>26751.778848577051</v>
      </c>
      <c r="AO1943" s="5">
        <f t="shared" si="560"/>
        <v>0</v>
      </c>
      <c r="AP1943" s="6">
        <f>+AN1943+SUM($D$16:$E$18)-SUM($AL$27:AL1943)</f>
        <v>32373.208901208614</v>
      </c>
      <c r="AQ1943" s="10">
        <f t="shared" si="568"/>
        <v>-2.5880012913324091E-3</v>
      </c>
      <c r="AR1943" s="10">
        <f>+AN1943/SUM(AL$27:AL1943)-1</f>
        <v>0.28746968228990699</v>
      </c>
    </row>
    <row r="1944" spans="1:44" x14ac:dyDescent="0.25">
      <c r="A1944" s="1">
        <v>43063</v>
      </c>
      <c r="B1944">
        <v>9.2739999999999991</v>
      </c>
      <c r="G1944">
        <f t="shared" si="561"/>
        <v>7376.5333082804036</v>
      </c>
      <c r="H1944">
        <f t="shared" si="562"/>
        <v>7310.0088182195341</v>
      </c>
      <c r="I1944" s="5">
        <f t="shared" si="551"/>
        <v>0</v>
      </c>
      <c r="J1944" s="6">
        <f>+H1944+SUM($D$16:$E$16)-SUM($F$27:F1944)</f>
        <v>8996.3991340090033</v>
      </c>
      <c r="K1944" s="10">
        <f t="shared" si="563"/>
        <v>-5.4894902827953285E-3</v>
      </c>
      <c r="L1944" s="10">
        <f>+H1944/SUM(F$27:F1944)-1</f>
        <v>0.1726766975377807</v>
      </c>
      <c r="M1944">
        <v>8.1999999999999993</v>
      </c>
      <c r="R1944">
        <f t="shared" si="564"/>
        <v>6579.3955766825384</v>
      </c>
      <c r="S1944">
        <f t="shared" si="565"/>
        <v>6381.3521175874985</v>
      </c>
      <c r="T1944" s="5">
        <f t="shared" si="552"/>
        <v>0</v>
      </c>
      <c r="U1944" s="6">
        <f>+S1944+SUM($D$17:$E$17)-SUM($Q$27:Q1944)</f>
        <v>7786.80638074539</v>
      </c>
      <c r="V1944" s="10">
        <f t="shared" si="553"/>
        <v>9.9950020238770421E-5</v>
      </c>
      <c r="W1944" s="10">
        <f>+S1944/SUM(Q$27:Q1944)-1</f>
        <v>0.22847163945983029</v>
      </c>
      <c r="X1944">
        <v>5.2009999999999996</v>
      </c>
      <c r="AC1944">
        <f t="shared" si="566"/>
        <v>13083.038990281288</v>
      </c>
      <c r="AD1944">
        <f t="shared" si="567"/>
        <v>12934.443525649369</v>
      </c>
      <c r="AE1944" s="5">
        <f t="shared" si="554"/>
        <v>0</v>
      </c>
      <c r="AF1944" s="6">
        <f>+AD1944+SUM($D$18:$E$18)-SUM($AB$27:AB1944)</f>
        <v>15464.028999333583</v>
      </c>
      <c r="AG1944" s="10">
        <f t="shared" si="555"/>
        <v>-4.9606682189358153E-3</v>
      </c>
      <c r="AH1944" s="10">
        <f>+AD1944/SUM(AB$27:AB1944)-1</f>
        <v>0.38330161612051561</v>
      </c>
      <c r="AI1944" s="6">
        <f t="shared" si="556"/>
        <v>0</v>
      </c>
      <c r="AL1944" s="6">
        <f t="shared" si="557"/>
        <v>0</v>
      </c>
      <c r="AM1944" s="6">
        <f t="shared" si="558"/>
        <v>27038.967875244227</v>
      </c>
      <c r="AN1944" s="6">
        <f t="shared" si="559"/>
        <v>26625.804461456399</v>
      </c>
      <c r="AO1944" s="5">
        <f t="shared" si="560"/>
        <v>0</v>
      </c>
      <c r="AP1944" s="6">
        <f>+AN1944+SUM($D$16:$E$18)-SUM($AL$27:AL1944)</f>
        <v>32247.234514087962</v>
      </c>
      <c r="AQ1944" s="10">
        <f t="shared" si="568"/>
        <v>-3.8913160417640702E-3</v>
      </c>
      <c r="AR1944" s="10">
        <f>+AN1944/SUM(AL$27:AL1944)-1</f>
        <v>0.28140697501795597</v>
      </c>
    </row>
    <row r="1945" spans="1:44" x14ac:dyDescent="0.25">
      <c r="A1945" s="1">
        <v>43066</v>
      </c>
      <c r="B1945">
        <v>9.2159999999999993</v>
      </c>
      <c r="G1945">
        <f t="shared" si="561"/>
        <v>7330.4001476290923</v>
      </c>
      <c r="H1945">
        <f t="shared" si="562"/>
        <v>7264.2917046270459</v>
      </c>
      <c r="I1945" s="5">
        <f t="shared" si="551"/>
        <v>0</v>
      </c>
      <c r="J1945" s="6">
        <f>+H1945+SUM($D$16:$E$16)-SUM($F$27:F1945)</f>
        <v>8950.6820204165124</v>
      </c>
      <c r="K1945" s="10">
        <f t="shared" si="563"/>
        <v>-5.0817124620079479E-3</v>
      </c>
      <c r="L1945" s="10">
        <f>+H1945/SUM(F$27:F1945)-1</f>
        <v>0.16534272638647685</v>
      </c>
      <c r="M1945">
        <v>8.16</v>
      </c>
      <c r="R1945">
        <f t="shared" si="564"/>
        <v>6547.3009641133558</v>
      </c>
      <c r="S1945">
        <f t="shared" si="565"/>
        <v>6350.2235706724377</v>
      </c>
      <c r="T1945" s="5">
        <f t="shared" si="552"/>
        <v>0</v>
      </c>
      <c r="U1945" s="6">
        <f>+S1945+SUM($D$17:$E$17)-SUM($Q$27:Q1945)</f>
        <v>7755.6778338303293</v>
      </c>
      <c r="V1945" s="10">
        <f t="shared" si="553"/>
        <v>-3.9976012492146662E-3</v>
      </c>
      <c r="W1945" s="10">
        <f>+S1945/SUM(Q$27:Q1945)-1</f>
        <v>0.2224790948770996</v>
      </c>
      <c r="X1945">
        <v>5.2060000000000004</v>
      </c>
      <c r="AC1945">
        <f t="shared" si="566"/>
        <v>13095.616416728397</v>
      </c>
      <c r="AD1945">
        <f t="shared" si="567"/>
        <v>12946.878099313713</v>
      </c>
      <c r="AE1945" s="5">
        <f t="shared" si="554"/>
        <v>0</v>
      </c>
      <c r="AF1945" s="6">
        <f>+AD1945+SUM($D$18:$E$18)-SUM($AB$27:AB1945)</f>
        <v>15476.463572997927</v>
      </c>
      <c r="AG1945" s="10">
        <f t="shared" si="555"/>
        <v>8.0409663386427077E-4</v>
      </c>
      <c r="AH1945" s="10">
        <f>+AD1945/SUM(AB$27:AB1945)-1</f>
        <v>0.38463145808948362</v>
      </c>
      <c r="AI1945" s="6">
        <f t="shared" si="556"/>
        <v>0</v>
      </c>
      <c r="AL1945" s="6">
        <f t="shared" si="557"/>
        <v>0</v>
      </c>
      <c r="AM1945" s="6">
        <f t="shared" si="558"/>
        <v>26973.317528470845</v>
      </c>
      <c r="AN1945" s="6">
        <f t="shared" si="559"/>
        <v>26561.393374613195</v>
      </c>
      <c r="AO1945" s="5">
        <f t="shared" si="560"/>
        <v>0</v>
      </c>
      <c r="AP1945" s="6">
        <f>+AN1945+SUM($D$16:$E$18)-SUM($AL$27:AL1945)</f>
        <v>32182.823427244759</v>
      </c>
      <c r="AQ1945" s="10">
        <f t="shared" si="568"/>
        <v>-1.9974142841633347E-3</v>
      </c>
      <c r="AR1945" s="10">
        <f>+AN1945/SUM(AL$27:AL1945)-1</f>
        <v>0.27830709437138834</v>
      </c>
    </row>
    <row r="1946" spans="1:44" x14ac:dyDescent="0.25">
      <c r="A1946" s="1">
        <v>43067</v>
      </c>
      <c r="B1946">
        <v>9.2720000000000002</v>
      </c>
      <c r="G1946">
        <f t="shared" si="561"/>
        <v>7374.9425096372561</v>
      </c>
      <c r="H1946">
        <f t="shared" si="562"/>
        <v>7308.4323660266909</v>
      </c>
      <c r="I1946" s="5">
        <f t="shared" si="551"/>
        <v>0</v>
      </c>
      <c r="J1946" s="6">
        <f>+H1946+SUM($D$16:$E$16)-SUM($F$27:F1946)</f>
        <v>8994.8226818161602</v>
      </c>
      <c r="K1946" s="10">
        <f t="shared" si="563"/>
        <v>4.9315416745856488E-3</v>
      </c>
      <c r="L1946" s="10">
        <f>+H1946/SUM(F$27:F1946)-1</f>
        <v>0.17242380198083929</v>
      </c>
      <c r="M1946">
        <v>8.2129999999999992</v>
      </c>
      <c r="R1946">
        <f t="shared" si="564"/>
        <v>6589.8263257675226</v>
      </c>
      <c r="S1946">
        <f t="shared" si="565"/>
        <v>6391.4688953348923</v>
      </c>
      <c r="T1946" s="5">
        <f t="shared" si="552"/>
        <v>0</v>
      </c>
      <c r="U1946" s="6">
        <f>+S1946+SUM($D$17:$E$17)-SUM($Q$27:Q1946)</f>
        <v>7796.9231584927829</v>
      </c>
      <c r="V1946" s="10">
        <f t="shared" si="553"/>
        <v>5.3180812233510899E-3</v>
      </c>
      <c r="W1946" s="10">
        <f>+S1946/SUM(Q$27:Q1946)-1</f>
        <v>0.23041921644921759</v>
      </c>
      <c r="X1946">
        <v>5.2560000000000002</v>
      </c>
      <c r="AC1946">
        <f t="shared" si="566"/>
        <v>13221.390681199473</v>
      </c>
      <c r="AD1946">
        <f t="shared" si="567"/>
        <v>13071.223835957142</v>
      </c>
      <c r="AE1946" s="5">
        <f t="shared" si="554"/>
        <v>0</v>
      </c>
      <c r="AF1946" s="6">
        <f>+AD1946+SUM($D$18:$E$18)-SUM($AB$27:AB1946)</f>
        <v>15600.809309641358</v>
      </c>
      <c r="AG1946" s="10">
        <f t="shared" si="555"/>
        <v>8.0345058195581132E-3</v>
      </c>
      <c r="AH1946" s="10">
        <f>+AD1946/SUM(AB$27:AB1946)-1</f>
        <v>0.39792987777916378</v>
      </c>
      <c r="AI1946" s="6">
        <f t="shared" si="556"/>
        <v>0</v>
      </c>
      <c r="AL1946" s="6">
        <f t="shared" si="557"/>
        <v>0</v>
      </c>
      <c r="AM1946" s="6">
        <f t="shared" si="558"/>
        <v>27186.159516604253</v>
      </c>
      <c r="AN1946" s="6">
        <f t="shared" si="559"/>
        <v>26771.125097318727</v>
      </c>
      <c r="AO1946" s="5">
        <f t="shared" si="560"/>
        <v>0</v>
      </c>
      <c r="AP1946" s="6">
        <f>+AN1946+SUM($D$16:$E$18)-SUM($AL$27:AL1946)</f>
        <v>32392.555149950291</v>
      </c>
      <c r="AQ1946" s="10">
        <f t="shared" si="568"/>
        <v>6.5168838644524829E-3</v>
      </c>
      <c r="AR1946" s="10">
        <f>+AN1946/SUM(AL$27:AL1946)-1</f>
        <v>0.28840074967282514</v>
      </c>
    </row>
    <row r="1947" spans="1:44" x14ac:dyDescent="0.25">
      <c r="A1947" s="1">
        <v>43068</v>
      </c>
      <c r="B1947">
        <v>9.2490000000000006</v>
      </c>
      <c r="G1947">
        <f t="shared" si="561"/>
        <v>7356.6483252410462</v>
      </c>
      <c r="H1947">
        <f t="shared" si="562"/>
        <v>7290.3031658089803</v>
      </c>
      <c r="I1947" s="5">
        <f t="shared" si="551"/>
        <v>0</v>
      </c>
      <c r="J1947" s="6">
        <f>+H1947+SUM($D$16:$E$16)-SUM($F$27:F1947)</f>
        <v>8976.6934815984496</v>
      </c>
      <c r="K1947" s="10">
        <f t="shared" si="563"/>
        <v>-2.0155150200303895E-3</v>
      </c>
      <c r="L1947" s="10">
        <f>+H1947/SUM(F$27:F1947)-1</f>
        <v>0.16951550307601204</v>
      </c>
      <c r="M1947">
        <v>8.2050000000000001</v>
      </c>
      <c r="R1947">
        <f t="shared" si="564"/>
        <v>6583.4074032536864</v>
      </c>
      <c r="S1947">
        <f t="shared" si="565"/>
        <v>6385.2431859518811</v>
      </c>
      <c r="T1947" s="5">
        <f t="shared" si="552"/>
        <v>0</v>
      </c>
      <c r="U1947" s="6">
        <f>+S1947+SUM($D$17:$E$17)-SUM($Q$27:Q1947)</f>
        <v>7790.6974491097708</v>
      </c>
      <c r="V1947" s="10">
        <f t="shared" si="553"/>
        <v>-7.9848284463734931E-4</v>
      </c>
      <c r="W1947" s="10">
        <f>+S1947/SUM(Q$27:Q1947)-1</f>
        <v>0.22922070753267176</v>
      </c>
      <c r="X1947">
        <v>5.2789999999999999</v>
      </c>
      <c r="AC1947">
        <f t="shared" si="566"/>
        <v>13279.246842856168</v>
      </c>
      <c r="AD1947">
        <f t="shared" si="567"/>
        <v>13128.422874813119</v>
      </c>
      <c r="AE1947" s="5">
        <f t="shared" si="554"/>
        <v>0</v>
      </c>
      <c r="AF1947" s="6">
        <f>+AD1947+SUM($D$18:$E$18)-SUM($AB$27:AB1947)</f>
        <v>15658.008348497337</v>
      </c>
      <c r="AG1947" s="10">
        <f t="shared" si="555"/>
        <v>3.6664148455829437E-3</v>
      </c>
      <c r="AH1947" s="10">
        <f>+AD1947/SUM(AB$27:AB1947)-1</f>
        <v>0.40404715083641651</v>
      </c>
      <c r="AI1947" s="6">
        <f t="shared" si="556"/>
        <v>0</v>
      </c>
      <c r="AL1947" s="6">
        <f t="shared" si="557"/>
        <v>0</v>
      </c>
      <c r="AM1947" s="6">
        <f t="shared" si="558"/>
        <v>27219.302571350898</v>
      </c>
      <c r="AN1947" s="6">
        <f t="shared" si="559"/>
        <v>26803.96922657398</v>
      </c>
      <c r="AO1947" s="5">
        <f t="shared" si="560"/>
        <v>0</v>
      </c>
      <c r="AP1947" s="6">
        <f>+AN1947+SUM($D$16:$E$18)-SUM($AL$27:AL1947)</f>
        <v>32425.399279205543</v>
      </c>
      <c r="AQ1947" s="10">
        <f t="shared" si="568"/>
        <v>1.0139406756648484E-3</v>
      </c>
      <c r="AR1947" s="10">
        <f>+AN1947/SUM(AL$27:AL1947)-1</f>
        <v>0.28998142290194751</v>
      </c>
    </row>
    <row r="1948" spans="1:44" x14ac:dyDescent="0.25">
      <c r="A1948" s="1">
        <v>43069</v>
      </c>
      <c r="B1948">
        <v>9.032</v>
      </c>
      <c r="G1948">
        <f t="shared" si="561"/>
        <v>7184.0466724594144</v>
      </c>
      <c r="H1948">
        <f t="shared" si="562"/>
        <v>7119.258102885361</v>
      </c>
      <c r="I1948" s="5">
        <f t="shared" ref="I1948:I2011" si="569">+C1948*(MAX($A:$A)-$A1948)</f>
        <v>0</v>
      </c>
      <c r="J1948" s="6">
        <f>+H1948+SUM($D$16:$E$16)-SUM($F$27:F1948)</f>
        <v>8805.6484186748276</v>
      </c>
      <c r="K1948" s="10">
        <f t="shared" si="563"/>
        <v>-1.9054350387952002E-2</v>
      </c>
      <c r="L1948" s="10">
        <f>+H1948/SUM(F$27:F1948)-1</f>
        <v>0.142076335147858</v>
      </c>
      <c r="M1948">
        <v>8.1780000000000008</v>
      </c>
      <c r="R1948">
        <f t="shared" si="564"/>
        <v>6561.743539769489</v>
      </c>
      <c r="S1948">
        <f t="shared" si="565"/>
        <v>6364.231416784216</v>
      </c>
      <c r="T1948" s="5">
        <f t="shared" ref="T1948:T2011" si="570">+N1948*(MAX($A:$A)-$A1948)</f>
        <v>0</v>
      </c>
      <c r="U1948" s="6">
        <f>+S1948+SUM($D$17:$E$17)-SUM($Q$27:Q1948)</f>
        <v>7769.6856799421066</v>
      </c>
      <c r="V1948" s="10">
        <f t="shared" ref="V1948:V2011" si="571">+U1948/U1947-1</f>
        <v>-2.697033135340754E-3</v>
      </c>
      <c r="W1948" s="10">
        <f>+S1948/SUM(Q$27:Q1948)-1</f>
        <v>0.2251757399393286</v>
      </c>
      <c r="X1948">
        <v>5.2690000000000001</v>
      </c>
      <c r="AC1948">
        <f t="shared" si="566"/>
        <v>13254.091989961953</v>
      </c>
      <c r="AD1948">
        <f t="shared" si="567"/>
        <v>13103.553727484434</v>
      </c>
      <c r="AE1948" s="5">
        <f t="shared" ref="AE1948:AE2011" si="572">+Y1948*(MAX($A:$A)-$A1948)</f>
        <v>0</v>
      </c>
      <c r="AF1948" s="6">
        <f>+AD1948+SUM($D$18:$E$18)-SUM($AB$27:AB1948)</f>
        <v>15633.139201168648</v>
      </c>
      <c r="AG1948" s="10">
        <f t="shared" ref="AG1948:AG2011" si="573">+AF1948/AF1947-1</f>
        <v>-1.5882701538523225E-3</v>
      </c>
      <c r="AH1948" s="10">
        <f>+AD1948/SUM(AB$27:AB1948)-1</f>
        <v>0.4013874668984807</v>
      </c>
      <c r="AI1948" s="6">
        <f t="shared" ref="AI1948:AI2011" si="574">+C1948+N1948+Y1948</f>
        <v>0</v>
      </c>
      <c r="AL1948" s="6">
        <f t="shared" ref="AL1948:AL2011" si="575">+F1948+Q1948+AB1948</f>
        <v>0</v>
      </c>
      <c r="AM1948" s="6">
        <f t="shared" ref="AM1948:AM2011" si="576">+G1948+R1948+AC1948</f>
        <v>26999.882202190856</v>
      </c>
      <c r="AN1948" s="6">
        <f t="shared" ref="AN1948:AN2011" si="577">+H1948+S1948+AD1948</f>
        <v>26587.043247154012</v>
      </c>
      <c r="AO1948" s="5">
        <f t="shared" ref="AO1948:AO2011" si="578">+AI1948*(MAX($A:$A)-$A1948)</f>
        <v>0</v>
      </c>
      <c r="AP1948" s="6">
        <f>+AN1948+SUM($D$16:$E$18)-SUM($AL$27:AL1948)</f>
        <v>32208.473299785575</v>
      </c>
      <c r="AQ1948" s="10">
        <f t="shared" si="568"/>
        <v>-6.6900017961870617E-3</v>
      </c>
      <c r="AR1948" s="10">
        <f>+AN1948/SUM(AL$27:AL1948)-1</f>
        <v>0.27954153315162134</v>
      </c>
    </row>
    <row r="1949" spans="1:44" x14ac:dyDescent="0.25">
      <c r="A1949" s="1">
        <v>43070</v>
      </c>
      <c r="B1949">
        <v>9.0350000000000001</v>
      </c>
      <c r="G1949">
        <f t="shared" ref="G1949:G2012" si="579">+(B1949/B1948*G1948)+F1949</f>
        <v>7186.4328704241379</v>
      </c>
      <c r="H1949">
        <f t="shared" ref="H1949:H2012" si="580">+($B1949/$B1948*H1948)+F1949</f>
        <v>7121.6227811746276</v>
      </c>
      <c r="I1949" s="5">
        <f t="shared" si="569"/>
        <v>0</v>
      </c>
      <c r="J1949" s="6">
        <f>+H1949+SUM($D$16:$E$16)-SUM($F$27:F1949)</f>
        <v>8808.0130969640959</v>
      </c>
      <c r="K1949" s="10">
        <f t="shared" ref="K1949:K2012" si="581">+J1949/J1948-1</f>
        <v>2.6854107464169275E-4</v>
      </c>
      <c r="L1949" s="10">
        <f>+H1949/SUM(F$27:F1949)-1</f>
        <v>0.14245567848327045</v>
      </c>
      <c r="M1949">
        <v>8.1069999999999993</v>
      </c>
      <c r="R1949">
        <f t="shared" ref="R1949:R2012" si="582">+($M1949/$M1948*R1948)+N1949</f>
        <v>6504.7756024591872</v>
      </c>
      <c r="S1949">
        <f t="shared" ref="S1949:S2012" si="583">+($M1949/$M1948*S1948)+Q1949</f>
        <v>6308.9782460099814</v>
      </c>
      <c r="T1949" s="5">
        <f t="shared" si="570"/>
        <v>0</v>
      </c>
      <c r="U1949" s="6">
        <f>+S1949+SUM($D$17:$E$17)-SUM($Q$27:Q1949)</f>
        <v>7714.432509167872</v>
      </c>
      <c r="V1949" s="10">
        <f t="shared" si="571"/>
        <v>-7.1113778665299332E-3</v>
      </c>
      <c r="W1949" s="10">
        <f>+S1949/SUM(Q$27:Q1949)-1</f>
        <v>0.21453897330498095</v>
      </c>
      <c r="X1949">
        <v>5.2779999999999996</v>
      </c>
      <c r="AC1949">
        <f t="shared" ref="AC1949:AC2012" si="584">+(X1949/X1948*AC1948)+AB1949</f>
        <v>13276.731357566745</v>
      </c>
      <c r="AD1949">
        <f t="shared" ref="AD1949:AD2012" si="585">+($X1949/$X1948*AD1948)+AB1949</f>
        <v>13125.935960080249</v>
      </c>
      <c r="AE1949" s="5">
        <f t="shared" si="572"/>
        <v>0</v>
      </c>
      <c r="AF1949" s="6">
        <f>+AD1949+SUM($D$18:$E$18)-SUM($AB$27:AB1949)</f>
        <v>15655.521433764465</v>
      </c>
      <c r="AG1949" s="10">
        <f t="shared" si="573"/>
        <v>1.4317170919928568E-3</v>
      </c>
      <c r="AH1949" s="10">
        <f>+AD1949/SUM(AB$27:AB1949)-1</f>
        <v>0.40378118244262295</v>
      </c>
      <c r="AI1949" s="6">
        <f t="shared" si="574"/>
        <v>0</v>
      </c>
      <c r="AL1949" s="6">
        <f t="shared" si="575"/>
        <v>0</v>
      </c>
      <c r="AM1949" s="6">
        <f t="shared" si="576"/>
        <v>26967.939830450072</v>
      </c>
      <c r="AN1949" s="6">
        <f t="shared" si="577"/>
        <v>26556.536987264859</v>
      </c>
      <c r="AO1949" s="5">
        <f t="shared" si="578"/>
        <v>0</v>
      </c>
      <c r="AP1949" s="6">
        <f>+AN1949+SUM($D$16:$E$18)-SUM($AL$27:AL1949)</f>
        <v>32177.967039896423</v>
      </c>
      <c r="AQ1949" s="10">
        <f t="shared" ref="AQ1949:AQ2012" si="586">+AP1949/AP1948-1</f>
        <v>-9.4715013671120563E-4</v>
      </c>
      <c r="AR1949" s="10">
        <f>+AN1949/SUM(AL$27:AL1949)-1</f>
        <v>0.27807337340980909</v>
      </c>
    </row>
    <row r="1950" spans="1:44" x14ac:dyDescent="0.25">
      <c r="A1950" s="1">
        <v>43073</v>
      </c>
      <c r="B1950">
        <v>9.0939999999999994</v>
      </c>
      <c r="G1950">
        <f t="shared" si="579"/>
        <v>7233.3614303970235</v>
      </c>
      <c r="H1950">
        <f t="shared" si="580"/>
        <v>7168.1281208635373</v>
      </c>
      <c r="I1950" s="5">
        <f t="shared" si="569"/>
        <v>0</v>
      </c>
      <c r="J1950" s="6">
        <f>+H1950+SUM($D$16:$E$16)-SUM($F$27:F1950)</f>
        <v>8854.5184366530048</v>
      </c>
      <c r="K1950" s="10">
        <f t="shared" si="581"/>
        <v>5.2798899339667749E-3</v>
      </c>
      <c r="L1950" s="10">
        <f>+H1950/SUM(F$27:F1950)-1</f>
        <v>0.1499160974130449</v>
      </c>
      <c r="M1950">
        <v>8.1839999999999993</v>
      </c>
      <c r="R1950">
        <f t="shared" si="582"/>
        <v>6566.5577316548652</v>
      </c>
      <c r="S1950">
        <f t="shared" si="583"/>
        <v>6368.9006988214742</v>
      </c>
      <c r="T1950" s="5">
        <f t="shared" si="570"/>
        <v>0</v>
      </c>
      <c r="U1950" s="6">
        <f>+S1950+SUM($D$17:$E$17)-SUM($Q$27:Q1950)</f>
        <v>7774.3549619793657</v>
      </c>
      <c r="V1950" s="10">
        <f t="shared" si="571"/>
        <v>7.7675775554821858E-3</v>
      </c>
      <c r="W1950" s="10">
        <f>+S1950/SUM(Q$27:Q1950)-1</f>
        <v>0.22607462162673797</v>
      </c>
      <c r="X1950">
        <v>5.282</v>
      </c>
      <c r="AC1950">
        <f t="shared" si="584"/>
        <v>13286.793298724431</v>
      </c>
      <c r="AD1950">
        <f t="shared" si="585"/>
        <v>13135.883619011724</v>
      </c>
      <c r="AE1950" s="5">
        <f t="shared" si="572"/>
        <v>0</v>
      </c>
      <c r="AF1950" s="6">
        <f>+AD1950+SUM($D$18:$E$18)-SUM($AB$27:AB1950)</f>
        <v>15665.469092695937</v>
      </c>
      <c r="AG1950" s="10">
        <f t="shared" si="573"/>
        <v>6.3540898165292958E-4</v>
      </c>
      <c r="AH1950" s="10">
        <f>+AD1950/SUM(AB$27:AB1950)-1</f>
        <v>0.40484505601779719</v>
      </c>
      <c r="AI1950" s="6">
        <f t="shared" si="574"/>
        <v>0</v>
      </c>
      <c r="AL1950" s="6">
        <f t="shared" si="575"/>
        <v>0</v>
      </c>
      <c r="AM1950" s="6">
        <f t="shared" si="576"/>
        <v>27086.712460776318</v>
      </c>
      <c r="AN1950" s="6">
        <f t="shared" si="577"/>
        <v>26672.912438696738</v>
      </c>
      <c r="AO1950" s="5">
        <f t="shared" si="578"/>
        <v>0</v>
      </c>
      <c r="AP1950" s="6">
        <f>+AN1950+SUM($D$16:$E$18)-SUM($AL$27:AL1950)</f>
        <v>32294.342491328302</v>
      </c>
      <c r="AQ1950" s="10">
        <f t="shared" si="586"/>
        <v>3.6166191384181534E-3</v>
      </c>
      <c r="AR1950" s="10">
        <f>+AN1950/SUM(AL$27:AL1950)-1</f>
        <v>0.28367411743245641</v>
      </c>
    </row>
    <row r="1951" spans="1:44" x14ac:dyDescent="0.25">
      <c r="A1951" s="1">
        <v>43074</v>
      </c>
      <c r="B1951">
        <v>9.0760000000000005</v>
      </c>
      <c r="G1951">
        <f t="shared" si="579"/>
        <v>7219.0442426086865</v>
      </c>
      <c r="H1951">
        <f t="shared" si="580"/>
        <v>7153.9400511279382</v>
      </c>
      <c r="I1951" s="5">
        <f t="shared" si="569"/>
        <v>0</v>
      </c>
      <c r="J1951" s="6">
        <f>+H1951+SUM($D$16:$E$16)-SUM($F$27:F1951)</f>
        <v>8840.3303669174056</v>
      </c>
      <c r="K1951" s="10">
        <f t="shared" si="581"/>
        <v>-1.6023536273714889E-3</v>
      </c>
      <c r="L1951" s="10">
        <f>+H1951/SUM(F$27:F1951)-1</f>
        <v>0.1476400374005713</v>
      </c>
      <c r="M1951">
        <v>8.1769999999999996</v>
      </c>
      <c r="R1951">
        <f t="shared" si="582"/>
        <v>6560.9411744552581</v>
      </c>
      <c r="S1951">
        <f t="shared" si="583"/>
        <v>6363.4532031113386</v>
      </c>
      <c r="T1951" s="5">
        <f t="shared" si="570"/>
        <v>0</v>
      </c>
      <c r="U1951" s="6">
        <f>+S1951+SUM($D$17:$E$17)-SUM($Q$27:Q1951)</f>
        <v>7768.9074662692283</v>
      </c>
      <c r="V1951" s="10">
        <f t="shared" si="571"/>
        <v>-7.0070066735805625E-4</v>
      </c>
      <c r="W1951" s="10">
        <f>+S1951/SUM(Q$27:Q1951)-1</f>
        <v>0.22502592632476004</v>
      </c>
      <c r="X1951">
        <v>5.2759999999999998</v>
      </c>
      <c r="AC1951">
        <f t="shared" si="584"/>
        <v>13271.700386987903</v>
      </c>
      <c r="AD1951">
        <f t="shared" si="585"/>
        <v>13120.962130614513</v>
      </c>
      <c r="AE1951" s="5">
        <f t="shared" si="572"/>
        <v>0</v>
      </c>
      <c r="AF1951" s="6">
        <f>+AD1951+SUM($D$18:$E$18)-SUM($AB$27:AB1951)</f>
        <v>15650.547604298728</v>
      </c>
      <c r="AG1951" s="10">
        <f t="shared" si="573"/>
        <v>-9.5250824018833224E-4</v>
      </c>
      <c r="AH1951" s="10">
        <f>+AD1951/SUM(AB$27:AB1951)-1</f>
        <v>0.40324924565503584</v>
      </c>
      <c r="AI1951" s="6">
        <f t="shared" si="574"/>
        <v>0</v>
      </c>
      <c r="AL1951" s="6">
        <f t="shared" si="575"/>
        <v>0</v>
      </c>
      <c r="AM1951" s="6">
        <f t="shared" si="576"/>
        <v>27051.685804051849</v>
      </c>
      <c r="AN1951" s="6">
        <f t="shared" si="577"/>
        <v>26638.355384853789</v>
      </c>
      <c r="AO1951" s="5">
        <f t="shared" si="578"/>
        <v>0</v>
      </c>
      <c r="AP1951" s="6">
        <f>+AN1951+SUM($D$16:$E$18)-SUM($AL$27:AL1951)</f>
        <v>32259.785437485349</v>
      </c>
      <c r="AQ1951" s="10">
        <f t="shared" si="586"/>
        <v>-1.0700652553069512E-3</v>
      </c>
      <c r="AR1951" s="10">
        <f>+AN1951/SUM(AL$27:AL1951)-1</f>
        <v>0.28201100712551597</v>
      </c>
    </row>
    <row r="1952" spans="1:44" x14ac:dyDescent="0.25">
      <c r="A1952" s="1">
        <v>43075</v>
      </c>
      <c r="B1952">
        <v>8.984</v>
      </c>
      <c r="G1952">
        <f t="shared" si="579"/>
        <v>7145.8675050238471</v>
      </c>
      <c r="H1952">
        <f t="shared" si="580"/>
        <v>7081.4232502570949</v>
      </c>
      <c r="I1952" s="5">
        <f t="shared" si="569"/>
        <v>0</v>
      </c>
      <c r="J1952" s="6">
        <f>+H1952+SUM($D$16:$E$16)-SUM($F$27:F1952)</f>
        <v>8767.8135660465632</v>
      </c>
      <c r="K1952" s="10">
        <f t="shared" si="581"/>
        <v>-8.2029514578116913E-3</v>
      </c>
      <c r="L1952" s="10">
        <f>+H1952/SUM(F$27:F1952)-1</f>
        <v>0.13600684178126188</v>
      </c>
      <c r="M1952">
        <v>8.1690000000000005</v>
      </c>
      <c r="R1952">
        <f t="shared" si="582"/>
        <v>6554.5222519414219</v>
      </c>
      <c r="S1952">
        <f t="shared" si="583"/>
        <v>6357.2274937283273</v>
      </c>
      <c r="T1952" s="5">
        <f t="shared" si="570"/>
        <v>0</v>
      </c>
      <c r="U1952" s="6">
        <f>+S1952+SUM($D$17:$E$17)-SUM($Q$27:Q1952)</f>
        <v>7762.681756886218</v>
      </c>
      <c r="V1952" s="10">
        <f t="shared" si="571"/>
        <v>-8.0136227777727331E-4</v>
      </c>
      <c r="W1952" s="10">
        <f>+S1952/SUM(Q$27:Q1952)-1</f>
        <v>0.22382741740821421</v>
      </c>
      <c r="X1952">
        <v>5.2949999999999999</v>
      </c>
      <c r="AC1952">
        <f t="shared" si="584"/>
        <v>13319.494607486911</v>
      </c>
      <c r="AD1952">
        <f t="shared" si="585"/>
        <v>13168.213510539015</v>
      </c>
      <c r="AE1952" s="5">
        <f t="shared" si="572"/>
        <v>0</v>
      </c>
      <c r="AF1952" s="6">
        <f>+AD1952+SUM($D$18:$E$18)-SUM($AB$27:AB1952)</f>
        <v>15697.798984223231</v>
      </c>
      <c r="AG1952" s="10">
        <f t="shared" si="573"/>
        <v>3.0191518609561374E-3</v>
      </c>
      <c r="AH1952" s="10">
        <f>+AD1952/SUM(AB$27:AB1952)-1</f>
        <v>0.40830264513711412</v>
      </c>
      <c r="AI1952" s="6">
        <f t="shared" si="574"/>
        <v>0</v>
      </c>
      <c r="AL1952" s="6">
        <f t="shared" si="575"/>
        <v>0</v>
      </c>
      <c r="AM1952" s="6">
        <f t="shared" si="576"/>
        <v>27019.88436445218</v>
      </c>
      <c r="AN1952" s="6">
        <f t="shared" si="577"/>
        <v>26606.864254524437</v>
      </c>
      <c r="AO1952" s="5">
        <f t="shared" si="578"/>
        <v>0</v>
      </c>
      <c r="AP1952" s="6">
        <f>+AN1952+SUM($D$16:$E$18)-SUM($AL$27:AL1952)</f>
        <v>32228.294307156</v>
      </c>
      <c r="AQ1952" s="10">
        <f t="shared" si="586"/>
        <v>-9.7617296278595944E-4</v>
      </c>
      <c r="AR1952" s="10">
        <f>+AN1952/SUM(AL$27:AL1952)-1</f>
        <v>0.28049544900919132</v>
      </c>
    </row>
    <row r="1953" spans="1:44" x14ac:dyDescent="0.25">
      <c r="A1953" s="1">
        <v>43076</v>
      </c>
      <c r="B1953">
        <v>8.9770000000000003</v>
      </c>
      <c r="G1953">
        <f t="shared" si="579"/>
        <v>7140.2997097728276</v>
      </c>
      <c r="H1953">
        <f t="shared" si="580"/>
        <v>7075.9056675821403</v>
      </c>
      <c r="I1953" s="5">
        <f t="shared" si="569"/>
        <v>0</v>
      </c>
      <c r="J1953" s="6">
        <f>+H1953+SUM($D$16:$E$16)-SUM($F$27:F1953)</f>
        <v>8762.2959833716086</v>
      </c>
      <c r="K1953" s="10">
        <f t="shared" si="581"/>
        <v>-6.2929972602532303E-4</v>
      </c>
      <c r="L1953" s="10">
        <f>+H1953/SUM(F$27:F1953)-1</f>
        <v>0.1351217073319666</v>
      </c>
      <c r="M1953">
        <v>8.18</v>
      </c>
      <c r="R1953">
        <f t="shared" si="582"/>
        <v>6563.3482703979462</v>
      </c>
      <c r="S1953">
        <f t="shared" si="583"/>
        <v>6365.7878441299681</v>
      </c>
      <c r="T1953" s="5">
        <f t="shared" si="570"/>
        <v>0</v>
      </c>
      <c r="U1953" s="6">
        <f>+S1953+SUM($D$17:$E$17)-SUM($Q$27:Q1953)</f>
        <v>7771.2421072878597</v>
      </c>
      <c r="V1953" s="10">
        <f t="shared" si="571"/>
        <v>1.1027568396768661E-3</v>
      </c>
      <c r="W1953" s="10">
        <f>+S1953/SUM(Q$27:Q1953)-1</f>
        <v>0.22547536716846484</v>
      </c>
      <c r="X1953">
        <v>5.2869999999999999</v>
      </c>
      <c r="AC1953">
        <f t="shared" si="584"/>
        <v>13299.370725171539</v>
      </c>
      <c r="AD1953">
        <f t="shared" si="585"/>
        <v>13148.318192676066</v>
      </c>
      <c r="AE1953" s="5">
        <f t="shared" si="572"/>
        <v>0</v>
      </c>
      <c r="AF1953" s="6">
        <f>+AD1953+SUM($D$18:$E$18)-SUM($AB$27:AB1953)</f>
        <v>15677.903666360282</v>
      </c>
      <c r="AG1953" s="10">
        <f t="shared" si="573"/>
        <v>-1.267395377080871E-3</v>
      </c>
      <c r="AH1953" s="10">
        <f>+AD1953/SUM(AB$27:AB1953)-1</f>
        <v>0.4061748979867652</v>
      </c>
      <c r="AI1953" s="6">
        <f t="shared" si="574"/>
        <v>0</v>
      </c>
      <c r="AL1953" s="6">
        <f t="shared" si="575"/>
        <v>0</v>
      </c>
      <c r="AM1953" s="6">
        <f t="shared" si="576"/>
        <v>27003.018705342314</v>
      </c>
      <c r="AN1953" s="6">
        <f t="shared" si="577"/>
        <v>26590.011704388176</v>
      </c>
      <c r="AO1953" s="5">
        <f t="shared" si="578"/>
        <v>0</v>
      </c>
      <c r="AP1953" s="6">
        <f>+AN1953+SUM($D$16:$E$18)-SUM($AL$27:AL1953)</f>
        <v>32211.44175701974</v>
      </c>
      <c r="AQ1953" s="10">
        <f t="shared" si="586"/>
        <v>-5.2291163707407495E-4</v>
      </c>
      <c r="AR1953" s="10">
        <f>+AN1953/SUM(AL$27:AL1953)-1</f>
        <v>0.27968439463062023</v>
      </c>
    </row>
    <row r="1954" spans="1:44" x14ac:dyDescent="0.25">
      <c r="A1954" s="1">
        <v>43080</v>
      </c>
      <c r="B1954">
        <v>9.1229999999999993</v>
      </c>
      <c r="C1954">
        <f>+$C$16</f>
        <v>60</v>
      </c>
      <c r="D1954" s="7">
        <f>+$H$16</f>
        <v>0.66694736842105262</v>
      </c>
      <c r="E1954" s="7">
        <f>+$J$16</f>
        <v>0.46199999999999997</v>
      </c>
      <c r="F1954" s="6">
        <f>+C1954-D1954-E1954</f>
        <v>58.871052631578941</v>
      </c>
      <c r="G1954">
        <f t="shared" si="579"/>
        <v>7315.2990633542595</v>
      </c>
      <c r="H1954">
        <f t="shared" si="580"/>
        <v>7249.8577302913609</v>
      </c>
      <c r="I1954" s="5">
        <f t="shared" si="569"/>
        <v>120780</v>
      </c>
      <c r="J1954" s="6">
        <f>+H1954+SUM($D$16:$E$16)-SUM($F$27:F1954)</f>
        <v>8877.376993449252</v>
      </c>
      <c r="K1954" s="10">
        <f t="shared" si="581"/>
        <v>1.3133659293869338E-2</v>
      </c>
      <c r="L1954" s="10">
        <f>+H1954/SUM(F$27:F1954)-1</f>
        <v>0.15214619376486338</v>
      </c>
      <c r="M1954">
        <v>8.2289999999999992</v>
      </c>
      <c r="N1954">
        <f>+$C$17</f>
        <v>50</v>
      </c>
      <c r="O1954" s="7">
        <f>+$H$17</f>
        <v>0.5557894736842105</v>
      </c>
      <c r="P1954" s="7">
        <f>+$J$17</f>
        <v>0.38500000000000001</v>
      </c>
      <c r="Q1954" s="6">
        <f>+N1954-O1954-P1954</f>
        <v>49.059210526315795</v>
      </c>
      <c r="R1954">
        <f t="shared" si="582"/>
        <v>6652.6641707951949</v>
      </c>
      <c r="S1954">
        <f t="shared" si="583"/>
        <v>6452.9795246272333</v>
      </c>
      <c r="T1954" s="5">
        <f t="shared" si="570"/>
        <v>100650</v>
      </c>
      <c r="U1954" s="6">
        <f>+S1954+SUM($D$17:$E$17)-SUM($Q$27:Q1954)</f>
        <v>7809.3745772588081</v>
      </c>
      <c r="V1954" s="10">
        <f t="shared" si="571"/>
        <v>4.9068693838771882E-3</v>
      </c>
      <c r="W1954" s="10">
        <f>+S1954/SUM(Q$27:Q1954)-1</f>
        <v>0.23063800370120346</v>
      </c>
      <c r="X1954">
        <v>5.3230000000000004</v>
      </c>
      <c r="Y1954">
        <f>+$C$18</f>
        <v>90</v>
      </c>
      <c r="Z1954" s="7">
        <f>+$H$18</f>
        <v>1.0004210526315789</v>
      </c>
      <c r="AA1954" s="7">
        <f>+$J$18</f>
        <v>0.69300000000000006</v>
      </c>
      <c r="AB1954" s="6">
        <f>+Y1954-Z1954-AA1954</f>
        <v>88.306578947368422</v>
      </c>
      <c r="AC1954">
        <f t="shared" si="584"/>
        <v>13478.234774538083</v>
      </c>
      <c r="AD1954">
        <f t="shared" si="585"/>
        <v>13326.153702006704</v>
      </c>
      <c r="AE1954" s="5">
        <f t="shared" si="572"/>
        <v>181170</v>
      </c>
      <c r="AF1954" s="6">
        <f>+AD1954+SUM($D$18:$E$18)-SUM($AB$27:AB1954)</f>
        <v>15767.432596743552</v>
      </c>
      <c r="AG1954" s="10">
        <f t="shared" si="573"/>
        <v>5.7105166793038897E-3</v>
      </c>
      <c r="AH1954" s="10">
        <f>+AD1954/SUM(AB$27:AB1954)-1</f>
        <v>0.41186009771767385</v>
      </c>
      <c r="AI1954" s="6">
        <f t="shared" si="574"/>
        <v>200</v>
      </c>
      <c r="AL1954" s="6">
        <f t="shared" si="575"/>
        <v>196.23684210526315</v>
      </c>
      <c r="AM1954" s="6">
        <f t="shared" si="576"/>
        <v>27446.198008687537</v>
      </c>
      <c r="AN1954" s="6">
        <f t="shared" si="577"/>
        <v>27028.9909569253</v>
      </c>
      <c r="AO1954" s="5">
        <f t="shared" si="578"/>
        <v>402600</v>
      </c>
      <c r="AP1954" s="6">
        <f>+AN1954+SUM($D$16:$E$18)-SUM($AL$27:AL1954)</f>
        <v>32454.1841674516</v>
      </c>
      <c r="AQ1954" s="10">
        <f t="shared" si="586"/>
        <v>7.5359064106144125E-3</v>
      </c>
      <c r="AR1954" s="10">
        <f>+AN1954/SUM(AL$27:AL1954)-1</f>
        <v>0.28864075975612424</v>
      </c>
    </row>
    <row r="1955" spans="1:44" x14ac:dyDescent="0.25">
      <c r="A1955" s="1">
        <v>43081</v>
      </c>
      <c r="B1955">
        <v>9.1110000000000007</v>
      </c>
      <c r="G1955">
        <f t="shared" si="579"/>
        <v>7305.6768350565235</v>
      </c>
      <c r="H1955">
        <f t="shared" si="580"/>
        <v>7240.3215806954504</v>
      </c>
      <c r="I1955" s="5">
        <f t="shared" si="569"/>
        <v>0</v>
      </c>
      <c r="J1955" s="6">
        <f>+H1955+SUM($D$16:$E$16)-SUM($F$27:F1955)</f>
        <v>8867.8408438533406</v>
      </c>
      <c r="K1955" s="10">
        <f t="shared" si="581"/>
        <v>-1.074208023715606E-3</v>
      </c>
      <c r="L1955" s="10">
        <f>+H1955/SUM(F$27:F1955)-1</f>
        <v>0.15063071044521226</v>
      </c>
      <c r="M1955">
        <v>8.2620000000000005</v>
      </c>
      <c r="R1955">
        <f t="shared" si="582"/>
        <v>6679.342736554855</v>
      </c>
      <c r="S1955">
        <f t="shared" si="583"/>
        <v>6478.857313460956</v>
      </c>
      <c r="T1955" s="5">
        <f t="shared" si="570"/>
        <v>0</v>
      </c>
      <c r="U1955" s="6">
        <f>+S1955+SUM($D$17:$E$17)-SUM($Q$27:Q1955)</f>
        <v>7835.2523660925308</v>
      </c>
      <c r="V1955" s="10">
        <f t="shared" si="571"/>
        <v>3.3136826230719674E-3</v>
      </c>
      <c r="W1955" s="10">
        <f>+S1955/SUM(Q$27:Q1955)-1</f>
        <v>0.23557311782468648</v>
      </c>
      <c r="X1955">
        <v>5.3579999999999997</v>
      </c>
      <c r="AC1955">
        <f t="shared" si="584"/>
        <v>13566.857396576186</v>
      </c>
      <c r="AD1955">
        <f t="shared" si="585"/>
        <v>13413.776354565454</v>
      </c>
      <c r="AE1955" s="5">
        <f t="shared" si="572"/>
        <v>0</v>
      </c>
      <c r="AF1955" s="6">
        <f>+AD1955+SUM($D$18:$E$18)-SUM($AB$27:AB1955)</f>
        <v>15855.055249302301</v>
      </c>
      <c r="AG1955" s="10">
        <f t="shared" si="573"/>
        <v>5.5571921440682459E-3</v>
      </c>
      <c r="AH1955" s="10">
        <f>+AD1955/SUM(AB$27:AB1955)-1</f>
        <v>0.42114341603819194</v>
      </c>
      <c r="AI1955" s="6">
        <f t="shared" si="574"/>
        <v>0</v>
      </c>
      <c r="AL1955" s="6">
        <f t="shared" si="575"/>
        <v>0</v>
      </c>
      <c r="AM1955" s="6">
        <f t="shared" si="576"/>
        <v>27551.876968187564</v>
      </c>
      <c r="AN1955" s="6">
        <f t="shared" si="577"/>
        <v>27132.955248721861</v>
      </c>
      <c r="AO1955" s="5">
        <f t="shared" si="578"/>
        <v>0</v>
      </c>
      <c r="AP1955" s="6">
        <f>+AN1955+SUM($D$16:$E$18)-SUM($AL$27:AL1955)</f>
        <v>32558.148459248161</v>
      </c>
      <c r="AQ1955" s="10">
        <f t="shared" si="586"/>
        <v>3.203417200695613E-3</v>
      </c>
      <c r="AR1955" s="10">
        <f>+AN1955/SUM(AL$27:AL1955)-1</f>
        <v>0.29359738666764046</v>
      </c>
    </row>
    <row r="1956" spans="1:44" x14ac:dyDescent="0.25">
      <c r="A1956" s="1">
        <v>43082</v>
      </c>
      <c r="B1956">
        <v>9.1430000000000007</v>
      </c>
      <c r="G1956">
        <f t="shared" si="579"/>
        <v>7331.3361105171552</v>
      </c>
      <c r="H1956">
        <f t="shared" si="580"/>
        <v>7265.7513129512135</v>
      </c>
      <c r="I1956" s="5">
        <f t="shared" si="569"/>
        <v>0</v>
      </c>
      <c r="J1956" s="6">
        <f>+H1956+SUM($D$16:$E$16)-SUM($F$27:F1956)</f>
        <v>8893.270576109102</v>
      </c>
      <c r="K1956" s="10">
        <f t="shared" si="581"/>
        <v>2.8676351666130362E-3</v>
      </c>
      <c r="L1956" s="10">
        <f>+H1956/SUM(F$27:F1956)-1</f>
        <v>0.15467199929761555</v>
      </c>
      <c r="M1956">
        <v>8.2319999999999993</v>
      </c>
      <c r="R1956">
        <f t="shared" si="582"/>
        <v>6655.089494955163</v>
      </c>
      <c r="S1956">
        <f t="shared" si="583"/>
        <v>6455.3320508848437</v>
      </c>
      <c r="T1956" s="5">
        <f t="shared" si="570"/>
        <v>0</v>
      </c>
      <c r="U1956" s="6">
        <f>+S1956+SUM($D$17:$E$17)-SUM($Q$27:Q1956)</f>
        <v>7811.7271035164194</v>
      </c>
      <c r="V1956" s="10">
        <f t="shared" si="571"/>
        <v>-3.0024894511271327E-3</v>
      </c>
      <c r="W1956" s="10">
        <f>+S1956/SUM(Q$27:Q1956)-1</f>
        <v>0.23108665043970178</v>
      </c>
      <c r="X1956">
        <v>5.3570000000000002</v>
      </c>
      <c r="AC1956">
        <f t="shared" si="584"/>
        <v>13564.325321660814</v>
      </c>
      <c r="AD1956">
        <f t="shared" si="585"/>
        <v>13411.272850206635</v>
      </c>
      <c r="AE1956" s="5">
        <f t="shared" si="572"/>
        <v>0</v>
      </c>
      <c r="AF1956" s="6">
        <f>+AD1956+SUM($D$18:$E$18)-SUM($AB$27:AB1956)</f>
        <v>15852.551744943483</v>
      </c>
      <c r="AG1956" s="10">
        <f t="shared" si="573"/>
        <v>-1.5789944086941343E-4</v>
      </c>
      <c r="AH1956" s="10">
        <f>+AD1956/SUM(AB$27:AB1956)-1</f>
        <v>0.42087817837189156</v>
      </c>
      <c r="AI1956" s="6">
        <f t="shared" si="574"/>
        <v>0</v>
      </c>
      <c r="AL1956" s="6">
        <f t="shared" si="575"/>
        <v>0</v>
      </c>
      <c r="AM1956" s="6">
        <f t="shared" si="576"/>
        <v>27550.750927133133</v>
      </c>
      <c r="AN1956" s="6">
        <f t="shared" si="577"/>
        <v>27132.356214042691</v>
      </c>
      <c r="AO1956" s="5">
        <f t="shared" si="578"/>
        <v>0</v>
      </c>
      <c r="AP1956" s="6">
        <f>+AN1956+SUM($D$16:$E$18)-SUM($AL$27:AL1956)</f>
        <v>32557.549424568995</v>
      </c>
      <c r="AQ1956" s="10">
        <f t="shared" si="586"/>
        <v>-1.8398917245421309E-5</v>
      </c>
      <c r="AR1956" s="10">
        <f>+AN1956/SUM(AL$27:AL1956)-1</f>
        <v>0.29356882694429332</v>
      </c>
    </row>
    <row r="1957" spans="1:44" x14ac:dyDescent="0.25">
      <c r="A1957" s="1">
        <v>43083</v>
      </c>
      <c r="B1957">
        <v>9.1479999999999997</v>
      </c>
      <c r="G1957">
        <f t="shared" si="579"/>
        <v>7335.3453723078783</v>
      </c>
      <c r="H1957">
        <f t="shared" si="580"/>
        <v>7269.724708616176</v>
      </c>
      <c r="I1957" s="5">
        <f t="shared" si="569"/>
        <v>0</v>
      </c>
      <c r="J1957" s="6">
        <f>+H1957+SUM($D$16:$E$16)-SUM($F$27:F1957)</f>
        <v>8897.2439717740672</v>
      </c>
      <c r="K1957" s="10">
        <f t="shared" si="581"/>
        <v>4.4678677332044003E-4</v>
      </c>
      <c r="L1957" s="10">
        <f>+H1957/SUM(F$27:F1957)-1</f>
        <v>0.15530345068080353</v>
      </c>
      <c r="M1957">
        <v>8.1859999999999999</v>
      </c>
      <c r="R1957">
        <f t="shared" si="582"/>
        <v>6617.9011911689704</v>
      </c>
      <c r="S1957">
        <f t="shared" si="583"/>
        <v>6419.2599816014736</v>
      </c>
      <c r="T1957" s="5">
        <f t="shared" si="570"/>
        <v>0</v>
      </c>
      <c r="U1957" s="6">
        <f>+S1957+SUM($D$17:$E$17)-SUM($Q$27:Q1957)</f>
        <v>7775.6550342330484</v>
      </c>
      <c r="V1957" s="10">
        <f t="shared" si="571"/>
        <v>-4.6176816989847991E-3</v>
      </c>
      <c r="W1957" s="10">
        <f>+S1957/SUM(Q$27:Q1957)-1</f>
        <v>0.22420740044939258</v>
      </c>
      <c r="X1957">
        <v>5.3179999999999996</v>
      </c>
      <c r="AC1957">
        <f t="shared" si="584"/>
        <v>13465.57439996121</v>
      </c>
      <c r="AD1957">
        <f t="shared" si="585"/>
        <v>13313.636180212596</v>
      </c>
      <c r="AE1957" s="5">
        <f t="shared" si="572"/>
        <v>0</v>
      </c>
      <c r="AF1957" s="6">
        <f>+AD1957+SUM($D$18:$E$18)-SUM($AB$27:AB1957)</f>
        <v>15754.915074949446</v>
      </c>
      <c r="AG1957" s="10">
        <f t="shared" si="573"/>
        <v>-6.1590507045770071E-3</v>
      </c>
      <c r="AH1957" s="10">
        <f>+AD1957/SUM(AB$27:AB1957)-1</f>
        <v>0.41053390938617107</v>
      </c>
      <c r="AI1957" s="6">
        <f t="shared" si="574"/>
        <v>0</v>
      </c>
      <c r="AL1957" s="6">
        <f t="shared" si="575"/>
        <v>0</v>
      </c>
      <c r="AM1957" s="6">
        <f t="shared" si="576"/>
        <v>27418.820963438058</v>
      </c>
      <c r="AN1957" s="6">
        <f t="shared" si="577"/>
        <v>27002.620870430248</v>
      </c>
      <c r="AO1957" s="5">
        <f t="shared" si="578"/>
        <v>0</v>
      </c>
      <c r="AP1957" s="6">
        <f>+AN1957+SUM($D$16:$E$18)-SUM($AL$27:AL1957)</f>
        <v>32427.814080956548</v>
      </c>
      <c r="AQ1957" s="10">
        <f t="shared" si="586"/>
        <v>-3.9848006347352749E-3</v>
      </c>
      <c r="AR1957" s="10">
        <f>+AN1957/SUM(AL$27:AL1957)-1</f>
        <v>0.28738353308606568</v>
      </c>
    </row>
    <row r="1958" spans="1:44" x14ac:dyDescent="0.25">
      <c r="A1958" s="1">
        <v>43084</v>
      </c>
      <c r="B1958">
        <v>9.1329999999999991</v>
      </c>
      <c r="G1958">
        <f t="shared" si="579"/>
        <v>7323.3175869357065</v>
      </c>
      <c r="H1958">
        <f t="shared" si="580"/>
        <v>7257.8045216212868</v>
      </c>
      <c r="I1958" s="5">
        <f t="shared" si="569"/>
        <v>0</v>
      </c>
      <c r="J1958" s="6">
        <f>+H1958+SUM($D$16:$E$16)-SUM($F$27:F1958)</f>
        <v>8885.3237847791752</v>
      </c>
      <c r="K1958" s="10">
        <f t="shared" si="581"/>
        <v>-1.3397617321395661E-3</v>
      </c>
      <c r="L1958" s="10">
        <f>+H1958/SUM(F$27:F1958)-1</f>
        <v>0.15340909653123935</v>
      </c>
      <c r="M1958">
        <v>8.1929999999999996</v>
      </c>
      <c r="R1958">
        <f t="shared" si="582"/>
        <v>6623.5602808755648</v>
      </c>
      <c r="S1958">
        <f t="shared" si="583"/>
        <v>6424.7492095358994</v>
      </c>
      <c r="T1958" s="5">
        <f t="shared" si="570"/>
        <v>0</v>
      </c>
      <c r="U1958" s="6">
        <f>+S1958+SUM($D$17:$E$17)-SUM($Q$27:Q1958)</f>
        <v>7781.1442621674742</v>
      </c>
      <c r="V1958" s="10">
        <f t="shared" si="571"/>
        <v>7.0595054825073333E-4</v>
      </c>
      <c r="W1958" s="10">
        <f>+S1958/SUM(Q$27:Q1958)-1</f>
        <v>0.22525424283922213</v>
      </c>
      <c r="X1958">
        <v>5.3460000000000001</v>
      </c>
      <c r="AC1958">
        <f t="shared" si="584"/>
        <v>13536.472497591696</v>
      </c>
      <c r="AD1958">
        <f t="shared" si="585"/>
        <v>13383.7343022596</v>
      </c>
      <c r="AE1958" s="5">
        <f t="shared" si="572"/>
        <v>0</v>
      </c>
      <c r="AF1958" s="6">
        <f>+AD1958+SUM($D$18:$E$18)-SUM($AB$27:AB1958)</f>
        <v>15825.013196996448</v>
      </c>
      <c r="AG1958" s="10">
        <f t="shared" si="573"/>
        <v>4.4492859348039815E-3</v>
      </c>
      <c r="AH1958" s="10">
        <f>+AD1958/SUM(AB$27:AB1958)-1</f>
        <v>0.41796056404258608</v>
      </c>
      <c r="AI1958" s="6">
        <f t="shared" si="574"/>
        <v>0</v>
      </c>
      <c r="AL1958" s="6">
        <f t="shared" si="575"/>
        <v>0</v>
      </c>
      <c r="AM1958" s="6">
        <f t="shared" si="576"/>
        <v>27483.35036540297</v>
      </c>
      <c r="AN1958" s="6">
        <f t="shared" si="577"/>
        <v>27066.288033416786</v>
      </c>
      <c r="AO1958" s="5">
        <f t="shared" si="578"/>
        <v>0</v>
      </c>
      <c r="AP1958" s="6">
        <f>+AN1958+SUM($D$16:$E$18)-SUM($AL$27:AL1958)</f>
        <v>32491.481243943086</v>
      </c>
      <c r="AQ1958" s="10">
        <f t="shared" si="586"/>
        <v>1.9633504382254863E-3</v>
      </c>
      <c r="AR1958" s="10">
        <f>+AN1958/SUM(AL$27:AL1958)-1</f>
        <v>0.2904189442641314</v>
      </c>
    </row>
    <row r="1959" spans="1:44" x14ac:dyDescent="0.25">
      <c r="A1959" s="1">
        <v>43087</v>
      </c>
      <c r="B1959">
        <v>9.1890000000000001</v>
      </c>
      <c r="G1959">
        <f t="shared" si="579"/>
        <v>7368.2213189918111</v>
      </c>
      <c r="H1959">
        <f t="shared" si="580"/>
        <v>7302.3065530688718</v>
      </c>
      <c r="I1959" s="5">
        <f t="shared" si="569"/>
        <v>0</v>
      </c>
      <c r="J1959" s="6">
        <f>+H1959+SUM($D$16:$E$16)-SUM($F$27:F1959)</f>
        <v>8929.825816226763</v>
      </c>
      <c r="K1959" s="10">
        <f t="shared" si="581"/>
        <v>5.0084873129576657E-3</v>
      </c>
      <c r="L1959" s="10">
        <f>+H1959/SUM(F$27:F1959)-1</f>
        <v>0.16048135202294533</v>
      </c>
      <c r="M1959">
        <v>8.2789999999999999</v>
      </c>
      <c r="R1959">
        <f t="shared" si="582"/>
        <v>6693.0862401280119</v>
      </c>
      <c r="S1959">
        <f t="shared" si="583"/>
        <v>6492.1882955874171</v>
      </c>
      <c r="T1959" s="5">
        <f t="shared" si="570"/>
        <v>0</v>
      </c>
      <c r="U1959" s="6">
        <f>+S1959+SUM($D$17:$E$17)-SUM($Q$27:Q1959)</f>
        <v>7848.5833482189919</v>
      </c>
      <c r="V1959" s="10">
        <f t="shared" si="571"/>
        <v>8.6669882705312506E-3</v>
      </c>
      <c r="W1959" s="10">
        <f>+S1959/SUM(Q$27:Q1959)-1</f>
        <v>0.2381154493428439</v>
      </c>
      <c r="X1959">
        <v>5.3460000000000001</v>
      </c>
      <c r="AC1959">
        <f t="shared" si="584"/>
        <v>13536.472497591696</v>
      </c>
      <c r="AD1959">
        <f t="shared" si="585"/>
        <v>13383.7343022596</v>
      </c>
      <c r="AE1959" s="5">
        <f t="shared" si="572"/>
        <v>0</v>
      </c>
      <c r="AF1959" s="6">
        <f>+AD1959+SUM($D$18:$E$18)-SUM($AB$27:AB1959)</f>
        <v>15825.013196996448</v>
      </c>
      <c r="AG1959" s="10">
        <f t="shared" si="573"/>
        <v>0</v>
      </c>
      <c r="AH1959" s="10">
        <f>+AD1959/SUM(AB$27:AB1959)-1</f>
        <v>0.41796056404258608</v>
      </c>
      <c r="AI1959" s="6">
        <f t="shared" si="574"/>
        <v>0</v>
      </c>
      <c r="AL1959" s="6">
        <f t="shared" si="575"/>
        <v>0</v>
      </c>
      <c r="AM1959" s="6">
        <f t="shared" si="576"/>
        <v>27597.780056711519</v>
      </c>
      <c r="AN1959" s="6">
        <f t="shared" si="577"/>
        <v>27178.229150915889</v>
      </c>
      <c r="AO1959" s="5">
        <f t="shared" si="578"/>
        <v>0</v>
      </c>
      <c r="AP1959" s="6">
        <f>+AN1959+SUM($D$16:$E$18)-SUM($AL$27:AL1959)</f>
        <v>32603.42236144219</v>
      </c>
      <c r="AQ1959" s="10">
        <f t="shared" si="586"/>
        <v>3.4452451292896757E-3</v>
      </c>
      <c r="AR1959" s="10">
        <f>+AN1959/SUM(AL$27:AL1959)-1</f>
        <v>0.29575587626177358</v>
      </c>
    </row>
    <row r="1960" spans="1:44" x14ac:dyDescent="0.25">
      <c r="A1960" s="1">
        <v>43088</v>
      </c>
      <c r="B1960">
        <v>9.2080000000000002</v>
      </c>
      <c r="G1960">
        <f t="shared" si="579"/>
        <v>7383.4565137965619</v>
      </c>
      <c r="H1960">
        <f t="shared" si="580"/>
        <v>7317.4054565957322</v>
      </c>
      <c r="I1960" s="5">
        <f t="shared" si="569"/>
        <v>0</v>
      </c>
      <c r="J1960" s="6">
        <f>+H1960+SUM($D$16:$E$16)-SUM($F$27:F1960)</f>
        <v>8944.9247197536206</v>
      </c>
      <c r="K1960" s="10">
        <f t="shared" si="581"/>
        <v>1.6908396465495912E-3</v>
      </c>
      <c r="L1960" s="10">
        <f>+H1960/SUM(F$27:F1960)-1</f>
        <v>0.16288086727906004</v>
      </c>
      <c r="M1960">
        <v>8.2539999999999996</v>
      </c>
      <c r="R1960">
        <f t="shared" si="582"/>
        <v>6672.8752054616025</v>
      </c>
      <c r="S1960">
        <f t="shared" si="583"/>
        <v>6472.5839101073243</v>
      </c>
      <c r="T1960" s="5">
        <f t="shared" si="570"/>
        <v>0</v>
      </c>
      <c r="U1960" s="6">
        <f>+S1960+SUM($D$17:$E$17)-SUM($Q$27:Q1960)</f>
        <v>7828.9789627389</v>
      </c>
      <c r="V1960" s="10">
        <f t="shared" si="571"/>
        <v>-2.4978247169332723E-3</v>
      </c>
      <c r="W1960" s="10">
        <f>+S1960/SUM(Q$27:Q1960)-1</f>
        <v>0.23437672652202357</v>
      </c>
      <c r="X1960">
        <v>5.3259999999999996</v>
      </c>
      <c r="AC1960">
        <f t="shared" si="584"/>
        <v>13485.830999284206</v>
      </c>
      <c r="AD1960">
        <f t="shared" si="585"/>
        <v>13333.664215083169</v>
      </c>
      <c r="AE1960" s="5">
        <f t="shared" si="572"/>
        <v>0</v>
      </c>
      <c r="AF1960" s="6">
        <f>+AD1960+SUM($D$18:$E$18)-SUM($AB$27:AB1960)</f>
        <v>15774.943109820017</v>
      </c>
      <c r="AG1960" s="10">
        <f t="shared" si="573"/>
        <v>-3.1639839128813074E-3</v>
      </c>
      <c r="AH1960" s="10">
        <f>+AD1960/SUM(AB$27:AB1960)-1</f>
        <v>0.41265581071657542</v>
      </c>
      <c r="AI1960" s="6">
        <f t="shared" si="574"/>
        <v>0</v>
      </c>
      <c r="AL1960" s="6">
        <f t="shared" si="575"/>
        <v>0</v>
      </c>
      <c r="AM1960" s="6">
        <f t="shared" si="576"/>
        <v>27542.162718542371</v>
      </c>
      <c r="AN1960" s="6">
        <f t="shared" si="577"/>
        <v>27123.653581786224</v>
      </c>
      <c r="AO1960" s="5">
        <f t="shared" si="578"/>
        <v>0</v>
      </c>
      <c r="AP1960" s="6">
        <f>+AN1960+SUM($D$16:$E$18)-SUM($AL$27:AL1960)</f>
        <v>32548.846792312524</v>
      </c>
      <c r="AQ1960" s="10">
        <f t="shared" si="586"/>
        <v>-1.6739214835989058E-3</v>
      </c>
      <c r="AR1960" s="10">
        <f>+AN1960/SUM(AL$27:AL1960)-1</f>
        <v>0.29315391812802538</v>
      </c>
    </row>
    <row r="1961" spans="1:44" x14ac:dyDescent="0.25">
      <c r="A1961" s="1">
        <v>43089</v>
      </c>
      <c r="B1961">
        <v>9.157</v>
      </c>
      <c r="G1961">
        <f t="shared" si="579"/>
        <v>7342.5620435311812</v>
      </c>
      <c r="H1961">
        <f t="shared" si="580"/>
        <v>7276.8768208131105</v>
      </c>
      <c r="I1961" s="5">
        <f t="shared" si="569"/>
        <v>0</v>
      </c>
      <c r="J1961" s="6">
        <f>+H1961+SUM($D$16:$E$16)-SUM($F$27:F1961)</f>
        <v>8904.3960839710016</v>
      </c>
      <c r="K1961" s="10">
        <f t="shared" si="581"/>
        <v>-4.5309085377898128E-3</v>
      </c>
      <c r="L1961" s="10">
        <f>+H1961/SUM(F$27:F1961)-1</f>
        <v>0.15644006317054227</v>
      </c>
      <c r="M1961">
        <v>8.2089999999999996</v>
      </c>
      <c r="R1961">
        <f t="shared" si="582"/>
        <v>6636.4953430620662</v>
      </c>
      <c r="S1961">
        <f t="shared" si="583"/>
        <v>6437.2960162431582</v>
      </c>
      <c r="T1961" s="5">
        <f t="shared" si="570"/>
        <v>0</v>
      </c>
      <c r="U1961" s="6">
        <f>+S1961+SUM($D$17:$E$17)-SUM($Q$27:Q1961)</f>
        <v>7793.6910688747339</v>
      </c>
      <c r="V1961" s="10">
        <f t="shared" si="571"/>
        <v>-4.5073430433412165E-3</v>
      </c>
      <c r="W1961" s="10">
        <f>+S1961/SUM(Q$27:Q1961)-1</f>
        <v>0.22764702544454707</v>
      </c>
      <c r="X1961">
        <v>5.2779999999999996</v>
      </c>
      <c r="AC1961">
        <f t="shared" si="584"/>
        <v>13364.291403346233</v>
      </c>
      <c r="AD1961">
        <f t="shared" si="585"/>
        <v>13213.496005859737</v>
      </c>
      <c r="AE1961" s="5">
        <f t="shared" si="572"/>
        <v>0</v>
      </c>
      <c r="AF1961" s="6">
        <f>+AD1961+SUM($D$18:$E$18)-SUM($AB$27:AB1961)</f>
        <v>15654.774900596583</v>
      </c>
      <c r="AG1961" s="10">
        <f t="shared" si="573"/>
        <v>-7.6176635558595773E-3</v>
      </c>
      <c r="AH1961" s="10">
        <f>+AD1961/SUM(AB$27:AB1961)-1</f>
        <v>0.39992440273415042</v>
      </c>
      <c r="AI1961" s="6">
        <f t="shared" si="574"/>
        <v>0</v>
      </c>
      <c r="AL1961" s="6">
        <f t="shared" si="575"/>
        <v>0</v>
      </c>
      <c r="AM1961" s="6">
        <f t="shared" si="576"/>
        <v>27343.348789939482</v>
      </c>
      <c r="AN1961" s="6">
        <f t="shared" si="577"/>
        <v>26927.668842916006</v>
      </c>
      <c r="AO1961" s="5">
        <f t="shared" si="578"/>
        <v>0</v>
      </c>
      <c r="AP1961" s="6">
        <f>+AN1961+SUM($D$16:$E$18)-SUM($AL$27:AL1961)</f>
        <v>32352.862053442306</v>
      </c>
      <c r="AQ1961" s="10">
        <f t="shared" si="586"/>
        <v>-6.0212498501331924E-3</v>
      </c>
      <c r="AR1961" s="10">
        <f>+AN1961/SUM(AL$27:AL1961)-1</f>
        <v>0.28381010195668521</v>
      </c>
    </row>
    <row r="1962" spans="1:44" x14ac:dyDescent="0.25">
      <c r="A1962" s="1">
        <v>43090</v>
      </c>
      <c r="B1962">
        <v>9.1859999999999999</v>
      </c>
      <c r="G1962">
        <f t="shared" si="579"/>
        <v>7365.8157619173771</v>
      </c>
      <c r="H1962">
        <f t="shared" si="580"/>
        <v>7299.9225156698949</v>
      </c>
      <c r="I1962" s="5">
        <f t="shared" si="569"/>
        <v>0</v>
      </c>
      <c r="J1962" s="6">
        <f>+H1962+SUM($D$16:$E$16)-SUM($F$27:F1962)</f>
        <v>8927.441778827786</v>
      </c>
      <c r="K1962" s="10">
        <f t="shared" si="581"/>
        <v>2.5881255325410635E-3</v>
      </c>
      <c r="L1962" s="10">
        <f>+H1962/SUM(F$27:F1962)-1</f>
        <v>0.16010248119303272</v>
      </c>
      <c r="M1962">
        <v>8.2629999999999999</v>
      </c>
      <c r="R1962">
        <f t="shared" si="582"/>
        <v>6680.1511779415105</v>
      </c>
      <c r="S1962">
        <f t="shared" si="583"/>
        <v>6479.6414888801592</v>
      </c>
      <c r="T1962" s="5">
        <f t="shared" si="570"/>
        <v>0</v>
      </c>
      <c r="U1962" s="6">
        <f>+S1962+SUM($D$17:$E$17)-SUM($Q$27:Q1962)</f>
        <v>7836.036541511734</v>
      </c>
      <c r="V1962" s="10">
        <f t="shared" si="571"/>
        <v>5.433301405301183E-3</v>
      </c>
      <c r="W1962" s="10">
        <f>+S1962/SUM(Q$27:Q1962)-1</f>
        <v>0.23572266673751918</v>
      </c>
      <c r="X1962">
        <v>5.2859999999999996</v>
      </c>
      <c r="AC1962">
        <f t="shared" si="584"/>
        <v>13384.548002669228</v>
      </c>
      <c r="AD1962">
        <f t="shared" si="585"/>
        <v>13233.524040730308</v>
      </c>
      <c r="AE1962" s="5">
        <f t="shared" si="572"/>
        <v>0</v>
      </c>
      <c r="AF1962" s="6">
        <f>+AD1962+SUM($D$18:$E$18)-SUM($AB$27:AB1962)</f>
        <v>15674.802935467154</v>
      </c>
      <c r="AG1962" s="10">
        <f t="shared" si="573"/>
        <v>1.2793562984931839E-3</v>
      </c>
      <c r="AH1962" s="10">
        <f>+AD1962/SUM(AB$27:AB1962)-1</f>
        <v>0.40204630406455433</v>
      </c>
      <c r="AI1962" s="6">
        <f t="shared" si="574"/>
        <v>0</v>
      </c>
      <c r="AL1962" s="6">
        <f t="shared" si="575"/>
        <v>0</v>
      </c>
      <c r="AM1962" s="6">
        <f t="shared" si="576"/>
        <v>27430.514942528116</v>
      </c>
      <c r="AN1962" s="6">
        <f t="shared" si="577"/>
        <v>27013.088045280361</v>
      </c>
      <c r="AO1962" s="5">
        <f t="shared" si="578"/>
        <v>0</v>
      </c>
      <c r="AP1962" s="6">
        <f>+AN1962+SUM($D$16:$E$18)-SUM($AL$27:AL1962)</f>
        <v>32438.281255806662</v>
      </c>
      <c r="AQ1962" s="10">
        <f t="shared" si="586"/>
        <v>2.6402363482789237E-3</v>
      </c>
      <c r="AR1962" s="10">
        <f>+AN1962/SUM(AL$27:AL1962)-1</f>
        <v>0.28788256866504258</v>
      </c>
    </row>
    <row r="1963" spans="1:44" x14ac:dyDescent="0.25">
      <c r="A1963" s="1">
        <v>43091</v>
      </c>
      <c r="B1963">
        <v>9.2550000000000008</v>
      </c>
      <c r="G1963">
        <f t="shared" si="579"/>
        <v>7421.1435746293628</v>
      </c>
      <c r="H1963">
        <f t="shared" si="580"/>
        <v>7354.7553758463837</v>
      </c>
      <c r="I1963" s="5">
        <f t="shared" si="569"/>
        <v>0</v>
      </c>
      <c r="J1963" s="6">
        <f>+H1963+SUM($D$16:$E$16)-SUM($F$27:F1963)</f>
        <v>8982.2746390042739</v>
      </c>
      <c r="K1963" s="10">
        <f t="shared" si="581"/>
        <v>6.1420574376109816E-3</v>
      </c>
      <c r="L1963" s="10">
        <f>+H1963/SUM(F$27:F1963)-1</f>
        <v>0.16881651028102729</v>
      </c>
      <c r="M1963">
        <v>8.24</v>
      </c>
      <c r="R1963">
        <f t="shared" si="582"/>
        <v>6661.5570260484146</v>
      </c>
      <c r="S1963">
        <f t="shared" si="583"/>
        <v>6461.6054542384745</v>
      </c>
      <c r="T1963" s="5">
        <f t="shared" si="570"/>
        <v>0</v>
      </c>
      <c r="U1963" s="6">
        <f>+S1963+SUM($D$17:$E$17)-SUM($Q$27:Q1963)</f>
        <v>7818.0005068700484</v>
      </c>
      <c r="V1963" s="10">
        <f t="shared" si="571"/>
        <v>-2.3016782203781894E-3</v>
      </c>
      <c r="W1963" s="10">
        <f>+S1963/SUM(Q$27:Q1963)-1</f>
        <v>0.23228304174236447</v>
      </c>
      <c r="X1963">
        <v>5.2889999999999997</v>
      </c>
      <c r="AC1963">
        <f t="shared" si="584"/>
        <v>13392.144227415351</v>
      </c>
      <c r="AD1963">
        <f t="shared" si="585"/>
        <v>13241.034553806772</v>
      </c>
      <c r="AE1963" s="5">
        <f t="shared" si="572"/>
        <v>0</v>
      </c>
      <c r="AF1963" s="6">
        <f>+AD1963+SUM($D$18:$E$18)-SUM($AB$27:AB1963)</f>
        <v>15682.313448543619</v>
      </c>
      <c r="AG1963" s="10">
        <f t="shared" si="573"/>
        <v>4.7914561397588429E-4</v>
      </c>
      <c r="AH1963" s="10">
        <f>+AD1963/SUM(AB$27:AB1963)-1</f>
        <v>0.4028420170634559</v>
      </c>
      <c r="AI1963" s="6">
        <f t="shared" si="574"/>
        <v>0</v>
      </c>
      <c r="AL1963" s="6">
        <f t="shared" si="575"/>
        <v>0</v>
      </c>
      <c r="AM1963" s="6">
        <f t="shared" si="576"/>
        <v>27474.844828093126</v>
      </c>
      <c r="AN1963" s="6">
        <f t="shared" si="577"/>
        <v>27057.395383891628</v>
      </c>
      <c r="AO1963" s="5">
        <f t="shared" si="578"/>
        <v>0</v>
      </c>
      <c r="AP1963" s="6">
        <f>+AN1963+SUM($D$16:$E$18)-SUM($AL$27:AL1963)</f>
        <v>32482.588594417928</v>
      </c>
      <c r="AQ1963" s="10">
        <f t="shared" si="586"/>
        <v>1.3658966164655784E-3</v>
      </c>
      <c r="AR1963" s="10">
        <f>+AN1963/SUM(AL$27:AL1963)-1</f>
        <v>0.28999497613825476</v>
      </c>
    </row>
    <row r="1964" spans="1:44" x14ac:dyDescent="0.25">
      <c r="A1964" s="1">
        <v>43097</v>
      </c>
      <c r="B1964">
        <v>9.2759999999999998</v>
      </c>
      <c r="G1964">
        <f t="shared" si="579"/>
        <v>7437.9824741504017</v>
      </c>
      <c r="H1964">
        <f t="shared" si="580"/>
        <v>7371.4436376392277</v>
      </c>
      <c r="I1964" s="5">
        <f t="shared" si="569"/>
        <v>0</v>
      </c>
      <c r="J1964" s="6">
        <f>+H1964+SUM($D$16:$E$16)-SUM($F$27:F1964)</f>
        <v>8998.9629007971162</v>
      </c>
      <c r="K1964" s="10">
        <f t="shared" si="581"/>
        <v>1.8579104362246301E-3</v>
      </c>
      <c r="L1964" s="10">
        <f>+H1964/SUM(F$27:F1964)-1</f>
        <v>0.17146860609041714</v>
      </c>
      <c r="M1964">
        <v>8.2309999999999999</v>
      </c>
      <c r="R1964">
        <f t="shared" si="582"/>
        <v>6654.2810535685076</v>
      </c>
      <c r="S1964">
        <f t="shared" si="583"/>
        <v>6454.5478754656415</v>
      </c>
      <c r="T1964" s="5">
        <f t="shared" si="570"/>
        <v>0</v>
      </c>
      <c r="U1964" s="6">
        <f>+S1964+SUM($D$17:$E$17)-SUM($Q$27:Q1964)</f>
        <v>7810.9429280972163</v>
      </c>
      <c r="V1964" s="10">
        <f t="shared" si="571"/>
        <v>-9.0273449926614457E-4</v>
      </c>
      <c r="W1964" s="10">
        <f>+S1964/SUM(Q$27:Q1964)-1</f>
        <v>0.2309371015268693</v>
      </c>
      <c r="X1964">
        <v>5.27</v>
      </c>
      <c r="AC1964">
        <f t="shared" si="584"/>
        <v>13344.034804023237</v>
      </c>
      <c r="AD1964">
        <f t="shared" si="585"/>
        <v>13193.467970989164</v>
      </c>
      <c r="AE1964" s="5">
        <f t="shared" si="572"/>
        <v>0</v>
      </c>
      <c r="AF1964" s="6">
        <f>+AD1964+SUM($D$18:$E$18)-SUM($AB$27:AB1964)</f>
        <v>15634.746865726012</v>
      </c>
      <c r="AG1964" s="10">
        <f t="shared" si="573"/>
        <v>-3.0331355749061428E-3</v>
      </c>
      <c r="AH1964" s="10">
        <f>+AD1964/SUM(AB$27:AB1964)-1</f>
        <v>0.39780250140374607</v>
      </c>
      <c r="AI1964" s="6">
        <f t="shared" si="574"/>
        <v>0</v>
      </c>
      <c r="AL1964" s="6">
        <f t="shared" si="575"/>
        <v>0</v>
      </c>
      <c r="AM1964" s="6">
        <f t="shared" si="576"/>
        <v>27436.298331742146</v>
      </c>
      <c r="AN1964" s="6">
        <f t="shared" si="577"/>
        <v>27019.459484094034</v>
      </c>
      <c r="AO1964" s="5">
        <f t="shared" si="578"/>
        <v>0</v>
      </c>
      <c r="AP1964" s="6">
        <f>+AN1964+SUM($D$16:$E$18)-SUM($AL$27:AL1964)</f>
        <v>32444.652694620334</v>
      </c>
      <c r="AQ1964" s="10">
        <f t="shared" si="586"/>
        <v>-1.167884132366015E-3</v>
      </c>
      <c r="AR1964" s="10">
        <f>+AN1964/SUM(AL$27:AL1964)-1</f>
        <v>0.28818633493462587</v>
      </c>
    </row>
    <row r="1965" spans="1:44" x14ac:dyDescent="0.25">
      <c r="A1965" s="1">
        <v>43098</v>
      </c>
      <c r="B1965">
        <v>9.2579999999999991</v>
      </c>
      <c r="G1965">
        <f t="shared" si="579"/>
        <v>7423.5491317037968</v>
      </c>
      <c r="H1965">
        <f t="shared" si="580"/>
        <v>7357.1394132453606</v>
      </c>
      <c r="I1965" s="5">
        <f t="shared" si="569"/>
        <v>0</v>
      </c>
      <c r="J1965" s="6">
        <f>+H1965+SUM($D$16:$E$16)-SUM($F$27:F1965)</f>
        <v>8984.6586764032509</v>
      </c>
      <c r="K1965" s="10">
        <f t="shared" si="581"/>
        <v>-1.5895414340021397E-3</v>
      </c>
      <c r="L1965" s="10">
        <f>+H1965/SUM(F$27:F1965)-1</f>
        <v>0.16919538111094012</v>
      </c>
      <c r="M1965">
        <v>8.218</v>
      </c>
      <c r="R1965">
        <f t="shared" si="582"/>
        <v>6643.7713155419742</v>
      </c>
      <c r="S1965">
        <f t="shared" si="583"/>
        <v>6444.3535950159931</v>
      </c>
      <c r="T1965" s="5">
        <f t="shared" si="570"/>
        <v>0</v>
      </c>
      <c r="U1965" s="6">
        <f>+S1965+SUM($D$17:$E$17)-SUM($Q$27:Q1965)</f>
        <v>7800.7486476475679</v>
      </c>
      <c r="V1965" s="10">
        <f t="shared" si="571"/>
        <v>-1.3051280163599577E-3</v>
      </c>
      <c r="W1965" s="10">
        <f>+S1965/SUM(Q$27:Q1965)-1</f>
        <v>0.22899296566004268</v>
      </c>
      <c r="X1965">
        <v>5.2350000000000003</v>
      </c>
      <c r="AC1965">
        <f t="shared" si="584"/>
        <v>13255.412181985133</v>
      </c>
      <c r="AD1965">
        <f t="shared" si="585"/>
        <v>13105.845318430414</v>
      </c>
      <c r="AE1965" s="5">
        <f t="shared" si="572"/>
        <v>0</v>
      </c>
      <c r="AF1965" s="6">
        <f>+AD1965+SUM($D$18:$E$18)-SUM($AB$27:AB1965)</f>
        <v>15547.124213167264</v>
      </c>
      <c r="AG1965" s="10">
        <f t="shared" si="573"/>
        <v>-5.6043537712038294E-3</v>
      </c>
      <c r="AH1965" s="10">
        <f>+AD1965/SUM(AB$27:AB1965)-1</f>
        <v>0.38851918308322797</v>
      </c>
      <c r="AI1965" s="6">
        <f t="shared" si="574"/>
        <v>0</v>
      </c>
      <c r="AL1965" s="6">
        <f t="shared" si="575"/>
        <v>0</v>
      </c>
      <c r="AM1965" s="6">
        <f t="shared" si="576"/>
        <v>27322.732629230904</v>
      </c>
      <c r="AN1965" s="6">
        <f t="shared" si="577"/>
        <v>26907.338326691766</v>
      </c>
      <c r="AO1965" s="5">
        <f t="shared" si="578"/>
        <v>0</v>
      </c>
      <c r="AP1965" s="6">
        <f>+AN1965+SUM($D$16:$E$18)-SUM($AL$27:AL1965)</f>
        <v>32332.531537218067</v>
      </c>
      <c r="AQ1965" s="10">
        <f t="shared" si="586"/>
        <v>-3.455766916588332E-3</v>
      </c>
      <c r="AR1965" s="10">
        <f>+AN1965/SUM(AL$27:AL1965)-1</f>
        <v>0.28284081931068528</v>
      </c>
    </row>
    <row r="1966" spans="1:44" x14ac:dyDescent="0.25">
      <c r="A1966" s="1">
        <v>43102</v>
      </c>
      <c r="B1966">
        <v>9.3819999999999997</v>
      </c>
      <c r="G1966">
        <f t="shared" si="579"/>
        <v>7522.978824113743</v>
      </c>
      <c r="H1966">
        <f t="shared" si="580"/>
        <v>7455.6796257364422</v>
      </c>
      <c r="I1966" s="5">
        <f t="shared" si="569"/>
        <v>0</v>
      </c>
      <c r="J1966" s="6">
        <f>+H1966+SUM($D$16:$E$16)-SUM($F$27:F1966)</f>
        <v>9083.1988888943306</v>
      </c>
      <c r="K1966" s="10">
        <f t="shared" si="581"/>
        <v>1.0967607790141276E-2</v>
      </c>
      <c r="L1966" s="10">
        <f>+H1966/SUM(F$27:F1966)-1</f>
        <v>0.18485537541400321</v>
      </c>
      <c r="M1966">
        <v>8.1980000000000004</v>
      </c>
      <c r="R1966">
        <f t="shared" si="582"/>
        <v>6627.6024878088474</v>
      </c>
      <c r="S1966">
        <f t="shared" si="583"/>
        <v>6428.6700866319197</v>
      </c>
      <c r="T1966" s="5">
        <f t="shared" si="570"/>
        <v>0</v>
      </c>
      <c r="U1966" s="6">
        <f>+S1966+SUM($D$17:$E$17)-SUM($Q$27:Q1966)</f>
        <v>7785.0651392634936</v>
      </c>
      <c r="V1966" s="10">
        <f t="shared" si="571"/>
        <v>-2.0105132330860975E-3</v>
      </c>
      <c r="W1966" s="10">
        <f>+S1966/SUM(Q$27:Q1966)-1</f>
        <v>0.22600198740338651</v>
      </c>
      <c r="X1966">
        <v>5.2309999999999999</v>
      </c>
      <c r="AC1966">
        <f t="shared" si="584"/>
        <v>13245.283882323634</v>
      </c>
      <c r="AD1966">
        <f t="shared" si="585"/>
        <v>13095.831300995127</v>
      </c>
      <c r="AE1966" s="5">
        <f t="shared" si="572"/>
        <v>0</v>
      </c>
      <c r="AF1966" s="6">
        <f>+AD1966+SUM($D$18:$E$18)-SUM($AB$27:AB1966)</f>
        <v>15537.110195731975</v>
      </c>
      <c r="AG1966" s="10">
        <f t="shared" si="573"/>
        <v>-6.44107379473291E-4</v>
      </c>
      <c r="AH1966" s="10">
        <f>+AD1966/SUM(AB$27:AB1966)-1</f>
        <v>0.38745823241802579</v>
      </c>
      <c r="AI1966" s="6">
        <f t="shared" si="574"/>
        <v>0</v>
      </c>
      <c r="AL1966" s="6">
        <f t="shared" si="575"/>
        <v>0</v>
      </c>
      <c r="AM1966" s="6">
        <f t="shared" si="576"/>
        <v>27395.865194246224</v>
      </c>
      <c r="AN1966" s="6">
        <f t="shared" si="577"/>
        <v>26980.18101336349</v>
      </c>
      <c r="AO1966" s="5">
        <f t="shared" si="578"/>
        <v>0</v>
      </c>
      <c r="AP1966" s="6">
        <f>+AN1966+SUM($D$16:$E$18)-SUM($AL$27:AL1966)</f>
        <v>32405.374223889787</v>
      </c>
      <c r="AQ1966" s="10">
        <f t="shared" si="586"/>
        <v>2.2529224656557822E-3</v>
      </c>
      <c r="AR1966" s="10">
        <f>+AN1966/SUM(AL$27:AL1966)-1</f>
        <v>0.28631368499201693</v>
      </c>
    </row>
    <row r="1967" spans="1:44" x14ac:dyDescent="0.25">
      <c r="A1967" s="1">
        <v>43103</v>
      </c>
      <c r="B1967">
        <v>9.4440000000000008</v>
      </c>
      <c r="G1967">
        <f t="shared" si="579"/>
        <v>7572.6936703187166</v>
      </c>
      <c r="H1967">
        <f t="shared" si="580"/>
        <v>7504.9497319819839</v>
      </c>
      <c r="I1967" s="5">
        <f t="shared" si="569"/>
        <v>0</v>
      </c>
      <c r="J1967" s="6">
        <f>+H1967+SUM($D$16:$E$16)-SUM($F$27:F1967)</f>
        <v>9132.4689951398723</v>
      </c>
      <c r="K1967" s="10">
        <f t="shared" si="581"/>
        <v>5.4243121666952554E-3</v>
      </c>
      <c r="L1967" s="10">
        <f>+H1967/SUM(F$27:F1967)-1</f>
        <v>0.19268537256553486</v>
      </c>
      <c r="M1967">
        <v>8.2439999999999998</v>
      </c>
      <c r="R1967">
        <f t="shared" si="582"/>
        <v>6664.79079159504</v>
      </c>
      <c r="S1967">
        <f t="shared" si="583"/>
        <v>6464.7421559152899</v>
      </c>
      <c r="T1967" s="5">
        <f t="shared" si="570"/>
        <v>0</v>
      </c>
      <c r="U1967" s="6">
        <f>+S1967+SUM($D$17:$E$17)-SUM($Q$27:Q1967)</f>
        <v>7821.1372085468647</v>
      </c>
      <c r="V1967" s="10">
        <f t="shared" si="571"/>
        <v>4.6334961414058462E-3</v>
      </c>
      <c r="W1967" s="10">
        <f>+S1967/SUM(Q$27:Q1967)-1</f>
        <v>0.23288123739369593</v>
      </c>
      <c r="X1967">
        <v>5.2469999999999999</v>
      </c>
      <c r="AC1967">
        <f t="shared" si="584"/>
        <v>13285.797080969627</v>
      </c>
      <c r="AD1967">
        <f t="shared" si="585"/>
        <v>13135.887370736273</v>
      </c>
      <c r="AE1967" s="5">
        <f t="shared" si="572"/>
        <v>0</v>
      </c>
      <c r="AF1967" s="6">
        <f>+AD1967+SUM($D$18:$E$18)-SUM($AB$27:AB1967)</f>
        <v>15577.166265473121</v>
      </c>
      <c r="AG1967" s="10">
        <f t="shared" si="573"/>
        <v>2.5780900847409693E-3</v>
      </c>
      <c r="AH1967" s="10">
        <f>+AD1967/SUM(AB$27:AB1967)-1</f>
        <v>0.39170203507883428</v>
      </c>
      <c r="AI1967" s="6">
        <f t="shared" si="574"/>
        <v>0</v>
      </c>
      <c r="AL1967" s="6">
        <f t="shared" si="575"/>
        <v>0</v>
      </c>
      <c r="AM1967" s="6">
        <f t="shared" si="576"/>
        <v>27523.281542883386</v>
      </c>
      <c r="AN1967" s="6">
        <f t="shared" si="577"/>
        <v>27105.579258633545</v>
      </c>
      <c r="AO1967" s="5">
        <f t="shared" si="578"/>
        <v>0</v>
      </c>
      <c r="AP1967" s="6">
        <f>+AN1967+SUM($D$16:$E$18)-SUM($AL$27:AL1967)</f>
        <v>32530.772469159845</v>
      </c>
      <c r="AQ1967" s="10">
        <f t="shared" si="586"/>
        <v>3.8696743448687343E-3</v>
      </c>
      <c r="AR1967" s="10">
        <f>+AN1967/SUM(AL$27:AL1967)-1</f>
        <v>0.29229220229273345</v>
      </c>
    </row>
    <row r="1968" spans="1:44" x14ac:dyDescent="0.25">
      <c r="A1968" s="1">
        <v>43104</v>
      </c>
      <c r="B1968">
        <v>9.4649999999999999</v>
      </c>
      <c r="G1968">
        <f t="shared" si="579"/>
        <v>7589.5325698397537</v>
      </c>
      <c r="H1968">
        <f t="shared" si="580"/>
        <v>7521.637993774827</v>
      </c>
      <c r="I1968" s="5">
        <f t="shared" si="569"/>
        <v>0</v>
      </c>
      <c r="J1968" s="6">
        <f>+H1968+SUM($D$16:$E$16)-SUM($F$27:F1968)</f>
        <v>9149.1572569327182</v>
      </c>
      <c r="K1968" s="10">
        <f t="shared" si="581"/>
        <v>1.8273548808900308E-3</v>
      </c>
      <c r="L1968" s="10">
        <f>+H1968/SUM(F$27:F1968)-1</f>
        <v>0.19533746837492427</v>
      </c>
      <c r="M1968">
        <v>8.3239999999999998</v>
      </c>
      <c r="R1968">
        <f t="shared" si="582"/>
        <v>6729.4661025275491</v>
      </c>
      <c r="S1968">
        <f t="shared" si="583"/>
        <v>6527.4761894515859</v>
      </c>
      <c r="T1968" s="5">
        <f t="shared" si="570"/>
        <v>0</v>
      </c>
      <c r="U1968" s="6">
        <f>+S1968+SUM($D$17:$E$17)-SUM($Q$27:Q1968)</f>
        <v>7883.8712420831616</v>
      </c>
      <c r="V1968" s="10">
        <f t="shared" si="571"/>
        <v>8.0210884764611023E-3</v>
      </c>
      <c r="W1968" s="10">
        <f>+S1968/SUM(Q$27:Q1968)-1</f>
        <v>0.24484515042032085</v>
      </c>
      <c r="X1968">
        <v>5.242</v>
      </c>
      <c r="AC1968">
        <f t="shared" si="584"/>
        <v>13273.136706392756</v>
      </c>
      <c r="AD1968">
        <f t="shared" si="585"/>
        <v>13123.369848942166</v>
      </c>
      <c r="AE1968" s="5">
        <f t="shared" si="572"/>
        <v>0</v>
      </c>
      <c r="AF1968" s="6">
        <f>+AD1968+SUM($D$18:$E$18)-SUM($AB$27:AB1968)</f>
        <v>15564.648743679014</v>
      </c>
      <c r="AG1968" s="10">
        <f t="shared" si="573"/>
        <v>-8.0358144612302507E-4</v>
      </c>
      <c r="AH1968" s="10">
        <f>+AD1968/SUM(AB$27:AB1968)-1</f>
        <v>0.39037584674733172</v>
      </c>
      <c r="AI1968" s="6">
        <f t="shared" si="574"/>
        <v>0</v>
      </c>
      <c r="AL1968" s="6">
        <f t="shared" si="575"/>
        <v>0</v>
      </c>
      <c r="AM1968" s="6">
        <f t="shared" si="576"/>
        <v>27592.13537876006</v>
      </c>
      <c r="AN1968" s="6">
        <f t="shared" si="577"/>
        <v>27172.484032168577</v>
      </c>
      <c r="AO1968" s="5">
        <f t="shared" si="578"/>
        <v>0</v>
      </c>
      <c r="AP1968" s="6">
        <f>+AN1968+SUM($D$16:$E$18)-SUM($AL$27:AL1968)</f>
        <v>32597.677242694877</v>
      </c>
      <c r="AQ1968" s="10">
        <f t="shared" si="586"/>
        <v>2.0566610767838167E-3</v>
      </c>
      <c r="AR1968" s="10">
        <f>+AN1968/SUM(AL$27:AL1968)-1</f>
        <v>0.29548197058030623</v>
      </c>
    </row>
    <row r="1969" spans="1:44" x14ac:dyDescent="0.25">
      <c r="A1969" s="1">
        <v>43105</v>
      </c>
      <c r="B1969">
        <v>9.56</v>
      </c>
      <c r="G1969">
        <f t="shared" si="579"/>
        <v>7665.7085438635022</v>
      </c>
      <c r="H1969">
        <f t="shared" si="580"/>
        <v>7597.1325114091223</v>
      </c>
      <c r="I1969" s="5">
        <f t="shared" si="569"/>
        <v>0</v>
      </c>
      <c r="J1969" s="6">
        <f>+H1969+SUM($D$16:$E$16)-SUM($F$27:F1969)</f>
        <v>9224.6517745670135</v>
      </c>
      <c r="K1969" s="10">
        <f t="shared" si="581"/>
        <v>8.2515269455107898E-3</v>
      </c>
      <c r="L1969" s="10">
        <f>+H1969/SUM(F$27:F1969)-1</f>
        <v>0.20733504465549668</v>
      </c>
      <c r="M1969">
        <v>8.3829999999999991</v>
      </c>
      <c r="R1969">
        <f t="shared" si="582"/>
        <v>6777.1641443402741</v>
      </c>
      <c r="S1969">
        <f t="shared" si="583"/>
        <v>6573.7425391846036</v>
      </c>
      <c r="T1969" s="5">
        <f t="shared" si="570"/>
        <v>0</v>
      </c>
      <c r="U1969" s="6">
        <f>+S1969+SUM($D$17:$E$17)-SUM($Q$27:Q1969)</f>
        <v>7930.1375918161793</v>
      </c>
      <c r="V1969" s="10">
        <f t="shared" si="571"/>
        <v>5.8684811449041252E-3</v>
      </c>
      <c r="W1969" s="10">
        <f>+S1969/SUM(Q$27:Q1969)-1</f>
        <v>0.25366853627745667</v>
      </c>
      <c r="X1969">
        <v>5.29</v>
      </c>
      <c r="AC1969">
        <f t="shared" si="584"/>
        <v>13394.676302330729</v>
      </c>
      <c r="AD1969">
        <f t="shared" si="585"/>
        <v>13243.538058165597</v>
      </c>
      <c r="AE1969" s="5">
        <f t="shared" si="572"/>
        <v>0</v>
      </c>
      <c r="AF1969" s="6">
        <f>+AD1969+SUM($D$18:$E$18)-SUM($AB$27:AB1969)</f>
        <v>15684.816952902447</v>
      </c>
      <c r="AG1969" s="10">
        <f t="shared" si="573"/>
        <v>7.7205860024458506E-3</v>
      </c>
      <c r="AH1969" s="10">
        <f>+AD1969/SUM(AB$27:AB1969)-1</f>
        <v>0.40310725472975673</v>
      </c>
      <c r="AI1969" s="6">
        <f t="shared" si="574"/>
        <v>0</v>
      </c>
      <c r="AL1969" s="6">
        <f t="shared" si="575"/>
        <v>0</v>
      </c>
      <c r="AM1969" s="6">
        <f t="shared" si="576"/>
        <v>27837.548990534506</v>
      </c>
      <c r="AN1969" s="6">
        <f t="shared" si="577"/>
        <v>27414.413108759323</v>
      </c>
      <c r="AO1969" s="5">
        <f t="shared" si="578"/>
        <v>0</v>
      </c>
      <c r="AP1969" s="6">
        <f>+AN1969+SUM($D$16:$E$18)-SUM($AL$27:AL1969)</f>
        <v>32839.606319285624</v>
      </c>
      <c r="AQ1969" s="10">
        <f t="shared" si="586"/>
        <v>7.4216661141082163E-3</v>
      </c>
      <c r="AR1969" s="10">
        <f>+AN1969/SUM(AL$27:AL1969)-1</f>
        <v>0.30701624019332407</v>
      </c>
    </row>
    <row r="1970" spans="1:44" x14ac:dyDescent="0.25">
      <c r="A1970" s="1">
        <v>43108</v>
      </c>
      <c r="B1970">
        <v>9.6509999999999998</v>
      </c>
      <c r="C1970">
        <f>+$C$16</f>
        <v>60</v>
      </c>
      <c r="D1970" s="7">
        <f>+$H$16</f>
        <v>0.66694736842105262</v>
      </c>
      <c r="E1970" s="7">
        <f>+$J$16</f>
        <v>0.46199999999999997</v>
      </c>
      <c r="F1970" s="6">
        <f>+C1970-D1970-E1970</f>
        <v>58.871052631578941</v>
      </c>
      <c r="G1970">
        <f t="shared" si="579"/>
        <v>7797.5481610862498</v>
      </c>
      <c r="H1970">
        <f t="shared" si="580"/>
        <v>7728.3193651430265</v>
      </c>
      <c r="I1970" s="5">
        <f t="shared" si="569"/>
        <v>119100</v>
      </c>
      <c r="J1970" s="6">
        <f>+H1970+SUM($D$16:$E$16)-SUM($F$27:F1970)</f>
        <v>9296.9675756693359</v>
      </c>
      <c r="K1970" s="10">
        <f t="shared" si="581"/>
        <v>7.8394071526581843E-3</v>
      </c>
      <c r="L1970" s="10">
        <f>+H1970/SUM(F$27:F1970)-1</f>
        <v>0.21679913525675465</v>
      </c>
      <c r="M1970">
        <v>8.3930000000000007</v>
      </c>
      <c r="N1970">
        <f>+$C$17</f>
        <v>50</v>
      </c>
      <c r="O1970" s="7">
        <f>+$H$17</f>
        <v>0.5557894736842105</v>
      </c>
      <c r="P1970" s="7">
        <f>+$J$17</f>
        <v>0.38500000000000001</v>
      </c>
      <c r="Q1970" s="6">
        <f>+N1970-O1970-P1970</f>
        <v>49.059210526315795</v>
      </c>
      <c r="R1970">
        <f t="shared" si="582"/>
        <v>6835.2485582068393</v>
      </c>
      <c r="S1970">
        <f t="shared" si="583"/>
        <v>6630.6435039029575</v>
      </c>
      <c r="T1970" s="5">
        <f t="shared" si="570"/>
        <v>99250</v>
      </c>
      <c r="U1970" s="6">
        <f>+S1970+SUM($D$17:$E$17)-SUM($Q$27:Q1970)</f>
        <v>7937.9793460082155</v>
      </c>
      <c r="V1970" s="10">
        <f t="shared" si="571"/>
        <v>9.888547457397312E-4</v>
      </c>
      <c r="W1970" s="10">
        <f>+S1970/SUM(Q$27:Q1970)-1</f>
        <v>0.25279883742716502</v>
      </c>
      <c r="X1970">
        <v>5.3079999999999998</v>
      </c>
      <c r="Y1970">
        <f>+$C$18</f>
        <v>90</v>
      </c>
      <c r="Z1970" s="7">
        <f>+$H$18</f>
        <v>1.0004210526315789</v>
      </c>
      <c r="AA1970" s="7">
        <f>+$J$18</f>
        <v>0.69300000000000006</v>
      </c>
      <c r="AB1970" s="6">
        <f>+Y1970-Z1970-AA1970</f>
        <v>88.306578947368422</v>
      </c>
      <c r="AC1970">
        <f t="shared" si="584"/>
        <v>13528.560229754834</v>
      </c>
      <c r="AD1970">
        <f t="shared" si="585"/>
        <v>13376.90771557175</v>
      </c>
      <c r="AE1970" s="5">
        <f t="shared" si="572"/>
        <v>178650</v>
      </c>
      <c r="AF1970" s="6">
        <f>+AD1970+SUM($D$18:$E$18)-SUM($AB$27:AB1970)</f>
        <v>15729.88003136123</v>
      </c>
      <c r="AG1970" s="10">
        <f t="shared" si="573"/>
        <v>2.8730382123103304E-3</v>
      </c>
      <c r="AH1970" s="10">
        <f>+AD1970/SUM(AB$27:AB1970)-1</f>
        <v>0.40410085484917535</v>
      </c>
      <c r="AI1970" s="6">
        <f t="shared" si="574"/>
        <v>200</v>
      </c>
      <c r="AL1970" s="6">
        <f t="shared" si="575"/>
        <v>196.23684210526315</v>
      </c>
      <c r="AM1970" s="6">
        <f t="shared" si="576"/>
        <v>28161.35694904792</v>
      </c>
      <c r="AN1970" s="6">
        <f t="shared" si="577"/>
        <v>27735.870584617733</v>
      </c>
      <c r="AO1970" s="5">
        <f t="shared" si="578"/>
        <v>397000</v>
      </c>
      <c r="AP1970" s="6">
        <f>+AN1970+SUM($D$16:$E$18)-SUM($AL$27:AL1970)</f>
        <v>32964.82695303877</v>
      </c>
      <c r="AQ1970" s="10">
        <f t="shared" si="586"/>
        <v>3.8130978957444661E-3</v>
      </c>
      <c r="AR1970" s="10">
        <f>+AN1970/SUM(AL$27:AL1970)-1</f>
        <v>0.31008518367259907</v>
      </c>
    </row>
    <row r="1971" spans="1:44" x14ac:dyDescent="0.25">
      <c r="A1971" s="1">
        <v>43109</v>
      </c>
      <c r="B1971">
        <v>9.6739999999999995</v>
      </c>
      <c r="G1971">
        <f t="shared" si="579"/>
        <v>7816.1310652106904</v>
      </c>
      <c r="H1971">
        <f t="shared" si="580"/>
        <v>7746.7372850889687</v>
      </c>
      <c r="I1971" s="5">
        <f t="shared" si="569"/>
        <v>0</v>
      </c>
      <c r="J1971" s="6">
        <f>+H1971+SUM($D$16:$E$16)-SUM($F$27:F1971)</f>
        <v>9315.3854956152791</v>
      </c>
      <c r="K1971" s="10">
        <f t="shared" si="581"/>
        <v>1.9810674605496015E-3</v>
      </c>
      <c r="L1971" s="10">
        <f>+H1971/SUM(F$27:F1971)-1</f>
        <v>0.21969897777161362</v>
      </c>
      <c r="M1971">
        <v>8.4339999999999993</v>
      </c>
      <c r="R1971">
        <f t="shared" si="582"/>
        <v>6868.6389062214303</v>
      </c>
      <c r="S1971">
        <f t="shared" si="583"/>
        <v>6663.0343514735523</v>
      </c>
      <c r="T1971" s="5">
        <f t="shared" si="570"/>
        <v>0</v>
      </c>
      <c r="U1971" s="6">
        <f>+S1971+SUM($D$17:$E$17)-SUM($Q$27:Q1971)</f>
        <v>7970.3701935788113</v>
      </c>
      <c r="V1971" s="10">
        <f t="shared" si="571"/>
        <v>4.0804902808022625E-3</v>
      </c>
      <c r="W1971" s="10">
        <f>+S1971/SUM(Q$27:Q1971)-1</f>
        <v>0.25891878885508235</v>
      </c>
      <c r="X1971">
        <v>5.3390000000000004</v>
      </c>
      <c r="AC1971">
        <f t="shared" si="584"/>
        <v>13607.570283847224</v>
      </c>
      <c r="AD1971">
        <f t="shared" si="585"/>
        <v>13455.032082410999</v>
      </c>
      <c r="AE1971" s="5">
        <f t="shared" si="572"/>
        <v>0</v>
      </c>
      <c r="AF1971" s="6">
        <f>+AD1971+SUM($D$18:$E$18)-SUM($AB$27:AB1971)</f>
        <v>15808.004398200479</v>
      </c>
      <c r="AG1971" s="10">
        <f t="shared" si="573"/>
        <v>4.9666219121500266E-3</v>
      </c>
      <c r="AH1971" s="10">
        <f>+AD1971/SUM(AB$27:AB1971)-1</f>
        <v>0.41230114243401439</v>
      </c>
      <c r="AI1971" s="6">
        <f t="shared" si="574"/>
        <v>0</v>
      </c>
      <c r="AL1971" s="6">
        <f t="shared" si="575"/>
        <v>0</v>
      </c>
      <c r="AM1971" s="6">
        <f t="shared" si="576"/>
        <v>28292.340255279345</v>
      </c>
      <c r="AN1971" s="6">
        <f t="shared" si="577"/>
        <v>27864.803718973519</v>
      </c>
      <c r="AO1971" s="5">
        <f t="shared" si="578"/>
        <v>0</v>
      </c>
      <c r="AP1971" s="6">
        <f>+AN1971+SUM($D$16:$E$18)-SUM($AL$27:AL1971)</f>
        <v>33093.760087394556</v>
      </c>
      <c r="AQ1971" s="10">
        <f t="shared" si="586"/>
        <v>3.9112334652768865E-3</v>
      </c>
      <c r="AR1971" s="10">
        <f>+AN1971/SUM(AL$27:AL1971)-1</f>
        <v>0.31617525351513942</v>
      </c>
    </row>
    <row r="1972" spans="1:44" x14ac:dyDescent="0.25">
      <c r="A1972" s="1">
        <v>43110</v>
      </c>
      <c r="B1972">
        <v>9.5749999999999993</v>
      </c>
      <c r="G1972">
        <f t="shared" si="579"/>
        <v>7736.1437822402686</v>
      </c>
      <c r="H1972">
        <f t="shared" si="580"/>
        <v>7667.460151408608</v>
      </c>
      <c r="I1972" s="5">
        <f t="shared" si="569"/>
        <v>0</v>
      </c>
      <c r="J1972" s="6">
        <f>+H1972+SUM($D$16:$E$16)-SUM($F$27:F1972)</f>
        <v>9236.1083619349192</v>
      </c>
      <c r="K1972" s="10">
        <f t="shared" si="581"/>
        <v>-8.5103438518647767E-3</v>
      </c>
      <c r="L1972" s="10">
        <f>+H1972/SUM(F$27:F1972)-1</f>
        <v>0.20721704694678533</v>
      </c>
      <c r="M1972">
        <v>8.4090000000000007</v>
      </c>
      <c r="R1972">
        <f t="shared" si="582"/>
        <v>6848.2789379198503</v>
      </c>
      <c r="S1972">
        <f t="shared" si="583"/>
        <v>6643.2838346622138</v>
      </c>
      <c r="T1972" s="5">
        <f t="shared" si="570"/>
        <v>0</v>
      </c>
      <c r="U1972" s="6">
        <f>+S1972+SUM($D$17:$E$17)-SUM($Q$27:Q1972)</f>
        <v>7950.6196767674728</v>
      </c>
      <c r="V1972" s="10">
        <f t="shared" si="571"/>
        <v>-2.4779924058295766E-3</v>
      </c>
      <c r="W1972" s="10">
        <f>+S1972/SUM(Q$27:Q1972)-1</f>
        <v>0.25518711115513293</v>
      </c>
      <c r="X1972">
        <v>5.2939999999999996</v>
      </c>
      <c r="AC1972">
        <f t="shared" si="584"/>
        <v>13492.878269842142</v>
      </c>
      <c r="AD1972">
        <f t="shared" si="585"/>
        <v>13341.625743450799</v>
      </c>
      <c r="AE1972" s="5">
        <f t="shared" si="572"/>
        <v>0</v>
      </c>
      <c r="AF1972" s="6">
        <f>+AD1972+SUM($D$18:$E$18)-SUM($AB$27:AB1972)</f>
        <v>15694.598059240281</v>
      </c>
      <c r="AG1972" s="10">
        <f t="shared" si="573"/>
        <v>-7.1739819969374174E-3</v>
      </c>
      <c r="AH1972" s="10">
        <f>+AD1972/SUM(AB$27:AB1972)-1</f>
        <v>0.40039749916569978</v>
      </c>
      <c r="AI1972" s="6">
        <f t="shared" si="574"/>
        <v>0</v>
      </c>
      <c r="AL1972" s="6">
        <f t="shared" si="575"/>
        <v>0</v>
      </c>
      <c r="AM1972" s="6">
        <f t="shared" si="576"/>
        <v>28077.300990002259</v>
      </c>
      <c r="AN1972" s="6">
        <f t="shared" si="577"/>
        <v>27652.369729521619</v>
      </c>
      <c r="AO1972" s="5">
        <f t="shared" si="578"/>
        <v>0</v>
      </c>
      <c r="AP1972" s="6">
        <f>+AN1972+SUM($D$16:$E$18)-SUM($AL$27:AL1972)</f>
        <v>32881.326097942656</v>
      </c>
      <c r="AQ1972" s="10">
        <f t="shared" si="586"/>
        <v>-6.4191554205657031E-3</v>
      </c>
      <c r="AR1972" s="10">
        <f>+AN1972/SUM(AL$27:AL1972)-1</f>
        <v>0.30614107696963222</v>
      </c>
    </row>
    <row r="1973" spans="1:44" x14ac:dyDescent="0.25">
      <c r="A1973" s="1">
        <v>43111</v>
      </c>
      <c r="B1973">
        <v>9.5210000000000008</v>
      </c>
      <c r="G1973">
        <f t="shared" si="579"/>
        <v>7692.5143551654937</v>
      </c>
      <c r="H1973">
        <f t="shared" si="580"/>
        <v>7624.2180784920483</v>
      </c>
      <c r="I1973" s="5">
        <f t="shared" si="569"/>
        <v>0</v>
      </c>
      <c r="J1973" s="6">
        <f>+H1973+SUM($D$16:$E$16)-SUM($F$27:F1973)</f>
        <v>9192.8662890183587</v>
      </c>
      <c r="K1973" s="10">
        <f t="shared" si="581"/>
        <v>-4.6818498898059113E-3</v>
      </c>
      <c r="L1973" s="10">
        <f>+H1973/SUM(F$27:F1973)-1</f>
        <v>0.20040872104233354</v>
      </c>
      <c r="M1973">
        <v>8.3949999999999996</v>
      </c>
      <c r="R1973">
        <f t="shared" si="582"/>
        <v>6836.8773556709639</v>
      </c>
      <c r="S1973">
        <f t="shared" si="583"/>
        <v>6632.2235452478626</v>
      </c>
      <c r="T1973" s="5">
        <f t="shared" si="570"/>
        <v>0</v>
      </c>
      <c r="U1973" s="6">
        <f>+S1973+SUM($D$17:$E$17)-SUM($Q$27:Q1973)</f>
        <v>7939.5593873531225</v>
      </c>
      <c r="V1973" s="10">
        <f t="shared" si="571"/>
        <v>-1.3911229393439584E-3</v>
      </c>
      <c r="W1973" s="10">
        <f>+S1973/SUM(Q$27:Q1973)-1</f>
        <v>0.25309737164316082</v>
      </c>
      <c r="X1973">
        <v>5.2670000000000003</v>
      </c>
      <c r="AC1973">
        <f t="shared" si="584"/>
        <v>13424.063061439096</v>
      </c>
      <c r="AD1973">
        <f t="shared" si="585"/>
        <v>13273.581940074682</v>
      </c>
      <c r="AE1973" s="5">
        <f t="shared" si="572"/>
        <v>0</v>
      </c>
      <c r="AF1973" s="6">
        <f>+AD1973+SUM($D$18:$E$18)-SUM($AB$27:AB1973)</f>
        <v>15626.554255864165</v>
      </c>
      <c r="AG1973" s="10">
        <f t="shared" si="573"/>
        <v>-4.3354919392826208E-3</v>
      </c>
      <c r="AH1973" s="10">
        <f>+AD1973/SUM(AB$27:AB1973)-1</f>
        <v>0.39325531320471119</v>
      </c>
      <c r="AI1973" s="6">
        <f t="shared" si="574"/>
        <v>0</v>
      </c>
      <c r="AL1973" s="6">
        <f t="shared" si="575"/>
        <v>0</v>
      </c>
      <c r="AM1973" s="6">
        <f t="shared" si="576"/>
        <v>27953.454772275552</v>
      </c>
      <c r="AN1973" s="6">
        <f t="shared" si="577"/>
        <v>27530.023563814593</v>
      </c>
      <c r="AO1973" s="5">
        <f t="shared" si="578"/>
        <v>0</v>
      </c>
      <c r="AP1973" s="6">
        <f>+AN1973+SUM($D$16:$E$18)-SUM($AL$27:AL1973)</f>
        <v>32758.979932235634</v>
      </c>
      <c r="AQ1973" s="10">
        <f t="shared" si="586"/>
        <v>-3.7208403743387297E-3</v>
      </c>
      <c r="AR1973" s="10">
        <f>+AN1973/SUM(AL$27:AL1973)-1</f>
        <v>0.30036213815886259</v>
      </c>
    </row>
    <row r="1974" spans="1:44" x14ac:dyDescent="0.25">
      <c r="A1974" s="1">
        <v>43112</v>
      </c>
      <c r="B1974">
        <v>9.5259999999999998</v>
      </c>
      <c r="G1974">
        <f t="shared" si="579"/>
        <v>7696.5541169316757</v>
      </c>
      <c r="H1974">
        <f t="shared" si="580"/>
        <v>7628.2219741324698</v>
      </c>
      <c r="I1974" s="5">
        <f t="shared" si="569"/>
        <v>0</v>
      </c>
      <c r="J1974" s="6">
        <f>+H1974+SUM($D$16:$E$16)-SUM($F$27:F1974)</f>
        <v>9196.8701846587792</v>
      </c>
      <c r="K1974" s="10">
        <f t="shared" si="581"/>
        <v>4.3554376997767541E-4</v>
      </c>
      <c r="L1974" s="10">
        <f>+H1974/SUM(F$27:F1974)-1</f>
        <v>0.20103912158904191</v>
      </c>
      <c r="M1974">
        <v>8.42</v>
      </c>
      <c r="R1974">
        <f t="shared" si="582"/>
        <v>6857.2373239725457</v>
      </c>
      <c r="S1974">
        <f t="shared" si="583"/>
        <v>6651.9740620592029</v>
      </c>
      <c r="T1974" s="5">
        <f t="shared" si="570"/>
        <v>0</v>
      </c>
      <c r="U1974" s="6">
        <f>+S1974+SUM($D$17:$E$17)-SUM($Q$27:Q1974)</f>
        <v>7959.3099041644609</v>
      </c>
      <c r="V1974" s="10">
        <f t="shared" si="571"/>
        <v>2.487608675463715E-3</v>
      </c>
      <c r="W1974" s="10">
        <f>+S1974/SUM(Q$27:Q1974)-1</f>
        <v>0.25682904934311068</v>
      </c>
      <c r="X1974">
        <v>5.242</v>
      </c>
      <c r="AC1974">
        <f t="shared" si="584"/>
        <v>13360.345275880716</v>
      </c>
      <c r="AD1974">
        <f t="shared" si="585"/>
        <v>13210.578418430128</v>
      </c>
      <c r="AE1974" s="5">
        <f t="shared" si="572"/>
        <v>0</v>
      </c>
      <c r="AF1974" s="6">
        <f>+AD1974+SUM($D$18:$E$18)-SUM($AB$27:AB1974)</f>
        <v>15563.550734219611</v>
      </c>
      <c r="AG1974" s="10">
        <f t="shared" si="573"/>
        <v>-4.0318243301085133E-3</v>
      </c>
      <c r="AH1974" s="10">
        <f>+AD1974/SUM(AB$27:AB1974)-1</f>
        <v>0.38664217805564771</v>
      </c>
      <c r="AI1974" s="6">
        <f t="shared" si="574"/>
        <v>0</v>
      </c>
      <c r="AL1974" s="6">
        <f t="shared" si="575"/>
        <v>0</v>
      </c>
      <c r="AM1974" s="6">
        <f t="shared" si="576"/>
        <v>27914.136716784938</v>
      </c>
      <c r="AN1974" s="6">
        <f t="shared" si="577"/>
        <v>27490.774454621802</v>
      </c>
      <c r="AO1974" s="5">
        <f t="shared" si="578"/>
        <v>0</v>
      </c>
      <c r="AP1974" s="6">
        <f>+AN1974+SUM($D$16:$E$18)-SUM($AL$27:AL1974)</f>
        <v>32719.730823042839</v>
      </c>
      <c r="AQ1974" s="10">
        <f t="shared" si="586"/>
        <v>-1.1981175626952778E-3</v>
      </c>
      <c r="AR1974" s="10">
        <f>+AN1974/SUM(AL$27:AL1974)-1</f>
        <v>0.29850823289675987</v>
      </c>
    </row>
    <row r="1975" spans="1:44" x14ac:dyDescent="0.25">
      <c r="A1975" s="1">
        <v>43115</v>
      </c>
      <c r="B1975">
        <v>9.4489999999999998</v>
      </c>
      <c r="G1975">
        <f t="shared" si="579"/>
        <v>7634.3417857324594</v>
      </c>
      <c r="H1975">
        <f t="shared" si="580"/>
        <v>7566.5619812699679</v>
      </c>
      <c r="I1975" s="5">
        <f t="shared" si="569"/>
        <v>0</v>
      </c>
      <c r="J1975" s="6">
        <f>+H1975+SUM($D$16:$E$16)-SUM($F$27:F1975)</f>
        <v>9135.2101917962791</v>
      </c>
      <c r="K1975" s="10">
        <f t="shared" si="581"/>
        <v>-6.7044539745004794E-3</v>
      </c>
      <c r="L1975" s="10">
        <f>+H1975/SUM(F$27:F1975)-1</f>
        <v>0.19133095316973114</v>
      </c>
      <c r="M1975">
        <v>8.4120000000000008</v>
      </c>
      <c r="R1975">
        <f t="shared" si="582"/>
        <v>6850.7221341160403</v>
      </c>
      <c r="S1975">
        <f t="shared" si="583"/>
        <v>6645.6538966795752</v>
      </c>
      <c r="T1975" s="5">
        <f t="shared" si="570"/>
        <v>0</v>
      </c>
      <c r="U1975" s="6">
        <f>+S1975+SUM($D$17:$E$17)-SUM($Q$27:Q1975)</f>
        <v>7952.9897387848332</v>
      </c>
      <c r="V1975" s="10">
        <f t="shared" si="571"/>
        <v>-7.9405946692956419E-4</v>
      </c>
      <c r="W1975" s="10">
        <f>+S1975/SUM(Q$27:Q1975)-1</f>
        <v>0.25563491247912684</v>
      </c>
      <c r="X1975">
        <v>5.21</v>
      </c>
      <c r="AC1975">
        <f t="shared" si="584"/>
        <v>13278.786510365991</v>
      </c>
      <c r="AD1975">
        <f t="shared" si="585"/>
        <v>13129.933910725098</v>
      </c>
      <c r="AE1975" s="5">
        <f t="shared" si="572"/>
        <v>0</v>
      </c>
      <c r="AF1975" s="6">
        <f>+AD1975+SUM($D$18:$E$18)-SUM($AB$27:AB1975)</f>
        <v>15482.90622651458</v>
      </c>
      <c r="AG1975" s="10">
        <f t="shared" si="573"/>
        <v>-5.1816265505350012E-3</v>
      </c>
      <c r="AH1975" s="10">
        <f>+AD1975/SUM(AB$27:AB1975)-1</f>
        <v>0.37817736506484634</v>
      </c>
      <c r="AI1975" s="6">
        <f t="shared" si="574"/>
        <v>0</v>
      </c>
      <c r="AL1975" s="6">
        <f t="shared" si="575"/>
        <v>0</v>
      </c>
      <c r="AM1975" s="6">
        <f t="shared" si="576"/>
        <v>27763.850430214494</v>
      </c>
      <c r="AN1975" s="6">
        <f t="shared" si="577"/>
        <v>27342.149788674644</v>
      </c>
      <c r="AO1975" s="5">
        <f t="shared" si="578"/>
        <v>0</v>
      </c>
      <c r="AP1975" s="6">
        <f>+AN1975+SUM($D$16:$E$18)-SUM($AL$27:AL1975)</f>
        <v>32571.106157095681</v>
      </c>
      <c r="AQ1975" s="10">
        <f t="shared" si="586"/>
        <v>-4.5423560099244753E-3</v>
      </c>
      <c r="AR1975" s="10">
        <f>+AN1975/SUM(AL$27:AL1975)-1</f>
        <v>0.29148804680987905</v>
      </c>
    </row>
    <row r="1976" spans="1:44" x14ac:dyDescent="0.25">
      <c r="A1976" s="1">
        <v>43116</v>
      </c>
      <c r="B1976">
        <v>9.5340000000000007</v>
      </c>
      <c r="G1976">
        <f t="shared" si="579"/>
        <v>7703.0177357575694</v>
      </c>
      <c r="H1976">
        <f t="shared" si="580"/>
        <v>7634.6282071571468</v>
      </c>
      <c r="I1976" s="5">
        <f t="shared" si="569"/>
        <v>0</v>
      </c>
      <c r="J1976" s="6">
        <f>+H1976+SUM($D$16:$E$16)-SUM($F$27:F1976)</f>
        <v>9203.2764176834571</v>
      </c>
      <c r="K1976" s="10">
        <f t="shared" si="581"/>
        <v>7.4509753424507608E-3</v>
      </c>
      <c r="L1976" s="10">
        <f>+H1976/SUM(F$27:F1976)-1</f>
        <v>0.20204776246377576</v>
      </c>
      <c r="M1976">
        <v>8.4139999999999997</v>
      </c>
      <c r="R1976">
        <f t="shared" si="582"/>
        <v>6852.3509315801657</v>
      </c>
      <c r="S1976">
        <f t="shared" si="583"/>
        <v>6647.2339380244812</v>
      </c>
      <c r="T1976" s="5">
        <f t="shared" si="570"/>
        <v>0</v>
      </c>
      <c r="U1976" s="6">
        <f>+S1976+SUM($D$17:$E$17)-SUM($Q$27:Q1976)</f>
        <v>7954.5697801297401</v>
      </c>
      <c r="V1976" s="10">
        <f t="shared" si="571"/>
        <v>1.9867262461081836E-4</v>
      </c>
      <c r="W1976" s="10">
        <f>+S1976/SUM(Q$27:Q1976)-1</f>
        <v>0.25593344669512264</v>
      </c>
      <c r="X1976">
        <v>5.2329999999999997</v>
      </c>
      <c r="AC1976">
        <f t="shared" si="584"/>
        <v>13337.406873079697</v>
      </c>
      <c r="AD1976">
        <f t="shared" si="585"/>
        <v>13187.897150638086</v>
      </c>
      <c r="AE1976" s="5">
        <f t="shared" si="572"/>
        <v>0</v>
      </c>
      <c r="AF1976" s="6">
        <f>+AD1976+SUM($D$18:$E$18)-SUM($AB$27:AB1976)</f>
        <v>15540.869466427564</v>
      </c>
      <c r="AG1976" s="10">
        <f t="shared" si="573"/>
        <v>3.7436924996498977E-3</v>
      </c>
      <c r="AH1976" s="10">
        <f>+AD1976/SUM(AB$27:AB1976)-1</f>
        <v>0.38426144940198448</v>
      </c>
      <c r="AI1976" s="6">
        <f t="shared" si="574"/>
        <v>0</v>
      </c>
      <c r="AL1976" s="6">
        <f t="shared" si="575"/>
        <v>0</v>
      </c>
      <c r="AM1976" s="6">
        <f t="shared" si="576"/>
        <v>27892.775540417431</v>
      </c>
      <c r="AN1976" s="6">
        <f t="shared" si="577"/>
        <v>27469.759295819713</v>
      </c>
      <c r="AO1976" s="5">
        <f t="shared" si="578"/>
        <v>0</v>
      </c>
      <c r="AP1976" s="6">
        <f>+AN1976+SUM($D$16:$E$18)-SUM($AL$27:AL1976)</f>
        <v>32698.71566424075</v>
      </c>
      <c r="AQ1976" s="10">
        <f t="shared" si="586"/>
        <v>3.9178745274903726E-3</v>
      </c>
      <c r="AR1976" s="10">
        <f>+AN1976/SUM(AL$27:AL1976)-1</f>
        <v>0.29751559601178634</v>
      </c>
    </row>
    <row r="1977" spans="1:44" x14ac:dyDescent="0.25">
      <c r="A1977" s="1">
        <v>43117</v>
      </c>
      <c r="B1977">
        <v>9.56</v>
      </c>
      <c r="G1977">
        <f t="shared" si="579"/>
        <v>7724.0244969417208</v>
      </c>
      <c r="H1977">
        <f t="shared" si="580"/>
        <v>7655.4484644873428</v>
      </c>
      <c r="I1977" s="5">
        <f t="shared" si="569"/>
        <v>0</v>
      </c>
      <c r="J1977" s="6">
        <f>+H1977+SUM($D$16:$E$16)-SUM($F$27:F1977)</f>
        <v>9224.096675013654</v>
      </c>
      <c r="K1977" s="10">
        <f t="shared" si="581"/>
        <v>2.262265782889239E-3</v>
      </c>
      <c r="L1977" s="10">
        <f>+H1977/SUM(F$27:F1977)-1</f>
        <v>0.20532584530665998</v>
      </c>
      <c r="M1977">
        <v>8.4009999999999998</v>
      </c>
      <c r="R1977">
        <f t="shared" si="582"/>
        <v>6841.763748063343</v>
      </c>
      <c r="S1977">
        <f t="shared" si="583"/>
        <v>6636.9636692825843</v>
      </c>
      <c r="T1977" s="5">
        <f t="shared" si="570"/>
        <v>0</v>
      </c>
      <c r="U1977" s="6">
        <f>+S1977+SUM($D$17:$E$17)-SUM($Q$27:Q1977)</f>
        <v>7944.2995113878433</v>
      </c>
      <c r="V1977" s="10">
        <f t="shared" si="571"/>
        <v>-1.2911155506550864E-3</v>
      </c>
      <c r="W1977" s="10">
        <f>+S1977/SUM(Q$27:Q1977)-1</f>
        <v>0.25399297429114864</v>
      </c>
      <c r="X1977">
        <v>5.2549999999999999</v>
      </c>
      <c r="AC1977">
        <f t="shared" si="584"/>
        <v>13393.47852437107</v>
      </c>
      <c r="AD1977">
        <f t="shared" si="585"/>
        <v>13243.340249685294</v>
      </c>
      <c r="AE1977" s="5">
        <f t="shared" si="572"/>
        <v>0</v>
      </c>
      <c r="AF1977" s="6">
        <f>+AD1977+SUM($D$18:$E$18)-SUM($AB$27:AB1977)</f>
        <v>15596.312565474775</v>
      </c>
      <c r="AG1977" s="10">
        <f t="shared" si="573"/>
        <v>3.5675673852728629E-3</v>
      </c>
      <c r="AH1977" s="10">
        <f>+AD1977/SUM(AB$27:AB1977)-1</f>
        <v>0.39008100833316051</v>
      </c>
      <c r="AI1977" s="6">
        <f t="shared" si="574"/>
        <v>0</v>
      </c>
      <c r="AL1977" s="6">
        <f t="shared" si="575"/>
        <v>0</v>
      </c>
      <c r="AM1977" s="6">
        <f t="shared" si="576"/>
        <v>27959.266769376132</v>
      </c>
      <c r="AN1977" s="6">
        <f t="shared" si="577"/>
        <v>27535.752383455219</v>
      </c>
      <c r="AO1977" s="5">
        <f t="shared" si="578"/>
        <v>0</v>
      </c>
      <c r="AP1977" s="6">
        <f>+AN1977+SUM($D$16:$E$18)-SUM($AL$27:AL1977)</f>
        <v>32764.708751876256</v>
      </c>
      <c r="AQ1977" s="10">
        <f t="shared" si="586"/>
        <v>2.0182165046829237E-3</v>
      </c>
      <c r="AR1977" s="10">
        <f>+AN1977/SUM(AL$27:AL1977)-1</f>
        <v>0.30063273509968047</v>
      </c>
    </row>
    <row r="1978" spans="1:44" x14ac:dyDescent="0.25">
      <c r="A1978" s="1">
        <v>43118</v>
      </c>
      <c r="B1978">
        <v>9.5990000000000002</v>
      </c>
      <c r="G1978">
        <f t="shared" si="579"/>
        <v>7755.534638717947</v>
      </c>
      <c r="H1978">
        <f t="shared" si="580"/>
        <v>7686.6788504826354</v>
      </c>
      <c r="I1978" s="5">
        <f t="shared" si="569"/>
        <v>0</v>
      </c>
      <c r="J1978" s="6">
        <f>+H1978+SUM($D$16:$E$16)-SUM($F$27:F1978)</f>
        <v>9255.3270610089457</v>
      </c>
      <c r="K1978" s="10">
        <f t="shared" si="581"/>
        <v>3.385739232318441E-3</v>
      </c>
      <c r="L1978" s="10">
        <f>+H1978/SUM(F$27:F1978)-1</f>
        <v>0.2102429695709862</v>
      </c>
      <c r="M1978">
        <v>8.4109999999999996</v>
      </c>
      <c r="R1978">
        <f t="shared" si="582"/>
        <v>6849.9077353839757</v>
      </c>
      <c r="S1978">
        <f t="shared" si="583"/>
        <v>6644.8638760071208</v>
      </c>
      <c r="T1978" s="5">
        <f t="shared" si="570"/>
        <v>0</v>
      </c>
      <c r="U1978" s="6">
        <f>+S1978+SUM($D$17:$E$17)-SUM($Q$27:Q1978)</f>
        <v>7952.1997181123797</v>
      </c>
      <c r="V1978" s="10">
        <f t="shared" si="571"/>
        <v>9.9444975774276578E-4</v>
      </c>
      <c r="W1978" s="10">
        <f>+S1978/SUM(Q$27:Q1978)-1</f>
        <v>0.25548564537112872</v>
      </c>
      <c r="X1978">
        <v>5.2450000000000001</v>
      </c>
      <c r="AC1978">
        <f t="shared" si="584"/>
        <v>13367.991410147719</v>
      </c>
      <c r="AD1978">
        <f t="shared" si="585"/>
        <v>13218.138841027472</v>
      </c>
      <c r="AE1978" s="5">
        <f t="shared" si="572"/>
        <v>0</v>
      </c>
      <c r="AF1978" s="6">
        <f>+AD1978+SUM($D$18:$E$18)-SUM($AB$27:AB1978)</f>
        <v>15571.111156816954</v>
      </c>
      <c r="AG1978" s="10">
        <f t="shared" si="573"/>
        <v>-1.6158568605253443E-3</v>
      </c>
      <c r="AH1978" s="10">
        <f>+AD1978/SUM(AB$27:AB1978)-1</f>
        <v>0.38743575427353516</v>
      </c>
      <c r="AI1978" s="6">
        <f t="shared" si="574"/>
        <v>0</v>
      </c>
      <c r="AL1978" s="6">
        <f t="shared" si="575"/>
        <v>0</v>
      </c>
      <c r="AM1978" s="6">
        <f t="shared" si="576"/>
        <v>27973.433784249642</v>
      </c>
      <c r="AN1978" s="6">
        <f t="shared" si="577"/>
        <v>27549.681567517226</v>
      </c>
      <c r="AO1978" s="5">
        <f t="shared" si="578"/>
        <v>0</v>
      </c>
      <c r="AP1978" s="6">
        <f>+AN1978+SUM($D$16:$E$18)-SUM($AL$27:AL1978)</f>
        <v>32778.637935938263</v>
      </c>
      <c r="AQ1978" s="10">
        <f t="shared" si="586"/>
        <v>4.2512766304403371E-4</v>
      </c>
      <c r="AR1978" s="10">
        <f>+AN1978/SUM(AL$27:AL1978)-1</f>
        <v>0.30129067073593929</v>
      </c>
    </row>
    <row r="1979" spans="1:44" x14ac:dyDescent="0.25">
      <c r="A1979" s="1">
        <v>43119</v>
      </c>
      <c r="B1979">
        <v>9.6479999999999997</v>
      </c>
      <c r="G1979">
        <f t="shared" si="579"/>
        <v>7795.124304026539</v>
      </c>
      <c r="H1979">
        <f t="shared" si="580"/>
        <v>7725.9170277587727</v>
      </c>
      <c r="I1979" s="5">
        <f t="shared" si="569"/>
        <v>0</v>
      </c>
      <c r="J1979" s="6">
        <f>+H1979+SUM($D$16:$E$16)-SUM($F$27:F1979)</f>
        <v>9294.5652382850822</v>
      </c>
      <c r="K1979" s="10">
        <f t="shared" si="581"/>
        <v>4.2395235757188843E-3</v>
      </c>
      <c r="L1979" s="10">
        <f>+H1979/SUM(F$27:F1979)-1</f>
        <v>0.2164208949287294</v>
      </c>
      <c r="M1979">
        <v>8.4559999999999995</v>
      </c>
      <c r="R1979">
        <f t="shared" si="582"/>
        <v>6886.5556783268212</v>
      </c>
      <c r="S1979">
        <f t="shared" si="583"/>
        <v>6680.4148062675322</v>
      </c>
      <c r="T1979" s="5">
        <f t="shared" si="570"/>
        <v>0</v>
      </c>
      <c r="U1979" s="6">
        <f>+S1979+SUM($D$17:$E$17)-SUM($Q$27:Q1979)</f>
        <v>7987.7506483727911</v>
      </c>
      <c r="V1979" s="10">
        <f t="shared" si="571"/>
        <v>4.4705781444898118E-3</v>
      </c>
      <c r="W1979" s="10">
        <f>+S1979/SUM(Q$27:Q1979)-1</f>
        <v>0.26220266523103852</v>
      </c>
      <c r="X1979">
        <v>5.2759999999999998</v>
      </c>
      <c r="AC1979">
        <f t="shared" si="584"/>
        <v>13447.001464240107</v>
      </c>
      <c r="AD1979">
        <f t="shared" si="585"/>
        <v>13296.263207866719</v>
      </c>
      <c r="AE1979" s="5">
        <f t="shared" si="572"/>
        <v>0</v>
      </c>
      <c r="AF1979" s="6">
        <f>+AD1979+SUM($D$18:$E$18)-SUM($AB$27:AB1979)</f>
        <v>15649.2355236562</v>
      </c>
      <c r="AG1979" s="10">
        <f t="shared" si="573"/>
        <v>5.0172634471910005E-3</v>
      </c>
      <c r="AH1979" s="10">
        <f>+AD1979/SUM(AB$27:AB1979)-1</f>
        <v>0.39563604185837398</v>
      </c>
      <c r="AI1979" s="6">
        <f t="shared" si="574"/>
        <v>0</v>
      </c>
      <c r="AL1979" s="6">
        <f t="shared" si="575"/>
        <v>0</v>
      </c>
      <c r="AM1979" s="6">
        <f t="shared" si="576"/>
        <v>28128.681446593466</v>
      </c>
      <c r="AN1979" s="6">
        <f t="shared" si="577"/>
        <v>27702.595041893022</v>
      </c>
      <c r="AO1979" s="5">
        <f t="shared" si="578"/>
        <v>0</v>
      </c>
      <c r="AP1979" s="6">
        <f>+AN1979+SUM($D$16:$E$18)-SUM($AL$27:AL1979)</f>
        <v>32931.551410314059</v>
      </c>
      <c r="AQ1979" s="10">
        <f t="shared" si="586"/>
        <v>4.6650344250009912E-3</v>
      </c>
      <c r="AR1979" s="10">
        <f>+AN1979/SUM(AL$27:AL1979)-1</f>
        <v>0.30851343580301949</v>
      </c>
    </row>
    <row r="1980" spans="1:44" x14ac:dyDescent="0.25">
      <c r="A1980" s="1">
        <v>43122</v>
      </c>
      <c r="B1980">
        <v>9.6709999999999994</v>
      </c>
      <c r="G1980">
        <f t="shared" si="579"/>
        <v>7813.7072081509805</v>
      </c>
      <c r="H1980">
        <f t="shared" si="580"/>
        <v>7744.334947704715</v>
      </c>
      <c r="I1980" s="5">
        <f t="shared" si="569"/>
        <v>0</v>
      </c>
      <c r="J1980" s="6">
        <f>+H1980+SUM($D$16:$E$16)-SUM($F$27:F1980)</f>
        <v>9312.9831582310253</v>
      </c>
      <c r="K1980" s="10">
        <f t="shared" si="581"/>
        <v>1.9815795008977233E-3</v>
      </c>
      <c r="L1980" s="10">
        <f>+H1980/SUM(F$27:F1980)-1</f>
        <v>0.2193207374435886</v>
      </c>
      <c r="M1980">
        <v>8.4659999999999993</v>
      </c>
      <c r="R1980">
        <f t="shared" si="582"/>
        <v>6894.699665647453</v>
      </c>
      <c r="S1980">
        <f t="shared" si="583"/>
        <v>6688.3150129920678</v>
      </c>
      <c r="T1980" s="5">
        <f t="shared" si="570"/>
        <v>0</v>
      </c>
      <c r="U1980" s="6">
        <f>+S1980+SUM($D$17:$E$17)-SUM($Q$27:Q1980)</f>
        <v>7995.6508550973276</v>
      </c>
      <c r="V1980" s="10">
        <f t="shared" si="571"/>
        <v>9.8904022825818672E-4</v>
      </c>
      <c r="W1980" s="10">
        <f>+S1980/SUM(Q$27:Q1980)-1</f>
        <v>0.26369533631101838</v>
      </c>
      <c r="X1980">
        <v>5.2969999999999997</v>
      </c>
      <c r="AC1980">
        <f t="shared" si="584"/>
        <v>13500.524404109145</v>
      </c>
      <c r="AD1980">
        <f t="shared" si="585"/>
        <v>13349.186166048145</v>
      </c>
      <c r="AE1980" s="5">
        <f t="shared" si="572"/>
        <v>0</v>
      </c>
      <c r="AF1980" s="6">
        <f>+AD1980+SUM($D$18:$E$18)-SUM($AB$27:AB1980)</f>
        <v>15702.158481837625</v>
      </c>
      <c r="AG1980" s="10">
        <f t="shared" si="573"/>
        <v>3.3818238661833533E-3</v>
      </c>
      <c r="AH1980" s="10">
        <f>+AD1980/SUM(AB$27:AB1980)-1</f>
        <v>0.40119107538358723</v>
      </c>
      <c r="AI1980" s="6">
        <f t="shared" si="574"/>
        <v>0</v>
      </c>
      <c r="AL1980" s="6">
        <f t="shared" si="575"/>
        <v>0</v>
      </c>
      <c r="AM1980" s="6">
        <f t="shared" si="576"/>
        <v>28208.931277907577</v>
      </c>
      <c r="AN1980" s="6">
        <f t="shared" si="577"/>
        <v>27781.836126744929</v>
      </c>
      <c r="AO1980" s="5">
        <f t="shared" si="578"/>
        <v>0</v>
      </c>
      <c r="AP1980" s="6">
        <f>+AN1980+SUM($D$16:$E$18)-SUM($AL$27:AL1980)</f>
        <v>33010.792495165966</v>
      </c>
      <c r="AQ1980" s="10">
        <f t="shared" si="586"/>
        <v>2.4062360094911917E-3</v>
      </c>
      <c r="AR1980" s="10">
        <f>+AN1980/SUM(AL$27:AL1980)-1</f>
        <v>0.31225633512488882</v>
      </c>
    </row>
    <row r="1981" spans="1:44" x14ac:dyDescent="0.25">
      <c r="A1981" s="1">
        <v>43123</v>
      </c>
      <c r="B1981">
        <v>9.7439999999999998</v>
      </c>
      <c r="G1981">
        <f t="shared" si="579"/>
        <v>7872.6877299372509</v>
      </c>
      <c r="H1981">
        <f t="shared" si="580"/>
        <v>7802.7918240548797</v>
      </c>
      <c r="I1981" s="5">
        <f t="shared" si="569"/>
        <v>0</v>
      </c>
      <c r="J1981" s="6">
        <f>+H1981+SUM($D$16:$E$16)-SUM($F$27:F1981)</f>
        <v>9371.4400345811882</v>
      </c>
      <c r="K1981" s="10">
        <f t="shared" si="581"/>
        <v>6.2769228030330471E-3</v>
      </c>
      <c r="L1981" s="10">
        <f>+H1981/SUM(F$27:F1981)-1</f>
        <v>0.22852458542553267</v>
      </c>
      <c r="M1981">
        <v>8.4819999999999993</v>
      </c>
      <c r="R1981">
        <f t="shared" si="582"/>
        <v>6907.7300453604648</v>
      </c>
      <c r="S1981">
        <f t="shared" si="583"/>
        <v>6700.955343751325</v>
      </c>
      <c r="T1981" s="5">
        <f t="shared" si="570"/>
        <v>0</v>
      </c>
      <c r="U1981" s="6">
        <f>+S1981+SUM($D$17:$E$17)-SUM($Q$27:Q1981)</f>
        <v>8008.2911858565831</v>
      </c>
      <c r="V1981" s="10">
        <f t="shared" si="571"/>
        <v>1.580900790733919E-3</v>
      </c>
      <c r="W1981" s="10">
        <f>+S1981/SUM(Q$27:Q1981)-1</f>
        <v>0.26608361003898628</v>
      </c>
      <c r="X1981">
        <v>5.29</v>
      </c>
      <c r="AC1981">
        <f t="shared" si="584"/>
        <v>13482.683424152799</v>
      </c>
      <c r="AD1981">
        <f t="shared" si="585"/>
        <v>13331.54517998767</v>
      </c>
      <c r="AE1981" s="5">
        <f t="shared" si="572"/>
        <v>0</v>
      </c>
      <c r="AF1981" s="6">
        <f>+AD1981+SUM($D$18:$E$18)-SUM($AB$27:AB1981)</f>
        <v>15684.517495777149</v>
      </c>
      <c r="AG1981" s="10">
        <f t="shared" si="573"/>
        <v>-1.1234752267264003E-3</v>
      </c>
      <c r="AH1981" s="10">
        <f>+AD1981/SUM(AB$27:AB1981)-1</f>
        <v>0.39933939754184955</v>
      </c>
      <c r="AI1981" s="6">
        <f t="shared" si="574"/>
        <v>0</v>
      </c>
      <c r="AL1981" s="6">
        <f t="shared" si="575"/>
        <v>0</v>
      </c>
      <c r="AM1981" s="6">
        <f t="shared" si="576"/>
        <v>28263.101199450517</v>
      </c>
      <c r="AN1981" s="6">
        <f t="shared" si="577"/>
        <v>27835.292347793875</v>
      </c>
      <c r="AO1981" s="5">
        <f t="shared" si="578"/>
        <v>0</v>
      </c>
      <c r="AP1981" s="6">
        <f>+AN1981+SUM($D$16:$E$18)-SUM($AL$27:AL1981)</f>
        <v>33064.248716214912</v>
      </c>
      <c r="AQ1981" s="10">
        <f t="shared" si="586"/>
        <v>1.6193558835879696E-3</v>
      </c>
      <c r="AR1981" s="10">
        <f>+AN1981/SUM(AL$27:AL1981)-1</f>
        <v>0.31478130375559021</v>
      </c>
    </row>
    <row r="1982" spans="1:44" x14ac:dyDescent="0.25">
      <c r="A1982" s="1">
        <v>43124</v>
      </c>
      <c r="B1982">
        <v>9.7210000000000001</v>
      </c>
      <c r="G1982">
        <f t="shared" si="579"/>
        <v>7854.1048258128094</v>
      </c>
      <c r="H1982">
        <f t="shared" si="580"/>
        <v>7784.3739041089375</v>
      </c>
      <c r="I1982" s="5">
        <f t="shared" si="569"/>
        <v>0</v>
      </c>
      <c r="J1982" s="6">
        <f>+H1982+SUM($D$16:$E$16)-SUM($F$27:F1982)</f>
        <v>9353.0221146352487</v>
      </c>
      <c r="K1982" s="10">
        <f t="shared" si="581"/>
        <v>-1.9653244195103614E-3</v>
      </c>
      <c r="L1982" s="10">
        <f>+H1982/SUM(F$27:F1982)-1</f>
        <v>0.22562474291067347</v>
      </c>
      <c r="M1982">
        <v>8.4160000000000004</v>
      </c>
      <c r="R1982">
        <f t="shared" si="582"/>
        <v>6853.9797290442921</v>
      </c>
      <c r="S1982">
        <f t="shared" si="583"/>
        <v>6648.813979369389</v>
      </c>
      <c r="T1982" s="5">
        <f t="shared" si="570"/>
        <v>0</v>
      </c>
      <c r="U1982" s="6">
        <f>+S1982+SUM($D$17:$E$17)-SUM($Q$27:Q1982)</f>
        <v>7956.1498214746471</v>
      </c>
      <c r="V1982" s="10">
        <f t="shared" si="571"/>
        <v>-6.5109226390297481E-3</v>
      </c>
      <c r="W1982" s="10">
        <f>+S1982/SUM(Q$27:Q1982)-1</f>
        <v>0.25623198091111887</v>
      </c>
      <c r="X1982">
        <v>5.266</v>
      </c>
      <c r="AC1982">
        <f t="shared" si="584"/>
        <v>13421.514350016758</v>
      </c>
      <c r="AD1982">
        <f t="shared" si="585"/>
        <v>13271.061799208899</v>
      </c>
      <c r="AE1982" s="5">
        <f t="shared" si="572"/>
        <v>0</v>
      </c>
      <c r="AF1982" s="6">
        <f>+AD1982+SUM($D$18:$E$18)-SUM($AB$27:AB1982)</f>
        <v>15624.03411499838</v>
      </c>
      <c r="AG1982" s="10">
        <f t="shared" si="573"/>
        <v>-3.8562474615526643E-3</v>
      </c>
      <c r="AH1982" s="10">
        <f>+AD1982/SUM(AB$27:AB1982)-1</f>
        <v>0.39299078779874863</v>
      </c>
      <c r="AI1982" s="6">
        <f t="shared" si="574"/>
        <v>0</v>
      </c>
      <c r="AL1982" s="6">
        <f t="shared" si="575"/>
        <v>0</v>
      </c>
      <c r="AM1982" s="6">
        <f t="shared" si="576"/>
        <v>28129.598904873859</v>
      </c>
      <c r="AN1982" s="6">
        <f t="shared" si="577"/>
        <v>27704.249682687227</v>
      </c>
      <c r="AO1982" s="5">
        <f t="shared" si="578"/>
        <v>0</v>
      </c>
      <c r="AP1982" s="6">
        <f>+AN1982+SUM($D$16:$E$18)-SUM($AL$27:AL1982)</f>
        <v>32933.20605110826</v>
      </c>
      <c r="AQ1982" s="10">
        <f t="shared" si="586"/>
        <v>-3.9632736322354756E-3</v>
      </c>
      <c r="AR1982" s="10">
        <f>+AN1982/SUM(AL$27:AL1982)-1</f>
        <v>0.30859159164753036</v>
      </c>
    </row>
    <row r="1983" spans="1:44" x14ac:dyDescent="0.25">
      <c r="A1983" s="1">
        <v>43125</v>
      </c>
      <c r="B1983">
        <v>9.6649999999999991</v>
      </c>
      <c r="G1983">
        <f t="shared" si="579"/>
        <v>7808.8594940315597</v>
      </c>
      <c r="H1983">
        <f t="shared" si="580"/>
        <v>7739.5302729362074</v>
      </c>
      <c r="I1983" s="5">
        <f t="shared" si="569"/>
        <v>0</v>
      </c>
      <c r="J1983" s="6">
        <f>+H1983+SUM($D$16:$E$16)-SUM($F$27:F1983)</f>
        <v>9308.1784834625178</v>
      </c>
      <c r="K1983" s="10">
        <f t="shared" si="581"/>
        <v>-4.7945605840663541E-3</v>
      </c>
      <c r="L1983" s="10">
        <f>+H1983/SUM(F$27:F1983)-1</f>
        <v>0.2185642567875381</v>
      </c>
      <c r="M1983">
        <v>8.3689999999999998</v>
      </c>
      <c r="R1983">
        <f t="shared" si="582"/>
        <v>6815.7029886373193</v>
      </c>
      <c r="S1983">
        <f t="shared" si="583"/>
        <v>6611.6830077640698</v>
      </c>
      <c r="T1983" s="5">
        <f t="shared" si="570"/>
        <v>0</v>
      </c>
      <c r="U1983" s="6">
        <f>+S1983+SUM($D$17:$E$17)-SUM($Q$27:Q1983)</f>
        <v>7919.0188498693287</v>
      </c>
      <c r="V1983" s="10">
        <f t="shared" si="571"/>
        <v>-4.6669522870342872E-3</v>
      </c>
      <c r="W1983" s="10">
        <f>+S1983/SUM(Q$27:Q1983)-1</f>
        <v>0.24921642683521306</v>
      </c>
      <c r="X1983">
        <v>5.2409999999999997</v>
      </c>
      <c r="AC1983">
        <f t="shared" si="584"/>
        <v>13357.79656445838</v>
      </c>
      <c r="AD1983">
        <f t="shared" si="585"/>
        <v>13208.058277564345</v>
      </c>
      <c r="AE1983" s="5">
        <f t="shared" si="572"/>
        <v>0</v>
      </c>
      <c r="AF1983" s="6">
        <f>+AD1983+SUM($D$18:$E$18)-SUM($AB$27:AB1983)</f>
        <v>15561.030593353826</v>
      </c>
      <c r="AG1983" s="10">
        <f t="shared" si="573"/>
        <v>-4.0324746592862448E-3</v>
      </c>
      <c r="AH1983" s="10">
        <f>+AD1983/SUM(AB$27:AB1983)-1</f>
        <v>0.38637765264968515</v>
      </c>
      <c r="AI1983" s="6">
        <f t="shared" si="574"/>
        <v>0</v>
      </c>
      <c r="AL1983" s="6">
        <f t="shared" si="575"/>
        <v>0</v>
      </c>
      <c r="AM1983" s="6">
        <f t="shared" si="576"/>
        <v>27982.359047127262</v>
      </c>
      <c r="AN1983" s="6">
        <f t="shared" si="577"/>
        <v>27559.271558264623</v>
      </c>
      <c r="AO1983" s="5">
        <f t="shared" si="578"/>
        <v>0</v>
      </c>
      <c r="AP1983" s="6">
        <f>+AN1983+SUM($D$16:$E$18)-SUM($AL$27:AL1983)</f>
        <v>32788.227926685657</v>
      </c>
      <c r="AQ1983" s="10">
        <f t="shared" si="586"/>
        <v>-4.4021867836862016E-3</v>
      </c>
      <c r="AR1983" s="10">
        <f>+AN1983/SUM(AL$27:AL1983)-1</f>
        <v>0.30174364749581395</v>
      </c>
    </row>
    <row r="1984" spans="1:44" x14ac:dyDescent="0.25">
      <c r="A1984" s="1">
        <v>43126</v>
      </c>
      <c r="B1984">
        <v>9.7870000000000008</v>
      </c>
      <c r="G1984">
        <f t="shared" si="579"/>
        <v>7907.4296811264239</v>
      </c>
      <c r="H1984">
        <f t="shared" si="580"/>
        <v>7837.2253265625113</v>
      </c>
      <c r="I1984" s="5">
        <f t="shared" si="569"/>
        <v>0</v>
      </c>
      <c r="J1984" s="6">
        <f>+H1984+SUM($D$16:$E$16)-SUM($F$27:F1984)</f>
        <v>9405.8735370888207</v>
      </c>
      <c r="K1984" s="10">
        <f t="shared" si="581"/>
        <v>1.0495614560880329E-2</v>
      </c>
      <c r="L1984" s="10">
        <f>+H1984/SUM(F$27:F1984)-1</f>
        <v>0.23394603012722581</v>
      </c>
      <c r="M1984">
        <v>8.4120000000000008</v>
      </c>
      <c r="R1984">
        <f t="shared" si="582"/>
        <v>6850.7221341160403</v>
      </c>
      <c r="S1984">
        <f t="shared" si="583"/>
        <v>6645.6538966795752</v>
      </c>
      <c r="T1984" s="5">
        <f t="shared" si="570"/>
        <v>0</v>
      </c>
      <c r="U1984" s="6">
        <f>+S1984+SUM($D$17:$E$17)-SUM($Q$27:Q1984)</f>
        <v>7952.9897387848332</v>
      </c>
      <c r="V1984" s="10">
        <f t="shared" si="571"/>
        <v>4.2897850806435933E-3</v>
      </c>
      <c r="W1984" s="10">
        <f>+S1984/SUM(Q$27:Q1984)-1</f>
        <v>0.25563491247912684</v>
      </c>
      <c r="X1984">
        <v>5.3120000000000003</v>
      </c>
      <c r="AC1984">
        <f t="shared" si="584"/>
        <v>13538.755075444176</v>
      </c>
      <c r="AD1984">
        <f t="shared" si="585"/>
        <v>13386.988279034882</v>
      </c>
      <c r="AE1984" s="5">
        <f t="shared" si="572"/>
        <v>0</v>
      </c>
      <c r="AF1984" s="6">
        <f>+AD1984+SUM($D$18:$E$18)-SUM($AB$27:AB1984)</f>
        <v>15739.960594824362</v>
      </c>
      <c r="AG1984" s="10">
        <f t="shared" si="573"/>
        <v>1.1498595828669522E-2</v>
      </c>
      <c r="AH1984" s="10">
        <f>+AD1984/SUM(AB$27:AB1984)-1</f>
        <v>0.4051589564730258</v>
      </c>
      <c r="AI1984" s="6">
        <f t="shared" si="574"/>
        <v>0</v>
      </c>
      <c r="AL1984" s="6">
        <f t="shared" si="575"/>
        <v>0</v>
      </c>
      <c r="AM1984" s="6">
        <f t="shared" si="576"/>
        <v>28296.906890686641</v>
      </c>
      <c r="AN1984" s="6">
        <f t="shared" si="577"/>
        <v>27869.867502276968</v>
      </c>
      <c r="AO1984" s="5">
        <f t="shared" si="578"/>
        <v>0</v>
      </c>
      <c r="AP1984" s="6">
        <f>+AN1984+SUM($D$16:$E$18)-SUM($AL$27:AL1984)</f>
        <v>33098.823870698005</v>
      </c>
      <c r="AQ1984" s="10">
        <f t="shared" si="586"/>
        <v>9.4727883649838862E-3</v>
      </c>
      <c r="AR1984" s="10">
        <f>+AN1984/SUM(AL$27:AL1984)-1</f>
        <v>0.31641443791207169</v>
      </c>
    </row>
    <row r="1985" spans="1:44" x14ac:dyDescent="0.25">
      <c r="A1985" s="1">
        <v>43129</v>
      </c>
      <c r="B1985">
        <v>9.8059999999999992</v>
      </c>
      <c r="G1985">
        <f t="shared" si="579"/>
        <v>7922.7807758379186</v>
      </c>
      <c r="H1985">
        <f t="shared" si="580"/>
        <v>7852.4401299961155</v>
      </c>
      <c r="I1985" s="5">
        <f t="shared" si="569"/>
        <v>0</v>
      </c>
      <c r="J1985" s="6">
        <f>+H1985+SUM($D$16:$E$16)-SUM($F$27:F1985)</f>
        <v>9421.0883405224267</v>
      </c>
      <c r="K1985" s="10">
        <f t="shared" si="581"/>
        <v>1.6175853708442212E-3</v>
      </c>
      <c r="L1985" s="10">
        <f>+H1985/SUM(F$27:F1985)-1</f>
        <v>0.23634155220471809</v>
      </c>
      <c r="M1985">
        <v>8.4</v>
      </c>
      <c r="R1985">
        <f t="shared" si="582"/>
        <v>6840.9493493312812</v>
      </c>
      <c r="S1985">
        <f t="shared" si="583"/>
        <v>6636.1736486101317</v>
      </c>
      <c r="T1985" s="5">
        <f t="shared" si="570"/>
        <v>0</v>
      </c>
      <c r="U1985" s="6">
        <f>+S1985+SUM($D$17:$E$17)-SUM($Q$27:Q1985)</f>
        <v>7943.5094907153916</v>
      </c>
      <c r="V1985" s="10">
        <f t="shared" si="571"/>
        <v>-1.1920357476646881E-3</v>
      </c>
      <c r="W1985" s="10">
        <f>+S1985/SUM(Q$27:Q1985)-1</f>
        <v>0.25384370718315097</v>
      </c>
      <c r="X1985">
        <v>5.3079999999999998</v>
      </c>
      <c r="AC1985">
        <f t="shared" si="584"/>
        <v>13528.560229754834</v>
      </c>
      <c r="AD1985">
        <f t="shared" si="585"/>
        <v>13376.907715571751</v>
      </c>
      <c r="AE1985" s="5">
        <f t="shared" si="572"/>
        <v>0</v>
      </c>
      <c r="AF1985" s="6">
        <f>+AD1985+SUM($D$18:$E$18)-SUM($AB$27:AB1985)</f>
        <v>15729.880031361234</v>
      </c>
      <c r="AG1985" s="10">
        <f t="shared" si="573"/>
        <v>-6.4044400889051722E-4</v>
      </c>
      <c r="AH1985" s="10">
        <f>+AD1985/SUM(AB$27:AB1985)-1</f>
        <v>0.40410085484917557</v>
      </c>
      <c r="AI1985" s="6">
        <f t="shared" si="574"/>
        <v>0</v>
      </c>
      <c r="AL1985" s="6">
        <f t="shared" si="575"/>
        <v>0</v>
      </c>
      <c r="AM1985" s="6">
        <f t="shared" si="576"/>
        <v>28292.290354924036</v>
      </c>
      <c r="AN1985" s="6">
        <f t="shared" si="577"/>
        <v>27865.521494178</v>
      </c>
      <c r="AO1985" s="5">
        <f t="shared" si="578"/>
        <v>0</v>
      </c>
      <c r="AP1985" s="6">
        <f>+AN1985+SUM($D$16:$E$18)-SUM($AL$27:AL1985)</f>
        <v>33094.477862599037</v>
      </c>
      <c r="AQ1985" s="10">
        <f t="shared" si="586"/>
        <v>-1.3130400391103692E-4</v>
      </c>
      <c r="AR1985" s="10">
        <f>+AN1985/SUM(AL$27:AL1985)-1</f>
        <v>0.31620915714393405</v>
      </c>
    </row>
    <row r="1986" spans="1:44" x14ac:dyDescent="0.25">
      <c r="A1986" s="1">
        <v>43130</v>
      </c>
      <c r="B1986">
        <v>9.6159999999999997</v>
      </c>
      <c r="G1986">
        <f t="shared" si="579"/>
        <v>7769.2698287229687</v>
      </c>
      <c r="H1986">
        <f t="shared" si="580"/>
        <v>7700.292095660071</v>
      </c>
      <c r="I1986" s="5">
        <f t="shared" si="569"/>
        <v>0</v>
      </c>
      <c r="J1986" s="6">
        <f>+H1986+SUM($D$16:$E$16)-SUM($F$27:F1986)</f>
        <v>9268.9403061863813</v>
      </c>
      <c r="K1986" s="10">
        <f t="shared" si="581"/>
        <v>-1.6149730141221452E-2</v>
      </c>
      <c r="L1986" s="10">
        <f>+H1986/SUM(F$27:F1986)-1</f>
        <v>0.21238633142979513</v>
      </c>
      <c r="M1986">
        <v>8.3360000000000003</v>
      </c>
      <c r="R1986">
        <f t="shared" si="582"/>
        <v>6788.8278304792329</v>
      </c>
      <c r="S1986">
        <f t="shared" si="583"/>
        <v>6585.6123255731018</v>
      </c>
      <c r="T1986" s="5">
        <f t="shared" si="570"/>
        <v>0</v>
      </c>
      <c r="U1986" s="6">
        <f>+S1986+SUM($D$17:$E$17)-SUM($Q$27:Q1986)</f>
        <v>7892.9481676783607</v>
      </c>
      <c r="V1986" s="10">
        <f t="shared" si="571"/>
        <v>-6.3651114279058563E-3</v>
      </c>
      <c r="W1986" s="10">
        <f>+S1986/SUM(Q$27:Q1986)-1</f>
        <v>0.24429061227127913</v>
      </c>
      <c r="X1986">
        <v>5.24</v>
      </c>
      <c r="AC1986">
        <f t="shared" si="584"/>
        <v>13355.247853036048</v>
      </c>
      <c r="AD1986">
        <f t="shared" si="585"/>
        <v>13205.538136698566</v>
      </c>
      <c r="AE1986" s="5">
        <f t="shared" si="572"/>
        <v>0</v>
      </c>
      <c r="AF1986" s="6">
        <f>+AD1986+SUM($D$18:$E$18)-SUM($AB$27:AB1986)</f>
        <v>15558.510452488048</v>
      </c>
      <c r="AG1986" s="10">
        <f t="shared" si="573"/>
        <v>-1.08945254847157E-2</v>
      </c>
      <c r="AH1986" s="10">
        <f>+AD1986/SUM(AB$27:AB1986)-1</f>
        <v>0.38611312724372282</v>
      </c>
      <c r="AI1986" s="6">
        <f t="shared" si="574"/>
        <v>0</v>
      </c>
      <c r="AL1986" s="6">
        <f t="shared" si="575"/>
        <v>0</v>
      </c>
      <c r="AM1986" s="6">
        <f t="shared" si="576"/>
        <v>27913.345512238251</v>
      </c>
      <c r="AN1986" s="6">
        <f t="shared" si="577"/>
        <v>27491.442557931739</v>
      </c>
      <c r="AO1986" s="5">
        <f t="shared" si="578"/>
        <v>0</v>
      </c>
      <c r="AP1986" s="6">
        <f>+AN1986+SUM($D$16:$E$18)-SUM($AL$27:AL1986)</f>
        <v>32720.398926352776</v>
      </c>
      <c r="AQ1986" s="10">
        <f t="shared" si="586"/>
        <v>-1.1303364198684496E-2</v>
      </c>
      <c r="AR1986" s="10">
        <f>+AN1986/SUM(AL$27:AL1986)-1</f>
        <v>0.29853979030703992</v>
      </c>
    </row>
    <row r="1987" spans="1:44" x14ac:dyDescent="0.25">
      <c r="A1987" s="1">
        <v>43131</v>
      </c>
      <c r="B1987">
        <v>9.6329999999999991</v>
      </c>
      <c r="G1987">
        <f t="shared" si="579"/>
        <v>7783.0050187279912</v>
      </c>
      <c r="H1987">
        <f t="shared" si="580"/>
        <v>7713.9053408375075</v>
      </c>
      <c r="I1987" s="5">
        <f t="shared" si="569"/>
        <v>0</v>
      </c>
      <c r="J1987" s="6">
        <f>+H1987+SUM($D$16:$E$16)-SUM($F$27:F1987)</f>
        <v>9282.553551363817</v>
      </c>
      <c r="K1987" s="10">
        <f t="shared" si="581"/>
        <v>1.4686948807243194E-3</v>
      </c>
      <c r="L1987" s="10">
        <f>+H1987/SUM(F$27:F1987)-1</f>
        <v>0.21452969328860427</v>
      </c>
      <c r="M1987">
        <v>8.3130000000000006</v>
      </c>
      <c r="R1987">
        <f t="shared" si="582"/>
        <v>6770.0966596417784</v>
      </c>
      <c r="S1987">
        <f t="shared" si="583"/>
        <v>6567.4418501066693</v>
      </c>
      <c r="T1987" s="5">
        <f t="shared" si="570"/>
        <v>0</v>
      </c>
      <c r="U1987" s="6">
        <f>+S1987+SUM($D$17:$E$17)-SUM($Q$27:Q1987)</f>
        <v>7874.7776922119274</v>
      </c>
      <c r="V1987" s="10">
        <f t="shared" si="571"/>
        <v>-2.3021151387818684E-3</v>
      </c>
      <c r="W1987" s="10">
        <f>+S1987/SUM(Q$27:Q1987)-1</f>
        <v>0.24085746878732528</v>
      </c>
      <c r="X1987">
        <v>5.1959999999999997</v>
      </c>
      <c r="AC1987">
        <f t="shared" si="584"/>
        <v>13243.104550453301</v>
      </c>
      <c r="AD1987">
        <f t="shared" si="585"/>
        <v>13094.651938604149</v>
      </c>
      <c r="AE1987" s="5">
        <f t="shared" si="572"/>
        <v>0</v>
      </c>
      <c r="AF1987" s="6">
        <f>+AD1987+SUM($D$18:$E$18)-SUM($AB$27:AB1987)</f>
        <v>15447.624254393628</v>
      </c>
      <c r="AG1987" s="10">
        <f t="shared" si="573"/>
        <v>-7.1270446122101427E-3</v>
      </c>
      <c r="AH1987" s="10">
        <f>+AD1987/SUM(AB$27:AB1987)-1</f>
        <v>0.37447400938137076</v>
      </c>
      <c r="AI1987" s="6">
        <f t="shared" si="574"/>
        <v>0</v>
      </c>
      <c r="AL1987" s="6">
        <f t="shared" si="575"/>
        <v>0</v>
      </c>
      <c r="AM1987" s="6">
        <f t="shared" si="576"/>
        <v>27796.206228823074</v>
      </c>
      <c r="AN1987" s="6">
        <f t="shared" si="577"/>
        <v>27375.999129548327</v>
      </c>
      <c r="AO1987" s="5">
        <f t="shared" si="578"/>
        <v>0</v>
      </c>
      <c r="AP1987" s="6">
        <f>+AN1987+SUM($D$16:$E$18)-SUM($AL$27:AL1987)</f>
        <v>32604.955497969364</v>
      </c>
      <c r="AQ1987" s="10">
        <f t="shared" si="586"/>
        <v>-3.5281791228539694E-3</v>
      </c>
      <c r="AR1987" s="10">
        <f>+AN1987/SUM(AL$27:AL1987)-1</f>
        <v>0.29308689764891804</v>
      </c>
    </row>
    <row r="1988" spans="1:44" x14ac:dyDescent="0.25">
      <c r="A1988" s="1">
        <v>43132</v>
      </c>
      <c r="B1988">
        <v>9.5830000000000002</v>
      </c>
      <c r="G1988">
        <f t="shared" si="579"/>
        <v>7742.6074010661632</v>
      </c>
      <c r="H1988">
        <f t="shared" si="580"/>
        <v>7673.8663844332859</v>
      </c>
      <c r="I1988" s="5">
        <f t="shared" si="569"/>
        <v>0</v>
      </c>
      <c r="J1988" s="6">
        <f>+H1988+SUM($D$16:$E$16)-SUM($F$27:F1988)</f>
        <v>9242.5145949595972</v>
      </c>
      <c r="K1988" s="10">
        <f t="shared" si="581"/>
        <v>-4.3133558220450618E-3</v>
      </c>
      <c r="L1988" s="10">
        <f>+H1988/SUM(F$27:F1988)-1</f>
        <v>0.20822568782151918</v>
      </c>
      <c r="M1988">
        <v>8.2759999999999998</v>
      </c>
      <c r="R1988">
        <f t="shared" si="582"/>
        <v>6739.9639065554375</v>
      </c>
      <c r="S1988">
        <f t="shared" si="583"/>
        <v>6538.2110852258857</v>
      </c>
      <c r="T1988" s="5">
        <f t="shared" si="570"/>
        <v>0</v>
      </c>
      <c r="U1988" s="6">
        <f>+S1988+SUM($D$17:$E$17)-SUM($Q$27:Q1988)</f>
        <v>7845.5469273311437</v>
      </c>
      <c r="V1988" s="10">
        <f t="shared" si="571"/>
        <v>-3.711947946123284E-3</v>
      </c>
      <c r="W1988" s="10">
        <f>+S1988/SUM(Q$27:Q1988)-1</f>
        <v>0.23533458579139932</v>
      </c>
      <c r="X1988">
        <v>5.18</v>
      </c>
      <c r="AC1988">
        <f t="shared" si="584"/>
        <v>13202.325167695939</v>
      </c>
      <c r="AD1988">
        <f t="shared" si="585"/>
        <v>13054.329684751634</v>
      </c>
      <c r="AE1988" s="5">
        <f t="shared" si="572"/>
        <v>0</v>
      </c>
      <c r="AF1988" s="6">
        <f>+AD1988+SUM($D$18:$E$18)-SUM($AB$27:AB1988)</f>
        <v>15407.302000541113</v>
      </c>
      <c r="AG1988" s="10">
        <f t="shared" si="573"/>
        <v>-2.6102559971994399E-3</v>
      </c>
      <c r="AH1988" s="10">
        <f>+AD1988/SUM(AB$27:AB1988)-1</f>
        <v>0.37024160288597008</v>
      </c>
      <c r="AI1988" s="6">
        <f t="shared" si="574"/>
        <v>0</v>
      </c>
      <c r="AL1988" s="6">
        <f t="shared" si="575"/>
        <v>0</v>
      </c>
      <c r="AM1988" s="6">
        <f t="shared" si="576"/>
        <v>27684.896475317539</v>
      </c>
      <c r="AN1988" s="6">
        <f t="shared" si="577"/>
        <v>27266.407154410808</v>
      </c>
      <c r="AO1988" s="5">
        <f t="shared" si="578"/>
        <v>0</v>
      </c>
      <c r="AP1988" s="6">
        <f>+AN1988+SUM($D$16:$E$18)-SUM($AL$27:AL1988)</f>
        <v>32495.363522831845</v>
      </c>
      <c r="AQ1988" s="10">
        <f t="shared" si="586"/>
        <v>-3.3612060947099121E-3</v>
      </c>
      <c r="AR1988" s="10">
        <f>+AN1988/SUM(AL$27:AL1988)-1</f>
        <v>0.28791039444743927</v>
      </c>
    </row>
    <row r="1989" spans="1:44" x14ac:dyDescent="0.25">
      <c r="A1989" s="1">
        <v>43133</v>
      </c>
      <c r="B1989">
        <v>9.4760000000000009</v>
      </c>
      <c r="G1989">
        <f t="shared" si="579"/>
        <v>7656.1564992698495</v>
      </c>
      <c r="H1989">
        <f t="shared" si="580"/>
        <v>7588.18301772825</v>
      </c>
      <c r="I1989" s="5">
        <f t="shared" si="569"/>
        <v>0</v>
      </c>
      <c r="J1989" s="6">
        <f>+H1989+SUM($D$16:$E$16)-SUM($F$27:F1989)</f>
        <v>9156.8312282545594</v>
      </c>
      <c r="K1989" s="10">
        <f t="shared" si="581"/>
        <v>-9.2705687207423892E-3</v>
      </c>
      <c r="L1989" s="10">
        <f>+H1989/SUM(F$27:F1989)-1</f>
        <v>0.19473511612195726</v>
      </c>
      <c r="M1989">
        <v>8.173</v>
      </c>
      <c r="R1989">
        <f t="shared" si="582"/>
        <v>6656.0808371529229</v>
      </c>
      <c r="S1989">
        <f t="shared" si="583"/>
        <v>6456.838955963166</v>
      </c>
      <c r="T1989" s="5">
        <f t="shared" si="570"/>
        <v>0</v>
      </c>
      <c r="U1989" s="6">
        <f>+S1989+SUM($D$17:$E$17)-SUM($Q$27:Q1989)</f>
        <v>7764.174798068424</v>
      </c>
      <c r="V1989" s="10">
        <f t="shared" si="571"/>
        <v>-1.0371759931643187E-2</v>
      </c>
      <c r="W1989" s="10">
        <f>+S1989/SUM(Q$27:Q1989)-1</f>
        <v>0.21996007366760595</v>
      </c>
      <c r="X1989">
        <v>5.125</v>
      </c>
      <c r="AC1989">
        <f t="shared" si="584"/>
        <v>13062.146039467509</v>
      </c>
      <c r="AD1989">
        <f t="shared" si="585"/>
        <v>12915.721937133616</v>
      </c>
      <c r="AE1989" s="5">
        <f t="shared" si="572"/>
        <v>0</v>
      </c>
      <c r="AF1989" s="6">
        <f>+AD1989+SUM($D$18:$E$18)-SUM($AB$27:AB1989)</f>
        <v>15268.694252923098</v>
      </c>
      <c r="AG1989" s="10">
        <f t="shared" si="573"/>
        <v>-8.9962374731894501E-3</v>
      </c>
      <c r="AH1989" s="10">
        <f>+AD1989/SUM(AB$27:AB1989)-1</f>
        <v>0.35569270555803034</v>
      </c>
      <c r="AI1989" s="6">
        <f t="shared" si="574"/>
        <v>0</v>
      </c>
      <c r="AL1989" s="6">
        <f t="shared" si="575"/>
        <v>0</v>
      </c>
      <c r="AM1989" s="6">
        <f t="shared" si="576"/>
        <v>27374.38337589028</v>
      </c>
      <c r="AN1989" s="6">
        <f t="shared" si="577"/>
        <v>26960.743910825033</v>
      </c>
      <c r="AO1989" s="5">
        <f t="shared" si="578"/>
        <v>0</v>
      </c>
      <c r="AP1989" s="6">
        <f>+AN1989+SUM($D$16:$E$18)-SUM($AL$27:AL1989)</f>
        <v>32189.70027924607</v>
      </c>
      <c r="AQ1989" s="10">
        <f t="shared" si="586"/>
        <v>-9.4063647994278021E-3</v>
      </c>
      <c r="AR1989" s="10">
        <f>+AN1989/SUM(AL$27:AL1989)-1</f>
        <v>0.27347259681662961</v>
      </c>
    </row>
    <row r="1990" spans="1:44" x14ac:dyDescent="0.25">
      <c r="A1990" s="1">
        <v>43136</v>
      </c>
      <c r="B1990">
        <v>9.3330000000000002</v>
      </c>
      <c r="G1990">
        <f t="shared" si="579"/>
        <v>7540.6193127570186</v>
      </c>
      <c r="H1990">
        <f t="shared" si="580"/>
        <v>7473.6716024121733</v>
      </c>
      <c r="I1990" s="5">
        <f t="shared" si="569"/>
        <v>0</v>
      </c>
      <c r="J1990" s="6">
        <f>+H1990+SUM($D$16:$E$16)-SUM($F$27:F1990)</f>
        <v>9042.3198129384837</v>
      </c>
      <c r="K1990" s="10">
        <f t="shared" si="581"/>
        <v>-1.2505572338467497E-2</v>
      </c>
      <c r="L1990" s="10">
        <f>+H1990/SUM(F$27:F1990)-1</f>
        <v>0.17670566048609415</v>
      </c>
      <c r="M1990">
        <v>8.077</v>
      </c>
      <c r="R1990">
        <f t="shared" si="582"/>
        <v>6577.898558874851</v>
      </c>
      <c r="S1990">
        <f t="shared" si="583"/>
        <v>6380.9969714076215</v>
      </c>
      <c r="T1990" s="5">
        <f t="shared" si="570"/>
        <v>0</v>
      </c>
      <c r="U1990" s="6">
        <f>+S1990+SUM($D$17:$E$17)-SUM($Q$27:Q1990)</f>
        <v>7688.3328135128804</v>
      </c>
      <c r="V1990" s="10">
        <f t="shared" si="571"/>
        <v>-9.768196431436782E-3</v>
      </c>
      <c r="W1990" s="10">
        <f>+S1990/SUM(Q$27:Q1990)-1</f>
        <v>0.20563043129979852</v>
      </c>
      <c r="X1990">
        <v>4.9809999999999999</v>
      </c>
      <c r="AC1990">
        <f t="shared" si="584"/>
        <v>12695.131594651251</v>
      </c>
      <c r="AD1990">
        <f t="shared" si="585"/>
        <v>12552.821652460983</v>
      </c>
      <c r="AE1990" s="5">
        <f t="shared" si="572"/>
        <v>0</v>
      </c>
      <c r="AF1990" s="6">
        <f>+AD1990+SUM($D$18:$E$18)-SUM($AB$27:AB1990)</f>
        <v>14905.793968250462</v>
      </c>
      <c r="AG1990" s="10">
        <f t="shared" si="573"/>
        <v>-2.3767604397681996E-2</v>
      </c>
      <c r="AH1990" s="10">
        <f>+AD1990/SUM(AB$27:AB1990)-1</f>
        <v>0.31760104709942416</v>
      </c>
      <c r="AI1990" s="6">
        <f t="shared" si="574"/>
        <v>0</v>
      </c>
      <c r="AL1990" s="6">
        <f t="shared" si="575"/>
        <v>0</v>
      </c>
      <c r="AM1990" s="6">
        <f t="shared" si="576"/>
        <v>26813.649466283121</v>
      </c>
      <c r="AN1990" s="6">
        <f t="shared" si="577"/>
        <v>26407.490226280781</v>
      </c>
      <c r="AO1990" s="5">
        <f t="shared" si="578"/>
        <v>0</v>
      </c>
      <c r="AP1990" s="6">
        <f>+AN1990+SUM($D$16:$E$18)-SUM($AL$27:AL1990)</f>
        <v>31636.446594701818</v>
      </c>
      <c r="AQ1990" s="10">
        <f t="shared" si="586"/>
        <v>-1.7187289093864466E-2</v>
      </c>
      <c r="AR1990" s="10">
        <f>+AN1990/SUM(AL$27:AL1990)-1</f>
        <v>0.24734003131008042</v>
      </c>
    </row>
    <row r="1991" spans="1:44" x14ac:dyDescent="0.25">
      <c r="A1991" s="1">
        <v>43137</v>
      </c>
      <c r="B1991">
        <v>9.141</v>
      </c>
      <c r="G1991">
        <f t="shared" si="579"/>
        <v>7385.4924609355949</v>
      </c>
      <c r="H1991">
        <f t="shared" si="580"/>
        <v>7319.9220098199594</v>
      </c>
      <c r="I1991" s="5">
        <f t="shared" si="569"/>
        <v>0</v>
      </c>
      <c r="J1991" s="6">
        <f>+H1991+SUM($D$16:$E$16)-SUM($F$27:F1991)</f>
        <v>8888.5702203462679</v>
      </c>
      <c r="K1991" s="10">
        <f t="shared" si="581"/>
        <v>-1.700333495971007E-2</v>
      </c>
      <c r="L1991" s="10">
        <f>+H1991/SUM(F$27:F1991)-1</f>
        <v>0.15249827949248762</v>
      </c>
      <c r="M1991">
        <v>7.891</v>
      </c>
      <c r="R1991">
        <f t="shared" si="582"/>
        <v>6426.4203947110873</v>
      </c>
      <c r="S1991">
        <f t="shared" si="583"/>
        <v>6234.0531263312541</v>
      </c>
      <c r="T1991" s="5">
        <f t="shared" si="570"/>
        <v>0</v>
      </c>
      <c r="U1991" s="6">
        <f>+S1991+SUM($D$17:$E$17)-SUM($Q$27:Q1991)</f>
        <v>7541.388968436514</v>
      </c>
      <c r="V1991" s="10">
        <f t="shared" si="571"/>
        <v>-1.9112575982415891E-2</v>
      </c>
      <c r="W1991" s="10">
        <f>+S1991/SUM(Q$27:Q1991)-1</f>
        <v>0.17786674921217149</v>
      </c>
      <c r="X1991">
        <v>4.9710000000000001</v>
      </c>
      <c r="AC1991">
        <f t="shared" si="584"/>
        <v>12669.6444804279</v>
      </c>
      <c r="AD1991">
        <f t="shared" si="585"/>
        <v>12527.620243803161</v>
      </c>
      <c r="AE1991" s="5">
        <f t="shared" si="572"/>
        <v>0</v>
      </c>
      <c r="AF1991" s="6">
        <f>+AD1991+SUM($D$18:$E$18)-SUM($AB$27:AB1991)</f>
        <v>14880.592559592642</v>
      </c>
      <c r="AG1991" s="10">
        <f t="shared" si="573"/>
        <v>-1.6907122633990079E-3</v>
      </c>
      <c r="AH1991" s="10">
        <f>+AD1991/SUM(AB$27:AB1991)-1</f>
        <v>0.31495579303979881</v>
      </c>
      <c r="AI1991" s="6">
        <f t="shared" si="574"/>
        <v>0</v>
      </c>
      <c r="AL1991" s="6">
        <f t="shared" si="575"/>
        <v>0</v>
      </c>
      <c r="AM1991" s="6">
        <f t="shared" si="576"/>
        <v>26481.557336074584</v>
      </c>
      <c r="AN1991" s="6">
        <f t="shared" si="577"/>
        <v>26081.595379954375</v>
      </c>
      <c r="AO1991" s="5">
        <f t="shared" si="578"/>
        <v>0</v>
      </c>
      <c r="AP1991" s="6">
        <f>+AN1991+SUM($D$16:$E$18)-SUM($AL$27:AL1991)</f>
        <v>31310.551748375416</v>
      </c>
      <c r="AQ1991" s="10">
        <f t="shared" si="586"/>
        <v>-1.0301246865726754E-2</v>
      </c>
      <c r="AR1991" s="10">
        <f>+AN1991/SUM(AL$27:AL1991)-1</f>
        <v>0.23194660753760754</v>
      </c>
    </row>
    <row r="1992" spans="1:44" x14ac:dyDescent="0.25">
      <c r="A1992" s="1">
        <v>43138</v>
      </c>
      <c r="B1992">
        <v>9.1530000000000005</v>
      </c>
      <c r="G1992">
        <f t="shared" si="579"/>
        <v>7395.1878891744354</v>
      </c>
      <c r="H1992">
        <f t="shared" si="580"/>
        <v>7329.5313593569736</v>
      </c>
      <c r="I1992" s="5">
        <f t="shared" si="569"/>
        <v>0</v>
      </c>
      <c r="J1992" s="6">
        <f>+H1992+SUM($D$16:$E$16)-SUM($F$27:F1992)</f>
        <v>8898.179569883283</v>
      </c>
      <c r="K1992" s="10">
        <f t="shared" si="581"/>
        <v>1.0810905802396409E-3</v>
      </c>
      <c r="L1992" s="10">
        <f>+H1992/SUM(F$27:F1992)-1</f>
        <v>0.15401124080458817</v>
      </c>
      <c r="M1992">
        <v>8.0350000000000001</v>
      </c>
      <c r="R1992">
        <f t="shared" si="582"/>
        <v>6543.6938121281946</v>
      </c>
      <c r="S1992">
        <f t="shared" si="583"/>
        <v>6347.8161031645704</v>
      </c>
      <c r="T1992" s="5">
        <f t="shared" si="570"/>
        <v>0</v>
      </c>
      <c r="U1992" s="6">
        <f>+S1992+SUM($D$17:$E$17)-SUM($Q$27:Q1992)</f>
        <v>7655.1519452698294</v>
      </c>
      <c r="V1992" s="10">
        <f t="shared" si="571"/>
        <v>1.5085149076576654E-2</v>
      </c>
      <c r="W1992" s="10">
        <f>+S1992/SUM(Q$27:Q1992)-1</f>
        <v>0.19936121276388263</v>
      </c>
      <c r="X1992">
        <v>5.0060000000000002</v>
      </c>
      <c r="AC1992">
        <f t="shared" si="584"/>
        <v>12758.849380209629</v>
      </c>
      <c r="AD1992">
        <f t="shared" si="585"/>
        <v>12615.825174105537</v>
      </c>
      <c r="AE1992" s="5">
        <f t="shared" si="572"/>
        <v>0</v>
      </c>
      <c r="AF1992" s="6">
        <f>+AD1992+SUM($D$18:$E$18)-SUM($AB$27:AB1992)</f>
        <v>14968.797489895016</v>
      </c>
      <c r="AG1992" s="10">
        <f t="shared" si="573"/>
        <v>5.927514643596199E-3</v>
      </c>
      <c r="AH1992" s="10">
        <f>+AD1992/SUM(AB$27:AB1992)-1</f>
        <v>0.32421418224848786</v>
      </c>
      <c r="AI1992" s="6">
        <f t="shared" si="574"/>
        <v>0</v>
      </c>
      <c r="AL1992" s="6">
        <f t="shared" si="575"/>
        <v>0</v>
      </c>
      <c r="AM1992" s="6">
        <f t="shared" si="576"/>
        <v>26697.731081512262</v>
      </c>
      <c r="AN1992" s="6">
        <f t="shared" si="577"/>
        <v>26293.172636627081</v>
      </c>
      <c r="AO1992" s="5">
        <f t="shared" si="578"/>
        <v>0</v>
      </c>
      <c r="AP1992" s="6">
        <f>+AN1992+SUM($D$16:$E$18)-SUM($AL$27:AL1992)</f>
        <v>31522.129005048118</v>
      </c>
      <c r="AQ1992" s="10">
        <f t="shared" si="586"/>
        <v>6.7573787384209716E-3</v>
      </c>
      <c r="AR1992" s="10">
        <f>+AN1992/SUM(AL$27:AL1992)-1</f>
        <v>0.24194031688678286</v>
      </c>
    </row>
    <row r="1993" spans="1:44" x14ac:dyDescent="0.25">
      <c r="A1993" s="1">
        <v>43139</v>
      </c>
      <c r="B1993">
        <v>9.1020000000000003</v>
      </c>
      <c r="C1993">
        <f>+$C$16</f>
        <v>60</v>
      </c>
      <c r="D1993" s="7">
        <f>+$H$16</f>
        <v>0.66694736842105262</v>
      </c>
      <c r="E1993" s="7">
        <f>+$J$16</f>
        <v>0.46199999999999997</v>
      </c>
      <c r="F1993" s="6">
        <f>+C1993-D1993-E1993</f>
        <v>58.871052631578941</v>
      </c>
      <c r="G1993">
        <f t="shared" si="579"/>
        <v>7412.8533717909486</v>
      </c>
      <c r="H1993">
        <f t="shared" si="580"/>
        <v>7347.5626764562458</v>
      </c>
      <c r="I1993" s="5">
        <f t="shared" si="569"/>
        <v>117240</v>
      </c>
      <c r="J1993" s="6">
        <f>+H1993+SUM($D$16:$E$16)-SUM($F$27:F1993)</f>
        <v>8857.3398343509762</v>
      </c>
      <c r="K1993" s="10">
        <f t="shared" si="581"/>
        <v>-4.5896731136482183E-3</v>
      </c>
      <c r="L1993" s="10">
        <f>+H1993/SUM(F$27:F1993)-1</f>
        <v>0.14622577988928898</v>
      </c>
      <c r="M1993">
        <v>7.875</v>
      </c>
      <c r="N1993">
        <f>+$C$17</f>
        <v>50</v>
      </c>
      <c r="O1993" s="7">
        <f>+$H$17</f>
        <v>0.5557894736842105</v>
      </c>
      <c r="P1993" s="7">
        <f>+$J$17</f>
        <v>0.38500000000000001</v>
      </c>
      <c r="Q1993" s="6">
        <f>+N1993-O1993-P1993</f>
        <v>49.059210526315795</v>
      </c>
      <c r="R1993">
        <f t="shared" si="582"/>
        <v>6463.3900149980745</v>
      </c>
      <c r="S1993">
        <f t="shared" si="583"/>
        <v>6270.4720060983127</v>
      </c>
      <c r="T1993" s="5">
        <f t="shared" si="570"/>
        <v>97700</v>
      </c>
      <c r="U1993" s="6">
        <f>+S1993+SUM($D$17:$E$17)-SUM($Q$27:Q1993)</f>
        <v>7528.7486376772558</v>
      </c>
      <c r="V1993" s="10">
        <f t="shared" si="571"/>
        <v>-1.6512187935169509E-2</v>
      </c>
      <c r="W1993" s="10">
        <f>+S1993/SUM(Q$27:Q1993)-1</f>
        <v>0.173866854125728</v>
      </c>
      <c r="X1993">
        <v>4.9169999999999998</v>
      </c>
      <c r="Y1993">
        <f>+$C$18</f>
        <v>90</v>
      </c>
      <c r="Z1993" s="7">
        <f>+$H$18</f>
        <v>1.0004210526315789</v>
      </c>
      <c r="AA1993" s="7">
        <f>+$J$18</f>
        <v>0.69300000000000006</v>
      </c>
      <c r="AB1993" s="6">
        <f>+Y1993-Z1993-AA1993</f>
        <v>88.306578947368422</v>
      </c>
      <c r="AC1993">
        <f t="shared" si="584"/>
        <v>12620.32064256917</v>
      </c>
      <c r="AD1993">
        <f t="shared" si="585"/>
        <v>12479.839215998292</v>
      </c>
      <c r="AE1993" s="5">
        <f t="shared" si="572"/>
        <v>175860</v>
      </c>
      <c r="AF1993" s="6">
        <f>+AD1993+SUM($D$18:$E$18)-SUM($AB$27:AB1993)</f>
        <v>14744.504952840403</v>
      </c>
      <c r="AG1993" s="10">
        <f t="shared" si="573"/>
        <v>-1.4984005041555615E-2</v>
      </c>
      <c r="AH1993" s="10">
        <f>+AD1993/SUM(AB$27:AB1993)-1</f>
        <v>0.29791007514070955</v>
      </c>
      <c r="AI1993" s="6">
        <f t="shared" si="574"/>
        <v>200</v>
      </c>
      <c r="AL1993" s="6">
        <f t="shared" si="575"/>
        <v>196.23684210526315</v>
      </c>
      <c r="AM1993" s="6">
        <f t="shared" si="576"/>
        <v>26496.564029358193</v>
      </c>
      <c r="AN1993" s="6">
        <f t="shared" si="577"/>
        <v>26097.873898552851</v>
      </c>
      <c r="AO1993" s="5">
        <f t="shared" si="578"/>
        <v>390800</v>
      </c>
      <c r="AP1993" s="6">
        <f>+AN1993+SUM($D$16:$E$18)-SUM($AL$27:AL1993)</f>
        <v>31130.593424868621</v>
      </c>
      <c r="AQ1993" s="10">
        <f t="shared" si="586"/>
        <v>-1.2420975122485967E-2</v>
      </c>
      <c r="AR1993" s="10">
        <f>+AN1993/SUM(AL$27:AL1993)-1</f>
        <v>0.22139426824554431</v>
      </c>
    </row>
    <row r="1994" spans="1:44" x14ac:dyDescent="0.25">
      <c r="A1994" s="1">
        <v>43140</v>
      </c>
      <c r="B1994">
        <v>8.9589999999999996</v>
      </c>
      <c r="G1994">
        <f t="shared" si="579"/>
        <v>7296.3912720144044</v>
      </c>
      <c r="H1994">
        <f t="shared" si="580"/>
        <v>7232.1263478764558</v>
      </c>
      <c r="I1994" s="5">
        <f t="shared" si="569"/>
        <v>0</v>
      </c>
      <c r="J1994" s="6">
        <f>+H1994+SUM($D$16:$E$16)-SUM($F$27:F1994)</f>
        <v>8741.9035057711881</v>
      </c>
      <c r="K1994" s="10">
        <f t="shared" si="581"/>
        <v>-1.3032844029772561E-2</v>
      </c>
      <c r="L1994" s="10">
        <f>+H1994/SUM(F$27:F1994)-1</f>
        <v>0.12821761832873424</v>
      </c>
      <c r="M1994">
        <v>7.7930000000000001</v>
      </c>
      <c r="R1994">
        <f t="shared" si="582"/>
        <v>6396.0886840482535</v>
      </c>
      <c r="S1994">
        <f t="shared" si="583"/>
        <v>6205.179472193543</v>
      </c>
      <c r="T1994" s="5">
        <f t="shared" si="570"/>
        <v>0</v>
      </c>
      <c r="U1994" s="6">
        <f>+S1994+SUM($D$17:$E$17)-SUM($Q$27:Q1994)</f>
        <v>7463.456103772487</v>
      </c>
      <c r="V1994" s="10">
        <f t="shared" si="571"/>
        <v>-8.6724284535169005E-3</v>
      </c>
      <c r="W1994" s="10">
        <f>+S1994/SUM(Q$27:Q1994)-1</f>
        <v>0.16164373259705367</v>
      </c>
      <c r="X1994">
        <v>4.9269999999999996</v>
      </c>
      <c r="AC1994">
        <f t="shared" si="584"/>
        <v>12645.987351217875</v>
      </c>
      <c r="AD1994">
        <f t="shared" si="585"/>
        <v>12505.220219081468</v>
      </c>
      <c r="AE1994" s="5">
        <f t="shared" si="572"/>
        <v>0</v>
      </c>
      <c r="AF1994" s="6">
        <f>+AD1994+SUM($D$18:$E$18)-SUM($AB$27:AB1994)</f>
        <v>14769.885955923581</v>
      </c>
      <c r="AG1994" s="10">
        <f t="shared" si="573"/>
        <v>1.7213872669417096E-3</v>
      </c>
      <c r="AH1994" s="10">
        <f>+AD1994/SUM(AB$27:AB1994)-1</f>
        <v>0.30054971328417235</v>
      </c>
      <c r="AI1994" s="6">
        <f t="shared" si="574"/>
        <v>0</v>
      </c>
      <c r="AL1994" s="6">
        <f t="shared" si="575"/>
        <v>0</v>
      </c>
      <c r="AM1994" s="6">
        <f t="shared" si="576"/>
        <v>26338.467307280531</v>
      </c>
      <c r="AN1994" s="6">
        <f t="shared" si="577"/>
        <v>25942.526039151468</v>
      </c>
      <c r="AO1994" s="5">
        <f t="shared" si="578"/>
        <v>0</v>
      </c>
      <c r="AP1994" s="6">
        <f>+AN1994+SUM($D$16:$E$18)-SUM($AL$27:AL1994)</f>
        <v>30975.245565467241</v>
      </c>
      <c r="AQ1994" s="10">
        <f t="shared" si="586"/>
        <v>-4.9901991035378179E-3</v>
      </c>
      <c r="AR1994" s="10">
        <f>+AN1994/SUM(AL$27:AL1994)-1</f>
        <v>0.21412390646072521</v>
      </c>
    </row>
    <row r="1995" spans="1:44" x14ac:dyDescent="0.25">
      <c r="A1995" s="1">
        <v>43143</v>
      </c>
      <c r="B1995">
        <v>9.016</v>
      </c>
      <c r="G1995">
        <f t="shared" si="579"/>
        <v>7342.8132278693911</v>
      </c>
      <c r="H1995">
        <f t="shared" si="580"/>
        <v>7278.1394298977702</v>
      </c>
      <c r="I1995" s="5">
        <f t="shared" si="569"/>
        <v>0</v>
      </c>
      <c r="J1995" s="6">
        <f>+H1995+SUM($D$16:$E$16)-SUM($F$27:F1995)</f>
        <v>8787.9165877925006</v>
      </c>
      <c r="K1995" s="10">
        <f t="shared" si="581"/>
        <v>5.2635083412824191E-3</v>
      </c>
      <c r="L1995" s="10">
        <f>+H1995/SUM(F$27:F1995)-1</f>
        <v>0.13539569671301122</v>
      </c>
      <c r="M1995">
        <v>7.8840000000000003</v>
      </c>
      <c r="R1995">
        <f t="shared" si="582"/>
        <v>6470.7767464437875</v>
      </c>
      <c r="S1995">
        <f t="shared" si="583"/>
        <v>6277.6382598195687</v>
      </c>
      <c r="T1995" s="5">
        <f t="shared" si="570"/>
        <v>0</v>
      </c>
      <c r="U1995" s="6">
        <f>+S1995+SUM($D$17:$E$17)-SUM($Q$27:Q1995)</f>
        <v>7535.9148913985118</v>
      </c>
      <c r="V1995" s="10">
        <f t="shared" si="571"/>
        <v>9.7084764241326393E-3</v>
      </c>
      <c r="W1995" s="10">
        <f>+S1995/SUM(Q$27:Q1995)-1</f>
        <v>0.17520841624472894</v>
      </c>
      <c r="X1995">
        <v>4.9619999999999997</v>
      </c>
      <c r="AC1995">
        <f t="shared" si="584"/>
        <v>12735.820831488349</v>
      </c>
      <c r="AD1995">
        <f t="shared" si="585"/>
        <v>12594.053729872589</v>
      </c>
      <c r="AE1995" s="5">
        <f t="shared" si="572"/>
        <v>0</v>
      </c>
      <c r="AF1995" s="6">
        <f>+AD1995+SUM($D$18:$E$18)-SUM($AB$27:AB1995)</f>
        <v>14858.719466714703</v>
      </c>
      <c r="AG1995" s="10">
        <f t="shared" si="573"/>
        <v>6.0145021468831494E-3</v>
      </c>
      <c r="AH1995" s="10">
        <f>+AD1995/SUM(AB$27:AB1995)-1</f>
        <v>0.30978844678629236</v>
      </c>
      <c r="AI1995" s="6">
        <f t="shared" si="574"/>
        <v>0</v>
      </c>
      <c r="AL1995" s="6">
        <f t="shared" si="575"/>
        <v>0</v>
      </c>
      <c r="AM1995" s="6">
        <f t="shared" si="576"/>
        <v>26549.410805801526</v>
      </c>
      <c r="AN1995" s="6">
        <f t="shared" si="577"/>
        <v>26149.831419589929</v>
      </c>
      <c r="AO1995" s="5">
        <f t="shared" si="578"/>
        <v>0</v>
      </c>
      <c r="AP1995" s="6">
        <f>+AN1995+SUM($D$16:$E$18)-SUM($AL$27:AL1995)</f>
        <v>31182.550945905703</v>
      </c>
      <c r="AQ1995" s="10">
        <f t="shared" si="586"/>
        <v>6.6926145912327151E-3</v>
      </c>
      <c r="AR1995" s="10">
        <f>+AN1995/SUM(AL$27:AL1995)-1</f>
        <v>0.22382590764397259</v>
      </c>
    </row>
    <row r="1996" spans="1:44" x14ac:dyDescent="0.25">
      <c r="A1996" s="1">
        <v>43144</v>
      </c>
      <c r="B1996">
        <v>9.0419999999999998</v>
      </c>
      <c r="G1996">
        <f t="shared" si="579"/>
        <v>7363.9881551014905</v>
      </c>
      <c r="H1996">
        <f t="shared" si="580"/>
        <v>7299.1278532759143</v>
      </c>
      <c r="I1996" s="5">
        <f t="shared" si="569"/>
        <v>0</v>
      </c>
      <c r="J1996" s="6">
        <f>+H1996+SUM($D$16:$E$16)-SUM($F$27:F1996)</f>
        <v>8808.9050111706456</v>
      </c>
      <c r="K1996" s="10">
        <f t="shared" si="581"/>
        <v>2.3883275596061626E-3</v>
      </c>
      <c r="L1996" s="10">
        <f>+H1996/SUM(F$27:F1996)-1</f>
        <v>0.13866990790583933</v>
      </c>
      <c r="M1996">
        <v>7.8440000000000003</v>
      </c>
      <c r="R1996">
        <f t="shared" si="582"/>
        <v>6437.9468289072893</v>
      </c>
      <c r="S1996">
        <f t="shared" si="583"/>
        <v>6245.7882432806564</v>
      </c>
      <c r="T1996" s="5">
        <f t="shared" si="570"/>
        <v>0</v>
      </c>
      <c r="U1996" s="6">
        <f>+S1996+SUM($D$17:$E$17)-SUM($Q$27:Q1996)</f>
        <v>7504.0648748595995</v>
      </c>
      <c r="V1996" s="10">
        <f t="shared" si="571"/>
        <v>-4.2264299687442275E-3</v>
      </c>
      <c r="W1996" s="10">
        <f>+S1996/SUM(Q$27:Q1996)-1</f>
        <v>0.16924591793805854</v>
      </c>
      <c r="X1996">
        <v>4.9370000000000003</v>
      </c>
      <c r="AC1996">
        <f t="shared" si="584"/>
        <v>12671.654059866583</v>
      </c>
      <c r="AD1996">
        <f t="shared" si="585"/>
        <v>12530.601222164647</v>
      </c>
      <c r="AE1996" s="5">
        <f t="shared" si="572"/>
        <v>0</v>
      </c>
      <c r="AF1996" s="6">
        <f>+AD1996+SUM($D$18:$E$18)-SUM($AB$27:AB1996)</f>
        <v>14795.266959006758</v>
      </c>
      <c r="AG1996" s="10">
        <f t="shared" si="573"/>
        <v>-4.2703887000549168E-3</v>
      </c>
      <c r="AH1996" s="10">
        <f>+AD1996/SUM(AB$27:AB1996)-1</f>
        <v>0.30318935142763537</v>
      </c>
      <c r="AI1996" s="6">
        <f t="shared" si="574"/>
        <v>0</v>
      </c>
      <c r="AL1996" s="6">
        <f t="shared" si="575"/>
        <v>0</v>
      </c>
      <c r="AM1996" s="6">
        <f t="shared" si="576"/>
        <v>26473.589043875363</v>
      </c>
      <c r="AN1996" s="6">
        <f t="shared" si="577"/>
        <v>26075.51731872122</v>
      </c>
      <c r="AO1996" s="5">
        <f t="shared" si="578"/>
        <v>0</v>
      </c>
      <c r="AP1996" s="6">
        <f>+AN1996+SUM($D$16:$E$18)-SUM($AL$27:AL1996)</f>
        <v>31108.236845036994</v>
      </c>
      <c r="AQ1996" s="10">
        <f t="shared" si="586"/>
        <v>-2.3831950438444327E-3</v>
      </c>
      <c r="AR1996" s="10">
        <f>+AN1996/SUM(AL$27:AL1996)-1</f>
        <v>0.22034796851361693</v>
      </c>
    </row>
    <row r="1997" spans="1:44" x14ac:dyDescent="0.25">
      <c r="A1997" s="1">
        <v>43145</v>
      </c>
      <c r="B1997">
        <v>9.1549999999999994</v>
      </c>
      <c r="G1997">
        <f t="shared" si="579"/>
        <v>7456.0176465333052</v>
      </c>
      <c r="H1997">
        <f t="shared" si="580"/>
        <v>7390.346770265538</v>
      </c>
      <c r="I1997" s="5">
        <f t="shared" si="569"/>
        <v>0</v>
      </c>
      <c r="J1997" s="6">
        <f>+H1997+SUM($D$16:$E$16)-SUM($F$27:F1997)</f>
        <v>8900.1239281602684</v>
      </c>
      <c r="K1997" s="10">
        <f t="shared" si="581"/>
        <v>1.0355307143617543E-2</v>
      </c>
      <c r="L1997" s="10">
        <f>+H1997/SUM(F$27:F1997)-1</f>
        <v>0.15290013347466935</v>
      </c>
      <c r="M1997">
        <v>7.9189999999999996</v>
      </c>
      <c r="R1997">
        <f t="shared" si="582"/>
        <v>6499.5029242882229</v>
      </c>
      <c r="S1997">
        <f t="shared" si="583"/>
        <v>6305.5070242911161</v>
      </c>
      <c r="T1997" s="5">
        <f t="shared" si="570"/>
        <v>0</v>
      </c>
      <c r="U1997" s="6">
        <f>+S1997+SUM($D$17:$E$17)-SUM($Q$27:Q1997)</f>
        <v>7563.7836558700601</v>
      </c>
      <c r="V1997" s="10">
        <f t="shared" si="571"/>
        <v>7.9581909280306284E-3</v>
      </c>
      <c r="W1997" s="10">
        <f>+S1997/SUM(Q$27:Q1997)-1</f>
        <v>0.18042560226306525</v>
      </c>
      <c r="X1997">
        <v>4.95</v>
      </c>
      <c r="AC1997">
        <f t="shared" si="584"/>
        <v>12705.020781109903</v>
      </c>
      <c r="AD1997">
        <f t="shared" si="585"/>
        <v>12563.596526172778</v>
      </c>
      <c r="AE1997" s="5">
        <f t="shared" si="572"/>
        <v>0</v>
      </c>
      <c r="AF1997" s="6">
        <f>+AD1997+SUM($D$18:$E$18)-SUM($AB$27:AB1997)</f>
        <v>14828.262263014889</v>
      </c>
      <c r="AG1997" s="10">
        <f t="shared" si="573"/>
        <v>2.2301256273071779E-3</v>
      </c>
      <c r="AH1997" s="10">
        <f>+AD1997/SUM(AB$27:AB1997)-1</f>
        <v>0.30662088101413709</v>
      </c>
      <c r="AI1997" s="6">
        <f t="shared" si="574"/>
        <v>0</v>
      </c>
      <c r="AL1997" s="6">
        <f t="shared" si="575"/>
        <v>0</v>
      </c>
      <c r="AM1997" s="6">
        <f t="shared" si="576"/>
        <v>26660.541351931432</v>
      </c>
      <c r="AN1997" s="6">
        <f t="shared" si="577"/>
        <v>26259.450320729433</v>
      </c>
      <c r="AO1997" s="5">
        <f t="shared" si="578"/>
        <v>0</v>
      </c>
      <c r="AP1997" s="6">
        <f>+AN1997+SUM($D$16:$E$18)-SUM($AL$27:AL1997)</f>
        <v>31292.169847045207</v>
      </c>
      <c r="AQ1997" s="10">
        <f t="shared" si="586"/>
        <v>5.9126784627641094E-3</v>
      </c>
      <c r="AR1997" s="10">
        <f>+AN1997/SUM(AL$27:AL1997)-1</f>
        <v>0.22895613005456461</v>
      </c>
    </row>
    <row r="1998" spans="1:44" x14ac:dyDescent="0.25">
      <c r="A1998" s="1">
        <v>43146</v>
      </c>
      <c r="B1998">
        <v>9.2309999999999999</v>
      </c>
      <c r="G1998">
        <f t="shared" si="579"/>
        <v>7517.9135876732871</v>
      </c>
      <c r="H1998">
        <f t="shared" si="580"/>
        <v>7451.6975462939572</v>
      </c>
      <c r="I1998" s="5">
        <f t="shared" si="569"/>
        <v>0</v>
      </c>
      <c r="J1998" s="6">
        <f>+H1998+SUM($D$16:$E$16)-SUM($F$27:F1998)</f>
        <v>8961.4747041886876</v>
      </c>
      <c r="K1998" s="10">
        <f t="shared" si="581"/>
        <v>6.8932496360307738E-3</v>
      </c>
      <c r="L1998" s="10">
        <f>+H1998/SUM(F$27:F1998)-1</f>
        <v>0.16247090465370517</v>
      </c>
      <c r="M1998">
        <v>7.9619999999999997</v>
      </c>
      <c r="R1998">
        <f t="shared" si="582"/>
        <v>6534.7950856399584</v>
      </c>
      <c r="S1998">
        <f t="shared" si="583"/>
        <v>6339.7457920704464</v>
      </c>
      <c r="T1998" s="5">
        <f t="shared" si="570"/>
        <v>0</v>
      </c>
      <c r="U1998" s="6">
        <f>+S1998+SUM($D$17:$E$17)-SUM($Q$27:Q1998)</f>
        <v>7598.0224236493905</v>
      </c>
      <c r="V1998" s="10">
        <f t="shared" si="571"/>
        <v>4.5266720119312431E-3</v>
      </c>
      <c r="W1998" s="10">
        <f>+S1998/SUM(Q$27:Q1998)-1</f>
        <v>0.18683528794273596</v>
      </c>
      <c r="X1998">
        <v>4.976</v>
      </c>
      <c r="AC1998">
        <f t="shared" si="584"/>
        <v>12771.754223596541</v>
      </c>
      <c r="AD1998">
        <f t="shared" si="585"/>
        <v>12629.58713418904</v>
      </c>
      <c r="AE1998" s="5">
        <f t="shared" si="572"/>
        <v>0</v>
      </c>
      <c r="AF1998" s="6">
        <f>+AD1998+SUM($D$18:$E$18)-SUM($AB$27:AB1998)</f>
        <v>14894.252871031151</v>
      </c>
      <c r="AG1998" s="10">
        <f t="shared" si="573"/>
        <v>4.4503264675090914E-3</v>
      </c>
      <c r="AH1998" s="10">
        <f>+AD1998/SUM(AB$27:AB1998)-1</f>
        <v>0.31348394018714076</v>
      </c>
      <c r="AI1998" s="6">
        <f t="shared" si="574"/>
        <v>0</v>
      </c>
      <c r="AL1998" s="6">
        <f t="shared" si="575"/>
        <v>0</v>
      </c>
      <c r="AM1998" s="6">
        <f t="shared" si="576"/>
        <v>26824.462896909787</v>
      </c>
      <c r="AN1998" s="6">
        <f t="shared" si="577"/>
        <v>26421.030472553444</v>
      </c>
      <c r="AO1998" s="5">
        <f t="shared" si="578"/>
        <v>0</v>
      </c>
      <c r="AP1998" s="6">
        <f>+AN1998+SUM($D$16:$E$18)-SUM($AL$27:AL1998)</f>
        <v>31453.749998869218</v>
      </c>
      <c r="AQ1998" s="10">
        <f t="shared" si="586"/>
        <v>5.1635969194150366E-3</v>
      </c>
      <c r="AR1998" s="10">
        <f>+AN1998/SUM(AL$27:AL1998)-1</f>
        <v>0.23651816641305268</v>
      </c>
    </row>
    <row r="1999" spans="1:44" x14ac:dyDescent="0.25">
      <c r="A1999" s="1">
        <v>43147</v>
      </c>
      <c r="B1999">
        <v>9.2309999999999999</v>
      </c>
      <c r="G1999">
        <f t="shared" si="579"/>
        <v>7517.9135876732871</v>
      </c>
      <c r="H1999">
        <f t="shared" si="580"/>
        <v>7451.6975462939572</v>
      </c>
      <c r="I1999" s="5">
        <f t="shared" si="569"/>
        <v>0</v>
      </c>
      <c r="J1999" s="6">
        <f>+H1999+SUM($D$16:$E$16)-SUM($F$27:F1999)</f>
        <v>8961.4747041886876</v>
      </c>
      <c r="K1999" s="10">
        <f t="shared" si="581"/>
        <v>0</v>
      </c>
      <c r="L1999" s="10">
        <f>+H1999/SUM(F$27:F1999)-1</f>
        <v>0.16247090465370517</v>
      </c>
      <c r="M1999">
        <v>8.0370000000000008</v>
      </c>
      <c r="R1999">
        <f t="shared" si="582"/>
        <v>6596.3511810208938</v>
      </c>
      <c r="S1999">
        <f t="shared" si="583"/>
        <v>6399.4645730809079</v>
      </c>
      <c r="T1999" s="5">
        <f t="shared" si="570"/>
        <v>0</v>
      </c>
      <c r="U1999" s="6">
        <f>+S1999+SUM($D$17:$E$17)-SUM($Q$27:Q1999)</f>
        <v>7657.7412046598511</v>
      </c>
      <c r="V1999" s="10">
        <f t="shared" si="571"/>
        <v>7.8597795163886097E-3</v>
      </c>
      <c r="W1999" s="10">
        <f>+S1999/SUM(Q$27:Q1999)-1</f>
        <v>0.19801497226774312</v>
      </c>
      <c r="X1999">
        <v>5.0259999999999998</v>
      </c>
      <c r="AC1999">
        <f t="shared" si="584"/>
        <v>12900.087766840075</v>
      </c>
      <c r="AD1999">
        <f t="shared" si="585"/>
        <v>12756.492149604926</v>
      </c>
      <c r="AE1999" s="5">
        <f t="shared" si="572"/>
        <v>0</v>
      </c>
      <c r="AF1999" s="6">
        <f>+AD1999+SUM($D$18:$E$18)-SUM($AB$27:AB1999)</f>
        <v>15021.157886447041</v>
      </c>
      <c r="AG1999" s="10">
        <f t="shared" si="573"/>
        <v>8.5204015612436734E-3</v>
      </c>
      <c r="AH1999" s="10">
        <f>+AD1999/SUM(AB$27:AB1999)-1</f>
        <v>0.32668213090445541</v>
      </c>
      <c r="AI1999" s="6">
        <f t="shared" si="574"/>
        <v>0</v>
      </c>
      <c r="AL1999" s="6">
        <f t="shared" si="575"/>
        <v>0</v>
      </c>
      <c r="AM1999" s="6">
        <f t="shared" si="576"/>
        <v>27014.352535534257</v>
      </c>
      <c r="AN1999" s="6">
        <f t="shared" si="577"/>
        <v>26607.654268979793</v>
      </c>
      <c r="AO1999" s="5">
        <f t="shared" si="578"/>
        <v>0</v>
      </c>
      <c r="AP1999" s="6">
        <f>+AN1999+SUM($D$16:$E$18)-SUM($AL$27:AL1999)</f>
        <v>31640.373795295567</v>
      </c>
      <c r="AQ1999" s="10">
        <f t="shared" si="586"/>
        <v>5.9332765229282991E-3</v>
      </c>
      <c r="AR1999" s="10">
        <f>+AN1999/SUM(AL$27:AL1999)-1</f>
        <v>0.24525225855248967</v>
      </c>
    </row>
    <row r="2000" spans="1:44" x14ac:dyDescent="0.25">
      <c r="A2000" s="1">
        <v>43150</v>
      </c>
      <c r="B2000">
        <v>9.2780000000000005</v>
      </c>
      <c r="G2000">
        <f t="shared" si="579"/>
        <v>7556.1913407466973</v>
      </c>
      <c r="H2000">
        <f t="shared" si="580"/>
        <v>7489.6381577852171</v>
      </c>
      <c r="I2000" s="5">
        <f t="shared" si="569"/>
        <v>0</v>
      </c>
      <c r="J2000" s="6">
        <f>+H2000+SUM($D$16:$E$16)-SUM($F$27:F2000)</f>
        <v>8999.4153156799475</v>
      </c>
      <c r="K2000" s="10">
        <f t="shared" si="581"/>
        <v>4.233746424963547E-3</v>
      </c>
      <c r="L2000" s="10">
        <f>+H2000/SUM(F$27:F2000)-1</f>
        <v>0.16838967104074065</v>
      </c>
      <c r="M2000">
        <v>7.99</v>
      </c>
      <c r="R2000">
        <f t="shared" si="582"/>
        <v>6557.7760279155082</v>
      </c>
      <c r="S2000">
        <f t="shared" si="583"/>
        <v>6362.0408036476856</v>
      </c>
      <c r="T2000" s="5">
        <f t="shared" si="570"/>
        <v>0</v>
      </c>
      <c r="U2000" s="6">
        <f>+S2000+SUM($D$17:$E$17)-SUM($Q$27:Q2000)</f>
        <v>7620.3174352266287</v>
      </c>
      <c r="V2000" s="10">
        <f t="shared" si="571"/>
        <v>-4.8870506893663457E-3</v>
      </c>
      <c r="W2000" s="10">
        <f>+S2000/SUM(Q$27:Q2000)-1</f>
        <v>0.19100903675740533</v>
      </c>
      <c r="X2000">
        <v>5.0330000000000004</v>
      </c>
      <c r="AC2000">
        <f t="shared" si="584"/>
        <v>12918.054462894173</v>
      </c>
      <c r="AD2000">
        <f t="shared" si="585"/>
        <v>12774.258851763154</v>
      </c>
      <c r="AE2000" s="5">
        <f t="shared" si="572"/>
        <v>0</v>
      </c>
      <c r="AF2000" s="6">
        <f>+AD2000+SUM($D$18:$E$18)-SUM($AB$27:AB2000)</f>
        <v>15038.924588605265</v>
      </c>
      <c r="AG2000" s="10">
        <f t="shared" si="573"/>
        <v>1.1827784710427558E-3</v>
      </c>
      <c r="AH2000" s="10">
        <f>+AD2000/SUM(AB$27:AB2000)-1</f>
        <v>0.32852987760487973</v>
      </c>
      <c r="AI2000" s="6">
        <f t="shared" si="574"/>
        <v>0</v>
      </c>
      <c r="AL2000" s="6">
        <f t="shared" si="575"/>
        <v>0</v>
      </c>
      <c r="AM2000" s="6">
        <f t="shared" si="576"/>
        <v>27032.021831556376</v>
      </c>
      <c r="AN2000" s="6">
        <f t="shared" si="577"/>
        <v>26625.937813196055</v>
      </c>
      <c r="AO2000" s="5">
        <f t="shared" si="578"/>
        <v>0</v>
      </c>
      <c r="AP2000" s="6">
        <f>+AN2000+SUM($D$16:$E$18)-SUM($AL$27:AL2000)</f>
        <v>31658.657339511828</v>
      </c>
      <c r="AQ2000" s="10">
        <f t="shared" si="586"/>
        <v>5.7785487410955128E-4</v>
      </c>
      <c r="AR2000" s="10">
        <f>+AN2000/SUM(AL$27:AL2000)-1</f>
        <v>0.24610793806859732</v>
      </c>
    </row>
    <row r="2001" spans="1:44" x14ac:dyDescent="0.25">
      <c r="A2001" s="1">
        <v>43151</v>
      </c>
      <c r="B2001">
        <v>9.2680000000000007</v>
      </c>
      <c r="G2001">
        <f t="shared" si="579"/>
        <v>7548.0471379651208</v>
      </c>
      <c r="H2001">
        <f t="shared" si="580"/>
        <v>7481.5656872551617</v>
      </c>
      <c r="I2001" s="5">
        <f t="shared" si="569"/>
        <v>0</v>
      </c>
      <c r="J2001" s="6">
        <f>+H2001+SUM($D$16:$E$16)-SUM($F$27:F2001)</f>
        <v>8991.3428451498949</v>
      </c>
      <c r="K2001" s="10">
        <f t="shared" si="581"/>
        <v>-8.9699944350696281E-4</v>
      </c>
      <c r="L2001" s="10">
        <f>+H2001/SUM(F$27:F2001)-1</f>
        <v>0.16713035904349915</v>
      </c>
      <c r="M2001">
        <v>8.0359999999999996</v>
      </c>
      <c r="R2001">
        <f t="shared" si="582"/>
        <v>6595.5304330824802</v>
      </c>
      <c r="S2001">
        <f t="shared" si="583"/>
        <v>6398.6683226674331</v>
      </c>
      <c r="T2001" s="5">
        <f t="shared" si="570"/>
        <v>0</v>
      </c>
      <c r="U2001" s="6">
        <f>+S2001+SUM($D$17:$E$17)-SUM($Q$27:Q2001)</f>
        <v>7656.9449542463753</v>
      </c>
      <c r="V2001" s="10">
        <f t="shared" si="571"/>
        <v>4.8065607937048949E-3</v>
      </c>
      <c r="W2001" s="10">
        <f>+S2001/SUM(Q$27:Q2001)-1</f>
        <v>0.1978659098100759</v>
      </c>
      <c r="X2001">
        <v>5.0060000000000002</v>
      </c>
      <c r="AC2001">
        <f t="shared" si="584"/>
        <v>12848.754349542663</v>
      </c>
      <c r="AD2001">
        <f t="shared" si="585"/>
        <v>12705.730143438574</v>
      </c>
      <c r="AE2001" s="5">
        <f t="shared" si="572"/>
        <v>0</v>
      </c>
      <c r="AF2001" s="6">
        <f>+AD2001+SUM($D$18:$E$18)-SUM($AB$27:AB2001)</f>
        <v>14970.395880280686</v>
      </c>
      <c r="AG2001" s="10">
        <f t="shared" si="573"/>
        <v>-4.5567558983905521E-3</v>
      </c>
      <c r="AH2001" s="10">
        <f>+AD2001/SUM(AB$27:AB2001)-1</f>
        <v>0.3214028546175296</v>
      </c>
      <c r="AI2001" s="6">
        <f t="shared" si="574"/>
        <v>0</v>
      </c>
      <c r="AL2001" s="6">
        <f t="shared" si="575"/>
        <v>0</v>
      </c>
      <c r="AM2001" s="6">
        <f t="shared" si="576"/>
        <v>26992.331920590266</v>
      </c>
      <c r="AN2001" s="6">
        <f t="shared" si="577"/>
        <v>26585.964153361168</v>
      </c>
      <c r="AO2001" s="5">
        <f t="shared" si="578"/>
        <v>0</v>
      </c>
      <c r="AP2001" s="6">
        <f>+AN2001+SUM($D$16:$E$18)-SUM($AL$27:AL2001)</f>
        <v>31618.683679676946</v>
      </c>
      <c r="AQ2001" s="10">
        <f t="shared" si="586"/>
        <v>-1.2626454560659139E-3</v>
      </c>
      <c r="AR2001" s="10">
        <f>+AN2001/SUM(AL$27:AL2001)-1</f>
        <v>0.24423714969737165</v>
      </c>
    </row>
    <row r="2002" spans="1:44" x14ac:dyDescent="0.25">
      <c r="A2002" s="1">
        <v>43152</v>
      </c>
      <c r="B2002">
        <v>9.3919999999999995</v>
      </c>
      <c r="G2002">
        <f t="shared" si="579"/>
        <v>7649.0352524566697</v>
      </c>
      <c r="H2002">
        <f t="shared" si="580"/>
        <v>7581.6643218278459</v>
      </c>
      <c r="I2002" s="5">
        <f t="shared" si="569"/>
        <v>0</v>
      </c>
      <c r="J2002" s="6">
        <f>+H2002+SUM($D$16:$E$16)-SUM($F$27:F2002)</f>
        <v>9091.4414797225763</v>
      </c>
      <c r="K2002" s="10">
        <f t="shared" si="581"/>
        <v>1.1132779196232789E-2</v>
      </c>
      <c r="L2002" s="10">
        <f>+H2002/SUM(F$27:F2002)-1</f>
        <v>0.18274582780929483</v>
      </c>
      <c r="M2002">
        <v>8.0500000000000007</v>
      </c>
      <c r="R2002">
        <f t="shared" si="582"/>
        <v>6607.020904220255</v>
      </c>
      <c r="S2002">
        <f t="shared" si="583"/>
        <v>6409.8158284560532</v>
      </c>
      <c r="T2002" s="5">
        <f t="shared" si="570"/>
        <v>0</v>
      </c>
      <c r="U2002" s="6">
        <f>+S2002+SUM($D$17:$E$17)-SUM($Q$27:Q2002)</f>
        <v>7668.0924600349954</v>
      </c>
      <c r="V2002" s="10">
        <f t="shared" si="571"/>
        <v>1.4558686075492044E-3</v>
      </c>
      <c r="W2002" s="10">
        <f>+S2002/SUM(Q$27:Q2002)-1</f>
        <v>0.1999527842174107</v>
      </c>
      <c r="X2002">
        <v>4.9820000000000002</v>
      </c>
      <c r="AC2002">
        <f t="shared" si="584"/>
        <v>12787.154248785768</v>
      </c>
      <c r="AD2002">
        <f t="shared" si="585"/>
        <v>12644.815736038949</v>
      </c>
      <c r="AE2002" s="5">
        <f t="shared" si="572"/>
        <v>0</v>
      </c>
      <c r="AF2002" s="6">
        <f>+AD2002+SUM($D$18:$E$18)-SUM($AB$27:AB2002)</f>
        <v>14909.481472881062</v>
      </c>
      <c r="AG2002" s="10">
        <f t="shared" si="573"/>
        <v>-4.0689910865926437E-3</v>
      </c>
      <c r="AH2002" s="10">
        <f>+AD2002/SUM(AB$27:AB2002)-1</f>
        <v>0.31506772307321884</v>
      </c>
      <c r="AI2002" s="6">
        <f t="shared" si="574"/>
        <v>0</v>
      </c>
      <c r="AL2002" s="6">
        <f t="shared" si="575"/>
        <v>0</v>
      </c>
      <c r="AM2002" s="6">
        <f t="shared" si="576"/>
        <v>27043.210405462691</v>
      </c>
      <c r="AN2002" s="6">
        <f t="shared" si="577"/>
        <v>26636.295886322849</v>
      </c>
      <c r="AO2002" s="5">
        <f t="shared" si="578"/>
        <v>0</v>
      </c>
      <c r="AP2002" s="6">
        <f>+AN2002+SUM($D$16:$E$18)-SUM($AL$27:AL2002)</f>
        <v>31669.015412638622</v>
      </c>
      <c r="AQ2002" s="10">
        <f t="shared" si="586"/>
        <v>1.5918351779466988E-3</v>
      </c>
      <c r="AR2002" s="10">
        <f>+AN2002/SUM(AL$27:AL2002)-1</f>
        <v>0.24659270135607092</v>
      </c>
    </row>
    <row r="2003" spans="1:44" x14ac:dyDescent="0.25">
      <c r="A2003" s="1">
        <v>43153</v>
      </c>
      <c r="B2003">
        <v>9.3260000000000005</v>
      </c>
      <c r="G2003">
        <f t="shared" si="579"/>
        <v>7595.2835140982652</v>
      </c>
      <c r="H2003">
        <f t="shared" si="580"/>
        <v>7528.3860163294821</v>
      </c>
      <c r="I2003" s="5">
        <f t="shared" si="569"/>
        <v>0</v>
      </c>
      <c r="J2003" s="6">
        <f>+H2003+SUM($D$16:$E$16)-SUM($F$27:F2003)</f>
        <v>9038.1631742242134</v>
      </c>
      <c r="K2003" s="10">
        <f t="shared" si="581"/>
        <v>-5.8602704111546666E-3</v>
      </c>
      <c r="L2003" s="10">
        <f>+H2003/SUM(F$27:F2003)-1</f>
        <v>0.17443436862750028</v>
      </c>
      <c r="M2003">
        <v>8.0340000000000007</v>
      </c>
      <c r="R2003">
        <f t="shared" si="582"/>
        <v>6593.8889372056556</v>
      </c>
      <c r="S2003">
        <f t="shared" si="583"/>
        <v>6397.0758218404881</v>
      </c>
      <c r="T2003" s="5">
        <f t="shared" si="570"/>
        <v>0</v>
      </c>
      <c r="U2003" s="6">
        <f>+S2003+SUM($D$17:$E$17)-SUM($Q$27:Q2003)</f>
        <v>7655.3524534194312</v>
      </c>
      <c r="V2003" s="10">
        <f t="shared" si="571"/>
        <v>-1.6614310119450471E-3</v>
      </c>
      <c r="W2003" s="10">
        <f>+S2003/SUM(Q$27:Q2003)-1</f>
        <v>0.19756778489474258</v>
      </c>
      <c r="X2003">
        <v>4.9850000000000003</v>
      </c>
      <c r="AC2003">
        <f t="shared" si="584"/>
        <v>12794.85426138038</v>
      </c>
      <c r="AD2003">
        <f t="shared" si="585"/>
        <v>12652.430036963902</v>
      </c>
      <c r="AE2003" s="5">
        <f t="shared" si="572"/>
        <v>0</v>
      </c>
      <c r="AF2003" s="6">
        <f>+AD2003+SUM($D$18:$E$18)-SUM($AB$27:AB2003)</f>
        <v>14917.095773806015</v>
      </c>
      <c r="AG2003" s="10">
        <f t="shared" si="573"/>
        <v>5.1070192741464737E-4</v>
      </c>
      <c r="AH2003" s="10">
        <f>+AD2003/SUM(AB$27:AB2003)-1</f>
        <v>0.31585961451625777</v>
      </c>
      <c r="AI2003" s="6">
        <f t="shared" si="574"/>
        <v>0</v>
      </c>
      <c r="AL2003" s="6">
        <f t="shared" si="575"/>
        <v>0</v>
      </c>
      <c r="AM2003" s="6">
        <f t="shared" si="576"/>
        <v>26984.026712684303</v>
      </c>
      <c r="AN2003" s="6">
        <f t="shared" si="577"/>
        <v>26577.891875133872</v>
      </c>
      <c r="AO2003" s="5">
        <f t="shared" si="578"/>
        <v>0</v>
      </c>
      <c r="AP2003" s="6">
        <f>+AN2003+SUM($D$16:$E$18)-SUM($AL$27:AL2003)</f>
        <v>31610.611401449645</v>
      </c>
      <c r="AQ2003" s="10">
        <f t="shared" si="586"/>
        <v>-1.844200409390373E-3</v>
      </c>
      <c r="AR2003" s="10">
        <f>+AN2003/SUM(AL$27:AL2003)-1</f>
        <v>0.24385936281722853</v>
      </c>
    </row>
    <row r="2004" spans="1:44" x14ac:dyDescent="0.25">
      <c r="A2004" s="1">
        <v>43154</v>
      </c>
      <c r="B2004">
        <v>9.4559999999999995</v>
      </c>
      <c r="G2004">
        <f t="shared" si="579"/>
        <v>7701.1581502587587</v>
      </c>
      <c r="H2004">
        <f t="shared" si="580"/>
        <v>7633.3281332201987</v>
      </c>
      <c r="I2004" s="5">
        <f t="shared" si="569"/>
        <v>0</v>
      </c>
      <c r="J2004" s="6">
        <f>+H2004+SUM($D$16:$E$16)-SUM($F$27:F2004)</f>
        <v>9143.1052911149309</v>
      </c>
      <c r="K2004" s="10">
        <f t="shared" si="581"/>
        <v>1.1611000472972144E-2</v>
      </c>
      <c r="L2004" s="10">
        <f>+H2004/SUM(F$27:F2004)-1</f>
        <v>0.19080542459164085</v>
      </c>
      <c r="M2004">
        <v>8.032</v>
      </c>
      <c r="R2004">
        <f t="shared" si="582"/>
        <v>6592.2474413288301</v>
      </c>
      <c r="S2004">
        <f t="shared" si="583"/>
        <v>6395.4833210135421</v>
      </c>
      <c r="T2004" s="5">
        <f t="shared" si="570"/>
        <v>0</v>
      </c>
      <c r="U2004" s="6">
        <f>+S2004+SUM($D$17:$E$17)-SUM($Q$27:Q2004)</f>
        <v>7653.7599525924852</v>
      </c>
      <c r="V2004" s="10">
        <f t="shared" si="571"/>
        <v>-2.0802449484014218E-4</v>
      </c>
      <c r="W2004" s="10">
        <f>+S2004/SUM(Q$27:Q2004)-1</f>
        <v>0.19726965997940904</v>
      </c>
      <c r="X2004">
        <v>5.0460000000000003</v>
      </c>
      <c r="AC2004">
        <f t="shared" si="584"/>
        <v>12951.421184137491</v>
      </c>
      <c r="AD2004">
        <f t="shared" si="585"/>
        <v>12807.254155771283</v>
      </c>
      <c r="AE2004" s="5">
        <f t="shared" si="572"/>
        <v>0</v>
      </c>
      <c r="AF2004" s="6">
        <f>+AD2004+SUM($D$18:$E$18)-SUM($AB$27:AB2004)</f>
        <v>15071.919892613396</v>
      </c>
      <c r="AG2004" s="10">
        <f t="shared" si="573"/>
        <v>1.0378971963111328E-2</v>
      </c>
      <c r="AH2004" s="10">
        <f>+AD2004/SUM(AB$27:AB2004)-1</f>
        <v>0.33196140719138123</v>
      </c>
      <c r="AI2004" s="6">
        <f t="shared" si="574"/>
        <v>0</v>
      </c>
      <c r="AL2004" s="6">
        <f t="shared" si="575"/>
        <v>0</v>
      </c>
      <c r="AM2004" s="6">
        <f t="shared" si="576"/>
        <v>27244.82677572508</v>
      </c>
      <c r="AN2004" s="6">
        <f t="shared" si="577"/>
        <v>26836.065610005026</v>
      </c>
      <c r="AO2004" s="5">
        <f t="shared" si="578"/>
        <v>0</v>
      </c>
      <c r="AP2004" s="6">
        <f>+AN2004+SUM($D$16:$E$18)-SUM($AL$27:AL2004)</f>
        <v>31868.785136320799</v>
      </c>
      <c r="AQ2004" s="10">
        <f t="shared" si="586"/>
        <v>8.1673122861303238E-3</v>
      </c>
      <c r="AR2004" s="10">
        <f>+AN2004/SUM(AL$27:AL2004)-1</f>
        <v>0.25594202982715153</v>
      </c>
    </row>
    <row r="2005" spans="1:44" x14ac:dyDescent="0.25">
      <c r="A2005" s="1">
        <v>43157</v>
      </c>
      <c r="B2005">
        <v>9.4990000000000006</v>
      </c>
      <c r="G2005">
        <f t="shared" si="579"/>
        <v>7736.1782222195379</v>
      </c>
      <c r="H2005">
        <f t="shared" si="580"/>
        <v>7668.0397564994364</v>
      </c>
      <c r="I2005" s="5">
        <f t="shared" si="569"/>
        <v>0</v>
      </c>
      <c r="J2005" s="6">
        <f>+H2005+SUM($D$16:$E$16)-SUM($F$27:F2005)</f>
        <v>9177.8169143941668</v>
      </c>
      <c r="K2005" s="10">
        <f t="shared" si="581"/>
        <v>3.7964807550634472E-3</v>
      </c>
      <c r="L2005" s="10">
        <f>+H2005/SUM(F$27:F2005)-1</f>
        <v>0.19622046617977973</v>
      </c>
      <c r="M2005">
        <v>8.07</v>
      </c>
      <c r="R2005">
        <f t="shared" si="582"/>
        <v>6623.4358629885037</v>
      </c>
      <c r="S2005">
        <f t="shared" si="583"/>
        <v>6425.7408367255084</v>
      </c>
      <c r="T2005" s="5">
        <f t="shared" si="570"/>
        <v>0</v>
      </c>
      <c r="U2005" s="6">
        <f>+S2005+SUM($D$17:$E$17)-SUM($Q$27:Q2005)</f>
        <v>7684.0174683044515</v>
      </c>
      <c r="V2005" s="10">
        <f t="shared" si="571"/>
        <v>3.9532877826560231E-3</v>
      </c>
      <c r="W2005" s="10">
        <f>+S2005/SUM(Q$27:Q2005)-1</f>
        <v>0.20293403337074589</v>
      </c>
      <c r="X2005">
        <v>5.0910000000000002</v>
      </c>
      <c r="AC2005">
        <f t="shared" si="584"/>
        <v>13066.921373056673</v>
      </c>
      <c r="AD2005">
        <f t="shared" si="585"/>
        <v>12921.468669645583</v>
      </c>
      <c r="AE2005" s="5">
        <f t="shared" si="572"/>
        <v>0</v>
      </c>
      <c r="AF2005" s="6">
        <f>+AD2005+SUM($D$18:$E$18)-SUM($AB$27:AB2005)</f>
        <v>15186.134406487696</v>
      </c>
      <c r="AG2005" s="10">
        <f t="shared" si="573"/>
        <v>7.5779671526967629E-3</v>
      </c>
      <c r="AH2005" s="10">
        <f>+AD2005/SUM(AB$27:AB2005)-1</f>
        <v>0.34383977883696448</v>
      </c>
      <c r="AI2005" s="6">
        <f t="shared" si="574"/>
        <v>0</v>
      </c>
      <c r="AL2005" s="6">
        <f t="shared" si="575"/>
        <v>0</v>
      </c>
      <c r="AM2005" s="6">
        <f t="shared" si="576"/>
        <v>27426.535458264716</v>
      </c>
      <c r="AN2005" s="6">
        <f t="shared" si="577"/>
        <v>27015.249262870529</v>
      </c>
      <c r="AO2005" s="5">
        <f t="shared" si="578"/>
        <v>0</v>
      </c>
      <c r="AP2005" s="6">
        <f>+AN2005+SUM($D$16:$E$18)-SUM($AL$27:AL2005)</f>
        <v>32047.968789186303</v>
      </c>
      <c r="AQ2005" s="10">
        <f t="shared" si="586"/>
        <v>5.6225441948614119E-3</v>
      </c>
      <c r="AR2005" s="10">
        <f>+AN2005/SUM(AL$27:AL2005)-1</f>
        <v>0.26432791932236288</v>
      </c>
    </row>
    <row r="2006" spans="1:44" x14ac:dyDescent="0.25">
      <c r="A2006" s="1">
        <v>43158</v>
      </c>
      <c r="B2006">
        <v>9.4659999999999993</v>
      </c>
      <c r="G2006">
        <f t="shared" si="579"/>
        <v>7709.3023530403343</v>
      </c>
      <c r="H2006">
        <f t="shared" si="580"/>
        <v>7641.4006037502531</v>
      </c>
      <c r="I2006" s="5">
        <f t="shared" si="569"/>
        <v>0</v>
      </c>
      <c r="J2006" s="6">
        <f>+H2006+SUM($D$16:$E$16)-SUM($F$27:F2006)</f>
        <v>9151.1777616449835</v>
      </c>
      <c r="K2006" s="10">
        <f t="shared" si="581"/>
        <v>-2.9025587454685198E-3</v>
      </c>
      <c r="L2006" s="10">
        <f>+H2006/SUM(F$27:F2006)-1</f>
        <v>0.19206473658888212</v>
      </c>
      <c r="M2006">
        <v>8.0589999999999993</v>
      </c>
      <c r="R2006">
        <f t="shared" si="582"/>
        <v>6614.4076356659652</v>
      </c>
      <c r="S2006">
        <f t="shared" si="583"/>
        <v>6416.9820821773064</v>
      </c>
      <c r="T2006" s="5">
        <f t="shared" si="570"/>
        <v>0</v>
      </c>
      <c r="U2006" s="6">
        <f>+S2006+SUM($D$17:$E$17)-SUM($Q$27:Q2006)</f>
        <v>7675.2587137562496</v>
      </c>
      <c r="V2006" s="10">
        <f t="shared" si="571"/>
        <v>-1.139866558649949E-3</v>
      </c>
      <c r="W2006" s="10">
        <f>+S2006/SUM(Q$27:Q2006)-1</f>
        <v>0.20129434633641119</v>
      </c>
      <c r="X2006">
        <v>5.0590000000000002</v>
      </c>
      <c r="AC2006">
        <f t="shared" si="584"/>
        <v>12984.787905380812</v>
      </c>
      <c r="AD2006">
        <f t="shared" si="585"/>
        <v>12840.249459779416</v>
      </c>
      <c r="AE2006" s="5">
        <f t="shared" si="572"/>
        <v>0</v>
      </c>
      <c r="AF2006" s="6">
        <f>+AD2006+SUM($D$18:$E$18)-SUM($AB$27:AB2006)</f>
        <v>15104.915196621527</v>
      </c>
      <c r="AG2006" s="10">
        <f t="shared" si="573"/>
        <v>-5.3482477957965679E-3</v>
      </c>
      <c r="AH2006" s="10">
        <f>+AD2006/SUM(AB$27:AB2006)-1</f>
        <v>0.3353929367778834</v>
      </c>
      <c r="AI2006" s="6">
        <f t="shared" si="574"/>
        <v>0</v>
      </c>
      <c r="AL2006" s="6">
        <f t="shared" si="575"/>
        <v>0</v>
      </c>
      <c r="AM2006" s="6">
        <f t="shared" si="576"/>
        <v>27308.497894087111</v>
      </c>
      <c r="AN2006" s="6">
        <f t="shared" si="577"/>
        <v>26898.632145706975</v>
      </c>
      <c r="AO2006" s="5">
        <f t="shared" si="578"/>
        <v>0</v>
      </c>
      <c r="AP2006" s="6">
        <f>+AN2006+SUM($D$16:$E$18)-SUM($AL$27:AL2006)</f>
        <v>31931.351672022745</v>
      </c>
      <c r="AQ2006" s="10">
        <f t="shared" si="586"/>
        <v>-3.6388302151275642E-3</v>
      </c>
      <c r="AR2006" s="10">
        <f>+AN2006/SUM(AL$27:AL2006)-1</f>
        <v>0.25887017670943746</v>
      </c>
    </row>
    <row r="2007" spans="1:44" x14ac:dyDescent="0.25">
      <c r="A2007" s="1">
        <v>43159</v>
      </c>
      <c r="B2007">
        <v>9.3689999999999998</v>
      </c>
      <c r="G2007">
        <f t="shared" si="579"/>
        <v>7630.3035860590426</v>
      </c>
      <c r="H2007">
        <f t="shared" si="580"/>
        <v>7563.0976396087181</v>
      </c>
      <c r="I2007" s="5">
        <f t="shared" si="569"/>
        <v>0</v>
      </c>
      <c r="J2007" s="6">
        <f>+H2007+SUM($D$16:$E$16)-SUM($F$27:F2007)</f>
        <v>9072.8747975034494</v>
      </c>
      <c r="K2007" s="10">
        <f t="shared" si="581"/>
        <v>-8.5565996182177528E-3</v>
      </c>
      <c r="L2007" s="10">
        <f>+H2007/SUM(F$27:F2007)-1</f>
        <v>0.17984941021563894</v>
      </c>
      <c r="M2007">
        <v>8.02</v>
      </c>
      <c r="R2007">
        <f t="shared" si="582"/>
        <v>6582.3984660678798</v>
      </c>
      <c r="S2007">
        <f t="shared" si="583"/>
        <v>6385.9283160518671</v>
      </c>
      <c r="T2007" s="5">
        <f t="shared" si="570"/>
        <v>0</v>
      </c>
      <c r="U2007" s="6">
        <f>+S2007+SUM($D$17:$E$17)-SUM($Q$27:Q2007)</f>
        <v>7644.2049476308111</v>
      </c>
      <c r="V2007" s="10">
        <f t="shared" si="571"/>
        <v>-4.0459569225700376E-3</v>
      </c>
      <c r="W2007" s="10">
        <f>+S2007/SUM(Q$27:Q2007)-1</f>
        <v>0.19548091048740757</v>
      </c>
      <c r="X2007">
        <v>5.0179999999999998</v>
      </c>
      <c r="AC2007">
        <f t="shared" si="584"/>
        <v>12879.554399921113</v>
      </c>
      <c r="AD2007">
        <f t="shared" si="585"/>
        <v>12736.187347138388</v>
      </c>
      <c r="AE2007" s="5">
        <f t="shared" si="572"/>
        <v>0</v>
      </c>
      <c r="AF2007" s="6">
        <f>+AD2007+SUM($D$18:$E$18)-SUM($AB$27:AB2007)</f>
        <v>15000.853083980501</v>
      </c>
      <c r="AG2007" s="10">
        <f t="shared" si="573"/>
        <v>-6.8892881083040258E-3</v>
      </c>
      <c r="AH2007" s="10">
        <f>+AD2007/SUM(AB$27:AB2007)-1</f>
        <v>0.32457042038968531</v>
      </c>
      <c r="AI2007" s="6">
        <f t="shared" si="574"/>
        <v>0</v>
      </c>
      <c r="AL2007" s="6">
        <f t="shared" si="575"/>
        <v>0</v>
      </c>
      <c r="AM2007" s="6">
        <f t="shared" si="576"/>
        <v>27092.256452048037</v>
      </c>
      <c r="AN2007" s="6">
        <f t="shared" si="577"/>
        <v>26685.213302798973</v>
      </c>
      <c r="AO2007" s="5">
        <f t="shared" si="578"/>
        <v>0</v>
      </c>
      <c r="AP2007" s="6">
        <f>+AN2007+SUM($D$16:$E$18)-SUM($AL$27:AL2007)</f>
        <v>31717.93282911475</v>
      </c>
      <c r="AQ2007" s="10">
        <f t="shared" si="586"/>
        <v>-6.6836770676070856E-3</v>
      </c>
      <c r="AR2007" s="10">
        <f>+AN2007/SUM(AL$27:AL2007)-1</f>
        <v>0.24888206225702292</v>
      </c>
    </row>
    <row r="2008" spans="1:44" x14ac:dyDescent="0.25">
      <c r="A2008" s="1">
        <v>43160</v>
      </c>
      <c r="B2008">
        <v>9.3620000000000001</v>
      </c>
      <c r="G2008">
        <f t="shared" si="579"/>
        <v>7624.6026441119393</v>
      </c>
      <c r="H2008">
        <f t="shared" si="580"/>
        <v>7557.4469102376797</v>
      </c>
      <c r="I2008" s="5">
        <f t="shared" si="569"/>
        <v>0</v>
      </c>
      <c r="J2008" s="6">
        <f>+H2008+SUM($D$16:$E$16)-SUM($F$27:F2008)</f>
        <v>9067.224068132411</v>
      </c>
      <c r="K2008" s="10">
        <f t="shared" si="581"/>
        <v>-6.2281575544209655E-4</v>
      </c>
      <c r="L2008" s="10">
        <f>+H2008/SUM(F$27:F2008)-1</f>
        <v>0.17896789181756989</v>
      </c>
      <c r="M2008">
        <v>7.9320000000000004</v>
      </c>
      <c r="R2008">
        <f t="shared" si="582"/>
        <v>6510.1726474875841</v>
      </c>
      <c r="S2008">
        <f t="shared" si="583"/>
        <v>6315.8582796662613</v>
      </c>
      <c r="T2008" s="5">
        <f t="shared" si="570"/>
        <v>0</v>
      </c>
      <c r="U2008" s="6">
        <f>+S2008+SUM($D$17:$E$17)-SUM($Q$27:Q2008)</f>
        <v>7574.1349112452044</v>
      </c>
      <c r="V2008" s="10">
        <f t="shared" si="571"/>
        <v>-9.1664256604375716E-3</v>
      </c>
      <c r="W2008" s="10">
        <f>+S2008/SUM(Q$27:Q2008)-1</f>
        <v>0.18236341421273305</v>
      </c>
      <c r="X2008">
        <v>4.9779999999999998</v>
      </c>
      <c r="AC2008">
        <f t="shared" si="584"/>
        <v>12776.887565326286</v>
      </c>
      <c r="AD2008">
        <f t="shared" si="585"/>
        <v>12634.663334805678</v>
      </c>
      <c r="AE2008" s="5">
        <f t="shared" si="572"/>
        <v>0</v>
      </c>
      <c r="AF2008" s="6">
        <f>+AD2008+SUM($D$18:$E$18)-SUM($AB$27:AB2008)</f>
        <v>14899.329071647791</v>
      </c>
      <c r="AG2008" s="10">
        <f t="shared" si="573"/>
        <v>-6.767882584033047E-3</v>
      </c>
      <c r="AH2008" s="10">
        <f>+AD2008/SUM(AB$27:AB2008)-1</f>
        <v>0.31401186781583368</v>
      </c>
      <c r="AI2008" s="6">
        <f t="shared" si="574"/>
        <v>0</v>
      </c>
      <c r="AL2008" s="6">
        <f t="shared" si="575"/>
        <v>0</v>
      </c>
      <c r="AM2008" s="6">
        <f t="shared" si="576"/>
        <v>26911.66285692581</v>
      </c>
      <c r="AN2008" s="6">
        <f t="shared" si="577"/>
        <v>26507.96852470962</v>
      </c>
      <c r="AO2008" s="5">
        <f t="shared" si="578"/>
        <v>0</v>
      </c>
      <c r="AP2008" s="6">
        <f>+AN2008+SUM($D$16:$E$18)-SUM($AL$27:AL2008)</f>
        <v>31540.688051025394</v>
      </c>
      <c r="AQ2008" s="10">
        <f t="shared" si="586"/>
        <v>-5.588156676044731E-3</v>
      </c>
      <c r="AR2008" s="10">
        <f>+AN2008/SUM(AL$27:AL2008)-1</f>
        <v>0.24058691312432701</v>
      </c>
    </row>
    <row r="2009" spans="1:44" x14ac:dyDescent="0.25">
      <c r="A2009" s="1">
        <v>43161</v>
      </c>
      <c r="B2009">
        <v>9.1880000000000006</v>
      </c>
      <c r="G2009">
        <f t="shared" si="579"/>
        <v>7482.8935157125088</v>
      </c>
      <c r="H2009">
        <f t="shared" si="580"/>
        <v>7416.9859230147194</v>
      </c>
      <c r="I2009" s="5">
        <f t="shared" si="569"/>
        <v>0</v>
      </c>
      <c r="J2009" s="6">
        <f>+H2009+SUM($D$16:$E$16)-SUM($F$27:F2009)</f>
        <v>8926.7630809094517</v>
      </c>
      <c r="K2009" s="10">
        <f t="shared" si="581"/>
        <v>-1.5491068288101761E-2</v>
      </c>
      <c r="L2009" s="10">
        <f>+H2009/SUM(F$27:F2009)-1</f>
        <v>0.15705586306556629</v>
      </c>
      <c r="M2009">
        <v>7.7919999999999998</v>
      </c>
      <c r="R2009">
        <f t="shared" si="582"/>
        <v>6395.2679361098399</v>
      </c>
      <c r="S2009">
        <f t="shared" si="583"/>
        <v>6204.3832217800691</v>
      </c>
      <c r="T2009" s="5">
        <f t="shared" si="570"/>
        <v>0</v>
      </c>
      <c r="U2009" s="6">
        <f>+S2009+SUM($D$17:$E$17)-SUM($Q$27:Q2009)</f>
        <v>7462.6598533590131</v>
      </c>
      <c r="V2009" s="10">
        <f t="shared" si="571"/>
        <v>-1.4717860084679235E-2</v>
      </c>
      <c r="W2009" s="10">
        <f>+S2009/SUM(Q$27:Q2009)-1</f>
        <v>0.16149467013938668</v>
      </c>
      <c r="X2009">
        <v>4.9409999999999998</v>
      </c>
      <c r="AC2009">
        <f t="shared" si="584"/>
        <v>12681.920743326071</v>
      </c>
      <c r="AD2009">
        <f t="shared" si="585"/>
        <v>12540.753623397923</v>
      </c>
      <c r="AE2009" s="5">
        <f t="shared" si="572"/>
        <v>0</v>
      </c>
      <c r="AF2009" s="6">
        <f>+AD2009+SUM($D$18:$E$18)-SUM($AB$27:AB2009)</f>
        <v>14805.419360240036</v>
      </c>
      <c r="AG2009" s="10">
        <f t="shared" si="573"/>
        <v>-6.302949009056924E-3</v>
      </c>
      <c r="AH2009" s="10">
        <f>+AD2009/SUM(AB$27:AB2009)-1</f>
        <v>0.30424520668502097</v>
      </c>
      <c r="AI2009" s="6">
        <f t="shared" si="574"/>
        <v>0</v>
      </c>
      <c r="AL2009" s="6">
        <f t="shared" si="575"/>
        <v>0</v>
      </c>
      <c r="AM2009" s="6">
        <f t="shared" si="576"/>
        <v>26560.082195148418</v>
      </c>
      <c r="AN2009" s="6">
        <f t="shared" si="577"/>
        <v>26162.122768192712</v>
      </c>
      <c r="AO2009" s="5">
        <f t="shared" si="578"/>
        <v>0</v>
      </c>
      <c r="AP2009" s="6">
        <f>+AN2009+SUM($D$16:$E$18)-SUM($AL$27:AL2009)</f>
        <v>31194.842294508486</v>
      </c>
      <c r="AQ2009" s="10">
        <f t="shared" si="586"/>
        <v>-1.0965066962312697E-2</v>
      </c>
      <c r="AR2009" s="10">
        <f>+AN2009/SUM(AL$27:AL2009)-1</f>
        <v>0.22440114924375965</v>
      </c>
    </row>
    <row r="2010" spans="1:44" x14ac:dyDescent="0.25">
      <c r="A2010" s="1">
        <v>43164</v>
      </c>
      <c r="B2010">
        <v>9.1329999999999991</v>
      </c>
      <c r="G2010">
        <f t="shared" si="579"/>
        <v>7438.1004004138367</v>
      </c>
      <c r="H2010">
        <f t="shared" si="580"/>
        <v>7372.5873350994152</v>
      </c>
      <c r="I2010" s="5">
        <f t="shared" si="569"/>
        <v>0</v>
      </c>
      <c r="J2010" s="6">
        <f>+H2010+SUM($D$16:$E$16)-SUM($F$27:F2010)</f>
        <v>8882.3644929941474</v>
      </c>
      <c r="K2010" s="10">
        <f t="shared" si="581"/>
        <v>-4.9736491842439223E-3</v>
      </c>
      <c r="L2010" s="10">
        <f>+H2010/SUM(F$27:F2010)-1</f>
        <v>0.15012964708073762</v>
      </c>
      <c r="M2010">
        <v>7.8570000000000002</v>
      </c>
      <c r="R2010">
        <f t="shared" si="582"/>
        <v>6448.6165521066505</v>
      </c>
      <c r="S2010">
        <f t="shared" si="583"/>
        <v>6256.1394986558016</v>
      </c>
      <c r="T2010" s="5">
        <f t="shared" si="570"/>
        <v>0</v>
      </c>
      <c r="U2010" s="6">
        <f>+S2010+SUM($D$17:$E$17)-SUM($Q$27:Q2010)</f>
        <v>7514.4161302347438</v>
      </c>
      <c r="V2010" s="10">
        <f t="shared" si="571"/>
        <v>6.9353659275297463E-3</v>
      </c>
      <c r="W2010" s="10">
        <f>+S2010/SUM(Q$27:Q2010)-1</f>
        <v>0.17118372988772612</v>
      </c>
      <c r="X2010">
        <v>4.9829999999999997</v>
      </c>
      <c r="AC2010">
        <f t="shared" si="584"/>
        <v>12789.720919650641</v>
      </c>
      <c r="AD2010">
        <f t="shared" si="585"/>
        <v>12647.353836347267</v>
      </c>
      <c r="AE2010" s="5">
        <f t="shared" si="572"/>
        <v>0</v>
      </c>
      <c r="AF2010" s="6">
        <f>+AD2010+SUM($D$18:$E$18)-SUM($AB$27:AB2010)</f>
        <v>14912.019573189382</v>
      </c>
      <c r="AG2010" s="10">
        <f t="shared" si="573"/>
        <v>7.200080616130311E-3</v>
      </c>
      <c r="AH2010" s="10">
        <f>+AD2010/SUM(AB$27:AB2010)-1</f>
        <v>0.31533168688756508</v>
      </c>
      <c r="AI2010" s="6">
        <f t="shared" si="574"/>
        <v>0</v>
      </c>
      <c r="AL2010" s="6">
        <f t="shared" si="575"/>
        <v>0</v>
      </c>
      <c r="AM2010" s="6">
        <f t="shared" si="576"/>
        <v>26676.437872171129</v>
      </c>
      <c r="AN2010" s="6">
        <f t="shared" si="577"/>
        <v>26276.080670102485</v>
      </c>
      <c r="AO2010" s="5">
        <f t="shared" si="578"/>
        <v>0</v>
      </c>
      <c r="AP2010" s="6">
        <f>+AN2010+SUM($D$16:$E$18)-SUM($AL$27:AL2010)</f>
        <v>31308.800196418259</v>
      </c>
      <c r="AQ2010" s="10">
        <f t="shared" si="586"/>
        <v>3.6531007540894223E-3</v>
      </c>
      <c r="AR2010" s="10">
        <f>+AN2010/SUM(AL$27:AL2010)-1</f>
        <v>0.22973443917974956</v>
      </c>
    </row>
    <row r="2011" spans="1:44" x14ac:dyDescent="0.25">
      <c r="A2011" s="1">
        <v>43165</v>
      </c>
      <c r="B2011">
        <v>9.2149999999999999</v>
      </c>
      <c r="G2011">
        <f t="shared" si="579"/>
        <v>7504.8828632227642</v>
      </c>
      <c r="H2011">
        <f t="shared" si="580"/>
        <v>7438.7815934458686</v>
      </c>
      <c r="I2011" s="5">
        <f t="shared" si="569"/>
        <v>0</v>
      </c>
      <c r="J2011" s="6">
        <f>+H2011+SUM($D$16:$E$16)-SUM($F$27:F2011)</f>
        <v>8948.558751340599</v>
      </c>
      <c r="K2011" s="10">
        <f t="shared" si="581"/>
        <v>7.4523240291097803E-3</v>
      </c>
      <c r="L2011" s="10">
        <f>+H2011/SUM(F$27:F2011)-1</f>
        <v>0.16045600545811856</v>
      </c>
      <c r="M2011">
        <v>7.89</v>
      </c>
      <c r="R2011">
        <f t="shared" si="582"/>
        <v>6475.7012340742613</v>
      </c>
      <c r="S2011">
        <f t="shared" si="583"/>
        <v>6282.4157623004039</v>
      </c>
      <c r="T2011" s="5">
        <f t="shared" si="570"/>
        <v>0</v>
      </c>
      <c r="U2011" s="6">
        <f>+S2011+SUM($D$17:$E$17)-SUM($Q$27:Q2011)</f>
        <v>7540.6923938793461</v>
      </c>
      <c r="V2011" s="10">
        <f t="shared" si="571"/>
        <v>3.496780480239492E-3</v>
      </c>
      <c r="W2011" s="10">
        <f>+S2011/SUM(Q$27:Q2011)-1</f>
        <v>0.17610279099072912</v>
      </c>
      <c r="X2011">
        <v>4.9640000000000004</v>
      </c>
      <c r="AC2011">
        <f t="shared" si="584"/>
        <v>12740.954173218101</v>
      </c>
      <c r="AD2011">
        <f t="shared" si="585"/>
        <v>12599.129930489233</v>
      </c>
      <c r="AE2011" s="5">
        <f t="shared" si="572"/>
        <v>0</v>
      </c>
      <c r="AF2011" s="6">
        <f>+AD2011+SUM($D$18:$E$18)-SUM($AB$27:AB2011)</f>
        <v>14863.795667331344</v>
      </c>
      <c r="AG2011" s="10">
        <f t="shared" si="573"/>
        <v>-3.2338950214859663E-3</v>
      </c>
      <c r="AH2011" s="10">
        <f>+AD2011/SUM(AB$27:AB2011)-1</f>
        <v>0.31031637441498594</v>
      </c>
      <c r="AI2011" s="6">
        <f t="shared" si="574"/>
        <v>0</v>
      </c>
      <c r="AL2011" s="6">
        <f t="shared" si="575"/>
        <v>0</v>
      </c>
      <c r="AM2011" s="6">
        <f t="shared" si="576"/>
        <v>26721.538270515128</v>
      </c>
      <c r="AN2011" s="6">
        <f t="shared" si="577"/>
        <v>26320.327286235508</v>
      </c>
      <c r="AO2011" s="5">
        <f t="shared" si="578"/>
        <v>0</v>
      </c>
      <c r="AP2011" s="6">
        <f>+AN2011+SUM($D$16:$E$18)-SUM($AL$27:AL2011)</f>
        <v>31353.046812551282</v>
      </c>
      <c r="AQ2011" s="10">
        <f t="shared" si="586"/>
        <v>1.4132325689721892E-3</v>
      </c>
      <c r="AR2011" s="10">
        <f>+AN2011/SUM(AL$27:AL2011)-1</f>
        <v>0.23180520416023054</v>
      </c>
    </row>
    <row r="2012" spans="1:44" x14ac:dyDescent="0.25">
      <c r="A2012" s="1">
        <v>43166</v>
      </c>
      <c r="B2012">
        <v>9.1780000000000008</v>
      </c>
      <c r="G2012">
        <f t="shared" si="579"/>
        <v>7474.7493129309314</v>
      </c>
      <c r="H2012">
        <f t="shared" si="580"/>
        <v>7408.913452484665</v>
      </c>
      <c r="I2012" s="5">
        <f t="shared" ref="I2012:I2075" si="587">+C2012*(MAX($A:$A)-$A2012)</f>
        <v>0</v>
      </c>
      <c r="J2012" s="6">
        <f>+H2012+SUM($D$16:$E$16)-SUM($F$27:F2012)</f>
        <v>8918.6906103793954</v>
      </c>
      <c r="K2012" s="10">
        <f t="shared" si="581"/>
        <v>-3.3377599444971429E-3</v>
      </c>
      <c r="L2012" s="10">
        <f>+H2012/SUM(F$27:F2012)-1</f>
        <v>0.1557965510683248</v>
      </c>
      <c r="M2012">
        <v>7.9249999999999998</v>
      </c>
      <c r="R2012">
        <f t="shared" si="582"/>
        <v>6504.4274119186966</v>
      </c>
      <c r="S2012">
        <f t="shared" si="583"/>
        <v>6310.2845267719513</v>
      </c>
      <c r="T2012" s="5">
        <f t="shared" ref="T2012:T2075" si="588">+N2012*(MAX($A:$A)-$A2012)</f>
        <v>0</v>
      </c>
      <c r="U2012" s="6">
        <f>+S2012+SUM($D$17:$E$17)-SUM($Q$27:Q2012)</f>
        <v>7568.5611583508944</v>
      </c>
      <c r="V2012" s="10">
        <f t="shared" ref="V2012:V2075" si="589">+U2012/U2011-1</f>
        <v>3.6957832273027957E-3</v>
      </c>
      <c r="W2012" s="10">
        <f>+S2012/SUM(Q$27:Q2012)-1</f>
        <v>0.18131997700906566</v>
      </c>
      <c r="X2012">
        <v>4.9610000000000003</v>
      </c>
      <c r="AC2012">
        <f t="shared" si="584"/>
        <v>12733.254160623488</v>
      </c>
      <c r="AD2012">
        <f t="shared" si="585"/>
        <v>12591.515629564279</v>
      </c>
      <c r="AE2012" s="5">
        <f t="shared" ref="AE2012:AE2075" si="590">+Y2012*(MAX($A:$A)-$A2012)</f>
        <v>0</v>
      </c>
      <c r="AF2012" s="6">
        <f>+AD2012+SUM($D$18:$E$18)-SUM($AB$27:AB2012)</f>
        <v>14856.181366406394</v>
      </c>
      <c r="AG2012" s="10">
        <f t="shared" ref="AG2012:AG2075" si="591">+AF2012/AF2011-1</f>
        <v>-5.1227163608591475E-4</v>
      </c>
      <c r="AH2012" s="10">
        <f>+AD2012/SUM(AB$27:AB2012)-1</f>
        <v>0.30952448297194701</v>
      </c>
      <c r="AI2012" s="6">
        <f t="shared" ref="AI2012:AI2075" si="592">+C2012+N2012+Y2012</f>
        <v>0</v>
      </c>
      <c r="AL2012" s="6">
        <f t="shared" ref="AL2012:AL2075" si="593">+F2012+Q2012+AB2012</f>
        <v>0</v>
      </c>
      <c r="AM2012" s="6">
        <f t="shared" ref="AM2012:AM2075" si="594">+G2012+R2012+AC2012</f>
        <v>26712.430885473117</v>
      </c>
      <c r="AN2012" s="6">
        <f t="shared" ref="AN2012:AN2075" si="595">+H2012+S2012+AD2012</f>
        <v>26310.713608820894</v>
      </c>
      <c r="AO2012" s="5">
        <f t="shared" ref="AO2012:AO2075" si="596">+AI2012*(MAX($A:$A)-$A2012)</f>
        <v>0</v>
      </c>
      <c r="AP2012" s="6">
        <f>+AN2012+SUM($D$16:$E$18)-SUM($AL$27:AL2012)</f>
        <v>31343.433135136667</v>
      </c>
      <c r="AQ2012" s="10">
        <f t="shared" si="586"/>
        <v>-3.0662657674362936E-4</v>
      </c>
      <c r="AR2012" s="10">
        <f>+AN2012/SUM(AL$27:AL2012)-1</f>
        <v>0.23135527898484609</v>
      </c>
    </row>
    <row r="2013" spans="1:44" x14ac:dyDescent="0.25">
      <c r="A2013" s="1">
        <v>43167</v>
      </c>
      <c r="B2013">
        <v>9.2759999999999998</v>
      </c>
      <c r="C2013">
        <f>+$C$16</f>
        <v>60</v>
      </c>
      <c r="D2013" s="7">
        <f>+$H$16</f>
        <v>0.66694736842105262</v>
      </c>
      <c r="E2013" s="7">
        <f>+$J$16</f>
        <v>0.46199999999999997</v>
      </c>
      <c r="F2013" s="6">
        <f>+C2013-D2013-E2013</f>
        <v>58.871052631578941</v>
      </c>
      <c r="G2013">
        <f t="shared" ref="G2013:G2076" si="597">+(B2013/B2012*G2012)+F2013</f>
        <v>7613.433552821959</v>
      </c>
      <c r="H2013">
        <f t="shared" ref="H2013:H2076" si="598">+($B2013/$B2012*H2012)+F2013</f>
        <v>7546.8947163107832</v>
      </c>
      <c r="I2013" s="5">
        <f t="shared" si="587"/>
        <v>115560</v>
      </c>
      <c r="J2013" s="6">
        <f>+H2013+SUM($D$16:$E$16)-SUM($F$27:F2013)</f>
        <v>8997.8008215739355</v>
      </c>
      <c r="K2013" s="10">
        <f t="shared" ref="K2013:K2076" si="599">+J2013/J2012-1</f>
        <v>8.8701598306901719E-3</v>
      </c>
      <c r="L2013" s="10">
        <f>+H2013/SUM(F$27:F2013)-1</f>
        <v>0.16660769485055971</v>
      </c>
      <c r="M2013">
        <v>7.9989999999999997</v>
      </c>
      <c r="N2013">
        <f>+$C$17</f>
        <v>50</v>
      </c>
      <c r="O2013" s="7">
        <f>+$H$17</f>
        <v>0.5557894736842105</v>
      </c>
      <c r="P2013" s="7">
        <f>+$J$17</f>
        <v>0.38500000000000001</v>
      </c>
      <c r="Q2013" s="6">
        <f>+N2013-O2013-P2013</f>
        <v>49.059210526315795</v>
      </c>
      <c r="R2013">
        <f t="shared" ref="R2013:R2076" si="600">+($M2013/$M2012*R2012)+N2013</f>
        <v>6615.1627593612184</v>
      </c>
      <c r="S2013">
        <f t="shared" ref="S2013:S2076" si="601">+($M2013/$M2012*S2012)+Q2013</f>
        <v>6418.2662678952547</v>
      </c>
      <c r="T2013" s="5">
        <f t="shared" si="588"/>
        <v>96300</v>
      </c>
      <c r="U2013" s="6">
        <f>+S2013+SUM($D$17:$E$17)-SUM($Q$27:Q2013)</f>
        <v>7627.483688947882</v>
      </c>
      <c r="V2013" s="10">
        <f t="shared" si="589"/>
        <v>7.7851693821584522E-3</v>
      </c>
      <c r="W2013" s="10">
        <f>+S2013/SUM(Q$27:Q2013)-1</f>
        <v>0.19060009820476065</v>
      </c>
      <c r="X2013">
        <v>5.0250000000000004</v>
      </c>
      <c r="Y2013">
        <f>+$C$18</f>
        <v>90</v>
      </c>
      <c r="Z2013" s="7">
        <f>+$H$18</f>
        <v>1.0004210526315789</v>
      </c>
      <c r="AA2013" s="7">
        <f>+$J$18</f>
        <v>0.69300000000000006</v>
      </c>
      <c r="AB2013" s="6">
        <f>+Y2013-Z2013-AA2013</f>
        <v>88.306578947368422</v>
      </c>
      <c r="AC2013">
        <f t="shared" ref="AC2013:AC2076" si="602">+(X2013/X2012*AC2012)+AB2013</f>
        <v>12985.827674922581</v>
      </c>
      <c r="AD2013">
        <f t="shared" ref="AD2013:AD2076" si="603">+($X2013/$X2012*AD2012)+AB2013</f>
        <v>12842.260628243981</v>
      </c>
      <c r="AE2013" s="5">
        <f t="shared" si="590"/>
        <v>173340</v>
      </c>
      <c r="AF2013" s="6">
        <f>+AD2013+SUM($D$18:$E$18)-SUM($AB$27:AB2013)</f>
        <v>15018.619786138726</v>
      </c>
      <c r="AG2013" s="10">
        <f t="shared" si="591"/>
        <v>1.0934062780065812E-2</v>
      </c>
      <c r="AH2013" s="10">
        <f>+AD2013/SUM(AB$27:AB2013)-1</f>
        <v>0.32344764580732233</v>
      </c>
      <c r="AI2013" s="6">
        <f t="shared" si="592"/>
        <v>200</v>
      </c>
      <c r="AL2013" s="6">
        <f t="shared" si="593"/>
        <v>196.23684210526315</v>
      </c>
      <c r="AM2013" s="6">
        <f t="shared" si="594"/>
        <v>27214.423987105758</v>
      </c>
      <c r="AN2013" s="6">
        <f t="shared" si="595"/>
        <v>26807.42161245002</v>
      </c>
      <c r="AO2013" s="5">
        <f t="shared" si="596"/>
        <v>385200</v>
      </c>
      <c r="AP2013" s="6">
        <f>+AN2013+SUM($D$16:$E$18)-SUM($AL$27:AL2013)</f>
        <v>31643.904296660534</v>
      </c>
      <c r="AQ2013" s="10">
        <f t="shared" ref="AQ2013:AQ2076" si="604">+AP2013/AP2012-1</f>
        <v>9.5864151265239173E-3</v>
      </c>
      <c r="AR2013" s="10">
        <f>+AN2013/SUM(AL$27:AL2013)-1</f>
        <v>0.24318408819236459</v>
      </c>
    </row>
    <row r="2014" spans="1:44" x14ac:dyDescent="0.25">
      <c r="A2014" s="1">
        <v>43168</v>
      </c>
      <c r="B2014">
        <v>9.3689999999999998</v>
      </c>
      <c r="G2014">
        <f t="shared" si="597"/>
        <v>7689.764872400704</v>
      </c>
      <c r="H2014">
        <f t="shared" si="598"/>
        <v>7622.5589259503795</v>
      </c>
      <c r="I2014" s="5">
        <f t="shared" si="587"/>
        <v>0</v>
      </c>
      <c r="J2014" s="6">
        <f>+H2014+SUM($D$16:$E$16)-SUM($F$27:F2014)</f>
        <v>9073.4650312135309</v>
      </c>
      <c r="K2014" s="10">
        <f t="shared" si="599"/>
        <v>8.4091892163444815E-3</v>
      </c>
      <c r="L2014" s="10">
        <f>+H2014/SUM(F$27:F2014)-1</f>
        <v>0.17830395569802637</v>
      </c>
      <c r="M2014">
        <v>8.0169999999999995</v>
      </c>
      <c r="R2014">
        <f t="shared" si="600"/>
        <v>6630.0487363169004</v>
      </c>
      <c r="S2014">
        <f t="shared" si="601"/>
        <v>6432.7091723610765</v>
      </c>
      <c r="T2014" s="5">
        <f t="shared" si="588"/>
        <v>0</v>
      </c>
      <c r="U2014" s="6">
        <f>+S2014+SUM($D$17:$E$17)-SUM($Q$27:Q2014)</f>
        <v>7641.9265934137029</v>
      </c>
      <c r="V2014" s="10">
        <f t="shared" si="589"/>
        <v>1.893534624891835E-3</v>
      </c>
      <c r="W2014" s="10">
        <f>+S2014/SUM(Q$27:Q2014)-1</f>
        <v>0.19327928332386102</v>
      </c>
      <c r="X2014">
        <v>5.0599999999999996</v>
      </c>
      <c r="AC2014">
        <f t="shared" si="602"/>
        <v>13076.276225892188</v>
      </c>
      <c r="AD2014">
        <f t="shared" si="603"/>
        <v>12931.709209734236</v>
      </c>
      <c r="AE2014" s="5">
        <f t="shared" si="590"/>
        <v>0</v>
      </c>
      <c r="AF2014" s="6">
        <f>+AD2014+SUM($D$18:$E$18)-SUM($AB$27:AB2014)</f>
        <v>15108.068367628981</v>
      </c>
      <c r="AG2014" s="10">
        <f t="shared" si="591"/>
        <v>5.9558456611845667E-3</v>
      </c>
      <c r="AH2014" s="10">
        <f>+AD2014/SUM(AB$27:AB2014)-1</f>
        <v>0.33266568911145256</v>
      </c>
      <c r="AI2014" s="6">
        <f t="shared" si="592"/>
        <v>0</v>
      </c>
      <c r="AL2014" s="6">
        <f t="shared" si="593"/>
        <v>0</v>
      </c>
      <c r="AM2014" s="6">
        <f t="shared" si="594"/>
        <v>27396.089834609793</v>
      </c>
      <c r="AN2014" s="6">
        <f t="shared" si="595"/>
        <v>26986.977308045691</v>
      </c>
      <c r="AO2014" s="5">
        <f t="shared" si="596"/>
        <v>0</v>
      </c>
      <c r="AP2014" s="6">
        <f>+AN2014+SUM($D$16:$E$18)-SUM($AL$27:AL2014)</f>
        <v>31823.459992256205</v>
      </c>
      <c r="AQ2014" s="10">
        <f t="shared" si="604"/>
        <v>5.6742585842866067E-3</v>
      </c>
      <c r="AR2014" s="10">
        <f>+AN2014/SUM(AL$27:AL2014)-1</f>
        <v>0.25151091599907827</v>
      </c>
    </row>
    <row r="2015" spans="1:44" x14ac:dyDescent="0.25">
      <c r="A2015" s="1">
        <v>43171</v>
      </c>
      <c r="B2015">
        <v>9.4779999999999998</v>
      </c>
      <c r="G2015">
        <f t="shared" si="597"/>
        <v>7779.2284620145028</v>
      </c>
      <c r="H2015">
        <f t="shared" si="598"/>
        <v>7711.2406340225962</v>
      </c>
      <c r="I2015" s="5">
        <f t="shared" si="587"/>
        <v>0</v>
      </c>
      <c r="J2015" s="6">
        <f>+H2015+SUM($D$16:$E$16)-SUM($F$27:F2015)</f>
        <v>9162.1467392857485</v>
      </c>
      <c r="K2015" s="10">
        <f t="shared" si="599"/>
        <v>9.773742199605584E-3</v>
      </c>
      <c r="L2015" s="10">
        <f>+H2015/SUM(F$27:F2015)-1</f>
        <v>0.19201247647624031</v>
      </c>
      <c r="M2015">
        <v>8.0289999999999999</v>
      </c>
      <c r="R2015">
        <f t="shared" si="600"/>
        <v>6639.9727209540224</v>
      </c>
      <c r="S2015">
        <f t="shared" si="601"/>
        <v>6442.337775338292</v>
      </c>
      <c r="T2015" s="5">
        <f t="shared" si="588"/>
        <v>0</v>
      </c>
      <c r="U2015" s="6">
        <f>+S2015+SUM($D$17:$E$17)-SUM($Q$27:Q2015)</f>
        <v>7651.5551963909193</v>
      </c>
      <c r="V2015" s="10">
        <f t="shared" si="589"/>
        <v>1.2599706186022797E-3</v>
      </c>
      <c r="W2015" s="10">
        <f>+S2015/SUM(Q$27:Q2015)-1</f>
        <v>0.19506540673659489</v>
      </c>
      <c r="X2015">
        <v>5.0640000000000001</v>
      </c>
      <c r="AC2015">
        <f t="shared" si="602"/>
        <v>13086.613203145858</v>
      </c>
      <c r="AD2015">
        <f t="shared" si="603"/>
        <v>12941.931904761694</v>
      </c>
      <c r="AE2015" s="5">
        <f t="shared" si="590"/>
        <v>0</v>
      </c>
      <c r="AF2015" s="6">
        <f>+AD2015+SUM($D$18:$E$18)-SUM($AB$27:AB2015)</f>
        <v>15118.291062656441</v>
      </c>
      <c r="AG2015" s="10">
        <f t="shared" si="591"/>
        <v>6.7663812333296214E-4</v>
      </c>
      <c r="AH2015" s="10">
        <f>+AD2015/SUM(AB$27:AB2015)-1</f>
        <v>0.33371917977478183</v>
      </c>
      <c r="AI2015" s="6">
        <f t="shared" si="592"/>
        <v>0</v>
      </c>
      <c r="AL2015" s="6">
        <f t="shared" si="593"/>
        <v>0</v>
      </c>
      <c r="AM2015" s="6">
        <f t="shared" si="594"/>
        <v>27505.814386114384</v>
      </c>
      <c r="AN2015" s="6">
        <f t="shared" si="595"/>
        <v>27095.510314122585</v>
      </c>
      <c r="AO2015" s="5">
        <f t="shared" si="596"/>
        <v>0</v>
      </c>
      <c r="AP2015" s="6">
        <f>+AN2015+SUM($D$16:$E$18)-SUM($AL$27:AL2015)</f>
        <v>31931.992998333095</v>
      </c>
      <c r="AQ2015" s="10">
        <f t="shared" si="604"/>
        <v>3.4104715861600354E-3</v>
      </c>
      <c r="AR2015" s="10">
        <f>+AN2015/SUM(AL$27:AL2015)-1</f>
        <v>0.25654409330904437</v>
      </c>
    </row>
    <row r="2016" spans="1:44" x14ac:dyDescent="0.25">
      <c r="A2016" s="1">
        <v>43172</v>
      </c>
      <c r="B2016">
        <v>9.4329999999999998</v>
      </c>
      <c r="G2016">
        <f t="shared" si="597"/>
        <v>7742.2939525409156</v>
      </c>
      <c r="H2016">
        <f t="shared" si="598"/>
        <v>7674.6289196808557</v>
      </c>
      <c r="I2016" s="5">
        <f t="shared" si="587"/>
        <v>0</v>
      </c>
      <c r="J2016" s="6">
        <f>+H2016+SUM($D$16:$E$16)-SUM($F$27:F2016)</f>
        <v>9125.5350249440089</v>
      </c>
      <c r="K2016" s="10">
        <f t="shared" si="599"/>
        <v>-3.9959755484765269E-3</v>
      </c>
      <c r="L2016" s="10">
        <f>+H2016/SUM(F$27:F2016)-1</f>
        <v>0.18635299542101436</v>
      </c>
      <c r="M2016">
        <v>7.9630000000000001</v>
      </c>
      <c r="R2016">
        <f t="shared" si="600"/>
        <v>6585.3908054498543</v>
      </c>
      <c r="S2016">
        <f t="shared" si="601"/>
        <v>6389.3804589636093</v>
      </c>
      <c r="T2016" s="5">
        <f t="shared" si="588"/>
        <v>0</v>
      </c>
      <c r="U2016" s="6">
        <f>+S2016+SUM($D$17:$E$17)-SUM($Q$27:Q2016)</f>
        <v>7598.5978800162366</v>
      </c>
      <c r="V2016" s="10">
        <f t="shared" si="589"/>
        <v>-6.9211179969872472E-3</v>
      </c>
      <c r="W2016" s="10">
        <f>+S2016/SUM(Q$27:Q2016)-1</f>
        <v>0.18524172796655947</v>
      </c>
      <c r="X2016">
        <v>5.03</v>
      </c>
      <c r="AC2016">
        <f t="shared" si="602"/>
        <v>12998.748896489666</v>
      </c>
      <c r="AD2016">
        <f t="shared" si="603"/>
        <v>12855.038997028301</v>
      </c>
      <c r="AE2016" s="5">
        <f t="shared" si="590"/>
        <v>0</v>
      </c>
      <c r="AF2016" s="6">
        <f>+AD2016+SUM($D$18:$E$18)-SUM($AB$27:AB2016)</f>
        <v>15031.398154923045</v>
      </c>
      <c r="AG2016" s="10">
        <f t="shared" si="591"/>
        <v>-5.7475350470020947E-3</v>
      </c>
      <c r="AH2016" s="10">
        <f>+AD2016/SUM(AB$27:AB2016)-1</f>
        <v>0.32476450913648347</v>
      </c>
      <c r="AI2016" s="6">
        <f t="shared" si="592"/>
        <v>0</v>
      </c>
      <c r="AL2016" s="6">
        <f t="shared" si="593"/>
        <v>0</v>
      </c>
      <c r="AM2016" s="6">
        <f t="shared" si="594"/>
        <v>27326.433654480436</v>
      </c>
      <c r="AN2016" s="6">
        <f t="shared" si="595"/>
        <v>26919.048375672766</v>
      </c>
      <c r="AO2016" s="5">
        <f t="shared" si="596"/>
        <v>0</v>
      </c>
      <c r="AP2016" s="6">
        <f>+AN2016+SUM($D$16:$E$18)-SUM($AL$27:AL2016)</f>
        <v>31755.531059883273</v>
      </c>
      <c r="AQ2016" s="10">
        <f t="shared" si="604"/>
        <v>-5.5261799180224003E-3</v>
      </c>
      <c r="AR2016" s="10">
        <f>+AN2016/SUM(AL$27:AL2016)-1</f>
        <v>0.24836073732562114</v>
      </c>
    </row>
    <row r="2017" spans="1:44" x14ac:dyDescent="0.25">
      <c r="A2017" s="1">
        <v>43173</v>
      </c>
      <c r="B2017">
        <v>9.423</v>
      </c>
      <c r="G2017">
        <f t="shared" si="597"/>
        <v>7734.0862837690083</v>
      </c>
      <c r="H2017">
        <f t="shared" si="598"/>
        <v>7666.4929831604695</v>
      </c>
      <c r="I2017" s="5">
        <f t="shared" si="587"/>
        <v>0</v>
      </c>
      <c r="J2017" s="6">
        <f>+H2017+SUM($D$16:$E$16)-SUM($F$27:F2017)</f>
        <v>9117.3990884236227</v>
      </c>
      <c r="K2017" s="10">
        <f t="shared" si="599"/>
        <v>-8.9155720712785769E-4</v>
      </c>
      <c r="L2017" s="10">
        <f>+H2017/SUM(F$27:F2017)-1</f>
        <v>0.1850953329642977</v>
      </c>
      <c r="M2017">
        <v>7.9589999999999996</v>
      </c>
      <c r="R2017">
        <f t="shared" si="600"/>
        <v>6582.0828105708133</v>
      </c>
      <c r="S2017">
        <f t="shared" si="601"/>
        <v>6386.1709246378705</v>
      </c>
      <c r="T2017" s="5">
        <f t="shared" si="588"/>
        <v>0</v>
      </c>
      <c r="U2017" s="6">
        <f>+S2017+SUM($D$17:$E$17)-SUM($Q$27:Q2017)</f>
        <v>7595.3883456904978</v>
      </c>
      <c r="V2017" s="10">
        <f t="shared" si="589"/>
        <v>-4.2238507372260869E-4</v>
      </c>
      <c r="W2017" s="10">
        <f>+S2017/SUM(Q$27:Q2017)-1</f>
        <v>0.18464635349564795</v>
      </c>
      <c r="X2017">
        <v>5.0229999999999997</v>
      </c>
      <c r="AC2017">
        <f t="shared" si="602"/>
        <v>12980.659186295743</v>
      </c>
      <c r="AD2017">
        <f t="shared" si="603"/>
        <v>12837.149280730249</v>
      </c>
      <c r="AE2017" s="5">
        <f t="shared" si="590"/>
        <v>0</v>
      </c>
      <c r="AF2017" s="6">
        <f>+AD2017+SUM($D$18:$E$18)-SUM($AB$27:AB2017)</f>
        <v>15013.508438624995</v>
      </c>
      <c r="AG2017" s="10">
        <f t="shared" si="591"/>
        <v>-1.1901565053142882E-3</v>
      </c>
      <c r="AH2017" s="10">
        <f>+AD2017/SUM(AB$27:AB2017)-1</f>
        <v>0.32292090047565725</v>
      </c>
      <c r="AI2017" s="6">
        <f t="shared" si="592"/>
        <v>0</v>
      </c>
      <c r="AL2017" s="6">
        <f t="shared" si="593"/>
        <v>0</v>
      </c>
      <c r="AM2017" s="6">
        <f t="shared" si="594"/>
        <v>27296.828280635564</v>
      </c>
      <c r="AN2017" s="6">
        <f t="shared" si="595"/>
        <v>26889.813188528591</v>
      </c>
      <c r="AO2017" s="5">
        <f t="shared" si="596"/>
        <v>0</v>
      </c>
      <c r="AP2017" s="6">
        <f>+AN2017+SUM($D$16:$E$18)-SUM($AL$27:AL2017)</f>
        <v>31726.295872739101</v>
      </c>
      <c r="AQ2017" s="10">
        <f t="shared" si="604"/>
        <v>-9.2063291553967641E-4</v>
      </c>
      <c r="AR2017" s="10">
        <f>+AN2017/SUM(AL$27:AL2017)-1</f>
        <v>0.2470049665245948</v>
      </c>
    </row>
    <row r="2018" spans="1:44" x14ac:dyDescent="0.25">
      <c r="A2018" s="1">
        <v>43174</v>
      </c>
      <c r="B2018">
        <v>9.4350000000000005</v>
      </c>
      <c r="G2018">
        <f t="shared" si="597"/>
        <v>7743.9354862952987</v>
      </c>
      <c r="H2018">
        <f t="shared" si="598"/>
        <v>7676.2561069849344</v>
      </c>
      <c r="I2018" s="5">
        <f t="shared" si="587"/>
        <v>0</v>
      </c>
      <c r="J2018" s="6">
        <f>+H2018+SUM($D$16:$E$16)-SUM($F$27:F2018)</f>
        <v>9127.1622122480876</v>
      </c>
      <c r="K2018" s="10">
        <f t="shared" si="599"/>
        <v>1.0708233488276875E-3</v>
      </c>
      <c r="L2018" s="10">
        <f>+H2018/SUM(F$27:F2018)-1</f>
        <v>0.18660452791235804</v>
      </c>
      <c r="M2018">
        <v>7.9980000000000002</v>
      </c>
      <c r="R2018">
        <f t="shared" si="600"/>
        <v>6614.3357606414593</v>
      </c>
      <c r="S2018">
        <f t="shared" si="601"/>
        <v>6417.46388431382</v>
      </c>
      <c r="T2018" s="5">
        <f t="shared" si="588"/>
        <v>0</v>
      </c>
      <c r="U2018" s="6">
        <f>+S2018+SUM($D$17:$E$17)-SUM($Q$27:Q2018)</f>
        <v>7626.6813053664473</v>
      </c>
      <c r="V2018" s="10">
        <f t="shared" si="589"/>
        <v>4.1199946930567943E-3</v>
      </c>
      <c r="W2018" s="10">
        <f>+S2018/SUM(Q$27:Q2018)-1</f>
        <v>0.19045125458703271</v>
      </c>
      <c r="X2018">
        <v>5.0279999999999996</v>
      </c>
      <c r="AC2018">
        <f t="shared" si="602"/>
        <v>12993.580407862828</v>
      </c>
      <c r="AD2018">
        <f t="shared" si="603"/>
        <v>12849.92764951457</v>
      </c>
      <c r="AE2018" s="5">
        <f t="shared" si="590"/>
        <v>0</v>
      </c>
      <c r="AF2018" s="6">
        <f>+AD2018+SUM($D$18:$E$18)-SUM($AB$27:AB2018)</f>
        <v>15026.286807409313</v>
      </c>
      <c r="AG2018" s="10">
        <f t="shared" si="591"/>
        <v>8.5112476118132108E-4</v>
      </c>
      <c r="AH2018" s="10">
        <f>+AD2018/SUM(AB$27:AB2018)-1</f>
        <v>0.32423776380481861</v>
      </c>
      <c r="AI2018" s="6">
        <f t="shared" si="592"/>
        <v>0</v>
      </c>
      <c r="AL2018" s="6">
        <f t="shared" si="593"/>
        <v>0</v>
      </c>
      <c r="AM2018" s="6">
        <f t="shared" si="594"/>
        <v>27351.851654799586</v>
      </c>
      <c r="AN2018" s="6">
        <f t="shared" si="595"/>
        <v>26943.647640813324</v>
      </c>
      <c r="AO2018" s="5">
        <f t="shared" si="596"/>
        <v>0</v>
      </c>
      <c r="AP2018" s="6">
        <f>+AN2018+SUM($D$16:$E$18)-SUM($AL$27:AL2018)</f>
        <v>31780.130325023834</v>
      </c>
      <c r="AQ2018" s="10">
        <f t="shared" si="604"/>
        <v>1.6968401385613063E-3</v>
      </c>
      <c r="AR2018" s="10">
        <f>+AN2018/SUM(AL$27:AL2018)-1</f>
        <v>0.24950151898847839</v>
      </c>
    </row>
    <row r="2019" spans="1:44" x14ac:dyDescent="0.25">
      <c r="A2019" s="1">
        <v>43175</v>
      </c>
      <c r="B2019">
        <v>9.4380000000000006</v>
      </c>
      <c r="G2019">
        <f t="shared" si="597"/>
        <v>7746.397786926871</v>
      </c>
      <c r="H2019">
        <f t="shared" si="598"/>
        <v>7678.6968879410506</v>
      </c>
      <c r="I2019" s="5">
        <f t="shared" si="587"/>
        <v>0</v>
      </c>
      <c r="J2019" s="6">
        <f>+H2019+SUM($D$16:$E$16)-SUM($F$27:F2019)</f>
        <v>9129.6029932042038</v>
      </c>
      <c r="K2019" s="10">
        <f t="shared" si="599"/>
        <v>2.6741947818575973E-4</v>
      </c>
      <c r="L2019" s="10">
        <f>+H2019/SUM(F$27:F2019)-1</f>
        <v>0.18698182664937302</v>
      </c>
      <c r="M2019">
        <v>8.0079999999999991</v>
      </c>
      <c r="R2019">
        <f t="shared" si="600"/>
        <v>6622.6057478390603</v>
      </c>
      <c r="S2019">
        <f t="shared" si="601"/>
        <v>6425.4877201281652</v>
      </c>
      <c r="T2019" s="5">
        <f t="shared" si="588"/>
        <v>0</v>
      </c>
      <c r="U2019" s="6">
        <f>+S2019+SUM($D$17:$E$17)-SUM($Q$27:Q2019)</f>
        <v>7634.7051411807925</v>
      </c>
      <c r="V2019" s="10">
        <f t="shared" si="589"/>
        <v>1.052074354896515E-3</v>
      </c>
      <c r="W2019" s="10">
        <f>+S2019/SUM(Q$27:Q2019)-1</f>
        <v>0.19193969076431072</v>
      </c>
      <c r="X2019">
        <v>5.0460000000000003</v>
      </c>
      <c r="AC2019">
        <f t="shared" si="602"/>
        <v>13040.096805504343</v>
      </c>
      <c r="AD2019">
        <f t="shared" si="603"/>
        <v>12895.929777138132</v>
      </c>
      <c r="AE2019" s="5">
        <f t="shared" si="590"/>
        <v>0</v>
      </c>
      <c r="AF2019" s="6">
        <f>+AD2019+SUM($D$18:$E$18)-SUM($AB$27:AB2019)</f>
        <v>15072.288935032877</v>
      </c>
      <c r="AG2019" s="10">
        <f t="shared" si="591"/>
        <v>3.0614434699116622E-3</v>
      </c>
      <c r="AH2019" s="10">
        <f>+AD2019/SUM(AB$27:AB2019)-1</f>
        <v>0.32897847178980033</v>
      </c>
      <c r="AI2019" s="6">
        <f t="shared" si="592"/>
        <v>0</v>
      </c>
      <c r="AL2019" s="6">
        <f t="shared" si="593"/>
        <v>0</v>
      </c>
      <c r="AM2019" s="6">
        <f t="shared" si="594"/>
        <v>27409.100340270277</v>
      </c>
      <c r="AN2019" s="6">
        <f t="shared" si="595"/>
        <v>27000.114385207347</v>
      </c>
      <c r="AO2019" s="5">
        <f t="shared" si="596"/>
        <v>0</v>
      </c>
      <c r="AP2019" s="6">
        <f>+AN2019+SUM($D$16:$E$18)-SUM($AL$27:AL2019)</f>
        <v>31836.597069417854</v>
      </c>
      <c r="AQ2019" s="10">
        <f t="shared" si="604"/>
        <v>1.776793984685332E-3</v>
      </c>
      <c r="AR2019" s="10">
        <f>+AN2019/SUM(AL$27:AL2019)-1</f>
        <v>0.25212014300825625</v>
      </c>
    </row>
    <row r="2020" spans="1:44" x14ac:dyDescent="0.25">
      <c r="A2020" s="1">
        <v>43179</v>
      </c>
      <c r="B2020">
        <v>9.423</v>
      </c>
      <c r="G2020">
        <f t="shared" si="597"/>
        <v>7734.0862837690092</v>
      </c>
      <c r="H2020">
        <f t="shared" si="598"/>
        <v>7666.4929831604704</v>
      </c>
      <c r="I2020" s="5">
        <f t="shared" si="587"/>
        <v>0</v>
      </c>
      <c r="J2020" s="6">
        <f>+H2020+SUM($D$16:$E$16)-SUM($F$27:F2020)</f>
        <v>9117.3990884236227</v>
      </c>
      <c r="K2020" s="10">
        <f t="shared" si="599"/>
        <v>-1.3367399206367647E-3</v>
      </c>
      <c r="L2020" s="10">
        <f>+H2020/SUM(F$27:F2020)-1</f>
        <v>0.1850953329642977</v>
      </c>
      <c r="M2020">
        <v>7.9610000000000003</v>
      </c>
      <c r="R2020">
        <f t="shared" si="600"/>
        <v>6583.7368080103352</v>
      </c>
      <c r="S2020">
        <f t="shared" si="601"/>
        <v>6387.7756918007399</v>
      </c>
      <c r="T2020" s="5">
        <f t="shared" si="588"/>
        <v>0</v>
      </c>
      <c r="U2020" s="6">
        <f>+S2020+SUM($D$17:$E$17)-SUM($Q$27:Q2020)</f>
        <v>7596.9931128533672</v>
      </c>
      <c r="V2020" s="10">
        <f t="shared" si="589"/>
        <v>-4.9395526913030841E-3</v>
      </c>
      <c r="W2020" s="10">
        <f>+S2020/SUM(Q$27:Q2020)-1</f>
        <v>0.1849440407311036</v>
      </c>
      <c r="X2020">
        <v>4.9850000000000003</v>
      </c>
      <c r="AC2020">
        <f t="shared" si="602"/>
        <v>12882.457902385881</v>
      </c>
      <c r="AD2020">
        <f t="shared" si="603"/>
        <v>12740.033677969399</v>
      </c>
      <c r="AE2020" s="5">
        <f t="shared" si="590"/>
        <v>0</v>
      </c>
      <c r="AF2020" s="6">
        <f>+AD2020+SUM($D$18:$E$18)-SUM($AB$27:AB2020)</f>
        <v>14916.392835864142</v>
      </c>
      <c r="AG2020" s="10">
        <f t="shared" si="591"/>
        <v>-1.0343226555747709E-2</v>
      </c>
      <c r="AH2020" s="10">
        <f>+AD2020/SUM(AB$27:AB2020)-1</f>
        <v>0.31291273917402984</v>
      </c>
      <c r="AI2020" s="6">
        <f t="shared" si="592"/>
        <v>0</v>
      </c>
      <c r="AL2020" s="6">
        <f t="shared" si="593"/>
        <v>0</v>
      </c>
      <c r="AM2020" s="6">
        <f t="shared" si="594"/>
        <v>27200.280994165223</v>
      </c>
      <c r="AN2020" s="6">
        <f t="shared" si="595"/>
        <v>26794.302352930608</v>
      </c>
      <c r="AO2020" s="5">
        <f t="shared" si="596"/>
        <v>0</v>
      </c>
      <c r="AP2020" s="6">
        <f>+AN2020+SUM($D$16:$E$18)-SUM($AL$27:AL2020)</f>
        <v>31630.785037141119</v>
      </c>
      <c r="AQ2020" s="10">
        <f t="shared" si="604"/>
        <v>-6.464636651586031E-3</v>
      </c>
      <c r="AR2020" s="10">
        <f>+AN2020/SUM(AL$27:AL2020)-1</f>
        <v>0.24257568746963987</v>
      </c>
    </row>
    <row r="2021" spans="1:44" x14ac:dyDescent="0.25">
      <c r="A2021" s="1">
        <v>43180</v>
      </c>
      <c r="B2021">
        <v>9.4239999999999995</v>
      </c>
      <c r="G2021">
        <f t="shared" si="597"/>
        <v>7734.9070506462003</v>
      </c>
      <c r="H2021">
        <f t="shared" si="598"/>
        <v>7667.3065768125089</v>
      </c>
      <c r="I2021" s="5">
        <f t="shared" si="587"/>
        <v>0</v>
      </c>
      <c r="J2021" s="6">
        <f>+H2021+SUM($D$16:$E$16)-SUM($F$27:F2021)</f>
        <v>9118.2126820756603</v>
      </c>
      <c r="K2021" s="10">
        <f t="shared" si="599"/>
        <v>8.9235279068899942E-5</v>
      </c>
      <c r="L2021" s="10">
        <f>+H2021/SUM(F$27:F2021)-1</f>
        <v>0.18522109920996943</v>
      </c>
      <c r="M2021">
        <v>7.944</v>
      </c>
      <c r="R2021">
        <f t="shared" si="600"/>
        <v>6569.6778297744131</v>
      </c>
      <c r="S2021">
        <f t="shared" si="601"/>
        <v>6374.1351709163519</v>
      </c>
      <c r="T2021" s="5">
        <f t="shared" si="588"/>
        <v>0</v>
      </c>
      <c r="U2021" s="6">
        <f>+S2021+SUM($D$17:$E$17)-SUM($Q$27:Q2021)</f>
        <v>7583.3525919689791</v>
      </c>
      <c r="V2021" s="10">
        <f t="shared" si="589"/>
        <v>-1.7955157628496421E-3</v>
      </c>
      <c r="W2021" s="10">
        <f>+S2021/SUM(Q$27:Q2021)-1</f>
        <v>0.18241369922973094</v>
      </c>
      <c r="X2021">
        <v>4.9630000000000001</v>
      </c>
      <c r="AC2021">
        <f t="shared" si="602"/>
        <v>12825.604527490696</v>
      </c>
      <c r="AD2021">
        <f t="shared" si="603"/>
        <v>12683.808855318381</v>
      </c>
      <c r="AE2021" s="5">
        <f t="shared" si="590"/>
        <v>0</v>
      </c>
      <c r="AF2021" s="6">
        <f>+AD2021+SUM($D$18:$E$18)-SUM($AB$27:AB2021)</f>
        <v>14860.168013213126</v>
      </c>
      <c r="AG2021" s="10">
        <f t="shared" si="591"/>
        <v>-3.7693310487125764E-3</v>
      </c>
      <c r="AH2021" s="10">
        <f>+AD2021/SUM(AB$27:AB2021)-1</f>
        <v>0.30711854052571907</v>
      </c>
      <c r="AI2021" s="6">
        <f t="shared" si="592"/>
        <v>0</v>
      </c>
      <c r="AL2021" s="6">
        <f t="shared" si="593"/>
        <v>0</v>
      </c>
      <c r="AM2021" s="6">
        <f t="shared" si="594"/>
        <v>27130.189407911312</v>
      </c>
      <c r="AN2021" s="6">
        <f t="shared" si="595"/>
        <v>26725.250603047243</v>
      </c>
      <c r="AO2021" s="5">
        <f t="shared" si="596"/>
        <v>0</v>
      </c>
      <c r="AP2021" s="6">
        <f>+AN2021+SUM($D$16:$E$18)-SUM($AL$27:AL2021)</f>
        <v>31561.733287257754</v>
      </c>
      <c r="AQ2021" s="10">
        <f t="shared" si="604"/>
        <v>-2.183055204045159E-3</v>
      </c>
      <c r="AR2021" s="10">
        <f>+AN2021/SUM(AL$27:AL2021)-1</f>
        <v>0.239373438556713</v>
      </c>
    </row>
    <row r="2022" spans="1:44" x14ac:dyDescent="0.25">
      <c r="A2022" s="1">
        <v>43181</v>
      </c>
      <c r="B2022">
        <v>9.2949999999999999</v>
      </c>
      <c r="G2022">
        <f t="shared" si="597"/>
        <v>7629.0281234885861</v>
      </c>
      <c r="H2022">
        <f t="shared" si="598"/>
        <v>7562.3529956995199</v>
      </c>
      <c r="I2022" s="5">
        <f t="shared" si="587"/>
        <v>0</v>
      </c>
      <c r="J2022" s="6">
        <f>+H2022+SUM($D$16:$E$16)-SUM($F$27:F2022)</f>
        <v>9013.2591009626703</v>
      </c>
      <c r="K2022" s="10">
        <f t="shared" si="599"/>
        <v>-1.1510323872934491E-2</v>
      </c>
      <c r="L2022" s="10">
        <f>+H2022/SUM(F$27:F2022)-1</f>
        <v>0.16899725351832195</v>
      </c>
      <c r="M2022">
        <v>7.8289999999999997</v>
      </c>
      <c r="R2022">
        <f t="shared" si="600"/>
        <v>6474.5729770019989</v>
      </c>
      <c r="S2022">
        <f t="shared" si="601"/>
        <v>6281.8610590513736</v>
      </c>
      <c r="T2022" s="5">
        <f t="shared" si="588"/>
        <v>0</v>
      </c>
      <c r="U2022" s="6">
        <f>+S2022+SUM($D$17:$E$17)-SUM($Q$27:Q2022)</f>
        <v>7491.0784801040018</v>
      </c>
      <c r="V2022" s="10">
        <f t="shared" si="589"/>
        <v>-1.2167983849610042E-2</v>
      </c>
      <c r="W2022" s="10">
        <f>+S2022/SUM(Q$27:Q2022)-1</f>
        <v>0.16529668319103252</v>
      </c>
      <c r="X2022">
        <v>4.8929999999999998</v>
      </c>
      <c r="AC2022">
        <f t="shared" si="602"/>
        <v>12644.707425551474</v>
      </c>
      <c r="AD2022">
        <f t="shared" si="603"/>
        <v>12504.911692337866</v>
      </c>
      <c r="AE2022" s="5">
        <f t="shared" si="590"/>
        <v>0</v>
      </c>
      <c r="AF2022" s="6">
        <f>+AD2022+SUM($D$18:$E$18)-SUM($AB$27:AB2022)</f>
        <v>14681.270850232613</v>
      </c>
      <c r="AG2022" s="10">
        <f t="shared" si="591"/>
        <v>-1.2038703924574956E-2</v>
      </c>
      <c r="AH2022" s="10">
        <f>+AD2022/SUM(AB$27:AB2022)-1</f>
        <v>0.28868245391745773</v>
      </c>
      <c r="AI2022" s="6">
        <f t="shared" si="592"/>
        <v>0</v>
      </c>
      <c r="AL2022" s="6">
        <f t="shared" si="593"/>
        <v>0</v>
      </c>
      <c r="AM2022" s="6">
        <f t="shared" si="594"/>
        <v>26748.308526042059</v>
      </c>
      <c r="AN2022" s="6">
        <f t="shared" si="595"/>
        <v>26349.125747088758</v>
      </c>
      <c r="AO2022" s="5">
        <f t="shared" si="596"/>
        <v>0</v>
      </c>
      <c r="AP2022" s="6">
        <f>+AN2022+SUM($D$16:$E$18)-SUM($AL$27:AL2022)</f>
        <v>31185.608431299268</v>
      </c>
      <c r="AQ2022" s="10">
        <f t="shared" si="604"/>
        <v>-1.1917116608748946E-2</v>
      </c>
      <c r="AR2022" s="10">
        <f>+AN2022/SUM(AL$27:AL2022)-1</f>
        <v>0.22193078991779758</v>
      </c>
    </row>
    <row r="2023" spans="1:44" x14ac:dyDescent="0.25">
      <c r="A2023" s="1">
        <v>43182</v>
      </c>
      <c r="B2023">
        <v>9.0719999999999992</v>
      </c>
      <c r="G2023">
        <f t="shared" si="597"/>
        <v>7445.9971098750348</v>
      </c>
      <c r="H2023">
        <f t="shared" si="598"/>
        <v>7380.9216112948943</v>
      </c>
      <c r="I2023" s="5">
        <f t="shared" si="587"/>
        <v>0</v>
      </c>
      <c r="J2023" s="6">
        <f>+H2023+SUM($D$16:$E$16)-SUM($F$27:F2023)</f>
        <v>8831.8277165580475</v>
      </c>
      <c r="K2023" s="10">
        <f t="shared" si="599"/>
        <v>-2.0129387424937639E-2</v>
      </c>
      <c r="L2023" s="10">
        <f>+H2023/SUM(F$27:F2023)-1</f>
        <v>0.14095138073353608</v>
      </c>
      <c r="M2023">
        <v>7.76</v>
      </c>
      <c r="R2023">
        <f t="shared" si="600"/>
        <v>6417.5100653385507</v>
      </c>
      <c r="S2023">
        <f t="shared" si="601"/>
        <v>6226.4965919323877</v>
      </c>
      <c r="T2023" s="5">
        <f t="shared" si="588"/>
        <v>0</v>
      </c>
      <c r="U2023" s="6">
        <f>+S2023+SUM($D$17:$E$17)-SUM($Q$27:Q2023)</f>
        <v>7435.714012985015</v>
      </c>
      <c r="V2023" s="10">
        <f t="shared" si="589"/>
        <v>-7.3907204771692658E-3</v>
      </c>
      <c r="W2023" s="10">
        <f>+S2023/SUM(Q$27:Q2023)-1</f>
        <v>0.15502647356781352</v>
      </c>
      <c r="X2023">
        <v>4.8120000000000003</v>
      </c>
      <c r="AC2023">
        <f t="shared" si="602"/>
        <v>12435.383636164664</v>
      </c>
      <c r="AD2023">
        <f t="shared" si="603"/>
        <v>12297.902118031845</v>
      </c>
      <c r="AE2023" s="5">
        <f t="shared" si="590"/>
        <v>0</v>
      </c>
      <c r="AF2023" s="6">
        <f>+AD2023+SUM($D$18:$E$18)-SUM($AB$27:AB2023)</f>
        <v>14474.26127592659</v>
      </c>
      <c r="AG2023" s="10">
        <f t="shared" si="591"/>
        <v>-1.4100248978292207E-2</v>
      </c>
      <c r="AH2023" s="10">
        <f>+AD2023/SUM(AB$27:AB2023)-1</f>
        <v>0.26734926798504133</v>
      </c>
      <c r="AI2023" s="6">
        <f t="shared" si="592"/>
        <v>0</v>
      </c>
      <c r="AL2023" s="6">
        <f t="shared" si="593"/>
        <v>0</v>
      </c>
      <c r="AM2023" s="6">
        <f t="shared" si="594"/>
        <v>26298.890811378249</v>
      </c>
      <c r="AN2023" s="6">
        <f t="shared" si="595"/>
        <v>25905.320321259125</v>
      </c>
      <c r="AO2023" s="5">
        <f t="shared" si="596"/>
        <v>0</v>
      </c>
      <c r="AP2023" s="6">
        <f>+AN2023+SUM($D$16:$E$18)-SUM($AL$27:AL2023)</f>
        <v>30741.803005469636</v>
      </c>
      <c r="AQ2023" s="10">
        <f t="shared" si="604"/>
        <v>-1.4231097232151768E-2</v>
      </c>
      <c r="AR2023" s="10">
        <f>+AN2023/SUM(AL$27:AL2023)-1</f>
        <v>0.20134948032297273</v>
      </c>
    </row>
    <row r="2024" spans="1:44" x14ac:dyDescent="0.25">
      <c r="A2024" s="1">
        <v>43185</v>
      </c>
      <c r="B2024">
        <v>9.093</v>
      </c>
      <c r="G2024">
        <f t="shared" si="597"/>
        <v>7463.2332142960422</v>
      </c>
      <c r="H2024">
        <f t="shared" si="598"/>
        <v>7398.0070779877069</v>
      </c>
      <c r="I2024" s="5">
        <f t="shared" si="587"/>
        <v>0</v>
      </c>
      <c r="J2024" s="6">
        <f>+H2024+SUM($D$16:$E$16)-SUM($F$27:F2024)</f>
        <v>8848.9131832508574</v>
      </c>
      <c r="K2024" s="10">
        <f t="shared" si="599"/>
        <v>1.9345335123304164E-3</v>
      </c>
      <c r="L2024" s="10">
        <f>+H2024/SUM(F$27:F2024)-1</f>
        <v>0.14359247189264135</v>
      </c>
      <c r="M2024">
        <v>7.7160000000000002</v>
      </c>
      <c r="R2024">
        <f t="shared" si="600"/>
        <v>6381.1221216691056</v>
      </c>
      <c r="S2024">
        <f t="shared" si="601"/>
        <v>6191.1917143492656</v>
      </c>
      <c r="T2024" s="5">
        <f t="shared" si="588"/>
        <v>0</v>
      </c>
      <c r="U2024" s="6">
        <f>+S2024+SUM($D$17:$E$17)-SUM($Q$27:Q2024)</f>
        <v>7400.4091354018919</v>
      </c>
      <c r="V2024" s="10">
        <f t="shared" si="589"/>
        <v>-4.7480144504575827E-3</v>
      </c>
      <c r="W2024" s="10">
        <f>+S2024/SUM(Q$27:Q2024)-1</f>
        <v>0.14847735438778997</v>
      </c>
      <c r="X2024">
        <v>4.8220000000000001</v>
      </c>
      <c r="AC2024">
        <f t="shared" si="602"/>
        <v>12461.226079298838</v>
      </c>
      <c r="AD2024">
        <f t="shared" si="603"/>
        <v>12323.458855600489</v>
      </c>
      <c r="AE2024" s="5">
        <f t="shared" si="590"/>
        <v>0</v>
      </c>
      <c r="AF2024" s="6">
        <f>+AD2024+SUM($D$18:$E$18)-SUM($AB$27:AB2024)</f>
        <v>14499.818013495234</v>
      </c>
      <c r="AG2024" s="10">
        <f t="shared" si="591"/>
        <v>1.7656678348862975E-3</v>
      </c>
      <c r="AH2024" s="10">
        <f>+AD2024/SUM(AB$27:AB2024)-1</f>
        <v>0.26998299464336428</v>
      </c>
      <c r="AI2024" s="6">
        <f t="shared" si="592"/>
        <v>0</v>
      </c>
      <c r="AL2024" s="6">
        <f t="shared" si="593"/>
        <v>0</v>
      </c>
      <c r="AM2024" s="6">
        <f t="shared" si="594"/>
        <v>26305.581415263987</v>
      </c>
      <c r="AN2024" s="6">
        <f t="shared" si="595"/>
        <v>25912.657647937463</v>
      </c>
      <c r="AO2024" s="5">
        <f t="shared" si="596"/>
        <v>0</v>
      </c>
      <c r="AP2024" s="6">
        <f>+AN2024+SUM($D$16:$E$18)-SUM($AL$27:AL2024)</f>
        <v>30749.140332147974</v>
      </c>
      <c r="AQ2024" s="10">
        <f t="shared" si="604"/>
        <v>2.3867587327375261E-4</v>
      </c>
      <c r="AR2024" s="10">
        <f>+AN2024/SUM(AL$27:AL2024)-1</f>
        <v>0.20168974608624701</v>
      </c>
    </row>
    <row r="2025" spans="1:44" x14ac:dyDescent="0.25">
      <c r="A2025" s="1">
        <v>43186</v>
      </c>
      <c r="B2025">
        <v>9.1489999999999991</v>
      </c>
      <c r="G2025">
        <f t="shared" si="597"/>
        <v>7509.196159418726</v>
      </c>
      <c r="H2025">
        <f t="shared" si="598"/>
        <v>7443.568322501872</v>
      </c>
      <c r="I2025" s="5">
        <f t="shared" si="587"/>
        <v>0</v>
      </c>
      <c r="J2025" s="6">
        <f>+H2025+SUM($D$16:$E$16)-SUM($F$27:F2025)</f>
        <v>8894.4744277650243</v>
      </c>
      <c r="K2025" s="10">
        <f t="shared" si="599"/>
        <v>5.1487955154092546E-3</v>
      </c>
      <c r="L2025" s="10">
        <f>+H2025/SUM(F$27:F2025)-1</f>
        <v>0.1506353816502557</v>
      </c>
      <c r="M2025">
        <v>7.8049999999999997</v>
      </c>
      <c r="R2025">
        <f t="shared" si="600"/>
        <v>6454.7250077277567</v>
      </c>
      <c r="S2025">
        <f t="shared" si="601"/>
        <v>6262.6038530969436</v>
      </c>
      <c r="T2025" s="5">
        <f t="shared" si="588"/>
        <v>0</v>
      </c>
      <c r="U2025" s="6">
        <f>+S2025+SUM($D$17:$E$17)-SUM($Q$27:Q2025)</f>
        <v>7471.8212741495709</v>
      </c>
      <c r="V2025" s="10">
        <f t="shared" si="589"/>
        <v>9.6497554987953205E-3</v>
      </c>
      <c r="W2025" s="10">
        <f>+S2025/SUM(Q$27:Q2025)-1</f>
        <v>0.16172443636556499</v>
      </c>
      <c r="X2025">
        <v>4.8460000000000001</v>
      </c>
      <c r="AC2025">
        <f t="shared" si="602"/>
        <v>12523.247942820855</v>
      </c>
      <c r="AD2025">
        <f t="shared" si="603"/>
        <v>12384.795025765236</v>
      </c>
      <c r="AE2025" s="5">
        <f t="shared" si="590"/>
        <v>0</v>
      </c>
      <c r="AF2025" s="6">
        <f>+AD2025+SUM($D$18:$E$18)-SUM($AB$27:AB2025)</f>
        <v>14561.154183659979</v>
      </c>
      <c r="AG2025" s="10">
        <f t="shared" si="591"/>
        <v>4.2301337925523264E-3</v>
      </c>
      <c r="AH2025" s="10">
        <f>+AD2025/SUM(AB$27:AB2025)-1</f>
        <v>0.27630393862333946</v>
      </c>
      <c r="AI2025" s="6">
        <f t="shared" si="592"/>
        <v>0</v>
      </c>
      <c r="AL2025" s="6">
        <f t="shared" si="593"/>
        <v>0</v>
      </c>
      <c r="AM2025" s="6">
        <f t="shared" si="594"/>
        <v>26487.169109967341</v>
      </c>
      <c r="AN2025" s="6">
        <f t="shared" si="595"/>
        <v>26090.967201364052</v>
      </c>
      <c r="AO2025" s="5">
        <f t="shared" si="596"/>
        <v>0</v>
      </c>
      <c r="AP2025" s="6">
        <f>+AN2025+SUM($D$16:$E$18)-SUM($AL$27:AL2025)</f>
        <v>30927.449885574562</v>
      </c>
      <c r="AQ2025" s="10">
        <f t="shared" si="604"/>
        <v>5.7988467807721378E-3</v>
      </c>
      <c r="AR2025" s="10">
        <f>+AN2025/SUM(AL$27:AL2025)-1</f>
        <v>0.20995878451886041</v>
      </c>
    </row>
    <row r="2026" spans="1:44" x14ac:dyDescent="0.25">
      <c r="A2026" s="1">
        <v>43187</v>
      </c>
      <c r="B2026">
        <v>9.0129999999999999</v>
      </c>
      <c r="G2026">
        <f t="shared" si="597"/>
        <v>7397.5718641207768</v>
      </c>
      <c r="H2026">
        <f t="shared" si="598"/>
        <v>7332.9195858246121</v>
      </c>
      <c r="I2026" s="5">
        <f t="shared" si="587"/>
        <v>0</v>
      </c>
      <c r="J2026" s="6">
        <f>+H2026+SUM($D$16:$E$16)-SUM($F$27:F2026)</f>
        <v>8783.8256910877644</v>
      </c>
      <c r="K2026" s="10">
        <f t="shared" si="599"/>
        <v>-1.2440165810343795E-2</v>
      </c>
      <c r="L2026" s="10">
        <f>+H2026/SUM(F$27:F2026)-1</f>
        <v>0.13353117223890654</v>
      </c>
      <c r="M2026">
        <v>7.8280000000000003</v>
      </c>
      <c r="R2026">
        <f t="shared" si="600"/>
        <v>6473.7459782822407</v>
      </c>
      <c r="S2026">
        <f t="shared" si="601"/>
        <v>6281.0586754699398</v>
      </c>
      <c r="T2026" s="5">
        <f t="shared" si="588"/>
        <v>0</v>
      </c>
      <c r="U2026" s="6">
        <f>+S2026+SUM($D$17:$E$17)-SUM($Q$27:Q2026)</f>
        <v>7490.2760965225671</v>
      </c>
      <c r="V2026" s="10">
        <f t="shared" si="589"/>
        <v>2.4699228870537215E-3</v>
      </c>
      <c r="W2026" s="10">
        <f>+S2026/SUM(Q$27:Q2026)-1</f>
        <v>0.16514783957330481</v>
      </c>
      <c r="X2026">
        <v>4.9050000000000002</v>
      </c>
      <c r="AC2026">
        <f t="shared" si="602"/>
        <v>12675.718357312482</v>
      </c>
      <c r="AD2026">
        <f t="shared" si="603"/>
        <v>12535.579777420238</v>
      </c>
      <c r="AE2026" s="5">
        <f t="shared" si="590"/>
        <v>0</v>
      </c>
      <c r="AF2026" s="6">
        <f>+AD2026+SUM($D$18:$E$18)-SUM($AB$27:AB2026)</f>
        <v>14711.938935314982</v>
      </c>
      <c r="AG2026" s="10">
        <f t="shared" si="591"/>
        <v>1.0355274709212825E-2</v>
      </c>
      <c r="AH2026" s="10">
        <f>+AD2026/SUM(AB$27:AB2026)-1</f>
        <v>0.29184292590744532</v>
      </c>
      <c r="AI2026" s="6">
        <f t="shared" si="592"/>
        <v>0</v>
      </c>
      <c r="AL2026" s="6">
        <f t="shared" si="593"/>
        <v>0</v>
      </c>
      <c r="AM2026" s="6">
        <f t="shared" si="594"/>
        <v>26547.036199715498</v>
      </c>
      <c r="AN2026" s="6">
        <f t="shared" si="595"/>
        <v>26149.558038714793</v>
      </c>
      <c r="AO2026" s="5">
        <f t="shared" si="596"/>
        <v>0</v>
      </c>
      <c r="AP2026" s="6">
        <f>+AN2026+SUM($D$16:$E$18)-SUM($AL$27:AL2026)</f>
        <v>30986.040722925303</v>
      </c>
      <c r="AQ2026" s="10">
        <f t="shared" si="604"/>
        <v>1.8944606673849673E-3</v>
      </c>
      <c r="AR2026" s="10">
        <f>+AN2026/SUM(AL$27:AL2026)-1</f>
        <v>0.21267591255009499</v>
      </c>
    </row>
    <row r="2027" spans="1:44" x14ac:dyDescent="0.25">
      <c r="A2027" s="1">
        <v>43188</v>
      </c>
      <c r="B2027">
        <v>9.1020000000000003</v>
      </c>
      <c r="G2027">
        <f t="shared" si="597"/>
        <v>7470.6201161907593</v>
      </c>
      <c r="H2027">
        <f t="shared" si="598"/>
        <v>7405.3294208560555</v>
      </c>
      <c r="I2027" s="5">
        <f t="shared" si="587"/>
        <v>0</v>
      </c>
      <c r="J2027" s="6">
        <f>+H2027+SUM($D$16:$E$16)-SUM($F$27:F2027)</f>
        <v>8856.235526119206</v>
      </c>
      <c r="K2027" s="10">
        <f t="shared" si="599"/>
        <v>8.243541889146222E-3</v>
      </c>
      <c r="L2027" s="10">
        <f>+H2027/SUM(F$27:F2027)-1</f>
        <v>0.14472436810368672</v>
      </c>
      <c r="M2027">
        <v>7.8630000000000004</v>
      </c>
      <c r="R2027">
        <f t="shared" si="600"/>
        <v>6502.6909334738448</v>
      </c>
      <c r="S2027">
        <f t="shared" si="601"/>
        <v>6309.1421008201505</v>
      </c>
      <c r="T2027" s="5">
        <f t="shared" si="588"/>
        <v>0</v>
      </c>
      <c r="U2027" s="6">
        <f>+S2027+SUM($D$17:$E$17)-SUM($Q$27:Q2027)</f>
        <v>7518.3595218727778</v>
      </c>
      <c r="V2027" s="10">
        <f t="shared" si="589"/>
        <v>3.7493177805887345E-3</v>
      </c>
      <c r="W2027" s="10">
        <f>+S2027/SUM(Q$27:Q2027)-1</f>
        <v>0.17035736619377828</v>
      </c>
      <c r="X2027">
        <v>4.9379999999999997</v>
      </c>
      <c r="AC2027">
        <f t="shared" si="602"/>
        <v>12760.998419655254</v>
      </c>
      <c r="AD2027">
        <f t="shared" si="603"/>
        <v>12619.917011396763</v>
      </c>
      <c r="AE2027" s="5">
        <f t="shared" si="590"/>
        <v>0</v>
      </c>
      <c r="AF2027" s="6">
        <f>+AD2027+SUM($D$18:$E$18)-SUM($AB$27:AB2027)</f>
        <v>14796.276169291508</v>
      </c>
      <c r="AG2027" s="10">
        <f t="shared" si="591"/>
        <v>5.7325709648019529E-3</v>
      </c>
      <c r="AH2027" s="10">
        <f>+AD2027/SUM(AB$27:AB2027)-1</f>
        <v>0.30053422387991091</v>
      </c>
      <c r="AI2027" s="6">
        <f t="shared" si="592"/>
        <v>0</v>
      </c>
      <c r="AL2027" s="6">
        <f t="shared" si="593"/>
        <v>0</v>
      </c>
      <c r="AM2027" s="6">
        <f t="shared" si="594"/>
        <v>26734.309469319858</v>
      </c>
      <c r="AN2027" s="6">
        <f t="shared" si="595"/>
        <v>26334.388533072968</v>
      </c>
      <c r="AO2027" s="5">
        <f t="shared" si="596"/>
        <v>0</v>
      </c>
      <c r="AP2027" s="6">
        <f>+AN2027+SUM($D$16:$E$18)-SUM($AL$27:AL2027)</f>
        <v>31170.871217283478</v>
      </c>
      <c r="AQ2027" s="10">
        <f t="shared" si="604"/>
        <v>5.9649600286437732E-3</v>
      </c>
      <c r="AR2027" s="10">
        <f>+AN2027/SUM(AL$27:AL2027)-1</f>
        <v>0.22124735716422728</v>
      </c>
    </row>
    <row r="2028" spans="1:44" x14ac:dyDescent="0.25">
      <c r="A2028" s="1">
        <v>43193</v>
      </c>
      <c r="B2028">
        <v>9.1110000000000007</v>
      </c>
      <c r="G2028">
        <f t="shared" si="597"/>
        <v>7478.0070180854773</v>
      </c>
      <c r="H2028">
        <f t="shared" si="598"/>
        <v>7412.6517637244042</v>
      </c>
      <c r="I2028" s="5">
        <f t="shared" si="587"/>
        <v>0</v>
      </c>
      <c r="J2028" s="6">
        <f>+H2028+SUM($D$16:$E$16)-SUM($F$27:F2028)</f>
        <v>8863.5578689875547</v>
      </c>
      <c r="K2028" s="10">
        <f t="shared" si="599"/>
        <v>8.2680082826991352E-4</v>
      </c>
      <c r="L2028" s="10">
        <f>+H2028/SUM(F$27:F2028)-1</f>
        <v>0.14585626431473186</v>
      </c>
      <c r="M2028">
        <v>7.8179999999999996</v>
      </c>
      <c r="R2028">
        <f t="shared" si="600"/>
        <v>6465.4759910846387</v>
      </c>
      <c r="S2028">
        <f t="shared" si="601"/>
        <v>6273.0348396555937</v>
      </c>
      <c r="T2028" s="5">
        <f t="shared" si="588"/>
        <v>0</v>
      </c>
      <c r="U2028" s="6">
        <f>+S2028+SUM($D$17:$E$17)-SUM($Q$27:Q2028)</f>
        <v>7482.2522607082201</v>
      </c>
      <c r="V2028" s="10">
        <f t="shared" si="589"/>
        <v>-4.8025451642094152E-3</v>
      </c>
      <c r="W2028" s="10">
        <f>+S2028/SUM(Q$27:Q2028)-1</f>
        <v>0.16365940339602658</v>
      </c>
      <c r="X2028">
        <v>4.9130000000000003</v>
      </c>
      <c r="AC2028">
        <f t="shared" si="602"/>
        <v>12696.39231181982</v>
      </c>
      <c r="AD2028">
        <f t="shared" si="603"/>
        <v>12556.025167475153</v>
      </c>
      <c r="AE2028" s="5">
        <f t="shared" si="590"/>
        <v>0</v>
      </c>
      <c r="AF2028" s="6">
        <f>+AD2028+SUM($D$18:$E$18)-SUM($AB$27:AB2028)</f>
        <v>14732.384325369898</v>
      </c>
      <c r="AG2028" s="10">
        <f t="shared" si="591"/>
        <v>-4.3181029598658993E-3</v>
      </c>
      <c r="AH2028" s="10">
        <f>+AD2028/SUM(AB$27:AB2028)-1</f>
        <v>0.29394990723410364</v>
      </c>
      <c r="AI2028" s="6">
        <f t="shared" si="592"/>
        <v>0</v>
      </c>
      <c r="AL2028" s="6">
        <f t="shared" si="593"/>
        <v>0</v>
      </c>
      <c r="AM2028" s="6">
        <f t="shared" si="594"/>
        <v>26639.875320989937</v>
      </c>
      <c r="AN2028" s="6">
        <f t="shared" si="595"/>
        <v>26241.711770855152</v>
      </c>
      <c r="AO2028" s="5">
        <f t="shared" si="596"/>
        <v>0</v>
      </c>
      <c r="AP2028" s="6">
        <f>+AN2028+SUM($D$16:$E$18)-SUM($AL$27:AL2028)</f>
        <v>31078.194455065663</v>
      </c>
      <c r="AQ2028" s="10">
        <f t="shared" si="604"/>
        <v>-2.9731848549175988E-3</v>
      </c>
      <c r="AR2028" s="10">
        <f>+AN2028/SUM(AL$27:AL2028)-1</f>
        <v>0.21694950719566242</v>
      </c>
    </row>
    <row r="2029" spans="1:44" x14ac:dyDescent="0.25">
      <c r="A2029" s="1">
        <v>43194</v>
      </c>
      <c r="B2029">
        <v>8.9990000000000006</v>
      </c>
      <c r="G2029">
        <f t="shared" si="597"/>
        <v>7386.081127840107</v>
      </c>
      <c r="H2029">
        <f t="shared" si="598"/>
        <v>7321.5292746960722</v>
      </c>
      <c r="I2029" s="5">
        <f t="shared" si="587"/>
        <v>0</v>
      </c>
      <c r="J2029" s="6">
        <f>+H2029+SUM($D$16:$E$16)-SUM($F$27:F2029)</f>
        <v>8772.4353799592245</v>
      </c>
      <c r="K2029" s="10">
        <f t="shared" si="599"/>
        <v>-1.0280576984458611E-2</v>
      </c>
      <c r="L2029" s="10">
        <f>+H2029/SUM(F$27:F2029)-1</f>
        <v>0.13177044479950317</v>
      </c>
      <c r="M2029">
        <v>7.7839999999999998</v>
      </c>
      <c r="R2029">
        <f t="shared" si="600"/>
        <v>6437.3580346127947</v>
      </c>
      <c r="S2029">
        <f t="shared" si="601"/>
        <v>6245.7537978868186</v>
      </c>
      <c r="T2029" s="5">
        <f t="shared" si="588"/>
        <v>0</v>
      </c>
      <c r="U2029" s="6">
        <f>+S2029+SUM($D$17:$E$17)-SUM($Q$27:Q2029)</f>
        <v>7454.9712189394459</v>
      </c>
      <c r="V2029" s="10">
        <f t="shared" si="589"/>
        <v>-3.6461002407037757E-3</v>
      </c>
      <c r="W2029" s="10">
        <f>+S2029/SUM(Q$27:Q2029)-1</f>
        <v>0.15859872039328127</v>
      </c>
      <c r="X2029">
        <v>4.9459999999999997</v>
      </c>
      <c r="AC2029">
        <f t="shared" si="602"/>
        <v>12781.672374162596</v>
      </c>
      <c r="AD2029">
        <f t="shared" si="603"/>
        <v>12640.362401451681</v>
      </c>
      <c r="AE2029" s="5">
        <f t="shared" si="590"/>
        <v>0</v>
      </c>
      <c r="AF2029" s="6">
        <f>+AD2029+SUM($D$18:$E$18)-SUM($AB$27:AB2029)</f>
        <v>14816.721559346428</v>
      </c>
      <c r="AG2029" s="10">
        <f t="shared" si="591"/>
        <v>5.7246153856642668E-3</v>
      </c>
      <c r="AH2029" s="10">
        <f>+AD2029/SUM(AB$27:AB2029)-1</f>
        <v>0.30264120520656967</v>
      </c>
      <c r="AI2029" s="6">
        <f t="shared" si="592"/>
        <v>0</v>
      </c>
      <c r="AL2029" s="6">
        <f t="shared" si="593"/>
        <v>0</v>
      </c>
      <c r="AM2029" s="6">
        <f t="shared" si="594"/>
        <v>26605.111536615499</v>
      </c>
      <c r="AN2029" s="6">
        <f t="shared" si="595"/>
        <v>26207.645474034573</v>
      </c>
      <c r="AO2029" s="5">
        <f t="shared" si="596"/>
        <v>0</v>
      </c>
      <c r="AP2029" s="6">
        <f>+AN2029+SUM($D$16:$E$18)-SUM($AL$27:AL2029)</f>
        <v>31044.128158245083</v>
      </c>
      <c r="AQ2029" s="10">
        <f t="shared" si="604"/>
        <v>-1.0961478753160891E-3</v>
      </c>
      <c r="AR2029" s="10">
        <f>+AN2029/SUM(AL$27:AL2029)-1</f>
        <v>0.2153696955016009</v>
      </c>
    </row>
    <row r="2030" spans="1:44" x14ac:dyDescent="0.25">
      <c r="A2030" s="1">
        <v>43195</v>
      </c>
      <c r="B2030">
        <v>9.1319999999999997</v>
      </c>
      <c r="G2030">
        <f t="shared" si="597"/>
        <v>7495.2431225064838</v>
      </c>
      <c r="H2030">
        <f t="shared" si="598"/>
        <v>7429.737230417215</v>
      </c>
      <c r="I2030" s="5">
        <f t="shared" si="587"/>
        <v>0</v>
      </c>
      <c r="J2030" s="6">
        <f>+H2030+SUM($D$16:$E$16)-SUM($F$27:F2030)</f>
        <v>8880.6433356803682</v>
      </c>
      <c r="K2030" s="10">
        <f t="shared" si="599"/>
        <v>1.2334996045493485E-2</v>
      </c>
      <c r="L2030" s="10">
        <f>+H2030/SUM(F$27:F2030)-1</f>
        <v>0.14849735547383713</v>
      </c>
      <c r="M2030">
        <v>7.9569999999999999</v>
      </c>
      <c r="R2030">
        <f t="shared" si="600"/>
        <v>6580.428813131296</v>
      </c>
      <c r="S2030">
        <f t="shared" si="601"/>
        <v>6384.566157475002</v>
      </c>
      <c r="T2030" s="5">
        <f t="shared" si="588"/>
        <v>0</v>
      </c>
      <c r="U2030" s="6">
        <f>+S2030+SUM($D$17:$E$17)-SUM($Q$27:Q2030)</f>
        <v>7593.7835785276284</v>
      </c>
      <c r="V2030" s="10">
        <f t="shared" si="589"/>
        <v>1.862010670618397E-2</v>
      </c>
      <c r="W2030" s="10">
        <f>+S2030/SUM(Q$27:Q2030)-1</f>
        <v>0.18434866626019253</v>
      </c>
      <c r="X2030">
        <v>5.0030000000000001</v>
      </c>
      <c r="AC2030">
        <f t="shared" si="602"/>
        <v>12928.97430002739</v>
      </c>
      <c r="AD2030">
        <f t="shared" si="603"/>
        <v>12786.035805592957</v>
      </c>
      <c r="AE2030" s="5">
        <f t="shared" si="590"/>
        <v>0</v>
      </c>
      <c r="AF2030" s="6">
        <f>+AD2030+SUM($D$18:$E$18)-SUM($AB$27:AB2030)</f>
        <v>14962.394963487703</v>
      </c>
      <c r="AG2030" s="10">
        <f t="shared" si="591"/>
        <v>9.8316893894374591E-3</v>
      </c>
      <c r="AH2030" s="10">
        <f>+AD2030/SUM(AB$27:AB2030)-1</f>
        <v>0.31765344715901112</v>
      </c>
      <c r="AI2030" s="6">
        <f t="shared" si="592"/>
        <v>0</v>
      </c>
      <c r="AL2030" s="6">
        <f t="shared" si="593"/>
        <v>0</v>
      </c>
      <c r="AM2030" s="6">
        <f t="shared" si="594"/>
        <v>27004.646235665168</v>
      </c>
      <c r="AN2030" s="6">
        <f t="shared" si="595"/>
        <v>26600.339193485175</v>
      </c>
      <c r="AO2030" s="5">
        <f t="shared" si="596"/>
        <v>0</v>
      </c>
      <c r="AP2030" s="6">
        <f>+AN2030+SUM($D$16:$E$18)-SUM($AL$27:AL2030)</f>
        <v>31436.821877695686</v>
      </c>
      <c r="AQ2030" s="10">
        <f t="shared" si="604"/>
        <v>1.2649532866533697E-2</v>
      </c>
      <c r="AR2030" s="10">
        <f>+AN2030/SUM(AL$27:AL2030)-1</f>
        <v>0.23358071894920251</v>
      </c>
    </row>
    <row r="2031" spans="1:44" x14ac:dyDescent="0.25">
      <c r="A2031" s="1">
        <v>43196</v>
      </c>
      <c r="B2031">
        <v>9.0619999999999994</v>
      </c>
      <c r="G2031">
        <f t="shared" si="597"/>
        <v>7437.7894411031266</v>
      </c>
      <c r="H2031">
        <f t="shared" si="598"/>
        <v>7372.7856747745072</v>
      </c>
      <c r="I2031" s="5">
        <f t="shared" si="587"/>
        <v>0</v>
      </c>
      <c r="J2031" s="6">
        <f>+H2031+SUM($D$16:$E$16)-SUM($F$27:F2031)</f>
        <v>8823.6917800376577</v>
      </c>
      <c r="K2031" s="10">
        <f t="shared" si="599"/>
        <v>-6.4129988661848492E-3</v>
      </c>
      <c r="L2031" s="10">
        <f>+H2031/SUM(F$27:F2031)-1</f>
        <v>0.13969371827681898</v>
      </c>
      <c r="M2031">
        <v>7.9349999999999996</v>
      </c>
      <c r="R2031">
        <f t="shared" si="600"/>
        <v>6562.234841296573</v>
      </c>
      <c r="S2031">
        <f t="shared" si="601"/>
        <v>6366.9137186834405</v>
      </c>
      <c r="T2031" s="5">
        <f t="shared" si="588"/>
        <v>0</v>
      </c>
      <c r="U2031" s="6">
        <f>+S2031+SUM($D$17:$E$17)-SUM($Q$27:Q2031)</f>
        <v>7576.1311397360687</v>
      </c>
      <c r="V2031" s="10">
        <f t="shared" si="589"/>
        <v>-2.3245907141038469E-3</v>
      </c>
      <c r="W2031" s="10">
        <f>+S2031/SUM(Q$27:Q2031)-1</f>
        <v>0.18107410667018065</v>
      </c>
      <c r="X2031">
        <v>4.9470000000000001</v>
      </c>
      <c r="AC2031">
        <f t="shared" si="602"/>
        <v>12784.256618476014</v>
      </c>
      <c r="AD2031">
        <f t="shared" si="603"/>
        <v>12642.918075208547</v>
      </c>
      <c r="AE2031" s="5">
        <f t="shared" si="590"/>
        <v>0</v>
      </c>
      <c r="AF2031" s="6">
        <f>+AD2031+SUM($D$18:$E$18)-SUM($AB$27:AB2031)</f>
        <v>14819.27723310329</v>
      </c>
      <c r="AG2031" s="10">
        <f t="shared" si="591"/>
        <v>-9.565161909818487E-3</v>
      </c>
      <c r="AH2031" s="10">
        <f>+AD2031/SUM(AB$27:AB2031)-1</f>
        <v>0.30290457787240199</v>
      </c>
      <c r="AI2031" s="6">
        <f t="shared" si="592"/>
        <v>0</v>
      </c>
      <c r="AL2031" s="6">
        <f t="shared" si="593"/>
        <v>0</v>
      </c>
      <c r="AM2031" s="6">
        <f t="shared" si="594"/>
        <v>26784.280900875714</v>
      </c>
      <c r="AN2031" s="6">
        <f t="shared" si="595"/>
        <v>26382.617468666496</v>
      </c>
      <c r="AO2031" s="5">
        <f t="shared" si="596"/>
        <v>0</v>
      </c>
      <c r="AP2031" s="6">
        <f>+AN2031+SUM($D$16:$E$18)-SUM($AL$27:AL2031)</f>
        <v>31219.100152877007</v>
      </c>
      <c r="AQ2031" s="10">
        <f t="shared" si="604"/>
        <v>-6.9256913331036118E-3</v>
      </c>
      <c r="AR2031" s="10">
        <f>+AN2031/SUM(AL$27:AL2031)-1</f>
        <v>0.22348395590121606</v>
      </c>
    </row>
    <row r="2032" spans="1:44" x14ac:dyDescent="0.25">
      <c r="A2032" s="1">
        <v>43199</v>
      </c>
      <c r="B2032">
        <v>9.0060000000000002</v>
      </c>
      <c r="C2032">
        <f>+$C$16</f>
        <v>60</v>
      </c>
      <c r="D2032" s="7">
        <f>+$H$16</f>
        <v>0.66694736842105262</v>
      </c>
      <c r="E2032" s="7">
        <f>+$J$16</f>
        <v>0.46199999999999997</v>
      </c>
      <c r="F2032" s="6">
        <f>+C2032-D2032-E2032</f>
        <v>58.871052631578941</v>
      </c>
      <c r="G2032">
        <f t="shared" si="597"/>
        <v>7450.6975486120209</v>
      </c>
      <c r="H2032">
        <f t="shared" si="598"/>
        <v>7386.0954828919212</v>
      </c>
      <c r="I2032" s="5">
        <f t="shared" si="587"/>
        <v>113640</v>
      </c>
      <c r="J2032" s="6">
        <f>+H2032+SUM($D$16:$E$16)-SUM($F$27:F2032)</f>
        <v>8778.1305355234945</v>
      </c>
      <c r="K2032" s="10">
        <f t="shared" si="599"/>
        <v>-5.1635126939995057E-3</v>
      </c>
      <c r="L2032" s="10">
        <f>+H2032/SUM(F$27:F2032)-1</f>
        <v>0.13145452563580728</v>
      </c>
      <c r="M2032">
        <v>7.9349999999999996</v>
      </c>
      <c r="N2032">
        <f>+$C$17</f>
        <v>50</v>
      </c>
      <c r="O2032" s="7">
        <f>+$H$17</f>
        <v>0.5557894736842105</v>
      </c>
      <c r="P2032" s="7">
        <f>+$J$17</f>
        <v>0.38500000000000001</v>
      </c>
      <c r="Q2032" s="6">
        <f>+N2032-O2032-P2032</f>
        <v>49.059210526315795</v>
      </c>
      <c r="R2032">
        <f t="shared" si="600"/>
        <v>6612.234841296573</v>
      </c>
      <c r="S2032">
        <f t="shared" si="601"/>
        <v>6415.9729292097563</v>
      </c>
      <c r="T2032" s="5">
        <f t="shared" si="588"/>
        <v>94700</v>
      </c>
      <c r="U2032" s="6">
        <f>+S2032+SUM($D$17:$E$17)-SUM($Q$27:Q2032)</f>
        <v>7576.1311397360678</v>
      </c>
      <c r="V2032" s="10">
        <f t="shared" si="589"/>
        <v>0</v>
      </c>
      <c r="W2032" s="10">
        <f>+S2032/SUM(Q$27:Q2032)-1</f>
        <v>0.17944108992745345</v>
      </c>
      <c r="X2032">
        <v>4.95</v>
      </c>
      <c r="Y2032">
        <f>+$C$18</f>
        <v>90</v>
      </c>
      <c r="Z2032" s="7">
        <f>+$H$18</f>
        <v>1.0004210526315789</v>
      </c>
      <c r="AA2032" s="7">
        <f>+$J$18</f>
        <v>0.69300000000000006</v>
      </c>
      <c r="AB2032" s="6">
        <f>+Y2032-Z2032-AA2032</f>
        <v>88.306578947368422</v>
      </c>
      <c r="AC2032">
        <f t="shared" si="602"/>
        <v>12880.315930363635</v>
      </c>
      <c r="AD2032">
        <f t="shared" si="603"/>
        <v>12738.891675426508</v>
      </c>
      <c r="AE2032" s="5">
        <f t="shared" si="590"/>
        <v>170460</v>
      </c>
      <c r="AF2032" s="6">
        <f>+AD2032+SUM($D$18:$E$18)-SUM($AB$27:AB2032)</f>
        <v>14826.944254373886</v>
      </c>
      <c r="AG2032" s="10">
        <f t="shared" si="591"/>
        <v>5.1736809764713065E-4</v>
      </c>
      <c r="AH2032" s="10">
        <f>+AD2032/SUM(AB$27:AB2032)-1</f>
        <v>0.30095589035108339</v>
      </c>
      <c r="AI2032" s="6">
        <f t="shared" si="592"/>
        <v>200</v>
      </c>
      <c r="AL2032" s="6">
        <f t="shared" si="593"/>
        <v>196.23684210526315</v>
      </c>
      <c r="AM2032" s="6">
        <f t="shared" si="594"/>
        <v>26943.248320272229</v>
      </c>
      <c r="AN2032" s="6">
        <f t="shared" si="595"/>
        <v>26540.960087528187</v>
      </c>
      <c r="AO2032" s="5">
        <f t="shared" si="596"/>
        <v>378800</v>
      </c>
      <c r="AP2032" s="6">
        <f>+AN2032+SUM($D$16:$E$18)-SUM($AL$27:AL2032)</f>
        <v>31181.205929633437</v>
      </c>
      <c r="AQ2032" s="10">
        <f t="shared" si="604"/>
        <v>-1.2138153584826394E-3</v>
      </c>
      <c r="AR2032" s="10">
        <f>+AN2032/SUM(AL$27:AL2032)-1</f>
        <v>0.2197270196593073</v>
      </c>
    </row>
    <row r="2033" spans="1:44" x14ac:dyDescent="0.25">
      <c r="A2033" s="1">
        <v>43200</v>
      </c>
      <c r="B2033">
        <v>9.08</v>
      </c>
      <c r="G2033">
        <f t="shared" si="597"/>
        <v>7511.9180259157392</v>
      </c>
      <c r="H2033">
        <f t="shared" si="598"/>
        <v>7446.7851415343821</v>
      </c>
      <c r="I2033" s="5">
        <f t="shared" si="587"/>
        <v>0</v>
      </c>
      <c r="J2033" s="6">
        <f>+H2033+SUM($D$16:$E$16)-SUM($F$27:F2033)</f>
        <v>8838.8201941659572</v>
      </c>
      <c r="K2033" s="10">
        <f t="shared" si="599"/>
        <v>6.9137338977658391E-3</v>
      </c>
      <c r="L2033" s="10">
        <f>+H2033/SUM(F$27:F2033)-1</f>
        <v>0.14075139826483807</v>
      </c>
      <c r="M2033">
        <v>8.0139999999999993</v>
      </c>
      <c r="R2033">
        <f t="shared" si="600"/>
        <v>6678.0655347385928</v>
      </c>
      <c r="S2033">
        <f t="shared" si="601"/>
        <v>6479.8496603260219</v>
      </c>
      <c r="T2033" s="5">
        <f t="shared" si="588"/>
        <v>0</v>
      </c>
      <c r="U2033" s="6">
        <f>+S2033+SUM($D$17:$E$17)-SUM($Q$27:Q2033)</f>
        <v>7640.0078708523324</v>
      </c>
      <c r="V2033" s="10">
        <f t="shared" si="589"/>
        <v>8.4313127555617484E-3</v>
      </c>
      <c r="W2033" s="10">
        <f>+S2033/SUM(Q$27:Q2033)-1</f>
        <v>0.19118347759024723</v>
      </c>
      <c r="X2033">
        <v>4.9729999999999999</v>
      </c>
      <c r="AC2033">
        <f t="shared" si="602"/>
        <v>12940.163862969364</v>
      </c>
      <c r="AD2033">
        <f t="shared" si="603"/>
        <v>12798.08248523152</v>
      </c>
      <c r="AE2033" s="5">
        <f t="shared" si="590"/>
        <v>0</v>
      </c>
      <c r="AF2033" s="6">
        <f>+AD2033+SUM($D$18:$E$18)-SUM($AB$27:AB2033)</f>
        <v>14886.135064178898</v>
      </c>
      <c r="AG2033" s="10">
        <f t="shared" si="591"/>
        <v>3.9921111720340186E-3</v>
      </c>
      <c r="AH2033" s="10">
        <f>+AD2033/SUM(AB$27:AB2033)-1</f>
        <v>0.30700073590220955</v>
      </c>
      <c r="AI2033" s="6">
        <f t="shared" si="592"/>
        <v>0</v>
      </c>
      <c r="AL2033" s="6">
        <f t="shared" si="593"/>
        <v>0</v>
      </c>
      <c r="AM2033" s="6">
        <f t="shared" si="594"/>
        <v>27130.147423623697</v>
      </c>
      <c r="AN2033" s="6">
        <f t="shared" si="595"/>
        <v>26724.717287091924</v>
      </c>
      <c r="AO2033" s="5">
        <f t="shared" si="596"/>
        <v>0</v>
      </c>
      <c r="AP2033" s="6">
        <f>+AN2033+SUM($D$16:$E$18)-SUM($AL$27:AL2033)</f>
        <v>31364.963129197171</v>
      </c>
      <c r="AQ2033" s="10">
        <f t="shared" si="604"/>
        <v>5.8932037451795427E-3</v>
      </c>
      <c r="AR2033" s="10">
        <f>+AN2033/SUM(AL$27:AL2033)-1</f>
        <v>0.22817183931261509</v>
      </c>
    </row>
    <row r="2034" spans="1:44" x14ac:dyDescent="0.25">
      <c r="A2034" s="1">
        <v>43201</v>
      </c>
      <c r="B2034">
        <v>9.0449999999999999</v>
      </c>
      <c r="G2034">
        <f t="shared" si="597"/>
        <v>7482.9623947585742</v>
      </c>
      <c r="H2034">
        <f t="shared" si="598"/>
        <v>7418.0805732575418</v>
      </c>
      <c r="I2034" s="5">
        <f t="shared" si="587"/>
        <v>0</v>
      </c>
      <c r="J2034" s="6">
        <f>+H2034+SUM($D$16:$E$16)-SUM($F$27:F2034)</f>
        <v>8810.1156258891169</v>
      </c>
      <c r="K2034" s="10">
        <f t="shared" si="599"/>
        <v>-3.2475565342744428E-3</v>
      </c>
      <c r="L2034" s="10">
        <f>+H2034/SUM(F$27:F2034)-1</f>
        <v>0.13635422877813408</v>
      </c>
      <c r="M2034">
        <v>7.9619999999999997</v>
      </c>
      <c r="R2034">
        <f t="shared" si="600"/>
        <v>6634.7339390552388</v>
      </c>
      <c r="S2034">
        <f t="shared" si="601"/>
        <v>6437.80421705962</v>
      </c>
      <c r="T2034" s="5">
        <f t="shared" si="588"/>
        <v>0</v>
      </c>
      <c r="U2034" s="6">
        <f>+S2034+SUM($D$17:$E$17)-SUM($Q$27:Q2034)</f>
        <v>7597.9624275859314</v>
      </c>
      <c r="V2034" s="10">
        <f t="shared" si="589"/>
        <v>-5.5033246008567849E-3</v>
      </c>
      <c r="W2034" s="10">
        <f>+S2034/SUM(Q$27:Q2034)-1</f>
        <v>0.18345431102739584</v>
      </c>
      <c r="X2034">
        <v>4.9340000000000002</v>
      </c>
      <c r="AC2034">
        <f t="shared" si="602"/>
        <v>12838.682585942257</v>
      </c>
      <c r="AD2034">
        <f t="shared" si="603"/>
        <v>12697.715459909978</v>
      </c>
      <c r="AE2034" s="5">
        <f t="shared" si="590"/>
        <v>0</v>
      </c>
      <c r="AF2034" s="6">
        <f>+AD2034+SUM($D$18:$E$18)-SUM($AB$27:AB2034)</f>
        <v>14785.768038857355</v>
      </c>
      <c r="AG2034" s="10">
        <f t="shared" si="591"/>
        <v>-6.7423159126817067E-3</v>
      </c>
      <c r="AH2034" s="10">
        <f>+AD2034/SUM(AB$27:AB2034)-1</f>
        <v>0.2967507804024736</v>
      </c>
      <c r="AI2034" s="6">
        <f t="shared" si="592"/>
        <v>0</v>
      </c>
      <c r="AL2034" s="6">
        <f t="shared" si="593"/>
        <v>0</v>
      </c>
      <c r="AM2034" s="6">
        <f t="shared" si="594"/>
        <v>26956.378919756069</v>
      </c>
      <c r="AN2034" s="6">
        <f t="shared" si="595"/>
        <v>26553.60025022714</v>
      </c>
      <c r="AO2034" s="5">
        <f t="shared" si="596"/>
        <v>0</v>
      </c>
      <c r="AP2034" s="6">
        <f>+AN2034+SUM($D$16:$E$18)-SUM($AL$27:AL2034)</f>
        <v>31193.846092332391</v>
      </c>
      <c r="AQ2034" s="10">
        <f t="shared" si="604"/>
        <v>-5.4556747336166334E-3</v>
      </c>
      <c r="AR2034" s="10">
        <f>+AN2034/SUM(AL$27:AL2034)-1</f>
        <v>0.22030791605212641</v>
      </c>
    </row>
    <row r="2035" spans="1:44" x14ac:dyDescent="0.25">
      <c r="A2035" s="1">
        <v>43202</v>
      </c>
      <c r="B2035">
        <v>9.1029999999999998</v>
      </c>
      <c r="G2035">
        <f t="shared" si="597"/>
        <v>7530.9460121047314</v>
      </c>
      <c r="H2035">
        <f t="shared" si="598"/>
        <v>7465.648143544875</v>
      </c>
      <c r="I2035" s="5">
        <f t="shared" si="587"/>
        <v>0</v>
      </c>
      <c r="J2035" s="6">
        <f>+H2035+SUM($D$16:$E$16)-SUM($F$27:F2035)</f>
        <v>8857.6831961764474</v>
      </c>
      <c r="K2035" s="10">
        <f t="shared" si="599"/>
        <v>5.3991993189681509E-3</v>
      </c>
      <c r="L2035" s="10">
        <f>+H2035/SUM(F$27:F2035)-1</f>
        <v>0.14364096678467164</v>
      </c>
      <c r="M2035">
        <v>7.9989999999999997</v>
      </c>
      <c r="R2035">
        <f t="shared" si="600"/>
        <v>6665.5660359837793</v>
      </c>
      <c r="S2035">
        <f t="shared" si="601"/>
        <v>6467.7211670760989</v>
      </c>
      <c r="T2035" s="5">
        <f t="shared" si="588"/>
        <v>0</v>
      </c>
      <c r="U2035" s="6">
        <f>+S2035+SUM($D$17:$E$17)-SUM($Q$27:Q2035)</f>
        <v>7627.8793776024104</v>
      </c>
      <c r="V2035" s="10">
        <f t="shared" si="589"/>
        <v>3.9374964408693813E-3</v>
      </c>
      <c r="W2035" s="10">
        <f>+S2035/SUM(Q$27:Q2035)-1</f>
        <v>0.18895391031250175</v>
      </c>
      <c r="X2035">
        <v>4.9610000000000003</v>
      </c>
      <c r="AC2035">
        <f t="shared" si="602"/>
        <v>12908.938854653332</v>
      </c>
      <c r="AD2035">
        <f t="shared" si="603"/>
        <v>12767.200323594123</v>
      </c>
      <c r="AE2035" s="5">
        <f t="shared" si="590"/>
        <v>0</v>
      </c>
      <c r="AF2035" s="6">
        <f>+AD2035+SUM($D$18:$E$18)-SUM($AB$27:AB2035)</f>
        <v>14855.252902541501</v>
      </c>
      <c r="AG2035" s="10">
        <f t="shared" si="591"/>
        <v>4.6994422948836156E-3</v>
      </c>
      <c r="AH2035" s="10">
        <f>+AD2035/SUM(AB$27:AB2035)-1</f>
        <v>0.30384690344075249</v>
      </c>
      <c r="AI2035" s="6">
        <f t="shared" si="592"/>
        <v>0</v>
      </c>
      <c r="AL2035" s="6">
        <f t="shared" si="593"/>
        <v>0</v>
      </c>
      <c r="AM2035" s="6">
        <f t="shared" si="594"/>
        <v>27105.450902741843</v>
      </c>
      <c r="AN2035" s="6">
        <f t="shared" si="595"/>
        <v>26700.569634215099</v>
      </c>
      <c r="AO2035" s="5">
        <f t="shared" si="596"/>
        <v>0</v>
      </c>
      <c r="AP2035" s="6">
        <f>+AN2035+SUM($D$16:$E$18)-SUM($AL$27:AL2035)</f>
        <v>31340.815476320346</v>
      </c>
      <c r="AQ2035" s="10">
        <f t="shared" si="604"/>
        <v>4.7114864756636621E-3</v>
      </c>
      <c r="AR2035" s="10">
        <f>+AN2035/SUM(AL$27:AL2035)-1</f>
        <v>0.22706210008019534</v>
      </c>
    </row>
    <row r="2036" spans="1:44" x14ac:dyDescent="0.25">
      <c r="A2036" s="1">
        <v>43203</v>
      </c>
      <c r="B2036">
        <v>9.0280000000000005</v>
      </c>
      <c r="G2036">
        <f t="shared" si="597"/>
        <v>7468.8982310536658</v>
      </c>
      <c r="H2036">
        <f t="shared" si="598"/>
        <v>7404.1383543802194</v>
      </c>
      <c r="I2036" s="5">
        <f t="shared" si="587"/>
        <v>0</v>
      </c>
      <c r="J2036" s="6">
        <f>+H2036+SUM($D$16:$E$16)-SUM($F$27:F2036)</f>
        <v>8796.1734070117927</v>
      </c>
      <c r="K2036" s="10">
        <f t="shared" si="599"/>
        <v>-6.9442299755320125E-3</v>
      </c>
      <c r="L2036" s="10">
        <f>+H2036/SUM(F$27:F2036)-1</f>
        <v>0.13421846074173516</v>
      </c>
      <c r="M2036">
        <v>8.0079999999999991</v>
      </c>
      <c r="R2036">
        <f t="shared" si="600"/>
        <v>6673.0657352366679</v>
      </c>
      <c r="S2036">
        <f t="shared" si="601"/>
        <v>6474.9982630260529</v>
      </c>
      <c r="T2036" s="5">
        <f t="shared" si="588"/>
        <v>0</v>
      </c>
      <c r="U2036" s="6">
        <f>+S2036+SUM($D$17:$E$17)-SUM($Q$27:Q2036)</f>
        <v>7635.1564735523643</v>
      </c>
      <c r="V2036" s="10">
        <f t="shared" si="589"/>
        <v>9.5401298181529981E-4</v>
      </c>
      <c r="W2036" s="10">
        <f>+S2036/SUM(Q$27:Q2036)-1</f>
        <v>0.19029165067914899</v>
      </c>
      <c r="X2036">
        <v>4.9580000000000002</v>
      </c>
      <c r="AC2036">
        <f t="shared" si="602"/>
        <v>12901.132602574322</v>
      </c>
      <c r="AD2036">
        <f t="shared" si="603"/>
        <v>12759.479783184772</v>
      </c>
      <c r="AE2036" s="5">
        <f t="shared" si="590"/>
        <v>0</v>
      </c>
      <c r="AF2036" s="6">
        <f>+AD2036+SUM($D$18:$E$18)-SUM($AB$27:AB2036)</f>
        <v>14847.53236213215</v>
      </c>
      <c r="AG2036" s="10">
        <f t="shared" si="591"/>
        <v>-5.1971787084348353E-4</v>
      </c>
      <c r="AH2036" s="10">
        <f>+AD2036/SUM(AB$27:AB2036)-1</f>
        <v>0.30305844532538795</v>
      </c>
      <c r="AI2036" s="6">
        <f t="shared" si="592"/>
        <v>0</v>
      </c>
      <c r="AL2036" s="6">
        <f t="shared" si="593"/>
        <v>0</v>
      </c>
      <c r="AM2036" s="6">
        <f t="shared" si="594"/>
        <v>27043.096568864654</v>
      </c>
      <c r="AN2036" s="6">
        <f t="shared" si="595"/>
        <v>26638.616400591043</v>
      </c>
      <c r="AO2036" s="5">
        <f t="shared" si="596"/>
        <v>0</v>
      </c>
      <c r="AP2036" s="6">
        <f>+AN2036+SUM($D$16:$E$18)-SUM($AL$27:AL2036)</f>
        <v>31278.862242696287</v>
      </c>
      <c r="AQ2036" s="10">
        <f t="shared" si="604"/>
        <v>-1.9767588265490188E-3</v>
      </c>
      <c r="AR2036" s="10">
        <f>+AN2036/SUM(AL$27:AL2036)-1</f>
        <v>0.22421495239762024</v>
      </c>
    </row>
    <row r="2037" spans="1:44" x14ac:dyDescent="0.25">
      <c r="A2037" s="1">
        <v>43206</v>
      </c>
      <c r="B2037">
        <v>8.9529999999999994</v>
      </c>
      <c r="G2037">
        <f t="shared" si="597"/>
        <v>7406.8504500025983</v>
      </c>
      <c r="H2037">
        <f t="shared" si="598"/>
        <v>7342.628565215562</v>
      </c>
      <c r="I2037" s="5">
        <f t="shared" si="587"/>
        <v>0</v>
      </c>
      <c r="J2037" s="6">
        <f>+H2037+SUM($D$16:$E$16)-SUM($F$27:F2037)</f>
        <v>8734.6636178471344</v>
      </c>
      <c r="K2037" s="10">
        <f t="shared" si="599"/>
        <v>-6.9927895140887708E-3</v>
      </c>
      <c r="L2037" s="10">
        <f>+H2037/SUM(F$27:F2037)-1</f>
        <v>0.12479595469879867</v>
      </c>
      <c r="M2037">
        <v>7.9820000000000002</v>
      </c>
      <c r="R2037">
        <f t="shared" si="600"/>
        <v>6651.399937394991</v>
      </c>
      <c r="S2037">
        <f t="shared" si="601"/>
        <v>6453.9755413928524</v>
      </c>
      <c r="T2037" s="5">
        <f t="shared" si="588"/>
        <v>0</v>
      </c>
      <c r="U2037" s="6">
        <f>+S2037+SUM($D$17:$E$17)-SUM($Q$27:Q2037)</f>
        <v>7614.1337519191638</v>
      </c>
      <c r="V2037" s="10">
        <f t="shared" si="589"/>
        <v>-2.7534107134571384E-3</v>
      </c>
      <c r="W2037" s="10">
        <f>+S2037/SUM(Q$27:Q2037)-1</f>
        <v>0.18642706739772352</v>
      </c>
      <c r="X2037">
        <v>4.976</v>
      </c>
      <c r="AC2037">
        <f t="shared" si="602"/>
        <v>12947.970115048371</v>
      </c>
      <c r="AD2037">
        <f t="shared" si="603"/>
        <v>12805.803025640867</v>
      </c>
      <c r="AE2037" s="5">
        <f t="shared" si="590"/>
        <v>0</v>
      </c>
      <c r="AF2037" s="6">
        <f>+AD2037+SUM($D$18:$E$18)-SUM($AB$27:AB2037)</f>
        <v>14893.855604588245</v>
      </c>
      <c r="AG2037" s="10">
        <f t="shared" si="591"/>
        <v>3.1199287077656734E-3</v>
      </c>
      <c r="AH2037" s="10">
        <f>+AD2037/SUM(AB$27:AB2037)-1</f>
        <v>0.30778919401757365</v>
      </c>
      <c r="AI2037" s="6">
        <f t="shared" si="592"/>
        <v>0</v>
      </c>
      <c r="AL2037" s="6">
        <f t="shared" si="593"/>
        <v>0</v>
      </c>
      <c r="AM2037" s="6">
        <f t="shared" si="594"/>
        <v>27006.220502445962</v>
      </c>
      <c r="AN2037" s="6">
        <f t="shared" si="595"/>
        <v>26602.407132249282</v>
      </c>
      <c r="AO2037" s="5">
        <f t="shared" si="596"/>
        <v>0</v>
      </c>
      <c r="AP2037" s="6">
        <f>+AN2037+SUM($D$16:$E$18)-SUM($AL$27:AL2037)</f>
        <v>31242.652974354529</v>
      </c>
      <c r="AQ2037" s="10">
        <f t="shared" si="604"/>
        <v>-1.157627411790263E-3</v>
      </c>
      <c r="AR2037" s="10">
        <f>+AN2037/SUM(AL$27:AL2037)-1</f>
        <v>0.22255090472139116</v>
      </c>
    </row>
    <row r="2038" spans="1:44" x14ac:dyDescent="0.25">
      <c r="A2038" s="1">
        <v>43207</v>
      </c>
      <c r="B2038">
        <v>8.9779999999999998</v>
      </c>
      <c r="G2038">
        <f t="shared" si="597"/>
        <v>7427.5330436862869</v>
      </c>
      <c r="H2038">
        <f t="shared" si="598"/>
        <v>7363.1318282704478</v>
      </c>
      <c r="I2038" s="5">
        <f t="shared" si="587"/>
        <v>0</v>
      </c>
      <c r="J2038" s="6">
        <f>+H2038+SUM($D$16:$E$16)-SUM($F$27:F2038)</f>
        <v>8755.166880902023</v>
      </c>
      <c r="K2038" s="10">
        <f t="shared" si="599"/>
        <v>2.3473443227961521E-3</v>
      </c>
      <c r="L2038" s="10">
        <f>+H2038/SUM(F$27:F2038)-1</f>
        <v>0.12793679004644409</v>
      </c>
      <c r="M2038">
        <v>8.0570000000000004</v>
      </c>
      <c r="R2038">
        <f t="shared" si="600"/>
        <v>6713.8974311690608</v>
      </c>
      <c r="S2038">
        <f t="shared" si="601"/>
        <v>6514.6180076424725</v>
      </c>
      <c r="T2038" s="5">
        <f t="shared" si="588"/>
        <v>0</v>
      </c>
      <c r="U2038" s="6">
        <f>+S2038+SUM($D$17:$E$17)-SUM($Q$27:Q2038)</f>
        <v>7674.7762181687831</v>
      </c>
      <c r="V2038" s="10">
        <f t="shared" si="589"/>
        <v>7.9644603346158416E-3</v>
      </c>
      <c r="W2038" s="10">
        <f>+S2038/SUM(Q$27:Q2038)-1</f>
        <v>0.19757490378645182</v>
      </c>
      <c r="X2038">
        <v>5.0069999999999997</v>
      </c>
      <c r="AC2038">
        <f t="shared" si="602"/>
        <v>13028.634719864789</v>
      </c>
      <c r="AD2038">
        <f t="shared" si="603"/>
        <v>12885.581943204144</v>
      </c>
      <c r="AE2038" s="5">
        <f t="shared" si="590"/>
        <v>0</v>
      </c>
      <c r="AF2038" s="6">
        <f>+AD2038+SUM($D$18:$E$18)-SUM($AB$27:AB2038)</f>
        <v>14973.634522151524</v>
      </c>
      <c r="AG2038" s="10">
        <f t="shared" si="591"/>
        <v>5.3564986583261032E-3</v>
      </c>
      <c r="AH2038" s="10">
        <f>+AD2038/SUM(AB$27:AB2038)-1</f>
        <v>0.3159365945430046</v>
      </c>
      <c r="AI2038" s="6">
        <f t="shared" si="592"/>
        <v>0</v>
      </c>
      <c r="AL2038" s="6">
        <f t="shared" si="593"/>
        <v>0</v>
      </c>
      <c r="AM2038" s="6">
        <f t="shared" si="594"/>
        <v>27170.065194720137</v>
      </c>
      <c r="AN2038" s="6">
        <f t="shared" si="595"/>
        <v>26763.331779117063</v>
      </c>
      <c r="AO2038" s="5">
        <f t="shared" si="596"/>
        <v>0</v>
      </c>
      <c r="AP2038" s="6">
        <f>+AN2038+SUM($D$16:$E$18)-SUM($AL$27:AL2038)</f>
        <v>31403.57762122231</v>
      </c>
      <c r="AQ2038" s="10">
        <f t="shared" si="604"/>
        <v>5.150799677603457E-3</v>
      </c>
      <c r="AR2038" s="10">
        <f>+AN2038/SUM(AL$27:AL2038)-1</f>
        <v>0.22994642241428731</v>
      </c>
    </row>
    <row r="2039" spans="1:44" x14ac:dyDescent="0.25">
      <c r="A2039" s="1">
        <v>43208</v>
      </c>
      <c r="B2039">
        <v>9.0470000000000006</v>
      </c>
      <c r="G2039">
        <f t="shared" si="597"/>
        <v>7484.6170022532679</v>
      </c>
      <c r="H2039">
        <f t="shared" si="598"/>
        <v>7419.720834301932</v>
      </c>
      <c r="I2039" s="5">
        <f t="shared" si="587"/>
        <v>0</v>
      </c>
      <c r="J2039" s="6">
        <f>+H2039+SUM($D$16:$E$16)-SUM($F$27:F2039)</f>
        <v>8811.7558869335044</v>
      </c>
      <c r="K2039" s="10">
        <f t="shared" si="599"/>
        <v>6.4634982749354197E-3</v>
      </c>
      <c r="L2039" s="10">
        <f>+H2039/SUM(F$27:F2039)-1</f>
        <v>0.1366054956059457</v>
      </c>
      <c r="M2039">
        <v>8.109</v>
      </c>
      <c r="R2039">
        <f t="shared" si="600"/>
        <v>6757.2290268524157</v>
      </c>
      <c r="S2039">
        <f t="shared" si="601"/>
        <v>6556.6634509088753</v>
      </c>
      <c r="T2039" s="5">
        <f t="shared" si="588"/>
        <v>0</v>
      </c>
      <c r="U2039" s="6">
        <f>+S2039+SUM($D$17:$E$17)-SUM($Q$27:Q2039)</f>
        <v>7716.8216614351877</v>
      </c>
      <c r="V2039" s="10">
        <f t="shared" si="589"/>
        <v>5.4783933851867417E-3</v>
      </c>
      <c r="W2039" s="10">
        <f>+S2039/SUM(Q$27:Q2039)-1</f>
        <v>0.20530407034930342</v>
      </c>
      <c r="X2039">
        <v>4.992</v>
      </c>
      <c r="AC2039">
        <f t="shared" si="602"/>
        <v>12989.603459469748</v>
      </c>
      <c r="AD2039">
        <f t="shared" si="603"/>
        <v>12846.979241157398</v>
      </c>
      <c r="AE2039" s="5">
        <f t="shared" si="590"/>
        <v>0</v>
      </c>
      <c r="AF2039" s="6">
        <f>+AD2039+SUM($D$18:$E$18)-SUM($AB$27:AB2039)</f>
        <v>14935.031820104776</v>
      </c>
      <c r="AG2039" s="10">
        <f t="shared" si="591"/>
        <v>-2.5780448954888513E-3</v>
      </c>
      <c r="AH2039" s="10">
        <f>+AD2039/SUM(AB$27:AB2039)-1</f>
        <v>0.31199430396618322</v>
      </c>
      <c r="AI2039" s="6">
        <f t="shared" si="592"/>
        <v>0</v>
      </c>
      <c r="AL2039" s="6">
        <f t="shared" si="593"/>
        <v>0</v>
      </c>
      <c r="AM2039" s="6">
        <f t="shared" si="594"/>
        <v>27231.449488575432</v>
      </c>
      <c r="AN2039" s="6">
        <f t="shared" si="595"/>
        <v>26823.363526368204</v>
      </c>
      <c r="AO2039" s="5">
        <f t="shared" si="596"/>
        <v>0</v>
      </c>
      <c r="AP2039" s="6">
        <f>+AN2039+SUM($D$16:$E$18)-SUM($AL$27:AL2039)</f>
        <v>31463.609368473455</v>
      </c>
      <c r="AQ2039" s="10">
        <f t="shared" si="604"/>
        <v>1.9116212800727173E-3</v>
      </c>
      <c r="AR2039" s="10">
        <f>+AN2039/SUM(AL$27:AL2039)-1</f>
        <v>0.23270526549751036</v>
      </c>
    </row>
    <row r="2040" spans="1:44" x14ac:dyDescent="0.25">
      <c r="A2040" s="1">
        <v>43209</v>
      </c>
      <c r="B2040">
        <v>9.1229999999999993</v>
      </c>
      <c r="G2040">
        <f t="shared" si="597"/>
        <v>7547.4920870516808</v>
      </c>
      <c r="H2040">
        <f t="shared" si="598"/>
        <v>7482.0507539887831</v>
      </c>
      <c r="I2040" s="5">
        <f t="shared" si="587"/>
        <v>0</v>
      </c>
      <c r="J2040" s="6">
        <f>+H2040+SUM($D$16:$E$16)-SUM($F$27:F2040)</f>
        <v>8874.0858066203582</v>
      </c>
      <c r="K2040" s="10">
        <f t="shared" si="599"/>
        <v>7.0734959622837934E-3</v>
      </c>
      <c r="L2040" s="10">
        <f>+H2040/SUM(F$27:F2040)-1</f>
        <v>0.14615363506278789</v>
      </c>
      <c r="M2040">
        <v>8.1120000000000001</v>
      </c>
      <c r="R2040">
        <f t="shared" si="600"/>
        <v>6759.7289266033786</v>
      </c>
      <c r="S2040">
        <f t="shared" si="601"/>
        <v>6559.0891495588603</v>
      </c>
      <c r="T2040" s="5">
        <f t="shared" si="588"/>
        <v>0</v>
      </c>
      <c r="U2040" s="6">
        <f>+S2040+SUM($D$17:$E$17)-SUM($Q$27:Q2040)</f>
        <v>7719.2473600851717</v>
      </c>
      <c r="V2040" s="10">
        <f t="shared" si="589"/>
        <v>3.1433908368083685E-4</v>
      </c>
      <c r="W2040" s="10">
        <f>+S2040/SUM(Q$27:Q2040)-1</f>
        <v>0.20574998380485265</v>
      </c>
      <c r="X2040">
        <v>4.9470000000000001</v>
      </c>
      <c r="AC2040">
        <f t="shared" si="602"/>
        <v>12872.509678284625</v>
      </c>
      <c r="AD2040">
        <f t="shared" si="603"/>
        <v>12731.171135017157</v>
      </c>
      <c r="AE2040" s="5">
        <f t="shared" si="590"/>
        <v>0</v>
      </c>
      <c r="AF2040" s="6">
        <f>+AD2040+SUM($D$18:$E$18)-SUM($AB$27:AB2040)</f>
        <v>14819.223713964535</v>
      </c>
      <c r="AG2040" s="10">
        <f t="shared" si="591"/>
        <v>-7.7541251692778701E-3</v>
      </c>
      <c r="AH2040" s="10">
        <f>+AD2040/SUM(AB$27:AB2040)-1</f>
        <v>0.30016743223571885</v>
      </c>
      <c r="AI2040" s="6">
        <f t="shared" si="592"/>
        <v>0</v>
      </c>
      <c r="AL2040" s="6">
        <f t="shared" si="593"/>
        <v>0</v>
      </c>
      <c r="AM2040" s="6">
        <f t="shared" si="594"/>
        <v>27179.730691939687</v>
      </c>
      <c r="AN2040" s="6">
        <f t="shared" si="595"/>
        <v>26772.3110385648</v>
      </c>
      <c r="AO2040" s="5">
        <f t="shared" si="596"/>
        <v>0</v>
      </c>
      <c r="AP2040" s="6">
        <f>+AN2040+SUM($D$16:$E$18)-SUM($AL$27:AL2040)</f>
        <v>31412.55688067005</v>
      </c>
      <c r="AQ2040" s="10">
        <f t="shared" si="604"/>
        <v>-1.6225884069918095E-3</v>
      </c>
      <c r="AR2040" s="10">
        <f>+AN2040/SUM(AL$27:AL2040)-1</f>
        <v>0.23035907686720902</v>
      </c>
    </row>
    <row r="2041" spans="1:44" x14ac:dyDescent="0.25">
      <c r="A2041" s="1">
        <v>43210</v>
      </c>
      <c r="B2041">
        <v>9.0559999999999992</v>
      </c>
      <c r="G2041">
        <f t="shared" si="597"/>
        <v>7492.0627359793953</v>
      </c>
      <c r="H2041">
        <f t="shared" si="598"/>
        <v>7427.10200900169</v>
      </c>
      <c r="I2041" s="5">
        <f t="shared" si="587"/>
        <v>0</v>
      </c>
      <c r="J2041" s="6">
        <f>+H2041+SUM($D$16:$E$16)-SUM($F$27:F2041)</f>
        <v>8819.1370616332642</v>
      </c>
      <c r="K2041" s="10">
        <f t="shared" si="599"/>
        <v>-6.1920457142864427E-3</v>
      </c>
      <c r="L2041" s="10">
        <f>+H2041/SUM(F$27:F2041)-1</f>
        <v>0.1377361963310979</v>
      </c>
      <c r="M2041">
        <v>8.1170000000000009</v>
      </c>
      <c r="R2041">
        <f t="shared" si="600"/>
        <v>6763.8954261883173</v>
      </c>
      <c r="S2041">
        <f t="shared" si="601"/>
        <v>6563.1319806421689</v>
      </c>
      <c r="T2041" s="5">
        <f t="shared" si="588"/>
        <v>0</v>
      </c>
      <c r="U2041" s="6">
        <f>+S2041+SUM($D$17:$E$17)-SUM($Q$27:Q2041)</f>
        <v>7723.2901911684803</v>
      </c>
      <c r="V2041" s="10">
        <f t="shared" si="589"/>
        <v>5.2373384278547874E-4</v>
      </c>
      <c r="W2041" s="10">
        <f>+S2041/SUM(Q$27:Q2041)-1</f>
        <v>0.20649317289743463</v>
      </c>
      <c r="X2041">
        <v>4.9390000000000001</v>
      </c>
      <c r="AC2041">
        <f t="shared" si="602"/>
        <v>12851.693006073936</v>
      </c>
      <c r="AD2041">
        <f t="shared" si="603"/>
        <v>12710.583027258892</v>
      </c>
      <c r="AE2041" s="5">
        <f t="shared" si="590"/>
        <v>0</v>
      </c>
      <c r="AF2041" s="6">
        <f>+AD2041+SUM($D$18:$E$18)-SUM($AB$27:AB2041)</f>
        <v>14798.635606206271</v>
      </c>
      <c r="AG2041" s="10">
        <f t="shared" si="591"/>
        <v>-1.3892838218552139E-3</v>
      </c>
      <c r="AH2041" s="10">
        <f>+AD2041/SUM(AB$27:AB2041)-1</f>
        <v>0.29806487726141406</v>
      </c>
      <c r="AI2041" s="6">
        <f t="shared" si="592"/>
        <v>0</v>
      </c>
      <c r="AL2041" s="6">
        <f t="shared" si="593"/>
        <v>0</v>
      </c>
      <c r="AM2041" s="6">
        <f t="shared" si="594"/>
        <v>27107.651168241649</v>
      </c>
      <c r="AN2041" s="6">
        <f t="shared" si="595"/>
        <v>26700.817016902751</v>
      </c>
      <c r="AO2041" s="5">
        <f t="shared" si="596"/>
        <v>0</v>
      </c>
      <c r="AP2041" s="6">
        <f>+AN2041+SUM($D$16:$E$18)-SUM($AL$27:AL2041)</f>
        <v>31341.062859007998</v>
      </c>
      <c r="AQ2041" s="10">
        <f t="shared" si="604"/>
        <v>-2.2759695090610599E-3</v>
      </c>
      <c r="AR2041" s="10">
        <f>+AN2041/SUM(AL$27:AL2041)-1</f>
        <v>0.22707346889832891</v>
      </c>
    </row>
    <row r="2042" spans="1:44" x14ac:dyDescent="0.25">
      <c r="A2042" s="1">
        <v>43213</v>
      </c>
      <c r="B2042">
        <v>9.0299999999999994</v>
      </c>
      <c r="G2042">
        <f t="shared" si="597"/>
        <v>7470.5528385483585</v>
      </c>
      <c r="H2042">
        <f t="shared" si="598"/>
        <v>7405.7786154246087</v>
      </c>
      <c r="I2042" s="5">
        <f t="shared" si="587"/>
        <v>0</v>
      </c>
      <c r="J2042" s="6">
        <f>+H2042+SUM($D$16:$E$16)-SUM($F$27:F2042)</f>
        <v>8797.8136680561838</v>
      </c>
      <c r="K2042" s="10">
        <f t="shared" si="599"/>
        <v>-2.4178548794582255E-3</v>
      </c>
      <c r="L2042" s="10">
        <f>+H2042/SUM(F$27:F2042)-1</f>
        <v>0.13446972756954656</v>
      </c>
      <c r="M2042">
        <v>8.1489999999999991</v>
      </c>
      <c r="R2042">
        <f t="shared" si="600"/>
        <v>6790.5610235319182</v>
      </c>
      <c r="S2042">
        <f t="shared" si="601"/>
        <v>6589.0060995753383</v>
      </c>
      <c r="T2042" s="5">
        <f t="shared" si="588"/>
        <v>0</v>
      </c>
      <c r="U2042" s="6">
        <f>+S2042+SUM($D$17:$E$17)-SUM($Q$27:Q2042)</f>
        <v>7749.1643101016489</v>
      </c>
      <c r="V2042" s="10">
        <f t="shared" si="589"/>
        <v>3.350142011076418E-3</v>
      </c>
      <c r="W2042" s="10">
        <f>+S2042/SUM(Q$27:Q2042)-1</f>
        <v>0.21124958308995834</v>
      </c>
      <c r="X2042">
        <v>4.9580000000000002</v>
      </c>
      <c r="AC2042">
        <f t="shared" si="602"/>
        <v>12901.132602574322</v>
      </c>
      <c r="AD2042">
        <f t="shared" si="603"/>
        <v>12759.479783184772</v>
      </c>
      <c r="AE2042" s="5">
        <f t="shared" si="590"/>
        <v>0</v>
      </c>
      <c r="AF2042" s="6">
        <f>+AD2042+SUM($D$18:$E$18)-SUM($AB$27:AB2042)</f>
        <v>14847.53236213215</v>
      </c>
      <c r="AG2042" s="10">
        <f t="shared" si="591"/>
        <v>3.304139464409328E-3</v>
      </c>
      <c r="AH2042" s="10">
        <f>+AD2042/SUM(AB$27:AB2042)-1</f>
        <v>0.30305844532538795</v>
      </c>
      <c r="AI2042" s="6">
        <f t="shared" si="592"/>
        <v>0</v>
      </c>
      <c r="AL2042" s="6">
        <f t="shared" si="593"/>
        <v>0</v>
      </c>
      <c r="AM2042" s="6">
        <f t="shared" si="594"/>
        <v>27162.2464646546</v>
      </c>
      <c r="AN2042" s="6">
        <f t="shared" si="595"/>
        <v>26754.264498184719</v>
      </c>
      <c r="AO2042" s="5">
        <f t="shared" si="596"/>
        <v>0</v>
      </c>
      <c r="AP2042" s="6">
        <f>+AN2042+SUM($D$16:$E$18)-SUM($AL$27:AL2042)</f>
        <v>31394.510340289966</v>
      </c>
      <c r="AQ2042" s="10">
        <f t="shared" si="604"/>
        <v>1.7053499915560266E-3</v>
      </c>
      <c r="AR2042" s="10">
        <f>+AN2042/SUM(AL$27:AL2042)-1</f>
        <v>0.22952972281067274</v>
      </c>
    </row>
    <row r="2043" spans="1:44" x14ac:dyDescent="0.25">
      <c r="A2043" s="1">
        <v>43214</v>
      </c>
      <c r="B2043">
        <v>9.0220000000000002</v>
      </c>
      <c r="G2043">
        <f t="shared" si="597"/>
        <v>7463.9344085695793</v>
      </c>
      <c r="H2043">
        <f t="shared" si="598"/>
        <v>7399.2175712470462</v>
      </c>
      <c r="I2043" s="5">
        <f t="shared" si="587"/>
        <v>0</v>
      </c>
      <c r="J2043" s="6">
        <f>+H2043+SUM($D$16:$E$16)-SUM($F$27:F2043)</f>
        <v>8791.2526238786195</v>
      </c>
      <c r="K2043" s="10">
        <f t="shared" si="599"/>
        <v>-7.457584833134856E-4</v>
      </c>
      <c r="L2043" s="10">
        <f>+H2043/SUM(F$27:F2043)-1</f>
        <v>0.13346466025830028</v>
      </c>
      <c r="M2043">
        <v>8.1329999999999991</v>
      </c>
      <c r="R2043">
        <f t="shared" si="600"/>
        <v>6777.2282248601168</v>
      </c>
      <c r="S2043">
        <f t="shared" si="601"/>
        <v>6576.0690401087531</v>
      </c>
      <c r="T2043" s="5">
        <f t="shared" si="588"/>
        <v>0</v>
      </c>
      <c r="U2043" s="6">
        <f>+S2043+SUM($D$17:$E$17)-SUM($Q$27:Q2043)</f>
        <v>7736.2272506350637</v>
      </c>
      <c r="V2043" s="10">
        <f t="shared" si="589"/>
        <v>-1.669478017096715E-3</v>
      </c>
      <c r="W2043" s="10">
        <f>+S2043/SUM(Q$27:Q2043)-1</f>
        <v>0.20887137799369637</v>
      </c>
      <c r="X2043">
        <v>4.9470000000000001</v>
      </c>
      <c r="AC2043">
        <f t="shared" si="602"/>
        <v>12872.509678284623</v>
      </c>
      <c r="AD2043">
        <f t="shared" si="603"/>
        <v>12731.171135017157</v>
      </c>
      <c r="AE2043" s="5">
        <f t="shared" si="590"/>
        <v>0</v>
      </c>
      <c r="AF2043" s="6">
        <f>+AD2043+SUM($D$18:$E$18)-SUM($AB$27:AB2043)</f>
        <v>14819.223713964535</v>
      </c>
      <c r="AG2043" s="10">
        <f t="shared" si="591"/>
        <v>-1.9066230991902078E-3</v>
      </c>
      <c r="AH2043" s="10">
        <f>+AD2043/SUM(AB$27:AB2043)-1</f>
        <v>0.30016743223571885</v>
      </c>
      <c r="AI2043" s="6">
        <f t="shared" si="592"/>
        <v>0</v>
      </c>
      <c r="AL2043" s="6">
        <f t="shared" si="593"/>
        <v>0</v>
      </c>
      <c r="AM2043" s="6">
        <f t="shared" si="594"/>
        <v>27113.672311714319</v>
      </c>
      <c r="AN2043" s="6">
        <f t="shared" si="595"/>
        <v>26706.457746372958</v>
      </c>
      <c r="AO2043" s="5">
        <f t="shared" si="596"/>
        <v>0</v>
      </c>
      <c r="AP2043" s="6">
        <f>+AN2043+SUM($D$16:$E$18)-SUM($AL$27:AL2043)</f>
        <v>31346.703588478205</v>
      </c>
      <c r="AQ2043" s="10">
        <f t="shared" si="604"/>
        <v>-1.5227742459932303E-3</v>
      </c>
      <c r="AR2043" s="10">
        <f>+AN2043/SUM(AL$27:AL2043)-1</f>
        <v>0.22733269652697197</v>
      </c>
    </row>
    <row r="2044" spans="1:44" x14ac:dyDescent="0.25">
      <c r="A2044" s="1">
        <v>43216</v>
      </c>
      <c r="B2044">
        <v>9.0139999999999993</v>
      </c>
      <c r="G2044">
        <f t="shared" si="597"/>
        <v>7457.3159785907983</v>
      </c>
      <c r="H2044">
        <f t="shared" si="598"/>
        <v>7392.6565270694819</v>
      </c>
      <c r="I2044" s="5">
        <f t="shared" si="587"/>
        <v>0</v>
      </c>
      <c r="J2044" s="6">
        <f>+H2044+SUM($D$16:$E$16)-SUM($F$27:F2044)</f>
        <v>8784.6915797010552</v>
      </c>
      <c r="K2044" s="10">
        <f t="shared" si="599"/>
        <v>-7.4631505409628041E-4</v>
      </c>
      <c r="L2044" s="10">
        <f>+H2044/SUM(F$27:F2044)-1</f>
        <v>0.13245959294705356</v>
      </c>
      <c r="M2044">
        <v>8.11</v>
      </c>
      <c r="R2044">
        <f t="shared" si="600"/>
        <v>6758.0623267694027</v>
      </c>
      <c r="S2044">
        <f t="shared" si="601"/>
        <v>6557.4720171255367</v>
      </c>
      <c r="T2044" s="5">
        <f t="shared" si="588"/>
        <v>0</v>
      </c>
      <c r="U2044" s="6">
        <f>+S2044+SUM($D$17:$E$17)-SUM($Q$27:Q2044)</f>
        <v>7717.6302276518472</v>
      </c>
      <c r="V2044" s="10">
        <f t="shared" si="589"/>
        <v>-2.4038878875604075E-3</v>
      </c>
      <c r="W2044" s="10">
        <f>+S2044/SUM(Q$27:Q2044)-1</f>
        <v>0.20545270816781969</v>
      </c>
      <c r="X2044">
        <v>5.0220000000000002</v>
      </c>
      <c r="AC2044">
        <f t="shared" si="602"/>
        <v>13067.66598025983</v>
      </c>
      <c r="AD2044">
        <f t="shared" si="603"/>
        <v>12924.184645250891</v>
      </c>
      <c r="AE2044" s="5">
        <f t="shared" si="590"/>
        <v>0</v>
      </c>
      <c r="AF2044" s="6">
        <f>+AD2044+SUM($D$18:$E$18)-SUM($AB$27:AB2044)</f>
        <v>15012.237224198268</v>
      </c>
      <c r="AG2044" s="10">
        <f t="shared" si="591"/>
        <v>1.3024535829893269E-2</v>
      </c>
      <c r="AH2044" s="10">
        <f>+AD2044/SUM(AB$27:AB2044)-1</f>
        <v>0.31987888511982598</v>
      </c>
      <c r="AI2044" s="6">
        <f t="shared" si="592"/>
        <v>0</v>
      </c>
      <c r="AL2044" s="6">
        <f t="shared" si="593"/>
        <v>0</v>
      </c>
      <c r="AM2044" s="6">
        <f t="shared" si="594"/>
        <v>27283.044285620032</v>
      </c>
      <c r="AN2044" s="6">
        <f t="shared" si="595"/>
        <v>26874.313189445907</v>
      </c>
      <c r="AO2044" s="5">
        <f t="shared" si="596"/>
        <v>0</v>
      </c>
      <c r="AP2044" s="6">
        <f>+AN2044+SUM($D$16:$E$18)-SUM($AL$27:AL2044)</f>
        <v>31514.559031551154</v>
      </c>
      <c r="AQ2044" s="10">
        <f t="shared" si="604"/>
        <v>5.3548036589929904E-3</v>
      </c>
      <c r="AR2044" s="10">
        <f>+AN2044/SUM(AL$27:AL2044)-1</f>
        <v>0.23504672867342657</v>
      </c>
    </row>
    <row r="2045" spans="1:44" x14ac:dyDescent="0.25">
      <c r="A2045" s="1">
        <v>43217</v>
      </c>
      <c r="B2045">
        <v>9.1150000000000002</v>
      </c>
      <c r="G2045">
        <f t="shared" si="597"/>
        <v>7540.8736570729006</v>
      </c>
      <c r="H2045">
        <f t="shared" si="598"/>
        <v>7475.4897098112187</v>
      </c>
      <c r="I2045" s="5">
        <f t="shared" si="587"/>
        <v>0</v>
      </c>
      <c r="J2045" s="6">
        <f>+H2045+SUM($D$16:$E$16)-SUM($F$27:F2045)</f>
        <v>8867.5247624427939</v>
      </c>
      <c r="K2045" s="10">
        <f t="shared" si="599"/>
        <v>9.4292647602043367E-3</v>
      </c>
      <c r="L2045" s="10">
        <f>+H2045/SUM(F$27:F2045)-1</f>
        <v>0.14514856775154117</v>
      </c>
      <c r="M2045">
        <v>8.1319999999999997</v>
      </c>
      <c r="R2045">
        <f t="shared" si="600"/>
        <v>6776.3949249431298</v>
      </c>
      <c r="S2045">
        <f t="shared" si="601"/>
        <v>6575.2604738920918</v>
      </c>
      <c r="T2045" s="5">
        <f t="shared" si="588"/>
        <v>0</v>
      </c>
      <c r="U2045" s="6">
        <f>+S2045+SUM($D$17:$E$17)-SUM($Q$27:Q2045)</f>
        <v>7735.4186844184042</v>
      </c>
      <c r="V2045" s="10">
        <f t="shared" si="589"/>
        <v>2.304911772375684E-3</v>
      </c>
      <c r="W2045" s="10">
        <f>+S2045/SUM(Q$27:Q2045)-1</f>
        <v>0.20872274017518011</v>
      </c>
      <c r="X2045">
        <v>5.056</v>
      </c>
      <c r="AC2045">
        <f t="shared" si="602"/>
        <v>13156.136837155258</v>
      </c>
      <c r="AD2045">
        <f t="shared" si="603"/>
        <v>13011.684103223517</v>
      </c>
      <c r="AE2045" s="5">
        <f t="shared" si="590"/>
        <v>0</v>
      </c>
      <c r="AF2045" s="6">
        <f>+AD2045+SUM($D$18:$E$18)-SUM($AB$27:AB2045)</f>
        <v>15099.736682170895</v>
      </c>
      <c r="AG2045" s="10">
        <f t="shared" si="591"/>
        <v>5.8285421863428777E-3</v>
      </c>
      <c r="AH2045" s="10">
        <f>+AD2045/SUM(AB$27:AB2045)-1</f>
        <v>0.32881474376062125</v>
      </c>
      <c r="AI2045" s="6">
        <f t="shared" si="592"/>
        <v>0</v>
      </c>
      <c r="AL2045" s="6">
        <f t="shared" si="593"/>
        <v>0</v>
      </c>
      <c r="AM2045" s="6">
        <f t="shared" si="594"/>
        <v>27473.405419171286</v>
      </c>
      <c r="AN2045" s="6">
        <f t="shared" si="595"/>
        <v>27062.434286926829</v>
      </c>
      <c r="AO2045" s="5">
        <f t="shared" si="596"/>
        <v>0</v>
      </c>
      <c r="AP2045" s="6">
        <f>+AN2045+SUM($D$16:$E$18)-SUM($AL$27:AL2045)</f>
        <v>31702.680129032076</v>
      </c>
      <c r="AQ2045" s="10">
        <f t="shared" si="604"/>
        <v>5.9693393549495877E-3</v>
      </c>
      <c r="AR2045" s="10">
        <f>+AN2045/SUM(AL$27:AL2045)-1</f>
        <v>0.24369209737179798</v>
      </c>
    </row>
    <row r="2046" spans="1:44" x14ac:dyDescent="0.25">
      <c r="A2046" s="1">
        <v>43220</v>
      </c>
      <c r="B2046">
        <v>9.2059999999999995</v>
      </c>
      <c r="G2046">
        <f t="shared" si="597"/>
        <v>7616.1582980815265</v>
      </c>
      <c r="H2046">
        <f t="shared" si="598"/>
        <v>7550.1215873310011</v>
      </c>
      <c r="I2046" s="5">
        <f t="shared" si="587"/>
        <v>0</v>
      </c>
      <c r="J2046" s="6">
        <f>+H2046+SUM($D$16:$E$16)-SUM($F$27:F2046)</f>
        <v>8942.1566399625735</v>
      </c>
      <c r="K2046" s="10">
        <f t="shared" si="599"/>
        <v>8.4163145318605359E-3</v>
      </c>
      <c r="L2046" s="10">
        <f>+H2046/SUM(F$27:F2046)-1</f>
        <v>0.15658120841697065</v>
      </c>
      <c r="M2046">
        <v>8.1310000000000002</v>
      </c>
      <c r="R2046">
        <f t="shared" si="600"/>
        <v>6775.5616250261428</v>
      </c>
      <c r="S2046">
        <f t="shared" si="601"/>
        <v>6574.4519076754304</v>
      </c>
      <c r="T2046" s="5">
        <f t="shared" si="588"/>
        <v>0</v>
      </c>
      <c r="U2046" s="6">
        <f>+S2046+SUM($D$17:$E$17)-SUM($Q$27:Q2046)</f>
        <v>7734.610118201741</v>
      </c>
      <c r="V2046" s="10">
        <f t="shared" si="589"/>
        <v>-1.0452778959357811E-4</v>
      </c>
      <c r="W2046" s="10">
        <f>+S2046/SUM(Q$27:Q2046)-1</f>
        <v>0.20857410235666363</v>
      </c>
      <c r="X2046">
        <v>5.03</v>
      </c>
      <c r="AC2046">
        <f t="shared" si="602"/>
        <v>13088.48265247052</v>
      </c>
      <c r="AD2046">
        <f t="shared" si="603"/>
        <v>12944.772753009156</v>
      </c>
      <c r="AE2046" s="5">
        <f t="shared" si="590"/>
        <v>0</v>
      </c>
      <c r="AF2046" s="6">
        <f>+AD2046+SUM($D$18:$E$18)-SUM($AB$27:AB2046)</f>
        <v>15032.825331956536</v>
      </c>
      <c r="AG2046" s="10">
        <f t="shared" si="591"/>
        <v>-4.4312925200453712E-3</v>
      </c>
      <c r="AH2046" s="10">
        <f>+AD2046/SUM(AB$27:AB2046)-1</f>
        <v>0.32198144009413077</v>
      </c>
      <c r="AI2046" s="6">
        <f t="shared" si="592"/>
        <v>0</v>
      </c>
      <c r="AL2046" s="6">
        <f t="shared" si="593"/>
        <v>0</v>
      </c>
      <c r="AM2046" s="6">
        <f t="shared" si="594"/>
        <v>27480.202575578191</v>
      </c>
      <c r="AN2046" s="6">
        <f t="shared" si="595"/>
        <v>27069.346248015587</v>
      </c>
      <c r="AO2046" s="5">
        <f t="shared" si="596"/>
        <v>0</v>
      </c>
      <c r="AP2046" s="6">
        <f>+AN2046+SUM($D$16:$E$18)-SUM($AL$27:AL2046)</f>
        <v>31709.592090120834</v>
      </c>
      <c r="AQ2046" s="10">
        <f t="shared" si="604"/>
        <v>2.1802450331098733E-4</v>
      </c>
      <c r="AR2046" s="10">
        <f>+AN2046/SUM(AL$27:AL2046)-1</f>
        <v>0.24400974623118321</v>
      </c>
    </row>
    <row r="2047" spans="1:44" x14ac:dyDescent="0.25">
      <c r="A2047" s="1">
        <v>43222</v>
      </c>
      <c r="B2047">
        <v>9.1959999999999997</v>
      </c>
      <c r="G2047">
        <f t="shared" si="597"/>
        <v>7607.8852606080518</v>
      </c>
      <c r="H2047">
        <f t="shared" si="598"/>
        <v>7541.9202821090475</v>
      </c>
      <c r="I2047" s="5">
        <f t="shared" si="587"/>
        <v>0</v>
      </c>
      <c r="J2047" s="6">
        <f>+H2047+SUM($D$16:$E$16)-SUM($F$27:F2047)</f>
        <v>8933.9553347406218</v>
      </c>
      <c r="K2047" s="10">
        <f t="shared" si="599"/>
        <v>-9.1715070001119336E-4</v>
      </c>
      <c r="L2047" s="10">
        <f>+H2047/SUM(F$27:F2047)-1</f>
        <v>0.15532487427791253</v>
      </c>
      <c r="M2047">
        <v>8.202</v>
      </c>
      <c r="R2047">
        <f t="shared" si="600"/>
        <v>6834.7259191322619</v>
      </c>
      <c r="S2047">
        <f t="shared" si="601"/>
        <v>6631.8601090584034</v>
      </c>
      <c r="T2047" s="5">
        <f t="shared" si="588"/>
        <v>0</v>
      </c>
      <c r="U2047" s="6">
        <f>+S2047+SUM($D$17:$E$17)-SUM($Q$27:Q2047)</f>
        <v>7792.0183195847148</v>
      </c>
      <c r="V2047" s="10">
        <f t="shared" si="589"/>
        <v>7.422248892400729E-3</v>
      </c>
      <c r="W2047" s="10">
        <f>+S2047/SUM(Q$27:Q2047)-1</f>
        <v>0.21912738747132643</v>
      </c>
      <c r="X2047">
        <v>5.0140000000000002</v>
      </c>
      <c r="AC2047">
        <f t="shared" si="602"/>
        <v>13046.849308049143</v>
      </c>
      <c r="AD2047">
        <f t="shared" si="603"/>
        <v>12903.596537492625</v>
      </c>
      <c r="AE2047" s="5">
        <f t="shared" si="590"/>
        <v>0</v>
      </c>
      <c r="AF2047" s="6">
        <f>+AD2047+SUM($D$18:$E$18)-SUM($AB$27:AB2047)</f>
        <v>14991.649116440001</v>
      </c>
      <c r="AG2047" s="10">
        <f t="shared" si="591"/>
        <v>-2.7390869385678362E-3</v>
      </c>
      <c r="AH2047" s="10">
        <f>+AD2047/SUM(AB$27:AB2047)-1</f>
        <v>0.3177763301455212</v>
      </c>
      <c r="AI2047" s="6">
        <f t="shared" si="592"/>
        <v>0</v>
      </c>
      <c r="AL2047" s="6">
        <f t="shared" si="593"/>
        <v>0</v>
      </c>
      <c r="AM2047" s="6">
        <f t="shared" si="594"/>
        <v>27489.460487789456</v>
      </c>
      <c r="AN2047" s="6">
        <f t="shared" si="595"/>
        <v>27077.376928660076</v>
      </c>
      <c r="AO2047" s="5">
        <f t="shared" si="596"/>
        <v>0</v>
      </c>
      <c r="AP2047" s="6">
        <f>+AN2047+SUM($D$16:$E$18)-SUM($AL$27:AL2047)</f>
        <v>31717.62277076532</v>
      </c>
      <c r="AQ2047" s="10">
        <f t="shared" si="604"/>
        <v>2.5325714129853516E-4</v>
      </c>
      <c r="AR2047" s="10">
        <f>+AN2047/SUM(AL$27:AL2047)-1</f>
        <v>0.2443788074157085</v>
      </c>
    </row>
    <row r="2048" spans="1:44" x14ac:dyDescent="0.25">
      <c r="A2048" s="1">
        <v>43223</v>
      </c>
      <c r="B2048">
        <v>9.1020000000000003</v>
      </c>
      <c r="G2048">
        <f t="shared" si="597"/>
        <v>7530.1187083573823</v>
      </c>
      <c r="H2048">
        <f t="shared" si="598"/>
        <v>7464.8280130226785</v>
      </c>
      <c r="I2048" s="5">
        <f t="shared" si="587"/>
        <v>0</v>
      </c>
      <c r="J2048" s="6">
        <f>+H2048+SUM($D$16:$E$16)-SUM($F$27:F2048)</f>
        <v>8856.8630656542518</v>
      </c>
      <c r="K2048" s="10">
        <f t="shared" si="599"/>
        <v>-8.6291307934559525E-3</v>
      </c>
      <c r="L2048" s="10">
        <f>+H2048/SUM(F$27:F2048)-1</f>
        <v>0.1435153333707655</v>
      </c>
      <c r="M2048">
        <v>8.1709999999999994</v>
      </c>
      <c r="R2048">
        <f t="shared" si="600"/>
        <v>6808.8936217056462</v>
      </c>
      <c r="S2048">
        <f t="shared" si="601"/>
        <v>6606.7945563418934</v>
      </c>
      <c r="T2048" s="5">
        <f t="shared" si="588"/>
        <v>0</v>
      </c>
      <c r="U2048" s="6">
        <f>+S2048+SUM($D$17:$E$17)-SUM($Q$27:Q2048)</f>
        <v>7766.9527668682058</v>
      </c>
      <c r="V2048" s="10">
        <f t="shared" si="589"/>
        <v>-3.21682415113278E-3</v>
      </c>
      <c r="W2048" s="10">
        <f>+S2048/SUM(Q$27:Q2048)-1</f>
        <v>0.21451961509731876</v>
      </c>
      <c r="X2048">
        <v>4.9960000000000004</v>
      </c>
      <c r="AC2048">
        <f t="shared" si="602"/>
        <v>13000.011795575094</v>
      </c>
      <c r="AD2048">
        <f t="shared" si="603"/>
        <v>12857.27329503653</v>
      </c>
      <c r="AE2048" s="5">
        <f t="shared" si="590"/>
        <v>0</v>
      </c>
      <c r="AF2048" s="6">
        <f>+AD2048+SUM($D$18:$E$18)-SUM($AB$27:AB2048)</f>
        <v>14945.325873983909</v>
      </c>
      <c r="AG2048" s="10">
        <f t="shared" si="591"/>
        <v>-3.0899364103508242E-3</v>
      </c>
      <c r="AH2048" s="10">
        <f>+AD2048/SUM(AB$27:AB2048)-1</f>
        <v>0.3130455814533355</v>
      </c>
      <c r="AI2048" s="6">
        <f t="shared" si="592"/>
        <v>0</v>
      </c>
      <c r="AL2048" s="6">
        <f t="shared" si="593"/>
        <v>0</v>
      </c>
      <c r="AM2048" s="6">
        <f t="shared" si="594"/>
        <v>27339.024125638123</v>
      </c>
      <c r="AN2048" s="6">
        <f t="shared" si="595"/>
        <v>26928.8958644011</v>
      </c>
      <c r="AO2048" s="5">
        <f t="shared" si="596"/>
        <v>0</v>
      </c>
      <c r="AP2048" s="6">
        <f>+AN2048+SUM($D$16:$E$18)-SUM($AL$27:AL2048)</f>
        <v>31569.141706506347</v>
      </c>
      <c r="AQ2048" s="10">
        <f t="shared" si="604"/>
        <v>-4.6813427769192284E-3</v>
      </c>
      <c r="AR2048" s="10">
        <f>+AN2048/SUM(AL$27:AL2048)-1</f>
        <v>0.23755515200206934</v>
      </c>
    </row>
    <row r="2049" spans="1:44" x14ac:dyDescent="0.25">
      <c r="A2049" s="1">
        <v>43224</v>
      </c>
      <c r="B2049">
        <v>9.1129999999999995</v>
      </c>
      <c r="G2049">
        <f t="shared" si="597"/>
        <v>7539.2190495782052</v>
      </c>
      <c r="H2049">
        <f t="shared" si="598"/>
        <v>7473.8494487668277</v>
      </c>
      <c r="I2049" s="5">
        <f t="shared" si="587"/>
        <v>0</v>
      </c>
      <c r="J2049" s="6">
        <f>+H2049+SUM($D$16:$E$16)-SUM($F$27:F2049)</f>
        <v>8865.8845013984028</v>
      </c>
      <c r="K2049" s="10">
        <f t="shared" si="599"/>
        <v>1.0185813732555005E-3</v>
      </c>
      <c r="L2049" s="10">
        <f>+H2049/SUM(F$27:F2049)-1</f>
        <v>0.14489730092372954</v>
      </c>
      <c r="M2049">
        <v>8.2149999999999999</v>
      </c>
      <c r="R2049">
        <f t="shared" si="600"/>
        <v>6845.5588180531013</v>
      </c>
      <c r="S2049">
        <f t="shared" si="601"/>
        <v>6642.3714698750045</v>
      </c>
      <c r="T2049" s="5">
        <f t="shared" si="588"/>
        <v>0</v>
      </c>
      <c r="U2049" s="6">
        <f>+S2049+SUM($D$17:$E$17)-SUM($Q$27:Q2049)</f>
        <v>7802.529680401316</v>
      </c>
      <c r="V2049" s="10">
        <f t="shared" si="589"/>
        <v>4.5805497472408696E-3</v>
      </c>
      <c r="W2049" s="10">
        <f>+S2049/SUM(Q$27:Q2049)-1</f>
        <v>0.22105967911203939</v>
      </c>
      <c r="X2049">
        <v>5.0359999999999996</v>
      </c>
      <c r="AC2049">
        <f t="shared" si="602"/>
        <v>13104.095156628535</v>
      </c>
      <c r="AD2049">
        <f t="shared" si="603"/>
        <v>12960.213833827853</v>
      </c>
      <c r="AE2049" s="5">
        <f t="shared" si="590"/>
        <v>0</v>
      </c>
      <c r="AF2049" s="6">
        <f>+AD2049+SUM($D$18:$E$18)-SUM($AB$27:AB2049)</f>
        <v>15048.26641277523</v>
      </c>
      <c r="AG2049" s="10">
        <f t="shared" si="591"/>
        <v>6.8878082458219136E-3</v>
      </c>
      <c r="AH2049" s="10">
        <f>+AD2049/SUM(AB$27:AB2049)-1</f>
        <v>0.32355835632485919</v>
      </c>
      <c r="AI2049" s="6">
        <f t="shared" si="592"/>
        <v>0</v>
      </c>
      <c r="AL2049" s="6">
        <f t="shared" si="593"/>
        <v>0</v>
      </c>
      <c r="AM2049" s="6">
        <f t="shared" si="594"/>
        <v>27488.873024259839</v>
      </c>
      <c r="AN2049" s="6">
        <f t="shared" si="595"/>
        <v>27076.434752469686</v>
      </c>
      <c r="AO2049" s="5">
        <f t="shared" si="596"/>
        <v>0</v>
      </c>
      <c r="AP2049" s="6">
        <f>+AN2049+SUM($D$16:$E$18)-SUM($AL$27:AL2049)</f>
        <v>31716.680594574933</v>
      </c>
      <c r="AQ2049" s="10">
        <f t="shared" si="604"/>
        <v>4.6735159745625587E-3</v>
      </c>
      <c r="AR2049" s="10">
        <f>+AN2049/SUM(AL$27:AL2049)-1</f>
        <v>0.24433550838835938</v>
      </c>
    </row>
    <row r="2050" spans="1:44" x14ac:dyDescent="0.25">
      <c r="A2050" s="1">
        <v>43228</v>
      </c>
      <c r="B2050">
        <v>9.2219999999999995</v>
      </c>
      <c r="C2050">
        <f>+$C$16</f>
        <v>60</v>
      </c>
      <c r="D2050" s="7">
        <f>+$H$16</f>
        <v>0.66694736842105262</v>
      </c>
      <c r="E2050" s="7">
        <f>+$J$16</f>
        <v>0.46199999999999997</v>
      </c>
      <c r="F2050" s="6">
        <f>+C2050-D2050-E2050</f>
        <v>58.871052631578941</v>
      </c>
      <c r="G2050">
        <f t="shared" si="597"/>
        <v>7688.2662106706666</v>
      </c>
      <c r="H2050">
        <f t="shared" si="598"/>
        <v>7622.114728317707</v>
      </c>
      <c r="I2050" s="5">
        <f t="shared" si="587"/>
        <v>111900</v>
      </c>
      <c r="J2050" s="6">
        <f>+H2050+SUM($D$16:$E$16)-SUM($F$27:F2050)</f>
        <v>8955.2787283177022</v>
      </c>
      <c r="K2050" s="10">
        <f t="shared" si="599"/>
        <v>1.008294512580199E-2</v>
      </c>
      <c r="L2050" s="10">
        <f>+H2050/SUM(F$27:F2050)-1</f>
        <v>0.15717390387702079</v>
      </c>
      <c r="M2050">
        <v>8.2810000000000006</v>
      </c>
      <c r="N2050">
        <f>+$C$17</f>
        <v>50</v>
      </c>
      <c r="O2050" s="7">
        <f>+$H$17</f>
        <v>0.5557894736842105</v>
      </c>
      <c r="P2050" s="7">
        <f>+$J$17</f>
        <v>0.38500000000000001</v>
      </c>
      <c r="Q2050" s="6">
        <f>+N2050-O2050-P2050</f>
        <v>49.059210526315795</v>
      </c>
      <c r="R2050">
        <f t="shared" si="600"/>
        <v>6950.5566125742835</v>
      </c>
      <c r="S2050">
        <f t="shared" si="601"/>
        <v>6744.7960507009866</v>
      </c>
      <c r="T2050" s="5">
        <f t="shared" si="588"/>
        <v>93250</v>
      </c>
      <c r="U2050" s="6">
        <f>+S2050+SUM($D$17:$E$17)-SUM($Q$27:Q2050)</f>
        <v>7855.8950507009822</v>
      </c>
      <c r="V2050" s="10">
        <f t="shared" si="589"/>
        <v>6.839495969327869E-3</v>
      </c>
      <c r="W2050" s="10">
        <f>+S2050/SUM(Q$27:Q2050)-1</f>
        <v>0.22880628575756434</v>
      </c>
      <c r="X2050">
        <v>5.0380000000000003</v>
      </c>
      <c r="Y2050">
        <f>+$C$18</f>
        <v>90</v>
      </c>
      <c r="Z2050" s="7">
        <f>+$H$18</f>
        <v>1.0004210526315789</v>
      </c>
      <c r="AA2050" s="7">
        <f>+$J$18</f>
        <v>0.69300000000000006</v>
      </c>
      <c r="AB2050" s="6">
        <f>+Y2050-Z2050-AA2050</f>
        <v>88.306578947368422</v>
      </c>
      <c r="AC2050">
        <f t="shared" si="602"/>
        <v>13197.605903628577</v>
      </c>
      <c r="AD2050">
        <f t="shared" si="603"/>
        <v>13053.667439714789</v>
      </c>
      <c r="AE2050" s="5">
        <f t="shared" si="590"/>
        <v>167850</v>
      </c>
      <c r="AF2050" s="6">
        <f>+AD2050+SUM($D$18:$E$18)-SUM($AB$27:AB2050)</f>
        <v>15053.413439714797</v>
      </c>
      <c r="AG2050" s="10">
        <f t="shared" si="591"/>
        <v>3.4203454393910704E-4</v>
      </c>
      <c r="AH2050" s="10">
        <f>+AD2050/SUM(AB$27:AB2050)-1</f>
        <v>0.32118743503100244</v>
      </c>
      <c r="AI2050" s="6">
        <f t="shared" si="592"/>
        <v>200</v>
      </c>
      <c r="AL2050" s="6">
        <f t="shared" si="593"/>
        <v>196.23684210526315</v>
      </c>
      <c r="AM2050" s="6">
        <f t="shared" si="594"/>
        <v>27836.428726873528</v>
      </c>
      <c r="AN2050" s="6">
        <f t="shared" si="595"/>
        <v>27420.578218733484</v>
      </c>
      <c r="AO2050" s="5">
        <f t="shared" si="596"/>
        <v>373000</v>
      </c>
      <c r="AP2050" s="6">
        <f>+AN2050+SUM($D$16:$E$18)-SUM($AL$27:AL2050)</f>
        <v>31864.587218733468</v>
      </c>
      <c r="AQ2050" s="10">
        <f t="shared" si="604"/>
        <v>4.6633702325027393E-3</v>
      </c>
      <c r="AR2050" s="10">
        <f>+AN2050/SUM(AL$27:AL2050)-1</f>
        <v>0.24888820635486075</v>
      </c>
    </row>
    <row r="2051" spans="1:44" x14ac:dyDescent="0.25">
      <c r="A2051" s="1">
        <v>43229</v>
      </c>
      <c r="B2051">
        <v>9.2330000000000005</v>
      </c>
      <c r="G2051">
        <f t="shared" si="597"/>
        <v>7697.436773272856</v>
      </c>
      <c r="H2051">
        <f t="shared" si="598"/>
        <v>7631.2063854432226</v>
      </c>
      <c r="I2051" s="5">
        <f t="shared" si="587"/>
        <v>0</v>
      </c>
      <c r="J2051" s="6">
        <f>+H2051+SUM($D$16:$E$16)-SUM($F$27:F2051)</f>
        <v>8964.3703854432169</v>
      </c>
      <c r="K2051" s="10">
        <f t="shared" si="599"/>
        <v>1.0152288277489596E-3</v>
      </c>
      <c r="L2051" s="10">
        <f>+H2051/SUM(F$27:F2051)-1</f>
        <v>0.15855418070879801</v>
      </c>
      <c r="M2051">
        <v>8.3049999999999997</v>
      </c>
      <c r="R2051">
        <f t="shared" si="600"/>
        <v>6970.7007206170047</v>
      </c>
      <c r="S2051">
        <f t="shared" si="601"/>
        <v>6764.3438233391726</v>
      </c>
      <c r="T2051" s="5">
        <f t="shared" si="588"/>
        <v>0</v>
      </c>
      <c r="U2051" s="6">
        <f>+S2051+SUM($D$17:$E$17)-SUM($Q$27:Q2051)</f>
        <v>7875.4428233391673</v>
      </c>
      <c r="V2051" s="10">
        <f t="shared" si="589"/>
        <v>2.488293505962913E-3</v>
      </c>
      <c r="W2051" s="10">
        <f>+S2051/SUM(Q$27:Q2051)-1</f>
        <v>0.23236761299560094</v>
      </c>
      <c r="X2051">
        <v>5.0439999999999996</v>
      </c>
      <c r="AC2051">
        <f t="shared" si="602"/>
        <v>13213.323576399867</v>
      </c>
      <c r="AD2051">
        <f t="shared" si="603"/>
        <v>13069.213689146762</v>
      </c>
      <c r="AE2051" s="5">
        <f t="shared" si="590"/>
        <v>0</v>
      </c>
      <c r="AF2051" s="6">
        <f>+AD2051+SUM($D$18:$E$18)-SUM($AB$27:AB2051)</f>
        <v>15068.95968914677</v>
      </c>
      <c r="AG2051" s="10">
        <f t="shared" si="591"/>
        <v>1.0327391521021134E-3</v>
      </c>
      <c r="AH2051" s="10">
        <f>+AD2051/SUM(AB$27:AB2051)-1</f>
        <v>0.32276090160706139</v>
      </c>
      <c r="AI2051" s="6">
        <f t="shared" si="592"/>
        <v>0</v>
      </c>
      <c r="AL2051" s="6">
        <f t="shared" si="593"/>
        <v>0</v>
      </c>
      <c r="AM2051" s="6">
        <f t="shared" si="594"/>
        <v>27881.461070289726</v>
      </c>
      <c r="AN2051" s="6">
        <f t="shared" si="595"/>
        <v>27464.763897929159</v>
      </c>
      <c r="AO2051" s="5">
        <f t="shared" si="596"/>
        <v>0</v>
      </c>
      <c r="AP2051" s="6">
        <f>+AN2051+SUM($D$16:$E$18)-SUM($AL$27:AL2051)</f>
        <v>31908.772897929142</v>
      </c>
      <c r="AQ2051" s="10">
        <f t="shared" si="604"/>
        <v>1.3866703777569711E-3</v>
      </c>
      <c r="AR2051" s="10">
        <f>+AN2051/SUM(AL$27:AL2051)-1</f>
        <v>0.25090067207301825</v>
      </c>
    </row>
    <row r="2052" spans="1:44" x14ac:dyDescent="0.25">
      <c r="A2052" s="1">
        <v>43231</v>
      </c>
      <c r="B2052">
        <v>9.32</v>
      </c>
      <c r="G2052">
        <f t="shared" si="597"/>
        <v>7769.9675865810696</v>
      </c>
      <c r="H2052">
        <f t="shared" si="598"/>
        <v>7703.1131281632015</v>
      </c>
      <c r="I2052" s="5">
        <f t="shared" si="587"/>
        <v>0</v>
      </c>
      <c r="J2052" s="6">
        <f>+H2052+SUM($D$16:$E$16)-SUM($F$27:F2052)</f>
        <v>9036.277128163194</v>
      </c>
      <c r="K2052" s="10">
        <f t="shared" si="599"/>
        <v>8.0213935422328575E-3</v>
      </c>
      <c r="L2052" s="10">
        <f>+H2052/SUM(F$27:F2052)-1</f>
        <v>0.16947091565103412</v>
      </c>
      <c r="M2052">
        <v>8.3520000000000003</v>
      </c>
      <c r="R2052">
        <f t="shared" si="600"/>
        <v>7010.1495988673369</v>
      </c>
      <c r="S2052">
        <f t="shared" si="601"/>
        <v>6802.6248780889555</v>
      </c>
      <c r="T2052" s="5">
        <f t="shared" si="588"/>
        <v>0</v>
      </c>
      <c r="U2052" s="6">
        <f>+S2052+SUM($D$17:$E$17)-SUM($Q$27:Q2052)</f>
        <v>7913.7238780889502</v>
      </c>
      <c r="V2052" s="10">
        <f t="shared" si="589"/>
        <v>4.8608129864564642E-3</v>
      </c>
      <c r="W2052" s="10">
        <f>+S2052/SUM(Q$27:Q2052)-1</f>
        <v>0.23934187883675628</v>
      </c>
      <c r="X2052">
        <v>5.0759999999999996</v>
      </c>
      <c r="AC2052">
        <f t="shared" si="602"/>
        <v>13297.151164513427</v>
      </c>
      <c r="AD2052">
        <f t="shared" si="603"/>
        <v>13152.127019450627</v>
      </c>
      <c r="AE2052" s="5">
        <f t="shared" si="590"/>
        <v>0</v>
      </c>
      <c r="AF2052" s="6">
        <f>+AD2052+SUM($D$18:$E$18)-SUM($AB$27:AB2052)</f>
        <v>15151.873019450639</v>
      </c>
      <c r="AG2052" s="10">
        <f t="shared" si="591"/>
        <v>5.5022597454810196E-3</v>
      </c>
      <c r="AH2052" s="10">
        <f>+AD2052/SUM(AB$27:AB2052)-1</f>
        <v>0.33115272334604362</v>
      </c>
      <c r="AI2052" s="6">
        <f t="shared" si="592"/>
        <v>0</v>
      </c>
      <c r="AL2052" s="6">
        <f t="shared" si="593"/>
        <v>0</v>
      </c>
      <c r="AM2052" s="6">
        <f t="shared" si="594"/>
        <v>28077.268349961832</v>
      </c>
      <c r="AN2052" s="6">
        <f t="shared" si="595"/>
        <v>27657.865025702784</v>
      </c>
      <c r="AO2052" s="5">
        <f t="shared" si="596"/>
        <v>0</v>
      </c>
      <c r="AP2052" s="6">
        <f>+AN2052+SUM($D$16:$E$18)-SUM($AL$27:AL2052)</f>
        <v>32101.874025702768</v>
      </c>
      <c r="AQ2052" s="10">
        <f t="shared" si="604"/>
        <v>6.051662606748387E-3</v>
      </c>
      <c r="AR2052" s="10">
        <f>+AN2052/SUM(AL$27:AL2052)-1</f>
        <v>0.25969558949549421</v>
      </c>
    </row>
    <row r="2053" spans="1:44" x14ac:dyDescent="0.25">
      <c r="A2053" s="1">
        <v>43234</v>
      </c>
      <c r="B2053">
        <v>9.3369999999999997</v>
      </c>
      <c r="G2053">
        <f t="shared" si="597"/>
        <v>7784.1402742389964</v>
      </c>
      <c r="H2053">
        <f t="shared" si="598"/>
        <v>7717.1638709935423</v>
      </c>
      <c r="I2053" s="5">
        <f t="shared" si="587"/>
        <v>0</v>
      </c>
      <c r="J2053" s="6">
        <f>+H2053+SUM($D$16:$E$16)-SUM($F$27:F2053)</f>
        <v>9050.3278709935366</v>
      </c>
      <c r="K2053" s="10">
        <f t="shared" si="599"/>
        <v>1.5549260642473417E-3</v>
      </c>
      <c r="L2053" s="10">
        <f>+H2053/SUM(F$27:F2053)-1</f>
        <v>0.17160407075468953</v>
      </c>
      <c r="M2053">
        <v>8.3490000000000002</v>
      </c>
      <c r="R2053">
        <f t="shared" si="600"/>
        <v>7007.6315853619963</v>
      </c>
      <c r="S2053">
        <f t="shared" si="601"/>
        <v>6800.1814065091821</v>
      </c>
      <c r="T2053" s="5">
        <f t="shared" si="588"/>
        <v>0</v>
      </c>
      <c r="U2053" s="6">
        <f>+S2053+SUM($D$17:$E$17)-SUM($Q$27:Q2053)</f>
        <v>7911.2804065091777</v>
      </c>
      <c r="V2053" s="10">
        <f t="shared" si="589"/>
        <v>-3.087638155455652E-4</v>
      </c>
      <c r="W2053" s="10">
        <f>+S2053/SUM(Q$27:Q2053)-1</f>
        <v>0.23889671293200165</v>
      </c>
      <c r="X2053">
        <v>5.0860000000000003</v>
      </c>
      <c r="AC2053">
        <f t="shared" si="602"/>
        <v>13323.347285798916</v>
      </c>
      <c r="AD2053">
        <f t="shared" si="603"/>
        <v>13178.037435170587</v>
      </c>
      <c r="AE2053" s="5">
        <f t="shared" si="590"/>
        <v>0</v>
      </c>
      <c r="AF2053" s="6">
        <f>+AD2053+SUM($D$18:$E$18)-SUM($AB$27:AB2053)</f>
        <v>15177.783435170597</v>
      </c>
      <c r="AG2053" s="10">
        <f t="shared" si="591"/>
        <v>1.7100470474307183E-3</v>
      </c>
      <c r="AH2053" s="10">
        <f>+AD2053/SUM(AB$27:AB2053)-1</f>
        <v>0.33377516763947579</v>
      </c>
      <c r="AI2053" s="6">
        <f t="shared" si="592"/>
        <v>0</v>
      </c>
      <c r="AL2053" s="6">
        <f t="shared" si="593"/>
        <v>0</v>
      </c>
      <c r="AM2053" s="6">
        <f t="shared" si="594"/>
        <v>28115.119145399909</v>
      </c>
      <c r="AN2053" s="6">
        <f t="shared" si="595"/>
        <v>27695.382712673312</v>
      </c>
      <c r="AO2053" s="5">
        <f t="shared" si="596"/>
        <v>0</v>
      </c>
      <c r="AP2053" s="6">
        <f>+AN2053+SUM($D$16:$E$18)-SUM($AL$27:AL2053)</f>
        <v>32139.391712673292</v>
      </c>
      <c r="AQ2053" s="10">
        <f t="shared" si="604"/>
        <v>1.1687070649049058E-3</v>
      </c>
      <c r="AR2053" s="10">
        <f>+AN2053/SUM(AL$27:AL2053)-1</f>
        <v>0.26140435713757082</v>
      </c>
    </row>
    <row r="2054" spans="1:44" x14ac:dyDescent="0.25">
      <c r="A2054" s="1">
        <v>43235</v>
      </c>
      <c r="B2054">
        <v>9.2759999999999998</v>
      </c>
      <c r="G2054">
        <f t="shared" si="597"/>
        <v>7733.2853361723182</v>
      </c>
      <c r="H2054">
        <f t="shared" si="598"/>
        <v>7666.7464996611443</v>
      </c>
      <c r="I2054" s="5">
        <f t="shared" si="587"/>
        <v>0</v>
      </c>
      <c r="J2054" s="6">
        <f>+H2054+SUM($D$16:$E$16)-SUM($F$27:F2054)</f>
        <v>8999.9104996611386</v>
      </c>
      <c r="K2054" s="10">
        <f t="shared" si="599"/>
        <v>-5.5707784348881795E-3</v>
      </c>
      <c r="L2054" s="10">
        <f>+H2054/SUM(F$27:F2054)-1</f>
        <v>0.16394980832392636</v>
      </c>
      <c r="M2054">
        <v>8.3460000000000001</v>
      </c>
      <c r="R2054">
        <f t="shared" si="600"/>
        <v>7005.1135718566557</v>
      </c>
      <c r="S2054">
        <f t="shared" si="601"/>
        <v>6797.7379349294088</v>
      </c>
      <c r="T2054" s="5">
        <f t="shared" si="588"/>
        <v>0</v>
      </c>
      <c r="U2054" s="6">
        <f>+S2054+SUM($D$17:$E$17)-SUM($Q$27:Q2054)</f>
        <v>7908.8369349294053</v>
      </c>
      <c r="V2054" s="10">
        <f t="shared" si="589"/>
        <v>-3.0885918008438651E-4</v>
      </c>
      <c r="W2054" s="10">
        <f>+S2054/SUM(Q$27:Q2054)-1</f>
        <v>0.23845154702724702</v>
      </c>
      <c r="X2054">
        <v>5.0780000000000003</v>
      </c>
      <c r="AC2054">
        <f t="shared" si="602"/>
        <v>13302.390388770527</v>
      </c>
      <c r="AD2054">
        <f t="shared" si="603"/>
        <v>13157.309102594621</v>
      </c>
      <c r="AE2054" s="5">
        <f t="shared" si="590"/>
        <v>0</v>
      </c>
      <c r="AF2054" s="6">
        <f>+AD2054+SUM($D$18:$E$18)-SUM($AB$27:AB2054)</f>
        <v>15157.05510259463</v>
      </c>
      <c r="AG2054" s="10">
        <f t="shared" si="591"/>
        <v>-1.3657022228907856E-3</v>
      </c>
      <c r="AH2054" s="10">
        <f>+AD2054/SUM(AB$27:AB2054)-1</f>
        <v>0.33167721220473023</v>
      </c>
      <c r="AI2054" s="6">
        <f t="shared" si="592"/>
        <v>0</v>
      </c>
      <c r="AL2054" s="6">
        <f t="shared" si="593"/>
        <v>0</v>
      </c>
      <c r="AM2054" s="6">
        <f t="shared" si="594"/>
        <v>28040.789296799499</v>
      </c>
      <c r="AN2054" s="6">
        <f t="shared" si="595"/>
        <v>27621.793537185175</v>
      </c>
      <c r="AO2054" s="5">
        <f t="shared" si="596"/>
        <v>0</v>
      </c>
      <c r="AP2054" s="6">
        <f>+AN2054+SUM($D$16:$E$18)-SUM($AL$27:AL2054)</f>
        <v>32065.802537185162</v>
      </c>
      <c r="AQ2054" s="10">
        <f t="shared" si="604"/>
        <v>-2.289687874183155E-3</v>
      </c>
      <c r="AR2054" s="10">
        <f>+AN2054/SUM(AL$27:AL2054)-1</f>
        <v>0.25805268990979058</v>
      </c>
    </row>
    <row r="2055" spans="1:44" x14ac:dyDescent="0.25">
      <c r="A2055" s="1">
        <v>43236</v>
      </c>
      <c r="B2055">
        <v>9.375</v>
      </c>
      <c r="G2055">
        <f t="shared" si="597"/>
        <v>7815.8203995920094</v>
      </c>
      <c r="H2055">
        <f t="shared" si="598"/>
        <v>7748.5714137907744</v>
      </c>
      <c r="I2055" s="5">
        <f t="shared" si="587"/>
        <v>0</v>
      </c>
      <c r="J2055" s="6">
        <f>+H2055+SUM($D$16:$E$16)-SUM($F$27:F2055)</f>
        <v>9081.7354137907678</v>
      </c>
      <c r="K2055" s="10">
        <f t="shared" si="599"/>
        <v>9.091747538235051E-3</v>
      </c>
      <c r="L2055" s="10">
        <f>+H2055/SUM(F$27:F2055)-1</f>
        <v>0.17637229980991909</v>
      </c>
      <c r="M2055">
        <v>8.35</v>
      </c>
      <c r="R2055">
        <f t="shared" si="600"/>
        <v>7008.4709231971083</v>
      </c>
      <c r="S2055">
        <f t="shared" si="601"/>
        <v>6800.995897035772</v>
      </c>
      <c r="T2055" s="5">
        <f t="shared" si="588"/>
        <v>0</v>
      </c>
      <c r="U2055" s="6">
        <f>+S2055+SUM($D$17:$E$17)-SUM($Q$27:Q2055)</f>
        <v>7912.0948970357686</v>
      </c>
      <c r="V2055" s="10">
        <f t="shared" si="589"/>
        <v>4.1193947139994691E-4</v>
      </c>
      <c r="W2055" s="10">
        <f>+S2055/SUM(Q$27:Q2055)-1</f>
        <v>0.23904510156691972</v>
      </c>
      <c r="X2055">
        <v>5.117</v>
      </c>
      <c r="AC2055">
        <f t="shared" si="602"/>
        <v>13404.555261783928</v>
      </c>
      <c r="AD2055">
        <f t="shared" si="603"/>
        <v>13258.359723902457</v>
      </c>
      <c r="AE2055" s="5">
        <f t="shared" si="590"/>
        <v>0</v>
      </c>
      <c r="AF2055" s="6">
        <f>+AD2055+SUM($D$18:$E$18)-SUM($AB$27:AB2055)</f>
        <v>15258.105723902467</v>
      </c>
      <c r="AG2055" s="10">
        <f t="shared" si="591"/>
        <v>6.6669033413053747E-3</v>
      </c>
      <c r="AH2055" s="10">
        <f>+AD2055/SUM(AB$27:AB2055)-1</f>
        <v>0.3419047449491146</v>
      </c>
      <c r="AI2055" s="6">
        <f t="shared" si="592"/>
        <v>0</v>
      </c>
      <c r="AL2055" s="6">
        <f t="shared" si="593"/>
        <v>0</v>
      </c>
      <c r="AM2055" s="6">
        <f t="shared" si="594"/>
        <v>28228.846584573046</v>
      </c>
      <c r="AN2055" s="6">
        <f t="shared" si="595"/>
        <v>27807.927034729004</v>
      </c>
      <c r="AO2055" s="5">
        <f t="shared" si="596"/>
        <v>0</v>
      </c>
      <c r="AP2055" s="6">
        <f>+AN2055+SUM($D$16:$E$18)-SUM($AL$27:AL2055)</f>
        <v>32251.936034728984</v>
      </c>
      <c r="AQ2055" s="10">
        <f t="shared" si="604"/>
        <v>5.8047353509387278E-3</v>
      </c>
      <c r="AR2055" s="10">
        <f>+AN2055/SUM(AL$27:AL2055)-1</f>
        <v>0.26653026204688213</v>
      </c>
    </row>
    <row r="2056" spans="1:44" x14ac:dyDescent="0.25">
      <c r="A2056" s="1">
        <v>43237</v>
      </c>
      <c r="B2056">
        <v>9.2739999999999991</v>
      </c>
      <c r="G2056">
        <f t="shared" si="597"/>
        <v>7731.6179611537373</v>
      </c>
      <c r="H2056">
        <f t="shared" si="598"/>
        <v>7665.0934710928677</v>
      </c>
      <c r="I2056" s="5">
        <f t="shared" si="587"/>
        <v>0</v>
      </c>
      <c r="J2056" s="6">
        <f>+H2056+SUM($D$16:$E$16)-SUM($F$27:F2056)</f>
        <v>8998.2574710928602</v>
      </c>
      <c r="K2056" s="10">
        <f t="shared" si="599"/>
        <v>-9.191849233038063E-3</v>
      </c>
      <c r="L2056" s="10">
        <f>+H2056/SUM(F$27:F2056)-1</f>
        <v>0.16369884889996666</v>
      </c>
      <c r="M2056">
        <v>8.3979999999999997</v>
      </c>
      <c r="R2056">
        <f t="shared" si="600"/>
        <v>7048.7591392825534</v>
      </c>
      <c r="S2056">
        <f t="shared" si="601"/>
        <v>6840.0914423121458</v>
      </c>
      <c r="T2056" s="5">
        <f t="shared" si="588"/>
        <v>0</v>
      </c>
      <c r="U2056" s="6">
        <f>+S2056+SUM($D$17:$E$17)-SUM($Q$27:Q2056)</f>
        <v>7951.1904423121423</v>
      </c>
      <c r="V2056" s="10">
        <f t="shared" si="589"/>
        <v>4.9412381657631954E-3</v>
      </c>
      <c r="W2056" s="10">
        <f>+S2056/SUM(Q$27:Q2056)-1</f>
        <v>0.2461677560429929</v>
      </c>
      <c r="X2056">
        <v>5.12</v>
      </c>
      <c r="AC2056">
        <f t="shared" si="602"/>
        <v>13412.414098169575</v>
      </c>
      <c r="AD2056">
        <f t="shared" si="603"/>
        <v>13266.132848618445</v>
      </c>
      <c r="AE2056" s="5">
        <f t="shared" si="590"/>
        <v>0</v>
      </c>
      <c r="AF2056" s="6">
        <f>+AD2056+SUM($D$18:$E$18)-SUM($AB$27:AB2056)</f>
        <v>15265.878848618453</v>
      </c>
      <c r="AG2056" s="10">
        <f t="shared" si="591"/>
        <v>5.0944231588401223E-4</v>
      </c>
      <c r="AH2056" s="10">
        <f>+AD2056/SUM(AB$27:AB2056)-1</f>
        <v>0.34269147823714441</v>
      </c>
      <c r="AI2056" s="6">
        <f t="shared" si="592"/>
        <v>0</v>
      </c>
      <c r="AL2056" s="6">
        <f t="shared" si="593"/>
        <v>0</v>
      </c>
      <c r="AM2056" s="6">
        <f t="shared" si="594"/>
        <v>28192.791198605864</v>
      </c>
      <c r="AN2056" s="6">
        <f t="shared" si="595"/>
        <v>27771.317762023456</v>
      </c>
      <c r="AO2056" s="5">
        <f t="shared" si="596"/>
        <v>0</v>
      </c>
      <c r="AP2056" s="6">
        <f>+AN2056+SUM($D$16:$E$18)-SUM($AL$27:AL2056)</f>
        <v>32215.32676202344</v>
      </c>
      <c r="AQ2056" s="10">
        <f t="shared" si="604"/>
        <v>-1.1351031040779391E-3</v>
      </c>
      <c r="AR2056" s="10">
        <f>+AN2056/SUM(AL$27:AL2056)-1</f>
        <v>0.26486286872787645</v>
      </c>
    </row>
    <row r="2057" spans="1:44" x14ac:dyDescent="0.25">
      <c r="A2057" s="1">
        <v>43238</v>
      </c>
      <c r="B2057">
        <v>9.2479999999999993</v>
      </c>
      <c r="G2057">
        <f t="shared" si="597"/>
        <v>7709.9420859122019</v>
      </c>
      <c r="H2057">
        <f t="shared" si="598"/>
        <v>7643.6040997052878</v>
      </c>
      <c r="I2057" s="5">
        <f t="shared" si="587"/>
        <v>0</v>
      </c>
      <c r="J2057" s="6">
        <f>+H2057+SUM($D$16:$E$16)-SUM($F$27:F2057)</f>
        <v>8976.7680997052812</v>
      </c>
      <c r="K2057" s="10">
        <f t="shared" si="599"/>
        <v>-2.3881703159321921E-3</v>
      </c>
      <c r="L2057" s="10">
        <f>+H2057/SUM(F$27:F2057)-1</f>
        <v>0.16043637638849373</v>
      </c>
      <c r="M2057">
        <v>8.3689999999999998</v>
      </c>
      <c r="R2057">
        <f t="shared" si="600"/>
        <v>7024.4183420642639</v>
      </c>
      <c r="S2057">
        <f t="shared" si="601"/>
        <v>6816.471217041003</v>
      </c>
      <c r="T2057" s="5">
        <f t="shared" si="588"/>
        <v>0</v>
      </c>
      <c r="U2057" s="6">
        <f>+S2057+SUM($D$17:$E$17)-SUM($Q$27:Q2057)</f>
        <v>7927.5702170409977</v>
      </c>
      <c r="V2057" s="10">
        <f t="shared" si="589"/>
        <v>-2.9706526893695795E-3</v>
      </c>
      <c r="W2057" s="10">
        <f>+S2057/SUM(Q$27:Q2057)-1</f>
        <v>0.24186448563036533</v>
      </c>
      <c r="X2057">
        <v>5.1260000000000003</v>
      </c>
      <c r="AC2057">
        <f t="shared" si="602"/>
        <v>13428.131770940867</v>
      </c>
      <c r="AD2057">
        <f t="shared" si="603"/>
        <v>13281.679098050419</v>
      </c>
      <c r="AE2057" s="5">
        <f t="shared" si="590"/>
        <v>0</v>
      </c>
      <c r="AF2057" s="6">
        <f>+AD2057+SUM($D$18:$E$18)-SUM($AB$27:AB2057)</f>
        <v>15281.425098050429</v>
      </c>
      <c r="AG2057" s="10">
        <f t="shared" si="591"/>
        <v>1.0183658331195389E-3</v>
      </c>
      <c r="AH2057" s="10">
        <f>+AD2057/SUM(AB$27:AB2057)-1</f>
        <v>0.34426494481320358</v>
      </c>
      <c r="AI2057" s="6">
        <f t="shared" si="592"/>
        <v>0</v>
      </c>
      <c r="AL2057" s="6">
        <f t="shared" si="593"/>
        <v>0</v>
      </c>
      <c r="AM2057" s="6">
        <f t="shared" si="594"/>
        <v>28162.492198917331</v>
      </c>
      <c r="AN2057" s="6">
        <f t="shared" si="595"/>
        <v>27741.754414796709</v>
      </c>
      <c r="AO2057" s="5">
        <f t="shared" si="596"/>
        <v>0</v>
      </c>
      <c r="AP2057" s="6">
        <f>+AN2057+SUM($D$16:$E$18)-SUM($AL$27:AL2057)</f>
        <v>32185.763414796696</v>
      </c>
      <c r="AQ2057" s="10">
        <f t="shared" si="604"/>
        <v>-9.1767957050781224E-4</v>
      </c>
      <c r="AR2057" s="10">
        <f>+AN2057/SUM(AL$27:AL2057)-1</f>
        <v>0.26351638670268573</v>
      </c>
    </row>
    <row r="2058" spans="1:44" x14ac:dyDescent="0.25">
      <c r="A2058" s="1">
        <v>43242</v>
      </c>
      <c r="B2058">
        <v>9.2769999999999992</v>
      </c>
      <c r="G2058">
        <f t="shared" si="597"/>
        <v>7734.1190236816064</v>
      </c>
      <c r="H2058">
        <f t="shared" si="598"/>
        <v>7667.5730139452799</v>
      </c>
      <c r="I2058" s="5">
        <f t="shared" si="587"/>
        <v>0</v>
      </c>
      <c r="J2058" s="6">
        <f>+H2058+SUM($D$16:$E$16)-SUM($F$27:F2058)</f>
        <v>9000.7370139452723</v>
      </c>
      <c r="K2058" s="10">
        <f t="shared" si="599"/>
        <v>2.6701050950372895E-3</v>
      </c>
      <c r="L2058" s="10">
        <f>+H2058/SUM(F$27:F2058)-1</f>
        <v>0.16407528803590576</v>
      </c>
      <c r="M2058">
        <v>8.4269999999999996</v>
      </c>
      <c r="R2058">
        <f t="shared" si="600"/>
        <v>7073.099936500842</v>
      </c>
      <c r="S2058">
        <f t="shared" si="601"/>
        <v>6863.7116675832867</v>
      </c>
      <c r="T2058" s="5">
        <f t="shared" si="588"/>
        <v>0</v>
      </c>
      <c r="U2058" s="6">
        <f>+S2058+SUM($D$17:$E$17)-SUM($Q$27:Q2058)</f>
        <v>7974.8106675832832</v>
      </c>
      <c r="V2058" s="10">
        <f t="shared" si="589"/>
        <v>5.9590075204554172E-3</v>
      </c>
      <c r="W2058" s="10">
        <f>+S2058/SUM(Q$27:Q2058)-1</f>
        <v>0.25047102645562047</v>
      </c>
      <c r="X2058">
        <v>5.1340000000000003</v>
      </c>
      <c r="AC2058">
        <f t="shared" si="602"/>
        <v>13449.088667969256</v>
      </c>
      <c r="AD2058">
        <f t="shared" si="603"/>
        <v>13302.407430626385</v>
      </c>
      <c r="AE2058" s="5">
        <f t="shared" si="590"/>
        <v>0</v>
      </c>
      <c r="AF2058" s="6">
        <f>+AD2058+SUM($D$18:$E$18)-SUM($AB$27:AB2058)</f>
        <v>15302.153430626397</v>
      </c>
      <c r="AG2058" s="10">
        <f t="shared" si="591"/>
        <v>1.3564397589209687E-3</v>
      </c>
      <c r="AH2058" s="10">
        <f>+AD2058/SUM(AB$27:AB2058)-1</f>
        <v>0.34636290024794891</v>
      </c>
      <c r="AI2058" s="6">
        <f t="shared" si="592"/>
        <v>0</v>
      </c>
      <c r="AL2058" s="6">
        <f t="shared" si="593"/>
        <v>0</v>
      </c>
      <c r="AM2058" s="6">
        <f t="shared" si="594"/>
        <v>28256.307628151706</v>
      </c>
      <c r="AN2058" s="6">
        <f t="shared" si="595"/>
        <v>27833.692112154953</v>
      </c>
      <c r="AO2058" s="5">
        <f t="shared" si="596"/>
        <v>0</v>
      </c>
      <c r="AP2058" s="6">
        <f>+AN2058+SUM($D$16:$E$18)-SUM($AL$27:AL2058)</f>
        <v>32277.701112154937</v>
      </c>
      <c r="AQ2058" s="10">
        <f t="shared" si="604"/>
        <v>2.8564709239109476E-3</v>
      </c>
      <c r="AR2058" s="10">
        <f>+AN2058/SUM(AL$27:AL2058)-1</f>
        <v>0.26770374938461816</v>
      </c>
    </row>
    <row r="2059" spans="1:44" x14ac:dyDescent="0.25">
      <c r="A2059" s="1">
        <v>43243</v>
      </c>
      <c r="B2059">
        <v>9.2650000000000006</v>
      </c>
      <c r="G2059">
        <f t="shared" si="597"/>
        <v>7724.1147735701297</v>
      </c>
      <c r="H2059">
        <f t="shared" si="598"/>
        <v>7657.6548425356286</v>
      </c>
      <c r="I2059" s="5">
        <f t="shared" si="587"/>
        <v>0</v>
      </c>
      <c r="J2059" s="6">
        <f>+H2059+SUM($D$16:$E$16)-SUM($F$27:F2059)</f>
        <v>8990.8188425356238</v>
      </c>
      <c r="K2059" s="10">
        <f t="shared" si="599"/>
        <v>-1.1019288080833523E-3</v>
      </c>
      <c r="L2059" s="10">
        <f>+H2059/SUM(F$27:F2059)-1</f>
        <v>0.16256953149214914</v>
      </c>
      <c r="M2059">
        <v>8.3309999999999995</v>
      </c>
      <c r="R2059">
        <f t="shared" si="600"/>
        <v>6992.5235043299526</v>
      </c>
      <c r="S2059">
        <f t="shared" si="601"/>
        <v>6785.5205770305402</v>
      </c>
      <c r="T2059" s="5">
        <f t="shared" si="588"/>
        <v>0</v>
      </c>
      <c r="U2059" s="6">
        <f>+S2059+SUM($D$17:$E$17)-SUM($Q$27:Q2059)</f>
        <v>7896.6195770305358</v>
      </c>
      <c r="V2059" s="10">
        <f t="shared" si="589"/>
        <v>-9.8047582333942174E-3</v>
      </c>
      <c r="W2059" s="10">
        <f>+S2059/SUM(Q$27:Q2059)-1</f>
        <v>0.23622571750347388</v>
      </c>
      <c r="X2059">
        <v>5.1619999999999999</v>
      </c>
      <c r="AC2059">
        <f t="shared" si="602"/>
        <v>13522.437807568618</v>
      </c>
      <c r="AD2059">
        <f t="shared" si="603"/>
        <v>13374.956594642264</v>
      </c>
      <c r="AE2059" s="5">
        <f t="shared" si="590"/>
        <v>0</v>
      </c>
      <c r="AF2059" s="6">
        <f>+AD2059+SUM($D$18:$E$18)-SUM($AB$27:AB2059)</f>
        <v>15374.702594642276</v>
      </c>
      <c r="AG2059" s="10">
        <f t="shared" si="591"/>
        <v>4.7411081286556911E-3</v>
      </c>
      <c r="AH2059" s="10">
        <f>+AD2059/SUM(AB$27:AB2059)-1</f>
        <v>0.35370574426955814</v>
      </c>
      <c r="AI2059" s="6">
        <f t="shared" si="592"/>
        <v>0</v>
      </c>
      <c r="AL2059" s="6">
        <f t="shared" si="593"/>
        <v>0</v>
      </c>
      <c r="AM2059" s="6">
        <f t="shared" si="594"/>
        <v>28239.0760854687</v>
      </c>
      <c r="AN2059" s="6">
        <f t="shared" si="595"/>
        <v>27818.132014208433</v>
      </c>
      <c r="AO2059" s="5">
        <f t="shared" si="596"/>
        <v>0</v>
      </c>
      <c r="AP2059" s="6">
        <f>+AN2059+SUM($D$16:$E$18)-SUM($AL$27:AL2059)</f>
        <v>32262.141014208413</v>
      </c>
      <c r="AQ2059" s="10">
        <f t="shared" si="604"/>
        <v>-4.8206958396623811E-4</v>
      </c>
      <c r="AR2059" s="10">
        <f>+AN2059/SUM(AL$27:AL2059)-1</f>
        <v>0.26699505452559213</v>
      </c>
    </row>
    <row r="2060" spans="1:44" x14ac:dyDescent="0.25">
      <c r="A2060" s="1">
        <v>43244</v>
      </c>
      <c r="B2060">
        <v>9.2490000000000006</v>
      </c>
      <c r="G2060">
        <f t="shared" si="597"/>
        <v>7710.775773421492</v>
      </c>
      <c r="H2060">
        <f t="shared" si="598"/>
        <v>7644.4306139894252</v>
      </c>
      <c r="I2060" s="5">
        <f t="shared" si="587"/>
        <v>0</v>
      </c>
      <c r="J2060" s="6">
        <f>+H2060+SUM($D$16:$E$16)-SUM($F$27:F2060)</f>
        <v>8977.5946139894186</v>
      </c>
      <c r="K2060" s="10">
        <f t="shared" si="599"/>
        <v>-1.4708591928959125E-3</v>
      </c>
      <c r="L2060" s="10">
        <f>+H2060/SUM(F$27:F2060)-1</f>
        <v>0.16056185610047358</v>
      </c>
      <c r="M2060">
        <v>8.2940000000000005</v>
      </c>
      <c r="R2060">
        <f t="shared" si="600"/>
        <v>6961.4680044307561</v>
      </c>
      <c r="S2060">
        <f t="shared" si="601"/>
        <v>6755.3844275466699</v>
      </c>
      <c r="T2060" s="5">
        <f t="shared" si="588"/>
        <v>0</v>
      </c>
      <c r="U2060" s="6">
        <f>+S2060+SUM($D$17:$E$17)-SUM($Q$27:Q2060)</f>
        <v>7866.4834275466646</v>
      </c>
      <c r="V2060" s="10">
        <f t="shared" si="589"/>
        <v>-3.8163354825310192E-3</v>
      </c>
      <c r="W2060" s="10">
        <f>+S2060/SUM(Q$27:Q2060)-1</f>
        <v>0.2307353380115007</v>
      </c>
      <c r="X2060">
        <v>5.1520000000000001</v>
      </c>
      <c r="AC2060">
        <f t="shared" si="602"/>
        <v>13496.241686283131</v>
      </c>
      <c r="AD2060">
        <f t="shared" si="603"/>
        <v>13349.046178922306</v>
      </c>
      <c r="AE2060" s="5">
        <f t="shared" si="590"/>
        <v>0</v>
      </c>
      <c r="AF2060" s="6">
        <f>+AD2060+SUM($D$18:$E$18)-SUM($AB$27:AB2060)</f>
        <v>15348.792178922315</v>
      </c>
      <c r="AG2060" s="10">
        <f t="shared" si="591"/>
        <v>-1.6852628895073218E-3</v>
      </c>
      <c r="AH2060" s="10">
        <f>+AD2060/SUM(AB$27:AB2060)-1</f>
        <v>0.3510832999761262</v>
      </c>
      <c r="AI2060" s="6">
        <f t="shared" si="592"/>
        <v>0</v>
      </c>
      <c r="AL2060" s="6">
        <f t="shared" si="593"/>
        <v>0</v>
      </c>
      <c r="AM2060" s="6">
        <f t="shared" si="594"/>
        <v>28168.485464135378</v>
      </c>
      <c r="AN2060" s="6">
        <f t="shared" si="595"/>
        <v>27748.861220458399</v>
      </c>
      <c r="AO2060" s="5">
        <f t="shared" si="596"/>
        <v>0</v>
      </c>
      <c r="AP2060" s="6">
        <f>+AN2060+SUM($D$16:$E$18)-SUM($AL$27:AL2060)</f>
        <v>32192.870220458382</v>
      </c>
      <c r="AQ2060" s="10">
        <f t="shared" si="604"/>
        <v>-2.1471232711903765E-3</v>
      </c>
      <c r="AR2060" s="10">
        <f>+AN2060/SUM(AL$27:AL2060)-1</f>
        <v>0.26384007082433114</v>
      </c>
    </row>
    <row r="2061" spans="1:44" x14ac:dyDescent="0.25">
      <c r="A2061" s="1">
        <v>43245</v>
      </c>
      <c r="B2061">
        <v>9.3149999999999995</v>
      </c>
      <c r="G2061">
        <f t="shared" si="597"/>
        <v>7765.7991490346194</v>
      </c>
      <c r="H2061">
        <f t="shared" si="598"/>
        <v>7698.9805567425119</v>
      </c>
      <c r="I2061" s="5">
        <f t="shared" si="587"/>
        <v>0</v>
      </c>
      <c r="J2061" s="6">
        <f>+H2061+SUM($D$16:$E$16)-SUM($F$27:F2061)</f>
        <v>9032.1445567425071</v>
      </c>
      <c r="K2061" s="10">
        <f t="shared" si="599"/>
        <v>6.0762314515834248E-3</v>
      </c>
      <c r="L2061" s="10">
        <f>+H2061/SUM(F$27:F2061)-1</f>
        <v>0.16884351709113532</v>
      </c>
      <c r="M2061">
        <v>8.3000000000000007</v>
      </c>
      <c r="R2061">
        <f t="shared" si="600"/>
        <v>6966.5040314414373</v>
      </c>
      <c r="S2061">
        <f t="shared" si="601"/>
        <v>6760.2713707062167</v>
      </c>
      <c r="T2061" s="5">
        <f t="shared" si="588"/>
        <v>0</v>
      </c>
      <c r="U2061" s="6">
        <f>+S2061+SUM($D$17:$E$17)-SUM($Q$27:Q2061)</f>
        <v>7871.3703707062132</v>
      </c>
      <c r="V2061" s="10">
        <f t="shared" si="589"/>
        <v>6.2123605859709663E-4</v>
      </c>
      <c r="W2061" s="10">
        <f>+S2061/SUM(Q$27:Q2061)-1</f>
        <v>0.23162566982100996</v>
      </c>
      <c r="X2061">
        <v>5.1779999999999999</v>
      </c>
      <c r="AC2061">
        <f t="shared" si="602"/>
        <v>13564.351601625398</v>
      </c>
      <c r="AD2061">
        <f t="shared" si="603"/>
        <v>13416.413259794197</v>
      </c>
      <c r="AE2061" s="5">
        <f t="shared" si="590"/>
        <v>0</v>
      </c>
      <c r="AF2061" s="6">
        <f>+AD2061+SUM($D$18:$E$18)-SUM($AB$27:AB2061)</f>
        <v>15416.159259794207</v>
      </c>
      <c r="AG2061" s="10">
        <f t="shared" si="591"/>
        <v>4.3890802668111739E-3</v>
      </c>
      <c r="AH2061" s="10">
        <f>+AD2061/SUM(AB$27:AB2061)-1</f>
        <v>0.35790165513904904</v>
      </c>
      <c r="AI2061" s="6">
        <f t="shared" si="592"/>
        <v>0</v>
      </c>
      <c r="AL2061" s="6">
        <f t="shared" si="593"/>
        <v>0</v>
      </c>
      <c r="AM2061" s="6">
        <f t="shared" si="594"/>
        <v>28296.654782101454</v>
      </c>
      <c r="AN2061" s="6">
        <f t="shared" si="595"/>
        <v>27875.665187242925</v>
      </c>
      <c r="AO2061" s="5">
        <f t="shared" si="596"/>
        <v>0</v>
      </c>
      <c r="AP2061" s="6">
        <f>+AN2061+SUM($D$16:$E$18)-SUM($AL$27:AL2061)</f>
        <v>32319.674187242905</v>
      </c>
      <c r="AQ2061" s="10">
        <f t="shared" si="604"/>
        <v>3.9388835452123239E-3</v>
      </c>
      <c r="AR2061" s="10">
        <f>+AN2061/SUM(AL$27:AL2061)-1</f>
        <v>0.26961544059855491</v>
      </c>
    </row>
    <row r="2062" spans="1:44" x14ac:dyDescent="0.25">
      <c r="A2062" s="1">
        <v>43248</v>
      </c>
      <c r="B2062">
        <v>9.3569999999999993</v>
      </c>
      <c r="G2062">
        <f t="shared" si="597"/>
        <v>7800.8140244247925</v>
      </c>
      <c r="H2062">
        <f t="shared" si="598"/>
        <v>7733.6941566762953</v>
      </c>
      <c r="I2062" s="5">
        <f t="shared" si="587"/>
        <v>0</v>
      </c>
      <c r="J2062" s="6">
        <f>+H2062+SUM($D$16:$E$16)-SUM($F$27:F2062)</f>
        <v>9066.8581566762878</v>
      </c>
      <c r="K2062" s="10">
        <f t="shared" si="599"/>
        <v>3.8433397202293218E-3</v>
      </c>
      <c r="L2062" s="10">
        <f>+H2062/SUM(F$27:F2062)-1</f>
        <v>0.17411366499428382</v>
      </c>
      <c r="M2062">
        <v>8.2899999999999991</v>
      </c>
      <c r="R2062">
        <f t="shared" si="600"/>
        <v>6958.1106530903016</v>
      </c>
      <c r="S2062">
        <f t="shared" si="601"/>
        <v>6752.1264654403049</v>
      </c>
      <c r="T2062" s="5">
        <f t="shared" si="588"/>
        <v>0</v>
      </c>
      <c r="U2062" s="6">
        <f>+S2062+SUM($D$17:$E$17)-SUM($Q$27:Q2062)</f>
        <v>7863.2254654403014</v>
      </c>
      <c r="V2062" s="10">
        <f t="shared" si="589"/>
        <v>-1.0347506066064049E-3</v>
      </c>
      <c r="W2062" s="10">
        <f>+S2062/SUM(Q$27:Q2062)-1</f>
        <v>0.23014178347182779</v>
      </c>
      <c r="X2062">
        <v>5.1849999999999996</v>
      </c>
      <c r="AC2062">
        <f t="shared" si="602"/>
        <v>13582.688886525239</v>
      </c>
      <c r="AD2062">
        <f t="shared" si="603"/>
        <v>13434.550550798167</v>
      </c>
      <c r="AE2062" s="5">
        <f t="shared" si="590"/>
        <v>0</v>
      </c>
      <c r="AF2062" s="6">
        <f>+AD2062+SUM($D$18:$E$18)-SUM($AB$27:AB2062)</f>
        <v>15434.296550798175</v>
      </c>
      <c r="AG2062" s="10">
        <f t="shared" si="591"/>
        <v>1.1765116523718699E-3</v>
      </c>
      <c r="AH2062" s="10">
        <f>+AD2062/SUM(AB$27:AB2062)-1</f>
        <v>0.3597373661444514</v>
      </c>
      <c r="AI2062" s="6">
        <f t="shared" si="592"/>
        <v>0</v>
      </c>
      <c r="AL2062" s="6">
        <f t="shared" si="593"/>
        <v>0</v>
      </c>
      <c r="AM2062" s="6">
        <f t="shared" si="594"/>
        <v>28341.61356404033</v>
      </c>
      <c r="AN2062" s="6">
        <f t="shared" si="595"/>
        <v>27920.371172914769</v>
      </c>
      <c r="AO2062" s="5">
        <f t="shared" si="596"/>
        <v>0</v>
      </c>
      <c r="AP2062" s="6">
        <f>+AN2062+SUM($D$16:$E$18)-SUM($AL$27:AL2062)</f>
        <v>32364.380172914753</v>
      </c>
      <c r="AQ2062" s="10">
        <f t="shared" si="604"/>
        <v>1.3832436989569263E-3</v>
      </c>
      <c r="AR2062" s="10">
        <f>+AN2062/SUM(AL$27:AL2062)-1</f>
        <v>0.27165160401617716</v>
      </c>
    </row>
    <row r="2063" spans="1:44" x14ac:dyDescent="0.25">
      <c r="A2063" s="1">
        <v>43249</v>
      </c>
      <c r="B2063">
        <v>9.2889999999999997</v>
      </c>
      <c r="G2063">
        <f t="shared" si="597"/>
        <v>7744.1232737930859</v>
      </c>
      <c r="H2063">
        <f t="shared" si="598"/>
        <v>7677.4911853549329</v>
      </c>
      <c r="I2063" s="5">
        <f t="shared" si="587"/>
        <v>0</v>
      </c>
      <c r="J2063" s="6">
        <f>+H2063+SUM($D$16:$E$16)-SUM($F$27:F2063)</f>
        <v>9010.6551853549281</v>
      </c>
      <c r="K2063" s="10">
        <f t="shared" si="599"/>
        <v>-6.19872621256079E-3</v>
      </c>
      <c r="L2063" s="10">
        <f>+H2063/SUM(F$27:F2063)-1</f>
        <v>0.16558104457966261</v>
      </c>
      <c r="M2063">
        <v>8.1890000000000001</v>
      </c>
      <c r="R2063">
        <f t="shared" si="600"/>
        <v>6873.3375317438467</v>
      </c>
      <c r="S2063">
        <f t="shared" si="601"/>
        <v>6669.8629222546042</v>
      </c>
      <c r="T2063" s="5">
        <f t="shared" si="588"/>
        <v>0</v>
      </c>
      <c r="U2063" s="6">
        <f>+S2063+SUM($D$17:$E$17)-SUM($Q$27:Q2063)</f>
        <v>7780.9619222545998</v>
      </c>
      <c r="V2063" s="10">
        <f t="shared" si="589"/>
        <v>-1.0461806487332526E-2</v>
      </c>
      <c r="W2063" s="10">
        <f>+S2063/SUM(Q$27:Q2063)-1</f>
        <v>0.21515453134509066</v>
      </c>
      <c r="X2063">
        <v>5.173</v>
      </c>
      <c r="AC2063">
        <f t="shared" si="602"/>
        <v>13551.253540982654</v>
      </c>
      <c r="AD2063">
        <f t="shared" si="603"/>
        <v>13403.458051934218</v>
      </c>
      <c r="AE2063" s="5">
        <f t="shared" si="590"/>
        <v>0</v>
      </c>
      <c r="AF2063" s="6">
        <f>+AD2063+SUM($D$18:$E$18)-SUM($AB$27:AB2063)</f>
        <v>15403.20405193423</v>
      </c>
      <c r="AG2063" s="10">
        <f t="shared" si="591"/>
        <v>-2.0145070273602794E-3</v>
      </c>
      <c r="AH2063" s="10">
        <f>+AD2063/SUM(AB$27:AB2063)-1</f>
        <v>0.35659043299233306</v>
      </c>
      <c r="AI2063" s="6">
        <f t="shared" si="592"/>
        <v>0</v>
      </c>
      <c r="AL2063" s="6">
        <f t="shared" si="593"/>
        <v>0</v>
      </c>
      <c r="AM2063" s="6">
        <f t="shared" si="594"/>
        <v>28168.714346519584</v>
      </c>
      <c r="AN2063" s="6">
        <f t="shared" si="595"/>
        <v>27750.812159543755</v>
      </c>
      <c r="AO2063" s="5">
        <f t="shared" si="596"/>
        <v>0</v>
      </c>
      <c r="AP2063" s="6">
        <f>+AN2063+SUM($D$16:$E$18)-SUM($AL$27:AL2063)</f>
        <v>32194.821159543739</v>
      </c>
      <c r="AQ2063" s="10">
        <f t="shared" si="604"/>
        <v>-5.2390625887195341E-3</v>
      </c>
      <c r="AR2063" s="10">
        <f>+AN2063/SUM(AL$27:AL2063)-1</f>
        <v>0.26392892762361475</v>
      </c>
    </row>
    <row r="2064" spans="1:44" x14ac:dyDescent="0.25">
      <c r="A2064" s="1">
        <v>43250</v>
      </c>
      <c r="B2064">
        <v>9.1419999999999995</v>
      </c>
      <c r="G2064">
        <f t="shared" si="597"/>
        <v>7621.5712099274824</v>
      </c>
      <c r="H2064">
        <f t="shared" si="598"/>
        <v>7555.9935855866934</v>
      </c>
      <c r="I2064" s="5">
        <f t="shared" si="587"/>
        <v>0</v>
      </c>
      <c r="J2064" s="6">
        <f>+H2064+SUM($D$16:$E$16)-SUM($F$27:F2064)</f>
        <v>8889.1575855866868</v>
      </c>
      <c r="K2064" s="10">
        <f t="shared" si="599"/>
        <v>-1.3483769744703111E-2</v>
      </c>
      <c r="L2064" s="10">
        <f>+H2064/SUM(F$27:F2064)-1</f>
        <v>0.14713552691864296</v>
      </c>
      <c r="M2064">
        <v>8.2230000000000008</v>
      </c>
      <c r="R2064">
        <f t="shared" si="600"/>
        <v>6901.8750181377045</v>
      </c>
      <c r="S2064">
        <f t="shared" si="601"/>
        <v>6697.5556001587029</v>
      </c>
      <c r="T2064" s="5">
        <f t="shared" si="588"/>
        <v>0</v>
      </c>
      <c r="U2064" s="6">
        <f>+S2064+SUM($D$17:$E$17)-SUM($Q$27:Q2064)</f>
        <v>7808.6546001586985</v>
      </c>
      <c r="V2064" s="10">
        <f t="shared" si="589"/>
        <v>3.5590301277395042E-3</v>
      </c>
      <c r="W2064" s="10">
        <f>+S2064/SUM(Q$27:Q2064)-1</f>
        <v>0.2201997449323092</v>
      </c>
      <c r="X2064">
        <v>5.1959999999999997</v>
      </c>
      <c r="AC2064">
        <f t="shared" si="602"/>
        <v>13611.504619939275</v>
      </c>
      <c r="AD2064">
        <f t="shared" si="603"/>
        <v>13463.052008090121</v>
      </c>
      <c r="AE2064" s="5">
        <f t="shared" si="590"/>
        <v>0</v>
      </c>
      <c r="AF2064" s="6">
        <f>+AD2064+SUM($D$18:$E$18)-SUM($AB$27:AB2064)</f>
        <v>15462.798008090129</v>
      </c>
      <c r="AG2064" s="10">
        <f t="shared" si="591"/>
        <v>3.8689324607379394E-3</v>
      </c>
      <c r="AH2064" s="10">
        <f>+AD2064/SUM(AB$27:AB2064)-1</f>
        <v>0.36262205486722654</v>
      </c>
      <c r="AI2064" s="6">
        <f t="shared" si="592"/>
        <v>0</v>
      </c>
      <c r="AL2064" s="6">
        <f t="shared" si="593"/>
        <v>0</v>
      </c>
      <c r="AM2064" s="6">
        <f t="shared" si="594"/>
        <v>28134.950848004461</v>
      </c>
      <c r="AN2064" s="6">
        <f t="shared" si="595"/>
        <v>27716.601193835515</v>
      </c>
      <c r="AO2064" s="5">
        <f t="shared" si="596"/>
        <v>0</v>
      </c>
      <c r="AP2064" s="6">
        <f>+AN2064+SUM($D$16:$E$18)-SUM($AL$27:AL2064)</f>
        <v>32160.610193835499</v>
      </c>
      <c r="AQ2064" s="10">
        <f t="shared" si="604"/>
        <v>-1.0626232566630645E-3</v>
      </c>
      <c r="AR2064" s="10">
        <f>+AN2064/SUM(AL$27:AL2064)-1</f>
        <v>0.26237076676864612</v>
      </c>
    </row>
    <row r="2065" spans="1:44" x14ac:dyDescent="0.25">
      <c r="A2065" s="1">
        <v>43251</v>
      </c>
      <c r="B2065">
        <v>9.157</v>
      </c>
      <c r="G2065">
        <f t="shared" si="597"/>
        <v>7634.0765225668292</v>
      </c>
      <c r="H2065">
        <f t="shared" si="598"/>
        <v>7568.3912998487585</v>
      </c>
      <c r="I2065" s="5">
        <f t="shared" si="587"/>
        <v>0</v>
      </c>
      <c r="J2065" s="6">
        <f>+H2065+SUM($D$16:$E$16)-SUM($F$27:F2065)</f>
        <v>8901.555299848751</v>
      </c>
      <c r="K2065" s="10">
        <f t="shared" si="599"/>
        <v>1.3947006949417418E-3</v>
      </c>
      <c r="L2065" s="10">
        <f>+H2065/SUM(F$27:F2065)-1</f>
        <v>0.1490177225983389</v>
      </c>
      <c r="M2065">
        <v>8.1940000000000008</v>
      </c>
      <c r="R2065">
        <f t="shared" si="600"/>
        <v>6877.534220919415</v>
      </c>
      <c r="S2065">
        <f t="shared" si="601"/>
        <v>6673.935374887561</v>
      </c>
      <c r="T2065" s="5">
        <f t="shared" si="588"/>
        <v>0</v>
      </c>
      <c r="U2065" s="6">
        <f>+S2065+SUM($D$17:$E$17)-SUM($Q$27:Q2065)</f>
        <v>7785.0343748875575</v>
      </c>
      <c r="V2065" s="10">
        <f t="shared" si="589"/>
        <v>-3.0248777133337068E-3</v>
      </c>
      <c r="W2065" s="10">
        <f>+S2065/SUM(Q$27:Q2065)-1</f>
        <v>0.21589647451968186</v>
      </c>
      <c r="X2065">
        <v>5.1379999999999999</v>
      </c>
      <c r="AC2065">
        <f t="shared" si="602"/>
        <v>13459.567116483448</v>
      </c>
      <c r="AD2065">
        <f t="shared" si="603"/>
        <v>13312.771596914365</v>
      </c>
      <c r="AE2065" s="5">
        <f t="shared" si="590"/>
        <v>0</v>
      </c>
      <c r="AF2065" s="6">
        <f>+AD2065+SUM($D$18:$E$18)-SUM($AB$27:AB2065)</f>
        <v>15312.517596914375</v>
      </c>
      <c r="AG2065" s="10">
        <f t="shared" si="591"/>
        <v>-9.7188368558606131E-3</v>
      </c>
      <c r="AH2065" s="10">
        <f>+AD2065/SUM(AB$27:AB2065)-1</f>
        <v>0.34741187796532147</v>
      </c>
      <c r="AI2065" s="6">
        <f t="shared" si="592"/>
        <v>0</v>
      </c>
      <c r="AL2065" s="6">
        <f t="shared" si="593"/>
        <v>0</v>
      </c>
      <c r="AM2065" s="6">
        <f t="shared" si="594"/>
        <v>27971.177859969692</v>
      </c>
      <c r="AN2065" s="6">
        <f t="shared" si="595"/>
        <v>27555.098271650684</v>
      </c>
      <c r="AO2065" s="5">
        <f t="shared" si="596"/>
        <v>0</v>
      </c>
      <c r="AP2065" s="6">
        <f>+AN2065+SUM($D$16:$E$18)-SUM($AL$27:AL2065)</f>
        <v>31999.107271650668</v>
      </c>
      <c r="AQ2065" s="10">
        <f t="shared" si="604"/>
        <v>-5.0217617517651636E-3</v>
      </c>
      <c r="AR2065" s="10">
        <f>+AN2065/SUM(AL$27:AL2065)-1</f>
        <v>0.25501501032910179</v>
      </c>
    </row>
    <row r="2066" spans="1:44" x14ac:dyDescent="0.25">
      <c r="A2066" s="1">
        <v>43252</v>
      </c>
      <c r="B2066">
        <v>9.2379999999999995</v>
      </c>
      <c r="G2066">
        <f t="shared" si="597"/>
        <v>7701.6052108193035</v>
      </c>
      <c r="H2066">
        <f t="shared" si="598"/>
        <v>7635.3389568639104</v>
      </c>
      <c r="I2066" s="5">
        <f t="shared" si="587"/>
        <v>0</v>
      </c>
      <c r="J2066" s="6">
        <f>+H2066+SUM($D$16:$E$16)-SUM($F$27:F2066)</f>
        <v>8968.5029568639038</v>
      </c>
      <c r="K2066" s="10">
        <f t="shared" si="599"/>
        <v>7.5208943561009267E-3</v>
      </c>
      <c r="L2066" s="10">
        <f>+H2066/SUM(F$27:F2066)-1</f>
        <v>0.15918157926869658</v>
      </c>
      <c r="M2066">
        <v>8.2579999999999991</v>
      </c>
      <c r="R2066">
        <f t="shared" si="600"/>
        <v>6931.2518423666725</v>
      </c>
      <c r="S2066">
        <f t="shared" si="601"/>
        <v>6726.0627685893905</v>
      </c>
      <c r="T2066" s="5">
        <f t="shared" si="588"/>
        <v>0</v>
      </c>
      <c r="U2066" s="6">
        <f>+S2066+SUM($D$17:$E$17)-SUM($Q$27:Q2066)</f>
        <v>7837.1617685893862</v>
      </c>
      <c r="V2066" s="10">
        <f t="shared" si="589"/>
        <v>6.6958463112221089E-3</v>
      </c>
      <c r="W2066" s="10">
        <f>+S2066/SUM(Q$27:Q2066)-1</f>
        <v>0.22539334715444581</v>
      </c>
      <c r="X2066">
        <v>5.1529999999999996</v>
      </c>
      <c r="AC2066">
        <f t="shared" si="602"/>
        <v>13498.861298411677</v>
      </c>
      <c r="AD2066">
        <f t="shared" si="603"/>
        <v>13351.6372204943</v>
      </c>
      <c r="AE2066" s="5">
        <f t="shared" si="590"/>
        <v>0</v>
      </c>
      <c r="AF2066" s="6">
        <f>+AD2066+SUM($D$18:$E$18)-SUM($AB$27:AB2066)</f>
        <v>15351.38322049431</v>
      </c>
      <c r="AG2066" s="10">
        <f t="shared" si="591"/>
        <v>2.5381602557483784E-3</v>
      </c>
      <c r="AH2066" s="10">
        <f>+AD2066/SUM(AB$27:AB2066)-1</f>
        <v>0.35134554440546917</v>
      </c>
      <c r="AI2066" s="6">
        <f t="shared" si="592"/>
        <v>0</v>
      </c>
      <c r="AL2066" s="6">
        <f t="shared" si="593"/>
        <v>0</v>
      </c>
      <c r="AM2066" s="6">
        <f t="shared" si="594"/>
        <v>28131.718351597654</v>
      </c>
      <c r="AN2066" s="6">
        <f t="shared" si="595"/>
        <v>27713.038945947599</v>
      </c>
      <c r="AO2066" s="5">
        <f t="shared" si="596"/>
        <v>0</v>
      </c>
      <c r="AP2066" s="6">
        <f>+AN2066+SUM($D$16:$E$18)-SUM($AL$27:AL2066)</f>
        <v>32157.047945947583</v>
      </c>
      <c r="AQ2066" s="10">
        <f t="shared" si="604"/>
        <v>4.9357837690942041E-3</v>
      </c>
      <c r="AR2066" s="10">
        <f>+AN2066/SUM(AL$27:AL2066)-1</f>
        <v>0.26220852185390209</v>
      </c>
    </row>
    <row r="2067" spans="1:44" x14ac:dyDescent="0.25">
      <c r="A2067" s="1">
        <v>43256</v>
      </c>
      <c r="B2067">
        <v>9.3650000000000002</v>
      </c>
      <c r="G2067">
        <f t="shared" si="597"/>
        <v>7807.4835244991109</v>
      </c>
      <c r="H2067">
        <f t="shared" si="598"/>
        <v>7740.306270949397</v>
      </c>
      <c r="I2067" s="5">
        <f t="shared" si="587"/>
        <v>0</v>
      </c>
      <c r="J2067" s="6">
        <f>+H2067+SUM($D$16:$E$16)-SUM($F$27:F2067)</f>
        <v>9073.4702709493904</v>
      </c>
      <c r="K2067" s="10">
        <f t="shared" si="599"/>
        <v>1.1703995035776904E-2</v>
      </c>
      <c r="L2067" s="10">
        <f>+H2067/SUM(F$27:F2067)-1</f>
        <v>0.17511750269012172</v>
      </c>
      <c r="M2067">
        <v>8.2759999999999998</v>
      </c>
      <c r="R2067">
        <f t="shared" si="600"/>
        <v>6946.3599233987152</v>
      </c>
      <c r="S2067">
        <f t="shared" si="601"/>
        <v>6740.7235980680316</v>
      </c>
      <c r="T2067" s="5">
        <f t="shared" si="588"/>
        <v>0</v>
      </c>
      <c r="U2067" s="6">
        <f>+S2067+SUM($D$17:$E$17)-SUM($Q$27:Q2067)</f>
        <v>7851.8225980680263</v>
      </c>
      <c r="V2067" s="10">
        <f t="shared" si="589"/>
        <v>1.8706809826740667E-3</v>
      </c>
      <c r="W2067" s="10">
        <f>+S2067/SUM(Q$27:Q2067)-1</f>
        <v>0.22806434258297359</v>
      </c>
      <c r="X2067">
        <v>5.1580000000000004</v>
      </c>
      <c r="AC2067">
        <f t="shared" si="602"/>
        <v>13511.959359054423</v>
      </c>
      <c r="AD2067">
        <f t="shared" si="603"/>
        <v>13364.592428354281</v>
      </c>
      <c r="AE2067" s="5">
        <f t="shared" si="590"/>
        <v>0</v>
      </c>
      <c r="AF2067" s="6">
        <f>+AD2067+SUM($D$18:$E$18)-SUM($AB$27:AB2067)</f>
        <v>15364.338428354291</v>
      </c>
      <c r="AG2067" s="10">
        <f t="shared" si="591"/>
        <v>8.4391143611650676E-4</v>
      </c>
      <c r="AH2067" s="10">
        <f>+AD2067/SUM(AB$27:AB2067)-1</f>
        <v>0.35265676655218514</v>
      </c>
      <c r="AI2067" s="6">
        <f t="shared" si="592"/>
        <v>0</v>
      </c>
      <c r="AL2067" s="6">
        <f t="shared" si="593"/>
        <v>0</v>
      </c>
      <c r="AM2067" s="6">
        <f t="shared" si="594"/>
        <v>28265.802806952248</v>
      </c>
      <c r="AN2067" s="6">
        <f t="shared" si="595"/>
        <v>27845.622297371709</v>
      </c>
      <c r="AO2067" s="5">
        <f t="shared" si="596"/>
        <v>0</v>
      </c>
      <c r="AP2067" s="6">
        <f>+AN2067+SUM($D$16:$E$18)-SUM($AL$27:AL2067)</f>
        <v>32289.631297371692</v>
      </c>
      <c r="AQ2067" s="10">
        <f t="shared" si="604"/>
        <v>4.1229951097179196E-3</v>
      </c>
      <c r="AR2067" s="10">
        <f>+AN2067/SUM(AL$27:AL2067)-1</f>
        <v>0.26824711748933061</v>
      </c>
    </row>
    <row r="2068" spans="1:44" x14ac:dyDescent="0.25">
      <c r="A2068" s="1">
        <v>43257</v>
      </c>
      <c r="B2068">
        <v>9.3260000000000005</v>
      </c>
      <c r="G2068">
        <f t="shared" si="597"/>
        <v>7774.9697116368079</v>
      </c>
      <c r="H2068">
        <f t="shared" si="598"/>
        <v>7708.0722138680276</v>
      </c>
      <c r="I2068" s="5">
        <f t="shared" si="587"/>
        <v>0</v>
      </c>
      <c r="J2068" s="6">
        <f>+H2068+SUM($D$16:$E$16)-SUM($F$27:F2068)</f>
        <v>9041.2362138680219</v>
      </c>
      <c r="K2068" s="10">
        <f t="shared" si="599"/>
        <v>-3.5525610509324901E-3</v>
      </c>
      <c r="L2068" s="10">
        <f>+H2068/SUM(F$27:F2068)-1</f>
        <v>0.17022379392291254</v>
      </c>
      <c r="M2068">
        <v>8.3089999999999993</v>
      </c>
      <c r="R2068">
        <f t="shared" si="600"/>
        <v>6974.0580719574582</v>
      </c>
      <c r="S2068">
        <f t="shared" si="601"/>
        <v>6767.6017854455386</v>
      </c>
      <c r="T2068" s="5">
        <f t="shared" si="588"/>
        <v>0</v>
      </c>
      <c r="U2068" s="6">
        <f>+S2068+SUM($D$17:$E$17)-SUM($Q$27:Q2068)</f>
        <v>7878.7007854455342</v>
      </c>
      <c r="V2068" s="10">
        <f t="shared" si="589"/>
        <v>3.4231781273459383E-3</v>
      </c>
      <c r="W2068" s="10">
        <f>+S2068/SUM(Q$27:Q2068)-1</f>
        <v>0.23296116753527407</v>
      </c>
      <c r="X2068">
        <v>5.1319999999999997</v>
      </c>
      <c r="AC2068">
        <f t="shared" si="602"/>
        <v>13443.849443712154</v>
      </c>
      <c r="AD2068">
        <f t="shared" si="603"/>
        <v>13297.225347482388</v>
      </c>
      <c r="AE2068" s="5">
        <f t="shared" si="590"/>
        <v>0</v>
      </c>
      <c r="AF2068" s="6">
        <f>+AD2068+SUM($D$18:$E$18)-SUM($AB$27:AB2068)</f>
        <v>15296.971347482398</v>
      </c>
      <c r="AG2068" s="10">
        <f t="shared" si="591"/>
        <v>-4.3846392206233764E-3</v>
      </c>
      <c r="AH2068" s="10">
        <f>+AD2068/SUM(AB$27:AB2068)-1</f>
        <v>0.34583841138926208</v>
      </c>
      <c r="AI2068" s="6">
        <f t="shared" si="592"/>
        <v>0</v>
      </c>
      <c r="AL2068" s="6">
        <f t="shared" si="593"/>
        <v>0</v>
      </c>
      <c r="AM2068" s="6">
        <f t="shared" si="594"/>
        <v>28192.877227306417</v>
      </c>
      <c r="AN2068" s="6">
        <f t="shared" si="595"/>
        <v>27772.899346795955</v>
      </c>
      <c r="AO2068" s="5">
        <f t="shared" si="596"/>
        <v>0</v>
      </c>
      <c r="AP2068" s="6">
        <f>+AN2068+SUM($D$16:$E$18)-SUM($AL$27:AL2068)</f>
        <v>32216.908346795935</v>
      </c>
      <c r="AQ2068" s="10">
        <f t="shared" si="604"/>
        <v>-2.2522075246389495E-3</v>
      </c>
      <c r="AR2068" s="10">
        <f>+AN2068/SUM(AL$27:AL2068)-1</f>
        <v>0.2649349030429069</v>
      </c>
    </row>
    <row r="2069" spans="1:44" x14ac:dyDescent="0.25">
      <c r="A2069" s="1">
        <v>43258</v>
      </c>
      <c r="B2069">
        <v>9.2889999999999997</v>
      </c>
      <c r="G2069">
        <f t="shared" si="597"/>
        <v>7744.1232737930841</v>
      </c>
      <c r="H2069">
        <f t="shared" si="598"/>
        <v>7677.491185354932</v>
      </c>
      <c r="I2069" s="5">
        <f t="shared" si="587"/>
        <v>0</v>
      </c>
      <c r="J2069" s="6">
        <f>+H2069+SUM($D$16:$E$16)-SUM($F$27:F2069)</f>
        <v>9010.6551853549245</v>
      </c>
      <c r="K2069" s="10">
        <f t="shared" si="599"/>
        <v>-3.3823945962379032E-3</v>
      </c>
      <c r="L2069" s="10">
        <f>+H2069/SUM(F$27:F2069)-1</f>
        <v>0.16558104457966238</v>
      </c>
      <c r="M2069">
        <v>8.3019999999999996</v>
      </c>
      <c r="R2069">
        <f t="shared" si="600"/>
        <v>6968.1827071116641</v>
      </c>
      <c r="S2069">
        <f t="shared" si="601"/>
        <v>6761.900351759401</v>
      </c>
      <c r="T2069" s="5">
        <f t="shared" si="588"/>
        <v>0</v>
      </c>
      <c r="U2069" s="6">
        <f>+S2069+SUM($D$17:$E$17)-SUM($Q$27:Q2069)</f>
        <v>7872.9993517593966</v>
      </c>
      <c r="V2069" s="10">
        <f t="shared" si="589"/>
        <v>-7.2365150567332837E-4</v>
      </c>
      <c r="W2069" s="10">
        <f>+S2069/SUM(Q$27:Q2069)-1</f>
        <v>0.23192244709084675</v>
      </c>
      <c r="X2069">
        <v>5.1219999999999999</v>
      </c>
      <c r="AC2069">
        <f t="shared" si="602"/>
        <v>13417.653322426668</v>
      </c>
      <c r="AD2069">
        <f t="shared" si="603"/>
        <v>13271.314931762432</v>
      </c>
      <c r="AE2069" s="5">
        <f t="shared" si="590"/>
        <v>0</v>
      </c>
      <c r="AF2069" s="6">
        <f>+AD2069+SUM($D$18:$E$18)-SUM($AB$27:AB2069)</f>
        <v>15271.060931762444</v>
      </c>
      <c r="AG2069" s="10">
        <f t="shared" si="591"/>
        <v>-1.69382651842509E-3</v>
      </c>
      <c r="AH2069" s="10">
        <f>+AD2069/SUM(AB$27:AB2069)-1</f>
        <v>0.34321596709583035</v>
      </c>
      <c r="AI2069" s="6">
        <f t="shared" si="592"/>
        <v>0</v>
      </c>
      <c r="AL2069" s="6">
        <f t="shared" si="593"/>
        <v>0</v>
      </c>
      <c r="AM2069" s="6">
        <f t="shared" si="594"/>
        <v>28129.959303331416</v>
      </c>
      <c r="AN2069" s="6">
        <f t="shared" si="595"/>
        <v>27710.706468876764</v>
      </c>
      <c r="AO2069" s="5">
        <f t="shared" si="596"/>
        <v>0</v>
      </c>
      <c r="AP2069" s="6">
        <f>+AN2069+SUM($D$16:$E$18)-SUM($AL$27:AL2069)</f>
        <v>32154.715468876748</v>
      </c>
      <c r="AQ2069" s="10">
        <f t="shared" si="604"/>
        <v>-1.9304421532233551E-3</v>
      </c>
      <c r="AR2069" s="10">
        <f>+AN2069/SUM(AL$27:AL2069)-1</f>
        <v>0.26210228765701094</v>
      </c>
    </row>
    <row r="2070" spans="1:44" x14ac:dyDescent="0.25">
      <c r="A2070" s="1">
        <v>43259</v>
      </c>
      <c r="B2070">
        <v>9.23</v>
      </c>
      <c r="C2070">
        <f>+$C$16</f>
        <v>60</v>
      </c>
      <c r="D2070" s="7">
        <f>+$H$16</f>
        <v>0.66694736842105262</v>
      </c>
      <c r="E2070" s="7">
        <f>+$J$16</f>
        <v>0.46199999999999997</v>
      </c>
      <c r="F2070" s="6">
        <f>+C2070-D2070-E2070</f>
        <v>58.871052631578941</v>
      </c>
      <c r="G2070">
        <f t="shared" si="597"/>
        <v>7753.806763376565</v>
      </c>
      <c r="H2070">
        <f t="shared" si="598"/>
        <v>7687.5978952223886</v>
      </c>
      <c r="I2070" s="5">
        <f t="shared" si="587"/>
        <v>110040</v>
      </c>
      <c r="J2070" s="6">
        <f>+H2070+SUM($D$16:$E$16)-SUM($F$27:F2070)</f>
        <v>8961.8908425908048</v>
      </c>
      <c r="K2070" s="10">
        <f t="shared" si="599"/>
        <v>-5.4118531628395417E-3</v>
      </c>
      <c r="L2070" s="10">
        <f>+H2070/SUM(F$27:F2070)-1</f>
        <v>0.15677652269945197</v>
      </c>
      <c r="M2070">
        <v>8.2899999999999991</v>
      </c>
      <c r="N2070">
        <f>+$C$17</f>
        <v>50</v>
      </c>
      <c r="O2070" s="7">
        <f>+$H$17</f>
        <v>0.5557894736842105</v>
      </c>
      <c r="P2070" s="7">
        <f>+$J$17</f>
        <v>0.38500000000000001</v>
      </c>
      <c r="Q2070" s="6">
        <f>+N2070-O2070-P2070</f>
        <v>49.059210526315795</v>
      </c>
      <c r="R2070">
        <f t="shared" si="600"/>
        <v>7008.1106530903025</v>
      </c>
      <c r="S2070">
        <f t="shared" si="601"/>
        <v>6801.1856759666225</v>
      </c>
      <c r="T2070" s="5">
        <f t="shared" si="588"/>
        <v>91700</v>
      </c>
      <c r="U2070" s="6">
        <f>+S2070+SUM($D$17:$E$17)-SUM($Q$27:Q2070)</f>
        <v>7863.2254654403023</v>
      </c>
      <c r="V2070" s="10">
        <f t="shared" si="589"/>
        <v>-1.2414438109803472E-3</v>
      </c>
      <c r="W2070" s="10">
        <f>+S2070/SUM(Q$27:Q2070)-1</f>
        <v>0.22810302302989038</v>
      </c>
      <c r="X2070">
        <v>5.16</v>
      </c>
      <c r="Y2070">
        <f>+$C$18</f>
        <v>90</v>
      </c>
      <c r="Z2070" s="7">
        <f>+$H$18</f>
        <v>1.0004210526315789</v>
      </c>
      <c r="AA2070" s="7">
        <f>+$J$18</f>
        <v>0.69300000000000006</v>
      </c>
      <c r="AB2070" s="6">
        <f>+Y2070-Z2070-AA2070</f>
        <v>88.306578947368422</v>
      </c>
      <c r="AC2070">
        <f t="shared" si="602"/>
        <v>13605.505162258889</v>
      </c>
      <c r="AD2070">
        <f t="shared" si="603"/>
        <v>13458.081090445641</v>
      </c>
      <c r="AE2070" s="5">
        <f t="shared" si="590"/>
        <v>165060</v>
      </c>
      <c r="AF2070" s="6">
        <f>+AD2070+SUM($D$18:$E$18)-SUM($AB$27:AB2070)</f>
        <v>15369.520511498284</v>
      </c>
      <c r="AG2070" s="10">
        <f t="shared" si="591"/>
        <v>6.4474616515379779E-3</v>
      </c>
      <c r="AH2070" s="10">
        <f>+AD2070/SUM(AB$27:AB2070)-1</f>
        <v>0.35005259624622398</v>
      </c>
      <c r="AI2070" s="6">
        <f t="shared" si="592"/>
        <v>200</v>
      </c>
      <c r="AL2070" s="6">
        <f t="shared" si="593"/>
        <v>196.23684210526315</v>
      </c>
      <c r="AM2070" s="6">
        <f t="shared" si="594"/>
        <v>28367.422578725756</v>
      </c>
      <c r="AN2070" s="6">
        <f t="shared" si="595"/>
        <v>27946.864661634652</v>
      </c>
      <c r="AO2070" s="5">
        <f t="shared" si="596"/>
        <v>366800</v>
      </c>
      <c r="AP2070" s="6">
        <f>+AN2070+SUM($D$16:$E$18)-SUM($AL$27:AL2070)</f>
        <v>32194.636819529373</v>
      </c>
      <c r="AQ2070" s="10">
        <f t="shared" si="604"/>
        <v>1.2415395400175999E-3</v>
      </c>
      <c r="AR2070" s="10">
        <f>+AN2070/SUM(AL$27:AL2070)-1</f>
        <v>0.26158257583986044</v>
      </c>
    </row>
    <row r="2071" spans="1:44" x14ac:dyDescent="0.25">
      <c r="A2071" s="1">
        <v>43262</v>
      </c>
      <c r="B2071">
        <v>9.218</v>
      </c>
      <c r="G2071">
        <f t="shared" si="597"/>
        <v>7743.7259745184365</v>
      </c>
      <c r="H2071">
        <f t="shared" si="598"/>
        <v>7677.6031850660856</v>
      </c>
      <c r="I2071" s="5">
        <f t="shared" si="587"/>
        <v>0</v>
      </c>
      <c r="J2071" s="6">
        <f>+H2071+SUM($D$16:$E$16)-SUM($F$27:F2071)</f>
        <v>8951.8961324345</v>
      </c>
      <c r="K2071" s="10">
        <f t="shared" si="599"/>
        <v>-1.1152456922154386E-3</v>
      </c>
      <c r="L2071" s="10">
        <f>+H2071/SUM(F$27:F2071)-1</f>
        <v>0.15527258789204201</v>
      </c>
      <c r="M2071">
        <v>8.3450000000000006</v>
      </c>
      <c r="R2071">
        <f t="shared" si="600"/>
        <v>7054.6059589913857</v>
      </c>
      <c r="S2071">
        <f t="shared" si="601"/>
        <v>6846.3081382317823</v>
      </c>
      <c r="T2071" s="5">
        <f t="shared" si="588"/>
        <v>0</v>
      </c>
      <c r="U2071" s="6">
        <f>+S2071+SUM($D$17:$E$17)-SUM($Q$27:Q2071)</f>
        <v>7908.347927705463</v>
      </c>
      <c r="V2071" s="10">
        <f t="shared" si="589"/>
        <v>5.7384164378191382E-3</v>
      </c>
      <c r="W2071" s="10">
        <f>+S2071/SUM(Q$27:Q2071)-1</f>
        <v>0.236250871795469</v>
      </c>
      <c r="X2071">
        <v>5.1660000000000004</v>
      </c>
      <c r="AC2071">
        <f t="shared" si="602"/>
        <v>13621.325517098727</v>
      </c>
      <c r="AD2071">
        <f t="shared" si="603"/>
        <v>13473.730021946161</v>
      </c>
      <c r="AE2071" s="5">
        <f t="shared" si="590"/>
        <v>0</v>
      </c>
      <c r="AF2071" s="6">
        <f>+AD2071+SUM($D$18:$E$18)-SUM($AB$27:AB2071)</f>
        <v>15385.169442998804</v>
      </c>
      <c r="AG2071" s="10">
        <f t="shared" si="591"/>
        <v>1.0181795514578873E-3</v>
      </c>
      <c r="AH2071" s="10">
        <f>+AD2071/SUM(AB$27:AB2071)-1</f>
        <v>0.35162242484651052</v>
      </c>
      <c r="AI2071" s="6">
        <f t="shared" si="592"/>
        <v>0</v>
      </c>
      <c r="AL2071" s="6">
        <f t="shared" si="593"/>
        <v>0</v>
      </c>
      <c r="AM2071" s="6">
        <f t="shared" si="594"/>
        <v>28419.657450608549</v>
      </c>
      <c r="AN2071" s="6">
        <f t="shared" si="595"/>
        <v>27997.641345244028</v>
      </c>
      <c r="AO2071" s="5">
        <f t="shared" si="596"/>
        <v>0</v>
      </c>
      <c r="AP2071" s="6">
        <f>+AN2071+SUM($D$16:$E$18)-SUM($AL$27:AL2071)</f>
        <v>32245.413503138752</v>
      </c>
      <c r="AQ2071" s="10">
        <f t="shared" si="604"/>
        <v>1.5771783323419442E-3</v>
      </c>
      <c r="AR2071" s="10">
        <f>+AN2071/SUM(AL$27:AL2071)-1</f>
        <v>0.26387474635974217</v>
      </c>
    </row>
    <row r="2072" spans="1:44" x14ac:dyDescent="0.25">
      <c r="A2072" s="1">
        <v>43263</v>
      </c>
      <c r="B2072">
        <v>9.2420000000000009</v>
      </c>
      <c r="G2072">
        <f t="shared" si="597"/>
        <v>7763.8875522346934</v>
      </c>
      <c r="H2072">
        <f t="shared" si="598"/>
        <v>7697.5926053786916</v>
      </c>
      <c r="I2072" s="5">
        <f t="shared" si="587"/>
        <v>0</v>
      </c>
      <c r="J2072" s="6">
        <f>+H2072+SUM($D$16:$E$16)-SUM($F$27:F2072)</f>
        <v>8971.885552747106</v>
      </c>
      <c r="K2072" s="10">
        <f t="shared" si="599"/>
        <v>2.2329817076607306E-3</v>
      </c>
      <c r="L2072" s="10">
        <f>+H2072/SUM(F$27:F2072)-1</f>
        <v>0.15828045750686193</v>
      </c>
      <c r="M2072">
        <v>8.3239999999999998</v>
      </c>
      <c r="R2072">
        <f t="shared" si="600"/>
        <v>7036.8532058291539</v>
      </c>
      <c r="S2072">
        <f t="shared" si="601"/>
        <v>6829.0795617305394</v>
      </c>
      <c r="T2072" s="5">
        <f t="shared" si="588"/>
        <v>0</v>
      </c>
      <c r="U2072" s="6">
        <f>+S2072+SUM($D$17:$E$17)-SUM($Q$27:Q2072)</f>
        <v>7891.1193512042191</v>
      </c>
      <c r="V2072" s="10">
        <f t="shared" si="589"/>
        <v>-2.1785304160539809E-3</v>
      </c>
      <c r="W2072" s="10">
        <f>+S2072/SUM(Q$27:Q2072)-1</f>
        <v>0.2331398749940663</v>
      </c>
      <c r="X2072">
        <v>5.18</v>
      </c>
      <c r="AC2072">
        <f t="shared" si="602"/>
        <v>13658.239678391676</v>
      </c>
      <c r="AD2072">
        <f t="shared" si="603"/>
        <v>13510.244195447369</v>
      </c>
      <c r="AE2072" s="5">
        <f t="shared" si="590"/>
        <v>0</v>
      </c>
      <c r="AF2072" s="6">
        <f>+AD2072+SUM($D$18:$E$18)-SUM($AB$27:AB2072)</f>
        <v>15421.683616500011</v>
      </c>
      <c r="AG2072" s="10">
        <f t="shared" si="591"/>
        <v>2.3733358047495212E-3</v>
      </c>
      <c r="AH2072" s="10">
        <f>+AD2072/SUM(AB$27:AB2072)-1</f>
        <v>0.35528535824717844</v>
      </c>
      <c r="AI2072" s="6">
        <f t="shared" si="592"/>
        <v>0</v>
      </c>
      <c r="AL2072" s="6">
        <f t="shared" si="593"/>
        <v>0</v>
      </c>
      <c r="AM2072" s="6">
        <f t="shared" si="594"/>
        <v>28458.980436455524</v>
      </c>
      <c r="AN2072" s="6">
        <f t="shared" si="595"/>
        <v>28036.9163625566</v>
      </c>
      <c r="AO2072" s="5">
        <f t="shared" si="596"/>
        <v>0</v>
      </c>
      <c r="AP2072" s="6">
        <f>+AN2072+SUM($D$16:$E$18)-SUM($AL$27:AL2072)</f>
        <v>32284.68852045132</v>
      </c>
      <c r="AQ2072" s="10">
        <f t="shared" si="604"/>
        <v>1.218003214898955E-3</v>
      </c>
      <c r="AR2072" s="10">
        <f>+AN2072/SUM(AL$27:AL2072)-1</f>
        <v>0.26564770651492431</v>
      </c>
    </row>
    <row r="2073" spans="1:44" x14ac:dyDescent="0.25">
      <c r="A2073" s="1">
        <v>43264</v>
      </c>
      <c r="B2073">
        <v>9.2170000000000005</v>
      </c>
      <c r="G2073">
        <f t="shared" si="597"/>
        <v>7742.8859087802603</v>
      </c>
      <c r="H2073">
        <f t="shared" si="598"/>
        <v>7676.7702925530621</v>
      </c>
      <c r="I2073" s="5">
        <f t="shared" si="587"/>
        <v>0</v>
      </c>
      <c r="J2073" s="6">
        <f>+H2073+SUM($D$16:$E$16)-SUM($F$27:F2073)</f>
        <v>8951.0632399214774</v>
      </c>
      <c r="K2073" s="10">
        <f t="shared" si="599"/>
        <v>-2.3208402183922949E-3</v>
      </c>
      <c r="L2073" s="10">
        <f>+H2073/SUM(F$27:F2073)-1</f>
        <v>0.15514725999142476</v>
      </c>
      <c r="M2073">
        <v>8.3469999999999995</v>
      </c>
      <c r="R2073">
        <f t="shared" si="600"/>
        <v>7056.2966973877883</v>
      </c>
      <c r="S2073">
        <f t="shared" si="601"/>
        <v>6847.9489550414237</v>
      </c>
      <c r="T2073" s="5">
        <f t="shared" si="588"/>
        <v>0</v>
      </c>
      <c r="U2073" s="6">
        <f>+S2073+SUM($D$17:$E$17)-SUM($Q$27:Q2073)</f>
        <v>7909.9887445151035</v>
      </c>
      <c r="V2073" s="10">
        <f t="shared" si="589"/>
        <v>2.3912188462851258E-3</v>
      </c>
      <c r="W2073" s="10">
        <f>+S2073/SUM(Q$27:Q2073)-1</f>
        <v>0.23654715720512631</v>
      </c>
      <c r="X2073">
        <v>5.1769999999999996</v>
      </c>
      <c r="AC2073">
        <f t="shared" si="602"/>
        <v>13650.329500971757</v>
      </c>
      <c r="AD2073">
        <f t="shared" si="603"/>
        <v>13502.419729697109</v>
      </c>
      <c r="AE2073" s="5">
        <f t="shared" si="590"/>
        <v>0</v>
      </c>
      <c r="AF2073" s="6">
        <f>+AD2073+SUM($D$18:$E$18)-SUM($AB$27:AB2073)</f>
        <v>15413.859150749753</v>
      </c>
      <c r="AG2073" s="10">
        <f t="shared" si="591"/>
        <v>-5.0736780398519254E-4</v>
      </c>
      <c r="AH2073" s="10">
        <f>+AD2073/SUM(AB$27:AB2073)-1</f>
        <v>0.35450044394703517</v>
      </c>
      <c r="AI2073" s="6">
        <f t="shared" si="592"/>
        <v>0</v>
      </c>
      <c r="AL2073" s="6">
        <f t="shared" si="593"/>
        <v>0</v>
      </c>
      <c r="AM2073" s="6">
        <f t="shared" si="594"/>
        <v>28449.512107139803</v>
      </c>
      <c r="AN2073" s="6">
        <f t="shared" si="595"/>
        <v>28027.138977291594</v>
      </c>
      <c r="AO2073" s="5">
        <f t="shared" si="596"/>
        <v>0</v>
      </c>
      <c r="AP2073" s="6">
        <f>+AN2073+SUM($D$16:$E$18)-SUM($AL$27:AL2073)</f>
        <v>32274.911135186314</v>
      </c>
      <c r="AQ2073" s="10">
        <f t="shared" si="604"/>
        <v>-3.0284898857901865E-4</v>
      </c>
      <c r="AR2073" s="10">
        <f>+AN2073/SUM(AL$27:AL2073)-1</f>
        <v>0.26520633396609106</v>
      </c>
    </row>
    <row r="2074" spans="1:44" x14ac:dyDescent="0.25">
      <c r="A2074" s="1">
        <v>43265</v>
      </c>
      <c r="B2074">
        <v>9.2210000000000001</v>
      </c>
      <c r="G2074">
        <f t="shared" si="597"/>
        <v>7746.2461717329688</v>
      </c>
      <c r="H2074">
        <f t="shared" si="598"/>
        <v>7680.1018626051618</v>
      </c>
      <c r="I2074" s="5">
        <f t="shared" si="587"/>
        <v>0</v>
      </c>
      <c r="J2074" s="6">
        <f>+H2074+SUM($D$16:$E$16)-SUM($F$27:F2074)</f>
        <v>8954.394809973579</v>
      </c>
      <c r="K2074" s="10">
        <f t="shared" si="599"/>
        <v>3.7219824760503784E-4</v>
      </c>
      <c r="L2074" s="10">
        <f>+H2074/SUM(F$27:F2074)-1</f>
        <v>0.15564857159389445</v>
      </c>
      <c r="M2074">
        <v>8.4179999999999993</v>
      </c>
      <c r="R2074">
        <f t="shared" si="600"/>
        <v>7116.3179104600931</v>
      </c>
      <c r="S2074">
        <f t="shared" si="601"/>
        <v>6906.197951783719</v>
      </c>
      <c r="T2074" s="5">
        <f t="shared" si="588"/>
        <v>0</v>
      </c>
      <c r="U2074" s="6">
        <f>+S2074+SUM($D$17:$E$17)-SUM($Q$27:Q2074)</f>
        <v>7968.2377412573987</v>
      </c>
      <c r="V2074" s="10">
        <f t="shared" si="589"/>
        <v>7.3639797253424177E-3</v>
      </c>
      <c r="W2074" s="10">
        <f>+S2074/SUM(Q$27:Q2074)-1</f>
        <v>0.24706528924796367</v>
      </c>
      <c r="X2074">
        <v>5.242</v>
      </c>
      <c r="AC2074">
        <f t="shared" si="602"/>
        <v>13821.716678403314</v>
      </c>
      <c r="AD2074">
        <f t="shared" si="603"/>
        <v>13671.949820952725</v>
      </c>
      <c r="AE2074" s="5">
        <f t="shared" si="590"/>
        <v>0</v>
      </c>
      <c r="AF2074" s="6">
        <f>+AD2074+SUM($D$18:$E$18)-SUM($AB$27:AB2074)</f>
        <v>15583.389242005365</v>
      </c>
      <c r="AG2074" s="10">
        <f t="shared" si="591"/>
        <v>1.0998549396201485E-2</v>
      </c>
      <c r="AH2074" s="10">
        <f>+AD2074/SUM(AB$27:AB2074)-1</f>
        <v>0.37150692045013689</v>
      </c>
      <c r="AI2074" s="6">
        <f t="shared" si="592"/>
        <v>0</v>
      </c>
      <c r="AL2074" s="6">
        <f t="shared" si="593"/>
        <v>0</v>
      </c>
      <c r="AM2074" s="6">
        <f t="shared" si="594"/>
        <v>28684.280760596375</v>
      </c>
      <c r="AN2074" s="6">
        <f t="shared" si="595"/>
        <v>28258.249635341606</v>
      </c>
      <c r="AO2074" s="5">
        <f t="shared" si="596"/>
        <v>0</v>
      </c>
      <c r="AP2074" s="6">
        <f>+AN2074+SUM($D$16:$E$18)-SUM($AL$27:AL2074)</f>
        <v>32506.021793236327</v>
      </c>
      <c r="AQ2074" s="10">
        <f t="shared" si="604"/>
        <v>7.1606907632366656E-3</v>
      </c>
      <c r="AR2074" s="10">
        <f>+AN2074/SUM(AL$27:AL2074)-1</f>
        <v>0.27563917438725793</v>
      </c>
    </row>
    <row r="2075" spans="1:44" x14ac:dyDescent="0.25">
      <c r="A2075" s="1">
        <v>43266</v>
      </c>
      <c r="B2075">
        <v>9.1590000000000007</v>
      </c>
      <c r="G2075">
        <f t="shared" si="597"/>
        <v>7694.1620959659767</v>
      </c>
      <c r="H2075">
        <f t="shared" si="598"/>
        <v>7628.4625267976016</v>
      </c>
      <c r="I2075" s="5">
        <f t="shared" si="587"/>
        <v>0</v>
      </c>
      <c r="J2075" s="6">
        <f>+H2075+SUM($D$16:$E$16)-SUM($F$27:F2075)</f>
        <v>8902.7554741660169</v>
      </c>
      <c r="K2075" s="10">
        <f t="shared" si="599"/>
        <v>-5.7669263979789331E-3</v>
      </c>
      <c r="L2075" s="10">
        <f>+H2075/SUM(F$27:F2075)-1</f>
        <v>0.14787824175561015</v>
      </c>
      <c r="M2075">
        <v>8.35</v>
      </c>
      <c r="R2075">
        <f t="shared" si="600"/>
        <v>7058.8328049823922</v>
      </c>
      <c r="S2075">
        <f t="shared" si="601"/>
        <v>6850.4101802558871</v>
      </c>
      <c r="T2075" s="5">
        <f t="shared" si="588"/>
        <v>0</v>
      </c>
      <c r="U2075" s="6">
        <f>+S2075+SUM($D$17:$E$17)-SUM($Q$27:Q2075)</f>
        <v>7912.4499697295669</v>
      </c>
      <c r="V2075" s="10">
        <f t="shared" si="589"/>
        <v>-7.0012684534972447E-3</v>
      </c>
      <c r="W2075" s="10">
        <f>+S2075/SUM(Q$27:Q2075)-1</f>
        <v>0.23699158531961229</v>
      </c>
      <c r="X2075">
        <v>5.2709999999999999</v>
      </c>
      <c r="AC2075">
        <f t="shared" si="602"/>
        <v>13898.181726795856</v>
      </c>
      <c r="AD2075">
        <f t="shared" si="603"/>
        <v>13747.586323205231</v>
      </c>
      <c r="AE2075" s="5">
        <f t="shared" si="590"/>
        <v>0</v>
      </c>
      <c r="AF2075" s="6">
        <f>+AD2075+SUM($D$18:$E$18)-SUM($AB$27:AB2075)</f>
        <v>15659.025744257871</v>
      </c>
      <c r="AG2075" s="10">
        <f t="shared" si="591"/>
        <v>4.8536618753400873E-3</v>
      </c>
      <c r="AH2075" s="10">
        <f>+AD2075/SUM(AB$27:AB2075)-1</f>
        <v>0.37909442535152094</v>
      </c>
      <c r="AI2075" s="6">
        <f t="shared" si="592"/>
        <v>0</v>
      </c>
      <c r="AL2075" s="6">
        <f t="shared" si="593"/>
        <v>0</v>
      </c>
      <c r="AM2075" s="6">
        <f t="shared" si="594"/>
        <v>28651.176627744222</v>
      </c>
      <c r="AN2075" s="6">
        <f t="shared" si="595"/>
        <v>28226.459030258717</v>
      </c>
      <c r="AO2075" s="5">
        <f t="shared" si="596"/>
        <v>0</v>
      </c>
      <c r="AP2075" s="6">
        <f>+AN2075+SUM($D$16:$E$18)-SUM($AL$27:AL2075)</f>
        <v>32474.231188153437</v>
      </c>
      <c r="AQ2075" s="10">
        <f t="shared" si="604"/>
        <v>-9.7799125605413373E-4</v>
      </c>
      <c r="AR2075" s="10">
        <f>+AN2075/SUM(AL$27:AL2075)-1</f>
        <v>0.27420407696457505</v>
      </c>
    </row>
    <row r="2076" spans="1:44" x14ac:dyDescent="0.25">
      <c r="A2076" s="1">
        <v>43269</v>
      </c>
      <c r="B2076">
        <v>9.1059999999999999</v>
      </c>
      <c r="G2076">
        <f t="shared" si="597"/>
        <v>7649.638611842578</v>
      </c>
      <c r="H2076">
        <f t="shared" si="598"/>
        <v>7584.3192236072664</v>
      </c>
      <c r="I2076" s="5">
        <f t="shared" ref="I2076:I2139" si="605">+C2076*(MAX($A:$A)-$A2076)</f>
        <v>0</v>
      </c>
      <c r="J2076" s="6">
        <f>+H2076+SUM($D$16:$E$16)-SUM($F$27:F2076)</f>
        <v>8858.6121709756808</v>
      </c>
      <c r="K2076" s="10">
        <f t="shared" si="599"/>
        <v>-4.958386571262241E-3</v>
      </c>
      <c r="L2076" s="10">
        <f>+H2076/SUM(F$27:F2076)-1</f>
        <v>0.14123586302288293</v>
      </c>
      <c r="M2076">
        <v>8.2940000000000005</v>
      </c>
      <c r="R2076">
        <f t="shared" si="600"/>
        <v>7011.4921298831105</v>
      </c>
      <c r="S2076">
        <f t="shared" si="601"/>
        <v>6804.467309585908</v>
      </c>
      <c r="T2076" s="5">
        <f t="shared" ref="T2076:T2139" si="606">+N2076*(MAX($A:$A)-$A2076)</f>
        <v>0</v>
      </c>
      <c r="U2076" s="6">
        <f>+S2076+SUM($D$17:$E$17)-SUM($Q$27:Q2076)</f>
        <v>7866.5070990595868</v>
      </c>
      <c r="V2076" s="10">
        <f t="shared" ref="V2076:V2139" si="607">+U2076/U2075-1</f>
        <v>-5.8064026749922171E-3</v>
      </c>
      <c r="W2076" s="10">
        <f>+S2076/SUM(Q$27:Q2076)-1</f>
        <v>0.22869559384920546</v>
      </c>
      <c r="X2076">
        <v>5.2210000000000001</v>
      </c>
      <c r="AC2076">
        <f t="shared" si="602"/>
        <v>13766.345436463889</v>
      </c>
      <c r="AD2076">
        <f t="shared" si="603"/>
        <v>13617.178560700911</v>
      </c>
      <c r="AE2076" s="5">
        <f t="shared" ref="AE2076:AE2139" si="608">+Y2076*(MAX($A:$A)-$A2076)</f>
        <v>0</v>
      </c>
      <c r="AF2076" s="6">
        <f>+AD2076+SUM($D$18:$E$18)-SUM($AB$27:AB2076)</f>
        <v>15528.617981753554</v>
      </c>
      <c r="AG2076" s="10">
        <f t="shared" ref="AG2076:AG2139" si="609">+AF2076/AF2075-1</f>
        <v>-8.3279614347743225E-3</v>
      </c>
      <c r="AH2076" s="10">
        <f>+AD2076/SUM(AB$27:AB2076)-1</f>
        <v>0.3660125203491349</v>
      </c>
      <c r="AI2076" s="6">
        <f t="shared" ref="AI2076:AI2139" si="610">+C2076+N2076+Y2076</f>
        <v>0</v>
      </c>
      <c r="AL2076" s="6">
        <f t="shared" ref="AL2076:AL2139" si="611">+F2076+Q2076+AB2076</f>
        <v>0</v>
      </c>
      <c r="AM2076" s="6">
        <f t="shared" ref="AM2076:AM2139" si="612">+G2076+R2076+AC2076</f>
        <v>28427.47617818958</v>
      </c>
      <c r="AN2076" s="6">
        <f t="shared" ref="AN2076:AN2139" si="613">+H2076+S2076+AD2076</f>
        <v>28005.965093894087</v>
      </c>
      <c r="AO2076" s="5">
        <f t="shared" ref="AO2076:AO2139" si="614">+AI2076*(MAX($A:$A)-$A2076)</f>
        <v>0</v>
      </c>
      <c r="AP2076" s="6">
        <f>+AN2076+SUM($D$16:$E$18)-SUM($AL$27:AL2076)</f>
        <v>32253.737251788811</v>
      </c>
      <c r="AQ2076" s="10">
        <f t="shared" si="604"/>
        <v>-6.7898123619032358E-3</v>
      </c>
      <c r="AR2076" s="10">
        <f>+AN2076/SUM(AL$27:AL2076)-1</f>
        <v>0.26425049857344218</v>
      </c>
    </row>
    <row r="2077" spans="1:44" x14ac:dyDescent="0.25">
      <c r="A2077" s="1">
        <v>43270</v>
      </c>
      <c r="B2077">
        <v>8.968</v>
      </c>
      <c r="G2077">
        <f t="shared" ref="G2077:G2140" si="615">+(B2077/B2076*G2076)+F2077</f>
        <v>7533.7095399741092</v>
      </c>
      <c r="H2077">
        <f t="shared" ref="H2077:H2140" si="616">+($B2077/$B2076*H2076)+F2077</f>
        <v>7469.3800568097922</v>
      </c>
      <c r="I2077" s="5">
        <f t="shared" si="605"/>
        <v>0</v>
      </c>
      <c r="J2077" s="6">
        <f>+H2077+SUM($D$16:$E$16)-SUM($F$27:F2077)</f>
        <v>8743.6730041782066</v>
      </c>
      <c r="K2077" s="10">
        <f t="shared" ref="K2077:K2140" si="617">+J2077/J2076-1</f>
        <v>-1.2974850301502139E-2</v>
      </c>
      <c r="L2077" s="10">
        <f>+H2077/SUM(F$27:F2077)-1</f>
        <v>0.12394061273766899</v>
      </c>
      <c r="M2077">
        <v>8.2200000000000006</v>
      </c>
      <c r="R2077">
        <f t="shared" ref="R2077:R2140" si="618">+($M2077/$M2076*R2076)+N2077</f>
        <v>6948.9348092162008</v>
      </c>
      <c r="S2077">
        <f t="shared" ref="S2077:S2140" si="619">+($M2077/$M2076*S2076)+Q2077</f>
        <v>6743.7570876291493</v>
      </c>
      <c r="T2077" s="5">
        <f t="shared" si="606"/>
        <v>0</v>
      </c>
      <c r="U2077" s="6">
        <f>+S2077+SUM($D$17:$E$17)-SUM($Q$27:Q2077)</f>
        <v>7805.79687710283</v>
      </c>
      <c r="V2077" s="10">
        <f t="shared" si="607"/>
        <v>-7.7175576392748413E-3</v>
      </c>
      <c r="W2077" s="10">
        <f>+S2077/SUM(Q$27:Q2077)-1</f>
        <v>0.21773303369188191</v>
      </c>
      <c r="X2077">
        <v>5.242</v>
      </c>
      <c r="AC2077">
        <f t="shared" ref="AC2077:AC2140" si="620">+(X2077/X2076*AC2076)+AB2077</f>
        <v>13821.716678403314</v>
      </c>
      <c r="AD2077">
        <f t="shared" ref="AD2077:AD2140" si="621">+($X2077/$X2076*AD2076)+AB2077</f>
        <v>13671.949820952725</v>
      </c>
      <c r="AE2077" s="5">
        <f t="shared" si="608"/>
        <v>0</v>
      </c>
      <c r="AF2077" s="6">
        <f>+AD2077+SUM($D$18:$E$18)-SUM($AB$27:AB2077)</f>
        <v>15583.389242005365</v>
      </c>
      <c r="AG2077" s="10">
        <f t="shared" si="609"/>
        <v>3.527117501130439E-3</v>
      </c>
      <c r="AH2077" s="10">
        <f>+AD2077/SUM(AB$27:AB2077)-1</f>
        <v>0.37150692045013689</v>
      </c>
      <c r="AI2077" s="6">
        <f t="shared" si="610"/>
        <v>0</v>
      </c>
      <c r="AL2077" s="6">
        <f t="shared" si="611"/>
        <v>0</v>
      </c>
      <c r="AM2077" s="6">
        <f t="shared" si="612"/>
        <v>28304.361027593623</v>
      </c>
      <c r="AN2077" s="6">
        <f t="shared" si="613"/>
        <v>27885.086965391667</v>
      </c>
      <c r="AO2077" s="5">
        <f t="shared" si="614"/>
        <v>0</v>
      </c>
      <c r="AP2077" s="6">
        <f>+AN2077+SUM($D$16:$E$18)-SUM($AL$27:AL2077)</f>
        <v>32132.859123286387</v>
      </c>
      <c r="AQ2077" s="10">
        <f t="shared" ref="AQ2077:AQ2140" si="622">+AP2077/AP2076-1</f>
        <v>-3.7477247228371313E-3</v>
      </c>
      <c r="AR2077" s="10">
        <f>+AN2077/SUM(AL$27:AL2077)-1</f>
        <v>0.25879379555630067</v>
      </c>
    </row>
    <row r="2078" spans="1:44" x14ac:dyDescent="0.25">
      <c r="A2078" s="1">
        <v>43271</v>
      </c>
      <c r="B2078">
        <v>9.0250000000000004</v>
      </c>
      <c r="G2078">
        <f t="shared" si="615"/>
        <v>7581.5932870502165</v>
      </c>
      <c r="H2078">
        <f t="shared" si="616"/>
        <v>7516.8549300522282</v>
      </c>
      <c r="I2078" s="5">
        <f t="shared" si="605"/>
        <v>0</v>
      </c>
      <c r="J2078" s="6">
        <f>+H2078+SUM($D$16:$E$16)-SUM($F$27:F2078)</f>
        <v>8791.1478774206444</v>
      </c>
      <c r="K2078" s="10">
        <f t="shared" si="617"/>
        <v>5.4296258814519049E-3</v>
      </c>
      <c r="L2078" s="10">
        <f>+H2078/SUM(F$27:F2078)-1</f>
        <v>0.13108430307286634</v>
      </c>
      <c r="M2078">
        <v>8.2289999999999992</v>
      </c>
      <c r="R2078">
        <f t="shared" si="618"/>
        <v>6956.5431320000125</v>
      </c>
      <c r="S2078">
        <f t="shared" si="619"/>
        <v>6751.1407632725377</v>
      </c>
      <c r="T2078" s="5">
        <f t="shared" si="606"/>
        <v>0</v>
      </c>
      <c r="U2078" s="6">
        <f>+S2078+SUM($D$17:$E$17)-SUM($Q$27:Q2078)</f>
        <v>7813.1805527462184</v>
      </c>
      <c r="V2078" s="10">
        <f t="shared" si="607"/>
        <v>9.4592208324661975E-4</v>
      </c>
      <c r="W2078" s="10">
        <f>+S2078/SUM(Q$27:Q2078)-1</f>
        <v>0.21906631803534005</v>
      </c>
      <c r="X2078">
        <v>5.2560000000000002</v>
      </c>
      <c r="AC2078">
        <f t="shared" si="620"/>
        <v>13858.630839696265</v>
      </c>
      <c r="AD2078">
        <f t="shared" si="621"/>
        <v>13708.463994453934</v>
      </c>
      <c r="AE2078" s="5">
        <f t="shared" si="608"/>
        <v>0</v>
      </c>
      <c r="AF2078" s="6">
        <f>+AD2078+SUM($D$18:$E$18)-SUM($AB$27:AB2078)</f>
        <v>15619.903415506576</v>
      </c>
      <c r="AG2078" s="10">
        <f t="shared" si="609"/>
        <v>2.3431471122332681E-3</v>
      </c>
      <c r="AH2078" s="10">
        <f>+AD2078/SUM(AB$27:AB2078)-1</f>
        <v>0.37516985385080504</v>
      </c>
      <c r="AI2078" s="6">
        <f t="shared" si="610"/>
        <v>0</v>
      </c>
      <c r="AL2078" s="6">
        <f t="shared" si="611"/>
        <v>0</v>
      </c>
      <c r="AM2078" s="6">
        <f t="shared" si="612"/>
        <v>28396.767258746491</v>
      </c>
      <c r="AN2078" s="6">
        <f t="shared" si="613"/>
        <v>27976.459687778701</v>
      </c>
      <c r="AO2078" s="5">
        <f t="shared" si="614"/>
        <v>0</v>
      </c>
      <c r="AP2078" s="6">
        <f>+AN2078+SUM($D$16:$E$18)-SUM($AL$27:AL2078)</f>
        <v>32224.231845673417</v>
      </c>
      <c r="AQ2078" s="10">
        <f t="shared" si="622"/>
        <v>2.8435914163895681E-3</v>
      </c>
      <c r="AR2078" s="10">
        <f>+AN2078/SUM(AL$27:AL2078)-1</f>
        <v>0.26291856002867409</v>
      </c>
    </row>
    <row r="2079" spans="1:44" x14ac:dyDescent="0.25">
      <c r="A2079" s="1">
        <v>43272</v>
      </c>
      <c r="B2079">
        <v>8.9060000000000006</v>
      </c>
      <c r="G2079">
        <f t="shared" si="615"/>
        <v>7481.6254642071171</v>
      </c>
      <c r="H2079">
        <f t="shared" si="616"/>
        <v>7417.740721002232</v>
      </c>
      <c r="I2079" s="5">
        <f t="shared" si="605"/>
        <v>0</v>
      </c>
      <c r="J2079" s="6">
        <f>+H2079+SUM($D$16:$E$16)-SUM($F$27:F2079)</f>
        <v>8692.0336683706482</v>
      </c>
      <c r="K2079" s="10">
        <f t="shared" si="617"/>
        <v>-1.1274319398558053E-2</v>
      </c>
      <c r="L2079" s="10">
        <f>+H2079/SUM(F$27:F2079)-1</f>
        <v>0.11617028289938469</v>
      </c>
      <c r="M2079">
        <v>8.1560000000000006</v>
      </c>
      <c r="R2079">
        <f t="shared" si="618"/>
        <v>6894.8311805313051</v>
      </c>
      <c r="S2079">
        <f t="shared" si="619"/>
        <v>6691.2509497206011</v>
      </c>
      <c r="T2079" s="5">
        <f t="shared" si="606"/>
        <v>0</v>
      </c>
      <c r="U2079" s="6">
        <f>+S2079+SUM($D$17:$E$17)-SUM($Q$27:Q2079)</f>
        <v>7753.2907391942808</v>
      </c>
      <c r="V2079" s="10">
        <f t="shared" si="607"/>
        <v>-7.6652284108406077E-3</v>
      </c>
      <c r="W2079" s="10">
        <f>+S2079/SUM(Q$27:Q2079)-1</f>
        <v>0.20825190058284537</v>
      </c>
      <c r="X2079">
        <v>5.2380000000000004</v>
      </c>
      <c r="AC2079">
        <f t="shared" si="620"/>
        <v>13811.169775176757</v>
      </c>
      <c r="AD2079">
        <f t="shared" si="621"/>
        <v>13661.517199952379</v>
      </c>
      <c r="AE2079" s="5">
        <f t="shared" si="608"/>
        <v>0</v>
      </c>
      <c r="AF2079" s="6">
        <f>+AD2079+SUM($D$18:$E$18)-SUM($AB$27:AB2079)</f>
        <v>15572.956621005023</v>
      </c>
      <c r="AG2079" s="10">
        <f t="shared" si="609"/>
        <v>-3.0055752108522071E-3</v>
      </c>
      <c r="AH2079" s="10">
        <f>+AD2079/SUM(AB$27:AB2079)-1</f>
        <v>0.37046036804994609</v>
      </c>
      <c r="AI2079" s="6">
        <f t="shared" si="610"/>
        <v>0</v>
      </c>
      <c r="AL2079" s="6">
        <f t="shared" si="611"/>
        <v>0</v>
      </c>
      <c r="AM2079" s="6">
        <f t="shared" si="612"/>
        <v>28187.626419915177</v>
      </c>
      <c r="AN2079" s="6">
        <f t="shared" si="613"/>
        <v>27770.508870675214</v>
      </c>
      <c r="AO2079" s="5">
        <f t="shared" si="614"/>
        <v>0</v>
      </c>
      <c r="AP2079" s="6">
        <f>+AN2079+SUM($D$16:$E$18)-SUM($AL$27:AL2079)</f>
        <v>32018.281028569934</v>
      </c>
      <c r="AQ2079" s="10">
        <f t="shared" si="622"/>
        <v>-6.3911784799033367E-3</v>
      </c>
      <c r="AR2079" s="10">
        <f>+AN2079/SUM(AL$27:AL2079)-1</f>
        <v>0.25362148983910004</v>
      </c>
    </row>
    <row r="2080" spans="1:44" x14ac:dyDescent="0.25">
      <c r="A2080" s="1">
        <v>43273</v>
      </c>
      <c r="B2080">
        <v>8.9469999999999992</v>
      </c>
      <c r="G2080">
        <f t="shared" si="615"/>
        <v>7516.0681594723856</v>
      </c>
      <c r="H2080">
        <f t="shared" si="616"/>
        <v>7451.8893140362634</v>
      </c>
      <c r="I2080" s="5">
        <f t="shared" si="605"/>
        <v>0</v>
      </c>
      <c r="J2080" s="6">
        <f>+H2080+SUM($D$16:$E$16)-SUM($F$27:F2080)</f>
        <v>8726.1822614046796</v>
      </c>
      <c r="K2080" s="10">
        <f t="shared" si="617"/>
        <v>3.9287230511191318E-3</v>
      </c>
      <c r="L2080" s="10">
        <f>+H2080/SUM(F$27:F2080)-1</f>
        <v>0.12130872682470173</v>
      </c>
      <c r="M2080">
        <v>8.2279999999999998</v>
      </c>
      <c r="R2080">
        <f t="shared" si="618"/>
        <v>6955.6977628018112</v>
      </c>
      <c r="S2080">
        <f t="shared" si="619"/>
        <v>6750.3203548677175</v>
      </c>
      <c r="T2080" s="5">
        <f t="shared" si="606"/>
        <v>0</v>
      </c>
      <c r="U2080" s="6">
        <f>+S2080+SUM($D$17:$E$17)-SUM($Q$27:Q2080)</f>
        <v>7812.3601443413972</v>
      </c>
      <c r="V2080" s="10">
        <f t="shared" si="607"/>
        <v>7.6186237733237849E-3</v>
      </c>
      <c r="W2080" s="10">
        <f>+S2080/SUM(Q$27:Q2080)-1</f>
        <v>0.21891817533051139</v>
      </c>
      <c r="X2080">
        <v>5.2610000000000001</v>
      </c>
      <c r="AC2080">
        <f t="shared" si="620"/>
        <v>13871.814468729459</v>
      </c>
      <c r="AD2080">
        <f t="shared" si="621"/>
        <v>13721.504770704363</v>
      </c>
      <c r="AE2080" s="5">
        <f t="shared" si="608"/>
        <v>0</v>
      </c>
      <c r="AF2080" s="6">
        <f>+AD2080+SUM($D$18:$E$18)-SUM($AB$27:AB2080)</f>
        <v>15632.944191757006</v>
      </c>
      <c r="AG2080" s="10">
        <f t="shared" si="609"/>
        <v>3.8520347941553013E-3</v>
      </c>
      <c r="AH2080" s="10">
        <f>+AD2080/SUM(AB$27:AB2080)-1</f>
        <v>0.37647804435104337</v>
      </c>
      <c r="AI2080" s="6">
        <f t="shared" si="610"/>
        <v>0</v>
      </c>
      <c r="AL2080" s="6">
        <f t="shared" si="611"/>
        <v>0</v>
      </c>
      <c r="AM2080" s="6">
        <f t="shared" si="612"/>
        <v>28343.580391003656</v>
      </c>
      <c r="AN2080" s="6">
        <f t="shared" si="613"/>
        <v>27923.714439608346</v>
      </c>
      <c r="AO2080" s="5">
        <f t="shared" si="614"/>
        <v>0</v>
      </c>
      <c r="AP2080" s="6">
        <f>+AN2080+SUM($D$16:$E$18)-SUM($AL$27:AL2080)</f>
        <v>32171.486597503066</v>
      </c>
      <c r="AQ2080" s="10">
        <f t="shared" si="622"/>
        <v>4.784940478110844E-3</v>
      </c>
      <c r="AR2080" s="10">
        <f>+AN2080/SUM(AL$27:AL2080)-1</f>
        <v>0.26053752420030007</v>
      </c>
    </row>
    <row r="2081" spans="1:44" x14ac:dyDescent="0.25">
      <c r="A2081" s="1">
        <v>43276</v>
      </c>
      <c r="B2081">
        <v>8.7780000000000005</v>
      </c>
      <c r="G2081">
        <f t="shared" si="615"/>
        <v>7374.0970497204207</v>
      </c>
      <c r="H2081">
        <f t="shared" si="616"/>
        <v>7311.1304793350091</v>
      </c>
      <c r="I2081" s="5">
        <f t="shared" si="605"/>
        <v>0</v>
      </c>
      <c r="J2081" s="6">
        <f>+H2081+SUM($D$16:$E$16)-SUM($F$27:F2081)</f>
        <v>8585.4234267034262</v>
      </c>
      <c r="K2081" s="10">
        <f t="shared" si="617"/>
        <v>-1.6130631985973976E-2</v>
      </c>
      <c r="L2081" s="10">
        <f>+H2081/SUM(F$27:F2081)-1</f>
        <v>0.10012831162034574</v>
      </c>
      <c r="M2081">
        <v>8.07</v>
      </c>
      <c r="R2081">
        <f t="shared" si="618"/>
        <v>6822.1294294859772</v>
      </c>
      <c r="S2081">
        <f t="shared" si="619"/>
        <v>6620.6958269059896</v>
      </c>
      <c r="T2081" s="5">
        <f t="shared" si="606"/>
        <v>0</v>
      </c>
      <c r="U2081" s="6">
        <f>+S2081+SUM($D$17:$E$17)-SUM($Q$27:Q2081)</f>
        <v>7682.7356163796703</v>
      </c>
      <c r="V2081" s="10">
        <f t="shared" si="607"/>
        <v>-1.6592236605427857E-2</v>
      </c>
      <c r="W2081" s="10">
        <f>+S2081/SUM(Q$27:Q2081)-1</f>
        <v>0.19551162796757748</v>
      </c>
      <c r="X2081">
        <v>5.2130000000000001</v>
      </c>
      <c r="AC2081">
        <f t="shared" si="620"/>
        <v>13745.251630010771</v>
      </c>
      <c r="AD2081">
        <f t="shared" si="621"/>
        <v>13596.313318700219</v>
      </c>
      <c r="AE2081" s="5">
        <f t="shared" si="608"/>
        <v>0</v>
      </c>
      <c r="AF2081" s="6">
        <f>+AD2081+SUM($D$18:$E$18)-SUM($AB$27:AB2081)</f>
        <v>15507.752739752859</v>
      </c>
      <c r="AG2081" s="10">
        <f t="shared" si="609"/>
        <v>-8.0081813424599524E-3</v>
      </c>
      <c r="AH2081" s="10">
        <f>+AD2081/SUM(AB$27:AB2081)-1</f>
        <v>0.36391941554875307</v>
      </c>
      <c r="AI2081" s="6">
        <f t="shared" si="610"/>
        <v>0</v>
      </c>
      <c r="AL2081" s="6">
        <f t="shared" si="611"/>
        <v>0</v>
      </c>
      <c r="AM2081" s="6">
        <f t="shared" si="612"/>
        <v>27941.478109217169</v>
      </c>
      <c r="AN2081" s="6">
        <f t="shared" si="613"/>
        <v>27528.139624941217</v>
      </c>
      <c r="AO2081" s="5">
        <f t="shared" si="614"/>
        <v>0</v>
      </c>
      <c r="AP2081" s="6">
        <f>+AN2081+SUM($D$16:$E$18)-SUM($AL$27:AL2081)</f>
        <v>31775.911782835941</v>
      </c>
      <c r="AQ2081" s="10">
        <f t="shared" si="622"/>
        <v>-1.2295820196814522E-2</v>
      </c>
      <c r="AR2081" s="10">
        <f>+AN2081/SUM(AL$27:AL2081)-1</f>
        <v>0.24268041215330105</v>
      </c>
    </row>
    <row r="2082" spans="1:44" x14ac:dyDescent="0.25">
      <c r="A2082" s="1">
        <v>43277</v>
      </c>
      <c r="B2082">
        <v>8.7479999999999993</v>
      </c>
      <c r="G2082">
        <f t="shared" si="615"/>
        <v>7348.8950775751</v>
      </c>
      <c r="H2082">
        <f t="shared" si="616"/>
        <v>7286.1437039442526</v>
      </c>
      <c r="I2082" s="5">
        <f t="shared" si="605"/>
        <v>0</v>
      </c>
      <c r="J2082" s="6">
        <f>+H2082+SUM($D$16:$E$16)-SUM($F$27:F2082)</f>
        <v>8560.4366513126697</v>
      </c>
      <c r="K2082" s="10">
        <f t="shared" si="617"/>
        <v>-2.9103719349519164E-3</v>
      </c>
      <c r="L2082" s="10">
        <f>+H2082/SUM(F$27:F2082)-1</f>
        <v>9.6368474601820742E-2</v>
      </c>
      <c r="M2082">
        <v>8.0739999999999998</v>
      </c>
      <c r="R2082">
        <f t="shared" si="618"/>
        <v>6825.5109062787833</v>
      </c>
      <c r="S2082">
        <f t="shared" si="619"/>
        <v>6623.9774605252742</v>
      </c>
      <c r="T2082" s="5">
        <f t="shared" si="606"/>
        <v>0</v>
      </c>
      <c r="U2082" s="6">
        <f>+S2082+SUM($D$17:$E$17)-SUM($Q$27:Q2082)</f>
        <v>7686.0172499989549</v>
      </c>
      <c r="V2082" s="10">
        <f t="shared" si="607"/>
        <v>4.2714389550102538E-4</v>
      </c>
      <c r="W2082" s="10">
        <f>+S2082/SUM(Q$27:Q2082)-1</f>
        <v>0.19610419878689234</v>
      </c>
      <c r="X2082">
        <v>5.21</v>
      </c>
      <c r="AC2082">
        <f t="shared" si="620"/>
        <v>13737.341452590852</v>
      </c>
      <c r="AD2082">
        <f t="shared" si="621"/>
        <v>13588.488852949959</v>
      </c>
      <c r="AE2082" s="5">
        <f t="shared" si="608"/>
        <v>0</v>
      </c>
      <c r="AF2082" s="6">
        <f>+AD2082+SUM($D$18:$E$18)-SUM($AB$27:AB2082)</f>
        <v>15499.928274002601</v>
      </c>
      <c r="AG2082" s="10">
        <f t="shared" si="609"/>
        <v>-5.0455187683007274E-4</v>
      </c>
      <c r="AH2082" s="10">
        <f>+AD2082/SUM(AB$27:AB2082)-1</f>
        <v>0.3631345012486098</v>
      </c>
      <c r="AI2082" s="6">
        <f t="shared" si="610"/>
        <v>0</v>
      </c>
      <c r="AL2082" s="6">
        <f t="shared" si="611"/>
        <v>0</v>
      </c>
      <c r="AM2082" s="6">
        <f t="shared" si="612"/>
        <v>27911.747436444733</v>
      </c>
      <c r="AN2082" s="6">
        <f t="shared" si="613"/>
        <v>27498.610017419487</v>
      </c>
      <c r="AO2082" s="5">
        <f t="shared" si="614"/>
        <v>0</v>
      </c>
      <c r="AP2082" s="6">
        <f>+AN2082+SUM($D$16:$E$18)-SUM($AL$27:AL2082)</f>
        <v>31746.382175314207</v>
      </c>
      <c r="AQ2082" s="10">
        <f t="shared" si="622"/>
        <v>-9.2930795262602395E-4</v>
      </c>
      <c r="AR2082" s="10">
        <f>+AN2082/SUM(AL$27:AL2082)-1</f>
        <v>0.24134738110413467</v>
      </c>
    </row>
    <row r="2083" spans="1:44" x14ac:dyDescent="0.25">
      <c r="A2083" s="1">
        <v>43278</v>
      </c>
      <c r="B2083">
        <v>8.6739999999999995</v>
      </c>
      <c r="G2083">
        <f t="shared" si="615"/>
        <v>7286.7302129499785</v>
      </c>
      <c r="H2083">
        <f t="shared" si="616"/>
        <v>7224.5096579803894</v>
      </c>
      <c r="I2083" s="5">
        <f t="shared" si="605"/>
        <v>0</v>
      </c>
      <c r="J2083" s="6">
        <f>+H2083+SUM($D$16:$E$16)-SUM($F$27:F2083)</f>
        <v>8498.8026053488065</v>
      </c>
      <c r="K2083" s="10">
        <f t="shared" si="617"/>
        <v>-7.1998717442073312E-3</v>
      </c>
      <c r="L2083" s="10">
        <f>+H2083/SUM(F$27:F2083)-1</f>
        <v>8.7094209956126267E-2</v>
      </c>
      <c r="M2083">
        <v>8.1310000000000002</v>
      </c>
      <c r="R2083">
        <f t="shared" si="618"/>
        <v>6873.696950576269</v>
      </c>
      <c r="S2083">
        <f t="shared" si="619"/>
        <v>6670.7407396000754</v>
      </c>
      <c r="T2083" s="5">
        <f t="shared" si="606"/>
        <v>0</v>
      </c>
      <c r="U2083" s="6">
        <f>+S2083+SUM($D$17:$E$17)-SUM($Q$27:Q2083)</f>
        <v>7732.7805290737542</v>
      </c>
      <c r="V2083" s="10">
        <f t="shared" si="607"/>
        <v>6.0842016812812094E-3</v>
      </c>
      <c r="W2083" s="10">
        <f>+S2083/SUM(Q$27:Q2083)-1</f>
        <v>0.20454833296212827</v>
      </c>
      <c r="X2083">
        <v>5.2220000000000004</v>
      </c>
      <c r="AC2083">
        <f t="shared" si="620"/>
        <v>13768.982162270524</v>
      </c>
      <c r="AD2083">
        <f t="shared" si="621"/>
        <v>13619.786715950995</v>
      </c>
      <c r="AE2083" s="5">
        <f t="shared" si="608"/>
        <v>0</v>
      </c>
      <c r="AF2083" s="6">
        <f>+AD2083+SUM($D$18:$E$18)-SUM($AB$27:AB2083)</f>
        <v>15531.226137003638</v>
      </c>
      <c r="AG2083" s="10">
        <f t="shared" si="609"/>
        <v>2.0192263117455589E-3</v>
      </c>
      <c r="AH2083" s="10">
        <f>+AD2083/SUM(AB$27:AB2083)-1</f>
        <v>0.36627415844918243</v>
      </c>
      <c r="AI2083" s="6">
        <f t="shared" si="610"/>
        <v>0</v>
      </c>
      <c r="AL2083" s="6">
        <f t="shared" si="611"/>
        <v>0</v>
      </c>
      <c r="AM2083" s="6">
        <f t="shared" si="612"/>
        <v>27929.409325796772</v>
      </c>
      <c r="AN2083" s="6">
        <f t="shared" si="613"/>
        <v>27515.03711353146</v>
      </c>
      <c r="AO2083" s="5">
        <f t="shared" si="614"/>
        <v>0</v>
      </c>
      <c r="AP2083" s="6">
        <f>+AN2083+SUM($D$16:$E$18)-SUM($AL$27:AL2083)</f>
        <v>31762.809271426184</v>
      </c>
      <c r="AQ2083" s="10">
        <f t="shared" si="622"/>
        <v>5.1744781566798181E-4</v>
      </c>
      <c r="AR2083" s="10">
        <f>+AN2083/SUM(AL$27:AL2083)-1</f>
        <v>0.24208893614000115</v>
      </c>
    </row>
    <row r="2084" spans="1:44" x14ac:dyDescent="0.25">
      <c r="A2084" s="1">
        <v>43279</v>
      </c>
      <c r="B2084">
        <v>8.6319999999999997</v>
      </c>
      <c r="G2084">
        <f t="shared" si="615"/>
        <v>7251.4474519465321</v>
      </c>
      <c r="H2084">
        <f t="shared" si="616"/>
        <v>7189.5281724333327</v>
      </c>
      <c r="I2084" s="5">
        <f t="shared" si="605"/>
        <v>0</v>
      </c>
      <c r="J2084" s="6">
        <f>+H2084+SUM($D$16:$E$16)-SUM($F$27:F2084)</f>
        <v>8463.8211198017489</v>
      </c>
      <c r="K2084" s="10">
        <f t="shared" si="617"/>
        <v>-4.1160487155027514E-3</v>
      </c>
      <c r="L2084" s="10">
        <f>+H2084/SUM(F$27:F2084)-1</f>
        <v>8.1830438130191752E-2</v>
      </c>
      <c r="M2084">
        <v>8.0549999999999997</v>
      </c>
      <c r="R2084">
        <f t="shared" si="618"/>
        <v>6809.4488915129559</v>
      </c>
      <c r="S2084">
        <f t="shared" si="619"/>
        <v>6608.3897008336744</v>
      </c>
      <c r="T2084" s="5">
        <f t="shared" si="606"/>
        <v>0</v>
      </c>
      <c r="U2084" s="6">
        <f>+S2084+SUM($D$17:$E$17)-SUM($Q$27:Q2084)</f>
        <v>7670.4294903073551</v>
      </c>
      <c r="V2084" s="10">
        <f t="shared" si="607"/>
        <v>-8.063210708227353E-3</v>
      </c>
      <c r="W2084" s="10">
        <f>+S2084/SUM(Q$27:Q2084)-1</f>
        <v>0.19328948739514717</v>
      </c>
      <c r="X2084">
        <v>5.2290000000000001</v>
      </c>
      <c r="AC2084">
        <f t="shared" si="620"/>
        <v>13787.439242916998</v>
      </c>
      <c r="AD2084">
        <f t="shared" si="621"/>
        <v>13638.043802701599</v>
      </c>
      <c r="AE2084" s="5">
        <f t="shared" si="608"/>
        <v>0</v>
      </c>
      <c r="AF2084" s="6">
        <f>+AD2084+SUM($D$18:$E$18)-SUM($AB$27:AB2084)</f>
        <v>15549.483223754241</v>
      </c>
      <c r="AG2084" s="10">
        <f t="shared" si="609"/>
        <v>1.1755083976985325E-3</v>
      </c>
      <c r="AH2084" s="10">
        <f>+AD2084/SUM(AB$27:AB2084)-1</f>
        <v>0.36810562514951628</v>
      </c>
      <c r="AI2084" s="6">
        <f t="shared" si="610"/>
        <v>0</v>
      </c>
      <c r="AL2084" s="6">
        <f t="shared" si="611"/>
        <v>0</v>
      </c>
      <c r="AM2084" s="6">
        <f t="shared" si="612"/>
        <v>27848.335586376488</v>
      </c>
      <c r="AN2084" s="6">
        <f t="shared" si="613"/>
        <v>27435.961675968607</v>
      </c>
      <c r="AO2084" s="5">
        <f t="shared" si="614"/>
        <v>0</v>
      </c>
      <c r="AP2084" s="6">
        <f>+AN2084+SUM($D$16:$E$18)-SUM($AL$27:AL2084)</f>
        <v>31683.733833863324</v>
      </c>
      <c r="AQ2084" s="10">
        <f t="shared" si="622"/>
        <v>-2.4895605702609513E-3</v>
      </c>
      <c r="AR2084" s="10">
        <f>+AN2084/SUM(AL$27:AL2084)-1</f>
        <v>0.23851929799225013</v>
      </c>
    </row>
    <row r="2085" spans="1:44" x14ac:dyDescent="0.25">
      <c r="A2085" s="1">
        <v>43280</v>
      </c>
      <c r="B2085">
        <v>8.7379999999999995</v>
      </c>
      <c r="G2085">
        <f t="shared" si="615"/>
        <v>7340.4944201933258</v>
      </c>
      <c r="H2085">
        <f t="shared" si="616"/>
        <v>7277.8147788140004</v>
      </c>
      <c r="I2085" s="5">
        <f t="shared" si="605"/>
        <v>0</v>
      </c>
      <c r="J2085" s="6">
        <f>+H2085+SUM($D$16:$E$16)-SUM($F$27:F2085)</f>
        <v>8552.1077261824175</v>
      </c>
      <c r="K2085" s="10">
        <f t="shared" si="617"/>
        <v>1.0431057690257095E-2</v>
      </c>
      <c r="L2085" s="10">
        <f>+H2085/SUM(F$27:F2085)-1</f>
        <v>9.5115195595645741E-2</v>
      </c>
      <c r="M2085">
        <v>8.1300000000000008</v>
      </c>
      <c r="R2085">
        <f t="shared" si="618"/>
        <v>6872.8515813780687</v>
      </c>
      <c r="S2085">
        <f t="shared" si="619"/>
        <v>6669.9203311952551</v>
      </c>
      <c r="T2085" s="5">
        <f t="shared" si="606"/>
        <v>0</v>
      </c>
      <c r="U2085" s="6">
        <f>+S2085+SUM($D$17:$E$17)-SUM($Q$27:Q2085)</f>
        <v>7731.9601206689349</v>
      </c>
      <c r="V2085" s="10">
        <f t="shared" si="607"/>
        <v>8.0217972721516873E-3</v>
      </c>
      <c r="W2085" s="10">
        <f>+S2085/SUM(Q$27:Q2085)-1</f>
        <v>0.20440019025729961</v>
      </c>
      <c r="X2085">
        <v>5.2080000000000002</v>
      </c>
      <c r="AC2085">
        <f t="shared" si="620"/>
        <v>13732.068000977573</v>
      </c>
      <c r="AD2085">
        <f t="shared" si="621"/>
        <v>13583.272542449786</v>
      </c>
      <c r="AE2085" s="5">
        <f t="shared" si="608"/>
        <v>0</v>
      </c>
      <c r="AF2085" s="6">
        <f>+AD2085+SUM($D$18:$E$18)-SUM($AB$27:AB2085)</f>
        <v>15494.711963502426</v>
      </c>
      <c r="AG2085" s="10">
        <f t="shared" si="609"/>
        <v>-3.5223846004183157E-3</v>
      </c>
      <c r="AH2085" s="10">
        <f>+AD2085/SUM(AB$27:AB2085)-1</f>
        <v>0.36261122504851429</v>
      </c>
      <c r="AI2085" s="6">
        <f t="shared" si="610"/>
        <v>0</v>
      </c>
      <c r="AL2085" s="6">
        <f t="shared" si="611"/>
        <v>0</v>
      </c>
      <c r="AM2085" s="6">
        <f t="shared" si="612"/>
        <v>27945.414002548969</v>
      </c>
      <c r="AN2085" s="6">
        <f t="shared" si="613"/>
        <v>27531.00765245904</v>
      </c>
      <c r="AO2085" s="5">
        <f t="shared" si="614"/>
        <v>0</v>
      </c>
      <c r="AP2085" s="6">
        <f>+AN2085+SUM($D$16:$E$18)-SUM($AL$27:AL2085)</f>
        <v>31778.779810353761</v>
      </c>
      <c r="AQ2085" s="10">
        <f t="shared" si="622"/>
        <v>2.9998350885289682E-3</v>
      </c>
      <c r="AR2085" s="10">
        <f>+AN2085/SUM(AL$27:AL2085)-1</f>
        <v>0.24280988118631486</v>
      </c>
    </row>
    <row r="2086" spans="1:44" x14ac:dyDescent="0.25">
      <c r="A2086" s="1">
        <v>43283</v>
      </c>
      <c r="B2086">
        <v>8.7140000000000004</v>
      </c>
      <c r="G2086">
        <f t="shared" si="615"/>
        <v>7320.3328424770716</v>
      </c>
      <c r="H2086">
        <f t="shared" si="616"/>
        <v>7257.8253585013972</v>
      </c>
      <c r="I2086" s="5">
        <f t="shared" si="605"/>
        <v>0</v>
      </c>
      <c r="J2086" s="6">
        <f>+H2086+SUM($D$16:$E$16)-SUM($F$27:F2086)</f>
        <v>8532.1183058698116</v>
      </c>
      <c r="K2086" s="10">
        <f t="shared" si="617"/>
        <v>-2.3373676937450405E-3</v>
      </c>
      <c r="L2086" s="10">
        <f>+H2086/SUM(F$27:F2086)-1</f>
        <v>9.2107325980826049E-2</v>
      </c>
      <c r="M2086">
        <v>8.0500000000000007</v>
      </c>
      <c r="R2086">
        <f t="shared" si="618"/>
        <v>6805.2220455219503</v>
      </c>
      <c r="S2086">
        <f t="shared" si="619"/>
        <v>6604.2876588095705</v>
      </c>
      <c r="T2086" s="5">
        <f t="shared" si="606"/>
        <v>0</v>
      </c>
      <c r="U2086" s="6">
        <f>+S2086+SUM($D$17:$E$17)-SUM($Q$27:Q2086)</f>
        <v>7666.3274482832512</v>
      </c>
      <c r="V2086" s="10">
        <f t="shared" si="607"/>
        <v>-8.4884908045808061E-3</v>
      </c>
      <c r="W2086" s="10">
        <f>+S2086/SUM(Q$27:Q2086)-1</f>
        <v>0.19254877387100411</v>
      </c>
      <c r="X2086">
        <v>5.218</v>
      </c>
      <c r="AC2086">
        <f t="shared" si="620"/>
        <v>13758.435259043965</v>
      </c>
      <c r="AD2086">
        <f t="shared" si="621"/>
        <v>13609.354094950648</v>
      </c>
      <c r="AE2086" s="5">
        <f t="shared" si="608"/>
        <v>0</v>
      </c>
      <c r="AF2086" s="6">
        <f>+AD2086+SUM($D$18:$E$18)-SUM($AB$27:AB2086)</f>
        <v>15520.793516003292</v>
      </c>
      <c r="AG2086" s="10">
        <f t="shared" si="609"/>
        <v>1.6832550719432238E-3</v>
      </c>
      <c r="AH2086" s="10">
        <f>+AD2086/SUM(AB$27:AB2086)-1</f>
        <v>0.3652276060489914</v>
      </c>
      <c r="AI2086" s="6">
        <f t="shared" si="610"/>
        <v>0</v>
      </c>
      <c r="AL2086" s="6">
        <f t="shared" si="611"/>
        <v>0</v>
      </c>
      <c r="AM2086" s="6">
        <f t="shared" si="612"/>
        <v>27883.990147042987</v>
      </c>
      <c r="AN2086" s="6">
        <f t="shared" si="613"/>
        <v>27471.467112261613</v>
      </c>
      <c r="AO2086" s="5">
        <f t="shared" si="614"/>
        <v>0</v>
      </c>
      <c r="AP2086" s="6">
        <f>+AN2086+SUM($D$16:$E$18)-SUM($AL$27:AL2086)</f>
        <v>31719.239270156333</v>
      </c>
      <c r="AQ2086" s="10">
        <f t="shared" si="622"/>
        <v>-1.8735942837562192E-3</v>
      </c>
      <c r="AR2086" s="10">
        <f>+AN2086/SUM(AL$27:AL2086)-1</f>
        <v>0.24012209101812898</v>
      </c>
    </row>
    <row r="2087" spans="1:44" x14ac:dyDescent="0.25">
      <c r="A2087" s="1">
        <v>43284</v>
      </c>
      <c r="B2087">
        <v>8.6609999999999996</v>
      </c>
      <c r="G2087">
        <f t="shared" si="615"/>
        <v>7275.8093583536738</v>
      </c>
      <c r="H2087">
        <f t="shared" si="616"/>
        <v>7213.6820553110629</v>
      </c>
      <c r="I2087" s="5">
        <f t="shared" si="605"/>
        <v>0</v>
      </c>
      <c r="J2087" s="6">
        <f>+H2087+SUM($D$16:$E$16)-SUM($F$27:F2087)</f>
        <v>8487.9750026794791</v>
      </c>
      <c r="K2087" s="10">
        <f t="shared" si="617"/>
        <v>-5.173780016618279E-3</v>
      </c>
      <c r="L2087" s="10">
        <f>+H2087/SUM(F$27:F2087)-1</f>
        <v>8.5464947248099055E-2</v>
      </c>
      <c r="M2087">
        <v>8.0960000000000001</v>
      </c>
      <c r="R2087">
        <f t="shared" si="618"/>
        <v>6844.1090286392173</v>
      </c>
      <c r="S2087">
        <f t="shared" si="619"/>
        <v>6642.0264454313383</v>
      </c>
      <c r="T2087" s="5">
        <f t="shared" si="606"/>
        <v>0</v>
      </c>
      <c r="U2087" s="6">
        <f>+S2087+SUM($D$17:$E$17)-SUM($Q$27:Q2087)</f>
        <v>7704.0662349050181</v>
      </c>
      <c r="V2087" s="10">
        <f t="shared" si="607"/>
        <v>4.9226682366949603E-3</v>
      </c>
      <c r="W2087" s="10">
        <f>+S2087/SUM(Q$27:Q2087)-1</f>
        <v>0.19936333829312392</v>
      </c>
      <c r="X2087">
        <v>5.2320000000000002</v>
      </c>
      <c r="AC2087">
        <f t="shared" si="620"/>
        <v>13795.349420336916</v>
      </c>
      <c r="AD2087">
        <f t="shared" si="621"/>
        <v>13645.868268451857</v>
      </c>
      <c r="AE2087" s="5">
        <f t="shared" si="608"/>
        <v>0</v>
      </c>
      <c r="AF2087" s="6">
        <f>+AD2087+SUM($D$18:$E$18)-SUM($AB$27:AB2087)</f>
        <v>15557.3076895045</v>
      </c>
      <c r="AG2087" s="10">
        <f t="shared" si="609"/>
        <v>2.3525970797535489E-3</v>
      </c>
      <c r="AH2087" s="10">
        <f>+AD2087/SUM(AB$27:AB2087)-1</f>
        <v>0.36889053944965933</v>
      </c>
      <c r="AI2087" s="6">
        <f t="shared" si="610"/>
        <v>0</v>
      </c>
      <c r="AL2087" s="6">
        <f t="shared" si="611"/>
        <v>0</v>
      </c>
      <c r="AM2087" s="6">
        <f t="shared" si="612"/>
        <v>27915.267807329808</v>
      </c>
      <c r="AN2087" s="6">
        <f t="shared" si="613"/>
        <v>27501.57676919426</v>
      </c>
      <c r="AO2087" s="5">
        <f t="shared" si="614"/>
        <v>0</v>
      </c>
      <c r="AP2087" s="6">
        <f>+AN2087+SUM($D$16:$E$18)-SUM($AL$27:AL2087)</f>
        <v>31749.34892708898</v>
      </c>
      <c r="AQ2087" s="10">
        <f t="shared" si="622"/>
        <v>9.4925532974476923E-4</v>
      </c>
      <c r="AR2087" s="10">
        <f>+AN2087/SUM(AL$27:AL2087)-1</f>
        <v>0.24148130676596513</v>
      </c>
    </row>
    <row r="2088" spans="1:44" x14ac:dyDescent="0.25">
      <c r="A2088" s="1">
        <v>43285</v>
      </c>
      <c r="B2088">
        <v>8.6300000000000008</v>
      </c>
      <c r="G2088">
        <f t="shared" si="615"/>
        <v>7249.7673204701787</v>
      </c>
      <c r="H2088">
        <f t="shared" si="616"/>
        <v>7187.8623874072837</v>
      </c>
      <c r="I2088" s="5">
        <f t="shared" si="605"/>
        <v>0</v>
      </c>
      <c r="J2088" s="6">
        <f>+H2088+SUM($D$16:$E$16)-SUM($F$27:F2088)</f>
        <v>8462.1553347756999</v>
      </c>
      <c r="K2088" s="10">
        <f t="shared" si="617"/>
        <v>-3.0419113976688505E-3</v>
      </c>
      <c r="L2088" s="10">
        <f>+H2088/SUM(F$27:F2088)-1</f>
        <v>8.1579782328957018E-2</v>
      </c>
      <c r="M2088">
        <v>8.0779999999999994</v>
      </c>
      <c r="R2088">
        <f t="shared" si="618"/>
        <v>6828.8923830715894</v>
      </c>
      <c r="S2088">
        <f t="shared" si="619"/>
        <v>6627.2590941445587</v>
      </c>
      <c r="T2088" s="5">
        <f t="shared" si="606"/>
        <v>0</v>
      </c>
      <c r="U2088" s="6">
        <f>+S2088+SUM($D$17:$E$17)-SUM($Q$27:Q2088)</f>
        <v>7689.2988836182394</v>
      </c>
      <c r="V2088" s="10">
        <f t="shared" si="607"/>
        <v>-1.9168255874894014E-3</v>
      </c>
      <c r="W2088" s="10">
        <f>+S2088/SUM(Q$27:Q2088)-1</f>
        <v>0.19669676960620719</v>
      </c>
      <c r="X2088">
        <v>5.2480000000000002</v>
      </c>
      <c r="AC2088">
        <f t="shared" si="620"/>
        <v>13837.537033243143</v>
      </c>
      <c r="AD2088">
        <f t="shared" si="621"/>
        <v>13687.598752453237</v>
      </c>
      <c r="AE2088" s="5">
        <f t="shared" si="608"/>
        <v>0</v>
      </c>
      <c r="AF2088" s="6">
        <f>+AD2088+SUM($D$18:$E$18)-SUM($AB$27:AB2088)</f>
        <v>15599.038173505882</v>
      </c>
      <c r="AG2088" s="10">
        <f t="shared" si="609"/>
        <v>2.6823718367114946E-3</v>
      </c>
      <c r="AH2088" s="10">
        <f>+AD2088/SUM(AB$27:AB2088)-1</f>
        <v>0.37307674905042276</v>
      </c>
      <c r="AI2088" s="6">
        <f t="shared" si="610"/>
        <v>0</v>
      </c>
      <c r="AL2088" s="6">
        <f t="shared" si="611"/>
        <v>0</v>
      </c>
      <c r="AM2088" s="6">
        <f t="shared" si="612"/>
        <v>27916.196736784914</v>
      </c>
      <c r="AN2088" s="6">
        <f t="shared" si="613"/>
        <v>27502.720234005079</v>
      </c>
      <c r="AO2088" s="5">
        <f t="shared" si="614"/>
        <v>0</v>
      </c>
      <c r="AP2088" s="6">
        <f>+AN2088+SUM($D$16:$E$18)-SUM($AL$27:AL2088)</f>
        <v>31750.492391899799</v>
      </c>
      <c r="AQ2088" s="10">
        <f t="shared" si="622"/>
        <v>3.6015378250597863E-5</v>
      </c>
      <c r="AR2088" s="10">
        <f>+AN2088/SUM(AL$27:AL2088)-1</f>
        <v>0.24153292526767833</v>
      </c>
    </row>
    <row r="2089" spans="1:44" x14ac:dyDescent="0.25">
      <c r="A2089" s="1">
        <v>43286</v>
      </c>
      <c r="B2089">
        <v>8.593</v>
      </c>
      <c r="G2089">
        <f t="shared" si="615"/>
        <v>7218.6848881576179</v>
      </c>
      <c r="H2089">
        <f t="shared" si="616"/>
        <v>7157.0453644253512</v>
      </c>
      <c r="I2089" s="5">
        <f t="shared" si="605"/>
        <v>0</v>
      </c>
      <c r="J2089" s="6">
        <f>+H2089+SUM($D$16:$E$16)-SUM($F$27:F2089)</f>
        <v>8431.3383117937665</v>
      </c>
      <c r="K2089" s="10">
        <f t="shared" si="617"/>
        <v>-3.6417463119932103E-3</v>
      </c>
      <c r="L2089" s="10">
        <f>+H2089/SUM(F$27:F2089)-1</f>
        <v>7.694265000610967E-2</v>
      </c>
      <c r="M2089">
        <v>8.1300000000000008</v>
      </c>
      <c r="R2089">
        <f t="shared" si="618"/>
        <v>6872.8515813780668</v>
      </c>
      <c r="S2089">
        <f t="shared" si="619"/>
        <v>6669.9203311952542</v>
      </c>
      <c r="T2089" s="5">
        <f t="shared" si="606"/>
        <v>0</v>
      </c>
      <c r="U2089" s="6">
        <f>+S2089+SUM($D$17:$E$17)-SUM($Q$27:Q2089)</f>
        <v>7731.9601206689349</v>
      </c>
      <c r="V2089" s="10">
        <f t="shared" si="607"/>
        <v>5.5481309409866064E-3</v>
      </c>
      <c r="W2089" s="10">
        <f>+S2089/SUM(Q$27:Q2089)-1</f>
        <v>0.20440019025729939</v>
      </c>
      <c r="X2089">
        <v>5.2590000000000003</v>
      </c>
      <c r="AC2089">
        <f t="shared" si="620"/>
        <v>13866.541017116177</v>
      </c>
      <c r="AD2089">
        <f t="shared" si="621"/>
        <v>13716.288460204189</v>
      </c>
      <c r="AE2089" s="5">
        <f t="shared" si="608"/>
        <v>0</v>
      </c>
      <c r="AF2089" s="6">
        <f>+AD2089+SUM($D$18:$E$18)-SUM($AB$27:AB2089)</f>
        <v>15627.727881256831</v>
      </c>
      <c r="AG2089" s="10">
        <f t="shared" si="609"/>
        <v>1.839197226895406E-3</v>
      </c>
      <c r="AH2089" s="10">
        <f>+AD2089/SUM(AB$27:AB2089)-1</f>
        <v>0.37595476815094764</v>
      </c>
      <c r="AI2089" s="6">
        <f t="shared" si="610"/>
        <v>0</v>
      </c>
      <c r="AL2089" s="6">
        <f t="shared" si="611"/>
        <v>0</v>
      </c>
      <c r="AM2089" s="6">
        <f t="shared" si="612"/>
        <v>27958.077486651862</v>
      </c>
      <c r="AN2089" s="6">
        <f t="shared" si="613"/>
        <v>27543.254155824794</v>
      </c>
      <c r="AO2089" s="5">
        <f t="shared" si="614"/>
        <v>0</v>
      </c>
      <c r="AP2089" s="6">
        <f>+AN2089+SUM($D$16:$E$18)-SUM($AL$27:AL2089)</f>
        <v>31791.026313719511</v>
      </c>
      <c r="AQ2089" s="10">
        <f t="shared" si="622"/>
        <v>1.2766391563128199E-3</v>
      </c>
      <c r="AR2089" s="10">
        <f>+AN2089/SUM(AL$27:AL2089)-1</f>
        <v>0.2433627151248714</v>
      </c>
    </row>
    <row r="2090" spans="1:44" x14ac:dyDescent="0.25">
      <c r="A2090" s="1">
        <v>43287</v>
      </c>
      <c r="B2090">
        <v>8.6029999999999998</v>
      </c>
      <c r="G2090">
        <f t="shared" si="615"/>
        <v>7227.0855455393912</v>
      </c>
      <c r="H2090">
        <f t="shared" si="616"/>
        <v>7165.3742895556034</v>
      </c>
      <c r="I2090" s="5">
        <f t="shared" si="605"/>
        <v>0</v>
      </c>
      <c r="J2090" s="6">
        <f>+H2090+SUM($D$16:$E$16)-SUM($F$27:F2090)</f>
        <v>8439.6672369240187</v>
      </c>
      <c r="K2090" s="10">
        <f t="shared" si="617"/>
        <v>9.8785327100459064E-4</v>
      </c>
      <c r="L2090" s="10">
        <f>+H2090/SUM(F$27:F2090)-1</f>
        <v>7.8195929012284671E-2</v>
      </c>
      <c r="M2090">
        <v>8.1460000000000008</v>
      </c>
      <c r="R2090">
        <f t="shared" si="618"/>
        <v>6886.3774885492903</v>
      </c>
      <c r="S2090">
        <f t="shared" si="619"/>
        <v>6683.0468656723915</v>
      </c>
      <c r="T2090" s="5">
        <f t="shared" si="606"/>
        <v>0</v>
      </c>
      <c r="U2090" s="6">
        <f>+S2090+SUM($D$17:$E$17)-SUM($Q$27:Q2090)</f>
        <v>7745.0866551460713</v>
      </c>
      <c r="V2090" s="10">
        <f t="shared" si="607"/>
        <v>1.697698160916028E-3</v>
      </c>
      <c r="W2090" s="10">
        <f>+S2090/SUM(Q$27:Q2090)-1</f>
        <v>0.20677047353455857</v>
      </c>
      <c r="X2090">
        <v>5.2839999999999998</v>
      </c>
      <c r="AC2090">
        <f t="shared" si="620"/>
        <v>13932.459162282157</v>
      </c>
      <c r="AD2090">
        <f t="shared" si="621"/>
        <v>13781.492341456345</v>
      </c>
      <c r="AE2090" s="5">
        <f t="shared" si="608"/>
        <v>0</v>
      </c>
      <c r="AF2090" s="6">
        <f>+AD2090+SUM($D$18:$E$18)-SUM($AB$27:AB2090)</f>
        <v>15692.931762508988</v>
      </c>
      <c r="AG2090" s="10">
        <f t="shared" si="609"/>
        <v>4.1723199781562581E-3</v>
      </c>
      <c r="AH2090" s="10">
        <f>+AD2090/SUM(AB$27:AB2090)-1</f>
        <v>0.38249572065214044</v>
      </c>
      <c r="AI2090" s="6">
        <f t="shared" si="610"/>
        <v>0</v>
      </c>
      <c r="AL2090" s="6">
        <f t="shared" si="611"/>
        <v>0</v>
      </c>
      <c r="AM2090" s="6">
        <f t="shared" si="612"/>
        <v>28045.922196370841</v>
      </c>
      <c r="AN2090" s="6">
        <f t="shared" si="613"/>
        <v>27629.913496684341</v>
      </c>
      <c r="AO2090" s="5">
        <f t="shared" si="614"/>
        <v>0</v>
      </c>
      <c r="AP2090" s="6">
        <f>+AN2090+SUM($D$16:$E$18)-SUM($AL$27:AL2090)</f>
        <v>31877.685654579062</v>
      </c>
      <c r="AQ2090" s="10">
        <f t="shared" si="622"/>
        <v>2.72590573215159E-3</v>
      </c>
      <c r="AR2090" s="10">
        <f>+AN2090/SUM(AL$27:AL2090)-1</f>
        <v>0.24727470724942124</v>
      </c>
    </row>
    <row r="2091" spans="1:44" x14ac:dyDescent="0.25">
      <c r="A2091" s="1">
        <v>43290</v>
      </c>
      <c r="B2091">
        <v>8.7439999999999998</v>
      </c>
      <c r="C2091">
        <f>+$C$16</f>
        <v>60</v>
      </c>
      <c r="D2091" s="7">
        <f>+$H$16</f>
        <v>0.66694736842105262</v>
      </c>
      <c r="E2091" s="7">
        <f>+$J$16</f>
        <v>0.46199999999999997</v>
      </c>
      <c r="F2091" s="6">
        <f>+C2091-D2091-E2091</f>
        <v>58.871052631578941</v>
      </c>
      <c r="G2091">
        <f t="shared" si="615"/>
        <v>7404.4058672539704</v>
      </c>
      <c r="H2091">
        <f t="shared" si="616"/>
        <v>7341.6831865237318</v>
      </c>
      <c r="I2091" s="5">
        <f t="shared" si="605"/>
        <v>108180</v>
      </c>
      <c r="J2091" s="6">
        <f>+H2091+SUM($D$16:$E$16)-SUM($F$27:F2091)</f>
        <v>8557.1050812605681</v>
      </c>
      <c r="K2091" s="10">
        <f t="shared" si="617"/>
        <v>1.3914985157560844E-2</v>
      </c>
      <c r="L2091" s="10">
        <f>+H2091/SUM(F$27:F2091)-1</f>
        <v>9.5025379861028769E-2</v>
      </c>
      <c r="M2091">
        <v>8.1980000000000004</v>
      </c>
      <c r="N2091">
        <f>+$C$17</f>
        <v>50</v>
      </c>
      <c r="O2091" s="7">
        <f>+$H$17</f>
        <v>0.5557894736842105</v>
      </c>
      <c r="P2091" s="7">
        <f>+$J$17</f>
        <v>0.38500000000000001</v>
      </c>
      <c r="Q2091" s="6">
        <f>+N2091-O2091-P2091</f>
        <v>49.059210526315795</v>
      </c>
      <c r="R2091">
        <f t="shared" si="618"/>
        <v>6980.3366868557678</v>
      </c>
      <c r="S2091">
        <f t="shared" si="619"/>
        <v>6774.7673132494028</v>
      </c>
      <c r="T2091" s="5">
        <f t="shared" si="606"/>
        <v>90150</v>
      </c>
      <c r="U2091" s="6">
        <f>+S2091+SUM($D$17:$E$17)-SUM($Q$27:Q2091)</f>
        <v>7787.7478921967659</v>
      </c>
      <c r="V2091" s="10">
        <f t="shared" si="607"/>
        <v>5.5081678166053472E-3</v>
      </c>
      <c r="W2091" s="10">
        <f>+S2091/SUM(Q$27:Q2091)-1</f>
        <v>0.21259061454506023</v>
      </c>
      <c r="X2091">
        <v>5.2830000000000004</v>
      </c>
      <c r="Y2091">
        <f>+$C$18</f>
        <v>90</v>
      </c>
      <c r="Z2091" s="7">
        <f>+$H$18</f>
        <v>1.0004210526315789</v>
      </c>
      <c r="AA2091" s="7">
        <f>+$J$18</f>
        <v>0.69300000000000006</v>
      </c>
      <c r="AB2091" s="6">
        <f>+Y2091-Z2091-AA2091</f>
        <v>88.306578947368422</v>
      </c>
      <c r="AC2091">
        <f t="shared" si="620"/>
        <v>14018.129015422886</v>
      </c>
      <c r="AD2091">
        <f t="shared" si="621"/>
        <v>13867.190765153628</v>
      </c>
      <c r="AE2091" s="5">
        <f t="shared" si="608"/>
        <v>162270</v>
      </c>
      <c r="AF2091" s="6">
        <f>+AD2091+SUM($D$18:$E$18)-SUM($AB$27:AB2091)</f>
        <v>15690.323607258902</v>
      </c>
      <c r="AG2091" s="10">
        <f t="shared" si="609"/>
        <v>-1.6619936220685361E-4</v>
      </c>
      <c r="AH2091" s="10">
        <f>+AD2091/SUM(AB$27:AB2091)-1</f>
        <v>0.37887779041286884</v>
      </c>
      <c r="AI2091" s="6">
        <f t="shared" si="610"/>
        <v>200</v>
      </c>
      <c r="AL2091" s="6">
        <f t="shared" si="611"/>
        <v>196.23684210526315</v>
      </c>
      <c r="AM2091" s="6">
        <f t="shared" si="612"/>
        <v>28402.871569532625</v>
      </c>
      <c r="AN2091" s="6">
        <f t="shared" si="613"/>
        <v>27983.641264926762</v>
      </c>
      <c r="AO2091" s="5">
        <f t="shared" si="614"/>
        <v>360600</v>
      </c>
      <c r="AP2091" s="6">
        <f>+AN2091+SUM($D$16:$E$18)-SUM($AL$27:AL2091)</f>
        <v>32035.176580716216</v>
      </c>
      <c r="AQ2091" s="10">
        <f t="shared" si="622"/>
        <v>4.9404755365147768E-3</v>
      </c>
      <c r="AR2091" s="10">
        <f>+AN2091/SUM(AL$27:AL2091)-1</f>
        <v>0.25215050162696584</v>
      </c>
    </row>
    <row r="2092" spans="1:44" x14ac:dyDescent="0.25">
      <c r="A2092" s="1">
        <v>43291</v>
      </c>
      <c r="B2092">
        <v>8.7970000000000006</v>
      </c>
      <c r="G2092">
        <f t="shared" si="615"/>
        <v>7449.2861864402084</v>
      </c>
      <c r="H2092">
        <f t="shared" si="616"/>
        <v>7386.1833247769064</v>
      </c>
      <c r="I2092" s="5">
        <f t="shared" si="605"/>
        <v>0</v>
      </c>
      <c r="J2092" s="6">
        <f>+H2092+SUM($D$16:$E$16)-SUM($F$27:F2092)</f>
        <v>8601.6052195137418</v>
      </c>
      <c r="K2092" s="10">
        <f t="shared" si="617"/>
        <v>5.2003730035552476E-3</v>
      </c>
      <c r="L2092" s="10">
        <f>+H2092/SUM(F$27:F2092)-1</f>
        <v>0.10166265629431259</v>
      </c>
      <c r="M2092">
        <v>8.2439999999999998</v>
      </c>
      <c r="R2092">
        <f t="shared" si="618"/>
        <v>7019.5042262062634</v>
      </c>
      <c r="S2092">
        <f t="shared" si="619"/>
        <v>6812.7813772173795</v>
      </c>
      <c r="T2092" s="5">
        <f t="shared" si="606"/>
        <v>0</v>
      </c>
      <c r="U2092" s="6">
        <f>+S2092+SUM($D$17:$E$17)-SUM($Q$27:Q2092)</f>
        <v>7825.7619561647434</v>
      </c>
      <c r="V2092" s="10">
        <f t="shared" si="607"/>
        <v>4.8812653535006412E-3</v>
      </c>
      <c r="W2092" s="10">
        <f>+S2092/SUM(Q$27:Q2092)-1</f>
        <v>0.21939461165033869</v>
      </c>
      <c r="X2092">
        <v>5.3159999999999998</v>
      </c>
      <c r="AC2092">
        <f t="shared" si="620"/>
        <v>14105.692569749774</v>
      </c>
      <c r="AD2092">
        <f t="shared" si="621"/>
        <v>13953.811491114267</v>
      </c>
      <c r="AE2092" s="5">
        <f t="shared" si="608"/>
        <v>0</v>
      </c>
      <c r="AF2092" s="6">
        <f>+AD2092+SUM($D$18:$E$18)-SUM($AB$27:AB2092)</f>
        <v>15776.944333219544</v>
      </c>
      <c r="AG2092" s="10">
        <f t="shared" si="609"/>
        <v>5.5206462357837438E-3</v>
      </c>
      <c r="AH2092" s="10">
        <f>+AD2092/SUM(AB$27:AB2092)-1</f>
        <v>0.38749088280045618</v>
      </c>
      <c r="AI2092" s="6">
        <f t="shared" si="610"/>
        <v>0</v>
      </c>
      <c r="AL2092" s="6">
        <f t="shared" si="611"/>
        <v>0</v>
      </c>
      <c r="AM2092" s="6">
        <f t="shared" si="612"/>
        <v>28574.482982396243</v>
      </c>
      <c r="AN2092" s="6">
        <f t="shared" si="613"/>
        <v>28152.776193108555</v>
      </c>
      <c r="AO2092" s="5">
        <f t="shared" si="614"/>
        <v>0</v>
      </c>
      <c r="AP2092" s="6">
        <f>+AN2092+SUM($D$16:$E$18)-SUM($AL$27:AL2092)</f>
        <v>32204.311508898012</v>
      </c>
      <c r="AQ2092" s="10">
        <f t="shared" si="622"/>
        <v>5.2796627406015428E-3</v>
      </c>
      <c r="AR2092" s="10">
        <f>+AN2092/SUM(AL$27:AL2092)-1</f>
        <v>0.25971857981809499</v>
      </c>
    </row>
    <row r="2093" spans="1:44" x14ac:dyDescent="0.25">
      <c r="A2093" s="1">
        <v>43292</v>
      </c>
      <c r="B2093">
        <v>8.6890000000000001</v>
      </c>
      <c r="G2093">
        <f t="shared" si="615"/>
        <v>7357.8319511173095</v>
      </c>
      <c r="H2093">
        <f t="shared" si="616"/>
        <v>7295.5037977704369</v>
      </c>
      <c r="I2093" s="5">
        <f t="shared" si="605"/>
        <v>0</v>
      </c>
      <c r="J2093" s="6">
        <f>+H2093+SUM($D$16:$E$16)-SUM($F$27:F2093)</f>
        <v>8510.9256925072732</v>
      </c>
      <c r="K2093" s="10">
        <f t="shared" si="617"/>
        <v>-1.0542163316301867E-2</v>
      </c>
      <c r="L2093" s="10">
        <f>+H2093/SUM(F$27:F2093)-1</f>
        <v>8.8137640166111364E-2</v>
      </c>
      <c r="M2093">
        <v>8.1349999999999998</v>
      </c>
      <c r="R2093">
        <f t="shared" si="618"/>
        <v>6926.6941873105225</v>
      </c>
      <c r="S2093">
        <f t="shared" si="619"/>
        <v>6722.7045734671738</v>
      </c>
      <c r="T2093" s="5">
        <f t="shared" si="606"/>
        <v>0</v>
      </c>
      <c r="U2093" s="6">
        <f>+S2093+SUM($D$17:$E$17)-SUM($Q$27:Q2093)</f>
        <v>7735.6851524145377</v>
      </c>
      <c r="V2093" s="10">
        <f t="shared" si="607"/>
        <v>-1.1510291809891826E-2</v>
      </c>
      <c r="W2093" s="10">
        <f>+S2093/SUM(Q$27:Q2093)-1</f>
        <v>0.20327209677043978</v>
      </c>
      <c r="X2093">
        <v>5.2869999999999999</v>
      </c>
      <c r="AC2093">
        <f t="shared" si="620"/>
        <v>14028.742779583719</v>
      </c>
      <c r="AD2093">
        <f t="shared" si="621"/>
        <v>13877.690247088249</v>
      </c>
      <c r="AE2093" s="5">
        <f t="shared" si="608"/>
        <v>0</v>
      </c>
      <c r="AF2093" s="6">
        <f>+AD2093+SUM($D$18:$E$18)-SUM($AB$27:AB2093)</f>
        <v>15700.823089193524</v>
      </c>
      <c r="AG2093" s="10">
        <f t="shared" si="609"/>
        <v>-4.8248407561242157E-3</v>
      </c>
      <c r="AH2093" s="10">
        <f>+AD2093/SUM(AB$27:AB2093)-1</f>
        <v>0.37992180161136413</v>
      </c>
      <c r="AI2093" s="6">
        <f t="shared" si="610"/>
        <v>0</v>
      </c>
      <c r="AL2093" s="6">
        <f t="shared" si="611"/>
        <v>0</v>
      </c>
      <c r="AM2093" s="6">
        <f t="shared" si="612"/>
        <v>28313.268918011549</v>
      </c>
      <c r="AN2093" s="6">
        <f t="shared" si="613"/>
        <v>27895.89861832586</v>
      </c>
      <c r="AO2093" s="5">
        <f t="shared" si="614"/>
        <v>0</v>
      </c>
      <c r="AP2093" s="6">
        <f>+AN2093+SUM($D$16:$E$18)-SUM($AL$27:AL2093)</f>
        <v>31947.433934115317</v>
      </c>
      <c r="AQ2093" s="10">
        <f t="shared" si="622"/>
        <v>-7.9764963989905624E-3</v>
      </c>
      <c r="AR2093" s="10">
        <f>+AN2093/SUM(AL$27:AL2093)-1</f>
        <v>0.24822438644005129</v>
      </c>
    </row>
    <row r="2094" spans="1:44" x14ac:dyDescent="0.25">
      <c r="A2094" s="1">
        <v>43293</v>
      </c>
      <c r="B2094">
        <v>8.7629999999999999</v>
      </c>
      <c r="G2094">
        <f t="shared" si="615"/>
        <v>7420.4950382829993</v>
      </c>
      <c r="H2094">
        <f t="shared" si="616"/>
        <v>7357.6360662748693</v>
      </c>
      <c r="I2094" s="5">
        <f t="shared" si="605"/>
        <v>0</v>
      </c>
      <c r="J2094" s="6">
        <f>+H2094+SUM($D$16:$E$16)-SUM($F$27:F2094)</f>
        <v>8573.0579610117056</v>
      </c>
      <c r="K2094" s="10">
        <f t="shared" si="617"/>
        <v>7.3002950265599331E-3</v>
      </c>
      <c r="L2094" s="10">
        <f>+H2094/SUM(F$27:F2094)-1</f>
        <v>9.7404780846545469E-2</v>
      </c>
      <c r="M2094">
        <v>8.2050000000000001</v>
      </c>
      <c r="R2094">
        <f t="shared" si="618"/>
        <v>6986.2969645830162</v>
      </c>
      <c r="S2094">
        <f t="shared" si="619"/>
        <v>6780.552062114094</v>
      </c>
      <c r="T2094" s="5">
        <f t="shared" si="606"/>
        <v>0</v>
      </c>
      <c r="U2094" s="6">
        <f>+S2094+SUM($D$17:$E$17)-SUM($Q$27:Q2094)</f>
        <v>7793.5326410614571</v>
      </c>
      <c r="V2094" s="10">
        <f t="shared" si="607"/>
        <v>7.4780045344611246E-3</v>
      </c>
      <c r="W2094" s="10">
        <f>+S2094/SUM(Q$27:Q2094)-1</f>
        <v>0.21362600540890675</v>
      </c>
      <c r="X2094">
        <v>5.3369999999999997</v>
      </c>
      <c r="AC2094">
        <f t="shared" si="620"/>
        <v>14161.414831594157</v>
      </c>
      <c r="AD2094">
        <f t="shared" si="621"/>
        <v>14008.933771271038</v>
      </c>
      <c r="AE2094" s="5">
        <f t="shared" si="608"/>
        <v>0</v>
      </c>
      <c r="AF2094" s="6">
        <f>+AD2094+SUM($D$18:$E$18)-SUM($AB$27:AB2094)</f>
        <v>15832.066613376315</v>
      </c>
      <c r="AG2094" s="10">
        <f t="shared" si="609"/>
        <v>8.3590219084197503E-3</v>
      </c>
      <c r="AH2094" s="10">
        <f>+AD2094/SUM(AB$27:AB2094)-1</f>
        <v>0.39297194159255722</v>
      </c>
      <c r="AI2094" s="6">
        <f t="shared" si="610"/>
        <v>0</v>
      </c>
      <c r="AL2094" s="6">
        <f t="shared" si="611"/>
        <v>0</v>
      </c>
      <c r="AM2094" s="6">
        <f t="shared" si="612"/>
        <v>28568.206834460172</v>
      </c>
      <c r="AN2094" s="6">
        <f t="shared" si="613"/>
        <v>28147.12189966</v>
      </c>
      <c r="AO2094" s="5">
        <f t="shared" si="614"/>
        <v>0</v>
      </c>
      <c r="AP2094" s="6">
        <f>+AN2094+SUM($D$16:$E$18)-SUM($AL$27:AL2094)</f>
        <v>32198.657215449457</v>
      </c>
      <c r="AQ2094" s="10">
        <f t="shared" si="622"/>
        <v>7.8636450693421178E-3</v>
      </c>
      <c r="AR2094" s="10">
        <f>+AN2094/SUM(AL$27:AL2094)-1</f>
        <v>0.25946557391686409</v>
      </c>
    </row>
    <row r="2095" spans="1:44" x14ac:dyDescent="0.25">
      <c r="A2095" s="1">
        <v>43294</v>
      </c>
      <c r="B2095">
        <v>8.8209999999999997</v>
      </c>
      <c r="G2095">
        <f t="shared" si="615"/>
        <v>7469.6093498452974</v>
      </c>
      <c r="H2095">
        <f t="shared" si="616"/>
        <v>7406.3343307783443</v>
      </c>
      <c r="I2095" s="5">
        <f t="shared" si="605"/>
        <v>0</v>
      </c>
      <c r="J2095" s="6">
        <f>+H2095+SUM($D$16:$E$16)-SUM($F$27:F2095)</f>
        <v>8621.7562255151788</v>
      </c>
      <c r="K2095" s="10">
        <f t="shared" si="617"/>
        <v>5.6803843768398199E-3</v>
      </c>
      <c r="L2095" s="10">
        <f>+H2095/SUM(F$27:F2095)-1</f>
        <v>0.10466821543391291</v>
      </c>
      <c r="M2095">
        <v>8.2170000000000005</v>
      </c>
      <c r="R2095">
        <f t="shared" si="618"/>
        <v>6996.5145835440153</v>
      </c>
      <c r="S2095">
        <f t="shared" si="619"/>
        <v>6790.4687744535668</v>
      </c>
      <c r="T2095" s="5">
        <f t="shared" si="606"/>
        <v>0</v>
      </c>
      <c r="U2095" s="6">
        <f>+S2095+SUM($D$17:$E$17)-SUM($Q$27:Q2095)</f>
        <v>7803.4493534009298</v>
      </c>
      <c r="V2095" s="10">
        <f t="shared" si="607"/>
        <v>1.272428409066384E-3</v>
      </c>
      <c r="W2095" s="10">
        <f>+S2095/SUM(Q$27:Q2095)-1</f>
        <v>0.21540096117550123</v>
      </c>
      <c r="X2095">
        <v>5.3529999999999998</v>
      </c>
      <c r="AC2095">
        <f t="shared" si="620"/>
        <v>14203.869888237496</v>
      </c>
      <c r="AD2095">
        <f t="shared" si="621"/>
        <v>14050.93169900953</v>
      </c>
      <c r="AE2095" s="5">
        <f t="shared" si="608"/>
        <v>0</v>
      </c>
      <c r="AF2095" s="6">
        <f>+AD2095+SUM($D$18:$E$18)-SUM($AB$27:AB2095)</f>
        <v>15874.064541114807</v>
      </c>
      <c r="AG2095" s="10">
        <f t="shared" si="609"/>
        <v>2.6527129252353898E-3</v>
      </c>
      <c r="AH2095" s="10">
        <f>+AD2095/SUM(AB$27:AB2095)-1</f>
        <v>0.39714798638653903</v>
      </c>
      <c r="AI2095" s="6">
        <f t="shared" si="610"/>
        <v>0</v>
      </c>
      <c r="AL2095" s="6">
        <f t="shared" si="611"/>
        <v>0</v>
      </c>
      <c r="AM2095" s="6">
        <f t="shared" si="612"/>
        <v>28669.993821626809</v>
      </c>
      <c r="AN2095" s="6">
        <f t="shared" si="613"/>
        <v>28247.734804241441</v>
      </c>
      <c r="AO2095" s="5">
        <f t="shared" si="614"/>
        <v>0</v>
      </c>
      <c r="AP2095" s="6">
        <f>+AN2095+SUM($D$16:$E$18)-SUM($AL$27:AL2095)</f>
        <v>32299.270120030895</v>
      </c>
      <c r="AQ2095" s="10">
        <f t="shared" si="622"/>
        <v>3.1247546724761932E-3</v>
      </c>
      <c r="AR2095" s="10">
        <f>+AN2095/SUM(AL$27:AL2095)-1</f>
        <v>0.26396757913302227</v>
      </c>
    </row>
    <row r="2096" spans="1:44" x14ac:dyDescent="0.25">
      <c r="A2096" s="1">
        <v>43297</v>
      </c>
      <c r="B2096">
        <v>8.7539999999999996</v>
      </c>
      <c r="G2096">
        <f t="shared" si="615"/>
        <v>7412.8738520060915</v>
      </c>
      <c r="H2096">
        <f t="shared" si="616"/>
        <v>7350.0794390243309</v>
      </c>
      <c r="I2096" s="5">
        <f t="shared" si="605"/>
        <v>0</v>
      </c>
      <c r="J2096" s="6">
        <f>+H2096+SUM($D$16:$E$16)-SUM($F$27:F2096)</f>
        <v>8565.5013337611672</v>
      </c>
      <c r="K2096" s="10">
        <f t="shared" si="617"/>
        <v>-6.5247601860431992E-3</v>
      </c>
      <c r="L2096" s="10">
        <f>+H2096/SUM(F$27:F2096)-1</f>
        <v>9.627769616919557E-2</v>
      </c>
      <c r="M2096">
        <v>8.2029999999999994</v>
      </c>
      <c r="R2096">
        <f t="shared" si="618"/>
        <v>6984.5940280895156</v>
      </c>
      <c r="S2096">
        <f t="shared" si="619"/>
        <v>6778.8992767241816</v>
      </c>
      <c r="T2096" s="5">
        <f t="shared" si="606"/>
        <v>0</v>
      </c>
      <c r="U2096" s="6">
        <f>+S2096+SUM($D$17:$E$17)-SUM($Q$27:Q2096)</f>
        <v>7791.8798556715456</v>
      </c>
      <c r="V2096" s="10">
        <f t="shared" si="607"/>
        <v>-1.4826132913058343E-3</v>
      </c>
      <c r="W2096" s="10">
        <f>+S2096/SUM(Q$27:Q2096)-1</f>
        <v>0.21333017944780774</v>
      </c>
      <c r="X2096">
        <v>5.32</v>
      </c>
      <c r="AC2096">
        <f t="shared" si="620"/>
        <v>14116.306333910608</v>
      </c>
      <c r="AD2096">
        <f t="shared" si="621"/>
        <v>13964.31097304889</v>
      </c>
      <c r="AE2096" s="5">
        <f t="shared" si="608"/>
        <v>0</v>
      </c>
      <c r="AF2096" s="6">
        <f>+AD2096+SUM($D$18:$E$18)-SUM($AB$27:AB2096)</f>
        <v>15787.443815154165</v>
      </c>
      <c r="AG2096" s="10">
        <f t="shared" si="609"/>
        <v>-5.4567452296977459E-3</v>
      </c>
      <c r="AH2096" s="10">
        <f>+AD2096/SUM(AB$27:AB2096)-1</f>
        <v>0.38853489399895169</v>
      </c>
      <c r="AI2096" s="6">
        <f t="shared" si="610"/>
        <v>0</v>
      </c>
      <c r="AL2096" s="6">
        <f t="shared" si="611"/>
        <v>0</v>
      </c>
      <c r="AM2096" s="6">
        <f t="shared" si="612"/>
        <v>28513.774214006215</v>
      </c>
      <c r="AN2096" s="6">
        <f t="shared" si="613"/>
        <v>28093.289688797402</v>
      </c>
      <c r="AO2096" s="5">
        <f t="shared" si="614"/>
        <v>0</v>
      </c>
      <c r="AP2096" s="6">
        <f>+AN2096+SUM($D$16:$E$18)-SUM($AL$27:AL2096)</f>
        <v>32144.825004586863</v>
      </c>
      <c r="AQ2096" s="10">
        <f t="shared" si="622"/>
        <v>-4.7816905728854664E-3</v>
      </c>
      <c r="AR2096" s="10">
        <f>+AN2096/SUM(AL$27:AL2096)-1</f>
        <v>0.25705680841000444</v>
      </c>
    </row>
    <row r="2097" spans="1:44" x14ac:dyDescent="0.25">
      <c r="A2097" s="1">
        <v>43298</v>
      </c>
      <c r="B2097">
        <v>8.7829999999999995</v>
      </c>
      <c r="G2097">
        <f t="shared" si="615"/>
        <v>7437.4310077872397</v>
      </c>
      <c r="H2097">
        <f t="shared" si="616"/>
        <v>7374.4285712760675</v>
      </c>
      <c r="I2097" s="5">
        <f t="shared" si="605"/>
        <v>0</v>
      </c>
      <c r="J2097" s="6">
        <f>+H2097+SUM($D$16:$E$16)-SUM($F$27:F2097)</f>
        <v>8589.8504660129038</v>
      </c>
      <c r="K2097" s="10">
        <f t="shared" si="617"/>
        <v>2.8426978530449176E-3</v>
      </c>
      <c r="L2097" s="10">
        <f>+H2097/SUM(F$27:F2097)-1</f>
        <v>9.9909413462879071E-2</v>
      </c>
      <c r="M2097">
        <v>8.2349999999999994</v>
      </c>
      <c r="R2097">
        <f t="shared" si="618"/>
        <v>7011.8410119855125</v>
      </c>
      <c r="S2097">
        <f t="shared" si="619"/>
        <v>6805.343842962774</v>
      </c>
      <c r="T2097" s="5">
        <f t="shared" si="606"/>
        <v>0</v>
      </c>
      <c r="U2097" s="6">
        <f>+S2097+SUM($D$17:$E$17)-SUM($Q$27:Q2097)</f>
        <v>7818.3244219101389</v>
      </c>
      <c r="V2097" s="10">
        <f t="shared" si="607"/>
        <v>3.3938621652829237E-3</v>
      </c>
      <c r="W2097" s="10">
        <f>+S2097/SUM(Q$27:Q2097)-1</f>
        <v>0.21806339482539272</v>
      </c>
      <c r="X2097">
        <v>5.3410000000000002</v>
      </c>
      <c r="AC2097">
        <f t="shared" si="620"/>
        <v>14172.028595754993</v>
      </c>
      <c r="AD2097">
        <f t="shared" si="621"/>
        <v>14019.433253205663</v>
      </c>
      <c r="AE2097" s="5">
        <f t="shared" si="608"/>
        <v>0</v>
      </c>
      <c r="AF2097" s="6">
        <f>+AD2097+SUM($D$18:$E$18)-SUM($AB$27:AB2097)</f>
        <v>15842.56609531094</v>
      </c>
      <c r="AG2097" s="10">
        <f t="shared" si="609"/>
        <v>3.4915266082444774E-3</v>
      </c>
      <c r="AH2097" s="10">
        <f>+AD2097/SUM(AB$27:AB2097)-1</f>
        <v>0.39401595279105295</v>
      </c>
      <c r="AI2097" s="6">
        <f t="shared" si="610"/>
        <v>0</v>
      </c>
      <c r="AL2097" s="6">
        <f t="shared" si="611"/>
        <v>0</v>
      </c>
      <c r="AM2097" s="6">
        <f t="shared" si="612"/>
        <v>28621.300615527747</v>
      </c>
      <c r="AN2097" s="6">
        <f t="shared" si="613"/>
        <v>28199.205667444505</v>
      </c>
      <c r="AO2097" s="5">
        <f t="shared" si="614"/>
        <v>0</v>
      </c>
      <c r="AP2097" s="6">
        <f>+AN2097+SUM($D$16:$E$18)-SUM($AL$27:AL2097)</f>
        <v>32250.740983233962</v>
      </c>
      <c r="AQ2097" s="10">
        <f t="shared" si="622"/>
        <v>3.2949620547626512E-3</v>
      </c>
      <c r="AR2097" s="10">
        <f>+AN2097/SUM(AL$27:AL2097)-1</f>
        <v>0.26179610393404706</v>
      </c>
    </row>
    <row r="2098" spans="1:44" x14ac:dyDescent="0.25">
      <c r="A2098" s="1">
        <v>43299</v>
      </c>
      <c r="B2098">
        <v>8.7989999999999995</v>
      </c>
      <c r="G2098">
        <f t="shared" si="615"/>
        <v>7450.9797833906323</v>
      </c>
      <c r="H2098">
        <f t="shared" si="616"/>
        <v>7387.8625752770258</v>
      </c>
      <c r="I2098" s="5">
        <f t="shared" si="605"/>
        <v>0</v>
      </c>
      <c r="J2098" s="6">
        <f>+H2098+SUM($D$16:$E$16)-SUM($F$27:F2098)</f>
        <v>8603.284470013863</v>
      </c>
      <c r="K2098" s="10">
        <f t="shared" si="617"/>
        <v>1.5639392157189569E-3</v>
      </c>
      <c r="L2098" s="10">
        <f>+H2098/SUM(F$27:F2098)-1</f>
        <v>0.10191311955594595</v>
      </c>
      <c r="M2098">
        <v>8.2759999999999998</v>
      </c>
      <c r="R2098">
        <f t="shared" si="618"/>
        <v>7046.7512101022603</v>
      </c>
      <c r="S2098">
        <f t="shared" si="619"/>
        <v>6839.2259434559719</v>
      </c>
      <c r="T2098" s="5">
        <f t="shared" si="606"/>
        <v>0</v>
      </c>
      <c r="U2098" s="6">
        <f>+S2098+SUM($D$17:$E$17)-SUM($Q$27:Q2098)</f>
        <v>7852.2065224033349</v>
      </c>
      <c r="V2098" s="10">
        <f t="shared" si="607"/>
        <v>4.3336779934899372E-3</v>
      </c>
      <c r="W2098" s="10">
        <f>+S2098/SUM(Q$27:Q2098)-1</f>
        <v>0.22412782702792367</v>
      </c>
      <c r="X2098">
        <v>5.3529999999999998</v>
      </c>
      <c r="AC2098">
        <f t="shared" si="620"/>
        <v>14203.869888237497</v>
      </c>
      <c r="AD2098">
        <f t="shared" si="621"/>
        <v>14050.931699009532</v>
      </c>
      <c r="AE2098" s="5">
        <f t="shared" si="608"/>
        <v>0</v>
      </c>
      <c r="AF2098" s="6">
        <f>+AD2098+SUM($D$18:$E$18)-SUM($AB$27:AB2098)</f>
        <v>15874.064541114807</v>
      </c>
      <c r="AG2098" s="10">
        <f t="shared" si="609"/>
        <v>1.9882161522550845E-3</v>
      </c>
      <c r="AH2098" s="10">
        <f>+AD2098/SUM(AB$27:AB2098)-1</f>
        <v>0.39714798638653925</v>
      </c>
      <c r="AI2098" s="6">
        <f t="shared" si="610"/>
        <v>0</v>
      </c>
      <c r="AL2098" s="6">
        <f t="shared" si="611"/>
        <v>0</v>
      </c>
      <c r="AM2098" s="6">
        <f t="shared" si="612"/>
        <v>28701.600881730388</v>
      </c>
      <c r="AN2098" s="6">
        <f t="shared" si="613"/>
        <v>28278.020217742531</v>
      </c>
      <c r="AO2098" s="5">
        <f t="shared" si="614"/>
        <v>0</v>
      </c>
      <c r="AP2098" s="6">
        <f>+AN2098+SUM($D$16:$E$18)-SUM($AL$27:AL2098)</f>
        <v>32329.555533531988</v>
      </c>
      <c r="AQ2098" s="10">
        <f t="shared" si="622"/>
        <v>2.4438058753131209E-3</v>
      </c>
      <c r="AR2098" s="10">
        <f>+AN2098/SUM(AL$27:AL2098)-1</f>
        <v>0.26532272428187387</v>
      </c>
    </row>
    <row r="2099" spans="1:44" x14ac:dyDescent="0.25">
      <c r="A2099" s="1">
        <v>43300</v>
      </c>
      <c r="B2099">
        <v>8.766</v>
      </c>
      <c r="G2099">
        <f t="shared" si="615"/>
        <v>7423.0354337086355</v>
      </c>
      <c r="H2099">
        <f t="shared" si="616"/>
        <v>7360.1549420250494</v>
      </c>
      <c r="I2099" s="5">
        <f t="shared" si="605"/>
        <v>0</v>
      </c>
      <c r="J2099" s="6">
        <f>+H2099+SUM($D$16:$E$16)-SUM($F$27:F2099)</f>
        <v>8575.5768367618839</v>
      </c>
      <c r="K2099" s="10">
        <f t="shared" si="617"/>
        <v>-3.2205878288172896E-3</v>
      </c>
      <c r="L2099" s="10">
        <f>+H2099/SUM(F$27:F2099)-1</f>
        <v>9.7780475738995509E-2</v>
      </c>
      <c r="M2099">
        <v>8.2609999999999992</v>
      </c>
      <c r="R2099">
        <f t="shared" si="618"/>
        <v>7033.9791864010112</v>
      </c>
      <c r="S2099">
        <f t="shared" si="619"/>
        <v>6826.830053031631</v>
      </c>
      <c r="T2099" s="5">
        <f t="shared" si="606"/>
        <v>0</v>
      </c>
      <c r="U2099" s="6">
        <f>+S2099+SUM($D$17:$E$17)-SUM($Q$27:Q2099)</f>
        <v>7839.810631978994</v>
      </c>
      <c r="V2099" s="10">
        <f t="shared" si="607"/>
        <v>-1.5786505855358568E-3</v>
      </c>
      <c r="W2099" s="10">
        <f>+S2099/SUM(Q$27:Q2099)-1</f>
        <v>0.22190913231968068</v>
      </c>
      <c r="X2099">
        <v>5.351</v>
      </c>
      <c r="AC2099">
        <f t="shared" si="620"/>
        <v>14198.563006157079</v>
      </c>
      <c r="AD2099">
        <f t="shared" si="621"/>
        <v>14045.68195804222</v>
      </c>
      <c r="AE2099" s="5">
        <f t="shared" si="608"/>
        <v>0</v>
      </c>
      <c r="AF2099" s="6">
        <f>+AD2099+SUM($D$18:$E$18)-SUM($AB$27:AB2099)</f>
        <v>15868.814800147495</v>
      </c>
      <c r="AG2099" s="10">
        <f t="shared" si="609"/>
        <v>-3.3071183210298116E-4</v>
      </c>
      <c r="AH2099" s="10">
        <f>+AD2099/SUM(AB$27:AB2099)-1</f>
        <v>0.39662598078729139</v>
      </c>
      <c r="AI2099" s="6">
        <f t="shared" si="610"/>
        <v>0</v>
      </c>
      <c r="AL2099" s="6">
        <f t="shared" si="611"/>
        <v>0</v>
      </c>
      <c r="AM2099" s="6">
        <f t="shared" si="612"/>
        <v>28655.577626266728</v>
      </c>
      <c r="AN2099" s="6">
        <f t="shared" si="613"/>
        <v>28232.666953098902</v>
      </c>
      <c r="AO2099" s="5">
        <f t="shared" si="614"/>
        <v>0</v>
      </c>
      <c r="AP2099" s="6">
        <f>+AN2099+SUM($D$16:$E$18)-SUM($AL$27:AL2099)</f>
        <v>32284.202268888359</v>
      </c>
      <c r="AQ2099" s="10">
        <f t="shared" si="622"/>
        <v>-1.4028421948637515E-3</v>
      </c>
      <c r="AR2099" s="10">
        <f>+AN2099/SUM(AL$27:AL2099)-1</f>
        <v>0.26329335603289206</v>
      </c>
    </row>
    <row r="2100" spans="1:44" x14ac:dyDescent="0.25">
      <c r="A2100" s="1">
        <v>43301</v>
      </c>
      <c r="B2100">
        <v>8.7720000000000002</v>
      </c>
      <c r="G2100">
        <f t="shared" si="615"/>
        <v>7428.116224559908</v>
      </c>
      <c r="H2100">
        <f t="shared" si="616"/>
        <v>7365.1926935254087</v>
      </c>
      <c r="I2100" s="5">
        <f t="shared" si="605"/>
        <v>0</v>
      </c>
      <c r="J2100" s="6">
        <f>+H2100+SUM($D$16:$E$16)-SUM($F$27:F2100)</f>
        <v>8580.6145882622441</v>
      </c>
      <c r="K2100" s="10">
        <f t="shared" si="617"/>
        <v>5.8745336859034047E-4</v>
      </c>
      <c r="L2100" s="10">
        <f>+H2100/SUM(F$27:F2100)-1</f>
        <v>9.853186552389559E-2</v>
      </c>
      <c r="M2100">
        <v>8.234</v>
      </c>
      <c r="R2100">
        <f t="shared" si="618"/>
        <v>7010.989543738764</v>
      </c>
      <c r="S2100">
        <f t="shared" si="619"/>
        <v>6804.5174502678192</v>
      </c>
      <c r="T2100" s="5">
        <f t="shared" si="606"/>
        <v>0</v>
      </c>
      <c r="U2100" s="6">
        <f>+S2100+SUM($D$17:$E$17)-SUM($Q$27:Q2100)</f>
        <v>7817.498029215184</v>
      </c>
      <c r="V2100" s="10">
        <f t="shared" si="607"/>
        <v>-2.8460639945556698E-3</v>
      </c>
      <c r="W2100" s="10">
        <f>+S2100/SUM(Q$27:Q2100)-1</f>
        <v>0.21791548184484344</v>
      </c>
      <c r="X2100">
        <v>5.3339999999999996</v>
      </c>
      <c r="AC2100">
        <f t="shared" si="620"/>
        <v>14153.454508473529</v>
      </c>
      <c r="AD2100">
        <f t="shared" si="621"/>
        <v>14001.05915982007</v>
      </c>
      <c r="AE2100" s="5">
        <f t="shared" si="608"/>
        <v>0</v>
      </c>
      <c r="AF2100" s="6">
        <f>+AD2100+SUM($D$18:$E$18)-SUM($AB$27:AB2100)</f>
        <v>15824.192001925345</v>
      </c>
      <c r="AG2100" s="10">
        <f t="shared" si="609"/>
        <v>-2.8119805281069388E-3</v>
      </c>
      <c r="AH2100" s="10">
        <f>+AD2100/SUM(AB$27:AB2100)-1</f>
        <v>0.39218893319368564</v>
      </c>
      <c r="AI2100" s="6">
        <f t="shared" si="610"/>
        <v>0</v>
      </c>
      <c r="AL2100" s="6">
        <f t="shared" si="611"/>
        <v>0</v>
      </c>
      <c r="AM2100" s="6">
        <f t="shared" si="612"/>
        <v>28592.560276772201</v>
      </c>
      <c r="AN2100" s="6">
        <f t="shared" si="613"/>
        <v>28170.769303613299</v>
      </c>
      <c r="AO2100" s="5">
        <f t="shared" si="614"/>
        <v>0</v>
      </c>
      <c r="AP2100" s="6">
        <f>+AN2100+SUM($D$16:$E$18)-SUM($AL$27:AL2100)</f>
        <v>32222.304619402756</v>
      </c>
      <c r="AQ2100" s="10">
        <f t="shared" si="622"/>
        <v>-1.9172736241109822E-3</v>
      </c>
      <c r="AR2100" s="10">
        <f>+AN2100/SUM(AL$27:AL2100)-1</f>
        <v>0.26052369599761738</v>
      </c>
    </row>
    <row r="2101" spans="1:44" x14ac:dyDescent="0.25">
      <c r="A2101" s="1">
        <v>43304</v>
      </c>
      <c r="B2101">
        <v>8.7750000000000004</v>
      </c>
      <c r="G2101">
        <f t="shared" si="615"/>
        <v>7430.6566199855442</v>
      </c>
      <c r="H2101">
        <f t="shared" si="616"/>
        <v>7367.7115692755888</v>
      </c>
      <c r="I2101" s="5">
        <f t="shared" si="605"/>
        <v>0</v>
      </c>
      <c r="J2101" s="6">
        <f>+H2101+SUM($D$16:$E$16)-SUM($F$27:F2101)</f>
        <v>8583.133464012426</v>
      </c>
      <c r="K2101" s="10">
        <f t="shared" si="617"/>
        <v>2.9355423487120724E-4</v>
      </c>
      <c r="L2101" s="10">
        <f>+H2101/SUM(F$27:F2101)-1</f>
        <v>9.890756041634563E-2</v>
      </c>
      <c r="M2101">
        <v>8.1910000000000007</v>
      </c>
      <c r="R2101">
        <f t="shared" si="618"/>
        <v>6974.3764091285184</v>
      </c>
      <c r="S2101">
        <f t="shared" si="619"/>
        <v>6768.9825643847116</v>
      </c>
      <c r="T2101" s="5">
        <f t="shared" si="606"/>
        <v>0</v>
      </c>
      <c r="U2101" s="6">
        <f>+S2101+SUM($D$17:$E$17)-SUM($Q$27:Q2101)</f>
        <v>7781.9631433320747</v>
      </c>
      <c r="V2101" s="10">
        <f t="shared" si="607"/>
        <v>-4.5455573829772389E-3</v>
      </c>
      <c r="W2101" s="10">
        <f>+S2101/SUM(Q$27:Q2101)-1</f>
        <v>0.21155522368121371</v>
      </c>
      <c r="X2101">
        <v>5.3259999999999996</v>
      </c>
      <c r="AC2101">
        <f t="shared" si="620"/>
        <v>14132.22698015186</v>
      </c>
      <c r="AD2101">
        <f t="shared" si="621"/>
        <v>13980.060195950824</v>
      </c>
      <c r="AE2101" s="5">
        <f t="shared" si="608"/>
        <v>0</v>
      </c>
      <c r="AF2101" s="6">
        <f>+AD2101+SUM($D$18:$E$18)-SUM($AB$27:AB2101)</f>
        <v>15803.193038056099</v>
      </c>
      <c r="AG2101" s="10">
        <f t="shared" si="609"/>
        <v>-1.3270164989587219E-3</v>
      </c>
      <c r="AH2101" s="10">
        <f>+AD2101/SUM(AB$27:AB2101)-1</f>
        <v>0.39010091079669462</v>
      </c>
      <c r="AI2101" s="6">
        <f t="shared" si="610"/>
        <v>0</v>
      </c>
      <c r="AL2101" s="6">
        <f t="shared" si="611"/>
        <v>0</v>
      </c>
      <c r="AM2101" s="6">
        <f t="shared" si="612"/>
        <v>28537.260009265923</v>
      </c>
      <c r="AN2101" s="6">
        <f t="shared" si="613"/>
        <v>28116.754329611125</v>
      </c>
      <c r="AO2101" s="5">
        <f t="shared" si="614"/>
        <v>0</v>
      </c>
      <c r="AP2101" s="6">
        <f>+AN2101+SUM($D$16:$E$18)-SUM($AL$27:AL2101)</f>
        <v>32168.289645400582</v>
      </c>
      <c r="AQ2101" s="10">
        <f t="shared" si="622"/>
        <v>-1.6763224927632825E-3</v>
      </c>
      <c r="AR2101" s="10">
        <f>+AN2101/SUM(AL$27:AL2101)-1</f>
        <v>0.25810675260730309</v>
      </c>
    </row>
    <row r="2102" spans="1:44" x14ac:dyDescent="0.25">
      <c r="A2102" s="1">
        <v>43305</v>
      </c>
      <c r="B2102">
        <v>8.8650000000000002</v>
      </c>
      <c r="G2102">
        <f t="shared" si="615"/>
        <v>7506.8684827546267</v>
      </c>
      <c r="H2102">
        <f t="shared" si="616"/>
        <v>7443.2778417809795</v>
      </c>
      <c r="I2102" s="5">
        <f t="shared" si="605"/>
        <v>0</v>
      </c>
      <c r="J2102" s="6">
        <f>+H2102+SUM($D$16:$E$16)-SUM($F$27:F2102)</f>
        <v>8658.699736517814</v>
      </c>
      <c r="K2102" s="10">
        <f t="shared" si="617"/>
        <v>8.804042582143623E-3</v>
      </c>
      <c r="L2102" s="10">
        <f>+H2102/SUM(F$27:F2102)-1</f>
        <v>0.11017840718984662</v>
      </c>
      <c r="M2102">
        <v>8.2620000000000005</v>
      </c>
      <c r="R2102">
        <f t="shared" si="618"/>
        <v>7034.8306546477625</v>
      </c>
      <c r="S2102">
        <f t="shared" si="619"/>
        <v>6827.6564457265886</v>
      </c>
      <c r="T2102" s="5">
        <f t="shared" si="606"/>
        <v>0</v>
      </c>
      <c r="U2102" s="6">
        <f>+S2102+SUM($D$17:$E$17)-SUM($Q$27:Q2102)</f>
        <v>7840.6370246739525</v>
      </c>
      <c r="V2102" s="10">
        <f t="shared" si="607"/>
        <v>7.5397274776547452E-3</v>
      </c>
      <c r="W2102" s="10">
        <f>+S2102/SUM(Q$27:Q2102)-1</f>
        <v>0.2220570453002304</v>
      </c>
      <c r="X2102">
        <v>5.3470000000000004</v>
      </c>
      <c r="AC2102">
        <f t="shared" si="620"/>
        <v>14187.949241996244</v>
      </c>
      <c r="AD2102">
        <f t="shared" si="621"/>
        <v>14035.182476107597</v>
      </c>
      <c r="AE2102" s="5">
        <f t="shared" si="608"/>
        <v>0</v>
      </c>
      <c r="AF2102" s="6">
        <f>+AD2102+SUM($D$18:$E$18)-SUM($AB$27:AB2102)</f>
        <v>15858.315318212874</v>
      </c>
      <c r="AG2102" s="10">
        <f t="shared" si="609"/>
        <v>3.4880470056926072E-3</v>
      </c>
      <c r="AH2102" s="10">
        <f>+AD2102/SUM(AB$27:AB2102)-1</f>
        <v>0.39558196958879588</v>
      </c>
      <c r="AI2102" s="6">
        <f t="shared" si="610"/>
        <v>0</v>
      </c>
      <c r="AL2102" s="6">
        <f t="shared" si="611"/>
        <v>0</v>
      </c>
      <c r="AM2102" s="6">
        <f t="shared" si="612"/>
        <v>28729.648379398634</v>
      </c>
      <c r="AN2102" s="6">
        <f t="shared" si="613"/>
        <v>28306.116763615166</v>
      </c>
      <c r="AO2102" s="5">
        <f t="shared" si="614"/>
        <v>0</v>
      </c>
      <c r="AP2102" s="6">
        <f>+AN2102+SUM($D$16:$E$18)-SUM($AL$27:AL2102)</f>
        <v>32357.652079404623</v>
      </c>
      <c r="AQ2102" s="10">
        <f t="shared" si="622"/>
        <v>5.8866180356940134E-3</v>
      </c>
      <c r="AR2102" s="10">
        <f>+AN2102/SUM(AL$27:AL2102)-1</f>
        <v>0.26657992679084463</v>
      </c>
    </row>
    <row r="2103" spans="1:44" x14ac:dyDescent="0.25">
      <c r="A2103" s="1">
        <v>43306</v>
      </c>
      <c r="B2103">
        <v>8.9730000000000008</v>
      </c>
      <c r="G2103">
        <f t="shared" si="615"/>
        <v>7598.3227180775266</v>
      </c>
      <c r="H2103">
        <f t="shared" si="616"/>
        <v>7533.9573687874499</v>
      </c>
      <c r="I2103" s="5">
        <f t="shared" si="605"/>
        <v>0</v>
      </c>
      <c r="J2103" s="6">
        <f>+H2103+SUM($D$16:$E$16)-SUM($F$27:F2103)</f>
        <v>8749.3792635242862</v>
      </c>
      <c r="K2103" s="10">
        <f t="shared" si="617"/>
        <v>1.0472649446894966E-2</v>
      </c>
      <c r="L2103" s="10">
        <f>+H2103/SUM(F$27:F2103)-1</f>
        <v>0.12370342331804807</v>
      </c>
      <c r="M2103">
        <v>8.2249999999999996</v>
      </c>
      <c r="R2103">
        <f t="shared" si="618"/>
        <v>7003.326329518015</v>
      </c>
      <c r="S2103">
        <f t="shared" si="619"/>
        <v>6797.0799160132146</v>
      </c>
      <c r="T2103" s="5">
        <f t="shared" si="606"/>
        <v>0</v>
      </c>
      <c r="U2103" s="6">
        <f>+S2103+SUM($D$17:$E$17)-SUM($Q$27:Q2103)</f>
        <v>7810.0604949605795</v>
      </c>
      <c r="V2103" s="10">
        <f t="shared" si="607"/>
        <v>-3.8997506984637109E-3</v>
      </c>
      <c r="W2103" s="10">
        <f>+S2103/SUM(Q$27:Q2103)-1</f>
        <v>0.21658426501989747</v>
      </c>
      <c r="X2103">
        <v>5.3769999999999998</v>
      </c>
      <c r="AC2103">
        <f t="shared" si="620"/>
        <v>14267.552473202506</v>
      </c>
      <c r="AD2103">
        <f t="shared" si="621"/>
        <v>14113.92859061727</v>
      </c>
      <c r="AE2103" s="5">
        <f t="shared" si="608"/>
        <v>0</v>
      </c>
      <c r="AF2103" s="6">
        <f>+AD2103+SUM($D$18:$E$18)-SUM($AB$27:AB2103)</f>
        <v>15937.061432722545</v>
      </c>
      <c r="AG2103" s="10">
        <f t="shared" si="609"/>
        <v>4.9656040335654961E-3</v>
      </c>
      <c r="AH2103" s="10">
        <f>+AD2103/SUM(AB$27:AB2103)-1</f>
        <v>0.40341205357751164</v>
      </c>
      <c r="AI2103" s="6">
        <f t="shared" si="610"/>
        <v>0</v>
      </c>
      <c r="AL2103" s="6">
        <f t="shared" si="611"/>
        <v>0</v>
      </c>
      <c r="AM2103" s="6">
        <f t="shared" si="612"/>
        <v>28869.201520798048</v>
      </c>
      <c r="AN2103" s="6">
        <f t="shared" si="613"/>
        <v>28444.965875417933</v>
      </c>
      <c r="AO2103" s="5">
        <f t="shared" si="614"/>
        <v>0</v>
      </c>
      <c r="AP2103" s="6">
        <f>+AN2103+SUM($D$16:$E$18)-SUM($AL$27:AL2103)</f>
        <v>32496.50119120739</v>
      </c>
      <c r="AQ2103" s="10">
        <f t="shared" si="622"/>
        <v>4.2910749970992423E-3</v>
      </c>
      <c r="AR2103" s="10">
        <f>+AN2103/SUM(AL$27:AL2103)-1</f>
        <v>0.27279284180602525</v>
      </c>
    </row>
    <row r="2104" spans="1:44" x14ac:dyDescent="0.25">
      <c r="A2104" s="1">
        <v>43307</v>
      </c>
      <c r="B2104">
        <v>8.9789999999999992</v>
      </c>
      <c r="G2104">
        <f t="shared" si="615"/>
        <v>7603.4035089287981</v>
      </c>
      <c r="H2104">
        <f t="shared" si="616"/>
        <v>7538.9951202878083</v>
      </c>
      <c r="I2104" s="5">
        <f t="shared" si="605"/>
        <v>0</v>
      </c>
      <c r="J2104" s="6">
        <f>+H2104+SUM($D$16:$E$16)-SUM($F$27:F2104)</f>
        <v>8754.4170150246428</v>
      </c>
      <c r="K2104" s="10">
        <f t="shared" si="617"/>
        <v>5.7578387547541077E-4</v>
      </c>
      <c r="L2104" s="10">
        <f>+H2104/SUM(F$27:F2104)-1</f>
        <v>0.12445481310294815</v>
      </c>
      <c r="M2104">
        <v>8.2720000000000002</v>
      </c>
      <c r="R2104">
        <f t="shared" si="618"/>
        <v>7043.3453371152609</v>
      </c>
      <c r="S2104">
        <f t="shared" si="619"/>
        <v>6835.920372676148</v>
      </c>
      <c r="T2104" s="5">
        <f t="shared" si="606"/>
        <v>0</v>
      </c>
      <c r="U2104" s="6">
        <f>+S2104+SUM($D$17:$E$17)-SUM($Q$27:Q2104)</f>
        <v>7848.9009516235119</v>
      </c>
      <c r="V2104" s="10">
        <f t="shared" si="607"/>
        <v>4.9731313461649496E-3</v>
      </c>
      <c r="W2104" s="10">
        <f>+S2104/SUM(Q$27:Q2104)-1</f>
        <v>0.22353617510572565</v>
      </c>
      <c r="X2104">
        <v>5.4029999999999996</v>
      </c>
      <c r="AC2104">
        <f t="shared" si="620"/>
        <v>14336.541940247933</v>
      </c>
      <c r="AD2104">
        <f t="shared" si="621"/>
        <v>14182.17522319232</v>
      </c>
      <c r="AE2104" s="5">
        <f t="shared" si="608"/>
        <v>0</v>
      </c>
      <c r="AF2104" s="6">
        <f>+AD2104+SUM($D$18:$E$18)-SUM($AB$27:AB2104)</f>
        <v>16005.308065297595</v>
      </c>
      <c r="AG2104" s="10">
        <f t="shared" si="609"/>
        <v>4.282259490756779E-3</v>
      </c>
      <c r="AH2104" s="10">
        <f>+AD2104/SUM(AB$27:AB2104)-1</f>
        <v>0.41019812636773212</v>
      </c>
      <c r="AI2104" s="6">
        <f t="shared" si="610"/>
        <v>0</v>
      </c>
      <c r="AL2104" s="6">
        <f t="shared" si="611"/>
        <v>0</v>
      </c>
      <c r="AM2104" s="6">
        <f t="shared" si="612"/>
        <v>28983.290786291989</v>
      </c>
      <c r="AN2104" s="6">
        <f t="shared" si="613"/>
        <v>28557.090716156275</v>
      </c>
      <c r="AO2104" s="5">
        <f t="shared" si="614"/>
        <v>0</v>
      </c>
      <c r="AP2104" s="6">
        <f>+AN2104+SUM($D$16:$E$18)-SUM($AL$27:AL2104)</f>
        <v>32608.626031945736</v>
      </c>
      <c r="AQ2104" s="10">
        <f t="shared" si="622"/>
        <v>3.4503665511129711E-3</v>
      </c>
      <c r="AR2104" s="10">
        <f>+AN2104/SUM(AL$27:AL2104)-1</f>
        <v>0.27780995785058105</v>
      </c>
    </row>
    <row r="2105" spans="1:44" x14ac:dyDescent="0.25">
      <c r="A2105" s="1">
        <v>43308</v>
      </c>
      <c r="B2105">
        <v>9.02</v>
      </c>
      <c r="G2105">
        <f t="shared" si="615"/>
        <v>7638.1222464124912</v>
      </c>
      <c r="H2105">
        <f t="shared" si="616"/>
        <v>7573.4197555402634</v>
      </c>
      <c r="I2105" s="5">
        <f t="shared" si="605"/>
        <v>0</v>
      </c>
      <c r="J2105" s="6">
        <f>+H2105+SUM($D$16:$E$16)-SUM($F$27:F2105)</f>
        <v>8788.8416502770997</v>
      </c>
      <c r="K2105" s="10">
        <f t="shared" si="617"/>
        <v>3.9322590177479633E-3</v>
      </c>
      <c r="L2105" s="10">
        <f>+H2105/SUM(F$27:F2105)-1</f>
        <v>0.12958930996643181</v>
      </c>
      <c r="M2105">
        <v>8.31</v>
      </c>
      <c r="R2105">
        <f t="shared" si="618"/>
        <v>7075.7011304917587</v>
      </c>
      <c r="S2105">
        <f t="shared" si="619"/>
        <v>6867.3232950844776</v>
      </c>
      <c r="T2105" s="5">
        <f t="shared" si="606"/>
        <v>0</v>
      </c>
      <c r="U2105" s="6">
        <f>+S2105+SUM($D$17:$E$17)-SUM($Q$27:Q2105)</f>
        <v>7880.3038740318416</v>
      </c>
      <c r="V2105" s="10">
        <f t="shared" si="607"/>
        <v>4.000932436513116E-3</v>
      </c>
      <c r="W2105" s="10">
        <f>+S2105/SUM(Q$27:Q2105)-1</f>
        <v>0.22915686836660809</v>
      </c>
      <c r="X2105">
        <v>5.4080000000000004</v>
      </c>
      <c r="AC2105">
        <f t="shared" si="620"/>
        <v>14349.80914544898</v>
      </c>
      <c r="AD2105">
        <f t="shared" si="621"/>
        <v>14195.299575610603</v>
      </c>
      <c r="AE2105" s="5">
        <f t="shared" si="608"/>
        <v>0</v>
      </c>
      <c r="AF2105" s="6">
        <f>+AD2105+SUM($D$18:$E$18)-SUM($AB$27:AB2105)</f>
        <v>16018.432417715878</v>
      </c>
      <c r="AG2105" s="10">
        <f t="shared" si="609"/>
        <v>8.1999998780024619E-4</v>
      </c>
      <c r="AH2105" s="10">
        <f>+AD2105/SUM(AB$27:AB2105)-1</f>
        <v>0.41150314036585178</v>
      </c>
      <c r="AI2105" s="6">
        <f t="shared" si="610"/>
        <v>0</v>
      </c>
      <c r="AL2105" s="6">
        <f t="shared" si="611"/>
        <v>0</v>
      </c>
      <c r="AM2105" s="6">
        <f t="shared" si="612"/>
        <v>29063.632522353229</v>
      </c>
      <c r="AN2105" s="6">
        <f t="shared" si="613"/>
        <v>28636.042626235343</v>
      </c>
      <c r="AO2105" s="5">
        <f t="shared" si="614"/>
        <v>0</v>
      </c>
      <c r="AP2105" s="6">
        <f>+AN2105+SUM($D$16:$E$18)-SUM($AL$27:AL2105)</f>
        <v>32687.5779420248</v>
      </c>
      <c r="AQ2105" s="10">
        <f t="shared" si="622"/>
        <v>2.4211970783962755E-3</v>
      </c>
      <c r="AR2105" s="10">
        <f>+AN2105/SUM(AL$27:AL2105)-1</f>
        <v>0.28134272447212227</v>
      </c>
    </row>
    <row r="2106" spans="1:44" x14ac:dyDescent="0.25">
      <c r="A2106" s="1">
        <v>43311</v>
      </c>
      <c r="B2106">
        <v>8.9570000000000007</v>
      </c>
      <c r="G2106">
        <f t="shared" si="615"/>
        <v>7584.7739424741349</v>
      </c>
      <c r="H2106">
        <f t="shared" si="616"/>
        <v>7520.5233647864907</v>
      </c>
      <c r="I2106" s="5">
        <f t="shared" si="605"/>
        <v>0</v>
      </c>
      <c r="J2106" s="6">
        <f>+H2106+SUM($D$16:$E$16)-SUM($F$27:F2106)</f>
        <v>8735.945259523327</v>
      </c>
      <c r="K2106" s="10">
        <f t="shared" si="617"/>
        <v>-6.0185850261740281E-3</v>
      </c>
      <c r="L2106" s="10">
        <f>+H2106/SUM(F$27:F2106)-1</f>
        <v>0.12169971722498119</v>
      </c>
      <c r="M2106">
        <v>8.2880000000000003</v>
      </c>
      <c r="R2106">
        <f t="shared" si="618"/>
        <v>7056.9688290632603</v>
      </c>
      <c r="S2106">
        <f t="shared" si="619"/>
        <v>6849.1426557954455</v>
      </c>
      <c r="T2106" s="5">
        <f t="shared" si="606"/>
        <v>0</v>
      </c>
      <c r="U2106" s="6">
        <f>+S2106+SUM($D$17:$E$17)-SUM($Q$27:Q2106)</f>
        <v>7862.1232347428095</v>
      </c>
      <c r="V2106" s="10">
        <f t="shared" si="607"/>
        <v>-2.307098759090187E-3</v>
      </c>
      <c r="W2106" s="10">
        <f>+S2106/SUM(Q$27:Q2106)-1</f>
        <v>0.22590278279451836</v>
      </c>
      <c r="X2106">
        <v>5.3819999999999997</v>
      </c>
      <c r="AC2106">
        <f t="shared" si="620"/>
        <v>14280.819678403552</v>
      </c>
      <c r="AD2106">
        <f t="shared" si="621"/>
        <v>14127.052943035551</v>
      </c>
      <c r="AE2106" s="5">
        <f t="shared" si="608"/>
        <v>0</v>
      </c>
      <c r="AF2106" s="6">
        <f>+AD2106+SUM($D$18:$E$18)-SUM($AB$27:AB2106)</f>
        <v>15950.185785140828</v>
      </c>
      <c r="AG2106" s="10">
        <f t="shared" si="609"/>
        <v>-4.2605063214282701E-3</v>
      </c>
      <c r="AH2106" s="10">
        <f>+AD2106/SUM(AB$27:AB2106)-1</f>
        <v>0.40471706757563131</v>
      </c>
      <c r="AI2106" s="6">
        <f t="shared" si="610"/>
        <v>0</v>
      </c>
      <c r="AL2106" s="6">
        <f t="shared" si="611"/>
        <v>0</v>
      </c>
      <c r="AM2106" s="6">
        <f t="shared" si="612"/>
        <v>28922.562449940946</v>
      </c>
      <c r="AN2106" s="6">
        <f t="shared" si="613"/>
        <v>28496.718963617488</v>
      </c>
      <c r="AO2106" s="5">
        <f t="shared" si="614"/>
        <v>0</v>
      </c>
      <c r="AP2106" s="6">
        <f>+AN2106+SUM($D$16:$E$18)-SUM($AL$27:AL2106)</f>
        <v>32548.254279406945</v>
      </c>
      <c r="AQ2106" s="10">
        <f t="shared" si="622"/>
        <v>-4.2622816185696744E-3</v>
      </c>
      <c r="AR2106" s="10">
        <f>+AN2106/SUM(AL$27:AL2106)-1</f>
        <v>0.27510857529961608</v>
      </c>
    </row>
    <row r="2107" spans="1:44" x14ac:dyDescent="0.25">
      <c r="A2107" s="1">
        <v>43312</v>
      </c>
      <c r="B2107">
        <v>8.9380000000000006</v>
      </c>
      <c r="G2107">
        <f t="shared" si="615"/>
        <v>7568.6847714451069</v>
      </c>
      <c r="H2107">
        <f t="shared" si="616"/>
        <v>7504.5704850353532</v>
      </c>
      <c r="I2107" s="5">
        <f t="shared" si="605"/>
        <v>0</v>
      </c>
      <c r="J2107" s="6">
        <f>+H2107+SUM($D$16:$E$16)-SUM($F$27:F2107)</f>
        <v>8719.9923797721895</v>
      </c>
      <c r="K2107" s="10">
        <f t="shared" si="617"/>
        <v>-1.8261194727321461E-3</v>
      </c>
      <c r="L2107" s="10">
        <f>+H2107/SUM(F$27:F2107)-1</f>
        <v>0.11932031623946426</v>
      </c>
      <c r="M2107">
        <v>8.282</v>
      </c>
      <c r="R2107">
        <f t="shared" si="618"/>
        <v>7051.8600195827603</v>
      </c>
      <c r="S2107">
        <f t="shared" si="619"/>
        <v>6844.1842996257092</v>
      </c>
      <c r="T2107" s="5">
        <f t="shared" si="606"/>
        <v>0</v>
      </c>
      <c r="U2107" s="6">
        <f>+S2107+SUM($D$17:$E$17)-SUM($Q$27:Q2107)</f>
        <v>7857.1648785730731</v>
      </c>
      <c r="V2107" s="10">
        <f t="shared" si="607"/>
        <v>-6.3066375604814429E-4</v>
      </c>
      <c r="W2107" s="10">
        <f>+S2107/SUM(Q$27:Q2107)-1</f>
        <v>0.22501530491122113</v>
      </c>
      <c r="X2107">
        <v>5.4020000000000001</v>
      </c>
      <c r="AC2107">
        <f t="shared" si="620"/>
        <v>14333.888499207729</v>
      </c>
      <c r="AD2107">
        <f t="shared" si="621"/>
        <v>14179.550352708669</v>
      </c>
      <c r="AE2107" s="5">
        <f t="shared" si="608"/>
        <v>0</v>
      </c>
      <c r="AF2107" s="6">
        <f>+AD2107+SUM($D$18:$E$18)-SUM($AB$27:AB2107)</f>
        <v>16002.683194813944</v>
      </c>
      <c r="AG2107" s="10">
        <f t="shared" si="609"/>
        <v>3.2913353098384945E-3</v>
      </c>
      <c r="AH2107" s="10">
        <f>+AD2107/SUM(AB$27:AB2107)-1</f>
        <v>0.40993712356810863</v>
      </c>
      <c r="AI2107" s="6">
        <f t="shared" si="610"/>
        <v>0</v>
      </c>
      <c r="AL2107" s="6">
        <f t="shared" si="611"/>
        <v>0</v>
      </c>
      <c r="AM2107" s="6">
        <f t="shared" si="612"/>
        <v>28954.433290235596</v>
      </c>
      <c r="AN2107" s="6">
        <f t="shared" si="613"/>
        <v>28528.305137369731</v>
      </c>
      <c r="AO2107" s="5">
        <f t="shared" si="614"/>
        <v>0</v>
      </c>
      <c r="AP2107" s="6">
        <f>+AN2107+SUM($D$16:$E$18)-SUM($AL$27:AL2107)</f>
        <v>32579.840453159188</v>
      </c>
      <c r="AQ2107" s="10">
        <f t="shared" si="622"/>
        <v>9.7044140927171618E-4</v>
      </c>
      <c r="AR2107" s="10">
        <f>+AN2107/SUM(AL$27:AL2107)-1</f>
        <v>0.27652192401052589</v>
      </c>
    </row>
    <row r="2108" spans="1:44" x14ac:dyDescent="0.25">
      <c r="A2108" s="1">
        <v>43313</v>
      </c>
      <c r="B2108">
        <v>8.9589999999999996</v>
      </c>
      <c r="G2108">
        <f t="shared" si="615"/>
        <v>7586.4675394245578</v>
      </c>
      <c r="H2108">
        <f t="shared" si="616"/>
        <v>7522.2026152866092</v>
      </c>
      <c r="I2108" s="5">
        <f t="shared" si="605"/>
        <v>0</v>
      </c>
      <c r="J2108" s="6">
        <f>+H2108+SUM($D$16:$E$16)-SUM($F$27:F2108)</f>
        <v>8737.6245100234446</v>
      </c>
      <c r="K2108" s="10">
        <f t="shared" si="617"/>
        <v>2.022035052709148E-3</v>
      </c>
      <c r="L2108" s="10">
        <f>+H2108/SUM(F$27:F2108)-1</f>
        <v>0.12195018048661432</v>
      </c>
      <c r="M2108">
        <v>8.2430000000000003</v>
      </c>
      <c r="R2108">
        <f t="shared" si="618"/>
        <v>7018.652757959514</v>
      </c>
      <c r="S2108">
        <f t="shared" si="619"/>
        <v>6811.9549845224246</v>
      </c>
      <c r="T2108" s="5">
        <f t="shared" si="606"/>
        <v>0</v>
      </c>
      <c r="U2108" s="6">
        <f>+S2108+SUM($D$17:$E$17)-SUM($Q$27:Q2108)</f>
        <v>7824.9355634697886</v>
      </c>
      <c r="V2108" s="10">
        <f t="shared" si="607"/>
        <v>-4.101901334815472E-3</v>
      </c>
      <c r="W2108" s="10">
        <f>+S2108/SUM(Q$27:Q2108)-1</f>
        <v>0.21924669866978941</v>
      </c>
      <c r="X2108">
        <v>5.4020000000000001</v>
      </c>
      <c r="AC2108">
        <f t="shared" si="620"/>
        <v>14333.888499207729</v>
      </c>
      <c r="AD2108">
        <f t="shared" si="621"/>
        <v>14179.550352708669</v>
      </c>
      <c r="AE2108" s="5">
        <f t="shared" si="608"/>
        <v>0</v>
      </c>
      <c r="AF2108" s="6">
        <f>+AD2108+SUM($D$18:$E$18)-SUM($AB$27:AB2108)</f>
        <v>16002.683194813944</v>
      </c>
      <c r="AG2108" s="10">
        <f t="shared" si="609"/>
        <v>0</v>
      </c>
      <c r="AH2108" s="10">
        <f>+AD2108/SUM(AB$27:AB2108)-1</f>
        <v>0.40993712356810863</v>
      </c>
      <c r="AI2108" s="6">
        <f t="shared" si="610"/>
        <v>0</v>
      </c>
      <c r="AL2108" s="6">
        <f t="shared" si="611"/>
        <v>0</v>
      </c>
      <c r="AM2108" s="6">
        <f t="shared" si="612"/>
        <v>28939.008796591799</v>
      </c>
      <c r="AN2108" s="6">
        <f t="shared" si="613"/>
        <v>28513.707952517703</v>
      </c>
      <c r="AO2108" s="5">
        <f t="shared" si="614"/>
        <v>0</v>
      </c>
      <c r="AP2108" s="6">
        <f>+AN2108+SUM($D$16:$E$18)-SUM($AL$27:AL2108)</f>
        <v>32565.24326830716</v>
      </c>
      <c r="AQ2108" s="10">
        <f t="shared" si="622"/>
        <v>-4.4804347255822385E-4</v>
      </c>
      <c r="AR2108" s="10">
        <f>+AN2108/SUM(AL$27:AL2108)-1</f>
        <v>0.27586876125154935</v>
      </c>
    </row>
    <row r="2109" spans="1:44" x14ac:dyDescent="0.25">
      <c r="A2109" s="1">
        <v>43314</v>
      </c>
      <c r="B2109">
        <v>8.8620000000000001</v>
      </c>
      <c r="G2109">
        <f t="shared" si="615"/>
        <v>7504.3280873289914</v>
      </c>
      <c r="H2109">
        <f t="shared" si="616"/>
        <v>7440.7589660307995</v>
      </c>
      <c r="I2109" s="5">
        <f t="shared" si="605"/>
        <v>0</v>
      </c>
      <c r="J2109" s="6">
        <f>+H2109+SUM($D$16:$E$16)-SUM($F$27:F2109)</f>
        <v>8656.1808607676357</v>
      </c>
      <c r="K2109" s="10">
        <f t="shared" si="617"/>
        <v>-9.3210287489901011E-3</v>
      </c>
      <c r="L2109" s="10">
        <f>+H2109/SUM(F$27:F2109)-1</f>
        <v>0.10980271229739658</v>
      </c>
      <c r="M2109">
        <v>8.2089999999999996</v>
      </c>
      <c r="R2109">
        <f t="shared" si="618"/>
        <v>6989.7028375700165</v>
      </c>
      <c r="S2109">
        <f t="shared" si="619"/>
        <v>6783.8576328939198</v>
      </c>
      <c r="T2109" s="5">
        <f t="shared" si="606"/>
        <v>0</v>
      </c>
      <c r="U2109" s="6">
        <f>+S2109+SUM($D$17:$E$17)-SUM($Q$27:Q2109)</f>
        <v>7796.8382118412837</v>
      </c>
      <c r="V2109" s="10">
        <f t="shared" si="607"/>
        <v>-3.5907454317803955E-3</v>
      </c>
      <c r="W2109" s="10">
        <f>+S2109/SUM(Q$27:Q2109)-1</f>
        <v>0.2142176573311052</v>
      </c>
      <c r="X2109">
        <v>5.431</v>
      </c>
      <c r="AC2109">
        <f t="shared" si="620"/>
        <v>14410.838289373783</v>
      </c>
      <c r="AD2109">
        <f t="shared" si="621"/>
        <v>14255.671596734688</v>
      </c>
      <c r="AE2109" s="5">
        <f t="shared" si="608"/>
        <v>0</v>
      </c>
      <c r="AF2109" s="6">
        <f>+AD2109+SUM($D$18:$E$18)-SUM($AB$27:AB2109)</f>
        <v>16078.804438839965</v>
      </c>
      <c r="AG2109" s="10">
        <f t="shared" si="609"/>
        <v>4.7567800411552064E-3</v>
      </c>
      <c r="AH2109" s="10">
        <f>+AD2109/SUM(AB$27:AB2109)-1</f>
        <v>0.41750620475720068</v>
      </c>
      <c r="AI2109" s="6">
        <f t="shared" si="610"/>
        <v>0</v>
      </c>
      <c r="AL2109" s="6">
        <f t="shared" si="611"/>
        <v>0</v>
      </c>
      <c r="AM2109" s="6">
        <f t="shared" si="612"/>
        <v>28904.869214272792</v>
      </c>
      <c r="AN2109" s="6">
        <f t="shared" si="613"/>
        <v>28480.288195659406</v>
      </c>
      <c r="AO2109" s="5">
        <f t="shared" si="614"/>
        <v>0</v>
      </c>
      <c r="AP2109" s="6">
        <f>+AN2109+SUM($D$16:$E$18)-SUM($AL$27:AL2109)</f>
        <v>32531.823511448863</v>
      </c>
      <c r="AQ2109" s="10">
        <f t="shared" si="622"/>
        <v>-1.0262400493357138E-3</v>
      </c>
      <c r="AR2109" s="10">
        <f>+AN2109/SUM(AL$27:AL2109)-1</f>
        <v>0.27437336739203699</v>
      </c>
    </row>
    <row r="2110" spans="1:44" x14ac:dyDescent="0.25">
      <c r="A2110" s="1">
        <v>43315</v>
      </c>
      <c r="B2110">
        <v>8.8949999999999996</v>
      </c>
      <c r="G2110">
        <f t="shared" si="615"/>
        <v>7532.2724370109872</v>
      </c>
      <c r="H2110">
        <f t="shared" si="616"/>
        <v>7468.466599282775</v>
      </c>
      <c r="I2110" s="5">
        <f t="shared" si="605"/>
        <v>0</v>
      </c>
      <c r="J2110" s="6">
        <f>+H2110+SUM($D$16:$E$16)-SUM($F$27:F2110)</f>
        <v>8683.8884940196112</v>
      </c>
      <c r="K2110" s="10">
        <f t="shared" si="617"/>
        <v>3.2009073860221893E-3</v>
      </c>
      <c r="L2110" s="10">
        <f>+H2110/SUM(F$27:F2110)-1</f>
        <v>0.1139353561143468</v>
      </c>
      <c r="M2110">
        <v>8.2469999999999999</v>
      </c>
      <c r="R2110">
        <f t="shared" si="618"/>
        <v>7022.0586309465134</v>
      </c>
      <c r="S2110">
        <f t="shared" si="619"/>
        <v>6815.2605553022486</v>
      </c>
      <c r="T2110" s="5">
        <f t="shared" si="606"/>
        <v>0</v>
      </c>
      <c r="U2110" s="6">
        <f>+S2110+SUM($D$17:$E$17)-SUM($Q$27:Q2110)</f>
        <v>7828.2411342496116</v>
      </c>
      <c r="V2110" s="10">
        <f t="shared" si="607"/>
        <v>4.0276483306573851E-3</v>
      </c>
      <c r="W2110" s="10">
        <f>+S2110/SUM(Q$27:Q2110)-1</f>
        <v>0.21983835059198742</v>
      </c>
      <c r="X2110">
        <v>5.4720000000000004</v>
      </c>
      <c r="AC2110">
        <f t="shared" si="620"/>
        <v>14519.629372022344</v>
      </c>
      <c r="AD2110">
        <f t="shared" si="621"/>
        <v>14363.291286564578</v>
      </c>
      <c r="AE2110" s="5">
        <f t="shared" si="608"/>
        <v>0</v>
      </c>
      <c r="AF2110" s="6">
        <f>+AD2110+SUM($D$18:$E$18)-SUM($AB$27:AB2110)</f>
        <v>16186.424128669853</v>
      </c>
      <c r="AG2110" s="10">
        <f t="shared" si="609"/>
        <v>6.6932644301538335E-3</v>
      </c>
      <c r="AH2110" s="10">
        <f>+AD2110/SUM(AB$27:AB2110)-1</f>
        <v>0.42820731954177926</v>
      </c>
      <c r="AI2110" s="6">
        <f t="shared" si="610"/>
        <v>0</v>
      </c>
      <c r="AL2110" s="6">
        <f t="shared" si="611"/>
        <v>0</v>
      </c>
      <c r="AM2110" s="6">
        <f t="shared" si="612"/>
        <v>29073.960439979845</v>
      </c>
      <c r="AN2110" s="6">
        <f t="shared" si="613"/>
        <v>28647.018441149601</v>
      </c>
      <c r="AO2110" s="5">
        <f t="shared" si="614"/>
        <v>0</v>
      </c>
      <c r="AP2110" s="6">
        <f>+AN2110+SUM($D$16:$E$18)-SUM($AL$27:AL2110)</f>
        <v>32698.553756939058</v>
      </c>
      <c r="AQ2110" s="10">
        <f t="shared" si="622"/>
        <v>5.1251429367775714E-3</v>
      </c>
      <c r="AR2110" s="10">
        <f>+AN2110/SUM(AL$27:AL2110)-1</f>
        <v>0.2818338461249672</v>
      </c>
    </row>
    <row r="2111" spans="1:44" x14ac:dyDescent="0.25">
      <c r="A2111" s="1">
        <v>43319</v>
      </c>
      <c r="B2111">
        <v>8.9350000000000005</v>
      </c>
      <c r="G2111">
        <f t="shared" si="615"/>
        <v>7566.1443760194697</v>
      </c>
      <c r="H2111">
        <f t="shared" si="616"/>
        <v>7502.0516092851722</v>
      </c>
      <c r="I2111" s="5">
        <f t="shared" si="605"/>
        <v>0</v>
      </c>
      <c r="J2111" s="6">
        <f>+H2111+SUM($D$16:$E$16)-SUM($F$27:F2111)</f>
        <v>8717.4735040220075</v>
      </c>
      <c r="K2111" s="10">
        <f t="shared" si="617"/>
        <v>3.8675082050541043E-3</v>
      </c>
      <c r="L2111" s="10">
        <f>+H2111/SUM(F$27:F2111)-1</f>
        <v>0.11894462134701422</v>
      </c>
      <c r="M2111">
        <v>8.2780000000000005</v>
      </c>
      <c r="R2111">
        <f t="shared" si="618"/>
        <v>7048.4541465957609</v>
      </c>
      <c r="S2111">
        <f t="shared" si="619"/>
        <v>6840.8787288458852</v>
      </c>
      <c r="T2111" s="5">
        <f t="shared" si="606"/>
        <v>0</v>
      </c>
      <c r="U2111" s="6">
        <f>+S2111+SUM($D$17:$E$17)-SUM($Q$27:Q2111)</f>
        <v>7853.8593077932483</v>
      </c>
      <c r="V2111" s="10">
        <f t="shared" si="607"/>
        <v>3.2725325017843865E-3</v>
      </c>
      <c r="W2111" s="10">
        <f>+S2111/SUM(Q$27:Q2111)-1</f>
        <v>0.22442365298902311</v>
      </c>
      <c r="X2111">
        <v>5.4790000000000001</v>
      </c>
      <c r="AC2111">
        <f t="shared" si="620"/>
        <v>14538.203459303806</v>
      </c>
      <c r="AD2111">
        <f t="shared" si="621"/>
        <v>14381.665379950169</v>
      </c>
      <c r="AE2111" s="5">
        <f t="shared" si="608"/>
        <v>0</v>
      </c>
      <c r="AF2111" s="6">
        <f>+AD2111+SUM($D$18:$E$18)-SUM($AB$27:AB2111)</f>
        <v>16204.798222055444</v>
      </c>
      <c r="AG2111" s="10">
        <f t="shared" si="609"/>
        <v>1.1351545739524127E-3</v>
      </c>
      <c r="AH2111" s="10">
        <f>+AD2111/SUM(AB$27:AB2111)-1</f>
        <v>0.43003433913914635</v>
      </c>
      <c r="AI2111" s="6">
        <f t="shared" si="610"/>
        <v>0</v>
      </c>
      <c r="AL2111" s="6">
        <f t="shared" si="611"/>
        <v>0</v>
      </c>
      <c r="AM2111" s="6">
        <f t="shared" si="612"/>
        <v>29152.801981919038</v>
      </c>
      <c r="AN2111" s="6">
        <f t="shared" si="613"/>
        <v>28724.595718081226</v>
      </c>
      <c r="AO2111" s="5">
        <f t="shared" si="614"/>
        <v>0</v>
      </c>
      <c r="AP2111" s="6">
        <f>+AN2111+SUM($D$16:$E$18)-SUM($AL$27:AL2111)</f>
        <v>32776.131033870683</v>
      </c>
      <c r="AQ2111" s="10">
        <f t="shared" si="622"/>
        <v>2.372498719921623E-3</v>
      </c>
      <c r="AR2111" s="10">
        <f>+AN2111/SUM(AL$27:AL2111)-1</f>
        <v>0.28530510368237927</v>
      </c>
    </row>
    <row r="2112" spans="1:44" x14ac:dyDescent="0.25">
      <c r="A2112" s="1">
        <v>43320</v>
      </c>
      <c r="B2112">
        <v>8.9359999999999999</v>
      </c>
      <c r="C2112">
        <f>+$C$16</f>
        <v>60</v>
      </c>
      <c r="D2112" s="7">
        <f>+$H$16</f>
        <v>0.66694736842105262</v>
      </c>
      <c r="E2112" s="7">
        <f>+$J$16</f>
        <v>0.46199999999999997</v>
      </c>
      <c r="F2112" s="6">
        <f>+C2112-D2112-E2112</f>
        <v>58.871052631578941</v>
      </c>
      <c r="G2112">
        <f t="shared" si="615"/>
        <v>7625.8622271262611</v>
      </c>
      <c r="H2112">
        <f t="shared" si="616"/>
        <v>7561.7622871668109</v>
      </c>
      <c r="I2112" s="5">
        <f t="shared" si="605"/>
        <v>106380</v>
      </c>
      <c r="J2112" s="6">
        <f>+H2112+SUM($D$16:$E$16)-SUM($F$27:F2112)</f>
        <v>8718.3131292720682</v>
      </c>
      <c r="K2112" s="10">
        <f t="shared" si="617"/>
        <v>9.6315205279751126E-5</v>
      </c>
      <c r="L2112" s="10">
        <f>+H2112/SUM(F$27:F2112)-1</f>
        <v>0.11803343392331489</v>
      </c>
      <c r="M2112">
        <v>8.266</v>
      </c>
      <c r="N2112">
        <f>+$C$17</f>
        <v>50</v>
      </c>
      <c r="O2112" s="7">
        <f>+$H$17</f>
        <v>0.5557894736842105</v>
      </c>
      <c r="P2112" s="7">
        <f>+$J$17</f>
        <v>0.38500000000000001</v>
      </c>
      <c r="Q2112" s="6">
        <f>+N2112-O2112-P2112</f>
        <v>49.059210526315795</v>
      </c>
      <c r="R2112">
        <f t="shared" si="618"/>
        <v>7088.2365276347618</v>
      </c>
      <c r="S2112">
        <f t="shared" si="619"/>
        <v>6880.0212270327283</v>
      </c>
      <c r="T2112" s="5">
        <f t="shared" si="606"/>
        <v>88650</v>
      </c>
      <c r="U2112" s="6">
        <f>+S2112+SUM($D$17:$E$17)-SUM($Q$27:Q2112)</f>
        <v>7843.9425954537764</v>
      </c>
      <c r="V2112" s="10">
        <f t="shared" si="607"/>
        <v>-1.2626546963518948E-3</v>
      </c>
      <c r="W2112" s="10">
        <f>+S2112/SUM(Q$27:Q2112)-1</f>
        <v>0.2207106530565357</v>
      </c>
      <c r="X2112">
        <v>5.4610000000000003</v>
      </c>
      <c r="Y2112">
        <f>+$C$18</f>
        <v>90</v>
      </c>
      <c r="Z2112" s="7">
        <f>+$H$18</f>
        <v>1.0004210526315789</v>
      </c>
      <c r="AA2112" s="7">
        <f>+$J$18</f>
        <v>0.69300000000000006</v>
      </c>
      <c r="AB2112" s="6">
        <f>+Y2112-Z2112-AA2112</f>
        <v>88.306578947368422</v>
      </c>
      <c r="AC2112">
        <f t="shared" si="620"/>
        <v>14578.748099527416</v>
      </c>
      <c r="AD2112">
        <f t="shared" si="621"/>
        <v>14422.724290191733</v>
      </c>
      <c r="AE2112" s="5">
        <f t="shared" si="608"/>
        <v>159570</v>
      </c>
      <c r="AF2112" s="6">
        <f>+AD2112+SUM($D$18:$E$18)-SUM($AB$27:AB2112)</f>
        <v>16157.550553349642</v>
      </c>
      <c r="AG2112" s="10">
        <f t="shared" si="609"/>
        <v>-2.915659180593555E-3</v>
      </c>
      <c r="AH2112" s="10">
        <f>+AD2112/SUM(AB$27:AB2112)-1</f>
        <v>0.42163403646955389</v>
      </c>
      <c r="AI2112" s="6">
        <f t="shared" si="610"/>
        <v>200</v>
      </c>
      <c r="AL2112" s="6">
        <f t="shared" si="611"/>
        <v>196.23684210526315</v>
      </c>
      <c r="AM2112" s="6">
        <f t="shared" si="612"/>
        <v>29292.84685428844</v>
      </c>
      <c r="AN2112" s="6">
        <f t="shared" si="613"/>
        <v>28864.507804391273</v>
      </c>
      <c r="AO2112" s="5">
        <f t="shared" si="614"/>
        <v>354600</v>
      </c>
      <c r="AP2112" s="6">
        <f>+AN2112+SUM($D$16:$E$18)-SUM($AL$27:AL2112)</f>
        <v>32719.806278075466</v>
      </c>
      <c r="AQ2112" s="10">
        <f t="shared" si="622"/>
        <v>-1.7184687154505607E-3</v>
      </c>
      <c r="AR2112" s="10">
        <f>+AN2112/SUM(AL$27:AL2112)-1</f>
        <v>0.28032335095226402</v>
      </c>
    </row>
    <row r="2113" spans="1:44" x14ac:dyDescent="0.25">
      <c r="A2113" s="1">
        <v>43321</v>
      </c>
      <c r="B2113">
        <v>8.9570000000000007</v>
      </c>
      <c r="G2113">
        <f t="shared" si="615"/>
        <v>7643.7833447146304</v>
      </c>
      <c r="H2113">
        <f t="shared" si="616"/>
        <v>7579.5327670269853</v>
      </c>
      <c r="I2113" s="5">
        <f t="shared" si="605"/>
        <v>0</v>
      </c>
      <c r="J2113" s="6">
        <f>+H2113+SUM($D$16:$E$16)-SUM($F$27:F2113)</f>
        <v>8736.0836091322417</v>
      </c>
      <c r="K2113" s="10">
        <f t="shared" si="617"/>
        <v>2.0382933712839169E-3</v>
      </c>
      <c r="L2113" s="10">
        <f>+H2113/SUM(F$27:F2113)-1</f>
        <v>0.1206608625392942</v>
      </c>
      <c r="M2113">
        <v>8.2789999999999999</v>
      </c>
      <c r="R2113">
        <f t="shared" si="618"/>
        <v>7099.3842502163307</v>
      </c>
      <c r="S2113">
        <f t="shared" si="619"/>
        <v>6890.8414878543381</v>
      </c>
      <c r="T2113" s="5">
        <f t="shared" si="606"/>
        <v>0</v>
      </c>
      <c r="U2113" s="6">
        <f>+S2113+SUM($D$17:$E$17)-SUM($Q$27:Q2113)</f>
        <v>7854.7628562753853</v>
      </c>
      <c r="V2113" s="10">
        <f t="shared" si="607"/>
        <v>1.379441612420873E-3</v>
      </c>
      <c r="W2113" s="10">
        <f>+S2113/SUM(Q$27:Q2113)-1</f>
        <v>0.2226304738271303</v>
      </c>
      <c r="X2113">
        <v>5.4720000000000004</v>
      </c>
      <c r="AC2113">
        <f t="shared" si="620"/>
        <v>14608.113825419157</v>
      </c>
      <c r="AD2113">
        <f t="shared" si="621"/>
        <v>14451.775739961391</v>
      </c>
      <c r="AE2113" s="5">
        <f t="shared" si="608"/>
        <v>0</v>
      </c>
      <c r="AF2113" s="6">
        <f>+AD2113+SUM($D$18:$E$18)-SUM($AB$27:AB2113)</f>
        <v>16186.602003119298</v>
      </c>
      <c r="AG2113" s="10">
        <f t="shared" si="609"/>
        <v>1.7980107612063367E-3</v>
      </c>
      <c r="AH2113" s="10">
        <f>+AD2113/SUM(AB$27:AB2113)-1</f>
        <v>0.42449760988123031</v>
      </c>
      <c r="AI2113" s="6">
        <f t="shared" si="610"/>
        <v>0</v>
      </c>
      <c r="AL2113" s="6">
        <f t="shared" si="611"/>
        <v>0</v>
      </c>
      <c r="AM2113" s="6">
        <f t="shared" si="612"/>
        <v>29351.281420350118</v>
      </c>
      <c r="AN2113" s="6">
        <f t="shared" si="613"/>
        <v>28922.149994842715</v>
      </c>
      <c r="AO2113" s="5">
        <f t="shared" si="614"/>
        <v>0</v>
      </c>
      <c r="AP2113" s="6">
        <f>+AN2113+SUM($D$16:$E$18)-SUM($AL$27:AL2113)</f>
        <v>32777.448468526913</v>
      </c>
      <c r="AQ2113" s="10">
        <f t="shared" si="622"/>
        <v>1.7616910675315456E-3</v>
      </c>
      <c r="AR2113" s="10">
        <f>+AN2113/SUM(AL$27:AL2113)-1</f>
        <v>0.28288014640968706</v>
      </c>
    </row>
    <row r="2114" spans="1:44" x14ac:dyDescent="0.25">
      <c r="A2114" s="1">
        <v>43322</v>
      </c>
      <c r="B2114">
        <v>8.9329999999999998</v>
      </c>
      <c r="G2114">
        <f t="shared" si="615"/>
        <v>7623.3020674707805</v>
      </c>
      <c r="H2114">
        <f t="shared" si="616"/>
        <v>7559.2236471867873</v>
      </c>
      <c r="I2114" s="5">
        <f t="shared" si="605"/>
        <v>0</v>
      </c>
      <c r="J2114" s="6">
        <f>+H2114+SUM($D$16:$E$16)-SUM($F$27:F2114)</f>
        <v>8715.7744892920455</v>
      </c>
      <c r="K2114" s="10">
        <f t="shared" si="617"/>
        <v>-2.3247396372175766E-3</v>
      </c>
      <c r="L2114" s="10">
        <f>+H2114/SUM(F$27:F2114)-1</f>
        <v>0.11765808697817515</v>
      </c>
      <c r="M2114">
        <v>8.1809999999999992</v>
      </c>
      <c r="R2114">
        <f t="shared" si="618"/>
        <v>7015.347572293731</v>
      </c>
      <c r="S2114">
        <f t="shared" si="619"/>
        <v>6809.2733678145105</v>
      </c>
      <c r="T2114" s="5">
        <f t="shared" si="606"/>
        <v>0</v>
      </c>
      <c r="U2114" s="6">
        <f>+S2114+SUM($D$17:$E$17)-SUM($Q$27:Q2114)</f>
        <v>7773.1947362355586</v>
      </c>
      <c r="V2114" s="10">
        <f t="shared" si="607"/>
        <v>-1.0384542669503949E-2</v>
      </c>
      <c r="W2114" s="10">
        <f>+S2114/SUM(Q$27:Q2114)-1</f>
        <v>0.20815797878726316</v>
      </c>
      <c r="X2114">
        <v>5.4880000000000004</v>
      </c>
      <c r="AC2114">
        <f t="shared" si="620"/>
        <v>14650.827608534419</v>
      </c>
      <c r="AD2114">
        <f t="shared" si="621"/>
        <v>14494.032394171805</v>
      </c>
      <c r="AE2114" s="5">
        <f t="shared" si="608"/>
        <v>0</v>
      </c>
      <c r="AF2114" s="6">
        <f>+AD2114+SUM($D$18:$E$18)-SUM($AB$27:AB2114)</f>
        <v>16228.858657329713</v>
      </c>
      <c r="AG2114" s="10">
        <f t="shared" si="609"/>
        <v>2.6105945029273325E-3</v>
      </c>
      <c r="AH2114" s="10">
        <f>+AD2114/SUM(AB$27:AB2114)-1</f>
        <v>0.42866280757094155</v>
      </c>
      <c r="AI2114" s="6">
        <f t="shared" si="610"/>
        <v>0</v>
      </c>
      <c r="AL2114" s="6">
        <f t="shared" si="611"/>
        <v>0</v>
      </c>
      <c r="AM2114" s="6">
        <f t="shared" si="612"/>
        <v>29289.477248298928</v>
      </c>
      <c r="AN2114" s="6">
        <f t="shared" si="613"/>
        <v>28862.529409173105</v>
      </c>
      <c r="AO2114" s="5">
        <f t="shared" si="614"/>
        <v>0</v>
      </c>
      <c r="AP2114" s="6">
        <f>+AN2114+SUM($D$16:$E$18)-SUM($AL$27:AL2114)</f>
        <v>32717.827882857298</v>
      </c>
      <c r="AQ2114" s="10">
        <f t="shared" si="622"/>
        <v>-1.8189513966244686E-3</v>
      </c>
      <c r="AR2114" s="10">
        <f>+AN2114/SUM(AL$27:AL2114)-1</f>
        <v>0.28023559662045971</v>
      </c>
    </row>
    <row r="2115" spans="1:44" x14ac:dyDescent="0.25">
      <c r="A2115" s="1">
        <v>43325</v>
      </c>
      <c r="B2115">
        <v>8.8089999999999993</v>
      </c>
      <c r="G2115">
        <f t="shared" si="615"/>
        <v>7517.4821350442298</v>
      </c>
      <c r="H2115">
        <f t="shared" si="616"/>
        <v>7454.2931946791005</v>
      </c>
      <c r="I2115" s="5">
        <f t="shared" si="605"/>
        <v>0</v>
      </c>
      <c r="J2115" s="6">
        <f>+H2115+SUM($D$16:$E$16)-SUM($F$27:F2115)</f>
        <v>8610.8440367843577</v>
      </c>
      <c r="K2115" s="10">
        <f t="shared" si="617"/>
        <v>-1.2039142664441616E-2</v>
      </c>
      <c r="L2115" s="10">
        <f>+H2115/SUM(F$27:F2115)-1</f>
        <v>0.10214374657906</v>
      </c>
      <c r="M2115">
        <v>8.1709999999999994</v>
      </c>
      <c r="R2115">
        <f t="shared" si="618"/>
        <v>7006.772401077139</v>
      </c>
      <c r="S2115">
        <f t="shared" si="619"/>
        <v>6800.9500902594264</v>
      </c>
      <c r="T2115" s="5">
        <f t="shared" si="606"/>
        <v>0</v>
      </c>
      <c r="U2115" s="6">
        <f>+S2115+SUM($D$17:$E$17)-SUM($Q$27:Q2115)</f>
        <v>7764.8714586804745</v>
      </c>
      <c r="V2115" s="10">
        <f t="shared" si="607"/>
        <v>-1.0707666329629051E-3</v>
      </c>
      <c r="W2115" s="10">
        <f>+S2115/SUM(Q$27:Q2115)-1</f>
        <v>0.20668119357911352</v>
      </c>
      <c r="X2115">
        <v>5.4790000000000001</v>
      </c>
      <c r="AC2115">
        <f t="shared" si="620"/>
        <v>14626.801105532084</v>
      </c>
      <c r="AD2115">
        <f t="shared" si="621"/>
        <v>14470.263026178447</v>
      </c>
      <c r="AE2115" s="5">
        <f t="shared" si="608"/>
        <v>0</v>
      </c>
      <c r="AF2115" s="6">
        <f>+AD2115+SUM($D$18:$E$18)-SUM($AB$27:AB2115)</f>
        <v>16205.089289336354</v>
      </c>
      <c r="AG2115" s="10">
        <f t="shared" si="609"/>
        <v>-1.4646358376301238E-3</v>
      </c>
      <c r="AH2115" s="10">
        <f>+AD2115/SUM(AB$27:AB2115)-1</f>
        <v>0.42631988387047892</v>
      </c>
      <c r="AI2115" s="6">
        <f t="shared" si="610"/>
        <v>0</v>
      </c>
      <c r="AL2115" s="6">
        <f t="shared" si="611"/>
        <v>0</v>
      </c>
      <c r="AM2115" s="6">
        <f t="shared" si="612"/>
        <v>29151.055641653453</v>
      </c>
      <c r="AN2115" s="6">
        <f t="shared" si="613"/>
        <v>28725.506311116973</v>
      </c>
      <c r="AO2115" s="5">
        <f t="shared" si="614"/>
        <v>0</v>
      </c>
      <c r="AP2115" s="6">
        <f>+AN2115+SUM($D$16:$E$18)-SUM($AL$27:AL2115)</f>
        <v>32580.804784801167</v>
      </c>
      <c r="AQ2115" s="10">
        <f t="shared" si="622"/>
        <v>-4.1880255176697245E-3</v>
      </c>
      <c r="AR2115" s="10">
        <f>+AN2115/SUM(AL$27:AL2115)-1</f>
        <v>0.27415775620655181</v>
      </c>
    </row>
    <row r="2116" spans="1:44" x14ac:dyDescent="0.25">
      <c r="A2116" s="1">
        <v>43326</v>
      </c>
      <c r="B2116">
        <v>8.8409999999999993</v>
      </c>
      <c r="G2116">
        <f t="shared" si="615"/>
        <v>7544.7905047026934</v>
      </c>
      <c r="H2116">
        <f t="shared" si="616"/>
        <v>7481.3720211326963</v>
      </c>
      <c r="I2116" s="5">
        <f t="shared" si="605"/>
        <v>0</v>
      </c>
      <c r="J2116" s="6">
        <f>+H2116+SUM($D$16:$E$16)-SUM($F$27:F2116)</f>
        <v>8637.9228632379527</v>
      </c>
      <c r="K2116" s="10">
        <f t="shared" si="617"/>
        <v>3.1447354449711806E-3</v>
      </c>
      <c r="L2116" s="10">
        <f>+H2116/SUM(F$27:F2116)-1</f>
        <v>0.10614744732721859</v>
      </c>
      <c r="M2116">
        <v>8.1660000000000004</v>
      </c>
      <c r="R2116">
        <f t="shared" si="618"/>
        <v>7002.4848154688443</v>
      </c>
      <c r="S2116">
        <f t="shared" si="619"/>
        <v>6796.7884514818852</v>
      </c>
      <c r="T2116" s="5">
        <f t="shared" si="606"/>
        <v>0</v>
      </c>
      <c r="U2116" s="6">
        <f>+S2116+SUM($D$17:$E$17)-SUM($Q$27:Q2116)</f>
        <v>7760.7098199029333</v>
      </c>
      <c r="V2116" s="10">
        <f t="shared" si="607"/>
        <v>-5.3595720156951465E-4</v>
      </c>
      <c r="W2116" s="10">
        <f>+S2116/SUM(Q$27:Q2116)-1</f>
        <v>0.20594280097503881</v>
      </c>
      <c r="X2116">
        <v>5.524</v>
      </c>
      <c r="AC2116">
        <f t="shared" si="620"/>
        <v>14746.933620543756</v>
      </c>
      <c r="AD2116">
        <f t="shared" si="621"/>
        <v>14589.109866145236</v>
      </c>
      <c r="AE2116" s="5">
        <f t="shared" si="608"/>
        <v>0</v>
      </c>
      <c r="AF2116" s="6">
        <f>+AD2116+SUM($D$18:$E$18)-SUM($AB$27:AB2116)</f>
        <v>16323.936129303142</v>
      </c>
      <c r="AG2116" s="10">
        <f t="shared" si="609"/>
        <v>7.3339207112541605E-3</v>
      </c>
      <c r="AH2116" s="10">
        <f>+AD2116/SUM(AB$27:AB2116)-1</f>
        <v>0.43803450237279185</v>
      </c>
      <c r="AI2116" s="6">
        <f t="shared" si="610"/>
        <v>0</v>
      </c>
      <c r="AL2116" s="6">
        <f t="shared" si="611"/>
        <v>0</v>
      </c>
      <c r="AM2116" s="6">
        <f t="shared" si="612"/>
        <v>29294.208940715296</v>
      </c>
      <c r="AN2116" s="6">
        <f t="shared" si="613"/>
        <v>28867.270338759816</v>
      </c>
      <c r="AO2116" s="5">
        <f t="shared" si="614"/>
        <v>0</v>
      </c>
      <c r="AP2116" s="6">
        <f>+AN2116+SUM($D$16:$E$18)-SUM($AL$27:AL2116)</f>
        <v>32722.568812444009</v>
      </c>
      <c r="AQ2116" s="10">
        <f t="shared" si="622"/>
        <v>4.351151807918896E-3</v>
      </c>
      <c r="AR2116" s="10">
        <f>+AN2116/SUM(AL$27:AL2116)-1</f>
        <v>0.28044588681131355</v>
      </c>
    </row>
    <row r="2117" spans="1:44" x14ac:dyDescent="0.25">
      <c r="A2117" s="1">
        <v>43328</v>
      </c>
      <c r="B2117">
        <v>8.6440000000000001</v>
      </c>
      <c r="G2117">
        <f t="shared" si="615"/>
        <v>7376.6733539927709</v>
      </c>
      <c r="H2117">
        <f t="shared" si="616"/>
        <v>7314.6679957777442</v>
      </c>
      <c r="I2117" s="5">
        <f t="shared" si="605"/>
        <v>0</v>
      </c>
      <c r="J2117" s="6">
        <f>+H2117+SUM($D$16:$E$16)-SUM($F$27:F2117)</f>
        <v>8471.2188378830033</v>
      </c>
      <c r="K2117" s="10">
        <f t="shared" si="617"/>
        <v>-1.9299087059971742E-2</v>
      </c>
      <c r="L2117" s="10">
        <f>+H2117/SUM(F$27:F2117)-1</f>
        <v>8.1499664596366816E-2</v>
      </c>
      <c r="M2117">
        <v>8.1189999999999998</v>
      </c>
      <c r="R2117">
        <f t="shared" si="618"/>
        <v>6962.1815107508628</v>
      </c>
      <c r="S2117">
        <f t="shared" si="619"/>
        <v>6757.6690469729883</v>
      </c>
      <c r="T2117" s="5">
        <f t="shared" si="606"/>
        <v>0</v>
      </c>
      <c r="U2117" s="6">
        <f>+S2117+SUM($D$17:$E$17)-SUM($Q$27:Q2117)</f>
        <v>7721.5904153940355</v>
      </c>
      <c r="V2117" s="10">
        <f t="shared" si="607"/>
        <v>-5.0406992938420991E-3</v>
      </c>
      <c r="W2117" s="10">
        <f>+S2117/SUM(Q$27:Q2117)-1</f>
        <v>0.1990019104967351</v>
      </c>
      <c r="X2117">
        <v>5.5529999999999999</v>
      </c>
      <c r="AC2117">
        <f t="shared" si="620"/>
        <v>14824.352352440166</v>
      </c>
      <c r="AD2117">
        <f t="shared" si="621"/>
        <v>14665.700051901611</v>
      </c>
      <c r="AE2117" s="5">
        <f t="shared" si="608"/>
        <v>0</v>
      </c>
      <c r="AF2117" s="6">
        <f>+AD2117+SUM($D$18:$E$18)-SUM($AB$27:AB2117)</f>
        <v>16400.52631505952</v>
      </c>
      <c r="AG2117" s="10">
        <f t="shared" si="609"/>
        <v>4.6918944762894821E-3</v>
      </c>
      <c r="AH2117" s="10">
        <f>+AD2117/SUM(AB$27:AB2117)-1</f>
        <v>0.44558392318539353</v>
      </c>
      <c r="AI2117" s="6">
        <f t="shared" si="610"/>
        <v>0</v>
      </c>
      <c r="AL2117" s="6">
        <f t="shared" si="611"/>
        <v>0</v>
      </c>
      <c r="AM2117" s="6">
        <f t="shared" si="612"/>
        <v>29163.207217183801</v>
      </c>
      <c r="AN2117" s="6">
        <f t="shared" si="613"/>
        <v>28738.037094652344</v>
      </c>
      <c r="AO2117" s="5">
        <f t="shared" si="614"/>
        <v>0</v>
      </c>
      <c r="AP2117" s="6">
        <f>+AN2117+SUM($D$16:$E$18)-SUM($AL$27:AL2117)</f>
        <v>32593.335568336541</v>
      </c>
      <c r="AQ2117" s="10">
        <f t="shared" si="622"/>
        <v>-3.9493612145242718E-3</v>
      </c>
      <c r="AR2117" s="10">
        <f>+AN2117/SUM(AL$27:AL2117)-1</f>
        <v>0.27471357565356214</v>
      </c>
    </row>
    <row r="2118" spans="1:44" x14ac:dyDescent="0.25">
      <c r="A2118" s="1">
        <v>43329</v>
      </c>
      <c r="B2118">
        <v>8.6229999999999993</v>
      </c>
      <c r="G2118">
        <f t="shared" si="615"/>
        <v>7358.7522364044025</v>
      </c>
      <c r="H2118">
        <f t="shared" si="616"/>
        <v>7296.8975159175707</v>
      </c>
      <c r="I2118" s="5">
        <f t="shared" si="605"/>
        <v>0</v>
      </c>
      <c r="J2118" s="6">
        <f>+H2118+SUM($D$16:$E$16)-SUM($F$27:F2118)</f>
        <v>8453.4483580228298</v>
      </c>
      <c r="K2118" s="10">
        <f t="shared" si="617"/>
        <v>-2.0977477031646208E-3</v>
      </c>
      <c r="L2118" s="10">
        <f>+H2118/SUM(F$27:F2118)-1</f>
        <v>7.8872235980387506E-2</v>
      </c>
      <c r="M2118">
        <v>8.1120000000000001</v>
      </c>
      <c r="R2118">
        <f t="shared" si="618"/>
        <v>6956.1788908992494</v>
      </c>
      <c r="S2118">
        <f t="shared" si="619"/>
        <v>6751.8427526844298</v>
      </c>
      <c r="T2118" s="5">
        <f t="shared" si="606"/>
        <v>0</v>
      </c>
      <c r="U2118" s="6">
        <f>+S2118+SUM($D$17:$E$17)-SUM($Q$27:Q2118)</f>
        <v>7715.7641211054779</v>
      </c>
      <c r="V2118" s="10">
        <f t="shared" si="607"/>
        <v>-7.5454588693824043E-4</v>
      </c>
      <c r="W2118" s="10">
        <f>+S2118/SUM(Q$27:Q2118)-1</f>
        <v>0.19796816085103042</v>
      </c>
      <c r="X2118">
        <v>5.5650000000000004</v>
      </c>
      <c r="AC2118">
        <f t="shared" si="620"/>
        <v>14856.387689776613</v>
      </c>
      <c r="AD2118">
        <f t="shared" si="621"/>
        <v>14697.392542559423</v>
      </c>
      <c r="AE2118" s="5">
        <f t="shared" si="608"/>
        <v>0</v>
      </c>
      <c r="AF2118" s="6">
        <f>+AD2118+SUM($D$18:$E$18)-SUM($AB$27:AB2118)</f>
        <v>16432.218805717326</v>
      </c>
      <c r="AG2118" s="10">
        <f t="shared" si="609"/>
        <v>1.9324069270085786E-3</v>
      </c>
      <c r="AH2118" s="10">
        <f>+AD2118/SUM(AB$27:AB2118)-1</f>
        <v>0.44870782145267696</v>
      </c>
      <c r="AI2118" s="6">
        <f t="shared" si="610"/>
        <v>0</v>
      </c>
      <c r="AL2118" s="6">
        <f t="shared" si="611"/>
        <v>0</v>
      </c>
      <c r="AM2118" s="6">
        <f t="shared" si="612"/>
        <v>29171.318817080264</v>
      </c>
      <c r="AN2118" s="6">
        <f t="shared" si="613"/>
        <v>28746.13281116142</v>
      </c>
      <c r="AO2118" s="5">
        <f t="shared" si="614"/>
        <v>0</v>
      </c>
      <c r="AP2118" s="6">
        <f>+AN2118+SUM($D$16:$E$18)-SUM($AL$27:AL2118)</f>
        <v>32601.431284845614</v>
      </c>
      <c r="AQ2118" s="10">
        <f t="shared" si="622"/>
        <v>2.4838563982187978E-4</v>
      </c>
      <c r="AR2118" s="10">
        <f>+AN2118/SUM(AL$27:AL2118)-1</f>
        <v>0.2750726718473897</v>
      </c>
    </row>
    <row r="2119" spans="1:44" x14ac:dyDescent="0.25">
      <c r="A2119" s="1">
        <v>43332</v>
      </c>
      <c r="B2119">
        <v>8.67</v>
      </c>
      <c r="G2119">
        <f t="shared" si="615"/>
        <v>7398.8614043402731</v>
      </c>
      <c r="H2119">
        <f t="shared" si="616"/>
        <v>7336.669542271291</v>
      </c>
      <c r="I2119" s="5">
        <f t="shared" si="605"/>
        <v>0</v>
      </c>
      <c r="J2119" s="6">
        <f>+H2119+SUM($D$16:$E$16)-SUM($F$27:F2119)</f>
        <v>8493.2203843765492</v>
      </c>
      <c r="K2119" s="10">
        <f t="shared" si="617"/>
        <v>4.7048286887532154E-3</v>
      </c>
      <c r="L2119" s="10">
        <f>+H2119/SUM(F$27:F2119)-1</f>
        <v>8.4752671454245698E-2</v>
      </c>
      <c r="M2119">
        <v>8.1649999999999991</v>
      </c>
      <c r="R2119">
        <f t="shared" si="618"/>
        <v>7001.6272983471854</v>
      </c>
      <c r="S2119">
        <f t="shared" si="619"/>
        <v>6795.9561237263761</v>
      </c>
      <c r="T2119" s="5">
        <f t="shared" si="606"/>
        <v>0</v>
      </c>
      <c r="U2119" s="6">
        <f>+S2119+SUM($D$17:$E$17)-SUM($Q$27:Q2119)</f>
        <v>7759.8774921474251</v>
      </c>
      <c r="V2119" s="10">
        <f t="shared" si="607"/>
        <v>5.7173042552300934E-3</v>
      </c>
      <c r="W2119" s="10">
        <f>+S2119/SUM(Q$27:Q2119)-1</f>
        <v>0.20579512245422382</v>
      </c>
      <c r="X2119">
        <v>5.5679999999999996</v>
      </c>
      <c r="AC2119">
        <f t="shared" si="620"/>
        <v>14864.396524110722</v>
      </c>
      <c r="AD2119">
        <f t="shared" si="621"/>
        <v>14705.315665223872</v>
      </c>
      <c r="AE2119" s="5">
        <f t="shared" si="608"/>
        <v>0</v>
      </c>
      <c r="AF2119" s="6">
        <f>+AD2119+SUM($D$18:$E$18)-SUM($AB$27:AB2119)</f>
        <v>16440.141928381781</v>
      </c>
      <c r="AG2119" s="10">
        <f t="shared" si="609"/>
        <v>4.82169983136993E-4</v>
      </c>
      <c r="AH2119" s="10">
        <f>+AD2119/SUM(AB$27:AB2119)-1</f>
        <v>0.44948879601949754</v>
      </c>
      <c r="AI2119" s="6">
        <f t="shared" si="610"/>
        <v>0</v>
      </c>
      <c r="AL2119" s="6">
        <f t="shared" si="611"/>
        <v>0</v>
      </c>
      <c r="AM2119" s="6">
        <f t="shared" si="612"/>
        <v>29264.885226798178</v>
      </c>
      <c r="AN2119" s="6">
        <f t="shared" si="613"/>
        <v>28837.94133122154</v>
      </c>
      <c r="AO2119" s="5">
        <f t="shared" si="614"/>
        <v>0</v>
      </c>
      <c r="AP2119" s="6">
        <f>+AN2119+SUM($D$16:$E$18)-SUM($AL$27:AL2119)</f>
        <v>32693.239804905734</v>
      </c>
      <c r="AQ2119" s="10">
        <f t="shared" si="622"/>
        <v>2.816088632979552E-3</v>
      </c>
      <c r="AR2119" s="10">
        <f>+AN2119/SUM(AL$27:AL2119)-1</f>
        <v>0.27914495996142641</v>
      </c>
    </row>
    <row r="2120" spans="1:44" x14ac:dyDescent="0.25">
      <c r="A2120" s="1">
        <v>43333</v>
      </c>
      <c r="B2120">
        <v>8.7140000000000004</v>
      </c>
      <c r="G2120">
        <f t="shared" si="615"/>
        <v>7436.410412620663</v>
      </c>
      <c r="H2120">
        <f t="shared" si="616"/>
        <v>7373.9029286449868</v>
      </c>
      <c r="I2120" s="5">
        <f t="shared" si="605"/>
        <v>0</v>
      </c>
      <c r="J2120" s="6">
        <f>+H2120+SUM($D$16:$E$16)-SUM($F$27:F2120)</f>
        <v>8530.4537707502459</v>
      </c>
      <c r="K2120" s="10">
        <f t="shared" si="617"/>
        <v>4.3838949996151122E-3</v>
      </c>
      <c r="L2120" s="10">
        <f>+H2120/SUM(F$27:F2120)-1</f>
        <v>9.0257759982964147E-2</v>
      </c>
      <c r="M2120">
        <v>8.1920000000000002</v>
      </c>
      <c r="R2120">
        <f t="shared" si="618"/>
        <v>7024.7802606319838</v>
      </c>
      <c r="S2120">
        <f t="shared" si="619"/>
        <v>6818.4289731251047</v>
      </c>
      <c r="T2120" s="5">
        <f t="shared" si="606"/>
        <v>0</v>
      </c>
      <c r="U2120" s="6">
        <f>+S2120+SUM($D$17:$E$17)-SUM($Q$27:Q2120)</f>
        <v>7782.3503415461528</v>
      </c>
      <c r="V2120" s="10">
        <f t="shared" si="607"/>
        <v>2.8960314671808707E-3</v>
      </c>
      <c r="W2120" s="10">
        <f>+S2120/SUM(Q$27:Q2120)-1</f>
        <v>0.20978244251622802</v>
      </c>
      <c r="X2120">
        <v>5.5279999999999996</v>
      </c>
      <c r="AC2120">
        <f t="shared" si="620"/>
        <v>14757.61206632257</v>
      </c>
      <c r="AD2120">
        <f t="shared" si="621"/>
        <v>14599.674029697839</v>
      </c>
      <c r="AE2120" s="5">
        <f t="shared" si="608"/>
        <v>0</v>
      </c>
      <c r="AF2120" s="6">
        <f>+AD2120+SUM($D$18:$E$18)-SUM($AB$27:AB2120)</f>
        <v>16334.500292855746</v>
      </c>
      <c r="AG2120" s="10">
        <f t="shared" si="609"/>
        <v>-6.4258347638507241E-3</v>
      </c>
      <c r="AH2120" s="10">
        <f>+AD2120/SUM(AB$27:AB2120)-1</f>
        <v>0.43907580179521966</v>
      </c>
      <c r="AI2120" s="6">
        <f t="shared" si="610"/>
        <v>0</v>
      </c>
      <c r="AL2120" s="6">
        <f t="shared" si="611"/>
        <v>0</v>
      </c>
      <c r="AM2120" s="6">
        <f t="shared" si="612"/>
        <v>29218.802739575218</v>
      </c>
      <c r="AN2120" s="6">
        <f t="shared" si="613"/>
        <v>28792.005931467931</v>
      </c>
      <c r="AO2120" s="5">
        <f t="shared" si="614"/>
        <v>0</v>
      </c>
      <c r="AP2120" s="6">
        <f>+AN2120+SUM($D$16:$E$18)-SUM($AL$27:AL2120)</f>
        <v>32647.304405152125</v>
      </c>
      <c r="AQ2120" s="10">
        <f t="shared" si="622"/>
        <v>-1.405042755864061E-3</v>
      </c>
      <c r="AR2120" s="10">
        <f>+AN2120/SUM(AL$27:AL2120)-1</f>
        <v>0.27710743466085885</v>
      </c>
    </row>
    <row r="2121" spans="1:44" x14ac:dyDescent="0.25">
      <c r="A2121" s="1">
        <v>43334</v>
      </c>
      <c r="B2121">
        <v>8.6999999999999993</v>
      </c>
      <c r="G2121">
        <f t="shared" si="615"/>
        <v>7424.4630008950835</v>
      </c>
      <c r="H2121">
        <f t="shared" si="616"/>
        <v>7362.0559420715372</v>
      </c>
      <c r="I2121" s="5">
        <f t="shared" si="605"/>
        <v>0</v>
      </c>
      <c r="J2121" s="6">
        <f>+H2121+SUM($D$16:$E$16)-SUM($F$27:F2121)</f>
        <v>8518.6067841767945</v>
      </c>
      <c r="K2121" s="10">
        <f t="shared" si="617"/>
        <v>-1.3887873836293529E-3</v>
      </c>
      <c r="L2121" s="10">
        <f>+H2121/SUM(F$27:F2121)-1</f>
        <v>8.8506140905644459E-2</v>
      </c>
      <c r="M2121">
        <v>8.1880000000000006</v>
      </c>
      <c r="R2121">
        <f t="shared" si="618"/>
        <v>7021.3501921453471</v>
      </c>
      <c r="S2121">
        <f t="shared" si="619"/>
        <v>6815.0996621030708</v>
      </c>
      <c r="T2121" s="5">
        <f t="shared" si="606"/>
        <v>0</v>
      </c>
      <c r="U2121" s="6">
        <f>+S2121+SUM($D$17:$E$17)-SUM($Q$27:Q2121)</f>
        <v>7779.0210305241199</v>
      </c>
      <c r="V2121" s="10">
        <f t="shared" si="607"/>
        <v>-4.2780276856202448E-4</v>
      </c>
      <c r="W2121" s="10">
        <f>+S2121/SUM(Q$27:Q2121)-1</f>
        <v>0.20919172843296807</v>
      </c>
      <c r="X2121">
        <v>5.4880000000000004</v>
      </c>
      <c r="AC2121">
        <f t="shared" si="620"/>
        <v>14650.827608534421</v>
      </c>
      <c r="AD2121">
        <f t="shared" si="621"/>
        <v>14494.032394171807</v>
      </c>
      <c r="AE2121" s="5">
        <f t="shared" si="608"/>
        <v>0</v>
      </c>
      <c r="AF2121" s="6">
        <f>+AD2121+SUM($D$18:$E$18)-SUM($AB$27:AB2121)</f>
        <v>16228.858657329716</v>
      </c>
      <c r="AG2121" s="10">
        <f t="shared" si="609"/>
        <v>-6.467393163672952E-3</v>
      </c>
      <c r="AH2121" s="10">
        <f>+AD2121/SUM(AB$27:AB2121)-1</f>
        <v>0.42866280757094177</v>
      </c>
      <c r="AI2121" s="6">
        <f t="shared" si="610"/>
        <v>0</v>
      </c>
      <c r="AL2121" s="6">
        <f t="shared" si="611"/>
        <v>0</v>
      </c>
      <c r="AM2121" s="6">
        <f t="shared" si="612"/>
        <v>29096.640801574853</v>
      </c>
      <c r="AN2121" s="6">
        <f t="shared" si="613"/>
        <v>28671.187998346417</v>
      </c>
      <c r="AO2121" s="5">
        <f t="shared" si="614"/>
        <v>0</v>
      </c>
      <c r="AP2121" s="6">
        <f>+AN2121+SUM($D$16:$E$18)-SUM($AL$27:AL2121)</f>
        <v>32526.48647203061</v>
      </c>
      <c r="AQ2121" s="10">
        <f t="shared" si="622"/>
        <v>-3.7007016451394703E-3</v>
      </c>
      <c r="AR2121" s="10">
        <f>+AN2121/SUM(AL$27:AL2121)-1</f>
        <v>0.27174839573189002</v>
      </c>
    </row>
    <row r="2122" spans="1:44" x14ac:dyDescent="0.25">
      <c r="A2122" s="1">
        <v>43335</v>
      </c>
      <c r="B2122">
        <v>8.6920000000000002</v>
      </c>
      <c r="G2122">
        <f t="shared" si="615"/>
        <v>7417.6359084804681</v>
      </c>
      <c r="H2122">
        <f t="shared" si="616"/>
        <v>7355.2862354581393</v>
      </c>
      <c r="I2122" s="5">
        <f t="shared" si="605"/>
        <v>0</v>
      </c>
      <c r="J2122" s="6">
        <f>+H2122+SUM($D$16:$E$16)-SUM($F$27:F2122)</f>
        <v>8511.8370775633957</v>
      </c>
      <c r="K2122" s="10">
        <f t="shared" si="617"/>
        <v>-7.9469645505569897E-4</v>
      </c>
      <c r="L2122" s="10">
        <f>+H2122/SUM(F$27:F2122)-1</f>
        <v>8.7505215718604923E-2</v>
      </c>
      <c r="M2122">
        <v>8.18</v>
      </c>
      <c r="R2122">
        <f t="shared" si="618"/>
        <v>7014.490055172073</v>
      </c>
      <c r="S2122">
        <f t="shared" si="619"/>
        <v>6808.4410400590032</v>
      </c>
      <c r="T2122" s="5">
        <f t="shared" si="606"/>
        <v>0</v>
      </c>
      <c r="U2122" s="6">
        <f>+S2122+SUM($D$17:$E$17)-SUM($Q$27:Q2122)</f>
        <v>7772.3624084800504</v>
      </c>
      <c r="V2122" s="10">
        <f t="shared" si="607"/>
        <v>-8.5597172419793477E-4</v>
      </c>
      <c r="W2122" s="10">
        <f>+S2122/SUM(Q$27:Q2122)-1</f>
        <v>0.2080103002664484</v>
      </c>
      <c r="X2122">
        <v>5.484</v>
      </c>
      <c r="AC2122">
        <f t="shared" si="620"/>
        <v>14640.149162755602</v>
      </c>
      <c r="AD2122">
        <f t="shared" si="621"/>
        <v>14483.468230619203</v>
      </c>
      <c r="AE2122" s="5">
        <f t="shared" si="608"/>
        <v>0</v>
      </c>
      <c r="AF2122" s="6">
        <f>+AD2122+SUM($D$18:$E$18)-SUM($AB$27:AB2122)</f>
        <v>16218.294493777112</v>
      </c>
      <c r="AG2122" s="10">
        <f t="shared" si="609"/>
        <v>-6.5094926116893159E-4</v>
      </c>
      <c r="AH2122" s="10">
        <f>+AD2122/SUM(AB$27:AB2122)-1</f>
        <v>0.42762150814851396</v>
      </c>
      <c r="AI2122" s="6">
        <f t="shared" si="610"/>
        <v>0</v>
      </c>
      <c r="AL2122" s="6">
        <f t="shared" si="611"/>
        <v>0</v>
      </c>
      <c r="AM2122" s="6">
        <f t="shared" si="612"/>
        <v>29072.275126408145</v>
      </c>
      <c r="AN2122" s="6">
        <f t="shared" si="613"/>
        <v>28647.195506136348</v>
      </c>
      <c r="AO2122" s="5">
        <f t="shared" si="614"/>
        <v>0</v>
      </c>
      <c r="AP2122" s="6">
        <f>+AN2122+SUM($D$16:$E$18)-SUM($AL$27:AL2122)</f>
        <v>32502.493979820541</v>
      </c>
      <c r="AQ2122" s="10">
        <f t="shared" si="622"/>
        <v>-7.3762938492294428E-4</v>
      </c>
      <c r="AR2122" s="10">
        <f>+AN2122/SUM(AL$27:AL2122)-1</f>
        <v>0.27068417706472037</v>
      </c>
    </row>
    <row r="2123" spans="1:44" x14ac:dyDescent="0.25">
      <c r="A2123" s="1">
        <v>43336</v>
      </c>
      <c r="B2123">
        <v>8.6669999999999998</v>
      </c>
      <c r="G2123">
        <f t="shared" si="615"/>
        <v>7396.3012446847924</v>
      </c>
      <c r="H2123">
        <f t="shared" si="616"/>
        <v>7334.1309022912674</v>
      </c>
      <c r="I2123" s="5">
        <f t="shared" si="605"/>
        <v>0</v>
      </c>
      <c r="J2123" s="6">
        <f>+H2123+SUM($D$16:$E$16)-SUM($F$27:F2123)</f>
        <v>8490.6817443965265</v>
      </c>
      <c r="K2123" s="10">
        <f t="shared" si="617"/>
        <v>-2.4854015618595016E-3</v>
      </c>
      <c r="L2123" s="10">
        <f>+H2123/SUM(F$27:F2123)-1</f>
        <v>8.4377324509105955E-2</v>
      </c>
      <c r="M2123">
        <v>8.1869999999999994</v>
      </c>
      <c r="R2123">
        <f t="shared" si="618"/>
        <v>7020.4926750236873</v>
      </c>
      <c r="S2123">
        <f t="shared" si="619"/>
        <v>6814.2673343475626</v>
      </c>
      <c r="T2123" s="5">
        <f t="shared" si="606"/>
        <v>0</v>
      </c>
      <c r="U2123" s="6">
        <f>+S2123+SUM($D$17:$E$17)-SUM($Q$27:Q2123)</f>
        <v>7778.1887027686098</v>
      </c>
      <c r="V2123" s="10">
        <f t="shared" si="607"/>
        <v>7.4961690955155369E-4</v>
      </c>
      <c r="W2123" s="10">
        <f>+S2123/SUM(Q$27:Q2123)-1</f>
        <v>0.20904404991215331</v>
      </c>
      <c r="X2123">
        <v>5.476</v>
      </c>
      <c r="AC2123">
        <f t="shared" si="620"/>
        <v>14618.792271197972</v>
      </c>
      <c r="AD2123">
        <f t="shared" si="621"/>
        <v>14462.339903513996</v>
      </c>
      <c r="AE2123" s="5">
        <f t="shared" si="608"/>
        <v>0</v>
      </c>
      <c r="AF2123" s="6">
        <f>+AD2123+SUM($D$18:$E$18)-SUM($AB$27:AB2123)</f>
        <v>16197.166166671903</v>
      </c>
      <c r="AG2123" s="10">
        <f t="shared" si="609"/>
        <v>-1.3027465442384534E-3</v>
      </c>
      <c r="AH2123" s="10">
        <f>+AD2123/SUM(AB$27:AB2123)-1</f>
        <v>0.42553890930365834</v>
      </c>
      <c r="AI2123" s="6">
        <f t="shared" si="610"/>
        <v>0</v>
      </c>
      <c r="AL2123" s="6">
        <f t="shared" si="611"/>
        <v>0</v>
      </c>
      <c r="AM2123" s="6">
        <f t="shared" si="612"/>
        <v>29035.586190906452</v>
      </c>
      <c r="AN2123" s="6">
        <f t="shared" si="613"/>
        <v>28610.738140152826</v>
      </c>
      <c r="AO2123" s="5">
        <f t="shared" si="614"/>
        <v>0</v>
      </c>
      <c r="AP2123" s="6">
        <f>+AN2123+SUM($D$16:$E$18)-SUM($AL$27:AL2123)</f>
        <v>32466.036613837019</v>
      </c>
      <c r="AQ2123" s="10">
        <f t="shared" si="622"/>
        <v>-1.121679031958478E-3</v>
      </c>
      <c r="AR2123" s="10">
        <f>+AN2123/SUM(AL$27:AL2123)-1</f>
        <v>0.2690670624650453</v>
      </c>
    </row>
    <row r="2124" spans="1:44" x14ac:dyDescent="0.25">
      <c r="A2124" s="1">
        <v>43339</v>
      </c>
      <c r="B2124">
        <v>8.7959999999999994</v>
      </c>
      <c r="G2124">
        <f t="shared" si="615"/>
        <v>7506.3881098704778</v>
      </c>
      <c r="H2124">
        <f t="shared" si="616"/>
        <v>7443.2924214323284</v>
      </c>
      <c r="I2124" s="5">
        <f t="shared" si="605"/>
        <v>0</v>
      </c>
      <c r="J2124" s="6">
        <f>+H2124+SUM($D$16:$E$16)-SUM($F$27:F2124)</f>
        <v>8599.8432635375866</v>
      </c>
      <c r="K2124" s="10">
        <f t="shared" si="617"/>
        <v>1.2856625937381461E-2</v>
      </c>
      <c r="L2124" s="10">
        <f>+H2124/SUM(F$27:F2124)-1</f>
        <v>0.10051724315012089</v>
      </c>
      <c r="M2124">
        <v>8.2330000000000005</v>
      </c>
      <c r="R2124">
        <f t="shared" si="618"/>
        <v>7059.9384626200099</v>
      </c>
      <c r="S2124">
        <f t="shared" si="619"/>
        <v>6852.5544111009513</v>
      </c>
      <c r="T2124" s="5">
        <f t="shared" si="606"/>
        <v>0</v>
      </c>
      <c r="U2124" s="6">
        <f>+S2124+SUM($D$17:$E$17)-SUM($Q$27:Q2124)</f>
        <v>7816.4757795219994</v>
      </c>
      <c r="V2124" s="10">
        <f t="shared" si="607"/>
        <v>4.9223640896962628E-3</v>
      </c>
      <c r="W2124" s="10">
        <f>+S2124/SUM(Q$27:Q2124)-1</f>
        <v>0.21583726186964203</v>
      </c>
      <c r="X2124">
        <v>5.4749999999999996</v>
      </c>
      <c r="AC2124">
        <f t="shared" si="620"/>
        <v>14616.122659753268</v>
      </c>
      <c r="AD2124">
        <f t="shared" si="621"/>
        <v>14459.698862625844</v>
      </c>
      <c r="AE2124" s="5">
        <f t="shared" si="608"/>
        <v>0</v>
      </c>
      <c r="AF2124" s="6">
        <f>+AD2124+SUM($D$18:$E$18)-SUM($AB$27:AB2124)</f>
        <v>16194.525125783754</v>
      </c>
      <c r="AG2124" s="10">
        <f t="shared" si="609"/>
        <v>-1.6305573832930964E-4</v>
      </c>
      <c r="AH2124" s="10">
        <f>+AD2124/SUM(AB$27:AB2124)-1</f>
        <v>0.42527858444805133</v>
      </c>
      <c r="AI2124" s="6">
        <f t="shared" si="610"/>
        <v>0</v>
      </c>
      <c r="AL2124" s="6">
        <f t="shared" si="611"/>
        <v>0</v>
      </c>
      <c r="AM2124" s="6">
        <f t="shared" si="612"/>
        <v>29182.449232243758</v>
      </c>
      <c r="AN2124" s="6">
        <f t="shared" si="613"/>
        <v>28755.545695159126</v>
      </c>
      <c r="AO2124" s="5">
        <f t="shared" si="614"/>
        <v>0</v>
      </c>
      <c r="AP2124" s="6">
        <f>+AN2124+SUM($D$16:$E$18)-SUM($AL$27:AL2124)</f>
        <v>32610.844168843319</v>
      </c>
      <c r="AQ2124" s="10">
        <f t="shared" si="622"/>
        <v>4.4602781894413912E-3</v>
      </c>
      <c r="AR2124" s="10">
        <f>+AN2124/SUM(AL$27:AL2124)-1</f>
        <v>0.27549019274411646</v>
      </c>
    </row>
    <row r="2125" spans="1:44" x14ac:dyDescent="0.25">
      <c r="A2125" s="1">
        <v>43340</v>
      </c>
      <c r="B2125">
        <v>8.7739999999999991</v>
      </c>
      <c r="G2125">
        <f t="shared" si="615"/>
        <v>7487.6136057302829</v>
      </c>
      <c r="H2125">
        <f t="shared" si="616"/>
        <v>7424.675728245481</v>
      </c>
      <c r="I2125" s="5">
        <f t="shared" si="605"/>
        <v>0</v>
      </c>
      <c r="J2125" s="6">
        <f>+H2125+SUM($D$16:$E$16)-SUM($F$27:F2125)</f>
        <v>8581.2265703507401</v>
      </c>
      <c r="K2125" s="10">
        <f t="shared" si="617"/>
        <v>-2.1647712192359725E-3</v>
      </c>
      <c r="L2125" s="10">
        <f>+H2125/SUM(F$27:F2125)-1</f>
        <v>9.7764698885761669E-2</v>
      </c>
      <c r="M2125">
        <v>8.2609999999999992</v>
      </c>
      <c r="R2125">
        <f t="shared" si="618"/>
        <v>7083.9489420264663</v>
      </c>
      <c r="S2125">
        <f t="shared" si="619"/>
        <v>6875.8595882551872</v>
      </c>
      <c r="T2125" s="5">
        <f t="shared" si="606"/>
        <v>0</v>
      </c>
      <c r="U2125" s="6">
        <f>+S2125+SUM($D$17:$E$17)-SUM($Q$27:Q2125)</f>
        <v>7839.7809566762353</v>
      </c>
      <c r="V2125" s="10">
        <f t="shared" si="607"/>
        <v>2.9815453679640225E-3</v>
      </c>
      <c r="W2125" s="10">
        <f>+S2125/SUM(Q$27:Q2125)-1</f>
        <v>0.21997226045246099</v>
      </c>
      <c r="X2125">
        <v>5.4530000000000003</v>
      </c>
      <c r="AC2125">
        <f t="shared" si="620"/>
        <v>14557.391207969786</v>
      </c>
      <c r="AD2125">
        <f t="shared" si="621"/>
        <v>14401.595963086527</v>
      </c>
      <c r="AE2125" s="5">
        <f t="shared" si="608"/>
        <v>0</v>
      </c>
      <c r="AF2125" s="6">
        <f>+AD2125+SUM($D$18:$E$18)-SUM($AB$27:AB2125)</f>
        <v>16136.422226244433</v>
      </c>
      <c r="AG2125" s="10">
        <f t="shared" si="609"/>
        <v>-3.5878112564605713E-3</v>
      </c>
      <c r="AH2125" s="10">
        <f>+AD2125/SUM(AB$27:AB2125)-1</f>
        <v>0.41955143762469849</v>
      </c>
      <c r="AI2125" s="6">
        <f t="shared" si="610"/>
        <v>0</v>
      </c>
      <c r="AL2125" s="6">
        <f t="shared" si="611"/>
        <v>0</v>
      </c>
      <c r="AM2125" s="6">
        <f t="shared" si="612"/>
        <v>29128.953755726536</v>
      </c>
      <c r="AN2125" s="6">
        <f t="shared" si="613"/>
        <v>28702.131279587193</v>
      </c>
      <c r="AO2125" s="5">
        <f t="shared" si="614"/>
        <v>0</v>
      </c>
      <c r="AP2125" s="6">
        <f>+AN2125+SUM($D$16:$E$18)-SUM($AL$27:AL2125)</f>
        <v>32557.429753271386</v>
      </c>
      <c r="AQ2125" s="10">
        <f t="shared" si="622"/>
        <v>-1.6379341575881723E-3</v>
      </c>
      <c r="AR2125" s="10">
        <f>+AN2125/SUM(AL$27:AL2125)-1</f>
        <v>0.27312092582303604</v>
      </c>
    </row>
    <row r="2126" spans="1:44" x14ac:dyDescent="0.25">
      <c r="A2126" s="1">
        <v>43341</v>
      </c>
      <c r="B2126">
        <v>8.798</v>
      </c>
      <c r="G2126">
        <f t="shared" si="615"/>
        <v>7508.0948829741319</v>
      </c>
      <c r="H2126">
        <f t="shared" si="616"/>
        <v>7444.984848085679</v>
      </c>
      <c r="I2126" s="5">
        <f t="shared" si="605"/>
        <v>0</v>
      </c>
      <c r="J2126" s="6">
        <f>+H2126+SUM($D$16:$E$16)-SUM($F$27:F2126)</f>
        <v>8601.5356901909363</v>
      </c>
      <c r="K2126" s="10">
        <f t="shared" si="617"/>
        <v>2.3666919494198524E-3</v>
      </c>
      <c r="L2126" s="10">
        <f>+H2126/SUM(F$27:F2126)-1</f>
        <v>0.10076747444688094</v>
      </c>
      <c r="M2126">
        <v>8.2569999999999997</v>
      </c>
      <c r="R2126">
        <f t="shared" si="618"/>
        <v>7080.5188735398306</v>
      </c>
      <c r="S2126">
        <f t="shared" si="619"/>
        <v>6872.5302772331543</v>
      </c>
      <c r="T2126" s="5">
        <f t="shared" si="606"/>
        <v>0</v>
      </c>
      <c r="U2126" s="6">
        <f>+S2126+SUM($D$17:$E$17)-SUM($Q$27:Q2126)</f>
        <v>7836.4516456542024</v>
      </c>
      <c r="V2126" s="10">
        <f t="shared" si="607"/>
        <v>-4.246688830250589E-4</v>
      </c>
      <c r="W2126" s="10">
        <f>+S2126/SUM(Q$27:Q2126)-1</f>
        <v>0.21938154636920126</v>
      </c>
      <c r="X2126">
        <v>5.476</v>
      </c>
      <c r="AC2126">
        <f t="shared" si="620"/>
        <v>14618.792271197974</v>
      </c>
      <c r="AD2126">
        <f t="shared" si="621"/>
        <v>14462.339903513997</v>
      </c>
      <c r="AE2126" s="5">
        <f t="shared" si="608"/>
        <v>0</v>
      </c>
      <c r="AF2126" s="6">
        <f>+AD2126+SUM($D$18:$E$18)-SUM($AB$27:AB2126)</f>
        <v>16197.166166671903</v>
      </c>
      <c r="AG2126" s="10">
        <f t="shared" si="609"/>
        <v>3.7643995413478848E-3</v>
      </c>
      <c r="AH2126" s="10">
        <f>+AD2126/SUM(AB$27:AB2126)-1</f>
        <v>0.42553890930365834</v>
      </c>
      <c r="AI2126" s="6">
        <f t="shared" si="610"/>
        <v>0</v>
      </c>
      <c r="AL2126" s="6">
        <f t="shared" si="611"/>
        <v>0</v>
      </c>
      <c r="AM2126" s="6">
        <f t="shared" si="612"/>
        <v>29207.406027711935</v>
      </c>
      <c r="AN2126" s="6">
        <f t="shared" si="613"/>
        <v>28779.855028832833</v>
      </c>
      <c r="AO2126" s="5">
        <f t="shared" si="614"/>
        <v>0</v>
      </c>
      <c r="AP2126" s="6">
        <f>+AN2126+SUM($D$16:$E$18)-SUM($AL$27:AL2126)</f>
        <v>32635.153502517027</v>
      </c>
      <c r="AQ2126" s="10">
        <f t="shared" si="622"/>
        <v>2.3872814848915347E-3</v>
      </c>
      <c r="AR2126" s="10">
        <f>+AN2126/SUM(AL$27:AL2126)-1</f>
        <v>0.27656846533270385</v>
      </c>
    </row>
    <row r="2127" spans="1:44" x14ac:dyDescent="0.25">
      <c r="A2127" s="1">
        <v>43342</v>
      </c>
      <c r="B2127">
        <v>8.7309999999999999</v>
      </c>
      <c r="G2127">
        <f t="shared" si="615"/>
        <v>7450.9179840017214</v>
      </c>
      <c r="H2127">
        <f t="shared" si="616"/>
        <v>7388.2885551984609</v>
      </c>
      <c r="I2127" s="5">
        <f t="shared" si="605"/>
        <v>0</v>
      </c>
      <c r="J2127" s="6">
        <f>+H2127+SUM($D$16:$E$16)-SUM($F$27:F2127)</f>
        <v>8544.83939730372</v>
      </c>
      <c r="K2127" s="10">
        <f t="shared" si="617"/>
        <v>-6.5914151762308526E-3</v>
      </c>
      <c r="L2127" s="10">
        <f>+H2127/SUM(F$27:F2127)-1</f>
        <v>9.2384726005423579E-2</v>
      </c>
      <c r="M2127">
        <v>8.2319999999999993</v>
      </c>
      <c r="R2127">
        <f t="shared" si="618"/>
        <v>7059.080945498351</v>
      </c>
      <c r="S2127">
        <f t="shared" si="619"/>
        <v>6851.722083345443</v>
      </c>
      <c r="T2127" s="5">
        <f t="shared" si="606"/>
        <v>0</v>
      </c>
      <c r="U2127" s="6">
        <f>+S2127+SUM($D$17:$E$17)-SUM($Q$27:Q2127)</f>
        <v>7815.6434517664911</v>
      </c>
      <c r="V2127" s="10">
        <f t="shared" si="607"/>
        <v>-2.6553081456517358E-3</v>
      </c>
      <c r="W2127" s="10">
        <f>+S2127/SUM(Q$27:Q2127)-1</f>
        <v>0.21568958334882704</v>
      </c>
      <c r="X2127">
        <v>5.4790000000000001</v>
      </c>
      <c r="AC2127">
        <f t="shared" si="620"/>
        <v>14626.801105532084</v>
      </c>
      <c r="AD2127">
        <f t="shared" si="621"/>
        <v>14470.263026178449</v>
      </c>
      <c r="AE2127" s="5">
        <f t="shared" si="608"/>
        <v>0</v>
      </c>
      <c r="AF2127" s="6">
        <f>+AD2127+SUM($D$18:$E$18)-SUM($AB$27:AB2127)</f>
        <v>16205.089289336358</v>
      </c>
      <c r="AG2127" s="10">
        <f t="shared" si="609"/>
        <v>4.8916721498848403E-4</v>
      </c>
      <c r="AH2127" s="10">
        <f>+AD2127/SUM(AB$27:AB2127)-1</f>
        <v>0.42631988387047914</v>
      </c>
      <c r="AI2127" s="6">
        <f t="shared" si="610"/>
        <v>0</v>
      </c>
      <c r="AL2127" s="6">
        <f t="shared" si="611"/>
        <v>0</v>
      </c>
      <c r="AM2127" s="6">
        <f t="shared" si="612"/>
        <v>29136.800035032156</v>
      </c>
      <c r="AN2127" s="6">
        <f t="shared" si="613"/>
        <v>28710.27366472235</v>
      </c>
      <c r="AO2127" s="5">
        <f t="shared" si="614"/>
        <v>0</v>
      </c>
      <c r="AP2127" s="6">
        <f>+AN2127+SUM($D$16:$E$18)-SUM($AL$27:AL2127)</f>
        <v>32565.572138406544</v>
      </c>
      <c r="AQ2127" s="10">
        <f t="shared" si="622"/>
        <v>-2.1320985698785044E-3</v>
      </c>
      <c r="AR2127" s="10">
        <f>+AN2127/SUM(AL$27:AL2127)-1</f>
        <v>0.27348209206538576</v>
      </c>
    </row>
    <row r="2128" spans="1:44" x14ac:dyDescent="0.25">
      <c r="A2128" s="1">
        <v>43343</v>
      </c>
      <c r="B2128">
        <v>8.7420000000000009</v>
      </c>
      <c r="G2128">
        <f t="shared" si="615"/>
        <v>7460.3052360718193</v>
      </c>
      <c r="H2128">
        <f t="shared" si="616"/>
        <v>7397.5969017918851</v>
      </c>
      <c r="I2128" s="5">
        <f t="shared" si="605"/>
        <v>0</v>
      </c>
      <c r="J2128" s="6">
        <f>+H2128+SUM($D$16:$E$16)-SUM($F$27:F2128)</f>
        <v>8554.1477438971415</v>
      </c>
      <c r="K2128" s="10">
        <f t="shared" si="617"/>
        <v>1.0893530188944567E-3</v>
      </c>
      <c r="L2128" s="10">
        <f>+H2128/SUM(F$27:F2128)-1</f>
        <v>9.376099813760308E-2</v>
      </c>
      <c r="M2128">
        <v>8.1609999999999996</v>
      </c>
      <c r="R2128">
        <f t="shared" si="618"/>
        <v>6998.1972298605497</v>
      </c>
      <c r="S2128">
        <f t="shared" si="619"/>
        <v>6792.626812704344</v>
      </c>
      <c r="T2128" s="5">
        <f t="shared" si="606"/>
        <v>0</v>
      </c>
      <c r="U2128" s="6">
        <f>+S2128+SUM($D$17:$E$17)-SUM($Q$27:Q2128)</f>
        <v>7756.5481811253921</v>
      </c>
      <c r="V2128" s="10">
        <f t="shared" si="607"/>
        <v>-7.5611523230044719E-3</v>
      </c>
      <c r="W2128" s="10">
        <f>+S2128/SUM(Q$27:Q2128)-1</f>
        <v>0.2052044083709641</v>
      </c>
      <c r="X2128">
        <v>5.4749999999999996</v>
      </c>
      <c r="AC2128">
        <f t="shared" si="620"/>
        <v>14616.122659753268</v>
      </c>
      <c r="AD2128">
        <f t="shared" si="621"/>
        <v>14459.698862625844</v>
      </c>
      <c r="AE2128" s="5">
        <f t="shared" si="608"/>
        <v>0</v>
      </c>
      <c r="AF2128" s="6">
        <f>+AD2128+SUM($D$18:$E$18)-SUM($AB$27:AB2128)</f>
        <v>16194.525125783754</v>
      </c>
      <c r="AG2128" s="10">
        <f t="shared" si="609"/>
        <v>-6.5190406322268579E-4</v>
      </c>
      <c r="AH2128" s="10">
        <f>+AD2128/SUM(AB$27:AB2128)-1</f>
        <v>0.42527858444805133</v>
      </c>
      <c r="AI2128" s="6">
        <f t="shared" si="610"/>
        <v>0</v>
      </c>
      <c r="AL2128" s="6">
        <f t="shared" si="611"/>
        <v>0</v>
      </c>
      <c r="AM2128" s="6">
        <f t="shared" si="612"/>
        <v>29074.625125685634</v>
      </c>
      <c r="AN2128" s="6">
        <f t="shared" si="613"/>
        <v>28649.922577122074</v>
      </c>
      <c r="AO2128" s="5">
        <f t="shared" si="614"/>
        <v>0</v>
      </c>
      <c r="AP2128" s="6">
        <f>+AN2128+SUM($D$16:$E$18)-SUM($AL$27:AL2128)</f>
        <v>32505.221050806267</v>
      </c>
      <c r="AQ2128" s="10">
        <f t="shared" si="622"/>
        <v>-1.8532174820629077E-3</v>
      </c>
      <c r="AR2128" s="10">
        <f>+AN2128/SUM(AL$27:AL2128)-1</f>
        <v>0.270805139898606</v>
      </c>
    </row>
    <row r="2129" spans="1:44" x14ac:dyDescent="0.25">
      <c r="A2129" s="1">
        <v>43346</v>
      </c>
      <c r="B2129">
        <v>8.6859999999999999</v>
      </c>
      <c r="G2129">
        <f t="shared" si="615"/>
        <v>7412.5155891695049</v>
      </c>
      <c r="H2129">
        <f t="shared" si="616"/>
        <v>7350.2089554980903</v>
      </c>
      <c r="I2129" s="5">
        <f t="shared" si="605"/>
        <v>0</v>
      </c>
      <c r="J2129" s="6">
        <f>+H2129+SUM($D$16:$E$16)-SUM($F$27:F2129)</f>
        <v>8506.7597976033467</v>
      </c>
      <c r="K2129" s="10">
        <f t="shared" si="617"/>
        <v>-5.5397624301735116E-3</v>
      </c>
      <c r="L2129" s="10">
        <f>+H2129/SUM(F$27:F2129)-1</f>
        <v>8.6754521828325215E-2</v>
      </c>
      <c r="M2129">
        <v>8.1809999999999992</v>
      </c>
      <c r="R2129">
        <f t="shared" si="618"/>
        <v>7015.3475722937328</v>
      </c>
      <c r="S2129">
        <f t="shared" si="619"/>
        <v>6809.2733678145123</v>
      </c>
      <c r="T2129" s="5">
        <f t="shared" si="606"/>
        <v>0</v>
      </c>
      <c r="U2129" s="6">
        <f>+S2129+SUM($D$17:$E$17)-SUM($Q$27:Q2129)</f>
        <v>7773.1947362355604</v>
      </c>
      <c r="V2129" s="10">
        <f t="shared" si="607"/>
        <v>2.1461292731572712E-3</v>
      </c>
      <c r="W2129" s="10">
        <f>+S2129/SUM(Q$27:Q2129)-1</f>
        <v>0.20815797878726339</v>
      </c>
      <c r="X2129">
        <v>5.4779999999999998</v>
      </c>
      <c r="AC2129">
        <f t="shared" si="620"/>
        <v>14624.13149408738</v>
      </c>
      <c r="AD2129">
        <f t="shared" si="621"/>
        <v>14467.621985290298</v>
      </c>
      <c r="AE2129" s="5">
        <f t="shared" si="608"/>
        <v>0</v>
      </c>
      <c r="AF2129" s="6">
        <f>+AD2129+SUM($D$18:$E$18)-SUM($AB$27:AB2129)</f>
        <v>16202.448248448205</v>
      </c>
      <c r="AG2129" s="10">
        <f t="shared" si="609"/>
        <v>4.8924698951724466E-4</v>
      </c>
      <c r="AH2129" s="10">
        <f>+AD2129/SUM(AB$27:AB2129)-1</f>
        <v>0.42605955901487214</v>
      </c>
      <c r="AI2129" s="6">
        <f t="shared" si="610"/>
        <v>0</v>
      </c>
      <c r="AL2129" s="6">
        <f t="shared" si="611"/>
        <v>0</v>
      </c>
      <c r="AM2129" s="6">
        <f t="shared" si="612"/>
        <v>29051.994655550618</v>
      </c>
      <c r="AN2129" s="6">
        <f t="shared" si="613"/>
        <v>28627.104308602902</v>
      </c>
      <c r="AO2129" s="5">
        <f t="shared" si="614"/>
        <v>0</v>
      </c>
      <c r="AP2129" s="6">
        <f>+AN2129+SUM($D$16:$E$18)-SUM($AL$27:AL2129)</f>
        <v>32482.402782287096</v>
      </c>
      <c r="AQ2129" s="10">
        <f t="shared" si="622"/>
        <v>-7.0198779708363634E-4</v>
      </c>
      <c r="AR2129" s="10">
        <f>+AN2129/SUM(AL$27:AL2129)-1</f>
        <v>0.26979300547347118</v>
      </c>
    </row>
    <row r="2130" spans="1:44" x14ac:dyDescent="0.25">
      <c r="A2130" s="1">
        <v>43347</v>
      </c>
      <c r="B2130">
        <v>8.6829999999999998</v>
      </c>
      <c r="G2130">
        <f t="shared" si="615"/>
        <v>7409.9554295140233</v>
      </c>
      <c r="H2130">
        <f t="shared" si="616"/>
        <v>7347.6703155180649</v>
      </c>
      <c r="I2130" s="5">
        <f t="shared" si="605"/>
        <v>0</v>
      </c>
      <c r="J2130" s="6">
        <f>+H2130+SUM($D$16:$E$16)-SUM($F$27:F2130)</f>
        <v>8504.221157623324</v>
      </c>
      <c r="K2130" s="10">
        <f t="shared" si="617"/>
        <v>-2.9842619756792477E-4</v>
      </c>
      <c r="L2130" s="10">
        <f>+H2130/SUM(F$27:F2130)-1</f>
        <v>8.637917488318525E-2</v>
      </c>
      <c r="M2130">
        <v>8.1120000000000001</v>
      </c>
      <c r="R2130">
        <f t="shared" si="618"/>
        <v>6956.1788908992503</v>
      </c>
      <c r="S2130">
        <f t="shared" si="619"/>
        <v>6751.8427526844307</v>
      </c>
      <c r="T2130" s="5">
        <f t="shared" si="606"/>
        <v>0</v>
      </c>
      <c r="U2130" s="6">
        <f>+S2130+SUM($D$17:$E$17)-SUM($Q$27:Q2130)</f>
        <v>7715.7641211054797</v>
      </c>
      <c r="V2130" s="10">
        <f t="shared" si="607"/>
        <v>-7.3882897674442116E-3</v>
      </c>
      <c r="W2130" s="10">
        <f>+S2130/SUM(Q$27:Q2130)-1</f>
        <v>0.19796816085103064</v>
      </c>
      <c r="X2130">
        <v>5.4720000000000004</v>
      </c>
      <c r="AC2130">
        <f t="shared" si="620"/>
        <v>14608.113825419159</v>
      </c>
      <c r="AD2130">
        <f t="shared" si="621"/>
        <v>14451.775739961395</v>
      </c>
      <c r="AE2130" s="5">
        <f t="shared" si="608"/>
        <v>0</v>
      </c>
      <c r="AF2130" s="6">
        <f>+AD2130+SUM($D$18:$E$18)-SUM($AB$27:AB2130)</f>
        <v>16186.602003119302</v>
      </c>
      <c r="AG2130" s="10">
        <f t="shared" si="609"/>
        <v>-9.7801548790144022E-4</v>
      </c>
      <c r="AH2130" s="10">
        <f>+AD2130/SUM(AB$27:AB2130)-1</f>
        <v>0.42449760988123075</v>
      </c>
      <c r="AI2130" s="6">
        <f t="shared" si="610"/>
        <v>0</v>
      </c>
      <c r="AL2130" s="6">
        <f t="shared" si="611"/>
        <v>0</v>
      </c>
      <c r="AM2130" s="6">
        <f t="shared" si="612"/>
        <v>28974.248145832433</v>
      </c>
      <c r="AN2130" s="6">
        <f t="shared" si="613"/>
        <v>28551.288808163888</v>
      </c>
      <c r="AO2130" s="5">
        <f t="shared" si="614"/>
        <v>0</v>
      </c>
      <c r="AP2130" s="6">
        <f>+AN2130+SUM($D$16:$E$18)-SUM($AL$27:AL2130)</f>
        <v>32406.587281848082</v>
      </c>
      <c r="AQ2130" s="10">
        <f t="shared" si="622"/>
        <v>-2.3340484060605515E-3</v>
      </c>
      <c r="AR2130" s="10">
        <f>+AN2130/SUM(AL$27:AL2130)-1</f>
        <v>0.2664301088589156</v>
      </c>
    </row>
    <row r="2131" spans="1:44" x14ac:dyDescent="0.25">
      <c r="A2131" s="1">
        <v>43348</v>
      </c>
      <c r="B2131">
        <v>8.4909999999999997</v>
      </c>
      <c r="G2131">
        <f t="shared" si="615"/>
        <v>7246.1052115632347</v>
      </c>
      <c r="H2131">
        <f t="shared" si="616"/>
        <v>7185.197356796486</v>
      </c>
      <c r="I2131" s="5">
        <f t="shared" si="605"/>
        <v>0</v>
      </c>
      <c r="J2131" s="6">
        <f>+H2131+SUM($D$16:$E$16)-SUM($F$27:F2131)</f>
        <v>8341.7481989017433</v>
      </c>
      <c r="K2131" s="10">
        <f t="shared" si="617"/>
        <v>-1.9104978070324186E-2</v>
      </c>
      <c r="L2131" s="10">
        <f>+H2131/SUM(F$27:F2131)-1</f>
        <v>6.2356970394233047E-2</v>
      </c>
      <c r="M2131">
        <v>8.0220000000000002</v>
      </c>
      <c r="R2131">
        <f t="shared" si="618"/>
        <v>6879.0023499499239</v>
      </c>
      <c r="S2131">
        <f t="shared" si="619"/>
        <v>6676.9332546886717</v>
      </c>
      <c r="T2131" s="5">
        <f t="shared" si="606"/>
        <v>0</v>
      </c>
      <c r="U2131" s="6">
        <f>+S2131+SUM($D$17:$E$17)-SUM($Q$27:Q2131)</f>
        <v>7640.8546231097207</v>
      </c>
      <c r="V2131" s="10">
        <f t="shared" si="607"/>
        <v>-9.7086298673716431E-3</v>
      </c>
      <c r="W2131" s="10">
        <f>+S2131/SUM(Q$27:Q2131)-1</f>
        <v>0.18467709397768339</v>
      </c>
      <c r="X2131">
        <v>5.4420000000000002</v>
      </c>
      <c r="AC2131">
        <f t="shared" si="620"/>
        <v>14528.025482078045</v>
      </c>
      <c r="AD2131">
        <f t="shared" si="621"/>
        <v>14372.544513316869</v>
      </c>
      <c r="AE2131" s="5">
        <f t="shared" si="608"/>
        <v>0</v>
      </c>
      <c r="AF2131" s="6">
        <f>+AD2131+SUM($D$18:$E$18)-SUM($AB$27:AB2131)</f>
        <v>16107.370776474776</v>
      </c>
      <c r="AG2131" s="10">
        <f t="shared" si="609"/>
        <v>-4.8948646929884987E-3</v>
      </c>
      <c r="AH2131" s="10">
        <f>+AD2131/SUM(AB$27:AB2131)-1</f>
        <v>0.41668786421302206</v>
      </c>
      <c r="AI2131" s="6">
        <f t="shared" si="610"/>
        <v>0</v>
      </c>
      <c r="AL2131" s="6">
        <f t="shared" si="611"/>
        <v>0</v>
      </c>
      <c r="AM2131" s="6">
        <f t="shared" si="612"/>
        <v>28653.133043591202</v>
      </c>
      <c r="AN2131" s="6">
        <f t="shared" si="613"/>
        <v>28234.675124802026</v>
      </c>
      <c r="AO2131" s="5">
        <f t="shared" si="614"/>
        <v>0</v>
      </c>
      <c r="AP2131" s="6">
        <f>+AN2131+SUM($D$16:$E$18)-SUM($AL$27:AL2131)</f>
        <v>32089.973598486224</v>
      </c>
      <c r="AQ2131" s="10">
        <f t="shared" si="622"/>
        <v>-9.77004090582545E-3</v>
      </c>
      <c r="AR2131" s="10">
        <f>+AN2131/SUM(AL$27:AL2131)-1</f>
        <v>0.25238629093600862</v>
      </c>
    </row>
    <row r="2132" spans="1:44" x14ac:dyDescent="0.25">
      <c r="A2132" s="1">
        <v>43349</v>
      </c>
      <c r="B2132">
        <v>8.4550000000000001</v>
      </c>
      <c r="G2132">
        <f t="shared" si="615"/>
        <v>7215.383295697462</v>
      </c>
      <c r="H2132">
        <f t="shared" si="616"/>
        <v>7154.7336770361899</v>
      </c>
      <c r="I2132" s="5">
        <f t="shared" si="605"/>
        <v>0</v>
      </c>
      <c r="J2132" s="6">
        <f>+H2132+SUM($D$16:$E$16)-SUM($F$27:F2132)</f>
        <v>8311.284519141449</v>
      </c>
      <c r="K2132" s="10">
        <f t="shared" si="617"/>
        <v>-3.6519538871127022E-3</v>
      </c>
      <c r="L2132" s="10">
        <f>+H2132/SUM(F$27:F2132)-1</f>
        <v>5.7852807052554578E-2</v>
      </c>
      <c r="M2132">
        <v>7.9809999999999999</v>
      </c>
      <c r="R2132">
        <f t="shared" si="618"/>
        <v>6843.8441479618969</v>
      </c>
      <c r="S2132">
        <f t="shared" si="619"/>
        <v>6642.8078167128251</v>
      </c>
      <c r="T2132" s="5">
        <f t="shared" si="606"/>
        <v>0</v>
      </c>
      <c r="U2132" s="6">
        <f>+S2132+SUM($D$17:$E$17)-SUM($Q$27:Q2132)</f>
        <v>7606.7291851338741</v>
      </c>
      <c r="V2132" s="10">
        <f t="shared" si="607"/>
        <v>-4.466180768920025E-3</v>
      </c>
      <c r="W2132" s="10">
        <f>+S2132/SUM(Q$27:Q2132)-1</f>
        <v>0.17862227462426961</v>
      </c>
      <c r="X2132">
        <v>5.4349999999999996</v>
      </c>
      <c r="AC2132">
        <f t="shared" si="620"/>
        <v>14509.338201965118</v>
      </c>
      <c r="AD2132">
        <f t="shared" si="621"/>
        <v>14354.057227099813</v>
      </c>
      <c r="AE2132" s="5">
        <f t="shared" si="608"/>
        <v>0</v>
      </c>
      <c r="AF2132" s="6">
        <f>+AD2132+SUM($D$18:$E$18)-SUM($AB$27:AB2132)</f>
        <v>16088.88349025772</v>
      </c>
      <c r="AG2132" s="10">
        <f t="shared" si="609"/>
        <v>-1.1477531916045391E-3</v>
      </c>
      <c r="AH2132" s="10">
        <f>+AD2132/SUM(AB$27:AB2132)-1</f>
        <v>0.41486559022377345</v>
      </c>
      <c r="AI2132" s="6">
        <f t="shared" si="610"/>
        <v>0</v>
      </c>
      <c r="AL2132" s="6">
        <f t="shared" si="611"/>
        <v>0</v>
      </c>
      <c r="AM2132" s="6">
        <f t="shared" si="612"/>
        <v>28568.565645624476</v>
      </c>
      <c r="AN2132" s="6">
        <f t="shared" si="613"/>
        <v>28151.59872084883</v>
      </c>
      <c r="AO2132" s="5">
        <f t="shared" si="614"/>
        <v>0</v>
      </c>
      <c r="AP2132" s="6">
        <f>+AN2132+SUM($D$16:$E$18)-SUM($AL$27:AL2132)</f>
        <v>32006.897194533023</v>
      </c>
      <c r="AQ2132" s="10">
        <f t="shared" si="622"/>
        <v>-2.5888585946708398E-3</v>
      </c>
      <c r="AR2132" s="10">
        <f>+AN2132/SUM(AL$27:AL2132)-1</f>
        <v>0.24870132736014483</v>
      </c>
    </row>
    <row r="2133" spans="1:44" x14ac:dyDescent="0.25">
      <c r="A2133" s="1">
        <v>43350</v>
      </c>
      <c r="B2133">
        <v>8.4979999999999993</v>
      </c>
      <c r="G2133">
        <f t="shared" si="615"/>
        <v>7252.0789174260226</v>
      </c>
      <c r="H2133">
        <f t="shared" si="616"/>
        <v>7191.120850083209</v>
      </c>
      <c r="I2133" s="5">
        <f t="shared" si="605"/>
        <v>0</v>
      </c>
      <c r="J2133" s="6">
        <f>+H2133+SUM($D$16:$E$16)-SUM($F$27:F2133)</f>
        <v>8347.6716921884654</v>
      </c>
      <c r="K2133" s="10">
        <f t="shared" si="617"/>
        <v>4.3780444482695025E-3</v>
      </c>
      <c r="L2133" s="10">
        <f>+H2133/SUM(F$27:F2133)-1</f>
        <v>6.3232779932892669E-2</v>
      </c>
      <c r="M2133">
        <v>7.9729999999999999</v>
      </c>
      <c r="R2133">
        <f t="shared" si="618"/>
        <v>6836.9840109886236</v>
      </c>
      <c r="S2133">
        <f t="shared" si="619"/>
        <v>6636.1491946687574</v>
      </c>
      <c r="T2133" s="5">
        <f t="shared" si="606"/>
        <v>0</v>
      </c>
      <c r="U2133" s="6">
        <f>+S2133+SUM($D$17:$E$17)-SUM($Q$27:Q2133)</f>
        <v>7600.0705630898046</v>
      </c>
      <c r="V2133" s="10">
        <f t="shared" si="607"/>
        <v>-8.753594195364256E-4</v>
      </c>
      <c r="W2133" s="10">
        <f>+S2133/SUM(Q$27:Q2133)-1</f>
        <v>0.17744084645774993</v>
      </c>
      <c r="X2133">
        <v>5.4530000000000003</v>
      </c>
      <c r="AC2133">
        <f t="shared" si="620"/>
        <v>14557.391207969789</v>
      </c>
      <c r="AD2133">
        <f t="shared" si="621"/>
        <v>14401.595963086531</v>
      </c>
      <c r="AE2133" s="5">
        <f t="shared" si="608"/>
        <v>0</v>
      </c>
      <c r="AF2133" s="6">
        <f>+AD2133+SUM($D$18:$E$18)-SUM($AB$27:AB2133)</f>
        <v>16136.42222624444</v>
      </c>
      <c r="AG2133" s="10">
        <f t="shared" si="609"/>
        <v>2.95475668125178E-3</v>
      </c>
      <c r="AH2133" s="10">
        <f>+AD2133/SUM(AB$27:AB2133)-1</f>
        <v>0.41955143762469893</v>
      </c>
      <c r="AI2133" s="6">
        <f t="shared" si="610"/>
        <v>0</v>
      </c>
      <c r="AL2133" s="6">
        <f t="shared" si="611"/>
        <v>0</v>
      </c>
      <c r="AM2133" s="6">
        <f t="shared" si="612"/>
        <v>28646.454136384433</v>
      </c>
      <c r="AN2133" s="6">
        <f t="shared" si="613"/>
        <v>28228.8660078385</v>
      </c>
      <c r="AO2133" s="5">
        <f t="shared" si="614"/>
        <v>0</v>
      </c>
      <c r="AP2133" s="6">
        <f>+AN2133+SUM($D$16:$E$18)-SUM($AL$27:AL2133)</f>
        <v>32084.164481522694</v>
      </c>
      <c r="AQ2133" s="10">
        <f t="shared" si="622"/>
        <v>2.4140823935556721E-3</v>
      </c>
      <c r="AR2133" s="10">
        <f>+AN2133/SUM(AL$27:AL2133)-1</f>
        <v>0.25212861988382174</v>
      </c>
    </row>
    <row r="2134" spans="1:44" x14ac:dyDescent="0.25">
      <c r="A2134" s="1">
        <v>43353</v>
      </c>
      <c r="B2134">
        <v>8.3919999999999995</v>
      </c>
      <c r="C2134">
        <f>+$C$16</f>
        <v>60</v>
      </c>
      <c r="D2134" s="7">
        <f>+$H$16</f>
        <v>0.66694736842105262</v>
      </c>
      <c r="E2134" s="7">
        <f>+$J$16</f>
        <v>0.46199999999999997</v>
      </c>
      <c r="F2134" s="6">
        <f>+C2134-D2134-E2134</f>
        <v>58.871052631578941</v>
      </c>
      <c r="G2134">
        <f t="shared" si="615"/>
        <v>7220.4909955639368</v>
      </c>
      <c r="H2134">
        <f t="shared" si="616"/>
        <v>7160.2932900872493</v>
      </c>
      <c r="I2134" s="5">
        <f t="shared" si="605"/>
        <v>104400</v>
      </c>
      <c r="J2134" s="6">
        <f>+H2134+SUM($D$16:$E$16)-SUM($F$27:F2134)</f>
        <v>8257.9730795609285</v>
      </c>
      <c r="K2134" s="10">
        <f t="shared" si="617"/>
        <v>-1.0745345041716758E-2</v>
      </c>
      <c r="L2134" s="10">
        <f>+H2134/SUM(F$27:F2134)-1</f>
        <v>4.9539316410194489E-2</v>
      </c>
      <c r="M2134">
        <v>7.9950000000000001</v>
      </c>
      <c r="N2134">
        <f>+$C$17</f>
        <v>50</v>
      </c>
      <c r="O2134" s="7">
        <f>+$H$17</f>
        <v>0.5557894736842105</v>
      </c>
      <c r="P2134" s="7">
        <f>+$J$17</f>
        <v>0.38500000000000001</v>
      </c>
      <c r="Q2134" s="6">
        <f>+N2134-O2134-P2134</f>
        <v>49.059210526315795</v>
      </c>
      <c r="R2134">
        <f t="shared" si="618"/>
        <v>6905.8493876651255</v>
      </c>
      <c r="S2134">
        <f t="shared" si="619"/>
        <v>6703.5196158162589</v>
      </c>
      <c r="T2134" s="5">
        <f t="shared" si="606"/>
        <v>87000</v>
      </c>
      <c r="U2134" s="6">
        <f>+S2134+SUM($D$17:$E$17)-SUM($Q$27:Q2134)</f>
        <v>7618.3817737109903</v>
      </c>
      <c r="V2134" s="10">
        <f t="shared" si="607"/>
        <v>2.4093474487085764E-3</v>
      </c>
      <c r="W2134" s="10">
        <f>+S2134/SUM(Q$27:Q2134)-1</f>
        <v>0.17913053333001927</v>
      </c>
      <c r="X2134">
        <v>5.4539999999999997</v>
      </c>
      <c r="Y2134">
        <f>+$C$18</f>
        <v>90</v>
      </c>
      <c r="Z2134" s="7">
        <f>+$H$18</f>
        <v>1.0004210526315789</v>
      </c>
      <c r="AA2134" s="7">
        <f>+$J$18</f>
        <v>0.69300000000000006</v>
      </c>
      <c r="AB2134" s="6">
        <f>+Y2134-Z2134-AA2134</f>
        <v>88.306578947368422</v>
      </c>
      <c r="AC2134">
        <f t="shared" si="620"/>
        <v>14648.367398361861</v>
      </c>
      <c r="AD2134">
        <f t="shared" si="621"/>
        <v>14492.54358292205</v>
      </c>
      <c r="AE2134" s="5">
        <f t="shared" si="608"/>
        <v>156600</v>
      </c>
      <c r="AF2134" s="6">
        <f>+AD2134+SUM($D$18:$E$18)-SUM($AB$27:AB2134)</f>
        <v>16139.063267132591</v>
      </c>
      <c r="AG2134" s="10">
        <f t="shared" si="609"/>
        <v>1.6366954527602395E-4</v>
      </c>
      <c r="AH2134" s="10">
        <f>+AD2134/SUM(AB$27:AB2134)-1</f>
        <v>0.41618912976860734</v>
      </c>
      <c r="AI2134" s="6">
        <f t="shared" si="610"/>
        <v>200</v>
      </c>
      <c r="AL2134" s="6">
        <f t="shared" si="611"/>
        <v>196.23684210526315</v>
      </c>
      <c r="AM2134" s="6">
        <f t="shared" si="612"/>
        <v>28774.707781590922</v>
      </c>
      <c r="AN2134" s="6">
        <f t="shared" si="613"/>
        <v>28356.356488825557</v>
      </c>
      <c r="AO2134" s="5">
        <f t="shared" si="614"/>
        <v>348000</v>
      </c>
      <c r="AP2134" s="6">
        <f>+AN2134+SUM($D$16:$E$18)-SUM($AL$27:AL2134)</f>
        <v>32015.418120404487</v>
      </c>
      <c r="AQ2134" s="10">
        <f t="shared" si="622"/>
        <v>-2.142688214860522E-3</v>
      </c>
      <c r="AR2134" s="10">
        <f>+AN2134/SUM(AL$27:AL2134)-1</f>
        <v>0.24692992124732505</v>
      </c>
    </row>
    <row r="2135" spans="1:44" x14ac:dyDescent="0.25">
      <c r="A2135" s="1">
        <v>43354</v>
      </c>
      <c r="B2135">
        <v>8.3550000000000004</v>
      </c>
      <c r="G2135">
        <f t="shared" si="615"/>
        <v>7188.6561329762508</v>
      </c>
      <c r="H2135">
        <f t="shared" si="616"/>
        <v>7128.7238368301923</v>
      </c>
      <c r="I2135" s="5">
        <f t="shared" si="605"/>
        <v>0</v>
      </c>
      <c r="J2135" s="6">
        <f>+H2135+SUM($D$16:$E$16)-SUM($F$27:F2135)</f>
        <v>8226.4036263038688</v>
      </c>
      <c r="K2135" s="10">
        <f t="shared" si="617"/>
        <v>-3.8229058090775148E-3</v>
      </c>
      <c r="L2135" s="10">
        <f>+H2135/SUM(F$27:F2135)-1</f>
        <v>4.4911938585221023E-2</v>
      </c>
      <c r="M2135">
        <v>7.992</v>
      </c>
      <c r="R2135">
        <f t="shared" si="618"/>
        <v>6903.2580745740697</v>
      </c>
      <c r="S2135">
        <f t="shared" si="619"/>
        <v>6701.004223840343</v>
      </c>
      <c r="T2135" s="5">
        <f t="shared" si="606"/>
        <v>0</v>
      </c>
      <c r="U2135" s="6">
        <f>+S2135+SUM($D$17:$E$17)-SUM($Q$27:Q2135)</f>
        <v>7615.8663817350762</v>
      </c>
      <c r="V2135" s="10">
        <f t="shared" si="607"/>
        <v>-3.3017405147561796E-4</v>
      </c>
      <c r="W2135" s="10">
        <f>+S2135/SUM(Q$27:Q2135)-1</f>
        <v>0.1786880828484696</v>
      </c>
      <c r="X2135">
        <v>5.4610000000000003</v>
      </c>
      <c r="AC2135">
        <f t="shared" si="620"/>
        <v>14667.168016584917</v>
      </c>
      <c r="AD2135">
        <f t="shared" si="621"/>
        <v>14511.144207249235</v>
      </c>
      <c r="AE2135" s="5">
        <f t="shared" si="608"/>
        <v>0</v>
      </c>
      <c r="AF2135" s="6">
        <f>+AD2135+SUM($D$18:$E$18)-SUM($AB$27:AB2135)</f>
        <v>16157.663891459775</v>
      </c>
      <c r="AG2135" s="10">
        <f t="shared" si="609"/>
        <v>1.1525219288943678E-3</v>
      </c>
      <c r="AH2135" s="10">
        <f>+AD2135/SUM(AB$27:AB2135)-1</f>
        <v>0.41800675424759204</v>
      </c>
      <c r="AI2135" s="6">
        <f t="shared" si="610"/>
        <v>0</v>
      </c>
      <c r="AL2135" s="6">
        <f t="shared" si="611"/>
        <v>0</v>
      </c>
      <c r="AM2135" s="6">
        <f t="shared" si="612"/>
        <v>28759.082224135236</v>
      </c>
      <c r="AN2135" s="6">
        <f t="shared" si="613"/>
        <v>28340.872267919771</v>
      </c>
      <c r="AO2135" s="5">
        <f t="shared" si="614"/>
        <v>0</v>
      </c>
      <c r="AP2135" s="6">
        <f>+AN2135+SUM($D$16:$E$18)-SUM($AL$27:AL2135)</f>
        <v>31999.933899498697</v>
      </c>
      <c r="AQ2135" s="10">
        <f t="shared" si="622"/>
        <v>-4.8364887341334484E-4</v>
      </c>
      <c r="AR2135" s="10">
        <f>+AN2135/SUM(AL$27:AL2135)-1</f>
        <v>0.2462490249423912</v>
      </c>
    </row>
    <row r="2136" spans="1:44" x14ac:dyDescent="0.25">
      <c r="A2136" s="1">
        <v>43355</v>
      </c>
      <c r="B2136">
        <v>8.2929999999999993</v>
      </c>
      <c r="G2136">
        <f t="shared" si="615"/>
        <v>7135.3112280995856</v>
      </c>
      <c r="H2136">
        <f t="shared" si="616"/>
        <v>7075.8236719129591</v>
      </c>
      <c r="I2136" s="5">
        <f t="shared" si="605"/>
        <v>0</v>
      </c>
      <c r="J2136" s="6">
        <f>+H2136+SUM($D$16:$E$16)-SUM($F$27:F2136)</f>
        <v>8173.5034613866383</v>
      </c>
      <c r="K2136" s="10">
        <f t="shared" si="617"/>
        <v>-6.4305335989207624E-3</v>
      </c>
      <c r="L2136" s="10">
        <f>+H2136/SUM(F$27:F2136)-1</f>
        <v>3.7157954121751935E-2</v>
      </c>
      <c r="M2136">
        <v>8.0280000000000005</v>
      </c>
      <c r="R2136">
        <f t="shared" si="618"/>
        <v>6934.3538316667455</v>
      </c>
      <c r="S2136">
        <f t="shared" si="619"/>
        <v>6731.1889275513349</v>
      </c>
      <c r="T2136" s="5">
        <f t="shared" si="606"/>
        <v>0</v>
      </c>
      <c r="U2136" s="6">
        <f>+S2136+SUM($D$17:$E$17)-SUM($Q$27:Q2136)</f>
        <v>7646.0510854460672</v>
      </c>
      <c r="V2136" s="10">
        <f t="shared" si="607"/>
        <v>3.9633972286308161E-3</v>
      </c>
      <c r="W2136" s="10">
        <f>+S2136/SUM(Q$27:Q2136)-1</f>
        <v>0.18399748862706611</v>
      </c>
      <c r="X2136">
        <v>5.4829999999999997</v>
      </c>
      <c r="AC2136">
        <f t="shared" si="620"/>
        <v>14726.255673857371</v>
      </c>
      <c r="AD2136">
        <f t="shared" si="621"/>
        <v>14569.603312277524</v>
      </c>
      <c r="AE2136" s="5">
        <f t="shared" si="608"/>
        <v>0</v>
      </c>
      <c r="AF2136" s="6">
        <f>+AD2136+SUM($D$18:$E$18)-SUM($AB$27:AB2136)</f>
        <v>16216.122996488066</v>
      </c>
      <c r="AG2136" s="10">
        <f t="shared" si="609"/>
        <v>3.6180419038911449E-3</v>
      </c>
      <c r="AH2136" s="10">
        <f>+AD2136/SUM(AB$27:AB2136)-1</f>
        <v>0.42371928832439987</v>
      </c>
      <c r="AI2136" s="6">
        <f t="shared" si="610"/>
        <v>0</v>
      </c>
      <c r="AL2136" s="6">
        <f t="shared" si="611"/>
        <v>0</v>
      </c>
      <c r="AM2136" s="6">
        <f t="shared" si="612"/>
        <v>28795.920733623701</v>
      </c>
      <c r="AN2136" s="6">
        <f t="shared" si="613"/>
        <v>28376.615911741821</v>
      </c>
      <c r="AO2136" s="5">
        <f t="shared" si="614"/>
        <v>0</v>
      </c>
      <c r="AP2136" s="6">
        <f>+AN2136+SUM($D$16:$E$18)-SUM($AL$27:AL2136)</f>
        <v>32035.677543320751</v>
      </c>
      <c r="AQ2136" s="10">
        <f t="shared" si="622"/>
        <v>1.1169911767416885E-3</v>
      </c>
      <c r="AR2136" s="10">
        <f>+AN2136/SUM(AL$27:AL2136)-1</f>
        <v>0.24782080018064101</v>
      </c>
    </row>
    <row r="2137" spans="1:44" x14ac:dyDescent="0.25">
      <c r="A2137" s="1">
        <v>43356</v>
      </c>
      <c r="B2137">
        <v>8.3610000000000007</v>
      </c>
      <c r="G2137">
        <f t="shared" si="615"/>
        <v>7193.8185431256043</v>
      </c>
      <c r="H2137">
        <f t="shared" si="616"/>
        <v>7133.8432076286335</v>
      </c>
      <c r="I2137" s="5">
        <f t="shared" si="605"/>
        <v>0</v>
      </c>
      <c r="J2137" s="6">
        <f>+H2137+SUM($D$16:$E$16)-SUM($F$27:F2137)</f>
        <v>8231.5229971023109</v>
      </c>
      <c r="K2137" s="10">
        <f t="shared" si="617"/>
        <v>7.0984903829514057E-3</v>
      </c>
      <c r="L2137" s="10">
        <f>+H2137/SUM(F$27:F2137)-1</f>
        <v>4.5662324178459945E-2</v>
      </c>
      <c r="M2137">
        <v>8.0090000000000003</v>
      </c>
      <c r="R2137">
        <f t="shared" si="618"/>
        <v>6917.9421820900552</v>
      </c>
      <c r="S2137">
        <f t="shared" si="619"/>
        <v>6715.2581117038662</v>
      </c>
      <c r="T2137" s="5">
        <f t="shared" si="606"/>
        <v>0</v>
      </c>
      <c r="U2137" s="6">
        <f>+S2137+SUM($D$17:$E$17)-SUM($Q$27:Q2137)</f>
        <v>7630.1202695985985</v>
      </c>
      <c r="V2137" s="10">
        <f t="shared" si="607"/>
        <v>-2.0835351045185302E-3</v>
      </c>
      <c r="W2137" s="10">
        <f>+S2137/SUM(Q$27:Q2137)-1</f>
        <v>0.18119530224391789</v>
      </c>
      <c r="X2137">
        <v>5.4859999999999998</v>
      </c>
      <c r="AC2137">
        <f t="shared" si="620"/>
        <v>14734.313081667251</v>
      </c>
      <c r="AD2137">
        <f t="shared" si="621"/>
        <v>14577.575008417745</v>
      </c>
      <c r="AE2137" s="5">
        <f t="shared" si="608"/>
        <v>0</v>
      </c>
      <c r="AF2137" s="6">
        <f>+AD2137+SUM($D$18:$E$18)-SUM($AB$27:AB2137)</f>
        <v>16224.094692628285</v>
      </c>
      <c r="AG2137" s="10">
        <f t="shared" si="609"/>
        <v>4.9159075458082846E-4</v>
      </c>
      <c r="AH2137" s="10">
        <f>+AD2137/SUM(AB$27:AB2137)-1</f>
        <v>0.42449827024396436</v>
      </c>
      <c r="AI2137" s="6">
        <f t="shared" si="610"/>
        <v>0</v>
      </c>
      <c r="AL2137" s="6">
        <f t="shared" si="611"/>
        <v>0</v>
      </c>
      <c r="AM2137" s="6">
        <f t="shared" si="612"/>
        <v>28846.073806882909</v>
      </c>
      <c r="AN2137" s="6">
        <f t="shared" si="613"/>
        <v>28426.676327750247</v>
      </c>
      <c r="AO2137" s="5">
        <f t="shared" si="614"/>
        <v>0</v>
      </c>
      <c r="AP2137" s="6">
        <f>+AN2137+SUM($D$16:$E$18)-SUM($AL$27:AL2137)</f>
        <v>32085.737959329177</v>
      </c>
      <c r="AQ2137" s="10">
        <f t="shared" si="622"/>
        <v>1.5626457701958252E-3</v>
      </c>
      <c r="AR2137" s="10">
        <f>+AN2137/SUM(AL$27:AL2137)-1</f>
        <v>0.25002213484842861</v>
      </c>
    </row>
    <row r="2138" spans="1:44" x14ac:dyDescent="0.25">
      <c r="A2138" s="1">
        <v>43357</v>
      </c>
      <c r="B2138">
        <v>8.4559999999999995</v>
      </c>
      <c r="G2138">
        <f t="shared" si="615"/>
        <v>7275.5567038237177</v>
      </c>
      <c r="H2138">
        <f t="shared" si="616"/>
        <v>7214.8999119372938</v>
      </c>
      <c r="I2138" s="5">
        <f t="shared" si="605"/>
        <v>0</v>
      </c>
      <c r="J2138" s="6">
        <f>+H2138+SUM($D$16:$E$16)-SUM($F$27:F2138)</f>
        <v>8312.5797014109703</v>
      </c>
      <c r="K2138" s="10">
        <f t="shared" si="617"/>
        <v>9.8471090146008411E-3</v>
      </c>
      <c r="L2138" s="10">
        <f>+H2138/SUM(F$27:F2138)-1</f>
        <v>5.7543429404742996E-2</v>
      </c>
      <c r="M2138">
        <v>8.0329999999999995</v>
      </c>
      <c r="R2138">
        <f t="shared" si="618"/>
        <v>6938.6726868185051</v>
      </c>
      <c r="S2138">
        <f t="shared" si="619"/>
        <v>6735.3812475111936</v>
      </c>
      <c r="T2138" s="5">
        <f t="shared" si="606"/>
        <v>0</v>
      </c>
      <c r="U2138" s="6">
        <f>+S2138+SUM($D$17:$E$17)-SUM($Q$27:Q2138)</f>
        <v>7650.2434054059258</v>
      </c>
      <c r="V2138" s="10">
        <f t="shared" si="607"/>
        <v>2.6373287833358905E-3</v>
      </c>
      <c r="W2138" s="10">
        <f>+S2138/SUM(Q$27:Q2138)-1</f>
        <v>0.18473490609631549</v>
      </c>
      <c r="X2138">
        <v>5.4779999999999998</v>
      </c>
      <c r="AC2138">
        <f t="shared" si="620"/>
        <v>14712.826660840905</v>
      </c>
      <c r="AD2138">
        <f t="shared" si="621"/>
        <v>14556.317152043823</v>
      </c>
      <c r="AE2138" s="5">
        <f t="shared" si="608"/>
        <v>0</v>
      </c>
      <c r="AF2138" s="6">
        <f>+AD2138+SUM($D$18:$E$18)-SUM($AB$27:AB2138)</f>
        <v>16202.836836254362</v>
      </c>
      <c r="AG2138" s="10">
        <f t="shared" si="609"/>
        <v>-1.3102645649363254E-3</v>
      </c>
      <c r="AH2138" s="10">
        <f>+AD2138/SUM(AB$27:AB2138)-1</f>
        <v>0.42242098512512527</v>
      </c>
      <c r="AI2138" s="6">
        <f t="shared" si="610"/>
        <v>0</v>
      </c>
      <c r="AL2138" s="6">
        <f t="shared" si="611"/>
        <v>0</v>
      </c>
      <c r="AM2138" s="6">
        <f t="shared" si="612"/>
        <v>28927.05605148313</v>
      </c>
      <c r="AN2138" s="6">
        <f t="shared" si="613"/>
        <v>28506.598311492311</v>
      </c>
      <c r="AO2138" s="5">
        <f t="shared" si="614"/>
        <v>0</v>
      </c>
      <c r="AP2138" s="6">
        <f>+AN2138+SUM($D$16:$E$18)-SUM($AL$27:AL2138)</f>
        <v>32165.659943071245</v>
      </c>
      <c r="AQ2138" s="10">
        <f t="shared" si="622"/>
        <v>2.4908881274094963E-3</v>
      </c>
      <c r="AR2138" s="10">
        <f>+AN2138/SUM(AL$27:AL2138)-1</f>
        <v>0.25353658893327169</v>
      </c>
    </row>
    <row r="2139" spans="1:44" x14ac:dyDescent="0.25">
      <c r="A2139" s="1">
        <v>43360</v>
      </c>
      <c r="B2139">
        <v>8.3460000000000001</v>
      </c>
      <c r="G2139">
        <f t="shared" si="615"/>
        <v>7180.9125177522174</v>
      </c>
      <c r="H2139">
        <f t="shared" si="616"/>
        <v>7121.0447806325283</v>
      </c>
      <c r="I2139" s="5">
        <f t="shared" si="605"/>
        <v>0</v>
      </c>
      <c r="J2139" s="6">
        <f>+H2139+SUM($D$16:$E$16)-SUM($F$27:F2139)</f>
        <v>8218.7245701062056</v>
      </c>
      <c r="K2139" s="10">
        <f t="shared" si="617"/>
        <v>-1.1290734606590802E-2</v>
      </c>
      <c r="L2139" s="10">
        <f>+H2139/SUM(F$27:F2139)-1</f>
        <v>4.3786360195362528E-2</v>
      </c>
      <c r="M2139">
        <v>8.0190000000000001</v>
      </c>
      <c r="R2139">
        <f t="shared" si="618"/>
        <v>6926.5798923935763</v>
      </c>
      <c r="S2139">
        <f t="shared" si="619"/>
        <v>6723.6427516235863</v>
      </c>
      <c r="T2139" s="5">
        <f t="shared" si="606"/>
        <v>0</v>
      </c>
      <c r="U2139" s="6">
        <f>+S2139+SUM($D$17:$E$17)-SUM($Q$27:Q2139)</f>
        <v>7638.5049095183176</v>
      </c>
      <c r="V2139" s="10">
        <f t="shared" si="607"/>
        <v>-1.5343950859542099E-3</v>
      </c>
      <c r="W2139" s="10">
        <f>+S2139/SUM(Q$27:Q2139)-1</f>
        <v>0.18267013718241687</v>
      </c>
      <c r="X2139">
        <v>5.47</v>
      </c>
      <c r="AC2139">
        <f t="shared" si="620"/>
        <v>14691.340240014559</v>
      </c>
      <c r="AD2139">
        <f t="shared" si="621"/>
        <v>14535.0592956699</v>
      </c>
      <c r="AE2139" s="5">
        <f t="shared" si="608"/>
        <v>0</v>
      </c>
      <c r="AF2139" s="6">
        <f>+AD2139+SUM($D$18:$E$18)-SUM($AB$27:AB2139)</f>
        <v>16181.57897988044</v>
      </c>
      <c r="AG2139" s="10">
        <f t="shared" si="609"/>
        <v>-1.3119836105710547E-3</v>
      </c>
      <c r="AH2139" s="10">
        <f>+AD2139/SUM(AB$27:AB2139)-1</f>
        <v>0.42034370000628618</v>
      </c>
      <c r="AI2139" s="6">
        <f t="shared" si="610"/>
        <v>0</v>
      </c>
      <c r="AL2139" s="6">
        <f t="shared" si="611"/>
        <v>0</v>
      </c>
      <c r="AM2139" s="6">
        <f t="shared" si="612"/>
        <v>28798.832650160351</v>
      </c>
      <c r="AN2139" s="6">
        <f t="shared" si="613"/>
        <v>28379.746827926014</v>
      </c>
      <c r="AO2139" s="5">
        <f t="shared" si="614"/>
        <v>0</v>
      </c>
      <c r="AP2139" s="6">
        <f>+AN2139+SUM($D$16:$E$18)-SUM($AL$27:AL2139)</f>
        <v>32038.808459504944</v>
      </c>
      <c r="AQ2139" s="10">
        <f t="shared" si="622"/>
        <v>-3.9436928634702939E-3</v>
      </c>
      <c r="AR2139" s="10">
        <f>+AN2139/SUM(AL$27:AL2139)-1</f>
        <v>0.24795847770887103</v>
      </c>
    </row>
    <row r="2140" spans="1:44" x14ac:dyDescent="0.25">
      <c r="A2140" s="1">
        <v>43361</v>
      </c>
      <c r="B2140">
        <v>8.3810000000000002</v>
      </c>
      <c r="G2140">
        <f t="shared" si="615"/>
        <v>7211.0265769567859</v>
      </c>
      <c r="H2140">
        <f t="shared" si="616"/>
        <v>7150.9077769567721</v>
      </c>
      <c r="I2140" s="5">
        <f t="shared" ref="I2140:I2203" si="623">+C2140*(MAX($A:$A)-$A2140)</f>
        <v>0</v>
      </c>
      <c r="J2140" s="6">
        <f>+H2140+SUM($D$16:$E$16)-SUM($F$27:F2140)</f>
        <v>8248.5875664304513</v>
      </c>
      <c r="K2140" s="10">
        <f t="shared" si="617"/>
        <v>3.6335317079325691E-3</v>
      </c>
      <c r="L2140" s="10">
        <f>+H2140/SUM(F$27:F2140)-1</f>
        <v>4.8163609489256354E-2</v>
      </c>
      <c r="M2140">
        <v>8.0359999999999996</v>
      </c>
      <c r="R2140">
        <f t="shared" si="618"/>
        <v>6941.2639999095618</v>
      </c>
      <c r="S2140">
        <f t="shared" si="619"/>
        <v>6737.8966394871104</v>
      </c>
      <c r="T2140" s="5">
        <f t="shared" ref="T2140:T2203" si="624">+N2140*(MAX($A:$A)-$A2140)</f>
        <v>0</v>
      </c>
      <c r="U2140" s="6">
        <f>+S2140+SUM($D$17:$E$17)-SUM($Q$27:Q2140)</f>
        <v>7652.7587973818418</v>
      </c>
      <c r="V2140" s="10">
        <f t="shared" ref="V2140:V2203" si="625">+U2140/U2139-1</f>
        <v>1.866057302098767E-3</v>
      </c>
      <c r="W2140" s="10">
        <f>+S2140/SUM(Q$27:Q2140)-1</f>
        <v>0.18517735657786516</v>
      </c>
      <c r="X2140">
        <v>5.476</v>
      </c>
      <c r="AC2140">
        <f t="shared" si="620"/>
        <v>14707.45505563432</v>
      </c>
      <c r="AD2140">
        <f t="shared" si="621"/>
        <v>14551.002687950344</v>
      </c>
      <c r="AE2140" s="5">
        <f t="shared" ref="AE2140:AE2203" si="626">+Y2140*(MAX($A:$A)-$A2140)</f>
        <v>0</v>
      </c>
      <c r="AF2140" s="6">
        <f>+AD2140+SUM($D$18:$E$18)-SUM($AB$27:AB2140)</f>
        <v>16197.522372160882</v>
      </c>
      <c r="AG2140" s="10">
        <f t="shared" ref="AG2140:AG2203" si="627">+AF2140/AF2139-1</f>
        <v>9.8528037963818704E-4</v>
      </c>
      <c r="AH2140" s="10">
        <f>+AD2140/SUM(AB$27:AB2140)-1</f>
        <v>0.42190166384541583</v>
      </c>
      <c r="AI2140" s="6">
        <f t="shared" ref="AI2140:AI2203" si="628">+C2140+N2140+Y2140</f>
        <v>0</v>
      </c>
      <c r="AL2140" s="6">
        <f t="shared" ref="AL2140:AL2203" si="629">+F2140+Q2140+AB2140</f>
        <v>0</v>
      </c>
      <c r="AM2140" s="6">
        <f t="shared" ref="AM2140:AM2203" si="630">+G2140+R2140+AC2140</f>
        <v>28859.745632500668</v>
      </c>
      <c r="AN2140" s="6">
        <f t="shared" ref="AN2140:AN2203" si="631">+H2140+S2140+AD2140</f>
        <v>28439.807104394225</v>
      </c>
      <c r="AO2140" s="5">
        <f t="shared" ref="AO2140:AO2203" si="632">+AI2140*(MAX($A:$A)-$A2140)</f>
        <v>0</v>
      </c>
      <c r="AP2140" s="6">
        <f>+AN2140+SUM($D$16:$E$18)-SUM($AL$27:AL2140)</f>
        <v>32098.868735973156</v>
      </c>
      <c r="AQ2140" s="10">
        <f t="shared" si="622"/>
        <v>1.8746101792181946E-3</v>
      </c>
      <c r="AR2140" s="10">
        <f>+AN2140/SUM(AL$27:AL2140)-1</f>
        <v>0.25059954183275135</v>
      </c>
    </row>
    <row r="2141" spans="1:44" x14ac:dyDescent="0.25">
      <c r="A2141" s="1">
        <v>43362</v>
      </c>
      <c r="B2141">
        <v>8.5120000000000005</v>
      </c>
      <c r="G2141">
        <f t="shared" ref="G2141:G2204" si="633">+(B2141/B2140*G2140)+F2141</f>
        <v>7323.7391985510276</v>
      </c>
      <c r="H2141">
        <f t="shared" ref="H2141:H2204" si="634">+($B2141/$B2140*H2140)+F2141</f>
        <v>7262.680706056085</v>
      </c>
      <c r="I2141" s="5">
        <f t="shared" si="623"/>
        <v>0</v>
      </c>
      <c r="J2141" s="6">
        <f>+H2141+SUM($D$16:$E$16)-SUM($F$27:F2141)</f>
        <v>8360.3604955297633</v>
      </c>
      <c r="K2141" s="10">
        <f t="shared" ref="K2141:K2204" si="635">+J2141/J2140-1</f>
        <v>1.3550553740157678E-2</v>
      </c>
      <c r="L2141" s="10">
        <f>+H2141/SUM(F$27:F2141)-1</f>
        <v>6.4547028274973162E-2</v>
      </c>
      <c r="M2141">
        <v>8.0489999999999995</v>
      </c>
      <c r="R2141">
        <f t="shared" ref="R2141:R2204" si="636">+($M2141/$M2140*R2140)+N2141</f>
        <v>6952.4930233041387</v>
      </c>
      <c r="S2141">
        <f t="shared" ref="S2141:S2204" si="637">+($M2141/$M2140*S2140)+Q2141</f>
        <v>6748.7966713827464</v>
      </c>
      <c r="T2141" s="5">
        <f t="shared" si="624"/>
        <v>0</v>
      </c>
      <c r="U2141" s="6">
        <f>+S2141+SUM($D$17:$E$17)-SUM($Q$27:Q2141)</f>
        <v>7663.6588292774786</v>
      </c>
      <c r="V2141" s="10">
        <f t="shared" si="625"/>
        <v>1.4243271197003082E-3</v>
      </c>
      <c r="W2141" s="10">
        <f>+S2141/SUM(Q$27:Q2141)-1</f>
        <v>0.18709464199791404</v>
      </c>
      <c r="X2141">
        <v>5.468</v>
      </c>
      <c r="AC2141">
        <f t="shared" ref="AC2141:AC2204" si="638">+(X2141/X2140*AC2140)+AB2141</f>
        <v>14685.968634807974</v>
      </c>
      <c r="AD2141">
        <f t="shared" ref="AD2141:AD2204" si="639">+($X2141/$X2140*AD2140)+AB2141</f>
        <v>14529.744831576421</v>
      </c>
      <c r="AE2141" s="5">
        <f t="shared" si="626"/>
        <v>0</v>
      </c>
      <c r="AF2141" s="6">
        <f>+AD2141+SUM($D$18:$E$18)-SUM($AB$27:AB2141)</f>
        <v>16176.264515786959</v>
      </c>
      <c r="AG2141" s="10">
        <f t="shared" si="627"/>
        <v>-1.3124140770108816E-3</v>
      </c>
      <c r="AH2141" s="10">
        <f>+AD2141/SUM(AB$27:AB2141)-1</f>
        <v>0.41982437872657652</v>
      </c>
      <c r="AI2141" s="6">
        <f t="shared" si="628"/>
        <v>0</v>
      </c>
      <c r="AL2141" s="6">
        <f t="shared" si="629"/>
        <v>0</v>
      </c>
      <c r="AM2141" s="6">
        <f t="shared" si="630"/>
        <v>28962.200856663141</v>
      </c>
      <c r="AN2141" s="6">
        <f t="shared" si="631"/>
        <v>28541.22220901525</v>
      </c>
      <c r="AO2141" s="5">
        <f t="shared" si="632"/>
        <v>0</v>
      </c>
      <c r="AP2141" s="6">
        <f>+AN2141+SUM($D$16:$E$18)-SUM($AL$27:AL2141)</f>
        <v>32200.28384059418</v>
      </c>
      <c r="AQ2141" s="10">
        <f t="shared" ref="AQ2141:AQ2204" si="640">+AP2141/AP2140-1</f>
        <v>3.1594603989071324E-3</v>
      </c>
      <c r="AR2141" s="10">
        <f>+AN2141/SUM(AL$27:AL2141)-1</f>
        <v>0.25505912494132943</v>
      </c>
    </row>
    <row r="2142" spans="1:44" x14ac:dyDescent="0.25">
      <c r="A2142" s="1">
        <v>43363</v>
      </c>
      <c r="B2142">
        <v>8.5220000000000002</v>
      </c>
      <c r="G2142">
        <f t="shared" si="633"/>
        <v>7332.3432154666189</v>
      </c>
      <c r="H2142">
        <f t="shared" si="634"/>
        <v>7271.2129907201543</v>
      </c>
      <c r="I2142" s="5">
        <f t="shared" si="623"/>
        <v>0</v>
      </c>
      <c r="J2142" s="6">
        <f>+H2142+SUM($D$16:$E$16)-SUM($F$27:F2142)</f>
        <v>8368.8927801938335</v>
      </c>
      <c r="K2142" s="10">
        <f t="shared" si="635"/>
        <v>1.0205642051717145E-3</v>
      </c>
      <c r="L2142" s="10">
        <f>+H2142/SUM(F$27:F2142)-1</f>
        <v>6.5797670930371366E-2</v>
      </c>
      <c r="M2142">
        <v>8.0939999999999994</v>
      </c>
      <c r="R2142">
        <f t="shared" si="636"/>
        <v>6991.3627196699845</v>
      </c>
      <c r="S2142">
        <f t="shared" si="637"/>
        <v>6786.5275510214879</v>
      </c>
      <c r="T2142" s="5">
        <f t="shared" si="624"/>
        <v>0</v>
      </c>
      <c r="U2142" s="6">
        <f>+S2142+SUM($D$17:$E$17)-SUM($Q$27:Q2142)</f>
        <v>7701.389708916221</v>
      </c>
      <c r="V2142" s="10">
        <f t="shared" si="625"/>
        <v>4.9233506448120856E-3</v>
      </c>
      <c r="W2142" s="10">
        <f>+S2142/SUM(Q$27:Q2142)-1</f>
        <v>0.19373139922116001</v>
      </c>
      <c r="X2142">
        <v>5.4740000000000002</v>
      </c>
      <c r="AC2142">
        <f t="shared" si="638"/>
        <v>14702.083450427734</v>
      </c>
      <c r="AD2142">
        <f t="shared" si="639"/>
        <v>14545.688223856863</v>
      </c>
      <c r="AE2142" s="5">
        <f t="shared" si="626"/>
        <v>0</v>
      </c>
      <c r="AF2142" s="6">
        <f>+AD2142+SUM($D$18:$E$18)-SUM($AB$27:AB2142)</f>
        <v>16192.207908067405</v>
      </c>
      <c r="AG2142" s="10">
        <f t="shared" si="627"/>
        <v>9.8560407842529507E-4</v>
      </c>
      <c r="AH2142" s="10">
        <f>+AD2142/SUM(AB$27:AB2142)-1</f>
        <v>0.42138234256570595</v>
      </c>
      <c r="AI2142" s="6">
        <f t="shared" si="628"/>
        <v>0</v>
      </c>
      <c r="AL2142" s="6">
        <f t="shared" si="629"/>
        <v>0</v>
      </c>
      <c r="AM2142" s="6">
        <f t="shared" si="630"/>
        <v>29025.789385564338</v>
      </c>
      <c r="AN2142" s="6">
        <f t="shared" si="631"/>
        <v>28603.428765598503</v>
      </c>
      <c r="AO2142" s="5">
        <f t="shared" si="632"/>
        <v>0</v>
      </c>
      <c r="AP2142" s="6">
        <f>+AN2142+SUM($D$16:$E$18)-SUM($AL$27:AL2142)</f>
        <v>32262.490397177433</v>
      </c>
      <c r="AQ2142" s="10">
        <f t="shared" si="640"/>
        <v>1.9318636099980857E-3</v>
      </c>
      <c r="AR2142" s="10">
        <f>+AN2142/SUM(AL$27:AL2142)-1</f>
        <v>0.2577945686409453</v>
      </c>
    </row>
    <row r="2143" spans="1:44" x14ac:dyDescent="0.25">
      <c r="A2143" s="1">
        <v>43364</v>
      </c>
      <c r="B2143">
        <v>8.6170000000000009</v>
      </c>
      <c r="G2143">
        <f t="shared" si="633"/>
        <v>7414.0813761647332</v>
      </c>
      <c r="H2143">
        <f t="shared" si="634"/>
        <v>7352.2696950288155</v>
      </c>
      <c r="I2143" s="5">
        <f t="shared" si="623"/>
        <v>0</v>
      </c>
      <c r="J2143" s="6">
        <f>+H2143+SUM($D$16:$E$16)-SUM($F$27:F2143)</f>
        <v>8449.9494845024929</v>
      </c>
      <c r="K2143" s="10">
        <f t="shared" si="635"/>
        <v>9.6854752997304061E-3</v>
      </c>
      <c r="L2143" s="10">
        <f>+H2143/SUM(F$27:F2143)-1</f>
        <v>7.7678776156654417E-2</v>
      </c>
      <c r="M2143">
        <v>8.1349999999999998</v>
      </c>
      <c r="R2143">
        <f t="shared" si="636"/>
        <v>7026.7773319144217</v>
      </c>
      <c r="S2143">
        <f t="shared" si="637"/>
        <v>6820.9045746923412</v>
      </c>
      <c r="T2143" s="5">
        <f t="shared" si="624"/>
        <v>0</v>
      </c>
      <c r="U2143" s="6">
        <f>+S2143+SUM($D$17:$E$17)-SUM($Q$27:Q2143)</f>
        <v>7735.7667325870725</v>
      </c>
      <c r="V2143" s="10">
        <f t="shared" si="625"/>
        <v>4.4637429048748345E-3</v>
      </c>
      <c r="W2143" s="10">
        <f>+S2143/SUM(Q$27:Q2143)-1</f>
        <v>0.19977822246900634</v>
      </c>
      <c r="X2143">
        <v>5.4859999999999998</v>
      </c>
      <c r="AC2143">
        <f t="shared" si="638"/>
        <v>14734.313081667251</v>
      </c>
      <c r="AD2143">
        <f t="shared" si="639"/>
        <v>14577.575008417745</v>
      </c>
      <c r="AE2143" s="5">
        <f t="shared" si="626"/>
        <v>0</v>
      </c>
      <c r="AF2143" s="6">
        <f>+AD2143+SUM($D$18:$E$18)-SUM($AB$27:AB2143)</f>
        <v>16224.094692628285</v>
      </c>
      <c r="AG2143" s="10">
        <f t="shared" si="627"/>
        <v>1.9692672390274613E-3</v>
      </c>
      <c r="AH2143" s="10">
        <f>+AD2143/SUM(AB$27:AB2143)-1</f>
        <v>0.42449827024396436</v>
      </c>
      <c r="AI2143" s="6">
        <f t="shared" si="628"/>
        <v>0</v>
      </c>
      <c r="AL2143" s="6">
        <f t="shared" si="629"/>
        <v>0</v>
      </c>
      <c r="AM2143" s="6">
        <f t="shared" si="630"/>
        <v>29175.171789746404</v>
      </c>
      <c r="AN2143" s="6">
        <f t="shared" si="631"/>
        <v>28750.749278138901</v>
      </c>
      <c r="AO2143" s="5">
        <f t="shared" si="632"/>
        <v>0</v>
      </c>
      <c r="AP2143" s="6">
        <f>+AN2143+SUM($D$16:$E$18)-SUM($AL$27:AL2143)</f>
        <v>32409.810909717831</v>
      </c>
      <c r="AQ2143" s="10">
        <f t="shared" si="640"/>
        <v>4.5663093805456967E-3</v>
      </c>
      <c r="AR2143" s="10">
        <f>+AN2143/SUM(AL$27:AL2143)-1</f>
        <v>0.26427277592305876</v>
      </c>
    </row>
    <row r="2144" spans="1:44" x14ac:dyDescent="0.25">
      <c r="A2144" s="1">
        <v>43367</v>
      </c>
      <c r="B2144">
        <v>8.5289999999999999</v>
      </c>
      <c r="G2144">
        <f t="shared" si="633"/>
        <v>7338.366027307532</v>
      </c>
      <c r="H2144">
        <f t="shared" si="634"/>
        <v>7277.1855899850016</v>
      </c>
      <c r="I2144" s="5">
        <f t="shared" si="623"/>
        <v>0</v>
      </c>
      <c r="J2144" s="6">
        <f>+H2144+SUM($D$16:$E$16)-SUM($F$27:F2144)</f>
        <v>8374.8653794586789</v>
      </c>
      <c r="K2144" s="10">
        <f t="shared" si="635"/>
        <v>-8.8857460250526543E-3</v>
      </c>
      <c r="L2144" s="10">
        <f>+H2144/SUM(F$27:F2144)-1</f>
        <v>6.6673120789149776E-2</v>
      </c>
      <c r="M2144">
        <v>8.0960000000000001</v>
      </c>
      <c r="R2144">
        <f t="shared" si="636"/>
        <v>6993.0902617306892</v>
      </c>
      <c r="S2144">
        <f t="shared" si="637"/>
        <v>6788.2044790054324</v>
      </c>
      <c r="T2144" s="5">
        <f t="shared" si="624"/>
        <v>0</v>
      </c>
      <c r="U2144" s="6">
        <f>+S2144+SUM($D$17:$E$17)-SUM($Q$27:Q2144)</f>
        <v>7703.0666369001638</v>
      </c>
      <c r="V2144" s="10">
        <f t="shared" si="625"/>
        <v>-4.2271305246522894E-3</v>
      </c>
      <c r="W2144" s="10">
        <f>+S2144/SUM(Q$27:Q2144)-1</f>
        <v>0.19402636620885994</v>
      </c>
      <c r="X2144">
        <v>5.4480000000000004</v>
      </c>
      <c r="AC2144">
        <f t="shared" si="638"/>
        <v>14632.252582742105</v>
      </c>
      <c r="AD2144">
        <f t="shared" si="639"/>
        <v>14476.600190641611</v>
      </c>
      <c r="AE2144" s="5">
        <f t="shared" si="626"/>
        <v>0</v>
      </c>
      <c r="AF2144" s="6">
        <f>+AD2144+SUM($D$18:$E$18)-SUM($AB$27:AB2144)</f>
        <v>16123.119874852153</v>
      </c>
      <c r="AG2144" s="10">
        <f t="shared" si="627"/>
        <v>-6.2237566834476565E-3</v>
      </c>
      <c r="AH2144" s="10">
        <f>+AD2144/SUM(AB$27:AB2144)-1</f>
        <v>0.41463116592947835</v>
      </c>
      <c r="AI2144" s="6">
        <f t="shared" si="628"/>
        <v>0</v>
      </c>
      <c r="AL2144" s="6">
        <f t="shared" si="629"/>
        <v>0</v>
      </c>
      <c r="AM2144" s="6">
        <f t="shared" si="630"/>
        <v>28963.708871780327</v>
      </c>
      <c r="AN2144" s="6">
        <f t="shared" si="631"/>
        <v>28541.990259632046</v>
      </c>
      <c r="AO2144" s="5">
        <f t="shared" si="632"/>
        <v>0</v>
      </c>
      <c r="AP2144" s="6">
        <f>+AN2144+SUM($D$16:$E$18)-SUM($AL$27:AL2144)</f>
        <v>32201.051891210976</v>
      </c>
      <c r="AQ2144" s="10">
        <f t="shared" si="640"/>
        <v>-6.4412291416442446E-3</v>
      </c>
      <c r="AR2144" s="10">
        <f>+AN2144/SUM(AL$27:AL2144)-1</f>
        <v>0.25509289886060893</v>
      </c>
    </row>
    <row r="2145" spans="1:44" x14ac:dyDescent="0.25">
      <c r="A2145" s="1">
        <v>43368</v>
      </c>
      <c r="B2145">
        <v>8.5359999999999996</v>
      </c>
      <c r="G2145">
        <f t="shared" si="633"/>
        <v>7344.3888391484461</v>
      </c>
      <c r="H2145">
        <f t="shared" si="634"/>
        <v>7283.1581892498507</v>
      </c>
      <c r="I2145" s="5">
        <f t="shared" si="623"/>
        <v>0</v>
      </c>
      <c r="J2145" s="6">
        <f>+H2145+SUM($D$16:$E$16)-SUM($F$27:F2145)</f>
        <v>8380.8379787235281</v>
      </c>
      <c r="K2145" s="10">
        <f t="shared" si="635"/>
        <v>7.1315764424095818E-4</v>
      </c>
      <c r="L2145" s="10">
        <f>+H2145/SUM(F$27:F2145)-1</f>
        <v>6.754857064792863E-2</v>
      </c>
      <c r="M2145">
        <v>8.1210000000000004</v>
      </c>
      <c r="R2145">
        <f t="shared" si="636"/>
        <v>7014.6845374894929</v>
      </c>
      <c r="S2145">
        <f t="shared" si="637"/>
        <v>6809.1660788047338</v>
      </c>
      <c r="T2145" s="5">
        <f t="shared" si="624"/>
        <v>0</v>
      </c>
      <c r="U2145" s="6">
        <f>+S2145+SUM($D$17:$E$17)-SUM($Q$27:Q2145)</f>
        <v>7724.0282366994661</v>
      </c>
      <c r="V2145" s="10">
        <f t="shared" si="625"/>
        <v>2.7212019300066892E-3</v>
      </c>
      <c r="W2145" s="10">
        <f>+S2145/SUM(Q$27:Q2145)-1</f>
        <v>0.19771345355510794</v>
      </c>
      <c r="X2145">
        <v>5.4420000000000002</v>
      </c>
      <c r="AC2145">
        <f t="shared" si="638"/>
        <v>14616.137767122344</v>
      </c>
      <c r="AD2145">
        <f t="shared" si="639"/>
        <v>14460.656798361168</v>
      </c>
      <c r="AE2145" s="5">
        <f t="shared" si="626"/>
        <v>0</v>
      </c>
      <c r="AF2145" s="6">
        <f>+AD2145+SUM($D$18:$E$18)-SUM($AB$27:AB2145)</f>
        <v>16107.176482571707</v>
      </c>
      <c r="AG2145" s="10">
        <f t="shared" si="627"/>
        <v>-9.8885280294369604E-4</v>
      </c>
      <c r="AH2145" s="10">
        <f>+AD2145/SUM(AB$27:AB2145)-1</f>
        <v>0.41307320209034892</v>
      </c>
      <c r="AI2145" s="6">
        <f t="shared" si="628"/>
        <v>0</v>
      </c>
      <c r="AL2145" s="6">
        <f t="shared" si="629"/>
        <v>0</v>
      </c>
      <c r="AM2145" s="6">
        <f t="shared" si="630"/>
        <v>28975.21114376028</v>
      </c>
      <c r="AN2145" s="6">
        <f t="shared" si="631"/>
        <v>28552.981066415752</v>
      </c>
      <c r="AO2145" s="5">
        <f t="shared" si="632"/>
        <v>0</v>
      </c>
      <c r="AP2145" s="6">
        <f>+AN2145+SUM($D$16:$E$18)-SUM($AL$27:AL2145)</f>
        <v>32212.042697994686</v>
      </c>
      <c r="AQ2145" s="10">
        <f t="shared" si="640"/>
        <v>3.413182532310266E-4</v>
      </c>
      <c r="AR2145" s="10">
        <f>+AN2145/SUM(AL$27:AL2145)-1</f>
        <v>0.25557620375355783</v>
      </c>
    </row>
    <row r="2146" spans="1:44" x14ac:dyDescent="0.25">
      <c r="A2146" s="1">
        <v>43369</v>
      </c>
      <c r="B2146">
        <v>8.5869999999999997</v>
      </c>
      <c r="G2146">
        <f t="shared" si="633"/>
        <v>7388.2693254179603</v>
      </c>
      <c r="H2146">
        <f t="shared" si="634"/>
        <v>7326.6728410366059</v>
      </c>
      <c r="I2146" s="5">
        <f t="shared" si="623"/>
        <v>0</v>
      </c>
      <c r="J2146" s="6">
        <f>+H2146+SUM($D$16:$E$16)-SUM($F$27:F2146)</f>
        <v>8424.3526305102823</v>
      </c>
      <c r="K2146" s="10">
        <f t="shared" si="635"/>
        <v>5.1921600080118147E-3</v>
      </c>
      <c r="L2146" s="10">
        <f>+H2146/SUM(F$27:F2146)-1</f>
        <v>7.3926848190459582E-2</v>
      </c>
      <c r="M2146">
        <v>8.1210000000000004</v>
      </c>
      <c r="R2146">
        <f t="shared" si="636"/>
        <v>7014.6845374894929</v>
      </c>
      <c r="S2146">
        <f t="shared" si="637"/>
        <v>6809.1660788047338</v>
      </c>
      <c r="T2146" s="5">
        <f t="shared" si="624"/>
        <v>0</v>
      </c>
      <c r="U2146" s="6">
        <f>+S2146+SUM($D$17:$E$17)-SUM($Q$27:Q2146)</f>
        <v>7724.0282366994661</v>
      </c>
      <c r="V2146" s="10">
        <f t="shared" si="625"/>
        <v>0</v>
      </c>
      <c r="W2146" s="10">
        <f>+S2146/SUM(Q$27:Q2146)-1</f>
        <v>0.19771345355510794</v>
      </c>
      <c r="X2146">
        <v>5.4660000000000002</v>
      </c>
      <c r="AC2146">
        <f t="shared" si="638"/>
        <v>14680.597029601384</v>
      </c>
      <c r="AD2146">
        <f t="shared" si="639"/>
        <v>14524.430367482935</v>
      </c>
      <c r="AE2146" s="5">
        <f t="shared" si="626"/>
        <v>0</v>
      </c>
      <c r="AF2146" s="6">
        <f>+AD2146+SUM($D$18:$E$18)-SUM($AB$27:AB2146)</f>
        <v>16170.950051693475</v>
      </c>
      <c r="AG2146" s="10">
        <f t="shared" si="627"/>
        <v>3.9593264027852904E-3</v>
      </c>
      <c r="AH2146" s="10">
        <f>+AD2146/SUM(AB$27:AB2146)-1</f>
        <v>0.41930505744686619</v>
      </c>
      <c r="AI2146" s="6">
        <f t="shared" si="628"/>
        <v>0</v>
      </c>
      <c r="AL2146" s="6">
        <f t="shared" si="629"/>
        <v>0</v>
      </c>
      <c r="AM2146" s="6">
        <f t="shared" si="630"/>
        <v>29083.550892508836</v>
      </c>
      <c r="AN2146" s="6">
        <f t="shared" si="631"/>
        <v>28660.269287324274</v>
      </c>
      <c r="AO2146" s="5">
        <f t="shared" si="632"/>
        <v>0</v>
      </c>
      <c r="AP2146" s="6">
        <f>+AN2146+SUM($D$16:$E$18)-SUM($AL$27:AL2146)</f>
        <v>32319.330918903208</v>
      </c>
      <c r="AQ2146" s="10">
        <f t="shared" si="640"/>
        <v>3.3306866600919527E-3</v>
      </c>
      <c r="AR2146" s="10">
        <f>+AN2146/SUM(AL$27:AL2146)-1</f>
        <v>0.26029404868899397</v>
      </c>
    </row>
    <row r="2147" spans="1:44" x14ac:dyDescent="0.25">
      <c r="A2147" s="1">
        <v>43370</v>
      </c>
      <c r="B2147">
        <v>8.6679999999999993</v>
      </c>
      <c r="G2147">
        <f t="shared" si="633"/>
        <v>7457.9618624342465</v>
      </c>
      <c r="H2147">
        <f t="shared" si="634"/>
        <v>7395.7843468155688</v>
      </c>
      <c r="I2147" s="5">
        <f t="shared" si="623"/>
        <v>0</v>
      </c>
      <c r="J2147" s="6">
        <f>+H2147+SUM($D$16:$E$16)-SUM($F$27:F2147)</f>
        <v>8493.4641362892471</v>
      </c>
      <c r="K2147" s="10">
        <f t="shared" si="635"/>
        <v>8.2037764573938965E-3</v>
      </c>
      <c r="L2147" s="10">
        <f>+H2147/SUM(F$27:F2147)-1</f>
        <v>8.4057053699185147E-2</v>
      </c>
      <c r="M2147">
        <v>8.1379999999999999</v>
      </c>
      <c r="R2147">
        <f t="shared" si="636"/>
        <v>7029.3686450054784</v>
      </c>
      <c r="S2147">
        <f t="shared" si="637"/>
        <v>6823.419966668258</v>
      </c>
      <c r="T2147" s="5">
        <f t="shared" si="624"/>
        <v>0</v>
      </c>
      <c r="U2147" s="6">
        <f>+S2147+SUM($D$17:$E$17)-SUM($Q$27:Q2147)</f>
        <v>7738.2821245629902</v>
      </c>
      <c r="V2147" s="10">
        <f t="shared" si="625"/>
        <v>1.8453956182862274E-3</v>
      </c>
      <c r="W2147" s="10">
        <f>+S2147/SUM(Q$27:Q2147)-1</f>
        <v>0.20022067295055623</v>
      </c>
      <c r="X2147">
        <v>5.5039999999999996</v>
      </c>
      <c r="AC2147">
        <f t="shared" si="638"/>
        <v>14782.657528526528</v>
      </c>
      <c r="AD2147">
        <f t="shared" si="639"/>
        <v>14625.405185259067</v>
      </c>
      <c r="AE2147" s="5">
        <f t="shared" si="626"/>
        <v>0</v>
      </c>
      <c r="AF2147" s="6">
        <f>+AD2147+SUM($D$18:$E$18)-SUM($AB$27:AB2147)</f>
        <v>16271.924869469607</v>
      </c>
      <c r="AG2147" s="10">
        <f t="shared" si="627"/>
        <v>6.2442106031710409E-3</v>
      </c>
      <c r="AH2147" s="10">
        <f>+AD2147/SUM(AB$27:AB2147)-1</f>
        <v>0.4291721617613522</v>
      </c>
      <c r="AI2147" s="6">
        <f t="shared" si="628"/>
        <v>0</v>
      </c>
      <c r="AL2147" s="6">
        <f t="shared" si="629"/>
        <v>0</v>
      </c>
      <c r="AM2147" s="6">
        <f t="shared" si="630"/>
        <v>29269.988035966253</v>
      </c>
      <c r="AN2147" s="6">
        <f t="shared" si="631"/>
        <v>28844.609498742895</v>
      </c>
      <c r="AO2147" s="5">
        <f t="shared" si="632"/>
        <v>0</v>
      </c>
      <c r="AP2147" s="6">
        <f>+AN2147+SUM($D$16:$E$18)-SUM($AL$27:AL2147)</f>
        <v>32503.671130321825</v>
      </c>
      <c r="AQ2147" s="10">
        <f t="shared" si="640"/>
        <v>5.7037137272788474E-3</v>
      </c>
      <c r="AR2147" s="10">
        <f>+AN2147/SUM(AL$27:AL2147)-1</f>
        <v>0.26840014389193434</v>
      </c>
    </row>
    <row r="2148" spans="1:44" x14ac:dyDescent="0.25">
      <c r="A2148" s="1">
        <v>43371</v>
      </c>
      <c r="B2148">
        <v>8.6969999999999992</v>
      </c>
      <c r="G2148">
        <f t="shared" si="633"/>
        <v>7482.9135114894598</v>
      </c>
      <c r="H2148">
        <f t="shared" si="634"/>
        <v>7420.5279723413705</v>
      </c>
      <c r="I2148" s="5">
        <f t="shared" si="623"/>
        <v>0</v>
      </c>
      <c r="J2148" s="6">
        <f>+H2148+SUM($D$16:$E$16)-SUM($F$27:F2148)</f>
        <v>8518.207761815047</v>
      </c>
      <c r="K2148" s="10">
        <f t="shared" si="635"/>
        <v>2.9132548426360483E-3</v>
      </c>
      <c r="L2148" s="10">
        <f>+H2148/SUM(F$27:F2148)-1</f>
        <v>8.768391739984005E-2</v>
      </c>
      <c r="M2148">
        <v>8.0990000000000002</v>
      </c>
      <c r="R2148">
        <f t="shared" si="636"/>
        <v>6995.6815748217459</v>
      </c>
      <c r="S2148">
        <f t="shared" si="637"/>
        <v>6790.7198709813492</v>
      </c>
      <c r="T2148" s="5">
        <f t="shared" si="624"/>
        <v>0</v>
      </c>
      <c r="U2148" s="6">
        <f>+S2148+SUM($D$17:$E$17)-SUM($Q$27:Q2148)</f>
        <v>7705.5820288760815</v>
      </c>
      <c r="V2148" s="10">
        <f t="shared" si="625"/>
        <v>-4.2257564612578902E-3</v>
      </c>
      <c r="W2148" s="10">
        <f>+S2148/SUM(Q$27:Q2148)-1</f>
        <v>0.19446881669040983</v>
      </c>
      <c r="X2148">
        <v>5.5369999999999999</v>
      </c>
      <c r="AC2148">
        <f t="shared" si="638"/>
        <v>14871.289014435208</v>
      </c>
      <c r="AD2148">
        <f t="shared" si="639"/>
        <v>14713.0938428015</v>
      </c>
      <c r="AE2148" s="5">
        <f t="shared" si="626"/>
        <v>0</v>
      </c>
      <c r="AF2148" s="6">
        <f>+AD2148+SUM($D$18:$E$18)-SUM($AB$27:AB2148)</f>
        <v>16359.613527012039</v>
      </c>
      <c r="AG2148" s="10">
        <f t="shared" si="627"/>
        <v>5.3889541800280494E-3</v>
      </c>
      <c r="AH2148" s="10">
        <f>+AD2148/SUM(AB$27:AB2148)-1</f>
        <v>0.43774096287656361</v>
      </c>
      <c r="AI2148" s="6">
        <f t="shared" si="628"/>
        <v>0</v>
      </c>
      <c r="AL2148" s="6">
        <f t="shared" si="629"/>
        <v>0</v>
      </c>
      <c r="AM2148" s="6">
        <f t="shared" si="630"/>
        <v>29349.884100746414</v>
      </c>
      <c r="AN2148" s="6">
        <f t="shared" si="631"/>
        <v>28924.341686124219</v>
      </c>
      <c r="AO2148" s="5">
        <f t="shared" si="632"/>
        <v>0</v>
      </c>
      <c r="AP2148" s="6">
        <f>+AN2148+SUM($D$16:$E$18)-SUM($AL$27:AL2148)</f>
        <v>32583.403317703145</v>
      </c>
      <c r="AQ2148" s="10">
        <f t="shared" si="640"/>
        <v>2.4530209852799967E-3</v>
      </c>
      <c r="AR2148" s="10">
        <f>+AN2148/SUM(AL$27:AL2148)-1</f>
        <v>0.2719062519552693</v>
      </c>
    </row>
    <row r="2149" spans="1:44" x14ac:dyDescent="0.25">
      <c r="A2149" s="1">
        <v>43374</v>
      </c>
      <c r="B2149">
        <v>8.7159999999999993</v>
      </c>
      <c r="G2149">
        <f t="shared" si="633"/>
        <v>7499.2611436290827</v>
      </c>
      <c r="H2149">
        <f t="shared" si="634"/>
        <v>7436.7393132031029</v>
      </c>
      <c r="I2149" s="5">
        <f t="shared" si="623"/>
        <v>0</v>
      </c>
      <c r="J2149" s="6">
        <f>+H2149+SUM($D$16:$E$16)-SUM($F$27:F2149)</f>
        <v>8534.4191026767803</v>
      </c>
      <c r="K2149" s="10">
        <f t="shared" si="635"/>
        <v>1.9031398757851647E-3</v>
      </c>
      <c r="L2149" s="10">
        <f>+H2149/SUM(F$27:F2149)-1</f>
        <v>9.0060138445096527E-2</v>
      </c>
      <c r="M2149">
        <v>8.1189999999999998</v>
      </c>
      <c r="R2149">
        <f t="shared" si="636"/>
        <v>7012.9569954287881</v>
      </c>
      <c r="S2149">
        <f t="shared" si="637"/>
        <v>6807.4891508207893</v>
      </c>
      <c r="T2149" s="5">
        <f t="shared" si="624"/>
        <v>0</v>
      </c>
      <c r="U2149" s="6">
        <f>+S2149+SUM($D$17:$E$17)-SUM($Q$27:Q2149)</f>
        <v>7722.3513087155216</v>
      </c>
      <c r="V2149" s="10">
        <f t="shared" si="625"/>
        <v>2.1762509018266041E-3</v>
      </c>
      <c r="W2149" s="10">
        <f>+S2149/SUM(Q$27:Q2149)-1</f>
        <v>0.19741848656740801</v>
      </c>
      <c r="X2149">
        <v>5.5549999999999997</v>
      </c>
      <c r="AC2149">
        <f t="shared" si="638"/>
        <v>14919.633461294487</v>
      </c>
      <c r="AD2149">
        <f t="shared" si="639"/>
        <v>14760.924019642825</v>
      </c>
      <c r="AE2149" s="5">
        <f t="shared" si="626"/>
        <v>0</v>
      </c>
      <c r="AF2149" s="6">
        <f>+AD2149+SUM($D$18:$E$18)-SUM($AB$27:AB2149)</f>
        <v>16407.443703853365</v>
      </c>
      <c r="AG2149" s="10">
        <f t="shared" si="627"/>
        <v>2.9236740074789491E-3</v>
      </c>
      <c r="AH2149" s="10">
        <f>+AD2149/SUM(AB$27:AB2149)-1</f>
        <v>0.44241485439395167</v>
      </c>
      <c r="AI2149" s="6">
        <f t="shared" si="628"/>
        <v>0</v>
      </c>
      <c r="AL2149" s="6">
        <f t="shared" si="629"/>
        <v>0</v>
      </c>
      <c r="AM2149" s="6">
        <f t="shared" si="630"/>
        <v>29431.851600352355</v>
      </c>
      <c r="AN2149" s="6">
        <f t="shared" si="631"/>
        <v>29005.152483666716</v>
      </c>
      <c r="AO2149" s="5">
        <f t="shared" si="632"/>
        <v>0</v>
      </c>
      <c r="AP2149" s="6">
        <f>+AN2149+SUM($D$16:$E$18)-SUM($AL$27:AL2149)</f>
        <v>32664.214115245646</v>
      </c>
      <c r="AQ2149" s="10">
        <f t="shared" si="640"/>
        <v>2.4801214518495041E-3</v>
      </c>
      <c r="AR2149" s="10">
        <f>+AN2149/SUM(AL$27:AL2149)-1</f>
        <v>0.27545979034639889</v>
      </c>
    </row>
    <row r="2150" spans="1:44" x14ac:dyDescent="0.25">
      <c r="A2150" s="1">
        <v>43375</v>
      </c>
      <c r="B2150">
        <v>8.6170000000000009</v>
      </c>
      <c r="G2150">
        <f t="shared" si="633"/>
        <v>7414.0813761647341</v>
      </c>
      <c r="H2150">
        <f t="shared" si="634"/>
        <v>7352.2696950288155</v>
      </c>
      <c r="I2150" s="5">
        <f t="shared" si="623"/>
        <v>0</v>
      </c>
      <c r="J2150" s="6">
        <f>+H2150+SUM($D$16:$E$16)-SUM($F$27:F2150)</f>
        <v>8449.9494845024929</v>
      </c>
      <c r="K2150" s="10">
        <f t="shared" si="635"/>
        <v>-9.8975240327480174E-3</v>
      </c>
      <c r="L2150" s="10">
        <f>+H2150/SUM(F$27:F2150)-1</f>
        <v>7.7678776156654417E-2</v>
      </c>
      <c r="M2150">
        <v>8.0809999999999995</v>
      </c>
      <c r="R2150">
        <f t="shared" si="636"/>
        <v>6980.1336962754076</v>
      </c>
      <c r="S2150">
        <f t="shared" si="637"/>
        <v>6775.6275191258528</v>
      </c>
      <c r="T2150" s="5">
        <f t="shared" si="624"/>
        <v>0</v>
      </c>
      <c r="U2150" s="6">
        <f>+S2150+SUM($D$17:$E$17)-SUM($Q$27:Q2150)</f>
        <v>7690.489677020586</v>
      </c>
      <c r="V2150" s="10">
        <f t="shared" si="625"/>
        <v>-4.1258977248258555E-3</v>
      </c>
      <c r="W2150" s="10">
        <f>+S2150/SUM(Q$27:Q2150)-1</f>
        <v>0.19181411380111135</v>
      </c>
      <c r="X2150">
        <v>5.5739999999999998</v>
      </c>
      <c r="AC2150">
        <f t="shared" si="638"/>
        <v>14970.663710757059</v>
      </c>
      <c r="AD2150">
        <f t="shared" si="639"/>
        <v>14811.411428530891</v>
      </c>
      <c r="AE2150" s="5">
        <f t="shared" si="626"/>
        <v>0</v>
      </c>
      <c r="AF2150" s="6">
        <f>+AD2150+SUM($D$18:$E$18)-SUM($AB$27:AB2150)</f>
        <v>16457.931112741429</v>
      </c>
      <c r="AG2150" s="10">
        <f t="shared" si="627"/>
        <v>3.0771038925585525E-3</v>
      </c>
      <c r="AH2150" s="10">
        <f>+AD2150/SUM(AB$27:AB2150)-1</f>
        <v>0.44734840655119457</v>
      </c>
      <c r="AI2150" s="6">
        <f t="shared" si="628"/>
        <v>0</v>
      </c>
      <c r="AL2150" s="6">
        <f t="shared" si="629"/>
        <v>0</v>
      </c>
      <c r="AM2150" s="6">
        <f t="shared" si="630"/>
        <v>29364.8787831972</v>
      </c>
      <c r="AN2150" s="6">
        <f t="shared" si="631"/>
        <v>28939.308642685559</v>
      </c>
      <c r="AO2150" s="5">
        <f t="shared" si="632"/>
        <v>0</v>
      </c>
      <c r="AP2150" s="6">
        <f>+AN2150+SUM($D$16:$E$18)-SUM($AL$27:AL2150)</f>
        <v>32598.370274264489</v>
      </c>
      <c r="AQ2150" s="10">
        <f t="shared" si="640"/>
        <v>-2.0157791260138058E-3</v>
      </c>
      <c r="AR2150" s="10">
        <f>+AN2150/SUM(AL$27:AL2150)-1</f>
        <v>0.27256440230592172</v>
      </c>
    </row>
    <row r="2151" spans="1:44" x14ac:dyDescent="0.25">
      <c r="A2151" s="1">
        <v>43376</v>
      </c>
      <c r="B2151">
        <v>8.6430000000000007</v>
      </c>
      <c r="G2151">
        <f t="shared" si="633"/>
        <v>7436.4518201452693</v>
      </c>
      <c r="H2151">
        <f t="shared" si="634"/>
        <v>7374.4536351553952</v>
      </c>
      <c r="I2151" s="5">
        <f t="shared" si="623"/>
        <v>0</v>
      </c>
      <c r="J2151" s="6">
        <f>+H2151+SUM($D$16:$E$16)-SUM($F$27:F2151)</f>
        <v>8472.1334246290717</v>
      </c>
      <c r="K2151" s="10">
        <f t="shared" si="635"/>
        <v>2.6253340528561431E-3</v>
      </c>
      <c r="L2151" s="10">
        <f>+H2151/SUM(F$27:F2151)-1</f>
        <v>8.0930447060689747E-2</v>
      </c>
      <c r="M2151">
        <v>8.11</v>
      </c>
      <c r="R2151">
        <f t="shared" si="636"/>
        <v>7005.1830561556199</v>
      </c>
      <c r="S2151">
        <f t="shared" si="637"/>
        <v>6799.9429748930415</v>
      </c>
      <c r="T2151" s="5">
        <f t="shared" si="624"/>
        <v>0</v>
      </c>
      <c r="U2151" s="6">
        <f>+S2151+SUM($D$17:$E$17)-SUM($Q$27:Q2151)</f>
        <v>7714.8051327877738</v>
      </c>
      <c r="V2151" s="10">
        <f t="shared" si="625"/>
        <v>3.1617565055503949E-3</v>
      </c>
      <c r="W2151" s="10">
        <f>+S2151/SUM(Q$27:Q2151)-1</f>
        <v>0.19609113512275878</v>
      </c>
      <c r="X2151">
        <v>5.5679999999999996</v>
      </c>
      <c r="AC2151">
        <f t="shared" si="638"/>
        <v>14954.548895137299</v>
      </c>
      <c r="AD2151">
        <f t="shared" si="639"/>
        <v>14795.46803625045</v>
      </c>
      <c r="AE2151" s="5">
        <f t="shared" si="626"/>
        <v>0</v>
      </c>
      <c r="AF2151" s="6">
        <f>+AD2151+SUM($D$18:$E$18)-SUM($AB$27:AB2151)</f>
        <v>16441.987720460991</v>
      </c>
      <c r="AG2151" s="10">
        <f t="shared" si="627"/>
        <v>-9.6873611702597007E-4</v>
      </c>
      <c r="AH2151" s="10">
        <f>+AD2151/SUM(AB$27:AB2151)-1</f>
        <v>0.44579044271206536</v>
      </c>
      <c r="AI2151" s="6">
        <f t="shared" si="628"/>
        <v>0</v>
      </c>
      <c r="AL2151" s="6">
        <f t="shared" si="629"/>
        <v>0</v>
      </c>
      <c r="AM2151" s="6">
        <f t="shared" si="630"/>
        <v>29396.183771438191</v>
      </c>
      <c r="AN2151" s="6">
        <f t="shared" si="631"/>
        <v>28969.864646298884</v>
      </c>
      <c r="AO2151" s="5">
        <f t="shared" si="632"/>
        <v>0</v>
      </c>
      <c r="AP2151" s="6">
        <f>+AN2151+SUM($D$16:$E$18)-SUM($AL$27:AL2151)</f>
        <v>32628.926277877814</v>
      </c>
      <c r="AQ2151" s="10">
        <f t="shared" si="640"/>
        <v>9.3734758382835182E-4</v>
      </c>
      <c r="AR2151" s="10">
        <f>+AN2151/SUM(AL$27:AL2151)-1</f>
        <v>0.27390805854025513</v>
      </c>
    </row>
    <row r="2152" spans="1:44" x14ac:dyDescent="0.25">
      <c r="A2152" s="1">
        <v>43377</v>
      </c>
      <c r="B2152">
        <v>8.4559999999999995</v>
      </c>
      <c r="G2152">
        <f t="shared" si="633"/>
        <v>7275.5567038237177</v>
      </c>
      <c r="H2152">
        <f t="shared" si="634"/>
        <v>7214.899911937292</v>
      </c>
      <c r="I2152" s="5">
        <f t="shared" si="623"/>
        <v>0</v>
      </c>
      <c r="J2152" s="6">
        <f>+H2152+SUM($D$16:$E$16)-SUM($F$27:F2152)</f>
        <v>8312.5797014109703</v>
      </c>
      <c r="K2152" s="10">
        <f t="shared" si="635"/>
        <v>-1.8832767996106781E-2</v>
      </c>
      <c r="L2152" s="10">
        <f>+H2152/SUM(F$27:F2152)-1</f>
        <v>5.7543429404742552E-2</v>
      </c>
      <c r="M2152">
        <v>7.99</v>
      </c>
      <c r="R2152">
        <f t="shared" si="636"/>
        <v>6901.5305325133677</v>
      </c>
      <c r="S2152">
        <f t="shared" si="637"/>
        <v>6699.3272958564003</v>
      </c>
      <c r="T2152" s="5">
        <f t="shared" si="624"/>
        <v>0</v>
      </c>
      <c r="U2152" s="6">
        <f>+S2152+SUM($D$17:$E$17)-SUM($Q$27:Q2152)</f>
        <v>7614.1894537511334</v>
      </c>
      <c r="V2152" s="10">
        <f t="shared" si="625"/>
        <v>-1.3041895071208676E-2</v>
      </c>
      <c r="W2152" s="10">
        <f>+S2152/SUM(Q$27:Q2152)-1</f>
        <v>0.17839311586076989</v>
      </c>
      <c r="X2152">
        <v>5.5289999999999999</v>
      </c>
      <c r="AC2152">
        <f t="shared" si="638"/>
        <v>14849.80259360886</v>
      </c>
      <c r="AD2152">
        <f t="shared" si="639"/>
        <v>14691.835986427575</v>
      </c>
      <c r="AE2152" s="5">
        <f t="shared" si="626"/>
        <v>0</v>
      </c>
      <c r="AF2152" s="6">
        <f>+AD2152+SUM($D$18:$E$18)-SUM($AB$27:AB2152)</f>
        <v>16338.355670638117</v>
      </c>
      <c r="AG2152" s="10">
        <f t="shared" si="627"/>
        <v>-6.3028905984348071E-3</v>
      </c>
      <c r="AH2152" s="10">
        <f>+AD2152/SUM(AB$27:AB2152)-1</f>
        <v>0.4356636777577243</v>
      </c>
      <c r="AI2152" s="6">
        <f t="shared" si="628"/>
        <v>0</v>
      </c>
      <c r="AL2152" s="6">
        <f t="shared" si="629"/>
        <v>0</v>
      </c>
      <c r="AM2152" s="6">
        <f t="shared" si="630"/>
        <v>29026.889829945947</v>
      </c>
      <c r="AN2152" s="6">
        <f t="shared" si="631"/>
        <v>28606.063194221268</v>
      </c>
      <c r="AO2152" s="5">
        <f t="shared" si="632"/>
        <v>0</v>
      </c>
      <c r="AP2152" s="6">
        <f>+AN2152+SUM($D$16:$E$18)-SUM($AL$27:AL2152)</f>
        <v>32265.124825800194</v>
      </c>
      <c r="AQ2152" s="10">
        <f t="shared" si="640"/>
        <v>-1.1149660549028662E-2</v>
      </c>
      <c r="AR2152" s="10">
        <f>+AN2152/SUM(AL$27:AL2152)-1</f>
        <v>0.25791041384399205</v>
      </c>
    </row>
    <row r="2153" spans="1:44" x14ac:dyDescent="0.25">
      <c r="A2153" s="1">
        <v>43378</v>
      </c>
      <c r="B2153">
        <v>8.4239999999999995</v>
      </c>
      <c r="G2153">
        <f t="shared" si="633"/>
        <v>7248.0238496938264</v>
      </c>
      <c r="H2153">
        <f t="shared" si="634"/>
        <v>7187.5966010122693</v>
      </c>
      <c r="I2153" s="5">
        <f t="shared" si="623"/>
        <v>0</v>
      </c>
      <c r="J2153" s="6">
        <f>+H2153+SUM($D$16:$E$16)-SUM($F$27:F2153)</f>
        <v>8285.2763904859457</v>
      </c>
      <c r="K2153" s="10">
        <f t="shared" si="635"/>
        <v>-3.2845773400993483E-3</v>
      </c>
      <c r="L2153" s="10">
        <f>+H2153/SUM(F$27:F2153)-1</f>
        <v>5.3541372907468299E-2</v>
      </c>
      <c r="M2153">
        <v>7.9089999999999998</v>
      </c>
      <c r="R2153">
        <f t="shared" si="636"/>
        <v>6831.5650790548461</v>
      </c>
      <c r="S2153">
        <f t="shared" si="637"/>
        <v>6631.4117125066668</v>
      </c>
      <c r="T2153" s="5">
        <f t="shared" si="624"/>
        <v>0</v>
      </c>
      <c r="U2153" s="6">
        <f>+S2153+SUM($D$17:$E$17)-SUM($Q$27:Q2153)</f>
        <v>7546.2738704013982</v>
      </c>
      <c r="V2153" s="10">
        <f t="shared" si="625"/>
        <v>-8.9196077615689706E-3</v>
      </c>
      <c r="W2153" s="10">
        <f>+S2153/SUM(Q$27:Q2153)-1</f>
        <v>0.16644695285892719</v>
      </c>
      <c r="X2153">
        <v>5.5250000000000004</v>
      </c>
      <c r="AC2153">
        <f t="shared" si="638"/>
        <v>14839.059383195688</v>
      </c>
      <c r="AD2153">
        <f t="shared" si="639"/>
        <v>14681.207058240616</v>
      </c>
      <c r="AE2153" s="5">
        <f t="shared" si="626"/>
        <v>0</v>
      </c>
      <c r="AF2153" s="6">
        <f>+AD2153+SUM($D$18:$E$18)-SUM($AB$27:AB2153)</f>
        <v>16327.726742451156</v>
      </c>
      <c r="AG2153" s="10">
        <f t="shared" si="627"/>
        <v>-6.5055066747399248E-4</v>
      </c>
      <c r="AH2153" s="10">
        <f>+AD2153/SUM(AB$27:AB2153)-1</f>
        <v>0.43462503519830498</v>
      </c>
      <c r="AI2153" s="6">
        <f t="shared" si="628"/>
        <v>0</v>
      </c>
      <c r="AL2153" s="6">
        <f t="shared" si="629"/>
        <v>0</v>
      </c>
      <c r="AM2153" s="6">
        <f t="shared" si="630"/>
        <v>28918.648311944358</v>
      </c>
      <c r="AN2153" s="6">
        <f t="shared" si="631"/>
        <v>28500.21537175955</v>
      </c>
      <c r="AO2153" s="5">
        <f t="shared" si="632"/>
        <v>0</v>
      </c>
      <c r="AP2153" s="6">
        <f>+AN2153+SUM($D$16:$E$18)-SUM($AL$27:AL2153)</f>
        <v>32159.27700333848</v>
      </c>
      <c r="AQ2153" s="10">
        <f t="shared" si="640"/>
        <v>-3.2805644804781986E-3</v>
      </c>
      <c r="AR2153" s="10">
        <f>+AN2153/SUM(AL$27:AL2153)-1</f>
        <v>0.25325590835495304</v>
      </c>
    </row>
    <row r="2154" spans="1:44" x14ac:dyDescent="0.25">
      <c r="A2154" s="1">
        <v>43381</v>
      </c>
      <c r="B2154">
        <v>8.39</v>
      </c>
      <c r="C2154">
        <f>+$C$16</f>
        <v>60</v>
      </c>
      <c r="D2154" s="7">
        <f>+$H$16</f>
        <v>0.66694736842105262</v>
      </c>
      <c r="E2154" s="7">
        <f>+$J$16</f>
        <v>0.46199999999999997</v>
      </c>
      <c r="F2154" s="6">
        <f>+C2154-D2154-E2154</f>
        <v>58.871052631578941</v>
      </c>
      <c r="G2154">
        <f t="shared" si="633"/>
        <v>7277.6412448123965</v>
      </c>
      <c r="H2154">
        <f t="shared" si="634"/>
        <v>7217.4578857860124</v>
      </c>
      <c r="I2154" s="5">
        <f t="shared" si="623"/>
        <v>102720</v>
      </c>
      <c r="J2154" s="6">
        <f>+H2154+SUM($D$16:$E$16)-SUM($F$27:F2154)</f>
        <v>8256.2666226281108</v>
      </c>
      <c r="K2154" s="10">
        <f t="shared" si="635"/>
        <v>-3.5013639244608763E-3</v>
      </c>
      <c r="L2154" s="10">
        <f>+H2154/SUM(F$27:F2154)-1</f>
        <v>4.8867501246258493E-2</v>
      </c>
      <c r="M2154">
        <v>7.8150000000000004</v>
      </c>
      <c r="N2154">
        <f>+$C$17</f>
        <v>50</v>
      </c>
      <c r="O2154" s="7">
        <f>+$H$17</f>
        <v>0.5557894736842105</v>
      </c>
      <c r="P2154" s="7">
        <f>+$J$17</f>
        <v>0.38500000000000001</v>
      </c>
      <c r="Q2154" s="6">
        <f>+N2154-O2154-P2154</f>
        <v>49.059210526315795</v>
      </c>
      <c r="R2154">
        <f t="shared" si="636"/>
        <v>6800.3706022017486</v>
      </c>
      <c r="S2154">
        <f t="shared" si="637"/>
        <v>6601.6553077876142</v>
      </c>
      <c r="T2154" s="5">
        <f t="shared" si="624"/>
        <v>85600</v>
      </c>
      <c r="U2154" s="6">
        <f>+S2154+SUM($D$17:$E$17)-SUM($Q$27:Q2154)</f>
        <v>7467.4582551560306</v>
      </c>
      <c r="V2154" s="10">
        <f t="shared" si="625"/>
        <v>-1.0444308886602194E-2</v>
      </c>
      <c r="W2154" s="10">
        <f>+S2154/SUM(Q$27:Q2154)-1</f>
        <v>0.15127806861083193</v>
      </c>
      <c r="X2154">
        <v>5.5410000000000004</v>
      </c>
      <c r="Y2154">
        <f>+$C$18</f>
        <v>90</v>
      </c>
      <c r="Z2154" s="7">
        <f>+$H$18</f>
        <v>1.0004210526315789</v>
      </c>
      <c r="AA2154" s="7">
        <f>+$J$18</f>
        <v>0.69300000000000006</v>
      </c>
      <c r="AB2154" s="6">
        <f>+Y2154-Z2154-AA2154</f>
        <v>88.306578947368422</v>
      </c>
      <c r="AC2154">
        <f t="shared" si="638"/>
        <v>14970.338803795748</v>
      </c>
      <c r="AD2154">
        <f t="shared" si="639"/>
        <v>14812.029349935829</v>
      </c>
      <c r="AE2154" s="5">
        <f t="shared" si="626"/>
        <v>154080</v>
      </c>
      <c r="AF2154" s="6">
        <f>+AD2154+SUM($D$18:$E$18)-SUM($AB$27:AB2154)</f>
        <v>16370.242455199003</v>
      </c>
      <c r="AG2154" s="10">
        <f t="shared" si="627"/>
        <v>2.6038966365911076E-3</v>
      </c>
      <c r="AH2154" s="10">
        <f>+AD2154/SUM(AB$27:AB2154)-1</f>
        <v>0.43502568896172589</v>
      </c>
      <c r="AI2154" s="6">
        <f t="shared" si="628"/>
        <v>200</v>
      </c>
      <c r="AL2154" s="6">
        <f t="shared" si="629"/>
        <v>196.23684210526315</v>
      </c>
      <c r="AM2154" s="6">
        <f t="shared" si="630"/>
        <v>29048.350650809894</v>
      </c>
      <c r="AN2154" s="6">
        <f t="shared" si="631"/>
        <v>28631.142543509457</v>
      </c>
      <c r="AO2154" s="5">
        <f t="shared" si="632"/>
        <v>342400</v>
      </c>
      <c r="AP2154" s="6">
        <f>+AN2154+SUM($D$16:$E$18)-SUM($AL$27:AL2154)</f>
        <v>32093.967332983124</v>
      </c>
      <c r="AQ2154" s="10">
        <f t="shared" si="640"/>
        <v>-2.0308189872731974E-3</v>
      </c>
      <c r="AR2154" s="10">
        <f>+AN2154/SUM(AL$27:AL2154)-1</f>
        <v>0.24824187288633714</v>
      </c>
    </row>
    <row r="2155" spans="1:44" x14ac:dyDescent="0.25">
      <c r="A2155" s="1">
        <v>43382</v>
      </c>
      <c r="B2155">
        <v>8.3870000000000005</v>
      </c>
      <c r="G2155">
        <f t="shared" si="633"/>
        <v>7275.0389893017364</v>
      </c>
      <c r="H2155">
        <f t="shared" si="634"/>
        <v>7214.8771499508084</v>
      </c>
      <c r="I2155" s="5">
        <f t="shared" si="623"/>
        <v>0</v>
      </c>
      <c r="J2155" s="6">
        <f>+H2155+SUM($D$16:$E$16)-SUM($F$27:F2155)</f>
        <v>8253.6858867929077</v>
      </c>
      <c r="K2155" s="10">
        <f t="shared" si="635"/>
        <v>-3.125790327712652E-4</v>
      </c>
      <c r="L2155" s="10">
        <f>+H2155/SUM(F$27:F2155)-1</f>
        <v>4.8492459231510132E-2</v>
      </c>
      <c r="M2155">
        <v>7.8230000000000004</v>
      </c>
      <c r="R2155">
        <f t="shared" si="636"/>
        <v>6807.3319540658067</v>
      </c>
      <c r="S2155">
        <f t="shared" si="637"/>
        <v>6608.4132402843898</v>
      </c>
      <c r="T2155" s="5">
        <f t="shared" si="624"/>
        <v>0</v>
      </c>
      <c r="U2155" s="6">
        <f>+S2155+SUM($D$17:$E$17)-SUM($Q$27:Q2155)</f>
        <v>7474.2161876528062</v>
      </c>
      <c r="V2155" s="10">
        <f t="shared" si="625"/>
        <v>9.0498430200258717E-4</v>
      </c>
      <c r="W2155" s="10">
        <f>+S2155/SUM(Q$27:Q2155)-1</f>
        <v>0.15245660022297347</v>
      </c>
      <c r="X2155">
        <v>5.5369999999999999</v>
      </c>
      <c r="AC2155">
        <f t="shared" si="638"/>
        <v>14959.531845626612</v>
      </c>
      <c r="AD2155">
        <f t="shared" si="639"/>
        <v>14801.336673992904</v>
      </c>
      <c r="AE2155" s="5">
        <f t="shared" si="626"/>
        <v>0</v>
      </c>
      <c r="AF2155" s="6">
        <f>+AD2155+SUM($D$18:$E$18)-SUM($AB$27:AB2155)</f>
        <v>16359.549779256076</v>
      </c>
      <c r="AG2155" s="10">
        <f t="shared" si="627"/>
        <v>-6.5317761616479064E-4</v>
      </c>
      <c r="AH2155" s="10">
        <f>+AD2155/SUM(AB$27:AB2155)-1</f>
        <v>0.43398975632215775</v>
      </c>
      <c r="AI2155" s="6">
        <f t="shared" si="628"/>
        <v>0</v>
      </c>
      <c r="AL2155" s="6">
        <f t="shared" si="629"/>
        <v>0</v>
      </c>
      <c r="AM2155" s="6">
        <f t="shared" si="630"/>
        <v>29041.902788994157</v>
      </c>
      <c r="AN2155" s="6">
        <f t="shared" si="631"/>
        <v>28624.627064228102</v>
      </c>
      <c r="AO2155" s="5">
        <f t="shared" si="632"/>
        <v>0</v>
      </c>
      <c r="AP2155" s="6">
        <f>+AN2155+SUM($D$16:$E$18)-SUM($AL$27:AL2155)</f>
        <v>32087.451853701768</v>
      </c>
      <c r="AQ2155" s="10">
        <f t="shared" si="640"/>
        <v>-2.0301258531718602E-4</v>
      </c>
      <c r="AR2155" s="10">
        <f>+AN2155/SUM(AL$27:AL2155)-1</f>
        <v>0.24795781527150229</v>
      </c>
    </row>
    <row r="2156" spans="1:44" x14ac:dyDescent="0.25">
      <c r="A2156" s="1">
        <v>43383</v>
      </c>
      <c r="B2156">
        <v>8.2739999999999991</v>
      </c>
      <c r="G2156">
        <f t="shared" si="633"/>
        <v>7177.0206984002089</v>
      </c>
      <c r="H2156">
        <f t="shared" si="634"/>
        <v>7117.6694334914719</v>
      </c>
      <c r="I2156" s="5">
        <f t="shared" si="623"/>
        <v>0</v>
      </c>
      <c r="J2156" s="6">
        <f>+H2156+SUM($D$16:$E$16)-SUM($F$27:F2156)</f>
        <v>8156.4781703335711</v>
      </c>
      <c r="K2156" s="10">
        <f t="shared" si="635"/>
        <v>-1.1777491631330794E-2</v>
      </c>
      <c r="L2156" s="10">
        <f>+H2156/SUM(F$27:F2156)-1</f>
        <v>3.4365876675988005E-2</v>
      </c>
      <c r="M2156">
        <v>7.6630000000000003</v>
      </c>
      <c r="R2156">
        <f t="shared" si="636"/>
        <v>6668.104916784644</v>
      </c>
      <c r="S2156">
        <f t="shared" si="637"/>
        <v>6473.2545903488781</v>
      </c>
      <c r="T2156" s="5">
        <f t="shared" si="624"/>
        <v>0</v>
      </c>
      <c r="U2156" s="6">
        <f>+S2156+SUM($D$17:$E$17)-SUM($Q$27:Q2156)</f>
        <v>7339.0575377172954</v>
      </c>
      <c r="V2156" s="10">
        <f t="shared" si="625"/>
        <v>-1.808332091849163E-2</v>
      </c>
      <c r="W2156" s="10">
        <f>+S2156/SUM(Q$27:Q2156)-1</f>
        <v>0.12888596798014129</v>
      </c>
      <c r="X2156">
        <v>5.4509999999999996</v>
      </c>
      <c r="AC2156">
        <f t="shared" si="638"/>
        <v>14727.182244990187</v>
      </c>
      <c r="AD2156">
        <f t="shared" si="639"/>
        <v>14571.444141220032</v>
      </c>
      <c r="AE2156" s="5">
        <f t="shared" si="626"/>
        <v>0</v>
      </c>
      <c r="AF2156" s="6">
        <f>+AD2156+SUM($D$18:$E$18)-SUM($AB$27:AB2156)</f>
        <v>16129.657246483204</v>
      </c>
      <c r="AG2156" s="10">
        <f t="shared" si="627"/>
        <v>-1.4052497524374208E-2</v>
      </c>
      <c r="AH2156" s="10">
        <f>+AD2156/SUM(AB$27:AB2156)-1</f>
        <v>0.41171720457144323</v>
      </c>
      <c r="AI2156" s="6">
        <f t="shared" si="628"/>
        <v>0</v>
      </c>
      <c r="AL2156" s="6">
        <f t="shared" si="629"/>
        <v>0</v>
      </c>
      <c r="AM2156" s="6">
        <f t="shared" si="630"/>
        <v>28572.307860175039</v>
      </c>
      <c r="AN2156" s="6">
        <f t="shared" si="631"/>
        <v>28162.368165060383</v>
      </c>
      <c r="AO2156" s="5">
        <f t="shared" si="632"/>
        <v>0</v>
      </c>
      <c r="AP2156" s="6">
        <f>+AN2156+SUM($D$16:$E$18)-SUM($AL$27:AL2156)</f>
        <v>31625.19295453405</v>
      </c>
      <c r="AQ2156" s="10">
        <f t="shared" si="640"/>
        <v>-1.440622026564542E-2</v>
      </c>
      <c r="AR2156" s="10">
        <f>+AN2156/SUM(AL$27:AL2156)-1</f>
        <v>0.22780455337569649</v>
      </c>
    </row>
    <row r="2157" spans="1:44" x14ac:dyDescent="0.25">
      <c r="A2157" s="1">
        <v>43384</v>
      </c>
      <c r="B2157">
        <v>8.0169999999999995</v>
      </c>
      <c r="G2157">
        <f t="shared" si="633"/>
        <v>6954.0941429870045</v>
      </c>
      <c r="H2157">
        <f t="shared" si="634"/>
        <v>6896.5863969423654</v>
      </c>
      <c r="I2157" s="5">
        <f t="shared" si="623"/>
        <v>0</v>
      </c>
      <c r="J2157" s="6">
        <f>+H2157+SUM($D$16:$E$16)-SUM($F$27:F2157)</f>
        <v>7935.3951337844655</v>
      </c>
      <c r="K2157" s="10">
        <f t="shared" si="635"/>
        <v>-2.7105207901275352E-2</v>
      </c>
      <c r="L2157" s="10">
        <f>+H2157/SUM(F$27:F2157)-1</f>
        <v>2.2372774125449801E-3</v>
      </c>
      <c r="M2157">
        <v>7.5270000000000001</v>
      </c>
      <c r="R2157">
        <f t="shared" si="636"/>
        <v>6549.7619350956566</v>
      </c>
      <c r="S2157">
        <f t="shared" si="637"/>
        <v>6358.3697379036939</v>
      </c>
      <c r="T2157" s="5">
        <f t="shared" si="624"/>
        <v>0</v>
      </c>
      <c r="U2157" s="6">
        <f>+S2157+SUM($D$17:$E$17)-SUM($Q$27:Q2157)</f>
        <v>7224.1726852721094</v>
      </c>
      <c r="V2157" s="10">
        <f t="shared" si="625"/>
        <v>-1.5653897227915659E-2</v>
      </c>
      <c r="W2157" s="10">
        <f>+S2157/SUM(Q$27:Q2157)-1</f>
        <v>0.10885093057373396</v>
      </c>
      <c r="X2157">
        <v>5.32</v>
      </c>
      <c r="AC2157">
        <f t="shared" si="638"/>
        <v>14373.254364950983</v>
      </c>
      <c r="AD2157">
        <f t="shared" si="639"/>
        <v>14221.259004089265</v>
      </c>
      <c r="AE2157" s="5">
        <f t="shared" si="626"/>
        <v>0</v>
      </c>
      <c r="AF2157" s="6">
        <f>+AD2157+SUM($D$18:$E$18)-SUM($AB$27:AB2157)</f>
        <v>15779.472109352437</v>
      </c>
      <c r="AG2157" s="10">
        <f t="shared" si="627"/>
        <v>-2.1710637230504037E-2</v>
      </c>
      <c r="AH2157" s="10">
        <f>+AD2157/SUM(AB$27:AB2157)-1</f>
        <v>0.37779041062558782</v>
      </c>
      <c r="AI2157" s="6">
        <f t="shared" si="628"/>
        <v>0</v>
      </c>
      <c r="AL2157" s="6">
        <f t="shared" si="629"/>
        <v>0</v>
      </c>
      <c r="AM2157" s="6">
        <f t="shared" si="630"/>
        <v>27877.110443033642</v>
      </c>
      <c r="AN2157" s="6">
        <f t="shared" si="631"/>
        <v>27476.215138935324</v>
      </c>
      <c r="AO2157" s="5">
        <f t="shared" si="632"/>
        <v>0</v>
      </c>
      <c r="AP2157" s="6">
        <f>+AN2157+SUM($D$16:$E$18)-SUM($AL$27:AL2157)</f>
        <v>30939.039928408991</v>
      </c>
      <c r="AQ2157" s="10">
        <f t="shared" si="640"/>
        <v>-2.1696405998581803E-2</v>
      </c>
      <c r="AR2157" s="10">
        <f>+AN2157/SUM(AL$27:AL2157)-1</f>
        <v>0.19789010140734042</v>
      </c>
    </row>
    <row r="2158" spans="1:44" x14ac:dyDescent="0.25">
      <c r="A2158" s="1">
        <v>43385</v>
      </c>
      <c r="B2158">
        <v>8.2210000000000001</v>
      </c>
      <c r="G2158">
        <f t="shared" si="633"/>
        <v>7131.0475177118833</v>
      </c>
      <c r="H2158">
        <f t="shared" si="634"/>
        <v>7072.0764337362089</v>
      </c>
      <c r="I2158" s="5">
        <f t="shared" si="623"/>
        <v>0</v>
      </c>
      <c r="J2158" s="6">
        <f>+H2158+SUM($D$16:$E$16)-SUM($F$27:F2158)</f>
        <v>8110.8851705783081</v>
      </c>
      <c r="K2158" s="10">
        <f t="shared" si="635"/>
        <v>2.2114845428012009E-2</v>
      </c>
      <c r="L2158" s="10">
        <f>+H2158/SUM(F$27:F2158)-1</f>
        <v>2.774013441543377E-2</v>
      </c>
      <c r="M2158">
        <v>7.5430000000000001</v>
      </c>
      <c r="R2158">
        <f t="shared" si="636"/>
        <v>6563.6846388237718</v>
      </c>
      <c r="S2158">
        <f t="shared" si="637"/>
        <v>6371.8856028972441</v>
      </c>
      <c r="T2158" s="5">
        <f t="shared" si="624"/>
        <v>0</v>
      </c>
      <c r="U2158" s="6">
        <f>+S2158+SUM($D$17:$E$17)-SUM($Q$27:Q2158)</f>
        <v>7237.6885502656605</v>
      </c>
      <c r="V2158" s="10">
        <f t="shared" si="625"/>
        <v>1.8709221917003749E-3</v>
      </c>
      <c r="W2158" s="10">
        <f>+S2158/SUM(Q$27:Q2158)-1</f>
        <v>0.11120799379801705</v>
      </c>
      <c r="X2158">
        <v>5.3449999999999998</v>
      </c>
      <c r="AC2158">
        <f t="shared" si="638"/>
        <v>14440.797853508084</v>
      </c>
      <c r="AD2158">
        <f t="shared" si="639"/>
        <v>14288.088228732542</v>
      </c>
      <c r="AE2158" s="5">
        <f t="shared" si="626"/>
        <v>0</v>
      </c>
      <c r="AF2158" s="6">
        <f>+AD2158+SUM($D$18:$E$18)-SUM($AB$27:AB2158)</f>
        <v>15846.301333995716</v>
      </c>
      <c r="AG2158" s="10">
        <f t="shared" si="627"/>
        <v>4.2352002766727903E-3</v>
      </c>
      <c r="AH2158" s="10">
        <f>+AD2158/SUM(AB$27:AB2158)-1</f>
        <v>0.38426498962288846</v>
      </c>
      <c r="AI2158" s="6">
        <f t="shared" si="628"/>
        <v>0</v>
      </c>
      <c r="AL2158" s="6">
        <f t="shared" si="629"/>
        <v>0</v>
      </c>
      <c r="AM2158" s="6">
        <f t="shared" si="630"/>
        <v>28135.530010043738</v>
      </c>
      <c r="AN2158" s="6">
        <f t="shared" si="631"/>
        <v>27732.050265365993</v>
      </c>
      <c r="AO2158" s="5">
        <f t="shared" si="632"/>
        <v>0</v>
      </c>
      <c r="AP2158" s="6">
        <f>+AN2158+SUM($D$16:$E$18)-SUM($AL$27:AL2158)</f>
        <v>31194.87505483966</v>
      </c>
      <c r="AQ2158" s="10">
        <f t="shared" si="640"/>
        <v>8.2690066344222046E-3</v>
      </c>
      <c r="AR2158" s="10">
        <f>+AN2158/SUM(AL$27:AL2158)-1</f>
        <v>0.20904383433576412</v>
      </c>
    </row>
    <row r="2159" spans="1:44" x14ac:dyDescent="0.25">
      <c r="A2159" s="1">
        <v>43388</v>
      </c>
      <c r="B2159">
        <v>8.1460000000000008</v>
      </c>
      <c r="G2159">
        <f t="shared" si="633"/>
        <v>7065.9911299453852</v>
      </c>
      <c r="H2159">
        <f t="shared" si="634"/>
        <v>7007.5580378561199</v>
      </c>
      <c r="I2159" s="5">
        <f t="shared" si="623"/>
        <v>0</v>
      </c>
      <c r="J2159" s="6">
        <f>+H2159+SUM($D$16:$E$16)-SUM($F$27:F2159)</f>
        <v>8046.3667746982201</v>
      </c>
      <c r="K2159" s="10">
        <f t="shared" si="635"/>
        <v>-7.9545443589960074E-3</v>
      </c>
      <c r="L2159" s="10">
        <f>+H2159/SUM(F$27:F2159)-1</f>
        <v>1.8364084046724738E-2</v>
      </c>
      <c r="M2159">
        <v>7.5540000000000003</v>
      </c>
      <c r="R2159">
        <f t="shared" si="636"/>
        <v>6573.2564976368521</v>
      </c>
      <c r="S2159">
        <f t="shared" si="637"/>
        <v>6381.1777600803107</v>
      </c>
      <c r="T2159" s="5">
        <f t="shared" si="624"/>
        <v>0</v>
      </c>
      <c r="U2159" s="6">
        <f>+S2159+SUM($D$17:$E$17)-SUM($Q$27:Q2159)</f>
        <v>7246.9807074487271</v>
      </c>
      <c r="V2159" s="10">
        <f t="shared" si="625"/>
        <v>1.2838570102227109E-3</v>
      </c>
      <c r="W2159" s="10">
        <f>+S2159/SUM(Q$27:Q2159)-1</f>
        <v>0.11282847476471169</v>
      </c>
      <c r="X2159">
        <v>5.3330000000000002</v>
      </c>
      <c r="AC2159">
        <f t="shared" si="638"/>
        <v>14408.376979000677</v>
      </c>
      <c r="AD2159">
        <f t="shared" si="639"/>
        <v>14256.010200903771</v>
      </c>
      <c r="AE2159" s="5">
        <f t="shared" si="626"/>
        <v>0</v>
      </c>
      <c r="AF2159" s="6">
        <f>+AD2159+SUM($D$18:$E$18)-SUM($AB$27:AB2159)</f>
        <v>15814.223306166945</v>
      </c>
      <c r="AG2159" s="10">
        <f t="shared" si="627"/>
        <v>-2.0243227206561132E-3</v>
      </c>
      <c r="AH2159" s="10">
        <f>+AD2159/SUM(AB$27:AB2159)-1</f>
        <v>0.38115719170418427</v>
      </c>
      <c r="AI2159" s="6">
        <f t="shared" si="628"/>
        <v>0</v>
      </c>
      <c r="AL2159" s="6">
        <f t="shared" si="629"/>
        <v>0</v>
      </c>
      <c r="AM2159" s="6">
        <f t="shared" si="630"/>
        <v>28047.624606582915</v>
      </c>
      <c r="AN2159" s="6">
        <f t="shared" si="631"/>
        <v>27644.745998840204</v>
      </c>
      <c r="AO2159" s="5">
        <f t="shared" si="632"/>
        <v>0</v>
      </c>
      <c r="AP2159" s="6">
        <f>+AN2159+SUM($D$16:$E$18)-SUM($AL$27:AL2159)</f>
        <v>31107.570788313871</v>
      </c>
      <c r="AQ2159" s="10">
        <f t="shared" si="640"/>
        <v>-2.7986733837629396E-3</v>
      </c>
      <c r="AR2159" s="10">
        <f>+AN2159/SUM(AL$27:AL2159)-1</f>
        <v>0.20523759988341861</v>
      </c>
    </row>
    <row r="2160" spans="1:44" x14ac:dyDescent="0.25">
      <c r="A2160" s="1">
        <v>43389</v>
      </c>
      <c r="B2160">
        <v>8.2460000000000004</v>
      </c>
      <c r="G2160">
        <f t="shared" si="633"/>
        <v>7152.7329803007178</v>
      </c>
      <c r="H2160">
        <f t="shared" si="634"/>
        <v>7093.5825656962388</v>
      </c>
      <c r="I2160" s="5">
        <f t="shared" si="623"/>
        <v>0</v>
      </c>
      <c r="J2160" s="6">
        <f>+H2160+SUM($D$16:$E$16)-SUM($F$27:F2160)</f>
        <v>8132.3913025383381</v>
      </c>
      <c r="K2160" s="10">
        <f t="shared" si="635"/>
        <v>1.0691101990356833E-2</v>
      </c>
      <c r="L2160" s="10">
        <f>+H2160/SUM(F$27:F2160)-1</f>
        <v>3.0865484538336707E-2</v>
      </c>
      <c r="M2160">
        <v>7.681</v>
      </c>
      <c r="R2160">
        <f t="shared" si="636"/>
        <v>6683.7679584787747</v>
      </c>
      <c r="S2160">
        <f t="shared" si="637"/>
        <v>6488.4599384666226</v>
      </c>
      <c r="T2160" s="5">
        <f t="shared" si="624"/>
        <v>0</v>
      </c>
      <c r="U2160" s="6">
        <f>+S2160+SUM($D$17:$E$17)-SUM($Q$27:Q2160)</f>
        <v>7354.2628858350381</v>
      </c>
      <c r="V2160" s="10">
        <f t="shared" si="625"/>
        <v>1.4803706911492354E-2</v>
      </c>
      <c r="W2160" s="10">
        <f>+S2160/SUM(Q$27:Q2160)-1</f>
        <v>0.13153766410745971</v>
      </c>
      <c r="X2160">
        <v>5.4180000000000001</v>
      </c>
      <c r="AC2160">
        <f t="shared" si="638"/>
        <v>14638.02484009482</v>
      </c>
      <c r="AD2160">
        <f t="shared" si="639"/>
        <v>14483.229564690913</v>
      </c>
      <c r="AE2160" s="5">
        <f t="shared" si="626"/>
        <v>0</v>
      </c>
      <c r="AF2160" s="6">
        <f>+AD2160+SUM($D$18:$E$18)-SUM($AB$27:AB2160)</f>
        <v>16041.442669954084</v>
      </c>
      <c r="AG2160" s="10">
        <f t="shared" si="627"/>
        <v>1.4368038150728069E-2</v>
      </c>
      <c r="AH2160" s="10">
        <f>+AD2160/SUM(AB$27:AB2160)-1</f>
        <v>0.40317076029500698</v>
      </c>
      <c r="AI2160" s="6">
        <f t="shared" si="628"/>
        <v>0</v>
      </c>
      <c r="AL2160" s="6">
        <f t="shared" si="629"/>
        <v>0</v>
      </c>
      <c r="AM2160" s="6">
        <f t="shared" si="630"/>
        <v>28474.525778874311</v>
      </c>
      <c r="AN2160" s="6">
        <f t="shared" si="631"/>
        <v>28065.272068853774</v>
      </c>
      <c r="AO2160" s="5">
        <f t="shared" si="632"/>
        <v>0</v>
      </c>
      <c r="AP2160" s="6">
        <f>+AN2160+SUM($D$16:$E$18)-SUM($AL$27:AL2160)</f>
        <v>31528.096858327441</v>
      </c>
      <c r="AQ2160" s="10">
        <f t="shared" si="640"/>
        <v>1.3518447739787831E-2</v>
      </c>
      <c r="AR2160" s="10">
        <f>+AN2160/SUM(AL$27:AL2160)-1</f>
        <v>0.22357142112137907</v>
      </c>
    </row>
    <row r="2161" spans="1:44" x14ac:dyDescent="0.25">
      <c r="A2161" s="1">
        <v>43390</v>
      </c>
      <c r="B2161">
        <v>8.282</v>
      </c>
      <c r="G2161">
        <f t="shared" si="633"/>
        <v>7183.9600464286368</v>
      </c>
      <c r="H2161">
        <f t="shared" si="634"/>
        <v>7124.5513957186813</v>
      </c>
      <c r="I2161" s="5">
        <f t="shared" si="623"/>
        <v>0</v>
      </c>
      <c r="J2161" s="6">
        <f>+H2161+SUM($D$16:$E$16)-SUM($F$27:F2161)</f>
        <v>8163.3601325607806</v>
      </c>
      <c r="K2161" s="10">
        <f t="shared" si="635"/>
        <v>3.8080841010166289E-3</v>
      </c>
      <c r="L2161" s="10">
        <f>+H2161/SUM(F$27:F2161)-1</f>
        <v>3.5365988715317043E-2</v>
      </c>
      <c r="M2161">
        <v>7.6269999999999998</v>
      </c>
      <c r="R2161">
        <f t="shared" si="636"/>
        <v>6636.7788333963817</v>
      </c>
      <c r="S2161">
        <f t="shared" si="637"/>
        <v>6442.8438941133873</v>
      </c>
      <c r="T2161" s="5">
        <f t="shared" si="624"/>
        <v>0</v>
      </c>
      <c r="U2161" s="6">
        <f>+S2161+SUM($D$17:$E$17)-SUM($Q$27:Q2161)</f>
        <v>7308.6468414818028</v>
      </c>
      <c r="V2161" s="10">
        <f t="shared" si="625"/>
        <v>-6.2026670872883383E-3</v>
      </c>
      <c r="W2161" s="10">
        <f>+S2161/SUM(Q$27:Q2161)-1</f>
        <v>0.1235825757255038</v>
      </c>
      <c r="X2161">
        <v>5.4480000000000004</v>
      </c>
      <c r="AC2161">
        <f t="shared" si="638"/>
        <v>14719.077026363342</v>
      </c>
      <c r="AD2161">
        <f t="shared" si="639"/>
        <v>14563.424634262847</v>
      </c>
      <c r="AE2161" s="5">
        <f t="shared" si="626"/>
        <v>0</v>
      </c>
      <c r="AF2161" s="6">
        <f>+AD2161+SUM($D$18:$E$18)-SUM($AB$27:AB2161)</f>
        <v>16121.637739526019</v>
      </c>
      <c r="AG2161" s="10">
        <f t="shared" si="627"/>
        <v>4.9992429747072187E-3</v>
      </c>
      <c r="AH2161" s="10">
        <f>+AD2161/SUM(AB$27:AB2161)-1</f>
        <v>0.41094025509176779</v>
      </c>
      <c r="AI2161" s="6">
        <f t="shared" si="628"/>
        <v>0</v>
      </c>
      <c r="AL2161" s="6">
        <f t="shared" si="629"/>
        <v>0</v>
      </c>
      <c r="AM2161" s="6">
        <f t="shared" si="630"/>
        <v>28539.81590618836</v>
      </c>
      <c r="AN2161" s="6">
        <f t="shared" si="631"/>
        <v>28130.819924094914</v>
      </c>
      <c r="AO2161" s="5">
        <f t="shared" si="632"/>
        <v>0</v>
      </c>
      <c r="AP2161" s="6">
        <f>+AN2161+SUM($D$16:$E$18)-SUM($AL$27:AL2161)</f>
        <v>31593.644713568585</v>
      </c>
      <c r="AQ2161" s="10">
        <f t="shared" si="640"/>
        <v>2.0790298740733792E-3</v>
      </c>
      <c r="AR2161" s="10">
        <f>+AN2161/SUM(AL$27:AL2161)-1</f>
        <v>0.22642913374900298</v>
      </c>
    </row>
    <row r="2162" spans="1:44" x14ac:dyDescent="0.25">
      <c r="A2162" s="1">
        <v>43391</v>
      </c>
      <c r="B2162">
        <v>8.1820000000000004</v>
      </c>
      <c r="G2162">
        <f t="shared" si="633"/>
        <v>7097.2181960733042</v>
      </c>
      <c r="H2162">
        <f t="shared" si="634"/>
        <v>7038.5268678785624</v>
      </c>
      <c r="I2162" s="5">
        <f t="shared" si="623"/>
        <v>0</v>
      </c>
      <c r="J2162" s="6">
        <f>+H2162+SUM($D$16:$E$16)-SUM($F$27:F2162)</f>
        <v>8077.3356047206607</v>
      </c>
      <c r="K2162" s="10">
        <f t="shared" si="635"/>
        <v>-1.0537882249859076E-2</v>
      </c>
      <c r="L2162" s="10">
        <f>+H2162/SUM(F$27:F2162)-1</f>
        <v>2.2864588223705073E-2</v>
      </c>
      <c r="M2162">
        <v>7.601</v>
      </c>
      <c r="R2162">
        <f t="shared" si="636"/>
        <v>6614.154439838193</v>
      </c>
      <c r="S2162">
        <f t="shared" si="637"/>
        <v>6420.8806134988672</v>
      </c>
      <c r="T2162" s="5">
        <f t="shared" si="624"/>
        <v>0</v>
      </c>
      <c r="U2162" s="6">
        <f>+S2162+SUM($D$17:$E$17)-SUM($Q$27:Q2162)</f>
        <v>7286.6835608672827</v>
      </c>
      <c r="V2162" s="10">
        <f t="shared" si="625"/>
        <v>-3.0051090291930427E-3</v>
      </c>
      <c r="W2162" s="10">
        <f>+S2162/SUM(Q$27:Q2162)-1</f>
        <v>0.11975234798604362</v>
      </c>
      <c r="X2162">
        <v>5.4450000000000003</v>
      </c>
      <c r="AC2162">
        <f t="shared" si="638"/>
        <v>14710.971807736491</v>
      </c>
      <c r="AD2162">
        <f t="shared" si="639"/>
        <v>14555.405127305654</v>
      </c>
      <c r="AE2162" s="5">
        <f t="shared" si="626"/>
        <v>0</v>
      </c>
      <c r="AF2162" s="6">
        <f>+AD2162+SUM($D$18:$E$18)-SUM($AB$27:AB2162)</f>
        <v>16113.618232568826</v>
      </c>
      <c r="AG2162" s="10">
        <f t="shared" si="627"/>
        <v>-4.9743748661035259E-4</v>
      </c>
      <c r="AH2162" s="10">
        <f>+AD2162/SUM(AB$27:AB2162)-1</f>
        <v>0.41016330561209191</v>
      </c>
      <c r="AI2162" s="6">
        <f t="shared" si="628"/>
        <v>0</v>
      </c>
      <c r="AL2162" s="6">
        <f t="shared" si="629"/>
        <v>0</v>
      </c>
      <c r="AM2162" s="6">
        <f t="shared" si="630"/>
        <v>28422.344443647988</v>
      </c>
      <c r="AN2162" s="6">
        <f t="shared" si="631"/>
        <v>28014.812608683082</v>
      </c>
      <c r="AO2162" s="5">
        <f t="shared" si="632"/>
        <v>0</v>
      </c>
      <c r="AP2162" s="6">
        <f>+AN2162+SUM($D$16:$E$18)-SUM($AL$27:AL2162)</f>
        <v>31477.637398156749</v>
      </c>
      <c r="AQ2162" s="10">
        <f t="shared" si="640"/>
        <v>-3.6718560477454476E-3</v>
      </c>
      <c r="AR2162" s="10">
        <f>+AN2162/SUM(AL$27:AL2162)-1</f>
        <v>0.22137152249796288</v>
      </c>
    </row>
    <row r="2163" spans="1:44" x14ac:dyDescent="0.25">
      <c r="A2163" s="1">
        <v>43392</v>
      </c>
      <c r="B2163">
        <v>8.1969999999999992</v>
      </c>
      <c r="G2163">
        <f t="shared" si="633"/>
        <v>7110.2294736266031</v>
      </c>
      <c r="H2163">
        <f t="shared" si="634"/>
        <v>7051.4305470545796</v>
      </c>
      <c r="I2163" s="5">
        <f t="shared" si="623"/>
        <v>0</v>
      </c>
      <c r="J2163" s="6">
        <f>+H2163+SUM($D$16:$E$16)-SUM($F$27:F2163)</f>
        <v>8090.2392838966798</v>
      </c>
      <c r="K2163" s="10">
        <f t="shared" si="635"/>
        <v>1.597516781211672E-3</v>
      </c>
      <c r="L2163" s="10">
        <f>+H2163/SUM(F$27:F2163)-1</f>
        <v>2.4739798297446658E-2</v>
      </c>
      <c r="M2163">
        <v>7.5739999999999998</v>
      </c>
      <c r="R2163">
        <f t="shared" si="636"/>
        <v>6590.6598772969965</v>
      </c>
      <c r="S2163">
        <f t="shared" si="637"/>
        <v>6398.0725913222495</v>
      </c>
      <c r="T2163" s="5">
        <f t="shared" si="624"/>
        <v>0</v>
      </c>
      <c r="U2163" s="6">
        <f>+S2163+SUM($D$17:$E$17)-SUM($Q$27:Q2163)</f>
        <v>7263.8755386906651</v>
      </c>
      <c r="V2163" s="10">
        <f t="shared" si="625"/>
        <v>-3.1300964267347853E-3</v>
      </c>
      <c r="W2163" s="10">
        <f>+S2163/SUM(Q$27:Q2163)-1</f>
        <v>0.11577480379506566</v>
      </c>
      <c r="X2163">
        <v>5.4660000000000002</v>
      </c>
      <c r="AC2163">
        <f t="shared" si="638"/>
        <v>14767.708338124454</v>
      </c>
      <c r="AD2163">
        <f t="shared" si="639"/>
        <v>14611.541676006005</v>
      </c>
      <c r="AE2163" s="5">
        <f t="shared" si="626"/>
        <v>0</v>
      </c>
      <c r="AF2163" s="6">
        <f>+AD2163+SUM($D$18:$E$18)-SUM($AB$27:AB2163)</f>
        <v>16169.754781269176</v>
      </c>
      <c r="AG2163" s="10">
        <f t="shared" si="627"/>
        <v>3.4837953766886365E-3</v>
      </c>
      <c r="AH2163" s="10">
        <f>+AD2163/SUM(AB$27:AB2163)-1</f>
        <v>0.41560195196982441</v>
      </c>
      <c r="AI2163" s="6">
        <f t="shared" si="628"/>
        <v>0</v>
      </c>
      <c r="AL2163" s="6">
        <f t="shared" si="629"/>
        <v>0</v>
      </c>
      <c r="AM2163" s="6">
        <f t="shared" si="630"/>
        <v>28468.597689048052</v>
      </c>
      <c r="AN2163" s="6">
        <f t="shared" si="631"/>
        <v>28061.044814382833</v>
      </c>
      <c r="AO2163" s="5">
        <f t="shared" si="632"/>
        <v>0</v>
      </c>
      <c r="AP2163" s="6">
        <f>+AN2163+SUM($D$16:$E$18)-SUM($AL$27:AL2163)</f>
        <v>31523.869603856499</v>
      </c>
      <c r="AQ2163" s="10">
        <f t="shared" si="640"/>
        <v>1.4687317575639014E-3</v>
      </c>
      <c r="AR2163" s="10">
        <f>+AN2163/SUM(AL$27:AL2163)-1</f>
        <v>0.22338712403892935</v>
      </c>
    </row>
    <row r="2164" spans="1:44" x14ac:dyDescent="0.25">
      <c r="A2164" s="1">
        <v>43395</v>
      </c>
      <c r="B2164">
        <v>8.3179999999999996</v>
      </c>
      <c r="G2164">
        <f t="shared" si="633"/>
        <v>7215.1871125565549</v>
      </c>
      <c r="H2164">
        <f t="shared" si="634"/>
        <v>7155.5202257411238</v>
      </c>
      <c r="I2164" s="5">
        <f t="shared" si="623"/>
        <v>0</v>
      </c>
      <c r="J2164" s="6">
        <f>+H2164+SUM($D$16:$E$16)-SUM($F$27:F2164)</f>
        <v>8194.3289625832222</v>
      </c>
      <c r="K2164" s="10">
        <f t="shared" si="635"/>
        <v>1.28660815871946E-2</v>
      </c>
      <c r="L2164" s="10">
        <f>+H2164/SUM(F$27:F2164)-1</f>
        <v>3.9866492892297378E-2</v>
      </c>
      <c r="M2164">
        <v>7.5439999999999996</v>
      </c>
      <c r="R2164">
        <f t="shared" si="636"/>
        <v>6564.5548078067786</v>
      </c>
      <c r="S2164">
        <f t="shared" si="637"/>
        <v>6372.7303444593408</v>
      </c>
      <c r="T2164" s="5">
        <f t="shared" si="624"/>
        <v>0</v>
      </c>
      <c r="U2164" s="6">
        <f>+S2164+SUM($D$17:$E$17)-SUM($Q$27:Q2164)</f>
        <v>7238.5332918277581</v>
      </c>
      <c r="V2164" s="10">
        <f t="shared" si="625"/>
        <v>-3.4888052153320137E-3</v>
      </c>
      <c r="W2164" s="10">
        <f>+S2164/SUM(Q$27:Q2164)-1</f>
        <v>0.1113553102495346</v>
      </c>
      <c r="X2164">
        <v>5.4429999999999996</v>
      </c>
      <c r="AC2164">
        <f t="shared" si="638"/>
        <v>14705.56832865192</v>
      </c>
      <c r="AD2164">
        <f t="shared" si="639"/>
        <v>14550.058789334189</v>
      </c>
      <c r="AE2164" s="5">
        <f t="shared" si="626"/>
        <v>0</v>
      </c>
      <c r="AF2164" s="6">
        <f>+AD2164+SUM($D$18:$E$18)-SUM($AB$27:AB2164)</f>
        <v>16108.271894597359</v>
      </c>
      <c r="AG2164" s="10">
        <f t="shared" si="627"/>
        <v>-3.8023388420854731E-3</v>
      </c>
      <c r="AH2164" s="10">
        <f>+AD2164/SUM(AB$27:AB2164)-1</f>
        <v>0.40964533929230762</v>
      </c>
      <c r="AI2164" s="6">
        <f t="shared" si="628"/>
        <v>0</v>
      </c>
      <c r="AL2164" s="6">
        <f t="shared" si="629"/>
        <v>0</v>
      </c>
      <c r="AM2164" s="6">
        <f t="shared" si="630"/>
        <v>28485.310249015252</v>
      </c>
      <c r="AN2164" s="6">
        <f t="shared" si="631"/>
        <v>28078.309359534651</v>
      </c>
      <c r="AO2164" s="5">
        <f t="shared" si="632"/>
        <v>0</v>
      </c>
      <c r="AP2164" s="6">
        <f>+AN2164+SUM($D$16:$E$18)-SUM($AL$27:AL2164)</f>
        <v>31541.134149008318</v>
      </c>
      <c r="AQ2164" s="10">
        <f t="shared" si="640"/>
        <v>5.47665796387653E-4</v>
      </c>
      <c r="AR2164" s="10">
        <f>+AN2164/SUM(AL$27:AL2164)-1</f>
        <v>0.22413981241460568</v>
      </c>
    </row>
    <row r="2165" spans="1:44" x14ac:dyDescent="0.25">
      <c r="A2165" s="1">
        <v>43396</v>
      </c>
      <c r="B2165">
        <v>8.1419999999999995</v>
      </c>
      <c r="G2165">
        <f t="shared" si="633"/>
        <v>7062.5214559311698</v>
      </c>
      <c r="H2165">
        <f t="shared" si="634"/>
        <v>7004.1170567425133</v>
      </c>
      <c r="I2165" s="5">
        <f t="shared" si="623"/>
        <v>0</v>
      </c>
      <c r="J2165" s="6">
        <f>+H2165+SUM($D$16:$E$16)-SUM($F$27:F2165)</f>
        <v>8042.9257935846135</v>
      </c>
      <c r="K2165" s="10">
        <f t="shared" si="635"/>
        <v>-1.8476579313564612E-2</v>
      </c>
      <c r="L2165" s="10">
        <f>+H2165/SUM(F$27:F2165)-1</f>
        <v>1.7864028027059886E-2</v>
      </c>
      <c r="M2165">
        <v>7.4130000000000003</v>
      </c>
      <c r="R2165">
        <f t="shared" si="636"/>
        <v>6450.5626710328279</v>
      </c>
      <c r="S2165">
        <f t="shared" si="637"/>
        <v>6262.0691998246421</v>
      </c>
      <c r="T2165" s="5">
        <f t="shared" si="624"/>
        <v>0</v>
      </c>
      <c r="U2165" s="6">
        <f>+S2165+SUM($D$17:$E$17)-SUM($Q$27:Q2165)</f>
        <v>7127.8721471930585</v>
      </c>
      <c r="V2165" s="10">
        <f t="shared" si="625"/>
        <v>-1.5287785546228672E-2</v>
      </c>
      <c r="W2165" s="10">
        <f>+S2165/SUM(Q$27:Q2165)-1</f>
        <v>9.2056855100715929E-2</v>
      </c>
      <c r="X2165">
        <v>5.4219999999999997</v>
      </c>
      <c r="AC2165">
        <f t="shared" si="638"/>
        <v>14648.831798263956</v>
      </c>
      <c r="AD2165">
        <f t="shared" si="639"/>
        <v>14493.922240633838</v>
      </c>
      <c r="AE2165" s="5">
        <f t="shared" si="626"/>
        <v>0</v>
      </c>
      <c r="AF2165" s="6">
        <f>+AD2165+SUM($D$18:$E$18)-SUM($AB$27:AB2165)</f>
        <v>16052.13534589701</v>
      </c>
      <c r="AG2165" s="10">
        <f t="shared" si="627"/>
        <v>-3.484951648921264E-3</v>
      </c>
      <c r="AH2165" s="10">
        <f>+AD2165/SUM(AB$27:AB2165)-1</f>
        <v>0.40420669293457512</v>
      </c>
      <c r="AI2165" s="6">
        <f t="shared" si="628"/>
        <v>0</v>
      </c>
      <c r="AL2165" s="6">
        <f t="shared" si="629"/>
        <v>0</v>
      </c>
      <c r="AM2165" s="6">
        <f t="shared" si="630"/>
        <v>28161.915925227953</v>
      </c>
      <c r="AN2165" s="6">
        <f t="shared" si="631"/>
        <v>27760.108497200992</v>
      </c>
      <c r="AO2165" s="5">
        <f t="shared" si="632"/>
        <v>0</v>
      </c>
      <c r="AP2165" s="6">
        <f>+AN2165+SUM($D$16:$E$18)-SUM($AL$27:AL2165)</f>
        <v>31222.933286674659</v>
      </c>
      <c r="AQ2165" s="10">
        <f t="shared" si="640"/>
        <v>-1.008844072728643E-2</v>
      </c>
      <c r="AR2165" s="10">
        <f>+AN2165/SUM(AL$27:AL2165)-1</f>
        <v>0.21026709882136307</v>
      </c>
    </row>
    <row r="2166" spans="1:44" x14ac:dyDescent="0.25">
      <c r="A2166" s="1">
        <v>43397</v>
      </c>
      <c r="B2166">
        <v>8.093</v>
      </c>
      <c r="G2166">
        <f t="shared" si="633"/>
        <v>7020.0179492570569</v>
      </c>
      <c r="H2166">
        <f t="shared" si="634"/>
        <v>6961.9650381008551</v>
      </c>
      <c r="I2166" s="5">
        <f t="shared" si="623"/>
        <v>0</v>
      </c>
      <c r="J2166" s="6">
        <f>+H2166+SUM($D$16:$E$16)-SUM($F$27:F2166)</f>
        <v>8000.7737749429534</v>
      </c>
      <c r="K2166" s="10">
        <f t="shared" si="635"/>
        <v>-5.2408812070953159E-3</v>
      </c>
      <c r="L2166" s="10">
        <f>+H2166/SUM(F$27:F2166)-1</f>
        <v>1.1738341786170059E-2</v>
      </c>
      <c r="M2166">
        <v>7.3789999999999996</v>
      </c>
      <c r="R2166">
        <f t="shared" si="636"/>
        <v>6420.976925610581</v>
      </c>
      <c r="S2166">
        <f t="shared" si="637"/>
        <v>6233.3479867133456</v>
      </c>
      <c r="T2166" s="5">
        <f t="shared" si="624"/>
        <v>0</v>
      </c>
      <c r="U2166" s="6">
        <f>+S2166+SUM($D$17:$E$17)-SUM($Q$27:Q2166)</f>
        <v>7099.1509340817629</v>
      </c>
      <c r="V2166" s="10">
        <f t="shared" si="625"/>
        <v>-4.0294231599827812E-3</v>
      </c>
      <c r="W2166" s="10">
        <f>+S2166/SUM(Q$27:Q2166)-1</f>
        <v>8.7048095749114207E-2</v>
      </c>
      <c r="X2166">
        <v>5.3929999999999998</v>
      </c>
      <c r="AC2166">
        <f t="shared" si="638"/>
        <v>14570.481351537721</v>
      </c>
      <c r="AD2166">
        <f t="shared" si="639"/>
        <v>14416.400340047638</v>
      </c>
      <c r="AE2166" s="5">
        <f t="shared" si="626"/>
        <v>0</v>
      </c>
      <c r="AF2166" s="6">
        <f>+AD2166+SUM($D$18:$E$18)-SUM($AB$27:AB2166)</f>
        <v>15974.613445310808</v>
      </c>
      <c r="AG2166" s="10">
        <f t="shared" si="627"/>
        <v>-4.8293824413844222E-3</v>
      </c>
      <c r="AH2166" s="10">
        <f>+AD2166/SUM(AB$27:AB2166)-1</f>
        <v>0.39669618129770634</v>
      </c>
      <c r="AI2166" s="6">
        <f t="shared" si="628"/>
        <v>0</v>
      </c>
      <c r="AL2166" s="6">
        <f t="shared" si="629"/>
        <v>0</v>
      </c>
      <c r="AM2166" s="6">
        <f t="shared" si="630"/>
        <v>28011.476226405357</v>
      </c>
      <c r="AN2166" s="6">
        <f t="shared" si="631"/>
        <v>27611.71336486184</v>
      </c>
      <c r="AO2166" s="5">
        <f t="shared" si="632"/>
        <v>0</v>
      </c>
      <c r="AP2166" s="6">
        <f>+AN2166+SUM($D$16:$E$18)-SUM($AL$27:AL2166)</f>
        <v>31074.538154335507</v>
      </c>
      <c r="AQ2166" s="10">
        <f t="shared" si="640"/>
        <v>-4.752760766474351E-3</v>
      </c>
      <c r="AR2166" s="10">
        <f>+AN2166/SUM(AL$27:AL2166)-1</f>
        <v>0.20379746465860649</v>
      </c>
    </row>
    <row r="2167" spans="1:44" x14ac:dyDescent="0.25">
      <c r="A2167" s="1">
        <v>43398</v>
      </c>
      <c r="B2167">
        <v>8.0709999999999997</v>
      </c>
      <c r="G2167">
        <f t="shared" si="633"/>
        <v>7000.9347421788834</v>
      </c>
      <c r="H2167">
        <f t="shared" si="634"/>
        <v>6943.0396419760282</v>
      </c>
      <c r="I2167" s="5">
        <f t="shared" si="623"/>
        <v>0</v>
      </c>
      <c r="J2167" s="6">
        <f>+H2167+SUM($D$16:$E$16)-SUM($F$27:F2167)</f>
        <v>7981.8483788181284</v>
      </c>
      <c r="K2167" s="10">
        <f t="shared" si="635"/>
        <v>-2.3654457252741956E-3</v>
      </c>
      <c r="L2167" s="10">
        <f>+H2167/SUM(F$27:F2167)-1</f>
        <v>8.9880336780152614E-3</v>
      </c>
      <c r="M2167">
        <v>7.4180000000000001</v>
      </c>
      <c r="R2167">
        <f t="shared" si="636"/>
        <v>6454.9135159478647</v>
      </c>
      <c r="S2167">
        <f t="shared" si="637"/>
        <v>6266.2929076351265</v>
      </c>
      <c r="T2167" s="5">
        <f t="shared" si="624"/>
        <v>0</v>
      </c>
      <c r="U2167" s="6">
        <f>+S2167+SUM($D$17:$E$17)-SUM($Q$27:Q2167)</f>
        <v>7132.095855003543</v>
      </c>
      <c r="V2167" s="10">
        <f t="shared" si="625"/>
        <v>4.6406846716862127E-3</v>
      </c>
      <c r="W2167" s="10">
        <f>+S2167/SUM(Q$27:Q2167)-1</f>
        <v>9.2793437358304365E-2</v>
      </c>
      <c r="X2167">
        <v>5.39</v>
      </c>
      <c r="AC2167">
        <f t="shared" si="638"/>
        <v>14562.376132910867</v>
      </c>
      <c r="AD2167">
        <f t="shared" si="639"/>
        <v>14408.380833090445</v>
      </c>
      <c r="AE2167" s="5">
        <f t="shared" si="626"/>
        <v>0</v>
      </c>
      <c r="AF2167" s="6">
        <f>+AD2167+SUM($D$18:$E$18)-SUM($AB$27:AB2167)</f>
        <v>15966.593938353615</v>
      </c>
      <c r="AG2167" s="10">
        <f t="shared" si="627"/>
        <v>-5.020157129089764E-4</v>
      </c>
      <c r="AH2167" s="10">
        <f>+AD2167/SUM(AB$27:AB2167)-1</f>
        <v>0.39591923181803024</v>
      </c>
      <c r="AI2167" s="6">
        <f t="shared" si="628"/>
        <v>0</v>
      </c>
      <c r="AL2167" s="6">
        <f t="shared" si="629"/>
        <v>0</v>
      </c>
      <c r="AM2167" s="6">
        <f t="shared" si="630"/>
        <v>28018.224391037616</v>
      </c>
      <c r="AN2167" s="6">
        <f t="shared" si="631"/>
        <v>27617.7133827016</v>
      </c>
      <c r="AO2167" s="5">
        <f t="shared" si="632"/>
        <v>0</v>
      </c>
      <c r="AP2167" s="6">
        <f>+AN2167+SUM($D$16:$E$18)-SUM($AL$27:AL2167)</f>
        <v>31080.538172175267</v>
      </c>
      <c r="AQ2167" s="10">
        <f t="shared" si="640"/>
        <v>1.9308469879608658E-4</v>
      </c>
      <c r="AR2167" s="10">
        <f>+AN2167/SUM(AL$27:AL2167)-1</f>
        <v>0.20405904952181175</v>
      </c>
    </row>
    <row r="2168" spans="1:44" x14ac:dyDescent="0.25">
      <c r="A2168" s="1">
        <v>43399</v>
      </c>
      <c r="B2168">
        <v>8.0210000000000008</v>
      </c>
      <c r="G2168">
        <f t="shared" si="633"/>
        <v>6957.563817001218</v>
      </c>
      <c r="H2168">
        <f t="shared" si="634"/>
        <v>6900.0273780559692</v>
      </c>
      <c r="I2168" s="5">
        <f t="shared" si="623"/>
        <v>0</v>
      </c>
      <c r="J2168" s="6">
        <f>+H2168+SUM($D$16:$E$16)-SUM($F$27:F2168)</f>
        <v>7938.8361148980684</v>
      </c>
      <c r="K2168" s="10">
        <f t="shared" si="635"/>
        <v>-5.3887598308938189E-3</v>
      </c>
      <c r="L2168" s="10">
        <f>+H2168/SUM(F$27:F2168)-1</f>
        <v>2.7373334322091658E-3</v>
      </c>
      <c r="M2168">
        <v>7.3490000000000002</v>
      </c>
      <c r="R2168">
        <f t="shared" si="636"/>
        <v>6394.8718561203641</v>
      </c>
      <c r="S2168">
        <f t="shared" si="637"/>
        <v>6208.0057398504377</v>
      </c>
      <c r="T2168" s="5">
        <f t="shared" si="624"/>
        <v>0</v>
      </c>
      <c r="U2168" s="6">
        <f>+S2168+SUM($D$17:$E$17)-SUM($Q$27:Q2168)</f>
        <v>7073.8086872188542</v>
      </c>
      <c r="V2168" s="10">
        <f t="shared" si="625"/>
        <v>-8.1725160415219156E-3</v>
      </c>
      <c r="W2168" s="10">
        <f>+S2168/SUM(Q$27:Q2168)-1</f>
        <v>8.2628602203583146E-2</v>
      </c>
      <c r="X2168">
        <v>5.3390000000000004</v>
      </c>
      <c r="AC2168">
        <f t="shared" si="638"/>
        <v>14424.587416254384</v>
      </c>
      <c r="AD2168">
        <f t="shared" si="639"/>
        <v>14272.049214818164</v>
      </c>
      <c r="AE2168" s="5">
        <f t="shared" si="626"/>
        <v>0</v>
      </c>
      <c r="AF2168" s="6">
        <f>+AD2168+SUM($D$18:$E$18)-SUM($AB$27:AB2168)</f>
        <v>15830.262320081338</v>
      </c>
      <c r="AG2168" s="10">
        <f t="shared" si="627"/>
        <v>-8.5385536075288648E-3</v>
      </c>
      <c r="AH2168" s="10">
        <f>+AD2168/SUM(AB$27:AB2168)-1</f>
        <v>0.38271109066353715</v>
      </c>
      <c r="AI2168" s="6">
        <f t="shared" si="628"/>
        <v>0</v>
      </c>
      <c r="AL2168" s="6">
        <f t="shared" si="629"/>
        <v>0</v>
      </c>
      <c r="AM2168" s="6">
        <f t="shared" si="630"/>
        <v>27777.023089375965</v>
      </c>
      <c r="AN2168" s="6">
        <f t="shared" si="631"/>
        <v>27380.082332724571</v>
      </c>
      <c r="AO2168" s="5">
        <f t="shared" si="632"/>
        <v>0</v>
      </c>
      <c r="AP2168" s="6">
        <f>+AN2168+SUM($D$16:$E$18)-SUM($AL$27:AL2168)</f>
        <v>30842.907122198241</v>
      </c>
      <c r="AQ2168" s="10">
        <f t="shared" si="640"/>
        <v>-7.6456542888876378E-3</v>
      </c>
      <c r="AR2168" s="10">
        <f>+AN2168/SUM(AL$27:AL2168)-1</f>
        <v>0.19369896604178605</v>
      </c>
    </row>
    <row r="2169" spans="1:44" x14ac:dyDescent="0.25">
      <c r="A2169" s="1">
        <v>43403</v>
      </c>
      <c r="B2169">
        <v>7.99</v>
      </c>
      <c r="G2169">
        <f t="shared" si="633"/>
        <v>6930.673843391065</v>
      </c>
      <c r="H2169">
        <f t="shared" si="634"/>
        <v>6873.3597744255321</v>
      </c>
      <c r="I2169" s="5">
        <f t="shared" si="623"/>
        <v>0</v>
      </c>
      <c r="J2169" s="6">
        <f>+H2169+SUM($D$16:$E$16)-SUM($F$27:F2169)</f>
        <v>7912.1685112676305</v>
      </c>
      <c r="K2169" s="10">
        <f t="shared" si="635"/>
        <v>-3.3591326542682376E-3</v>
      </c>
      <c r="L2169" s="10">
        <f>+H2169/SUM(F$27:F2169)-1</f>
        <v>-1.1381007201904936E-3</v>
      </c>
      <c r="M2169">
        <v>7.4450000000000003</v>
      </c>
      <c r="R2169">
        <f t="shared" si="636"/>
        <v>6478.4080784890612</v>
      </c>
      <c r="S2169">
        <f t="shared" si="637"/>
        <v>6289.1009298117442</v>
      </c>
      <c r="T2169" s="5">
        <f t="shared" si="624"/>
        <v>0</v>
      </c>
      <c r="U2169" s="6">
        <f>+S2169+SUM($D$17:$E$17)-SUM($Q$27:Q2169)</f>
        <v>7154.9038771801606</v>
      </c>
      <c r="V2169" s="10">
        <f t="shared" si="625"/>
        <v>1.1464148034966204E-2</v>
      </c>
      <c r="W2169" s="10">
        <f>+S2169/SUM(Q$27:Q2169)-1</f>
        <v>9.677098154928232E-2</v>
      </c>
      <c r="X2169">
        <v>5.4119999999999999</v>
      </c>
      <c r="AC2169">
        <f t="shared" si="638"/>
        <v>14621.814402841115</v>
      </c>
      <c r="AD2169">
        <f t="shared" si="639"/>
        <v>14467.19055077653</v>
      </c>
      <c r="AE2169" s="5">
        <f t="shared" si="626"/>
        <v>0</v>
      </c>
      <c r="AF2169" s="6">
        <f>+AD2169+SUM($D$18:$E$18)-SUM($AB$27:AB2169)</f>
        <v>16025.403656039702</v>
      </c>
      <c r="AG2169" s="10">
        <f t="shared" si="627"/>
        <v>1.2327106905285934E-2</v>
      </c>
      <c r="AH2169" s="10">
        <f>+AD2169/SUM(AB$27:AB2169)-1</f>
        <v>0.401616861335655</v>
      </c>
      <c r="AI2169" s="6">
        <f t="shared" si="628"/>
        <v>0</v>
      </c>
      <c r="AL2169" s="6">
        <f t="shared" si="629"/>
        <v>0</v>
      </c>
      <c r="AM2169" s="6">
        <f t="shared" si="630"/>
        <v>28030.896324721241</v>
      </c>
      <c r="AN2169" s="6">
        <f t="shared" si="631"/>
        <v>27629.651255013807</v>
      </c>
      <c r="AO2169" s="5">
        <f t="shared" si="632"/>
        <v>0</v>
      </c>
      <c r="AP2169" s="6">
        <f>+AN2169+SUM($D$16:$E$18)-SUM($AL$27:AL2169)</f>
        <v>31092.476044487474</v>
      </c>
      <c r="AQ2169" s="10">
        <f t="shared" si="640"/>
        <v>8.0916147528005133E-3</v>
      </c>
      <c r="AR2169" s="10">
        <f>+AN2169/SUM(AL$27:AL2169)-1</f>
        <v>0.2045795090902911</v>
      </c>
    </row>
    <row r="2170" spans="1:44" x14ac:dyDescent="0.25">
      <c r="A2170" s="1">
        <v>43404</v>
      </c>
      <c r="B2170">
        <v>8.1489999999999991</v>
      </c>
      <c r="G2170">
        <f t="shared" si="633"/>
        <v>7068.5933854560435</v>
      </c>
      <c r="H2170">
        <f t="shared" si="634"/>
        <v>7010.1387736913211</v>
      </c>
      <c r="I2170" s="5">
        <f t="shared" si="623"/>
        <v>0</v>
      </c>
      <c r="J2170" s="6">
        <f>+H2170+SUM($D$16:$E$16)-SUM($F$27:F2170)</f>
        <v>8048.9475105334195</v>
      </c>
      <c r="K2170" s="10">
        <f t="shared" si="635"/>
        <v>1.7287169638892763E-2</v>
      </c>
      <c r="L2170" s="10">
        <f>+H2170/SUM(F$27:F2170)-1</f>
        <v>1.8739126061472655E-2</v>
      </c>
      <c r="M2170">
        <v>7.5519999999999996</v>
      </c>
      <c r="R2170">
        <f t="shared" si="636"/>
        <v>6571.5161596708376</v>
      </c>
      <c r="S2170">
        <f t="shared" si="637"/>
        <v>6379.4882769561173</v>
      </c>
      <c r="T2170" s="5">
        <f t="shared" si="624"/>
        <v>0</v>
      </c>
      <c r="U2170" s="6">
        <f>+S2170+SUM($D$17:$E$17)-SUM($Q$27:Q2170)</f>
        <v>7245.2912243245337</v>
      </c>
      <c r="V2170" s="10">
        <f t="shared" si="625"/>
        <v>1.2632922635432475E-2</v>
      </c>
      <c r="W2170" s="10">
        <f>+S2170/SUM(Q$27:Q2170)-1</f>
        <v>0.11253384186167636</v>
      </c>
      <c r="X2170">
        <v>5.4370000000000003</v>
      </c>
      <c r="AC2170">
        <f t="shared" si="638"/>
        <v>14689.357891398216</v>
      </c>
      <c r="AD2170">
        <f t="shared" si="639"/>
        <v>14534.019775419807</v>
      </c>
      <c r="AE2170" s="5">
        <f t="shared" si="626"/>
        <v>0</v>
      </c>
      <c r="AF2170" s="6">
        <f>+AD2170+SUM($D$18:$E$18)-SUM($AB$27:AB2170)</f>
        <v>16092.232880682981</v>
      </c>
      <c r="AG2170" s="10">
        <f t="shared" si="627"/>
        <v>4.1702053862520128E-3</v>
      </c>
      <c r="AH2170" s="10">
        <f>+AD2170/SUM(AB$27:AB2170)-1</f>
        <v>0.40809144033295586</v>
      </c>
      <c r="AI2170" s="6">
        <f t="shared" si="628"/>
        <v>0</v>
      </c>
      <c r="AL2170" s="6">
        <f t="shared" si="629"/>
        <v>0</v>
      </c>
      <c r="AM2170" s="6">
        <f t="shared" si="630"/>
        <v>28329.467436525098</v>
      </c>
      <c r="AN2170" s="6">
        <f t="shared" si="631"/>
        <v>27923.646826067248</v>
      </c>
      <c r="AO2170" s="5">
        <f t="shared" si="632"/>
        <v>0</v>
      </c>
      <c r="AP2170" s="6">
        <f>+AN2170+SUM($D$16:$E$18)-SUM($AL$27:AL2170)</f>
        <v>31386.471615540915</v>
      </c>
      <c r="AQ2170" s="10">
        <f t="shared" si="640"/>
        <v>9.4555213496920754E-3</v>
      </c>
      <c r="AR2170" s="10">
        <f>+AN2170/SUM(AL$27:AL2170)-1</f>
        <v>0.21739693618648048</v>
      </c>
    </row>
    <row r="2171" spans="1:44" x14ac:dyDescent="0.25">
      <c r="A2171" s="1">
        <v>43406</v>
      </c>
      <c r="B2171">
        <v>8.4659999999999993</v>
      </c>
      <c r="G2171">
        <f t="shared" si="633"/>
        <v>7343.5650510824471</v>
      </c>
      <c r="H2171">
        <f t="shared" si="634"/>
        <v>7282.8365269444994</v>
      </c>
      <c r="I2171" s="5">
        <f t="shared" si="623"/>
        <v>0</v>
      </c>
      <c r="J2171" s="6">
        <f>+H2171+SUM($D$16:$E$16)-SUM($F$27:F2171)</f>
        <v>8321.6452637865987</v>
      </c>
      <c r="K2171" s="10">
        <f t="shared" si="635"/>
        <v>3.3879926896815737E-2</v>
      </c>
      <c r="L2171" s="10">
        <f>+H2171/SUM(F$27:F2171)-1</f>
        <v>5.8368565619883128E-2</v>
      </c>
      <c r="M2171">
        <v>7.5910000000000002</v>
      </c>
      <c r="R2171">
        <f t="shared" si="636"/>
        <v>6605.4527500081213</v>
      </c>
      <c r="S2171">
        <f t="shared" si="637"/>
        <v>6412.4331978778982</v>
      </c>
      <c r="T2171" s="5">
        <f t="shared" si="624"/>
        <v>0</v>
      </c>
      <c r="U2171" s="6">
        <f>+S2171+SUM($D$17:$E$17)-SUM($Q$27:Q2171)</f>
        <v>7278.2361452463138</v>
      </c>
      <c r="V2171" s="10">
        <f t="shared" si="625"/>
        <v>4.5470802900475782E-3</v>
      </c>
      <c r="W2171" s="10">
        <f>+S2171/SUM(Q$27:Q2171)-1</f>
        <v>0.11827918347086674</v>
      </c>
      <c r="X2171">
        <v>5.43</v>
      </c>
      <c r="AC2171">
        <f t="shared" si="638"/>
        <v>14670.445714602227</v>
      </c>
      <c r="AD2171">
        <f t="shared" si="639"/>
        <v>14515.307592519688</v>
      </c>
      <c r="AE2171" s="5">
        <f t="shared" si="626"/>
        <v>0</v>
      </c>
      <c r="AF2171" s="6">
        <f>+AD2171+SUM($D$18:$E$18)-SUM($AB$27:AB2171)</f>
        <v>16073.520697782862</v>
      </c>
      <c r="AG2171" s="10">
        <f t="shared" si="627"/>
        <v>-1.1628083584709348E-3</v>
      </c>
      <c r="AH2171" s="10">
        <f>+AD2171/SUM(AB$27:AB2171)-1</f>
        <v>0.40627855821371139</v>
      </c>
      <c r="AI2171" s="6">
        <f t="shared" si="628"/>
        <v>0</v>
      </c>
      <c r="AL2171" s="6">
        <f t="shared" si="629"/>
        <v>0</v>
      </c>
      <c r="AM2171" s="6">
        <f t="shared" si="630"/>
        <v>28619.463515692798</v>
      </c>
      <c r="AN2171" s="6">
        <f t="shared" si="631"/>
        <v>28210.577317342086</v>
      </c>
      <c r="AO2171" s="5">
        <f t="shared" si="632"/>
        <v>0</v>
      </c>
      <c r="AP2171" s="6">
        <f>+AN2171+SUM($D$16:$E$18)-SUM($AL$27:AL2171)</f>
        <v>31673.402106815756</v>
      </c>
      <c r="AQ2171" s="10">
        <f t="shared" si="640"/>
        <v>9.1418524130240097E-3</v>
      </c>
      <c r="AR2171" s="10">
        <f>+AN2171/SUM(AL$27:AL2171)-1</f>
        <v>0.22990634454392977</v>
      </c>
    </row>
    <row r="2172" spans="1:44" x14ac:dyDescent="0.25">
      <c r="A2172" s="1">
        <v>43409</v>
      </c>
      <c r="B2172">
        <v>8.4039999999999999</v>
      </c>
      <c r="G2172">
        <f t="shared" si="633"/>
        <v>7289.7851038621411</v>
      </c>
      <c r="H2172">
        <f t="shared" si="634"/>
        <v>7229.5013196836262</v>
      </c>
      <c r="I2172" s="5">
        <f t="shared" si="623"/>
        <v>0</v>
      </c>
      <c r="J2172" s="6">
        <f>+H2172+SUM($D$16:$E$16)-SUM($F$27:F2172)</f>
        <v>8268.3100565257264</v>
      </c>
      <c r="K2172" s="10">
        <f t="shared" si="635"/>
        <v>-6.4092142323071144E-3</v>
      </c>
      <c r="L2172" s="10">
        <f>+H2172/SUM(F$27:F2172)-1</f>
        <v>5.0617697315083809E-2</v>
      </c>
      <c r="M2172">
        <v>7.5679999999999996</v>
      </c>
      <c r="R2172">
        <f t="shared" si="636"/>
        <v>6585.4388633989538</v>
      </c>
      <c r="S2172">
        <f t="shared" si="637"/>
        <v>6393.0041419496683</v>
      </c>
      <c r="T2172" s="5">
        <f t="shared" si="624"/>
        <v>0</v>
      </c>
      <c r="U2172" s="6">
        <f>+S2172+SUM($D$17:$E$17)-SUM($Q$27:Q2172)</f>
        <v>7258.8070893180848</v>
      </c>
      <c r="V2172" s="10">
        <f t="shared" si="625"/>
        <v>-2.6694731443852593E-3</v>
      </c>
      <c r="W2172" s="10">
        <f>+S2172/SUM(Q$27:Q2172)-1</f>
        <v>0.11489090508595967</v>
      </c>
      <c r="X2172">
        <v>5.4580000000000002</v>
      </c>
      <c r="AC2172">
        <f t="shared" si="638"/>
        <v>14746.094421786182</v>
      </c>
      <c r="AD2172">
        <f t="shared" si="639"/>
        <v>14590.15632412016</v>
      </c>
      <c r="AE2172" s="5">
        <f t="shared" si="626"/>
        <v>0</v>
      </c>
      <c r="AF2172" s="6">
        <f>+AD2172+SUM($D$18:$E$18)-SUM($AB$27:AB2172)</f>
        <v>16148.36942938333</v>
      </c>
      <c r="AG2172" s="10">
        <f t="shared" si="627"/>
        <v>4.6566482233598716E-3</v>
      </c>
      <c r="AH2172" s="10">
        <f>+AD2172/SUM(AB$27:AB2172)-1</f>
        <v>0.41353008669068836</v>
      </c>
      <c r="AI2172" s="6">
        <f t="shared" si="628"/>
        <v>0</v>
      </c>
      <c r="AL2172" s="6">
        <f t="shared" si="629"/>
        <v>0</v>
      </c>
      <c r="AM2172" s="6">
        <f t="shared" si="630"/>
        <v>28621.318389047279</v>
      </c>
      <c r="AN2172" s="6">
        <f t="shared" si="631"/>
        <v>28212.661785753455</v>
      </c>
      <c r="AO2172" s="5">
        <f t="shared" si="632"/>
        <v>0</v>
      </c>
      <c r="AP2172" s="6">
        <f>+AN2172+SUM($D$16:$E$18)-SUM($AL$27:AL2172)</f>
        <v>31675.486575227125</v>
      </c>
      <c r="AQ2172" s="10">
        <f t="shared" si="640"/>
        <v>6.5811320310249499E-5</v>
      </c>
      <c r="AR2172" s="10">
        <f>+AN2172/SUM(AL$27:AL2172)-1</f>
        <v>0.2299972218377655</v>
      </c>
    </row>
    <row r="2173" spans="1:44" x14ac:dyDescent="0.25">
      <c r="A2173" s="1">
        <v>43410</v>
      </c>
      <c r="B2173">
        <v>8.4030000000000005</v>
      </c>
      <c r="G2173">
        <f t="shared" si="633"/>
        <v>7288.9176853585886</v>
      </c>
      <c r="H2173">
        <f t="shared" si="634"/>
        <v>7228.6410744052255</v>
      </c>
      <c r="I2173" s="5">
        <f t="shared" si="623"/>
        <v>0</v>
      </c>
      <c r="J2173" s="6">
        <f>+H2173+SUM($D$16:$E$16)-SUM($F$27:F2173)</f>
        <v>8267.4498112473266</v>
      </c>
      <c r="K2173" s="10">
        <f t="shared" si="635"/>
        <v>-1.0404124573448748E-4</v>
      </c>
      <c r="L2173" s="10">
        <f>+H2173/SUM(F$27:F2173)-1</f>
        <v>5.0492683310167763E-2</v>
      </c>
      <c r="M2173">
        <v>7.5410000000000004</v>
      </c>
      <c r="R2173">
        <f t="shared" si="636"/>
        <v>6561.9443008577582</v>
      </c>
      <c r="S2173">
        <f t="shared" si="637"/>
        <v>6370.1961197730516</v>
      </c>
      <c r="T2173" s="5">
        <f t="shared" si="624"/>
        <v>0</v>
      </c>
      <c r="U2173" s="6">
        <f>+S2173+SUM($D$17:$E$17)-SUM($Q$27:Q2173)</f>
        <v>7235.9990671414689</v>
      </c>
      <c r="V2173" s="10">
        <f t="shared" si="625"/>
        <v>-3.1421171407323145E-3</v>
      </c>
      <c r="W2173" s="10">
        <f>+S2173/SUM(Q$27:Q2173)-1</f>
        <v>0.11091336089498194</v>
      </c>
      <c r="X2173">
        <v>5.4720000000000004</v>
      </c>
      <c r="AC2173">
        <f t="shared" si="638"/>
        <v>14783.918775378159</v>
      </c>
      <c r="AD2173">
        <f t="shared" si="639"/>
        <v>14627.580689920396</v>
      </c>
      <c r="AE2173" s="5">
        <f t="shared" si="626"/>
        <v>0</v>
      </c>
      <c r="AF2173" s="6">
        <f>+AD2173+SUM($D$18:$E$18)-SUM($AB$27:AB2173)</f>
        <v>16185.793795183568</v>
      </c>
      <c r="AG2173" s="10">
        <f t="shared" si="627"/>
        <v>2.3175321795736448E-3</v>
      </c>
      <c r="AH2173" s="10">
        <f>+AD2173/SUM(AB$27:AB2173)-1</f>
        <v>0.41715585092917684</v>
      </c>
      <c r="AI2173" s="6">
        <f t="shared" si="628"/>
        <v>0</v>
      </c>
      <c r="AL2173" s="6">
        <f t="shared" si="629"/>
        <v>0</v>
      </c>
      <c r="AM2173" s="6">
        <f t="shared" si="630"/>
        <v>28634.780761594506</v>
      </c>
      <c r="AN2173" s="6">
        <f t="shared" si="631"/>
        <v>28226.417884098671</v>
      </c>
      <c r="AO2173" s="5">
        <f t="shared" si="632"/>
        <v>0</v>
      </c>
      <c r="AP2173" s="6">
        <f>+AN2173+SUM($D$16:$E$18)-SUM($AL$27:AL2173)</f>
        <v>31689.242673572338</v>
      </c>
      <c r="AQ2173" s="10">
        <f t="shared" si="640"/>
        <v>4.3428214788576724E-4</v>
      </c>
      <c r="AR2173" s="10">
        <f>+AN2173/SUM(AL$27:AL2173)-1</f>
        <v>0.2305969512385726</v>
      </c>
    </row>
    <row r="2174" spans="1:44" x14ac:dyDescent="0.25">
      <c r="A2174" s="1">
        <v>43411</v>
      </c>
      <c r="B2174">
        <v>8.4120000000000008</v>
      </c>
      <c r="G2174">
        <f t="shared" si="633"/>
        <v>7296.7244518905682</v>
      </c>
      <c r="H2174">
        <f t="shared" si="634"/>
        <v>7236.3832819108356</v>
      </c>
      <c r="I2174" s="5">
        <f t="shared" si="623"/>
        <v>0</v>
      </c>
      <c r="J2174" s="6">
        <f>+H2174+SUM($D$16:$E$16)-SUM($F$27:F2174)</f>
        <v>8275.1920187529358</v>
      </c>
      <c r="K2174" s="10">
        <f t="shared" si="635"/>
        <v>9.3646864297580734E-4</v>
      </c>
      <c r="L2174" s="10">
        <f>+H2174/SUM(F$27:F2174)-1</f>
        <v>5.1617809354412625E-2</v>
      </c>
      <c r="M2174">
        <v>7.5979999999999999</v>
      </c>
      <c r="R2174">
        <f t="shared" si="636"/>
        <v>6611.5439328891716</v>
      </c>
      <c r="S2174">
        <f t="shared" si="637"/>
        <v>6418.3463888125762</v>
      </c>
      <c r="T2174" s="5">
        <f t="shared" si="624"/>
        <v>0</v>
      </c>
      <c r="U2174" s="6">
        <f>+S2174+SUM($D$17:$E$17)-SUM($Q$27:Q2174)</f>
        <v>7284.1493361809935</v>
      </c>
      <c r="V2174" s="10">
        <f t="shared" si="625"/>
        <v>6.6542668942806138E-3</v>
      </c>
      <c r="W2174" s="10">
        <f>+S2174/SUM(Q$27:Q2174)-1</f>
        <v>0.11931039863149051</v>
      </c>
      <c r="X2174">
        <v>5.532</v>
      </c>
      <c r="AC2174">
        <f t="shared" si="638"/>
        <v>14946.023147915199</v>
      </c>
      <c r="AD2174">
        <f t="shared" si="639"/>
        <v>14787.970829064257</v>
      </c>
      <c r="AE2174" s="5">
        <f t="shared" si="626"/>
        <v>0</v>
      </c>
      <c r="AF2174" s="6">
        <f>+AD2174+SUM($D$18:$E$18)-SUM($AB$27:AB2174)</f>
        <v>16346.183934327431</v>
      </c>
      <c r="AG2174" s="10">
        <f t="shared" si="627"/>
        <v>9.9093156117922021E-3</v>
      </c>
      <c r="AH2174" s="10">
        <f>+AD2174/SUM(AB$27:AB2174)-1</f>
        <v>0.43269484052269824</v>
      </c>
      <c r="AI2174" s="6">
        <f t="shared" si="628"/>
        <v>0</v>
      </c>
      <c r="AL2174" s="6">
        <f t="shared" si="629"/>
        <v>0</v>
      </c>
      <c r="AM2174" s="6">
        <f t="shared" si="630"/>
        <v>28854.291532694937</v>
      </c>
      <c r="AN2174" s="6">
        <f t="shared" si="631"/>
        <v>28442.700499787672</v>
      </c>
      <c r="AO2174" s="5">
        <f t="shared" si="632"/>
        <v>0</v>
      </c>
      <c r="AP2174" s="6">
        <f>+AN2174+SUM($D$16:$E$18)-SUM($AL$27:AL2174)</f>
        <v>31905.525289261339</v>
      </c>
      <c r="AQ2174" s="10">
        <f t="shared" si="640"/>
        <v>6.8251115344379887E-3</v>
      </c>
      <c r="AR2174" s="10">
        <f>+AN2174/SUM(AL$27:AL2174)-1</f>
        <v>0.24002629960880029</v>
      </c>
    </row>
    <row r="2175" spans="1:44" x14ac:dyDescent="0.25">
      <c r="A2175" s="1">
        <v>43412</v>
      </c>
      <c r="B2175">
        <v>8.4130000000000003</v>
      </c>
      <c r="C2175">
        <f>+$C$16</f>
        <v>60</v>
      </c>
      <c r="D2175" s="7">
        <f>+$H$16</f>
        <v>0.66694736842105262</v>
      </c>
      <c r="E2175" s="7">
        <f>+$J$16</f>
        <v>0.46199999999999997</v>
      </c>
      <c r="F2175" s="6">
        <f>+C2175-D2175-E2175</f>
        <v>58.871052631578941</v>
      </c>
      <c r="G2175">
        <f t="shared" si="633"/>
        <v>7356.4629230256996</v>
      </c>
      <c r="H2175">
        <f t="shared" si="634"/>
        <v>7296.1145798208154</v>
      </c>
      <c r="I2175" s="5">
        <f t="shared" si="623"/>
        <v>100860</v>
      </c>
      <c r="J2175" s="6">
        <f>+H2175+SUM($D$16:$E$16)-SUM($F$27:F2175)</f>
        <v>8276.0522640313357</v>
      </c>
      <c r="K2175" s="10">
        <f t="shared" si="635"/>
        <v>1.0395472110502624E-4</v>
      </c>
      <c r="L2175" s="10">
        <f>+H2175/SUM(F$27:F2175)-1</f>
        <v>5.1303900142405601E-2</v>
      </c>
      <c r="M2175">
        <v>7.6079999999999997</v>
      </c>
      <c r="N2175">
        <f>+$C$17</f>
        <v>50</v>
      </c>
      <c r="O2175" s="7">
        <f>+$H$17</f>
        <v>0.5557894736842105</v>
      </c>
      <c r="P2175" s="7">
        <f>+$J$17</f>
        <v>0.38500000000000001</v>
      </c>
      <c r="Q2175" s="6">
        <f>+N2175-O2175-P2175</f>
        <v>49.059210526315795</v>
      </c>
      <c r="R2175">
        <f t="shared" si="636"/>
        <v>6670.2456227192442</v>
      </c>
      <c r="S2175">
        <f t="shared" si="637"/>
        <v>6475.8530149598619</v>
      </c>
      <c r="T2175" s="5">
        <f t="shared" si="624"/>
        <v>84050</v>
      </c>
      <c r="U2175" s="6">
        <f>+S2175+SUM($D$17:$E$17)-SUM($Q$27:Q2175)</f>
        <v>7292.5967518019634</v>
      </c>
      <c r="V2175" s="10">
        <f t="shared" si="625"/>
        <v>1.1596983025885521E-3</v>
      </c>
      <c r="W2175" s="10">
        <f>+S2175/SUM(Q$27:Q2175)-1</f>
        <v>0.11975895936241554</v>
      </c>
      <c r="X2175">
        <v>5.5609999999999999</v>
      </c>
      <c r="Y2175">
        <f>+$C$18</f>
        <v>90</v>
      </c>
      <c r="Z2175" s="7">
        <f>+$H$18</f>
        <v>1.0004210526315789</v>
      </c>
      <c r="AA2175" s="7">
        <f>+$J$18</f>
        <v>0.69300000000000006</v>
      </c>
      <c r="AB2175" s="6">
        <f>+Y2175-Z2175-AA2175</f>
        <v>88.306578947368422</v>
      </c>
      <c r="AC2175">
        <f t="shared" si="638"/>
        <v>15112.680173588802</v>
      </c>
      <c r="AD2175">
        <f t="shared" si="639"/>
        <v>14953.799308597825</v>
      </c>
      <c r="AE2175" s="5">
        <f t="shared" si="626"/>
        <v>151290</v>
      </c>
      <c r="AF2175" s="6">
        <f>+AD2175+SUM($D$18:$E$18)-SUM($AB$27:AB2175)</f>
        <v>16423.705834913628</v>
      </c>
      <c r="AG2175" s="10">
        <f t="shared" si="627"/>
        <v>4.7425075416775986E-3</v>
      </c>
      <c r="AH2175" s="10">
        <f>+AD2175/SUM(AB$27:AB2175)-1</f>
        <v>0.43647118504744653</v>
      </c>
      <c r="AI2175" s="6">
        <f t="shared" si="628"/>
        <v>200</v>
      </c>
      <c r="AL2175" s="6">
        <f t="shared" si="629"/>
        <v>196.23684210526315</v>
      </c>
      <c r="AM2175" s="6">
        <f t="shared" si="630"/>
        <v>29139.388719333743</v>
      </c>
      <c r="AN2175" s="6">
        <f t="shared" si="631"/>
        <v>28725.766903378502</v>
      </c>
      <c r="AO2175" s="5">
        <f t="shared" si="632"/>
        <v>336200</v>
      </c>
      <c r="AP2175" s="6">
        <f>+AN2175+SUM($D$16:$E$18)-SUM($AL$27:AL2175)</f>
        <v>31992.35485074691</v>
      </c>
      <c r="AQ2175" s="10">
        <f t="shared" si="640"/>
        <v>2.72145845267735E-3</v>
      </c>
      <c r="AR2175" s="10">
        <f>+AN2175/SUM(AL$27:AL2175)-1</f>
        <v>0.24174362338005095</v>
      </c>
    </row>
    <row r="2176" spans="1:44" x14ac:dyDescent="0.25">
      <c r="A2176" s="1">
        <v>43413</v>
      </c>
      <c r="B2176">
        <v>8.3360000000000003</v>
      </c>
      <c r="G2176">
        <f t="shared" si="633"/>
        <v>7289.1328808204244</v>
      </c>
      <c r="H2176">
        <f t="shared" si="634"/>
        <v>7229.3368759522546</v>
      </c>
      <c r="I2176" s="5">
        <f t="shared" si="623"/>
        <v>0</v>
      </c>
      <c r="J2176" s="6">
        <f>+H2176+SUM($D$16:$E$16)-SUM($F$27:F2176)</f>
        <v>8209.2745601627757</v>
      </c>
      <c r="K2176" s="10">
        <f t="shared" si="635"/>
        <v>-8.068787114695164E-3</v>
      </c>
      <c r="L2176" s="10">
        <f>+H2176/SUM(F$27:F2176)-1</f>
        <v>4.1681839009520161E-2</v>
      </c>
      <c r="M2176">
        <v>7.5869999999999997</v>
      </c>
      <c r="R2176">
        <f t="shared" si="636"/>
        <v>6651.8340614577955</v>
      </c>
      <c r="S2176">
        <f t="shared" si="637"/>
        <v>6457.9780263539005</v>
      </c>
      <c r="T2176" s="5">
        <f t="shared" si="624"/>
        <v>0</v>
      </c>
      <c r="U2176" s="6">
        <f>+S2176+SUM($D$17:$E$17)-SUM($Q$27:Q2176)</f>
        <v>7274.7217631960002</v>
      </c>
      <c r="V2176" s="10">
        <f t="shared" si="625"/>
        <v>-2.4511143580708827E-3</v>
      </c>
      <c r="W2176" s="10">
        <f>+S2176/SUM(Q$27:Q2176)-1</f>
        <v>0.11666814204556353</v>
      </c>
      <c r="X2176">
        <v>5.5860000000000003</v>
      </c>
      <c r="AC2176">
        <f t="shared" si="638"/>
        <v>15180.620652700423</v>
      </c>
      <c r="AD2176">
        <f t="shared" si="639"/>
        <v>15021.025523795623</v>
      </c>
      <c r="AE2176" s="5">
        <f t="shared" si="626"/>
        <v>0</v>
      </c>
      <c r="AF2176" s="6">
        <f>+AD2176+SUM($D$18:$E$18)-SUM($AB$27:AB2176)</f>
        <v>16490.932050111427</v>
      </c>
      <c r="AG2176" s="10">
        <f t="shared" si="627"/>
        <v>4.0932427719746478E-3</v>
      </c>
      <c r="AH2176" s="10">
        <f>+AD2176/SUM(AB$27:AB2176)-1</f>
        <v>0.44292897674429721</v>
      </c>
      <c r="AI2176" s="6">
        <f t="shared" si="628"/>
        <v>0</v>
      </c>
      <c r="AL2176" s="6">
        <f t="shared" si="629"/>
        <v>0</v>
      </c>
      <c r="AM2176" s="6">
        <f t="shared" si="630"/>
        <v>29121.587594978642</v>
      </c>
      <c r="AN2176" s="6">
        <f t="shared" si="631"/>
        <v>28708.340426101779</v>
      </c>
      <c r="AO2176" s="5">
        <f t="shared" si="632"/>
        <v>0</v>
      </c>
      <c r="AP2176" s="6">
        <f>+AN2176+SUM($D$16:$E$18)-SUM($AL$27:AL2176)</f>
        <v>31974.928373470182</v>
      </c>
      <c r="AQ2176" s="10">
        <f t="shared" si="640"/>
        <v>-5.447075514768418E-4</v>
      </c>
      <c r="AR2176" s="10">
        <f>+AN2176/SUM(AL$27:AL2176)-1</f>
        <v>0.24099032000927822</v>
      </c>
    </row>
    <row r="2177" spans="1:44" x14ac:dyDescent="0.25">
      <c r="A2177" s="1">
        <v>43416</v>
      </c>
      <c r="B2177">
        <v>8.3490000000000002</v>
      </c>
      <c r="G2177">
        <f t="shared" si="633"/>
        <v>7300.500290543393</v>
      </c>
      <c r="H2177">
        <f t="shared" si="634"/>
        <v>7240.611033748246</v>
      </c>
      <c r="I2177" s="5">
        <f t="shared" si="623"/>
        <v>0</v>
      </c>
      <c r="J2177" s="6">
        <f>+H2177+SUM($D$16:$E$16)-SUM($F$27:F2177)</f>
        <v>8220.5487179587653</v>
      </c>
      <c r="K2177" s="10">
        <f t="shared" si="635"/>
        <v>1.3733439798322422E-3</v>
      </c>
      <c r="L2177" s="10">
        <f>+H2177/SUM(F$27:F2177)-1</f>
        <v>4.3306342837150291E-2</v>
      </c>
      <c r="M2177">
        <v>7.5149999999999997</v>
      </c>
      <c r="R2177">
        <f t="shared" si="636"/>
        <v>6588.7087085613994</v>
      </c>
      <c r="S2177">
        <f t="shared" si="637"/>
        <v>6396.6923511334608</v>
      </c>
      <c r="T2177" s="5">
        <f t="shared" si="624"/>
        <v>0</v>
      </c>
      <c r="U2177" s="6">
        <f>+S2177+SUM($D$17:$E$17)-SUM($Q$27:Q2177)</f>
        <v>7213.4360879755613</v>
      </c>
      <c r="V2177" s="10">
        <f t="shared" si="625"/>
        <v>-8.4244699956076419E-3</v>
      </c>
      <c r="W2177" s="10">
        <f>+S2177/SUM(Q$27:Q2177)-1</f>
        <v>0.10607105410207085</v>
      </c>
      <c r="X2177">
        <v>5.5819999999999999</v>
      </c>
      <c r="AC2177">
        <f t="shared" si="638"/>
        <v>15169.750176042564</v>
      </c>
      <c r="AD2177">
        <f t="shared" si="639"/>
        <v>15010.269329363975</v>
      </c>
      <c r="AE2177" s="5">
        <f t="shared" si="626"/>
        <v>0</v>
      </c>
      <c r="AF2177" s="6">
        <f>+AD2177+SUM($D$18:$E$18)-SUM($AB$27:AB2177)</f>
        <v>16480.175855679779</v>
      </c>
      <c r="AG2177" s="10">
        <f t="shared" si="627"/>
        <v>-6.5224902988880729E-4</v>
      </c>
      <c r="AH2177" s="10">
        <f>+AD2177/SUM(AB$27:AB2177)-1</f>
        <v>0.44189573007280103</v>
      </c>
      <c r="AI2177" s="6">
        <f t="shared" si="628"/>
        <v>0</v>
      </c>
      <c r="AL2177" s="6">
        <f t="shared" si="629"/>
        <v>0</v>
      </c>
      <c r="AM2177" s="6">
        <f t="shared" si="630"/>
        <v>29058.959175147356</v>
      </c>
      <c r="AN2177" s="6">
        <f t="shared" si="631"/>
        <v>28647.572714245682</v>
      </c>
      <c r="AO2177" s="5">
        <f t="shared" si="632"/>
        <v>0</v>
      </c>
      <c r="AP2177" s="6">
        <f>+AN2177+SUM($D$16:$E$18)-SUM($AL$27:AL2177)</f>
        <v>31914.160661614085</v>
      </c>
      <c r="AQ2177" s="10">
        <f t="shared" si="640"/>
        <v>-1.9004799994021271E-3</v>
      </c>
      <c r="AR2177" s="10">
        <f>+AN2177/SUM(AL$27:AL2177)-1</f>
        <v>0.23836348261417872</v>
      </c>
    </row>
    <row r="2178" spans="1:44" x14ac:dyDescent="0.25">
      <c r="A2178" s="1">
        <v>43417</v>
      </c>
      <c r="B2178">
        <v>8.3290000000000006</v>
      </c>
      <c r="G2178">
        <f t="shared" si="633"/>
        <v>7283.0119678926731</v>
      </c>
      <c r="H2178">
        <f t="shared" si="634"/>
        <v>7223.2661756005682</v>
      </c>
      <c r="I2178" s="5">
        <f t="shared" si="623"/>
        <v>0</v>
      </c>
      <c r="J2178" s="6">
        <f>+H2178+SUM($D$16:$E$16)-SUM($F$27:F2178)</f>
        <v>8203.2038598110885</v>
      </c>
      <c r="K2178" s="10">
        <f t="shared" si="635"/>
        <v>-2.109939219724466E-3</v>
      </c>
      <c r="L2178" s="10">
        <f>+H2178/SUM(F$27:F2178)-1</f>
        <v>4.080710617925809E-2</v>
      </c>
      <c r="M2178">
        <v>7.5359999999999996</v>
      </c>
      <c r="R2178">
        <f t="shared" si="636"/>
        <v>6607.120269822849</v>
      </c>
      <c r="S2178">
        <f t="shared" si="637"/>
        <v>6414.567339739423</v>
      </c>
      <c r="T2178" s="5">
        <f t="shared" si="624"/>
        <v>0</v>
      </c>
      <c r="U2178" s="6">
        <f>+S2178+SUM($D$17:$E$17)-SUM($Q$27:Q2178)</f>
        <v>7231.3110765815245</v>
      </c>
      <c r="V2178" s="10">
        <f t="shared" si="625"/>
        <v>2.4780130284594026E-3</v>
      </c>
      <c r="W2178" s="10">
        <f>+S2178/SUM(Q$27:Q2178)-1</f>
        <v>0.10916187141892308</v>
      </c>
      <c r="X2178">
        <v>5.5540000000000003</v>
      </c>
      <c r="AC2178">
        <f t="shared" si="638"/>
        <v>15093.65683943755</v>
      </c>
      <c r="AD2178">
        <f t="shared" si="639"/>
        <v>14934.975968342444</v>
      </c>
      <c r="AE2178" s="5">
        <f t="shared" si="626"/>
        <v>0</v>
      </c>
      <c r="AF2178" s="6">
        <f>+AD2178+SUM($D$18:$E$18)-SUM($AB$27:AB2178)</f>
        <v>16404.882494658246</v>
      </c>
      <c r="AG2178" s="10">
        <f t="shared" si="627"/>
        <v>-4.5687231544671025E-3</v>
      </c>
      <c r="AH2178" s="10">
        <f>+AD2178/SUM(AB$27:AB2178)-1</f>
        <v>0.43466300337232844</v>
      </c>
      <c r="AI2178" s="6">
        <f t="shared" si="628"/>
        <v>0</v>
      </c>
      <c r="AL2178" s="6">
        <f t="shared" si="629"/>
        <v>0</v>
      </c>
      <c r="AM2178" s="6">
        <f t="shared" si="630"/>
        <v>28983.789077153073</v>
      </c>
      <c r="AN2178" s="6">
        <f t="shared" si="631"/>
        <v>28572.809483682435</v>
      </c>
      <c r="AO2178" s="5">
        <f t="shared" si="632"/>
        <v>0</v>
      </c>
      <c r="AP2178" s="6">
        <f>+AN2178+SUM($D$16:$E$18)-SUM($AL$27:AL2178)</f>
        <v>31839.397431050835</v>
      </c>
      <c r="AQ2178" s="10">
        <f t="shared" si="640"/>
        <v>-2.3426350251214423E-3</v>
      </c>
      <c r="AR2178" s="10">
        <f>+AN2178/SUM(AL$27:AL2178)-1</f>
        <v>0.23513165367372024</v>
      </c>
    </row>
    <row r="2179" spans="1:44" x14ac:dyDescent="0.25">
      <c r="A2179" s="1">
        <v>43418</v>
      </c>
      <c r="B2179">
        <v>8.3040000000000003</v>
      </c>
      <c r="G2179">
        <f t="shared" si="633"/>
        <v>7261.1515645792715</v>
      </c>
      <c r="H2179">
        <f t="shared" si="634"/>
        <v>7201.5851029159703</v>
      </c>
      <c r="I2179" s="5">
        <f t="shared" si="623"/>
        <v>0</v>
      </c>
      <c r="J2179" s="6">
        <f>+H2179+SUM($D$16:$E$16)-SUM($F$27:F2179)</f>
        <v>8181.5227871264915</v>
      </c>
      <c r="K2179" s="10">
        <f t="shared" si="635"/>
        <v>-2.6430005952694513E-3</v>
      </c>
      <c r="L2179" s="10">
        <f>+H2179/SUM(F$27:F2179)-1</f>
        <v>3.7683060356892506E-2</v>
      </c>
      <c r="M2179">
        <v>7.51</v>
      </c>
      <c r="R2179">
        <f t="shared" si="636"/>
        <v>6584.3250034991506</v>
      </c>
      <c r="S2179">
        <f t="shared" si="637"/>
        <v>6392.4364014653756</v>
      </c>
      <c r="T2179" s="5">
        <f t="shared" si="624"/>
        <v>0</v>
      </c>
      <c r="U2179" s="6">
        <f>+S2179+SUM($D$17:$E$17)-SUM($Q$27:Q2179)</f>
        <v>7209.1801383074771</v>
      </c>
      <c r="V2179" s="10">
        <f t="shared" si="625"/>
        <v>-3.0604323392638966E-3</v>
      </c>
      <c r="W2179" s="10">
        <f>+S2179/SUM(Q$27:Q2179)-1</f>
        <v>0.1053351452171063</v>
      </c>
      <c r="X2179">
        <v>5.5140000000000002</v>
      </c>
      <c r="AC2179">
        <f t="shared" si="638"/>
        <v>14984.952072858956</v>
      </c>
      <c r="AD2179">
        <f t="shared" si="639"/>
        <v>14827.414024025969</v>
      </c>
      <c r="AE2179" s="5">
        <f t="shared" si="626"/>
        <v>0</v>
      </c>
      <c r="AF2179" s="6">
        <f>+AD2179+SUM($D$18:$E$18)-SUM($AB$27:AB2179)</f>
        <v>16297.320550341774</v>
      </c>
      <c r="AG2179" s="10">
        <f t="shared" si="627"/>
        <v>-6.5567031249078589E-3</v>
      </c>
      <c r="AH2179" s="10">
        <f>+AD2179/SUM(AB$27:AB2179)-1</f>
        <v>0.42433053665736753</v>
      </c>
      <c r="AI2179" s="6">
        <f t="shared" si="628"/>
        <v>0</v>
      </c>
      <c r="AL2179" s="6">
        <f t="shared" si="629"/>
        <v>0</v>
      </c>
      <c r="AM2179" s="6">
        <f t="shared" si="630"/>
        <v>28830.428640937378</v>
      </c>
      <c r="AN2179" s="6">
        <f t="shared" si="631"/>
        <v>28421.435528407317</v>
      </c>
      <c r="AO2179" s="5">
        <f t="shared" si="632"/>
        <v>0</v>
      </c>
      <c r="AP2179" s="6">
        <f>+AN2179+SUM($D$16:$E$18)-SUM($AL$27:AL2179)</f>
        <v>31688.023475775721</v>
      </c>
      <c r="AQ2179" s="10">
        <f t="shared" si="640"/>
        <v>-4.7542971126548483E-3</v>
      </c>
      <c r="AR2179" s="10">
        <f>+AN2179/SUM(AL$27:AL2179)-1</f>
        <v>0.22858813320511318</v>
      </c>
    </row>
    <row r="2180" spans="1:44" x14ac:dyDescent="0.25">
      <c r="A2180" s="1">
        <v>43419</v>
      </c>
      <c r="B2180">
        <v>8.3960000000000008</v>
      </c>
      <c r="G2180">
        <f t="shared" si="633"/>
        <v>7341.5978487725879</v>
      </c>
      <c r="H2180">
        <f t="shared" si="634"/>
        <v>7281.3714503952906</v>
      </c>
      <c r="I2180" s="5">
        <f t="shared" si="623"/>
        <v>0</v>
      </c>
      <c r="J2180" s="6">
        <f>+H2180+SUM($D$16:$E$16)-SUM($F$27:F2180)</f>
        <v>8261.30913460581</v>
      </c>
      <c r="K2180" s="10">
        <f t="shared" si="635"/>
        <v>9.7520167767375376E-3</v>
      </c>
      <c r="L2180" s="10">
        <f>+H2180/SUM(F$27:F2180)-1</f>
        <v>4.917954898319743E-2</v>
      </c>
      <c r="M2180">
        <v>7.4530000000000003</v>
      </c>
      <c r="R2180">
        <f t="shared" si="636"/>
        <v>6534.3507657895034</v>
      </c>
      <c r="S2180">
        <f t="shared" si="637"/>
        <v>6343.918575249194</v>
      </c>
      <c r="T2180" s="5">
        <f t="shared" si="624"/>
        <v>0</v>
      </c>
      <c r="U2180" s="6">
        <f>+S2180+SUM($D$17:$E$17)-SUM($Q$27:Q2180)</f>
        <v>7160.6623120912946</v>
      </c>
      <c r="V2180" s="10">
        <f t="shared" si="625"/>
        <v>-6.7300060874291301E-3</v>
      </c>
      <c r="W2180" s="10">
        <f>+S2180/SUM(Q$27:Q2180)-1</f>
        <v>9.6945783928507723E-2</v>
      </c>
      <c r="X2180">
        <v>5.51</v>
      </c>
      <c r="AC2180">
        <f t="shared" si="638"/>
        <v>14974.081596201095</v>
      </c>
      <c r="AD2180">
        <f t="shared" si="639"/>
        <v>14816.65782959432</v>
      </c>
      <c r="AE2180" s="5">
        <f t="shared" si="626"/>
        <v>0</v>
      </c>
      <c r="AF2180" s="6">
        <f>+AD2180+SUM($D$18:$E$18)-SUM($AB$27:AB2180)</f>
        <v>16286.564355910123</v>
      </c>
      <c r="AG2180" s="10">
        <f t="shared" si="627"/>
        <v>-6.5999772161473569E-4</v>
      </c>
      <c r="AH2180" s="10">
        <f>+AD2180/SUM(AB$27:AB2180)-1</f>
        <v>0.42329728998587113</v>
      </c>
      <c r="AI2180" s="6">
        <f t="shared" si="628"/>
        <v>0</v>
      </c>
      <c r="AL2180" s="6">
        <f t="shared" si="629"/>
        <v>0</v>
      </c>
      <c r="AM2180" s="6">
        <f t="shared" si="630"/>
        <v>28850.030210763187</v>
      </c>
      <c r="AN2180" s="6">
        <f t="shared" si="631"/>
        <v>28441.947855238803</v>
      </c>
      <c r="AO2180" s="5">
        <f t="shared" si="632"/>
        <v>0</v>
      </c>
      <c r="AP2180" s="6">
        <f>+AN2180+SUM($D$16:$E$18)-SUM($AL$27:AL2180)</f>
        <v>31708.535802607206</v>
      </c>
      <c r="AQ2180" s="10">
        <f t="shared" si="640"/>
        <v>6.4732111951282256E-4</v>
      </c>
      <c r="AR2180" s="10">
        <f>+AN2180/SUM(AL$27:AL2180)-1</f>
        <v>0.22947483019493964</v>
      </c>
    </row>
    <row r="2181" spans="1:44" x14ac:dyDescent="0.25">
      <c r="A2181" s="1">
        <v>43420</v>
      </c>
      <c r="B2181">
        <v>8.3569999999999993</v>
      </c>
      <c r="G2181">
        <f t="shared" si="633"/>
        <v>7307.4956196036819</v>
      </c>
      <c r="H2181">
        <f t="shared" si="634"/>
        <v>7247.5489770073173</v>
      </c>
      <c r="I2181" s="5">
        <f t="shared" si="623"/>
        <v>0</v>
      </c>
      <c r="J2181" s="6">
        <f>+H2181+SUM($D$16:$E$16)-SUM($F$27:F2181)</f>
        <v>8227.4866612178375</v>
      </c>
      <c r="K2181" s="10">
        <f t="shared" si="635"/>
        <v>-4.0940815598212721E-3</v>
      </c>
      <c r="L2181" s="10">
        <f>+H2181/SUM(F$27:F2181)-1</f>
        <v>4.430603750030726E-2</v>
      </c>
      <c r="M2181">
        <v>7.4509999999999996</v>
      </c>
      <c r="R2181">
        <f t="shared" si="636"/>
        <v>6532.5972837646023</v>
      </c>
      <c r="S2181">
        <f t="shared" si="637"/>
        <v>6342.2161953819586</v>
      </c>
      <c r="T2181" s="5">
        <f t="shared" si="624"/>
        <v>0</v>
      </c>
      <c r="U2181" s="6">
        <f>+S2181+SUM($D$17:$E$17)-SUM($Q$27:Q2181)</f>
        <v>7158.9599322240601</v>
      </c>
      <c r="V2181" s="10">
        <f t="shared" si="625"/>
        <v>-2.3774055988645681E-4</v>
      </c>
      <c r="W2181" s="10">
        <f>+S2181/SUM(Q$27:Q2181)-1</f>
        <v>9.6651420374521679E-2</v>
      </c>
      <c r="X2181">
        <v>5.5129999999999999</v>
      </c>
      <c r="AC2181">
        <f t="shared" si="638"/>
        <v>14982.234453694487</v>
      </c>
      <c r="AD2181">
        <f t="shared" si="639"/>
        <v>14824.724975418054</v>
      </c>
      <c r="AE2181" s="5">
        <f t="shared" si="626"/>
        <v>0</v>
      </c>
      <c r="AF2181" s="6">
        <f>+AD2181+SUM($D$18:$E$18)-SUM($AB$27:AB2181)</f>
        <v>16294.631501733857</v>
      </c>
      <c r="AG2181" s="10">
        <f t="shared" si="627"/>
        <v>4.9532520471728958E-4</v>
      </c>
      <c r="AH2181" s="10">
        <f>+AD2181/SUM(AB$27:AB2181)-1</f>
        <v>0.42407222498949304</v>
      </c>
      <c r="AI2181" s="6">
        <f t="shared" si="628"/>
        <v>0</v>
      </c>
      <c r="AL2181" s="6">
        <f t="shared" si="629"/>
        <v>0</v>
      </c>
      <c r="AM2181" s="6">
        <f t="shared" si="630"/>
        <v>28822.327357062772</v>
      </c>
      <c r="AN2181" s="6">
        <f t="shared" si="631"/>
        <v>28414.49014780733</v>
      </c>
      <c r="AO2181" s="5">
        <f t="shared" si="632"/>
        <v>0</v>
      </c>
      <c r="AP2181" s="6">
        <f>+AN2181+SUM($D$16:$E$18)-SUM($AL$27:AL2181)</f>
        <v>31681.078095175733</v>
      </c>
      <c r="AQ2181" s="10">
        <f t="shared" si="640"/>
        <v>-8.6594056573296996E-4</v>
      </c>
      <c r="AR2181" s="10">
        <f>+AN2181/SUM(AL$27:AL2181)-1</f>
        <v>0.22828790163597912</v>
      </c>
    </row>
    <row r="2182" spans="1:44" x14ac:dyDescent="0.25">
      <c r="A2182" s="1">
        <v>43423</v>
      </c>
      <c r="B2182">
        <v>8.3330000000000002</v>
      </c>
      <c r="G2182">
        <f t="shared" si="633"/>
        <v>7286.509632422818</v>
      </c>
      <c r="H2182">
        <f t="shared" si="634"/>
        <v>7226.7351472301043</v>
      </c>
      <c r="I2182" s="5">
        <f t="shared" si="623"/>
        <v>0</v>
      </c>
      <c r="J2182" s="6">
        <f>+H2182+SUM($D$16:$E$16)-SUM($F$27:F2182)</f>
        <v>8206.6728314406246</v>
      </c>
      <c r="K2182" s="10">
        <f t="shared" si="635"/>
        <v>-2.5297919807423241E-3</v>
      </c>
      <c r="L2182" s="10">
        <f>+H2182/SUM(F$27:F2182)-1</f>
        <v>4.1306953510836575E-2</v>
      </c>
      <c r="M2182">
        <v>7.3979999999999997</v>
      </c>
      <c r="R2182">
        <f t="shared" si="636"/>
        <v>6486.1300101047545</v>
      </c>
      <c r="S2182">
        <f t="shared" si="637"/>
        <v>6297.1031289002458</v>
      </c>
      <c r="T2182" s="5">
        <f t="shared" si="624"/>
        <v>0</v>
      </c>
      <c r="U2182" s="6">
        <f>+S2182+SUM($D$17:$E$17)-SUM($Q$27:Q2182)</f>
        <v>7113.8468657423464</v>
      </c>
      <c r="V2182" s="10">
        <f t="shared" si="625"/>
        <v>-6.3016229883686714E-3</v>
      </c>
      <c r="W2182" s="10">
        <f>+S2182/SUM(Q$27:Q2182)-1</f>
        <v>8.8850786193894971E-2</v>
      </c>
      <c r="X2182">
        <v>5.4690000000000003</v>
      </c>
      <c r="AC2182">
        <f t="shared" si="638"/>
        <v>14862.659210458038</v>
      </c>
      <c r="AD2182">
        <f t="shared" si="639"/>
        <v>14706.406836669934</v>
      </c>
      <c r="AE2182" s="5">
        <f t="shared" si="626"/>
        <v>0</v>
      </c>
      <c r="AF2182" s="6">
        <f>+AD2182+SUM($D$18:$E$18)-SUM($AB$27:AB2182)</f>
        <v>16176.31336298574</v>
      </c>
      <c r="AG2182" s="10">
        <f t="shared" si="627"/>
        <v>-7.2611730271732178E-3</v>
      </c>
      <c r="AH2182" s="10">
        <f>+AD2182/SUM(AB$27:AB2182)-1</f>
        <v>0.41270651160303617</v>
      </c>
      <c r="AI2182" s="6">
        <f t="shared" si="628"/>
        <v>0</v>
      </c>
      <c r="AL2182" s="6">
        <f t="shared" si="629"/>
        <v>0</v>
      </c>
      <c r="AM2182" s="6">
        <f t="shared" si="630"/>
        <v>28635.298852985608</v>
      </c>
      <c r="AN2182" s="6">
        <f t="shared" si="631"/>
        <v>28230.245112800287</v>
      </c>
      <c r="AO2182" s="5">
        <f t="shared" si="632"/>
        <v>0</v>
      </c>
      <c r="AP2182" s="6">
        <f>+AN2182+SUM($D$16:$E$18)-SUM($AL$27:AL2182)</f>
        <v>31496.83306016869</v>
      </c>
      <c r="AQ2182" s="10">
        <f t="shared" si="640"/>
        <v>-5.815617588944999E-3</v>
      </c>
      <c r="AR2182" s="10">
        <f>+AN2182/SUM(AL$27:AL2182)-1</f>
        <v>0.22032344595655484</v>
      </c>
    </row>
    <row r="2183" spans="1:44" x14ac:dyDescent="0.25">
      <c r="A2183" s="1">
        <v>43424</v>
      </c>
      <c r="B2183">
        <v>8.2129999999999992</v>
      </c>
      <c r="G2183">
        <f t="shared" si="633"/>
        <v>7181.5796965184927</v>
      </c>
      <c r="H2183">
        <f t="shared" si="634"/>
        <v>7122.665998344035</v>
      </c>
      <c r="I2183" s="5">
        <f t="shared" si="623"/>
        <v>0</v>
      </c>
      <c r="J2183" s="6">
        <f>+H2183+SUM($D$16:$E$16)-SUM($F$27:F2183)</f>
        <v>8102.6036825545552</v>
      </c>
      <c r="K2183" s="10">
        <f t="shared" si="635"/>
        <v>-1.2681040297764734E-2</v>
      </c>
      <c r="L2183" s="10">
        <f>+H2183/SUM(F$27:F2183)-1</f>
        <v>2.6311533563482481E-2</v>
      </c>
      <c r="M2183">
        <v>7.3010000000000002</v>
      </c>
      <c r="R2183">
        <f t="shared" si="636"/>
        <v>6401.0861318971092</v>
      </c>
      <c r="S2183">
        <f t="shared" si="637"/>
        <v>6214.537705339375</v>
      </c>
      <c r="T2183" s="5">
        <f t="shared" si="624"/>
        <v>0</v>
      </c>
      <c r="U2183" s="6">
        <f>+S2183+SUM($D$17:$E$17)-SUM($Q$27:Q2183)</f>
        <v>7031.2814421814755</v>
      </c>
      <c r="V2183" s="10">
        <f t="shared" si="625"/>
        <v>-1.1606297565734169E-2</v>
      </c>
      <c r="W2183" s="10">
        <f>+S2183/SUM(Q$27:Q2183)-1</f>
        <v>7.4574153825578193E-2</v>
      </c>
      <c r="X2183">
        <v>5.4349999999999996</v>
      </c>
      <c r="AC2183">
        <f t="shared" si="638"/>
        <v>14770.260158866233</v>
      </c>
      <c r="AD2183">
        <f t="shared" si="639"/>
        <v>14614.979184000929</v>
      </c>
      <c r="AE2183" s="5">
        <f t="shared" si="626"/>
        <v>0</v>
      </c>
      <c r="AF2183" s="6">
        <f>+AD2183+SUM($D$18:$E$18)-SUM($AB$27:AB2183)</f>
        <v>16084.885710316732</v>
      </c>
      <c r="AG2183" s="10">
        <f t="shared" si="627"/>
        <v>-5.6519461893097533E-3</v>
      </c>
      <c r="AH2183" s="10">
        <f>+AD2183/SUM(AB$27:AB2183)-1</f>
        <v>0.40392391489531931</v>
      </c>
      <c r="AI2183" s="6">
        <f t="shared" si="628"/>
        <v>0</v>
      </c>
      <c r="AL2183" s="6">
        <f t="shared" si="629"/>
        <v>0</v>
      </c>
      <c r="AM2183" s="6">
        <f t="shared" si="630"/>
        <v>28352.925987281837</v>
      </c>
      <c r="AN2183" s="6">
        <f t="shared" si="631"/>
        <v>27952.182887684339</v>
      </c>
      <c r="AO2183" s="5">
        <f t="shared" si="632"/>
        <v>0</v>
      </c>
      <c r="AP2183" s="6">
        <f>+AN2183+SUM($D$16:$E$18)-SUM($AL$27:AL2183)</f>
        <v>31218.770835052739</v>
      </c>
      <c r="AQ2183" s="10">
        <f t="shared" si="640"/>
        <v>-8.8282597994777667E-3</v>
      </c>
      <c r="AR2183" s="10">
        <f>+AN2183/SUM(AL$27:AL2183)-1</f>
        <v>0.20830350594583269</v>
      </c>
    </row>
    <row r="2184" spans="1:44" x14ac:dyDescent="0.25">
      <c r="A2184" s="1">
        <v>43425</v>
      </c>
      <c r="B2184">
        <v>8.24</v>
      </c>
      <c r="G2184">
        <f t="shared" si="633"/>
        <v>7205.1889320969667</v>
      </c>
      <c r="H2184">
        <f t="shared" si="634"/>
        <v>7146.0815568434018</v>
      </c>
      <c r="I2184" s="5">
        <f t="shared" si="623"/>
        <v>0</v>
      </c>
      <c r="J2184" s="6">
        <f>+H2184+SUM($D$16:$E$16)-SUM($F$27:F2184)</f>
        <v>8126.0192410539212</v>
      </c>
      <c r="K2184" s="10">
        <f t="shared" si="635"/>
        <v>2.889880761387964E-3</v>
      </c>
      <c r="L2184" s="10">
        <f>+H2184/SUM(F$27:F2184)-1</f>
        <v>2.9685503051637419E-2</v>
      </c>
      <c r="M2184">
        <v>7.3719999999999999</v>
      </c>
      <c r="R2184">
        <f t="shared" si="636"/>
        <v>6463.3347437810553</v>
      </c>
      <c r="S2184">
        <f t="shared" si="637"/>
        <v>6274.9721906261975</v>
      </c>
      <c r="T2184" s="5">
        <f t="shared" si="624"/>
        <v>0</v>
      </c>
      <c r="U2184" s="6">
        <f>+S2184+SUM($D$17:$E$17)-SUM($Q$27:Q2184)</f>
        <v>7091.715927468299</v>
      </c>
      <c r="V2184" s="10">
        <f t="shared" si="625"/>
        <v>8.5950883610304007E-3</v>
      </c>
      <c r="W2184" s="10">
        <f>+S2184/SUM(Q$27:Q2184)-1</f>
        <v>8.5024059992077961E-2</v>
      </c>
      <c r="X2184">
        <v>5.4249999999999998</v>
      </c>
      <c r="AC2184">
        <f t="shared" si="638"/>
        <v>14743.083967221586</v>
      </c>
      <c r="AD2184">
        <f t="shared" si="639"/>
        <v>14588.088697921812</v>
      </c>
      <c r="AE2184" s="5">
        <f t="shared" si="626"/>
        <v>0</v>
      </c>
      <c r="AF2184" s="6">
        <f>+AD2184+SUM($D$18:$E$18)-SUM($AB$27:AB2184)</f>
        <v>16057.995224237617</v>
      </c>
      <c r="AG2184" s="10">
        <f t="shared" si="627"/>
        <v>-1.6717859587817019E-3</v>
      </c>
      <c r="AH2184" s="10">
        <f>+AD2184/SUM(AB$27:AB2184)-1</f>
        <v>0.40134079821657909</v>
      </c>
      <c r="AI2184" s="6">
        <f t="shared" si="628"/>
        <v>0</v>
      </c>
      <c r="AL2184" s="6">
        <f t="shared" si="629"/>
        <v>0</v>
      </c>
      <c r="AM2184" s="6">
        <f t="shared" si="630"/>
        <v>28411.607643099611</v>
      </c>
      <c r="AN2184" s="6">
        <f t="shared" si="631"/>
        <v>28009.142445391411</v>
      </c>
      <c r="AO2184" s="5">
        <f t="shared" si="632"/>
        <v>0</v>
      </c>
      <c r="AP2184" s="6">
        <f>+AN2184+SUM($D$16:$E$18)-SUM($AL$27:AL2184)</f>
        <v>31275.730392759811</v>
      </c>
      <c r="AQ2184" s="10">
        <f t="shared" si="640"/>
        <v>1.8245291593323998E-3</v>
      </c>
      <c r="AR2184" s="10">
        <f>+AN2184/SUM(AL$27:AL2184)-1</f>
        <v>0.2107657262865883</v>
      </c>
    </row>
    <row r="2185" spans="1:44" x14ac:dyDescent="0.25">
      <c r="A2185" s="1">
        <v>43426</v>
      </c>
      <c r="B2185">
        <v>8.2330000000000005</v>
      </c>
      <c r="G2185">
        <f t="shared" si="633"/>
        <v>7199.0680191692145</v>
      </c>
      <c r="H2185">
        <f t="shared" si="634"/>
        <v>7140.0108564917145</v>
      </c>
      <c r="I2185" s="5">
        <f t="shared" si="623"/>
        <v>0</v>
      </c>
      <c r="J2185" s="6">
        <f>+H2185+SUM($D$16:$E$16)-SUM($F$27:F2185)</f>
        <v>8119.9485407022339</v>
      </c>
      <c r="K2185" s="10">
        <f t="shared" si="635"/>
        <v>-7.4706940404678512E-4</v>
      </c>
      <c r="L2185" s="10">
        <f>+H2185/SUM(F$27:F2185)-1</f>
        <v>2.8810770221375126E-2</v>
      </c>
      <c r="M2185">
        <v>7.32</v>
      </c>
      <c r="R2185">
        <f t="shared" si="636"/>
        <v>6417.7442111336586</v>
      </c>
      <c r="S2185">
        <f t="shared" si="637"/>
        <v>6230.7103140781019</v>
      </c>
      <c r="T2185" s="5">
        <f t="shared" si="624"/>
        <v>0</v>
      </c>
      <c r="U2185" s="6">
        <f>+S2185+SUM($D$17:$E$17)-SUM($Q$27:Q2185)</f>
        <v>7047.4540509202025</v>
      </c>
      <c r="V2185" s="10">
        <f t="shared" si="625"/>
        <v>-6.2413493434864131E-3</v>
      </c>
      <c r="W2185" s="10">
        <f>+S2185/SUM(Q$27:Q2185)-1</f>
        <v>7.7370607588444384E-2</v>
      </c>
      <c r="X2185">
        <v>5.4189999999999996</v>
      </c>
      <c r="AC2185">
        <f t="shared" si="638"/>
        <v>14726.778252234795</v>
      </c>
      <c r="AD2185">
        <f t="shared" si="639"/>
        <v>14571.954406274339</v>
      </c>
      <c r="AE2185" s="5">
        <f t="shared" si="626"/>
        <v>0</v>
      </c>
      <c r="AF2185" s="6">
        <f>+AD2185+SUM($D$18:$E$18)-SUM($AB$27:AB2185)</f>
        <v>16041.860932590142</v>
      </c>
      <c r="AG2185" s="10">
        <f t="shared" si="627"/>
        <v>-1.0047513043921485E-3</v>
      </c>
      <c r="AH2185" s="10">
        <f>+AD2185/SUM(AB$27:AB2185)-1</f>
        <v>0.39979092820933482</v>
      </c>
      <c r="AI2185" s="6">
        <f t="shared" si="628"/>
        <v>0</v>
      </c>
      <c r="AL2185" s="6">
        <f t="shared" si="629"/>
        <v>0</v>
      </c>
      <c r="AM2185" s="6">
        <f t="shared" si="630"/>
        <v>28343.590482537667</v>
      </c>
      <c r="AN2185" s="6">
        <f t="shared" si="631"/>
        <v>27942.675576844158</v>
      </c>
      <c r="AO2185" s="5">
        <f t="shared" si="632"/>
        <v>0</v>
      </c>
      <c r="AP2185" s="6">
        <f>+AN2185+SUM($D$16:$E$18)-SUM($AL$27:AL2185)</f>
        <v>31209.263524212562</v>
      </c>
      <c r="AQ2185" s="10">
        <f t="shared" si="640"/>
        <v>-2.1251899703879085E-3</v>
      </c>
      <c r="AR2185" s="10">
        <f>+AN2185/SUM(AL$27:AL2185)-1</f>
        <v>0.20789252848956496</v>
      </c>
    </row>
    <row r="2186" spans="1:44" x14ac:dyDescent="0.25">
      <c r="A2186" s="1">
        <v>43427</v>
      </c>
      <c r="B2186">
        <v>8.2110000000000003</v>
      </c>
      <c r="G2186">
        <f t="shared" si="633"/>
        <v>7179.8308642534212</v>
      </c>
      <c r="H2186">
        <f t="shared" si="634"/>
        <v>7120.9315125292687</v>
      </c>
      <c r="I2186" s="5">
        <f t="shared" si="623"/>
        <v>0</v>
      </c>
      <c r="J2186" s="6">
        <f>+H2186+SUM($D$16:$E$16)-SUM($F$27:F2186)</f>
        <v>8100.869196739789</v>
      </c>
      <c r="K2186" s="10">
        <f t="shared" si="635"/>
        <v>-2.3496877925773818E-3</v>
      </c>
      <c r="L2186" s="10">
        <f>+H2186/SUM(F$27:F2186)-1</f>
        <v>2.6061609897693572E-2</v>
      </c>
      <c r="M2186">
        <v>7.3330000000000002</v>
      </c>
      <c r="R2186">
        <f t="shared" si="636"/>
        <v>6429.1418442955082</v>
      </c>
      <c r="S2186">
        <f t="shared" si="637"/>
        <v>6241.7757832151265</v>
      </c>
      <c r="T2186" s="5">
        <f t="shared" si="624"/>
        <v>0</v>
      </c>
      <c r="U2186" s="6">
        <f>+S2186+SUM($D$17:$E$17)-SUM($Q$27:Q2186)</f>
        <v>7058.5195200572261</v>
      </c>
      <c r="V2186" s="10">
        <f t="shared" si="625"/>
        <v>1.5701371100929062E-3</v>
      </c>
      <c r="W2186" s="10">
        <f>+S2186/SUM(Q$27:Q2186)-1</f>
        <v>7.9283970689352889E-2</v>
      </c>
      <c r="X2186">
        <v>5.4550000000000001</v>
      </c>
      <c r="AC2186">
        <f t="shared" si="638"/>
        <v>14824.61254215553</v>
      </c>
      <c r="AD2186">
        <f t="shared" si="639"/>
        <v>14668.760156159165</v>
      </c>
      <c r="AE2186" s="5">
        <f t="shared" si="626"/>
        <v>0</v>
      </c>
      <c r="AF2186" s="6">
        <f>+AD2186+SUM($D$18:$E$18)-SUM($AB$27:AB2186)</f>
        <v>16138.66668247497</v>
      </c>
      <c r="AG2186" s="10">
        <f t="shared" si="627"/>
        <v>6.0345710695048904E-3</v>
      </c>
      <c r="AH2186" s="10">
        <f>+AD2186/SUM(AB$27:AB2186)-1</f>
        <v>0.40909014825279977</v>
      </c>
      <c r="AI2186" s="6">
        <f t="shared" si="628"/>
        <v>0</v>
      </c>
      <c r="AL2186" s="6">
        <f t="shared" si="629"/>
        <v>0</v>
      </c>
      <c r="AM2186" s="6">
        <f t="shared" si="630"/>
        <v>28433.585250704458</v>
      </c>
      <c r="AN2186" s="6">
        <f t="shared" si="631"/>
        <v>28031.467451903562</v>
      </c>
      <c r="AO2186" s="5">
        <f t="shared" si="632"/>
        <v>0</v>
      </c>
      <c r="AP2186" s="6">
        <f>+AN2186+SUM($D$16:$E$18)-SUM($AL$27:AL2186)</f>
        <v>31298.055399271965</v>
      </c>
      <c r="AQ2186" s="10">
        <f t="shared" si="640"/>
        <v>2.8450487141586933E-3</v>
      </c>
      <c r="AR2186" s="10">
        <f>+AN2186/SUM(AL$27:AL2186)-1</f>
        <v>0.21173078092104336</v>
      </c>
    </row>
    <row r="2187" spans="1:44" x14ac:dyDescent="0.25">
      <c r="A2187" s="1">
        <v>43430</v>
      </c>
      <c r="B2187">
        <v>8.2569999999999997</v>
      </c>
      <c r="G2187">
        <f t="shared" si="633"/>
        <v>7220.0540063500785</v>
      </c>
      <c r="H2187">
        <f t="shared" si="634"/>
        <v>7160.8246862689284</v>
      </c>
      <c r="I2187" s="5">
        <f t="shared" si="623"/>
        <v>0</v>
      </c>
      <c r="J2187" s="6">
        <f>+H2187+SUM($D$16:$E$16)-SUM($F$27:F2187)</f>
        <v>8140.7623704794487</v>
      </c>
      <c r="K2187" s="10">
        <f t="shared" si="635"/>
        <v>4.9245547324372474E-3</v>
      </c>
      <c r="L2187" s="10">
        <f>+H2187/SUM(F$27:F2187)-1</f>
        <v>3.1809854210845812E-2</v>
      </c>
      <c r="M2187">
        <v>7.3879999999999999</v>
      </c>
      <c r="R2187">
        <f t="shared" si="636"/>
        <v>6477.3625999802562</v>
      </c>
      <c r="S2187">
        <f t="shared" si="637"/>
        <v>6288.5912295640737</v>
      </c>
      <c r="T2187" s="5">
        <f t="shared" si="624"/>
        <v>0</v>
      </c>
      <c r="U2187" s="6">
        <f>+S2187+SUM($D$17:$E$17)-SUM($Q$27:Q2187)</f>
        <v>7105.3349664061743</v>
      </c>
      <c r="V2187" s="10">
        <f t="shared" si="625"/>
        <v>6.6324738800989103E-3</v>
      </c>
      <c r="W2187" s="10">
        <f>+S2187/SUM(Q$27:Q2187)-1</f>
        <v>8.737896842396542E-2</v>
      </c>
      <c r="X2187">
        <v>5.4850000000000003</v>
      </c>
      <c r="AC2187">
        <f t="shared" si="638"/>
        <v>14906.141117089475</v>
      </c>
      <c r="AD2187">
        <f t="shared" si="639"/>
        <v>14749.431614396522</v>
      </c>
      <c r="AE2187" s="5">
        <f t="shared" si="626"/>
        <v>0</v>
      </c>
      <c r="AF2187" s="6">
        <f>+AD2187+SUM($D$18:$E$18)-SUM($AB$27:AB2187)</f>
        <v>16219.338140712327</v>
      </c>
      <c r="AG2187" s="10">
        <f t="shared" si="627"/>
        <v>4.9986445488063858E-3</v>
      </c>
      <c r="AH2187" s="10">
        <f>+AD2187/SUM(AB$27:AB2187)-1</f>
        <v>0.41683949828902045</v>
      </c>
      <c r="AI2187" s="6">
        <f t="shared" si="628"/>
        <v>0</v>
      </c>
      <c r="AL2187" s="6">
        <f t="shared" si="629"/>
        <v>0</v>
      </c>
      <c r="AM2187" s="6">
        <f t="shared" si="630"/>
        <v>28603.55772341981</v>
      </c>
      <c r="AN2187" s="6">
        <f t="shared" si="631"/>
        <v>28198.847530229526</v>
      </c>
      <c r="AO2187" s="5">
        <f t="shared" si="632"/>
        <v>0</v>
      </c>
      <c r="AP2187" s="6">
        <f>+AN2187+SUM($D$16:$E$18)-SUM($AL$27:AL2187)</f>
        <v>31465.43547759793</v>
      </c>
      <c r="AQ2187" s="10">
        <f t="shared" si="640"/>
        <v>5.3479385920525147E-3</v>
      </c>
      <c r="AR2187" s="10">
        <f>+AN2187/SUM(AL$27:AL2187)-1</f>
        <v>0.21896620637169262</v>
      </c>
    </row>
    <row r="2188" spans="1:44" x14ac:dyDescent="0.25">
      <c r="A2188" s="1">
        <v>43431</v>
      </c>
      <c r="B2188">
        <v>8.3070000000000004</v>
      </c>
      <c r="G2188">
        <f t="shared" si="633"/>
        <v>7263.7748129768806</v>
      </c>
      <c r="H2188">
        <f t="shared" si="634"/>
        <v>7204.1868316381242</v>
      </c>
      <c r="I2188" s="5">
        <f t="shared" si="623"/>
        <v>0</v>
      </c>
      <c r="J2188" s="6">
        <f>+H2188+SUM($D$16:$E$16)-SUM($F$27:F2188)</f>
        <v>8184.1245158486445</v>
      </c>
      <c r="K2188" s="10">
        <f t="shared" si="635"/>
        <v>5.3265460156948219E-3</v>
      </c>
      <c r="L2188" s="10">
        <f>+H2188/SUM(F$27:F2188)-1</f>
        <v>3.8057945855576758E-2</v>
      </c>
      <c r="M2188">
        <v>7.367</v>
      </c>
      <c r="R2188">
        <f t="shared" si="636"/>
        <v>6458.9510387188075</v>
      </c>
      <c r="S2188">
        <f t="shared" si="637"/>
        <v>6270.7162409581124</v>
      </c>
      <c r="T2188" s="5">
        <f t="shared" si="624"/>
        <v>0</v>
      </c>
      <c r="U2188" s="6">
        <f>+S2188+SUM($D$17:$E$17)-SUM($Q$27:Q2188)</f>
        <v>7087.459977800213</v>
      </c>
      <c r="V2188" s="10">
        <f t="shared" si="625"/>
        <v>-2.5157137123688056E-3</v>
      </c>
      <c r="W2188" s="10">
        <f>+S2188/SUM(Q$27:Q2188)-1</f>
        <v>8.4288151107113407E-2</v>
      </c>
      <c r="X2188">
        <v>5.5369999999999999</v>
      </c>
      <c r="AC2188">
        <f t="shared" si="638"/>
        <v>15047.457313641642</v>
      </c>
      <c r="AD2188">
        <f t="shared" si="639"/>
        <v>14889.262142007936</v>
      </c>
      <c r="AE2188" s="5">
        <f t="shared" si="626"/>
        <v>0</v>
      </c>
      <c r="AF2188" s="6">
        <f>+AD2188+SUM($D$18:$E$18)-SUM($AB$27:AB2188)</f>
        <v>16359.168668323742</v>
      </c>
      <c r="AG2188" s="10">
        <f t="shared" si="627"/>
        <v>8.6212227896294014E-3</v>
      </c>
      <c r="AH2188" s="10">
        <f>+AD2188/SUM(AB$27:AB2188)-1</f>
        <v>0.43027170501846945</v>
      </c>
      <c r="AI2188" s="6">
        <f t="shared" si="628"/>
        <v>0</v>
      </c>
      <c r="AL2188" s="6">
        <f t="shared" si="629"/>
        <v>0</v>
      </c>
      <c r="AM2188" s="6">
        <f t="shared" si="630"/>
        <v>28770.18316533733</v>
      </c>
      <c r="AN2188" s="6">
        <f t="shared" si="631"/>
        <v>28364.165214604174</v>
      </c>
      <c r="AO2188" s="5">
        <f t="shared" si="632"/>
        <v>0</v>
      </c>
      <c r="AP2188" s="6">
        <f>+AN2188+SUM($D$16:$E$18)-SUM($AL$27:AL2188)</f>
        <v>31630.753161972578</v>
      </c>
      <c r="AQ2188" s="10">
        <f t="shared" si="640"/>
        <v>5.253945539458682E-3</v>
      </c>
      <c r="AR2188" s="10">
        <f>+AN2188/SUM(AL$27:AL2188)-1</f>
        <v>0.2261124796494316</v>
      </c>
    </row>
    <row r="2189" spans="1:44" x14ac:dyDescent="0.25">
      <c r="A2189" s="1">
        <v>43432</v>
      </c>
      <c r="B2189">
        <v>8.4209999999999994</v>
      </c>
      <c r="G2189">
        <f t="shared" si="633"/>
        <v>7363.4582520859885</v>
      </c>
      <c r="H2189">
        <f t="shared" si="634"/>
        <v>7303.0525230798894</v>
      </c>
      <c r="I2189" s="5">
        <f t="shared" si="623"/>
        <v>0</v>
      </c>
      <c r="J2189" s="6">
        <f>+H2189+SUM($D$16:$E$16)-SUM($F$27:F2189)</f>
        <v>8282.9902072904079</v>
      </c>
      <c r="K2189" s="10">
        <f t="shared" si="635"/>
        <v>1.2080179284944759E-2</v>
      </c>
      <c r="L2189" s="10">
        <f>+H2189/SUM(F$27:F2189)-1</f>
        <v>5.2303594805563014E-2</v>
      </c>
      <c r="M2189">
        <v>7.3579999999999997</v>
      </c>
      <c r="R2189">
        <f t="shared" si="636"/>
        <v>6451.0603696067574</v>
      </c>
      <c r="S2189">
        <f t="shared" si="637"/>
        <v>6263.0555315555566</v>
      </c>
      <c r="T2189" s="5">
        <f t="shared" si="624"/>
        <v>0</v>
      </c>
      <c r="U2189" s="6">
        <f>+S2189+SUM($D$17:$E$17)-SUM($Q$27:Q2189)</f>
        <v>7079.7992683976581</v>
      </c>
      <c r="V2189" s="10">
        <f t="shared" si="625"/>
        <v>-1.080882209783196E-3</v>
      </c>
      <c r="W2189" s="10">
        <f>+S2189/SUM(Q$27:Q2189)-1</f>
        <v>8.2963515114176767E-2</v>
      </c>
      <c r="X2189">
        <v>5.6020000000000003</v>
      </c>
      <c r="AC2189">
        <f t="shared" si="638"/>
        <v>15224.102559331857</v>
      </c>
      <c r="AD2189">
        <f t="shared" si="639"/>
        <v>15064.050301522208</v>
      </c>
      <c r="AE2189" s="5">
        <f t="shared" si="626"/>
        <v>0</v>
      </c>
      <c r="AF2189" s="6">
        <f>+AD2189+SUM($D$18:$E$18)-SUM($AB$27:AB2189)</f>
        <v>16533.95682783801</v>
      </c>
      <c r="AG2189" s="10">
        <f t="shared" si="627"/>
        <v>1.0684415758406507E-2</v>
      </c>
      <c r="AH2189" s="10">
        <f>+AD2189/SUM(AB$27:AB2189)-1</f>
        <v>0.44706196343028104</v>
      </c>
      <c r="AI2189" s="6">
        <f t="shared" si="628"/>
        <v>0</v>
      </c>
      <c r="AL2189" s="6">
        <f t="shared" si="629"/>
        <v>0</v>
      </c>
      <c r="AM2189" s="6">
        <f t="shared" si="630"/>
        <v>29038.621181024602</v>
      </c>
      <c r="AN2189" s="6">
        <f t="shared" si="631"/>
        <v>28630.158356157655</v>
      </c>
      <c r="AO2189" s="5">
        <f t="shared" si="632"/>
        <v>0</v>
      </c>
      <c r="AP2189" s="6">
        <f>+AN2189+SUM($D$16:$E$18)-SUM($AL$27:AL2189)</f>
        <v>31896.746303526059</v>
      </c>
      <c r="AQ2189" s="10">
        <f t="shared" si="640"/>
        <v>8.409320517643204E-3</v>
      </c>
      <c r="AR2189" s="10">
        <f>+AN2189/SUM(AL$27:AL2189)-1</f>
        <v>0.23761070312586097</v>
      </c>
    </row>
    <row r="2190" spans="1:44" x14ac:dyDescent="0.25">
      <c r="A2190" s="1">
        <v>43433</v>
      </c>
      <c r="B2190">
        <v>8.3770000000000007</v>
      </c>
      <c r="G2190">
        <f t="shared" si="633"/>
        <v>7324.9839422544046</v>
      </c>
      <c r="H2190">
        <f t="shared" si="634"/>
        <v>7264.8938351549987</v>
      </c>
      <c r="I2190" s="5">
        <f t="shared" si="623"/>
        <v>0</v>
      </c>
      <c r="J2190" s="6">
        <f>+H2190+SUM($D$16:$E$16)-SUM($F$27:F2190)</f>
        <v>8244.831519365518</v>
      </c>
      <c r="K2190" s="10">
        <f t="shared" si="635"/>
        <v>-4.6068734804616263E-3</v>
      </c>
      <c r="L2190" s="10">
        <f>+H2190/SUM(F$27:F2190)-1</f>
        <v>4.6805274158199905E-2</v>
      </c>
      <c r="M2190">
        <v>7.3970000000000002</v>
      </c>
      <c r="R2190">
        <f t="shared" si="636"/>
        <v>6485.2532690923063</v>
      </c>
      <c r="S2190">
        <f t="shared" si="637"/>
        <v>6296.2519389666286</v>
      </c>
      <c r="T2190" s="5">
        <f t="shared" si="624"/>
        <v>0</v>
      </c>
      <c r="U2190" s="6">
        <f>+S2190+SUM($D$17:$E$17)-SUM($Q$27:Q2190)</f>
        <v>7112.9956758087292</v>
      </c>
      <c r="V2190" s="10">
        <f t="shared" si="625"/>
        <v>4.6888910479780943E-3</v>
      </c>
      <c r="W2190" s="10">
        <f>+S2190/SUM(Q$27:Q2190)-1</f>
        <v>8.870360441690206E-2</v>
      </c>
      <c r="X2190">
        <v>5.57</v>
      </c>
      <c r="AC2190">
        <f t="shared" si="638"/>
        <v>15137.138746068984</v>
      </c>
      <c r="AD2190">
        <f t="shared" si="639"/>
        <v>14978.000746069029</v>
      </c>
      <c r="AE2190" s="5">
        <f t="shared" si="626"/>
        <v>0</v>
      </c>
      <c r="AF2190" s="6">
        <f>+AD2190+SUM($D$18:$E$18)-SUM($AB$27:AB2190)</f>
        <v>16447.907272384833</v>
      </c>
      <c r="AG2190" s="10">
        <f t="shared" si="627"/>
        <v>-5.2044139433276015E-3</v>
      </c>
      <c r="AH2190" s="10">
        <f>+AD2190/SUM(AB$27:AB2190)-1</f>
        <v>0.43879599005831249</v>
      </c>
      <c r="AI2190" s="6">
        <f t="shared" si="628"/>
        <v>0</v>
      </c>
      <c r="AL2190" s="6">
        <f t="shared" si="629"/>
        <v>0</v>
      </c>
      <c r="AM2190" s="6">
        <f t="shared" si="630"/>
        <v>28947.375957415694</v>
      </c>
      <c r="AN2190" s="6">
        <f t="shared" si="631"/>
        <v>28539.146520190654</v>
      </c>
      <c r="AO2190" s="5">
        <f t="shared" si="632"/>
        <v>0</v>
      </c>
      <c r="AP2190" s="6">
        <f>+AN2190+SUM($D$16:$E$18)-SUM($AL$27:AL2190)</f>
        <v>31805.734467559058</v>
      </c>
      <c r="AQ2190" s="10">
        <f t="shared" si="640"/>
        <v>-2.8533266403081292E-3</v>
      </c>
      <c r="AR2190" s="10">
        <f>+AN2190/SUM(AL$27:AL2190)-1</f>
        <v>0.23367648729293755</v>
      </c>
    </row>
    <row r="2191" spans="1:44" x14ac:dyDescent="0.25">
      <c r="A2191" s="1">
        <v>43434</v>
      </c>
      <c r="B2191">
        <v>8.4049999999999994</v>
      </c>
      <c r="G2191">
        <f t="shared" si="633"/>
        <v>7349.4675939654135</v>
      </c>
      <c r="H2191">
        <f t="shared" si="634"/>
        <v>7289.1766365617477</v>
      </c>
      <c r="I2191" s="5">
        <f t="shared" si="623"/>
        <v>0</v>
      </c>
      <c r="J2191" s="6">
        <f>+H2191+SUM($D$16:$E$16)-SUM($F$27:F2191)</f>
        <v>8269.1143207722671</v>
      </c>
      <c r="K2191" s="10">
        <f t="shared" si="635"/>
        <v>2.945214993140155E-3</v>
      </c>
      <c r="L2191" s="10">
        <f>+H2191/SUM(F$27:F2191)-1</f>
        <v>5.0304205479249298E-2</v>
      </c>
      <c r="M2191">
        <v>7.3650000000000002</v>
      </c>
      <c r="R2191">
        <f t="shared" si="636"/>
        <v>6457.1975566939082</v>
      </c>
      <c r="S2191">
        <f t="shared" si="637"/>
        <v>6269.013861090878</v>
      </c>
      <c r="T2191" s="5">
        <f t="shared" si="624"/>
        <v>0</v>
      </c>
      <c r="U2191" s="6">
        <f>+S2191+SUM($D$17:$E$17)-SUM($Q$27:Q2191)</f>
        <v>7085.7575979329786</v>
      </c>
      <c r="V2191" s="10">
        <f t="shared" si="625"/>
        <v>-3.8293398614577256E-3</v>
      </c>
      <c r="W2191" s="10">
        <f>+S2191/SUM(Q$27:Q2191)-1</f>
        <v>8.3993787553127586E-2</v>
      </c>
      <c r="X2191">
        <v>5.6420000000000003</v>
      </c>
      <c r="AC2191">
        <f t="shared" si="638"/>
        <v>15332.807325910451</v>
      </c>
      <c r="AD2191">
        <f t="shared" si="639"/>
        <v>15171.612245838684</v>
      </c>
      <c r="AE2191" s="5">
        <f t="shared" si="626"/>
        <v>0</v>
      </c>
      <c r="AF2191" s="6">
        <f>+AD2191+SUM($D$18:$E$18)-SUM($AB$27:AB2191)</f>
        <v>16641.518772154486</v>
      </c>
      <c r="AG2191" s="10">
        <f t="shared" si="627"/>
        <v>1.1771193536257218E-2</v>
      </c>
      <c r="AH2191" s="10">
        <f>+AD2191/SUM(AB$27:AB2191)-1</f>
        <v>0.45739443014524217</v>
      </c>
      <c r="AI2191" s="6">
        <f t="shared" si="628"/>
        <v>0</v>
      </c>
      <c r="AL2191" s="6">
        <f t="shared" si="629"/>
        <v>0</v>
      </c>
      <c r="AM2191" s="6">
        <f t="shared" si="630"/>
        <v>29139.472476569776</v>
      </c>
      <c r="AN2191" s="6">
        <f t="shared" si="631"/>
        <v>28729.802743491309</v>
      </c>
      <c r="AO2191" s="5">
        <f t="shared" si="632"/>
        <v>0</v>
      </c>
      <c r="AP2191" s="6">
        <f>+AN2191+SUM($D$16:$E$18)-SUM($AL$27:AL2191)</f>
        <v>31996.390690859713</v>
      </c>
      <c r="AQ2191" s="10">
        <f t="shared" si="640"/>
        <v>5.9943977553833516E-3</v>
      </c>
      <c r="AR2191" s="10">
        <f>+AN2191/SUM(AL$27:AL2191)-1</f>
        <v>0.24191808273363136</v>
      </c>
    </row>
    <row r="2192" spans="1:44" x14ac:dyDescent="0.25">
      <c r="A2192" s="1">
        <v>43437</v>
      </c>
      <c r="B2192">
        <v>8.5909999999999993</v>
      </c>
      <c r="G2192">
        <f t="shared" si="633"/>
        <v>7512.1089946171178</v>
      </c>
      <c r="H2192">
        <f t="shared" si="634"/>
        <v>7450.4838173351554</v>
      </c>
      <c r="I2192" s="5">
        <f t="shared" si="623"/>
        <v>0</v>
      </c>
      <c r="J2192" s="6">
        <f>+H2192+SUM($D$16:$E$16)-SUM($F$27:F2192)</f>
        <v>8430.4215015456757</v>
      </c>
      <c r="K2192" s="10">
        <f t="shared" si="635"/>
        <v>1.9507189587184781E-2</v>
      </c>
      <c r="L2192" s="10">
        <f>+H2192/SUM(F$27:F2192)-1</f>
        <v>7.3547106397647832E-2</v>
      </c>
      <c r="M2192">
        <v>7.4390000000000001</v>
      </c>
      <c r="R2192">
        <f t="shared" si="636"/>
        <v>6522.0763916152055</v>
      </c>
      <c r="S2192">
        <f t="shared" si="637"/>
        <v>6332.0019161785531</v>
      </c>
      <c r="T2192" s="5">
        <f t="shared" si="624"/>
        <v>0</v>
      </c>
      <c r="U2192" s="6">
        <f>+S2192+SUM($D$17:$E$17)-SUM($Q$27:Q2192)</f>
        <v>7148.7456530206537</v>
      </c>
      <c r="V2192" s="10">
        <f t="shared" si="625"/>
        <v>8.8893889209602506E-3</v>
      </c>
      <c r="W2192" s="10">
        <f>+S2192/SUM(Q$27:Q2192)-1</f>
        <v>9.4885239050606307E-2</v>
      </c>
      <c r="X2192">
        <v>5.6440000000000001</v>
      </c>
      <c r="AC2192">
        <f t="shared" si="638"/>
        <v>15338.242564239381</v>
      </c>
      <c r="AD2192">
        <f t="shared" si="639"/>
        <v>15176.990343054507</v>
      </c>
      <c r="AE2192" s="5">
        <f t="shared" si="626"/>
        <v>0</v>
      </c>
      <c r="AF2192" s="6">
        <f>+AD2192+SUM($D$18:$E$18)-SUM($AB$27:AB2192)</f>
        <v>16646.896869370314</v>
      </c>
      <c r="AG2192" s="10">
        <f t="shared" si="627"/>
        <v>3.231734608757364E-4</v>
      </c>
      <c r="AH2192" s="10">
        <f>+AD2192/SUM(AB$27:AB2192)-1</f>
        <v>0.45791105348099026</v>
      </c>
      <c r="AI2192" s="6">
        <f t="shared" si="628"/>
        <v>0</v>
      </c>
      <c r="AL2192" s="6">
        <f t="shared" si="629"/>
        <v>0</v>
      </c>
      <c r="AM2192" s="6">
        <f t="shared" si="630"/>
        <v>29372.427950471705</v>
      </c>
      <c r="AN2192" s="6">
        <f t="shared" si="631"/>
        <v>28959.476076568215</v>
      </c>
      <c r="AO2192" s="5">
        <f t="shared" si="632"/>
        <v>0</v>
      </c>
      <c r="AP2192" s="6">
        <f>+AN2192+SUM($D$16:$E$18)-SUM($AL$27:AL2192)</f>
        <v>32226.064023936618</v>
      </c>
      <c r="AQ2192" s="10">
        <f t="shared" si="640"/>
        <v>7.1781012832337066E-3</v>
      </c>
      <c r="AR2192" s="10">
        <f>+AN2192/SUM(AL$27:AL2192)-1</f>
        <v>0.25184629101325595</v>
      </c>
    </row>
    <row r="2193" spans="1:44" x14ac:dyDescent="0.25">
      <c r="A2193" s="1">
        <v>43438</v>
      </c>
      <c r="B2193">
        <v>8.5410000000000004</v>
      </c>
      <c r="G2193">
        <f t="shared" si="633"/>
        <v>7468.3881879903165</v>
      </c>
      <c r="H2193">
        <f t="shared" si="634"/>
        <v>7407.1216719659606</v>
      </c>
      <c r="I2193" s="5">
        <f t="shared" si="623"/>
        <v>0</v>
      </c>
      <c r="J2193" s="6">
        <f>+H2193+SUM($D$16:$E$16)-SUM($F$27:F2193)</f>
        <v>8387.0593561764799</v>
      </c>
      <c r="K2193" s="10">
        <f t="shared" si="635"/>
        <v>-5.1435323087043461E-3</v>
      </c>
      <c r="L2193" s="10">
        <f>+H2193/SUM(F$27:F2193)-1</f>
        <v>6.7299014752917108E-2</v>
      </c>
      <c r="M2193">
        <v>7.3819999999999997</v>
      </c>
      <c r="R2193">
        <f t="shared" si="636"/>
        <v>6472.1021539055582</v>
      </c>
      <c r="S2193">
        <f t="shared" si="637"/>
        <v>6283.4840899623714</v>
      </c>
      <c r="T2193" s="5">
        <f t="shared" si="624"/>
        <v>0</v>
      </c>
      <c r="U2193" s="6">
        <f>+S2193+SUM($D$17:$E$17)-SUM($Q$27:Q2193)</f>
        <v>7100.2278268044711</v>
      </c>
      <c r="V2193" s="10">
        <f t="shared" si="625"/>
        <v>-6.7869006076166638E-3</v>
      </c>
      <c r="W2193" s="10">
        <f>+S2193/SUM(Q$27:Q2193)-1</f>
        <v>8.6495877762007956E-2</v>
      </c>
      <c r="X2193">
        <v>5.5780000000000003</v>
      </c>
      <c r="AC2193">
        <f t="shared" si="638"/>
        <v>15158.879699384703</v>
      </c>
      <c r="AD2193">
        <f t="shared" si="639"/>
        <v>14999.513134932324</v>
      </c>
      <c r="AE2193" s="5">
        <f t="shared" si="626"/>
        <v>0</v>
      </c>
      <c r="AF2193" s="6">
        <f>+AD2193+SUM($D$18:$E$18)-SUM($AB$27:AB2193)</f>
        <v>16469.419661248128</v>
      </c>
      <c r="AG2193" s="10">
        <f t="shared" si="627"/>
        <v>-1.0661278766539217E-2</v>
      </c>
      <c r="AH2193" s="10">
        <f>+AD2193/SUM(AB$27:AB2193)-1</f>
        <v>0.44086248340130463</v>
      </c>
      <c r="AI2193" s="6">
        <f t="shared" si="628"/>
        <v>0</v>
      </c>
      <c r="AL2193" s="6">
        <f t="shared" si="629"/>
        <v>0</v>
      </c>
      <c r="AM2193" s="6">
        <f t="shared" si="630"/>
        <v>29099.370041280577</v>
      </c>
      <c r="AN2193" s="6">
        <f t="shared" si="631"/>
        <v>28690.118896860655</v>
      </c>
      <c r="AO2193" s="5">
        <f t="shared" si="632"/>
        <v>0</v>
      </c>
      <c r="AP2193" s="6">
        <f>+AN2193+SUM($D$16:$E$18)-SUM($AL$27:AL2193)</f>
        <v>31956.706844229062</v>
      </c>
      <c r="AQ2193" s="10">
        <f t="shared" si="640"/>
        <v>-8.3583641957480914E-3</v>
      </c>
      <c r="AR2193" s="10">
        <f>+AN2193/SUM(AL$27:AL2193)-1</f>
        <v>0.2402026485149189</v>
      </c>
    </row>
    <row r="2194" spans="1:44" x14ac:dyDescent="0.25">
      <c r="A2194" s="1">
        <v>43439</v>
      </c>
      <c r="B2194">
        <v>8.4469999999999992</v>
      </c>
      <c r="G2194">
        <f t="shared" si="633"/>
        <v>7386.1930715319277</v>
      </c>
      <c r="H2194">
        <f t="shared" si="634"/>
        <v>7325.6008386718722</v>
      </c>
      <c r="I2194" s="5">
        <f t="shared" si="623"/>
        <v>0</v>
      </c>
      <c r="J2194" s="6">
        <f>+H2194+SUM($D$16:$E$16)-SUM($F$27:F2194)</f>
        <v>8305.5385228823907</v>
      </c>
      <c r="K2194" s="10">
        <f t="shared" si="635"/>
        <v>-9.7198350258550503E-3</v>
      </c>
      <c r="L2194" s="10">
        <f>+H2194/SUM(F$27:F2194)-1</f>
        <v>5.5552602460823053E-2</v>
      </c>
      <c r="M2194">
        <v>7.306</v>
      </c>
      <c r="R2194">
        <f t="shared" si="636"/>
        <v>6405.4698369593616</v>
      </c>
      <c r="S2194">
        <f t="shared" si="637"/>
        <v>6218.7936550074628</v>
      </c>
      <c r="T2194" s="5">
        <f t="shared" si="624"/>
        <v>0</v>
      </c>
      <c r="U2194" s="6">
        <f>+S2194+SUM($D$17:$E$17)-SUM($Q$27:Q2194)</f>
        <v>7035.5373918495634</v>
      </c>
      <c r="V2194" s="10">
        <f t="shared" si="625"/>
        <v>-9.1110365093766132E-3</v>
      </c>
      <c r="W2194" s="10">
        <f>+S2194/SUM(Q$27:Q2194)-1</f>
        <v>7.5310062710543191E-2</v>
      </c>
      <c r="X2194">
        <v>5.5650000000000004</v>
      </c>
      <c r="AC2194">
        <f t="shared" si="638"/>
        <v>15123.550650246661</v>
      </c>
      <c r="AD2194">
        <f t="shared" si="639"/>
        <v>14964.555503029471</v>
      </c>
      <c r="AE2194" s="5">
        <f t="shared" si="626"/>
        <v>0</v>
      </c>
      <c r="AF2194" s="6">
        <f>+AD2194+SUM($D$18:$E$18)-SUM($AB$27:AB2194)</f>
        <v>16434.462029345275</v>
      </c>
      <c r="AG2194" s="10">
        <f t="shared" si="627"/>
        <v>-2.1225782463426546E-3</v>
      </c>
      <c r="AH2194" s="10">
        <f>+AD2194/SUM(AB$27:AB2194)-1</f>
        <v>0.43750443171894249</v>
      </c>
      <c r="AI2194" s="6">
        <f t="shared" si="628"/>
        <v>0</v>
      </c>
      <c r="AL2194" s="6">
        <f t="shared" si="629"/>
        <v>0</v>
      </c>
      <c r="AM2194" s="6">
        <f t="shared" si="630"/>
        <v>28915.213558737953</v>
      </c>
      <c r="AN2194" s="6">
        <f t="shared" si="631"/>
        <v>28508.949996708805</v>
      </c>
      <c r="AO2194" s="5">
        <f t="shared" si="632"/>
        <v>0</v>
      </c>
      <c r="AP2194" s="6">
        <f>+AN2194+SUM($D$16:$E$18)-SUM($AL$27:AL2194)</f>
        <v>31775.537944077209</v>
      </c>
      <c r="AQ2194" s="10">
        <f t="shared" si="640"/>
        <v>-5.6691980508176698E-3</v>
      </c>
      <c r="AR2194" s="10">
        <f>+AN2194/SUM(AL$27:AL2194)-1</f>
        <v>0.23237116651219214</v>
      </c>
    </row>
    <row r="2195" spans="1:44" x14ac:dyDescent="0.25">
      <c r="A2195" s="1">
        <v>43440</v>
      </c>
      <c r="B2195">
        <v>8.2270000000000003</v>
      </c>
      <c r="G2195">
        <f t="shared" si="633"/>
        <v>7193.8215223739999</v>
      </c>
      <c r="H2195">
        <f t="shared" si="634"/>
        <v>7134.807399047414</v>
      </c>
      <c r="I2195" s="5">
        <f t="shared" si="623"/>
        <v>0</v>
      </c>
      <c r="J2195" s="6">
        <f>+H2195+SUM($D$16:$E$16)-SUM($F$27:F2195)</f>
        <v>8114.7450832579352</v>
      </c>
      <c r="K2195" s="10">
        <f t="shared" si="635"/>
        <v>-2.2971832482482024E-2</v>
      </c>
      <c r="L2195" s="10">
        <f>+H2195/SUM(F$27:F2195)-1</f>
        <v>2.8060999224007732E-2</v>
      </c>
      <c r="M2195">
        <v>7.12</v>
      </c>
      <c r="R2195">
        <f t="shared" si="636"/>
        <v>6242.39600864367</v>
      </c>
      <c r="S2195">
        <f t="shared" si="637"/>
        <v>6060.4723273546588</v>
      </c>
      <c r="T2195" s="5">
        <f t="shared" si="624"/>
        <v>0</v>
      </c>
      <c r="U2195" s="6">
        <f>+S2195+SUM($D$17:$E$17)-SUM($Q$27:Q2195)</f>
        <v>6877.2160641967594</v>
      </c>
      <c r="V2195" s="10">
        <f t="shared" si="625"/>
        <v>-2.2503089506171081E-2</v>
      </c>
      <c r="W2195" s="10">
        <f>+S2195/SUM(Q$27:Q2195)-1</f>
        <v>4.7934252189853366E-2</v>
      </c>
      <c r="X2195">
        <v>5.5039999999999996</v>
      </c>
      <c r="AC2195">
        <f t="shared" si="638"/>
        <v>14957.775881214306</v>
      </c>
      <c r="AD2195">
        <f t="shared" si="639"/>
        <v>14800.523537946847</v>
      </c>
      <c r="AE2195" s="5">
        <f t="shared" si="626"/>
        <v>0</v>
      </c>
      <c r="AF2195" s="6">
        <f>+AD2195+SUM($D$18:$E$18)-SUM($AB$27:AB2195)</f>
        <v>16270.430064262651</v>
      </c>
      <c r="AG2195" s="10">
        <f t="shared" si="627"/>
        <v>-9.9809756345982104E-3</v>
      </c>
      <c r="AH2195" s="10">
        <f>+AD2195/SUM(AB$27:AB2195)-1</f>
        <v>0.42174741997862686</v>
      </c>
      <c r="AI2195" s="6">
        <f t="shared" si="628"/>
        <v>0</v>
      </c>
      <c r="AL2195" s="6">
        <f t="shared" si="629"/>
        <v>0</v>
      </c>
      <c r="AM2195" s="6">
        <f t="shared" si="630"/>
        <v>28393.993412231976</v>
      </c>
      <c r="AN2195" s="6">
        <f t="shared" si="631"/>
        <v>27995.80326434892</v>
      </c>
      <c r="AO2195" s="5">
        <f t="shared" si="632"/>
        <v>0</v>
      </c>
      <c r="AP2195" s="6">
        <f>+AN2195+SUM($D$16:$E$18)-SUM($AL$27:AL2195)</f>
        <v>31262.391211717324</v>
      </c>
      <c r="AQ2195" s="10">
        <f t="shared" si="640"/>
        <v>-1.6149112353754269E-2</v>
      </c>
      <c r="AR2195" s="10">
        <f>+AN2195/SUM(AL$27:AL2195)-1</f>
        <v>0.21018910658984225</v>
      </c>
    </row>
    <row r="2196" spans="1:44" x14ac:dyDescent="0.25">
      <c r="A2196" s="1">
        <v>43441</v>
      </c>
      <c r="B2196">
        <v>8.2050000000000001</v>
      </c>
      <c r="G2196">
        <f t="shared" si="633"/>
        <v>7174.5843674582065</v>
      </c>
      <c r="H2196">
        <f t="shared" si="634"/>
        <v>7115.7280550849682</v>
      </c>
      <c r="I2196" s="5">
        <f t="shared" si="623"/>
        <v>0</v>
      </c>
      <c r="J2196" s="6">
        <f>+H2196+SUM($D$16:$E$16)-SUM($F$27:F2196)</f>
        <v>8095.6657392954885</v>
      </c>
      <c r="K2196" s="10">
        <f t="shared" si="635"/>
        <v>-2.3511944943052088E-3</v>
      </c>
      <c r="L2196" s="10">
        <f>+H2196/SUM(F$27:F2196)-1</f>
        <v>2.5311838900326178E-2</v>
      </c>
      <c r="M2196">
        <v>7.1539999999999999</v>
      </c>
      <c r="R2196">
        <f t="shared" si="636"/>
        <v>6272.2052030669684</v>
      </c>
      <c r="S2196">
        <f t="shared" si="637"/>
        <v>6089.4127850976438</v>
      </c>
      <c r="T2196" s="5">
        <f t="shared" si="624"/>
        <v>0</v>
      </c>
      <c r="U2196" s="6">
        <f>+S2196+SUM($D$17:$E$17)-SUM($Q$27:Q2196)</f>
        <v>6906.1565219397444</v>
      </c>
      <c r="V2196" s="10">
        <f t="shared" si="625"/>
        <v>4.2081646807130557E-3</v>
      </c>
      <c r="W2196" s="10">
        <f>+S2196/SUM(Q$27:Q2196)-1</f>
        <v>5.2938432607613661E-2</v>
      </c>
      <c r="X2196">
        <v>5.4530000000000003</v>
      </c>
      <c r="AC2196">
        <f t="shared" si="638"/>
        <v>14819.177303826602</v>
      </c>
      <c r="AD2196">
        <f t="shared" si="639"/>
        <v>14663.382058943344</v>
      </c>
      <c r="AE2196" s="5">
        <f t="shared" si="626"/>
        <v>0</v>
      </c>
      <c r="AF2196" s="6">
        <f>+AD2196+SUM($D$18:$E$18)-SUM($AB$27:AB2196)</f>
        <v>16133.28858525915</v>
      </c>
      <c r="AG2196" s="10">
        <f t="shared" si="627"/>
        <v>-8.4288785521857701E-3</v>
      </c>
      <c r="AH2196" s="10">
        <f>+AD2196/SUM(AB$27:AB2196)-1</f>
        <v>0.4085735249170519</v>
      </c>
      <c r="AI2196" s="6">
        <f t="shared" si="628"/>
        <v>0</v>
      </c>
      <c r="AL2196" s="6">
        <f t="shared" si="629"/>
        <v>0</v>
      </c>
      <c r="AM2196" s="6">
        <f t="shared" si="630"/>
        <v>28265.966874351776</v>
      </c>
      <c r="AN2196" s="6">
        <f t="shared" si="631"/>
        <v>27868.522899125957</v>
      </c>
      <c r="AO2196" s="5">
        <f t="shared" si="632"/>
        <v>0</v>
      </c>
      <c r="AP2196" s="6">
        <f>+AN2196+SUM($D$16:$E$18)-SUM($AL$27:AL2196)</f>
        <v>31135.110846494361</v>
      </c>
      <c r="AQ2196" s="10">
        <f t="shared" si="640"/>
        <v>-4.0713573175188422E-3</v>
      </c>
      <c r="AR2196" s="10">
        <f>+AN2196/SUM(AL$27:AL2196)-1</f>
        <v>0.20468709223357773</v>
      </c>
    </row>
    <row r="2197" spans="1:44" x14ac:dyDescent="0.25">
      <c r="A2197" s="1">
        <v>43444</v>
      </c>
      <c r="B2197">
        <v>8.0589999999999993</v>
      </c>
      <c r="C2197">
        <f>+$C$16</f>
        <v>60</v>
      </c>
      <c r="D2197" s="7">
        <f>+$H$16</f>
        <v>0.66694736842105262</v>
      </c>
      <c r="E2197" s="7">
        <f>+$J$16</f>
        <v>0.46199999999999997</v>
      </c>
      <c r="F2197" s="6">
        <f>+C2197-D2197-E2197</f>
        <v>58.871052631578941</v>
      </c>
      <c r="G2197">
        <f t="shared" si="633"/>
        <v>7105.790664739523</v>
      </c>
      <c r="H2197">
        <f t="shared" si="634"/>
        <v>7047.981643238496</v>
      </c>
      <c r="I2197" s="5">
        <f t="shared" si="623"/>
        <v>98940</v>
      </c>
      <c r="J2197" s="6">
        <f>+H2197+SUM($D$16:$E$16)-SUM($F$27:F2197)</f>
        <v>7969.0482748174372</v>
      </c>
      <c r="K2197" s="10">
        <f t="shared" si="635"/>
        <v>-1.5640154689621655E-2</v>
      </c>
      <c r="L2197" s="10">
        <f>+H2197/SUM(F$27:F2197)-1</f>
        <v>7.0079642476297277E-3</v>
      </c>
      <c r="M2197">
        <v>7.0519999999999996</v>
      </c>
      <c r="N2197">
        <f>+$C$17</f>
        <v>50</v>
      </c>
      <c r="O2197" s="7">
        <f>+$H$17</f>
        <v>0.5557894736842105</v>
      </c>
      <c r="P2197" s="7">
        <f>+$J$17</f>
        <v>0.38500000000000001</v>
      </c>
      <c r="Q2197" s="6">
        <f>+N2197-O2197-P2197</f>
        <v>49.059210526315795</v>
      </c>
      <c r="R2197">
        <f t="shared" si="636"/>
        <v>6232.7776197970725</v>
      </c>
      <c r="S2197">
        <f t="shared" si="637"/>
        <v>6051.6506223950018</v>
      </c>
      <c r="T2197" s="5">
        <f t="shared" si="624"/>
        <v>82450</v>
      </c>
      <c r="U2197" s="6">
        <f>+S2197+SUM($D$17:$E$17)-SUM($Q$27:Q2197)</f>
        <v>6819.3351487107866</v>
      </c>
      <c r="V2197" s="10">
        <f t="shared" si="625"/>
        <v>-1.2571590718099213E-2</v>
      </c>
      <c r="W2197" s="10">
        <f>+S2197/SUM(Q$27:Q2197)-1</f>
        <v>3.7606873239357741E-2</v>
      </c>
      <c r="X2197">
        <v>5.4160000000000004</v>
      </c>
      <c r="Y2197">
        <f>+$C$18</f>
        <v>90</v>
      </c>
      <c r="Z2197" s="7">
        <f>+$H$18</f>
        <v>1.0004210526315789</v>
      </c>
      <c r="AA2197" s="7">
        <f>+$J$18</f>
        <v>0.69300000000000006</v>
      </c>
      <c r="AB2197" s="6">
        <f>+Y2197-Z2197-AA2197</f>
        <v>88.306578947368422</v>
      </c>
      <c r="AC2197">
        <f t="shared" si="638"/>
        <v>14806.931973688772</v>
      </c>
      <c r="AD2197">
        <f t="shared" si="639"/>
        <v>14652.193839397973</v>
      </c>
      <c r="AE2197" s="5">
        <f t="shared" si="626"/>
        <v>148410</v>
      </c>
      <c r="AF2197" s="6">
        <f>+AD2197+SUM($D$18:$E$18)-SUM($AB$27:AB2197)</f>
        <v>16033.79378676641</v>
      </c>
      <c r="AG2197" s="10">
        <f t="shared" si="627"/>
        <v>-6.1670500696087149E-3</v>
      </c>
      <c r="AH2197" s="10">
        <f>+AD2197/SUM(AB$27:AB2197)-1</f>
        <v>0.39565969728170214</v>
      </c>
      <c r="AI2197" s="6">
        <f t="shared" si="628"/>
        <v>200</v>
      </c>
      <c r="AL2197" s="6">
        <f t="shared" si="629"/>
        <v>196.23684210526315</v>
      </c>
      <c r="AM2197" s="6">
        <f t="shared" si="630"/>
        <v>28145.500258225366</v>
      </c>
      <c r="AN2197" s="6">
        <f t="shared" si="631"/>
        <v>27751.826105031469</v>
      </c>
      <c r="AO2197" s="5">
        <f t="shared" si="632"/>
        <v>329800</v>
      </c>
      <c r="AP2197" s="6">
        <f>+AN2197+SUM($D$16:$E$18)-SUM($AL$27:AL2197)</f>
        <v>30822.177210294609</v>
      </c>
      <c r="AQ2197" s="10">
        <f t="shared" si="640"/>
        <v>-1.0050827753355751E-2</v>
      </c>
      <c r="AR2197" s="10">
        <f>+AN2197/SUM(AL$27:AL2197)-1</f>
        <v>0.18955181152735845</v>
      </c>
    </row>
    <row r="2198" spans="1:44" x14ac:dyDescent="0.25">
      <c r="A2198" s="1">
        <v>43445</v>
      </c>
      <c r="B2198">
        <v>8.109</v>
      </c>
      <c r="G2198">
        <f t="shared" si="633"/>
        <v>7149.8767217238865</v>
      </c>
      <c r="H2198">
        <f t="shared" si="634"/>
        <v>7091.7090389652531</v>
      </c>
      <c r="I2198" s="5">
        <f t="shared" si="623"/>
        <v>0</v>
      </c>
      <c r="J2198" s="6">
        <f>+H2198+SUM($D$16:$E$16)-SUM($F$27:F2198)</f>
        <v>8012.7756705441943</v>
      </c>
      <c r="K2198" s="10">
        <f t="shared" si="635"/>
        <v>5.4871540764707127E-3</v>
      </c>
      <c r="L2198" s="10">
        <f>+H2198/SUM(F$27:F2198)-1</f>
        <v>1.3255687068374655E-2</v>
      </c>
      <c r="M2198">
        <v>7.141</v>
      </c>
      <c r="R2198">
        <f t="shared" si="636"/>
        <v>6311.4385965642232</v>
      </c>
      <c r="S2198">
        <f t="shared" si="637"/>
        <v>6128.0256798812698</v>
      </c>
      <c r="T2198" s="5">
        <f t="shared" si="624"/>
        <v>0</v>
      </c>
      <c r="U2198" s="6">
        <f>+S2198+SUM($D$17:$E$17)-SUM($Q$27:Q2198)</f>
        <v>6895.7102061970545</v>
      </c>
      <c r="V2198" s="10">
        <f t="shared" si="625"/>
        <v>1.11997805974835E-2</v>
      </c>
      <c r="W2198" s="10">
        <f>+S2198/SUM(Q$27:Q2198)-1</f>
        <v>5.0702025213025248E-2</v>
      </c>
      <c r="X2198">
        <v>5.4589999999999996</v>
      </c>
      <c r="AC2198">
        <f t="shared" si="638"/>
        <v>14924.490702431131</v>
      </c>
      <c r="AD2198">
        <f t="shared" si="639"/>
        <v>14768.524034208554</v>
      </c>
      <c r="AE2198" s="5">
        <f t="shared" si="626"/>
        <v>0</v>
      </c>
      <c r="AF2198" s="6">
        <f>+AD2198+SUM($D$18:$E$18)-SUM($AB$27:AB2198)</f>
        <v>16150.12398157699</v>
      </c>
      <c r="AG2198" s="10">
        <f t="shared" si="627"/>
        <v>7.255313144079123E-3</v>
      </c>
      <c r="AH2198" s="10">
        <f>+AD2198/SUM(AB$27:AB2198)-1</f>
        <v>0.40674045189453678</v>
      </c>
      <c r="AI2198" s="6">
        <f t="shared" si="628"/>
        <v>0</v>
      </c>
      <c r="AL2198" s="6">
        <f t="shared" si="629"/>
        <v>0</v>
      </c>
      <c r="AM2198" s="6">
        <f t="shared" si="630"/>
        <v>28385.806020719239</v>
      </c>
      <c r="AN2198" s="6">
        <f t="shared" si="631"/>
        <v>27988.258753055077</v>
      </c>
      <c r="AO2198" s="5">
        <f t="shared" si="632"/>
        <v>0</v>
      </c>
      <c r="AP2198" s="6">
        <f>+AN2198+SUM($D$16:$E$18)-SUM($AL$27:AL2198)</f>
        <v>31058.609858318221</v>
      </c>
      <c r="AQ2198" s="10">
        <f t="shared" si="640"/>
        <v>7.6708613544873572E-3</v>
      </c>
      <c r="AR2198" s="10">
        <f>+AN2198/SUM(AL$27:AL2198)-1</f>
        <v>0.19968623957170628</v>
      </c>
    </row>
    <row r="2199" spans="1:44" x14ac:dyDescent="0.25">
      <c r="A2199" s="1">
        <v>43446</v>
      </c>
      <c r="B2199">
        <v>8.1709999999999994</v>
      </c>
      <c r="G2199">
        <f t="shared" si="633"/>
        <v>7204.5434323844956</v>
      </c>
      <c r="H2199">
        <f t="shared" si="634"/>
        <v>7145.9310096664303</v>
      </c>
      <c r="I2199" s="5">
        <f t="shared" si="623"/>
        <v>0</v>
      </c>
      <c r="J2199" s="6">
        <f>+H2199+SUM($D$16:$E$16)-SUM($F$27:F2199)</f>
        <v>8066.9976412453716</v>
      </c>
      <c r="K2199" s="10">
        <f t="shared" si="635"/>
        <v>6.7669398134411196E-3</v>
      </c>
      <c r="L2199" s="10">
        <f>+H2199/SUM(F$27:F2199)-1</f>
        <v>2.1002863366097912E-2</v>
      </c>
      <c r="M2199">
        <v>7.2430000000000003</v>
      </c>
      <c r="R2199">
        <f t="shared" si="636"/>
        <v>6401.5893789265747</v>
      </c>
      <c r="S2199">
        <f t="shared" si="637"/>
        <v>6215.556644640812</v>
      </c>
      <c r="T2199" s="5">
        <f t="shared" si="624"/>
        <v>0</v>
      </c>
      <c r="U2199" s="6">
        <f>+S2199+SUM($D$17:$E$17)-SUM($Q$27:Q2199)</f>
        <v>6983.2411709565968</v>
      </c>
      <c r="V2199" s="10">
        <f t="shared" si="625"/>
        <v>1.2693538757020173E-2</v>
      </c>
      <c r="W2199" s="10">
        <f>+S2199/SUM(Q$27:Q2199)-1</f>
        <v>6.5709952194082488E-2</v>
      </c>
      <c r="X2199">
        <v>5.5069999999999997</v>
      </c>
      <c r="AC2199">
        <f t="shared" si="638"/>
        <v>15055.719050794693</v>
      </c>
      <c r="AD2199">
        <f t="shared" si="639"/>
        <v>14898.380995857575</v>
      </c>
      <c r="AE2199" s="5">
        <f t="shared" si="626"/>
        <v>0</v>
      </c>
      <c r="AF2199" s="6">
        <f>+AD2199+SUM($D$18:$E$18)-SUM($AB$27:AB2199)</f>
        <v>16279.98094322601</v>
      </c>
      <c r="AG2199" s="10">
        <f t="shared" si="627"/>
        <v>8.0406170130429278E-3</v>
      </c>
      <c r="AH2199" s="10">
        <f>+AD2199/SUM(AB$27:AB2199)-1</f>
        <v>0.41910966634607316</v>
      </c>
      <c r="AI2199" s="6">
        <f t="shared" si="628"/>
        <v>0</v>
      </c>
      <c r="AL2199" s="6">
        <f t="shared" si="629"/>
        <v>0</v>
      </c>
      <c r="AM2199" s="6">
        <f t="shared" si="630"/>
        <v>28661.851862105763</v>
      </c>
      <c r="AN2199" s="6">
        <f t="shared" si="631"/>
        <v>28259.868650164819</v>
      </c>
      <c r="AO2199" s="5">
        <f t="shared" si="632"/>
        <v>0</v>
      </c>
      <c r="AP2199" s="6">
        <f>+AN2199+SUM($D$16:$E$18)-SUM($AL$27:AL2199)</f>
        <v>31330.219755427959</v>
      </c>
      <c r="AQ2199" s="10">
        <f t="shared" si="640"/>
        <v>8.7450757889280251E-3</v>
      </c>
      <c r="AR2199" s="10">
        <f>+AN2199/SUM(AL$27:AL2199)-1</f>
        <v>0.21132850209932696</v>
      </c>
    </row>
    <row r="2200" spans="1:44" x14ac:dyDescent="0.25">
      <c r="A2200" s="1">
        <v>43447</v>
      </c>
      <c r="B2200">
        <v>8.2479999999999993</v>
      </c>
      <c r="G2200">
        <f t="shared" si="633"/>
        <v>7272.435960140414</v>
      </c>
      <c r="H2200">
        <f t="shared" si="634"/>
        <v>7213.2711990856351</v>
      </c>
      <c r="I2200" s="5">
        <f t="shared" si="623"/>
        <v>0</v>
      </c>
      <c r="J2200" s="6">
        <f>+H2200+SUM($D$16:$E$16)-SUM($F$27:F2200)</f>
        <v>8134.3378306645764</v>
      </c>
      <c r="K2200" s="10">
        <f t="shared" si="635"/>
        <v>8.3476148641601355E-3</v>
      </c>
      <c r="L2200" s="10">
        <f>+H2200/SUM(F$27:F2200)-1</f>
        <v>3.0624356510045025E-2</v>
      </c>
      <c r="M2200">
        <v>7.2169999999999996</v>
      </c>
      <c r="R2200">
        <f t="shared" si="636"/>
        <v>6378.6097677361704</v>
      </c>
      <c r="S2200">
        <f t="shared" si="637"/>
        <v>6193.2448300942615</v>
      </c>
      <c r="T2200" s="5">
        <f t="shared" si="624"/>
        <v>0</v>
      </c>
      <c r="U2200" s="6">
        <f>+S2200+SUM($D$17:$E$17)-SUM($Q$27:Q2200)</f>
        <v>6960.9293564100462</v>
      </c>
      <c r="V2200" s="10">
        <f t="shared" si="625"/>
        <v>-3.195051409558336E-3</v>
      </c>
      <c r="W2200" s="10">
        <f>+S2200/SUM(Q$27:Q2200)-1</f>
        <v>6.1884402179303022E-2</v>
      </c>
      <c r="X2200">
        <v>5.5039999999999996</v>
      </c>
      <c r="AC2200">
        <f t="shared" si="638"/>
        <v>15047.517279021969</v>
      </c>
      <c r="AD2200">
        <f t="shared" si="639"/>
        <v>14890.264935754511</v>
      </c>
      <c r="AE2200" s="5">
        <f t="shared" si="626"/>
        <v>0</v>
      </c>
      <c r="AF2200" s="6">
        <f>+AD2200+SUM($D$18:$E$18)-SUM($AB$27:AB2200)</f>
        <v>16271.864883122946</v>
      </c>
      <c r="AG2200" s="10">
        <f t="shared" si="627"/>
        <v>-4.9853007392131055E-4</v>
      </c>
      <c r="AH2200" s="10">
        <f>+AD2200/SUM(AB$27:AB2200)-1</f>
        <v>0.41833659044285221</v>
      </c>
      <c r="AI2200" s="6">
        <f t="shared" si="628"/>
        <v>0</v>
      </c>
      <c r="AL2200" s="6">
        <f t="shared" si="629"/>
        <v>0</v>
      </c>
      <c r="AM2200" s="6">
        <f t="shared" si="630"/>
        <v>28698.563006898556</v>
      </c>
      <c r="AN2200" s="6">
        <f t="shared" si="631"/>
        <v>28296.780964934405</v>
      </c>
      <c r="AO2200" s="5">
        <f t="shared" si="632"/>
        <v>0</v>
      </c>
      <c r="AP2200" s="6">
        <f>+AN2200+SUM($D$16:$E$18)-SUM($AL$27:AL2200)</f>
        <v>31367.132070197546</v>
      </c>
      <c r="AQ2200" s="10">
        <f t="shared" si="640"/>
        <v>1.1781696731696378E-3</v>
      </c>
      <c r="AR2200" s="10">
        <f>+AN2200/SUM(AL$27:AL2200)-1</f>
        <v>0.21291070828408931</v>
      </c>
    </row>
    <row r="2201" spans="1:44" x14ac:dyDescent="0.25">
      <c r="A2201" s="1">
        <v>43448</v>
      </c>
      <c r="B2201">
        <v>8.1539999999999999</v>
      </c>
      <c r="G2201">
        <f t="shared" si="633"/>
        <v>7189.554173009813</v>
      </c>
      <c r="H2201">
        <f t="shared" si="634"/>
        <v>7131.0636951193346</v>
      </c>
      <c r="I2201" s="5">
        <f t="shared" si="623"/>
        <v>0</v>
      </c>
      <c r="J2201" s="6">
        <f>+H2201+SUM($D$16:$E$16)-SUM($F$27:F2201)</f>
        <v>8052.130326698275</v>
      </c>
      <c r="K2201" s="10">
        <f t="shared" si="635"/>
        <v>-1.0106231838121871E-2</v>
      </c>
      <c r="L2201" s="10">
        <f>+H2201/SUM(F$27:F2201)-1</f>
        <v>1.887863760704489E-2</v>
      </c>
      <c r="M2201">
        <v>7.1689999999999996</v>
      </c>
      <c r="R2201">
        <f t="shared" si="636"/>
        <v>6336.1858701538868</v>
      </c>
      <c r="S2201">
        <f t="shared" si="637"/>
        <v>6152.0537878544765</v>
      </c>
      <c r="T2201" s="5">
        <f t="shared" si="624"/>
        <v>0</v>
      </c>
      <c r="U2201" s="6">
        <f>+S2201+SUM($D$17:$E$17)-SUM($Q$27:Q2201)</f>
        <v>6919.7383141702612</v>
      </c>
      <c r="V2201" s="10">
        <f t="shared" si="625"/>
        <v>-5.9174630470647527E-3</v>
      </c>
      <c r="W2201" s="10">
        <f>+S2201/SUM(Q$27:Q2201)-1</f>
        <v>5.4821848305864229E-2</v>
      </c>
      <c r="X2201">
        <v>5.4390000000000001</v>
      </c>
      <c r="AC2201">
        <f t="shared" si="638"/>
        <v>14869.812223946312</v>
      </c>
      <c r="AD2201">
        <f t="shared" si="639"/>
        <v>14714.416966854795</v>
      </c>
      <c r="AE2201" s="5">
        <f t="shared" si="626"/>
        <v>0</v>
      </c>
      <c r="AF2201" s="6">
        <f>+AD2201+SUM($D$18:$E$18)-SUM($AB$27:AB2201)</f>
        <v>16096.016914223232</v>
      </c>
      <c r="AG2201" s="10">
        <f t="shared" si="627"/>
        <v>-1.080687248590062E-2</v>
      </c>
      <c r="AH2201" s="10">
        <f>+AD2201/SUM(AB$27:AB2201)-1</f>
        <v>0.40158661253972983</v>
      </c>
      <c r="AI2201" s="6">
        <f t="shared" si="628"/>
        <v>0</v>
      </c>
      <c r="AL2201" s="6">
        <f t="shared" si="629"/>
        <v>0</v>
      </c>
      <c r="AM2201" s="6">
        <f t="shared" si="630"/>
        <v>28395.552267110012</v>
      </c>
      <c r="AN2201" s="6">
        <f t="shared" si="631"/>
        <v>27997.534449828607</v>
      </c>
      <c r="AO2201" s="5">
        <f t="shared" si="632"/>
        <v>0</v>
      </c>
      <c r="AP2201" s="6">
        <f>+AN2201+SUM($D$16:$E$18)-SUM($AL$27:AL2201)</f>
        <v>31067.885555091747</v>
      </c>
      <c r="AQ2201" s="10">
        <f t="shared" si="640"/>
        <v>-9.5401299180334354E-3</v>
      </c>
      <c r="AR2201" s="10">
        <f>+AN2201/SUM(AL$27:AL2201)-1</f>
        <v>0.20008383221510107</v>
      </c>
    </row>
    <row r="2202" spans="1:44" x14ac:dyDescent="0.25">
      <c r="A2202" s="1">
        <v>43451</v>
      </c>
      <c r="B2202">
        <v>8.1</v>
      </c>
      <c r="G2202">
        <f t="shared" si="633"/>
        <v>7141.9412314667015</v>
      </c>
      <c r="H2202">
        <f t="shared" si="634"/>
        <v>7083.8381077344384</v>
      </c>
      <c r="I2202" s="5">
        <f t="shared" si="623"/>
        <v>0</v>
      </c>
      <c r="J2202" s="6">
        <f>+H2202+SUM($D$16:$E$16)-SUM($F$27:F2202)</f>
        <v>8004.9047393133797</v>
      </c>
      <c r="K2202" s="10">
        <f t="shared" si="635"/>
        <v>-5.8649805043903269E-3</v>
      </c>
      <c r="L2202" s="10">
        <f>+H2202/SUM(F$27:F2202)-1</f>
        <v>1.2131096960640742E-2</v>
      </c>
      <c r="M2202">
        <v>7.101</v>
      </c>
      <c r="R2202">
        <f t="shared" si="636"/>
        <v>6276.0853485789867</v>
      </c>
      <c r="S2202">
        <f t="shared" si="637"/>
        <v>6093.6998113481159</v>
      </c>
      <c r="T2202" s="5">
        <f t="shared" si="624"/>
        <v>0</v>
      </c>
      <c r="U2202" s="6">
        <f>+S2202+SUM($D$17:$E$17)-SUM($Q$27:Q2202)</f>
        <v>6861.3843376639015</v>
      </c>
      <c r="V2202" s="10">
        <f t="shared" si="625"/>
        <v>-8.4329744647803073E-3</v>
      </c>
      <c r="W2202" s="10">
        <f>+S2202/SUM(Q$27:Q2202)-1</f>
        <v>4.4816563651826291E-2</v>
      </c>
      <c r="X2202">
        <v>5.3449999999999998</v>
      </c>
      <c r="AC2202">
        <f t="shared" si="638"/>
        <v>14612.823375067666</v>
      </c>
      <c r="AD2202">
        <f t="shared" si="639"/>
        <v>14460.113750292126</v>
      </c>
      <c r="AE2202" s="5">
        <f t="shared" si="626"/>
        <v>0</v>
      </c>
      <c r="AF2202" s="6">
        <f>+AD2202+SUM($D$18:$E$18)-SUM($AB$27:AB2202)</f>
        <v>15841.713697660563</v>
      </c>
      <c r="AG2202" s="10">
        <f t="shared" si="627"/>
        <v>-1.5799139496303183E-2</v>
      </c>
      <c r="AH2202" s="10">
        <f>+AD2202/SUM(AB$27:AB2202)-1</f>
        <v>0.37736356757213763</v>
      </c>
      <c r="AI2202" s="6">
        <f t="shared" si="628"/>
        <v>0</v>
      </c>
      <c r="AL2202" s="6">
        <f t="shared" si="629"/>
        <v>0</v>
      </c>
      <c r="AM2202" s="6">
        <f t="shared" si="630"/>
        <v>28030.849955113354</v>
      </c>
      <c r="AN2202" s="6">
        <f t="shared" si="631"/>
        <v>27637.651669374682</v>
      </c>
      <c r="AO2202" s="5">
        <f t="shared" si="632"/>
        <v>0</v>
      </c>
      <c r="AP2202" s="6">
        <f>+AN2202+SUM($D$16:$E$18)-SUM($AL$27:AL2202)</f>
        <v>30708.002774637822</v>
      </c>
      <c r="AQ2202" s="10">
        <f t="shared" si="640"/>
        <v>-1.1583755187193456E-2</v>
      </c>
      <c r="AR2202" s="10">
        <f>+AN2202/SUM(AL$27:AL2202)-1</f>
        <v>0.18465784864896539</v>
      </c>
    </row>
    <row r="2203" spans="1:44" x14ac:dyDescent="0.25">
      <c r="A2203" s="1">
        <v>43452</v>
      </c>
      <c r="B2203">
        <v>8.0380000000000003</v>
      </c>
      <c r="G2203">
        <f t="shared" si="633"/>
        <v>7087.2745208060924</v>
      </c>
      <c r="H2203">
        <f t="shared" si="634"/>
        <v>7029.6161370332611</v>
      </c>
      <c r="I2203" s="5">
        <f t="shared" si="623"/>
        <v>0</v>
      </c>
      <c r="J2203" s="6">
        <f>+H2203+SUM($D$16:$E$16)-SUM($F$27:F2203)</f>
        <v>7950.6827686122024</v>
      </c>
      <c r="K2203" s="10">
        <f t="shared" si="635"/>
        <v>-6.7735934988563118E-3</v>
      </c>
      <c r="L2203" s="10">
        <f>+H2203/SUM(F$27:F2203)-1</f>
        <v>4.3839206629172622E-3</v>
      </c>
      <c r="M2203">
        <v>7.0640000000000001</v>
      </c>
      <c r="R2203">
        <f t="shared" si="636"/>
        <v>6243.3835941926436</v>
      </c>
      <c r="S2203">
        <f t="shared" si="637"/>
        <v>6061.9483829549481</v>
      </c>
      <c r="T2203" s="5">
        <f t="shared" si="624"/>
        <v>0</v>
      </c>
      <c r="U2203" s="6">
        <f>+S2203+SUM($D$17:$E$17)-SUM($Q$27:Q2203)</f>
        <v>6829.6329092707329</v>
      </c>
      <c r="V2203" s="10">
        <f t="shared" si="625"/>
        <v>-4.6275542704811157E-3</v>
      </c>
      <c r="W2203" s="10">
        <f>+S2203/SUM(Q$27:Q2203)-1</f>
        <v>3.9372511707717273E-2</v>
      </c>
      <c r="X2203">
        <v>5.2919999999999998</v>
      </c>
      <c r="AC2203">
        <f t="shared" si="638"/>
        <v>14467.925407082899</v>
      </c>
      <c r="AD2203">
        <f t="shared" si="639"/>
        <v>14316.730021804666</v>
      </c>
      <c r="AE2203" s="5">
        <f t="shared" si="626"/>
        <v>0</v>
      </c>
      <c r="AF2203" s="6">
        <f>+AD2203+SUM($D$18:$E$18)-SUM($AB$27:AB2203)</f>
        <v>15698.329969173103</v>
      </c>
      <c r="AG2203" s="10">
        <f t="shared" si="627"/>
        <v>-9.0510238490570938E-3</v>
      </c>
      <c r="AH2203" s="10">
        <f>+AD2203/SUM(AB$27:AB2203)-1</f>
        <v>0.36370589328189951</v>
      </c>
      <c r="AI2203" s="6">
        <f t="shared" si="628"/>
        <v>0</v>
      </c>
      <c r="AL2203" s="6">
        <f t="shared" si="629"/>
        <v>0</v>
      </c>
      <c r="AM2203" s="6">
        <f t="shared" si="630"/>
        <v>27798.583522081637</v>
      </c>
      <c r="AN2203" s="6">
        <f t="shared" si="631"/>
        <v>27408.294541792875</v>
      </c>
      <c r="AO2203" s="5">
        <f t="shared" si="632"/>
        <v>0</v>
      </c>
      <c r="AP2203" s="6">
        <f>+AN2203+SUM($D$16:$E$18)-SUM($AL$27:AL2203)</f>
        <v>30478.645647056012</v>
      </c>
      <c r="AQ2203" s="10">
        <f t="shared" si="640"/>
        <v>-7.4689692216401982E-3</v>
      </c>
      <c r="AR2203" s="10">
        <f>+AN2203/SUM(AL$27:AL2203)-1</f>
        <v>0.17482670508496811</v>
      </c>
    </row>
    <row r="2204" spans="1:44" x14ac:dyDescent="0.25">
      <c r="A2204" s="1">
        <v>43453</v>
      </c>
      <c r="B2204">
        <v>8.0079999999999991</v>
      </c>
      <c r="G2204">
        <f t="shared" si="633"/>
        <v>7060.8228866154741</v>
      </c>
      <c r="H2204">
        <f t="shared" si="634"/>
        <v>7003.3796995972061</v>
      </c>
      <c r="I2204" s="5">
        <f t="shared" ref="I2204:I2267" si="641">+C2204*(MAX($A:$A)-$A2204)</f>
        <v>0</v>
      </c>
      <c r="J2204" s="6">
        <f>+H2204+SUM($D$16:$E$16)-SUM($F$27:F2204)</f>
        <v>7924.4463311761474</v>
      </c>
      <c r="K2204" s="10">
        <f t="shared" si="635"/>
        <v>-3.2998974049915919E-3</v>
      </c>
      <c r="L2204" s="10">
        <f>+H2204/SUM(F$27:F2204)-1</f>
        <v>6.3528697047021687E-4</v>
      </c>
      <c r="M2204">
        <v>7.1139999999999999</v>
      </c>
      <c r="R2204">
        <f t="shared" si="636"/>
        <v>6287.5751541741884</v>
      </c>
      <c r="S2204">
        <f t="shared" si="637"/>
        <v>6104.8557186213902</v>
      </c>
      <c r="T2204" s="5">
        <f t="shared" ref="T2204:T2267" si="642">+N2204*(MAX($A:$A)-$A2204)</f>
        <v>0</v>
      </c>
      <c r="U2204" s="6">
        <f>+S2204+SUM($D$17:$E$17)-SUM($Q$27:Q2204)</f>
        <v>6872.5402449371759</v>
      </c>
      <c r="V2204" s="10">
        <f t="shared" ref="V2204:V2267" si="643">+U2204/U2203-1</f>
        <v>6.2825244396662594E-3</v>
      </c>
      <c r="W2204" s="10">
        <f>+S2204/SUM(Q$27:Q2204)-1</f>
        <v>4.6729338659216024E-2</v>
      </c>
      <c r="X2204">
        <v>5.2370000000000001</v>
      </c>
      <c r="AC2204">
        <f t="shared" si="638"/>
        <v>14317.55959124965</v>
      </c>
      <c r="AD2204">
        <f t="shared" si="639"/>
        <v>14167.935586581829</v>
      </c>
      <c r="AE2204" s="5">
        <f t="shared" ref="AE2204:AE2267" si="644">+Y2204*(MAX($A:$A)-$A2204)</f>
        <v>0</v>
      </c>
      <c r="AF2204" s="6">
        <f>+AD2204+SUM($D$18:$E$18)-SUM($AB$27:AB2204)</f>
        <v>15549.535533950266</v>
      </c>
      <c r="AG2204" s="10">
        <f t="shared" ref="AG2204:AG2267" si="645">+AF2204/AF2203-1</f>
        <v>-9.4783607883784926E-3</v>
      </c>
      <c r="AH2204" s="10">
        <f>+AD2204/SUM(AB$27:AB2204)-1</f>
        <v>0.3495328350561806</v>
      </c>
      <c r="AI2204" s="6">
        <f t="shared" ref="AI2204:AI2267" si="646">+C2204+N2204+Y2204</f>
        <v>0</v>
      </c>
      <c r="AL2204" s="6">
        <f t="shared" ref="AL2204:AL2267" si="647">+F2204+Q2204+AB2204</f>
        <v>0</v>
      </c>
      <c r="AM2204" s="6">
        <f t="shared" ref="AM2204:AM2267" si="648">+G2204+R2204+AC2204</f>
        <v>27665.957632039313</v>
      </c>
      <c r="AN2204" s="6">
        <f t="shared" ref="AN2204:AN2267" si="649">+H2204+S2204+AD2204</f>
        <v>27276.171004800424</v>
      </c>
      <c r="AO2204" s="5">
        <f t="shared" ref="AO2204:AO2267" si="650">+AI2204*(MAX($A:$A)-$A2204)</f>
        <v>0</v>
      </c>
      <c r="AP2204" s="6">
        <f>+AN2204+SUM($D$16:$E$18)-SUM($AL$27:AL2204)</f>
        <v>30346.522110063564</v>
      </c>
      <c r="AQ2204" s="10">
        <f t="shared" si="640"/>
        <v>-4.3349543323690787E-3</v>
      </c>
      <c r="AR2204" s="10">
        <f>+AN2204/SUM(AL$27:AL2204)-1</f>
        <v>0.16916337351968869</v>
      </c>
    </row>
    <row r="2205" spans="1:44" x14ac:dyDescent="0.25">
      <c r="A2205" s="1">
        <v>43454</v>
      </c>
      <c r="B2205">
        <v>7.95</v>
      </c>
      <c r="G2205">
        <f t="shared" ref="G2205:G2268" si="651">+(B2205/B2204*G2204)+F2205</f>
        <v>7009.6830605136147</v>
      </c>
      <c r="H2205">
        <f t="shared" ref="H2205:H2268" si="652">+($B2205/$B2204*H2204)+F2205</f>
        <v>6952.6559205541698</v>
      </c>
      <c r="I2205" s="5">
        <f t="shared" si="641"/>
        <v>0</v>
      </c>
      <c r="J2205" s="6">
        <f>+H2205+SUM($D$16:$E$16)-SUM($F$27:F2205)</f>
        <v>7873.722552133112</v>
      </c>
      <c r="K2205" s="10">
        <f t="shared" ref="K2205:K2268" si="653">+J2205/J2204-1</f>
        <v>-6.4009240422866487E-3</v>
      </c>
      <c r="L2205" s="10">
        <f>+H2205/SUM(F$27:F2205)-1</f>
        <v>-6.6120715015934861E-3</v>
      </c>
      <c r="M2205">
        <v>7.0039999999999996</v>
      </c>
      <c r="R2205">
        <f t="shared" ref="R2205:R2268" si="654">+($M2205/$M2204*R2204)+N2205</f>
        <v>6190.3537222147897</v>
      </c>
      <c r="S2205">
        <f t="shared" ref="S2205:S2268" si="655">+($M2205/$M2204*S2204)+Q2205</f>
        <v>6010.4595801552168</v>
      </c>
      <c r="T2205" s="5">
        <f t="shared" si="642"/>
        <v>0</v>
      </c>
      <c r="U2205" s="6">
        <f>+S2205+SUM($D$17:$E$17)-SUM($Q$27:Q2205)</f>
        <v>6778.1441064710016</v>
      </c>
      <c r="V2205" s="10">
        <f t="shared" si="643"/>
        <v>-1.3735261650262953E-2</v>
      </c>
      <c r="W2205" s="10">
        <f>+S2205/SUM(Q$27:Q2205)-1</f>
        <v>3.0544319365918948E-2</v>
      </c>
      <c r="X2205">
        <v>5.173</v>
      </c>
      <c r="AC2205">
        <f t="shared" ref="AC2205:AC2268" si="656">+(X2205/X2204*AC2204)+AB2205</f>
        <v>14142.588460098232</v>
      </c>
      <c r="AD2205">
        <f t="shared" ref="AD2205:AD2268" si="657">+($X2205/$X2204*AD2204)+AB2205</f>
        <v>13994.792971049799</v>
      </c>
      <c r="AE2205" s="5">
        <f t="shared" si="644"/>
        <v>0</v>
      </c>
      <c r="AF2205" s="6">
        <f>+AD2205+SUM($D$18:$E$18)-SUM($AB$27:AB2205)</f>
        <v>15376.392918418236</v>
      </c>
      <c r="AG2205" s="10">
        <f t="shared" si="645"/>
        <v>-1.1134905936836303E-2</v>
      </c>
      <c r="AH2205" s="10">
        <f>+AD2205/SUM(AB$27:AB2205)-1</f>
        <v>0.33304054912079861</v>
      </c>
      <c r="AI2205" s="6">
        <f t="shared" si="646"/>
        <v>0</v>
      </c>
      <c r="AL2205" s="6">
        <f t="shared" si="647"/>
        <v>0</v>
      </c>
      <c r="AM2205" s="6">
        <f t="shared" si="648"/>
        <v>27342.625242826638</v>
      </c>
      <c r="AN2205" s="6">
        <f t="shared" si="649"/>
        <v>26957.908471759187</v>
      </c>
      <c r="AO2205" s="5">
        <f t="shared" si="650"/>
        <v>0</v>
      </c>
      <c r="AP2205" s="6">
        <f>+AN2205+SUM($D$16:$E$18)-SUM($AL$27:AL2205)</f>
        <v>30028.259577022331</v>
      </c>
      <c r="AQ2205" s="10">
        <f t="shared" ref="AQ2205:AQ2268" si="658">+AP2205/AP2204-1</f>
        <v>-1.0487611459623958E-2</v>
      </c>
      <c r="AR2205" s="10">
        <f>+AN2205/SUM(AL$27:AL2205)-1</f>
        <v>0.15552139654535724</v>
      </c>
    </row>
    <row r="2206" spans="1:44" x14ac:dyDescent="0.25">
      <c r="A2206" s="1">
        <v>43455</v>
      </c>
      <c r="B2206">
        <v>7.9169999999999998</v>
      </c>
      <c r="G2206">
        <f t="shared" si="651"/>
        <v>6980.5862629039357</v>
      </c>
      <c r="H2206">
        <f t="shared" si="652"/>
        <v>6923.7958393745103</v>
      </c>
      <c r="I2206" s="5">
        <f t="shared" si="641"/>
        <v>0</v>
      </c>
      <c r="J2206" s="6">
        <f>+H2206+SUM($D$16:$E$16)-SUM($F$27:F2206)</f>
        <v>7844.8624709534515</v>
      </c>
      <c r="K2206" s="10">
        <f t="shared" si="653"/>
        <v>-3.6653667929715805E-3</v>
      </c>
      <c r="L2206" s="10">
        <f>+H2206/SUM(F$27:F2206)-1</f>
        <v>-1.0735568563285169E-2</v>
      </c>
      <c r="M2206">
        <v>7.0039999999999996</v>
      </c>
      <c r="R2206">
        <f t="shared" si="654"/>
        <v>6190.3537222147897</v>
      </c>
      <c r="S2206">
        <f t="shared" si="655"/>
        <v>6010.4595801552168</v>
      </c>
      <c r="T2206" s="5">
        <f t="shared" si="642"/>
        <v>0</v>
      </c>
      <c r="U2206" s="6">
        <f>+S2206+SUM($D$17:$E$17)-SUM($Q$27:Q2206)</f>
        <v>6778.1441064710016</v>
      </c>
      <c r="V2206" s="10">
        <f t="shared" si="643"/>
        <v>0</v>
      </c>
      <c r="W2206" s="10">
        <f>+S2206/SUM(Q$27:Q2206)-1</f>
        <v>3.0544319365918948E-2</v>
      </c>
      <c r="X2206">
        <v>5.1139999999999999</v>
      </c>
      <c r="AC2206">
        <f t="shared" si="656"/>
        <v>13981.286948568017</v>
      </c>
      <c r="AD2206">
        <f t="shared" si="657"/>
        <v>13835.177122356208</v>
      </c>
      <c r="AE2206" s="5">
        <f t="shared" si="644"/>
        <v>0</v>
      </c>
      <c r="AF2206" s="6">
        <f>+AD2206+SUM($D$18:$E$18)-SUM($AB$27:AB2206)</f>
        <v>15216.777069724647</v>
      </c>
      <c r="AG2206" s="10">
        <f t="shared" si="645"/>
        <v>-1.0380578172036525E-2</v>
      </c>
      <c r="AH2206" s="10">
        <f>+AD2206/SUM(AB$27:AB2206)-1</f>
        <v>0.31783672302411814</v>
      </c>
      <c r="AI2206" s="6">
        <f t="shared" si="646"/>
        <v>0</v>
      </c>
      <c r="AL2206" s="6">
        <f t="shared" si="647"/>
        <v>0</v>
      </c>
      <c r="AM2206" s="6">
        <f t="shared" si="648"/>
        <v>27152.226933686743</v>
      </c>
      <c r="AN2206" s="6">
        <f t="shared" si="649"/>
        <v>26769.432541885937</v>
      </c>
      <c r="AO2206" s="5">
        <f t="shared" si="650"/>
        <v>0</v>
      </c>
      <c r="AP2206" s="6">
        <f>+AN2206+SUM($D$16:$E$18)-SUM($AL$27:AL2206)</f>
        <v>29839.783647149077</v>
      </c>
      <c r="AQ2206" s="10">
        <f t="shared" si="658"/>
        <v>-6.2766185096346794E-3</v>
      </c>
      <c r="AR2206" s="10">
        <f>+AN2206/SUM(AL$27:AL2206)-1</f>
        <v>0.14744258101222818</v>
      </c>
    </row>
    <row r="2207" spans="1:44" x14ac:dyDescent="0.25">
      <c r="A2207" s="1">
        <v>43458</v>
      </c>
      <c r="B2207">
        <v>7.89</v>
      </c>
      <c r="G2207">
        <f t="shared" si="651"/>
        <v>6956.77979213238</v>
      </c>
      <c r="H2207">
        <f t="shared" si="652"/>
        <v>6900.1830456820617</v>
      </c>
      <c r="I2207" s="5">
        <f t="shared" si="641"/>
        <v>0</v>
      </c>
      <c r="J2207" s="6">
        <f>+H2207+SUM($D$16:$E$16)-SUM($F$27:F2207)</f>
        <v>7821.249677261002</v>
      </c>
      <c r="K2207" s="10">
        <f t="shared" si="653"/>
        <v>-3.0099691077923874E-3</v>
      </c>
      <c r="L2207" s="10">
        <f>+H2207/SUM(F$27:F2207)-1</f>
        <v>-1.4109338886487355E-2</v>
      </c>
      <c r="M2207">
        <v>6.9669999999999996</v>
      </c>
      <c r="R2207">
        <f t="shared" si="654"/>
        <v>6157.6519678284467</v>
      </c>
      <c r="S2207">
        <f t="shared" si="655"/>
        <v>5978.70815176205</v>
      </c>
      <c r="T2207" s="5">
        <f t="shared" si="642"/>
        <v>0</v>
      </c>
      <c r="U2207" s="6">
        <f>+S2207+SUM($D$17:$E$17)-SUM($Q$27:Q2207)</f>
        <v>6746.3926780778347</v>
      </c>
      <c r="V2207" s="10">
        <f t="shared" si="643"/>
        <v>-4.6843837921436426E-3</v>
      </c>
      <c r="W2207" s="10">
        <f>+S2207/SUM(Q$27:Q2207)-1</f>
        <v>2.5100267421810152E-2</v>
      </c>
      <c r="X2207">
        <v>5.0629999999999997</v>
      </c>
      <c r="AC2207">
        <f t="shared" si="656"/>
        <v>13841.85682843173</v>
      </c>
      <c r="AD2207">
        <f t="shared" si="657"/>
        <v>13697.204100604122</v>
      </c>
      <c r="AE2207" s="5">
        <f t="shared" si="644"/>
        <v>0</v>
      </c>
      <c r="AF2207" s="6">
        <f>+AD2207+SUM($D$18:$E$18)-SUM($AB$27:AB2207)</f>
        <v>15078.804047972559</v>
      </c>
      <c r="AG2207" s="10">
        <f t="shared" si="645"/>
        <v>-9.0671645592154126E-3</v>
      </c>
      <c r="AH2207" s="10">
        <f>+AD2207/SUM(AB$27:AB2207)-1</f>
        <v>0.30469443266936058</v>
      </c>
      <c r="AI2207" s="6">
        <f t="shared" si="646"/>
        <v>0</v>
      </c>
      <c r="AL2207" s="6">
        <f t="shared" si="647"/>
        <v>0</v>
      </c>
      <c r="AM2207" s="6">
        <f t="shared" si="648"/>
        <v>26956.288588392556</v>
      </c>
      <c r="AN2207" s="6">
        <f t="shared" si="649"/>
        <v>26576.095298048233</v>
      </c>
      <c r="AO2207" s="5">
        <f t="shared" si="650"/>
        <v>0</v>
      </c>
      <c r="AP2207" s="6">
        <f>+AN2207+SUM($D$16:$E$18)-SUM($AL$27:AL2207)</f>
        <v>29646.446403311373</v>
      </c>
      <c r="AQ2207" s="10">
        <f t="shared" si="658"/>
        <v>-6.4791771322435521E-3</v>
      </c>
      <c r="AR2207" s="10">
        <f>+AN2207/SUM(AL$27:AL2207)-1</f>
        <v>0.13915539054870929</v>
      </c>
    </row>
    <row r="2208" spans="1:44" x14ac:dyDescent="0.25">
      <c r="A2208" s="1">
        <v>43462</v>
      </c>
      <c r="B2208">
        <v>7.944</v>
      </c>
      <c r="G2208">
        <f t="shared" si="651"/>
        <v>7004.3927336754923</v>
      </c>
      <c r="H2208">
        <f t="shared" si="652"/>
        <v>6947.4086330669588</v>
      </c>
      <c r="I2208" s="5">
        <f t="shared" si="641"/>
        <v>0</v>
      </c>
      <c r="J2208" s="6">
        <f>+H2208+SUM($D$16:$E$16)-SUM($F$27:F2208)</f>
        <v>7868.475264645901</v>
      </c>
      <c r="K2208" s="10">
        <f t="shared" si="653"/>
        <v>6.0381127484268049E-3</v>
      </c>
      <c r="L2208" s="10">
        <f>+H2208/SUM(F$27:F2208)-1</f>
        <v>-7.361798240082984E-3</v>
      </c>
      <c r="M2208">
        <v>6.9740000000000002</v>
      </c>
      <c r="R2208">
        <f t="shared" si="654"/>
        <v>6163.8387862258633</v>
      </c>
      <c r="S2208">
        <f t="shared" si="655"/>
        <v>5984.715178755353</v>
      </c>
      <c r="T2208" s="5">
        <f t="shared" si="642"/>
        <v>0</v>
      </c>
      <c r="U2208" s="6">
        <f>+S2208+SUM($D$17:$E$17)-SUM($Q$27:Q2208)</f>
        <v>6752.3997050711369</v>
      </c>
      <c r="V2208" s="10">
        <f t="shared" si="643"/>
        <v>8.9040577386212405E-4</v>
      </c>
      <c r="W2208" s="10">
        <f>+S2208/SUM(Q$27:Q2208)-1</f>
        <v>2.6130223195020008E-2</v>
      </c>
      <c r="X2208">
        <v>5.1449999999999996</v>
      </c>
      <c r="AC2208">
        <f t="shared" si="656"/>
        <v>14066.038590219485</v>
      </c>
      <c r="AD2208">
        <f t="shared" si="657"/>
        <v>13919.043076754535</v>
      </c>
      <c r="AE2208" s="5">
        <f t="shared" si="644"/>
        <v>0</v>
      </c>
      <c r="AF2208" s="6">
        <f>+AD2208+SUM($D$18:$E$18)-SUM($AB$27:AB2208)</f>
        <v>15300.64302412297</v>
      </c>
      <c r="AG2208" s="10">
        <f t="shared" si="645"/>
        <v>1.4711974201975231E-2</v>
      </c>
      <c r="AH2208" s="10">
        <f>+AD2208/SUM(AB$27:AB2208)-1</f>
        <v>0.32582517402406874</v>
      </c>
      <c r="AI2208" s="6">
        <f t="shared" si="646"/>
        <v>0</v>
      </c>
      <c r="AL2208" s="6">
        <f t="shared" si="647"/>
        <v>0</v>
      </c>
      <c r="AM2208" s="6">
        <f t="shared" si="648"/>
        <v>27234.27011012084</v>
      </c>
      <c r="AN2208" s="6">
        <f t="shared" si="649"/>
        <v>26851.166888576845</v>
      </c>
      <c r="AO2208" s="5">
        <f t="shared" si="650"/>
        <v>0</v>
      </c>
      <c r="AP2208" s="6">
        <f>+AN2208+SUM($D$16:$E$18)-SUM($AL$27:AL2208)</f>
        <v>29921.517993839985</v>
      </c>
      <c r="AQ2208" s="10">
        <f t="shared" si="658"/>
        <v>9.2784000748868944E-3</v>
      </c>
      <c r="AR2208" s="10">
        <f>+AN2208/SUM(AL$27:AL2208)-1</f>
        <v>0.15094603479585311</v>
      </c>
    </row>
    <row r="2209" spans="1:44" x14ac:dyDescent="0.25">
      <c r="A2209" s="1">
        <v>43465</v>
      </c>
      <c r="B2209">
        <v>7.9740000000000002</v>
      </c>
      <c r="G2209">
        <f t="shared" si="651"/>
        <v>7030.8443678661106</v>
      </c>
      <c r="H2209">
        <f t="shared" si="652"/>
        <v>6973.6450705030129</v>
      </c>
      <c r="I2209" s="5">
        <f t="shared" si="641"/>
        <v>0</v>
      </c>
      <c r="J2209" s="6">
        <f>+H2209+SUM($D$16:$E$16)-SUM($F$27:F2209)</f>
        <v>7894.7117020819542</v>
      </c>
      <c r="K2209" s="10">
        <f t="shared" si="653"/>
        <v>3.3343737577642418E-3</v>
      </c>
      <c r="L2209" s="10">
        <f>+H2209/SUM(F$27:F2209)-1</f>
        <v>-3.6131645476360497E-3</v>
      </c>
      <c r="M2209">
        <v>6.9989999999999997</v>
      </c>
      <c r="R2209">
        <f t="shared" si="654"/>
        <v>6185.9345662166343</v>
      </c>
      <c r="S2209">
        <f t="shared" si="655"/>
        <v>6006.1688465885727</v>
      </c>
      <c r="T2209" s="5">
        <f t="shared" si="642"/>
        <v>0</v>
      </c>
      <c r="U2209" s="6">
        <f>+S2209+SUM($D$17:$E$17)-SUM($Q$27:Q2209)</f>
        <v>6773.8533729043575</v>
      </c>
      <c r="V2209" s="10">
        <f t="shared" si="643"/>
        <v>3.1771916311631454E-3</v>
      </c>
      <c r="W2209" s="10">
        <f>+S2209/SUM(Q$27:Q2209)-1</f>
        <v>2.9808636670769051E-2</v>
      </c>
      <c r="X2209">
        <v>5.1710000000000003</v>
      </c>
      <c r="AC2209">
        <f t="shared" si="656"/>
        <v>14137.12061224975</v>
      </c>
      <c r="AD2209">
        <f t="shared" si="657"/>
        <v>13989.382264314423</v>
      </c>
      <c r="AE2209" s="5">
        <f t="shared" si="644"/>
        <v>0</v>
      </c>
      <c r="AF2209" s="6">
        <f>+AD2209+SUM($D$18:$E$18)-SUM($AB$27:AB2209)</f>
        <v>15370.98221168286</v>
      </c>
      <c r="AG2209" s="10">
        <f t="shared" si="645"/>
        <v>4.5971393129682347E-3</v>
      </c>
      <c r="AH2209" s="10">
        <f>+AD2209/SUM(AB$27:AB2209)-1</f>
        <v>0.33252516518531783</v>
      </c>
      <c r="AI2209" s="6">
        <f t="shared" si="646"/>
        <v>0</v>
      </c>
      <c r="AL2209" s="6">
        <f t="shared" si="647"/>
        <v>0</v>
      </c>
      <c r="AM2209" s="6">
        <f t="shared" si="648"/>
        <v>27353.899546332494</v>
      </c>
      <c r="AN2209" s="6">
        <f t="shared" si="649"/>
        <v>26969.196181406009</v>
      </c>
      <c r="AO2209" s="5">
        <f t="shared" si="650"/>
        <v>0</v>
      </c>
      <c r="AP2209" s="6">
        <f>+AN2209+SUM($D$16:$E$18)-SUM($AL$27:AL2209)</f>
        <v>30039.547286669145</v>
      </c>
      <c r="AQ2209" s="10">
        <f t="shared" si="658"/>
        <v>3.9446291746783047E-3</v>
      </c>
      <c r="AR2209" s="10">
        <f>+AN2209/SUM(AL$27:AL2209)-1</f>
        <v>0.15600523193001092</v>
      </c>
    </row>
    <row r="2210" spans="1:44" x14ac:dyDescent="0.25">
      <c r="A2210" s="1">
        <v>43467</v>
      </c>
      <c r="B2210">
        <v>7.9539999999999997</v>
      </c>
      <c r="G2210">
        <f t="shared" si="651"/>
        <v>7013.2099450723654</v>
      </c>
      <c r="H2210">
        <f t="shared" si="652"/>
        <v>6956.1541122123099</v>
      </c>
      <c r="I2210" s="5">
        <f t="shared" si="641"/>
        <v>0</v>
      </c>
      <c r="J2210" s="6">
        <f>+H2210+SUM($D$16:$E$16)-SUM($F$27:F2210)</f>
        <v>7877.2207437912502</v>
      </c>
      <c r="K2210" s="10">
        <f t="shared" si="653"/>
        <v>-2.2155284386244922E-3</v>
      </c>
      <c r="L2210" s="10">
        <f>+H2210/SUM(F$27:F2210)-1</f>
        <v>-6.1122536759340429E-3</v>
      </c>
      <c r="M2210">
        <v>6.992</v>
      </c>
      <c r="R2210">
        <f t="shared" si="654"/>
        <v>6179.7477478192186</v>
      </c>
      <c r="S2210">
        <f t="shared" si="655"/>
        <v>6000.1618195952706</v>
      </c>
      <c r="T2210" s="5">
        <f t="shared" si="642"/>
        <v>0</v>
      </c>
      <c r="U2210" s="6">
        <f>+S2210+SUM($D$17:$E$17)-SUM($Q$27:Q2210)</f>
        <v>6767.8463459110553</v>
      </c>
      <c r="V2210" s="10">
        <f t="shared" si="643"/>
        <v>-8.8679613546560621E-4</v>
      </c>
      <c r="W2210" s="10">
        <f>+S2210/SUM(Q$27:Q2210)-1</f>
        <v>2.8778680897559195E-2</v>
      </c>
      <c r="X2210">
        <v>5.1719999999999997</v>
      </c>
      <c r="AC2210">
        <f t="shared" si="656"/>
        <v>14139.854536173991</v>
      </c>
      <c r="AD2210">
        <f t="shared" si="657"/>
        <v>13992.087617682111</v>
      </c>
      <c r="AE2210" s="5">
        <f t="shared" si="644"/>
        <v>0</v>
      </c>
      <c r="AF2210" s="6">
        <f>+AD2210+SUM($D$18:$E$18)-SUM($AB$27:AB2210)</f>
        <v>15373.687565050548</v>
      </c>
      <c r="AG2210" s="10">
        <f t="shared" si="645"/>
        <v>1.7600393588579344E-4</v>
      </c>
      <c r="AH2210" s="10">
        <f>+AD2210/SUM(AB$27:AB2210)-1</f>
        <v>0.33278285715305822</v>
      </c>
      <c r="AI2210" s="6">
        <f t="shared" si="646"/>
        <v>0</v>
      </c>
      <c r="AL2210" s="6">
        <f t="shared" si="647"/>
        <v>0</v>
      </c>
      <c r="AM2210" s="6">
        <f t="shared" si="648"/>
        <v>27332.812229065574</v>
      </c>
      <c r="AN2210" s="6">
        <f t="shared" si="649"/>
        <v>26948.403549489693</v>
      </c>
      <c r="AO2210" s="5">
        <f t="shared" si="650"/>
        <v>0</v>
      </c>
      <c r="AP2210" s="6">
        <f>+AN2210+SUM($D$16:$E$18)-SUM($AL$27:AL2210)</f>
        <v>30018.754654752836</v>
      </c>
      <c r="AQ2210" s="10">
        <f t="shared" si="658"/>
        <v>-6.9217527540887946E-4</v>
      </c>
      <c r="AR2210" s="10">
        <f>+AN2210/SUM(AL$27:AL2210)-1</f>
        <v>0.15511397840064456</v>
      </c>
    </row>
    <row r="2211" spans="1:44" x14ac:dyDescent="0.25">
      <c r="A2211" s="1">
        <v>43468</v>
      </c>
      <c r="B2211">
        <v>7.8440000000000003</v>
      </c>
      <c r="G2211">
        <f t="shared" si="651"/>
        <v>6916.220619706768</v>
      </c>
      <c r="H2211">
        <f t="shared" si="652"/>
        <v>6859.9538416134474</v>
      </c>
      <c r="I2211" s="5">
        <f t="shared" si="641"/>
        <v>0</v>
      </c>
      <c r="J2211" s="6">
        <f>+H2211+SUM($D$16:$E$16)-SUM($F$27:F2211)</f>
        <v>7781.0204731923886</v>
      </c>
      <c r="K2211" s="10">
        <f t="shared" si="653"/>
        <v>-1.221246347256244E-2</v>
      </c>
      <c r="L2211" s="10">
        <f>+H2211/SUM(F$27:F2211)-1</f>
        <v>-1.9857243881572284E-2</v>
      </c>
      <c r="M2211">
        <v>6.9450000000000003</v>
      </c>
      <c r="R2211">
        <f t="shared" si="654"/>
        <v>6138.2076814365673</v>
      </c>
      <c r="S2211">
        <f t="shared" si="655"/>
        <v>5959.8289240688155</v>
      </c>
      <c r="T2211" s="5">
        <f t="shared" si="642"/>
        <v>0</v>
      </c>
      <c r="U2211" s="6">
        <f>+S2211+SUM($D$17:$E$17)-SUM($Q$27:Q2211)</f>
        <v>6727.5134503846002</v>
      </c>
      <c r="V2211" s="10">
        <f t="shared" si="643"/>
        <v>-5.9594874743016391E-3</v>
      </c>
      <c r="W2211" s="10">
        <f>+S2211/SUM(Q$27:Q2211)-1</f>
        <v>2.1863263563150825E-2</v>
      </c>
      <c r="X2211">
        <v>5.0979999999999999</v>
      </c>
      <c r="AC2211">
        <f t="shared" si="656"/>
        <v>13937.544165780164</v>
      </c>
      <c r="AD2211">
        <f t="shared" si="657"/>
        <v>13791.891468473203</v>
      </c>
      <c r="AE2211" s="5">
        <f t="shared" si="644"/>
        <v>0</v>
      </c>
      <c r="AF2211" s="6">
        <f>+AD2211+SUM($D$18:$E$18)-SUM($AB$27:AB2211)</f>
        <v>15173.491415841638</v>
      </c>
      <c r="AG2211" s="10">
        <f t="shared" si="645"/>
        <v>-1.302199933241921E-2</v>
      </c>
      <c r="AH2211" s="10">
        <f>+AD2211/SUM(AB$27:AB2211)-1</f>
        <v>0.31371365154027275</v>
      </c>
      <c r="AI2211" s="6">
        <f t="shared" si="646"/>
        <v>0</v>
      </c>
      <c r="AL2211" s="6">
        <f t="shared" si="647"/>
        <v>0</v>
      </c>
      <c r="AM2211" s="6">
        <f t="shared" si="648"/>
        <v>26991.9724669235</v>
      </c>
      <c r="AN2211" s="6">
        <f t="shared" si="649"/>
        <v>26611.674234155464</v>
      </c>
      <c r="AO2211" s="5">
        <f t="shared" si="650"/>
        <v>0</v>
      </c>
      <c r="AP2211" s="6">
        <f>+AN2211+SUM($D$16:$E$18)-SUM($AL$27:AL2211)</f>
        <v>29682.025339418604</v>
      </c>
      <c r="AQ2211" s="10">
        <f t="shared" si="658"/>
        <v>-1.1217297959458139E-2</v>
      </c>
      <c r="AR2211" s="10">
        <f>+AN2211/SUM(AL$27:AL2211)-1</f>
        <v>0.14068044290880977</v>
      </c>
    </row>
    <row r="2212" spans="1:44" x14ac:dyDescent="0.25">
      <c r="A2212" s="1">
        <v>43469</v>
      </c>
      <c r="B2212">
        <v>7.9610000000000003</v>
      </c>
      <c r="G2212">
        <f t="shared" si="651"/>
        <v>7019.3819930501759</v>
      </c>
      <c r="H2212">
        <f t="shared" si="652"/>
        <v>6962.2759476140554</v>
      </c>
      <c r="I2212" s="5">
        <f t="shared" si="641"/>
        <v>0</v>
      </c>
      <c r="J2212" s="6">
        <f>+H2212+SUM($D$16:$E$16)-SUM($F$27:F2212)</f>
        <v>7883.3425791929976</v>
      </c>
      <c r="K2212" s="10">
        <f t="shared" si="653"/>
        <v>1.3150216781093738E-2</v>
      </c>
      <c r="L2212" s="10">
        <f>+H2212/SUM(F$27:F2212)-1</f>
        <v>-5.2375724810297397E-3</v>
      </c>
      <c r="M2212">
        <v>7.085</v>
      </c>
      <c r="R2212">
        <f t="shared" si="654"/>
        <v>6261.9440493848924</v>
      </c>
      <c r="S2212">
        <f t="shared" si="655"/>
        <v>6079.9694639348536</v>
      </c>
      <c r="T2212" s="5">
        <f t="shared" si="642"/>
        <v>0</v>
      </c>
      <c r="U2212" s="6">
        <f>+S2212+SUM($D$17:$E$17)-SUM($Q$27:Q2212)</f>
        <v>6847.6539902506374</v>
      </c>
      <c r="V2212" s="10">
        <f t="shared" si="643"/>
        <v>1.7858089880023797E-2</v>
      </c>
      <c r="W2212" s="10">
        <f>+S2212/SUM(Q$27:Q2212)-1</f>
        <v>4.246237902734662E-2</v>
      </c>
      <c r="X2212">
        <v>5.1950000000000003</v>
      </c>
      <c r="AC2212">
        <f t="shared" si="656"/>
        <v>14202.734786431534</v>
      </c>
      <c r="AD2212">
        <f t="shared" si="657"/>
        <v>14054.310745138935</v>
      </c>
      <c r="AE2212" s="5">
        <f t="shared" si="644"/>
        <v>0</v>
      </c>
      <c r="AF2212" s="6">
        <f>+AD2212+SUM($D$18:$E$18)-SUM($AB$27:AB2212)</f>
        <v>15435.910692507374</v>
      </c>
      <c r="AG2212" s="10">
        <f t="shared" si="645"/>
        <v>1.7294587611639711E-2</v>
      </c>
      <c r="AH2212" s="10">
        <f>+AD2212/SUM(AB$27:AB2212)-1</f>
        <v>0.33870977241108613</v>
      </c>
      <c r="AI2212" s="6">
        <f t="shared" si="646"/>
        <v>0</v>
      </c>
      <c r="AL2212" s="6">
        <f t="shared" si="647"/>
        <v>0</v>
      </c>
      <c r="AM2212" s="6">
        <f t="shared" si="648"/>
        <v>27484.060828866604</v>
      </c>
      <c r="AN2212" s="6">
        <f t="shared" si="649"/>
        <v>27096.556156687846</v>
      </c>
      <c r="AO2212" s="5">
        <f t="shared" si="650"/>
        <v>0</v>
      </c>
      <c r="AP2212" s="6">
        <f>+AN2212+SUM($D$16:$E$18)-SUM($AL$27:AL2212)</f>
        <v>30166.907261950986</v>
      </c>
      <c r="AQ2212" s="10">
        <f t="shared" si="658"/>
        <v>1.6335877251895115E-2</v>
      </c>
      <c r="AR2212" s="10">
        <f>+AN2212/SUM(AL$27:AL2212)-1</f>
        <v>0.16146437860883522</v>
      </c>
    </row>
    <row r="2213" spans="1:44" x14ac:dyDescent="0.25">
      <c r="A2213" s="1">
        <v>43472</v>
      </c>
      <c r="B2213">
        <v>8.0120000000000005</v>
      </c>
      <c r="G2213">
        <f t="shared" si="651"/>
        <v>7064.3497711742257</v>
      </c>
      <c r="H2213">
        <f t="shared" si="652"/>
        <v>7006.8778912553471</v>
      </c>
      <c r="I2213" s="5">
        <f t="shared" si="641"/>
        <v>0</v>
      </c>
      <c r="J2213" s="6">
        <f>+H2213+SUM($D$16:$E$16)-SUM($F$27:F2213)</f>
        <v>7927.9445228342875</v>
      </c>
      <c r="K2213" s="10">
        <f t="shared" si="653"/>
        <v>5.6577452004953344E-3</v>
      </c>
      <c r="L2213" s="10">
        <f>+H2213/SUM(F$27:F2213)-1</f>
        <v>1.1351047961298821E-3</v>
      </c>
      <c r="M2213">
        <v>7.0890000000000004</v>
      </c>
      <c r="R2213">
        <f t="shared" si="654"/>
        <v>6265.4793741834164</v>
      </c>
      <c r="S2213">
        <f t="shared" si="655"/>
        <v>6083.4020507881687</v>
      </c>
      <c r="T2213" s="5">
        <f t="shared" si="642"/>
        <v>0</v>
      </c>
      <c r="U2213" s="6">
        <f>+S2213+SUM($D$17:$E$17)-SUM($Q$27:Q2213)</f>
        <v>6851.0865771039535</v>
      </c>
      <c r="V2213" s="10">
        <f t="shared" si="643"/>
        <v>5.0127924953624614E-4</v>
      </c>
      <c r="W2213" s="10">
        <f>+S2213/SUM(Q$27:Q2213)-1</f>
        <v>4.3050925183466537E-2</v>
      </c>
      <c r="X2213">
        <v>5.1829999999999998</v>
      </c>
      <c r="AC2213">
        <f t="shared" si="656"/>
        <v>14169.927699340642</v>
      </c>
      <c r="AD2213">
        <f t="shared" si="657"/>
        <v>14021.846504726678</v>
      </c>
      <c r="AE2213" s="5">
        <f t="shared" si="644"/>
        <v>0</v>
      </c>
      <c r="AF2213" s="6">
        <f>+AD2213+SUM($D$18:$E$18)-SUM($AB$27:AB2213)</f>
        <v>15403.446452095117</v>
      </c>
      <c r="AG2213" s="10">
        <f t="shared" si="645"/>
        <v>-2.1031632703093495E-3</v>
      </c>
      <c r="AH2213" s="10">
        <f>+AD2213/SUM(AB$27:AB2213)-1</f>
        <v>0.33561746879820187</v>
      </c>
      <c r="AI2213" s="6">
        <f t="shared" si="646"/>
        <v>0</v>
      </c>
      <c r="AL2213" s="6">
        <f t="shared" si="647"/>
        <v>0</v>
      </c>
      <c r="AM2213" s="6">
        <f t="shared" si="648"/>
        <v>27499.756844698284</v>
      </c>
      <c r="AN2213" s="6">
        <f t="shared" si="649"/>
        <v>27112.126446770191</v>
      </c>
      <c r="AO2213" s="5">
        <f t="shared" si="650"/>
        <v>0</v>
      </c>
      <c r="AP2213" s="6">
        <f>+AN2213+SUM($D$16:$E$18)-SUM($AL$27:AL2213)</f>
        <v>30182.477552033331</v>
      </c>
      <c r="AQ2213" s="10">
        <f t="shared" si="658"/>
        <v>5.161380961973272E-4</v>
      </c>
      <c r="AR2213" s="10">
        <f>+AN2213/SUM(AL$27:AL2213)-1</f>
        <v>0.16213178214125001</v>
      </c>
    </row>
    <row r="2214" spans="1:44" x14ac:dyDescent="0.25">
      <c r="A2214" s="1">
        <v>43473</v>
      </c>
      <c r="B2214">
        <v>8.0239999999999991</v>
      </c>
      <c r="C2214">
        <f>+$C$16</f>
        <v>60</v>
      </c>
      <c r="D2214" s="7">
        <f>+$H$16</f>
        <v>0.66694736842105262</v>
      </c>
      <c r="E2214" s="7">
        <f>+$J$16</f>
        <v>0.46199999999999997</v>
      </c>
      <c r="F2214" s="6">
        <f>+C2214-D2214-E2214</f>
        <v>58.871052631578941</v>
      </c>
      <c r="G2214">
        <f t="shared" si="651"/>
        <v>7133.8014774820504</v>
      </c>
      <c r="H2214">
        <f t="shared" si="652"/>
        <v>7076.2435188613463</v>
      </c>
      <c r="I2214" s="5">
        <f t="shared" si="641"/>
        <v>97200</v>
      </c>
      <c r="J2214" s="6">
        <f>+H2214+SUM($D$16:$E$16)-SUM($F$27:F2214)</f>
        <v>7938.4390978087076</v>
      </c>
      <c r="K2214" s="10">
        <f t="shared" si="653"/>
        <v>1.3237447542919778E-3</v>
      </c>
      <c r="L2214" s="10">
        <f>+H2214/SUM(F$27:F2214)-1</f>
        <v>2.61258271109166E-3</v>
      </c>
      <c r="M2214">
        <v>7.1440000000000001</v>
      </c>
      <c r="N2214">
        <f>+$C$17</f>
        <v>50</v>
      </c>
      <c r="O2214" s="7">
        <f>+$H$17</f>
        <v>0.5557894736842105</v>
      </c>
      <c r="P2214" s="7">
        <f>+$J$17</f>
        <v>0.38500000000000001</v>
      </c>
      <c r="Q2214" s="6">
        <f>+N2214-O2214-P2214</f>
        <v>49.059210526315795</v>
      </c>
      <c r="R2214">
        <f t="shared" si="654"/>
        <v>6364.0900901631148</v>
      </c>
      <c r="S2214">
        <f t="shared" si="655"/>
        <v>6179.6593305475699</v>
      </c>
      <c r="T2214" s="5">
        <f t="shared" si="642"/>
        <v>81000</v>
      </c>
      <c r="U2214" s="6">
        <f>+S2214+SUM($D$17:$E$17)-SUM($Q$27:Q2214)</f>
        <v>6898.2846463370379</v>
      </c>
      <c r="V2214" s="10">
        <f t="shared" si="643"/>
        <v>6.8891363000460615E-3</v>
      </c>
      <c r="W2214" s="10">
        <f>+S2214/SUM(Q$27:Q2214)-1</f>
        <v>5.0716824272024397E-2</v>
      </c>
      <c r="X2214">
        <v>5.2140000000000004</v>
      </c>
      <c r="Y2214">
        <f>+$C$18</f>
        <v>90</v>
      </c>
      <c r="Z2214" s="7">
        <f>+$H$18</f>
        <v>1.0004210526315789</v>
      </c>
      <c r="AA2214" s="7">
        <f>+$J$18</f>
        <v>0.69300000000000006</v>
      </c>
      <c r="AB2214" s="6">
        <f>+Y2214-Z2214-AA2214</f>
        <v>88.306578947368422</v>
      </c>
      <c r="AC2214">
        <f t="shared" si="656"/>
        <v>14342.985919939481</v>
      </c>
      <c r="AD2214">
        <f t="shared" si="657"/>
        <v>14194.019038072374</v>
      </c>
      <c r="AE2214" s="5">
        <f t="shared" si="644"/>
        <v>145800</v>
      </c>
      <c r="AF2214" s="6">
        <f>+AD2214+SUM($D$18:$E$18)-SUM($AB$27:AB2214)</f>
        <v>15487.312406493442</v>
      </c>
      <c r="AG2214" s="10">
        <f t="shared" si="645"/>
        <v>5.4446227121409674E-3</v>
      </c>
      <c r="AH2214" s="10">
        <f>+AD2214/SUM(AB$27:AB2214)-1</f>
        <v>0.34073981003055698</v>
      </c>
      <c r="AI2214" s="6">
        <f t="shared" si="646"/>
        <v>200</v>
      </c>
      <c r="AL2214" s="6">
        <f t="shared" si="647"/>
        <v>196.23684210526315</v>
      </c>
      <c r="AM2214" s="6">
        <f t="shared" si="648"/>
        <v>27840.877487584647</v>
      </c>
      <c r="AN2214" s="6">
        <f t="shared" si="649"/>
        <v>27449.92188748129</v>
      </c>
      <c r="AO2214" s="5">
        <f t="shared" si="650"/>
        <v>324000</v>
      </c>
      <c r="AP2214" s="6">
        <f>+AN2214+SUM($D$16:$E$18)-SUM($AL$27:AL2214)</f>
        <v>30324.036150639171</v>
      </c>
      <c r="AQ2214" s="10">
        <f t="shared" si="658"/>
        <v>4.6900920695394088E-3</v>
      </c>
      <c r="AR2214" s="10">
        <f>+AN2214/SUM(AL$27:AL2214)-1</f>
        <v>0.1667965318939737</v>
      </c>
    </row>
    <row r="2215" spans="1:44" x14ac:dyDescent="0.25">
      <c r="A2215" s="1">
        <v>43474</v>
      </c>
      <c r="B2215">
        <v>8.11</v>
      </c>
      <c r="G2215">
        <f t="shared" si="651"/>
        <v>7210.2604663982338</v>
      </c>
      <c r="H2215">
        <f t="shared" si="652"/>
        <v>7152.0856104144459</v>
      </c>
      <c r="I2215" s="5">
        <f t="shared" si="641"/>
        <v>0</v>
      </c>
      <c r="J2215" s="6">
        <f>+H2215+SUM($D$16:$E$16)-SUM($F$27:F2215)</f>
        <v>8014.2811893618082</v>
      </c>
      <c r="K2215" s="10">
        <f t="shared" si="653"/>
        <v>9.5537788498039067E-3</v>
      </c>
      <c r="L2215" s="10">
        <f>+H2215/SUM(F$27:F2215)-1</f>
        <v>1.3358430432072854E-2</v>
      </c>
      <c r="M2215">
        <v>7.1959999999999997</v>
      </c>
      <c r="R2215">
        <f t="shared" si="654"/>
        <v>6410.4132543132382</v>
      </c>
      <c r="S2215">
        <f t="shared" si="655"/>
        <v>6224.6400535582743</v>
      </c>
      <c r="T2215" s="5">
        <f t="shared" si="642"/>
        <v>0</v>
      </c>
      <c r="U2215" s="6">
        <f>+S2215+SUM($D$17:$E$17)-SUM($Q$27:Q2215)</f>
        <v>6943.2653693477432</v>
      </c>
      <c r="V2215" s="10">
        <f t="shared" si="643"/>
        <v>6.5205663895864241E-3</v>
      </c>
      <c r="W2215" s="10">
        <f>+S2215/SUM(Q$27:Q2215)-1</f>
        <v>5.8364819073556617E-2</v>
      </c>
      <c r="X2215">
        <v>5.2140000000000004</v>
      </c>
      <c r="AC2215">
        <f t="shared" si="656"/>
        <v>14342.985919939481</v>
      </c>
      <c r="AD2215">
        <f t="shared" si="657"/>
        <v>14194.019038072374</v>
      </c>
      <c r="AE2215" s="5">
        <f t="shared" si="644"/>
        <v>0</v>
      </c>
      <c r="AF2215" s="6">
        <f>+AD2215+SUM($D$18:$E$18)-SUM($AB$27:AB2215)</f>
        <v>15487.312406493442</v>
      </c>
      <c r="AG2215" s="10">
        <f t="shared" si="645"/>
        <v>0</v>
      </c>
      <c r="AH2215" s="10">
        <f>+AD2215/SUM(AB$27:AB2215)-1</f>
        <v>0.34073981003055698</v>
      </c>
      <c r="AI2215" s="6">
        <f t="shared" si="646"/>
        <v>0</v>
      </c>
      <c r="AL2215" s="6">
        <f t="shared" si="647"/>
        <v>0</v>
      </c>
      <c r="AM2215" s="6">
        <f t="shared" si="648"/>
        <v>27963.659640650952</v>
      </c>
      <c r="AN2215" s="6">
        <f t="shared" si="649"/>
        <v>27570.744702045093</v>
      </c>
      <c r="AO2215" s="5">
        <f t="shared" si="650"/>
        <v>0</v>
      </c>
      <c r="AP2215" s="6">
        <f>+AN2215+SUM($D$16:$E$18)-SUM($AL$27:AL2215)</f>
        <v>30444.85896520297</v>
      </c>
      <c r="AQ2215" s="10">
        <f t="shared" si="658"/>
        <v>3.9843909288193036E-3</v>
      </c>
      <c r="AR2215" s="10">
        <f>+AN2215/SUM(AL$27:AL2215)-1</f>
        <v>0.17193227113522114</v>
      </c>
    </row>
    <row r="2216" spans="1:44" x14ac:dyDescent="0.25">
      <c r="A2216" s="1">
        <v>43475</v>
      </c>
      <c r="B2216">
        <v>8.1340000000000003</v>
      </c>
      <c r="G2216">
        <f t="shared" si="651"/>
        <v>7231.5978586539131</v>
      </c>
      <c r="H2216">
        <f t="shared" si="652"/>
        <v>7173.2508452664742</v>
      </c>
      <c r="I2216" s="5">
        <f t="shared" si="641"/>
        <v>0</v>
      </c>
      <c r="J2216" s="6">
        <f>+H2216+SUM($D$16:$E$16)-SUM($F$27:F2216)</f>
        <v>8035.4464242138356</v>
      </c>
      <c r="K2216" s="10">
        <f t="shared" si="653"/>
        <v>2.6409398861775291E-3</v>
      </c>
      <c r="L2216" s="10">
        <f>+H2216/SUM(F$27:F2216)-1</f>
        <v>1.6357271656532779E-2</v>
      </c>
      <c r="M2216">
        <v>7.2080000000000002</v>
      </c>
      <c r="R2216">
        <f t="shared" si="654"/>
        <v>6421.1032152709586</v>
      </c>
      <c r="S2216">
        <f t="shared" si="655"/>
        <v>6235.0202204068983</v>
      </c>
      <c r="T2216" s="5">
        <f t="shared" si="642"/>
        <v>0</v>
      </c>
      <c r="U2216" s="6">
        <f>+S2216+SUM($D$17:$E$17)-SUM($Q$27:Q2216)</f>
        <v>6953.6455361963681</v>
      </c>
      <c r="V2216" s="10">
        <f t="shared" si="643"/>
        <v>1.4949978571250355E-3</v>
      </c>
      <c r="W2216" s="10">
        <f>+S2216/SUM(Q$27:Q2216)-1</f>
        <v>6.0129740950833011E-2</v>
      </c>
      <c r="X2216">
        <v>5.23</v>
      </c>
      <c r="AC2216">
        <f t="shared" si="656"/>
        <v>14386.999685708379</v>
      </c>
      <c r="AD2216">
        <f t="shared" si="657"/>
        <v>14237.575674936425</v>
      </c>
      <c r="AE2216" s="5">
        <f t="shared" si="644"/>
        <v>0</v>
      </c>
      <c r="AF2216" s="6">
        <f>+AD2216+SUM($D$18:$E$18)-SUM($AB$27:AB2216)</f>
        <v>15530.869043357492</v>
      </c>
      <c r="AG2216" s="10">
        <f t="shared" si="645"/>
        <v>2.8124077128959257E-3</v>
      </c>
      <c r="AH2216" s="10">
        <f>+AD2216/SUM(AB$27:AB2216)-1</f>
        <v>0.34485408639428727</v>
      </c>
      <c r="AI2216" s="6">
        <f t="shared" si="646"/>
        <v>0</v>
      </c>
      <c r="AL2216" s="6">
        <f t="shared" si="647"/>
        <v>0</v>
      </c>
      <c r="AM2216" s="6">
        <f t="shared" si="648"/>
        <v>28039.700759633251</v>
      </c>
      <c r="AN2216" s="6">
        <f t="shared" si="649"/>
        <v>27645.846740609799</v>
      </c>
      <c r="AO2216" s="5">
        <f t="shared" si="650"/>
        <v>0</v>
      </c>
      <c r="AP2216" s="6">
        <f>+AN2216+SUM($D$16:$E$18)-SUM($AL$27:AL2216)</f>
        <v>30519.961003767676</v>
      </c>
      <c r="AQ2216" s="10">
        <f t="shared" si="658"/>
        <v>2.4668216939531806E-3</v>
      </c>
      <c r="AR2216" s="10">
        <f>+AN2216/SUM(AL$27:AL2216)-1</f>
        <v>0.17512458616236981</v>
      </c>
    </row>
    <row r="2217" spans="1:44" x14ac:dyDescent="0.25">
      <c r="A2217" s="1">
        <v>43476</v>
      </c>
      <c r="B2217">
        <v>8.1820000000000004</v>
      </c>
      <c r="G2217">
        <f t="shared" si="651"/>
        <v>7274.2726431652709</v>
      </c>
      <c r="H2217">
        <f t="shared" si="652"/>
        <v>7215.5813149705291</v>
      </c>
      <c r="I2217" s="5">
        <f t="shared" si="641"/>
        <v>0</v>
      </c>
      <c r="J2217" s="6">
        <f>+H2217+SUM($D$16:$E$16)-SUM($F$27:F2217)</f>
        <v>8077.7768939178904</v>
      </c>
      <c r="K2217" s="10">
        <f t="shared" si="653"/>
        <v>5.2679673871631749E-3</v>
      </c>
      <c r="L2217" s="10">
        <f>+H2217/SUM(F$27:F2217)-1</f>
        <v>2.2354954105452407E-2</v>
      </c>
      <c r="M2217">
        <v>7.2060000000000004</v>
      </c>
      <c r="R2217">
        <f t="shared" si="654"/>
        <v>6419.3215551113381</v>
      </c>
      <c r="S2217">
        <f t="shared" si="655"/>
        <v>6233.2901925987944</v>
      </c>
      <c r="T2217" s="5">
        <f t="shared" si="642"/>
        <v>0</v>
      </c>
      <c r="U2217" s="6">
        <f>+S2217+SUM($D$17:$E$17)-SUM($Q$27:Q2217)</f>
        <v>6951.9155083882624</v>
      </c>
      <c r="V2217" s="10">
        <f t="shared" si="643"/>
        <v>-2.4879436248226305E-4</v>
      </c>
      <c r="W2217" s="10">
        <f>+S2217/SUM(Q$27:Q2217)-1</f>
        <v>5.9835587304620352E-2</v>
      </c>
      <c r="X2217">
        <v>5.2469999999999999</v>
      </c>
      <c r="AC2217">
        <f t="shared" si="656"/>
        <v>14433.764311837831</v>
      </c>
      <c r="AD2217">
        <f t="shared" si="657"/>
        <v>14283.854601604477</v>
      </c>
      <c r="AE2217" s="5">
        <f t="shared" si="644"/>
        <v>0</v>
      </c>
      <c r="AF2217" s="6">
        <f>+AD2217+SUM($D$18:$E$18)-SUM($AB$27:AB2217)</f>
        <v>15577.147970025548</v>
      </c>
      <c r="AG2217" s="10">
        <f t="shared" si="645"/>
        <v>2.9798027746457123E-3</v>
      </c>
      <c r="AH2217" s="10">
        <f>+AD2217/SUM(AB$27:AB2217)-1</f>
        <v>0.34922550503075045</v>
      </c>
      <c r="AI2217" s="6">
        <f t="shared" si="646"/>
        <v>0</v>
      </c>
      <c r="AL2217" s="6">
        <f t="shared" si="647"/>
        <v>0</v>
      </c>
      <c r="AM2217" s="6">
        <f t="shared" si="648"/>
        <v>28127.358510114442</v>
      </c>
      <c r="AN2217" s="6">
        <f t="shared" si="649"/>
        <v>27732.7261091738</v>
      </c>
      <c r="AO2217" s="5">
        <f t="shared" si="650"/>
        <v>0</v>
      </c>
      <c r="AP2217" s="6">
        <f>+AN2217+SUM($D$16:$E$18)-SUM($AL$27:AL2217)</f>
        <v>30606.840372331681</v>
      </c>
      <c r="AQ2217" s="10">
        <f t="shared" si="658"/>
        <v>2.8466408772043206E-3</v>
      </c>
      <c r="AR2217" s="10">
        <f>+AN2217/SUM(AL$27:AL2217)-1</f>
        <v>0.17881751273422442</v>
      </c>
    </row>
    <row r="2218" spans="1:44" x14ac:dyDescent="0.25">
      <c r="A2218" s="1">
        <v>43479</v>
      </c>
      <c r="B2218">
        <v>8.125</v>
      </c>
      <c r="G2218">
        <f t="shared" si="651"/>
        <v>7223.5963365580328</v>
      </c>
      <c r="H2218">
        <f t="shared" si="652"/>
        <v>7165.3138821969624</v>
      </c>
      <c r="I2218" s="5">
        <f t="shared" si="641"/>
        <v>0</v>
      </c>
      <c r="J2218" s="6">
        <f>+H2218+SUM($D$16:$E$16)-SUM($F$27:F2218)</f>
        <v>8027.5094611443246</v>
      </c>
      <c r="K2218" s="10">
        <f t="shared" si="653"/>
        <v>-6.222929084784945E-3</v>
      </c>
      <c r="L2218" s="10">
        <f>+H2218/SUM(F$27:F2218)-1</f>
        <v>1.523270619736028E-2</v>
      </c>
      <c r="M2218">
        <v>7.165</v>
      </c>
      <c r="R2218">
        <f t="shared" si="654"/>
        <v>6382.7975218391257</v>
      </c>
      <c r="S2218">
        <f t="shared" si="655"/>
        <v>6197.824622532662</v>
      </c>
      <c r="T2218" s="5">
        <f t="shared" si="642"/>
        <v>0</v>
      </c>
      <c r="U2218" s="6">
        <f>+S2218+SUM($D$17:$E$17)-SUM($Q$27:Q2218)</f>
        <v>6916.4499383221309</v>
      </c>
      <c r="V2218" s="10">
        <f t="shared" si="643"/>
        <v>-5.1015536686742635E-3</v>
      </c>
      <c r="W2218" s="10">
        <f>+S2218/SUM(Q$27:Q2218)-1</f>
        <v>5.3805437557258529E-2</v>
      </c>
      <c r="X2218">
        <v>5.2060000000000004</v>
      </c>
      <c r="AC2218">
        <f t="shared" si="656"/>
        <v>14320.979037055033</v>
      </c>
      <c r="AD2218">
        <f t="shared" si="657"/>
        <v>14172.240719640349</v>
      </c>
      <c r="AE2218" s="5">
        <f t="shared" si="644"/>
        <v>0</v>
      </c>
      <c r="AF2218" s="6">
        <f>+AD2218+SUM($D$18:$E$18)-SUM($AB$27:AB2218)</f>
        <v>15465.53408806142</v>
      </c>
      <c r="AG2218" s="10">
        <f t="shared" si="645"/>
        <v>-7.1652321836386257E-3</v>
      </c>
      <c r="AH2218" s="10">
        <f>+AD2218/SUM(AB$27:AB2218)-1</f>
        <v>0.33868267184869194</v>
      </c>
      <c r="AI2218" s="6">
        <f t="shared" si="646"/>
        <v>0</v>
      </c>
      <c r="AL2218" s="6">
        <f t="shared" si="647"/>
        <v>0</v>
      </c>
      <c r="AM2218" s="6">
        <f t="shared" si="648"/>
        <v>27927.37289545219</v>
      </c>
      <c r="AN2218" s="6">
        <f t="shared" si="649"/>
        <v>27535.379224369972</v>
      </c>
      <c r="AO2218" s="5">
        <f t="shared" si="650"/>
        <v>0</v>
      </c>
      <c r="AP2218" s="6">
        <f>+AN2218+SUM($D$16:$E$18)-SUM($AL$27:AL2218)</f>
        <v>30409.493487527849</v>
      </c>
      <c r="AQ2218" s="10">
        <f t="shared" si="658"/>
        <v>-6.4478032493099358E-3</v>
      </c>
      <c r="AR2218" s="10">
        <f>+AN2218/SUM(AL$27:AL2218)-1</f>
        <v>0.17042901306150959</v>
      </c>
    </row>
    <row r="2219" spans="1:44" x14ac:dyDescent="0.25">
      <c r="A2219" s="1">
        <v>43480</v>
      </c>
      <c r="B2219">
        <v>8.2230000000000008</v>
      </c>
      <c r="G2219">
        <f t="shared" si="651"/>
        <v>7310.7240216020564</v>
      </c>
      <c r="H2219">
        <f t="shared" si="652"/>
        <v>7251.7385911760775</v>
      </c>
      <c r="I2219" s="5">
        <f t="shared" si="641"/>
        <v>0</v>
      </c>
      <c r="J2219" s="6">
        <f>+H2219+SUM($D$16:$E$16)-SUM($F$27:F2219)</f>
        <v>8113.9341701234398</v>
      </c>
      <c r="K2219" s="10">
        <f t="shared" si="653"/>
        <v>1.0766067532830492E-2</v>
      </c>
      <c r="L2219" s="10">
        <f>+H2219/SUM(F$27:F2219)-1</f>
        <v>2.7477974530571547E-2</v>
      </c>
      <c r="M2219">
        <v>7.19</v>
      </c>
      <c r="R2219">
        <f t="shared" si="654"/>
        <v>6405.0682738343776</v>
      </c>
      <c r="S2219">
        <f t="shared" si="655"/>
        <v>6219.4499701339628</v>
      </c>
      <c r="T2219" s="5">
        <f t="shared" si="642"/>
        <v>0</v>
      </c>
      <c r="U2219" s="6">
        <f>+S2219+SUM($D$17:$E$17)-SUM($Q$27:Q2219)</f>
        <v>6938.0752859234317</v>
      </c>
      <c r="V2219" s="10">
        <f t="shared" si="643"/>
        <v>3.1266542509735817E-3</v>
      </c>
      <c r="W2219" s="10">
        <f>+S2219/SUM(Q$27:Q2219)-1</f>
        <v>5.7482358134918199E-2</v>
      </c>
      <c r="X2219">
        <v>5.2549999999999999</v>
      </c>
      <c r="AC2219">
        <f t="shared" si="656"/>
        <v>14455.77119472228</v>
      </c>
      <c r="AD2219">
        <f t="shared" si="657"/>
        <v>14305.632920036502</v>
      </c>
      <c r="AE2219" s="5">
        <f t="shared" si="644"/>
        <v>0</v>
      </c>
      <c r="AF2219" s="6">
        <f>+AD2219+SUM($D$18:$E$18)-SUM($AB$27:AB2219)</f>
        <v>15598.926288457569</v>
      </c>
      <c r="AG2219" s="10">
        <f t="shared" si="645"/>
        <v>8.6251273080262258E-3</v>
      </c>
      <c r="AH2219" s="10">
        <f>+AD2219/SUM(AB$27:AB2219)-1</f>
        <v>0.35128264321261549</v>
      </c>
      <c r="AI2219" s="6">
        <f t="shared" si="646"/>
        <v>0</v>
      </c>
      <c r="AL2219" s="6">
        <f t="shared" si="647"/>
        <v>0</v>
      </c>
      <c r="AM2219" s="6">
        <f t="shared" si="648"/>
        <v>28171.563490158711</v>
      </c>
      <c r="AN2219" s="6">
        <f t="shared" si="649"/>
        <v>27776.821481346542</v>
      </c>
      <c r="AO2219" s="5">
        <f t="shared" si="650"/>
        <v>0</v>
      </c>
      <c r="AP2219" s="6">
        <f>+AN2219+SUM($D$16:$E$18)-SUM($AL$27:AL2219)</f>
        <v>30650.935744504422</v>
      </c>
      <c r="AQ2219" s="10">
        <f t="shared" si="658"/>
        <v>7.9397000504333182E-3</v>
      </c>
      <c r="AR2219" s="10">
        <f>+AN2219/SUM(AL$27:AL2219)-1</f>
        <v>0.1806918469321368</v>
      </c>
    </row>
    <row r="2220" spans="1:44" x14ac:dyDescent="0.25">
      <c r="A2220" s="1">
        <v>43481</v>
      </c>
      <c r="B2220">
        <v>8.2929999999999993</v>
      </c>
      <c r="G2220">
        <f t="shared" si="651"/>
        <v>7372.9580823477863</v>
      </c>
      <c r="H2220">
        <f t="shared" si="652"/>
        <v>7313.470526161158</v>
      </c>
      <c r="I2220" s="5">
        <f t="shared" si="641"/>
        <v>0</v>
      </c>
      <c r="J2220" s="6">
        <f>+H2220+SUM($D$16:$E$16)-SUM($F$27:F2220)</f>
        <v>8175.6661051085202</v>
      </c>
      <c r="K2220" s="10">
        <f t="shared" si="653"/>
        <v>7.6081385047941374E-3</v>
      </c>
      <c r="L2220" s="10">
        <f>+H2220/SUM(F$27:F2220)-1</f>
        <v>3.6224594768579532E-2</v>
      </c>
      <c r="M2220">
        <v>7.2069999999999999</v>
      </c>
      <c r="R2220">
        <f t="shared" si="654"/>
        <v>6420.2123851911483</v>
      </c>
      <c r="S2220">
        <f t="shared" si="655"/>
        <v>6234.1552065028463</v>
      </c>
      <c r="T2220" s="5">
        <f t="shared" si="642"/>
        <v>0</v>
      </c>
      <c r="U2220" s="6">
        <f>+S2220+SUM($D$17:$E$17)-SUM($Q$27:Q2220)</f>
        <v>6952.7805222923153</v>
      </c>
      <c r="V2220" s="10">
        <f t="shared" si="643"/>
        <v>2.1194979533760705E-3</v>
      </c>
      <c r="W2220" s="10">
        <f>+S2220/SUM(Q$27:Q2220)-1</f>
        <v>5.9982664127726792E-2</v>
      </c>
      <c r="X2220">
        <v>5.2519999999999998</v>
      </c>
      <c r="AC2220">
        <f t="shared" si="656"/>
        <v>14447.518613640612</v>
      </c>
      <c r="AD2220">
        <f t="shared" si="657"/>
        <v>14297.466050624493</v>
      </c>
      <c r="AE2220" s="5">
        <f t="shared" si="644"/>
        <v>0</v>
      </c>
      <c r="AF2220" s="6">
        <f>+AD2220+SUM($D$18:$E$18)-SUM($AB$27:AB2220)</f>
        <v>15590.75941904556</v>
      </c>
      <c r="AG2220" s="10">
        <f t="shared" si="645"/>
        <v>-5.2355330495101882E-4</v>
      </c>
      <c r="AH2220" s="10">
        <f>+AD2220/SUM(AB$27:AB2220)-1</f>
        <v>0.35051121639441596</v>
      </c>
      <c r="AI2220" s="6">
        <f t="shared" si="646"/>
        <v>0</v>
      </c>
      <c r="AL2220" s="6">
        <f t="shared" si="647"/>
        <v>0</v>
      </c>
      <c r="AM2220" s="6">
        <f t="shared" si="648"/>
        <v>28240.689081179546</v>
      </c>
      <c r="AN2220" s="6">
        <f t="shared" si="649"/>
        <v>27845.091783288495</v>
      </c>
      <c r="AO2220" s="5">
        <f t="shared" si="650"/>
        <v>0</v>
      </c>
      <c r="AP2220" s="6">
        <f>+AN2220+SUM($D$16:$E$18)-SUM($AL$27:AL2220)</f>
        <v>30719.206046446372</v>
      </c>
      <c r="AQ2220" s="10">
        <f t="shared" si="658"/>
        <v>2.2273480493719688E-3</v>
      </c>
      <c r="AR2220" s="10">
        <f>+AN2220/SUM(AL$27:AL2220)-1</f>
        <v>0.18359376963573304</v>
      </c>
    </row>
    <row r="2221" spans="1:44" x14ac:dyDescent="0.25">
      <c r="A2221" s="1">
        <v>43482</v>
      </c>
      <c r="B2221">
        <v>8.3010000000000002</v>
      </c>
      <c r="G2221">
        <f t="shared" si="651"/>
        <v>7380.0705464330131</v>
      </c>
      <c r="H2221">
        <f t="shared" si="652"/>
        <v>7320.5256044451671</v>
      </c>
      <c r="I2221" s="5">
        <f t="shared" si="641"/>
        <v>0</v>
      </c>
      <c r="J2221" s="6">
        <f>+H2221+SUM($D$16:$E$16)-SUM($F$27:F2221)</f>
        <v>8182.7211833925294</v>
      </c>
      <c r="K2221" s="10">
        <f t="shared" si="653"/>
        <v>8.6293620523480996E-4</v>
      </c>
      <c r="L2221" s="10">
        <f>+H2221/SUM(F$27:F2221)-1</f>
        <v>3.7224208510066026E-2</v>
      </c>
      <c r="M2221">
        <v>7.2130000000000001</v>
      </c>
      <c r="R2221">
        <f t="shared" si="654"/>
        <v>6425.557365670008</v>
      </c>
      <c r="S2221">
        <f t="shared" si="655"/>
        <v>6239.3452899271579</v>
      </c>
      <c r="T2221" s="5">
        <f t="shared" si="642"/>
        <v>0</v>
      </c>
      <c r="U2221" s="6">
        <f>+S2221+SUM($D$17:$E$17)-SUM($Q$27:Q2221)</f>
        <v>6957.9706057166268</v>
      </c>
      <c r="V2221" s="10">
        <f t="shared" si="643"/>
        <v>7.4647594694976505E-4</v>
      </c>
      <c r="W2221" s="10">
        <f>+S2221/SUM(Q$27:Q2221)-1</f>
        <v>6.0865125066364989E-2</v>
      </c>
      <c r="X2221">
        <v>5.2859999999999996</v>
      </c>
      <c r="AC2221">
        <f t="shared" si="656"/>
        <v>14541.047865899518</v>
      </c>
      <c r="AD2221">
        <f t="shared" si="657"/>
        <v>14390.023903960599</v>
      </c>
      <c r="AE2221" s="5">
        <f t="shared" si="644"/>
        <v>0</v>
      </c>
      <c r="AF2221" s="6">
        <f>+AD2221+SUM($D$18:$E$18)-SUM($AB$27:AB2221)</f>
        <v>15683.317272381668</v>
      </c>
      <c r="AG2221" s="10">
        <f t="shared" si="645"/>
        <v>5.9367123081277562E-3</v>
      </c>
      <c r="AH2221" s="10">
        <f>+AD2221/SUM(AB$27:AB2221)-1</f>
        <v>0.35925405366734253</v>
      </c>
      <c r="AI2221" s="6">
        <f t="shared" si="646"/>
        <v>0</v>
      </c>
      <c r="AL2221" s="6">
        <f t="shared" si="647"/>
        <v>0</v>
      </c>
      <c r="AM2221" s="6">
        <f t="shared" si="648"/>
        <v>28346.675778002536</v>
      </c>
      <c r="AN2221" s="6">
        <f t="shared" si="649"/>
        <v>27949.894798332924</v>
      </c>
      <c r="AO2221" s="5">
        <f t="shared" si="650"/>
        <v>0</v>
      </c>
      <c r="AP2221" s="6">
        <f>+AN2221+SUM($D$16:$E$18)-SUM($AL$27:AL2221)</f>
        <v>30824.009061490804</v>
      </c>
      <c r="AQ2221" s="10">
        <f t="shared" si="658"/>
        <v>3.4116446527288069E-3</v>
      </c>
      <c r="AR2221" s="10">
        <f>+AN2221/SUM(AL$27:AL2221)-1</f>
        <v>0.18804856535380909</v>
      </c>
    </row>
    <row r="2222" spans="1:44" x14ac:dyDescent="0.25">
      <c r="A2222" s="1">
        <v>43483</v>
      </c>
      <c r="B2222">
        <v>8.3650000000000002</v>
      </c>
      <c r="G2222">
        <f t="shared" si="651"/>
        <v>7436.9702591148234</v>
      </c>
      <c r="H2222">
        <f t="shared" si="652"/>
        <v>7376.9662307172412</v>
      </c>
      <c r="I2222" s="5">
        <f t="shared" si="641"/>
        <v>0</v>
      </c>
      <c r="J2222" s="6">
        <f>+H2222+SUM($D$16:$E$16)-SUM($F$27:F2222)</f>
        <v>8239.1618096646016</v>
      </c>
      <c r="K2222" s="10">
        <f t="shared" si="653"/>
        <v>6.8975375070365885E-3</v>
      </c>
      <c r="L2222" s="10">
        <f>+H2222/SUM(F$27:F2222)-1</f>
        <v>4.5221118441959085E-2</v>
      </c>
      <c r="M2222">
        <v>7.2960000000000003</v>
      </c>
      <c r="R2222">
        <f t="shared" si="654"/>
        <v>6499.4962622942439</v>
      </c>
      <c r="S2222">
        <f t="shared" si="655"/>
        <v>6311.1414439634755</v>
      </c>
      <c r="T2222" s="5">
        <f t="shared" si="642"/>
        <v>0</v>
      </c>
      <c r="U2222" s="6">
        <f>+S2222+SUM($D$17:$E$17)-SUM($Q$27:Q2222)</f>
        <v>7029.7667597529444</v>
      </c>
      <c r="V2222" s="10">
        <f t="shared" si="643"/>
        <v>1.0318548051543974E-2</v>
      </c>
      <c r="W2222" s="10">
        <f>+S2222/SUM(Q$27:Q2222)-1</f>
        <v>7.3072501384195077E-2</v>
      </c>
      <c r="X2222">
        <v>5.3319999999999999</v>
      </c>
      <c r="AC2222">
        <f t="shared" si="656"/>
        <v>14667.587442485099</v>
      </c>
      <c r="AD2222">
        <f t="shared" si="657"/>
        <v>14515.249234944742</v>
      </c>
      <c r="AE2222" s="5">
        <f t="shared" si="644"/>
        <v>0</v>
      </c>
      <c r="AF2222" s="6">
        <f>+AD2222+SUM($D$18:$E$18)-SUM($AB$27:AB2222)</f>
        <v>15808.542603365811</v>
      </c>
      <c r="AG2222" s="10">
        <f t="shared" si="645"/>
        <v>7.9846201418538598E-3</v>
      </c>
      <c r="AH2222" s="10">
        <f>+AD2222/SUM(AB$27:AB2222)-1</f>
        <v>0.37108259821306655</v>
      </c>
      <c r="AI2222" s="6">
        <f t="shared" si="646"/>
        <v>0</v>
      </c>
      <c r="AL2222" s="6">
        <f t="shared" si="647"/>
        <v>0</v>
      </c>
      <c r="AM2222" s="6">
        <f t="shared" si="648"/>
        <v>28604.053963894166</v>
      </c>
      <c r="AN2222" s="6">
        <f t="shared" si="649"/>
        <v>28203.356909625458</v>
      </c>
      <c r="AO2222" s="5">
        <f t="shared" si="650"/>
        <v>0</v>
      </c>
      <c r="AP2222" s="6">
        <f>+AN2222+SUM($D$16:$E$18)-SUM($AL$27:AL2222)</f>
        <v>31077.471172783335</v>
      </c>
      <c r="AQ2222" s="10">
        <f t="shared" si="658"/>
        <v>8.2228794699255037E-3</v>
      </c>
      <c r="AR2222" s="10">
        <f>+AN2222/SUM(AL$27:AL2222)-1</f>
        <v>0.19882231959744234</v>
      </c>
    </row>
    <row r="2223" spans="1:44" x14ac:dyDescent="0.25">
      <c r="A2223" s="1">
        <v>43486</v>
      </c>
      <c r="B2223">
        <v>8.3810000000000002</v>
      </c>
      <c r="G2223">
        <f t="shared" si="651"/>
        <v>7451.195187285276</v>
      </c>
      <c r="H2223">
        <f t="shared" si="652"/>
        <v>7391.0763872852604</v>
      </c>
      <c r="I2223" s="5">
        <f t="shared" si="641"/>
        <v>0</v>
      </c>
      <c r="J2223" s="6">
        <f>+H2223+SUM($D$16:$E$16)-SUM($F$27:F2223)</f>
        <v>8253.2719662326235</v>
      </c>
      <c r="K2223" s="10">
        <f t="shared" si="653"/>
        <v>1.7125718482031704E-3</v>
      </c>
      <c r="L2223" s="10">
        <f>+H2223/SUM(F$27:F2223)-1</f>
        <v>4.7220345924932294E-2</v>
      </c>
      <c r="M2223">
        <v>7.3</v>
      </c>
      <c r="R2223">
        <f t="shared" si="654"/>
        <v>6503.0595826134841</v>
      </c>
      <c r="S2223">
        <f t="shared" si="655"/>
        <v>6314.6014995796841</v>
      </c>
      <c r="T2223" s="5">
        <f t="shared" si="642"/>
        <v>0</v>
      </c>
      <c r="U2223" s="6">
        <f>+S2223+SUM($D$17:$E$17)-SUM($Q$27:Q2223)</f>
        <v>7033.2268153691521</v>
      </c>
      <c r="V2223" s="10">
        <f t="shared" si="643"/>
        <v>4.9220062833632561E-4</v>
      </c>
      <c r="W2223" s="10">
        <f>+S2223/SUM(Q$27:Q2223)-1</f>
        <v>7.3660808676620837E-2</v>
      </c>
      <c r="X2223">
        <v>5.335</v>
      </c>
      <c r="AC2223">
        <f t="shared" si="656"/>
        <v>14675.840023566769</v>
      </c>
      <c r="AD2223">
        <f t="shared" si="657"/>
        <v>14523.416104356753</v>
      </c>
      <c r="AE2223" s="5">
        <f t="shared" si="644"/>
        <v>0</v>
      </c>
      <c r="AF2223" s="6">
        <f>+AD2223+SUM($D$18:$E$18)-SUM($AB$27:AB2223)</f>
        <v>15816.70947277782</v>
      </c>
      <c r="AG2223" s="10">
        <f t="shared" si="645"/>
        <v>5.1661115239487465E-4</v>
      </c>
      <c r="AH2223" s="10">
        <f>+AD2223/SUM(AB$27:AB2223)-1</f>
        <v>0.37185402503126608</v>
      </c>
      <c r="AI2223" s="6">
        <f t="shared" si="646"/>
        <v>0</v>
      </c>
      <c r="AL2223" s="6">
        <f t="shared" si="647"/>
        <v>0</v>
      </c>
      <c r="AM2223" s="6">
        <f t="shared" si="648"/>
        <v>28630.094793465527</v>
      </c>
      <c r="AN2223" s="6">
        <f t="shared" si="649"/>
        <v>28229.0939912217</v>
      </c>
      <c r="AO2223" s="5">
        <f t="shared" si="650"/>
        <v>0</v>
      </c>
      <c r="AP2223" s="6">
        <f>+AN2223+SUM($D$16:$E$18)-SUM($AL$27:AL2223)</f>
        <v>31103.208254379577</v>
      </c>
      <c r="AQ2223" s="10">
        <f t="shared" si="658"/>
        <v>8.2815881167253025E-4</v>
      </c>
      <c r="AR2223" s="10">
        <f>+AN2223/SUM(AL$27:AL2223)-1</f>
        <v>0.19991630950643602</v>
      </c>
    </row>
    <row r="2224" spans="1:44" x14ac:dyDescent="0.25">
      <c r="A2224" s="1">
        <v>43487</v>
      </c>
      <c r="B2224">
        <v>8.3149999999999995</v>
      </c>
      <c r="G2224">
        <f t="shared" si="651"/>
        <v>7392.5173585821576</v>
      </c>
      <c r="H2224">
        <f t="shared" si="652"/>
        <v>7332.8719914421827</v>
      </c>
      <c r="I2224" s="5">
        <f t="shared" si="641"/>
        <v>0</v>
      </c>
      <c r="J2224" s="6">
        <f>+H2224+SUM($D$16:$E$16)-SUM($F$27:F2224)</f>
        <v>8195.0675703895431</v>
      </c>
      <c r="K2224" s="10">
        <f t="shared" si="653"/>
        <v>-7.0522813353561808E-3</v>
      </c>
      <c r="L2224" s="10">
        <f>+H2224/SUM(F$27:F2224)-1</f>
        <v>3.8973532557667445E-2</v>
      </c>
      <c r="M2224">
        <v>7.28</v>
      </c>
      <c r="R2224">
        <f t="shared" si="654"/>
        <v>6485.2429810172825</v>
      </c>
      <c r="S2224">
        <f t="shared" si="655"/>
        <v>6297.3012214986438</v>
      </c>
      <c r="T2224" s="5">
        <f t="shared" si="642"/>
        <v>0</v>
      </c>
      <c r="U2224" s="6">
        <f>+S2224+SUM($D$17:$E$17)-SUM($Q$27:Q2224)</f>
        <v>7015.9265372881136</v>
      </c>
      <c r="V2224" s="10">
        <f t="shared" si="643"/>
        <v>-2.4597924303014773E-3</v>
      </c>
      <c r="W2224" s="10">
        <f>+S2224/SUM(Q$27:Q2224)-1</f>
        <v>7.0719272214493145E-2</v>
      </c>
      <c r="X2224">
        <v>5.3129999999999997</v>
      </c>
      <c r="AC2224">
        <f t="shared" si="656"/>
        <v>14615.321095634534</v>
      </c>
      <c r="AD2224">
        <f t="shared" si="657"/>
        <v>14463.525728668683</v>
      </c>
      <c r="AE2224" s="5">
        <f t="shared" si="644"/>
        <v>0</v>
      </c>
      <c r="AF2224" s="6">
        <f>+AD2224+SUM($D$18:$E$18)-SUM($AB$27:AB2224)</f>
        <v>15756.819097089752</v>
      </c>
      <c r="AG2224" s="10">
        <f t="shared" si="645"/>
        <v>-3.7865256228639677E-3</v>
      </c>
      <c r="AH2224" s="10">
        <f>+AD2224/SUM(AB$27:AB2224)-1</f>
        <v>0.36619689503113695</v>
      </c>
      <c r="AI2224" s="6">
        <f t="shared" si="646"/>
        <v>0</v>
      </c>
      <c r="AL2224" s="6">
        <f t="shared" si="647"/>
        <v>0</v>
      </c>
      <c r="AM2224" s="6">
        <f t="shared" si="648"/>
        <v>28493.081435233973</v>
      </c>
      <c r="AN2224" s="6">
        <f t="shared" si="649"/>
        <v>28093.698941609509</v>
      </c>
      <c r="AO2224" s="5">
        <f t="shared" si="650"/>
        <v>0</v>
      </c>
      <c r="AP2224" s="6">
        <f>+AN2224+SUM($D$16:$E$18)-SUM($AL$27:AL2224)</f>
        <v>30967.813204767386</v>
      </c>
      <c r="AQ2224" s="10">
        <f t="shared" si="658"/>
        <v>-4.3530895110515111E-3</v>
      </c>
      <c r="AR2224" s="10">
        <f>+AN2224/SUM(AL$27:AL2224)-1</f>
        <v>0.1941611574527915</v>
      </c>
    </row>
    <row r="2225" spans="1:44" x14ac:dyDescent="0.25">
      <c r="A2225" s="1">
        <v>43488</v>
      </c>
      <c r="B2225">
        <v>8.3149999999999995</v>
      </c>
      <c r="G2225">
        <f t="shared" si="651"/>
        <v>7392.5173585821576</v>
      </c>
      <c r="H2225">
        <f t="shared" si="652"/>
        <v>7332.8719914421827</v>
      </c>
      <c r="I2225" s="5">
        <f t="shared" si="641"/>
        <v>0</v>
      </c>
      <c r="J2225" s="6">
        <f>+H2225+SUM($D$16:$E$16)-SUM($F$27:F2225)</f>
        <v>8195.0675703895431</v>
      </c>
      <c r="K2225" s="10">
        <f t="shared" si="653"/>
        <v>0</v>
      </c>
      <c r="L2225" s="10">
        <f>+H2225/SUM(F$27:F2225)-1</f>
        <v>3.8973532557667445E-2</v>
      </c>
      <c r="M2225">
        <v>7.2640000000000002</v>
      </c>
      <c r="R2225">
        <f t="shared" si="654"/>
        <v>6470.9896997403212</v>
      </c>
      <c r="S2225">
        <f t="shared" si="655"/>
        <v>6283.4609990338113</v>
      </c>
      <c r="T2225" s="5">
        <f t="shared" si="642"/>
        <v>0</v>
      </c>
      <c r="U2225" s="6">
        <f>+S2225+SUM($D$17:$E$17)-SUM($Q$27:Q2225)</f>
        <v>7002.0863148232793</v>
      </c>
      <c r="V2225" s="10">
        <f t="shared" si="643"/>
        <v>-1.9726863431760444E-3</v>
      </c>
      <c r="W2225" s="10">
        <f>+S2225/SUM(Q$27:Q2225)-1</f>
        <v>6.836604304479077E-2</v>
      </c>
      <c r="X2225">
        <v>5.3150000000000004</v>
      </c>
      <c r="AC2225">
        <f t="shared" si="656"/>
        <v>14620.822816355649</v>
      </c>
      <c r="AD2225">
        <f t="shared" si="657"/>
        <v>14468.970308276692</v>
      </c>
      <c r="AE2225" s="5">
        <f t="shared" si="644"/>
        <v>0</v>
      </c>
      <c r="AF2225" s="6">
        <f>+AD2225+SUM($D$18:$E$18)-SUM($AB$27:AB2225)</f>
        <v>15762.263676697763</v>
      </c>
      <c r="AG2225" s="10">
        <f t="shared" si="645"/>
        <v>3.4553799053371748E-4</v>
      </c>
      <c r="AH2225" s="10">
        <f>+AD2225/SUM(AB$27:AB2225)-1</f>
        <v>0.3667111795766036</v>
      </c>
      <c r="AI2225" s="6">
        <f t="shared" si="646"/>
        <v>0</v>
      </c>
      <c r="AL2225" s="6">
        <f t="shared" si="647"/>
        <v>0</v>
      </c>
      <c r="AM2225" s="6">
        <f t="shared" si="648"/>
        <v>28484.329874678129</v>
      </c>
      <c r="AN2225" s="6">
        <f t="shared" si="649"/>
        <v>28085.303298752686</v>
      </c>
      <c r="AO2225" s="5">
        <f t="shared" si="650"/>
        <v>0</v>
      </c>
      <c r="AP2225" s="6">
        <f>+AN2225+SUM($D$16:$E$18)-SUM($AL$27:AL2225)</f>
        <v>30959.417561910559</v>
      </c>
      <c r="AQ2225" s="10">
        <f t="shared" si="658"/>
        <v>-2.7110867665447458E-4</v>
      </c>
      <c r="AR2225" s="10">
        <f>+AN2225/SUM(AL$27:AL2225)-1</f>
        <v>0.19380428915245473</v>
      </c>
    </row>
    <row r="2226" spans="1:44" x14ac:dyDescent="0.25">
      <c r="A2226" s="1">
        <v>43489</v>
      </c>
      <c r="B2226">
        <v>8.3979999999999997</v>
      </c>
      <c r="G2226">
        <f t="shared" si="651"/>
        <v>7466.3091734663803</v>
      </c>
      <c r="H2226">
        <f t="shared" si="652"/>
        <v>7406.0684286387786</v>
      </c>
      <c r="I2226" s="5">
        <f t="shared" si="641"/>
        <v>0</v>
      </c>
      <c r="J2226" s="6">
        <f>+H2226+SUM($D$16:$E$16)-SUM($F$27:F2226)</f>
        <v>8268.2640075861418</v>
      </c>
      <c r="K2226" s="10">
        <f t="shared" si="653"/>
        <v>8.9317673793285479E-3</v>
      </c>
      <c r="L2226" s="10">
        <f>+H2226/SUM(F$27:F2226)-1</f>
        <v>4.9344525125591288E-2</v>
      </c>
      <c r="M2226">
        <v>7.2839999999999998</v>
      </c>
      <c r="R2226">
        <f t="shared" si="654"/>
        <v>6488.8063013365218</v>
      </c>
      <c r="S2226">
        <f t="shared" si="655"/>
        <v>6300.7612771148506</v>
      </c>
      <c r="T2226" s="5">
        <f t="shared" si="642"/>
        <v>0</v>
      </c>
      <c r="U2226" s="6">
        <f>+S2226+SUM($D$17:$E$17)-SUM($Q$27:Q2226)</f>
        <v>7019.3865929043195</v>
      </c>
      <c r="V2226" s="10">
        <f t="shared" si="643"/>
        <v>2.4707319080623513E-3</v>
      </c>
      <c r="W2226" s="10">
        <f>+S2226/SUM(Q$27:Q2226)-1</f>
        <v>7.1307579506918461E-2</v>
      </c>
      <c r="X2226">
        <v>5.3029999999999999</v>
      </c>
      <c r="AC2226">
        <f t="shared" si="656"/>
        <v>14587.812492028974</v>
      </c>
      <c r="AD2226">
        <f t="shared" si="657"/>
        <v>14436.302830628652</v>
      </c>
      <c r="AE2226" s="5">
        <f t="shared" si="644"/>
        <v>0</v>
      </c>
      <c r="AF2226" s="6">
        <f>+AD2226+SUM($D$18:$E$18)-SUM($AB$27:AB2226)</f>
        <v>15729.59619904972</v>
      </c>
      <c r="AG2226" s="10">
        <f t="shared" si="645"/>
        <v>-2.0725118116338148E-3</v>
      </c>
      <c r="AH2226" s="10">
        <f>+AD2226/SUM(AB$27:AB2226)-1</f>
        <v>0.36362547230380571</v>
      </c>
      <c r="AI2226" s="6">
        <f t="shared" si="646"/>
        <v>0</v>
      </c>
      <c r="AL2226" s="6">
        <f t="shared" si="647"/>
        <v>0</v>
      </c>
      <c r="AM2226" s="6">
        <f t="shared" si="648"/>
        <v>28542.927966831878</v>
      </c>
      <c r="AN2226" s="6">
        <f t="shared" si="649"/>
        <v>28143.132536382283</v>
      </c>
      <c r="AO2226" s="5">
        <f t="shared" si="650"/>
        <v>0</v>
      </c>
      <c r="AP2226" s="6">
        <f>+AN2226+SUM($D$16:$E$18)-SUM($AL$27:AL2226)</f>
        <v>31017.24679954016</v>
      </c>
      <c r="AQ2226" s="10">
        <f t="shared" si="658"/>
        <v>1.8679045726217591E-3</v>
      </c>
      <c r="AR2226" s="10">
        <f>+AN2226/SUM(AL$27:AL2226)-1</f>
        <v>0.19626240011484186</v>
      </c>
    </row>
    <row r="2227" spans="1:44" x14ac:dyDescent="0.25">
      <c r="A2227" s="1">
        <v>43490</v>
      </c>
      <c r="B2227">
        <v>8.4619999999999997</v>
      </c>
      <c r="G2227">
        <f t="shared" si="651"/>
        <v>7523.2088861481916</v>
      </c>
      <c r="H2227">
        <f t="shared" si="652"/>
        <v>7462.5090549108536</v>
      </c>
      <c r="I2227" s="5">
        <f t="shared" si="641"/>
        <v>0</v>
      </c>
      <c r="J2227" s="6">
        <f>+H2227+SUM($D$16:$E$16)-SUM($F$27:F2227)</f>
        <v>8324.7046338582149</v>
      </c>
      <c r="K2227" s="10">
        <f t="shared" si="653"/>
        <v>6.8261761139083443E-3</v>
      </c>
      <c r="L2227" s="10">
        <f>+H2227/SUM(F$27:F2227)-1</f>
        <v>5.7341435057484347E-2</v>
      </c>
      <c r="M2227">
        <v>7.3079999999999998</v>
      </c>
      <c r="R2227">
        <f t="shared" si="654"/>
        <v>6510.1862232519634</v>
      </c>
      <c r="S2227">
        <f t="shared" si="655"/>
        <v>6321.5216108120985</v>
      </c>
      <c r="T2227" s="5">
        <f t="shared" si="642"/>
        <v>0</v>
      </c>
      <c r="U2227" s="6">
        <f>+S2227+SUM($D$17:$E$17)-SUM($Q$27:Q2227)</f>
        <v>7040.1469266015674</v>
      </c>
      <c r="V2227" s="10">
        <f t="shared" si="643"/>
        <v>2.9575709248204074E-3</v>
      </c>
      <c r="W2227" s="10">
        <f>+S2227/SUM(Q$27:Q2227)-1</f>
        <v>7.4837423261471692E-2</v>
      </c>
      <c r="X2227">
        <v>5.2869999999999999</v>
      </c>
      <c r="AC2227">
        <f t="shared" si="656"/>
        <v>14543.798726260076</v>
      </c>
      <c r="AD2227">
        <f t="shared" si="657"/>
        <v>14392.746193764602</v>
      </c>
      <c r="AE2227" s="5">
        <f t="shared" si="644"/>
        <v>0</v>
      </c>
      <c r="AF2227" s="6">
        <f>+AD2227+SUM($D$18:$E$18)-SUM($AB$27:AB2227)</f>
        <v>15686.03956218567</v>
      </c>
      <c r="AG2227" s="10">
        <f t="shared" si="645"/>
        <v>-2.7690880498687509E-3</v>
      </c>
      <c r="AH2227" s="10">
        <f>+AD2227/SUM(AB$27:AB2227)-1</f>
        <v>0.35951119594007563</v>
      </c>
      <c r="AI2227" s="6">
        <f t="shared" si="646"/>
        <v>0</v>
      </c>
      <c r="AL2227" s="6">
        <f t="shared" si="647"/>
        <v>0</v>
      </c>
      <c r="AM2227" s="6">
        <f t="shared" si="648"/>
        <v>28577.193835660233</v>
      </c>
      <c r="AN2227" s="6">
        <f t="shared" si="649"/>
        <v>28176.776859487552</v>
      </c>
      <c r="AO2227" s="5">
        <f t="shared" si="650"/>
        <v>0</v>
      </c>
      <c r="AP2227" s="6">
        <f>+AN2227+SUM($D$16:$E$18)-SUM($AL$27:AL2227)</f>
        <v>31050.891122645429</v>
      </c>
      <c r="AQ2227" s="10">
        <f t="shared" si="658"/>
        <v>1.0846972757674322E-3</v>
      </c>
      <c r="AR2227" s="10">
        <f>+AN2227/SUM(AL$27:AL2227)-1</f>
        <v>0.19769249815585122</v>
      </c>
    </row>
    <row r="2228" spans="1:44" x14ac:dyDescent="0.25">
      <c r="A2228" s="1">
        <v>43493</v>
      </c>
      <c r="B2228">
        <v>8.4109999999999996</v>
      </c>
      <c r="G2228">
        <f t="shared" si="651"/>
        <v>7477.8669276048731</v>
      </c>
      <c r="H2228">
        <f t="shared" si="652"/>
        <v>7417.5329308502942</v>
      </c>
      <c r="I2228" s="5">
        <f t="shared" si="641"/>
        <v>0</v>
      </c>
      <c r="J2228" s="6">
        <f>+H2228+SUM($D$16:$E$16)-SUM($F$27:F2228)</f>
        <v>8279.7285097976564</v>
      </c>
      <c r="K2228" s="10">
        <f t="shared" si="653"/>
        <v>-5.4027291103676545E-3</v>
      </c>
      <c r="L2228" s="10">
        <f>+H2228/SUM(F$27:F2228)-1</f>
        <v>5.0968897455507145E-2</v>
      </c>
      <c r="M2228">
        <v>7.2649999999999997</v>
      </c>
      <c r="R2228">
        <f t="shared" si="654"/>
        <v>6471.8805298201305</v>
      </c>
      <c r="S2228">
        <f t="shared" si="655"/>
        <v>6284.3260129378623</v>
      </c>
      <c r="T2228" s="5">
        <f t="shared" si="642"/>
        <v>0</v>
      </c>
      <c r="U2228" s="6">
        <f>+S2228+SUM($D$17:$E$17)-SUM($Q$27:Q2228)</f>
        <v>7002.9513287273303</v>
      </c>
      <c r="V2228" s="10">
        <f t="shared" si="643"/>
        <v>-5.2833553421579582E-3</v>
      </c>
      <c r="W2228" s="10">
        <f>+S2228/SUM(Q$27:Q2228)-1</f>
        <v>6.8513119867896988E-2</v>
      </c>
      <c r="X2228">
        <v>5.2469999999999999</v>
      </c>
      <c r="AC2228">
        <f t="shared" si="656"/>
        <v>14433.764311837833</v>
      </c>
      <c r="AD2228">
        <f t="shared" si="657"/>
        <v>14283.854601604477</v>
      </c>
      <c r="AE2228" s="5">
        <f t="shared" si="644"/>
        <v>0</v>
      </c>
      <c r="AF2228" s="6">
        <f>+AD2228+SUM($D$18:$E$18)-SUM($AB$27:AB2228)</f>
        <v>15577.147970025548</v>
      </c>
      <c r="AG2228" s="10">
        <f t="shared" si="645"/>
        <v>-6.9419429760094742E-3</v>
      </c>
      <c r="AH2228" s="10">
        <f>+AD2228/SUM(AB$27:AB2228)-1</f>
        <v>0.34922550503075045</v>
      </c>
      <c r="AI2228" s="6">
        <f t="shared" si="646"/>
        <v>0</v>
      </c>
      <c r="AL2228" s="6">
        <f t="shared" si="647"/>
        <v>0</v>
      </c>
      <c r="AM2228" s="6">
        <f t="shared" si="648"/>
        <v>28383.511769262837</v>
      </c>
      <c r="AN2228" s="6">
        <f t="shared" si="649"/>
        <v>27985.713545392631</v>
      </c>
      <c r="AO2228" s="5">
        <f t="shared" si="650"/>
        <v>0</v>
      </c>
      <c r="AP2228" s="6">
        <f>+AN2228+SUM($D$16:$E$18)-SUM($AL$27:AL2228)</f>
        <v>30859.827808550508</v>
      </c>
      <c r="AQ2228" s="10">
        <f t="shared" si="658"/>
        <v>-6.1532312660611543E-3</v>
      </c>
      <c r="AR2228" s="10">
        <f>+AN2228/SUM(AL$27:AL2228)-1</f>
        <v>0.18957109026362007</v>
      </c>
    </row>
    <row r="2229" spans="1:44" x14ac:dyDescent="0.25">
      <c r="A2229" s="1">
        <v>43494</v>
      </c>
      <c r="B2229">
        <v>8.4510000000000005</v>
      </c>
      <c r="G2229">
        <f t="shared" si="651"/>
        <v>7513.429248031005</v>
      </c>
      <c r="H2229">
        <f t="shared" si="652"/>
        <v>7452.8083222703408</v>
      </c>
      <c r="I2229" s="5">
        <f t="shared" si="641"/>
        <v>0</v>
      </c>
      <c r="J2229" s="6">
        <f>+H2229+SUM($D$16:$E$16)-SUM($F$27:F2229)</f>
        <v>8315.003901217704</v>
      </c>
      <c r="K2229" s="10">
        <f t="shared" si="653"/>
        <v>4.2604526680198873E-3</v>
      </c>
      <c r="L2229" s="10">
        <f>+H2229/SUM(F$27:F2229)-1</f>
        <v>5.5966966162940279E-2</v>
      </c>
      <c r="M2229">
        <v>7.3029999999999999</v>
      </c>
      <c r="R2229">
        <f t="shared" si="654"/>
        <v>6505.732072852913</v>
      </c>
      <c r="S2229">
        <f t="shared" si="655"/>
        <v>6317.1965412918389</v>
      </c>
      <c r="T2229" s="5">
        <f t="shared" si="642"/>
        <v>0</v>
      </c>
      <c r="U2229" s="6">
        <f>+S2229+SUM($D$17:$E$17)-SUM($Q$27:Q2229)</f>
        <v>7035.8218570813087</v>
      </c>
      <c r="V2229" s="10">
        <f t="shared" si="643"/>
        <v>4.6938107679168617E-3</v>
      </c>
      <c r="W2229" s="10">
        <f>+S2229/SUM(Q$27:Q2229)-1</f>
        <v>7.4102039145939713E-2</v>
      </c>
      <c r="X2229">
        <v>5.274</v>
      </c>
      <c r="AC2229">
        <f t="shared" si="656"/>
        <v>14508.037541572847</v>
      </c>
      <c r="AD2229">
        <f t="shared" si="657"/>
        <v>14357.356426312561</v>
      </c>
      <c r="AE2229" s="5">
        <f t="shared" si="644"/>
        <v>0</v>
      </c>
      <c r="AF2229" s="6">
        <f>+AD2229+SUM($D$18:$E$18)-SUM($AB$27:AB2229)</f>
        <v>15650.649794733628</v>
      </c>
      <c r="AG2229" s="10">
        <f t="shared" si="645"/>
        <v>4.7185675355667644E-3</v>
      </c>
      <c r="AH2229" s="10">
        <f>+AD2229/SUM(AB$27:AB2229)-1</f>
        <v>0.35616834639454487</v>
      </c>
      <c r="AI2229" s="6">
        <f t="shared" si="646"/>
        <v>0</v>
      </c>
      <c r="AL2229" s="6">
        <f t="shared" si="647"/>
        <v>0</v>
      </c>
      <c r="AM2229" s="6">
        <f t="shared" si="648"/>
        <v>28527.198862456768</v>
      </c>
      <c r="AN2229" s="6">
        <f t="shared" si="649"/>
        <v>28127.361289874738</v>
      </c>
      <c r="AO2229" s="5">
        <f t="shared" si="650"/>
        <v>0</v>
      </c>
      <c r="AP2229" s="6">
        <f>+AN2229+SUM($D$16:$E$18)-SUM($AL$27:AL2229)</f>
        <v>31001.475553032615</v>
      </c>
      <c r="AQ2229" s="10">
        <f t="shared" si="658"/>
        <v>4.5900367740503434E-3</v>
      </c>
      <c r="AR2229" s="10">
        <f>+AN2229/SUM(AL$27:AL2229)-1</f>
        <v>0.19559202167791656</v>
      </c>
    </row>
    <row r="2230" spans="1:44" x14ac:dyDescent="0.25">
      <c r="A2230" s="1">
        <v>43495</v>
      </c>
      <c r="B2230">
        <v>8.5340000000000007</v>
      </c>
      <c r="G2230">
        <f t="shared" si="651"/>
        <v>7587.2210629152296</v>
      </c>
      <c r="H2230">
        <f t="shared" si="652"/>
        <v>7526.0047594669377</v>
      </c>
      <c r="I2230" s="5">
        <f t="shared" si="641"/>
        <v>0</v>
      </c>
      <c r="J2230" s="6">
        <f>+H2230+SUM($D$16:$E$16)-SUM($F$27:F2230)</f>
        <v>8388.200338414299</v>
      </c>
      <c r="K2230" s="10">
        <f t="shared" si="653"/>
        <v>8.8029347990896678E-3</v>
      </c>
      <c r="L2230" s="10">
        <f>+H2230/SUM(F$27:F2230)-1</f>
        <v>6.6337958730864122E-2</v>
      </c>
      <c r="M2230">
        <v>7.343</v>
      </c>
      <c r="R2230">
        <f t="shared" si="654"/>
        <v>6541.3652760453151</v>
      </c>
      <c r="S2230">
        <f t="shared" si="655"/>
        <v>6351.7970974539194</v>
      </c>
      <c r="T2230" s="5">
        <f t="shared" si="642"/>
        <v>0</v>
      </c>
      <c r="U2230" s="6">
        <f>+S2230+SUM($D$17:$E$17)-SUM($Q$27:Q2230)</f>
        <v>7070.4224132433892</v>
      </c>
      <c r="V2230" s="10">
        <f t="shared" si="643"/>
        <v>4.9177703564589059E-3</v>
      </c>
      <c r="W2230" s="10">
        <f>+S2230/SUM(Q$27:Q2230)-1</f>
        <v>7.9985112070195319E-2</v>
      </c>
      <c r="X2230">
        <v>5.3079999999999998</v>
      </c>
      <c r="AC2230">
        <f t="shared" si="656"/>
        <v>14601.566793831753</v>
      </c>
      <c r="AD2230">
        <f t="shared" si="657"/>
        <v>14449.914279648667</v>
      </c>
      <c r="AE2230" s="5">
        <f t="shared" si="644"/>
        <v>0</v>
      </c>
      <c r="AF2230" s="6">
        <f>+AD2230+SUM($D$18:$E$18)-SUM($AB$27:AB2230)</f>
        <v>15743.207648069736</v>
      </c>
      <c r="AG2230" s="10">
        <f t="shared" si="645"/>
        <v>5.9139942781962773E-3</v>
      </c>
      <c r="AH2230" s="10">
        <f>+AD2230/SUM(AB$27:AB2230)-1</f>
        <v>0.36491118366747144</v>
      </c>
      <c r="AI2230" s="6">
        <f t="shared" si="646"/>
        <v>0</v>
      </c>
      <c r="AL2230" s="6">
        <f t="shared" si="647"/>
        <v>0</v>
      </c>
      <c r="AM2230" s="6">
        <f t="shared" si="648"/>
        <v>28730.153132792297</v>
      </c>
      <c r="AN2230" s="6">
        <f t="shared" si="649"/>
        <v>28327.716136569525</v>
      </c>
      <c r="AO2230" s="5">
        <f t="shared" si="650"/>
        <v>0</v>
      </c>
      <c r="AP2230" s="6">
        <f>+AN2230+SUM($D$16:$E$18)-SUM($AL$27:AL2230)</f>
        <v>31201.830399727398</v>
      </c>
      <c r="AQ2230" s="10">
        <f t="shared" si="658"/>
        <v>6.4627519535980227E-3</v>
      </c>
      <c r="AR2230" s="10">
        <f>+AN2230/SUM(AL$27:AL2230)-1</f>
        <v>0.20410837889124034</v>
      </c>
    </row>
    <row r="2231" spans="1:44" x14ac:dyDescent="0.25">
      <c r="A2231" s="1">
        <v>43496</v>
      </c>
      <c r="B2231">
        <v>8.5950000000000006</v>
      </c>
      <c r="G2231">
        <f t="shared" si="651"/>
        <v>7641.4536015650801</v>
      </c>
      <c r="H2231">
        <f t="shared" si="652"/>
        <v>7579.7997313825081</v>
      </c>
      <c r="I2231" s="5">
        <f t="shared" si="641"/>
        <v>0</v>
      </c>
      <c r="J2231" s="6">
        <f>+H2231+SUM($D$16:$E$16)-SUM($F$27:F2231)</f>
        <v>8441.9953103298685</v>
      </c>
      <c r="K2231" s="10">
        <f t="shared" si="653"/>
        <v>6.4131720446889418E-3</v>
      </c>
      <c r="L2231" s="10">
        <f>+H2231/SUM(F$27:F2231)-1</f>
        <v>7.3960013509699607E-2</v>
      </c>
      <c r="M2231">
        <v>7.3540000000000001</v>
      </c>
      <c r="R2231">
        <f t="shared" si="654"/>
        <v>6551.1644069232261</v>
      </c>
      <c r="S2231">
        <f t="shared" si="655"/>
        <v>6361.3122503984923</v>
      </c>
      <c r="T2231" s="5">
        <f t="shared" si="642"/>
        <v>0</v>
      </c>
      <c r="U2231" s="6">
        <f>+S2231+SUM($D$17:$E$17)-SUM($Q$27:Q2231)</f>
        <v>7079.9375661879612</v>
      </c>
      <c r="V2231" s="10">
        <f t="shared" si="643"/>
        <v>1.345768666770164E-3</v>
      </c>
      <c r="W2231" s="10">
        <f>+S2231/SUM(Q$27:Q2231)-1</f>
        <v>8.1602957124365494E-2</v>
      </c>
      <c r="X2231">
        <v>5.3330000000000002</v>
      </c>
      <c r="AC2231">
        <f t="shared" si="656"/>
        <v>14670.338302845657</v>
      </c>
      <c r="AD2231">
        <f t="shared" si="657"/>
        <v>14517.971524748746</v>
      </c>
      <c r="AE2231" s="5">
        <f t="shared" si="644"/>
        <v>0</v>
      </c>
      <c r="AF2231" s="6">
        <f>+AD2231+SUM($D$18:$E$18)-SUM($AB$27:AB2231)</f>
        <v>15811.264893169817</v>
      </c>
      <c r="AG2231" s="10">
        <f t="shared" si="645"/>
        <v>4.3229592482969537E-3</v>
      </c>
      <c r="AH2231" s="10">
        <f>+AD2231/SUM(AB$27:AB2231)-1</f>
        <v>0.37133974048579965</v>
      </c>
      <c r="AI2231" s="6">
        <f t="shared" si="646"/>
        <v>0</v>
      </c>
      <c r="AL2231" s="6">
        <f t="shared" si="647"/>
        <v>0</v>
      </c>
      <c r="AM2231" s="6">
        <f t="shared" si="648"/>
        <v>28862.956311333961</v>
      </c>
      <c r="AN2231" s="6">
        <f t="shared" si="649"/>
        <v>28459.083506529743</v>
      </c>
      <c r="AO2231" s="5">
        <f t="shared" si="650"/>
        <v>0</v>
      </c>
      <c r="AP2231" s="6">
        <f>+AN2231+SUM($D$16:$E$18)-SUM($AL$27:AL2231)</f>
        <v>31333.19776968762</v>
      </c>
      <c r="AQ2231" s="10">
        <f t="shared" si="658"/>
        <v>4.2102456258903409E-3</v>
      </c>
      <c r="AR2231" s="10">
        <f>+AN2231/SUM(AL$27:AL2231)-1</f>
        <v>0.20969232890399137</v>
      </c>
    </row>
    <row r="2232" spans="1:44" x14ac:dyDescent="0.25">
      <c r="A2232" s="1">
        <v>43497</v>
      </c>
      <c r="B2232">
        <v>8.6010000000000009</v>
      </c>
      <c r="G2232">
        <f t="shared" si="651"/>
        <v>7646.7879496290007</v>
      </c>
      <c r="H2232">
        <f t="shared" si="652"/>
        <v>7585.0910400955163</v>
      </c>
      <c r="I2232" s="5">
        <f t="shared" si="641"/>
        <v>0</v>
      </c>
      <c r="J2232" s="6">
        <f>+H2232+SUM($D$16:$E$16)-SUM($F$27:F2232)</f>
        <v>8447.2866190428795</v>
      </c>
      <c r="K2232" s="10">
        <f t="shared" si="653"/>
        <v>6.2678413319372517E-4</v>
      </c>
      <c r="L2232" s="10">
        <f>+H2232/SUM(F$27:F2232)-1</f>
        <v>7.4709723815814755E-2</v>
      </c>
      <c r="M2232">
        <v>7.3789999999999996</v>
      </c>
      <c r="R2232">
        <f t="shared" si="654"/>
        <v>6573.435158918478</v>
      </c>
      <c r="S2232">
        <f t="shared" si="655"/>
        <v>6382.9375979997931</v>
      </c>
      <c r="T2232" s="5">
        <f t="shared" si="642"/>
        <v>0</v>
      </c>
      <c r="U2232" s="6">
        <f>+S2232+SUM($D$17:$E$17)-SUM($Q$27:Q2232)</f>
        <v>7101.562913789262</v>
      </c>
      <c r="V2232" s="10">
        <f t="shared" si="643"/>
        <v>3.0544545625059705E-3</v>
      </c>
      <c r="W2232" s="10">
        <f>+S2232/SUM(Q$27:Q2232)-1</f>
        <v>8.5279877702025386E-2</v>
      </c>
      <c r="X2232">
        <v>5.3449999999999998</v>
      </c>
      <c r="AC2232">
        <f t="shared" si="656"/>
        <v>14703.34862717233</v>
      </c>
      <c r="AD2232">
        <f t="shared" si="657"/>
        <v>14550.639002396783</v>
      </c>
      <c r="AE2232" s="5">
        <f t="shared" si="644"/>
        <v>0</v>
      </c>
      <c r="AF2232" s="6">
        <f>+AD2232+SUM($D$18:$E$18)-SUM($AB$27:AB2232)</f>
        <v>15843.932370817853</v>
      </c>
      <c r="AG2232" s="10">
        <f t="shared" si="645"/>
        <v>2.0660888214039108E-3</v>
      </c>
      <c r="AH2232" s="10">
        <f>+AD2232/SUM(AB$27:AB2232)-1</f>
        <v>0.37442544775859732</v>
      </c>
      <c r="AI2232" s="6">
        <f t="shared" si="646"/>
        <v>0</v>
      </c>
      <c r="AL2232" s="6">
        <f t="shared" si="647"/>
        <v>0</v>
      </c>
      <c r="AM2232" s="6">
        <f t="shared" si="648"/>
        <v>28923.571735719808</v>
      </c>
      <c r="AN2232" s="6">
        <f t="shared" si="649"/>
        <v>28518.667640492095</v>
      </c>
      <c r="AO2232" s="5">
        <f t="shared" si="650"/>
        <v>0</v>
      </c>
      <c r="AP2232" s="6">
        <f>+AN2232+SUM($D$16:$E$18)-SUM($AL$27:AL2232)</f>
        <v>31392.781903649971</v>
      </c>
      <c r="AQ2232" s="10">
        <f t="shared" si="658"/>
        <v>1.9016295240696923E-3</v>
      </c>
      <c r="AR2232" s="10">
        <f>+AN2232/SUM(AL$27:AL2232)-1</f>
        <v>0.21222503413893357</v>
      </c>
    </row>
    <row r="2233" spans="1:44" x14ac:dyDescent="0.25">
      <c r="A2233" s="1">
        <v>43500</v>
      </c>
      <c r="B2233">
        <v>8.6170000000000009</v>
      </c>
      <c r="G2233">
        <f t="shared" si="651"/>
        <v>7661.0128777994541</v>
      </c>
      <c r="H2233">
        <f t="shared" si="652"/>
        <v>7599.2011966635355</v>
      </c>
      <c r="I2233" s="5">
        <f t="shared" si="641"/>
        <v>0</v>
      </c>
      <c r="J2233" s="6">
        <f>+H2233+SUM($D$16:$E$16)-SUM($F$27:F2233)</f>
        <v>8461.3967756108977</v>
      </c>
      <c r="K2233" s="10">
        <f t="shared" si="653"/>
        <v>1.6703773891382223E-3</v>
      </c>
      <c r="L2233" s="10">
        <f>+H2233/SUM(F$27:F2233)-1</f>
        <v>7.6708951298787964E-2</v>
      </c>
      <c r="M2233">
        <v>7.383</v>
      </c>
      <c r="R2233">
        <f t="shared" si="654"/>
        <v>6576.9984792377181</v>
      </c>
      <c r="S2233">
        <f t="shared" si="655"/>
        <v>6386.3976536160008</v>
      </c>
      <c r="T2233" s="5">
        <f t="shared" si="642"/>
        <v>0</v>
      </c>
      <c r="U2233" s="6">
        <f>+S2233+SUM($D$17:$E$17)-SUM($Q$27:Q2233)</f>
        <v>7105.0229694054697</v>
      </c>
      <c r="V2233" s="10">
        <f t="shared" si="643"/>
        <v>4.8722452482818923E-4</v>
      </c>
      <c r="W2233" s="10">
        <f>+S2233/SUM(Q$27:Q2233)-1</f>
        <v>8.5868184994450925E-2</v>
      </c>
      <c r="X2233">
        <v>5.3609999999999998</v>
      </c>
      <c r="AC2233">
        <f t="shared" si="656"/>
        <v>14747.36239294123</v>
      </c>
      <c r="AD2233">
        <f t="shared" si="657"/>
        <v>14594.195639260835</v>
      </c>
      <c r="AE2233" s="5">
        <f t="shared" si="644"/>
        <v>0</v>
      </c>
      <c r="AF2233" s="6">
        <f>+AD2233+SUM($D$18:$E$18)-SUM($AB$27:AB2233)</f>
        <v>15887.489007681903</v>
      </c>
      <c r="AG2233" s="10">
        <f t="shared" si="645"/>
        <v>2.7491051996835214E-3</v>
      </c>
      <c r="AH2233" s="10">
        <f>+AD2233/SUM(AB$27:AB2233)-1</f>
        <v>0.37853972412232761</v>
      </c>
      <c r="AI2233" s="6">
        <f t="shared" si="646"/>
        <v>0</v>
      </c>
      <c r="AL2233" s="6">
        <f t="shared" si="647"/>
        <v>0</v>
      </c>
      <c r="AM2233" s="6">
        <f t="shared" si="648"/>
        <v>28985.373749978404</v>
      </c>
      <c r="AN2233" s="6">
        <f t="shared" si="649"/>
        <v>28579.794489540371</v>
      </c>
      <c r="AO2233" s="5">
        <f t="shared" si="650"/>
        <v>0</v>
      </c>
      <c r="AP2233" s="6">
        <f>+AN2233+SUM($D$16:$E$18)-SUM($AL$27:AL2233)</f>
        <v>31453.908752698248</v>
      </c>
      <c r="AQ2233" s="10">
        <f t="shared" si="658"/>
        <v>1.9471625431568551E-3</v>
      </c>
      <c r="AR2233" s="10">
        <f>+AN2233/SUM(AL$27:AL2233)-1</f>
        <v>0.21482331459187964</v>
      </c>
    </row>
    <row r="2234" spans="1:44" x14ac:dyDescent="0.25">
      <c r="A2234" s="1">
        <v>43501</v>
      </c>
      <c r="B2234">
        <v>8.6479999999999997</v>
      </c>
      <c r="G2234">
        <f t="shared" si="651"/>
        <v>7688.5736761297057</v>
      </c>
      <c r="H2234">
        <f t="shared" si="652"/>
        <v>7626.5396250140711</v>
      </c>
      <c r="I2234" s="5">
        <f t="shared" si="641"/>
        <v>0</v>
      </c>
      <c r="J2234" s="6">
        <f>+H2234+SUM($D$16:$E$16)-SUM($F$27:F2234)</f>
        <v>8488.7352039614343</v>
      </c>
      <c r="K2234" s="10">
        <f t="shared" si="653"/>
        <v>3.2309592701451617E-3</v>
      </c>
      <c r="L2234" s="10">
        <f>+H2234/SUM(F$27:F2234)-1</f>
        <v>8.0582454547048599E-2</v>
      </c>
      <c r="M2234">
        <v>7.4740000000000002</v>
      </c>
      <c r="R2234">
        <f t="shared" si="654"/>
        <v>6658.0640165004343</v>
      </c>
      <c r="S2234">
        <f t="shared" si="655"/>
        <v>6465.1139188847337</v>
      </c>
      <c r="T2234" s="5">
        <f t="shared" si="642"/>
        <v>0</v>
      </c>
      <c r="U2234" s="6">
        <f>+S2234+SUM($D$17:$E$17)-SUM($Q$27:Q2234)</f>
        <v>7183.7392346742026</v>
      </c>
      <c r="V2234" s="10">
        <f t="shared" si="643"/>
        <v>1.1078959998819027E-2</v>
      </c>
      <c r="W2234" s="10">
        <f>+S2234/SUM(Q$27:Q2234)-1</f>
        <v>9.9252175897131867E-2</v>
      </c>
      <c r="X2234">
        <v>5.3860000000000001</v>
      </c>
      <c r="AC2234">
        <f t="shared" si="656"/>
        <v>14816.133901955132</v>
      </c>
      <c r="AD2234">
        <f t="shared" si="657"/>
        <v>14662.252884360914</v>
      </c>
      <c r="AE2234" s="5">
        <f t="shared" si="644"/>
        <v>0</v>
      </c>
      <c r="AF2234" s="6">
        <f>+AD2234+SUM($D$18:$E$18)-SUM($AB$27:AB2234)</f>
        <v>15955.546252781984</v>
      </c>
      <c r="AG2234" s="10">
        <f t="shared" si="645"/>
        <v>4.2837005311018306E-3</v>
      </c>
      <c r="AH2234" s="10">
        <f>+AD2234/SUM(AB$27:AB2234)-1</f>
        <v>0.38496828094065605</v>
      </c>
      <c r="AI2234" s="6">
        <f t="shared" si="646"/>
        <v>0</v>
      </c>
      <c r="AL2234" s="6">
        <f t="shared" si="647"/>
        <v>0</v>
      </c>
      <c r="AM2234" s="6">
        <f t="shared" si="648"/>
        <v>29162.771594585272</v>
      </c>
      <c r="AN2234" s="6">
        <f t="shared" si="649"/>
        <v>28753.906428259717</v>
      </c>
      <c r="AO2234" s="5">
        <f t="shared" si="650"/>
        <v>0</v>
      </c>
      <c r="AP2234" s="6">
        <f>+AN2234+SUM($D$16:$E$18)-SUM($AL$27:AL2234)</f>
        <v>31628.020691417594</v>
      </c>
      <c r="AQ2234" s="10">
        <f t="shared" si="658"/>
        <v>5.5354627015762325E-3</v>
      </c>
      <c r="AR2234" s="10">
        <f>+AN2234/SUM(AL$27:AL2234)-1</f>
        <v>0.22222418105305941</v>
      </c>
    </row>
    <row r="2235" spans="1:44" x14ac:dyDescent="0.25">
      <c r="A2235" s="1">
        <v>43502</v>
      </c>
      <c r="B2235">
        <v>8.6470000000000002</v>
      </c>
      <c r="G2235">
        <f t="shared" si="651"/>
        <v>7687.6846181190522</v>
      </c>
      <c r="H2235">
        <f t="shared" si="652"/>
        <v>7625.6577402285702</v>
      </c>
      <c r="I2235" s="5">
        <f t="shared" si="641"/>
        <v>0</v>
      </c>
      <c r="J2235" s="6">
        <f>+H2235+SUM($D$16:$E$16)-SUM($F$27:F2235)</f>
        <v>8487.8533191759307</v>
      </c>
      <c r="K2235" s="10">
        <f t="shared" si="653"/>
        <v>-1.0388883200085353E-4</v>
      </c>
      <c r="L2235" s="10">
        <f>+H2235/SUM(F$27:F2235)-1</f>
        <v>8.0457502829362815E-2</v>
      </c>
      <c r="M2235">
        <v>7.4729999999999999</v>
      </c>
      <c r="R2235">
        <f t="shared" si="654"/>
        <v>6657.173186420624</v>
      </c>
      <c r="S2235">
        <f t="shared" si="655"/>
        <v>6464.2489049806818</v>
      </c>
      <c r="T2235" s="5">
        <f t="shared" si="642"/>
        <v>0</v>
      </c>
      <c r="U2235" s="6">
        <f>+S2235+SUM($D$17:$E$17)-SUM($Q$27:Q2235)</f>
        <v>7182.8742207701516</v>
      </c>
      <c r="V2235" s="10">
        <f t="shared" si="643"/>
        <v>-1.2041276496732589E-4</v>
      </c>
      <c r="W2235" s="10">
        <f>+S2235/SUM(Q$27:Q2235)-1</f>
        <v>9.9105099074025649E-2</v>
      </c>
      <c r="X2235">
        <v>5.39</v>
      </c>
      <c r="AC2235">
        <f t="shared" si="656"/>
        <v>14827.137343397355</v>
      </c>
      <c r="AD2235">
        <f t="shared" si="657"/>
        <v>14673.142043576925</v>
      </c>
      <c r="AE2235" s="5">
        <f t="shared" si="644"/>
        <v>0</v>
      </c>
      <c r="AF2235" s="6">
        <f>+AD2235+SUM($D$18:$E$18)-SUM($AB$27:AB2235)</f>
        <v>15966.435411997994</v>
      </c>
      <c r="AG2235" s="10">
        <f t="shared" si="645"/>
        <v>6.8246859389797798E-4</v>
      </c>
      <c r="AH2235" s="10">
        <f>+AD2235/SUM(AB$27:AB2235)-1</f>
        <v>0.38599685003158846</v>
      </c>
      <c r="AI2235" s="6">
        <f t="shared" si="646"/>
        <v>0</v>
      </c>
      <c r="AL2235" s="6">
        <f t="shared" si="647"/>
        <v>0</v>
      </c>
      <c r="AM2235" s="6">
        <f t="shared" si="648"/>
        <v>29171.995147937028</v>
      </c>
      <c r="AN2235" s="6">
        <f t="shared" si="649"/>
        <v>28763.048688786177</v>
      </c>
      <c r="AO2235" s="5">
        <f t="shared" si="650"/>
        <v>0</v>
      </c>
      <c r="AP2235" s="6">
        <f>+AN2235+SUM($D$16:$E$18)-SUM($AL$27:AL2235)</f>
        <v>31637.162951944054</v>
      </c>
      <c r="AQ2235" s="10">
        <f t="shared" si="658"/>
        <v>2.8905572737714103E-4</v>
      </c>
      <c r="AR2235" s="10">
        <f>+AN2235/SUM(AL$27:AL2235)-1</f>
        <v>0.22261278536019269</v>
      </c>
    </row>
    <row r="2236" spans="1:44" x14ac:dyDescent="0.25">
      <c r="A2236" s="1">
        <v>43503</v>
      </c>
      <c r="B2236">
        <v>8.61</v>
      </c>
      <c r="G2236">
        <f t="shared" si="651"/>
        <v>7654.7894717248791</v>
      </c>
      <c r="H2236">
        <f t="shared" si="652"/>
        <v>7593.0280031650263</v>
      </c>
      <c r="I2236" s="5">
        <f t="shared" si="641"/>
        <v>0</v>
      </c>
      <c r="J2236" s="6">
        <f>+H2236+SUM($D$16:$E$16)-SUM($F$27:F2236)</f>
        <v>8455.2235821123868</v>
      </c>
      <c r="K2236" s="10">
        <f t="shared" si="653"/>
        <v>-3.8442861624182756E-3</v>
      </c>
      <c r="L2236" s="10">
        <f>+H2236/SUM(F$27:F2236)-1</f>
        <v>7.5834289274987032E-2</v>
      </c>
      <c r="M2236">
        <v>7.3760000000000003</v>
      </c>
      <c r="R2236">
        <f t="shared" si="654"/>
        <v>6570.7626686790481</v>
      </c>
      <c r="S2236">
        <f t="shared" si="655"/>
        <v>6380.3425562876373</v>
      </c>
      <c r="T2236" s="5">
        <f t="shared" si="642"/>
        <v>0</v>
      </c>
      <c r="U2236" s="6">
        <f>+S2236+SUM($D$17:$E$17)-SUM($Q$27:Q2236)</f>
        <v>7098.9678720771053</v>
      </c>
      <c r="V2236" s="10">
        <f t="shared" si="643"/>
        <v>-1.1681444796906026E-2</v>
      </c>
      <c r="W2236" s="10">
        <f>+S2236/SUM(Q$27:Q2236)-1</f>
        <v>8.4838647232706288E-2</v>
      </c>
      <c r="X2236">
        <v>5.3780000000000001</v>
      </c>
      <c r="AC2236">
        <f t="shared" si="656"/>
        <v>14794.127019070684</v>
      </c>
      <c r="AD2236">
        <f t="shared" si="657"/>
        <v>14640.474565928889</v>
      </c>
      <c r="AE2236" s="5">
        <f t="shared" si="644"/>
        <v>0</v>
      </c>
      <c r="AF2236" s="6">
        <f>+AD2236+SUM($D$18:$E$18)-SUM($AB$27:AB2236)</f>
        <v>15933.767934349959</v>
      </c>
      <c r="AG2236" s="10">
        <f t="shared" si="645"/>
        <v>-2.0460094445055033E-3</v>
      </c>
      <c r="AH2236" s="10">
        <f>+AD2236/SUM(AB$27:AB2236)-1</f>
        <v>0.38291114275879101</v>
      </c>
      <c r="AI2236" s="6">
        <f t="shared" si="646"/>
        <v>0</v>
      </c>
      <c r="AL2236" s="6">
        <f t="shared" si="647"/>
        <v>0</v>
      </c>
      <c r="AM2236" s="6">
        <f t="shared" si="648"/>
        <v>29019.67915947461</v>
      </c>
      <c r="AN2236" s="6">
        <f t="shared" si="649"/>
        <v>28613.845125381551</v>
      </c>
      <c r="AO2236" s="5">
        <f t="shared" si="650"/>
        <v>0</v>
      </c>
      <c r="AP2236" s="6">
        <f>+AN2236+SUM($D$16:$E$18)-SUM($AL$27:AL2236)</f>
        <v>31487.959388539428</v>
      </c>
      <c r="AQ2236" s="10">
        <f t="shared" si="658"/>
        <v>-4.7160854350708492E-3</v>
      </c>
      <c r="AR2236" s="10">
        <f>+AN2236/SUM(AL$27:AL2236)-1</f>
        <v>0.21627068351231338</v>
      </c>
    </row>
    <row r="2237" spans="1:44" x14ac:dyDescent="0.25">
      <c r="A2237" s="1">
        <v>43504</v>
      </c>
      <c r="B2237">
        <v>8.5690000000000008</v>
      </c>
      <c r="C2237">
        <f>+$C$16</f>
        <v>60</v>
      </c>
      <c r="D2237" s="7">
        <f>+$H$16</f>
        <v>0.66694736842105262</v>
      </c>
      <c r="E2237" s="7">
        <f>+$J$16</f>
        <v>0.46199999999999997</v>
      </c>
      <c r="F2237" s="6">
        <f>+C2237-D2237-E2237</f>
        <v>58.871052631578941</v>
      </c>
      <c r="G2237">
        <f t="shared" si="651"/>
        <v>7677.2091459196736</v>
      </c>
      <c r="H2237">
        <f t="shared" si="652"/>
        <v>7615.7417795910587</v>
      </c>
      <c r="I2237" s="5">
        <f t="shared" si="641"/>
        <v>95340</v>
      </c>
      <c r="J2237" s="6">
        <f>+H2237+SUM($D$16:$E$16)-SUM($F$27:F2237)</f>
        <v>8419.0663059068429</v>
      </c>
      <c r="K2237" s="10">
        <f t="shared" si="653"/>
        <v>-4.2763240799494895E-3</v>
      </c>
      <c r="L2237" s="10">
        <f>+H2237/SUM(F$27:F2237)-1</f>
        <v>7.0126326225253832E-2</v>
      </c>
      <c r="M2237">
        <v>7.3239999999999998</v>
      </c>
      <c r="N2237">
        <f>+$C$17</f>
        <v>50</v>
      </c>
      <c r="O2237" s="7">
        <f>+$H$17</f>
        <v>0.5557894736842105</v>
      </c>
      <c r="P2237" s="7">
        <f>+$J$17</f>
        <v>0.38500000000000001</v>
      </c>
      <c r="Q2237" s="6">
        <f>+N2237-O2237-P2237</f>
        <v>49.059210526315795</v>
      </c>
      <c r="R2237">
        <f t="shared" si="654"/>
        <v>6574.4395045289239</v>
      </c>
      <c r="S2237">
        <f t="shared" si="655"/>
        <v>6384.4210438032478</v>
      </c>
      <c r="T2237" s="5">
        <f t="shared" si="642"/>
        <v>79450</v>
      </c>
      <c r="U2237" s="6">
        <f>+S2237+SUM($D$17:$E$17)-SUM($Q$27:Q2237)</f>
        <v>7053.9871490664009</v>
      </c>
      <c r="V2237" s="10">
        <f t="shared" si="643"/>
        <v>-6.3362341992884152E-3</v>
      </c>
      <c r="W2237" s="10">
        <f>+S2237/SUM(Q$27:Q2237)-1</f>
        <v>7.6552096714088025E-2</v>
      </c>
      <c r="X2237">
        <v>5.3840000000000003</v>
      </c>
      <c r="Y2237">
        <f>+$C$18</f>
        <v>90</v>
      </c>
      <c r="Z2237" s="7">
        <f>+$H$18</f>
        <v>1.0004210526315789</v>
      </c>
      <c r="AA2237" s="7">
        <f>+$J$18</f>
        <v>0.69300000000000006</v>
      </c>
      <c r="AB2237" s="6">
        <f>+Y2237-Z2237-AA2237</f>
        <v>88.306578947368422</v>
      </c>
      <c r="AC2237">
        <f t="shared" si="656"/>
        <v>14898.938760181387</v>
      </c>
      <c r="AD2237">
        <f t="shared" si="657"/>
        <v>14745.114883700275</v>
      </c>
      <c r="AE2237" s="5">
        <f t="shared" si="644"/>
        <v>143010</v>
      </c>
      <c r="AF2237" s="6">
        <f>+AD2237+SUM($D$18:$E$18)-SUM($AB$27:AB2237)</f>
        <v>15950.101673173978</v>
      </c>
      <c r="AG2237" s="10">
        <f t="shared" si="645"/>
        <v>1.0251020908123021E-3</v>
      </c>
      <c r="AH2237" s="10">
        <f>+AD2237/SUM(AB$27:AB2237)-1</f>
        <v>0.38127368958762275</v>
      </c>
      <c r="AI2237" s="6">
        <f t="shared" si="646"/>
        <v>200</v>
      </c>
      <c r="AL2237" s="6">
        <f t="shared" si="647"/>
        <v>196.23684210526315</v>
      </c>
      <c r="AM2237" s="6">
        <f t="shared" si="648"/>
        <v>29150.587410629985</v>
      </c>
      <c r="AN2237" s="6">
        <f t="shared" si="649"/>
        <v>28745.277707094581</v>
      </c>
      <c r="AO2237" s="5">
        <f t="shared" si="650"/>
        <v>317800</v>
      </c>
      <c r="AP2237" s="6">
        <f>+AN2237+SUM($D$16:$E$18)-SUM($AL$27:AL2237)</f>
        <v>31423.155128147195</v>
      </c>
      <c r="AQ2237" s="10">
        <f t="shared" si="658"/>
        <v>-2.0580647857358914E-3</v>
      </c>
      <c r="AR2237" s="10">
        <f>+AN2237/SUM(AL$27:AL2237)-1</f>
        <v>0.21174981755659084</v>
      </c>
    </row>
    <row r="2238" spans="1:44" x14ac:dyDescent="0.25">
      <c r="A2238" s="1">
        <v>43507</v>
      </c>
      <c r="B2238">
        <v>8.6020000000000003</v>
      </c>
      <c r="G2238">
        <f t="shared" si="651"/>
        <v>7706.7747780605705</v>
      </c>
      <c r="H2238">
        <f t="shared" si="652"/>
        <v>7645.0706953019353</v>
      </c>
      <c r="I2238" s="5">
        <f t="shared" si="641"/>
        <v>0</v>
      </c>
      <c r="J2238" s="6">
        <f>+H2238+SUM($D$16:$E$16)-SUM($F$27:F2238)</f>
        <v>8448.3952216177204</v>
      </c>
      <c r="K2238" s="10">
        <f t="shared" si="653"/>
        <v>3.4836304460863499E-3</v>
      </c>
      <c r="L2238" s="10">
        <f>+H2238/SUM(F$27:F2238)-1</f>
        <v>7.424748024152561E-2</v>
      </c>
      <c r="M2238">
        <v>7.3710000000000004</v>
      </c>
      <c r="R2238">
        <f t="shared" si="654"/>
        <v>6616.629381196437</v>
      </c>
      <c r="S2238">
        <f t="shared" si="655"/>
        <v>6425.391522921047</v>
      </c>
      <c r="T2238" s="5">
        <f t="shared" si="642"/>
        <v>0</v>
      </c>
      <c r="U2238" s="6">
        <f>+S2238+SUM($D$17:$E$17)-SUM($Q$27:Q2238)</f>
        <v>7094.9576281842001</v>
      </c>
      <c r="V2238" s="10">
        <f t="shared" si="643"/>
        <v>5.808130671633327E-3</v>
      </c>
      <c r="W2238" s="10">
        <f>+S2238/SUM(Q$27:Q2238)-1</f>
        <v>8.3460609623094539E-2</v>
      </c>
      <c r="X2238">
        <v>5.4109999999999996</v>
      </c>
      <c r="AC2238">
        <f t="shared" si="656"/>
        <v>14973.654834944551</v>
      </c>
      <c r="AD2238">
        <f t="shared" si="657"/>
        <v>14819.059553436509</v>
      </c>
      <c r="AE2238" s="5">
        <f t="shared" si="644"/>
        <v>0</v>
      </c>
      <c r="AF2238" s="6">
        <f>+AD2238+SUM($D$18:$E$18)-SUM($AB$27:AB2238)</f>
        <v>16024.046342910211</v>
      </c>
      <c r="AG2238" s="10">
        <f t="shared" si="645"/>
        <v>4.6359998983955819E-3</v>
      </c>
      <c r="AH2238" s="10">
        <f>+AD2238/SUM(AB$27:AB2238)-1</f>
        <v>0.38820058216170605</v>
      </c>
      <c r="AI2238" s="6">
        <f t="shared" si="646"/>
        <v>0</v>
      </c>
      <c r="AL2238" s="6">
        <f t="shared" si="647"/>
        <v>0</v>
      </c>
      <c r="AM2238" s="6">
        <f t="shared" si="648"/>
        <v>29297.058994201558</v>
      </c>
      <c r="AN2238" s="6">
        <f t="shared" si="649"/>
        <v>28889.521771659493</v>
      </c>
      <c r="AO2238" s="5">
        <f t="shared" si="650"/>
        <v>0</v>
      </c>
      <c r="AP2238" s="6">
        <f>+AN2238+SUM($D$16:$E$18)-SUM($AL$27:AL2238)</f>
        <v>31567.399192712106</v>
      </c>
      <c r="AQ2238" s="10">
        <f t="shared" si="658"/>
        <v>4.5903749631972524E-3</v>
      </c>
      <c r="AR2238" s="10">
        <f>+AN2238/SUM(AL$27:AL2238)-1</f>
        <v>0.2178303891447726</v>
      </c>
    </row>
    <row r="2239" spans="1:44" x14ac:dyDescent="0.25">
      <c r="A2239" s="1">
        <v>43508</v>
      </c>
      <c r="B2239">
        <v>8.6419999999999995</v>
      </c>
      <c r="G2239">
        <f t="shared" si="651"/>
        <v>7742.6119079283244</v>
      </c>
      <c r="H2239">
        <f t="shared" si="652"/>
        <v>7680.6208961636048</v>
      </c>
      <c r="I2239" s="5">
        <f t="shared" si="641"/>
        <v>0</v>
      </c>
      <c r="J2239" s="6">
        <f>+H2239+SUM($D$16:$E$16)-SUM($F$27:F2239)</f>
        <v>8483.9454224793881</v>
      </c>
      <c r="K2239" s="10">
        <f t="shared" si="653"/>
        <v>4.2079235084435673E-3</v>
      </c>
      <c r="L2239" s="10">
        <f>+H2239/SUM(F$27:F2239)-1</f>
        <v>7.9242818443067353E-2</v>
      </c>
      <c r="M2239">
        <v>7.4109999999999996</v>
      </c>
      <c r="R2239">
        <f t="shared" si="654"/>
        <v>6652.5356592113403</v>
      </c>
      <c r="S2239">
        <f t="shared" si="655"/>
        <v>6460.2600157872575</v>
      </c>
      <c r="T2239" s="5">
        <f t="shared" si="642"/>
        <v>0</v>
      </c>
      <c r="U2239" s="6">
        <f>+S2239+SUM($D$17:$E$17)-SUM($Q$27:Q2239)</f>
        <v>7129.8261210504115</v>
      </c>
      <c r="V2239" s="10">
        <f t="shared" si="643"/>
        <v>4.9145456102090979E-3</v>
      </c>
      <c r="W2239" s="10">
        <f>+S2239/SUM(Q$27:Q2239)-1</f>
        <v>8.9340195077567852E-2</v>
      </c>
      <c r="X2239">
        <v>5.444</v>
      </c>
      <c r="AC2239">
        <f t="shared" si="656"/>
        <v>15064.974481877312</v>
      </c>
      <c r="AD2239">
        <f t="shared" si="657"/>
        <v>14909.436372003023</v>
      </c>
      <c r="AE2239" s="5">
        <f t="shared" si="644"/>
        <v>0</v>
      </c>
      <c r="AF2239" s="6">
        <f>+AD2239+SUM($D$18:$E$18)-SUM($AB$27:AB2239)</f>
        <v>16114.423161476725</v>
      </c>
      <c r="AG2239" s="10">
        <f t="shared" si="645"/>
        <v>5.6400747122464789E-3</v>
      </c>
      <c r="AH2239" s="10">
        <f>+AD2239/SUM(AB$27:AB2239)-1</f>
        <v>0.3966667841966971</v>
      </c>
      <c r="AI2239" s="6">
        <f t="shared" si="646"/>
        <v>0</v>
      </c>
      <c r="AL2239" s="6">
        <f t="shared" si="647"/>
        <v>0</v>
      </c>
      <c r="AM2239" s="6">
        <f t="shared" si="648"/>
        <v>29460.12204901698</v>
      </c>
      <c r="AN2239" s="6">
        <f t="shared" si="649"/>
        <v>29050.317283953886</v>
      </c>
      <c r="AO2239" s="5">
        <f t="shared" si="650"/>
        <v>0</v>
      </c>
      <c r="AP2239" s="6">
        <f>+AN2239+SUM($D$16:$E$18)-SUM($AL$27:AL2239)</f>
        <v>31728.194705006503</v>
      </c>
      <c r="AQ2239" s="10">
        <f t="shared" si="658"/>
        <v>5.0937206233803156E-3</v>
      </c>
      <c r="AR2239" s="10">
        <f>+AN2239/SUM(AL$27:AL2239)-1</f>
        <v>0.22460868277171375</v>
      </c>
    </row>
    <row r="2240" spans="1:44" x14ac:dyDescent="0.25">
      <c r="A2240" s="1">
        <v>43509</v>
      </c>
      <c r="B2240">
        <v>8.6660000000000004</v>
      </c>
      <c r="G2240">
        <f t="shared" si="651"/>
        <v>7764.1141858489773</v>
      </c>
      <c r="H2240">
        <f t="shared" si="652"/>
        <v>7701.9510166806067</v>
      </c>
      <c r="I2240" s="5">
        <f t="shared" si="641"/>
        <v>0</v>
      </c>
      <c r="J2240" s="6">
        <f>+H2240+SUM($D$16:$E$16)-SUM($F$27:F2240)</f>
        <v>8505.2755429963909</v>
      </c>
      <c r="K2240" s="10">
        <f t="shared" si="653"/>
        <v>2.5141746504504514E-3</v>
      </c>
      <c r="L2240" s="10">
        <f>+H2240/SUM(F$27:F2240)-1</f>
        <v>8.2240021363992222E-2</v>
      </c>
      <c r="M2240">
        <v>7.4429999999999996</v>
      </c>
      <c r="R2240">
        <f t="shared" si="654"/>
        <v>6681.2606816232637</v>
      </c>
      <c r="S2240">
        <f t="shared" si="655"/>
        <v>6488.1548100802265</v>
      </c>
      <c r="T2240" s="5">
        <f t="shared" si="642"/>
        <v>0</v>
      </c>
      <c r="U2240" s="6">
        <f>+S2240+SUM($D$17:$E$17)-SUM($Q$27:Q2240)</f>
        <v>7157.7209153433796</v>
      </c>
      <c r="V2240" s="10">
        <f t="shared" si="643"/>
        <v>3.9124087767876681E-3</v>
      </c>
      <c r="W2240" s="10">
        <f>+S2240/SUM(Q$27:Q2240)-1</f>
        <v>9.404386344114668E-2</v>
      </c>
      <c r="X2240">
        <v>5.4649999999999999</v>
      </c>
      <c r="AC2240">
        <f t="shared" si="656"/>
        <v>15123.086984470889</v>
      </c>
      <c r="AD2240">
        <f t="shared" si="657"/>
        <v>14966.948892908988</v>
      </c>
      <c r="AE2240" s="5">
        <f t="shared" si="644"/>
        <v>0</v>
      </c>
      <c r="AF2240" s="6">
        <f>+AD2240+SUM($D$18:$E$18)-SUM($AB$27:AB2240)</f>
        <v>16171.935682382687</v>
      </c>
      <c r="AG2240" s="10">
        <f t="shared" si="645"/>
        <v>3.5690089759745636E-3</v>
      </c>
      <c r="AH2240" s="10">
        <f>+AD2240/SUM(AB$27:AB2240)-1</f>
        <v>0.40205436730987332</v>
      </c>
      <c r="AI2240" s="6">
        <f t="shared" si="646"/>
        <v>0</v>
      </c>
      <c r="AL2240" s="6">
        <f t="shared" si="647"/>
        <v>0</v>
      </c>
      <c r="AM2240" s="6">
        <f t="shared" si="648"/>
        <v>29568.461851943131</v>
      </c>
      <c r="AN2240" s="6">
        <f t="shared" si="649"/>
        <v>29157.054719669821</v>
      </c>
      <c r="AO2240" s="5">
        <f t="shared" si="650"/>
        <v>0</v>
      </c>
      <c r="AP2240" s="6">
        <f>+AN2240+SUM($D$16:$E$18)-SUM($AL$27:AL2240)</f>
        <v>31834.932140722431</v>
      </c>
      <c r="AQ2240" s="10">
        <f t="shared" si="658"/>
        <v>3.3641194120346274E-3</v>
      </c>
      <c r="AR2240" s="10">
        <f>+AN2240/SUM(AL$27:AL2240)-1</f>
        <v>0.22910817202950295</v>
      </c>
    </row>
    <row r="2241" spans="1:44" x14ac:dyDescent="0.25">
      <c r="A2241" s="1">
        <v>43510</v>
      </c>
      <c r="B2241">
        <v>8.6720000000000006</v>
      </c>
      <c r="G2241">
        <f t="shared" si="651"/>
        <v>7769.4897553291412</v>
      </c>
      <c r="H2241">
        <f t="shared" si="652"/>
        <v>7707.2835468098574</v>
      </c>
      <c r="I2241" s="5">
        <f t="shared" si="641"/>
        <v>0</v>
      </c>
      <c r="J2241" s="6">
        <f>+H2241+SUM($D$16:$E$16)-SUM($F$27:F2241)</f>
        <v>8510.6080731256407</v>
      </c>
      <c r="K2241" s="10">
        <f t="shared" si="653"/>
        <v>6.2696735717637786E-4</v>
      </c>
      <c r="L2241" s="10">
        <f>+H2241/SUM(F$27:F2241)-1</f>
        <v>8.2989322094223494E-2</v>
      </c>
      <c r="M2241">
        <v>7.452</v>
      </c>
      <c r="R2241">
        <f t="shared" si="654"/>
        <v>6689.3395941766166</v>
      </c>
      <c r="S2241">
        <f t="shared" si="655"/>
        <v>6496.0002209751237</v>
      </c>
      <c r="T2241" s="5">
        <f t="shared" si="642"/>
        <v>0</v>
      </c>
      <c r="U2241" s="6">
        <f>+S2241+SUM($D$17:$E$17)-SUM($Q$27:Q2241)</f>
        <v>7165.5663262382768</v>
      </c>
      <c r="V2241" s="10">
        <f t="shared" si="643"/>
        <v>1.0960766684937617E-3</v>
      </c>
      <c r="W2241" s="10">
        <f>+S2241/SUM(Q$27:Q2241)-1</f>
        <v>9.5366770168403114E-2</v>
      </c>
      <c r="X2241">
        <v>5.4669999999999996</v>
      </c>
      <c r="AC2241">
        <f t="shared" si="656"/>
        <v>15128.62150852742</v>
      </c>
      <c r="AD2241">
        <f t="shared" si="657"/>
        <v>14972.426275852413</v>
      </c>
      <c r="AE2241" s="5">
        <f t="shared" si="644"/>
        <v>0</v>
      </c>
      <c r="AF2241" s="6">
        <f>+AD2241+SUM($D$18:$E$18)-SUM($AB$27:AB2241)</f>
        <v>16177.413065326115</v>
      </c>
      <c r="AG2241" s="10">
        <f t="shared" si="645"/>
        <v>3.3869680482312425E-4</v>
      </c>
      <c r="AH2241" s="10">
        <f>+AD2241/SUM(AB$27:AB2241)-1</f>
        <v>0.40256747046350916</v>
      </c>
      <c r="AI2241" s="6">
        <f t="shared" si="646"/>
        <v>0</v>
      </c>
      <c r="AL2241" s="6">
        <f t="shared" si="647"/>
        <v>0</v>
      </c>
      <c r="AM2241" s="6">
        <f t="shared" si="648"/>
        <v>29587.450858033179</v>
      </c>
      <c r="AN2241" s="6">
        <f t="shared" si="649"/>
        <v>29175.710043637395</v>
      </c>
      <c r="AO2241" s="5">
        <f t="shared" si="650"/>
        <v>0</v>
      </c>
      <c r="AP2241" s="6">
        <f>+AN2241+SUM($D$16:$E$18)-SUM($AL$27:AL2241)</f>
        <v>31853.587464690008</v>
      </c>
      <c r="AQ2241" s="10">
        <f t="shared" si="658"/>
        <v>5.8600168786648865E-4</v>
      </c>
      <c r="AR2241" s="10">
        <f>+AN2241/SUM(AL$27:AL2241)-1</f>
        <v>0.22989458243209193</v>
      </c>
    </row>
    <row r="2242" spans="1:44" x14ac:dyDescent="0.25">
      <c r="A2242" s="1">
        <v>43511</v>
      </c>
      <c r="B2242">
        <v>8.6</v>
      </c>
      <c r="G2242">
        <f t="shared" si="651"/>
        <v>7704.9829215671825</v>
      </c>
      <c r="H2242">
        <f t="shared" si="652"/>
        <v>7643.2931852588526</v>
      </c>
      <c r="I2242" s="5">
        <f t="shared" si="641"/>
        <v>0</v>
      </c>
      <c r="J2242" s="6">
        <f>+H2242+SUM($D$16:$E$16)-SUM($F$27:F2242)</f>
        <v>8446.6177115746359</v>
      </c>
      <c r="K2242" s="10">
        <f t="shared" si="653"/>
        <v>-7.5188941849020363E-3</v>
      </c>
      <c r="L2242" s="10">
        <f>+H2242/SUM(F$27:F2242)-1</f>
        <v>7.3997713331448667E-2</v>
      </c>
      <c r="M2242">
        <v>7.5019999999999998</v>
      </c>
      <c r="R2242">
        <f t="shared" si="654"/>
        <v>6734.2224416952467</v>
      </c>
      <c r="S2242">
        <f t="shared" si="655"/>
        <v>6539.5858370578881</v>
      </c>
      <c r="T2242" s="5">
        <f t="shared" si="642"/>
        <v>0</v>
      </c>
      <c r="U2242" s="6">
        <f>+S2242+SUM($D$17:$E$17)-SUM($Q$27:Q2242)</f>
        <v>7209.1519423210411</v>
      </c>
      <c r="V2242" s="10">
        <f t="shared" si="643"/>
        <v>6.0826477766546816E-3</v>
      </c>
      <c r="W2242" s="10">
        <f>+S2242/SUM(Q$27:Q2242)-1</f>
        <v>0.10271625198649503</v>
      </c>
      <c r="X2242">
        <v>5.5110000000000001</v>
      </c>
      <c r="AC2242">
        <f t="shared" si="656"/>
        <v>15250.381037771102</v>
      </c>
      <c r="AD2242">
        <f t="shared" si="657"/>
        <v>15092.928700607765</v>
      </c>
      <c r="AE2242" s="5">
        <f t="shared" si="644"/>
        <v>0</v>
      </c>
      <c r="AF2242" s="6">
        <f>+AD2242+SUM($D$18:$E$18)-SUM($AB$27:AB2242)</f>
        <v>16297.915490081466</v>
      </c>
      <c r="AG2242" s="10">
        <f t="shared" si="645"/>
        <v>7.4488068190352585E-3</v>
      </c>
      <c r="AH2242" s="10">
        <f>+AD2242/SUM(AB$27:AB2242)-1</f>
        <v>0.41385573984349699</v>
      </c>
      <c r="AI2242" s="6">
        <f t="shared" si="646"/>
        <v>0</v>
      </c>
      <c r="AL2242" s="6">
        <f t="shared" si="647"/>
        <v>0</v>
      </c>
      <c r="AM2242" s="6">
        <f t="shared" si="648"/>
        <v>29689.586401033532</v>
      </c>
      <c r="AN2242" s="6">
        <f t="shared" si="649"/>
        <v>29275.807722924506</v>
      </c>
      <c r="AO2242" s="5">
        <f t="shared" si="650"/>
        <v>0</v>
      </c>
      <c r="AP2242" s="6">
        <f>+AN2242+SUM($D$16:$E$18)-SUM($AL$27:AL2242)</f>
        <v>31953.685143977124</v>
      </c>
      <c r="AQ2242" s="10">
        <f t="shared" si="658"/>
        <v>3.1424303274496523E-3</v>
      </c>
      <c r="AR2242" s="10">
        <f>+AN2242/SUM(AL$27:AL2242)-1</f>
        <v>0.23411417445864791</v>
      </c>
    </row>
    <row r="2243" spans="1:44" x14ac:dyDescent="0.25">
      <c r="A2243" s="1">
        <v>43514</v>
      </c>
      <c r="B2243">
        <v>8.6270000000000007</v>
      </c>
      <c r="G2243">
        <f t="shared" si="651"/>
        <v>7729.1729842279183</v>
      </c>
      <c r="H2243">
        <f t="shared" si="652"/>
        <v>7667.2895708404803</v>
      </c>
      <c r="I2243" s="5">
        <f t="shared" si="641"/>
        <v>0</v>
      </c>
      <c r="J2243" s="6">
        <f>+H2243+SUM($D$16:$E$16)-SUM($F$27:F2243)</f>
        <v>8470.6140971562636</v>
      </c>
      <c r="K2243" s="10">
        <f t="shared" si="653"/>
        <v>2.8409460923921603E-3</v>
      </c>
      <c r="L2243" s="10">
        <f>+H2243/SUM(F$27:F2243)-1</f>
        <v>7.7369566617489394E-2</v>
      </c>
      <c r="M2243">
        <v>7.5229999999999997</v>
      </c>
      <c r="R2243">
        <f t="shared" si="654"/>
        <v>6753.0732376530714</v>
      </c>
      <c r="S2243">
        <f t="shared" si="655"/>
        <v>6557.8917958126485</v>
      </c>
      <c r="T2243" s="5">
        <f t="shared" si="642"/>
        <v>0</v>
      </c>
      <c r="U2243" s="6">
        <f>+S2243+SUM($D$17:$E$17)-SUM($Q$27:Q2243)</f>
        <v>7227.4579010758007</v>
      </c>
      <c r="V2243" s="10">
        <f t="shared" si="643"/>
        <v>2.5392666018446697E-3</v>
      </c>
      <c r="W2243" s="10">
        <f>+S2243/SUM(Q$27:Q2243)-1</f>
        <v>0.10580303435009353</v>
      </c>
      <c r="X2243">
        <v>5.5039999999999996</v>
      </c>
      <c r="AC2243">
        <f t="shared" si="656"/>
        <v>15231.010203573242</v>
      </c>
      <c r="AD2243">
        <f t="shared" si="657"/>
        <v>15073.757860305775</v>
      </c>
      <c r="AE2243" s="5">
        <f t="shared" si="644"/>
        <v>0</v>
      </c>
      <c r="AF2243" s="6">
        <f>+AD2243+SUM($D$18:$E$18)-SUM($AB$27:AB2243)</f>
        <v>16278.744649779479</v>
      </c>
      <c r="AG2243" s="10">
        <f t="shared" si="645"/>
        <v>-1.1762755987816398E-3</v>
      </c>
      <c r="AH2243" s="10">
        <f>+AD2243/SUM(AB$27:AB2243)-1</f>
        <v>0.41205987880577166</v>
      </c>
      <c r="AI2243" s="6">
        <f t="shared" si="646"/>
        <v>0</v>
      </c>
      <c r="AL2243" s="6">
        <f t="shared" si="647"/>
        <v>0</v>
      </c>
      <c r="AM2243" s="6">
        <f t="shared" si="648"/>
        <v>29713.25642545423</v>
      </c>
      <c r="AN2243" s="6">
        <f t="shared" si="649"/>
        <v>29298.939226958904</v>
      </c>
      <c r="AO2243" s="5">
        <f t="shared" si="650"/>
        <v>0</v>
      </c>
      <c r="AP2243" s="6">
        <f>+AN2243+SUM($D$16:$E$18)-SUM($AL$27:AL2243)</f>
        <v>31976.816648011514</v>
      </c>
      <c r="AQ2243" s="10">
        <f t="shared" si="658"/>
        <v>7.2390724043769339E-4</v>
      </c>
      <c r="AR2243" s="10">
        <f>+AN2243/SUM(AL$27:AL2243)-1</f>
        <v>0.23508927708521155</v>
      </c>
    </row>
    <row r="2244" spans="1:44" x14ac:dyDescent="0.25">
      <c r="A2244" s="1">
        <v>43515</v>
      </c>
      <c r="B2244">
        <v>8.6050000000000004</v>
      </c>
      <c r="G2244">
        <f t="shared" si="651"/>
        <v>7709.4625628006524</v>
      </c>
      <c r="H2244">
        <f t="shared" si="652"/>
        <v>7647.736960366562</v>
      </c>
      <c r="I2244" s="5">
        <f t="shared" si="641"/>
        <v>0</v>
      </c>
      <c r="J2244" s="6">
        <f>+H2244+SUM($D$16:$E$16)-SUM($F$27:F2244)</f>
        <v>8451.0614866823453</v>
      </c>
      <c r="K2244" s="10">
        <f t="shared" si="653"/>
        <v>-2.3082872445437941E-3</v>
      </c>
      <c r="L2244" s="10">
        <f>+H2244/SUM(F$27:F2244)-1</f>
        <v>7.4622130606641468E-2</v>
      </c>
      <c r="M2244">
        <v>7.5129999999999999</v>
      </c>
      <c r="R2244">
        <f t="shared" si="654"/>
        <v>6744.0966681493455</v>
      </c>
      <c r="S2244">
        <f t="shared" si="655"/>
        <v>6549.1746725960957</v>
      </c>
      <c r="T2244" s="5">
        <f t="shared" si="642"/>
        <v>0</v>
      </c>
      <c r="U2244" s="6">
        <f>+S2244+SUM($D$17:$E$17)-SUM($Q$27:Q2244)</f>
        <v>7218.7407778592478</v>
      </c>
      <c r="V2244" s="10">
        <f t="shared" si="643"/>
        <v>-1.2061119325587066E-3</v>
      </c>
      <c r="W2244" s="10">
        <f>+S2244/SUM(Q$27:Q2244)-1</f>
        <v>0.10433313798647514</v>
      </c>
      <c r="X2244">
        <v>5.4909999999999997</v>
      </c>
      <c r="AC2244">
        <f t="shared" si="656"/>
        <v>15195.03579720579</v>
      </c>
      <c r="AD2244">
        <f t="shared" si="657"/>
        <v>15038.154871173512</v>
      </c>
      <c r="AE2244" s="5">
        <f t="shared" si="644"/>
        <v>0</v>
      </c>
      <c r="AF2244" s="6">
        <f>+AD2244+SUM($D$18:$E$18)-SUM($AB$27:AB2244)</f>
        <v>16243.141660647214</v>
      </c>
      <c r="AG2244" s="10">
        <f t="shared" si="645"/>
        <v>-2.1870844403685252E-3</v>
      </c>
      <c r="AH2244" s="10">
        <f>+AD2244/SUM(AB$27:AB2244)-1</f>
        <v>0.40872470830713881</v>
      </c>
      <c r="AI2244" s="6">
        <f t="shared" si="646"/>
        <v>0</v>
      </c>
      <c r="AL2244" s="6">
        <f t="shared" si="647"/>
        <v>0</v>
      </c>
      <c r="AM2244" s="6">
        <f t="shared" si="648"/>
        <v>29648.595028155789</v>
      </c>
      <c r="AN2244" s="6">
        <f t="shared" si="649"/>
        <v>29235.066504136172</v>
      </c>
      <c r="AO2244" s="5">
        <f t="shared" si="650"/>
        <v>0</v>
      </c>
      <c r="AP2244" s="6">
        <f>+AN2244+SUM($D$16:$E$18)-SUM($AL$27:AL2244)</f>
        <v>31912.943925188785</v>
      </c>
      <c r="AQ2244" s="10">
        <f t="shared" si="658"/>
        <v>-1.9974697145690445E-3</v>
      </c>
      <c r="AR2244" s="10">
        <f>+AN2244/SUM(AL$27:AL2244)-1</f>
        <v>0.23239673881802392</v>
      </c>
    </row>
    <row r="2245" spans="1:44" x14ac:dyDescent="0.25">
      <c r="A2245" s="1">
        <v>43516</v>
      </c>
      <c r="B2245">
        <v>8.6820000000000004</v>
      </c>
      <c r="G2245">
        <f t="shared" si="651"/>
        <v>7778.4490377960792</v>
      </c>
      <c r="H2245">
        <f t="shared" si="652"/>
        <v>7716.1710970252743</v>
      </c>
      <c r="I2245" s="5">
        <f t="shared" si="641"/>
        <v>0</v>
      </c>
      <c r="J2245" s="6">
        <f>+H2245+SUM($D$16:$E$16)-SUM($F$27:F2245)</f>
        <v>8519.4956233410594</v>
      </c>
      <c r="K2245" s="10">
        <f t="shared" si="653"/>
        <v>8.0976971669839415E-3</v>
      </c>
      <c r="L2245" s="10">
        <f>+H2245/SUM(F$27:F2245)-1</f>
        <v>8.4238156644608875E-2</v>
      </c>
      <c r="M2245">
        <v>7.5430000000000001</v>
      </c>
      <c r="R2245">
        <f t="shared" si="654"/>
        <v>6771.026376660524</v>
      </c>
      <c r="S2245">
        <f t="shared" si="655"/>
        <v>6575.3260422457543</v>
      </c>
      <c r="T2245" s="5">
        <f t="shared" si="642"/>
        <v>0</v>
      </c>
      <c r="U2245" s="6">
        <f>+S2245+SUM($D$17:$E$17)-SUM($Q$27:Q2245)</f>
        <v>7244.8921475089064</v>
      </c>
      <c r="V2245" s="10">
        <f t="shared" si="643"/>
        <v>3.6227051856285719E-3</v>
      </c>
      <c r="W2245" s="10">
        <f>+S2245/SUM(Q$27:Q2245)-1</f>
        <v>0.1087428270773303</v>
      </c>
      <c r="X2245">
        <v>5.5129999999999999</v>
      </c>
      <c r="AC2245">
        <f t="shared" si="656"/>
        <v>15255.915561827631</v>
      </c>
      <c r="AD2245">
        <f t="shared" si="657"/>
        <v>15098.406083551188</v>
      </c>
      <c r="AE2245" s="5">
        <f t="shared" si="644"/>
        <v>0</v>
      </c>
      <c r="AF2245" s="6">
        <f>+AD2245+SUM($D$18:$E$18)-SUM($AB$27:AB2245)</f>
        <v>16303.39287302489</v>
      </c>
      <c r="AG2245" s="10">
        <f t="shared" si="645"/>
        <v>3.7093324454375853E-3</v>
      </c>
      <c r="AH2245" s="10">
        <f>+AD2245/SUM(AB$27:AB2245)-1</f>
        <v>0.41436884299713284</v>
      </c>
      <c r="AI2245" s="6">
        <f t="shared" si="646"/>
        <v>0</v>
      </c>
      <c r="AL2245" s="6">
        <f t="shared" si="647"/>
        <v>0</v>
      </c>
      <c r="AM2245" s="6">
        <f t="shared" si="648"/>
        <v>29805.390976284234</v>
      </c>
      <c r="AN2245" s="6">
        <f t="shared" si="649"/>
        <v>29389.903222822217</v>
      </c>
      <c r="AO2245" s="5">
        <f t="shared" si="650"/>
        <v>0</v>
      </c>
      <c r="AP2245" s="6">
        <f>+AN2245+SUM($D$16:$E$18)-SUM($AL$27:AL2245)</f>
        <v>32067.780643874834</v>
      </c>
      <c r="AQ2245" s="10">
        <f t="shared" si="658"/>
        <v>4.8518469198273184E-3</v>
      </c>
      <c r="AR2245" s="10">
        <f>+AN2245/SUM(AL$27:AL2245)-1</f>
        <v>0.2389238410269745</v>
      </c>
    </row>
    <row r="2246" spans="1:44" x14ac:dyDescent="0.25">
      <c r="A2246" s="1">
        <v>43517</v>
      </c>
      <c r="B2246">
        <v>8.7059999999999995</v>
      </c>
      <c r="G2246">
        <f t="shared" si="651"/>
        <v>7799.9513157167303</v>
      </c>
      <c r="H2246">
        <f t="shared" si="652"/>
        <v>7737.5012175422744</v>
      </c>
      <c r="I2246" s="5">
        <f t="shared" si="641"/>
        <v>0</v>
      </c>
      <c r="J2246" s="6">
        <f>+H2246+SUM($D$16:$E$16)-SUM($F$27:F2246)</f>
        <v>8540.8257438580586</v>
      </c>
      <c r="K2246" s="10">
        <f t="shared" si="653"/>
        <v>2.5036834878535696E-3</v>
      </c>
      <c r="L2246" s="10">
        <f>+H2246/SUM(F$27:F2246)-1</f>
        <v>8.7235359565533743E-2</v>
      </c>
      <c r="M2246">
        <v>7.5250000000000004</v>
      </c>
      <c r="R2246">
        <f t="shared" si="654"/>
        <v>6754.8685515538173</v>
      </c>
      <c r="S2246">
        <f t="shared" si="655"/>
        <v>6559.6352204559589</v>
      </c>
      <c r="T2246" s="5">
        <f t="shared" si="642"/>
        <v>0</v>
      </c>
      <c r="U2246" s="6">
        <f>+S2246+SUM($D$17:$E$17)-SUM($Q$27:Q2246)</f>
        <v>7229.201325719112</v>
      </c>
      <c r="V2246" s="10">
        <f t="shared" si="643"/>
        <v>-2.1657771393035485E-3</v>
      </c>
      <c r="W2246" s="10">
        <f>+S2246/SUM(Q$27:Q2246)-1</f>
        <v>0.1060970136228172</v>
      </c>
      <c r="X2246">
        <v>5.508</v>
      </c>
      <c r="AC2246">
        <f t="shared" si="656"/>
        <v>15242.079251686302</v>
      </c>
      <c r="AD2246">
        <f t="shared" si="657"/>
        <v>15084.712626192624</v>
      </c>
      <c r="AE2246" s="5">
        <f t="shared" si="644"/>
        <v>0</v>
      </c>
      <c r="AF2246" s="6">
        <f>+AD2246+SUM($D$18:$E$18)-SUM($AB$27:AB2246)</f>
        <v>16289.699415666326</v>
      </c>
      <c r="AG2246" s="10">
        <f t="shared" si="645"/>
        <v>-8.3991457883714205E-4</v>
      </c>
      <c r="AH2246" s="10">
        <f>+AD2246/SUM(AB$27:AB2246)-1</f>
        <v>0.41308608511304312</v>
      </c>
      <c r="AI2246" s="6">
        <f t="shared" si="646"/>
        <v>0</v>
      </c>
      <c r="AL2246" s="6">
        <f t="shared" si="647"/>
        <v>0</v>
      </c>
      <c r="AM2246" s="6">
        <f t="shared" si="648"/>
        <v>29796.899118956848</v>
      </c>
      <c r="AN2246" s="6">
        <f t="shared" si="649"/>
        <v>29381.849064190857</v>
      </c>
      <c r="AO2246" s="5">
        <f t="shared" si="650"/>
        <v>0</v>
      </c>
      <c r="AP2246" s="6">
        <f>+AN2246+SUM($D$16:$E$18)-SUM($AL$27:AL2246)</f>
        <v>32059.726485243471</v>
      </c>
      <c r="AQ2246" s="10">
        <f t="shared" si="658"/>
        <v>-2.5116046292095184E-4</v>
      </c>
      <c r="AR2246" s="10">
        <f>+AN2246/SUM(AL$27:AL2246)-1</f>
        <v>0.23858432003324581</v>
      </c>
    </row>
    <row r="2247" spans="1:44" x14ac:dyDescent="0.25">
      <c r="A2247" s="1">
        <v>43518</v>
      </c>
      <c r="B2247">
        <v>8.7780000000000005</v>
      </c>
      <c r="G2247">
        <f t="shared" si="651"/>
        <v>7864.4581494786889</v>
      </c>
      <c r="H2247">
        <f t="shared" si="652"/>
        <v>7801.4915790932801</v>
      </c>
      <c r="I2247" s="5">
        <f t="shared" si="641"/>
        <v>0</v>
      </c>
      <c r="J2247" s="6">
        <f>+H2247+SUM($D$16:$E$16)-SUM($F$27:F2247)</f>
        <v>8604.8161054090633</v>
      </c>
      <c r="K2247" s="10">
        <f t="shared" si="653"/>
        <v>7.4922921354556582E-3</v>
      </c>
      <c r="L2247" s="10">
        <f>+H2247/SUM(F$27:F2247)-1</f>
        <v>9.6226968328308793E-2</v>
      </c>
      <c r="M2247">
        <v>7.5369999999999999</v>
      </c>
      <c r="R2247">
        <f t="shared" si="654"/>
        <v>6765.6404349582881</v>
      </c>
      <c r="S2247">
        <f t="shared" si="655"/>
        <v>6570.0957683158222</v>
      </c>
      <c r="T2247" s="5">
        <f t="shared" si="642"/>
        <v>0</v>
      </c>
      <c r="U2247" s="6">
        <f>+S2247+SUM($D$17:$E$17)-SUM($Q$27:Q2247)</f>
        <v>7239.6618735789762</v>
      </c>
      <c r="V2247" s="10">
        <f t="shared" si="643"/>
        <v>1.4469852738294708E-3</v>
      </c>
      <c r="W2247" s="10">
        <f>+S2247/SUM(Q$27:Q2247)-1</f>
        <v>0.10786088925915926</v>
      </c>
      <c r="X2247">
        <v>5.5220000000000002</v>
      </c>
      <c r="AC2247">
        <f t="shared" si="656"/>
        <v>15280.82092008202</v>
      </c>
      <c r="AD2247">
        <f t="shared" si="657"/>
        <v>15123.054306796601</v>
      </c>
      <c r="AE2247" s="5">
        <f t="shared" si="644"/>
        <v>0</v>
      </c>
      <c r="AF2247" s="6">
        <f>+AD2247+SUM($D$18:$E$18)-SUM($AB$27:AB2247)</f>
        <v>16328.041096270301</v>
      </c>
      <c r="AG2247" s="10">
        <f t="shared" si="645"/>
        <v>2.3537377594027298E-3</v>
      </c>
      <c r="AH2247" s="10">
        <f>+AD2247/SUM(AB$27:AB2247)-1</f>
        <v>0.41667780718849401</v>
      </c>
      <c r="AI2247" s="6">
        <f t="shared" si="646"/>
        <v>0</v>
      </c>
      <c r="AL2247" s="6">
        <f t="shared" si="647"/>
        <v>0</v>
      </c>
      <c r="AM2247" s="6">
        <f t="shared" si="648"/>
        <v>29910.919504518999</v>
      </c>
      <c r="AN2247" s="6">
        <f t="shared" si="649"/>
        <v>29494.641654205705</v>
      </c>
      <c r="AO2247" s="5">
        <f t="shared" si="650"/>
        <v>0</v>
      </c>
      <c r="AP2247" s="6">
        <f>+AN2247+SUM($D$16:$E$18)-SUM($AL$27:AL2247)</f>
        <v>32172.519075258318</v>
      </c>
      <c r="AQ2247" s="10">
        <f t="shared" si="658"/>
        <v>3.5182018806918514E-3</v>
      </c>
      <c r="AR2247" s="10">
        <f>+AN2247/SUM(AL$27:AL2247)-1</f>
        <v>0.24333906276924999</v>
      </c>
    </row>
    <row r="2248" spans="1:44" x14ac:dyDescent="0.25">
      <c r="A2248" s="1">
        <v>43521</v>
      </c>
      <c r="B2248">
        <v>8.8330000000000002</v>
      </c>
      <c r="G2248">
        <f t="shared" si="651"/>
        <v>7913.7342030468499</v>
      </c>
      <c r="H2248">
        <f t="shared" si="652"/>
        <v>7850.373105278074</v>
      </c>
      <c r="I2248" s="5">
        <f t="shared" si="641"/>
        <v>0</v>
      </c>
      <c r="J2248" s="6">
        <f>+H2248+SUM($D$16:$E$16)-SUM($F$27:F2248)</f>
        <v>8653.6976315938591</v>
      </c>
      <c r="K2248" s="10">
        <f t="shared" si="653"/>
        <v>5.6807171223645092E-3</v>
      </c>
      <c r="L2248" s="10">
        <f>+H2248/SUM(F$27:F2248)-1</f>
        <v>0.1030955583554285</v>
      </c>
      <c r="M2248">
        <v>7.5510000000000002</v>
      </c>
      <c r="R2248">
        <f t="shared" si="654"/>
        <v>6778.2076322635048</v>
      </c>
      <c r="S2248">
        <f t="shared" si="655"/>
        <v>6582.2997408189967</v>
      </c>
      <c r="T2248" s="5">
        <f t="shared" si="642"/>
        <v>0</v>
      </c>
      <c r="U2248" s="6">
        <f>+S2248+SUM($D$17:$E$17)-SUM($Q$27:Q2248)</f>
        <v>7251.8658460821498</v>
      </c>
      <c r="V2248" s="10">
        <f t="shared" si="643"/>
        <v>1.6857102881713271E-3</v>
      </c>
      <c r="W2248" s="10">
        <f>+S2248/SUM(Q$27:Q2248)-1</f>
        <v>0.109918744168225</v>
      </c>
      <c r="X2248">
        <v>5.5270000000000001</v>
      </c>
      <c r="AC2248">
        <f t="shared" si="656"/>
        <v>15294.657230223347</v>
      </c>
      <c r="AD2248">
        <f t="shared" si="657"/>
        <v>15136.747764155163</v>
      </c>
      <c r="AE2248" s="5">
        <f t="shared" si="644"/>
        <v>0</v>
      </c>
      <c r="AF2248" s="6">
        <f>+AD2248+SUM($D$18:$E$18)-SUM($AB$27:AB2248)</f>
        <v>16341.734553628865</v>
      </c>
      <c r="AG2248" s="10">
        <f t="shared" si="645"/>
        <v>8.386466740148979E-4</v>
      </c>
      <c r="AH2248" s="10">
        <f>+AD2248/SUM(AB$27:AB2248)-1</f>
        <v>0.4179605650725835</v>
      </c>
      <c r="AI2248" s="6">
        <f t="shared" si="646"/>
        <v>0</v>
      </c>
      <c r="AL2248" s="6">
        <f t="shared" si="647"/>
        <v>0</v>
      </c>
      <c r="AM2248" s="6">
        <f t="shared" si="648"/>
        <v>29986.599065533701</v>
      </c>
      <c r="AN2248" s="6">
        <f t="shared" si="649"/>
        <v>29569.420610252233</v>
      </c>
      <c r="AO2248" s="5">
        <f t="shared" si="650"/>
        <v>0</v>
      </c>
      <c r="AP2248" s="6">
        <f>+AN2248+SUM($D$16:$E$18)-SUM($AL$27:AL2248)</f>
        <v>32247.298031304843</v>
      </c>
      <c r="AQ2248" s="10">
        <f t="shared" si="658"/>
        <v>2.3243114992519409E-3</v>
      </c>
      <c r="AR2248" s="10">
        <f>+AN2248/SUM(AL$27:AL2248)-1</f>
        <v>0.24649135050394411</v>
      </c>
    </row>
    <row r="2249" spans="1:44" x14ac:dyDescent="0.25">
      <c r="A2249" s="1">
        <v>43522</v>
      </c>
      <c r="B2249">
        <v>8.8019999999999996</v>
      </c>
      <c r="G2249">
        <f t="shared" si="651"/>
        <v>7885.9604273993391</v>
      </c>
      <c r="H2249">
        <f t="shared" si="652"/>
        <v>7822.8216996102801</v>
      </c>
      <c r="I2249" s="5">
        <f t="shared" si="641"/>
        <v>0</v>
      </c>
      <c r="J2249" s="6">
        <f>+H2249+SUM($D$16:$E$16)-SUM($F$27:F2249)</f>
        <v>8626.1462259260625</v>
      </c>
      <c r="K2249" s="10">
        <f t="shared" si="653"/>
        <v>-3.1837726300036895E-3</v>
      </c>
      <c r="L2249" s="10">
        <f>+H2249/SUM(F$27:F2249)-1</f>
        <v>9.9224171249233661E-2</v>
      </c>
      <c r="M2249">
        <v>7.5449999999999999</v>
      </c>
      <c r="R2249">
        <f t="shared" si="654"/>
        <v>6772.821690561269</v>
      </c>
      <c r="S2249">
        <f t="shared" si="655"/>
        <v>6577.0694668890646</v>
      </c>
      <c r="T2249" s="5">
        <f t="shared" si="642"/>
        <v>0</v>
      </c>
      <c r="U2249" s="6">
        <f>+S2249+SUM($D$17:$E$17)-SUM($Q$27:Q2249)</f>
        <v>7246.6355721522177</v>
      </c>
      <c r="V2249" s="10">
        <f t="shared" si="643"/>
        <v>-7.2123147903480067E-4</v>
      </c>
      <c r="W2249" s="10">
        <f>+S2249/SUM(Q$27:Q2249)-1</f>
        <v>0.10903680635005397</v>
      </c>
      <c r="X2249">
        <v>5.5259999999999998</v>
      </c>
      <c r="AC2249">
        <f t="shared" si="656"/>
        <v>15291.889968195081</v>
      </c>
      <c r="AD2249">
        <f t="shared" si="657"/>
        <v>15134.00907268345</v>
      </c>
      <c r="AE2249" s="5">
        <f t="shared" si="644"/>
        <v>0</v>
      </c>
      <c r="AF2249" s="6">
        <f>+AD2249+SUM($D$18:$E$18)-SUM($AB$27:AB2249)</f>
        <v>16338.995862157151</v>
      </c>
      <c r="AG2249" s="10">
        <f t="shared" si="645"/>
        <v>-1.6758878702416435E-4</v>
      </c>
      <c r="AH2249" s="10">
        <f>+AD2249/SUM(AB$27:AB2249)-1</f>
        <v>0.41770401349576547</v>
      </c>
      <c r="AI2249" s="6">
        <f t="shared" si="646"/>
        <v>0</v>
      </c>
      <c r="AL2249" s="6">
        <f t="shared" si="647"/>
        <v>0</v>
      </c>
      <c r="AM2249" s="6">
        <f t="shared" si="648"/>
        <v>29950.67208615569</v>
      </c>
      <c r="AN2249" s="6">
        <f t="shared" si="649"/>
        <v>29533.900239182796</v>
      </c>
      <c r="AO2249" s="5">
        <f t="shared" si="650"/>
        <v>0</v>
      </c>
      <c r="AP2249" s="6">
        <f>+AN2249+SUM($D$16:$E$18)-SUM($AL$27:AL2249)</f>
        <v>32211.77766023541</v>
      </c>
      <c r="AQ2249" s="10">
        <f t="shared" si="658"/>
        <v>-1.1014991406396168E-3</v>
      </c>
      <c r="AR2249" s="10">
        <f>+AN2249/SUM(AL$27:AL2249)-1</f>
        <v>0.24499399836139335</v>
      </c>
    </row>
    <row r="2250" spans="1:44" x14ac:dyDescent="0.25">
      <c r="A2250" s="1">
        <v>43523</v>
      </c>
      <c r="B2250">
        <v>8.7539999999999996</v>
      </c>
      <c r="G2250">
        <f t="shared" si="651"/>
        <v>7842.9558715580333</v>
      </c>
      <c r="H2250">
        <f t="shared" si="652"/>
        <v>7780.1614585762763</v>
      </c>
      <c r="I2250" s="5">
        <f t="shared" si="641"/>
        <v>0</v>
      </c>
      <c r="J2250" s="6">
        <f>+H2250+SUM($D$16:$E$16)-SUM($F$27:F2250)</f>
        <v>8583.4859848920605</v>
      </c>
      <c r="K2250" s="10">
        <f t="shared" si="653"/>
        <v>-4.9454576721393861E-3</v>
      </c>
      <c r="L2250" s="10">
        <f>+H2250/SUM(F$27:F2250)-1</f>
        <v>9.322976540738348E-2</v>
      </c>
      <c r="M2250">
        <v>7.5030000000000001</v>
      </c>
      <c r="R2250">
        <f t="shared" si="654"/>
        <v>6735.1200986456206</v>
      </c>
      <c r="S2250">
        <f t="shared" si="655"/>
        <v>6540.4575493795437</v>
      </c>
      <c r="T2250" s="5">
        <f t="shared" si="642"/>
        <v>0</v>
      </c>
      <c r="U2250" s="6">
        <f>+S2250+SUM($D$17:$E$17)-SUM($Q$27:Q2250)</f>
        <v>7210.0236546426968</v>
      </c>
      <c r="V2250" s="10">
        <f t="shared" si="643"/>
        <v>-5.0522642052286404E-3</v>
      </c>
      <c r="W2250" s="10">
        <f>+S2250/SUM(Q$27:Q2250)-1</f>
        <v>0.10286324162285698</v>
      </c>
      <c r="X2250">
        <v>5.5090000000000003</v>
      </c>
      <c r="AC2250">
        <f t="shared" si="656"/>
        <v>15244.846513714569</v>
      </c>
      <c r="AD2250">
        <f t="shared" si="657"/>
        <v>15087.451317664338</v>
      </c>
      <c r="AE2250" s="5">
        <f t="shared" si="644"/>
        <v>0</v>
      </c>
      <c r="AF2250" s="6">
        <f>+AD2250+SUM($D$18:$E$18)-SUM($AB$27:AB2250)</f>
        <v>16292.438107138039</v>
      </c>
      <c r="AG2250" s="10">
        <f t="shared" si="645"/>
        <v>-2.8494869214664709E-3</v>
      </c>
      <c r="AH2250" s="10">
        <f>+AD2250/SUM(AB$27:AB2250)-1</f>
        <v>0.41334263668986115</v>
      </c>
      <c r="AI2250" s="6">
        <f t="shared" si="646"/>
        <v>0</v>
      </c>
      <c r="AL2250" s="6">
        <f t="shared" si="647"/>
        <v>0</v>
      </c>
      <c r="AM2250" s="6">
        <f t="shared" si="648"/>
        <v>29822.922483918221</v>
      </c>
      <c r="AN2250" s="6">
        <f t="shared" si="649"/>
        <v>29408.07032562016</v>
      </c>
      <c r="AO2250" s="5">
        <f t="shared" si="650"/>
        <v>0</v>
      </c>
      <c r="AP2250" s="6">
        <f>+AN2250+SUM($D$16:$E$18)-SUM($AL$27:AL2250)</f>
        <v>32085.947746672773</v>
      </c>
      <c r="AQ2250" s="10">
        <f t="shared" si="658"/>
        <v>-3.9063324877586236E-3</v>
      </c>
      <c r="AR2250" s="10">
        <f>+AN2250/SUM(AL$27:AL2250)-1</f>
        <v>0.23968967059123392</v>
      </c>
    </row>
    <row r="2251" spans="1:44" x14ac:dyDescent="0.25">
      <c r="A2251" s="1">
        <v>43524</v>
      </c>
      <c r="B2251">
        <v>8.66</v>
      </c>
      <c r="G2251">
        <f t="shared" si="651"/>
        <v>7758.7386163688107</v>
      </c>
      <c r="H2251">
        <f t="shared" si="652"/>
        <v>7696.6184865513542</v>
      </c>
      <c r="I2251" s="5">
        <f t="shared" si="641"/>
        <v>0</v>
      </c>
      <c r="J2251" s="6">
        <f>+H2251+SUM($D$16:$E$16)-SUM($F$27:F2251)</f>
        <v>8499.9430128671374</v>
      </c>
      <c r="K2251" s="10">
        <f t="shared" si="653"/>
        <v>-9.7329886915372699E-3</v>
      </c>
      <c r="L2251" s="10">
        <f>+H2251/SUM(F$27:F2251)-1</f>
        <v>8.1490720633760727E-2</v>
      </c>
      <c r="M2251">
        <v>7.4779999999999998</v>
      </c>
      <c r="R2251">
        <f t="shared" si="654"/>
        <v>6712.6786748863051</v>
      </c>
      <c r="S2251">
        <f t="shared" si="655"/>
        <v>6518.6647413381615</v>
      </c>
      <c r="T2251" s="5">
        <f t="shared" si="642"/>
        <v>0</v>
      </c>
      <c r="U2251" s="6">
        <f>+S2251+SUM($D$17:$E$17)-SUM($Q$27:Q2251)</f>
        <v>7188.2308466013146</v>
      </c>
      <c r="V2251" s="10">
        <f t="shared" si="643"/>
        <v>-3.0225709491742414E-3</v>
      </c>
      <c r="W2251" s="10">
        <f>+S2251/SUM(Q$27:Q2251)-1</f>
        <v>9.9188500713810912E-2</v>
      </c>
      <c r="X2251">
        <v>5.5140000000000002</v>
      </c>
      <c r="AC2251">
        <f t="shared" si="656"/>
        <v>15258.682823855896</v>
      </c>
      <c r="AD2251">
        <f t="shared" si="657"/>
        <v>15101.1447750229</v>
      </c>
      <c r="AE2251" s="5">
        <f t="shared" si="644"/>
        <v>0</v>
      </c>
      <c r="AF2251" s="6">
        <f>+AD2251+SUM($D$18:$E$18)-SUM($AB$27:AB2251)</f>
        <v>16306.1315644966</v>
      </c>
      <c r="AG2251" s="10">
        <f t="shared" si="645"/>
        <v>8.4047932350661547E-4</v>
      </c>
      <c r="AH2251" s="10">
        <f>+AD2251/SUM(AB$27:AB2251)-1</f>
        <v>0.41462539457395065</v>
      </c>
      <c r="AI2251" s="6">
        <f t="shared" si="646"/>
        <v>0</v>
      </c>
      <c r="AL2251" s="6">
        <f t="shared" si="647"/>
        <v>0</v>
      </c>
      <c r="AM2251" s="6">
        <f t="shared" si="648"/>
        <v>29730.10011511101</v>
      </c>
      <c r="AN2251" s="6">
        <f t="shared" si="649"/>
        <v>29316.428002912413</v>
      </c>
      <c r="AO2251" s="5">
        <f t="shared" si="650"/>
        <v>0</v>
      </c>
      <c r="AP2251" s="6">
        <f>+AN2251+SUM($D$16:$E$18)-SUM($AL$27:AL2251)</f>
        <v>31994.305423965026</v>
      </c>
      <c r="AQ2251" s="10">
        <f t="shared" si="658"/>
        <v>-2.8561513417427742E-3</v>
      </c>
      <c r="AR2251" s="10">
        <f>+AN2251/SUM(AL$27:AL2251)-1</f>
        <v>0.23582651195512283</v>
      </c>
    </row>
    <row r="2252" spans="1:44" x14ac:dyDescent="0.25">
      <c r="A2252" s="1">
        <v>43525</v>
      </c>
      <c r="B2252">
        <v>8.6739999999999995</v>
      </c>
      <c r="G2252">
        <f t="shared" si="651"/>
        <v>7771.2816118225246</v>
      </c>
      <c r="H2252">
        <f t="shared" si="652"/>
        <v>7709.0610568529382</v>
      </c>
      <c r="I2252" s="5">
        <f t="shared" si="641"/>
        <v>0</v>
      </c>
      <c r="J2252" s="6">
        <f>+H2252+SUM($D$16:$E$16)-SUM($F$27:F2252)</f>
        <v>8512.3855831687215</v>
      </c>
      <c r="K2252" s="10">
        <f t="shared" si="653"/>
        <v>1.463841614320005E-3</v>
      </c>
      <c r="L2252" s="10">
        <f>+H2252/SUM(F$27:F2252)-1</f>
        <v>8.3239089004300215E-2</v>
      </c>
      <c r="M2252">
        <v>7.5190000000000001</v>
      </c>
      <c r="R2252">
        <f t="shared" si="654"/>
        <v>6749.4826098515814</v>
      </c>
      <c r="S2252">
        <f t="shared" si="655"/>
        <v>6554.4049465260277</v>
      </c>
      <c r="T2252" s="5">
        <f t="shared" si="642"/>
        <v>0</v>
      </c>
      <c r="U2252" s="6">
        <f>+S2252+SUM($D$17:$E$17)-SUM($Q$27:Q2252)</f>
        <v>7223.9710517891817</v>
      </c>
      <c r="V2252" s="10">
        <f t="shared" si="643"/>
        <v>4.9720447145580327E-3</v>
      </c>
      <c r="W2252" s="10">
        <f>+S2252/SUM(Q$27:Q2252)-1</f>
        <v>0.10521507580464617</v>
      </c>
      <c r="X2252">
        <v>5.5590000000000002</v>
      </c>
      <c r="AC2252">
        <f t="shared" si="656"/>
        <v>15383.209615127844</v>
      </c>
      <c r="AD2252">
        <f t="shared" si="657"/>
        <v>15224.385891249964</v>
      </c>
      <c r="AE2252" s="5">
        <f t="shared" si="644"/>
        <v>0</v>
      </c>
      <c r="AF2252" s="6">
        <f>+AD2252+SUM($D$18:$E$18)-SUM($AB$27:AB2252)</f>
        <v>16429.372680723667</v>
      </c>
      <c r="AG2252" s="10">
        <f t="shared" si="645"/>
        <v>7.5579616011072215E-3</v>
      </c>
      <c r="AH2252" s="10">
        <f>+AD2252/SUM(AB$27:AB2252)-1</f>
        <v>0.42617021553075651</v>
      </c>
      <c r="AI2252" s="6">
        <f t="shared" si="646"/>
        <v>0</v>
      </c>
      <c r="AL2252" s="6">
        <f t="shared" si="647"/>
        <v>0</v>
      </c>
      <c r="AM2252" s="6">
        <f t="shared" si="648"/>
        <v>29903.97383680195</v>
      </c>
      <c r="AN2252" s="6">
        <f t="shared" si="649"/>
        <v>29487.85189462893</v>
      </c>
      <c r="AO2252" s="5">
        <f t="shared" si="650"/>
        <v>0</v>
      </c>
      <c r="AP2252" s="6">
        <f>+AN2252+SUM($D$16:$E$18)-SUM($AL$27:AL2252)</f>
        <v>32165.729315681539</v>
      </c>
      <c r="AQ2252" s="10">
        <f t="shared" si="658"/>
        <v>5.3579500928346846E-3</v>
      </c>
      <c r="AR2252" s="10">
        <f>+AN2252/SUM(AL$27:AL2252)-1</f>
        <v>0.24305284219374368</v>
      </c>
    </row>
    <row r="2253" spans="1:44" x14ac:dyDescent="0.25">
      <c r="A2253" s="1">
        <v>43528</v>
      </c>
      <c r="B2253">
        <v>8.734</v>
      </c>
      <c r="G2253">
        <f t="shared" si="651"/>
        <v>7825.0373066241573</v>
      </c>
      <c r="H2253">
        <f t="shared" si="652"/>
        <v>7762.3863581454425</v>
      </c>
      <c r="I2253" s="5">
        <f t="shared" si="641"/>
        <v>0</v>
      </c>
      <c r="J2253" s="6">
        <f>+H2253+SUM($D$16:$E$16)-SUM($F$27:F2253)</f>
        <v>8565.7108844612267</v>
      </c>
      <c r="K2253" s="10">
        <f t="shared" si="653"/>
        <v>6.2644367752728858E-3</v>
      </c>
      <c r="L2253" s="10">
        <f>+H2253/SUM(F$27:F2253)-1</f>
        <v>9.073209630661272E-2</v>
      </c>
      <c r="M2253">
        <v>7.5350000000000001</v>
      </c>
      <c r="R2253">
        <f t="shared" si="654"/>
        <v>6763.845121057544</v>
      </c>
      <c r="S2253">
        <f t="shared" si="655"/>
        <v>6568.3523436725127</v>
      </c>
      <c r="T2253" s="5">
        <f t="shared" si="642"/>
        <v>0</v>
      </c>
      <c r="U2253" s="6">
        <f>+S2253+SUM($D$17:$E$17)-SUM($Q$27:Q2253)</f>
        <v>7237.9184489356649</v>
      </c>
      <c r="V2253" s="10">
        <f t="shared" si="643"/>
        <v>1.9307105533084012E-3</v>
      </c>
      <c r="W2253" s="10">
        <f>+S2253/SUM(Q$27:Q2253)-1</f>
        <v>0.10756690998643581</v>
      </c>
      <c r="X2253">
        <v>5.5819999999999999</v>
      </c>
      <c r="AC2253">
        <f t="shared" si="656"/>
        <v>15446.856641777949</v>
      </c>
      <c r="AD2253">
        <f t="shared" si="657"/>
        <v>15287.375795099351</v>
      </c>
      <c r="AE2253" s="5">
        <f t="shared" si="644"/>
        <v>0</v>
      </c>
      <c r="AF2253" s="6">
        <f>+AD2253+SUM($D$18:$E$18)-SUM($AB$27:AB2253)</f>
        <v>16492.362584573057</v>
      </c>
      <c r="AG2253" s="10">
        <f t="shared" si="645"/>
        <v>3.8339810699707932E-3</v>
      </c>
      <c r="AH2253" s="10">
        <f>+AD2253/SUM(AB$27:AB2253)-1</f>
        <v>0.43207090179756835</v>
      </c>
      <c r="AI2253" s="6">
        <f t="shared" si="646"/>
        <v>0</v>
      </c>
      <c r="AL2253" s="6">
        <f t="shared" si="647"/>
        <v>0</v>
      </c>
      <c r="AM2253" s="6">
        <f t="shared" si="648"/>
        <v>30035.739069459651</v>
      </c>
      <c r="AN2253" s="6">
        <f t="shared" si="649"/>
        <v>29618.114496917304</v>
      </c>
      <c r="AO2253" s="5">
        <f t="shared" si="650"/>
        <v>0</v>
      </c>
      <c r="AP2253" s="6">
        <f>+AN2253+SUM($D$16:$E$18)-SUM($AL$27:AL2253)</f>
        <v>32295.991917969917</v>
      </c>
      <c r="AQ2253" s="10">
        <f t="shared" si="658"/>
        <v>4.0497325899235825E-3</v>
      </c>
      <c r="AR2253" s="10">
        <f>+AN2253/SUM(AL$27:AL2253)-1</f>
        <v>0.24854402882153637</v>
      </c>
    </row>
    <row r="2254" spans="1:44" x14ac:dyDescent="0.25">
      <c r="A2254" s="1">
        <v>43529</v>
      </c>
      <c r="B2254">
        <v>8.7319999999999993</v>
      </c>
      <c r="G2254">
        <f t="shared" si="651"/>
        <v>7823.2454501307693</v>
      </c>
      <c r="H2254">
        <f t="shared" si="652"/>
        <v>7760.608848102358</v>
      </c>
      <c r="I2254" s="5">
        <f t="shared" si="641"/>
        <v>0</v>
      </c>
      <c r="J2254" s="6">
        <f>+H2254+SUM($D$16:$E$16)-SUM($F$27:F2254)</f>
        <v>8563.9333744181422</v>
      </c>
      <c r="K2254" s="10">
        <f t="shared" si="653"/>
        <v>-2.0751459710233178E-4</v>
      </c>
      <c r="L2254" s="10">
        <f>+H2254/SUM(F$27:F2254)-1</f>
        <v>9.0482329396535555E-2</v>
      </c>
      <c r="M2254">
        <v>7.5579999999999998</v>
      </c>
      <c r="R2254">
        <f t="shared" si="654"/>
        <v>6784.4912309161136</v>
      </c>
      <c r="S2254">
        <f t="shared" si="655"/>
        <v>6588.4017270705835</v>
      </c>
      <c r="T2254" s="5">
        <f t="shared" si="642"/>
        <v>0</v>
      </c>
      <c r="U2254" s="6">
        <f>+S2254+SUM($D$17:$E$17)-SUM($Q$27:Q2254)</f>
        <v>7257.9678323337375</v>
      </c>
      <c r="V2254" s="10">
        <f t="shared" si="643"/>
        <v>2.7700482589743114E-3</v>
      </c>
      <c r="W2254" s="10">
        <f>+S2254/SUM(Q$27:Q2254)-1</f>
        <v>0.11094767162275776</v>
      </c>
      <c r="X2254">
        <v>5.5960000000000001</v>
      </c>
      <c r="AC2254">
        <f t="shared" si="656"/>
        <v>15485.598310173666</v>
      </c>
      <c r="AD2254">
        <f t="shared" si="657"/>
        <v>15325.717475703326</v>
      </c>
      <c r="AE2254" s="5">
        <f t="shared" si="644"/>
        <v>0</v>
      </c>
      <c r="AF2254" s="6">
        <f>+AD2254+SUM($D$18:$E$18)-SUM($AB$27:AB2254)</f>
        <v>16530.704265177032</v>
      </c>
      <c r="AG2254" s="10">
        <f t="shared" si="645"/>
        <v>2.3248143137382105E-3</v>
      </c>
      <c r="AH2254" s="10">
        <f>+AD2254/SUM(AB$27:AB2254)-1</f>
        <v>0.43566262387301902</v>
      </c>
      <c r="AI2254" s="6">
        <f t="shared" si="646"/>
        <v>0</v>
      </c>
      <c r="AL2254" s="6">
        <f t="shared" si="647"/>
        <v>0</v>
      </c>
      <c r="AM2254" s="6">
        <f t="shared" si="648"/>
        <v>30093.334991220549</v>
      </c>
      <c r="AN2254" s="6">
        <f t="shared" si="649"/>
        <v>29674.728050876271</v>
      </c>
      <c r="AO2254" s="5">
        <f t="shared" si="650"/>
        <v>0</v>
      </c>
      <c r="AP2254" s="6">
        <f>+AN2254+SUM($D$16:$E$18)-SUM($AL$27:AL2254)</f>
        <v>32352.605471928884</v>
      </c>
      <c r="AQ2254" s="10">
        <f t="shared" si="658"/>
        <v>1.7529591319802584E-3</v>
      </c>
      <c r="AR2254" s="10">
        <f>+AN2254/SUM(AL$27:AL2254)-1</f>
        <v>0.25093055868498149</v>
      </c>
    </row>
    <row r="2255" spans="1:44" x14ac:dyDescent="0.25">
      <c r="A2255" s="1">
        <v>43530</v>
      </c>
      <c r="B2255">
        <v>8.7029999999999994</v>
      </c>
      <c r="G2255">
        <f t="shared" si="651"/>
        <v>7797.2635309766474</v>
      </c>
      <c r="H2255">
        <f t="shared" si="652"/>
        <v>7734.8349524776486</v>
      </c>
      <c r="I2255" s="5">
        <f t="shared" si="641"/>
        <v>0</v>
      </c>
      <c r="J2255" s="6">
        <f>+H2255+SUM($D$16:$E$16)-SUM($F$27:F2255)</f>
        <v>8538.1594787934337</v>
      </c>
      <c r="K2255" s="10">
        <f t="shared" si="653"/>
        <v>-3.0095861910485189E-3</v>
      </c>
      <c r="L2255" s="10">
        <f>+H2255/SUM(F$27:F2255)-1</f>
        <v>8.6860709200418107E-2</v>
      </c>
      <c r="M2255">
        <v>7.54</v>
      </c>
      <c r="R2255">
        <f t="shared" si="654"/>
        <v>6768.3334058094069</v>
      </c>
      <c r="S2255">
        <f t="shared" si="655"/>
        <v>6572.7109052807891</v>
      </c>
      <c r="T2255" s="5">
        <f t="shared" si="642"/>
        <v>0</v>
      </c>
      <c r="U2255" s="6">
        <f>+S2255+SUM($D$17:$E$17)-SUM($Q$27:Q2255)</f>
        <v>7242.2770105439431</v>
      </c>
      <c r="V2255" s="10">
        <f t="shared" si="643"/>
        <v>-2.1618753557838266E-3</v>
      </c>
      <c r="W2255" s="10">
        <f>+S2255/SUM(Q$27:Q2255)-1</f>
        <v>0.10830185816824489</v>
      </c>
      <c r="X2255">
        <v>5.5579999999999998</v>
      </c>
      <c r="AC2255">
        <f t="shared" si="656"/>
        <v>15380.442353099575</v>
      </c>
      <c r="AD2255">
        <f t="shared" si="657"/>
        <v>15221.647199778248</v>
      </c>
      <c r="AE2255" s="5">
        <f t="shared" si="644"/>
        <v>0</v>
      </c>
      <c r="AF2255" s="6">
        <f>+AD2255+SUM($D$18:$E$18)-SUM($AB$27:AB2255)</f>
        <v>16426.633989251954</v>
      </c>
      <c r="AG2255" s="10">
        <f t="shared" si="645"/>
        <v>-6.2955742390424785E-3</v>
      </c>
      <c r="AH2255" s="10">
        <f>+AD2255/SUM(AB$27:AB2255)-1</f>
        <v>0.42591366395393826</v>
      </c>
      <c r="AI2255" s="6">
        <f t="shared" si="646"/>
        <v>0</v>
      </c>
      <c r="AL2255" s="6">
        <f t="shared" si="647"/>
        <v>0</v>
      </c>
      <c r="AM2255" s="6">
        <f t="shared" si="648"/>
        <v>29946.03928988563</v>
      </c>
      <c r="AN2255" s="6">
        <f t="shared" si="649"/>
        <v>29529.193057536686</v>
      </c>
      <c r="AO2255" s="5">
        <f t="shared" si="650"/>
        <v>0</v>
      </c>
      <c r="AP2255" s="6">
        <f>+AN2255+SUM($D$16:$E$18)-SUM($AL$27:AL2255)</f>
        <v>32207.070478589299</v>
      </c>
      <c r="AQ2255" s="10">
        <f t="shared" si="658"/>
        <v>-4.4984010164454968E-3</v>
      </c>
      <c r="AR2255" s="10">
        <f>+AN2255/SUM(AL$27:AL2255)-1</f>
        <v>0.24479556832502358</v>
      </c>
    </row>
    <row r="2256" spans="1:44" x14ac:dyDescent="0.25">
      <c r="A2256" s="1">
        <v>43531</v>
      </c>
      <c r="B2256">
        <v>8.6669999999999998</v>
      </c>
      <c r="G2256">
        <f t="shared" si="651"/>
        <v>7765.0101140956685</v>
      </c>
      <c r="H2256">
        <f t="shared" si="652"/>
        <v>7702.8397717021462</v>
      </c>
      <c r="I2256" s="5">
        <f t="shared" si="641"/>
        <v>0</v>
      </c>
      <c r="J2256" s="6">
        <f>+H2256+SUM($D$16:$E$16)-SUM($F$27:F2256)</f>
        <v>8506.1642980179313</v>
      </c>
      <c r="K2256" s="10">
        <f t="shared" si="653"/>
        <v>-3.7473159004548506E-3</v>
      </c>
      <c r="L2256" s="10">
        <f>+H2256/SUM(F$27:F2256)-1</f>
        <v>8.2364904819030471E-2</v>
      </c>
      <c r="M2256">
        <v>7.5179999999999998</v>
      </c>
      <c r="R2256">
        <f t="shared" si="654"/>
        <v>6748.5849529012094</v>
      </c>
      <c r="S2256">
        <f t="shared" si="655"/>
        <v>6553.533234204373</v>
      </c>
      <c r="T2256" s="5">
        <f t="shared" si="642"/>
        <v>0</v>
      </c>
      <c r="U2256" s="6">
        <f>+S2256+SUM($D$17:$E$17)-SUM($Q$27:Q2256)</f>
        <v>7223.0993394675261</v>
      </c>
      <c r="V2256" s="10">
        <f t="shared" si="643"/>
        <v>-2.6480167837402702E-3</v>
      </c>
      <c r="W2256" s="10">
        <f>+S2256/SUM(Q$27:Q2256)-1</f>
        <v>0.10506808616828445</v>
      </c>
      <c r="X2256">
        <v>5.5780000000000003</v>
      </c>
      <c r="AC2256">
        <f t="shared" si="656"/>
        <v>15435.787593664887</v>
      </c>
      <c r="AD2256">
        <f t="shared" si="657"/>
        <v>15276.421029212501</v>
      </c>
      <c r="AE2256" s="5">
        <f t="shared" si="644"/>
        <v>0</v>
      </c>
      <c r="AF2256" s="6">
        <f>+AD2256+SUM($D$18:$E$18)-SUM($AB$27:AB2256)</f>
        <v>16481.407818686203</v>
      </c>
      <c r="AG2256" s="10">
        <f t="shared" si="645"/>
        <v>3.3344524185592306E-3</v>
      </c>
      <c r="AH2256" s="10">
        <f>+AD2256/SUM(AB$27:AB2256)-1</f>
        <v>0.43104469549029667</v>
      </c>
      <c r="AI2256" s="6">
        <f t="shared" si="646"/>
        <v>0</v>
      </c>
      <c r="AL2256" s="6">
        <f t="shared" si="647"/>
        <v>0</v>
      </c>
      <c r="AM2256" s="6">
        <f t="shared" si="648"/>
        <v>29949.382660661766</v>
      </c>
      <c r="AN2256" s="6">
        <f t="shared" si="649"/>
        <v>29532.794035119019</v>
      </c>
      <c r="AO2256" s="5">
        <f t="shared" si="650"/>
        <v>0</v>
      </c>
      <c r="AP2256" s="6">
        <f>+AN2256+SUM($D$16:$E$18)-SUM($AL$27:AL2256)</f>
        <v>32210.671456171633</v>
      </c>
      <c r="AQ2256" s="10">
        <f t="shared" si="658"/>
        <v>1.118070513344005E-4</v>
      </c>
      <c r="AR2256" s="10">
        <f>+AN2256/SUM(AL$27:AL2256)-1</f>
        <v>0.24494736661248084</v>
      </c>
    </row>
    <row r="2257" spans="1:44" x14ac:dyDescent="0.25">
      <c r="A2257" s="1">
        <v>43532</v>
      </c>
      <c r="B2257">
        <v>8.5540000000000003</v>
      </c>
      <c r="C2257">
        <f>+$C$16</f>
        <v>60</v>
      </c>
      <c r="D2257" s="7">
        <f>+$H$16</f>
        <v>0.66694736842105262</v>
      </c>
      <c r="E2257" s="7">
        <f>+$J$16</f>
        <v>0.46199999999999997</v>
      </c>
      <c r="F2257" s="6">
        <f>+C2257-D2257-E2257</f>
        <v>58.871052631578941</v>
      </c>
      <c r="G2257">
        <f t="shared" si="651"/>
        <v>7722.6412748508419</v>
      </c>
      <c r="H2257">
        <f t="shared" si="652"/>
        <v>7661.2815068995105</v>
      </c>
      <c r="I2257" s="5">
        <f t="shared" si="641"/>
        <v>93660</v>
      </c>
      <c r="J2257" s="6">
        <f>+H2257+SUM($D$16:$E$16)-SUM($F$27:F2257)</f>
        <v>8405.7349805837148</v>
      </c>
      <c r="K2257" s="10">
        <f t="shared" si="653"/>
        <v>-1.1806651495976594E-2</v>
      </c>
      <c r="L2257" s="10">
        <f>+H2257/SUM(F$27:F2257)-1</f>
        <v>6.769309888833086E-2</v>
      </c>
      <c r="M2257">
        <v>7.4749999999999996</v>
      </c>
      <c r="N2257">
        <f>+$C$17</f>
        <v>50</v>
      </c>
      <c r="O2257" s="7">
        <f>+$H$17</f>
        <v>0.5557894736842105</v>
      </c>
      <c r="P2257" s="7">
        <f>+$J$17</f>
        <v>0.38500000000000001</v>
      </c>
      <c r="Q2257" s="6">
        <f>+N2257-O2257-P2257</f>
        <v>49.059210526315795</v>
      </c>
      <c r="R2257">
        <f t="shared" si="654"/>
        <v>6759.9857040351872</v>
      </c>
      <c r="S2257">
        <f t="shared" si="655"/>
        <v>6565.1088148995123</v>
      </c>
      <c r="T2257" s="5">
        <f t="shared" si="642"/>
        <v>78050</v>
      </c>
      <c r="U2257" s="6">
        <f>+S2257+SUM($D$17:$E$17)-SUM($Q$27:Q2257)</f>
        <v>7185.6157096363486</v>
      </c>
      <c r="V2257" s="10">
        <f t="shared" si="643"/>
        <v>-5.1894108151557816E-3</v>
      </c>
      <c r="W2257" s="10">
        <f>+S2257/SUM(Q$27:Q2257)-1</f>
        <v>9.7937350094256193E-2</v>
      </c>
      <c r="X2257">
        <v>5.5529999999999999</v>
      </c>
      <c r="Y2257">
        <f>+$C$18</f>
        <v>90</v>
      </c>
      <c r="Z2257" s="7">
        <f>+$H$18</f>
        <v>1.0004210526315789</v>
      </c>
      <c r="AA2257" s="7">
        <f>+$J$18</f>
        <v>0.69300000000000006</v>
      </c>
      <c r="AB2257" s="6">
        <f>+Y2257-Z2257-AA2257</f>
        <v>88.306578947368422</v>
      </c>
      <c r="AC2257">
        <f t="shared" si="656"/>
        <v>15454.912621905616</v>
      </c>
      <c r="AD2257">
        <f t="shared" si="657"/>
        <v>15296.260321367054</v>
      </c>
      <c r="AE2257" s="5">
        <f t="shared" si="644"/>
        <v>140490</v>
      </c>
      <c r="AF2257" s="6">
        <f>+AD2257+SUM($D$18:$E$18)-SUM($AB$27:AB2257)</f>
        <v>16412.940531893386</v>
      </c>
      <c r="AG2257" s="10">
        <f t="shared" si="645"/>
        <v>-4.1542134959605681E-3</v>
      </c>
      <c r="AH2257" s="10">
        <f>+AD2257/SUM(AB$27:AB2257)-1</f>
        <v>0.42114706434036475</v>
      </c>
      <c r="AI2257" s="6">
        <f t="shared" si="646"/>
        <v>200</v>
      </c>
      <c r="AL2257" s="6">
        <f t="shared" si="647"/>
        <v>196.23684210526315</v>
      </c>
      <c r="AM2257" s="6">
        <f t="shared" si="648"/>
        <v>29937.539600791646</v>
      </c>
      <c r="AN2257" s="6">
        <f t="shared" si="649"/>
        <v>29522.650643166075</v>
      </c>
      <c r="AO2257" s="5">
        <f t="shared" si="650"/>
        <v>312200</v>
      </c>
      <c r="AP2257" s="6">
        <f>+AN2257+SUM($D$16:$E$18)-SUM($AL$27:AL2257)</f>
        <v>32004.291222113425</v>
      </c>
      <c r="AQ2257" s="10">
        <f t="shared" si="658"/>
        <v>-6.4072006179388685E-3</v>
      </c>
      <c r="AR2257" s="10">
        <f>+AN2257/SUM(AL$27:AL2257)-1</f>
        <v>0.23430918163979908</v>
      </c>
    </row>
    <row r="2258" spans="1:44" x14ac:dyDescent="0.25">
      <c r="A2258" s="1">
        <v>43535</v>
      </c>
      <c r="B2258">
        <v>8.6489999999999991</v>
      </c>
      <c r="G2258">
        <f t="shared" si="651"/>
        <v>7808.4082752145096</v>
      </c>
      <c r="H2258">
        <f t="shared" si="652"/>
        <v>7746.3670508737259</v>
      </c>
      <c r="I2258" s="5">
        <f t="shared" si="641"/>
        <v>0</v>
      </c>
      <c r="J2258" s="6">
        <f>+H2258+SUM($D$16:$E$16)-SUM($F$27:F2258)</f>
        <v>8490.8205245579302</v>
      </c>
      <c r="K2258" s="10">
        <f t="shared" si="653"/>
        <v>1.0122320555044029E-2</v>
      </c>
      <c r="L2258" s="10">
        <f>+H2258/SUM(F$27:F2258)-1</f>
        <v>7.9550808076358726E-2</v>
      </c>
      <c r="M2258">
        <v>7.4989999999999997</v>
      </c>
      <c r="R2258">
        <f t="shared" si="654"/>
        <v>6781.6900059611871</v>
      </c>
      <c r="S2258">
        <f t="shared" si="655"/>
        <v>6586.1874251413301</v>
      </c>
      <c r="T2258" s="5">
        <f t="shared" si="642"/>
        <v>0</v>
      </c>
      <c r="U2258" s="6">
        <f>+S2258+SUM($D$17:$E$17)-SUM($Q$27:Q2258)</f>
        <v>7206.6943198781673</v>
      </c>
      <c r="V2258" s="10">
        <f t="shared" si="643"/>
        <v>2.9334452458333882E-3</v>
      </c>
      <c r="W2258" s="10">
        <f>+S2258/SUM(Q$27:Q2258)-1</f>
        <v>0.10146250011462565</v>
      </c>
      <c r="X2258">
        <v>5.6040000000000001</v>
      </c>
      <c r="AC2258">
        <f t="shared" si="656"/>
        <v>15596.854012814529</v>
      </c>
      <c r="AD2258">
        <f t="shared" si="657"/>
        <v>15436.744613891766</v>
      </c>
      <c r="AE2258" s="5">
        <f t="shared" si="644"/>
        <v>0</v>
      </c>
      <c r="AF2258" s="6">
        <f>+AD2258+SUM($D$18:$E$18)-SUM($AB$27:AB2258)</f>
        <v>16553.4248244181</v>
      </c>
      <c r="AG2258" s="10">
        <f t="shared" si="645"/>
        <v>8.5593615751988761E-3</v>
      </c>
      <c r="AH2258" s="10">
        <f>+AD2258/SUM(AB$27:AB2258)-1</f>
        <v>0.4341991983726643</v>
      </c>
      <c r="AI2258" s="6">
        <f t="shared" si="646"/>
        <v>0</v>
      </c>
      <c r="AL2258" s="6">
        <f t="shared" si="647"/>
        <v>0</v>
      </c>
      <c r="AM2258" s="6">
        <f t="shared" si="648"/>
        <v>30186.952293990224</v>
      </c>
      <c r="AN2258" s="6">
        <f t="shared" si="649"/>
        <v>29769.299089906821</v>
      </c>
      <c r="AO2258" s="5">
        <f t="shared" si="650"/>
        <v>0</v>
      </c>
      <c r="AP2258" s="6">
        <f>+AN2258+SUM($D$16:$E$18)-SUM($AL$27:AL2258)</f>
        <v>32250.939668854175</v>
      </c>
      <c r="AQ2258" s="10">
        <f t="shared" si="658"/>
        <v>7.7067304827649341E-3</v>
      </c>
      <c r="AR2258" s="10">
        <f>+AN2258/SUM(AL$27:AL2258)-1</f>
        <v>0.24462127881999485</v>
      </c>
    </row>
    <row r="2259" spans="1:44" x14ac:dyDescent="0.25">
      <c r="A2259" s="1">
        <v>43536</v>
      </c>
      <c r="B2259">
        <v>8.6929999999999996</v>
      </c>
      <c r="G2259">
        <f t="shared" si="651"/>
        <v>7848.1319385408406</v>
      </c>
      <c r="H2259">
        <f t="shared" si="652"/>
        <v>7785.7750922933628</v>
      </c>
      <c r="I2259" s="5">
        <f t="shared" si="641"/>
        <v>0</v>
      </c>
      <c r="J2259" s="6">
        <f>+H2259+SUM($D$16:$E$16)-SUM($F$27:F2259)</f>
        <v>8530.2285659775662</v>
      </c>
      <c r="K2259" s="10">
        <f t="shared" si="653"/>
        <v>4.641252433219778E-3</v>
      </c>
      <c r="L2259" s="10">
        <f>+H2259/SUM(F$27:F2259)-1</f>
        <v>8.5042799700287386E-2</v>
      </c>
      <c r="M2259">
        <v>7.51</v>
      </c>
      <c r="R2259">
        <f t="shared" si="654"/>
        <v>6791.6378110106043</v>
      </c>
      <c r="S2259">
        <f t="shared" si="655"/>
        <v>6595.8484548354973</v>
      </c>
      <c r="T2259" s="5">
        <f t="shared" si="642"/>
        <v>0</v>
      </c>
      <c r="U2259" s="6">
        <f>+S2259+SUM($D$17:$E$17)-SUM($Q$27:Q2259)</f>
        <v>7216.3553495723345</v>
      </c>
      <c r="V2259" s="10">
        <f t="shared" si="643"/>
        <v>1.3405632687262248E-3</v>
      </c>
      <c r="W2259" s="10">
        <f>+S2259/SUM(Q$27:Q2259)-1</f>
        <v>0.10307819387396178</v>
      </c>
      <c r="X2259">
        <v>5.6</v>
      </c>
      <c r="AC2259">
        <f t="shared" si="656"/>
        <v>15585.721354704025</v>
      </c>
      <c r="AD2259">
        <f t="shared" si="657"/>
        <v>15425.726238007474</v>
      </c>
      <c r="AE2259" s="5">
        <f t="shared" si="644"/>
        <v>0</v>
      </c>
      <c r="AF2259" s="6">
        <f>+AD2259+SUM($D$18:$E$18)-SUM($AB$27:AB2259)</f>
        <v>16542.406448533809</v>
      </c>
      <c r="AG2259" s="10">
        <f t="shared" si="645"/>
        <v>-6.6562515015244905E-4</v>
      </c>
      <c r="AH2259" s="10">
        <f>+AD2259/SUM(AB$27:AB2259)-1</f>
        <v>0.43317550158581719</v>
      </c>
      <c r="AI2259" s="6">
        <f t="shared" si="646"/>
        <v>0</v>
      </c>
      <c r="AL2259" s="6">
        <f t="shared" si="647"/>
        <v>0</v>
      </c>
      <c r="AM2259" s="6">
        <f t="shared" si="648"/>
        <v>30225.491104255467</v>
      </c>
      <c r="AN2259" s="6">
        <f t="shared" si="649"/>
        <v>29807.349785136335</v>
      </c>
      <c r="AO2259" s="5">
        <f t="shared" si="650"/>
        <v>0</v>
      </c>
      <c r="AP2259" s="6">
        <f>+AN2259+SUM($D$16:$E$18)-SUM($AL$27:AL2259)</f>
        <v>32288.990364083686</v>
      </c>
      <c r="AQ2259" s="10">
        <f t="shared" si="658"/>
        <v>1.1798321419533853E-3</v>
      </c>
      <c r="AR2259" s="10">
        <f>+AN2259/SUM(AL$27:AL2259)-1</f>
        <v>0.24621213605897507</v>
      </c>
    </row>
    <row r="2260" spans="1:44" x14ac:dyDescent="0.25">
      <c r="A2260" s="1">
        <v>43537</v>
      </c>
      <c r="B2260">
        <v>8.66</v>
      </c>
      <c r="G2260">
        <f t="shared" si="651"/>
        <v>7818.3391910460932</v>
      </c>
      <c r="H2260">
        <f t="shared" si="652"/>
        <v>7756.2190612286358</v>
      </c>
      <c r="I2260" s="5">
        <f t="shared" si="641"/>
        <v>0</v>
      </c>
      <c r="J2260" s="6">
        <f>+H2260+SUM($D$16:$E$16)-SUM($F$27:F2260)</f>
        <v>8500.6725349128392</v>
      </c>
      <c r="K2260" s="10">
        <f t="shared" si="653"/>
        <v>-3.4648580440869159E-3</v>
      </c>
      <c r="L2260" s="10">
        <f>+H2260/SUM(F$27:F2260)-1</f>
        <v>8.0923805982340946E-2</v>
      </c>
      <c r="M2260">
        <v>7.5209999999999999</v>
      </c>
      <c r="R2260">
        <f t="shared" si="654"/>
        <v>6801.5856160600197</v>
      </c>
      <c r="S2260">
        <f t="shared" si="655"/>
        <v>6605.5094845296635</v>
      </c>
      <c r="T2260" s="5">
        <f t="shared" si="642"/>
        <v>0</v>
      </c>
      <c r="U2260" s="6">
        <f>+S2260+SUM($D$17:$E$17)-SUM($Q$27:Q2260)</f>
        <v>7226.0163792664998</v>
      </c>
      <c r="V2260" s="10">
        <f t="shared" si="643"/>
        <v>1.3387685647627823E-3</v>
      </c>
      <c r="W2260" s="10">
        <f>+S2260/SUM(Q$27:Q2260)-1</f>
        <v>0.1046938876332979</v>
      </c>
      <c r="X2260">
        <v>5.6130000000000004</v>
      </c>
      <c r="AC2260">
        <f t="shared" si="656"/>
        <v>15621.902493563162</v>
      </c>
      <c r="AD2260">
        <f t="shared" si="657"/>
        <v>15461.535959631423</v>
      </c>
      <c r="AE2260" s="5">
        <f t="shared" si="644"/>
        <v>0</v>
      </c>
      <c r="AF2260" s="6">
        <f>+AD2260+SUM($D$18:$E$18)-SUM($AB$27:AB2260)</f>
        <v>16578.216170157757</v>
      </c>
      <c r="AG2260" s="10">
        <f t="shared" si="645"/>
        <v>2.1647226318224355E-3</v>
      </c>
      <c r="AH2260" s="10">
        <f>+AD2260/SUM(AB$27:AB2260)-1</f>
        <v>0.43650251614307023</v>
      </c>
      <c r="AI2260" s="6">
        <f t="shared" si="646"/>
        <v>0</v>
      </c>
      <c r="AL2260" s="6">
        <f t="shared" si="647"/>
        <v>0</v>
      </c>
      <c r="AM2260" s="6">
        <f t="shared" si="648"/>
        <v>30241.827300669276</v>
      </c>
      <c r="AN2260" s="6">
        <f t="shared" si="649"/>
        <v>29823.264505389721</v>
      </c>
      <c r="AO2260" s="5">
        <f t="shared" si="650"/>
        <v>0</v>
      </c>
      <c r="AP2260" s="6">
        <f>+AN2260+SUM($D$16:$E$18)-SUM($AL$27:AL2260)</f>
        <v>32304.905084337071</v>
      </c>
      <c r="AQ2260" s="10">
        <f t="shared" si="658"/>
        <v>4.9288379952217021E-4</v>
      </c>
      <c r="AR2260" s="10">
        <f>+AN2260/SUM(AL$27:AL2260)-1</f>
        <v>0.24687751280882786</v>
      </c>
    </row>
    <row r="2261" spans="1:44" x14ac:dyDescent="0.25">
      <c r="A2261" s="1">
        <v>43538</v>
      </c>
      <c r="B2261">
        <v>8.6470000000000002</v>
      </c>
      <c r="G2261">
        <f t="shared" si="651"/>
        <v>7806.6026541542233</v>
      </c>
      <c r="H2261">
        <f t="shared" si="652"/>
        <v>7744.5757762637431</v>
      </c>
      <c r="I2261" s="5">
        <f t="shared" si="641"/>
        <v>0</v>
      </c>
      <c r="J2261" s="6">
        <f>+H2261+SUM($D$16:$E$16)-SUM($F$27:F2261)</f>
        <v>8489.0292499479474</v>
      </c>
      <c r="K2261" s="10">
        <f t="shared" si="653"/>
        <v>-1.3696898588990702E-3</v>
      </c>
      <c r="L2261" s="10">
        <f>+H2261/SUM(F$27:F2261)-1</f>
        <v>7.9301172093452887E-2</v>
      </c>
      <c r="M2261">
        <v>7.5609999999999999</v>
      </c>
      <c r="R2261">
        <f t="shared" si="654"/>
        <v>6837.7594526033508</v>
      </c>
      <c r="S2261">
        <f t="shared" si="655"/>
        <v>6640.6405015993596</v>
      </c>
      <c r="T2261" s="5">
        <f t="shared" si="642"/>
        <v>0</v>
      </c>
      <c r="U2261" s="6">
        <f>+S2261+SUM($D$17:$E$17)-SUM($Q$27:Q2261)</f>
        <v>7261.1473963361959</v>
      </c>
      <c r="V2261" s="10">
        <f t="shared" si="643"/>
        <v>4.8617405809510128E-3</v>
      </c>
      <c r="W2261" s="10">
        <f>+S2261/SUM(Q$27:Q2261)-1</f>
        <v>0.11056913766724707</v>
      </c>
      <c r="X2261">
        <v>5.6210000000000004</v>
      </c>
      <c r="AC2261">
        <f t="shared" si="656"/>
        <v>15644.167809784167</v>
      </c>
      <c r="AD2261">
        <f t="shared" si="657"/>
        <v>15483.572711400004</v>
      </c>
      <c r="AE2261" s="5">
        <f t="shared" si="644"/>
        <v>0</v>
      </c>
      <c r="AF2261" s="6">
        <f>+AD2261+SUM($D$18:$E$18)-SUM($AB$27:AB2261)</f>
        <v>16600.252921926338</v>
      </c>
      <c r="AG2261" s="10">
        <f t="shared" si="645"/>
        <v>1.3292595260188111E-3</v>
      </c>
      <c r="AH2261" s="10">
        <f>+AD2261/SUM(AB$27:AB2261)-1</f>
        <v>0.43854990971676422</v>
      </c>
      <c r="AI2261" s="6">
        <f t="shared" si="646"/>
        <v>0</v>
      </c>
      <c r="AL2261" s="6">
        <f t="shared" si="647"/>
        <v>0</v>
      </c>
      <c r="AM2261" s="6">
        <f t="shared" si="648"/>
        <v>30288.529916541738</v>
      </c>
      <c r="AN2261" s="6">
        <f t="shared" si="649"/>
        <v>29868.788989263106</v>
      </c>
      <c r="AO2261" s="5">
        <f t="shared" si="650"/>
        <v>0</v>
      </c>
      <c r="AP2261" s="6">
        <f>+AN2261+SUM($D$16:$E$18)-SUM($AL$27:AL2261)</f>
        <v>32350.429568210457</v>
      </c>
      <c r="AQ2261" s="10">
        <f t="shared" si="658"/>
        <v>1.4092127419824685E-3</v>
      </c>
      <c r="AR2261" s="10">
        <f>+AN2261/SUM(AL$27:AL2261)-1</f>
        <v>0.24878084083697494</v>
      </c>
    </row>
    <row r="2262" spans="1:44" x14ac:dyDescent="0.25">
      <c r="A2262" s="1">
        <v>43539</v>
      </c>
      <c r="B2262">
        <v>8.7040000000000006</v>
      </c>
      <c r="G2262">
        <f t="shared" si="651"/>
        <v>7858.0628543724251</v>
      </c>
      <c r="H2262">
        <f t="shared" si="652"/>
        <v>7795.6271026482736</v>
      </c>
      <c r="I2262" s="5">
        <f t="shared" si="641"/>
        <v>0</v>
      </c>
      <c r="J2262" s="6">
        <f>+H2262+SUM($D$16:$E$16)-SUM($F$27:F2262)</f>
        <v>8540.0805763324788</v>
      </c>
      <c r="K2262" s="10">
        <f t="shared" si="653"/>
        <v>6.0138002687226688E-3</v>
      </c>
      <c r="L2262" s="10">
        <f>+H2262/SUM(F$27:F2262)-1</f>
        <v>8.6415797606269829E-2</v>
      </c>
      <c r="M2262">
        <v>7.6109999999999998</v>
      </c>
      <c r="R2262">
        <f t="shared" si="654"/>
        <v>6882.9767482825155</v>
      </c>
      <c r="S2262">
        <f t="shared" si="655"/>
        <v>6684.5542729364797</v>
      </c>
      <c r="T2262" s="5">
        <f t="shared" si="642"/>
        <v>0</v>
      </c>
      <c r="U2262" s="6">
        <f>+S2262+SUM($D$17:$E$17)-SUM($Q$27:Q2262)</f>
        <v>7305.061167673316</v>
      </c>
      <c r="V2262" s="10">
        <f t="shared" si="643"/>
        <v>6.047773022660019E-3</v>
      </c>
      <c r="W2262" s="10">
        <f>+S2262/SUM(Q$27:Q2262)-1</f>
        <v>0.11791320020968343</v>
      </c>
      <c r="X2262">
        <v>5.6319999999999997</v>
      </c>
      <c r="AC2262">
        <f t="shared" si="656"/>
        <v>15674.782619588048</v>
      </c>
      <c r="AD2262">
        <f t="shared" si="657"/>
        <v>15513.873245081802</v>
      </c>
      <c r="AE2262" s="5">
        <f t="shared" si="644"/>
        <v>0</v>
      </c>
      <c r="AF2262" s="6">
        <f>+AD2262+SUM($D$18:$E$18)-SUM($AB$27:AB2262)</f>
        <v>16630.553455608137</v>
      </c>
      <c r="AG2262" s="10">
        <f t="shared" si="645"/>
        <v>1.8253055434942489E-3</v>
      </c>
      <c r="AH2262" s="10">
        <f>+AD2262/SUM(AB$27:AB2262)-1</f>
        <v>0.44136507588059337</v>
      </c>
      <c r="AI2262" s="6">
        <f t="shared" si="646"/>
        <v>0</v>
      </c>
      <c r="AL2262" s="6">
        <f t="shared" si="647"/>
        <v>0</v>
      </c>
      <c r="AM2262" s="6">
        <f t="shared" si="648"/>
        <v>30415.82222224299</v>
      </c>
      <c r="AN2262" s="6">
        <f t="shared" si="649"/>
        <v>29994.054620666557</v>
      </c>
      <c r="AO2262" s="5">
        <f t="shared" si="650"/>
        <v>0</v>
      </c>
      <c r="AP2262" s="6">
        <f>+AN2262+SUM($D$16:$E$18)-SUM($AL$27:AL2262)</f>
        <v>32475.695199613911</v>
      </c>
      <c r="AQ2262" s="10">
        <f t="shared" si="658"/>
        <v>3.8721473895526604E-3</v>
      </c>
      <c r="AR2262" s="10">
        <f>+AN2262/SUM(AL$27:AL2262)-1</f>
        <v>0.2540180575372637</v>
      </c>
    </row>
    <row r="2263" spans="1:44" x14ac:dyDescent="0.25">
      <c r="A2263" s="1">
        <v>43543</v>
      </c>
      <c r="B2263">
        <v>8.7970000000000006</v>
      </c>
      <c r="G2263">
        <f t="shared" si="651"/>
        <v>7942.0242336758074</v>
      </c>
      <c r="H2263">
        <f t="shared" si="652"/>
        <v>7878.9213720125081</v>
      </c>
      <c r="I2263" s="5">
        <f t="shared" si="641"/>
        <v>0</v>
      </c>
      <c r="J2263" s="6">
        <f>+H2263+SUM($D$16:$E$16)-SUM($F$27:F2263)</f>
        <v>8623.3748456967114</v>
      </c>
      <c r="K2263" s="10">
        <f t="shared" si="653"/>
        <v>9.753335301667887E-3</v>
      </c>
      <c r="L2263" s="10">
        <f>+H2263/SUM(F$27:F2263)-1</f>
        <v>9.8023870811392078E-2</v>
      </c>
      <c r="M2263">
        <v>7.6829999999999998</v>
      </c>
      <c r="R2263">
        <f t="shared" si="654"/>
        <v>6948.0896540605127</v>
      </c>
      <c r="S2263">
        <f t="shared" si="655"/>
        <v>6747.7901036619323</v>
      </c>
      <c r="T2263" s="5">
        <f t="shared" si="642"/>
        <v>0</v>
      </c>
      <c r="U2263" s="6">
        <f>+S2263+SUM($D$17:$E$17)-SUM($Q$27:Q2263)</f>
        <v>7368.2969983987705</v>
      </c>
      <c r="V2263" s="10">
        <f t="shared" si="643"/>
        <v>8.6564409625053962E-3</v>
      </c>
      <c r="W2263" s="10">
        <f>+S2263/SUM(Q$27:Q2263)-1</f>
        <v>0.12848865027079182</v>
      </c>
      <c r="X2263">
        <v>5.6379999999999999</v>
      </c>
      <c r="AC2263">
        <f t="shared" si="656"/>
        <v>15691.481606753805</v>
      </c>
      <c r="AD2263">
        <f t="shared" si="657"/>
        <v>15530.400808908242</v>
      </c>
      <c r="AE2263" s="5">
        <f t="shared" si="644"/>
        <v>0</v>
      </c>
      <c r="AF2263" s="6">
        <f>+AD2263+SUM($D$18:$E$18)-SUM($AB$27:AB2263)</f>
        <v>16647.081019434576</v>
      </c>
      <c r="AG2263" s="10">
        <f t="shared" si="645"/>
        <v>9.9380720374431242E-4</v>
      </c>
      <c r="AH2263" s="10">
        <f>+AD2263/SUM(AB$27:AB2263)-1</f>
        <v>0.44290062106086414</v>
      </c>
      <c r="AI2263" s="6">
        <f t="shared" si="646"/>
        <v>0</v>
      </c>
      <c r="AL2263" s="6">
        <f t="shared" si="647"/>
        <v>0</v>
      </c>
      <c r="AM2263" s="6">
        <f t="shared" si="648"/>
        <v>30581.595494490124</v>
      </c>
      <c r="AN2263" s="6">
        <f t="shared" si="649"/>
        <v>30157.112284582683</v>
      </c>
      <c r="AO2263" s="5">
        <f t="shared" si="650"/>
        <v>0</v>
      </c>
      <c r="AP2263" s="6">
        <f>+AN2263+SUM($D$16:$E$18)-SUM($AL$27:AL2263)</f>
        <v>32638.752863530033</v>
      </c>
      <c r="AQ2263" s="10">
        <f t="shared" si="658"/>
        <v>5.0209137299102036E-3</v>
      </c>
      <c r="AR2263" s="10">
        <f>+AN2263/SUM(AL$27:AL2263)-1</f>
        <v>0.26083531707608509</v>
      </c>
    </row>
    <row r="2264" spans="1:44" x14ac:dyDescent="0.25">
      <c r="A2264" s="1">
        <v>43544</v>
      </c>
      <c r="B2264">
        <v>8.7780000000000005</v>
      </c>
      <c r="G2264">
        <f t="shared" si="651"/>
        <v>7924.8708336030732</v>
      </c>
      <c r="H2264">
        <f t="shared" si="652"/>
        <v>7861.9042632176643</v>
      </c>
      <c r="I2264" s="5">
        <f t="shared" si="641"/>
        <v>0</v>
      </c>
      <c r="J2264" s="6">
        <f>+H2264+SUM($D$16:$E$16)-SUM($F$27:F2264)</f>
        <v>8606.3577369018676</v>
      </c>
      <c r="K2264" s="10">
        <f t="shared" si="653"/>
        <v>-1.9733699507838987E-3</v>
      </c>
      <c r="L2264" s="10">
        <f>+H2264/SUM(F$27:F2264)-1</f>
        <v>9.5652328973786283E-2</v>
      </c>
      <c r="M2264">
        <v>7.6459999999999999</v>
      </c>
      <c r="R2264">
        <f t="shared" si="654"/>
        <v>6914.6288552579308</v>
      </c>
      <c r="S2264">
        <f t="shared" si="655"/>
        <v>6715.2939128724638</v>
      </c>
      <c r="T2264" s="5">
        <f t="shared" si="642"/>
        <v>0</v>
      </c>
      <c r="U2264" s="6">
        <f>+S2264+SUM($D$17:$E$17)-SUM($Q$27:Q2264)</f>
        <v>7335.800807609302</v>
      </c>
      <c r="V2264" s="10">
        <f t="shared" si="643"/>
        <v>-4.4102715724584352E-3</v>
      </c>
      <c r="W2264" s="10">
        <f>+S2264/SUM(Q$27:Q2264)-1</f>
        <v>0.12305404398938902</v>
      </c>
      <c r="X2264">
        <v>5.6180000000000003</v>
      </c>
      <c r="AC2264">
        <f t="shared" si="656"/>
        <v>15635.818316201292</v>
      </c>
      <c r="AD2264">
        <f t="shared" si="657"/>
        <v>15475.308929486788</v>
      </c>
      <c r="AE2264" s="5">
        <f t="shared" si="644"/>
        <v>0</v>
      </c>
      <c r="AF2264" s="6">
        <f>+AD2264+SUM($D$18:$E$18)-SUM($AB$27:AB2264)</f>
        <v>16591.989140013124</v>
      </c>
      <c r="AG2264" s="10">
        <f t="shared" si="645"/>
        <v>-3.3094017718262592E-3</v>
      </c>
      <c r="AH2264" s="10">
        <f>+AD2264/SUM(AB$27:AB2264)-1</f>
        <v>0.43778213712662928</v>
      </c>
      <c r="AI2264" s="6">
        <f t="shared" si="646"/>
        <v>0</v>
      </c>
      <c r="AL2264" s="6">
        <f t="shared" si="647"/>
        <v>0</v>
      </c>
      <c r="AM2264" s="6">
        <f t="shared" si="648"/>
        <v>30475.318005062298</v>
      </c>
      <c r="AN2264" s="6">
        <f t="shared" si="649"/>
        <v>30052.507105576915</v>
      </c>
      <c r="AO2264" s="5">
        <f t="shared" si="650"/>
        <v>0</v>
      </c>
      <c r="AP2264" s="6">
        <f>+AN2264+SUM($D$16:$E$18)-SUM($AL$27:AL2264)</f>
        <v>32534.147684524265</v>
      </c>
      <c r="AQ2264" s="10">
        <f t="shared" si="658"/>
        <v>-3.2049379902211461E-3</v>
      </c>
      <c r="AR2264" s="10">
        <f>+AN2264/SUM(AL$27:AL2264)-1</f>
        <v>0.25646189090732796</v>
      </c>
    </row>
    <row r="2265" spans="1:44" x14ac:dyDescent="0.25">
      <c r="A2265" s="1">
        <v>43545</v>
      </c>
      <c r="B2265">
        <v>8.7989999999999995</v>
      </c>
      <c r="G2265">
        <f t="shared" si="651"/>
        <v>7943.8298547360937</v>
      </c>
      <c r="H2265">
        <f t="shared" si="652"/>
        <v>7880.71264662249</v>
      </c>
      <c r="I2265" s="5">
        <f t="shared" si="641"/>
        <v>0</v>
      </c>
      <c r="J2265" s="6">
        <f>+H2265+SUM($D$16:$E$16)-SUM($F$27:F2265)</f>
        <v>8625.1661203066942</v>
      </c>
      <c r="K2265" s="10">
        <f t="shared" si="653"/>
        <v>2.1854057174710562E-3</v>
      </c>
      <c r="L2265" s="10">
        <f>+H2265/SUM(F$27:F2265)-1</f>
        <v>9.8273506794297694E-2</v>
      </c>
      <c r="M2265">
        <v>7.6609999999999996</v>
      </c>
      <c r="R2265">
        <f t="shared" si="654"/>
        <v>6928.1940439616801</v>
      </c>
      <c r="S2265">
        <f t="shared" si="655"/>
        <v>6728.4680442735998</v>
      </c>
      <c r="T2265" s="5">
        <f t="shared" si="642"/>
        <v>0</v>
      </c>
      <c r="U2265" s="6">
        <f>+S2265+SUM($D$17:$E$17)-SUM($Q$27:Q2265)</f>
        <v>7348.9749390104362</v>
      </c>
      <c r="V2265" s="10">
        <f t="shared" si="643"/>
        <v>1.7958682012559901E-3</v>
      </c>
      <c r="W2265" s="10">
        <f>+S2265/SUM(Q$27:Q2265)-1</f>
        <v>0.12525726275211979</v>
      </c>
      <c r="X2265">
        <v>5.6509999999999998</v>
      </c>
      <c r="AC2265">
        <f t="shared" si="656"/>
        <v>15727.662745612939</v>
      </c>
      <c r="AD2265">
        <f t="shared" si="657"/>
        <v>15566.210530532186</v>
      </c>
      <c r="AE2265" s="5">
        <f t="shared" si="644"/>
        <v>0</v>
      </c>
      <c r="AF2265" s="6">
        <f>+AD2265+SUM($D$18:$E$18)-SUM($AB$27:AB2265)</f>
        <v>16682.89074105852</v>
      </c>
      <c r="AG2265" s="10">
        <f t="shared" si="645"/>
        <v>5.4786439575336132E-3</v>
      </c>
      <c r="AH2265" s="10">
        <f>+AD2265/SUM(AB$27:AB2265)-1</f>
        <v>0.44622763561811674</v>
      </c>
      <c r="AI2265" s="6">
        <f t="shared" si="646"/>
        <v>0</v>
      </c>
      <c r="AL2265" s="6">
        <f t="shared" si="647"/>
        <v>0</v>
      </c>
      <c r="AM2265" s="6">
        <f t="shared" si="648"/>
        <v>30599.686644310714</v>
      </c>
      <c r="AN2265" s="6">
        <f t="shared" si="649"/>
        <v>30175.391221428275</v>
      </c>
      <c r="AO2265" s="5">
        <f t="shared" si="650"/>
        <v>0</v>
      </c>
      <c r="AP2265" s="6">
        <f>+AN2265+SUM($D$16:$E$18)-SUM($AL$27:AL2265)</f>
        <v>32657.031800375626</v>
      </c>
      <c r="AQ2265" s="10">
        <f t="shared" si="658"/>
        <v>3.777081146951744E-3</v>
      </c>
      <c r="AR2265" s="10">
        <f>+AN2265/SUM(AL$27:AL2265)-1</f>
        <v>0.2615995390916428</v>
      </c>
    </row>
    <row r="2266" spans="1:44" x14ac:dyDescent="0.25">
      <c r="A2266" s="1">
        <v>43546</v>
      </c>
      <c r="B2266">
        <v>8.7639999999999993</v>
      </c>
      <c r="G2266">
        <f t="shared" si="651"/>
        <v>7912.2314861810573</v>
      </c>
      <c r="H2266">
        <f t="shared" si="652"/>
        <v>7849.3653409477783</v>
      </c>
      <c r="I2266" s="5">
        <f t="shared" si="641"/>
        <v>0</v>
      </c>
      <c r="J2266" s="6">
        <f>+H2266+SUM($D$16:$E$16)-SUM($F$27:F2266)</f>
        <v>8593.8188146319808</v>
      </c>
      <c r="K2266" s="10">
        <f t="shared" si="653"/>
        <v>-3.6344002234242057E-3</v>
      </c>
      <c r="L2266" s="10">
        <f>+H2266/SUM(F$27:F2266)-1</f>
        <v>9.3904877093445194E-2</v>
      </c>
      <c r="M2266">
        <v>7.5570000000000004</v>
      </c>
      <c r="R2266">
        <f t="shared" si="654"/>
        <v>6834.1420689490178</v>
      </c>
      <c r="S2266">
        <f t="shared" si="655"/>
        <v>6637.1273998923898</v>
      </c>
      <c r="T2266" s="5">
        <f t="shared" si="642"/>
        <v>0</v>
      </c>
      <c r="U2266" s="6">
        <f>+S2266+SUM($D$17:$E$17)-SUM($Q$27:Q2266)</f>
        <v>7257.634294629227</v>
      </c>
      <c r="V2266" s="10">
        <f t="shared" si="643"/>
        <v>-1.2429031958776648E-2</v>
      </c>
      <c r="W2266" s="10">
        <f>+S2266/SUM(Q$27:Q2266)-1</f>
        <v>0.10998161266385198</v>
      </c>
      <c r="X2266">
        <v>5.5960000000000001</v>
      </c>
      <c r="AC2266">
        <f t="shared" si="656"/>
        <v>15574.588696593526</v>
      </c>
      <c r="AD2266">
        <f t="shared" si="657"/>
        <v>15414.707862123185</v>
      </c>
      <c r="AE2266" s="5">
        <f t="shared" si="644"/>
        <v>0</v>
      </c>
      <c r="AF2266" s="6">
        <f>+AD2266+SUM($D$18:$E$18)-SUM($AB$27:AB2266)</f>
        <v>16531.388072649519</v>
      </c>
      <c r="AG2266" s="10">
        <f t="shared" si="645"/>
        <v>-9.0813199439192527E-3</v>
      </c>
      <c r="AH2266" s="10">
        <f>+AD2266/SUM(AB$27:AB2266)-1</f>
        <v>0.43215180479897031</v>
      </c>
      <c r="AI2266" s="6">
        <f t="shared" si="646"/>
        <v>0</v>
      </c>
      <c r="AL2266" s="6">
        <f t="shared" si="647"/>
        <v>0</v>
      </c>
      <c r="AM2266" s="6">
        <f t="shared" si="648"/>
        <v>30320.962251723598</v>
      </c>
      <c r="AN2266" s="6">
        <f t="shared" si="649"/>
        <v>29901.200602963352</v>
      </c>
      <c r="AO2266" s="5">
        <f t="shared" si="650"/>
        <v>0</v>
      </c>
      <c r="AP2266" s="6">
        <f>+AN2266+SUM($D$16:$E$18)-SUM($AL$27:AL2266)</f>
        <v>32382.841181910699</v>
      </c>
      <c r="AQ2266" s="10">
        <f t="shared" si="658"/>
        <v>-8.3960667381219878E-3</v>
      </c>
      <c r="AR2266" s="10">
        <f>+AN2266/SUM(AL$27:AL2266)-1</f>
        <v>0.2501359343502747</v>
      </c>
    </row>
    <row r="2267" spans="1:44" x14ac:dyDescent="0.25">
      <c r="A2267" s="1">
        <v>43549</v>
      </c>
      <c r="B2267">
        <v>8.641</v>
      </c>
      <c r="G2267">
        <f t="shared" si="651"/>
        <v>7801.185790973359</v>
      </c>
      <c r="H2267">
        <f t="shared" si="652"/>
        <v>7739.201952433792</v>
      </c>
      <c r="I2267" s="5">
        <f t="shared" si="641"/>
        <v>0</v>
      </c>
      <c r="J2267" s="6">
        <f>+H2267+SUM($D$16:$E$16)-SUM($F$27:F2267)</f>
        <v>8483.6554261179954</v>
      </c>
      <c r="K2267" s="10">
        <f t="shared" si="653"/>
        <v>-1.2818909833940073E-2</v>
      </c>
      <c r="L2267" s="10">
        <f>+H2267/SUM(F$27:F2267)-1</f>
        <v>7.8552264144735373E-2</v>
      </c>
      <c r="M2267">
        <v>7.51</v>
      </c>
      <c r="R2267">
        <f t="shared" si="654"/>
        <v>6791.6378110106025</v>
      </c>
      <c r="S2267">
        <f t="shared" si="655"/>
        <v>6595.8484548354963</v>
      </c>
      <c r="T2267" s="5">
        <f t="shared" si="642"/>
        <v>0</v>
      </c>
      <c r="U2267" s="6">
        <f>+S2267+SUM($D$17:$E$17)-SUM($Q$27:Q2267)</f>
        <v>7216.3553495723345</v>
      </c>
      <c r="V2267" s="10">
        <f t="shared" si="643"/>
        <v>-5.6876584546895481E-3</v>
      </c>
      <c r="W2267" s="10">
        <f>+S2267/SUM(Q$27:Q2267)-1</f>
        <v>0.10307819387396178</v>
      </c>
      <c r="X2267">
        <v>5.5410000000000004</v>
      </c>
      <c r="AC2267">
        <f t="shared" si="656"/>
        <v>15421.514647574113</v>
      </c>
      <c r="AD2267">
        <f t="shared" si="657"/>
        <v>15263.205193714184</v>
      </c>
      <c r="AE2267" s="5">
        <f t="shared" si="644"/>
        <v>0</v>
      </c>
      <c r="AF2267" s="6">
        <f>+AD2267+SUM($D$18:$E$18)-SUM($AB$27:AB2267)</f>
        <v>16379.885404240518</v>
      </c>
      <c r="AG2267" s="10">
        <f t="shared" si="645"/>
        <v>-9.1645461193701205E-3</v>
      </c>
      <c r="AH2267" s="10">
        <f>+AD2267/SUM(AB$27:AB2267)-1</f>
        <v>0.4180759739798241</v>
      </c>
      <c r="AI2267" s="6">
        <f t="shared" si="646"/>
        <v>0</v>
      </c>
      <c r="AL2267" s="6">
        <f t="shared" si="647"/>
        <v>0</v>
      </c>
      <c r="AM2267" s="6">
        <f t="shared" si="648"/>
        <v>30014.338249558074</v>
      </c>
      <c r="AN2267" s="6">
        <f t="shared" si="649"/>
        <v>29598.255600983473</v>
      </c>
      <c r="AO2267" s="5">
        <f t="shared" si="650"/>
        <v>0</v>
      </c>
      <c r="AP2267" s="6">
        <f>+AN2267+SUM($D$16:$E$18)-SUM($AL$27:AL2267)</f>
        <v>32079.896179930824</v>
      </c>
      <c r="AQ2267" s="10">
        <f t="shared" si="658"/>
        <v>-9.3551087836326596E-3</v>
      </c>
      <c r="AR2267" s="10">
        <f>+AN2267/SUM(AL$27:AL2267)-1</f>
        <v>0.23747014082125739</v>
      </c>
    </row>
    <row r="2268" spans="1:44" x14ac:dyDescent="0.25">
      <c r="A2268" s="1">
        <v>43550</v>
      </c>
      <c r="B2268">
        <v>8.6890000000000001</v>
      </c>
      <c r="G2268">
        <f t="shared" si="651"/>
        <v>7844.5206964202653</v>
      </c>
      <c r="H2268">
        <f t="shared" si="652"/>
        <v>7782.1925430733954</v>
      </c>
      <c r="I2268" s="5">
        <f t="shared" ref="I2268:I2331" si="659">+C2268*(MAX($A:$A)-$A2268)</f>
        <v>0</v>
      </c>
      <c r="J2268" s="6">
        <f>+H2268+SUM($D$16:$E$16)-SUM($F$27:F2268)</f>
        <v>8526.6460167576006</v>
      </c>
      <c r="K2268" s="10">
        <f t="shared" si="653"/>
        <v>5.067460720676209E-3</v>
      </c>
      <c r="L2268" s="10">
        <f>+H2268/SUM(F$27:F2268)-1</f>
        <v>8.454352773447571E-2</v>
      </c>
      <c r="M2268">
        <v>7.548</v>
      </c>
      <c r="R2268">
        <f t="shared" si="654"/>
        <v>6826.0029557267681</v>
      </c>
      <c r="S2268">
        <f t="shared" si="655"/>
        <v>6629.222921051708</v>
      </c>
      <c r="T2268" s="5">
        <f t="shared" ref="T2268:T2331" si="660">+N2268*(MAX($A:$A)-$A2268)</f>
        <v>0</v>
      </c>
      <c r="U2268" s="6">
        <f>+S2268+SUM($D$17:$E$17)-SUM($Q$27:Q2268)</f>
        <v>7249.7298157885443</v>
      </c>
      <c r="V2268" s="10">
        <f t="shared" ref="V2268:V2331" si="661">+U2268/U2267-1</f>
        <v>4.6248368600900758E-3</v>
      </c>
      <c r="W2268" s="10">
        <f>+S2268/SUM(Q$27:Q2268)-1</f>
        <v>0.10865968140621352</v>
      </c>
      <c r="X2268">
        <v>5.5990000000000002</v>
      </c>
      <c r="AC2268">
        <f t="shared" si="656"/>
        <v>15582.938190176405</v>
      </c>
      <c r="AD2268">
        <f t="shared" si="657"/>
        <v>15422.971644036405</v>
      </c>
      <c r="AE2268" s="5">
        <f t="shared" ref="AE2268:AE2331" si="662">+Y2268*(MAX($A:$A)-$A2268)</f>
        <v>0</v>
      </c>
      <c r="AF2268" s="6">
        <f>+AD2268+SUM($D$18:$E$18)-SUM($AB$27:AB2268)</f>
        <v>16539.65185456274</v>
      </c>
      <c r="AG2268" s="10">
        <f t="shared" ref="AG2268:AG2331" si="663">+AF2268/AF2267-1</f>
        <v>9.7538197844082575E-3</v>
      </c>
      <c r="AH2268" s="10">
        <f>+AD2268/SUM(AB$27:AB2268)-1</f>
        <v>0.43291957738910569</v>
      </c>
      <c r="AI2268" s="6">
        <f t="shared" ref="AI2268:AI2331" si="664">+C2268+N2268+Y2268</f>
        <v>0</v>
      </c>
      <c r="AL2268" s="6">
        <f t="shared" ref="AL2268:AL2331" si="665">+F2268+Q2268+AB2268</f>
        <v>0</v>
      </c>
      <c r="AM2268" s="6">
        <f t="shared" ref="AM2268:AM2331" si="666">+G2268+R2268+AC2268</f>
        <v>30253.461842323435</v>
      </c>
      <c r="AN2268" s="6">
        <f t="shared" ref="AN2268:AN2331" si="667">+H2268+S2268+AD2268</f>
        <v>29834.387108161507</v>
      </c>
      <c r="AO2268" s="5">
        <f t="shared" ref="AO2268:AO2331" si="668">+AI2268*(MAX($A:$A)-$A2268)</f>
        <v>0</v>
      </c>
      <c r="AP2268" s="6">
        <f>+AN2268+SUM($D$16:$E$18)-SUM($AL$27:AL2268)</f>
        <v>32316.027687108857</v>
      </c>
      <c r="AQ2268" s="10">
        <f t="shared" si="658"/>
        <v>7.3607316511752341E-3</v>
      </c>
      <c r="AR2268" s="10">
        <f>+AN2268/SUM(AL$27:AL2268)-1</f>
        <v>0.24734253645764848</v>
      </c>
    </row>
    <row r="2269" spans="1:44" x14ac:dyDescent="0.25">
      <c r="A2269" s="1">
        <v>43551</v>
      </c>
      <c r="B2269">
        <v>8.67</v>
      </c>
      <c r="G2269">
        <f t="shared" ref="G2269:G2332" si="669">+(B2269/B2268*G2268)+F2269</f>
        <v>7827.367296347531</v>
      </c>
      <c r="H2269">
        <f t="shared" ref="H2269:H2332" si="670">+($B2269/$B2268*H2268)+F2269</f>
        <v>7765.1754342785516</v>
      </c>
      <c r="I2269" s="5">
        <f t="shared" si="659"/>
        <v>0</v>
      </c>
      <c r="J2269" s="6">
        <f>+H2269+SUM($D$16:$E$16)-SUM($F$27:F2269)</f>
        <v>8509.6289079627568</v>
      </c>
      <c r="K2269" s="10">
        <f t="shared" ref="K2269:K2332" si="671">+J2269/J2268-1</f>
        <v>-1.9957564511766668E-3</v>
      </c>
      <c r="L2269" s="10">
        <f>+H2269/SUM(F$27:F2269)-1</f>
        <v>8.2171985896869915E-2</v>
      </c>
      <c r="M2269">
        <v>7.5579999999999998</v>
      </c>
      <c r="R2269">
        <f t="shared" ref="R2269:R2332" si="672">+($M2269/$M2268*R2268)+N2269</f>
        <v>6835.0464148626006</v>
      </c>
      <c r="S2269">
        <f t="shared" ref="S2269:S2332" si="673">+($M2269/$M2268*S2268)+Q2269</f>
        <v>6638.005675319132</v>
      </c>
      <c r="T2269" s="5">
        <f t="shared" si="660"/>
        <v>0</v>
      </c>
      <c r="U2269" s="6">
        <f>+S2269+SUM($D$17:$E$17)-SUM($Q$27:Q2269)</f>
        <v>7258.5125700559684</v>
      </c>
      <c r="V2269" s="10">
        <f t="shared" si="661"/>
        <v>1.211459528918768E-3</v>
      </c>
      <c r="W2269" s="10">
        <f>+S2269/SUM(Q$27:Q2269)-1</f>
        <v>0.1101284939147007</v>
      </c>
      <c r="X2269">
        <v>5.5839999999999996</v>
      </c>
      <c r="AC2269">
        <f t="shared" ref="AC2269:AC2332" si="674">+(X2269/X2268*AC2268)+AB2269</f>
        <v>15541.190722262018</v>
      </c>
      <c r="AD2269">
        <f t="shared" ref="AD2269:AD2332" si="675">+($X2269/$X2268*AD2268)+AB2269</f>
        <v>15381.652734470312</v>
      </c>
      <c r="AE2269" s="5">
        <f t="shared" si="662"/>
        <v>0</v>
      </c>
      <c r="AF2269" s="6">
        <f>+AD2269+SUM($D$18:$E$18)-SUM($AB$27:AB2269)</f>
        <v>16498.332944996648</v>
      </c>
      <c r="AG2269" s="10">
        <f t="shared" si="663"/>
        <v>-2.4981728714377205E-3</v>
      </c>
      <c r="AH2269" s="10">
        <f>+AD2269/SUM(AB$27:AB2269)-1</f>
        <v>0.42908071443842943</v>
      </c>
      <c r="AI2269" s="6">
        <f t="shared" si="664"/>
        <v>0</v>
      </c>
      <c r="AL2269" s="6">
        <f t="shared" si="665"/>
        <v>0</v>
      </c>
      <c r="AM2269" s="6">
        <f t="shared" si="666"/>
        <v>30203.604433472148</v>
      </c>
      <c r="AN2269" s="6">
        <f t="shared" si="667"/>
        <v>29784.833844067995</v>
      </c>
      <c r="AO2269" s="5">
        <f t="shared" si="668"/>
        <v>0</v>
      </c>
      <c r="AP2269" s="6">
        <f>+AN2269+SUM($D$16:$E$18)-SUM($AL$27:AL2269)</f>
        <v>32266.474423015345</v>
      </c>
      <c r="AQ2269" s="10">
        <f t="shared" ref="AQ2269:AQ2332" si="676">+AP2269/AP2268-1</f>
        <v>-1.5333958917630452E-3</v>
      </c>
      <c r="AR2269" s="10">
        <f>+AN2269/SUM(AL$27:AL2269)-1</f>
        <v>0.2452707696102161</v>
      </c>
    </row>
    <row r="2270" spans="1:44" x14ac:dyDescent="0.25">
      <c r="A2270" s="1">
        <v>43552</v>
      </c>
      <c r="B2270">
        <v>8.6940000000000008</v>
      </c>
      <c r="G2270">
        <f t="shared" si="669"/>
        <v>7849.0347490709846</v>
      </c>
      <c r="H2270">
        <f t="shared" si="670"/>
        <v>7786.6707295983542</v>
      </c>
      <c r="I2270" s="5">
        <f t="shared" si="659"/>
        <v>0</v>
      </c>
      <c r="J2270" s="6">
        <f>+H2270+SUM($D$16:$E$16)-SUM($F$27:F2270)</f>
        <v>8531.1242032825576</v>
      </c>
      <c r="K2270" s="10">
        <f t="shared" si="671"/>
        <v>2.5259967916682058E-3</v>
      </c>
      <c r="L2270" s="10">
        <f>+H2270/SUM(F$27:F2270)-1</f>
        <v>8.5167617691740194E-2</v>
      </c>
      <c r="M2270">
        <v>7.5629999999999997</v>
      </c>
      <c r="R2270">
        <f t="shared" si="672"/>
        <v>6839.5681444305164</v>
      </c>
      <c r="S2270">
        <f t="shared" si="673"/>
        <v>6642.3970524528431</v>
      </c>
      <c r="T2270" s="5">
        <f t="shared" si="660"/>
        <v>0</v>
      </c>
      <c r="U2270" s="6">
        <f>+S2270+SUM($D$17:$E$17)-SUM($Q$27:Q2270)</f>
        <v>7262.9039471896804</v>
      </c>
      <c r="V2270" s="10">
        <f t="shared" si="661"/>
        <v>6.0499683527837078E-4</v>
      </c>
      <c r="W2270" s="10">
        <f>+S2270/SUM(Q$27:Q2270)-1</f>
        <v>0.11086290016894429</v>
      </c>
      <c r="X2270">
        <v>5.5949999999999998</v>
      </c>
      <c r="AC2270">
        <f t="shared" si="674"/>
        <v>15571.8055320659</v>
      </c>
      <c r="AD2270">
        <f t="shared" si="675"/>
        <v>15411.953268152112</v>
      </c>
      <c r="AE2270" s="5">
        <f t="shared" si="662"/>
        <v>0</v>
      </c>
      <c r="AF2270" s="6">
        <f>+AD2270+SUM($D$18:$E$18)-SUM($AB$27:AB2270)</f>
        <v>16528.633478678446</v>
      </c>
      <c r="AG2270" s="10">
        <f t="shared" si="663"/>
        <v>1.8365815372265448E-3</v>
      </c>
      <c r="AH2270" s="10">
        <f>+AD2270/SUM(AB$27:AB2270)-1</f>
        <v>0.43189588060225859</v>
      </c>
      <c r="AI2270" s="6">
        <f t="shared" si="664"/>
        <v>0</v>
      </c>
      <c r="AL2270" s="6">
        <f t="shared" si="665"/>
        <v>0</v>
      </c>
      <c r="AM2270" s="6">
        <f t="shared" si="666"/>
        <v>30260.408425567402</v>
      </c>
      <c r="AN2270" s="6">
        <f t="shared" si="667"/>
        <v>29841.021050203308</v>
      </c>
      <c r="AO2270" s="5">
        <f t="shared" si="668"/>
        <v>0</v>
      </c>
      <c r="AP2270" s="6">
        <f>+AN2270+SUM($D$16:$E$18)-SUM($AL$27:AL2270)</f>
        <v>32322.661629150658</v>
      </c>
      <c r="AQ2270" s="10">
        <f t="shared" si="676"/>
        <v>1.7413494080169567E-3</v>
      </c>
      <c r="AR2270" s="10">
        <f>+AN2270/SUM(AL$27:AL2270)-1</f>
        <v>0.24761989419464969</v>
      </c>
    </row>
    <row r="2271" spans="1:44" x14ac:dyDescent="0.25">
      <c r="A2271" s="1">
        <v>43553</v>
      </c>
      <c r="B2271">
        <v>8.7840000000000007</v>
      </c>
      <c r="G2271">
        <f t="shared" si="669"/>
        <v>7930.2876967839347</v>
      </c>
      <c r="H2271">
        <f t="shared" si="670"/>
        <v>7867.2780870476126</v>
      </c>
      <c r="I2271" s="5">
        <f t="shared" si="659"/>
        <v>0</v>
      </c>
      <c r="J2271" s="6">
        <f>+H2271+SUM($D$16:$E$16)-SUM($F$27:F2271)</f>
        <v>8611.731560731816</v>
      </c>
      <c r="K2271" s="10">
        <f t="shared" si="671"/>
        <v>9.4486207829729274E-3</v>
      </c>
      <c r="L2271" s="10">
        <f>+H2271/SUM(F$27:F2271)-1</f>
        <v>9.6401236922503575E-2</v>
      </c>
      <c r="M2271">
        <v>7.6150000000000002</v>
      </c>
      <c r="R2271">
        <f t="shared" si="672"/>
        <v>6886.5941319368485</v>
      </c>
      <c r="S2271">
        <f t="shared" si="673"/>
        <v>6688.0673746434486</v>
      </c>
      <c r="T2271" s="5">
        <f t="shared" si="660"/>
        <v>0</v>
      </c>
      <c r="U2271" s="6">
        <f>+S2271+SUM($D$17:$E$17)-SUM($Q$27:Q2271)</f>
        <v>7308.5742693802849</v>
      </c>
      <c r="V2271" s="10">
        <f t="shared" si="661"/>
        <v>6.2881627683202268E-3</v>
      </c>
      <c r="W2271" s="10">
        <f>+S2271/SUM(Q$27:Q2271)-1</f>
        <v>0.11850072521307831</v>
      </c>
      <c r="X2271">
        <v>5.5979999999999999</v>
      </c>
      <c r="AC2271">
        <f t="shared" si="674"/>
        <v>15580.155025648779</v>
      </c>
      <c r="AD2271">
        <f t="shared" si="675"/>
        <v>15420.217050065332</v>
      </c>
      <c r="AE2271" s="5">
        <f t="shared" si="662"/>
        <v>0</v>
      </c>
      <c r="AF2271" s="6">
        <f>+AD2271+SUM($D$18:$E$18)-SUM($AB$27:AB2271)</f>
        <v>16536.897260591664</v>
      </c>
      <c r="AG2271" s="10">
        <f t="shared" si="663"/>
        <v>4.9996764244775171E-4</v>
      </c>
      <c r="AH2271" s="10">
        <f>+AD2271/SUM(AB$27:AB2271)-1</f>
        <v>0.43266365319239397</v>
      </c>
      <c r="AI2271" s="6">
        <f t="shared" si="664"/>
        <v>0</v>
      </c>
      <c r="AL2271" s="6">
        <f t="shared" si="665"/>
        <v>0</v>
      </c>
      <c r="AM2271" s="6">
        <f t="shared" si="666"/>
        <v>30397.036854369562</v>
      </c>
      <c r="AN2271" s="6">
        <f t="shared" si="667"/>
        <v>29975.56251175639</v>
      </c>
      <c r="AO2271" s="5">
        <f t="shared" si="668"/>
        <v>0</v>
      </c>
      <c r="AP2271" s="6">
        <f>+AN2271+SUM($D$16:$E$18)-SUM($AL$27:AL2271)</f>
        <v>32457.203090703741</v>
      </c>
      <c r="AQ2271" s="10">
        <f t="shared" si="676"/>
        <v>4.1624499583829966E-3</v>
      </c>
      <c r="AR2271" s="10">
        <f>+AN2271/SUM(AL$27:AL2271)-1</f>
        <v>0.25324492303482415</v>
      </c>
    </row>
    <row r="2272" spans="1:44" x14ac:dyDescent="0.25">
      <c r="A2272" s="1">
        <v>43556</v>
      </c>
      <c r="B2272">
        <v>8.8840000000000003</v>
      </c>
      <c r="G2272">
        <f t="shared" si="669"/>
        <v>8020.5687497983226</v>
      </c>
      <c r="H2272">
        <f t="shared" si="670"/>
        <v>7956.8418175467878</v>
      </c>
      <c r="I2272" s="5">
        <f t="shared" si="659"/>
        <v>0</v>
      </c>
      <c r="J2272" s="6">
        <f>+H2272+SUM($D$16:$E$16)-SUM($F$27:F2272)</f>
        <v>8701.295291230992</v>
      </c>
      <c r="K2272" s="10">
        <f t="shared" si="671"/>
        <v>1.0400199990855841E-2</v>
      </c>
      <c r="L2272" s="10">
        <f>+H2272/SUM(F$27:F2272)-1</f>
        <v>0.10888303606779615</v>
      </c>
      <c r="M2272">
        <v>7.6820000000000004</v>
      </c>
      <c r="R2272">
        <f t="shared" si="672"/>
        <v>6947.1853081469299</v>
      </c>
      <c r="S2272">
        <f t="shared" si="673"/>
        <v>6746.9118282351901</v>
      </c>
      <c r="T2272" s="5">
        <f t="shared" si="660"/>
        <v>0</v>
      </c>
      <c r="U2272" s="6">
        <f>+S2272+SUM($D$17:$E$17)-SUM($Q$27:Q2272)</f>
        <v>7367.4187229720274</v>
      </c>
      <c r="V2272" s="10">
        <f t="shared" si="661"/>
        <v>8.0514271898795009E-3</v>
      </c>
      <c r="W2272" s="10">
        <f>+S2272/SUM(Q$27:Q2272)-1</f>
        <v>0.1283417690199431</v>
      </c>
      <c r="X2272">
        <v>5.6050000000000004</v>
      </c>
      <c r="AC2272">
        <f t="shared" si="674"/>
        <v>15599.63717734216</v>
      </c>
      <c r="AD2272">
        <f t="shared" si="675"/>
        <v>15439.499207862842</v>
      </c>
      <c r="AE2272" s="5">
        <f t="shared" si="662"/>
        <v>0</v>
      </c>
      <c r="AF2272" s="6">
        <f>+AD2272+SUM($D$18:$E$18)-SUM($AB$27:AB2272)</f>
        <v>16556.179418389176</v>
      </c>
      <c r="AG2272" s="10">
        <f t="shared" si="663"/>
        <v>1.1660081993412064E-3</v>
      </c>
      <c r="AH2272" s="10">
        <f>+AD2272/SUM(AB$27:AB2272)-1</f>
        <v>0.43445512256937646</v>
      </c>
      <c r="AI2272" s="6">
        <f t="shared" si="664"/>
        <v>0</v>
      </c>
      <c r="AL2272" s="6">
        <f t="shared" si="665"/>
        <v>0</v>
      </c>
      <c r="AM2272" s="6">
        <f t="shared" si="666"/>
        <v>30567.39123528741</v>
      </c>
      <c r="AN2272" s="6">
        <f t="shared" si="667"/>
        <v>30143.252853644819</v>
      </c>
      <c r="AO2272" s="5">
        <f t="shared" si="668"/>
        <v>0</v>
      </c>
      <c r="AP2272" s="6">
        <f>+AN2272+SUM($D$16:$E$18)-SUM($AL$27:AL2272)</f>
        <v>32624.893432592173</v>
      </c>
      <c r="AQ2272" s="10">
        <f t="shared" si="676"/>
        <v>5.1665062272867601E-3</v>
      </c>
      <c r="AR2272" s="10">
        <f>+AN2272/SUM(AL$27:AL2272)-1</f>
        <v>0.2602558696861581</v>
      </c>
    </row>
    <row r="2273" spans="1:44" x14ac:dyDescent="0.25">
      <c r="A2273" s="1">
        <v>43557</v>
      </c>
      <c r="B2273">
        <v>8.9239999999999995</v>
      </c>
      <c r="G2273">
        <f t="shared" si="669"/>
        <v>8056.6811710040774</v>
      </c>
      <c r="H2273">
        <f t="shared" si="670"/>
        <v>7992.6673097464572</v>
      </c>
      <c r="I2273" s="5">
        <f t="shared" si="659"/>
        <v>0</v>
      </c>
      <c r="J2273" s="6">
        <f>+H2273+SUM($D$16:$E$16)-SUM($F$27:F2273)</f>
        <v>8737.1207834306624</v>
      </c>
      <c r="K2273" s="10">
        <f t="shared" si="671"/>
        <v>4.1172596723357824E-3</v>
      </c>
      <c r="L2273" s="10">
        <f>+H2273/SUM(F$27:F2273)-1</f>
        <v>0.11387575572591313</v>
      </c>
      <c r="M2273">
        <v>7.7050000000000001</v>
      </c>
      <c r="R2273">
        <f t="shared" si="672"/>
        <v>6967.9852641593452</v>
      </c>
      <c r="S2273">
        <f t="shared" si="673"/>
        <v>6767.1121630502657</v>
      </c>
      <c r="T2273" s="5">
        <f t="shared" si="660"/>
        <v>0</v>
      </c>
      <c r="U2273" s="6">
        <f>+S2273+SUM($D$17:$E$17)-SUM($Q$27:Q2273)</f>
        <v>7387.619057787103</v>
      </c>
      <c r="V2273" s="10">
        <f t="shared" si="661"/>
        <v>2.7418469853071059E-3</v>
      </c>
      <c r="W2273" s="10">
        <f>+S2273/SUM(Q$27:Q2273)-1</f>
        <v>0.13172003778946406</v>
      </c>
      <c r="X2273">
        <v>5.6079999999999997</v>
      </c>
      <c r="AC2273">
        <f t="shared" si="674"/>
        <v>15607.986670925036</v>
      </c>
      <c r="AD2273">
        <f t="shared" si="675"/>
        <v>15447.76298977606</v>
      </c>
      <c r="AE2273" s="5">
        <f t="shared" si="662"/>
        <v>0</v>
      </c>
      <c r="AF2273" s="6">
        <f>+AD2273+SUM($D$18:$E$18)-SUM($AB$27:AB2273)</f>
        <v>16564.443200302394</v>
      </c>
      <c r="AG2273" s="10">
        <f t="shared" si="663"/>
        <v>4.9913580327842766E-4</v>
      </c>
      <c r="AH2273" s="10">
        <f>+AD2273/SUM(AB$27:AB2273)-1</f>
        <v>0.43522289515951162</v>
      </c>
      <c r="AI2273" s="6">
        <f t="shared" si="664"/>
        <v>0</v>
      </c>
      <c r="AL2273" s="6">
        <f t="shared" si="665"/>
        <v>0</v>
      </c>
      <c r="AM2273" s="6">
        <f t="shared" si="666"/>
        <v>30632.653106088459</v>
      </c>
      <c r="AN2273" s="6">
        <f t="shared" si="667"/>
        <v>30207.542462572783</v>
      </c>
      <c r="AO2273" s="5">
        <f t="shared" si="668"/>
        <v>0</v>
      </c>
      <c r="AP2273" s="6">
        <f>+AN2273+SUM($D$16:$E$18)-SUM($AL$27:AL2273)</f>
        <v>32689.183041520133</v>
      </c>
      <c r="AQ2273" s="10">
        <f t="shared" si="676"/>
        <v>1.9705691624951616E-3</v>
      </c>
      <c r="AR2273" s="10">
        <f>+AN2273/SUM(AL$27:AL2273)-1</f>
        <v>0.26294374671803245</v>
      </c>
    </row>
    <row r="2274" spans="1:44" x14ac:dyDescent="0.25">
      <c r="A2274" s="1">
        <v>43558</v>
      </c>
      <c r="B2274">
        <v>8.9600000000000009</v>
      </c>
      <c r="G2274">
        <f t="shared" si="669"/>
        <v>8089.1823500892597</v>
      </c>
      <c r="H2274">
        <f t="shared" si="670"/>
        <v>8024.910252726163</v>
      </c>
      <c r="I2274" s="5">
        <f t="shared" si="659"/>
        <v>0</v>
      </c>
      <c r="J2274" s="6">
        <f>+H2274+SUM($D$16:$E$16)-SUM($F$27:F2274)</f>
        <v>8769.3637264103672</v>
      </c>
      <c r="K2274" s="10">
        <f t="shared" si="671"/>
        <v>3.6903396186134252E-3</v>
      </c>
      <c r="L2274" s="10">
        <f>+H2274/SUM(F$27:F2274)-1</f>
        <v>0.11836920341821866</v>
      </c>
      <c r="M2274">
        <v>7.7549999999999999</v>
      </c>
      <c r="R2274">
        <f t="shared" si="672"/>
        <v>7013.2025598385098</v>
      </c>
      <c r="S2274">
        <f t="shared" si="673"/>
        <v>6811.0259343873859</v>
      </c>
      <c r="T2274" s="5">
        <f t="shared" si="660"/>
        <v>0</v>
      </c>
      <c r="U2274" s="6">
        <f>+S2274+SUM($D$17:$E$17)-SUM($Q$27:Q2274)</f>
        <v>7431.5328291242231</v>
      </c>
      <c r="V2274" s="10">
        <f t="shared" si="661"/>
        <v>5.9442387315344902E-3</v>
      </c>
      <c r="W2274" s="10">
        <f>+S2274/SUM(Q$27:Q2274)-1</f>
        <v>0.13906410033190042</v>
      </c>
      <c r="X2274">
        <v>5.5970000000000004</v>
      </c>
      <c r="AC2274">
        <f t="shared" si="674"/>
        <v>15577.371861121155</v>
      </c>
      <c r="AD2274">
        <f t="shared" si="675"/>
        <v>15417.462456094261</v>
      </c>
      <c r="AE2274" s="5">
        <f t="shared" si="662"/>
        <v>0</v>
      </c>
      <c r="AF2274" s="6">
        <f>+AD2274+SUM($D$18:$E$18)-SUM($AB$27:AB2274)</f>
        <v>16534.142666620595</v>
      </c>
      <c r="AG2274" s="10">
        <f t="shared" si="663"/>
        <v>-1.8292515670702558E-3</v>
      </c>
      <c r="AH2274" s="10">
        <f>+AD2274/SUM(AB$27:AB2274)-1</f>
        <v>0.43240772899568247</v>
      </c>
      <c r="AI2274" s="6">
        <f t="shared" si="664"/>
        <v>0</v>
      </c>
      <c r="AL2274" s="6">
        <f t="shared" si="665"/>
        <v>0</v>
      </c>
      <c r="AM2274" s="6">
        <f t="shared" si="666"/>
        <v>30679.756771048924</v>
      </c>
      <c r="AN2274" s="6">
        <f t="shared" si="667"/>
        <v>30253.398643207809</v>
      </c>
      <c r="AO2274" s="5">
        <f t="shared" si="668"/>
        <v>0</v>
      </c>
      <c r="AP2274" s="6">
        <f>+AN2274+SUM($D$16:$E$18)-SUM($AL$27:AL2274)</f>
        <v>32735.039222155159</v>
      </c>
      <c r="AQ2274" s="10">
        <f t="shared" si="676"/>
        <v>1.4027937185454586E-3</v>
      </c>
      <c r="AR2274" s="10">
        <f>+AN2274/SUM(AL$27:AL2274)-1</f>
        <v>0.26486094261879578</v>
      </c>
    </row>
    <row r="2275" spans="1:44" x14ac:dyDescent="0.25">
      <c r="A2275" s="1">
        <v>43559</v>
      </c>
      <c r="B2275">
        <v>8.9779999999999998</v>
      </c>
      <c r="G2275">
        <f t="shared" si="669"/>
        <v>8105.432939631849</v>
      </c>
      <c r="H2275">
        <f t="shared" si="670"/>
        <v>8041.0317242160136</v>
      </c>
      <c r="I2275" s="5">
        <f t="shared" si="659"/>
        <v>0</v>
      </c>
      <c r="J2275" s="6">
        <f>+H2275+SUM($D$16:$E$16)-SUM($F$27:F2275)</f>
        <v>8785.485197900216</v>
      </c>
      <c r="K2275" s="10">
        <f t="shared" si="671"/>
        <v>1.8383855423051987E-3</v>
      </c>
      <c r="L2275" s="10">
        <f>+H2275/SUM(F$27:F2275)-1</f>
        <v>0.1206159272643712</v>
      </c>
      <c r="M2275">
        <v>7.7619999999999996</v>
      </c>
      <c r="R2275">
        <f t="shared" si="672"/>
        <v>7019.5329812335922</v>
      </c>
      <c r="S2275">
        <f t="shared" si="673"/>
        <v>6817.1738623745814</v>
      </c>
      <c r="T2275" s="5">
        <f t="shared" si="660"/>
        <v>0</v>
      </c>
      <c r="U2275" s="6">
        <f>+S2275+SUM($D$17:$E$17)-SUM($Q$27:Q2275)</f>
        <v>7437.6807571114177</v>
      </c>
      <c r="V2275" s="10">
        <f t="shared" si="661"/>
        <v>8.2727589698605719E-4</v>
      </c>
      <c r="W2275" s="10">
        <f>+S2275/SUM(Q$27:Q2275)-1</f>
        <v>0.14009226908784123</v>
      </c>
      <c r="X2275">
        <v>5.5949999999999998</v>
      </c>
      <c r="AC2275">
        <f t="shared" si="674"/>
        <v>15571.805532065902</v>
      </c>
      <c r="AD2275">
        <f t="shared" si="675"/>
        <v>15411.953268152114</v>
      </c>
      <c r="AE2275" s="5">
        <f t="shared" si="662"/>
        <v>0</v>
      </c>
      <c r="AF2275" s="6">
        <f>+AD2275+SUM($D$18:$E$18)-SUM($AB$27:AB2275)</f>
        <v>16528.63347867845</v>
      </c>
      <c r="AG2275" s="10">
        <f t="shared" si="663"/>
        <v>-3.3320070191888984E-4</v>
      </c>
      <c r="AH2275" s="10">
        <f>+AD2275/SUM(AB$27:AB2275)-1</f>
        <v>0.43189588060225881</v>
      </c>
      <c r="AI2275" s="6">
        <f t="shared" si="664"/>
        <v>0</v>
      </c>
      <c r="AL2275" s="6">
        <f t="shared" si="665"/>
        <v>0</v>
      </c>
      <c r="AM2275" s="6">
        <f t="shared" si="666"/>
        <v>30696.771452931345</v>
      </c>
      <c r="AN2275" s="6">
        <f t="shared" si="667"/>
        <v>30270.158854742709</v>
      </c>
      <c r="AO2275" s="5">
        <f t="shared" si="668"/>
        <v>0</v>
      </c>
      <c r="AP2275" s="6">
        <f>+AN2275+SUM($D$16:$E$18)-SUM($AL$27:AL2275)</f>
        <v>32751.799433690059</v>
      </c>
      <c r="AQ2275" s="10">
        <f t="shared" si="676"/>
        <v>5.1199607311169792E-4</v>
      </c>
      <c r="AR2275" s="10">
        <f>+AN2275/SUM(AL$27:AL2275)-1</f>
        <v>0.26556166841858242</v>
      </c>
    </row>
    <row r="2276" spans="1:44" x14ac:dyDescent="0.25">
      <c r="A2276" s="1">
        <v>43560</v>
      </c>
      <c r="B2276">
        <v>9.0169999999999995</v>
      </c>
      <c r="G2276">
        <f t="shared" si="669"/>
        <v>8140.6425503074606</v>
      </c>
      <c r="H2276">
        <f t="shared" si="670"/>
        <v>8075.9615791106917</v>
      </c>
      <c r="I2276" s="5">
        <f t="shared" si="659"/>
        <v>0</v>
      </c>
      <c r="J2276" s="6">
        <f>+H2276+SUM($D$16:$E$16)-SUM($F$27:F2276)</f>
        <v>8820.415052794895</v>
      </c>
      <c r="K2276" s="10">
        <f t="shared" si="671"/>
        <v>3.9758595123497997E-3</v>
      </c>
      <c r="L2276" s="10">
        <f>+H2276/SUM(F$27:F2276)-1</f>
        <v>0.12548382893103538</v>
      </c>
      <c r="M2276">
        <v>7.774</v>
      </c>
      <c r="R2276">
        <f t="shared" si="672"/>
        <v>7030.3851321965931</v>
      </c>
      <c r="S2276">
        <f t="shared" si="673"/>
        <v>6827.7131674954908</v>
      </c>
      <c r="T2276" s="5">
        <f t="shared" si="660"/>
        <v>0</v>
      </c>
      <c r="U2276" s="6">
        <f>+S2276+SUM($D$17:$E$17)-SUM($Q$27:Q2276)</f>
        <v>7448.220062232328</v>
      </c>
      <c r="V2276" s="10">
        <f t="shared" si="661"/>
        <v>1.4170149896302053E-3</v>
      </c>
      <c r="W2276" s="10">
        <f>+S2276/SUM(Q$27:Q2276)-1</f>
        <v>0.14185484409802607</v>
      </c>
      <c r="X2276">
        <v>5.6050000000000004</v>
      </c>
      <c r="AC2276">
        <f t="shared" si="674"/>
        <v>15599.637177342162</v>
      </c>
      <c r="AD2276">
        <f t="shared" si="675"/>
        <v>15439.499207862842</v>
      </c>
      <c r="AE2276" s="5">
        <f t="shared" si="662"/>
        <v>0</v>
      </c>
      <c r="AF2276" s="6">
        <f>+AD2276+SUM($D$18:$E$18)-SUM($AB$27:AB2276)</f>
        <v>16556.179418389176</v>
      </c>
      <c r="AG2276" s="10">
        <f t="shared" si="663"/>
        <v>1.6665588081592464E-3</v>
      </c>
      <c r="AH2276" s="10">
        <f>+AD2276/SUM(AB$27:AB2276)-1</f>
        <v>0.43445512256937646</v>
      </c>
      <c r="AI2276" s="6">
        <f t="shared" si="664"/>
        <v>0</v>
      </c>
      <c r="AL2276" s="6">
        <f t="shared" si="665"/>
        <v>0</v>
      </c>
      <c r="AM2276" s="6">
        <f t="shared" si="666"/>
        <v>30770.664859846212</v>
      </c>
      <c r="AN2276" s="6">
        <f t="shared" si="667"/>
        <v>30343.173954469024</v>
      </c>
      <c r="AO2276" s="5">
        <f t="shared" si="668"/>
        <v>0</v>
      </c>
      <c r="AP2276" s="6">
        <f>+AN2276+SUM($D$16:$E$18)-SUM($AL$27:AL2276)</f>
        <v>32824.814533416371</v>
      </c>
      <c r="AQ2276" s="10">
        <f t="shared" si="676"/>
        <v>2.2293462035312128E-3</v>
      </c>
      <c r="AR2276" s="10">
        <f>+AN2276/SUM(AL$27:AL2276)-1</f>
        <v>0.2686143485142769</v>
      </c>
    </row>
    <row r="2277" spans="1:44" x14ac:dyDescent="0.25">
      <c r="A2277" s="1">
        <v>43563</v>
      </c>
      <c r="B2277">
        <v>9.0150000000000006</v>
      </c>
      <c r="C2277">
        <f>+$C$16</f>
        <v>60</v>
      </c>
      <c r="D2277" s="7">
        <f>+$H$16</f>
        <v>0.66694736842105262</v>
      </c>
      <c r="E2277" s="7">
        <f>+$J$16</f>
        <v>0.46199999999999997</v>
      </c>
      <c r="F2277" s="6">
        <f>+C2277-D2277-E2277</f>
        <v>58.871052631578941</v>
      </c>
      <c r="G2277">
        <f t="shared" si="669"/>
        <v>8197.7079818787515</v>
      </c>
      <c r="H2277">
        <f t="shared" si="670"/>
        <v>8133.0413571322879</v>
      </c>
      <c r="I2277" s="5">
        <f t="shared" si="659"/>
        <v>91800</v>
      </c>
      <c r="J2277" s="6">
        <f>+H2277+SUM($D$16:$E$16)-SUM($F$27:F2277)</f>
        <v>8818.6237781849122</v>
      </c>
      <c r="K2277" s="10">
        <f t="shared" si="671"/>
        <v>-2.0308280270953105E-4</v>
      </c>
      <c r="L2277" s="10">
        <f>+H2277/SUM(F$27:F2277)-1</f>
        <v>0.12421508274556436</v>
      </c>
      <c r="M2277">
        <v>7.7770000000000001</v>
      </c>
      <c r="N2277">
        <f>+$C$17</f>
        <v>50</v>
      </c>
      <c r="O2277" s="7">
        <f>+$H$17</f>
        <v>0.5557894736842105</v>
      </c>
      <c r="P2277" s="7">
        <f>+$J$17</f>
        <v>0.38500000000000001</v>
      </c>
      <c r="Q2277" s="6">
        <f>+N2277-O2277-P2277</f>
        <v>49.059210526315795</v>
      </c>
      <c r="R2277">
        <f t="shared" si="672"/>
        <v>7083.0981699373433</v>
      </c>
      <c r="S2277">
        <f t="shared" si="673"/>
        <v>6879.4072043020342</v>
      </c>
      <c r="T2277" s="5">
        <f t="shared" si="660"/>
        <v>76500</v>
      </c>
      <c r="U2277" s="6">
        <f>+S2277+SUM($D$17:$E$17)-SUM($Q$27:Q2277)</f>
        <v>7450.8548885125565</v>
      </c>
      <c r="V2277" s="10">
        <f t="shared" si="661"/>
        <v>3.5375247484825678E-4</v>
      </c>
      <c r="W2277" s="10">
        <f>+S2277/SUM(Q$27:Q2277)-1</f>
        <v>0.14113751427255061</v>
      </c>
      <c r="X2277">
        <v>5.59</v>
      </c>
      <c r="Y2277">
        <f>+$C$18</f>
        <v>90</v>
      </c>
      <c r="Z2277" s="7">
        <f>+$H$18</f>
        <v>1.0004210526315789</v>
      </c>
      <c r="AA2277" s="7">
        <f>+$J$18</f>
        <v>0.69300000000000006</v>
      </c>
      <c r="AB2277" s="6">
        <f>+Y2277-Z2277-AA2277</f>
        <v>88.306578947368422</v>
      </c>
      <c r="AC2277">
        <f t="shared" si="674"/>
        <v>15646.196288375142</v>
      </c>
      <c r="AD2277">
        <f t="shared" si="675"/>
        <v>15486.486877244117</v>
      </c>
      <c r="AE2277" s="5">
        <f t="shared" si="662"/>
        <v>137700</v>
      </c>
      <c r="AF2277" s="6">
        <f>+AD2277+SUM($D$18:$E$18)-SUM($AB$27:AB2277)</f>
        <v>16514.860508823083</v>
      </c>
      <c r="AG2277" s="10">
        <f t="shared" si="663"/>
        <v>-2.4956790163919162E-3</v>
      </c>
      <c r="AH2277" s="10">
        <f>+AD2277/SUM(AB$27:AB2277)-1</f>
        <v>0.42711206149806635</v>
      </c>
      <c r="AI2277" s="6">
        <f t="shared" si="664"/>
        <v>200</v>
      </c>
      <c r="AL2277" s="6">
        <f t="shared" si="665"/>
        <v>196.23684210526315</v>
      </c>
      <c r="AM2277" s="6">
        <f t="shared" si="666"/>
        <v>30927.002440191238</v>
      </c>
      <c r="AN2277" s="6">
        <f t="shared" si="667"/>
        <v>30498.93543867844</v>
      </c>
      <c r="AO2277" s="5">
        <f t="shared" si="668"/>
        <v>306000</v>
      </c>
      <c r="AP2277" s="6">
        <f>+AN2277+SUM($D$16:$E$18)-SUM($AL$27:AL2277)</f>
        <v>32784.339175520523</v>
      </c>
      <c r="AQ2277" s="10">
        <f t="shared" si="676"/>
        <v>-1.2330719448435667E-3</v>
      </c>
      <c r="AR2277" s="10">
        <f>+AN2277/SUM(AL$27:AL2277)-1</f>
        <v>0.26474999232205554</v>
      </c>
    </row>
    <row r="2278" spans="1:44" x14ac:dyDescent="0.25">
      <c r="A2278" s="1">
        <v>43564</v>
      </c>
      <c r="B2278">
        <v>9.0280000000000005</v>
      </c>
      <c r="G2278">
        <f t="shared" si="669"/>
        <v>8209.5294132447434</v>
      </c>
      <c r="H2278">
        <f t="shared" si="670"/>
        <v>8144.7695365713025</v>
      </c>
      <c r="I2278" s="5">
        <f t="shared" si="659"/>
        <v>0</v>
      </c>
      <c r="J2278" s="6">
        <f>+H2278+SUM($D$16:$E$16)-SUM($F$27:F2278)</f>
        <v>8830.3519576239269</v>
      </c>
      <c r="K2278" s="10">
        <f t="shared" si="671"/>
        <v>1.3299330750482508E-3</v>
      </c>
      <c r="L2278" s="10">
        <f>+H2278/SUM(F$27:F2278)-1</f>
        <v>0.12583624703571306</v>
      </c>
      <c r="M2278">
        <v>7.7389999999999999</v>
      </c>
      <c r="R2278">
        <f t="shared" si="672"/>
        <v>7048.4887150758768</v>
      </c>
      <c r="S2278">
        <f t="shared" si="673"/>
        <v>6845.7930248287821</v>
      </c>
      <c r="T2278" s="5">
        <f t="shared" si="660"/>
        <v>0</v>
      </c>
      <c r="U2278" s="6">
        <f>+S2278+SUM($D$17:$E$17)-SUM($Q$27:Q2278)</f>
        <v>7417.2407090393026</v>
      </c>
      <c r="V2278" s="10">
        <f t="shared" si="661"/>
        <v>-4.5114527092828816E-3</v>
      </c>
      <c r="W2278" s="10">
        <f>+S2278/SUM(Q$27:Q2278)-1</f>
        <v>0.13556168483416076</v>
      </c>
      <c r="X2278">
        <v>5.5780000000000003</v>
      </c>
      <c r="AC2278">
        <f t="shared" si="674"/>
        <v>15612.608747147862</v>
      </c>
      <c r="AD2278">
        <f t="shared" si="675"/>
        <v>15453.242182695472</v>
      </c>
      <c r="AE2278" s="5">
        <f t="shared" si="662"/>
        <v>0</v>
      </c>
      <c r="AF2278" s="6">
        <f>+AD2278+SUM($D$18:$E$18)-SUM($AB$27:AB2278)</f>
        <v>16481.615814274439</v>
      </c>
      <c r="AG2278" s="10">
        <f t="shared" si="663"/>
        <v>-2.013016975280113E-3</v>
      </c>
      <c r="AH2278" s="10">
        <f>+AD2278/SUM(AB$27:AB2278)-1</f>
        <v>0.42404849356640706</v>
      </c>
      <c r="AI2278" s="6">
        <f t="shared" si="664"/>
        <v>0</v>
      </c>
      <c r="AL2278" s="6">
        <f t="shared" si="665"/>
        <v>0</v>
      </c>
      <c r="AM2278" s="6">
        <f t="shared" si="666"/>
        <v>30870.626875468482</v>
      </c>
      <c r="AN2278" s="6">
        <f t="shared" si="667"/>
        <v>30443.804744095556</v>
      </c>
      <c r="AO2278" s="5">
        <f t="shared" si="668"/>
        <v>0</v>
      </c>
      <c r="AP2278" s="6">
        <f>+AN2278+SUM($D$16:$E$18)-SUM($AL$27:AL2278)</f>
        <v>32729.208480937643</v>
      </c>
      <c r="AQ2278" s="10">
        <f t="shared" si="676"/>
        <v>-1.6816167709747809E-3</v>
      </c>
      <c r="AR2278" s="10">
        <f>+AN2278/SUM(AL$27:AL2278)-1</f>
        <v>0.26246379627791483</v>
      </c>
    </row>
    <row r="2279" spans="1:44" x14ac:dyDescent="0.25">
      <c r="A2279" s="1">
        <v>43565</v>
      </c>
      <c r="B2279">
        <v>9.0660000000000007</v>
      </c>
      <c r="G2279">
        <f t="shared" si="669"/>
        <v>8244.0843664684144</v>
      </c>
      <c r="H2279">
        <f t="shared" si="670"/>
        <v>8179.0519072391935</v>
      </c>
      <c r="I2279" s="5">
        <f t="shared" si="659"/>
        <v>0</v>
      </c>
      <c r="J2279" s="6">
        <f>+H2279+SUM($D$16:$E$16)-SUM($F$27:F2279)</f>
        <v>8864.6343282918206</v>
      </c>
      <c r="K2279" s="10">
        <f t="shared" si="671"/>
        <v>3.8823334372641849E-3</v>
      </c>
      <c r="L2279" s="10">
        <f>+H2279/SUM(F$27:F2279)-1</f>
        <v>0.13057503496076395</v>
      </c>
      <c r="M2279">
        <v>7.7460000000000004</v>
      </c>
      <c r="R2279">
        <f t="shared" si="672"/>
        <v>7054.8641409714101</v>
      </c>
      <c r="S2279">
        <f t="shared" si="673"/>
        <v>6851.9851105212229</v>
      </c>
      <c r="T2279" s="5">
        <f t="shared" si="660"/>
        <v>0</v>
      </c>
      <c r="U2279" s="6">
        <f>+S2279+SUM($D$17:$E$17)-SUM($Q$27:Q2279)</f>
        <v>7423.4327947317433</v>
      </c>
      <c r="V2279" s="10">
        <f t="shared" si="661"/>
        <v>8.348233440631514E-4</v>
      </c>
      <c r="W2279" s="10">
        <f>+S2279/SUM(Q$27:Q2279)-1</f>
        <v>0.13658881130965361</v>
      </c>
      <c r="X2279">
        <v>5.5819999999999999</v>
      </c>
      <c r="AC2279">
        <f t="shared" si="674"/>
        <v>15623.804594223622</v>
      </c>
      <c r="AD2279">
        <f t="shared" si="675"/>
        <v>15464.323747545021</v>
      </c>
      <c r="AE2279" s="5">
        <f t="shared" si="662"/>
        <v>0</v>
      </c>
      <c r="AF2279" s="6">
        <f>+AD2279+SUM($D$18:$E$18)-SUM($AB$27:AB2279)</f>
        <v>16492.697379123987</v>
      </c>
      <c r="AG2279" s="10">
        <f t="shared" si="663"/>
        <v>6.7235912876650872E-4</v>
      </c>
      <c r="AH2279" s="10">
        <f>+AD2279/SUM(AB$27:AB2279)-1</f>
        <v>0.42506968287696001</v>
      </c>
      <c r="AI2279" s="6">
        <f t="shared" si="664"/>
        <v>0</v>
      </c>
      <c r="AL2279" s="6">
        <f t="shared" si="665"/>
        <v>0</v>
      </c>
      <c r="AM2279" s="6">
        <f t="shared" si="666"/>
        <v>30922.753101663446</v>
      </c>
      <c r="AN2279" s="6">
        <f t="shared" si="667"/>
        <v>30495.360765305435</v>
      </c>
      <c r="AO2279" s="5">
        <f t="shared" si="668"/>
        <v>0</v>
      </c>
      <c r="AP2279" s="6">
        <f>+AN2279+SUM($D$16:$E$18)-SUM($AL$27:AL2279)</f>
        <v>32780.764502147518</v>
      </c>
      <c r="AQ2279" s="10">
        <f t="shared" si="676"/>
        <v>1.5752296985704906E-3</v>
      </c>
      <c r="AR2279" s="10">
        <f>+AN2279/SUM(AL$27:AL2279)-1</f>
        <v>0.26460175540637199</v>
      </c>
    </row>
    <row r="2280" spans="1:44" x14ac:dyDescent="0.25">
      <c r="A2280" s="1">
        <v>43566</v>
      </c>
      <c r="B2280">
        <v>8.9710000000000001</v>
      </c>
      <c r="G2280">
        <f t="shared" si="669"/>
        <v>8157.696983409237</v>
      </c>
      <c r="H2280">
        <f t="shared" si="670"/>
        <v>8093.3459805694683</v>
      </c>
      <c r="I2280" s="5">
        <f t="shared" si="659"/>
        <v>0</v>
      </c>
      <c r="J2280" s="6">
        <f>+H2280+SUM($D$16:$E$16)-SUM($F$27:F2280)</f>
        <v>8778.9284016220954</v>
      </c>
      <c r="K2280" s="10">
        <f t="shared" si="671"/>
        <v>-9.6682980364110049E-3</v>
      </c>
      <c r="L2280" s="10">
        <f>+H2280/SUM(F$27:F2280)-1</f>
        <v>0.11872806514813727</v>
      </c>
      <c r="M2280">
        <v>7.7539999999999996</v>
      </c>
      <c r="R2280">
        <f t="shared" si="672"/>
        <v>7062.1503419948767</v>
      </c>
      <c r="S2280">
        <f t="shared" si="673"/>
        <v>6859.0617798840121</v>
      </c>
      <c r="T2280" s="5">
        <f t="shared" si="660"/>
        <v>0</v>
      </c>
      <c r="U2280" s="6">
        <f>+S2280+SUM($D$17:$E$17)-SUM($Q$27:Q2280)</f>
        <v>7430.5094640945335</v>
      </c>
      <c r="V2280" s="10">
        <f t="shared" si="661"/>
        <v>9.5328799471494641E-4</v>
      </c>
      <c r="W2280" s="10">
        <f>+S2280/SUM(Q$27:Q2280)-1</f>
        <v>0.13776267013878818</v>
      </c>
      <c r="X2280">
        <v>5.5439999999999996</v>
      </c>
      <c r="AC2280">
        <f t="shared" si="674"/>
        <v>15517.444047003897</v>
      </c>
      <c r="AD2280">
        <f t="shared" si="675"/>
        <v>15359.048881474308</v>
      </c>
      <c r="AE2280" s="5">
        <f t="shared" si="662"/>
        <v>0</v>
      </c>
      <c r="AF2280" s="6">
        <f>+AD2280+SUM($D$18:$E$18)-SUM($AB$27:AB2280)</f>
        <v>16387.422513053272</v>
      </c>
      <c r="AG2280" s="10">
        <f t="shared" si="663"/>
        <v>-6.383119974296525E-3</v>
      </c>
      <c r="AH2280" s="10">
        <f>+AD2280/SUM(AB$27:AB2280)-1</f>
        <v>0.41536838442670487</v>
      </c>
      <c r="AI2280" s="6">
        <f t="shared" si="664"/>
        <v>0</v>
      </c>
      <c r="AL2280" s="6">
        <f t="shared" si="665"/>
        <v>0</v>
      </c>
      <c r="AM2280" s="6">
        <f t="shared" si="666"/>
        <v>30737.29137240801</v>
      </c>
      <c r="AN2280" s="6">
        <f t="shared" si="667"/>
        <v>30311.456641927787</v>
      </c>
      <c r="AO2280" s="5">
        <f t="shared" si="668"/>
        <v>0</v>
      </c>
      <c r="AP2280" s="6">
        <f>+AN2280+SUM($D$16:$E$18)-SUM($AL$27:AL2280)</f>
        <v>32596.86037876987</v>
      </c>
      <c r="AQ2280" s="10">
        <f t="shared" si="676"/>
        <v>-5.6101230758544007E-3</v>
      </c>
      <c r="AR2280" s="10">
        <f>+AN2280/SUM(AL$27:AL2280)-1</f>
        <v>0.25697549779165851</v>
      </c>
    </row>
    <row r="2281" spans="1:44" x14ac:dyDescent="0.25">
      <c r="A2281" s="1">
        <v>43567</v>
      </c>
      <c r="B2281">
        <v>8.9339999999999993</v>
      </c>
      <c r="G2281">
        <f t="shared" si="669"/>
        <v>8124.0513710598725</v>
      </c>
      <c r="H2281">
        <f t="shared" si="670"/>
        <v>8059.9657775507321</v>
      </c>
      <c r="I2281" s="5">
        <f t="shared" si="659"/>
        <v>0</v>
      </c>
      <c r="J2281" s="6">
        <f>+H2281+SUM($D$16:$E$16)-SUM($F$27:F2281)</f>
        <v>8745.5481986033592</v>
      </c>
      <c r="K2281" s="10">
        <f t="shared" si="671"/>
        <v>-3.8023095179325894E-3</v>
      </c>
      <c r="L2281" s="10">
        <f>+H2281/SUM(F$27:F2281)-1</f>
        <v>0.11411398216848245</v>
      </c>
      <c r="M2281">
        <v>7.7629999999999999</v>
      </c>
      <c r="R2281">
        <f t="shared" si="672"/>
        <v>7070.3473181462768</v>
      </c>
      <c r="S2281">
        <f t="shared" si="673"/>
        <v>6867.0230329171509</v>
      </c>
      <c r="T2281" s="5">
        <f t="shared" si="660"/>
        <v>0</v>
      </c>
      <c r="U2281" s="6">
        <f>+S2281+SUM($D$17:$E$17)-SUM($Q$27:Q2281)</f>
        <v>7438.4707171276714</v>
      </c>
      <c r="V2281" s="10">
        <f t="shared" si="661"/>
        <v>1.0714276149714763E-3</v>
      </c>
      <c r="W2281" s="10">
        <f>+S2281/SUM(Q$27:Q2281)-1</f>
        <v>0.13908326132156468</v>
      </c>
      <c r="X2281">
        <v>5.5049999999999999</v>
      </c>
      <c r="AC2281">
        <f t="shared" si="674"/>
        <v>15408.284538015234</v>
      </c>
      <c r="AD2281">
        <f t="shared" si="675"/>
        <v>15251.003624191211</v>
      </c>
      <c r="AE2281" s="5">
        <f t="shared" si="662"/>
        <v>0</v>
      </c>
      <c r="AF2281" s="6">
        <f>+AD2281+SUM($D$18:$E$18)-SUM($AB$27:AB2281)</f>
        <v>16279.377255770176</v>
      </c>
      <c r="AG2281" s="10">
        <f t="shared" si="663"/>
        <v>-6.5931818867203118E-3</v>
      </c>
      <c r="AH2281" s="10">
        <f>+AD2281/SUM(AB$27:AB2281)-1</f>
        <v>0.40541178864881156</v>
      </c>
      <c r="AI2281" s="6">
        <f t="shared" si="664"/>
        <v>0</v>
      </c>
      <c r="AL2281" s="6">
        <f t="shared" si="665"/>
        <v>0</v>
      </c>
      <c r="AM2281" s="6">
        <f t="shared" si="666"/>
        <v>30602.683227221383</v>
      </c>
      <c r="AN2281" s="6">
        <f t="shared" si="667"/>
        <v>30177.992434659092</v>
      </c>
      <c r="AO2281" s="5">
        <f t="shared" si="668"/>
        <v>0</v>
      </c>
      <c r="AP2281" s="6">
        <f>+AN2281+SUM($D$16:$E$18)-SUM($AL$27:AL2281)</f>
        <v>32463.396171501179</v>
      </c>
      <c r="AQ2281" s="10">
        <f t="shared" si="676"/>
        <v>-4.0943884078975534E-3</v>
      </c>
      <c r="AR2281" s="10">
        <f>+AN2281/SUM(AL$27:AL2281)-1</f>
        <v>0.25144091592214579</v>
      </c>
    </row>
    <row r="2282" spans="1:44" x14ac:dyDescent="0.25">
      <c r="A2282" s="1">
        <v>43570</v>
      </c>
      <c r="B2282">
        <v>8.9290000000000003</v>
      </c>
      <c r="G2282">
        <f t="shared" si="669"/>
        <v>8119.5046666883372</v>
      </c>
      <c r="H2282">
        <f t="shared" si="670"/>
        <v>8055.4549393049574</v>
      </c>
      <c r="I2282" s="5">
        <f t="shared" si="659"/>
        <v>0</v>
      </c>
      <c r="J2282" s="6">
        <f>+H2282+SUM($D$16:$E$16)-SUM($F$27:F2282)</f>
        <v>8741.0373603575827</v>
      </c>
      <c r="K2282" s="10">
        <f t="shared" si="671"/>
        <v>-5.1578679155839247E-4</v>
      </c>
      <c r="L2282" s="10">
        <f>+H2282/SUM(F$27:F2282)-1</f>
        <v>0.11349045744150232</v>
      </c>
      <c r="M2282">
        <v>7.782</v>
      </c>
      <c r="R2282">
        <f t="shared" si="672"/>
        <v>7087.6520455770096</v>
      </c>
      <c r="S2282">
        <f t="shared" si="673"/>
        <v>6883.8301226537769</v>
      </c>
      <c r="T2282" s="5">
        <f t="shared" si="660"/>
        <v>0</v>
      </c>
      <c r="U2282" s="6">
        <f>+S2282+SUM($D$17:$E$17)-SUM($Q$27:Q2282)</f>
        <v>7455.2778068642983</v>
      </c>
      <c r="V2282" s="10">
        <f t="shared" si="661"/>
        <v>2.2594818714454235E-3</v>
      </c>
      <c r="W2282" s="10">
        <f>+S2282/SUM(Q$27:Q2282)-1</f>
        <v>0.14187117604075961</v>
      </c>
      <c r="X2282">
        <v>5.5179999999999998</v>
      </c>
      <c r="AC2282">
        <f t="shared" si="674"/>
        <v>15444.671041011454</v>
      </c>
      <c r="AD2282">
        <f t="shared" si="675"/>
        <v>15287.018709952243</v>
      </c>
      <c r="AE2282" s="5">
        <f t="shared" si="662"/>
        <v>0</v>
      </c>
      <c r="AF2282" s="6">
        <f>+AD2282+SUM($D$18:$E$18)-SUM($AB$27:AB2282)</f>
        <v>16315.392341531211</v>
      </c>
      <c r="AG2282" s="10">
        <f t="shared" si="663"/>
        <v>2.2123134807425782E-3</v>
      </c>
      <c r="AH2282" s="10">
        <f>+AD2282/SUM(AB$27:AB2282)-1</f>
        <v>0.40873065390810925</v>
      </c>
      <c r="AI2282" s="6">
        <f t="shared" si="664"/>
        <v>0</v>
      </c>
      <c r="AL2282" s="6">
        <f t="shared" si="665"/>
        <v>0</v>
      </c>
      <c r="AM2282" s="6">
        <f t="shared" si="666"/>
        <v>30651.827753276801</v>
      </c>
      <c r="AN2282" s="6">
        <f t="shared" si="667"/>
        <v>30226.303771910978</v>
      </c>
      <c r="AO2282" s="5">
        <f t="shared" si="668"/>
        <v>0</v>
      </c>
      <c r="AP2282" s="6">
        <f>+AN2282+SUM($D$16:$E$18)-SUM($AL$27:AL2282)</f>
        <v>32511.707508753065</v>
      </c>
      <c r="AQ2282" s="10">
        <f t="shared" si="676"/>
        <v>1.4881787782357048E-3</v>
      </c>
      <c r="AR2282" s="10">
        <f>+AN2282/SUM(AL$27:AL2282)-1</f>
        <v>0.25344432235386338</v>
      </c>
    </row>
    <row r="2283" spans="1:44" x14ac:dyDescent="0.25">
      <c r="A2283" s="1">
        <v>43571</v>
      </c>
      <c r="B2283">
        <v>8.9830000000000005</v>
      </c>
      <c r="G2283">
        <f t="shared" si="669"/>
        <v>8168.6090739009214</v>
      </c>
      <c r="H2283">
        <f t="shared" si="670"/>
        <v>8104.1719923593264</v>
      </c>
      <c r="I2283" s="5">
        <f t="shared" si="659"/>
        <v>0</v>
      </c>
      <c r="J2283" s="6">
        <f>+H2283+SUM($D$16:$E$16)-SUM($F$27:F2283)</f>
        <v>8789.7544134119526</v>
      </c>
      <c r="K2283" s="10">
        <f t="shared" si="671"/>
        <v>5.5733720205008996E-3</v>
      </c>
      <c r="L2283" s="10">
        <f>+H2283/SUM(F$27:F2283)-1</f>
        <v>0.12022452449288989</v>
      </c>
      <c r="M2283">
        <v>7.7930000000000001</v>
      </c>
      <c r="R2283">
        <f t="shared" si="672"/>
        <v>7097.6705719842757</v>
      </c>
      <c r="S2283">
        <f t="shared" si="673"/>
        <v>6893.5605430276128</v>
      </c>
      <c r="T2283" s="5">
        <f t="shared" si="660"/>
        <v>0</v>
      </c>
      <c r="U2283" s="6">
        <f>+S2283+SUM($D$17:$E$17)-SUM($Q$27:Q2283)</f>
        <v>7465.0082272381333</v>
      </c>
      <c r="V2283" s="10">
        <f t="shared" si="661"/>
        <v>1.3051720708350256E-3</v>
      </c>
      <c r="W2283" s="10">
        <f>+S2283/SUM(Q$27:Q2283)-1</f>
        <v>0.14348523193081975</v>
      </c>
      <c r="X2283">
        <v>5.48</v>
      </c>
      <c r="AC2283">
        <f t="shared" si="674"/>
        <v>15338.310493791731</v>
      </c>
      <c r="AD2283">
        <f t="shared" si="675"/>
        <v>15181.743843881533</v>
      </c>
      <c r="AE2283" s="5">
        <f t="shared" si="662"/>
        <v>0</v>
      </c>
      <c r="AF2283" s="6">
        <f>+AD2283+SUM($D$18:$E$18)-SUM($AB$27:AB2283)</f>
        <v>16210.1174754605</v>
      </c>
      <c r="AG2283" s="10">
        <f t="shared" si="663"/>
        <v>-6.4524875569637041E-3</v>
      </c>
      <c r="AH2283" s="10">
        <f>+AD2283/SUM(AB$27:AB2283)-1</f>
        <v>0.39902935545785412</v>
      </c>
      <c r="AI2283" s="6">
        <f t="shared" si="664"/>
        <v>0</v>
      </c>
      <c r="AL2283" s="6">
        <f t="shared" si="665"/>
        <v>0</v>
      </c>
      <c r="AM2283" s="6">
        <f t="shared" si="666"/>
        <v>30604.590139676926</v>
      </c>
      <c r="AN2283" s="6">
        <f t="shared" si="667"/>
        <v>30179.476379268472</v>
      </c>
      <c r="AO2283" s="5">
        <f t="shared" si="668"/>
        <v>0</v>
      </c>
      <c r="AP2283" s="6">
        <f>+AN2283+SUM($D$16:$E$18)-SUM($AL$27:AL2283)</f>
        <v>32464.880116110555</v>
      </c>
      <c r="AQ2283" s="10">
        <f t="shared" si="676"/>
        <v>-1.4403240011280349E-3</v>
      </c>
      <c r="AR2283" s="10">
        <f>+AN2283/SUM(AL$27:AL2283)-1</f>
        <v>0.25150245311701247</v>
      </c>
    </row>
    <row r="2284" spans="1:44" x14ac:dyDescent="0.25">
      <c r="A2284" s="1">
        <v>43572</v>
      </c>
      <c r="B2284">
        <v>8.9969999999999999</v>
      </c>
      <c r="G2284">
        <f t="shared" si="669"/>
        <v>8181.3398461412198</v>
      </c>
      <c r="H2284">
        <f t="shared" si="670"/>
        <v>8116.8023394474949</v>
      </c>
      <c r="I2284" s="5">
        <f t="shared" si="659"/>
        <v>0</v>
      </c>
      <c r="J2284" s="6">
        <f>+H2284+SUM($D$16:$E$16)-SUM($F$27:F2284)</f>
        <v>8802.384760500121</v>
      </c>
      <c r="K2284" s="10">
        <f t="shared" si="671"/>
        <v>1.4369397020803643E-3</v>
      </c>
      <c r="L2284" s="10">
        <f>+H2284/SUM(F$27:F2284)-1</f>
        <v>0.12197039372843466</v>
      </c>
      <c r="M2284">
        <v>7.7960000000000003</v>
      </c>
      <c r="R2284">
        <f t="shared" si="672"/>
        <v>7100.4028973680752</v>
      </c>
      <c r="S2284">
        <f t="shared" si="673"/>
        <v>6896.2142940386593</v>
      </c>
      <c r="T2284" s="5">
        <f t="shared" si="660"/>
        <v>0</v>
      </c>
      <c r="U2284" s="6">
        <f>+S2284+SUM($D$17:$E$17)-SUM($Q$27:Q2284)</f>
        <v>7467.6619782491798</v>
      </c>
      <c r="V2284" s="10">
        <f t="shared" si="661"/>
        <v>3.5549204103535459E-4</v>
      </c>
      <c r="W2284" s="10">
        <f>+S2284/SUM(Q$27:Q2284)-1</f>
        <v>0.14392542899174532</v>
      </c>
      <c r="X2284">
        <v>5.4219999999999997</v>
      </c>
      <c r="AC2284">
        <f t="shared" si="674"/>
        <v>15175.970711193204</v>
      </c>
      <c r="AD2284">
        <f t="shared" si="675"/>
        <v>15021.061153563078</v>
      </c>
      <c r="AE2284" s="5">
        <f t="shared" si="662"/>
        <v>0</v>
      </c>
      <c r="AF2284" s="6">
        <f>+AD2284+SUM($D$18:$E$18)-SUM($AB$27:AB2284)</f>
        <v>16049.434785142044</v>
      </c>
      <c r="AG2284" s="10">
        <f t="shared" si="663"/>
        <v>-9.9124938830149611E-3</v>
      </c>
      <c r="AH2284" s="10">
        <f>+AD2284/SUM(AB$27:AB2284)-1</f>
        <v>0.3842221104548329</v>
      </c>
      <c r="AI2284" s="6">
        <f t="shared" si="664"/>
        <v>0</v>
      </c>
      <c r="AL2284" s="6">
        <f t="shared" si="665"/>
        <v>0</v>
      </c>
      <c r="AM2284" s="6">
        <f t="shared" si="666"/>
        <v>30457.713454702498</v>
      </c>
      <c r="AN2284" s="6">
        <f t="shared" si="667"/>
        <v>30034.077787049231</v>
      </c>
      <c r="AO2284" s="5">
        <f t="shared" si="668"/>
        <v>0</v>
      </c>
      <c r="AP2284" s="6">
        <f>+AN2284+SUM($D$16:$E$18)-SUM($AL$27:AL2284)</f>
        <v>32319.481523891318</v>
      </c>
      <c r="AQ2284" s="10">
        <f t="shared" si="676"/>
        <v>-4.4786425115145301E-3</v>
      </c>
      <c r="AR2284" s="10">
        <f>+AN2284/SUM(AL$27:AL2284)-1</f>
        <v>0.2454729682924468</v>
      </c>
    </row>
    <row r="2285" spans="1:44" x14ac:dyDescent="0.25">
      <c r="A2285" s="1">
        <v>43573</v>
      </c>
      <c r="B2285">
        <v>9.0030000000000001</v>
      </c>
      <c r="G2285">
        <f t="shared" si="669"/>
        <v>8186.7958913870634</v>
      </c>
      <c r="H2285">
        <f t="shared" si="670"/>
        <v>8122.2153453424253</v>
      </c>
      <c r="I2285" s="5">
        <f t="shared" si="659"/>
        <v>0</v>
      </c>
      <c r="J2285" s="6">
        <f>+H2285+SUM($D$16:$E$16)-SUM($F$27:F2285)</f>
        <v>8807.7977663950514</v>
      </c>
      <c r="K2285" s="10">
        <f t="shared" si="671"/>
        <v>6.149476581869262E-4</v>
      </c>
      <c r="L2285" s="10">
        <f>+H2285/SUM(F$27:F2285)-1</f>
        <v>0.12271862340081108</v>
      </c>
      <c r="M2285">
        <v>7.806</v>
      </c>
      <c r="R2285">
        <f t="shared" si="672"/>
        <v>7109.5106486474087</v>
      </c>
      <c r="S2285">
        <f t="shared" si="673"/>
        <v>6905.0601307421466</v>
      </c>
      <c r="T2285" s="5">
        <f t="shared" si="660"/>
        <v>0</v>
      </c>
      <c r="U2285" s="6">
        <f>+S2285+SUM($D$17:$E$17)-SUM($Q$27:Q2285)</f>
        <v>7476.5078149526671</v>
      </c>
      <c r="V2285" s="10">
        <f t="shared" si="661"/>
        <v>1.1845523711775385E-3</v>
      </c>
      <c r="W2285" s="10">
        <f>+S2285/SUM(Q$27:Q2285)-1</f>
        <v>0.14539275252816375</v>
      </c>
      <c r="X2285">
        <v>5.431</v>
      </c>
      <c r="AC2285">
        <f t="shared" si="674"/>
        <v>15201.161367113664</v>
      </c>
      <c r="AD2285">
        <f t="shared" si="675"/>
        <v>15045.994674474561</v>
      </c>
      <c r="AE2285" s="5">
        <f t="shared" si="662"/>
        <v>0</v>
      </c>
      <c r="AF2285" s="6">
        <f>+AD2285+SUM($D$18:$E$18)-SUM($AB$27:AB2285)</f>
        <v>16074.368306053528</v>
      </c>
      <c r="AG2285" s="10">
        <f t="shared" si="663"/>
        <v>1.5535451089259134E-3</v>
      </c>
      <c r="AH2285" s="10">
        <f>+AD2285/SUM(AB$27:AB2285)-1</f>
        <v>0.38651978640357765</v>
      </c>
      <c r="AI2285" s="6">
        <f t="shared" si="664"/>
        <v>0</v>
      </c>
      <c r="AL2285" s="6">
        <f t="shared" si="665"/>
        <v>0</v>
      </c>
      <c r="AM2285" s="6">
        <f t="shared" si="666"/>
        <v>30497.467907148137</v>
      </c>
      <c r="AN2285" s="6">
        <f t="shared" si="667"/>
        <v>30073.270150559132</v>
      </c>
      <c r="AO2285" s="5">
        <f t="shared" si="668"/>
        <v>0</v>
      </c>
      <c r="AP2285" s="6">
        <f>+AN2285+SUM($D$16:$E$18)-SUM($AL$27:AL2285)</f>
        <v>32358.673887401219</v>
      </c>
      <c r="AQ2285" s="10">
        <f t="shared" si="676"/>
        <v>1.2126544629413871E-3</v>
      </c>
      <c r="AR2285" s="10">
        <f>+AN2285/SUM(AL$27:AL2285)-1</f>
        <v>0.24709822310004137</v>
      </c>
    </row>
    <row r="2286" spans="1:44" x14ac:dyDescent="0.25">
      <c r="A2286" s="1">
        <v>43578</v>
      </c>
      <c r="B2286">
        <v>9.0069999999999997</v>
      </c>
      <c r="G2286">
        <f t="shared" si="669"/>
        <v>8190.4332548842922</v>
      </c>
      <c r="H2286">
        <f t="shared" si="670"/>
        <v>8125.8240159390452</v>
      </c>
      <c r="I2286" s="5">
        <f t="shared" si="659"/>
        <v>0</v>
      </c>
      <c r="J2286" s="6">
        <f>+H2286+SUM($D$16:$E$16)-SUM($F$27:F2286)</f>
        <v>8811.4064369916705</v>
      </c>
      <c r="K2286" s="10">
        <f t="shared" si="671"/>
        <v>4.0971315331361779E-4</v>
      </c>
      <c r="L2286" s="10">
        <f>+H2286/SUM(F$27:F2286)-1</f>
        <v>0.12321744318239536</v>
      </c>
      <c r="M2286">
        <v>7.8410000000000002</v>
      </c>
      <c r="R2286">
        <f t="shared" si="672"/>
        <v>7141.3877781250758</v>
      </c>
      <c r="S2286">
        <f t="shared" si="673"/>
        <v>6936.020559204353</v>
      </c>
      <c r="T2286" s="5">
        <f t="shared" si="660"/>
        <v>0</v>
      </c>
      <c r="U2286" s="6">
        <f>+S2286+SUM($D$17:$E$17)-SUM($Q$27:Q2286)</f>
        <v>7507.4682434148745</v>
      </c>
      <c r="V2286" s="10">
        <f t="shared" si="661"/>
        <v>4.1410280345441919E-3</v>
      </c>
      <c r="W2286" s="10">
        <f>+S2286/SUM(Q$27:Q2286)-1</f>
        <v>0.15052838490562803</v>
      </c>
      <c r="X2286">
        <v>5.4880000000000004</v>
      </c>
      <c r="AC2286">
        <f t="shared" si="674"/>
        <v>15360.702187943252</v>
      </c>
      <c r="AD2286">
        <f t="shared" si="675"/>
        <v>15203.906973580632</v>
      </c>
      <c r="AE2286" s="5">
        <f t="shared" si="662"/>
        <v>0</v>
      </c>
      <c r="AF2286" s="6">
        <f>+AD2286+SUM($D$18:$E$18)-SUM($AB$27:AB2286)</f>
        <v>16232.2806051596</v>
      </c>
      <c r="AG2286" s="10">
        <f t="shared" si="663"/>
        <v>9.8238572178668271E-3</v>
      </c>
      <c r="AH2286" s="10">
        <f>+AD2286/SUM(AB$27:AB2286)-1</f>
        <v>0.40107173407896068</v>
      </c>
      <c r="AI2286" s="6">
        <f t="shared" si="664"/>
        <v>0</v>
      </c>
      <c r="AL2286" s="6">
        <f t="shared" si="665"/>
        <v>0</v>
      </c>
      <c r="AM2286" s="6">
        <f t="shared" si="666"/>
        <v>30692.523220952622</v>
      </c>
      <c r="AN2286" s="6">
        <f t="shared" si="667"/>
        <v>30265.751548724031</v>
      </c>
      <c r="AO2286" s="5">
        <f t="shared" si="668"/>
        <v>0</v>
      </c>
      <c r="AP2286" s="6">
        <f>+AN2286+SUM($D$16:$E$18)-SUM($AL$27:AL2286)</f>
        <v>32551.155285566118</v>
      </c>
      <c r="AQ2286" s="10">
        <f t="shared" si="676"/>
        <v>5.94837102517487E-3</v>
      </c>
      <c r="AR2286" s="10">
        <f>+AN2286/SUM(AL$27:AL2286)-1</f>
        <v>0.25508016880895501</v>
      </c>
    </row>
    <row r="2287" spans="1:44" x14ac:dyDescent="0.25">
      <c r="A2287" s="1">
        <v>43579</v>
      </c>
      <c r="B2287">
        <v>8.952</v>
      </c>
      <c r="G2287">
        <f t="shared" si="669"/>
        <v>8140.4195067974006</v>
      </c>
      <c r="H2287">
        <f t="shared" si="670"/>
        <v>8076.2047952355215</v>
      </c>
      <c r="I2287" s="5">
        <f t="shared" si="659"/>
        <v>0</v>
      </c>
      <c r="J2287" s="6">
        <f>+H2287+SUM($D$16:$E$16)-SUM($F$27:F2287)</f>
        <v>8761.7872162881467</v>
      </c>
      <c r="K2287" s="10">
        <f t="shared" si="671"/>
        <v>-5.6312486614185087E-3</v>
      </c>
      <c r="L2287" s="10">
        <f>+H2287/SUM(F$27:F2287)-1</f>
        <v>0.11635867118561172</v>
      </c>
      <c r="M2287">
        <v>7.8259999999999996</v>
      </c>
      <c r="R2287">
        <f t="shared" si="672"/>
        <v>7127.7261512060759</v>
      </c>
      <c r="S2287">
        <f t="shared" si="673"/>
        <v>6922.7518041491221</v>
      </c>
      <c r="T2287" s="5">
        <f t="shared" si="660"/>
        <v>0</v>
      </c>
      <c r="U2287" s="6">
        <f>+S2287+SUM($D$17:$E$17)-SUM($Q$27:Q2287)</f>
        <v>7494.1994883596435</v>
      </c>
      <c r="V2287" s="10">
        <f t="shared" si="661"/>
        <v>-1.767407416857103E-3</v>
      </c>
      <c r="W2287" s="10">
        <f>+S2287/SUM(Q$27:Q2287)-1</f>
        <v>0.14832739960100061</v>
      </c>
      <c r="X2287">
        <v>5.4909999999999997</v>
      </c>
      <c r="AC2287">
        <f t="shared" si="674"/>
        <v>15369.09907325007</v>
      </c>
      <c r="AD2287">
        <f t="shared" si="675"/>
        <v>15212.218147217791</v>
      </c>
      <c r="AE2287" s="5">
        <f t="shared" si="662"/>
        <v>0</v>
      </c>
      <c r="AF2287" s="6">
        <f>+AD2287+SUM($D$18:$E$18)-SUM($AB$27:AB2287)</f>
        <v>16240.591778796757</v>
      </c>
      <c r="AG2287" s="10">
        <f t="shared" si="663"/>
        <v>5.1201515297338851E-4</v>
      </c>
      <c r="AH2287" s="10">
        <f>+AD2287/SUM(AB$27:AB2287)-1</f>
        <v>0.40183762606187523</v>
      </c>
      <c r="AI2287" s="6">
        <f t="shared" si="664"/>
        <v>0</v>
      </c>
      <c r="AL2287" s="6">
        <f t="shared" si="665"/>
        <v>0</v>
      </c>
      <c r="AM2287" s="6">
        <f t="shared" si="666"/>
        <v>30637.244731253544</v>
      </c>
      <c r="AN2287" s="6">
        <f t="shared" si="667"/>
        <v>30211.174746602435</v>
      </c>
      <c r="AO2287" s="5">
        <f t="shared" si="668"/>
        <v>0</v>
      </c>
      <c r="AP2287" s="6">
        <f>+AN2287+SUM($D$16:$E$18)-SUM($AL$27:AL2287)</f>
        <v>32496.578483444526</v>
      </c>
      <c r="AQ2287" s="10">
        <f t="shared" si="676"/>
        <v>-1.6766471617611911E-3</v>
      </c>
      <c r="AR2287" s="10">
        <f>+AN2287/SUM(AL$27:AL2287)-1</f>
        <v>0.25281694194311788</v>
      </c>
    </row>
    <row r="2288" spans="1:44" x14ac:dyDescent="0.25">
      <c r="A2288" s="1">
        <v>43581</v>
      </c>
      <c r="B2288">
        <v>8.9369999999999994</v>
      </c>
      <c r="G2288">
        <f t="shared" si="669"/>
        <v>8126.7793936827939</v>
      </c>
      <c r="H2288">
        <f t="shared" si="670"/>
        <v>8062.6722804981964</v>
      </c>
      <c r="I2288" s="5">
        <f t="shared" si="659"/>
        <v>0</v>
      </c>
      <c r="J2288" s="6">
        <f>+H2288+SUM($D$16:$E$16)-SUM($F$27:F2288)</f>
        <v>8748.2547015508208</v>
      </c>
      <c r="K2288" s="10">
        <f t="shared" si="671"/>
        <v>-1.5444925108623053E-3</v>
      </c>
      <c r="L2288" s="10">
        <f>+H2288/SUM(F$27:F2288)-1</f>
        <v>0.11448809700467066</v>
      </c>
      <c r="M2288">
        <v>7.82</v>
      </c>
      <c r="R2288">
        <f t="shared" si="672"/>
        <v>7122.261500438477</v>
      </c>
      <c r="S2288">
        <f t="shared" si="673"/>
        <v>6917.4443021270308</v>
      </c>
      <c r="T2288" s="5">
        <f t="shared" si="660"/>
        <v>0</v>
      </c>
      <c r="U2288" s="6">
        <f>+S2288+SUM($D$17:$E$17)-SUM($Q$27:Q2288)</f>
        <v>7488.8919863375522</v>
      </c>
      <c r="V2288" s="10">
        <f t="shared" si="661"/>
        <v>-7.0821467060422361E-4</v>
      </c>
      <c r="W2288" s="10">
        <f>+S2288/SUM(Q$27:Q2288)-1</f>
        <v>0.14744700547914968</v>
      </c>
      <c r="X2288">
        <v>5.5780000000000003</v>
      </c>
      <c r="AC2288">
        <f t="shared" si="674"/>
        <v>15612.608747147862</v>
      </c>
      <c r="AD2288">
        <f t="shared" si="675"/>
        <v>15453.242182695474</v>
      </c>
      <c r="AE2288" s="5">
        <f t="shared" si="662"/>
        <v>0</v>
      </c>
      <c r="AF2288" s="6">
        <f>+AD2288+SUM($D$18:$E$18)-SUM($AB$27:AB2288)</f>
        <v>16481.615814274439</v>
      </c>
      <c r="AG2288" s="10">
        <f t="shared" si="663"/>
        <v>1.4840840700913072E-2</v>
      </c>
      <c r="AH2288" s="10">
        <f>+AD2288/SUM(AB$27:AB2288)-1</f>
        <v>0.42404849356640706</v>
      </c>
      <c r="AI2288" s="6">
        <f t="shared" si="664"/>
        <v>0</v>
      </c>
      <c r="AL2288" s="6">
        <f t="shared" si="665"/>
        <v>0</v>
      </c>
      <c r="AM2288" s="6">
        <f t="shared" si="666"/>
        <v>30861.649641269134</v>
      </c>
      <c r="AN2288" s="6">
        <f t="shared" si="667"/>
        <v>30433.3587653207</v>
      </c>
      <c r="AO2288" s="5">
        <f t="shared" si="668"/>
        <v>0</v>
      </c>
      <c r="AP2288" s="6">
        <f>+AN2288+SUM($D$16:$E$18)-SUM($AL$27:AL2288)</f>
        <v>32718.762502162786</v>
      </c>
      <c r="AQ2288" s="10">
        <f t="shared" si="676"/>
        <v>6.8371511428950704E-3</v>
      </c>
      <c r="AR2288" s="10">
        <f>+AN2288/SUM(AL$27:AL2288)-1</f>
        <v>0.26203061553290619</v>
      </c>
    </row>
    <row r="2289" spans="1:44" x14ac:dyDescent="0.25">
      <c r="A2289" s="1">
        <v>43584</v>
      </c>
      <c r="B2289">
        <v>8.9730000000000008</v>
      </c>
      <c r="G2289">
        <f t="shared" si="669"/>
        <v>8159.5156651578518</v>
      </c>
      <c r="H2289">
        <f t="shared" si="670"/>
        <v>8095.150315867777</v>
      </c>
      <c r="I2289" s="5">
        <f t="shared" si="659"/>
        <v>0</v>
      </c>
      <c r="J2289" s="6">
        <f>+H2289+SUM($D$16:$E$16)-SUM($F$27:F2289)</f>
        <v>8780.7327369204031</v>
      </c>
      <c r="K2289" s="10">
        <f t="shared" si="671"/>
        <v>3.7125159791957518E-3</v>
      </c>
      <c r="L2289" s="10">
        <f>+H2289/SUM(F$27:F2289)-1</f>
        <v>0.11897747503892919</v>
      </c>
      <c r="M2289">
        <v>7.8289999999999997</v>
      </c>
      <c r="R2289">
        <f t="shared" si="672"/>
        <v>7130.4584765898762</v>
      </c>
      <c r="S2289">
        <f t="shared" si="673"/>
        <v>6925.4055551601687</v>
      </c>
      <c r="T2289" s="5">
        <f t="shared" si="660"/>
        <v>0</v>
      </c>
      <c r="U2289" s="6">
        <f>+S2289+SUM($D$17:$E$17)-SUM($Q$27:Q2289)</f>
        <v>7496.8532393706901</v>
      </c>
      <c r="V2289" s="10">
        <f t="shared" si="661"/>
        <v>1.0630748911404364E-3</v>
      </c>
      <c r="W2289" s="10">
        <f>+S2289/SUM(Q$27:Q2289)-1</f>
        <v>0.14876759666192618</v>
      </c>
      <c r="X2289">
        <v>5.5789999999999997</v>
      </c>
      <c r="AC2289">
        <f t="shared" si="674"/>
        <v>15615.4077089168</v>
      </c>
      <c r="AD2289">
        <f t="shared" si="675"/>
        <v>15456.012573907859</v>
      </c>
      <c r="AE2289" s="5">
        <f t="shared" si="662"/>
        <v>0</v>
      </c>
      <c r="AF2289" s="6">
        <f>+AD2289+SUM($D$18:$E$18)-SUM($AB$27:AB2289)</f>
        <v>16484.386205486822</v>
      </c>
      <c r="AG2289" s="10">
        <f t="shared" si="663"/>
        <v>1.6808978219140513E-4</v>
      </c>
      <c r="AH2289" s="10">
        <f>+AD2289/SUM(AB$27:AB2289)-1</f>
        <v>0.42430379089404524</v>
      </c>
      <c r="AI2289" s="6">
        <f t="shared" si="664"/>
        <v>0</v>
      </c>
      <c r="AL2289" s="6">
        <f t="shared" si="665"/>
        <v>0</v>
      </c>
      <c r="AM2289" s="6">
        <f t="shared" si="666"/>
        <v>30905.381850664526</v>
      </c>
      <c r="AN2289" s="6">
        <f t="shared" si="667"/>
        <v>30476.568444935805</v>
      </c>
      <c r="AO2289" s="5">
        <f t="shared" si="668"/>
        <v>0</v>
      </c>
      <c r="AP2289" s="6">
        <f>+AN2289+SUM($D$16:$E$18)-SUM($AL$27:AL2289)</f>
        <v>32761.972181777895</v>
      </c>
      <c r="AQ2289" s="10">
        <f t="shared" si="676"/>
        <v>1.3206391779716498E-3</v>
      </c>
      <c r="AR2289" s="10">
        <f>+AN2289/SUM(AL$27:AL2289)-1</f>
        <v>0.2638224630572672</v>
      </c>
    </row>
    <row r="2290" spans="1:44" x14ac:dyDescent="0.25">
      <c r="A2290" s="1">
        <v>43585</v>
      </c>
      <c r="B2290">
        <v>8.9109999999999996</v>
      </c>
      <c r="G2290">
        <f t="shared" si="669"/>
        <v>8103.1365309508083</v>
      </c>
      <c r="H2290">
        <f t="shared" si="670"/>
        <v>8039.2159216201662</v>
      </c>
      <c r="I2290" s="5">
        <f t="shared" si="659"/>
        <v>0</v>
      </c>
      <c r="J2290" s="6">
        <f>+H2290+SUM($D$16:$E$16)-SUM($F$27:F2290)</f>
        <v>8724.7983426727915</v>
      </c>
      <c r="K2290" s="10">
        <f t="shared" si="671"/>
        <v>-6.3701283165611411E-3</v>
      </c>
      <c r="L2290" s="10">
        <f>+H2290/SUM(F$27:F2290)-1</f>
        <v>0.11124576842437284</v>
      </c>
      <c r="M2290">
        <v>7.8330000000000002</v>
      </c>
      <c r="R2290">
        <f t="shared" si="672"/>
        <v>7134.10157710161</v>
      </c>
      <c r="S2290">
        <f t="shared" si="673"/>
        <v>6928.9438898415638</v>
      </c>
      <c r="T2290" s="5">
        <f t="shared" si="660"/>
        <v>0</v>
      </c>
      <c r="U2290" s="6">
        <f>+S2290+SUM($D$17:$E$17)-SUM($Q$27:Q2290)</f>
        <v>7500.3915740520861</v>
      </c>
      <c r="V2290" s="10">
        <f t="shared" si="661"/>
        <v>4.7197598357850978E-4</v>
      </c>
      <c r="W2290" s="10">
        <f>+S2290/SUM(Q$27:Q2290)-1</f>
        <v>0.14935452607649347</v>
      </c>
      <c r="X2290">
        <v>5.5979999999999999</v>
      </c>
      <c r="AC2290">
        <f t="shared" si="674"/>
        <v>15668.587982526664</v>
      </c>
      <c r="AD2290">
        <f t="shared" si="675"/>
        <v>15508.650006943217</v>
      </c>
      <c r="AE2290" s="5">
        <f t="shared" si="662"/>
        <v>0</v>
      </c>
      <c r="AF2290" s="6">
        <f>+AD2290+SUM($D$18:$E$18)-SUM($AB$27:AB2290)</f>
        <v>16537.02363852218</v>
      </c>
      <c r="AG2290" s="10">
        <f t="shared" si="663"/>
        <v>3.1931691225384196E-3</v>
      </c>
      <c r="AH2290" s="10">
        <f>+AD2290/SUM(AB$27:AB2290)-1</f>
        <v>0.42915444011917292</v>
      </c>
      <c r="AI2290" s="6">
        <f t="shared" si="664"/>
        <v>0</v>
      </c>
      <c r="AL2290" s="6">
        <f t="shared" si="665"/>
        <v>0</v>
      </c>
      <c r="AM2290" s="6">
        <f t="shared" si="666"/>
        <v>30905.826090579081</v>
      </c>
      <c r="AN2290" s="6">
        <f t="shared" si="667"/>
        <v>30476.809818404945</v>
      </c>
      <c r="AO2290" s="5">
        <f t="shared" si="668"/>
        <v>0</v>
      </c>
      <c r="AP2290" s="6">
        <f>+AN2290+SUM($D$16:$E$18)-SUM($AL$27:AL2290)</f>
        <v>32762.213555247032</v>
      </c>
      <c r="AQ2290" s="10">
        <f t="shared" si="676"/>
        <v>7.3674889837782587E-6</v>
      </c>
      <c r="AR2290" s="10">
        <f>+AN2290/SUM(AL$27:AL2290)-1</f>
        <v>0.2638324724916572</v>
      </c>
    </row>
    <row r="2291" spans="1:44" x14ac:dyDescent="0.25">
      <c r="A2291" s="1">
        <v>43587</v>
      </c>
      <c r="B2291">
        <v>8.9250000000000007</v>
      </c>
      <c r="G2291">
        <f t="shared" si="669"/>
        <v>8115.8673031911085</v>
      </c>
      <c r="H2291">
        <f t="shared" si="670"/>
        <v>8051.8462687083365</v>
      </c>
      <c r="I2291" s="5">
        <f t="shared" si="659"/>
        <v>0</v>
      </c>
      <c r="J2291" s="6">
        <f>+H2291+SUM($D$16:$E$16)-SUM($F$27:F2291)</f>
        <v>8737.4286897609636</v>
      </c>
      <c r="K2291" s="10">
        <f t="shared" si="671"/>
        <v>1.4476377094467807E-3</v>
      </c>
      <c r="L2291" s="10">
        <f>+H2291/SUM(F$27:F2291)-1</f>
        <v>0.11299163765991782</v>
      </c>
      <c r="M2291">
        <v>7.7750000000000004</v>
      </c>
      <c r="R2291">
        <f t="shared" si="672"/>
        <v>7081.2766196814782</v>
      </c>
      <c r="S2291">
        <f t="shared" si="673"/>
        <v>6877.6380369613371</v>
      </c>
      <c r="T2291" s="5">
        <f t="shared" si="660"/>
        <v>0</v>
      </c>
      <c r="U2291" s="6">
        <f>+S2291+SUM($D$17:$E$17)-SUM($Q$27:Q2291)</f>
        <v>7449.0857211718576</v>
      </c>
      <c r="V2291" s="10">
        <f t="shared" si="661"/>
        <v>-6.8404232463973313E-3</v>
      </c>
      <c r="W2291" s="10">
        <f>+S2291/SUM(Q$27:Q2291)-1</f>
        <v>0.14084404956526697</v>
      </c>
      <c r="X2291">
        <v>5.5620000000000003</v>
      </c>
      <c r="AC2291">
        <f t="shared" si="674"/>
        <v>15567.825358844821</v>
      </c>
      <c r="AD2291">
        <f t="shared" si="675"/>
        <v>15408.915923297282</v>
      </c>
      <c r="AE2291" s="5">
        <f t="shared" si="662"/>
        <v>0</v>
      </c>
      <c r="AF2291" s="6">
        <f>+AD2291+SUM($D$18:$E$18)-SUM($AB$27:AB2291)</f>
        <v>16437.289554876246</v>
      </c>
      <c r="AG2291" s="10">
        <f t="shared" si="663"/>
        <v>-6.0309573128750626E-3</v>
      </c>
      <c r="AH2291" s="10">
        <f>+AD2291/SUM(AB$27:AB2291)-1</f>
        <v>0.41996373632419459</v>
      </c>
      <c r="AI2291" s="6">
        <f t="shared" si="664"/>
        <v>0</v>
      </c>
      <c r="AL2291" s="6">
        <f t="shared" si="665"/>
        <v>0</v>
      </c>
      <c r="AM2291" s="6">
        <f t="shared" si="666"/>
        <v>30764.969281717407</v>
      </c>
      <c r="AN2291" s="6">
        <f t="shared" si="667"/>
        <v>30338.400228966955</v>
      </c>
      <c r="AO2291" s="5">
        <f t="shared" si="668"/>
        <v>0</v>
      </c>
      <c r="AP2291" s="6">
        <f>+AN2291+SUM($D$16:$E$18)-SUM($AL$27:AL2291)</f>
        <v>32623.803965809046</v>
      </c>
      <c r="AQ2291" s="10">
        <f t="shared" si="676"/>
        <v>-4.2246714863934942E-3</v>
      </c>
      <c r="AR2291" s="10">
        <f>+AN2291/SUM(AL$27:AL2291)-1</f>
        <v>0.25809281224905756</v>
      </c>
    </row>
    <row r="2292" spans="1:44" x14ac:dyDescent="0.25">
      <c r="A2292" s="1">
        <v>43588</v>
      </c>
      <c r="B2292">
        <v>8.9489999999999998</v>
      </c>
      <c r="G2292">
        <f t="shared" si="669"/>
        <v>8137.6914841744783</v>
      </c>
      <c r="H2292">
        <f t="shared" si="670"/>
        <v>8073.4982922880554</v>
      </c>
      <c r="I2292" s="5">
        <f t="shared" si="659"/>
        <v>0</v>
      </c>
      <c r="J2292" s="6">
        <f>+H2292+SUM($D$16:$E$16)-SUM($F$27:F2292)</f>
        <v>8759.0807133406815</v>
      </c>
      <c r="K2292" s="10">
        <f t="shared" si="671"/>
        <v>2.4780772866381806E-3</v>
      </c>
      <c r="L2292" s="10">
        <f>+H2292/SUM(F$27:F2292)-1</f>
        <v>0.11598455634942328</v>
      </c>
      <c r="M2292">
        <v>7.7750000000000004</v>
      </c>
      <c r="R2292">
        <f t="shared" si="672"/>
        <v>7081.2766196814782</v>
      </c>
      <c r="S2292">
        <f t="shared" si="673"/>
        <v>6877.6380369613371</v>
      </c>
      <c r="T2292" s="5">
        <f t="shared" si="660"/>
        <v>0</v>
      </c>
      <c r="U2292" s="6">
        <f>+S2292+SUM($D$17:$E$17)-SUM($Q$27:Q2292)</f>
        <v>7449.0857211718576</v>
      </c>
      <c r="V2292" s="10">
        <f t="shared" si="661"/>
        <v>0</v>
      </c>
      <c r="W2292" s="10">
        <f>+S2292/SUM(Q$27:Q2292)-1</f>
        <v>0.14084404956526697</v>
      </c>
      <c r="X2292">
        <v>5.5960000000000001</v>
      </c>
      <c r="AC2292">
        <f t="shared" si="674"/>
        <v>15662.990058988782</v>
      </c>
      <c r="AD2292">
        <f t="shared" si="675"/>
        <v>15503.109224518443</v>
      </c>
      <c r="AE2292" s="5">
        <f t="shared" si="662"/>
        <v>0</v>
      </c>
      <c r="AF2292" s="6">
        <f>+AD2292+SUM($D$18:$E$18)-SUM($AB$27:AB2292)</f>
        <v>16531.482856097406</v>
      </c>
      <c r="AG2292" s="10">
        <f t="shared" si="663"/>
        <v>5.7304643144902023E-3</v>
      </c>
      <c r="AH2292" s="10">
        <f>+AD2292/SUM(AB$27:AB2292)-1</f>
        <v>0.42864384546389633</v>
      </c>
      <c r="AI2292" s="6">
        <f t="shared" si="664"/>
        <v>0</v>
      </c>
      <c r="AL2292" s="6">
        <f t="shared" si="665"/>
        <v>0</v>
      </c>
      <c r="AM2292" s="6">
        <f t="shared" si="666"/>
        <v>30881.958162844741</v>
      </c>
      <c r="AN2292" s="6">
        <f t="shared" si="667"/>
        <v>30454.245553767832</v>
      </c>
      <c r="AO2292" s="5">
        <f t="shared" si="668"/>
        <v>0</v>
      </c>
      <c r="AP2292" s="6">
        <f>+AN2292+SUM($D$16:$E$18)-SUM($AL$27:AL2292)</f>
        <v>32739.649290609919</v>
      </c>
      <c r="AQ2292" s="10">
        <f t="shared" si="676"/>
        <v>3.5509447311012909E-3</v>
      </c>
      <c r="AR2292" s="10">
        <f>+AN2292/SUM(AL$27:AL2292)-1</f>
        <v>0.26289676266716455</v>
      </c>
    </row>
    <row r="2293" spans="1:44" x14ac:dyDescent="0.25">
      <c r="A2293" s="1">
        <v>43592</v>
      </c>
      <c r="B2293">
        <v>8.7550000000000008</v>
      </c>
      <c r="G2293">
        <f t="shared" si="669"/>
        <v>7961.2793545588966</v>
      </c>
      <c r="H2293">
        <f t="shared" si="670"/>
        <v>7898.4777683519869</v>
      </c>
      <c r="I2293" s="5">
        <f t="shared" si="659"/>
        <v>0</v>
      </c>
      <c r="J2293" s="6">
        <f>+H2293+SUM($D$16:$E$16)-SUM($F$27:F2293)</f>
        <v>8584.0601894046122</v>
      </c>
      <c r="K2293" s="10">
        <f t="shared" si="671"/>
        <v>-1.9981608762835279E-2</v>
      </c>
      <c r="L2293" s="10">
        <f>+H2293/SUM(F$27:F2293)-1</f>
        <v>9.1791796942586101E-2</v>
      </c>
      <c r="M2293">
        <v>7.6689999999999996</v>
      </c>
      <c r="R2293">
        <f t="shared" si="672"/>
        <v>6984.7344561205464</v>
      </c>
      <c r="S2293">
        <f t="shared" si="673"/>
        <v>6783.8721679043711</v>
      </c>
      <c r="T2293" s="5">
        <f t="shared" si="660"/>
        <v>0</v>
      </c>
      <c r="U2293" s="6">
        <f>+S2293+SUM($D$17:$E$17)-SUM($Q$27:Q2293)</f>
        <v>7355.3198521148915</v>
      </c>
      <c r="V2293" s="10">
        <f t="shared" si="661"/>
        <v>-1.2587567463543059E-2</v>
      </c>
      <c r="W2293" s="10">
        <f>+S2293/SUM(Q$27:Q2293)-1</f>
        <v>0.12529042007923219</v>
      </c>
      <c r="X2293">
        <v>5.5369999999999999</v>
      </c>
      <c r="AC2293">
        <f t="shared" si="674"/>
        <v>15497.851314621315</v>
      </c>
      <c r="AD2293">
        <f t="shared" si="675"/>
        <v>15339.6561429876</v>
      </c>
      <c r="AE2293" s="5">
        <f t="shared" si="662"/>
        <v>0</v>
      </c>
      <c r="AF2293" s="6">
        <f>+AD2293+SUM($D$18:$E$18)-SUM($AB$27:AB2293)</f>
        <v>16368.029774566568</v>
      </c>
      <c r="AG2293" s="10">
        <f t="shared" si="663"/>
        <v>-9.8873817281641685E-3</v>
      </c>
      <c r="AH2293" s="10">
        <f>+AD2293/SUM(AB$27:AB2293)-1</f>
        <v>0.41358130313323693</v>
      </c>
      <c r="AI2293" s="6">
        <f t="shared" si="664"/>
        <v>0</v>
      </c>
      <c r="AL2293" s="6">
        <f t="shared" si="665"/>
        <v>0</v>
      </c>
      <c r="AM2293" s="6">
        <f t="shared" si="666"/>
        <v>30443.865125300759</v>
      </c>
      <c r="AN2293" s="6">
        <f t="shared" si="667"/>
        <v>30022.006079243958</v>
      </c>
      <c r="AO2293" s="5">
        <f t="shared" si="668"/>
        <v>0</v>
      </c>
      <c r="AP2293" s="6">
        <f>+AN2293+SUM($D$16:$E$18)-SUM($AL$27:AL2293)</f>
        <v>32307.409816086049</v>
      </c>
      <c r="AQ2293" s="10">
        <f t="shared" si="676"/>
        <v>-1.3202324517503028E-2</v>
      </c>
      <c r="AR2293" s="10">
        <f>+AN2293/SUM(AL$27:AL2293)-1</f>
        <v>0.24497237074258371</v>
      </c>
    </row>
    <row r="2294" spans="1:44" x14ac:dyDescent="0.25">
      <c r="A2294" s="1">
        <v>43593</v>
      </c>
      <c r="B2294">
        <v>8.69</v>
      </c>
      <c r="C2294">
        <f>+$C$16</f>
        <v>60</v>
      </c>
      <c r="D2294" s="7">
        <f>+$H$16</f>
        <v>0.66694736842105262</v>
      </c>
      <c r="E2294" s="7">
        <f>+$J$16</f>
        <v>0.46199999999999997</v>
      </c>
      <c r="F2294" s="6">
        <f>+C2294-D2294-E2294</f>
        <v>58.871052631578941</v>
      </c>
      <c r="G2294">
        <f t="shared" si="669"/>
        <v>7961.0432503605107</v>
      </c>
      <c r="H2294">
        <f t="shared" si="670"/>
        <v>7898.70792378849</v>
      </c>
      <c r="I2294" s="5">
        <f t="shared" si="659"/>
        <v>90000</v>
      </c>
      <c r="J2294" s="6">
        <f>+H2294+SUM($D$16:$E$16)-SUM($F$27:F2294)</f>
        <v>8525.4192922095353</v>
      </c>
      <c r="K2294" s="10">
        <f t="shared" si="671"/>
        <v>-6.8313706918619044E-3</v>
      </c>
      <c r="L2294" s="10">
        <f>+H2294/SUM(F$27:F2294)-1</f>
        <v>8.3010466579939379E-2</v>
      </c>
      <c r="M2294">
        <v>7.6680000000000001</v>
      </c>
      <c r="N2294">
        <f>+$C$17</f>
        <v>50</v>
      </c>
      <c r="O2294" s="7">
        <f>+$H$17</f>
        <v>0.5557894736842105</v>
      </c>
      <c r="P2294" s="7">
        <f>+$J$17</f>
        <v>0.38500000000000001</v>
      </c>
      <c r="Q2294" s="6">
        <f>+N2294-O2294-P2294</f>
        <v>49.059210526315795</v>
      </c>
      <c r="R2294">
        <f t="shared" si="672"/>
        <v>7033.8236809926138</v>
      </c>
      <c r="S2294">
        <f t="shared" si="673"/>
        <v>6832.0467947603383</v>
      </c>
      <c r="T2294" s="5">
        <f t="shared" si="660"/>
        <v>75000</v>
      </c>
      <c r="U2294" s="6">
        <f>+S2294+SUM($D$17:$E$17)-SUM($Q$27:Q2294)</f>
        <v>7354.4352684445448</v>
      </c>
      <c r="V2294" s="10">
        <f t="shared" si="661"/>
        <v>-1.2026447362345483E-4</v>
      </c>
      <c r="W2294" s="10">
        <f>+S2294/SUM(Q$27:Q2294)-1</f>
        <v>0.12413351284100216</v>
      </c>
      <c r="X2294">
        <v>5.5289999999999999</v>
      </c>
      <c r="Y2294">
        <f>+$C$18</f>
        <v>90</v>
      </c>
      <c r="Z2294" s="7">
        <f>+$H$18</f>
        <v>1.0004210526315789</v>
      </c>
      <c r="AA2294" s="7">
        <f>+$J$18</f>
        <v>0.69300000000000006</v>
      </c>
      <c r="AB2294" s="6">
        <f>+Y2294-Z2294-AA2294</f>
        <v>88.306578947368422</v>
      </c>
      <c r="AC2294">
        <f t="shared" si="674"/>
        <v>15563.766199417161</v>
      </c>
      <c r="AD2294">
        <f t="shared" si="675"/>
        <v>15405.79959223587</v>
      </c>
      <c r="AE2294" s="5">
        <f t="shared" si="662"/>
        <v>135000</v>
      </c>
      <c r="AF2294" s="6">
        <f>+AD2294+SUM($D$18:$E$18)-SUM($AB$27:AB2294)</f>
        <v>16345.866644867467</v>
      </c>
      <c r="AG2294" s="10">
        <f t="shared" si="663"/>
        <v>-1.3540499378574822E-3</v>
      </c>
      <c r="AH2294" s="10">
        <f>+AD2294/SUM(AB$27:AB2294)-1</f>
        <v>0.40821700337219458</v>
      </c>
      <c r="AI2294" s="6">
        <f t="shared" si="664"/>
        <v>200</v>
      </c>
      <c r="AL2294" s="6">
        <f t="shared" si="665"/>
        <v>196.23684210526315</v>
      </c>
      <c r="AM2294" s="6">
        <f t="shared" si="666"/>
        <v>30558.633130770286</v>
      </c>
      <c r="AN2294" s="6">
        <f t="shared" si="667"/>
        <v>30136.554310784697</v>
      </c>
      <c r="AO2294" s="5">
        <f t="shared" si="668"/>
        <v>300000</v>
      </c>
      <c r="AP2294" s="6">
        <f>+AN2294+SUM($D$16:$E$18)-SUM($AL$27:AL2294)</f>
        <v>32225.72120552152</v>
      </c>
      <c r="AQ2294" s="10">
        <f t="shared" si="676"/>
        <v>-2.5284791021487063E-3</v>
      </c>
      <c r="AR2294" s="10">
        <f>+AN2294/SUM(AL$27:AL2294)-1</f>
        <v>0.23963478258012794</v>
      </c>
    </row>
    <row r="2295" spans="1:44" x14ac:dyDescent="0.25">
      <c r="A2295" s="1">
        <v>43595</v>
      </c>
      <c r="B2295">
        <v>8.5289999999999999</v>
      </c>
      <c r="G2295">
        <f t="shared" si="669"/>
        <v>7813.548663098366</v>
      </c>
      <c r="H2295">
        <f t="shared" si="670"/>
        <v>7752.3682257758383</v>
      </c>
      <c r="I2295" s="5">
        <f t="shared" si="659"/>
        <v>0</v>
      </c>
      <c r="J2295" s="6">
        <f>+H2295+SUM($D$16:$E$16)-SUM($F$27:F2295)</f>
        <v>8379.0795941968827</v>
      </c>
      <c r="K2295" s="10">
        <f t="shared" si="671"/>
        <v>-1.7165102735343107E-2</v>
      </c>
      <c r="L2295" s="10">
        <f>+H2295/SUM(F$27:F2295)-1</f>
        <v>6.2945485553544733E-2</v>
      </c>
      <c r="M2295">
        <v>7.6059999999999999</v>
      </c>
      <c r="R2295">
        <f t="shared" si="672"/>
        <v>6976.9513455437946</v>
      </c>
      <c r="S2295">
        <f t="shared" si="673"/>
        <v>6776.8059364824112</v>
      </c>
      <c r="T2295" s="5">
        <f t="shared" si="660"/>
        <v>0</v>
      </c>
      <c r="U2295" s="6">
        <f>+S2295+SUM($D$17:$E$17)-SUM($Q$27:Q2295)</f>
        <v>7299.1944101666168</v>
      </c>
      <c r="V2295" s="10">
        <f t="shared" si="661"/>
        <v>-7.5112304699924692E-3</v>
      </c>
      <c r="W2295" s="10">
        <f>+S2295/SUM(Q$27:Q2295)-1</f>
        <v>0.11504427473508883</v>
      </c>
      <c r="X2295">
        <v>5.5060000000000002</v>
      </c>
      <c r="AC2295">
        <f t="shared" si="674"/>
        <v>15499.022733584896</v>
      </c>
      <c r="AD2295">
        <f t="shared" si="675"/>
        <v>15341.713249204322</v>
      </c>
      <c r="AE2295" s="5">
        <f t="shared" si="662"/>
        <v>0</v>
      </c>
      <c r="AF2295" s="6">
        <f>+AD2295+SUM($D$18:$E$18)-SUM($AB$27:AB2295)</f>
        <v>16281.780301835923</v>
      </c>
      <c r="AG2295" s="10">
        <f t="shared" si="663"/>
        <v>-3.9206451651596641E-3</v>
      </c>
      <c r="AH2295" s="10">
        <f>+AD2295/SUM(AB$27:AB2295)-1</f>
        <v>0.40235898364393252</v>
      </c>
      <c r="AI2295" s="6">
        <f t="shared" si="664"/>
        <v>0</v>
      </c>
      <c r="AL2295" s="6">
        <f t="shared" si="665"/>
        <v>0</v>
      </c>
      <c r="AM2295" s="6">
        <f t="shared" si="666"/>
        <v>30289.522742227055</v>
      </c>
      <c r="AN2295" s="6">
        <f t="shared" si="667"/>
        <v>29870.887411462572</v>
      </c>
      <c r="AO2295" s="5">
        <f t="shared" si="668"/>
        <v>0</v>
      </c>
      <c r="AP2295" s="6">
        <f>+AN2295+SUM($D$16:$E$18)-SUM($AL$27:AL2295)</f>
        <v>31960.054306199396</v>
      </c>
      <c r="AQ2295" s="10">
        <f t="shared" si="676"/>
        <v>-8.2439396042626178E-3</v>
      </c>
      <c r="AR2295" s="10">
        <f>+AN2295/SUM(AL$27:AL2295)-1</f>
        <v>0.22870686011149788</v>
      </c>
    </row>
    <row r="2296" spans="1:44" x14ac:dyDescent="0.25">
      <c r="A2296" s="1">
        <v>43598</v>
      </c>
      <c r="B2296">
        <v>8.4030000000000005</v>
      </c>
      <c r="G2296">
        <f t="shared" si="669"/>
        <v>7698.1181165453836</v>
      </c>
      <c r="H2296">
        <f t="shared" si="670"/>
        <v>7637.8415055920241</v>
      </c>
      <c r="I2296" s="5">
        <f t="shared" si="659"/>
        <v>0</v>
      </c>
      <c r="J2296" s="6">
        <f>+H2296+SUM($D$16:$E$16)-SUM($F$27:F2296)</f>
        <v>8264.5528740130685</v>
      </c>
      <c r="K2296" s="10">
        <f t="shared" si="671"/>
        <v>-1.3668174278131051E-2</v>
      </c>
      <c r="L2296" s="10">
        <f>+H2296/SUM(F$27:F2296)-1</f>
        <v>4.7242456924192266E-2</v>
      </c>
      <c r="M2296">
        <v>7.5179999999999998</v>
      </c>
      <c r="R2296">
        <f t="shared" si="672"/>
        <v>6896.2293210357939</v>
      </c>
      <c r="S2296">
        <f t="shared" si="673"/>
        <v>6698.3995569911604</v>
      </c>
      <c r="T2296" s="5">
        <f t="shared" si="660"/>
        <v>0</v>
      </c>
      <c r="U2296" s="6">
        <f>+S2296+SUM($D$17:$E$17)-SUM($Q$27:Q2296)</f>
        <v>7220.7880306753659</v>
      </c>
      <c r="V2296" s="10">
        <f t="shared" si="661"/>
        <v>-1.0741785337576859E-2</v>
      </c>
      <c r="W2296" s="10">
        <f>+S2296/SUM(Q$27:Q2296)-1</f>
        <v>0.10214342064927662</v>
      </c>
      <c r="X2296">
        <v>5.4539999999999997</v>
      </c>
      <c r="AC2296">
        <f t="shared" si="674"/>
        <v>15352.646202138034</v>
      </c>
      <c r="AD2296">
        <f t="shared" si="675"/>
        <v>15196.822386698213</v>
      </c>
      <c r="AE2296" s="5">
        <f t="shared" si="662"/>
        <v>0</v>
      </c>
      <c r="AF2296" s="6">
        <f>+AD2296+SUM($D$18:$E$18)-SUM($AB$27:AB2296)</f>
        <v>16136.889439329814</v>
      </c>
      <c r="AG2296" s="10">
        <f t="shared" si="663"/>
        <v>-8.8989569825954629E-3</v>
      </c>
      <c r="AH2296" s="10">
        <f>+AD2296/SUM(AB$27:AB2296)-1</f>
        <v>0.38911476512786192</v>
      </c>
      <c r="AI2296" s="6">
        <f t="shared" si="664"/>
        <v>0</v>
      </c>
      <c r="AL2296" s="6">
        <f t="shared" si="665"/>
        <v>0</v>
      </c>
      <c r="AM2296" s="6">
        <f t="shared" si="666"/>
        <v>29946.993639719214</v>
      </c>
      <c r="AN2296" s="6">
        <f t="shared" si="667"/>
        <v>29533.063449281399</v>
      </c>
      <c r="AO2296" s="5">
        <f t="shared" si="668"/>
        <v>0</v>
      </c>
      <c r="AP2296" s="6">
        <f>+AN2296+SUM($D$16:$E$18)-SUM($AL$27:AL2296)</f>
        <v>31622.230344018222</v>
      </c>
      <c r="AQ2296" s="10">
        <f t="shared" si="676"/>
        <v>-1.057019362184386E-2</v>
      </c>
      <c r="AR2296" s="10">
        <f>+AN2296/SUM(AL$27:AL2296)-1</f>
        <v>0.21481083438837945</v>
      </c>
    </row>
    <row r="2297" spans="1:44" x14ac:dyDescent="0.25">
      <c r="A2297" s="1">
        <v>43599</v>
      </c>
      <c r="B2297">
        <v>8.4039999999999999</v>
      </c>
      <c r="G2297">
        <f t="shared" si="669"/>
        <v>7699.0342319942165</v>
      </c>
      <c r="H2297">
        <f t="shared" si="670"/>
        <v>7638.7504478157043</v>
      </c>
      <c r="I2297" s="5">
        <f t="shared" si="659"/>
        <v>0</v>
      </c>
      <c r="J2297" s="6">
        <f>+H2297+SUM($D$16:$E$16)-SUM($F$27:F2297)</f>
        <v>8265.4618162367515</v>
      </c>
      <c r="K2297" s="10">
        <f t="shared" si="671"/>
        <v>1.099808105216038E-4</v>
      </c>
      <c r="L2297" s="10">
        <f>+H2297/SUM(F$27:F2297)-1</f>
        <v>4.7367084135536253E-2</v>
      </c>
      <c r="M2297">
        <v>7.5830000000000002</v>
      </c>
      <c r="R2297">
        <f t="shared" si="672"/>
        <v>6955.8535436837492</v>
      </c>
      <c r="S2297">
        <f t="shared" si="673"/>
        <v>6756.3133600244701</v>
      </c>
      <c r="T2297" s="5">
        <f t="shared" si="660"/>
        <v>0</v>
      </c>
      <c r="U2297" s="6">
        <f>+S2297+SUM($D$17:$E$17)-SUM($Q$27:Q2297)</f>
        <v>7278.7018337086747</v>
      </c>
      <c r="V2297" s="10">
        <f t="shared" si="661"/>
        <v>8.0204269654888805E-3</v>
      </c>
      <c r="W2297" s="10">
        <f>+S2297/SUM(Q$27:Q2297)-1</f>
        <v>0.11167246059902425</v>
      </c>
      <c r="X2297">
        <v>5.4960000000000004</v>
      </c>
      <c r="AC2297">
        <f t="shared" si="674"/>
        <v>15470.873400614346</v>
      </c>
      <c r="AD2297">
        <f t="shared" si="675"/>
        <v>15313.849621799302</v>
      </c>
      <c r="AE2297" s="5">
        <f t="shared" si="662"/>
        <v>0</v>
      </c>
      <c r="AF2297" s="6">
        <f>+AD2297+SUM($D$18:$E$18)-SUM($AB$27:AB2297)</f>
        <v>16253.9166744309</v>
      </c>
      <c r="AG2297" s="10">
        <f t="shared" si="663"/>
        <v>7.2521557231384204E-3</v>
      </c>
      <c r="AH2297" s="10">
        <f>+AD2297/SUM(AB$27:AB2297)-1</f>
        <v>0.39981201854468829</v>
      </c>
      <c r="AI2297" s="6">
        <f t="shared" si="664"/>
        <v>0</v>
      </c>
      <c r="AL2297" s="6">
        <f t="shared" si="665"/>
        <v>0</v>
      </c>
      <c r="AM2297" s="6">
        <f t="shared" si="666"/>
        <v>30125.761176292312</v>
      </c>
      <c r="AN2297" s="6">
        <f t="shared" si="667"/>
        <v>29708.913429639477</v>
      </c>
      <c r="AO2297" s="5">
        <f t="shared" si="668"/>
        <v>0</v>
      </c>
      <c r="AP2297" s="6">
        <f>+AN2297+SUM($D$16:$E$18)-SUM($AL$27:AL2297)</f>
        <v>31798.0803243763</v>
      </c>
      <c r="AQ2297" s="10">
        <f t="shared" si="676"/>
        <v>5.5609607053330734E-3</v>
      </c>
      <c r="AR2297" s="10">
        <f>+AN2297/SUM(AL$27:AL2297)-1</f>
        <v>0.22204423439555598</v>
      </c>
    </row>
    <row r="2298" spans="1:44" x14ac:dyDescent="0.25">
      <c r="A2298" s="1">
        <v>43600</v>
      </c>
      <c r="B2298">
        <v>8.4239999999999995</v>
      </c>
      <c r="G2298">
        <f t="shared" si="669"/>
        <v>7717.3565409708808</v>
      </c>
      <c r="H2298">
        <f t="shared" si="670"/>
        <v>7656.9292922893255</v>
      </c>
      <c r="I2298" s="5">
        <f t="shared" si="659"/>
        <v>0</v>
      </c>
      <c r="J2298" s="6">
        <f>+H2298+SUM($D$16:$E$16)-SUM($F$27:F2298)</f>
        <v>8283.6406607103709</v>
      </c>
      <c r="K2298" s="10">
        <f t="shared" si="671"/>
        <v>2.19937432145767E-3</v>
      </c>
      <c r="L2298" s="10">
        <f>+H2298/SUM(F$27:F2298)-1</f>
        <v>4.985962836241753E-2</v>
      </c>
      <c r="M2298">
        <v>7.6120000000000001</v>
      </c>
      <c r="R2298">
        <f t="shared" si="672"/>
        <v>6982.4551199420684</v>
      </c>
      <c r="S2298">
        <f t="shared" si="673"/>
        <v>6782.1518259931781</v>
      </c>
      <c r="T2298" s="5">
        <f t="shared" si="660"/>
        <v>0</v>
      </c>
      <c r="U2298" s="6">
        <f>+S2298+SUM($D$17:$E$17)-SUM($Q$27:Q2298)</f>
        <v>7304.5402996773837</v>
      </c>
      <c r="V2298" s="10">
        <f t="shared" si="661"/>
        <v>3.5498728425784609E-3</v>
      </c>
      <c r="W2298" s="10">
        <f>+S2298/SUM(Q$27:Q2298)-1</f>
        <v>0.11592387842275786</v>
      </c>
      <c r="X2298">
        <v>5.508</v>
      </c>
      <c r="AC2298">
        <f t="shared" si="674"/>
        <v>15504.652600179004</v>
      </c>
      <c r="AD2298">
        <f t="shared" si="675"/>
        <v>15347.285974685325</v>
      </c>
      <c r="AE2298" s="5">
        <f t="shared" si="662"/>
        <v>0</v>
      </c>
      <c r="AF2298" s="6">
        <f>+AD2298+SUM($D$18:$E$18)-SUM($AB$27:AB2298)</f>
        <v>16287.353027316924</v>
      </c>
      <c r="AG2298" s="10">
        <f t="shared" si="663"/>
        <v>2.0571258949926285E-3</v>
      </c>
      <c r="AH2298" s="10">
        <f>+AD2298/SUM(AB$27:AB2298)-1</f>
        <v>0.40286837666378128</v>
      </c>
      <c r="AI2298" s="6">
        <f t="shared" si="664"/>
        <v>0</v>
      </c>
      <c r="AL2298" s="6">
        <f t="shared" si="665"/>
        <v>0</v>
      </c>
      <c r="AM2298" s="6">
        <f t="shared" si="666"/>
        <v>30204.464261091955</v>
      </c>
      <c r="AN2298" s="6">
        <f t="shared" si="667"/>
        <v>29786.367092967826</v>
      </c>
      <c r="AO2298" s="5">
        <f t="shared" si="668"/>
        <v>0</v>
      </c>
      <c r="AP2298" s="6">
        <f>+AN2298+SUM($D$16:$E$18)-SUM($AL$27:AL2298)</f>
        <v>31875.53398770465</v>
      </c>
      <c r="AQ2298" s="10">
        <f t="shared" si="676"/>
        <v>2.4357968323318602E-3</v>
      </c>
      <c r="AR2298" s="10">
        <f>+AN2298/SUM(AL$27:AL2298)-1</f>
        <v>0.22523020761963197</v>
      </c>
    </row>
    <row r="2299" spans="1:44" x14ac:dyDescent="0.25">
      <c r="A2299" s="1">
        <v>43601</v>
      </c>
      <c r="B2299">
        <v>8.4139999999999997</v>
      </c>
      <c r="G2299">
        <f t="shared" si="669"/>
        <v>7708.1953864825491</v>
      </c>
      <c r="H2299">
        <f t="shared" si="670"/>
        <v>7647.8398700525149</v>
      </c>
      <c r="I2299" s="5">
        <f t="shared" si="659"/>
        <v>0</v>
      </c>
      <c r="J2299" s="6">
        <f>+H2299+SUM($D$16:$E$16)-SUM($F$27:F2299)</f>
        <v>8274.5512384735594</v>
      </c>
      <c r="K2299" s="10">
        <f t="shared" si="671"/>
        <v>-1.0972738448111752E-3</v>
      </c>
      <c r="L2299" s="10">
        <f>+H2299/SUM(F$27:F2299)-1</f>
        <v>4.8613356248977002E-2</v>
      </c>
      <c r="M2299">
        <v>7.6870000000000003</v>
      </c>
      <c r="R2299">
        <f t="shared" si="672"/>
        <v>7051.2522999204784</v>
      </c>
      <c r="S2299">
        <f t="shared" si="673"/>
        <v>6848.9754448777667</v>
      </c>
      <c r="T2299" s="5">
        <f t="shared" si="660"/>
        <v>0</v>
      </c>
      <c r="U2299" s="6">
        <f>+S2299+SUM($D$17:$E$17)-SUM($Q$27:Q2299)</f>
        <v>7371.3639185619732</v>
      </c>
      <c r="V2299" s="10">
        <f t="shared" si="661"/>
        <v>9.1482305720924639E-3</v>
      </c>
      <c r="W2299" s="10">
        <f>+S2299/SUM(Q$27:Q2299)-1</f>
        <v>0.12691892451862041</v>
      </c>
      <c r="X2299">
        <v>5.5650000000000004</v>
      </c>
      <c r="AC2299">
        <f t="shared" si="674"/>
        <v>15665.103798111142</v>
      </c>
      <c r="AD2299">
        <f t="shared" si="675"/>
        <v>15506.108650893944</v>
      </c>
      <c r="AE2299" s="5">
        <f t="shared" si="662"/>
        <v>0</v>
      </c>
      <c r="AF2299" s="6">
        <f>+AD2299+SUM($D$18:$E$18)-SUM($AB$27:AB2299)</f>
        <v>16446.175703525543</v>
      </c>
      <c r="AG2299" s="10">
        <f t="shared" si="663"/>
        <v>9.7512883733927858E-3</v>
      </c>
      <c r="AH2299" s="10">
        <f>+AD2299/SUM(AB$27:AB2299)-1</f>
        <v>0.41738607772947423</v>
      </c>
      <c r="AI2299" s="6">
        <f t="shared" si="664"/>
        <v>0</v>
      </c>
      <c r="AL2299" s="6">
        <f t="shared" si="665"/>
        <v>0</v>
      </c>
      <c r="AM2299" s="6">
        <f t="shared" si="666"/>
        <v>30424.55148451417</v>
      </c>
      <c r="AN2299" s="6">
        <f t="shared" si="667"/>
        <v>30002.923965824226</v>
      </c>
      <c r="AO2299" s="5">
        <f t="shared" si="668"/>
        <v>0</v>
      </c>
      <c r="AP2299" s="6">
        <f>+AN2299+SUM($D$16:$E$18)-SUM($AL$27:AL2299)</f>
        <v>32092.090860561053</v>
      </c>
      <c r="AQ2299" s="10">
        <f t="shared" si="676"/>
        <v>6.7938272952521306E-3</v>
      </c>
      <c r="AR2299" s="10">
        <f>+AN2299/SUM(AL$27:AL2299)-1</f>
        <v>0.23413804191386345</v>
      </c>
    </row>
    <row r="2300" spans="1:44" x14ac:dyDescent="0.25">
      <c r="A2300" s="1">
        <v>43602</v>
      </c>
      <c r="B2300">
        <v>8.3339999999999996</v>
      </c>
      <c r="G2300">
        <f t="shared" si="669"/>
        <v>7634.9061505758928</v>
      </c>
      <c r="H2300">
        <f t="shared" si="670"/>
        <v>7575.1244921580292</v>
      </c>
      <c r="I2300" s="5">
        <f t="shared" si="659"/>
        <v>0</v>
      </c>
      <c r="J2300" s="6">
        <f>+H2300+SUM($D$16:$E$16)-SUM($F$27:F2300)</f>
        <v>8201.8358605790745</v>
      </c>
      <c r="K2300" s="10">
        <f t="shared" si="671"/>
        <v>-8.7878334182506235E-3</v>
      </c>
      <c r="L2300" s="10">
        <f>+H2300/SUM(F$27:F2300)-1</f>
        <v>3.8643179341451672E-2</v>
      </c>
      <c r="M2300">
        <v>7.6779999999999999</v>
      </c>
      <c r="R2300">
        <f t="shared" si="672"/>
        <v>7042.9966383230694</v>
      </c>
      <c r="S2300">
        <f t="shared" si="673"/>
        <v>6840.9566106116163</v>
      </c>
      <c r="T2300" s="5">
        <f t="shared" si="660"/>
        <v>0</v>
      </c>
      <c r="U2300" s="6">
        <f>+S2300+SUM($D$17:$E$17)-SUM($Q$27:Q2300)</f>
        <v>7363.3450842958218</v>
      </c>
      <c r="V2300" s="10">
        <f t="shared" si="661"/>
        <v>-1.0878358950585643E-3</v>
      </c>
      <c r="W2300" s="10">
        <f>+S2300/SUM(Q$27:Q2300)-1</f>
        <v>0.12559951898711708</v>
      </c>
      <c r="X2300">
        <v>5.5570000000000004</v>
      </c>
      <c r="AC2300">
        <f t="shared" si="674"/>
        <v>15642.584331734701</v>
      </c>
      <c r="AD2300">
        <f t="shared" si="675"/>
        <v>15483.817748969926</v>
      </c>
      <c r="AE2300" s="5">
        <f t="shared" si="662"/>
        <v>0</v>
      </c>
      <c r="AF2300" s="6">
        <f>+AD2300+SUM($D$18:$E$18)-SUM($AB$27:AB2300)</f>
        <v>16423.884801601525</v>
      </c>
      <c r="AG2300" s="10">
        <f t="shared" si="663"/>
        <v>-1.3553851257492866E-3</v>
      </c>
      <c r="AH2300" s="10">
        <f>+AD2300/SUM(AB$27:AB2300)-1</f>
        <v>0.41534850565007853</v>
      </c>
      <c r="AI2300" s="6">
        <f t="shared" si="664"/>
        <v>0</v>
      </c>
      <c r="AL2300" s="6">
        <f t="shared" si="665"/>
        <v>0</v>
      </c>
      <c r="AM2300" s="6">
        <f t="shared" si="666"/>
        <v>30320.487120633661</v>
      </c>
      <c r="AN2300" s="6">
        <f t="shared" si="667"/>
        <v>29899.89885173957</v>
      </c>
      <c r="AO2300" s="5">
        <f t="shared" si="668"/>
        <v>0</v>
      </c>
      <c r="AP2300" s="6">
        <f>+AN2300+SUM($D$16:$E$18)-SUM($AL$27:AL2300)</f>
        <v>31989.065746476394</v>
      </c>
      <c r="AQ2300" s="10">
        <f t="shared" si="676"/>
        <v>-3.2102960985714857E-3</v>
      </c>
      <c r="AR2300" s="10">
        <f>+AN2300/SUM(AL$27:AL2300)-1</f>
        <v>0.22990021453713116</v>
      </c>
    </row>
    <row r="2301" spans="1:44" x14ac:dyDescent="0.25">
      <c r="A2301" s="1">
        <v>43605</v>
      </c>
      <c r="B2301">
        <v>8.3190000000000008</v>
      </c>
      <c r="G2301">
        <f t="shared" si="669"/>
        <v>7621.1644188433966</v>
      </c>
      <c r="H2301">
        <f t="shared" si="670"/>
        <v>7561.4903588028146</v>
      </c>
      <c r="I2301" s="5">
        <f t="shared" si="659"/>
        <v>0</v>
      </c>
      <c r="J2301" s="6">
        <f>+H2301+SUM($D$16:$E$16)-SUM($F$27:F2301)</f>
        <v>8188.20172722386</v>
      </c>
      <c r="K2301" s="10">
        <f t="shared" si="671"/>
        <v>-1.6623270188501627E-3</v>
      </c>
      <c r="L2301" s="10">
        <f>+H2301/SUM(F$27:F2301)-1</f>
        <v>3.677377117129077E-2</v>
      </c>
      <c r="M2301">
        <v>7.6219999999999999</v>
      </c>
      <c r="R2301">
        <f t="shared" si="672"/>
        <v>6991.6280772725231</v>
      </c>
      <c r="S2301">
        <f t="shared" si="673"/>
        <v>6791.061641844457</v>
      </c>
      <c r="T2301" s="5">
        <f t="shared" si="660"/>
        <v>0</v>
      </c>
      <c r="U2301" s="6">
        <f>+S2301+SUM($D$17:$E$17)-SUM($Q$27:Q2301)</f>
        <v>7313.4501155286625</v>
      </c>
      <c r="V2301" s="10">
        <f t="shared" si="661"/>
        <v>-6.7761279956269904E-3</v>
      </c>
      <c r="W2301" s="10">
        <f>+S2301/SUM(Q$27:Q2301)-1</f>
        <v>0.117389884568873</v>
      </c>
      <c r="X2301">
        <v>5.5309999999999997</v>
      </c>
      <c r="AC2301">
        <f t="shared" si="674"/>
        <v>15569.396066011268</v>
      </c>
      <c r="AD2301">
        <f t="shared" si="675"/>
        <v>15411.37231771687</v>
      </c>
      <c r="AE2301" s="5">
        <f t="shared" si="662"/>
        <v>0</v>
      </c>
      <c r="AF2301" s="6">
        <f>+AD2301+SUM($D$18:$E$18)-SUM($AB$27:AB2301)</f>
        <v>16351.439370348471</v>
      </c>
      <c r="AG2301" s="10">
        <f t="shared" si="663"/>
        <v>-4.4109802356864236E-3</v>
      </c>
      <c r="AH2301" s="10">
        <f>+AD2301/SUM(AB$27:AB2301)-1</f>
        <v>0.40872639639204311</v>
      </c>
      <c r="AI2301" s="6">
        <f t="shared" si="664"/>
        <v>0</v>
      </c>
      <c r="AL2301" s="6">
        <f t="shared" si="665"/>
        <v>0</v>
      </c>
      <c r="AM2301" s="6">
        <f t="shared" si="666"/>
        <v>30182.188562127187</v>
      </c>
      <c r="AN2301" s="6">
        <f t="shared" si="667"/>
        <v>29763.924318364145</v>
      </c>
      <c r="AO2301" s="5">
        <f t="shared" si="668"/>
        <v>0</v>
      </c>
      <c r="AP2301" s="6">
        <f>+AN2301+SUM($D$16:$E$18)-SUM($AL$27:AL2301)</f>
        <v>31853.091213100968</v>
      </c>
      <c r="AQ2301" s="10">
        <f t="shared" si="676"/>
        <v>-4.2506565978845945E-3</v>
      </c>
      <c r="AR2301" s="10">
        <f>+AN2301/SUM(AL$27:AL2301)-1</f>
        <v>0.22430704819903524</v>
      </c>
    </row>
    <row r="2302" spans="1:44" x14ac:dyDescent="0.25">
      <c r="A2302" s="1">
        <v>43606</v>
      </c>
      <c r="B2302">
        <v>8.3469999999999995</v>
      </c>
      <c r="G2302">
        <f t="shared" si="669"/>
        <v>7646.8156514107241</v>
      </c>
      <c r="H2302">
        <f t="shared" si="670"/>
        <v>7586.9407410658832</v>
      </c>
      <c r="I2302" s="5">
        <f t="shared" si="659"/>
        <v>0</v>
      </c>
      <c r="J2302" s="6">
        <f>+H2302+SUM($D$16:$E$16)-SUM($F$27:F2302)</f>
        <v>8213.6521094869277</v>
      </c>
      <c r="K2302" s="10">
        <f t="shared" si="671"/>
        <v>3.1081772421961418E-3</v>
      </c>
      <c r="L2302" s="10">
        <f>+H2302/SUM(F$27:F2302)-1</f>
        <v>4.026333308892438E-2</v>
      </c>
      <c r="M2302">
        <v>7.6420000000000003</v>
      </c>
      <c r="R2302">
        <f t="shared" si="672"/>
        <v>7009.9739919334334</v>
      </c>
      <c r="S2302">
        <f t="shared" si="673"/>
        <v>6808.8812735470146</v>
      </c>
      <c r="T2302" s="5">
        <f t="shared" si="660"/>
        <v>0</v>
      </c>
      <c r="U2302" s="6">
        <f>+S2302+SUM($D$17:$E$17)-SUM($Q$27:Q2302)</f>
        <v>7331.2697472312202</v>
      </c>
      <c r="V2302" s="10">
        <f t="shared" si="661"/>
        <v>2.4365561289221294E-3</v>
      </c>
      <c r="W2302" s="10">
        <f>+S2302/SUM(Q$27:Q2302)-1</f>
        <v>0.12032189686110306</v>
      </c>
      <c r="X2302">
        <v>5.548</v>
      </c>
      <c r="AC2302">
        <f t="shared" si="674"/>
        <v>15617.249932061204</v>
      </c>
      <c r="AD2302">
        <f t="shared" si="675"/>
        <v>15458.740484305406</v>
      </c>
      <c r="AE2302" s="5">
        <f t="shared" si="662"/>
        <v>0</v>
      </c>
      <c r="AF2302" s="6">
        <f>+AD2302+SUM($D$18:$E$18)-SUM($AB$27:AB2302)</f>
        <v>16398.807536937005</v>
      </c>
      <c r="AG2302" s="10">
        <f t="shared" si="663"/>
        <v>2.8968805446223378E-3</v>
      </c>
      <c r="AH2302" s="10">
        <f>+AD2302/SUM(AB$27:AB2302)-1</f>
        <v>0.41305623706075867</v>
      </c>
      <c r="AI2302" s="6">
        <f t="shared" si="664"/>
        <v>0</v>
      </c>
      <c r="AL2302" s="6">
        <f t="shared" si="665"/>
        <v>0</v>
      </c>
      <c r="AM2302" s="6">
        <f t="shared" si="666"/>
        <v>30274.039575405361</v>
      </c>
      <c r="AN2302" s="6">
        <f t="shared" si="667"/>
        <v>29854.562498918305</v>
      </c>
      <c r="AO2302" s="5">
        <f t="shared" si="668"/>
        <v>0</v>
      </c>
      <c r="AP2302" s="6">
        <f>+AN2302+SUM($D$16:$E$18)-SUM($AL$27:AL2302)</f>
        <v>31943.729393655129</v>
      </c>
      <c r="AQ2302" s="10">
        <f t="shared" si="676"/>
        <v>2.8455065772983179E-3</v>
      </c>
      <c r="AR2302" s="10">
        <f>+AN2302/SUM(AL$27:AL2302)-1</f>
        <v>0.22803535237362715</v>
      </c>
    </row>
    <row r="2303" spans="1:44" x14ac:dyDescent="0.25">
      <c r="A2303" s="1">
        <v>43607</v>
      </c>
      <c r="B2303">
        <v>8.3550000000000004</v>
      </c>
      <c r="G2303">
        <f t="shared" si="669"/>
        <v>7654.1445750013909</v>
      </c>
      <c r="H2303">
        <f t="shared" si="670"/>
        <v>7594.2122788553324</v>
      </c>
      <c r="I2303" s="5">
        <f t="shared" si="659"/>
        <v>0</v>
      </c>
      <c r="J2303" s="6">
        <f>+H2303+SUM($D$16:$E$16)-SUM($F$27:F2303)</f>
        <v>8220.9236472763769</v>
      </c>
      <c r="K2303" s="10">
        <f t="shared" si="671"/>
        <v>8.8529897450251305E-4</v>
      </c>
      <c r="L2303" s="10">
        <f>+H2303/SUM(F$27:F2303)-1</f>
        <v>4.1260350779677157E-2</v>
      </c>
      <c r="M2303">
        <v>7.6390000000000002</v>
      </c>
      <c r="R2303">
        <f t="shared" si="672"/>
        <v>7007.2221047342964</v>
      </c>
      <c r="S2303">
        <f t="shared" si="673"/>
        <v>6806.2083287916312</v>
      </c>
      <c r="T2303" s="5">
        <f t="shared" si="660"/>
        <v>0</v>
      </c>
      <c r="U2303" s="6">
        <f>+S2303+SUM($D$17:$E$17)-SUM($Q$27:Q2303)</f>
        <v>7328.5968024758376</v>
      </c>
      <c r="V2303" s="10">
        <f t="shared" si="661"/>
        <v>-3.6459506300279276E-4</v>
      </c>
      <c r="W2303" s="10">
        <f>+S2303/SUM(Q$27:Q2303)-1</f>
        <v>0.11988209501726854</v>
      </c>
      <c r="X2303">
        <v>5.5869999999999997</v>
      </c>
      <c r="AC2303">
        <f t="shared" si="674"/>
        <v>15727.032330646347</v>
      </c>
      <c r="AD2303">
        <f t="shared" si="675"/>
        <v>15567.408631184984</v>
      </c>
      <c r="AE2303" s="5">
        <f t="shared" si="662"/>
        <v>0</v>
      </c>
      <c r="AF2303" s="6">
        <f>+AD2303+SUM($D$18:$E$18)-SUM($AB$27:AB2303)</f>
        <v>16507.475683816581</v>
      </c>
      <c r="AG2303" s="10">
        <f t="shared" si="663"/>
        <v>6.6265883439884377E-3</v>
      </c>
      <c r="AH2303" s="10">
        <f>+AD2303/SUM(AB$27:AB2303)-1</f>
        <v>0.42298940094781123</v>
      </c>
      <c r="AI2303" s="6">
        <f t="shared" si="664"/>
        <v>0</v>
      </c>
      <c r="AL2303" s="6">
        <f t="shared" si="665"/>
        <v>0</v>
      </c>
      <c r="AM2303" s="6">
        <f t="shared" si="666"/>
        <v>30388.399010382032</v>
      </c>
      <c r="AN2303" s="6">
        <f t="shared" si="667"/>
        <v>29967.829238831946</v>
      </c>
      <c r="AO2303" s="5">
        <f t="shared" si="668"/>
        <v>0</v>
      </c>
      <c r="AP2303" s="6">
        <f>+AN2303+SUM($D$16:$E$18)-SUM($AL$27:AL2303)</f>
        <v>32056.996133568769</v>
      </c>
      <c r="AQ2303" s="10">
        <f t="shared" si="676"/>
        <v>3.5458207937404396E-3</v>
      </c>
      <c r="AR2303" s="10">
        <f>+AN2303/SUM(AL$27:AL2303)-1</f>
        <v>0.23269445802513689</v>
      </c>
    </row>
    <row r="2304" spans="1:44" x14ac:dyDescent="0.25">
      <c r="A2304" s="1">
        <v>43608</v>
      </c>
      <c r="B2304">
        <v>8.2940000000000005</v>
      </c>
      <c r="G2304">
        <f t="shared" si="669"/>
        <v>7598.2615326225659</v>
      </c>
      <c r="H2304">
        <f t="shared" si="670"/>
        <v>7538.7668032107877</v>
      </c>
      <c r="I2304" s="5">
        <f t="shared" si="659"/>
        <v>0</v>
      </c>
      <c r="J2304" s="6">
        <f>+H2304+SUM($D$16:$E$16)-SUM($F$27:F2304)</f>
        <v>8165.478171631833</v>
      </c>
      <c r="K2304" s="10">
        <f t="shared" si="671"/>
        <v>-6.744433840218611E-3</v>
      </c>
      <c r="L2304" s="10">
        <f>+H2304/SUM(F$27:F2304)-1</f>
        <v>3.3658090887689118E-2</v>
      </c>
      <c r="M2304">
        <v>7.54</v>
      </c>
      <c r="R2304">
        <f t="shared" si="672"/>
        <v>6916.4098271627954</v>
      </c>
      <c r="S2304">
        <f t="shared" si="673"/>
        <v>6718.001151863974</v>
      </c>
      <c r="T2304" s="5">
        <f t="shared" si="660"/>
        <v>0</v>
      </c>
      <c r="U2304" s="6">
        <f>+S2304+SUM($D$17:$E$17)-SUM($Q$27:Q2304)</f>
        <v>7240.3896255481786</v>
      </c>
      <c r="V2304" s="10">
        <f t="shared" si="661"/>
        <v>-1.2036025354520752E-2</v>
      </c>
      <c r="W2304" s="10">
        <f>+S2304/SUM(Q$27:Q2304)-1</f>
        <v>0.10536863417072984</v>
      </c>
      <c r="X2304">
        <v>5.58</v>
      </c>
      <c r="AC2304">
        <f t="shared" si="674"/>
        <v>15707.327797566963</v>
      </c>
      <c r="AD2304">
        <f t="shared" si="675"/>
        <v>15547.90409200147</v>
      </c>
      <c r="AE2304" s="5">
        <f t="shared" si="662"/>
        <v>0</v>
      </c>
      <c r="AF2304" s="6">
        <f>+AD2304+SUM($D$18:$E$18)-SUM($AB$27:AB2304)</f>
        <v>16487.971144633069</v>
      </c>
      <c r="AG2304" s="10">
        <f t="shared" si="663"/>
        <v>-1.181557953323753E-3</v>
      </c>
      <c r="AH2304" s="10">
        <f>+AD2304/SUM(AB$27:AB2304)-1</f>
        <v>0.42120652537834036</v>
      </c>
      <c r="AI2304" s="6">
        <f t="shared" si="664"/>
        <v>0</v>
      </c>
      <c r="AL2304" s="6">
        <f t="shared" si="665"/>
        <v>0</v>
      </c>
      <c r="AM2304" s="6">
        <f t="shared" si="666"/>
        <v>30221.999157352322</v>
      </c>
      <c r="AN2304" s="6">
        <f t="shared" si="667"/>
        <v>29804.67204707623</v>
      </c>
      <c r="AO2304" s="5">
        <f t="shared" si="668"/>
        <v>0</v>
      </c>
      <c r="AP2304" s="6">
        <f>+AN2304+SUM($D$16:$E$18)-SUM($AL$27:AL2304)</f>
        <v>31893.838941813054</v>
      </c>
      <c r="AQ2304" s="10">
        <f t="shared" si="676"/>
        <v>-5.089597012642888E-3</v>
      </c>
      <c r="AR2304" s="10">
        <f>+AN2304/SUM(AL$27:AL2304)-1</f>
        <v>0.22598316223986847</v>
      </c>
    </row>
    <row r="2305" spans="1:44" x14ac:dyDescent="0.25">
      <c r="A2305" s="1">
        <v>43609</v>
      </c>
      <c r="B2305">
        <v>8.2850000000000001</v>
      </c>
      <c r="G2305">
        <f t="shared" si="669"/>
        <v>7590.0164935830662</v>
      </c>
      <c r="H2305">
        <f t="shared" si="670"/>
        <v>7530.5863231976573</v>
      </c>
      <c r="I2305" s="5">
        <f t="shared" si="659"/>
        <v>0</v>
      </c>
      <c r="J2305" s="6">
        <f>+H2305+SUM($D$16:$E$16)-SUM($F$27:F2305)</f>
        <v>8157.2976916187044</v>
      </c>
      <c r="K2305" s="10">
        <f t="shared" si="671"/>
        <v>-1.0018372275549803E-3</v>
      </c>
      <c r="L2305" s="10">
        <f>+H2305/SUM(F$27:F2305)-1</f>
        <v>3.2536445985592355E-2</v>
      </c>
      <c r="M2305">
        <v>7.5490000000000004</v>
      </c>
      <c r="R2305">
        <f t="shared" si="672"/>
        <v>6924.6654887602053</v>
      </c>
      <c r="S2305">
        <f t="shared" si="673"/>
        <v>6726.0199861301253</v>
      </c>
      <c r="T2305" s="5">
        <f t="shared" si="660"/>
        <v>0</v>
      </c>
      <c r="U2305" s="6">
        <f>+S2305+SUM($D$17:$E$17)-SUM($Q$27:Q2305)</f>
        <v>7248.4084598143318</v>
      </c>
      <c r="V2305" s="10">
        <f t="shared" si="661"/>
        <v>1.1075141920344755E-3</v>
      </c>
      <c r="W2305" s="10">
        <f>+S2305/SUM(Q$27:Q2305)-1</f>
        <v>0.10668803970223339</v>
      </c>
      <c r="X2305">
        <v>5.5780000000000003</v>
      </c>
      <c r="AC2305">
        <f t="shared" si="674"/>
        <v>15701.697930972852</v>
      </c>
      <c r="AD2305">
        <f t="shared" si="675"/>
        <v>15542.331366520466</v>
      </c>
      <c r="AE2305" s="5">
        <f t="shared" si="662"/>
        <v>0</v>
      </c>
      <c r="AF2305" s="6">
        <f>+AD2305+SUM($D$18:$E$18)-SUM($AB$27:AB2305)</f>
        <v>16482.398419152065</v>
      </c>
      <c r="AG2305" s="10">
        <f t="shared" si="663"/>
        <v>-3.3798733829171201E-4</v>
      </c>
      <c r="AH2305" s="10">
        <f>+AD2305/SUM(AB$27:AB2305)-1</f>
        <v>0.42069713235849138</v>
      </c>
      <c r="AI2305" s="6">
        <f t="shared" si="664"/>
        <v>0</v>
      </c>
      <c r="AL2305" s="6">
        <f t="shared" si="665"/>
        <v>0</v>
      </c>
      <c r="AM2305" s="6">
        <f t="shared" si="666"/>
        <v>30216.379913316123</v>
      </c>
      <c r="AN2305" s="6">
        <f t="shared" si="667"/>
        <v>29798.937675848247</v>
      </c>
      <c r="AO2305" s="5">
        <f t="shared" si="668"/>
        <v>0</v>
      </c>
      <c r="AP2305" s="6">
        <f>+AN2305+SUM($D$16:$E$18)-SUM($AL$27:AL2305)</f>
        <v>31888.10457058507</v>
      </c>
      <c r="AQ2305" s="10">
        <f t="shared" si="676"/>
        <v>-1.7979557865221985E-4</v>
      </c>
      <c r="AR2305" s="10">
        <f>+AN2305/SUM(AL$27:AL2305)-1</f>
        <v>0.22574728504046715</v>
      </c>
    </row>
    <row r="2306" spans="1:44" x14ac:dyDescent="0.25">
      <c r="A2306" s="1">
        <v>43612</v>
      </c>
      <c r="B2306">
        <v>8.2970000000000006</v>
      </c>
      <c r="G2306">
        <f t="shared" si="669"/>
        <v>7601.0098789690646</v>
      </c>
      <c r="H2306">
        <f t="shared" si="670"/>
        <v>7541.4936298818302</v>
      </c>
      <c r="I2306" s="5">
        <f t="shared" si="659"/>
        <v>0</v>
      </c>
      <c r="J2306" s="6">
        <f>+H2306+SUM($D$16:$E$16)-SUM($F$27:F2306)</f>
        <v>8168.2049983028764</v>
      </c>
      <c r="K2306" s="10">
        <f t="shared" si="671"/>
        <v>1.3371225492211369E-3</v>
      </c>
      <c r="L2306" s="10">
        <f>+H2306/SUM(F$27:F2306)-1</f>
        <v>3.4031972521721077E-2</v>
      </c>
      <c r="M2306">
        <v>7.5750000000000002</v>
      </c>
      <c r="R2306">
        <f t="shared" si="672"/>
        <v>6948.5151778193867</v>
      </c>
      <c r="S2306">
        <f t="shared" si="673"/>
        <v>6749.1855073434481</v>
      </c>
      <c r="T2306" s="5">
        <f t="shared" si="660"/>
        <v>0</v>
      </c>
      <c r="U2306" s="6">
        <f>+S2306+SUM($D$17:$E$17)-SUM($Q$27:Q2306)</f>
        <v>7271.5739810276546</v>
      </c>
      <c r="V2306" s="10">
        <f t="shared" si="661"/>
        <v>3.195945888225582E-3</v>
      </c>
      <c r="W2306" s="10">
        <f>+S2306/SUM(Q$27:Q2306)-1</f>
        <v>0.11049965568213227</v>
      </c>
      <c r="X2306">
        <v>5.5860000000000003</v>
      </c>
      <c r="AC2306">
        <f t="shared" si="674"/>
        <v>15724.217397349292</v>
      </c>
      <c r="AD2306">
        <f t="shared" si="675"/>
        <v>15564.622268444482</v>
      </c>
      <c r="AE2306" s="5">
        <f t="shared" si="662"/>
        <v>0</v>
      </c>
      <c r="AF2306" s="6">
        <f>+AD2306+SUM($D$18:$E$18)-SUM($AB$27:AB2306)</f>
        <v>16504.689321076079</v>
      </c>
      <c r="AG2306" s="10">
        <f t="shared" si="663"/>
        <v>1.3524064494225829E-3</v>
      </c>
      <c r="AH2306" s="10">
        <f>+AD2306/SUM(AB$27:AB2306)-1</f>
        <v>0.42273470443788685</v>
      </c>
      <c r="AI2306" s="6">
        <f t="shared" si="664"/>
        <v>0</v>
      </c>
      <c r="AL2306" s="6">
        <f t="shared" si="665"/>
        <v>0</v>
      </c>
      <c r="AM2306" s="6">
        <f t="shared" si="666"/>
        <v>30273.74245413774</v>
      </c>
      <c r="AN2306" s="6">
        <f t="shared" si="667"/>
        <v>29855.301405669758</v>
      </c>
      <c r="AO2306" s="5">
        <f t="shared" si="668"/>
        <v>0</v>
      </c>
      <c r="AP2306" s="6">
        <f>+AN2306+SUM($D$16:$E$18)-SUM($AL$27:AL2306)</f>
        <v>31944.468300406581</v>
      </c>
      <c r="AQ2306" s="10">
        <f t="shared" si="676"/>
        <v>1.7675471960632017E-3</v>
      </c>
      <c r="AR2306" s="10">
        <f>+AN2306/SUM(AL$27:AL2306)-1</f>
        <v>0.22806574650895994</v>
      </c>
    </row>
    <row r="2307" spans="1:44" x14ac:dyDescent="0.25">
      <c r="A2307" s="1">
        <v>43613</v>
      </c>
      <c r="B2307">
        <v>8.3049999999999997</v>
      </c>
      <c r="G2307">
        <f t="shared" si="669"/>
        <v>7608.3388025597296</v>
      </c>
      <c r="H2307">
        <f t="shared" si="670"/>
        <v>7548.7651676712776</v>
      </c>
      <c r="I2307" s="5">
        <f t="shared" si="659"/>
        <v>0</v>
      </c>
      <c r="J2307" s="6">
        <f>+H2307+SUM($D$16:$E$16)-SUM($F$27:F2307)</f>
        <v>8175.4765360923238</v>
      </c>
      <c r="K2307" s="10">
        <f t="shared" si="671"/>
        <v>8.9022469330268805E-4</v>
      </c>
      <c r="L2307" s="10">
        <f>+H2307/SUM(F$27:F2307)-1</f>
        <v>3.5028990212473632E-2</v>
      </c>
      <c r="M2307">
        <v>7.5810000000000004</v>
      </c>
      <c r="R2307">
        <f t="shared" si="672"/>
        <v>6954.0189522176597</v>
      </c>
      <c r="S2307">
        <f t="shared" si="673"/>
        <v>6754.531396854215</v>
      </c>
      <c r="T2307" s="5">
        <f t="shared" si="660"/>
        <v>0</v>
      </c>
      <c r="U2307" s="6">
        <f>+S2307+SUM($D$17:$E$17)-SUM($Q$27:Q2307)</f>
        <v>7276.9198705384197</v>
      </c>
      <c r="V2307" s="10">
        <f t="shared" si="661"/>
        <v>7.3517639024411885E-4</v>
      </c>
      <c r="W2307" s="10">
        <f>+S2307/SUM(Q$27:Q2307)-1</f>
        <v>0.11137925936980131</v>
      </c>
      <c r="X2307">
        <v>5.5330000000000004</v>
      </c>
      <c r="AC2307">
        <f t="shared" si="674"/>
        <v>15575.025932605377</v>
      </c>
      <c r="AD2307">
        <f t="shared" si="675"/>
        <v>15416.945043197873</v>
      </c>
      <c r="AE2307" s="5">
        <f t="shared" si="662"/>
        <v>0</v>
      </c>
      <c r="AF2307" s="6">
        <f>+AD2307+SUM($D$18:$E$18)-SUM($AB$27:AB2307)</f>
        <v>16357.012095829472</v>
      </c>
      <c r="AG2307" s="10">
        <f t="shared" si="663"/>
        <v>-8.9475919463705145E-3</v>
      </c>
      <c r="AH2307" s="10">
        <f>+AD2307/SUM(AB$27:AB2307)-1</f>
        <v>0.40923578941189187</v>
      </c>
      <c r="AI2307" s="6">
        <f t="shared" si="664"/>
        <v>0</v>
      </c>
      <c r="AL2307" s="6">
        <f t="shared" si="665"/>
        <v>0</v>
      </c>
      <c r="AM2307" s="6">
        <f t="shared" si="666"/>
        <v>30137.383687382768</v>
      </c>
      <c r="AN2307" s="6">
        <f t="shared" si="667"/>
        <v>29720.241607723365</v>
      </c>
      <c r="AO2307" s="5">
        <f t="shared" si="668"/>
        <v>0</v>
      </c>
      <c r="AP2307" s="6">
        <f>+AN2307+SUM($D$16:$E$18)-SUM($AL$27:AL2307)</f>
        <v>31809.408502460188</v>
      </c>
      <c r="AQ2307" s="10">
        <f t="shared" si="676"/>
        <v>-4.2279557348172681E-3</v>
      </c>
      <c r="AR2307" s="10">
        <f>+AN2307/SUM(AL$27:AL2307)-1</f>
        <v>0.22251020682993694</v>
      </c>
    </row>
    <row r="2308" spans="1:44" x14ac:dyDescent="0.25">
      <c r="A2308" s="1">
        <v>43614</v>
      </c>
      <c r="B2308">
        <v>8.3209999999999997</v>
      </c>
      <c r="G2308">
        <f t="shared" si="669"/>
        <v>7622.9966497410605</v>
      </c>
      <c r="H2308">
        <f t="shared" si="670"/>
        <v>7563.3082432501751</v>
      </c>
      <c r="I2308" s="5">
        <f t="shared" si="659"/>
        <v>0</v>
      </c>
      <c r="J2308" s="6">
        <f>+H2308+SUM($D$16:$E$16)-SUM($F$27:F2308)</f>
        <v>8190.0196116712223</v>
      </c>
      <c r="K2308" s="10">
        <f t="shared" si="671"/>
        <v>1.7788657963477839E-3</v>
      </c>
      <c r="L2308" s="10">
        <f>+H2308/SUM(F$27:F2308)-1</f>
        <v>3.7023025593978742E-2</v>
      </c>
      <c r="M2308">
        <v>7.4720000000000004</v>
      </c>
      <c r="R2308">
        <f t="shared" si="672"/>
        <v>6854.0337173157041</v>
      </c>
      <c r="S2308">
        <f t="shared" si="673"/>
        <v>6657.414404075279</v>
      </c>
      <c r="T2308" s="5">
        <f t="shared" si="660"/>
        <v>0</v>
      </c>
      <c r="U2308" s="6">
        <f>+S2308+SUM($D$17:$E$17)-SUM($Q$27:Q2308)</f>
        <v>7179.8028777594855</v>
      </c>
      <c r="V2308" s="10">
        <f t="shared" si="661"/>
        <v>-1.3345892837452467E-2</v>
      </c>
      <c r="W2308" s="10">
        <f>+S2308/SUM(Q$27:Q2308)-1</f>
        <v>9.5399792377147463E-2</v>
      </c>
      <c r="X2308">
        <v>5.4960000000000004</v>
      </c>
      <c r="AC2308">
        <f t="shared" si="674"/>
        <v>15470.873400614342</v>
      </c>
      <c r="AD2308">
        <f t="shared" si="675"/>
        <v>15313.849621799298</v>
      </c>
      <c r="AE2308" s="5">
        <f t="shared" si="662"/>
        <v>0</v>
      </c>
      <c r="AF2308" s="6">
        <f>+AD2308+SUM($D$18:$E$18)-SUM($AB$27:AB2308)</f>
        <v>16253.916674430897</v>
      </c>
      <c r="AG2308" s="10">
        <f t="shared" si="663"/>
        <v>-6.3028272397537277E-3</v>
      </c>
      <c r="AH2308" s="10">
        <f>+AD2308/SUM(AB$27:AB2308)-1</f>
        <v>0.39981201854468784</v>
      </c>
      <c r="AI2308" s="6">
        <f t="shared" si="664"/>
        <v>0</v>
      </c>
      <c r="AL2308" s="6">
        <f t="shared" si="665"/>
        <v>0</v>
      </c>
      <c r="AM2308" s="6">
        <f t="shared" si="666"/>
        <v>29947.903767671109</v>
      </c>
      <c r="AN2308" s="6">
        <f t="shared" si="667"/>
        <v>29534.57226912475</v>
      </c>
      <c r="AO2308" s="5">
        <f t="shared" si="668"/>
        <v>0</v>
      </c>
      <c r="AP2308" s="6">
        <f>+AN2308+SUM($D$16:$E$18)-SUM($AL$27:AL2308)</f>
        <v>31623.739163861574</v>
      </c>
      <c r="AQ2308" s="10">
        <f t="shared" si="676"/>
        <v>-5.836931503591325E-3</v>
      </c>
      <c r="AR2308" s="10">
        <f>+AN2308/SUM(AL$27:AL2308)-1</f>
        <v>0.21487289807154575</v>
      </c>
    </row>
    <row r="2309" spans="1:44" x14ac:dyDescent="0.25">
      <c r="A2309" s="1">
        <v>43616</v>
      </c>
      <c r="B2309">
        <v>8.3849999999999998</v>
      </c>
      <c r="G2309">
        <f t="shared" si="669"/>
        <v>7681.6280384663851</v>
      </c>
      <c r="H2309">
        <f t="shared" si="670"/>
        <v>7621.4805455657634</v>
      </c>
      <c r="I2309" s="5">
        <f t="shared" si="659"/>
        <v>0</v>
      </c>
      <c r="J2309" s="6">
        <f>+H2309+SUM($D$16:$E$16)-SUM($F$27:F2309)</f>
        <v>8248.1919139868078</v>
      </c>
      <c r="K2309" s="10">
        <f t="shared" si="671"/>
        <v>7.1028282072349569E-3</v>
      </c>
      <c r="L2309" s="10">
        <f>+H2309/SUM(F$27:F2309)-1</f>
        <v>4.4999167119998962E-2</v>
      </c>
      <c r="M2309">
        <v>7.4210000000000003</v>
      </c>
      <c r="R2309">
        <f t="shared" si="672"/>
        <v>6807.2516349303851</v>
      </c>
      <c r="S2309">
        <f t="shared" si="673"/>
        <v>6611.9743432337582</v>
      </c>
      <c r="T2309" s="5">
        <f t="shared" si="660"/>
        <v>0</v>
      </c>
      <c r="U2309" s="6">
        <f>+S2309+SUM($D$17:$E$17)-SUM($Q$27:Q2309)</f>
        <v>7134.3628169179638</v>
      </c>
      <c r="V2309" s="10">
        <f t="shared" si="661"/>
        <v>-6.3288730366510837E-3</v>
      </c>
      <c r="W2309" s="10">
        <f>+S2309/SUM(Q$27:Q2309)-1</f>
        <v>8.7923161031960628E-2</v>
      </c>
      <c r="X2309">
        <v>5.4630000000000001</v>
      </c>
      <c r="AC2309">
        <f t="shared" si="674"/>
        <v>15377.980601811525</v>
      </c>
      <c r="AD2309">
        <f t="shared" si="675"/>
        <v>15221.899651362728</v>
      </c>
      <c r="AE2309" s="5">
        <f t="shared" si="662"/>
        <v>0</v>
      </c>
      <c r="AF2309" s="6">
        <f>+AD2309+SUM($D$18:$E$18)-SUM($AB$27:AB2309)</f>
        <v>16161.966703994327</v>
      </c>
      <c r="AG2309" s="10">
        <f t="shared" si="663"/>
        <v>-5.657096211229895E-3</v>
      </c>
      <c r="AH2309" s="10">
        <f>+AD2309/SUM(AB$27:AB2309)-1</f>
        <v>0.39140703371718133</v>
      </c>
      <c r="AI2309" s="6">
        <f t="shared" si="664"/>
        <v>0</v>
      </c>
      <c r="AL2309" s="6">
        <f t="shared" si="665"/>
        <v>0</v>
      </c>
      <c r="AM2309" s="6">
        <f t="shared" si="666"/>
        <v>29866.860275208295</v>
      </c>
      <c r="AN2309" s="6">
        <f t="shared" si="667"/>
        <v>29455.35454016225</v>
      </c>
      <c r="AO2309" s="5">
        <f t="shared" si="668"/>
        <v>0</v>
      </c>
      <c r="AP2309" s="6">
        <f>+AN2309+SUM($D$16:$E$18)-SUM($AL$27:AL2309)</f>
        <v>31544.521434899078</v>
      </c>
      <c r="AQ2309" s="10">
        <f t="shared" si="676"/>
        <v>-2.5050082962050357E-3</v>
      </c>
      <c r="AR2309" s="10">
        <f>+AN2309/SUM(AL$27:AL2309)-1</f>
        <v>0.21161436190293736</v>
      </c>
    </row>
    <row r="2310" spans="1:44" x14ac:dyDescent="0.25">
      <c r="A2310" s="1">
        <v>43620</v>
      </c>
      <c r="B2310">
        <v>8.3870000000000005</v>
      </c>
      <c r="G2310">
        <f t="shared" si="669"/>
        <v>7683.4602693640527</v>
      </c>
      <c r="H2310">
        <f t="shared" si="670"/>
        <v>7623.2984300131266</v>
      </c>
      <c r="I2310" s="5">
        <f t="shared" si="659"/>
        <v>0</v>
      </c>
      <c r="J2310" s="6">
        <f>+H2310+SUM($D$16:$E$16)-SUM($F$27:F2310)</f>
        <v>8250.0097984341737</v>
      </c>
      <c r="K2310" s="10">
        <f t="shared" si="671"/>
        <v>2.2039793282258024E-4</v>
      </c>
      <c r="L2310" s="10">
        <f>+H2310/SUM(F$27:F2310)-1</f>
        <v>4.5248421542687156E-2</v>
      </c>
      <c r="M2310">
        <v>7.4779999999999998</v>
      </c>
      <c r="R2310">
        <f t="shared" si="672"/>
        <v>6859.5374917139761</v>
      </c>
      <c r="S2310">
        <f t="shared" si="673"/>
        <v>6662.760293586045</v>
      </c>
      <c r="T2310" s="5">
        <f t="shared" si="660"/>
        <v>0</v>
      </c>
      <c r="U2310" s="6">
        <f>+S2310+SUM($D$17:$E$17)-SUM($Q$27:Q2310)</f>
        <v>7185.1487672702506</v>
      </c>
      <c r="V2310" s="10">
        <f t="shared" si="661"/>
        <v>7.1184984077143909E-3</v>
      </c>
      <c r="W2310" s="10">
        <f>+S2310/SUM(Q$27:Q2310)-1</f>
        <v>9.6279396064816281E-2</v>
      </c>
      <c r="X2310">
        <v>5.51</v>
      </c>
      <c r="AC2310">
        <f t="shared" si="674"/>
        <v>15510.282466773111</v>
      </c>
      <c r="AD2310">
        <f t="shared" si="675"/>
        <v>15352.858700166325</v>
      </c>
      <c r="AE2310" s="5">
        <f t="shared" si="662"/>
        <v>0</v>
      </c>
      <c r="AF2310" s="6">
        <f>+AD2310+SUM($D$18:$E$18)-SUM($AB$27:AB2310)</f>
        <v>16292.925752797924</v>
      </c>
      <c r="AG2310" s="10">
        <f t="shared" si="663"/>
        <v>8.1029153940301857E-3</v>
      </c>
      <c r="AH2310" s="10">
        <f>+AD2310/SUM(AB$27:AB2310)-1</f>
        <v>0.40337776968362982</v>
      </c>
      <c r="AI2310" s="6">
        <f t="shared" si="664"/>
        <v>0</v>
      </c>
      <c r="AL2310" s="6">
        <f t="shared" si="665"/>
        <v>0</v>
      </c>
      <c r="AM2310" s="6">
        <f t="shared" si="666"/>
        <v>30053.280227851141</v>
      </c>
      <c r="AN2310" s="6">
        <f t="shared" si="667"/>
        <v>29638.917423765495</v>
      </c>
      <c r="AO2310" s="5">
        <f t="shared" si="668"/>
        <v>0</v>
      </c>
      <c r="AP2310" s="6">
        <f>+AN2310+SUM($D$16:$E$18)-SUM($AL$27:AL2310)</f>
        <v>31728.084318502319</v>
      </c>
      <c r="AQ2310" s="10">
        <f t="shared" si="676"/>
        <v>5.8191684404556021E-3</v>
      </c>
      <c r="AR2310" s="10">
        <f>+AN2310/SUM(AL$27:AL2310)-1</f>
        <v>0.21916502389828896</v>
      </c>
    </row>
    <row r="2311" spans="1:44" x14ac:dyDescent="0.25">
      <c r="A2311" s="1">
        <v>43621</v>
      </c>
      <c r="B2311">
        <v>8.3520000000000003</v>
      </c>
      <c r="G2311">
        <f t="shared" si="669"/>
        <v>7651.3962286548913</v>
      </c>
      <c r="H2311">
        <f t="shared" si="670"/>
        <v>7591.485452184289</v>
      </c>
      <c r="I2311" s="5">
        <f t="shared" si="659"/>
        <v>0</v>
      </c>
      <c r="J2311" s="6">
        <f>+H2311+SUM($D$16:$E$16)-SUM($F$27:F2311)</f>
        <v>8218.1968206053352</v>
      </c>
      <c r="K2311" s="10">
        <f t="shared" si="671"/>
        <v>-3.8561139448436421E-3</v>
      </c>
      <c r="L2311" s="10">
        <f>+H2311/SUM(F$27:F2311)-1</f>
        <v>4.0886469145644755E-2</v>
      </c>
      <c r="M2311">
        <v>7.5129999999999999</v>
      </c>
      <c r="R2311">
        <f t="shared" si="672"/>
        <v>6891.6428423705675</v>
      </c>
      <c r="S2311">
        <f t="shared" si="673"/>
        <v>6693.94464906552</v>
      </c>
      <c r="T2311" s="5">
        <f t="shared" si="660"/>
        <v>0</v>
      </c>
      <c r="U2311" s="6">
        <f>+S2311+SUM($D$17:$E$17)-SUM($Q$27:Q2311)</f>
        <v>7216.3331227497265</v>
      </c>
      <c r="V2311" s="10">
        <f t="shared" si="661"/>
        <v>4.340112708803856E-3</v>
      </c>
      <c r="W2311" s="10">
        <f>+S2311/SUM(Q$27:Q2311)-1</f>
        <v>0.10141041757621894</v>
      </c>
      <c r="X2311">
        <v>5.5469999999999997</v>
      </c>
      <c r="AC2311">
        <f t="shared" si="674"/>
        <v>15614.434998764145</v>
      </c>
      <c r="AD2311">
        <f t="shared" si="675"/>
        <v>15455.954121564901</v>
      </c>
      <c r="AE2311" s="5">
        <f t="shared" si="662"/>
        <v>0</v>
      </c>
      <c r="AF2311" s="6">
        <f>+AD2311+SUM($D$18:$E$18)-SUM($AB$27:AB2311)</f>
        <v>16396.021174196499</v>
      </c>
      <c r="AG2311" s="10">
        <f t="shared" si="663"/>
        <v>6.3276186832723624E-3</v>
      </c>
      <c r="AH2311" s="10">
        <f>+AD2311/SUM(AB$27:AB2311)-1</f>
        <v>0.41280154055083385</v>
      </c>
      <c r="AI2311" s="6">
        <f t="shared" si="664"/>
        <v>0</v>
      </c>
      <c r="AL2311" s="6">
        <f t="shared" si="665"/>
        <v>0</v>
      </c>
      <c r="AM2311" s="6">
        <f t="shared" si="666"/>
        <v>30157.474069789605</v>
      </c>
      <c r="AN2311" s="6">
        <f t="shared" si="667"/>
        <v>29741.384222814711</v>
      </c>
      <c r="AO2311" s="5">
        <f t="shared" si="668"/>
        <v>0</v>
      </c>
      <c r="AP2311" s="6">
        <f>+AN2311+SUM($D$16:$E$18)-SUM($AL$27:AL2311)</f>
        <v>31830.551117551535</v>
      </c>
      <c r="AQ2311" s="10">
        <f t="shared" si="676"/>
        <v>3.2295299653331E-3</v>
      </c>
      <c r="AR2311" s="10">
        <f>+AN2311/SUM(AL$27:AL2311)-1</f>
        <v>0.22337988558589728</v>
      </c>
    </row>
    <row r="2312" spans="1:44" x14ac:dyDescent="0.25">
      <c r="A2312" s="1">
        <v>43622</v>
      </c>
      <c r="B2312">
        <v>8.3339999999999996</v>
      </c>
      <c r="G2312">
        <f t="shared" si="669"/>
        <v>7634.9061505758937</v>
      </c>
      <c r="H2312">
        <f t="shared" si="670"/>
        <v>7575.1244921580292</v>
      </c>
      <c r="I2312" s="5">
        <f t="shared" si="659"/>
        <v>0</v>
      </c>
      <c r="J2312" s="6">
        <f>+H2312+SUM($D$16:$E$16)-SUM($F$27:F2312)</f>
        <v>8201.8358605790745</v>
      </c>
      <c r="K2312" s="10">
        <f t="shared" si="671"/>
        <v>-1.9908211476803439E-3</v>
      </c>
      <c r="L2312" s="10">
        <f>+H2312/SUM(F$27:F2312)-1</f>
        <v>3.8643179341451672E-2</v>
      </c>
      <c r="M2312">
        <v>7.5330000000000004</v>
      </c>
      <c r="R2312">
        <f t="shared" si="672"/>
        <v>6909.9887570314777</v>
      </c>
      <c r="S2312">
        <f t="shared" si="673"/>
        <v>6711.7642807680777</v>
      </c>
      <c r="T2312" s="5">
        <f t="shared" si="660"/>
        <v>0</v>
      </c>
      <c r="U2312" s="6">
        <f>+S2312+SUM($D$17:$E$17)-SUM($Q$27:Q2312)</f>
        <v>7234.1527544522842</v>
      </c>
      <c r="V2312" s="10">
        <f t="shared" si="661"/>
        <v>2.4693471600389927E-3</v>
      </c>
      <c r="W2312" s="10">
        <f>+S2312/SUM(Q$27:Q2312)-1</f>
        <v>0.10434242986844899</v>
      </c>
      <c r="X2312">
        <v>5.55</v>
      </c>
      <c r="AC2312">
        <f t="shared" si="674"/>
        <v>15622.879798655311</v>
      </c>
      <c r="AD2312">
        <f t="shared" si="675"/>
        <v>15464.313209786407</v>
      </c>
      <c r="AE2312" s="5">
        <f t="shared" si="662"/>
        <v>0</v>
      </c>
      <c r="AF2312" s="6">
        <f>+AD2312+SUM($D$18:$E$18)-SUM($AB$27:AB2312)</f>
        <v>16404.380262418006</v>
      </c>
      <c r="AG2312" s="10">
        <f t="shared" si="663"/>
        <v>5.0982419043599236E-4</v>
      </c>
      <c r="AH2312" s="10">
        <f>+AD2312/SUM(AB$27:AB2312)-1</f>
        <v>0.4135656300806072</v>
      </c>
      <c r="AI2312" s="6">
        <f t="shared" si="664"/>
        <v>0</v>
      </c>
      <c r="AL2312" s="6">
        <f t="shared" si="665"/>
        <v>0</v>
      </c>
      <c r="AM2312" s="6">
        <f t="shared" si="666"/>
        <v>30167.77470626268</v>
      </c>
      <c r="AN2312" s="6">
        <f t="shared" si="667"/>
        <v>29751.201982712515</v>
      </c>
      <c r="AO2312" s="5">
        <f t="shared" si="668"/>
        <v>0</v>
      </c>
      <c r="AP2312" s="6">
        <f>+AN2312+SUM($D$16:$E$18)-SUM($AL$27:AL2312)</f>
        <v>31840.368877449342</v>
      </c>
      <c r="AQ2312" s="10">
        <f t="shared" si="676"/>
        <v>3.0843826302451305E-4</v>
      </c>
      <c r="AR2312" s="10">
        <f>+AN2312/SUM(AL$27:AL2312)-1</f>
        <v>0.22378372859100115</v>
      </c>
    </row>
    <row r="2313" spans="1:44" x14ac:dyDescent="0.25">
      <c r="A2313" s="1">
        <v>43623</v>
      </c>
      <c r="B2313">
        <v>8.33</v>
      </c>
      <c r="G2313">
        <f t="shared" si="669"/>
        <v>7631.2416887805612</v>
      </c>
      <c r="H2313">
        <f t="shared" si="670"/>
        <v>7571.4887232633055</v>
      </c>
      <c r="I2313" s="5">
        <f t="shared" si="659"/>
        <v>0</v>
      </c>
      <c r="J2313" s="6">
        <f>+H2313+SUM($D$16:$E$16)-SUM($F$27:F2313)</f>
        <v>8198.2000916843499</v>
      </c>
      <c r="K2313" s="10">
        <f t="shared" si="671"/>
        <v>-4.4328720502684327E-4</v>
      </c>
      <c r="L2313" s="10">
        <f>+H2313/SUM(F$27:F2313)-1</f>
        <v>3.8144670496075284E-2</v>
      </c>
      <c r="M2313">
        <v>7.6029999999999998</v>
      </c>
      <c r="R2313">
        <f t="shared" si="672"/>
        <v>6974.1994583446594</v>
      </c>
      <c r="S2313">
        <f t="shared" si="673"/>
        <v>6774.1329917270259</v>
      </c>
      <c r="T2313" s="5">
        <f t="shared" si="660"/>
        <v>0</v>
      </c>
      <c r="U2313" s="6">
        <f>+S2313+SUM($D$17:$E$17)-SUM($Q$27:Q2313)</f>
        <v>7296.5214654112324</v>
      </c>
      <c r="V2313" s="10">
        <f t="shared" si="661"/>
        <v>8.621425766903057E-3</v>
      </c>
      <c r="W2313" s="10">
        <f>+S2313/SUM(Q$27:Q2313)-1</f>
        <v>0.11460447289125408</v>
      </c>
      <c r="X2313">
        <v>5.5810000000000004</v>
      </c>
      <c r="AC2313">
        <f t="shared" si="674"/>
        <v>15710.14273086402</v>
      </c>
      <c r="AD2313">
        <f t="shared" si="675"/>
        <v>15550.690454741973</v>
      </c>
      <c r="AE2313" s="5">
        <f t="shared" si="662"/>
        <v>0</v>
      </c>
      <c r="AF2313" s="6">
        <f>+AD2313+SUM($D$18:$E$18)-SUM($AB$27:AB2313)</f>
        <v>16490.757507373572</v>
      </c>
      <c r="AG2313" s="10">
        <f t="shared" si="663"/>
        <v>5.2654988224976051E-3</v>
      </c>
      <c r="AH2313" s="10">
        <f>+AD2313/SUM(AB$27:AB2313)-1</f>
        <v>0.42146122188826474</v>
      </c>
      <c r="AI2313" s="6">
        <f t="shared" si="664"/>
        <v>0</v>
      </c>
      <c r="AL2313" s="6">
        <f t="shared" si="665"/>
        <v>0</v>
      </c>
      <c r="AM2313" s="6">
        <f t="shared" si="666"/>
        <v>30315.58387798924</v>
      </c>
      <c r="AN2313" s="6">
        <f t="shared" si="667"/>
        <v>29896.312169732304</v>
      </c>
      <c r="AO2313" s="5">
        <f t="shared" si="668"/>
        <v>0</v>
      </c>
      <c r="AP2313" s="6">
        <f>+AN2313+SUM($D$16:$E$18)-SUM($AL$27:AL2313)</f>
        <v>31985.479064469131</v>
      </c>
      <c r="AQ2313" s="10">
        <f t="shared" si="676"/>
        <v>4.5574279487246017E-3</v>
      </c>
      <c r="AR2313" s="10">
        <f>+AN2313/SUM(AL$27:AL2313)-1</f>
        <v>0.22975268022632678</v>
      </c>
    </row>
    <row r="2314" spans="1:44" x14ac:dyDescent="0.25">
      <c r="A2314" s="1">
        <v>43627</v>
      </c>
      <c r="B2314">
        <v>8.5109999999999992</v>
      </c>
      <c r="C2314">
        <f>+$C$16</f>
        <v>60</v>
      </c>
      <c r="D2314" s="7">
        <f>+$H$16</f>
        <v>0.66694736842105262</v>
      </c>
      <c r="E2314" s="7">
        <f>+$J$16</f>
        <v>0.46199999999999997</v>
      </c>
      <c r="F2314" s="6">
        <f>+C2314-D2314-E2314</f>
        <v>58.871052631578941</v>
      </c>
      <c r="G2314">
        <f t="shared" si="669"/>
        <v>7855.9296376509492</v>
      </c>
      <c r="H2314">
        <f t="shared" si="670"/>
        <v>7794.8783183811574</v>
      </c>
      <c r="I2314" s="5">
        <f t="shared" si="659"/>
        <v>87960</v>
      </c>
      <c r="J2314" s="6">
        <f>+H2314+SUM($D$16:$E$16)-SUM($F$27:F2314)</f>
        <v>8362.7186341706256</v>
      </c>
      <c r="K2314" s="10">
        <f t="shared" si="671"/>
        <v>2.0067641756286392E-2</v>
      </c>
      <c r="L2314" s="10">
        <f>+H2314/SUM(F$27:F2314)-1</f>
        <v>6.0216134195426374E-2</v>
      </c>
      <c r="M2314">
        <v>7.6740000000000004</v>
      </c>
      <c r="N2314">
        <f>+$C$17</f>
        <v>50</v>
      </c>
      <c r="O2314" s="7">
        <f>+$H$17</f>
        <v>0.5557894736842105</v>
      </c>
      <c r="P2314" s="7">
        <f>+$J$17</f>
        <v>0.38500000000000001</v>
      </c>
      <c r="Q2314" s="6">
        <f>+N2314-O2314-P2314</f>
        <v>49.059210526315795</v>
      </c>
      <c r="R2314">
        <f t="shared" si="672"/>
        <v>7089.3274553908877</v>
      </c>
      <c r="S2314">
        <f t="shared" si="673"/>
        <v>6886.4518947974193</v>
      </c>
      <c r="T2314" s="5">
        <f t="shared" si="660"/>
        <v>73300</v>
      </c>
      <c r="U2314" s="6">
        <f>+S2314+SUM($D$17:$E$17)-SUM($Q$27:Q2314)</f>
        <v>7359.781157955309</v>
      </c>
      <c r="V2314" s="10">
        <f t="shared" si="661"/>
        <v>8.6698425878626306E-3</v>
      </c>
      <c r="W2314" s="10">
        <f>+S2314/SUM(Q$27:Q2314)-1</f>
        <v>0.12401207614870535</v>
      </c>
      <c r="X2314">
        <v>5.5860000000000003</v>
      </c>
      <c r="Y2314">
        <f>+$C$18</f>
        <v>90</v>
      </c>
      <c r="Z2314" s="7">
        <f>+$H$18</f>
        <v>1.0004210526315789</v>
      </c>
      <c r="AA2314" s="7">
        <f>+$J$18</f>
        <v>0.69300000000000006</v>
      </c>
      <c r="AB2314" s="6">
        <f>+Y2314-Z2314-AA2314</f>
        <v>88.306578947368422</v>
      </c>
      <c r="AC2314">
        <f t="shared" si="674"/>
        <v>15812.523976296663</v>
      </c>
      <c r="AD2314">
        <f t="shared" si="675"/>
        <v>15652.928847391851</v>
      </c>
      <c r="AE2314" s="5">
        <f t="shared" si="662"/>
        <v>131940</v>
      </c>
      <c r="AF2314" s="6">
        <f>+AD2314+SUM($D$18:$E$18)-SUM($AB$27:AB2314)</f>
        <v>16504.689321076083</v>
      </c>
      <c r="AG2314" s="10">
        <f t="shared" si="663"/>
        <v>8.4482557555531912E-4</v>
      </c>
      <c r="AH2314" s="10">
        <f>+AD2314/SUM(AB$27:AB2314)-1</f>
        <v>0.41934973483669546</v>
      </c>
      <c r="AI2314" s="6">
        <f t="shared" si="664"/>
        <v>200</v>
      </c>
      <c r="AL2314" s="6">
        <f t="shared" si="665"/>
        <v>196.23684210526315</v>
      </c>
      <c r="AM2314" s="6">
        <f t="shared" si="666"/>
        <v>30757.7810693385</v>
      </c>
      <c r="AN2314" s="6">
        <f t="shared" si="667"/>
        <v>30334.259060570428</v>
      </c>
      <c r="AO2314" s="5">
        <f t="shared" si="668"/>
        <v>293200</v>
      </c>
      <c r="AP2314" s="6">
        <f>+AN2314+SUM($D$16:$E$18)-SUM($AL$27:AL2314)</f>
        <v>32227.189113201992</v>
      </c>
      <c r="AQ2314" s="10">
        <f t="shared" si="676"/>
        <v>7.5568681727629095E-3</v>
      </c>
      <c r="AR2314" s="10">
        <f>+AN2314/SUM(AL$27:AL2314)-1</f>
        <v>0.23777583879739606</v>
      </c>
    </row>
    <row r="2315" spans="1:44" x14ac:dyDescent="0.25">
      <c r="A2315" s="1">
        <v>43628</v>
      </c>
      <c r="B2315">
        <v>8.4510000000000005</v>
      </c>
      <c r="G2315">
        <f t="shared" si="669"/>
        <v>7800.5476874383958</v>
      </c>
      <c r="H2315">
        <f t="shared" si="670"/>
        <v>7739.9267616777315</v>
      </c>
      <c r="I2315" s="5">
        <f t="shared" si="659"/>
        <v>0</v>
      </c>
      <c r="J2315" s="6">
        <f>+H2315+SUM($D$16:$E$16)-SUM($F$27:F2315)</f>
        <v>8307.7670774672006</v>
      </c>
      <c r="K2315" s="10">
        <f t="shared" si="671"/>
        <v>-6.5710158511000927E-3</v>
      </c>
      <c r="L2315" s="10">
        <f>+H2315/SUM(F$27:F2315)-1</f>
        <v>5.2741928103107627E-2</v>
      </c>
      <c r="M2315">
        <v>7.6769999999999996</v>
      </c>
      <c r="R2315">
        <f t="shared" si="672"/>
        <v>7092.0988891107427</v>
      </c>
      <c r="S2315">
        <f t="shared" si="673"/>
        <v>6889.1440182903025</v>
      </c>
      <c r="T2315" s="5">
        <f t="shared" si="660"/>
        <v>0</v>
      </c>
      <c r="U2315" s="6">
        <f>+S2315+SUM($D$17:$E$17)-SUM($Q$27:Q2315)</f>
        <v>7362.4732814481922</v>
      </c>
      <c r="V2315" s="10">
        <f t="shared" si="661"/>
        <v>3.6578852483581947E-4</v>
      </c>
      <c r="W2315" s="10">
        <f>+S2315/SUM(Q$27:Q2315)-1</f>
        <v>0.12445148665540917</v>
      </c>
      <c r="X2315">
        <v>5.5949999999999998</v>
      </c>
      <c r="AC2315">
        <f t="shared" si="674"/>
        <v>15838.000652950202</v>
      </c>
      <c r="AD2315">
        <f t="shared" si="675"/>
        <v>15678.148389036414</v>
      </c>
      <c r="AE2315" s="5">
        <f t="shared" si="662"/>
        <v>0</v>
      </c>
      <c r="AF2315" s="6">
        <f>+AD2315+SUM($D$18:$E$18)-SUM($AB$27:AB2315)</f>
        <v>16529.908862720644</v>
      </c>
      <c r="AG2315" s="10">
        <f t="shared" si="663"/>
        <v>1.5280228033347498E-3</v>
      </c>
      <c r="AH2315" s="10">
        <f>+AD2315/SUM(AB$27:AB2315)-1</f>
        <v>0.42163654966188902</v>
      </c>
      <c r="AI2315" s="6">
        <f t="shared" si="664"/>
        <v>0</v>
      </c>
      <c r="AL2315" s="6">
        <f t="shared" si="665"/>
        <v>0</v>
      </c>
      <c r="AM2315" s="6">
        <f t="shared" si="666"/>
        <v>30730.64722949934</v>
      </c>
      <c r="AN2315" s="6">
        <f t="shared" si="667"/>
        <v>30307.219169004449</v>
      </c>
      <c r="AO2315" s="5">
        <f t="shared" si="668"/>
        <v>0</v>
      </c>
      <c r="AP2315" s="6">
        <f>+AN2315+SUM($D$16:$E$18)-SUM($AL$27:AL2315)</f>
        <v>32200.149221636009</v>
      </c>
      <c r="AQ2315" s="10">
        <f t="shared" si="676"/>
        <v>-8.3903971491283702E-4</v>
      </c>
      <c r="AR2315" s="10">
        <f>+AN2315/SUM(AL$27:AL2315)-1</f>
        <v>0.23667248814698993</v>
      </c>
    </row>
    <row r="2316" spans="1:44" x14ac:dyDescent="0.25">
      <c r="A2316" s="1">
        <v>43629</v>
      </c>
      <c r="B2316">
        <v>8.4540000000000006</v>
      </c>
      <c r="G2316">
        <f t="shared" si="669"/>
        <v>7803.3167849490246</v>
      </c>
      <c r="H2316">
        <f t="shared" si="670"/>
        <v>7742.6743395129033</v>
      </c>
      <c r="I2316" s="5">
        <f t="shared" si="659"/>
        <v>0</v>
      </c>
      <c r="J2316" s="6">
        <f>+H2316+SUM($D$16:$E$16)-SUM($F$27:F2316)</f>
        <v>8310.5146553023696</v>
      </c>
      <c r="K2316" s="10">
        <f t="shared" si="671"/>
        <v>3.3072398510314294E-4</v>
      </c>
      <c r="L2316" s="10">
        <f>+H2316/SUM(F$27:F2316)-1</f>
        <v>5.3115638407723598E-2</v>
      </c>
      <c r="M2316">
        <v>7.6840000000000002</v>
      </c>
      <c r="R2316">
        <f t="shared" si="672"/>
        <v>7098.565567790406</v>
      </c>
      <c r="S2316">
        <f t="shared" si="673"/>
        <v>6895.4256397736981</v>
      </c>
      <c r="T2316" s="5">
        <f t="shared" si="660"/>
        <v>0</v>
      </c>
      <c r="U2316" s="6">
        <f>+S2316+SUM($D$17:$E$17)-SUM($Q$27:Q2316)</f>
        <v>7368.7549029315869</v>
      </c>
      <c r="V2316" s="10">
        <f t="shared" si="661"/>
        <v>8.5319446920406605E-4</v>
      </c>
      <c r="W2316" s="10">
        <f>+S2316/SUM(Q$27:Q2316)-1</f>
        <v>0.12547677783771838</v>
      </c>
      <c r="X2316">
        <v>5.6159999999999997</v>
      </c>
      <c r="AC2316">
        <f t="shared" si="674"/>
        <v>15897.446231808461</v>
      </c>
      <c r="AD2316">
        <f t="shared" si="675"/>
        <v>15736.993986207061</v>
      </c>
      <c r="AE2316" s="5">
        <f t="shared" si="662"/>
        <v>0</v>
      </c>
      <c r="AF2316" s="6">
        <f>+AD2316+SUM($D$18:$E$18)-SUM($AB$27:AB2316)</f>
        <v>16588.754459891294</v>
      </c>
      <c r="AG2316" s="10">
        <f t="shared" si="663"/>
        <v>3.5599468611324792E-3</v>
      </c>
      <c r="AH2316" s="10">
        <f>+AD2316/SUM(AB$27:AB2316)-1</f>
        <v>0.4269724509206736</v>
      </c>
      <c r="AI2316" s="6">
        <f t="shared" si="664"/>
        <v>0</v>
      </c>
      <c r="AL2316" s="6">
        <f t="shared" si="665"/>
        <v>0</v>
      </c>
      <c r="AM2316" s="6">
        <f t="shared" si="666"/>
        <v>30799.328584547889</v>
      </c>
      <c r="AN2316" s="6">
        <f t="shared" si="667"/>
        <v>30375.093965493663</v>
      </c>
      <c r="AO2316" s="5">
        <f t="shared" si="668"/>
        <v>0</v>
      </c>
      <c r="AP2316" s="6">
        <f>+AN2316+SUM($D$16:$E$18)-SUM($AL$27:AL2316)</f>
        <v>32268.024018125227</v>
      </c>
      <c r="AQ2316" s="10">
        <f t="shared" si="676"/>
        <v>2.1079031659769765E-3</v>
      </c>
      <c r="AR2316" s="10">
        <f>+AN2316/SUM(AL$27:AL2316)-1</f>
        <v>0.23944208878203033</v>
      </c>
    </row>
    <row r="2317" spans="1:44" x14ac:dyDescent="0.25">
      <c r="A2317" s="1">
        <v>43630</v>
      </c>
      <c r="B2317">
        <v>8.4329999999999998</v>
      </c>
      <c r="G2317">
        <f t="shared" si="669"/>
        <v>7783.933102374629</v>
      </c>
      <c r="H2317">
        <f t="shared" si="670"/>
        <v>7723.4412946667026</v>
      </c>
      <c r="I2317" s="5">
        <f t="shared" si="659"/>
        <v>0</v>
      </c>
      <c r="J2317" s="6">
        <f>+H2317+SUM($D$16:$E$16)-SUM($F$27:F2317)</f>
        <v>8291.2816104561716</v>
      </c>
      <c r="K2317" s="10">
        <f t="shared" si="671"/>
        <v>-2.3143025003784512E-3</v>
      </c>
      <c r="L2317" s="10">
        <f>+H2317/SUM(F$27:F2317)-1</f>
        <v>5.0499666275412025E-2</v>
      </c>
      <c r="M2317">
        <v>7.6539999999999999</v>
      </c>
      <c r="R2317">
        <f t="shared" si="672"/>
        <v>7070.8512305918493</v>
      </c>
      <c r="S2317">
        <f t="shared" si="673"/>
        <v>6868.5044048448572</v>
      </c>
      <c r="T2317" s="5">
        <f t="shared" si="660"/>
        <v>0</v>
      </c>
      <c r="U2317" s="6">
        <f>+S2317+SUM($D$17:$E$17)-SUM($Q$27:Q2317)</f>
        <v>7341.8336680027478</v>
      </c>
      <c r="V2317" s="10">
        <f t="shared" si="661"/>
        <v>-3.6534306383468884E-3</v>
      </c>
      <c r="W2317" s="10">
        <f>+S2317/SUM(Q$27:Q2317)-1</f>
        <v>0.12108267277067886</v>
      </c>
      <c r="X2317">
        <v>5.6159999999999997</v>
      </c>
      <c r="AC2317">
        <f t="shared" si="674"/>
        <v>15897.446231808461</v>
      </c>
      <c r="AD2317">
        <f t="shared" si="675"/>
        <v>15736.993986207061</v>
      </c>
      <c r="AE2317" s="5">
        <f t="shared" si="662"/>
        <v>0</v>
      </c>
      <c r="AF2317" s="6">
        <f>+AD2317+SUM($D$18:$E$18)-SUM($AB$27:AB2317)</f>
        <v>16588.754459891294</v>
      </c>
      <c r="AG2317" s="10">
        <f t="shared" si="663"/>
        <v>0</v>
      </c>
      <c r="AH2317" s="10">
        <f>+AD2317/SUM(AB$27:AB2317)-1</f>
        <v>0.4269724509206736</v>
      </c>
      <c r="AI2317" s="6">
        <f t="shared" si="664"/>
        <v>0</v>
      </c>
      <c r="AL2317" s="6">
        <f t="shared" si="665"/>
        <v>0</v>
      </c>
      <c r="AM2317" s="6">
        <f t="shared" si="666"/>
        <v>30752.230564774938</v>
      </c>
      <c r="AN2317" s="6">
        <f t="shared" si="667"/>
        <v>30328.939685718622</v>
      </c>
      <c r="AO2317" s="5">
        <f t="shared" si="668"/>
        <v>0</v>
      </c>
      <c r="AP2317" s="6">
        <f>+AN2317+SUM($D$16:$E$18)-SUM($AL$27:AL2317)</f>
        <v>32221.869738350182</v>
      </c>
      <c r="AQ2317" s="10">
        <f t="shared" si="676"/>
        <v>-1.4303410630015501E-3</v>
      </c>
      <c r="AR2317" s="10">
        <f>+AN2317/SUM(AL$27:AL2317)-1</f>
        <v>0.23755878409182629</v>
      </c>
    </row>
    <row r="2318" spans="1:44" x14ac:dyDescent="0.25">
      <c r="A2318" s="1">
        <v>43633</v>
      </c>
      <c r="B2318">
        <v>8.4109999999999996</v>
      </c>
      <c r="G2318">
        <f t="shared" si="669"/>
        <v>7763.626387296692</v>
      </c>
      <c r="H2318">
        <f t="shared" si="670"/>
        <v>7703.2923905421121</v>
      </c>
      <c r="I2318" s="5">
        <f t="shared" si="659"/>
        <v>0</v>
      </c>
      <c r="J2318" s="6">
        <f>+H2318+SUM($D$16:$E$16)-SUM($F$27:F2318)</f>
        <v>8271.1327063315803</v>
      </c>
      <c r="K2318" s="10">
        <f t="shared" si="671"/>
        <v>-2.4301314406184327E-3</v>
      </c>
      <c r="L2318" s="10">
        <f>+H2318/SUM(F$27:F2318)-1</f>
        <v>4.7759124041561574E-2</v>
      </c>
      <c r="M2318">
        <v>7.6520000000000001</v>
      </c>
      <c r="R2318">
        <f t="shared" si="672"/>
        <v>7069.0036081119451</v>
      </c>
      <c r="S2318">
        <f t="shared" si="673"/>
        <v>6866.7096558496014</v>
      </c>
      <c r="T2318" s="5">
        <f t="shared" si="660"/>
        <v>0</v>
      </c>
      <c r="U2318" s="6">
        <f>+S2318+SUM($D$17:$E$17)-SUM($Q$27:Q2318)</f>
        <v>7340.0389190074911</v>
      </c>
      <c r="V2318" s="10">
        <f t="shared" si="661"/>
        <v>-2.4445514246373978E-4</v>
      </c>
      <c r="W2318" s="10">
        <f>+S2318/SUM(Q$27:Q2318)-1</f>
        <v>0.12078973243287616</v>
      </c>
      <c r="X2318">
        <v>5.6239999999999997</v>
      </c>
      <c r="AC2318">
        <f t="shared" si="674"/>
        <v>15920.092166611605</v>
      </c>
      <c r="AD2318">
        <f t="shared" si="675"/>
        <v>15759.411356557781</v>
      </c>
      <c r="AE2318" s="5">
        <f t="shared" si="662"/>
        <v>0</v>
      </c>
      <c r="AF2318" s="6">
        <f>+AD2318+SUM($D$18:$E$18)-SUM($AB$27:AB2318)</f>
        <v>16611.171830242012</v>
      </c>
      <c r="AG2318" s="10">
        <f t="shared" si="663"/>
        <v>1.3513594649265936E-3</v>
      </c>
      <c r="AH2318" s="10">
        <f>+AD2318/SUM(AB$27:AB2318)-1</f>
        <v>0.42900517520973414</v>
      </c>
      <c r="AI2318" s="6">
        <f t="shared" si="664"/>
        <v>0</v>
      </c>
      <c r="AL2318" s="6">
        <f t="shared" si="665"/>
        <v>0</v>
      </c>
      <c r="AM2318" s="6">
        <f t="shared" si="666"/>
        <v>30752.72216202024</v>
      </c>
      <c r="AN2318" s="6">
        <f t="shared" si="667"/>
        <v>30329.413402949496</v>
      </c>
      <c r="AO2318" s="5">
        <f t="shared" si="668"/>
        <v>0</v>
      </c>
      <c r="AP2318" s="6">
        <f>+AN2318+SUM($D$16:$E$18)-SUM($AL$27:AL2318)</f>
        <v>32222.343455581056</v>
      </c>
      <c r="AQ2318" s="10">
        <f t="shared" si="676"/>
        <v>1.470173005846398E-5</v>
      </c>
      <c r="AR2318" s="10">
        <f>+AN2318/SUM(AL$27:AL2318)-1</f>
        <v>0.23757811391101269</v>
      </c>
    </row>
    <row r="2319" spans="1:44" x14ac:dyDescent="0.25">
      <c r="A2319" s="1">
        <v>43634</v>
      </c>
      <c r="B2319">
        <v>8.5220000000000002</v>
      </c>
      <c r="G2319">
        <f t="shared" si="669"/>
        <v>7866.0829951899195</v>
      </c>
      <c r="H2319">
        <f t="shared" si="670"/>
        <v>7804.9527704434531</v>
      </c>
      <c r="I2319" s="5">
        <f t="shared" si="659"/>
        <v>0</v>
      </c>
      <c r="J2319" s="6">
        <f>+H2319+SUM($D$16:$E$16)-SUM($F$27:F2319)</f>
        <v>8372.7930862329194</v>
      </c>
      <c r="K2319" s="10">
        <f t="shared" si="671"/>
        <v>1.2290986435693041E-2</v>
      </c>
      <c r="L2319" s="10">
        <f>+H2319/SUM(F$27:F2319)-1</f>
        <v>6.15864053123516E-2</v>
      </c>
      <c r="M2319">
        <v>7.7569999999999997</v>
      </c>
      <c r="R2319">
        <f t="shared" si="672"/>
        <v>7166.0037883068953</v>
      </c>
      <c r="S2319">
        <f t="shared" si="673"/>
        <v>6960.9339781005438</v>
      </c>
      <c r="T2319" s="5">
        <f t="shared" si="660"/>
        <v>0</v>
      </c>
      <c r="U2319" s="6">
        <f>+S2319+SUM($D$17:$E$17)-SUM($Q$27:Q2319)</f>
        <v>7434.2632412584335</v>
      </c>
      <c r="V2319" s="10">
        <f t="shared" si="661"/>
        <v>1.28370330580867E-2</v>
      </c>
      <c r="W2319" s="10">
        <f>+S2319/SUM(Q$27:Q2319)-1</f>
        <v>0.13616910016751449</v>
      </c>
      <c r="X2319">
        <v>5.673</v>
      </c>
      <c r="AC2319">
        <f t="shared" si="674"/>
        <v>16058.798517280873</v>
      </c>
      <c r="AD2319">
        <f t="shared" si="675"/>
        <v>15896.717749955955</v>
      </c>
      <c r="AE2319" s="5">
        <f t="shared" si="662"/>
        <v>0</v>
      </c>
      <c r="AF2319" s="6">
        <f>+AD2319+SUM($D$18:$E$18)-SUM($AB$27:AB2319)</f>
        <v>16748.478223640188</v>
      </c>
      <c r="AG2319" s="10">
        <f t="shared" si="663"/>
        <v>8.2659065116765795E-3</v>
      </c>
      <c r="AH2319" s="10">
        <f>+AD2319/SUM(AB$27:AB2319)-1</f>
        <v>0.44145561148023149</v>
      </c>
      <c r="AI2319" s="6">
        <f t="shared" si="664"/>
        <v>0</v>
      </c>
      <c r="AL2319" s="6">
        <f t="shared" si="665"/>
        <v>0</v>
      </c>
      <c r="AM2319" s="6">
        <f t="shared" si="666"/>
        <v>31090.885300777689</v>
      </c>
      <c r="AN2319" s="6">
        <f t="shared" si="667"/>
        <v>30662.604498499953</v>
      </c>
      <c r="AO2319" s="5">
        <f t="shared" si="668"/>
        <v>0</v>
      </c>
      <c r="AP2319" s="6">
        <f>+AN2319+SUM($D$16:$E$18)-SUM($AL$27:AL2319)</f>
        <v>32555.534551131514</v>
      </c>
      <c r="AQ2319" s="10">
        <f t="shared" si="676"/>
        <v>1.0340374405411135E-2</v>
      </c>
      <c r="AR2319" s="10">
        <f>+AN2319/SUM(AL$27:AL2319)-1</f>
        <v>0.25117382715890502</v>
      </c>
    </row>
    <row r="2320" spans="1:44" x14ac:dyDescent="0.25">
      <c r="A2320" s="1">
        <v>43635</v>
      </c>
      <c r="B2320">
        <v>8.6159999999999997</v>
      </c>
      <c r="G2320">
        <f t="shared" si="669"/>
        <v>7952.8480505229218</v>
      </c>
      <c r="H2320">
        <f t="shared" si="670"/>
        <v>7891.0435426121549</v>
      </c>
      <c r="I2320" s="5">
        <f t="shared" si="659"/>
        <v>0</v>
      </c>
      <c r="J2320" s="6">
        <f>+H2320+SUM($D$16:$E$16)-SUM($F$27:F2320)</f>
        <v>8458.883858401623</v>
      </c>
      <c r="K2320" s="10">
        <f t="shared" si="671"/>
        <v>1.0282204669581407E-2</v>
      </c>
      <c r="L2320" s="10">
        <f>+H2320/SUM(F$27:F2320)-1</f>
        <v>7.3295994856984237E-2</v>
      </c>
      <c r="M2320">
        <v>7.7560000000000002</v>
      </c>
      <c r="R2320">
        <f t="shared" si="672"/>
        <v>7165.0799770669437</v>
      </c>
      <c r="S2320">
        <f t="shared" si="673"/>
        <v>6960.0366036029163</v>
      </c>
      <c r="T2320" s="5">
        <f t="shared" si="660"/>
        <v>0</v>
      </c>
      <c r="U2320" s="6">
        <f>+S2320+SUM($D$17:$E$17)-SUM($Q$27:Q2320)</f>
        <v>7433.3658667608051</v>
      </c>
      <c r="V2320" s="10">
        <f t="shared" si="661"/>
        <v>-1.2070792605889391E-4</v>
      </c>
      <c r="W2320" s="10">
        <f>+S2320/SUM(Q$27:Q2320)-1</f>
        <v>0.13602262999861336</v>
      </c>
      <c r="X2320">
        <v>5.6989999999999998</v>
      </c>
      <c r="AC2320">
        <f t="shared" si="674"/>
        <v>16132.397805391096</v>
      </c>
      <c r="AD2320">
        <f t="shared" si="675"/>
        <v>15969.574203595801</v>
      </c>
      <c r="AE2320" s="5">
        <f t="shared" si="662"/>
        <v>0</v>
      </c>
      <c r="AF2320" s="6">
        <f>+AD2320+SUM($D$18:$E$18)-SUM($AB$27:AB2320)</f>
        <v>16821.334677280036</v>
      </c>
      <c r="AG2320" s="10">
        <f t="shared" si="663"/>
        <v>4.3500342339766185E-3</v>
      </c>
      <c r="AH2320" s="10">
        <f>+AD2320/SUM(AB$27:AB2320)-1</f>
        <v>0.44806196541967891</v>
      </c>
      <c r="AI2320" s="6">
        <f t="shared" si="664"/>
        <v>0</v>
      </c>
      <c r="AL2320" s="6">
        <f t="shared" si="665"/>
        <v>0</v>
      </c>
      <c r="AM2320" s="6">
        <f t="shared" si="666"/>
        <v>31250.325832980961</v>
      </c>
      <c r="AN2320" s="6">
        <f t="shared" si="667"/>
        <v>30820.654349810873</v>
      </c>
      <c r="AO2320" s="5">
        <f t="shared" si="668"/>
        <v>0</v>
      </c>
      <c r="AP2320" s="6">
        <f>+AN2320+SUM($D$16:$E$18)-SUM($AL$27:AL2320)</f>
        <v>32713.584402442433</v>
      </c>
      <c r="AQ2320" s="10">
        <f t="shared" si="676"/>
        <v>4.8547767219944138E-3</v>
      </c>
      <c r="AR2320" s="10">
        <f>+AN2320/SUM(AL$27:AL2320)-1</f>
        <v>0.25762298047059606</v>
      </c>
    </row>
    <row r="2321" spans="1:44" x14ac:dyDescent="0.25">
      <c r="A2321" s="1">
        <v>43636</v>
      </c>
      <c r="B2321">
        <v>8.6859999999999999</v>
      </c>
      <c r="G2321">
        <f t="shared" si="669"/>
        <v>8017.4603257709023</v>
      </c>
      <c r="H2321">
        <f t="shared" si="670"/>
        <v>7955.1536920994859</v>
      </c>
      <c r="I2321" s="5">
        <f t="shared" si="659"/>
        <v>0</v>
      </c>
      <c r="J2321" s="6">
        <f>+H2321+SUM($D$16:$E$16)-SUM($F$27:F2321)</f>
        <v>8522.9940078889522</v>
      </c>
      <c r="K2321" s="10">
        <f t="shared" si="671"/>
        <v>7.5790317683168684E-3</v>
      </c>
      <c r="L2321" s="10">
        <f>+H2321/SUM(F$27:F2321)-1</f>
        <v>8.2015901964689331E-2</v>
      </c>
      <c r="M2321">
        <v>7.7750000000000004</v>
      </c>
      <c r="R2321">
        <f t="shared" si="672"/>
        <v>7182.6323906260295</v>
      </c>
      <c r="S2321">
        <f t="shared" si="673"/>
        <v>6977.0867190578483</v>
      </c>
      <c r="T2321" s="5">
        <f t="shared" si="660"/>
        <v>0</v>
      </c>
      <c r="U2321" s="6">
        <f>+S2321+SUM($D$17:$E$17)-SUM($Q$27:Q2321)</f>
        <v>7450.415982215738</v>
      </c>
      <c r="V2321" s="10">
        <f t="shared" si="661"/>
        <v>2.293727466204043E-3</v>
      </c>
      <c r="W2321" s="10">
        <f>+S2321/SUM(Q$27:Q2321)-1</f>
        <v>0.13880556320773829</v>
      </c>
      <c r="X2321">
        <v>5.7190000000000003</v>
      </c>
      <c r="AC2321">
        <f t="shared" si="674"/>
        <v>16189.01264239896</v>
      </c>
      <c r="AD2321">
        <f t="shared" si="675"/>
        <v>16025.617629472606</v>
      </c>
      <c r="AE2321" s="5">
        <f t="shared" si="662"/>
        <v>0</v>
      </c>
      <c r="AF2321" s="6">
        <f>+AD2321+SUM($D$18:$E$18)-SUM($AB$27:AB2321)</f>
        <v>16877.378103156836</v>
      </c>
      <c r="AG2321" s="10">
        <f t="shared" si="663"/>
        <v>3.3316872264894659E-3</v>
      </c>
      <c r="AH2321" s="10">
        <f>+AD2321/SUM(AB$27:AB2321)-1</f>
        <v>0.45314377614233092</v>
      </c>
      <c r="AI2321" s="6">
        <f t="shared" si="664"/>
        <v>0</v>
      </c>
      <c r="AL2321" s="6">
        <f t="shared" si="665"/>
        <v>0</v>
      </c>
      <c r="AM2321" s="6">
        <f t="shared" si="666"/>
        <v>31389.105358795892</v>
      </c>
      <c r="AN2321" s="6">
        <f t="shared" si="667"/>
        <v>30957.858040629941</v>
      </c>
      <c r="AO2321" s="5">
        <f t="shared" si="668"/>
        <v>0</v>
      </c>
      <c r="AP2321" s="6">
        <f>+AN2321+SUM($D$16:$E$18)-SUM($AL$27:AL2321)</f>
        <v>32850.788093261508</v>
      </c>
      <c r="AQ2321" s="10">
        <f t="shared" si="676"/>
        <v>4.1940891933820446E-3</v>
      </c>
      <c r="AR2321" s="10">
        <f>+AN2321/SUM(AL$27:AL2321)-1</f>
        <v>0.26322151555103313</v>
      </c>
    </row>
    <row r="2322" spans="1:44" x14ac:dyDescent="0.25">
      <c r="A2322" s="1">
        <v>43637</v>
      </c>
      <c r="B2322">
        <v>8.6489999999999991</v>
      </c>
      <c r="G2322">
        <f t="shared" si="669"/>
        <v>7983.3081231398255</v>
      </c>
      <c r="H2322">
        <f t="shared" si="670"/>
        <v>7921.2668987990382</v>
      </c>
      <c r="I2322" s="5">
        <f t="shared" si="659"/>
        <v>0</v>
      </c>
      <c r="J2322" s="6">
        <f>+H2322+SUM($D$16:$E$16)-SUM($F$27:F2322)</f>
        <v>8489.1072145885046</v>
      </c>
      <c r="K2322" s="10">
        <f t="shared" si="671"/>
        <v>-3.9759259796594559E-3</v>
      </c>
      <c r="L2322" s="10">
        <f>+H2322/SUM(F$27:F2322)-1</f>
        <v>7.740680820775947E-2</v>
      </c>
      <c r="M2322">
        <v>7.7489999999999997</v>
      </c>
      <c r="R2322">
        <f t="shared" si="672"/>
        <v>7158.6132983872794</v>
      </c>
      <c r="S2322">
        <f t="shared" si="673"/>
        <v>6953.7549821195198</v>
      </c>
      <c r="T2322" s="5">
        <f t="shared" si="660"/>
        <v>0</v>
      </c>
      <c r="U2322" s="6">
        <f>+S2322+SUM($D$17:$E$17)-SUM($Q$27:Q2322)</f>
        <v>7427.0842452774104</v>
      </c>
      <c r="V2322" s="10">
        <f t="shared" si="661"/>
        <v>-3.1316019124328909E-3</v>
      </c>
      <c r="W2322" s="10">
        <f>+S2322/SUM(Q$27:Q2322)-1</f>
        <v>0.13499733881630416</v>
      </c>
      <c r="X2322">
        <v>5.702</v>
      </c>
      <c r="AC2322">
        <f t="shared" si="674"/>
        <v>16140.890030942273</v>
      </c>
      <c r="AD2322">
        <f t="shared" si="675"/>
        <v>15977.98071747732</v>
      </c>
      <c r="AE2322" s="5">
        <f t="shared" si="662"/>
        <v>0</v>
      </c>
      <c r="AF2322" s="6">
        <f>+AD2322+SUM($D$18:$E$18)-SUM($AB$27:AB2322)</f>
        <v>16829.741191161549</v>
      </c>
      <c r="AG2322" s="10">
        <f t="shared" si="663"/>
        <v>-2.8225303541891122E-3</v>
      </c>
      <c r="AH2322" s="10">
        <f>+AD2322/SUM(AB$27:AB2322)-1</f>
        <v>0.44882423702807661</v>
      </c>
      <c r="AI2322" s="6">
        <f t="shared" si="664"/>
        <v>0</v>
      </c>
      <c r="AL2322" s="6">
        <f t="shared" si="665"/>
        <v>0</v>
      </c>
      <c r="AM2322" s="6">
        <f t="shared" si="666"/>
        <v>31282.811452469381</v>
      </c>
      <c r="AN2322" s="6">
        <f t="shared" si="667"/>
        <v>30853.002598395877</v>
      </c>
      <c r="AO2322" s="5">
        <f t="shared" si="668"/>
        <v>0</v>
      </c>
      <c r="AP2322" s="6">
        <f>+AN2322+SUM($D$16:$E$18)-SUM($AL$27:AL2322)</f>
        <v>32745.932651027437</v>
      </c>
      <c r="AQ2322" s="10">
        <f t="shared" si="676"/>
        <v>-3.1918699160700115E-3</v>
      </c>
      <c r="AR2322" s="10">
        <f>+AN2322/SUM(AL$27:AL2322)-1</f>
        <v>0.25894293624884601</v>
      </c>
    </row>
    <row r="2323" spans="1:44" x14ac:dyDescent="0.25">
      <c r="A2323" s="1">
        <v>43640</v>
      </c>
      <c r="B2323">
        <v>8.6199999999999992</v>
      </c>
      <c r="G2323">
        <f t="shared" si="669"/>
        <v>7956.5401805370911</v>
      </c>
      <c r="H2323">
        <f t="shared" si="670"/>
        <v>7894.7069797257154</v>
      </c>
      <c r="I2323" s="5">
        <f t="shared" si="659"/>
        <v>0</v>
      </c>
      <c r="J2323" s="6">
        <f>+H2323+SUM($D$16:$E$16)-SUM($F$27:F2323)</f>
        <v>8462.5472955151818</v>
      </c>
      <c r="K2323" s="10">
        <f t="shared" si="671"/>
        <v>-3.1287058110986976E-3</v>
      </c>
      <c r="L2323" s="10">
        <f>+H2323/SUM(F$27:F2323)-1</f>
        <v>7.3794275263138642E-2</v>
      </c>
      <c r="M2323">
        <v>7.72</v>
      </c>
      <c r="R2323">
        <f t="shared" si="672"/>
        <v>7131.8227724286744</v>
      </c>
      <c r="S2323">
        <f t="shared" si="673"/>
        <v>6927.7311216883072</v>
      </c>
      <c r="T2323" s="5">
        <f t="shared" si="660"/>
        <v>0</v>
      </c>
      <c r="U2323" s="6">
        <f>+S2323+SUM($D$17:$E$17)-SUM($Q$27:Q2323)</f>
        <v>7401.060384846196</v>
      </c>
      <c r="V2323" s="10">
        <f t="shared" si="661"/>
        <v>-3.5039134567191876E-3</v>
      </c>
      <c r="W2323" s="10">
        <f>+S2323/SUM(Q$27:Q2323)-1</f>
        <v>0.13074970391816576</v>
      </c>
      <c r="X2323">
        <v>5.6630000000000003</v>
      </c>
      <c r="AC2323">
        <f t="shared" si="674"/>
        <v>16030.491098776938</v>
      </c>
      <c r="AD2323">
        <f t="shared" si="675"/>
        <v>15868.696037017549</v>
      </c>
      <c r="AE2323" s="5">
        <f t="shared" si="662"/>
        <v>0</v>
      </c>
      <c r="AF2323" s="6">
        <f>+AD2323+SUM($D$18:$E$18)-SUM($AB$27:AB2323)</f>
        <v>16720.456510701784</v>
      </c>
      <c r="AG2323" s="10">
        <f t="shared" si="663"/>
        <v>-6.4935449225539399E-3</v>
      </c>
      <c r="AH2323" s="10">
        <f>+AD2323/SUM(AB$27:AB2323)-1</f>
        <v>0.43891470611890537</v>
      </c>
      <c r="AI2323" s="6">
        <f t="shared" si="664"/>
        <v>0</v>
      </c>
      <c r="AL2323" s="6">
        <f t="shared" si="665"/>
        <v>0</v>
      </c>
      <c r="AM2323" s="6">
        <f t="shared" si="666"/>
        <v>31118.854051742703</v>
      </c>
      <c r="AN2323" s="6">
        <f t="shared" si="667"/>
        <v>30691.134138431575</v>
      </c>
      <c r="AO2323" s="5">
        <f t="shared" si="668"/>
        <v>0</v>
      </c>
      <c r="AP2323" s="6">
        <f>+AN2323+SUM($D$16:$E$18)-SUM($AL$27:AL2323)</f>
        <v>32584.064191063135</v>
      </c>
      <c r="AQ2323" s="10">
        <f t="shared" si="676"/>
        <v>-4.9431623062726748E-3</v>
      </c>
      <c r="AR2323" s="10">
        <f>+AN2323/SUM(AL$27:AL2323)-1</f>
        <v>0.25233796632335381</v>
      </c>
    </row>
    <row r="2324" spans="1:44" x14ac:dyDescent="0.25">
      <c r="A2324" s="1">
        <v>43641</v>
      </c>
      <c r="B2324">
        <v>8.5670000000000002</v>
      </c>
      <c r="G2324">
        <f t="shared" si="669"/>
        <v>7907.6194578493341</v>
      </c>
      <c r="H2324">
        <f t="shared" si="670"/>
        <v>7846.1664379710219</v>
      </c>
      <c r="I2324" s="5">
        <f t="shared" si="659"/>
        <v>0</v>
      </c>
      <c r="J2324" s="6">
        <f>+H2324+SUM($D$16:$E$16)-SUM($F$27:F2324)</f>
        <v>8414.0067537604882</v>
      </c>
      <c r="K2324" s="10">
        <f t="shared" si="671"/>
        <v>-5.7359256095877997E-3</v>
      </c>
      <c r="L2324" s="10">
        <f>+H2324/SUM(F$27:F2324)-1</f>
        <v>6.7192059881590493E-2</v>
      </c>
      <c r="M2324">
        <v>7.7039999999999997</v>
      </c>
      <c r="R2324">
        <f t="shared" si="672"/>
        <v>7117.0417925894444</v>
      </c>
      <c r="S2324">
        <f t="shared" si="673"/>
        <v>6913.3731297262593</v>
      </c>
      <c r="T2324" s="5">
        <f t="shared" si="660"/>
        <v>0</v>
      </c>
      <c r="U2324" s="6">
        <f>+S2324+SUM($D$17:$E$17)-SUM($Q$27:Q2324)</f>
        <v>7386.70239288415</v>
      </c>
      <c r="V2324" s="10">
        <f t="shared" si="661"/>
        <v>-1.9399911925382929E-3</v>
      </c>
      <c r="W2324" s="10">
        <f>+S2324/SUM(Q$27:Q2324)-1</f>
        <v>0.12840618121574487</v>
      </c>
      <c r="X2324">
        <v>5.69</v>
      </c>
      <c r="AC2324">
        <f t="shared" si="674"/>
        <v>16106.921128737557</v>
      </c>
      <c r="AD2324">
        <f t="shared" si="675"/>
        <v>15944.354661951238</v>
      </c>
      <c r="AE2324" s="5">
        <f t="shared" si="662"/>
        <v>0</v>
      </c>
      <c r="AF2324" s="6">
        <f>+AD2324+SUM($D$18:$E$18)-SUM($AB$27:AB2324)</f>
        <v>16796.115135635468</v>
      </c>
      <c r="AG2324" s="10">
        <f t="shared" si="663"/>
        <v>4.5249138314649162E-3</v>
      </c>
      <c r="AH2324" s="10">
        <f>+AD2324/SUM(AB$27:AB2324)-1</f>
        <v>0.44577515059448558</v>
      </c>
      <c r="AI2324" s="6">
        <f t="shared" si="664"/>
        <v>0</v>
      </c>
      <c r="AL2324" s="6">
        <f t="shared" si="665"/>
        <v>0</v>
      </c>
      <c r="AM2324" s="6">
        <f t="shared" si="666"/>
        <v>31131.582379176332</v>
      </c>
      <c r="AN2324" s="6">
        <f t="shared" si="667"/>
        <v>30703.894229648518</v>
      </c>
      <c r="AO2324" s="5">
        <f t="shared" si="668"/>
        <v>0</v>
      </c>
      <c r="AP2324" s="6">
        <f>+AN2324+SUM($D$16:$E$18)-SUM($AL$27:AL2324)</f>
        <v>32596.824282280078</v>
      </c>
      <c r="AQ2324" s="10">
        <f t="shared" si="676"/>
        <v>3.916052688246463E-4</v>
      </c>
      <c r="AR2324" s="10">
        <f>+AN2324/SUM(AL$27:AL2324)-1</f>
        <v>0.25285863612371551</v>
      </c>
    </row>
    <row r="2325" spans="1:44" x14ac:dyDescent="0.25">
      <c r="A2325" s="1">
        <v>43642</v>
      </c>
      <c r="B2325">
        <v>8.6080000000000005</v>
      </c>
      <c r="G2325">
        <f t="shared" si="669"/>
        <v>7945.4637904945803</v>
      </c>
      <c r="H2325">
        <f t="shared" si="670"/>
        <v>7883.7166683850301</v>
      </c>
      <c r="I2325" s="5">
        <f t="shared" si="659"/>
        <v>0</v>
      </c>
      <c r="J2325" s="6">
        <f>+H2325+SUM($D$16:$E$16)-SUM($F$27:F2325)</f>
        <v>8451.5569841744982</v>
      </c>
      <c r="K2325" s="10">
        <f t="shared" si="671"/>
        <v>4.4628238974526724E-3</v>
      </c>
      <c r="L2325" s="10">
        <f>+H2325/SUM(F$27:F2325)-1</f>
        <v>7.2299434044674982E-2</v>
      </c>
      <c r="M2325">
        <v>7.6740000000000004</v>
      </c>
      <c r="R2325">
        <f t="shared" si="672"/>
        <v>7089.3274553908886</v>
      </c>
      <c r="S2325">
        <f t="shared" si="673"/>
        <v>6886.4518947974193</v>
      </c>
      <c r="T2325" s="5">
        <f t="shared" si="660"/>
        <v>0</v>
      </c>
      <c r="U2325" s="6">
        <f>+S2325+SUM($D$17:$E$17)-SUM($Q$27:Q2325)</f>
        <v>7359.781157955309</v>
      </c>
      <c r="V2325" s="10">
        <f t="shared" si="661"/>
        <v>-3.6445538884543049E-3</v>
      </c>
      <c r="W2325" s="10">
        <f>+S2325/SUM(Q$27:Q2325)-1</f>
        <v>0.12401207614870535</v>
      </c>
      <c r="X2325">
        <v>5.6360000000000001</v>
      </c>
      <c r="AC2325">
        <f t="shared" si="674"/>
        <v>15954.061068816321</v>
      </c>
      <c r="AD2325">
        <f t="shared" si="675"/>
        <v>15793.037412083862</v>
      </c>
      <c r="AE2325" s="5">
        <f t="shared" si="662"/>
        <v>0</v>
      </c>
      <c r="AF2325" s="6">
        <f>+AD2325+SUM($D$18:$E$18)-SUM($AB$27:AB2325)</f>
        <v>16644.797885768094</v>
      </c>
      <c r="AG2325" s="10">
        <f t="shared" si="663"/>
        <v>-9.0090624317246126E-3</v>
      </c>
      <c r="AH2325" s="10">
        <f>+AD2325/SUM(AB$27:AB2325)-1</f>
        <v>0.43205426164332517</v>
      </c>
      <c r="AI2325" s="6">
        <f t="shared" si="664"/>
        <v>0</v>
      </c>
      <c r="AL2325" s="6">
        <f t="shared" si="665"/>
        <v>0</v>
      </c>
      <c r="AM2325" s="6">
        <f t="shared" si="666"/>
        <v>30988.852314701791</v>
      </c>
      <c r="AN2325" s="6">
        <f t="shared" si="667"/>
        <v>30563.205975266312</v>
      </c>
      <c r="AO2325" s="5">
        <f t="shared" si="668"/>
        <v>0</v>
      </c>
      <c r="AP2325" s="6">
        <f>+AN2325+SUM($D$16:$E$18)-SUM($AL$27:AL2325)</f>
        <v>32456.136027897872</v>
      </c>
      <c r="AQ2325" s="10">
        <f t="shared" si="676"/>
        <v>-4.3160110679458796E-3</v>
      </c>
      <c r="AR2325" s="10">
        <f>+AN2325/SUM(AL$27:AL2325)-1</f>
        <v>0.24711791498959568</v>
      </c>
    </row>
    <row r="2326" spans="1:44" x14ac:dyDescent="0.25">
      <c r="A2326" s="1">
        <v>43643</v>
      </c>
      <c r="B2326">
        <v>8.6709999999999994</v>
      </c>
      <c r="G2326">
        <f t="shared" si="669"/>
        <v>8003.6148382177616</v>
      </c>
      <c r="H2326">
        <f t="shared" si="670"/>
        <v>7941.4158029236278</v>
      </c>
      <c r="I2326" s="5">
        <f t="shared" si="659"/>
        <v>0</v>
      </c>
      <c r="J2326" s="6">
        <f>+H2326+SUM($D$16:$E$16)-SUM($F$27:F2326)</f>
        <v>8509.2561187130959</v>
      </c>
      <c r="K2326" s="10">
        <f t="shared" si="671"/>
        <v>6.827042004998507E-3</v>
      </c>
      <c r="L2326" s="10">
        <f>+H2326/SUM(F$27:F2326)-1</f>
        <v>8.0147350441609477E-2</v>
      </c>
      <c r="M2326">
        <v>7.69</v>
      </c>
      <c r="R2326">
        <f t="shared" si="672"/>
        <v>7104.1084352301195</v>
      </c>
      <c r="S2326">
        <f t="shared" si="673"/>
        <v>6900.8098867594681</v>
      </c>
      <c r="T2326" s="5">
        <f t="shared" si="660"/>
        <v>0</v>
      </c>
      <c r="U2326" s="6">
        <f>+S2326+SUM($D$17:$E$17)-SUM($Q$27:Q2326)</f>
        <v>7374.1391499173569</v>
      </c>
      <c r="V2326" s="10">
        <f t="shared" si="661"/>
        <v>1.95087213245837E-3</v>
      </c>
      <c r="W2326" s="10">
        <f>+S2326/SUM(Q$27:Q2326)-1</f>
        <v>0.12635559885112668</v>
      </c>
      <c r="X2326">
        <v>5.6639999999999997</v>
      </c>
      <c r="AC2326">
        <f t="shared" si="674"/>
        <v>16033.321840627332</v>
      </c>
      <c r="AD2326">
        <f t="shared" si="675"/>
        <v>15871.49820831139</v>
      </c>
      <c r="AE2326" s="5">
        <f t="shared" si="662"/>
        <v>0</v>
      </c>
      <c r="AF2326" s="6">
        <f>+AD2326+SUM($D$18:$E$18)-SUM($AB$27:AB2326)</f>
        <v>16723.25868199562</v>
      </c>
      <c r="AG2326" s="10">
        <f t="shared" si="663"/>
        <v>4.7138329204112761E-3</v>
      </c>
      <c r="AH2326" s="10">
        <f>+AD2326/SUM(AB$27:AB2326)-1</f>
        <v>0.43916879665503794</v>
      </c>
      <c r="AI2326" s="6">
        <f t="shared" si="664"/>
        <v>0</v>
      </c>
      <c r="AL2326" s="6">
        <f t="shared" si="665"/>
        <v>0</v>
      </c>
      <c r="AM2326" s="6">
        <f t="shared" si="666"/>
        <v>31141.045114075212</v>
      </c>
      <c r="AN2326" s="6">
        <f t="shared" si="667"/>
        <v>30713.723897994485</v>
      </c>
      <c r="AO2326" s="5">
        <f t="shared" si="668"/>
        <v>0</v>
      </c>
      <c r="AP2326" s="6">
        <f>+AN2326+SUM($D$16:$E$18)-SUM($AL$27:AL2326)</f>
        <v>32606.653950626041</v>
      </c>
      <c r="AQ2326" s="10">
        <f t="shared" si="676"/>
        <v>4.6375798585140959E-3</v>
      </c>
      <c r="AR2326" s="10">
        <f>+AN2326/SUM(AL$27:AL2326)-1</f>
        <v>0.25325973133285618</v>
      </c>
    </row>
    <row r="2327" spans="1:44" x14ac:dyDescent="0.25">
      <c r="A2327" s="1">
        <v>43644</v>
      </c>
      <c r="B2327">
        <v>8.6609999999999996</v>
      </c>
      <c r="G2327">
        <f t="shared" si="669"/>
        <v>7994.3845131823364</v>
      </c>
      <c r="H2327">
        <f t="shared" si="670"/>
        <v>7932.2572101397236</v>
      </c>
      <c r="I2327" s="5">
        <f t="shared" si="659"/>
        <v>0</v>
      </c>
      <c r="J2327" s="6">
        <f>+H2327+SUM($D$16:$E$16)-SUM($F$27:F2327)</f>
        <v>8500.0975259291918</v>
      </c>
      <c r="K2327" s="10">
        <f t="shared" si="671"/>
        <v>-1.0763094512765692E-3</v>
      </c>
      <c r="L2327" s="10">
        <f>+H2327/SUM(F$27:F2327)-1</f>
        <v>7.890164942622313E-2</v>
      </c>
      <c r="M2327">
        <v>7.7329999999999997</v>
      </c>
      <c r="R2327">
        <f t="shared" si="672"/>
        <v>7143.8323185480513</v>
      </c>
      <c r="S2327">
        <f t="shared" si="673"/>
        <v>6939.3969901574728</v>
      </c>
      <c r="T2327" s="5">
        <f t="shared" si="660"/>
        <v>0</v>
      </c>
      <c r="U2327" s="6">
        <f>+S2327+SUM($D$17:$E$17)-SUM($Q$27:Q2327)</f>
        <v>7412.7262533153626</v>
      </c>
      <c r="V2327" s="10">
        <f t="shared" si="661"/>
        <v>5.2327604095236957E-3</v>
      </c>
      <c r="W2327" s="10">
        <f>+S2327/SUM(Q$27:Q2327)-1</f>
        <v>0.13265381611388327</v>
      </c>
      <c r="X2327">
        <v>5.6879999999999997</v>
      </c>
      <c r="AC2327">
        <f t="shared" si="674"/>
        <v>16101.259645036769</v>
      </c>
      <c r="AD2327">
        <f t="shared" si="675"/>
        <v>15938.750319363557</v>
      </c>
      <c r="AE2327" s="5">
        <f t="shared" si="662"/>
        <v>0</v>
      </c>
      <c r="AF2327" s="6">
        <f>+AD2327+SUM($D$18:$E$18)-SUM($AB$27:AB2327)</f>
        <v>16790.51079304779</v>
      </c>
      <c r="AG2327" s="10">
        <f t="shared" si="663"/>
        <v>4.0214716719400023E-3</v>
      </c>
      <c r="AH2327" s="10">
        <f>+AD2327/SUM(AB$27:AB2327)-1</f>
        <v>0.44526696952222022</v>
      </c>
      <c r="AI2327" s="6">
        <f t="shared" si="664"/>
        <v>0</v>
      </c>
      <c r="AL2327" s="6">
        <f t="shared" si="665"/>
        <v>0</v>
      </c>
      <c r="AM2327" s="6">
        <f t="shared" si="666"/>
        <v>31239.476476767159</v>
      </c>
      <c r="AN2327" s="6">
        <f t="shared" si="667"/>
        <v>30810.404519660755</v>
      </c>
      <c r="AO2327" s="5">
        <f t="shared" si="668"/>
        <v>0</v>
      </c>
      <c r="AP2327" s="6">
        <f>+AN2327+SUM($D$16:$E$18)-SUM($AL$27:AL2327)</f>
        <v>32703.334572292315</v>
      </c>
      <c r="AQ2327" s="10">
        <f t="shared" si="676"/>
        <v>2.9650580465161447E-3</v>
      </c>
      <c r="AR2327" s="10">
        <f>+AN2327/SUM(AL$27:AL2327)-1</f>
        <v>0.2572047407474416</v>
      </c>
    </row>
    <row r="2328" spans="1:44" x14ac:dyDescent="0.25">
      <c r="A2328" s="1">
        <v>43647</v>
      </c>
      <c r="B2328">
        <v>8.7889999999999997</v>
      </c>
      <c r="G2328">
        <f t="shared" si="669"/>
        <v>8112.5326736357874</v>
      </c>
      <c r="H2328">
        <f t="shared" si="670"/>
        <v>8049.4871977737021</v>
      </c>
      <c r="I2328" s="5">
        <f t="shared" si="659"/>
        <v>0</v>
      </c>
      <c r="J2328" s="6">
        <f>+H2328+SUM($D$16:$E$16)-SUM($F$27:F2328)</f>
        <v>8617.3275135631702</v>
      </c>
      <c r="K2328" s="10">
        <f t="shared" si="671"/>
        <v>1.3791605011162833E-2</v>
      </c>
      <c r="L2328" s="10">
        <f>+H2328/SUM(F$27:F2328)-1</f>
        <v>9.4846622423170102E-2</v>
      </c>
      <c r="M2328">
        <v>7.7960000000000003</v>
      </c>
      <c r="R2328">
        <f t="shared" si="672"/>
        <v>7202.0324266650214</v>
      </c>
      <c r="S2328">
        <f t="shared" si="673"/>
        <v>6995.9315835080388</v>
      </c>
      <c r="T2328" s="5">
        <f t="shared" si="660"/>
        <v>0</v>
      </c>
      <c r="U2328" s="6">
        <f>+S2328+SUM($D$17:$E$17)-SUM($Q$27:Q2328)</f>
        <v>7469.2608466659276</v>
      </c>
      <c r="V2328" s="10">
        <f t="shared" si="661"/>
        <v>7.626693799097195E-3</v>
      </c>
      <c r="W2328" s="10">
        <f>+S2328/SUM(Q$27:Q2328)-1</f>
        <v>0.14188143675466636</v>
      </c>
      <c r="X2328">
        <v>5.7309999999999999</v>
      </c>
      <c r="AC2328">
        <f t="shared" si="674"/>
        <v>16222.981544603677</v>
      </c>
      <c r="AD2328">
        <f t="shared" si="675"/>
        <v>16059.243684998688</v>
      </c>
      <c r="AE2328" s="5">
        <f t="shared" si="662"/>
        <v>0</v>
      </c>
      <c r="AF2328" s="6">
        <f>+AD2328+SUM($D$18:$E$18)-SUM($AB$27:AB2328)</f>
        <v>16911.004158682917</v>
      </c>
      <c r="AG2328" s="10">
        <f t="shared" si="663"/>
        <v>7.1762775486865493E-3</v>
      </c>
      <c r="AH2328" s="10">
        <f>+AD2328/SUM(AB$27:AB2328)-1</f>
        <v>0.45619286257592195</v>
      </c>
      <c r="AI2328" s="6">
        <f t="shared" si="664"/>
        <v>0</v>
      </c>
      <c r="AL2328" s="6">
        <f t="shared" si="665"/>
        <v>0</v>
      </c>
      <c r="AM2328" s="6">
        <f t="shared" si="666"/>
        <v>31537.546644904487</v>
      </c>
      <c r="AN2328" s="6">
        <f t="shared" si="667"/>
        <v>31104.662466280428</v>
      </c>
      <c r="AO2328" s="5">
        <f t="shared" si="668"/>
        <v>0</v>
      </c>
      <c r="AP2328" s="6">
        <f>+AN2328+SUM($D$16:$E$18)-SUM($AL$27:AL2328)</f>
        <v>32997.592518911988</v>
      </c>
      <c r="AQ2328" s="10">
        <f t="shared" si="676"/>
        <v>8.9977964164236202E-3</v>
      </c>
      <c r="AR2328" s="10">
        <f>+AN2328/SUM(AL$27:AL2328)-1</f>
        <v>0.26921180431120595</v>
      </c>
    </row>
    <row r="2329" spans="1:44" x14ac:dyDescent="0.25">
      <c r="A2329" s="1">
        <v>43648</v>
      </c>
      <c r="B2329">
        <v>8.8000000000000007</v>
      </c>
      <c r="G2329">
        <f t="shared" si="669"/>
        <v>8122.686031174756</v>
      </c>
      <c r="H2329">
        <f t="shared" si="670"/>
        <v>8059.5616498359977</v>
      </c>
      <c r="I2329" s="5">
        <f t="shared" si="659"/>
        <v>0</v>
      </c>
      <c r="J2329" s="6">
        <f>+H2329+SUM($D$16:$E$16)-SUM($F$27:F2329)</f>
        <v>8627.4019656254641</v>
      </c>
      <c r="K2329" s="10">
        <f t="shared" si="671"/>
        <v>1.1690923951117593E-3</v>
      </c>
      <c r="L2329" s="10">
        <f>+H2329/SUM(F$27:F2329)-1</f>
        <v>9.6216893540095327E-2</v>
      </c>
      <c r="M2329">
        <v>7.8289999999999997</v>
      </c>
      <c r="R2329">
        <f t="shared" si="672"/>
        <v>7232.5181975834339</v>
      </c>
      <c r="S2329">
        <f t="shared" si="673"/>
        <v>7025.5449419297629</v>
      </c>
      <c r="T2329" s="5">
        <f t="shared" si="660"/>
        <v>0</v>
      </c>
      <c r="U2329" s="6">
        <f>+S2329+SUM($D$17:$E$17)-SUM($Q$27:Q2329)</f>
        <v>7498.8742050876517</v>
      </c>
      <c r="V2329" s="10">
        <f t="shared" si="661"/>
        <v>3.9646973147204889E-3</v>
      </c>
      <c r="W2329" s="10">
        <f>+S2329/SUM(Q$27:Q2329)-1</f>
        <v>0.1467149523284097</v>
      </c>
      <c r="X2329">
        <v>5.7839999999999998</v>
      </c>
      <c r="AC2329">
        <f t="shared" si="674"/>
        <v>16373.010862674517</v>
      </c>
      <c r="AD2329">
        <f t="shared" si="675"/>
        <v>16207.758763572221</v>
      </c>
      <c r="AE2329" s="5">
        <f t="shared" si="662"/>
        <v>0</v>
      </c>
      <c r="AF2329" s="6">
        <f>+AD2329+SUM($D$18:$E$18)-SUM($AB$27:AB2329)</f>
        <v>17059.519237256456</v>
      </c>
      <c r="AG2329" s="10">
        <f t="shared" si="663"/>
        <v>8.7821561144423299E-3</v>
      </c>
      <c r="AH2329" s="10">
        <f>+AD2329/SUM(AB$27:AB2329)-1</f>
        <v>0.46965966099094936</v>
      </c>
      <c r="AI2329" s="6">
        <f t="shared" si="664"/>
        <v>0</v>
      </c>
      <c r="AL2329" s="6">
        <f t="shared" si="665"/>
        <v>0</v>
      </c>
      <c r="AM2329" s="6">
        <f t="shared" si="666"/>
        <v>31728.215091432707</v>
      </c>
      <c r="AN2329" s="6">
        <f t="shared" si="667"/>
        <v>31292.865355337985</v>
      </c>
      <c r="AO2329" s="5">
        <f t="shared" si="668"/>
        <v>0</v>
      </c>
      <c r="AP2329" s="6">
        <f>+AN2329+SUM($D$16:$E$18)-SUM($AL$27:AL2329)</f>
        <v>33185.795407969548</v>
      </c>
      <c r="AQ2329" s="10">
        <f t="shared" si="676"/>
        <v>5.7035339456870116E-3</v>
      </c>
      <c r="AR2329" s="10">
        <f>+AN2329/SUM(AL$27:AL2329)-1</f>
        <v>0.27689133880724093</v>
      </c>
    </row>
    <row r="2330" spans="1:44" x14ac:dyDescent="0.25">
      <c r="A2330" s="1">
        <v>43649</v>
      </c>
      <c r="B2330">
        <v>8.7769999999999992</v>
      </c>
      <c r="G2330">
        <f t="shared" si="669"/>
        <v>8101.4562835932747</v>
      </c>
      <c r="H2330">
        <f t="shared" si="670"/>
        <v>8038.4968864330158</v>
      </c>
      <c r="I2330" s="5">
        <f t="shared" si="659"/>
        <v>0</v>
      </c>
      <c r="J2330" s="6">
        <f>+H2330+SUM($D$16:$E$16)-SUM($F$27:F2330)</f>
        <v>8606.337202222483</v>
      </c>
      <c r="K2330" s="10">
        <f t="shared" si="671"/>
        <v>-2.4416114476768502E-3</v>
      </c>
      <c r="L2330" s="10">
        <f>+H2330/SUM(F$27:F2330)-1</f>
        <v>9.3351781204706219E-2</v>
      </c>
      <c r="M2330">
        <v>7.89</v>
      </c>
      <c r="R2330">
        <f t="shared" si="672"/>
        <v>7288.8706832204989</v>
      </c>
      <c r="S2330">
        <f t="shared" si="673"/>
        <v>7080.2847862850713</v>
      </c>
      <c r="T2330" s="5">
        <f t="shared" si="660"/>
        <v>0</v>
      </c>
      <c r="U2330" s="6">
        <f>+S2330+SUM($D$17:$E$17)-SUM($Q$27:Q2330)</f>
        <v>7553.6140494429619</v>
      </c>
      <c r="V2330" s="10">
        <f t="shared" si="661"/>
        <v>7.2997416489759548E-3</v>
      </c>
      <c r="W2330" s="10">
        <f>+S2330/SUM(Q$27:Q2330)-1</f>
        <v>0.15564963263138987</v>
      </c>
      <c r="X2330">
        <v>5.8339999999999996</v>
      </c>
      <c r="AC2330">
        <f t="shared" si="674"/>
        <v>16514.547955194179</v>
      </c>
      <c r="AD2330">
        <f t="shared" si="675"/>
        <v>16347.867328264236</v>
      </c>
      <c r="AE2330" s="5">
        <f t="shared" si="662"/>
        <v>0</v>
      </c>
      <c r="AF2330" s="6">
        <f>+AD2330+SUM($D$18:$E$18)-SUM($AB$27:AB2330)</f>
        <v>17199.627801948467</v>
      </c>
      <c r="AG2330" s="10">
        <f t="shared" si="663"/>
        <v>8.2129257421290625E-3</v>
      </c>
      <c r="AH2330" s="10">
        <f>+AD2330/SUM(AB$27:AB2330)-1</f>
        <v>0.48236418779757928</v>
      </c>
      <c r="AI2330" s="6">
        <f t="shared" si="664"/>
        <v>0</v>
      </c>
      <c r="AL2330" s="6">
        <f t="shared" si="665"/>
        <v>0</v>
      </c>
      <c r="AM2330" s="6">
        <f t="shared" si="666"/>
        <v>31904.874922007952</v>
      </c>
      <c r="AN2330" s="6">
        <f t="shared" si="667"/>
        <v>31466.649000982325</v>
      </c>
      <c r="AO2330" s="5">
        <f t="shared" si="668"/>
        <v>0</v>
      </c>
      <c r="AP2330" s="6">
        <f>+AN2330+SUM($D$16:$E$18)-SUM($AL$27:AL2330)</f>
        <v>33359.579053613881</v>
      </c>
      <c r="AQ2330" s="10">
        <f t="shared" si="676"/>
        <v>5.2366876703699994E-3</v>
      </c>
      <c r="AR2330" s="10">
        <f>+AN2330/SUM(AL$27:AL2330)-1</f>
        <v>0.28398250254152479</v>
      </c>
    </row>
    <row r="2331" spans="1:44" x14ac:dyDescent="0.25">
      <c r="A2331" s="1">
        <v>43650</v>
      </c>
      <c r="B2331">
        <v>8.8089999999999993</v>
      </c>
      <c r="G2331">
        <f t="shared" si="669"/>
        <v>8130.9933237066371</v>
      </c>
      <c r="H2331">
        <f t="shared" si="670"/>
        <v>8067.8043833415104</v>
      </c>
      <c r="I2331" s="5">
        <f t="shared" si="659"/>
        <v>0</v>
      </c>
      <c r="J2331" s="6">
        <f>+H2331+SUM($D$16:$E$16)-SUM($F$27:F2331)</f>
        <v>8635.6446991309786</v>
      </c>
      <c r="K2331" s="10">
        <f t="shared" si="671"/>
        <v>3.4053391378769948E-3</v>
      </c>
      <c r="L2331" s="10">
        <f>+H2331/SUM(F$27:F2331)-1</f>
        <v>9.7338024453942795E-2</v>
      </c>
      <c r="M2331">
        <v>7.8949999999999996</v>
      </c>
      <c r="R2331">
        <f t="shared" si="672"/>
        <v>7293.489739420259</v>
      </c>
      <c r="S2331">
        <f t="shared" si="673"/>
        <v>7084.7716587732111</v>
      </c>
      <c r="T2331" s="5">
        <f t="shared" si="660"/>
        <v>0</v>
      </c>
      <c r="U2331" s="6">
        <f>+S2331+SUM($D$17:$E$17)-SUM($Q$27:Q2331)</f>
        <v>7558.1009219310999</v>
      </c>
      <c r="V2331" s="10">
        <f t="shared" si="661"/>
        <v>5.9400340800697116E-4</v>
      </c>
      <c r="W2331" s="10">
        <f>+S2331/SUM(Q$27:Q2331)-1</f>
        <v>0.15638198347589638</v>
      </c>
      <c r="X2331">
        <v>5.8280000000000003</v>
      </c>
      <c r="AC2331">
        <f t="shared" si="674"/>
        <v>16497.563504091821</v>
      </c>
      <c r="AD2331">
        <f t="shared" si="675"/>
        <v>16331.054300501195</v>
      </c>
      <c r="AE2331" s="5">
        <f t="shared" si="662"/>
        <v>0</v>
      </c>
      <c r="AF2331" s="6">
        <f>+AD2331+SUM($D$18:$E$18)-SUM($AB$27:AB2331)</f>
        <v>17182.814774185426</v>
      </c>
      <c r="AG2331" s="10">
        <f t="shared" si="663"/>
        <v>-9.7752276715756814E-4</v>
      </c>
      <c r="AH2331" s="10">
        <f>+AD2331/SUM(AB$27:AB2331)-1</f>
        <v>0.48083964458078388</v>
      </c>
      <c r="AI2331" s="6">
        <f t="shared" si="664"/>
        <v>0</v>
      </c>
      <c r="AL2331" s="6">
        <f t="shared" si="665"/>
        <v>0</v>
      </c>
      <c r="AM2331" s="6">
        <f t="shared" si="666"/>
        <v>31922.046567218717</v>
      </c>
      <c r="AN2331" s="6">
        <f t="shared" si="667"/>
        <v>31483.630342615914</v>
      </c>
      <c r="AO2331" s="5">
        <f t="shared" si="668"/>
        <v>0</v>
      </c>
      <c r="AP2331" s="6">
        <f>+AN2331+SUM($D$16:$E$18)-SUM($AL$27:AL2331)</f>
        <v>33376.560395247478</v>
      </c>
      <c r="AQ2331" s="10">
        <f t="shared" si="676"/>
        <v>5.0903944580071858E-4</v>
      </c>
      <c r="AR2331" s="10">
        <f>+AN2331/SUM(AL$27:AL2331)-1</f>
        <v>0.28467541857228884</v>
      </c>
    </row>
    <row r="2332" spans="1:44" x14ac:dyDescent="0.25">
      <c r="A2332" s="1">
        <v>43651</v>
      </c>
      <c r="B2332">
        <v>8.8360000000000003</v>
      </c>
      <c r="G2332">
        <f t="shared" si="669"/>
        <v>8155.9152013022886</v>
      </c>
      <c r="H2332">
        <f t="shared" si="670"/>
        <v>8092.5325838580538</v>
      </c>
      <c r="I2332" s="5">
        <f t="shared" ref="I2332:I2395" si="677">+C2332*(MAX($A:$A)-$A2332)</f>
        <v>0</v>
      </c>
      <c r="J2332" s="6">
        <f>+H2332+SUM($D$16:$E$16)-SUM($F$27:F2332)</f>
        <v>8660.372899647522</v>
      </c>
      <c r="K2332" s="10">
        <f t="shared" si="671"/>
        <v>2.8635036963751137E-3</v>
      </c>
      <c r="L2332" s="10">
        <f>+H2332/SUM(F$27:F2332)-1</f>
        <v>0.10070141719548653</v>
      </c>
      <c r="M2332">
        <v>7.851</v>
      </c>
      <c r="R2332">
        <f t="shared" si="672"/>
        <v>7252.8420448623756</v>
      </c>
      <c r="S2332">
        <f t="shared" si="673"/>
        <v>7045.287180877579</v>
      </c>
      <c r="T2332" s="5">
        <f t="shared" ref="T2332:T2395" si="678">+N2332*(MAX($A:$A)-$A2332)</f>
        <v>0</v>
      </c>
      <c r="U2332" s="6">
        <f>+S2332+SUM($D$17:$E$17)-SUM($Q$27:Q2332)</f>
        <v>7518.6164440354678</v>
      </c>
      <c r="V2332" s="10">
        <f t="shared" ref="V2332:V2395" si="679">+U2332/U2331-1</f>
        <v>-5.2241268413155684E-3</v>
      </c>
      <c r="W2332" s="10">
        <f>+S2332/SUM(Q$27:Q2332)-1</f>
        <v>0.14993729604423867</v>
      </c>
      <c r="X2332">
        <v>5.8049999999999997</v>
      </c>
      <c r="AC2332">
        <f t="shared" si="674"/>
        <v>16432.456441532773</v>
      </c>
      <c r="AD2332">
        <f t="shared" si="675"/>
        <v>16266.604360742867</v>
      </c>
      <c r="AE2332" s="5">
        <f t="shared" ref="AE2332:AE2395" si="680">+Y2332*(MAX($A:$A)-$A2332)</f>
        <v>0</v>
      </c>
      <c r="AF2332" s="6">
        <f>+AD2332+SUM($D$18:$E$18)-SUM($AB$27:AB2332)</f>
        <v>17118.364834427099</v>
      </c>
      <c r="AG2332" s="10">
        <f t="shared" ref="AG2332:AG2395" si="681">+AF2332/AF2331-1</f>
        <v>-3.7508371361341108E-3</v>
      </c>
      <c r="AH2332" s="10">
        <f>+AD2332/SUM(AB$27:AB2332)-1</f>
        <v>0.47499556224973394</v>
      </c>
      <c r="AI2332" s="6">
        <f t="shared" ref="AI2332:AI2395" si="682">+C2332+N2332+Y2332</f>
        <v>0</v>
      </c>
      <c r="AL2332" s="6">
        <f t="shared" ref="AL2332:AL2395" si="683">+F2332+Q2332+AB2332</f>
        <v>0</v>
      </c>
      <c r="AM2332" s="6">
        <f t="shared" ref="AM2332:AM2395" si="684">+G2332+R2332+AC2332</f>
        <v>31841.213687697436</v>
      </c>
      <c r="AN2332" s="6">
        <f t="shared" ref="AN2332:AN2395" si="685">+H2332+S2332+AD2332</f>
        <v>31404.424125478501</v>
      </c>
      <c r="AO2332" s="5">
        <f t="shared" ref="AO2332:AO2395" si="686">+AI2332*(MAX($A:$A)-$A2332)</f>
        <v>0</v>
      </c>
      <c r="AP2332" s="6">
        <f>+AN2332+SUM($D$16:$E$18)-SUM($AL$27:AL2332)</f>
        <v>33297.354178110065</v>
      </c>
      <c r="AQ2332" s="10">
        <f t="shared" si="676"/>
        <v>-2.3731090381826636E-3</v>
      </c>
      <c r="AR2332" s="10">
        <f>+AN2332/SUM(AL$27:AL2332)-1</f>
        <v>0.28144344439881497</v>
      </c>
    </row>
    <row r="2333" spans="1:44" x14ac:dyDescent="0.25">
      <c r="A2333" s="1">
        <v>43654</v>
      </c>
      <c r="B2333">
        <v>8.7319999999999993</v>
      </c>
      <c r="C2333">
        <f>+$C$16</f>
        <v>60</v>
      </c>
      <c r="D2333" s="7">
        <f>+$H$16</f>
        <v>0.66694736842105262</v>
      </c>
      <c r="E2333" s="7">
        <f>+$J$16</f>
        <v>0.46199999999999997</v>
      </c>
      <c r="F2333" s="6">
        <f>+C2333-D2333-E2333</f>
        <v>58.871052631578941</v>
      </c>
      <c r="G2333">
        <f t="shared" ref="G2333:G2396" si="687">+(B2333/B2332*G2332)+F2333</f>
        <v>8118.7908735654382</v>
      </c>
      <c r="H2333">
        <f t="shared" ref="H2333:H2396" si="688">+($B2333/$B2332*H2332)+F2333</f>
        <v>8056.1542715370251</v>
      </c>
      <c r="I2333" s="5">
        <f t="shared" si="677"/>
        <v>86340</v>
      </c>
      <c r="J2333" s="6">
        <f>+H2333+SUM($D$16:$E$16)-SUM($F$27:F2333)</f>
        <v>8565.1235346949143</v>
      </c>
      <c r="K2333" s="10">
        <f t="shared" ref="K2333:K2396" si="689">+J2333/J2332-1</f>
        <v>-1.0998298347694058E-2</v>
      </c>
      <c r="L2333" s="10">
        <f>+H2333/SUM(F$27:F2333)-1</f>
        <v>8.7049097163750977E-2</v>
      </c>
      <c r="M2333">
        <v>7.8559999999999999</v>
      </c>
      <c r="N2333">
        <f>+$C$17</f>
        <v>50</v>
      </c>
      <c r="O2333" s="7">
        <f>+$H$17</f>
        <v>0.5557894736842105</v>
      </c>
      <c r="P2333" s="7">
        <f>+$J$17</f>
        <v>0.38500000000000001</v>
      </c>
      <c r="Q2333" s="6">
        <f>+N2333-O2333-P2333</f>
        <v>49.059210526315795</v>
      </c>
      <c r="R2333">
        <f t="shared" ref="R2333:R2396" si="690">+($M2333/$M2332*R2332)+N2333</f>
        <v>7307.4611010621338</v>
      </c>
      <c r="S2333">
        <f t="shared" ref="S2333:S2396" si="691">+($M2333/$M2332*S2332)+Q2333</f>
        <v>7098.8332638920338</v>
      </c>
      <c r="T2333" s="5">
        <f t="shared" si="678"/>
        <v>71950</v>
      </c>
      <c r="U2333" s="6">
        <f>+S2333+SUM($D$17:$E$17)-SUM($Q$27:Q2333)</f>
        <v>7523.1033165236067</v>
      </c>
      <c r="V2333" s="10">
        <f t="shared" si="679"/>
        <v>5.9676837108746383E-4</v>
      </c>
      <c r="W2333" s="10">
        <f>+S2333/SUM(Q$27:Q2333)-1</f>
        <v>0.14947274644302677</v>
      </c>
      <c r="X2333">
        <v>5.7990000000000004</v>
      </c>
      <c r="Y2333">
        <f>+$C$18</f>
        <v>90</v>
      </c>
      <c r="Z2333" s="7">
        <f>+$H$18</f>
        <v>1.0004210526315789</v>
      </c>
      <c r="AA2333" s="7">
        <f>+$J$18</f>
        <v>0.69300000000000006</v>
      </c>
      <c r="AB2333" s="6">
        <f>+Y2333-Z2333-AA2333</f>
        <v>88.306578947368422</v>
      </c>
      <c r="AC2333">
        <f t="shared" ref="AC2333:AC2396" si="692">+(X2333/X2332*AC2332)+AB2333</f>
        <v>16503.778569377784</v>
      </c>
      <c r="AD2333">
        <f t="shared" ref="AD2333:AD2396" si="693">+($X2333/$X2332*AD2332)+AB2333</f>
        <v>16338.097911927194</v>
      </c>
      <c r="AE2333" s="5">
        <f t="shared" si="680"/>
        <v>129510</v>
      </c>
      <c r="AF2333" s="6">
        <f>+AD2333+SUM($D$18:$E$18)-SUM($AB$27:AB2333)</f>
        <v>17101.551806664058</v>
      </c>
      <c r="AG2333" s="10">
        <f t="shared" si="681"/>
        <v>-9.8216318706023653E-4</v>
      </c>
      <c r="AH2333" s="10">
        <f>+AD2333/SUM(AB$27:AB2333)-1</f>
        <v>0.4697099042473194</v>
      </c>
      <c r="AI2333" s="6">
        <f t="shared" si="682"/>
        <v>200</v>
      </c>
      <c r="AL2333" s="6">
        <f t="shared" si="683"/>
        <v>196.23684210526315</v>
      </c>
      <c r="AM2333" s="6">
        <f t="shared" si="684"/>
        <v>31930.030544005356</v>
      </c>
      <c r="AN2333" s="6">
        <f t="shared" si="685"/>
        <v>31493.085447356254</v>
      </c>
      <c r="AO2333" s="5">
        <f t="shared" si="686"/>
        <v>287800</v>
      </c>
      <c r="AP2333" s="6">
        <f>+AN2333+SUM($D$16:$E$18)-SUM($AL$27:AL2333)</f>
        <v>33189.778657882547</v>
      </c>
      <c r="AQ2333" s="10">
        <f t="shared" ref="AQ2333:AQ2396" si="694">+AP2333/AP2332-1</f>
        <v>-3.230752799519343E-3</v>
      </c>
      <c r="AR2333" s="10">
        <f>+AN2333/SUM(AL$27:AL2333)-1</f>
        <v>0.27485302740019146</v>
      </c>
    </row>
    <row r="2334" spans="1:44" x14ac:dyDescent="0.25">
      <c r="A2334" s="1">
        <v>43655</v>
      </c>
      <c r="B2334">
        <v>8.7070000000000007</v>
      </c>
      <c r="G2334">
        <f t="shared" si="687"/>
        <v>8095.5465112384654</v>
      </c>
      <c r="H2334">
        <f t="shared" si="688"/>
        <v>8033.089239838856</v>
      </c>
      <c r="I2334" s="5">
        <f t="shared" si="677"/>
        <v>0</v>
      </c>
      <c r="J2334" s="6">
        <f>+H2334+SUM($D$16:$E$16)-SUM($F$27:F2334)</f>
        <v>8542.0585029967442</v>
      </c>
      <c r="K2334" s="10">
        <f t="shared" si="689"/>
        <v>-2.6929012295899835E-3</v>
      </c>
      <c r="L2334" s="10">
        <f>+H2334/SUM(F$27:F2334)-1</f>
        <v>8.39368402433327E-2</v>
      </c>
      <c r="M2334">
        <v>7.8230000000000004</v>
      </c>
      <c r="R2334">
        <f t="shared" si="690"/>
        <v>7276.7652995938233</v>
      </c>
      <c r="S2334">
        <f t="shared" si="691"/>
        <v>7069.0138268110213</v>
      </c>
      <c r="T2334" s="5">
        <f t="shared" si="678"/>
        <v>0</v>
      </c>
      <c r="U2334" s="6">
        <f>+S2334+SUM($D$17:$E$17)-SUM($Q$27:Q2334)</f>
        <v>7493.2838794425943</v>
      </c>
      <c r="V2334" s="10">
        <f t="shared" si="679"/>
        <v>-3.9637149493237933E-3</v>
      </c>
      <c r="W2334" s="10">
        <f>+S2334/SUM(Q$27:Q2334)-1</f>
        <v>0.14464425858245922</v>
      </c>
      <c r="X2334">
        <v>5.7949999999999999</v>
      </c>
      <c r="AC2334">
        <f t="shared" si="692"/>
        <v>16492.394690385281</v>
      </c>
      <c r="AD2334">
        <f t="shared" si="693"/>
        <v>16326.828315160905</v>
      </c>
      <c r="AE2334" s="5">
        <f t="shared" si="680"/>
        <v>0</v>
      </c>
      <c r="AF2334" s="6">
        <f>+AD2334+SUM($D$18:$E$18)-SUM($AB$27:AB2334)</f>
        <v>17090.28220989777</v>
      </c>
      <c r="AG2334" s="10">
        <f t="shared" si="681"/>
        <v>-6.5898094475236313E-4</v>
      </c>
      <c r="AH2334" s="10">
        <f>+AD2334/SUM(AB$27:AB2334)-1</f>
        <v>0.46869613642235119</v>
      </c>
      <c r="AI2334" s="6">
        <f t="shared" si="682"/>
        <v>0</v>
      </c>
      <c r="AL2334" s="6">
        <f t="shared" si="683"/>
        <v>0</v>
      </c>
      <c r="AM2334" s="6">
        <f t="shared" si="684"/>
        <v>31864.70650121757</v>
      </c>
      <c r="AN2334" s="6">
        <f t="shared" si="685"/>
        <v>31428.931381810784</v>
      </c>
      <c r="AO2334" s="5">
        <f t="shared" si="686"/>
        <v>0</v>
      </c>
      <c r="AP2334" s="6">
        <f>+AN2334+SUM($D$16:$E$18)-SUM($AL$27:AL2334)</f>
        <v>33125.624592337081</v>
      </c>
      <c r="AQ2334" s="10">
        <f t="shared" si="694"/>
        <v>-1.9329464714652467E-3</v>
      </c>
      <c r="AR2334" s="10">
        <f>+AN2334/SUM(AL$27:AL2334)-1</f>
        <v>0.27225604449048624</v>
      </c>
    </row>
    <row r="2335" spans="1:44" x14ac:dyDescent="0.25">
      <c r="A2335" s="1">
        <v>43656</v>
      </c>
      <c r="B2335">
        <v>8.7170000000000005</v>
      </c>
      <c r="G2335">
        <f t="shared" si="687"/>
        <v>8104.8442561692545</v>
      </c>
      <c r="H2335">
        <f t="shared" si="688"/>
        <v>8042.315252518124</v>
      </c>
      <c r="I2335" s="5">
        <f t="shared" si="677"/>
        <v>0</v>
      </c>
      <c r="J2335" s="6">
        <f>+H2335+SUM($D$16:$E$16)-SUM($F$27:F2335)</f>
        <v>8551.2845156760122</v>
      </c>
      <c r="K2335" s="10">
        <f t="shared" si="689"/>
        <v>1.0800690110037703E-3</v>
      </c>
      <c r="L2335" s="10">
        <f>+H2335/SUM(F$27:F2335)-1</f>
        <v>8.5181743011500055E-2</v>
      </c>
      <c r="M2335">
        <v>7.8129999999999997</v>
      </c>
      <c r="R2335">
        <f t="shared" si="690"/>
        <v>7267.4635415731227</v>
      </c>
      <c r="S2335">
        <f t="shared" si="691"/>
        <v>7059.9776337561689</v>
      </c>
      <c r="T2335" s="5">
        <f t="shared" si="678"/>
        <v>0</v>
      </c>
      <c r="U2335" s="6">
        <f>+S2335+SUM($D$17:$E$17)-SUM($Q$27:Q2335)</f>
        <v>7484.2476863877428</v>
      </c>
      <c r="V2335" s="10">
        <f t="shared" si="679"/>
        <v>-1.2059056083063568E-3</v>
      </c>
      <c r="W2335" s="10">
        <f>+S2335/SUM(Q$27:Q2335)-1</f>
        <v>0.14318108044289324</v>
      </c>
      <c r="X2335">
        <v>5.7809999999999997</v>
      </c>
      <c r="AC2335">
        <f t="shared" si="692"/>
        <v>16452.55111391153</v>
      </c>
      <c r="AD2335">
        <f t="shared" si="693"/>
        <v>16287.384726478895</v>
      </c>
      <c r="AE2335" s="5">
        <f t="shared" si="680"/>
        <v>0</v>
      </c>
      <c r="AF2335" s="6">
        <f>+AD2335+SUM($D$18:$E$18)-SUM($AB$27:AB2335)</f>
        <v>17050.838621215757</v>
      </c>
      <c r="AG2335" s="10">
        <f t="shared" si="681"/>
        <v>-2.3079542044759371E-3</v>
      </c>
      <c r="AH2335" s="10">
        <f>+AD2335/SUM(AB$27:AB2335)-1</f>
        <v>0.46514794903496348</v>
      </c>
      <c r="AI2335" s="6">
        <f t="shared" si="682"/>
        <v>0</v>
      </c>
      <c r="AL2335" s="6">
        <f t="shared" si="683"/>
        <v>0</v>
      </c>
      <c r="AM2335" s="6">
        <f t="shared" si="684"/>
        <v>31824.858911653908</v>
      </c>
      <c r="AN2335" s="6">
        <f t="shared" si="685"/>
        <v>31389.677612753185</v>
      </c>
      <c r="AO2335" s="5">
        <f t="shared" si="686"/>
        <v>0</v>
      </c>
      <c r="AP2335" s="6">
        <f>+AN2335+SUM($D$16:$E$18)-SUM($AL$27:AL2335)</f>
        <v>33086.370823279482</v>
      </c>
      <c r="AQ2335" s="10">
        <f t="shared" si="694"/>
        <v>-1.1849970993960124E-3</v>
      </c>
      <c r="AR2335" s="10">
        <f>+AN2335/SUM(AL$27:AL2335)-1</f>
        <v>0.27066703580463991</v>
      </c>
    </row>
    <row r="2336" spans="1:44" x14ac:dyDescent="0.25">
      <c r="A2336" s="1">
        <v>43657</v>
      </c>
      <c r="B2336">
        <v>8.7769999999999992</v>
      </c>
      <c r="G2336">
        <f t="shared" si="687"/>
        <v>8160.6307257539911</v>
      </c>
      <c r="H2336">
        <f t="shared" si="688"/>
        <v>8097.6713285937321</v>
      </c>
      <c r="I2336" s="5">
        <f t="shared" si="677"/>
        <v>0</v>
      </c>
      <c r="J2336" s="6">
        <f>+H2336+SUM($D$16:$E$16)-SUM($F$27:F2336)</f>
        <v>8606.6405917516204</v>
      </c>
      <c r="K2336" s="10">
        <f t="shared" si="689"/>
        <v>6.473422323176159E-3</v>
      </c>
      <c r="L2336" s="10">
        <f>+H2336/SUM(F$27:F2336)-1</f>
        <v>9.2651159620503964E-2</v>
      </c>
      <c r="M2336">
        <v>7.8040000000000003</v>
      </c>
      <c r="R2336">
        <f t="shared" si="690"/>
        <v>7259.0919593544932</v>
      </c>
      <c r="S2336">
        <f t="shared" si="691"/>
        <v>7051.8450600068018</v>
      </c>
      <c r="T2336" s="5">
        <f t="shared" si="678"/>
        <v>0</v>
      </c>
      <c r="U2336" s="6">
        <f>+S2336+SUM($D$17:$E$17)-SUM($Q$27:Q2336)</f>
        <v>7476.1151126383766</v>
      </c>
      <c r="V2336" s="10">
        <f t="shared" si="679"/>
        <v>-1.0866254151580268E-3</v>
      </c>
      <c r="W2336" s="10">
        <f>+S2336/SUM(Q$27:Q2336)-1</f>
        <v>0.14186422011728372</v>
      </c>
      <c r="X2336">
        <v>5.7759999999999998</v>
      </c>
      <c r="AC2336">
        <f t="shared" si="692"/>
        <v>16438.321265170904</v>
      </c>
      <c r="AD2336">
        <f t="shared" si="693"/>
        <v>16273.297730521033</v>
      </c>
      <c r="AE2336" s="5">
        <f t="shared" si="680"/>
        <v>0</v>
      </c>
      <c r="AF2336" s="6">
        <f>+AD2336+SUM($D$18:$E$18)-SUM($AB$27:AB2336)</f>
        <v>17036.751625257897</v>
      </c>
      <c r="AG2336" s="10">
        <f t="shared" si="681"/>
        <v>-8.2617613542668167E-4</v>
      </c>
      <c r="AH2336" s="10">
        <f>+AD2336/SUM(AB$27:AB2336)-1</f>
        <v>0.46388073925375339</v>
      </c>
      <c r="AI2336" s="6">
        <f t="shared" si="682"/>
        <v>0</v>
      </c>
      <c r="AL2336" s="6">
        <f t="shared" si="683"/>
        <v>0</v>
      </c>
      <c r="AM2336" s="6">
        <f t="shared" si="684"/>
        <v>31858.043950279389</v>
      </c>
      <c r="AN2336" s="6">
        <f t="shared" si="685"/>
        <v>31422.814119121569</v>
      </c>
      <c r="AO2336" s="5">
        <f t="shared" si="686"/>
        <v>0</v>
      </c>
      <c r="AP2336" s="6">
        <f>+AN2336+SUM($D$16:$E$18)-SUM($AL$27:AL2336)</f>
        <v>33119.507329647866</v>
      </c>
      <c r="AQ2336" s="10">
        <f t="shared" si="694"/>
        <v>1.001515292969879E-3</v>
      </c>
      <c r="AR2336" s="10">
        <f>+AN2336/SUM(AL$27:AL2336)-1</f>
        <v>0.27200841518557772</v>
      </c>
    </row>
    <row r="2337" spans="1:44" x14ac:dyDescent="0.25">
      <c r="A2337" s="1">
        <v>43658</v>
      </c>
      <c r="B2337">
        <v>8.7609999999999992</v>
      </c>
      <c r="G2337">
        <f t="shared" si="687"/>
        <v>8145.7543338647283</v>
      </c>
      <c r="H2337">
        <f t="shared" si="688"/>
        <v>8082.9097083069028</v>
      </c>
      <c r="I2337" s="5">
        <f t="shared" si="677"/>
        <v>0</v>
      </c>
      <c r="J2337" s="6">
        <f>+H2337+SUM($D$16:$E$16)-SUM($F$27:F2337)</f>
        <v>8591.8789714647901</v>
      </c>
      <c r="K2337" s="10">
        <f t="shared" si="689"/>
        <v>-1.7151431071698031E-3</v>
      </c>
      <c r="L2337" s="10">
        <f>+H2337/SUM(F$27:F2337)-1</f>
        <v>9.0659315191436329E-2</v>
      </c>
      <c r="M2337">
        <v>7.7930000000000001</v>
      </c>
      <c r="R2337">
        <f t="shared" si="690"/>
        <v>7248.8600255317224</v>
      </c>
      <c r="S2337">
        <f t="shared" si="691"/>
        <v>7041.905247646464</v>
      </c>
      <c r="T2337" s="5">
        <f t="shared" si="678"/>
        <v>0</v>
      </c>
      <c r="U2337" s="6">
        <f>+S2337+SUM($D$17:$E$17)-SUM($Q$27:Q2337)</f>
        <v>7466.1753002780379</v>
      </c>
      <c r="V2337" s="10">
        <f t="shared" si="679"/>
        <v>-1.3295424442483217E-3</v>
      </c>
      <c r="W2337" s="10">
        <f>+S2337/SUM(Q$27:Q2337)-1</f>
        <v>0.14025472416376106</v>
      </c>
      <c r="X2337">
        <v>5.7530000000000001</v>
      </c>
      <c r="AC2337">
        <f t="shared" si="692"/>
        <v>16372.863960964027</v>
      </c>
      <c r="AD2337">
        <f t="shared" si="693"/>
        <v>16208.497549114874</v>
      </c>
      <c r="AE2337" s="5">
        <f t="shared" si="680"/>
        <v>0</v>
      </c>
      <c r="AF2337" s="6">
        <f>+AD2337+SUM($D$18:$E$18)-SUM($AB$27:AB2337)</f>
        <v>16971.951443851736</v>
      </c>
      <c r="AG2337" s="10">
        <f t="shared" si="681"/>
        <v>-3.8035526273735298E-3</v>
      </c>
      <c r="AH2337" s="10">
        <f>+AD2337/SUM(AB$27:AB2337)-1</f>
        <v>0.45805157426018783</v>
      </c>
      <c r="AI2337" s="6">
        <f t="shared" si="682"/>
        <v>0</v>
      </c>
      <c r="AL2337" s="6">
        <f t="shared" si="683"/>
        <v>0</v>
      </c>
      <c r="AM2337" s="6">
        <f t="shared" si="684"/>
        <v>31767.478320360478</v>
      </c>
      <c r="AN2337" s="6">
        <f t="shared" si="685"/>
        <v>31333.312505068243</v>
      </c>
      <c r="AO2337" s="5">
        <f t="shared" si="686"/>
        <v>0</v>
      </c>
      <c r="AP2337" s="6">
        <f>+AN2337+SUM($D$16:$E$18)-SUM($AL$27:AL2337)</f>
        <v>33030.00571559454</v>
      </c>
      <c r="AQ2337" s="10">
        <f t="shared" si="694"/>
        <v>-2.7023836182854533E-3</v>
      </c>
      <c r="AR2337" s="10">
        <f>+AN2337/SUM(AL$27:AL2337)-1</f>
        <v>0.26838535310663936</v>
      </c>
    </row>
    <row r="2338" spans="1:44" x14ac:dyDescent="0.25">
      <c r="A2338" s="1">
        <v>43661</v>
      </c>
      <c r="B2338">
        <v>8.7989999999999995</v>
      </c>
      <c r="G2338">
        <f t="shared" si="687"/>
        <v>8181.0857646017284</v>
      </c>
      <c r="H2338">
        <f t="shared" si="688"/>
        <v>8117.968556488122</v>
      </c>
      <c r="I2338" s="5">
        <f t="shared" si="677"/>
        <v>0</v>
      </c>
      <c r="J2338" s="6">
        <f>+H2338+SUM($D$16:$E$16)-SUM($F$27:F2338)</f>
        <v>8626.9378196460093</v>
      </c>
      <c r="K2338" s="10">
        <f t="shared" si="689"/>
        <v>4.0804634583024857E-3</v>
      </c>
      <c r="L2338" s="10">
        <f>+H2338/SUM(F$27:F2338)-1</f>
        <v>9.5389945710472324E-2</v>
      </c>
      <c r="M2338">
        <v>7.8230000000000004</v>
      </c>
      <c r="R2338">
        <f t="shared" si="690"/>
        <v>7276.7652995938242</v>
      </c>
      <c r="S2338">
        <f t="shared" si="691"/>
        <v>7069.0138268110222</v>
      </c>
      <c r="T2338" s="5">
        <f t="shared" si="678"/>
        <v>0</v>
      </c>
      <c r="U2338" s="6">
        <f>+S2338+SUM($D$17:$E$17)-SUM($Q$27:Q2338)</f>
        <v>7493.2838794425961</v>
      </c>
      <c r="V2338" s="10">
        <f t="shared" si="679"/>
        <v>3.630852220084968E-3</v>
      </c>
      <c r="W2338" s="10">
        <f>+S2338/SUM(Q$27:Q2338)-1</f>
        <v>0.14464425858245922</v>
      </c>
      <c r="X2338">
        <v>5.7530000000000001</v>
      </c>
      <c r="AC2338">
        <f t="shared" si="692"/>
        <v>16372.863960964027</v>
      </c>
      <c r="AD2338">
        <f t="shared" si="693"/>
        <v>16208.497549114874</v>
      </c>
      <c r="AE2338" s="5">
        <f t="shared" si="680"/>
        <v>0</v>
      </c>
      <c r="AF2338" s="6">
        <f>+AD2338+SUM($D$18:$E$18)-SUM($AB$27:AB2338)</f>
        <v>16971.951443851736</v>
      </c>
      <c r="AG2338" s="10">
        <f t="shared" si="681"/>
        <v>0</v>
      </c>
      <c r="AH2338" s="10">
        <f>+AD2338/SUM(AB$27:AB2338)-1</f>
        <v>0.45805157426018783</v>
      </c>
      <c r="AI2338" s="6">
        <f t="shared" si="682"/>
        <v>0</v>
      </c>
      <c r="AL2338" s="6">
        <f t="shared" si="683"/>
        <v>0</v>
      </c>
      <c r="AM2338" s="6">
        <f t="shared" si="684"/>
        <v>31830.715025159581</v>
      </c>
      <c r="AN2338" s="6">
        <f t="shared" si="685"/>
        <v>31395.479932414019</v>
      </c>
      <c r="AO2338" s="5">
        <f t="shared" si="686"/>
        <v>0</v>
      </c>
      <c r="AP2338" s="6">
        <f>+AN2338+SUM($D$16:$E$18)-SUM($AL$27:AL2338)</f>
        <v>33092.173142940315</v>
      </c>
      <c r="AQ2338" s="10">
        <f t="shared" si="694"/>
        <v>1.8821500632204557E-3</v>
      </c>
      <c r="AR2338" s="10">
        <f>+AN2338/SUM(AL$27:AL2338)-1</f>
        <v>0.27090191608646941</v>
      </c>
    </row>
    <row r="2339" spans="1:44" x14ac:dyDescent="0.25">
      <c r="A2339" s="1">
        <v>43662</v>
      </c>
      <c r="B2339">
        <v>8.8409999999999993</v>
      </c>
      <c r="G2339">
        <f t="shared" si="687"/>
        <v>8220.1362933110431</v>
      </c>
      <c r="H2339">
        <f t="shared" si="688"/>
        <v>8156.7178097410479</v>
      </c>
      <c r="I2339" s="5">
        <f t="shared" si="677"/>
        <v>0</v>
      </c>
      <c r="J2339" s="6">
        <f>+H2339+SUM($D$16:$E$16)-SUM($F$27:F2339)</f>
        <v>8665.6870728989343</v>
      </c>
      <c r="K2339" s="10">
        <f t="shared" si="689"/>
        <v>4.4916578817435493E-3</v>
      </c>
      <c r="L2339" s="10">
        <f>+H2339/SUM(F$27:F2339)-1</f>
        <v>0.10061853733677517</v>
      </c>
      <c r="M2339">
        <v>7.8449999999999998</v>
      </c>
      <c r="R2339">
        <f t="shared" si="690"/>
        <v>7297.229167239364</v>
      </c>
      <c r="S2339">
        <f t="shared" si="691"/>
        <v>7088.893451531696</v>
      </c>
      <c r="T2339" s="5">
        <f t="shared" si="678"/>
        <v>0</v>
      </c>
      <c r="U2339" s="6">
        <f>+S2339+SUM($D$17:$E$17)-SUM($Q$27:Q2339)</f>
        <v>7513.1635041632699</v>
      </c>
      <c r="V2339" s="10">
        <f t="shared" si="679"/>
        <v>2.6529923382740961E-3</v>
      </c>
      <c r="W2339" s="10">
        <f>+S2339/SUM(Q$27:Q2339)-1</f>
        <v>0.14786325048950411</v>
      </c>
      <c r="X2339">
        <v>5.7549999999999999</v>
      </c>
      <c r="AC2339">
        <f t="shared" si="692"/>
        <v>16378.555900460276</v>
      </c>
      <c r="AD2339">
        <f t="shared" si="693"/>
        <v>16214.132347498018</v>
      </c>
      <c r="AE2339" s="5">
        <f t="shared" si="680"/>
        <v>0</v>
      </c>
      <c r="AF2339" s="6">
        <f>+AD2339+SUM($D$18:$E$18)-SUM($AB$27:AB2339)</f>
        <v>16977.58624223488</v>
      </c>
      <c r="AG2339" s="10">
        <f t="shared" si="681"/>
        <v>3.3200651096509937E-4</v>
      </c>
      <c r="AH2339" s="10">
        <f>+AD2339/SUM(AB$27:AB2339)-1</f>
        <v>0.4585584581726716</v>
      </c>
      <c r="AI2339" s="6">
        <f t="shared" si="682"/>
        <v>0</v>
      </c>
      <c r="AL2339" s="6">
        <f t="shared" si="683"/>
        <v>0</v>
      </c>
      <c r="AM2339" s="6">
        <f t="shared" si="684"/>
        <v>31895.921361010682</v>
      </c>
      <c r="AN2339" s="6">
        <f t="shared" si="685"/>
        <v>31459.743608770761</v>
      </c>
      <c r="AO2339" s="5">
        <f t="shared" si="686"/>
        <v>0</v>
      </c>
      <c r="AP2339" s="6">
        <f>+AN2339+SUM($D$16:$E$18)-SUM($AL$27:AL2339)</f>
        <v>33156.436819297058</v>
      </c>
      <c r="AQ2339" s="10">
        <f t="shared" si="694"/>
        <v>1.9419599939587417E-3</v>
      </c>
      <c r="AR2339" s="10">
        <f>+AN2339/SUM(AL$27:AL2339)-1</f>
        <v>0.27350333608681221</v>
      </c>
    </row>
    <row r="2340" spans="1:44" x14ac:dyDescent="0.25">
      <c r="A2340" s="1">
        <v>43663</v>
      </c>
      <c r="B2340">
        <v>8.8010000000000002</v>
      </c>
      <c r="G2340">
        <f t="shared" si="687"/>
        <v>8182.9453135878857</v>
      </c>
      <c r="H2340">
        <f t="shared" si="688"/>
        <v>8119.8137590239758</v>
      </c>
      <c r="I2340" s="5">
        <f t="shared" si="677"/>
        <v>0</v>
      </c>
      <c r="J2340" s="6">
        <f>+H2340+SUM($D$16:$E$16)-SUM($F$27:F2340)</f>
        <v>8628.7830221818622</v>
      </c>
      <c r="K2340" s="10">
        <f t="shared" si="689"/>
        <v>-4.2586410525353724E-3</v>
      </c>
      <c r="L2340" s="10">
        <f>+H2340/SUM(F$27:F2340)-1</f>
        <v>9.563892626410575E-2</v>
      </c>
      <c r="M2340">
        <v>7.8330000000000002</v>
      </c>
      <c r="R2340">
        <f t="shared" si="690"/>
        <v>7286.0670576145239</v>
      </c>
      <c r="S2340">
        <f t="shared" si="691"/>
        <v>7078.0500198658738</v>
      </c>
      <c r="T2340" s="5">
        <f t="shared" si="678"/>
        <v>0</v>
      </c>
      <c r="U2340" s="6">
        <f>+S2340+SUM($D$17:$E$17)-SUM($Q$27:Q2340)</f>
        <v>7502.3200724974477</v>
      </c>
      <c r="V2340" s="10">
        <f t="shared" si="679"/>
        <v>-1.443257778140139E-3</v>
      </c>
      <c r="W2340" s="10">
        <f>+S2340/SUM(Q$27:Q2340)-1</f>
        <v>0.1461074367220252</v>
      </c>
      <c r="X2340">
        <v>5.766</v>
      </c>
      <c r="AC2340">
        <f t="shared" si="692"/>
        <v>16409.861567689655</v>
      </c>
      <c r="AD2340">
        <f t="shared" si="693"/>
        <v>16245.123738605313</v>
      </c>
      <c r="AE2340" s="5">
        <f t="shared" si="680"/>
        <v>0</v>
      </c>
      <c r="AF2340" s="6">
        <f>+AD2340+SUM($D$18:$E$18)-SUM($AB$27:AB2340)</f>
        <v>17008.577633342175</v>
      </c>
      <c r="AG2340" s="10">
        <f t="shared" si="681"/>
        <v>1.8254297557445121E-3</v>
      </c>
      <c r="AH2340" s="10">
        <f>+AD2340/SUM(AB$27:AB2340)-1</f>
        <v>0.46134631969133366</v>
      </c>
      <c r="AI2340" s="6">
        <f t="shared" si="682"/>
        <v>0</v>
      </c>
      <c r="AL2340" s="6">
        <f t="shared" si="683"/>
        <v>0</v>
      </c>
      <c r="AM2340" s="6">
        <f t="shared" si="684"/>
        <v>31878.873938892066</v>
      </c>
      <c r="AN2340" s="6">
        <f t="shared" si="685"/>
        <v>31442.987517495159</v>
      </c>
      <c r="AO2340" s="5">
        <f t="shared" si="686"/>
        <v>0</v>
      </c>
      <c r="AP2340" s="6">
        <f>+AN2340+SUM($D$16:$E$18)-SUM($AL$27:AL2340)</f>
        <v>33139.680728021456</v>
      </c>
      <c r="AQ2340" s="10">
        <f t="shared" si="694"/>
        <v>-5.0536465564510191E-4</v>
      </c>
      <c r="AR2340" s="10">
        <f>+AN2340/SUM(AL$27:AL2340)-1</f>
        <v>0.2728250426332921</v>
      </c>
    </row>
    <row r="2341" spans="1:44" x14ac:dyDescent="0.25">
      <c r="A2341" s="1">
        <v>43664</v>
      </c>
      <c r="B2341">
        <v>8.7789999999999999</v>
      </c>
      <c r="G2341">
        <f t="shared" si="687"/>
        <v>8162.4902747401484</v>
      </c>
      <c r="H2341">
        <f t="shared" si="688"/>
        <v>8099.516531129585</v>
      </c>
      <c r="I2341" s="5">
        <f t="shared" si="677"/>
        <v>0</v>
      </c>
      <c r="J2341" s="6">
        <f>+H2341+SUM($D$16:$E$16)-SUM($F$27:F2341)</f>
        <v>8608.4857942874733</v>
      </c>
      <c r="K2341" s="10">
        <f t="shared" si="689"/>
        <v>-2.3522700527074392E-3</v>
      </c>
      <c r="L2341" s="10">
        <f>+H2341/SUM(F$27:F2341)-1</f>
        <v>9.2900140174137391E-2</v>
      </c>
      <c r="M2341">
        <v>7.7939999999999996</v>
      </c>
      <c r="R2341">
        <f t="shared" si="690"/>
        <v>7249.7902013337925</v>
      </c>
      <c r="S2341">
        <f t="shared" si="691"/>
        <v>7042.8088669519493</v>
      </c>
      <c r="T2341" s="5">
        <f t="shared" si="678"/>
        <v>0</v>
      </c>
      <c r="U2341" s="6">
        <f>+S2341+SUM($D$17:$E$17)-SUM($Q$27:Q2341)</f>
        <v>7467.0789195835232</v>
      </c>
      <c r="V2341" s="10">
        <f t="shared" si="679"/>
        <v>-4.6973672908350306E-3</v>
      </c>
      <c r="W2341" s="10">
        <f>+S2341/SUM(Q$27:Q2341)-1</f>
        <v>0.14040104197771774</v>
      </c>
      <c r="X2341">
        <v>5.806</v>
      </c>
      <c r="AC2341">
        <f t="shared" si="692"/>
        <v>16523.70035761466</v>
      </c>
      <c r="AD2341">
        <f t="shared" si="693"/>
        <v>16357.819706268201</v>
      </c>
      <c r="AE2341" s="5">
        <f t="shared" si="680"/>
        <v>0</v>
      </c>
      <c r="AF2341" s="6">
        <f>+AD2341+SUM($D$18:$E$18)-SUM($AB$27:AB2341)</f>
        <v>17121.273601005065</v>
      </c>
      <c r="AG2341" s="10">
        <f t="shared" si="681"/>
        <v>6.6258313947411551E-3</v>
      </c>
      <c r="AH2341" s="10">
        <f>+AD2341/SUM(AB$27:AB2341)-1</f>
        <v>0.47148399794101348</v>
      </c>
      <c r="AI2341" s="6">
        <f t="shared" si="682"/>
        <v>0</v>
      </c>
      <c r="AL2341" s="6">
        <f t="shared" si="683"/>
        <v>0</v>
      </c>
      <c r="AM2341" s="6">
        <f t="shared" si="684"/>
        <v>31935.980833688602</v>
      </c>
      <c r="AN2341" s="6">
        <f t="shared" si="685"/>
        <v>31500.145104349736</v>
      </c>
      <c r="AO2341" s="5">
        <f t="shared" si="686"/>
        <v>0</v>
      </c>
      <c r="AP2341" s="6">
        <f>+AN2341+SUM($D$16:$E$18)-SUM($AL$27:AL2341)</f>
        <v>33196.838314876033</v>
      </c>
      <c r="AQ2341" s="10">
        <f t="shared" si="694"/>
        <v>1.7247476619848268E-3</v>
      </c>
      <c r="AR2341" s="10">
        <f>+AN2341/SUM(AL$27:AL2341)-1</f>
        <v>0.27513880521340672</v>
      </c>
    </row>
    <row r="2342" spans="1:44" x14ac:dyDescent="0.25">
      <c r="A2342" s="1">
        <v>43665</v>
      </c>
      <c r="B2342">
        <v>8.8119999999999994</v>
      </c>
      <c r="G2342">
        <f t="shared" si="687"/>
        <v>8193.172833011753</v>
      </c>
      <c r="H2342">
        <f t="shared" si="688"/>
        <v>8129.9623729711693</v>
      </c>
      <c r="I2342" s="5">
        <f t="shared" si="677"/>
        <v>0</v>
      </c>
      <c r="J2342" s="6">
        <f>+H2342+SUM($D$16:$E$16)-SUM($F$27:F2342)</f>
        <v>8638.9316361290585</v>
      </c>
      <c r="K2342" s="10">
        <f t="shared" si="689"/>
        <v>3.5367244099757666E-3</v>
      </c>
      <c r="L2342" s="10">
        <f>+H2342/SUM(F$27:F2342)-1</f>
        <v>9.7008319309089597E-2</v>
      </c>
      <c r="M2342">
        <v>7.8</v>
      </c>
      <c r="R2342">
        <f t="shared" si="690"/>
        <v>7255.3712561462125</v>
      </c>
      <c r="S2342">
        <f t="shared" si="691"/>
        <v>7048.2305827848604</v>
      </c>
      <c r="T2342" s="5">
        <f t="shared" si="678"/>
        <v>0</v>
      </c>
      <c r="U2342" s="6">
        <f>+S2342+SUM($D$17:$E$17)-SUM($Q$27:Q2342)</f>
        <v>7472.5006354164352</v>
      </c>
      <c r="V2342" s="10">
        <f t="shared" si="679"/>
        <v>7.2608256740025467E-4</v>
      </c>
      <c r="W2342" s="10">
        <f>+S2342/SUM(Q$27:Q2342)-1</f>
        <v>0.1412789488614572</v>
      </c>
      <c r="X2342">
        <v>5.7850000000000001</v>
      </c>
      <c r="AC2342">
        <f t="shared" si="692"/>
        <v>16463.934992904033</v>
      </c>
      <c r="AD2342">
        <f t="shared" si="693"/>
        <v>16298.654323245186</v>
      </c>
      <c r="AE2342" s="5">
        <f t="shared" si="680"/>
        <v>0</v>
      </c>
      <c r="AF2342" s="6">
        <f>+AD2342+SUM($D$18:$E$18)-SUM($AB$27:AB2342)</f>
        <v>17062.108217982051</v>
      </c>
      <c r="AG2342" s="10">
        <f t="shared" si="681"/>
        <v>-3.4556648297203729E-3</v>
      </c>
      <c r="AH2342" s="10">
        <f>+AD2342/SUM(AB$27:AB2342)-1</f>
        <v>0.46616171685993169</v>
      </c>
      <c r="AI2342" s="6">
        <f t="shared" si="682"/>
        <v>0</v>
      </c>
      <c r="AL2342" s="6">
        <f t="shared" si="683"/>
        <v>0</v>
      </c>
      <c r="AM2342" s="6">
        <f t="shared" si="684"/>
        <v>31912.479082061996</v>
      </c>
      <c r="AN2342" s="6">
        <f t="shared" si="685"/>
        <v>31476.847279001217</v>
      </c>
      <c r="AO2342" s="5">
        <f t="shared" si="686"/>
        <v>0</v>
      </c>
      <c r="AP2342" s="6">
        <f>+AN2342+SUM($D$16:$E$18)-SUM($AL$27:AL2342)</f>
        <v>33173.540489527513</v>
      </c>
      <c r="AQ2342" s="10">
        <f t="shared" si="694"/>
        <v>-7.0180856163282179E-4</v>
      </c>
      <c r="AR2342" s="10">
        <f>+AN2342/SUM(AL$27:AL2342)-1</f>
        <v>0.27419569967911261</v>
      </c>
    </row>
    <row r="2343" spans="1:44" x14ac:dyDescent="0.25">
      <c r="A2343" s="1">
        <v>43668</v>
      </c>
      <c r="B2343">
        <v>8.7899999999999991</v>
      </c>
      <c r="G2343">
        <f t="shared" si="687"/>
        <v>8172.7177941640157</v>
      </c>
      <c r="H2343">
        <f t="shared" si="688"/>
        <v>8109.6651450767786</v>
      </c>
      <c r="I2343" s="5">
        <f t="shared" si="677"/>
        <v>0</v>
      </c>
      <c r="J2343" s="6">
        <f>+H2343+SUM($D$16:$E$16)-SUM($F$27:F2343)</f>
        <v>8618.6344082346659</v>
      </c>
      <c r="K2343" s="10">
        <f t="shared" si="689"/>
        <v>-2.3495067155649974E-3</v>
      </c>
      <c r="L2343" s="10">
        <f>+H2343/SUM(F$27:F2343)-1</f>
        <v>9.4269533219121238E-2</v>
      </c>
      <c r="M2343">
        <v>7.8390000000000004</v>
      </c>
      <c r="R2343">
        <f t="shared" si="690"/>
        <v>7291.6481124269449</v>
      </c>
      <c r="S2343">
        <f t="shared" si="691"/>
        <v>7083.4717356987858</v>
      </c>
      <c r="T2343" s="5">
        <f t="shared" si="678"/>
        <v>0</v>
      </c>
      <c r="U2343" s="6">
        <f>+S2343+SUM($D$17:$E$17)-SUM($Q$27:Q2343)</f>
        <v>7507.7417883303597</v>
      </c>
      <c r="V2343" s="10">
        <f t="shared" si="679"/>
        <v>4.7161124011012578E-3</v>
      </c>
      <c r="W2343" s="10">
        <f>+S2343/SUM(Q$27:Q2343)-1</f>
        <v>0.14698534360576487</v>
      </c>
      <c r="X2343">
        <v>5.7830000000000004</v>
      </c>
      <c r="AC2343">
        <f t="shared" si="692"/>
        <v>16458.243053407783</v>
      </c>
      <c r="AD2343">
        <f t="shared" si="693"/>
        <v>16293.019524862042</v>
      </c>
      <c r="AE2343" s="5">
        <f t="shared" si="680"/>
        <v>0</v>
      </c>
      <c r="AF2343" s="6">
        <f>+AD2343+SUM($D$18:$E$18)-SUM($AB$27:AB2343)</f>
        <v>17056.473419598908</v>
      </c>
      <c r="AG2343" s="10">
        <f t="shared" si="681"/>
        <v>-3.3025217699678144E-4</v>
      </c>
      <c r="AH2343" s="10">
        <f>+AD2343/SUM(AB$27:AB2343)-1</f>
        <v>0.46565483294744769</v>
      </c>
      <c r="AI2343" s="6">
        <f t="shared" si="682"/>
        <v>0</v>
      </c>
      <c r="AL2343" s="6">
        <f t="shared" si="683"/>
        <v>0</v>
      </c>
      <c r="AM2343" s="6">
        <f t="shared" si="684"/>
        <v>31922.608959998743</v>
      </c>
      <c r="AN2343" s="6">
        <f t="shared" si="685"/>
        <v>31486.156405637608</v>
      </c>
      <c r="AO2343" s="5">
        <f t="shared" si="686"/>
        <v>0</v>
      </c>
      <c r="AP2343" s="6">
        <f>+AN2343+SUM($D$16:$E$18)-SUM($AL$27:AL2343)</f>
        <v>33182.849616163905</v>
      </c>
      <c r="AQ2343" s="10">
        <f t="shared" si="694"/>
        <v>2.8061902645970527E-4</v>
      </c>
      <c r="AR2343" s="10">
        <f>+AN2343/SUM(AL$27:AL2343)-1</f>
        <v>0.27457253694692141</v>
      </c>
    </row>
    <row r="2344" spans="1:44" x14ac:dyDescent="0.25">
      <c r="A2344" s="1">
        <v>43669</v>
      </c>
      <c r="B2344">
        <v>8.8580000000000005</v>
      </c>
      <c r="G2344">
        <f t="shared" si="687"/>
        <v>8235.9424596933859</v>
      </c>
      <c r="H2344">
        <f t="shared" si="688"/>
        <v>8172.4020312958028</v>
      </c>
      <c r="I2344" s="5">
        <f t="shared" si="677"/>
        <v>0</v>
      </c>
      <c r="J2344" s="6">
        <f>+H2344+SUM($D$16:$E$16)-SUM($F$27:F2344)</f>
        <v>8681.3712944536892</v>
      </c>
      <c r="K2344" s="10">
        <f t="shared" si="689"/>
        <v>7.2792142290061257E-3</v>
      </c>
      <c r="L2344" s="10">
        <f>+H2344/SUM(F$27:F2344)-1</f>
        <v>0.10273487204265952</v>
      </c>
      <c r="M2344">
        <v>7.8869999999999996</v>
      </c>
      <c r="R2344">
        <f t="shared" si="690"/>
        <v>7336.2965509263058</v>
      </c>
      <c r="S2344">
        <f t="shared" si="691"/>
        <v>7126.8454623620773</v>
      </c>
      <c r="T2344" s="5">
        <f t="shared" si="678"/>
        <v>0</v>
      </c>
      <c r="U2344" s="6">
        <f>+S2344+SUM($D$17:$E$17)-SUM($Q$27:Q2344)</f>
        <v>7551.1155149936521</v>
      </c>
      <c r="V2344" s="10">
        <f t="shared" si="679"/>
        <v>5.7772001070561796E-3</v>
      </c>
      <c r="W2344" s="10">
        <f>+S2344/SUM(Q$27:Q2344)-1</f>
        <v>0.1540085986756814</v>
      </c>
      <c r="X2344">
        <v>5.8470000000000004</v>
      </c>
      <c r="AC2344">
        <f t="shared" si="692"/>
        <v>16640.385117287791</v>
      </c>
      <c r="AD2344">
        <f t="shared" si="693"/>
        <v>16473.333073122663</v>
      </c>
      <c r="AE2344" s="5">
        <f t="shared" si="680"/>
        <v>0</v>
      </c>
      <c r="AF2344" s="6">
        <f>+AD2344+SUM($D$18:$E$18)-SUM($AB$27:AB2344)</f>
        <v>17236.786967859527</v>
      </c>
      <c r="AG2344" s="10">
        <f t="shared" si="681"/>
        <v>1.0571560944915293E-2</v>
      </c>
      <c r="AH2344" s="10">
        <f>+AD2344/SUM(AB$27:AB2344)-1</f>
        <v>0.48187511814693518</v>
      </c>
      <c r="AI2344" s="6">
        <f t="shared" si="682"/>
        <v>0</v>
      </c>
      <c r="AL2344" s="6">
        <f t="shared" si="683"/>
        <v>0</v>
      </c>
      <c r="AM2344" s="6">
        <f t="shared" si="684"/>
        <v>32212.624127907482</v>
      </c>
      <c r="AN2344" s="6">
        <f t="shared" si="685"/>
        <v>31772.580566780543</v>
      </c>
      <c r="AO2344" s="5">
        <f t="shared" si="686"/>
        <v>0</v>
      </c>
      <c r="AP2344" s="6">
        <f>+AN2344+SUM($D$16:$E$18)-SUM($AL$27:AL2344)</f>
        <v>33469.273777306837</v>
      </c>
      <c r="AQ2344" s="10">
        <f t="shared" si="694"/>
        <v>8.631692710423744E-3</v>
      </c>
      <c r="AR2344" s="10">
        <f>+AN2344/SUM(AL$27:AL2344)-1</f>
        <v>0.28616710457237726</v>
      </c>
    </row>
    <row r="2345" spans="1:44" x14ac:dyDescent="0.25">
      <c r="A2345" s="1">
        <v>43670</v>
      </c>
      <c r="B2345">
        <v>8.8569999999999993</v>
      </c>
      <c r="G2345">
        <f t="shared" si="687"/>
        <v>8235.0126852003068</v>
      </c>
      <c r="H2345">
        <f t="shared" si="688"/>
        <v>8171.4794300278754</v>
      </c>
      <c r="I2345" s="5">
        <f t="shared" si="677"/>
        <v>0</v>
      </c>
      <c r="J2345" s="6">
        <f>+H2345+SUM($D$16:$E$16)-SUM($F$27:F2345)</f>
        <v>8680.4486931857646</v>
      </c>
      <c r="K2345" s="10">
        <f t="shared" si="689"/>
        <v>-1.0627367919557873E-4</v>
      </c>
      <c r="L2345" s="10">
        <f>+H2345/SUM(F$27:F2345)-1</f>
        <v>0.10261038176584281</v>
      </c>
      <c r="M2345">
        <v>7.8949999999999996</v>
      </c>
      <c r="R2345">
        <f t="shared" si="690"/>
        <v>7343.7379573428661</v>
      </c>
      <c r="S2345">
        <f t="shared" si="691"/>
        <v>7134.07441680596</v>
      </c>
      <c r="T2345" s="5">
        <f t="shared" si="678"/>
        <v>0</v>
      </c>
      <c r="U2345" s="6">
        <f>+S2345+SUM($D$17:$E$17)-SUM($Q$27:Q2345)</f>
        <v>7558.3444694375348</v>
      </c>
      <c r="V2345" s="10">
        <f t="shared" si="679"/>
        <v>9.5733596308100743E-4</v>
      </c>
      <c r="W2345" s="10">
        <f>+S2345/SUM(Q$27:Q2345)-1</f>
        <v>0.15517914118733445</v>
      </c>
      <c r="X2345">
        <v>5.83</v>
      </c>
      <c r="AC2345">
        <f t="shared" si="692"/>
        <v>16592.003631569663</v>
      </c>
      <c r="AD2345">
        <f t="shared" si="693"/>
        <v>16425.437286865934</v>
      </c>
      <c r="AE2345" s="5">
        <f t="shared" si="680"/>
        <v>0</v>
      </c>
      <c r="AF2345" s="6">
        <f>+AD2345+SUM($D$18:$E$18)-SUM($AB$27:AB2345)</f>
        <v>17188.891181602798</v>
      </c>
      <c r="AG2345" s="10">
        <f t="shared" si="681"/>
        <v>-2.7786957247912802E-3</v>
      </c>
      <c r="AH2345" s="10">
        <f>+AD2345/SUM(AB$27:AB2345)-1</f>
        <v>0.47756660489082114</v>
      </c>
      <c r="AI2345" s="6">
        <f t="shared" si="682"/>
        <v>0</v>
      </c>
      <c r="AL2345" s="6">
        <f t="shared" si="683"/>
        <v>0</v>
      </c>
      <c r="AM2345" s="6">
        <f t="shared" si="684"/>
        <v>32170.754274112835</v>
      </c>
      <c r="AN2345" s="6">
        <f t="shared" si="685"/>
        <v>31730.991133699768</v>
      </c>
      <c r="AO2345" s="5">
        <f t="shared" si="686"/>
        <v>0</v>
      </c>
      <c r="AP2345" s="6">
        <f>+AN2345+SUM($D$16:$E$18)-SUM($AL$27:AL2345)</f>
        <v>33427.684344226065</v>
      </c>
      <c r="AQ2345" s="10">
        <f t="shared" si="694"/>
        <v>-1.2426153419847763E-3</v>
      </c>
      <c r="AR2345" s="10">
        <f>+AN2345/SUM(AL$27:AL2345)-1</f>
        <v>0.28448354724803981</v>
      </c>
    </row>
    <row r="2346" spans="1:44" x14ac:dyDescent="0.25">
      <c r="A2346" s="1">
        <v>43671</v>
      </c>
      <c r="B2346">
        <v>8.8339999999999996</v>
      </c>
      <c r="G2346">
        <f t="shared" si="687"/>
        <v>8213.6278718594913</v>
      </c>
      <c r="H2346">
        <f t="shared" si="688"/>
        <v>8150.2596008655592</v>
      </c>
      <c r="I2346" s="5">
        <f t="shared" si="677"/>
        <v>0</v>
      </c>
      <c r="J2346" s="6">
        <f>+H2346+SUM($D$16:$E$16)-SUM($F$27:F2346)</f>
        <v>8659.2288640234474</v>
      </c>
      <c r="K2346" s="10">
        <f t="shared" si="689"/>
        <v>-2.4445544132960517E-3</v>
      </c>
      <c r="L2346" s="10">
        <f>+H2346/SUM(F$27:F2346)-1</f>
        <v>9.9747105399057734E-2</v>
      </c>
      <c r="M2346">
        <v>7.8769999999999998</v>
      </c>
      <c r="R2346">
        <f t="shared" si="690"/>
        <v>7326.9947929056061</v>
      </c>
      <c r="S2346">
        <f t="shared" si="691"/>
        <v>7117.8092693072258</v>
      </c>
      <c r="T2346" s="5">
        <f t="shared" si="678"/>
        <v>0</v>
      </c>
      <c r="U2346" s="6">
        <f>+S2346+SUM($D$17:$E$17)-SUM($Q$27:Q2346)</f>
        <v>7542.0793219387988</v>
      </c>
      <c r="V2346" s="10">
        <f t="shared" si="679"/>
        <v>-2.1519457818447441E-3</v>
      </c>
      <c r="W2346" s="10">
        <f>+S2346/SUM(Q$27:Q2346)-1</f>
        <v>0.15254542053611564</v>
      </c>
      <c r="X2346">
        <v>5.82</v>
      </c>
      <c r="AC2346">
        <f t="shared" si="692"/>
        <v>16563.543934088415</v>
      </c>
      <c r="AD2346">
        <f t="shared" si="693"/>
        <v>16397.263294950215</v>
      </c>
      <c r="AE2346" s="5">
        <f t="shared" si="680"/>
        <v>0</v>
      </c>
      <c r="AF2346" s="6">
        <f>+AD2346+SUM($D$18:$E$18)-SUM($AB$27:AB2346)</f>
        <v>17160.717189687079</v>
      </c>
      <c r="AG2346" s="10">
        <f t="shared" si="681"/>
        <v>-1.6390814054296765E-3</v>
      </c>
      <c r="AH2346" s="10">
        <f>+AD2346/SUM(AB$27:AB2346)-1</f>
        <v>0.47503218532840163</v>
      </c>
      <c r="AI2346" s="6">
        <f t="shared" si="682"/>
        <v>0</v>
      </c>
      <c r="AL2346" s="6">
        <f t="shared" si="683"/>
        <v>0</v>
      </c>
      <c r="AM2346" s="6">
        <f t="shared" si="684"/>
        <v>32104.166598853513</v>
      </c>
      <c r="AN2346" s="6">
        <f t="shared" si="685"/>
        <v>31665.332165123</v>
      </c>
      <c r="AO2346" s="5">
        <f t="shared" si="686"/>
        <v>0</v>
      </c>
      <c r="AP2346" s="6">
        <f>+AN2346+SUM($D$16:$E$18)-SUM($AL$27:AL2346)</f>
        <v>33362.025375649297</v>
      </c>
      <c r="AQ2346" s="10">
        <f t="shared" si="694"/>
        <v>-1.9642093033018782E-3</v>
      </c>
      <c r="AR2346" s="10">
        <f>+AN2346/SUM(AL$27:AL2346)-1</f>
        <v>0.2818256452458372</v>
      </c>
    </row>
    <row r="2347" spans="1:44" x14ac:dyDescent="0.25">
      <c r="A2347" s="1">
        <v>43672</v>
      </c>
      <c r="B2347">
        <v>8.8140000000000001</v>
      </c>
      <c r="G2347">
        <f t="shared" si="687"/>
        <v>8195.032381997913</v>
      </c>
      <c r="H2347">
        <f t="shared" si="688"/>
        <v>8131.8075755070231</v>
      </c>
      <c r="I2347" s="5">
        <f t="shared" si="677"/>
        <v>0</v>
      </c>
      <c r="J2347" s="6">
        <f>+H2347+SUM($D$16:$E$16)-SUM($F$27:F2347)</f>
        <v>8640.7768386649113</v>
      </c>
      <c r="K2347" s="10">
        <f t="shared" si="689"/>
        <v>-2.1309086118740383E-3</v>
      </c>
      <c r="L2347" s="10">
        <f>+H2347/SUM(F$27:F2347)-1</f>
        <v>9.7257299862723245E-2</v>
      </c>
      <c r="M2347">
        <v>7.9059999999999997</v>
      </c>
      <c r="R2347">
        <f t="shared" si="690"/>
        <v>7353.9698911656369</v>
      </c>
      <c r="S2347">
        <f t="shared" si="691"/>
        <v>7144.0142291662969</v>
      </c>
      <c r="T2347" s="5">
        <f t="shared" si="678"/>
        <v>0</v>
      </c>
      <c r="U2347" s="6">
        <f>+S2347+SUM($D$17:$E$17)-SUM($Q$27:Q2347)</f>
        <v>7568.2842817978699</v>
      </c>
      <c r="V2347" s="10">
        <f t="shared" si="679"/>
        <v>3.4745006967566994E-3</v>
      </c>
      <c r="W2347" s="10">
        <f>+S2347/SUM(Q$27:Q2347)-1</f>
        <v>0.15678863714085689</v>
      </c>
      <c r="X2347">
        <v>5.8680000000000003</v>
      </c>
      <c r="AC2347">
        <f t="shared" si="692"/>
        <v>16700.150481998422</v>
      </c>
      <c r="AD2347">
        <f t="shared" si="693"/>
        <v>16532.49845614568</v>
      </c>
      <c r="AE2347" s="5">
        <f t="shared" si="680"/>
        <v>0</v>
      </c>
      <c r="AF2347" s="6">
        <f>+AD2347+SUM($D$18:$E$18)-SUM($AB$27:AB2347)</f>
        <v>17295.952350882544</v>
      </c>
      <c r="AG2347" s="10">
        <f t="shared" si="681"/>
        <v>7.8805075394363655E-3</v>
      </c>
      <c r="AH2347" s="10">
        <f>+AD2347/SUM(AB$27:AB2347)-1</f>
        <v>0.48719739922801719</v>
      </c>
      <c r="AI2347" s="6">
        <f t="shared" si="682"/>
        <v>0</v>
      </c>
      <c r="AL2347" s="6">
        <f t="shared" si="683"/>
        <v>0</v>
      </c>
      <c r="AM2347" s="6">
        <f t="shared" si="684"/>
        <v>32249.152755161973</v>
      </c>
      <c r="AN2347" s="6">
        <f t="shared" si="685"/>
        <v>31808.320260819</v>
      </c>
      <c r="AO2347" s="5">
        <f t="shared" si="686"/>
        <v>0</v>
      </c>
      <c r="AP2347" s="6">
        <f>+AN2347+SUM($D$16:$E$18)-SUM($AL$27:AL2347)</f>
        <v>33505.013471345301</v>
      </c>
      <c r="AQ2347" s="10">
        <f t="shared" si="694"/>
        <v>4.2859536879427118E-3</v>
      </c>
      <c r="AR2347" s="10">
        <f>+AN2347/SUM(AL$27:AL2347)-1</f>
        <v>0.2876138620588562</v>
      </c>
    </row>
    <row r="2348" spans="1:44" x14ac:dyDescent="0.25">
      <c r="A2348" s="1">
        <v>43675</v>
      </c>
      <c r="B2348">
        <v>8.7850000000000001</v>
      </c>
      <c r="G2348">
        <f t="shared" si="687"/>
        <v>8168.0689216986229</v>
      </c>
      <c r="H2348">
        <f t="shared" si="688"/>
        <v>8105.0521387371455</v>
      </c>
      <c r="I2348" s="5">
        <f t="shared" si="677"/>
        <v>0</v>
      </c>
      <c r="J2348" s="6">
        <f>+H2348+SUM($D$16:$E$16)-SUM($F$27:F2348)</f>
        <v>8614.0214018950319</v>
      </c>
      <c r="K2348" s="10">
        <f t="shared" si="689"/>
        <v>-3.0964156660263642E-3</v>
      </c>
      <c r="L2348" s="10">
        <f>+H2348/SUM(F$27:F2348)-1</f>
        <v>9.3647081835037893E-2</v>
      </c>
      <c r="M2348">
        <v>7.923</v>
      </c>
      <c r="R2348">
        <f t="shared" si="690"/>
        <v>7369.7828798008268</v>
      </c>
      <c r="S2348">
        <f t="shared" si="691"/>
        <v>7159.3757573595458</v>
      </c>
      <c r="T2348" s="5">
        <f t="shared" si="678"/>
        <v>0</v>
      </c>
      <c r="U2348" s="6">
        <f>+S2348+SUM($D$17:$E$17)-SUM($Q$27:Q2348)</f>
        <v>7583.6458099911206</v>
      </c>
      <c r="V2348" s="10">
        <f t="shared" si="679"/>
        <v>2.0297239930846533E-3</v>
      </c>
      <c r="W2348" s="10">
        <f>+S2348/SUM(Q$27:Q2348)-1</f>
        <v>0.15927603997811901</v>
      </c>
      <c r="X2348">
        <v>5.883</v>
      </c>
      <c r="AC2348">
        <f t="shared" si="692"/>
        <v>16742.8400282203</v>
      </c>
      <c r="AD2348">
        <f t="shared" si="693"/>
        <v>16574.759444019262</v>
      </c>
      <c r="AE2348" s="5">
        <f t="shared" si="680"/>
        <v>0</v>
      </c>
      <c r="AF2348" s="6">
        <f>+AD2348+SUM($D$18:$E$18)-SUM($AB$27:AB2348)</f>
        <v>17338.213338756126</v>
      </c>
      <c r="AG2348" s="10">
        <f t="shared" si="681"/>
        <v>2.4434033475713157E-3</v>
      </c>
      <c r="AH2348" s="10">
        <f>+AD2348/SUM(AB$27:AB2348)-1</f>
        <v>0.49099902857164701</v>
      </c>
      <c r="AI2348" s="6">
        <f t="shared" si="682"/>
        <v>0</v>
      </c>
      <c r="AL2348" s="6">
        <f t="shared" si="683"/>
        <v>0</v>
      </c>
      <c r="AM2348" s="6">
        <f t="shared" si="684"/>
        <v>32280.691829719748</v>
      </c>
      <c r="AN2348" s="6">
        <f t="shared" si="685"/>
        <v>31839.187340115954</v>
      </c>
      <c r="AO2348" s="5">
        <f t="shared" si="686"/>
        <v>0</v>
      </c>
      <c r="AP2348" s="6">
        <f>+AN2348+SUM($D$16:$E$18)-SUM($AL$27:AL2348)</f>
        <v>33535.88055064225</v>
      </c>
      <c r="AQ2348" s="10">
        <f t="shared" si="694"/>
        <v>9.2126747906995377E-4</v>
      </c>
      <c r="AR2348" s="10">
        <f>+AN2348/SUM(AL$27:AL2348)-1</f>
        <v>0.28886337410030105</v>
      </c>
    </row>
    <row r="2349" spans="1:44" x14ac:dyDescent="0.25">
      <c r="A2349" s="1">
        <v>43676</v>
      </c>
      <c r="B2349">
        <v>8.7530000000000001</v>
      </c>
      <c r="G2349">
        <f t="shared" si="687"/>
        <v>8138.3161379200965</v>
      </c>
      <c r="H2349">
        <f t="shared" si="688"/>
        <v>8075.5288981634867</v>
      </c>
      <c r="I2349" s="5">
        <f t="shared" si="677"/>
        <v>0</v>
      </c>
      <c r="J2349" s="6">
        <f>+H2349+SUM($D$16:$E$16)-SUM($F$27:F2349)</f>
        <v>8584.4981613213749</v>
      </c>
      <c r="K2349" s="10">
        <f t="shared" si="689"/>
        <v>-3.4273470190313571E-3</v>
      </c>
      <c r="L2349" s="10">
        <f>+H2349/SUM(F$27:F2349)-1</f>
        <v>8.9663392976902179E-2</v>
      </c>
      <c r="M2349">
        <v>7.8369999999999997</v>
      </c>
      <c r="R2349">
        <f t="shared" si="690"/>
        <v>7289.7877608228046</v>
      </c>
      <c r="S2349">
        <f t="shared" si="691"/>
        <v>7081.6644970878151</v>
      </c>
      <c r="T2349" s="5">
        <f t="shared" si="678"/>
        <v>0</v>
      </c>
      <c r="U2349" s="6">
        <f>+S2349+SUM($D$17:$E$17)-SUM($Q$27:Q2349)</f>
        <v>7505.934549719389</v>
      </c>
      <c r="V2349" s="10">
        <f t="shared" si="679"/>
        <v>-1.0247216473289189E-2</v>
      </c>
      <c r="W2349" s="10">
        <f>+S2349/SUM(Q$27:Q2349)-1</f>
        <v>0.1466927079778515</v>
      </c>
      <c r="X2349">
        <v>5.8609999999999998</v>
      </c>
      <c r="AC2349">
        <f t="shared" si="692"/>
        <v>16680.228693761546</v>
      </c>
      <c r="AD2349">
        <f t="shared" si="693"/>
        <v>16512.776661804673</v>
      </c>
      <c r="AE2349" s="5">
        <f t="shared" si="680"/>
        <v>0</v>
      </c>
      <c r="AF2349" s="6">
        <f>+AD2349+SUM($D$18:$E$18)-SUM($AB$27:AB2349)</f>
        <v>17276.230556541537</v>
      </c>
      <c r="AG2349" s="10">
        <f t="shared" si="681"/>
        <v>-3.5749232636351769E-3</v>
      </c>
      <c r="AH2349" s="10">
        <f>+AD2349/SUM(AB$27:AB2349)-1</f>
        <v>0.48542330553432311</v>
      </c>
      <c r="AI2349" s="6">
        <f t="shared" si="682"/>
        <v>0</v>
      </c>
      <c r="AL2349" s="6">
        <f t="shared" si="683"/>
        <v>0</v>
      </c>
      <c r="AM2349" s="6">
        <f t="shared" si="684"/>
        <v>32108.332592504448</v>
      </c>
      <c r="AN2349" s="6">
        <f t="shared" si="685"/>
        <v>31669.970057055976</v>
      </c>
      <c r="AO2349" s="5">
        <f t="shared" si="686"/>
        <v>0</v>
      </c>
      <c r="AP2349" s="6">
        <f>+AN2349+SUM($D$16:$E$18)-SUM($AL$27:AL2349)</f>
        <v>33366.663267582277</v>
      </c>
      <c r="AQ2349" s="10">
        <f t="shared" si="694"/>
        <v>-5.0458577583624153E-3</v>
      </c>
      <c r="AR2349" s="10">
        <f>+AN2349/SUM(AL$27:AL2349)-1</f>
        <v>0.2820133890152241</v>
      </c>
    </row>
    <row r="2350" spans="1:44" x14ac:dyDescent="0.25">
      <c r="A2350" s="1">
        <v>43677</v>
      </c>
      <c r="B2350">
        <v>8.6959999999999997</v>
      </c>
      <c r="G2350">
        <f t="shared" si="687"/>
        <v>8085.3189918145954</v>
      </c>
      <c r="H2350">
        <f t="shared" si="688"/>
        <v>8022.940625891657</v>
      </c>
      <c r="I2350" s="5">
        <f t="shared" si="677"/>
        <v>0</v>
      </c>
      <c r="J2350" s="6">
        <f>+H2350+SUM($D$16:$E$16)-SUM($F$27:F2350)</f>
        <v>8531.9098890495443</v>
      </c>
      <c r="K2350" s="10">
        <f t="shared" si="689"/>
        <v>-6.1259576603760468E-3</v>
      </c>
      <c r="L2350" s="10">
        <f>+H2350/SUM(F$27:F2350)-1</f>
        <v>8.2567447198347965E-2</v>
      </c>
      <c r="M2350">
        <v>7.8239999999999998</v>
      </c>
      <c r="R2350">
        <f t="shared" si="690"/>
        <v>7277.6954753958944</v>
      </c>
      <c r="S2350">
        <f t="shared" si="691"/>
        <v>7069.9174461165076</v>
      </c>
      <c r="T2350" s="5">
        <f t="shared" si="678"/>
        <v>0</v>
      </c>
      <c r="U2350" s="6">
        <f>+S2350+SUM($D$17:$E$17)-SUM($Q$27:Q2350)</f>
        <v>7494.1874987480815</v>
      </c>
      <c r="V2350" s="10">
        <f t="shared" si="679"/>
        <v>-1.5650350923652745E-3</v>
      </c>
      <c r="W2350" s="10">
        <f>+S2350/SUM(Q$27:Q2350)-1</f>
        <v>0.1447905763964159</v>
      </c>
      <c r="X2350">
        <v>5.8449999999999998</v>
      </c>
      <c r="AC2350">
        <f t="shared" si="692"/>
        <v>16634.693177791545</v>
      </c>
      <c r="AD2350">
        <f t="shared" si="693"/>
        <v>16467.69827473952</v>
      </c>
      <c r="AE2350" s="5">
        <f t="shared" si="680"/>
        <v>0</v>
      </c>
      <c r="AF2350" s="6">
        <f>+AD2350+SUM($D$18:$E$18)-SUM($AB$27:AB2350)</f>
        <v>17231.152169476383</v>
      </c>
      <c r="AG2350" s="10">
        <f t="shared" si="681"/>
        <v>-2.6092721394068707E-3</v>
      </c>
      <c r="AH2350" s="10">
        <f>+AD2350/SUM(AB$27:AB2350)-1</f>
        <v>0.48136823423445141</v>
      </c>
      <c r="AI2350" s="6">
        <f t="shared" si="682"/>
        <v>0</v>
      </c>
      <c r="AL2350" s="6">
        <f t="shared" si="683"/>
        <v>0</v>
      </c>
      <c r="AM2350" s="6">
        <f t="shared" si="684"/>
        <v>31997.707645002036</v>
      </c>
      <c r="AN2350" s="6">
        <f t="shared" si="685"/>
        <v>31560.556346747682</v>
      </c>
      <c r="AO2350" s="5">
        <f t="shared" si="686"/>
        <v>0</v>
      </c>
      <c r="AP2350" s="6">
        <f>+AN2350+SUM($D$16:$E$18)-SUM($AL$27:AL2350)</f>
        <v>33257.249557273979</v>
      </c>
      <c r="AQ2350" s="10">
        <f t="shared" si="694"/>
        <v>-3.2791325111192204E-3</v>
      </c>
      <c r="AR2350" s="10">
        <f>+AN2350/SUM(AL$27:AL2350)-1</f>
        <v>0.27758427710560252</v>
      </c>
    </row>
    <row r="2351" spans="1:44" x14ac:dyDescent="0.25">
      <c r="A2351" s="1">
        <v>43678</v>
      </c>
      <c r="B2351">
        <v>8.6679999999999993</v>
      </c>
      <c r="G2351">
        <f t="shared" si="687"/>
        <v>8059.2853060083844</v>
      </c>
      <c r="H2351">
        <f t="shared" si="688"/>
        <v>7997.1077903897049</v>
      </c>
      <c r="I2351" s="5">
        <f t="shared" si="677"/>
        <v>0</v>
      </c>
      <c r="J2351" s="6">
        <f>+H2351+SUM($D$16:$E$16)-SUM($F$27:F2351)</f>
        <v>8506.0770535475931</v>
      </c>
      <c r="K2351" s="10">
        <f t="shared" si="689"/>
        <v>-3.027790475741754E-3</v>
      </c>
      <c r="L2351" s="10">
        <f>+H2351/SUM(F$27:F2351)-1</f>
        <v>7.9081719447479326E-2</v>
      </c>
      <c r="M2351">
        <v>7.8650000000000002</v>
      </c>
      <c r="R2351">
        <f t="shared" si="690"/>
        <v>7315.8326832807661</v>
      </c>
      <c r="S2351">
        <f t="shared" si="691"/>
        <v>7106.9658376414027</v>
      </c>
      <c r="T2351" s="5">
        <f t="shared" si="678"/>
        <v>0</v>
      </c>
      <c r="U2351" s="6">
        <f>+S2351+SUM($D$17:$E$17)-SUM($Q$27:Q2351)</f>
        <v>7531.2358902729766</v>
      </c>
      <c r="V2351" s="10">
        <f t="shared" si="679"/>
        <v>4.9436168405292413E-3</v>
      </c>
      <c r="W2351" s="10">
        <f>+S2351/SUM(Q$27:Q2351)-1</f>
        <v>0.15078960676863651</v>
      </c>
      <c r="X2351">
        <v>5.8819999999999997</v>
      </c>
      <c r="AC2351">
        <f t="shared" si="692"/>
        <v>16739.994058472173</v>
      </c>
      <c r="AD2351">
        <f t="shared" si="693"/>
        <v>16571.942044827691</v>
      </c>
      <c r="AE2351" s="5">
        <f t="shared" si="680"/>
        <v>0</v>
      </c>
      <c r="AF2351" s="6">
        <f>+AD2351+SUM($D$18:$E$18)-SUM($AB$27:AB2351)</f>
        <v>17335.395939564554</v>
      </c>
      <c r="AG2351" s="10">
        <f t="shared" si="681"/>
        <v>6.0497272070310082E-3</v>
      </c>
      <c r="AH2351" s="10">
        <f>+AD2351/SUM(AB$27:AB2351)-1</f>
        <v>0.49074558661540513</v>
      </c>
      <c r="AI2351" s="6">
        <f t="shared" si="682"/>
        <v>0</v>
      </c>
      <c r="AL2351" s="6">
        <f t="shared" si="683"/>
        <v>0</v>
      </c>
      <c r="AM2351" s="6">
        <f t="shared" si="684"/>
        <v>32115.112047761322</v>
      </c>
      <c r="AN2351" s="6">
        <f t="shared" si="685"/>
        <v>31676.015672858797</v>
      </c>
      <c r="AO2351" s="5">
        <f t="shared" si="686"/>
        <v>0</v>
      </c>
      <c r="AP2351" s="6">
        <f>+AN2351+SUM($D$16:$E$18)-SUM($AL$27:AL2351)</f>
        <v>33372.708883385094</v>
      </c>
      <c r="AQ2351" s="10">
        <f t="shared" si="694"/>
        <v>3.4717039938096939E-3</v>
      </c>
      <c r="AR2351" s="10">
        <f>+AN2351/SUM(AL$27:AL2351)-1</f>
        <v>0.28225811802475875</v>
      </c>
    </row>
    <row r="2352" spans="1:44" x14ac:dyDescent="0.25">
      <c r="A2352" s="1">
        <v>43679</v>
      </c>
      <c r="B2352">
        <v>8.4700000000000006</v>
      </c>
      <c r="G2352">
        <f t="shared" si="687"/>
        <v>7875.1899563787529</v>
      </c>
      <c r="H2352">
        <f t="shared" si="688"/>
        <v>7814.4327393401954</v>
      </c>
      <c r="I2352" s="5">
        <f t="shared" si="677"/>
        <v>0</v>
      </c>
      <c r="J2352" s="6">
        <f>+H2352+SUM($D$16:$E$16)-SUM($F$27:F2352)</f>
        <v>8323.4020024980819</v>
      </c>
      <c r="K2352" s="10">
        <f t="shared" si="689"/>
        <v>-2.1475828387108709E-2</v>
      </c>
      <c r="L2352" s="10">
        <f>+H2352/SUM(F$27:F2352)-1</f>
        <v>5.4432644637765426E-2</v>
      </c>
      <c r="M2352">
        <v>7.7160000000000002</v>
      </c>
      <c r="R2352">
        <f t="shared" si="690"/>
        <v>7177.2364887723315</v>
      </c>
      <c r="S2352">
        <f t="shared" si="691"/>
        <v>6972.3265611241022</v>
      </c>
      <c r="T2352" s="5">
        <f t="shared" si="678"/>
        <v>0</v>
      </c>
      <c r="U2352" s="6">
        <f>+S2352+SUM($D$17:$E$17)-SUM($Q$27:Q2352)</f>
        <v>7396.5966137556761</v>
      </c>
      <c r="V2352" s="10">
        <f t="shared" si="679"/>
        <v>-1.7877447802583712E-2</v>
      </c>
      <c r="W2352" s="10">
        <f>+S2352/SUM(Q$27:Q2352)-1</f>
        <v>0.12898825248910351</v>
      </c>
      <c r="X2352">
        <v>5.8440000000000003</v>
      </c>
      <c r="AC2352">
        <f t="shared" si="692"/>
        <v>16631.847208043419</v>
      </c>
      <c r="AD2352">
        <f t="shared" si="693"/>
        <v>16464.880875547948</v>
      </c>
      <c r="AE2352" s="5">
        <f t="shared" si="680"/>
        <v>0</v>
      </c>
      <c r="AF2352" s="6">
        <f>+AD2352+SUM($D$18:$E$18)-SUM($AB$27:AB2352)</f>
        <v>17228.334770284811</v>
      </c>
      <c r="AG2352" s="10">
        <f t="shared" si="681"/>
        <v>-6.1758710128677619E-3</v>
      </c>
      <c r="AH2352" s="10">
        <f>+AD2352/SUM(AB$27:AB2352)-1</f>
        <v>0.4811147922782093</v>
      </c>
      <c r="AI2352" s="6">
        <f t="shared" si="682"/>
        <v>0</v>
      </c>
      <c r="AL2352" s="6">
        <f t="shared" si="683"/>
        <v>0</v>
      </c>
      <c r="AM2352" s="6">
        <f t="shared" si="684"/>
        <v>31684.273653194505</v>
      </c>
      <c r="AN2352" s="6">
        <f t="shared" si="685"/>
        <v>31251.640176012246</v>
      </c>
      <c r="AO2352" s="5">
        <f t="shared" si="686"/>
        <v>0</v>
      </c>
      <c r="AP2352" s="6">
        <f>+AN2352+SUM($D$16:$E$18)-SUM($AL$27:AL2352)</f>
        <v>32948.333386538543</v>
      </c>
      <c r="AQ2352" s="10">
        <f t="shared" si="694"/>
        <v>-1.2716243632767577E-2</v>
      </c>
      <c r="AR2352" s="10">
        <f>+AN2352/SUM(AL$27:AL2352)-1</f>
        <v>0.26507922369845827</v>
      </c>
    </row>
    <row r="2353" spans="1:44" x14ac:dyDescent="0.25">
      <c r="A2353" s="1">
        <v>43683</v>
      </c>
      <c r="B2353">
        <v>8.2270000000000003</v>
      </c>
      <c r="G2353">
        <f t="shared" si="687"/>
        <v>7649.2547545605657</v>
      </c>
      <c r="H2353">
        <f t="shared" si="688"/>
        <v>7590.2406312339763</v>
      </c>
      <c r="I2353" s="5">
        <f t="shared" si="677"/>
        <v>0</v>
      </c>
      <c r="J2353" s="6">
        <f>+H2353+SUM($D$16:$E$16)-SUM($F$27:F2353)</f>
        <v>8099.2098943918654</v>
      </c>
      <c r="K2353" s="10">
        <f t="shared" si="689"/>
        <v>-2.6935153202852669E-2</v>
      </c>
      <c r="L2353" s="10">
        <f>+H2353/SUM(F$27:F2353)-1</f>
        <v>2.4181507371298094E-2</v>
      </c>
      <c r="M2353">
        <v>7.5179999999999998</v>
      </c>
      <c r="R2353">
        <f t="shared" si="690"/>
        <v>6993.0616799624659</v>
      </c>
      <c r="S2353">
        <f t="shared" si="691"/>
        <v>6793.409938638024</v>
      </c>
      <c r="T2353" s="5">
        <f t="shared" si="678"/>
        <v>0</v>
      </c>
      <c r="U2353" s="6">
        <f>+S2353+SUM($D$17:$E$17)-SUM($Q$27:Q2353)</f>
        <v>7217.6799912695978</v>
      </c>
      <c r="V2353" s="10">
        <f t="shared" si="679"/>
        <v>-2.4189046912919565E-2</v>
      </c>
      <c r="W2353" s="10">
        <f>+S2353/SUM(Q$27:Q2353)-1</f>
        <v>0.10001732532569707</v>
      </c>
      <c r="X2353">
        <v>5.718</v>
      </c>
      <c r="AC2353">
        <f t="shared" si="692"/>
        <v>16273.255019779648</v>
      </c>
      <c r="AD2353">
        <f t="shared" si="693"/>
        <v>16109.888577409849</v>
      </c>
      <c r="AE2353" s="5">
        <f t="shared" si="680"/>
        <v>0</v>
      </c>
      <c r="AF2353" s="6">
        <f>+AD2353+SUM($D$18:$E$18)-SUM($AB$27:AB2353)</f>
        <v>16873.342472146713</v>
      </c>
      <c r="AG2353" s="10">
        <f t="shared" si="681"/>
        <v>-2.060514279942971E-2</v>
      </c>
      <c r="AH2353" s="10">
        <f>+AD2353/SUM(AB$27:AB2353)-1</f>
        <v>0.4491811057917181</v>
      </c>
      <c r="AI2353" s="6">
        <f t="shared" si="682"/>
        <v>0</v>
      </c>
      <c r="AL2353" s="6">
        <f t="shared" si="683"/>
        <v>0</v>
      </c>
      <c r="AM2353" s="6">
        <f t="shared" si="684"/>
        <v>30915.571454302681</v>
      </c>
      <c r="AN2353" s="6">
        <f t="shared" si="685"/>
        <v>30493.539147281848</v>
      </c>
      <c r="AO2353" s="5">
        <f t="shared" si="686"/>
        <v>0</v>
      </c>
      <c r="AP2353" s="6">
        <f>+AN2353+SUM($D$16:$E$18)-SUM($AL$27:AL2353)</f>
        <v>32190.232357808141</v>
      </c>
      <c r="AQ2353" s="10">
        <f t="shared" si="694"/>
        <v>-2.3008782260292793E-2</v>
      </c>
      <c r="AR2353" s="10">
        <f>+AN2353/SUM(AL$27:AL2353)-1</f>
        <v>0.23439098284102644</v>
      </c>
    </row>
    <row r="2354" spans="1:44" x14ac:dyDescent="0.25">
      <c r="A2354" s="1">
        <v>43684</v>
      </c>
      <c r="B2354">
        <v>8.2040000000000006</v>
      </c>
      <c r="G2354">
        <f t="shared" si="687"/>
        <v>7627.8699412197502</v>
      </c>
      <c r="H2354">
        <f t="shared" si="688"/>
        <v>7569.02080207166</v>
      </c>
      <c r="I2354" s="5">
        <f t="shared" si="677"/>
        <v>0</v>
      </c>
      <c r="J2354" s="6">
        <f>+H2354+SUM($D$16:$E$16)-SUM($F$27:F2354)</f>
        <v>8077.9900652295482</v>
      </c>
      <c r="K2354" s="10">
        <f t="shared" si="689"/>
        <v>-2.6199875591581545E-3</v>
      </c>
      <c r="L2354" s="10">
        <f>+H2354/SUM(F$27:F2354)-1</f>
        <v>2.1318231004513244E-2</v>
      </c>
      <c r="M2354">
        <v>7.54</v>
      </c>
      <c r="R2354">
        <f t="shared" si="690"/>
        <v>7013.5255476080074</v>
      </c>
      <c r="S2354">
        <f t="shared" si="691"/>
        <v>6813.2895633586995</v>
      </c>
      <c r="T2354" s="5">
        <f t="shared" si="678"/>
        <v>0</v>
      </c>
      <c r="U2354" s="6">
        <f>+S2354+SUM($D$17:$E$17)-SUM($Q$27:Q2354)</f>
        <v>7237.5596159902734</v>
      </c>
      <c r="V2354" s="10">
        <f t="shared" si="679"/>
        <v>2.7542956662973683E-3</v>
      </c>
      <c r="W2354" s="10">
        <f>+S2354/SUM(Q$27:Q2354)-1</f>
        <v>0.10323631723274218</v>
      </c>
      <c r="X2354">
        <v>5.7220000000000004</v>
      </c>
      <c r="AC2354">
        <f t="shared" si="692"/>
        <v>16284.638898772151</v>
      </c>
      <c r="AD2354">
        <f t="shared" si="693"/>
        <v>16121.15817417614</v>
      </c>
      <c r="AE2354" s="5">
        <f t="shared" si="680"/>
        <v>0</v>
      </c>
      <c r="AF2354" s="6">
        <f>+AD2354+SUM($D$18:$E$18)-SUM($AB$27:AB2354)</f>
        <v>16884.612068913004</v>
      </c>
      <c r="AG2354" s="10">
        <f t="shared" si="681"/>
        <v>6.6789355961294206E-4</v>
      </c>
      <c r="AH2354" s="10">
        <f>+AD2354/SUM(AB$27:AB2354)-1</f>
        <v>0.45019487361668631</v>
      </c>
      <c r="AI2354" s="6">
        <f t="shared" si="682"/>
        <v>0</v>
      </c>
      <c r="AL2354" s="6">
        <f t="shared" si="683"/>
        <v>0</v>
      </c>
      <c r="AM2354" s="6">
        <f t="shared" si="684"/>
        <v>30926.03438759991</v>
      </c>
      <c r="AN2354" s="6">
        <f t="shared" si="685"/>
        <v>30503.4685396065</v>
      </c>
      <c r="AO2354" s="5">
        <f t="shared" si="686"/>
        <v>0</v>
      </c>
      <c r="AP2354" s="6">
        <f>+AN2354+SUM($D$16:$E$18)-SUM($AL$27:AL2354)</f>
        <v>32200.1617501328</v>
      </c>
      <c r="AQ2354" s="10">
        <f t="shared" si="694"/>
        <v>3.0845979035776239E-4</v>
      </c>
      <c r="AR2354" s="10">
        <f>+AN2354/SUM(AL$27:AL2354)-1</f>
        <v>0.23479292871852664</v>
      </c>
    </row>
    <row r="2355" spans="1:44" x14ac:dyDescent="0.25">
      <c r="A2355" s="1">
        <v>43685</v>
      </c>
      <c r="B2355">
        <v>8.2910000000000004</v>
      </c>
      <c r="C2355">
        <f>+$C$16</f>
        <v>60</v>
      </c>
      <c r="D2355" s="7">
        <f>+$H$16</f>
        <v>0.66694736842105262</v>
      </c>
      <c r="E2355" s="7">
        <f>+$J$16</f>
        <v>0.46199999999999997</v>
      </c>
      <c r="F2355" s="6">
        <f>+C2355-D2355-E2355</f>
        <v>58.871052631578941</v>
      </c>
      <c r="G2355">
        <f t="shared" si="687"/>
        <v>7767.6313747491986</v>
      </c>
      <c r="H2355">
        <f t="shared" si="688"/>
        <v>7708.1581650128728</v>
      </c>
      <c r="I2355" s="5">
        <f t="shared" si="677"/>
        <v>84480</v>
      </c>
      <c r="J2355" s="6">
        <f>+H2355+SUM($D$16:$E$16)-SUM($F$27:F2355)</f>
        <v>8158.2563755391811</v>
      </c>
      <c r="K2355" s="10">
        <f t="shared" si="689"/>
        <v>9.9364210232353312E-3</v>
      </c>
      <c r="L2355" s="10">
        <f>+H2355/SUM(F$27:F2355)-1</f>
        <v>3.1895516467823404E-2</v>
      </c>
      <c r="M2355">
        <v>7.6479999999999997</v>
      </c>
      <c r="N2355">
        <f>+$C$17</f>
        <v>50</v>
      </c>
      <c r="O2355" s="7">
        <f>+$H$17</f>
        <v>0.5557894736842105</v>
      </c>
      <c r="P2355" s="7">
        <f>+$J$17</f>
        <v>0.38500000000000001</v>
      </c>
      <c r="Q2355" s="6">
        <f>+N2355-O2355-P2355</f>
        <v>49.059210526315795</v>
      </c>
      <c r="R2355">
        <f t="shared" si="690"/>
        <v>7163.9845342315703</v>
      </c>
      <c r="S2355">
        <f t="shared" si="691"/>
        <v>6959.9396588774207</v>
      </c>
      <c r="T2355" s="5">
        <f t="shared" si="678"/>
        <v>70400</v>
      </c>
      <c r="U2355" s="6">
        <f>+S2355+SUM($D$17:$E$17)-SUM($Q$27:Q2355)</f>
        <v>7335.1505009826797</v>
      </c>
      <c r="V2355" s="10">
        <f t="shared" si="679"/>
        <v>1.3483949033980203E-2</v>
      </c>
      <c r="W2355" s="10">
        <f>+S2355/SUM(Q$27:Q2355)-1</f>
        <v>0.11810046610981284</v>
      </c>
      <c r="X2355">
        <v>5.798</v>
      </c>
      <c r="Y2355">
        <f>+$C$18</f>
        <v>90</v>
      </c>
      <c r="Z2355" s="7">
        <f>+$H$18</f>
        <v>1.0004210526315789</v>
      </c>
      <c r="AA2355" s="7">
        <f>+$J$18</f>
        <v>0.69300000000000006</v>
      </c>
      <c r="AB2355" s="6">
        <f>+Y2355-Z2355-AA2355</f>
        <v>88.306578947368422</v>
      </c>
      <c r="AC2355">
        <f t="shared" si="692"/>
        <v>16589.239178577034</v>
      </c>
      <c r="AD2355">
        <f t="shared" si="693"/>
        <v>16423.587091682995</v>
      </c>
      <c r="AE2355" s="5">
        <f t="shared" si="680"/>
        <v>126720</v>
      </c>
      <c r="AF2355" s="6">
        <f>+AD2355+SUM($D$18:$E$18)-SUM($AB$27:AB2355)</f>
        <v>17098.73440747249</v>
      </c>
      <c r="AG2355" s="10">
        <f t="shared" si="681"/>
        <v>1.2681507735301523E-2</v>
      </c>
      <c r="AH2355" s="10">
        <f>+AD2355/SUM(AB$27:AB2355)-1</f>
        <v>0.46575662836036691</v>
      </c>
      <c r="AI2355" s="6">
        <f t="shared" si="682"/>
        <v>200</v>
      </c>
      <c r="AL2355" s="6">
        <f t="shared" si="683"/>
        <v>196.23684210526315</v>
      </c>
      <c r="AM2355" s="6">
        <f t="shared" si="684"/>
        <v>31520.855087557804</v>
      </c>
      <c r="AN2355" s="6">
        <f t="shared" si="685"/>
        <v>31091.684915573289</v>
      </c>
      <c r="AO2355" s="5">
        <f t="shared" si="686"/>
        <v>281600</v>
      </c>
      <c r="AP2355" s="6">
        <f>+AN2355+SUM($D$16:$E$18)-SUM($AL$27:AL2355)</f>
        <v>32592.141283994326</v>
      </c>
      <c r="AQ2355" s="10">
        <f t="shared" si="694"/>
        <v>1.2173216299446343E-2</v>
      </c>
      <c r="AR2355" s="10">
        <f>+AN2355/SUM(AL$27:AL2355)-1</f>
        <v>0.24868493076078346</v>
      </c>
    </row>
    <row r="2356" spans="1:44" x14ac:dyDescent="0.25">
      <c r="A2356" s="1">
        <v>43686</v>
      </c>
      <c r="B2356">
        <v>8.2720000000000002</v>
      </c>
      <c r="G2356">
        <f t="shared" si="687"/>
        <v>7749.8307480310423</v>
      </c>
      <c r="H2356">
        <f t="shared" si="688"/>
        <v>7690.493829572607</v>
      </c>
      <c r="I2356" s="5">
        <f t="shared" si="677"/>
        <v>0</v>
      </c>
      <c r="J2356" s="6">
        <f>+H2356+SUM($D$16:$E$16)-SUM($F$27:F2356)</f>
        <v>8140.5920400989153</v>
      </c>
      <c r="K2356" s="10">
        <f t="shared" si="689"/>
        <v>-2.1652096510754726E-3</v>
      </c>
      <c r="L2356" s="10">
        <f>+H2356/SUM(F$27:F2356)-1</f>
        <v>2.9530781838359221E-2</v>
      </c>
      <c r="M2356">
        <v>7.5979999999999999</v>
      </c>
      <c r="R2356">
        <f t="shared" si="690"/>
        <v>7117.1488612828807</v>
      </c>
      <c r="S2356">
        <f t="shared" si="691"/>
        <v>6914.4379613167685</v>
      </c>
      <c r="T2356" s="5">
        <f t="shared" si="678"/>
        <v>0</v>
      </c>
      <c r="U2356" s="6">
        <f>+S2356+SUM($D$17:$E$17)-SUM($Q$27:Q2356)</f>
        <v>7289.6488034220274</v>
      </c>
      <c r="V2356" s="10">
        <f t="shared" si="679"/>
        <v>-6.2032398046306669E-3</v>
      </c>
      <c r="W2356" s="10">
        <f>+S2356/SUM(Q$27:Q2356)-1</f>
        <v>0.11079070887844655</v>
      </c>
      <c r="X2356">
        <v>5.7859999999999996</v>
      </c>
      <c r="AC2356">
        <f t="shared" si="692"/>
        <v>16554.904775309886</v>
      </c>
      <c r="AD2356">
        <f t="shared" si="693"/>
        <v>16389.595535094482</v>
      </c>
      <c r="AE2356" s="5">
        <f t="shared" si="680"/>
        <v>0</v>
      </c>
      <c r="AF2356" s="6">
        <f>+AD2356+SUM($D$18:$E$18)-SUM($AB$27:AB2356)</f>
        <v>17064.74285088398</v>
      </c>
      <c r="AG2356" s="10">
        <f t="shared" si="681"/>
        <v>-1.9879574580475845E-3</v>
      </c>
      <c r="AH2356" s="10">
        <f>+AD2356/SUM(AB$27:AB2356)-1</f>
        <v>0.46272298235479181</v>
      </c>
      <c r="AI2356" s="6">
        <f t="shared" si="682"/>
        <v>0</v>
      </c>
      <c r="AL2356" s="6">
        <f t="shared" si="683"/>
        <v>0</v>
      </c>
      <c r="AM2356" s="6">
        <f t="shared" si="684"/>
        <v>31421.884384623809</v>
      </c>
      <c r="AN2356" s="6">
        <f t="shared" si="685"/>
        <v>30994.527325983858</v>
      </c>
      <c r="AO2356" s="5">
        <f t="shared" si="686"/>
        <v>0</v>
      </c>
      <c r="AP2356" s="6">
        <f>+AN2356+SUM($D$16:$E$18)-SUM($AL$27:AL2356)</f>
        <v>32494.983694404891</v>
      </c>
      <c r="AQ2356" s="10">
        <f t="shared" si="694"/>
        <v>-2.981012776756331E-3</v>
      </c>
      <c r="AR2356" s="10">
        <f>+AN2356/SUM(AL$27:AL2356)-1</f>
        <v>0.24478294801656109</v>
      </c>
    </row>
    <row r="2357" spans="1:44" x14ac:dyDescent="0.25">
      <c r="A2357" s="1">
        <v>43689</v>
      </c>
      <c r="B2357">
        <v>8.2279999999999998</v>
      </c>
      <c r="G2357">
        <f t="shared" si="687"/>
        <v>7708.6082440521532</v>
      </c>
      <c r="H2357">
        <f t="shared" si="688"/>
        <v>7649.586947500412</v>
      </c>
      <c r="I2357" s="5">
        <f t="shared" si="677"/>
        <v>0</v>
      </c>
      <c r="J2357" s="6">
        <f>+H2357+SUM($D$16:$E$16)-SUM($F$27:F2357)</f>
        <v>8099.6851580267203</v>
      </c>
      <c r="K2357" s="10">
        <f t="shared" si="689"/>
        <v>-5.0250500050482705E-3</v>
      </c>
      <c r="L2357" s="10">
        <f>+H2357/SUM(F$27:F2357)-1</f>
        <v>2.4054554275389162E-2</v>
      </c>
      <c r="M2357">
        <v>7.5860000000000003</v>
      </c>
      <c r="R2357">
        <f t="shared" si="690"/>
        <v>7105.9082997751957</v>
      </c>
      <c r="S2357">
        <f t="shared" si="691"/>
        <v>6903.5175539022121</v>
      </c>
      <c r="T2357" s="5">
        <f t="shared" si="678"/>
        <v>0</v>
      </c>
      <c r="U2357" s="6">
        <f>+S2357+SUM($D$17:$E$17)-SUM($Q$27:Q2357)</f>
        <v>7278.728396007471</v>
      </c>
      <c r="V2357" s="10">
        <f t="shared" si="679"/>
        <v>-1.4980704433154024E-3</v>
      </c>
      <c r="W2357" s="10">
        <f>+S2357/SUM(Q$27:Q2357)-1</f>
        <v>0.10903636714291864</v>
      </c>
      <c r="X2357">
        <v>5.75</v>
      </c>
      <c r="AC2357">
        <f t="shared" si="692"/>
        <v>16451.901565508444</v>
      </c>
      <c r="AD2357">
        <f t="shared" si="693"/>
        <v>16287.620865328945</v>
      </c>
      <c r="AE2357" s="5">
        <f t="shared" si="680"/>
        <v>0</v>
      </c>
      <c r="AF2357" s="6">
        <f>+AD2357+SUM($D$18:$E$18)-SUM($AB$27:AB2357)</f>
        <v>16962.768181118437</v>
      </c>
      <c r="AG2357" s="10">
        <f t="shared" si="681"/>
        <v>-5.9757519147298765E-3</v>
      </c>
      <c r="AH2357" s="10">
        <f>+AD2357/SUM(AB$27:AB2357)-1</f>
        <v>0.45362204433806652</v>
      </c>
      <c r="AI2357" s="6">
        <f t="shared" si="682"/>
        <v>0</v>
      </c>
      <c r="AL2357" s="6">
        <f t="shared" si="683"/>
        <v>0</v>
      </c>
      <c r="AM2357" s="6">
        <f t="shared" si="684"/>
        <v>31266.418109335791</v>
      </c>
      <c r="AN2357" s="6">
        <f t="shared" si="685"/>
        <v>30840.725366731567</v>
      </c>
      <c r="AO2357" s="5">
        <f t="shared" si="686"/>
        <v>0</v>
      </c>
      <c r="AP2357" s="6">
        <f>+AN2357+SUM($D$16:$E$18)-SUM($AL$27:AL2357)</f>
        <v>32341.181735152601</v>
      </c>
      <c r="AQ2357" s="10">
        <f t="shared" si="694"/>
        <v>-4.7330985206425202E-3</v>
      </c>
      <c r="AR2357" s="10">
        <f>+AN2357/SUM(AL$27:AL2357)-1</f>
        <v>0.23860604929391838</v>
      </c>
    </row>
    <row r="2358" spans="1:44" x14ac:dyDescent="0.25">
      <c r="A2358" s="1">
        <v>43690</v>
      </c>
      <c r="B2358">
        <v>8.2170000000000005</v>
      </c>
      <c r="G2358">
        <f t="shared" si="687"/>
        <v>7698.3026180574316</v>
      </c>
      <c r="H2358">
        <f t="shared" si="688"/>
        <v>7639.3602269823641</v>
      </c>
      <c r="I2358" s="5">
        <f t="shared" si="677"/>
        <v>0</v>
      </c>
      <c r="J2358" s="6">
        <f>+H2358+SUM($D$16:$E$16)-SUM($F$27:F2358)</f>
        <v>8089.4584375086733</v>
      </c>
      <c r="K2358" s="10">
        <f t="shared" si="689"/>
        <v>-1.2626071654047166E-3</v>
      </c>
      <c r="L2358" s="10">
        <f>+H2358/SUM(F$27:F2358)-1</f>
        <v>2.2685497384646647E-2</v>
      </c>
      <c r="M2358">
        <v>7.601</v>
      </c>
      <c r="R2358">
        <f t="shared" si="690"/>
        <v>7119.9590016598022</v>
      </c>
      <c r="S2358">
        <f t="shared" si="691"/>
        <v>6917.1680631704075</v>
      </c>
      <c r="T2358" s="5">
        <f t="shared" si="678"/>
        <v>0</v>
      </c>
      <c r="U2358" s="6">
        <f>+S2358+SUM($D$17:$E$17)-SUM($Q$27:Q2358)</f>
        <v>7292.3789052756656</v>
      </c>
      <c r="V2358" s="10">
        <f t="shared" si="679"/>
        <v>1.875397531756029E-3</v>
      </c>
      <c r="W2358" s="10">
        <f>+S2358/SUM(Q$27:Q2358)-1</f>
        <v>0.11122929431232853</v>
      </c>
      <c r="X2358">
        <v>5.7709999999999999</v>
      </c>
      <c r="AC2358">
        <f t="shared" si="692"/>
        <v>16511.986771225955</v>
      </c>
      <c r="AD2358">
        <f t="shared" si="693"/>
        <v>16347.106089358842</v>
      </c>
      <c r="AE2358" s="5">
        <f t="shared" si="680"/>
        <v>0</v>
      </c>
      <c r="AF2358" s="6">
        <f>+AD2358+SUM($D$18:$E$18)-SUM($AB$27:AB2358)</f>
        <v>17022.253405148338</v>
      </c>
      <c r="AG2358" s="10">
        <f t="shared" si="681"/>
        <v>3.5068111168385929E-3</v>
      </c>
      <c r="AH2358" s="10">
        <f>+AD2358/SUM(AB$27:AB2358)-1</f>
        <v>0.45893092484782305</v>
      </c>
      <c r="AI2358" s="6">
        <f t="shared" si="682"/>
        <v>0</v>
      </c>
      <c r="AL2358" s="6">
        <f t="shared" si="683"/>
        <v>0</v>
      </c>
      <c r="AM2358" s="6">
        <f t="shared" si="684"/>
        <v>31330.24839094319</v>
      </c>
      <c r="AN2358" s="6">
        <f t="shared" si="685"/>
        <v>30903.634379511612</v>
      </c>
      <c r="AO2358" s="5">
        <f t="shared" si="686"/>
        <v>0</v>
      </c>
      <c r="AP2358" s="6">
        <f>+AN2358+SUM($D$16:$E$18)-SUM($AL$27:AL2358)</f>
        <v>32404.090747932645</v>
      </c>
      <c r="AQ2358" s="10">
        <f t="shared" si="694"/>
        <v>1.9451674121007123E-3</v>
      </c>
      <c r="AR2358" s="10">
        <f>+AN2358/SUM(AL$27:AL2358)-1</f>
        <v>0.24113256197667532</v>
      </c>
    </row>
    <row r="2359" spans="1:44" x14ac:dyDescent="0.25">
      <c r="A2359" s="1">
        <v>43691</v>
      </c>
      <c r="B2359">
        <v>8.1999999999999993</v>
      </c>
      <c r="G2359">
        <f t="shared" si="687"/>
        <v>7682.3757415201326</v>
      </c>
      <c r="H2359">
        <f t="shared" si="688"/>
        <v>7623.5552952726512</v>
      </c>
      <c r="I2359" s="5">
        <f t="shared" si="677"/>
        <v>0</v>
      </c>
      <c r="J2359" s="6">
        <f>+H2359+SUM($D$16:$E$16)-SUM($F$27:F2359)</f>
        <v>8073.6535057989595</v>
      </c>
      <c r="K2359" s="10">
        <f t="shared" si="689"/>
        <v>-1.9537688254173124E-3</v>
      </c>
      <c r="L2359" s="10">
        <f>+H2359/SUM(F$27:F2359)-1</f>
        <v>2.0569682189862659E-2</v>
      </c>
      <c r="M2359">
        <v>7.4930000000000003</v>
      </c>
      <c r="R2359">
        <f t="shared" si="690"/>
        <v>7018.7939480906334</v>
      </c>
      <c r="S2359">
        <f t="shared" si="691"/>
        <v>6818.8843964393982</v>
      </c>
      <c r="T2359" s="5">
        <f t="shared" si="678"/>
        <v>0</v>
      </c>
      <c r="U2359" s="6">
        <f>+S2359+SUM($D$17:$E$17)-SUM($Q$27:Q2359)</f>
        <v>7194.0952385446562</v>
      </c>
      <c r="V2359" s="10">
        <f t="shared" si="679"/>
        <v>-1.3477586396382413E-2</v>
      </c>
      <c r="W2359" s="10">
        <f>+S2359/SUM(Q$27:Q2359)-1</f>
        <v>9.5440218692576906E-2</v>
      </c>
      <c r="X2359">
        <v>5.7169999999999996</v>
      </c>
      <c r="AC2359">
        <f t="shared" si="692"/>
        <v>16357.481956523787</v>
      </c>
      <c r="AD2359">
        <f t="shared" si="693"/>
        <v>16194.144084710535</v>
      </c>
      <c r="AE2359" s="5">
        <f t="shared" si="680"/>
        <v>0</v>
      </c>
      <c r="AF2359" s="6">
        <f>+AD2359+SUM($D$18:$E$18)-SUM($AB$27:AB2359)</f>
        <v>16869.291400500028</v>
      </c>
      <c r="AG2359" s="10">
        <f t="shared" si="681"/>
        <v>-8.9860020884219294E-3</v>
      </c>
      <c r="AH2359" s="10">
        <f>+AD2359/SUM(AB$27:AB2359)-1</f>
        <v>0.44527951782273489</v>
      </c>
      <c r="AI2359" s="6">
        <f t="shared" si="682"/>
        <v>0</v>
      </c>
      <c r="AL2359" s="6">
        <f t="shared" si="683"/>
        <v>0</v>
      </c>
      <c r="AM2359" s="6">
        <f t="shared" si="684"/>
        <v>31058.651646134553</v>
      </c>
      <c r="AN2359" s="6">
        <f t="shared" si="685"/>
        <v>30636.583776422587</v>
      </c>
      <c r="AO2359" s="5">
        <f t="shared" si="686"/>
        <v>0</v>
      </c>
      <c r="AP2359" s="6">
        <f>+AN2359+SUM($D$16:$E$18)-SUM($AL$27:AL2359)</f>
        <v>32137.040144843621</v>
      </c>
      <c r="AQ2359" s="10">
        <f t="shared" si="694"/>
        <v>-8.2412620420790894E-3</v>
      </c>
      <c r="AR2359" s="10">
        <f>+AN2359/SUM(AL$27:AL2359)-1</f>
        <v>0.23040744158730653</v>
      </c>
    </row>
    <row r="2360" spans="1:44" x14ac:dyDescent="0.25">
      <c r="A2360" s="1">
        <v>43693</v>
      </c>
      <c r="B2360">
        <v>8.2840000000000007</v>
      </c>
      <c r="G2360">
        <f t="shared" si="687"/>
        <v>7761.0732491161943</v>
      </c>
      <c r="H2360">
        <f t="shared" si="688"/>
        <v>7701.6502519559335</v>
      </c>
      <c r="I2360" s="5">
        <f t="shared" si="677"/>
        <v>0</v>
      </c>
      <c r="J2360" s="6">
        <f>+H2360+SUM($D$16:$E$16)-SUM($F$27:F2360)</f>
        <v>8151.7484624822418</v>
      </c>
      <c r="K2360" s="10">
        <f t="shared" si="689"/>
        <v>9.6728149935081387E-3</v>
      </c>
      <c r="L2360" s="10">
        <f>+H2360/SUM(F$27:F2360)-1</f>
        <v>3.1024298446441945E-2</v>
      </c>
      <c r="M2360">
        <v>7.53</v>
      </c>
      <c r="R2360">
        <f t="shared" si="690"/>
        <v>7053.4523460726632</v>
      </c>
      <c r="S2360">
        <f t="shared" si="691"/>
        <v>6852.5556526342807</v>
      </c>
      <c r="T2360" s="5">
        <f t="shared" si="678"/>
        <v>0</v>
      </c>
      <c r="U2360" s="6">
        <f>+S2360+SUM($D$17:$E$17)-SUM($Q$27:Q2360)</f>
        <v>7227.7664947395388</v>
      </c>
      <c r="V2360" s="10">
        <f t="shared" si="679"/>
        <v>4.680401784852295E-3</v>
      </c>
      <c r="W2360" s="10">
        <f>+S2360/SUM(Q$27:Q2360)-1</f>
        <v>0.10084943904378818</v>
      </c>
      <c r="X2360">
        <v>5.8150000000000004</v>
      </c>
      <c r="AC2360">
        <f t="shared" si="692"/>
        <v>16637.879583205497</v>
      </c>
      <c r="AD2360">
        <f t="shared" si="693"/>
        <v>16471.741796850056</v>
      </c>
      <c r="AE2360" s="5">
        <f t="shared" si="680"/>
        <v>0</v>
      </c>
      <c r="AF2360" s="6">
        <f>+AD2360+SUM($D$18:$E$18)-SUM($AB$27:AB2360)</f>
        <v>17146.889112639554</v>
      </c>
      <c r="AG2360" s="10">
        <f t="shared" si="681"/>
        <v>1.6455801583420193E-2</v>
      </c>
      <c r="AH2360" s="10">
        <f>+AD2360/SUM(AB$27:AB2360)-1</f>
        <v>0.47005429353493167</v>
      </c>
      <c r="AI2360" s="6">
        <f t="shared" si="682"/>
        <v>0</v>
      </c>
      <c r="AL2360" s="6">
        <f t="shared" si="683"/>
        <v>0</v>
      </c>
      <c r="AM2360" s="6">
        <f t="shared" si="684"/>
        <v>31452.405178394354</v>
      </c>
      <c r="AN2360" s="6">
        <f t="shared" si="685"/>
        <v>31025.947701440269</v>
      </c>
      <c r="AO2360" s="5">
        <f t="shared" si="686"/>
        <v>0</v>
      </c>
      <c r="AP2360" s="6">
        <f>+AN2360+SUM($D$16:$E$18)-SUM($AL$27:AL2360)</f>
        <v>32526.404069861299</v>
      </c>
      <c r="AQ2360" s="10">
        <f t="shared" si="694"/>
        <v>1.2115736958437706E-2</v>
      </c>
      <c r="AR2360" s="10">
        <f>+AN2360/SUM(AL$27:AL2360)-1</f>
        <v>0.24604483361259133</v>
      </c>
    </row>
    <row r="2361" spans="1:44" x14ac:dyDescent="0.25">
      <c r="A2361" s="1">
        <v>43696</v>
      </c>
      <c r="B2361">
        <v>8.3279999999999994</v>
      </c>
      <c r="G2361">
        <f t="shared" si="687"/>
        <v>7802.2957530950807</v>
      </c>
      <c r="H2361">
        <f t="shared" si="688"/>
        <v>7742.5571340281267</v>
      </c>
      <c r="I2361" s="5">
        <f t="shared" si="677"/>
        <v>0</v>
      </c>
      <c r="J2361" s="6">
        <f>+H2361+SUM($D$16:$E$16)-SUM($F$27:F2361)</f>
        <v>8192.6553445544378</v>
      </c>
      <c r="K2361" s="10">
        <f t="shared" si="689"/>
        <v>5.0181727589444503E-3</v>
      </c>
      <c r="L2361" s="10">
        <f>+H2361/SUM(F$27:F2361)-1</f>
        <v>3.6500526009411782E-2</v>
      </c>
      <c r="M2361">
        <v>7.6340000000000003</v>
      </c>
      <c r="R2361">
        <f t="shared" si="690"/>
        <v>7150.8705458059385</v>
      </c>
      <c r="S2361">
        <f t="shared" si="691"/>
        <v>6947.1991835604385</v>
      </c>
      <c r="T2361" s="5">
        <f t="shared" si="678"/>
        <v>0</v>
      </c>
      <c r="U2361" s="6">
        <f>+S2361+SUM($D$17:$E$17)-SUM($Q$27:Q2361)</f>
        <v>7322.4100256656966</v>
      </c>
      <c r="V2361" s="10">
        <f t="shared" si="679"/>
        <v>1.3094436710848534E-2</v>
      </c>
      <c r="W2361" s="10">
        <f>+S2361/SUM(Q$27:Q2361)-1</f>
        <v>0.11605373408503028</v>
      </c>
      <c r="X2361">
        <v>5.8559999999999999</v>
      </c>
      <c r="AC2361">
        <f t="shared" si="692"/>
        <v>16755.188794368249</v>
      </c>
      <c r="AD2361">
        <f t="shared" si="693"/>
        <v>16587.879615194139</v>
      </c>
      <c r="AE2361" s="5">
        <f t="shared" si="680"/>
        <v>0</v>
      </c>
      <c r="AF2361" s="6">
        <f>+AD2361+SUM($D$18:$E$18)-SUM($AB$27:AB2361)</f>
        <v>17263.026930983637</v>
      </c>
      <c r="AG2361" s="10">
        <f t="shared" si="681"/>
        <v>6.7731130458219546E-3</v>
      </c>
      <c r="AH2361" s="10">
        <f>+AD2361/SUM(AB$27:AB2361)-1</f>
        <v>0.4804192507206464</v>
      </c>
      <c r="AI2361" s="6">
        <f t="shared" si="682"/>
        <v>0</v>
      </c>
      <c r="AL2361" s="6">
        <f t="shared" si="683"/>
        <v>0</v>
      </c>
      <c r="AM2361" s="6">
        <f t="shared" si="684"/>
        <v>31708.355093269267</v>
      </c>
      <c r="AN2361" s="6">
        <f t="shared" si="685"/>
        <v>31277.635932782705</v>
      </c>
      <c r="AO2361" s="5">
        <f t="shared" si="686"/>
        <v>0</v>
      </c>
      <c r="AP2361" s="6">
        <f>+AN2361+SUM($D$16:$E$18)-SUM($AL$27:AL2361)</f>
        <v>32778.092301203738</v>
      </c>
      <c r="AQ2361" s="10">
        <f t="shared" si="694"/>
        <v>7.7379666932089197E-3</v>
      </c>
      <c r="AR2361" s="10">
        <f>+AN2361/SUM(AL$27:AL2361)-1</f>
        <v>0.25615297997328312</v>
      </c>
    </row>
    <row r="2362" spans="1:44" x14ac:dyDescent="0.25">
      <c r="A2362" s="1">
        <v>43697</v>
      </c>
      <c r="B2362">
        <v>8.3580000000000005</v>
      </c>
      <c r="G2362">
        <f t="shared" si="687"/>
        <v>7830.4020058079614</v>
      </c>
      <c r="H2362">
        <f t="shared" si="688"/>
        <v>7770.4481899864431</v>
      </c>
      <c r="I2362" s="5">
        <f t="shared" si="677"/>
        <v>0</v>
      </c>
      <c r="J2362" s="6">
        <f>+H2362+SUM($D$16:$E$16)-SUM($F$27:F2362)</f>
        <v>8220.5464005127542</v>
      </c>
      <c r="K2362" s="10">
        <f t="shared" si="689"/>
        <v>3.4043975713997643E-3</v>
      </c>
      <c r="L2362" s="10">
        <f>+H2362/SUM(F$27:F2362)-1</f>
        <v>4.0234317529618924E-2</v>
      </c>
      <c r="M2362">
        <v>7.5940000000000003</v>
      </c>
      <c r="R2362">
        <f t="shared" si="690"/>
        <v>7113.4020074469863</v>
      </c>
      <c r="S2362">
        <f t="shared" si="691"/>
        <v>6910.797825511916</v>
      </c>
      <c r="T2362" s="5">
        <f t="shared" si="678"/>
        <v>0</v>
      </c>
      <c r="U2362" s="6">
        <f>+S2362+SUM($D$17:$E$17)-SUM($Q$27:Q2362)</f>
        <v>7286.0086676171741</v>
      </c>
      <c r="V2362" s="10">
        <f t="shared" si="679"/>
        <v>-4.9712264023638042E-3</v>
      </c>
      <c r="W2362" s="10">
        <f>+S2362/SUM(Q$27:Q2362)-1</f>
        <v>0.11020592829993725</v>
      </c>
      <c r="X2362">
        <v>5.8209999999999997</v>
      </c>
      <c r="AC2362">
        <f t="shared" si="692"/>
        <v>16655.046784839065</v>
      </c>
      <c r="AD2362">
        <f t="shared" si="693"/>
        <v>16488.737575144311</v>
      </c>
      <c r="AE2362" s="5">
        <f t="shared" si="680"/>
        <v>0</v>
      </c>
      <c r="AF2362" s="6">
        <f>+AD2362+SUM($D$18:$E$18)-SUM($AB$27:AB2362)</f>
        <v>17163.884890933805</v>
      </c>
      <c r="AG2362" s="10">
        <f t="shared" si="681"/>
        <v>-5.7430275956931176E-3</v>
      </c>
      <c r="AH2362" s="10">
        <f>+AD2362/SUM(AB$27:AB2362)-1</f>
        <v>0.47157111653771921</v>
      </c>
      <c r="AI2362" s="6">
        <f t="shared" si="682"/>
        <v>0</v>
      </c>
      <c r="AL2362" s="6">
        <f t="shared" si="683"/>
        <v>0</v>
      </c>
      <c r="AM2362" s="6">
        <f t="shared" si="684"/>
        <v>31598.850798094012</v>
      </c>
      <c r="AN2362" s="6">
        <f t="shared" si="685"/>
        <v>31169.983590642671</v>
      </c>
      <c r="AO2362" s="5">
        <f t="shared" si="686"/>
        <v>0</v>
      </c>
      <c r="AP2362" s="6">
        <f>+AN2362+SUM($D$16:$E$18)-SUM($AL$27:AL2362)</f>
        <v>32670.439959063708</v>
      </c>
      <c r="AQ2362" s="10">
        <f t="shared" si="694"/>
        <v>-3.2842772285462951E-3</v>
      </c>
      <c r="AR2362" s="10">
        <f>+AN2362/SUM(AL$27:AL2362)-1</f>
        <v>0.25182951349803817</v>
      </c>
    </row>
    <row r="2363" spans="1:44" x14ac:dyDescent="0.25">
      <c r="A2363" s="1">
        <v>43698</v>
      </c>
      <c r="B2363">
        <v>8.3800000000000008</v>
      </c>
      <c r="G2363">
        <f t="shared" si="687"/>
        <v>7851.0132577974055</v>
      </c>
      <c r="H2363">
        <f t="shared" si="688"/>
        <v>7790.9016310225397</v>
      </c>
      <c r="I2363" s="5">
        <f t="shared" si="677"/>
        <v>0</v>
      </c>
      <c r="J2363" s="6">
        <f>+H2363+SUM($D$16:$E$16)-SUM($F$27:F2363)</f>
        <v>8240.9998415488481</v>
      </c>
      <c r="K2363" s="10">
        <f t="shared" si="689"/>
        <v>2.488087779033421E-3</v>
      </c>
      <c r="L2363" s="10">
        <f>+H2363/SUM(F$27:F2363)-1</f>
        <v>4.2972431311103731E-2</v>
      </c>
      <c r="M2363">
        <v>7.6609999999999996</v>
      </c>
      <c r="R2363">
        <f t="shared" si="690"/>
        <v>7176.1618091982309</v>
      </c>
      <c r="S2363">
        <f t="shared" si="691"/>
        <v>6971.7701002431904</v>
      </c>
      <c r="T2363" s="5">
        <f t="shared" si="678"/>
        <v>0</v>
      </c>
      <c r="U2363" s="6">
        <f>+S2363+SUM($D$17:$E$17)-SUM($Q$27:Q2363)</f>
        <v>7346.9809423484476</v>
      </c>
      <c r="V2363" s="10">
        <f t="shared" si="679"/>
        <v>8.3684054621382398E-3</v>
      </c>
      <c r="W2363" s="10">
        <f>+S2363/SUM(Q$27:Q2363)-1</f>
        <v>0.1200010029899683</v>
      </c>
      <c r="X2363">
        <v>5.8559999999999999</v>
      </c>
      <c r="AC2363">
        <f t="shared" si="692"/>
        <v>16755.188794368249</v>
      </c>
      <c r="AD2363">
        <f t="shared" si="693"/>
        <v>16587.879615194139</v>
      </c>
      <c r="AE2363" s="5">
        <f t="shared" si="680"/>
        <v>0</v>
      </c>
      <c r="AF2363" s="6">
        <f>+AD2363+SUM($D$18:$E$18)-SUM($AB$27:AB2363)</f>
        <v>17263.026930983637</v>
      </c>
      <c r="AG2363" s="10">
        <f t="shared" si="681"/>
        <v>5.7762004744159601E-3</v>
      </c>
      <c r="AH2363" s="10">
        <f>+AD2363/SUM(AB$27:AB2363)-1</f>
        <v>0.4804192507206464</v>
      </c>
      <c r="AI2363" s="6">
        <f t="shared" si="682"/>
        <v>0</v>
      </c>
      <c r="AL2363" s="6">
        <f t="shared" si="683"/>
        <v>0</v>
      </c>
      <c r="AM2363" s="6">
        <f t="shared" si="684"/>
        <v>31782.363861363883</v>
      </c>
      <c r="AN2363" s="6">
        <f t="shared" si="685"/>
        <v>31350.55134645987</v>
      </c>
      <c r="AO2363" s="5">
        <f t="shared" si="686"/>
        <v>0</v>
      </c>
      <c r="AP2363" s="6">
        <f>+AN2363+SUM($D$16:$E$18)-SUM($AL$27:AL2363)</f>
        <v>32851.007714880907</v>
      </c>
      <c r="AQ2363" s="10">
        <f t="shared" si="694"/>
        <v>5.5269459500224549E-3</v>
      </c>
      <c r="AR2363" s="10">
        <f>+AN2363/SUM(AL$27:AL2363)-1</f>
        <v>0.2590813635113931</v>
      </c>
    </row>
    <row r="2364" spans="1:44" x14ac:dyDescent="0.25">
      <c r="A2364" s="1">
        <v>43699</v>
      </c>
      <c r="B2364">
        <v>8.33</v>
      </c>
      <c r="G2364">
        <f t="shared" si="687"/>
        <v>7804.1695032759408</v>
      </c>
      <c r="H2364">
        <f t="shared" si="688"/>
        <v>7744.4165377586814</v>
      </c>
      <c r="I2364" s="5">
        <f t="shared" si="677"/>
        <v>0</v>
      </c>
      <c r="J2364" s="6">
        <f>+H2364+SUM($D$16:$E$16)-SUM($F$27:F2364)</f>
        <v>8194.5147482849898</v>
      </c>
      <c r="K2364" s="10">
        <f t="shared" si="689"/>
        <v>-5.6407103698137284E-3</v>
      </c>
      <c r="L2364" s="10">
        <f>+H2364/SUM(F$27:F2364)-1</f>
        <v>3.6749445444092199E-2</v>
      </c>
      <c r="M2364">
        <v>7.6379999999999999</v>
      </c>
      <c r="R2364">
        <f t="shared" si="690"/>
        <v>7154.6173996418338</v>
      </c>
      <c r="S2364">
        <f t="shared" si="691"/>
        <v>6950.8393193652901</v>
      </c>
      <c r="T2364" s="5">
        <f t="shared" si="678"/>
        <v>0</v>
      </c>
      <c r="U2364" s="6">
        <f>+S2364+SUM($D$17:$E$17)-SUM($Q$27:Q2364)</f>
        <v>7326.0501614705481</v>
      </c>
      <c r="V2364" s="10">
        <f t="shared" si="679"/>
        <v>-2.8488954908340025E-3</v>
      </c>
      <c r="W2364" s="10">
        <f>+S2364/SUM(Q$27:Q2364)-1</f>
        <v>0.11663851466353958</v>
      </c>
      <c r="X2364">
        <v>5.8479999999999999</v>
      </c>
      <c r="AC2364">
        <f t="shared" si="692"/>
        <v>16732.299192190152</v>
      </c>
      <c r="AD2364">
        <f t="shared" si="693"/>
        <v>16565.218577468466</v>
      </c>
      <c r="AE2364" s="5">
        <f t="shared" si="680"/>
        <v>0</v>
      </c>
      <c r="AF2364" s="6">
        <f>+AD2364+SUM($D$18:$E$18)-SUM($AB$27:AB2364)</f>
        <v>17240.365893257964</v>
      </c>
      <c r="AG2364" s="10">
        <f t="shared" si="681"/>
        <v>-1.3126920218725635E-3</v>
      </c>
      <c r="AH2364" s="10">
        <f>+AD2364/SUM(AB$27:AB2364)-1</f>
        <v>0.47839682005026329</v>
      </c>
      <c r="AI2364" s="6">
        <f t="shared" si="682"/>
        <v>0</v>
      </c>
      <c r="AL2364" s="6">
        <f t="shared" si="683"/>
        <v>0</v>
      </c>
      <c r="AM2364" s="6">
        <f t="shared" si="684"/>
        <v>31691.086095107927</v>
      </c>
      <c r="AN2364" s="6">
        <f t="shared" si="685"/>
        <v>31260.474434592437</v>
      </c>
      <c r="AO2364" s="5">
        <f t="shared" si="686"/>
        <v>0</v>
      </c>
      <c r="AP2364" s="6">
        <f>+AN2364+SUM($D$16:$E$18)-SUM($AL$27:AL2364)</f>
        <v>32760.930803013474</v>
      </c>
      <c r="AQ2364" s="10">
        <f t="shared" si="694"/>
        <v>-2.7419832185735515E-3</v>
      </c>
      <c r="AR2364" s="10">
        <f>+AN2364/SUM(AL$27:AL2364)-1</f>
        <v>0.25546375054626269</v>
      </c>
    </row>
    <row r="2365" spans="1:44" x14ac:dyDescent="0.25">
      <c r="A2365" s="1">
        <v>43700</v>
      </c>
      <c r="B2365">
        <v>8.298</v>
      </c>
      <c r="G2365">
        <f t="shared" si="687"/>
        <v>7774.1895003822037</v>
      </c>
      <c r="H2365">
        <f t="shared" si="688"/>
        <v>7714.666078069813</v>
      </c>
      <c r="I2365" s="5">
        <f t="shared" si="677"/>
        <v>0</v>
      </c>
      <c r="J2365" s="6">
        <f>+H2365+SUM($D$16:$E$16)-SUM($F$27:F2365)</f>
        <v>8164.7642885961222</v>
      </c>
      <c r="K2365" s="10">
        <f t="shared" si="689"/>
        <v>-3.6305334242144882E-3</v>
      </c>
      <c r="L2365" s="10">
        <f>+H2365/SUM(F$27:F2365)-1</f>
        <v>3.2766734489205085E-2</v>
      </c>
      <c r="M2365">
        <v>7.593</v>
      </c>
      <c r="R2365">
        <f t="shared" si="690"/>
        <v>7112.4652939880134</v>
      </c>
      <c r="S2365">
        <f t="shared" si="691"/>
        <v>6909.8877915607027</v>
      </c>
      <c r="T2365" s="5">
        <f t="shared" si="678"/>
        <v>0</v>
      </c>
      <c r="U2365" s="6">
        <f>+S2365+SUM($D$17:$E$17)-SUM($Q$27:Q2365)</f>
        <v>7285.0986336659607</v>
      </c>
      <c r="V2365" s="10">
        <f t="shared" si="679"/>
        <v>-5.5898508612405307E-3</v>
      </c>
      <c r="W2365" s="10">
        <f>+S2365/SUM(Q$27:Q2365)-1</f>
        <v>0.1100597331553097</v>
      </c>
      <c r="X2365">
        <v>5.7709999999999999</v>
      </c>
      <c r="AC2365">
        <f t="shared" si="692"/>
        <v>16511.986771225951</v>
      </c>
      <c r="AD2365">
        <f t="shared" si="693"/>
        <v>16347.106089358844</v>
      </c>
      <c r="AE2365" s="5">
        <f t="shared" si="680"/>
        <v>0</v>
      </c>
      <c r="AF2365" s="6">
        <f>+AD2365+SUM($D$18:$E$18)-SUM($AB$27:AB2365)</f>
        <v>17022.253405148338</v>
      </c>
      <c r="AG2365" s="10">
        <f t="shared" si="681"/>
        <v>-1.2651267929001508E-2</v>
      </c>
      <c r="AH2365" s="10">
        <f>+AD2365/SUM(AB$27:AB2365)-1</f>
        <v>0.45893092484782305</v>
      </c>
      <c r="AI2365" s="6">
        <f t="shared" si="682"/>
        <v>0</v>
      </c>
      <c r="AL2365" s="6">
        <f t="shared" si="683"/>
        <v>0</v>
      </c>
      <c r="AM2365" s="6">
        <f t="shared" si="684"/>
        <v>31398.641565596168</v>
      </c>
      <c r="AN2365" s="6">
        <f t="shared" si="685"/>
        <v>30971.659958989359</v>
      </c>
      <c r="AO2365" s="5">
        <f t="shared" si="686"/>
        <v>0</v>
      </c>
      <c r="AP2365" s="6">
        <f>+AN2365+SUM($D$16:$E$18)-SUM($AL$27:AL2365)</f>
        <v>32472.116327410393</v>
      </c>
      <c r="AQ2365" s="10">
        <f t="shared" si="694"/>
        <v>-8.8158202018031595E-3</v>
      </c>
      <c r="AR2365" s="10">
        <f>+AN2365/SUM(AL$27:AL2365)-1</f>
        <v>0.24386456303196669</v>
      </c>
    </row>
    <row r="2366" spans="1:44" x14ac:dyDescent="0.25">
      <c r="A2366" s="1">
        <v>43703</v>
      </c>
      <c r="B2366">
        <v>8.2119999999999997</v>
      </c>
      <c r="G2366">
        <f t="shared" si="687"/>
        <v>7693.6182426052856</v>
      </c>
      <c r="H2366">
        <f t="shared" si="688"/>
        <v>7634.7117176559777</v>
      </c>
      <c r="I2366" s="5">
        <f t="shared" si="677"/>
        <v>0</v>
      </c>
      <c r="J2366" s="6">
        <f>+H2366+SUM($D$16:$E$16)-SUM($F$27:F2366)</f>
        <v>8084.8099281822861</v>
      </c>
      <c r="K2366" s="10">
        <f t="shared" si="689"/>
        <v>-9.792610979046823E-3</v>
      </c>
      <c r="L2366" s="10">
        <f>+H2366/SUM(F$27:F2366)-1</f>
        <v>2.2063198797945605E-2</v>
      </c>
      <c r="M2366">
        <v>7.593</v>
      </c>
      <c r="R2366">
        <f t="shared" si="690"/>
        <v>7112.4652939880134</v>
      </c>
      <c r="S2366">
        <f t="shared" si="691"/>
        <v>6909.8877915607027</v>
      </c>
      <c r="T2366" s="5">
        <f t="shared" si="678"/>
        <v>0</v>
      </c>
      <c r="U2366" s="6">
        <f>+S2366+SUM($D$17:$E$17)-SUM($Q$27:Q2366)</f>
        <v>7285.0986336659607</v>
      </c>
      <c r="V2366" s="10">
        <f t="shared" si="679"/>
        <v>0</v>
      </c>
      <c r="W2366" s="10">
        <f>+S2366/SUM(Q$27:Q2366)-1</f>
        <v>0.1100597331553097</v>
      </c>
      <c r="X2366">
        <v>5.7839999999999998</v>
      </c>
      <c r="AC2366">
        <f t="shared" si="692"/>
        <v>16549.182374765362</v>
      </c>
      <c r="AD2366">
        <f t="shared" si="693"/>
        <v>16383.930275663066</v>
      </c>
      <c r="AE2366" s="5">
        <f t="shared" si="680"/>
        <v>0</v>
      </c>
      <c r="AF2366" s="6">
        <f>+AD2366+SUM($D$18:$E$18)-SUM($AB$27:AB2366)</f>
        <v>17059.077591452558</v>
      </c>
      <c r="AG2366" s="10">
        <f t="shared" si="681"/>
        <v>2.1632967990643515E-3</v>
      </c>
      <c r="AH2366" s="10">
        <f>+AD2366/SUM(AB$27:AB2366)-1</f>
        <v>0.46221737468719626</v>
      </c>
      <c r="AI2366" s="6">
        <f t="shared" si="682"/>
        <v>0</v>
      </c>
      <c r="AL2366" s="6">
        <f t="shared" si="683"/>
        <v>0</v>
      </c>
      <c r="AM2366" s="6">
        <f t="shared" si="684"/>
        <v>31355.26591135866</v>
      </c>
      <c r="AN2366" s="6">
        <f t="shared" si="685"/>
        <v>30928.529784879749</v>
      </c>
      <c r="AO2366" s="5">
        <f t="shared" si="686"/>
        <v>0</v>
      </c>
      <c r="AP2366" s="6">
        <f>+AN2366+SUM($D$16:$E$18)-SUM($AL$27:AL2366)</f>
        <v>32428.986153300782</v>
      </c>
      <c r="AQ2366" s="10">
        <f t="shared" si="694"/>
        <v>-1.3282218403856128E-3</v>
      </c>
      <c r="AR2366" s="10">
        <f>+AN2366/SUM(AL$27:AL2366)-1</f>
        <v>0.24213239577831014</v>
      </c>
    </row>
    <row r="2367" spans="1:44" x14ac:dyDescent="0.25">
      <c r="A2367" s="1">
        <v>43704</v>
      </c>
      <c r="B2367">
        <v>8.2390000000000008</v>
      </c>
      <c r="G2367">
        <f t="shared" si="687"/>
        <v>7718.9138700468775</v>
      </c>
      <c r="H2367">
        <f t="shared" si="688"/>
        <v>7659.8136680184625</v>
      </c>
      <c r="I2367" s="5">
        <f t="shared" si="677"/>
        <v>0</v>
      </c>
      <c r="J2367" s="6">
        <f>+H2367+SUM($D$16:$E$16)-SUM($F$27:F2367)</f>
        <v>8109.9118785447708</v>
      </c>
      <c r="K2367" s="10">
        <f t="shared" si="689"/>
        <v>3.1048287573198774E-3</v>
      </c>
      <c r="L2367" s="10">
        <f>+H2367/SUM(F$27:F2367)-1</f>
        <v>2.5423611166131899E-2</v>
      </c>
      <c r="M2367">
        <v>7.641</v>
      </c>
      <c r="R2367">
        <f t="shared" si="690"/>
        <v>7157.4275400187553</v>
      </c>
      <c r="S2367">
        <f t="shared" si="691"/>
        <v>6953.5694212189283</v>
      </c>
      <c r="T2367" s="5">
        <f t="shared" si="678"/>
        <v>0</v>
      </c>
      <c r="U2367" s="6">
        <f>+S2367+SUM($D$17:$E$17)-SUM($Q$27:Q2367)</f>
        <v>7328.7802633241863</v>
      </c>
      <c r="V2367" s="10">
        <f t="shared" si="679"/>
        <v>5.9960244678587404E-3</v>
      </c>
      <c r="W2367" s="10">
        <f>+S2367/SUM(Q$27:Q2367)-1</f>
        <v>0.11707710009742134</v>
      </c>
      <c r="X2367">
        <v>5.8010000000000002</v>
      </c>
      <c r="AC2367">
        <f t="shared" si="692"/>
        <v>16597.82277939382</v>
      </c>
      <c r="AD2367">
        <f t="shared" si="693"/>
        <v>16432.084980830125</v>
      </c>
      <c r="AE2367" s="5">
        <f t="shared" si="680"/>
        <v>0</v>
      </c>
      <c r="AF2367" s="6">
        <f>+AD2367+SUM($D$18:$E$18)-SUM($AB$27:AB2367)</f>
        <v>17107.232296619623</v>
      </c>
      <c r="AG2367" s="10">
        <f t="shared" si="681"/>
        <v>2.8228199859523517E-3</v>
      </c>
      <c r="AH2367" s="10">
        <f>+AD2367/SUM(AB$27:AB2367)-1</f>
        <v>0.46651503986176079</v>
      </c>
      <c r="AI2367" s="6">
        <f t="shared" si="682"/>
        <v>0</v>
      </c>
      <c r="AL2367" s="6">
        <f t="shared" si="683"/>
        <v>0</v>
      </c>
      <c r="AM2367" s="6">
        <f t="shared" si="684"/>
        <v>31474.164189459454</v>
      </c>
      <c r="AN2367" s="6">
        <f t="shared" si="685"/>
        <v>31045.468070067516</v>
      </c>
      <c r="AO2367" s="5">
        <f t="shared" si="686"/>
        <v>0</v>
      </c>
      <c r="AP2367" s="6">
        <f>+AN2367+SUM($D$16:$E$18)-SUM($AL$27:AL2367)</f>
        <v>32545.92443848855</v>
      </c>
      <c r="AQ2367" s="10">
        <f t="shared" si="694"/>
        <v>3.6059802990746626E-3</v>
      </c>
      <c r="AR2367" s="10">
        <f>+AN2367/SUM(AL$27:AL2367)-1</f>
        <v>0.24682879852841766</v>
      </c>
    </row>
    <row r="2368" spans="1:44" x14ac:dyDescent="0.25">
      <c r="A2368" s="1">
        <v>43705</v>
      </c>
      <c r="B2368">
        <v>8.2680000000000007</v>
      </c>
      <c r="G2368">
        <f t="shared" si="687"/>
        <v>7746.0832476693276</v>
      </c>
      <c r="H2368">
        <f t="shared" si="688"/>
        <v>7686.7750221115002</v>
      </c>
      <c r="I2368" s="5">
        <f t="shared" si="677"/>
        <v>0</v>
      </c>
      <c r="J2368" s="6">
        <f>+H2368+SUM($D$16:$E$16)-SUM($F$27:F2368)</f>
        <v>8136.8732326378095</v>
      </c>
      <c r="K2368" s="10">
        <f t="shared" si="689"/>
        <v>3.3244940878291995E-3</v>
      </c>
      <c r="L2368" s="10">
        <f>+H2368/SUM(F$27:F2368)-1</f>
        <v>2.9032942968998388E-2</v>
      </c>
      <c r="M2368">
        <v>7.6479999999999997</v>
      </c>
      <c r="R2368">
        <f t="shared" si="690"/>
        <v>7163.9845342315721</v>
      </c>
      <c r="S2368">
        <f t="shared" si="691"/>
        <v>6959.9396588774198</v>
      </c>
      <c r="T2368" s="5">
        <f t="shared" si="678"/>
        <v>0</v>
      </c>
      <c r="U2368" s="6">
        <f>+S2368+SUM($D$17:$E$17)-SUM($Q$27:Q2368)</f>
        <v>7335.1505009826778</v>
      </c>
      <c r="V2368" s="10">
        <f t="shared" si="679"/>
        <v>8.6920843982318807E-4</v>
      </c>
      <c r="W2368" s="10">
        <f>+S2368/SUM(Q$27:Q2368)-1</f>
        <v>0.11810046610981284</v>
      </c>
      <c r="X2368">
        <v>5.8259999999999996</v>
      </c>
      <c r="AC2368">
        <f t="shared" si="692"/>
        <v>16669.352786200376</v>
      </c>
      <c r="AD2368">
        <f t="shared" si="693"/>
        <v>16502.900723722854</v>
      </c>
      <c r="AE2368" s="5">
        <f t="shared" si="680"/>
        <v>0</v>
      </c>
      <c r="AF2368" s="6">
        <f>+AD2368+SUM($D$18:$E$18)-SUM($AB$27:AB2368)</f>
        <v>17178.048039512352</v>
      </c>
      <c r="AG2368" s="10">
        <f t="shared" si="681"/>
        <v>4.1395207398173817E-3</v>
      </c>
      <c r="AH2368" s="10">
        <f>+AD2368/SUM(AB$27:AB2368)-1</f>
        <v>0.47283513570670843</v>
      </c>
      <c r="AI2368" s="6">
        <f t="shared" si="682"/>
        <v>0</v>
      </c>
      <c r="AL2368" s="6">
        <f t="shared" si="683"/>
        <v>0</v>
      </c>
      <c r="AM2368" s="6">
        <f t="shared" si="684"/>
        <v>31579.420568101275</v>
      </c>
      <c r="AN2368" s="6">
        <f t="shared" si="685"/>
        <v>31149.615404711774</v>
      </c>
      <c r="AO2368" s="5">
        <f t="shared" si="686"/>
        <v>0</v>
      </c>
      <c r="AP2368" s="6">
        <f>+AN2368+SUM($D$16:$E$18)-SUM($AL$27:AL2368)</f>
        <v>32650.071773132808</v>
      </c>
      <c r="AQ2368" s="10">
        <f t="shared" si="694"/>
        <v>3.2000115664587714E-3</v>
      </c>
      <c r="AR2368" s="10">
        <f>+AN2368/SUM(AL$27:AL2368)-1</f>
        <v>0.25101149907045373</v>
      </c>
    </row>
    <row r="2369" spans="1:44" x14ac:dyDescent="0.25">
      <c r="A2369" s="1">
        <v>43706</v>
      </c>
      <c r="B2369">
        <v>8.3089999999999993</v>
      </c>
      <c r="G2369">
        <f t="shared" si="687"/>
        <v>7784.4951263769271</v>
      </c>
      <c r="H2369">
        <f t="shared" si="688"/>
        <v>7724.8927985878618</v>
      </c>
      <c r="I2369" s="5">
        <f t="shared" si="677"/>
        <v>0</v>
      </c>
      <c r="J2369" s="6">
        <f>+H2369+SUM($D$16:$E$16)-SUM($F$27:F2369)</f>
        <v>8174.991009114171</v>
      </c>
      <c r="K2369" s="10">
        <f t="shared" si="689"/>
        <v>4.6845729786555435E-3</v>
      </c>
      <c r="L2369" s="10">
        <f>+H2369/SUM(F$27:F2369)-1</f>
        <v>3.41357913799476E-2</v>
      </c>
      <c r="M2369">
        <v>7.7060000000000004</v>
      </c>
      <c r="R2369">
        <f t="shared" si="690"/>
        <v>7218.3139148520531</v>
      </c>
      <c r="S2369">
        <f t="shared" si="691"/>
        <v>7012.7216280477778</v>
      </c>
      <c r="T2369" s="5">
        <f t="shared" si="678"/>
        <v>0</v>
      </c>
      <c r="U2369" s="6">
        <f>+S2369+SUM($D$17:$E$17)-SUM($Q$27:Q2369)</f>
        <v>7387.932470153035</v>
      </c>
      <c r="V2369" s="10">
        <f t="shared" si="679"/>
        <v>7.1957581733717024E-3</v>
      </c>
      <c r="W2369" s="10">
        <f>+S2369/SUM(Q$27:Q2369)-1</f>
        <v>0.12657978449819796</v>
      </c>
      <c r="X2369">
        <v>5.86</v>
      </c>
      <c r="AC2369">
        <f t="shared" si="692"/>
        <v>16766.633595457297</v>
      </c>
      <c r="AD2369">
        <f t="shared" si="693"/>
        <v>16599.210134056975</v>
      </c>
      <c r="AE2369" s="5">
        <f t="shared" si="680"/>
        <v>0</v>
      </c>
      <c r="AF2369" s="6">
        <f>+AD2369+SUM($D$18:$E$18)-SUM($AB$27:AB2369)</f>
        <v>17274.357449846473</v>
      </c>
      <c r="AG2369" s="10">
        <f t="shared" si="681"/>
        <v>5.6065398182956194E-3</v>
      </c>
      <c r="AH2369" s="10">
        <f>+AD2369/SUM(AB$27:AB2369)-1</f>
        <v>0.48143046605583817</v>
      </c>
      <c r="AI2369" s="6">
        <f t="shared" si="682"/>
        <v>0</v>
      </c>
      <c r="AL2369" s="6">
        <f t="shared" si="683"/>
        <v>0</v>
      </c>
      <c r="AM2369" s="6">
        <f t="shared" si="684"/>
        <v>31769.442636686275</v>
      </c>
      <c r="AN2369" s="6">
        <f t="shared" si="685"/>
        <v>31336.824560692614</v>
      </c>
      <c r="AO2369" s="5">
        <f t="shared" si="686"/>
        <v>0</v>
      </c>
      <c r="AP2369" s="6">
        <f>+AN2369+SUM($D$16:$E$18)-SUM($AL$27:AL2369)</f>
        <v>32837.280929113651</v>
      </c>
      <c r="AQ2369" s="10">
        <f t="shared" si="694"/>
        <v>5.7338053429607516E-3</v>
      </c>
      <c r="AR2369" s="10">
        <f>+AN2369/SUM(AL$27:AL2369)-1</f>
        <v>0.25853007687054697</v>
      </c>
    </row>
    <row r="2370" spans="1:44" x14ac:dyDescent="0.25">
      <c r="A2370" s="1">
        <v>43707</v>
      </c>
      <c r="B2370">
        <v>8.4329999999999998</v>
      </c>
      <c r="G2370">
        <f t="shared" si="687"/>
        <v>7900.6676375901588</v>
      </c>
      <c r="H2370">
        <f t="shared" si="688"/>
        <v>7840.1758298822288</v>
      </c>
      <c r="I2370" s="5">
        <f t="shared" si="677"/>
        <v>0</v>
      </c>
      <c r="J2370" s="6">
        <f>+H2370+SUM($D$16:$E$16)-SUM($F$27:F2370)</f>
        <v>8290.274040408538</v>
      </c>
      <c r="K2370" s="10">
        <f t="shared" si="689"/>
        <v>1.4101915361844464E-2</v>
      </c>
      <c r="L2370" s="10">
        <f>+H2370/SUM(F$27:F2370)-1</f>
        <v>4.9568796330135667E-2</v>
      </c>
      <c r="M2370">
        <v>7.7569999999999997</v>
      </c>
      <c r="R2370">
        <f t="shared" si="690"/>
        <v>7266.0863012597165</v>
      </c>
      <c r="S2370">
        <f t="shared" si="691"/>
        <v>7059.1333595596434</v>
      </c>
      <c r="T2370" s="5">
        <f t="shared" si="678"/>
        <v>0</v>
      </c>
      <c r="U2370" s="6">
        <f>+S2370+SUM($D$17:$E$17)-SUM($Q$27:Q2370)</f>
        <v>7434.3442016649024</v>
      </c>
      <c r="V2370" s="10">
        <f t="shared" si="679"/>
        <v>6.2821001273860588E-3</v>
      </c>
      <c r="W2370" s="10">
        <f>+S2370/SUM(Q$27:Q2370)-1</f>
        <v>0.13403573687419179</v>
      </c>
      <c r="X2370">
        <v>5.9020000000000001</v>
      </c>
      <c r="AC2370">
        <f t="shared" si="692"/>
        <v>16886.804006892311</v>
      </c>
      <c r="AD2370">
        <f t="shared" si="693"/>
        <v>16718.180582116765</v>
      </c>
      <c r="AE2370" s="5">
        <f t="shared" si="680"/>
        <v>0</v>
      </c>
      <c r="AF2370" s="6">
        <f>+AD2370+SUM($D$18:$E$18)-SUM($AB$27:AB2370)</f>
        <v>17393.32789790626</v>
      </c>
      <c r="AG2370" s="10">
        <f t="shared" si="681"/>
        <v>6.8871127858272096E-3</v>
      </c>
      <c r="AH2370" s="10">
        <f>+AD2370/SUM(AB$27:AB2370)-1</f>
        <v>0.49204822707535056</v>
      </c>
      <c r="AI2370" s="6">
        <f t="shared" si="682"/>
        <v>0</v>
      </c>
      <c r="AL2370" s="6">
        <f t="shared" si="683"/>
        <v>0</v>
      </c>
      <c r="AM2370" s="6">
        <f t="shared" si="684"/>
        <v>32053.557945742185</v>
      </c>
      <c r="AN2370" s="6">
        <f t="shared" si="685"/>
        <v>31617.489771558638</v>
      </c>
      <c r="AO2370" s="5">
        <f t="shared" si="686"/>
        <v>0</v>
      </c>
      <c r="AP2370" s="6">
        <f>+AN2370+SUM($D$16:$E$18)-SUM($AL$27:AL2370)</f>
        <v>33117.946139979671</v>
      </c>
      <c r="AQ2370" s="10">
        <f t="shared" si="694"/>
        <v>8.547151375654316E-3</v>
      </c>
      <c r="AR2370" s="10">
        <f>+AN2370/SUM(AL$27:AL2370)-1</f>
        <v>0.26980197867801903</v>
      </c>
    </row>
    <row r="2371" spans="1:44" x14ac:dyDescent="0.25">
      <c r="A2371" s="1">
        <v>43710</v>
      </c>
      <c r="B2371">
        <v>8.4540000000000006</v>
      </c>
      <c r="G2371">
        <f t="shared" si="687"/>
        <v>7920.3420144891752</v>
      </c>
      <c r="H2371">
        <f t="shared" si="688"/>
        <v>7859.6995690530503</v>
      </c>
      <c r="I2371" s="5">
        <f t="shared" si="677"/>
        <v>0</v>
      </c>
      <c r="J2371" s="6">
        <f>+H2371+SUM($D$16:$E$16)-SUM($F$27:F2371)</f>
        <v>8309.7977795793595</v>
      </c>
      <c r="K2371" s="10">
        <f t="shared" si="689"/>
        <v>2.3550173463096069E-3</v>
      </c>
      <c r="L2371" s="10">
        <f>+H2371/SUM(F$27:F2371)-1</f>
        <v>5.2182450394280711E-2</v>
      </c>
      <c r="M2371">
        <v>7.7889999999999997</v>
      </c>
      <c r="R2371">
        <f t="shared" si="690"/>
        <v>7296.061131946878</v>
      </c>
      <c r="S2371">
        <f t="shared" si="691"/>
        <v>7088.2544459984611</v>
      </c>
      <c r="T2371" s="5">
        <f t="shared" si="678"/>
        <v>0</v>
      </c>
      <c r="U2371" s="6">
        <f>+S2371+SUM($D$17:$E$17)-SUM($Q$27:Q2371)</f>
        <v>7463.4652881037182</v>
      </c>
      <c r="V2371" s="10">
        <f t="shared" si="679"/>
        <v>3.917102255272864E-3</v>
      </c>
      <c r="W2371" s="10">
        <f>+S2371/SUM(Q$27:Q2371)-1</f>
        <v>0.13871398150226621</v>
      </c>
      <c r="X2371">
        <v>5.9379999999999997</v>
      </c>
      <c r="AC2371">
        <f t="shared" si="692"/>
        <v>16989.807216693753</v>
      </c>
      <c r="AD2371">
        <f t="shared" si="693"/>
        <v>16820.155251882301</v>
      </c>
      <c r="AE2371" s="5">
        <f t="shared" si="680"/>
        <v>0</v>
      </c>
      <c r="AF2371" s="6">
        <f>+AD2371+SUM($D$18:$E$18)-SUM($AB$27:AB2371)</f>
        <v>17495.302567671795</v>
      </c>
      <c r="AG2371" s="10">
        <f t="shared" si="681"/>
        <v>5.8628613433897581E-3</v>
      </c>
      <c r="AH2371" s="10">
        <f>+AD2371/SUM(AB$27:AB2371)-1</f>
        <v>0.50114916509207563</v>
      </c>
      <c r="AI2371" s="6">
        <f t="shared" si="682"/>
        <v>0</v>
      </c>
      <c r="AL2371" s="6">
        <f t="shared" si="683"/>
        <v>0</v>
      </c>
      <c r="AM2371" s="6">
        <f t="shared" si="684"/>
        <v>32206.210363129805</v>
      </c>
      <c r="AN2371" s="6">
        <f t="shared" si="685"/>
        <v>31768.10926693381</v>
      </c>
      <c r="AO2371" s="5">
        <f t="shared" si="686"/>
        <v>0</v>
      </c>
      <c r="AP2371" s="6">
        <f>+AN2371+SUM($D$16:$E$18)-SUM($AL$27:AL2371)</f>
        <v>33268.56563535484</v>
      </c>
      <c r="AQ2371" s="10">
        <f t="shared" si="694"/>
        <v>4.547972109699927E-3</v>
      </c>
      <c r="AR2371" s="10">
        <f>+AN2371/SUM(AL$27:AL2371)-1</f>
        <v>0.27585106526385306</v>
      </c>
    </row>
    <row r="2372" spans="1:44" x14ac:dyDescent="0.25">
      <c r="A2372" s="1">
        <v>43711</v>
      </c>
      <c r="B2372">
        <v>8.3870000000000005</v>
      </c>
      <c r="G2372">
        <f t="shared" si="687"/>
        <v>7857.5713834304133</v>
      </c>
      <c r="H2372">
        <f t="shared" si="688"/>
        <v>7797.4095440794808</v>
      </c>
      <c r="I2372" s="5">
        <f t="shared" si="677"/>
        <v>0</v>
      </c>
      <c r="J2372" s="6">
        <f>+H2372+SUM($D$16:$E$16)-SUM($F$27:F2372)</f>
        <v>8247.507754605791</v>
      </c>
      <c r="K2372" s="10">
        <f t="shared" si="689"/>
        <v>-7.4959736236471786E-3</v>
      </c>
      <c r="L2372" s="10">
        <f>+H2372/SUM(F$27:F2372)-1</f>
        <v>4.3843649332485413E-2</v>
      </c>
      <c r="M2372">
        <v>7.7779999999999996</v>
      </c>
      <c r="R2372">
        <f t="shared" si="690"/>
        <v>7285.757283898166</v>
      </c>
      <c r="S2372">
        <f t="shared" si="691"/>
        <v>7078.2440725351171</v>
      </c>
      <c r="T2372" s="5">
        <f t="shared" si="678"/>
        <v>0</v>
      </c>
      <c r="U2372" s="6">
        <f>+S2372+SUM($D$17:$E$17)-SUM($Q$27:Q2372)</f>
        <v>7453.4549146403751</v>
      </c>
      <c r="V2372" s="10">
        <f t="shared" si="679"/>
        <v>-1.3412500865113142E-3</v>
      </c>
      <c r="W2372" s="10">
        <f>+S2372/SUM(Q$27:Q2372)-1</f>
        <v>0.13710583491136563</v>
      </c>
      <c r="X2372">
        <v>5.9379999999999997</v>
      </c>
      <c r="AC2372">
        <f t="shared" si="692"/>
        <v>16989.807216693753</v>
      </c>
      <c r="AD2372">
        <f t="shared" si="693"/>
        <v>16820.155251882301</v>
      </c>
      <c r="AE2372" s="5">
        <f t="shared" si="680"/>
        <v>0</v>
      </c>
      <c r="AF2372" s="6">
        <f>+AD2372+SUM($D$18:$E$18)-SUM($AB$27:AB2372)</f>
        <v>17495.302567671795</v>
      </c>
      <c r="AG2372" s="10">
        <f t="shared" si="681"/>
        <v>0</v>
      </c>
      <c r="AH2372" s="10">
        <f>+AD2372/SUM(AB$27:AB2372)-1</f>
        <v>0.50114916509207563</v>
      </c>
      <c r="AI2372" s="6">
        <f t="shared" si="682"/>
        <v>0</v>
      </c>
      <c r="AL2372" s="6">
        <f t="shared" si="683"/>
        <v>0</v>
      </c>
      <c r="AM2372" s="6">
        <f t="shared" si="684"/>
        <v>32133.135884022333</v>
      </c>
      <c r="AN2372" s="6">
        <f t="shared" si="685"/>
        <v>31695.808868496897</v>
      </c>
      <c r="AO2372" s="5">
        <f t="shared" si="686"/>
        <v>0</v>
      </c>
      <c r="AP2372" s="6">
        <f>+AN2372+SUM($D$16:$E$18)-SUM($AL$27:AL2372)</f>
        <v>33196.265236917927</v>
      </c>
      <c r="AQ2372" s="10">
        <f t="shared" si="694"/>
        <v>-2.1732346152032456E-3</v>
      </c>
      <c r="AR2372" s="10">
        <f>+AN2372/SUM(AL$27:AL2372)-1</f>
        <v>0.27294738158568244</v>
      </c>
    </row>
    <row r="2373" spans="1:44" x14ac:dyDescent="0.25">
      <c r="A2373" s="1">
        <v>43712</v>
      </c>
      <c r="B2373">
        <v>8.4710000000000001</v>
      </c>
      <c r="G2373">
        <f t="shared" si="687"/>
        <v>7936.2688910264733</v>
      </c>
      <c r="H2373">
        <f t="shared" si="688"/>
        <v>7875.5045007627614</v>
      </c>
      <c r="I2373" s="5">
        <f t="shared" si="677"/>
        <v>0</v>
      </c>
      <c r="J2373" s="6">
        <f>+H2373+SUM($D$16:$E$16)-SUM($F$27:F2373)</f>
        <v>8325.6027112890697</v>
      </c>
      <c r="K2373" s="10">
        <f t="shared" si="689"/>
        <v>9.4689158236518356E-3</v>
      </c>
      <c r="L2373" s="10">
        <f>+H2373/SUM(F$27:F2373)-1</f>
        <v>5.4298265589064476E-2</v>
      </c>
      <c r="M2373">
        <v>7.8310000000000004</v>
      </c>
      <c r="R2373">
        <f t="shared" si="690"/>
        <v>7335.4030972237779</v>
      </c>
      <c r="S2373">
        <f t="shared" si="691"/>
        <v>7126.4758719494102</v>
      </c>
      <c r="T2373" s="5">
        <f t="shared" si="678"/>
        <v>0</v>
      </c>
      <c r="U2373" s="6">
        <f>+S2373+SUM($D$17:$E$17)-SUM($Q$27:Q2373)</f>
        <v>7501.6867140546674</v>
      </c>
      <c r="V2373" s="10">
        <f t="shared" si="679"/>
        <v>6.4710660984281798E-3</v>
      </c>
      <c r="W2373" s="10">
        <f>+S2373/SUM(Q$27:Q2373)-1</f>
        <v>0.14485417757661434</v>
      </c>
      <c r="X2373">
        <v>5.9279999999999999</v>
      </c>
      <c r="AC2373">
        <f t="shared" si="692"/>
        <v>16961.195213971128</v>
      </c>
      <c r="AD2373">
        <f t="shared" si="693"/>
        <v>16791.828954725206</v>
      </c>
      <c r="AE2373" s="5">
        <f t="shared" si="680"/>
        <v>0</v>
      </c>
      <c r="AF2373" s="6">
        <f>+AD2373+SUM($D$18:$E$18)-SUM($AB$27:AB2373)</f>
        <v>17466.9762705147</v>
      </c>
      <c r="AG2373" s="10">
        <f t="shared" si="681"/>
        <v>-1.6190801529455401E-3</v>
      </c>
      <c r="AH2373" s="10">
        <f>+AD2373/SUM(AB$27:AB2373)-1</f>
        <v>0.49862112675409631</v>
      </c>
      <c r="AI2373" s="6">
        <f t="shared" si="682"/>
        <v>0</v>
      </c>
      <c r="AL2373" s="6">
        <f t="shared" si="683"/>
        <v>0</v>
      </c>
      <c r="AM2373" s="6">
        <f t="shared" si="684"/>
        <v>32232.86720222138</v>
      </c>
      <c r="AN2373" s="6">
        <f t="shared" si="685"/>
        <v>31793.809327437379</v>
      </c>
      <c r="AO2373" s="5">
        <f t="shared" si="686"/>
        <v>0</v>
      </c>
      <c r="AP2373" s="6">
        <f>+AN2373+SUM($D$16:$E$18)-SUM($AL$27:AL2373)</f>
        <v>33294.265695858412</v>
      </c>
      <c r="AQ2373" s="10">
        <f t="shared" si="694"/>
        <v>2.9521531485867669E-3</v>
      </c>
      <c r="AR2373" s="10">
        <f>+AN2373/SUM(AL$27:AL2373)-1</f>
        <v>0.27688321512506464</v>
      </c>
    </row>
    <row r="2374" spans="1:44" x14ac:dyDescent="0.25">
      <c r="A2374" s="1">
        <v>43713</v>
      </c>
      <c r="B2374">
        <v>8.5630000000000006</v>
      </c>
      <c r="G2374">
        <f t="shared" si="687"/>
        <v>8022.4613993459679</v>
      </c>
      <c r="H2374">
        <f t="shared" si="688"/>
        <v>7961.0370723682599</v>
      </c>
      <c r="I2374" s="5">
        <f t="shared" si="677"/>
        <v>0</v>
      </c>
      <c r="J2374" s="6">
        <f>+H2374+SUM($D$16:$E$16)-SUM($F$27:F2374)</f>
        <v>8411.135282894571</v>
      </c>
      <c r="K2374" s="10">
        <f t="shared" si="689"/>
        <v>1.0273439001541984E-2</v>
      </c>
      <c r="L2374" s="10">
        <f>+H2374/SUM(F$27:F2374)-1</f>
        <v>6.5748559584365429E-2</v>
      </c>
      <c r="M2374">
        <v>7.8760000000000003</v>
      </c>
      <c r="R2374">
        <f t="shared" si="690"/>
        <v>7377.5552028775983</v>
      </c>
      <c r="S2374">
        <f t="shared" si="691"/>
        <v>7167.4273997539976</v>
      </c>
      <c r="T2374" s="5">
        <f t="shared" si="678"/>
        <v>0</v>
      </c>
      <c r="U2374" s="6">
        <f>+S2374+SUM($D$17:$E$17)-SUM($Q$27:Q2374)</f>
        <v>7542.6382418592548</v>
      </c>
      <c r="V2374" s="10">
        <f t="shared" si="679"/>
        <v>5.4589760097369933E-3</v>
      </c>
      <c r="W2374" s="10">
        <f>+S2374/SUM(Q$27:Q2374)-1</f>
        <v>0.15143295908484422</v>
      </c>
      <c r="X2374">
        <v>5.9219999999999997</v>
      </c>
      <c r="AC2374">
        <f t="shared" si="692"/>
        <v>16944.028012337552</v>
      </c>
      <c r="AD2374">
        <f t="shared" si="693"/>
        <v>16774.833176430948</v>
      </c>
      <c r="AE2374" s="5">
        <f t="shared" si="680"/>
        <v>0</v>
      </c>
      <c r="AF2374" s="6">
        <f>+AD2374+SUM($D$18:$E$18)-SUM($AB$27:AB2374)</f>
        <v>17449.980492220442</v>
      </c>
      <c r="AG2374" s="10">
        <f t="shared" si="681"/>
        <v>-9.730234947962213E-4</v>
      </c>
      <c r="AH2374" s="10">
        <f>+AD2374/SUM(AB$27:AB2374)-1</f>
        <v>0.49710430375130854</v>
      </c>
      <c r="AI2374" s="6">
        <f t="shared" si="682"/>
        <v>0</v>
      </c>
      <c r="AL2374" s="6">
        <f t="shared" si="683"/>
        <v>0</v>
      </c>
      <c r="AM2374" s="6">
        <f t="shared" si="684"/>
        <v>32344.04461456112</v>
      </c>
      <c r="AN2374" s="6">
        <f t="shared" si="685"/>
        <v>31903.297648553205</v>
      </c>
      <c r="AO2374" s="5">
        <f t="shared" si="686"/>
        <v>0</v>
      </c>
      <c r="AP2374" s="6">
        <f>+AN2374+SUM($D$16:$E$18)-SUM($AL$27:AL2374)</f>
        <v>33403.754016974242</v>
      </c>
      <c r="AQ2374" s="10">
        <f t="shared" si="694"/>
        <v>3.2885038557690649E-3</v>
      </c>
      <c r="AR2374" s="10">
        <f>+AN2374/SUM(AL$27:AL2374)-1</f>
        <v>0.2812804170471499</v>
      </c>
    </row>
    <row r="2375" spans="1:44" x14ac:dyDescent="0.25">
      <c r="A2375" s="1">
        <v>43714</v>
      </c>
      <c r="B2375">
        <v>8.59</v>
      </c>
      <c r="G2375">
        <f t="shared" si="687"/>
        <v>8047.7570267875581</v>
      </c>
      <c r="H2375">
        <f t="shared" si="688"/>
        <v>7986.139022730742</v>
      </c>
      <c r="I2375" s="5">
        <f t="shared" si="677"/>
        <v>0</v>
      </c>
      <c r="J2375" s="6">
        <f>+H2375+SUM($D$16:$E$16)-SUM($F$27:F2375)</f>
        <v>8436.2372332570521</v>
      </c>
      <c r="K2375" s="10">
        <f t="shared" si="689"/>
        <v>2.9843712552728441E-3</v>
      </c>
      <c r="L2375" s="10">
        <f>+H2375/SUM(F$27:F2375)-1</f>
        <v>6.9108971952551501E-2</v>
      </c>
      <c r="M2375">
        <v>7.8970000000000002</v>
      </c>
      <c r="R2375">
        <f t="shared" si="690"/>
        <v>7397.2261855160477</v>
      </c>
      <c r="S2375">
        <f t="shared" si="691"/>
        <v>7186.5381127294722</v>
      </c>
      <c r="T2375" s="5">
        <f t="shared" si="678"/>
        <v>0</v>
      </c>
      <c r="U2375" s="6">
        <f>+S2375+SUM($D$17:$E$17)-SUM($Q$27:Q2375)</f>
        <v>7561.7489548347294</v>
      </c>
      <c r="V2375" s="10">
        <f t="shared" si="679"/>
        <v>2.5336907806894349E-3</v>
      </c>
      <c r="W2375" s="10">
        <f>+S2375/SUM(Q$27:Q2375)-1</f>
        <v>0.15450305712201806</v>
      </c>
      <c r="X2375">
        <v>5.9320000000000004</v>
      </c>
      <c r="AC2375">
        <f t="shared" si="692"/>
        <v>16972.640015060177</v>
      </c>
      <c r="AD2375">
        <f t="shared" si="693"/>
        <v>16803.159473588043</v>
      </c>
      <c r="AE2375" s="5">
        <f t="shared" si="680"/>
        <v>0</v>
      </c>
      <c r="AF2375" s="6">
        <f>+AD2375+SUM($D$18:$E$18)-SUM($AB$27:AB2375)</f>
        <v>17478.306789377537</v>
      </c>
      <c r="AG2375" s="10">
        <f t="shared" si="681"/>
        <v>1.6232853194146912E-3</v>
      </c>
      <c r="AH2375" s="10">
        <f>+AD2375/SUM(AB$27:AB2375)-1</f>
        <v>0.49963234208928786</v>
      </c>
      <c r="AI2375" s="6">
        <f t="shared" si="682"/>
        <v>0</v>
      </c>
      <c r="AL2375" s="6">
        <f t="shared" si="683"/>
        <v>0</v>
      </c>
      <c r="AM2375" s="6">
        <f t="shared" si="684"/>
        <v>32417.623227363783</v>
      </c>
      <c r="AN2375" s="6">
        <f t="shared" si="685"/>
        <v>31975.836609048256</v>
      </c>
      <c r="AO2375" s="5">
        <f t="shared" si="686"/>
        <v>0</v>
      </c>
      <c r="AP2375" s="6">
        <f>+AN2375+SUM($D$16:$E$18)-SUM($AL$27:AL2375)</f>
        <v>33476.292977469289</v>
      </c>
      <c r="AQ2375" s="10">
        <f t="shared" si="694"/>
        <v>2.1715810881073327E-3</v>
      </c>
      <c r="AR2375" s="10">
        <f>+AN2375/SUM(AL$27:AL2375)-1</f>
        <v>0.28419368170646897</v>
      </c>
    </row>
    <row r="2376" spans="1:44" x14ac:dyDescent="0.25">
      <c r="A2376" s="1">
        <v>43717</v>
      </c>
      <c r="B2376">
        <v>8.5950000000000006</v>
      </c>
      <c r="G2376">
        <f t="shared" si="687"/>
        <v>8052.441402239705</v>
      </c>
      <c r="H2376">
        <f t="shared" si="688"/>
        <v>7990.7875320571284</v>
      </c>
      <c r="I2376" s="5">
        <f t="shared" si="677"/>
        <v>0</v>
      </c>
      <c r="J2376" s="6">
        <f>+H2376+SUM($D$16:$E$16)-SUM($F$27:F2376)</f>
        <v>8440.8857425834394</v>
      </c>
      <c r="K2376" s="10">
        <f t="shared" si="689"/>
        <v>5.5101690455816588E-4</v>
      </c>
      <c r="L2376" s="10">
        <f>+H2376/SUM(F$27:F2376)-1</f>
        <v>6.9731270539252765E-2</v>
      </c>
      <c r="M2376">
        <v>7.8780000000000001</v>
      </c>
      <c r="R2376">
        <f t="shared" si="690"/>
        <v>7379.4286297955459</v>
      </c>
      <c r="S2376">
        <f t="shared" si="691"/>
        <v>7169.2474676564243</v>
      </c>
      <c r="T2376" s="5">
        <f t="shared" si="678"/>
        <v>0</v>
      </c>
      <c r="U2376" s="6">
        <f>+S2376+SUM($D$17:$E$17)-SUM($Q$27:Q2376)</f>
        <v>7544.4583097616814</v>
      </c>
      <c r="V2376" s="10">
        <f t="shared" si="679"/>
        <v>-2.2865933762575841E-3</v>
      </c>
      <c r="W2376" s="10">
        <f>+S2376/SUM(Q$27:Q2376)-1</f>
        <v>0.15172534937409887</v>
      </c>
      <c r="X2376">
        <v>5.859</v>
      </c>
      <c r="AC2376">
        <f t="shared" si="692"/>
        <v>16763.772395185024</v>
      </c>
      <c r="AD2376">
        <f t="shared" si="693"/>
        <v>16596.377504341257</v>
      </c>
      <c r="AE2376" s="5">
        <f t="shared" si="680"/>
        <v>0</v>
      </c>
      <c r="AF2376" s="6">
        <f>+AD2376+SUM($D$18:$E$18)-SUM($AB$27:AB2376)</f>
        <v>17271.524820130755</v>
      </c>
      <c r="AG2376" s="10">
        <f t="shared" si="681"/>
        <v>-1.1830778103314565E-2</v>
      </c>
      <c r="AH2376" s="10">
        <f>+AD2376/SUM(AB$27:AB2376)-1</f>
        <v>0.48117766222203939</v>
      </c>
      <c r="AI2376" s="6">
        <f t="shared" si="682"/>
        <v>0</v>
      </c>
      <c r="AL2376" s="6">
        <f t="shared" si="683"/>
        <v>0</v>
      </c>
      <c r="AM2376" s="6">
        <f t="shared" si="684"/>
        <v>32195.642427220275</v>
      </c>
      <c r="AN2376" s="6">
        <f t="shared" si="685"/>
        <v>31756.41250405481</v>
      </c>
      <c r="AO2376" s="5">
        <f t="shared" si="686"/>
        <v>0</v>
      </c>
      <c r="AP2376" s="6">
        <f>+AN2376+SUM($D$16:$E$18)-SUM($AL$27:AL2376)</f>
        <v>33256.868872475839</v>
      </c>
      <c r="AQ2376" s="10">
        <f t="shared" si="694"/>
        <v>-6.5546118006891696E-3</v>
      </c>
      <c r="AR2376" s="10">
        <f>+AN2376/SUM(AL$27:AL2376)-1</f>
        <v>0.27538130714089015</v>
      </c>
    </row>
    <row r="2377" spans="1:44" x14ac:dyDescent="0.25">
      <c r="A2377" s="1">
        <v>43718</v>
      </c>
      <c r="B2377">
        <v>8.5950000000000006</v>
      </c>
      <c r="C2377">
        <f>+$C$16</f>
        <v>60</v>
      </c>
      <c r="D2377" s="7">
        <f>+$H$16</f>
        <v>0.66694736842105262</v>
      </c>
      <c r="E2377" s="7">
        <f>+$J$16</f>
        <v>0.46199999999999997</v>
      </c>
      <c r="F2377" s="6">
        <f>+C2377-D2377-E2377</f>
        <v>58.871052631578941</v>
      </c>
      <c r="G2377">
        <f t="shared" si="687"/>
        <v>8111.312454871284</v>
      </c>
      <c r="H2377">
        <f t="shared" si="688"/>
        <v>8049.6585846887074</v>
      </c>
      <c r="I2377" s="5">
        <f t="shared" si="677"/>
        <v>82500</v>
      </c>
      <c r="J2377" s="6">
        <f>+H2377+SUM($D$16:$E$16)-SUM($F$27:F2377)</f>
        <v>8440.8857425834358</v>
      </c>
      <c r="K2377" s="10">
        <f t="shared" si="689"/>
        <v>0</v>
      </c>
      <c r="L2377" s="10">
        <f>+H2377/SUM(F$27:F2377)-1</f>
        <v>6.9186008597621917E-2</v>
      </c>
      <c r="M2377">
        <v>7.89</v>
      </c>
      <c r="N2377">
        <f>+$C$17</f>
        <v>50</v>
      </c>
      <c r="O2377" s="7">
        <f>+$H$17</f>
        <v>0.5557894736842105</v>
      </c>
      <c r="P2377" s="7">
        <f>+$J$17</f>
        <v>0.38500000000000001</v>
      </c>
      <c r="Q2377" s="6">
        <f>+N2377-O2377-P2377</f>
        <v>49.059210526315795</v>
      </c>
      <c r="R2377">
        <f t="shared" si="690"/>
        <v>7440.6691913032309</v>
      </c>
      <c r="S2377">
        <f t="shared" si="691"/>
        <v>7229.2270855972965</v>
      </c>
      <c r="T2377" s="5">
        <f t="shared" si="678"/>
        <v>68750</v>
      </c>
      <c r="U2377" s="6">
        <f>+S2377+SUM($D$17:$E$17)-SUM($Q$27:Q2377)</f>
        <v>7555.3787171762388</v>
      </c>
      <c r="V2377" s="10">
        <f t="shared" si="679"/>
        <v>1.4474740221477322E-3</v>
      </c>
      <c r="W2377" s="10">
        <f>+S2377/SUM(Q$27:Q2377)-1</f>
        <v>0.15227953579258702</v>
      </c>
      <c r="X2377">
        <v>5.8470000000000004</v>
      </c>
      <c r="Y2377">
        <f>+$C$18</f>
        <v>90</v>
      </c>
      <c r="Z2377" s="7">
        <f>+$H$18</f>
        <v>1.0004210526315789</v>
      </c>
      <c r="AA2377" s="7">
        <f>+$J$18</f>
        <v>0.69300000000000006</v>
      </c>
      <c r="AB2377" s="6">
        <f>+Y2377-Z2377-AA2377</f>
        <v>88.306578947368422</v>
      </c>
      <c r="AC2377">
        <f t="shared" si="692"/>
        <v>16817.744570865249</v>
      </c>
      <c r="AD2377">
        <f t="shared" si="693"/>
        <v>16650.692526700117</v>
      </c>
      <c r="AE2377" s="5">
        <f t="shared" si="680"/>
        <v>123750</v>
      </c>
      <c r="AF2377" s="6">
        <f>+AD2377+SUM($D$18:$E$18)-SUM($AB$27:AB2377)</f>
        <v>17237.533263542246</v>
      </c>
      <c r="AG2377" s="10">
        <f t="shared" si="681"/>
        <v>-1.9680692320165338E-3</v>
      </c>
      <c r="AH2377" s="10">
        <f>+AD2377/SUM(AB$27:AB2377)-1</f>
        <v>0.47440518093288042</v>
      </c>
      <c r="AI2377" s="6">
        <f t="shared" si="682"/>
        <v>200</v>
      </c>
      <c r="AL2377" s="6">
        <f t="shared" si="683"/>
        <v>196.23684210526315</v>
      </c>
      <c r="AM2377" s="6">
        <f t="shared" si="684"/>
        <v>32369.726217039763</v>
      </c>
      <c r="AN2377" s="6">
        <f t="shared" si="685"/>
        <v>31929.57819698612</v>
      </c>
      <c r="AO2377" s="5">
        <f t="shared" si="686"/>
        <v>275000</v>
      </c>
      <c r="AP2377" s="6">
        <f>+AN2377+SUM($D$16:$E$18)-SUM($AL$27:AL2377)</f>
        <v>33233.79772330189</v>
      </c>
      <c r="AQ2377" s="10">
        <f t="shared" si="694"/>
        <v>-6.9372583638038776E-4</v>
      </c>
      <c r="AR2377" s="10">
        <f>+AN2377/SUM(AL$27:AL2377)-1</f>
        <v>0.27230863493039803</v>
      </c>
    </row>
    <row r="2378" spans="1:44" x14ac:dyDescent="0.25">
      <c r="A2378" s="1">
        <v>43719</v>
      </c>
      <c r="B2378">
        <v>8.6969999999999992</v>
      </c>
      <c r="G2378">
        <f t="shared" si="687"/>
        <v>8207.5723583496856</v>
      </c>
      <c r="H2378">
        <f t="shared" si="688"/>
        <v>8145.1868192015918</v>
      </c>
      <c r="I2378" s="5">
        <f t="shared" si="677"/>
        <v>0</v>
      </c>
      <c r="J2378" s="6">
        <f>+H2378+SUM($D$16:$E$16)-SUM($F$27:F2378)</f>
        <v>8536.4139770963229</v>
      </c>
      <c r="K2378" s="10">
        <f t="shared" si="689"/>
        <v>1.1317323492599396E-2</v>
      </c>
      <c r="L2378" s="10">
        <f>+H2378/SUM(F$27:F2378)-1</f>
        <v>8.1874428943981004E-2</v>
      </c>
      <c r="M2378">
        <v>7.9340000000000002</v>
      </c>
      <c r="R2378">
        <f t="shared" si="690"/>
        <v>7482.1634174651253</v>
      </c>
      <c r="S2378">
        <f t="shared" si="691"/>
        <v>7269.542166936496</v>
      </c>
      <c r="T2378" s="5">
        <f t="shared" si="678"/>
        <v>0</v>
      </c>
      <c r="U2378" s="6">
        <f>+S2378+SUM($D$17:$E$17)-SUM($Q$27:Q2378)</f>
        <v>7595.6937985154373</v>
      </c>
      <c r="V2378" s="10">
        <f t="shared" si="679"/>
        <v>5.3359444772169695E-3</v>
      </c>
      <c r="W2378" s="10">
        <f>+S2378/SUM(Q$27:Q2378)-1</f>
        <v>0.15870542927482711</v>
      </c>
      <c r="X2378">
        <v>5.9080000000000004</v>
      </c>
      <c r="AC2378">
        <f t="shared" si="692"/>
        <v>16993.199063566251</v>
      </c>
      <c r="AD2378">
        <f t="shared" si="693"/>
        <v>16824.404215451392</v>
      </c>
      <c r="AE2378" s="5">
        <f t="shared" si="680"/>
        <v>0</v>
      </c>
      <c r="AF2378" s="6">
        <f>+AD2378+SUM($D$18:$E$18)-SUM($AB$27:AB2378)</f>
        <v>17411.24495229352</v>
      </c>
      <c r="AG2378" s="10">
        <f t="shared" si="681"/>
        <v>1.0077525948488208E-2</v>
      </c>
      <c r="AH2378" s="10">
        <f>+AD2378/SUM(AB$27:AB2378)-1</f>
        <v>0.48978720864570846</v>
      </c>
      <c r="AI2378" s="6">
        <f t="shared" si="682"/>
        <v>0</v>
      </c>
      <c r="AL2378" s="6">
        <f t="shared" si="683"/>
        <v>0</v>
      </c>
      <c r="AM2378" s="6">
        <f t="shared" si="684"/>
        <v>32682.934839381061</v>
      </c>
      <c r="AN2378" s="6">
        <f t="shared" si="685"/>
        <v>32239.13320158948</v>
      </c>
      <c r="AO2378" s="5">
        <f t="shared" si="686"/>
        <v>0</v>
      </c>
      <c r="AP2378" s="6">
        <f>+AN2378+SUM($D$16:$E$18)-SUM($AL$27:AL2378)</f>
        <v>33543.352727905251</v>
      </c>
      <c r="AQ2378" s="10">
        <f t="shared" si="694"/>
        <v>9.3144637630839799E-3</v>
      </c>
      <c r="AR2378" s="10">
        <f>+AN2378/SUM(AL$27:AL2378)-1</f>
        <v>0.28464357724980371</v>
      </c>
    </row>
    <row r="2379" spans="1:44" x14ac:dyDescent="0.25">
      <c r="A2379" s="1">
        <v>43720</v>
      </c>
      <c r="B2379">
        <v>8.7309999999999999</v>
      </c>
      <c r="G2379">
        <f t="shared" si="687"/>
        <v>8239.6589928424874</v>
      </c>
      <c r="H2379">
        <f t="shared" si="688"/>
        <v>8177.0295640392205</v>
      </c>
      <c r="I2379" s="5">
        <f t="shared" si="677"/>
        <v>0</v>
      </c>
      <c r="J2379" s="6">
        <f>+H2379+SUM($D$16:$E$16)-SUM($F$27:F2379)</f>
        <v>8568.2567219339508</v>
      </c>
      <c r="K2379" s="10">
        <f t="shared" si="689"/>
        <v>3.7302250011612692E-3</v>
      </c>
      <c r="L2379" s="10">
        <f>+H2379/SUM(F$27:F2379)-1</f>
        <v>8.610390239276744E-2</v>
      </c>
      <c r="M2379">
        <v>7.9660000000000002</v>
      </c>
      <c r="R2379">
        <f t="shared" si="690"/>
        <v>7512.3410364919573</v>
      </c>
      <c r="S2379">
        <f t="shared" si="691"/>
        <v>7298.8622260922775</v>
      </c>
      <c r="T2379" s="5">
        <f t="shared" si="678"/>
        <v>0</v>
      </c>
      <c r="U2379" s="6">
        <f>+S2379+SUM($D$17:$E$17)-SUM($Q$27:Q2379)</f>
        <v>7625.0138576712206</v>
      </c>
      <c r="V2379" s="10">
        <f t="shared" si="679"/>
        <v>3.8600896683742558E-3</v>
      </c>
      <c r="W2379" s="10">
        <f>+S2379/SUM(Q$27:Q2379)-1</f>
        <v>0.16337880635282009</v>
      </c>
      <c r="X2379">
        <v>5.9119999999999999</v>
      </c>
      <c r="AC2379">
        <f t="shared" si="692"/>
        <v>17004.704276202385</v>
      </c>
      <c r="AD2379">
        <f t="shared" si="693"/>
        <v>16835.795145861313</v>
      </c>
      <c r="AE2379" s="5">
        <f t="shared" si="680"/>
        <v>0</v>
      </c>
      <c r="AF2379" s="6">
        <f>+AD2379+SUM($D$18:$E$18)-SUM($AB$27:AB2379)</f>
        <v>17422.635882703442</v>
      </c>
      <c r="AG2379" s="10">
        <f t="shared" si="681"/>
        <v>6.5422837029349701E-4</v>
      </c>
      <c r="AH2379" s="10">
        <f>+AD2379/SUM(AB$27:AB2379)-1</f>
        <v>0.49079586620064819</v>
      </c>
      <c r="AI2379" s="6">
        <f t="shared" si="682"/>
        <v>0</v>
      </c>
      <c r="AL2379" s="6">
        <f t="shared" si="683"/>
        <v>0</v>
      </c>
      <c r="AM2379" s="6">
        <f t="shared" si="684"/>
        <v>32756.70430553683</v>
      </c>
      <c r="AN2379" s="6">
        <f t="shared" si="685"/>
        <v>32311.68693599281</v>
      </c>
      <c r="AO2379" s="5">
        <f t="shared" si="686"/>
        <v>0</v>
      </c>
      <c r="AP2379" s="6">
        <f>+AN2379+SUM($D$16:$E$18)-SUM($AL$27:AL2379)</f>
        <v>33615.90646230858</v>
      </c>
      <c r="AQ2379" s="10">
        <f t="shared" si="694"/>
        <v>2.1629839745558321E-3</v>
      </c>
      <c r="AR2379" s="10">
        <f>+AN2379/SUM(AL$27:AL2379)-1</f>
        <v>0.28753465029211878</v>
      </c>
    </row>
    <row r="2380" spans="1:44" x14ac:dyDescent="0.25">
      <c r="A2380" s="1">
        <v>43721</v>
      </c>
      <c r="B2380">
        <v>8.7260000000000009</v>
      </c>
      <c r="G2380">
        <f t="shared" si="687"/>
        <v>8234.9403701229585</v>
      </c>
      <c r="H2380">
        <f t="shared" si="688"/>
        <v>8172.3468074454531</v>
      </c>
      <c r="I2380" s="5">
        <f t="shared" si="677"/>
        <v>0</v>
      </c>
      <c r="J2380" s="6">
        <f>+H2380+SUM($D$16:$E$16)-SUM($F$27:F2380)</f>
        <v>8563.5739653401833</v>
      </c>
      <c r="K2380" s="10">
        <f t="shared" si="689"/>
        <v>-5.4652384326669967E-4</v>
      </c>
      <c r="L2380" s="10">
        <f>+H2380/SUM(F$27:F2380)-1</f>
        <v>8.5481921003240258E-2</v>
      </c>
      <c r="M2380">
        <v>7.98</v>
      </c>
      <c r="R2380">
        <f t="shared" si="690"/>
        <v>7525.5437448161974</v>
      </c>
      <c r="S2380">
        <f t="shared" si="691"/>
        <v>7311.6897519729328</v>
      </c>
      <c r="T2380" s="5">
        <f t="shared" si="678"/>
        <v>0</v>
      </c>
      <c r="U2380" s="6">
        <f>+S2380+SUM($D$17:$E$17)-SUM($Q$27:Q2380)</f>
        <v>7637.8413835518741</v>
      </c>
      <c r="V2380" s="10">
        <f t="shared" si="679"/>
        <v>1.6822954187483141E-3</v>
      </c>
      <c r="W2380" s="10">
        <f>+S2380/SUM(Q$27:Q2380)-1</f>
        <v>0.16542340882444195</v>
      </c>
      <c r="X2380">
        <v>5.86</v>
      </c>
      <c r="AC2380">
        <f t="shared" si="692"/>
        <v>16855.136511932677</v>
      </c>
      <c r="AD2380">
        <f t="shared" si="693"/>
        <v>16687.713050532358</v>
      </c>
      <c r="AE2380" s="5">
        <f t="shared" si="680"/>
        <v>0</v>
      </c>
      <c r="AF2380" s="6">
        <f>+AD2380+SUM($D$18:$E$18)-SUM($AB$27:AB2380)</f>
        <v>17274.553787374487</v>
      </c>
      <c r="AG2380" s="10">
        <f t="shared" si="681"/>
        <v>-8.4994082598010001E-3</v>
      </c>
      <c r="AH2380" s="10">
        <f>+AD2380/SUM(AB$27:AB2380)-1</f>
        <v>0.47768331798643415</v>
      </c>
      <c r="AI2380" s="6">
        <f t="shared" si="682"/>
        <v>0</v>
      </c>
      <c r="AL2380" s="6">
        <f t="shared" si="683"/>
        <v>0</v>
      </c>
      <c r="AM2380" s="6">
        <f t="shared" si="684"/>
        <v>32615.620626871831</v>
      </c>
      <c r="AN2380" s="6">
        <f t="shared" si="685"/>
        <v>32171.749609950744</v>
      </c>
      <c r="AO2380" s="5">
        <f t="shared" si="686"/>
        <v>0</v>
      </c>
      <c r="AP2380" s="6">
        <f>+AN2380+SUM($D$16:$E$18)-SUM($AL$27:AL2380)</f>
        <v>33475.969136266511</v>
      </c>
      <c r="AQ2380" s="10">
        <f t="shared" si="694"/>
        <v>-4.1628306587231378E-3</v>
      </c>
      <c r="AR2380" s="10">
        <f>+AN2380/SUM(AL$27:AL2380)-1</f>
        <v>0.28195852062407334</v>
      </c>
    </row>
    <row r="2381" spans="1:44" x14ac:dyDescent="0.25">
      <c r="A2381" s="1">
        <v>43724</v>
      </c>
      <c r="B2381">
        <v>8.7810000000000006</v>
      </c>
      <c r="G2381">
        <f t="shared" si="687"/>
        <v>8286.8452200377833</v>
      </c>
      <c r="H2381">
        <f t="shared" si="688"/>
        <v>8223.8571299769101</v>
      </c>
      <c r="I2381" s="5">
        <f t="shared" si="677"/>
        <v>0</v>
      </c>
      <c r="J2381" s="6">
        <f>+H2381+SUM($D$16:$E$16)-SUM($F$27:F2381)</f>
        <v>8615.0842878716394</v>
      </c>
      <c r="K2381" s="10">
        <f t="shared" si="689"/>
        <v>6.0150496439845824E-3</v>
      </c>
      <c r="L2381" s="10">
        <f>+H2381/SUM(F$27:F2381)-1</f>
        <v>9.2323716288041702E-2</v>
      </c>
      <c r="M2381">
        <v>7.9470000000000001</v>
      </c>
      <c r="R2381">
        <f t="shared" si="690"/>
        <v>7494.4230751947771</v>
      </c>
      <c r="S2381">
        <f t="shared" si="691"/>
        <v>7281.4534409685339</v>
      </c>
      <c r="T2381" s="5">
        <f t="shared" si="678"/>
        <v>0</v>
      </c>
      <c r="U2381" s="6">
        <f>+S2381+SUM($D$17:$E$17)-SUM($Q$27:Q2381)</f>
        <v>7607.6050725474752</v>
      </c>
      <c r="V2381" s="10">
        <f t="shared" si="679"/>
        <v>-3.9587508415025452E-3</v>
      </c>
      <c r="W2381" s="10">
        <f>+S2381/SUM(Q$27:Q2381)-1</f>
        <v>0.16060398871276194</v>
      </c>
      <c r="X2381">
        <v>5.8689999999999998</v>
      </c>
      <c r="AC2381">
        <f t="shared" si="692"/>
        <v>16881.023240363967</v>
      </c>
      <c r="AD2381">
        <f t="shared" si="693"/>
        <v>16713.342643954675</v>
      </c>
      <c r="AE2381" s="5">
        <f t="shared" si="680"/>
        <v>0</v>
      </c>
      <c r="AF2381" s="6">
        <f>+AD2381+SUM($D$18:$E$18)-SUM($AB$27:AB2381)</f>
        <v>17300.183380796803</v>
      </c>
      <c r="AG2381" s="10">
        <f t="shared" si="681"/>
        <v>1.4836616758835408E-3</v>
      </c>
      <c r="AH2381" s="10">
        <f>+AD2381/SUM(AB$27:AB2381)-1</f>
        <v>0.47995279748504793</v>
      </c>
      <c r="AI2381" s="6">
        <f t="shared" si="682"/>
        <v>0</v>
      </c>
      <c r="AL2381" s="6">
        <f t="shared" si="683"/>
        <v>0</v>
      </c>
      <c r="AM2381" s="6">
        <f t="shared" si="684"/>
        <v>32662.291535596527</v>
      </c>
      <c r="AN2381" s="6">
        <f t="shared" si="685"/>
        <v>32218.653214900118</v>
      </c>
      <c r="AO2381" s="5">
        <f t="shared" si="686"/>
        <v>0</v>
      </c>
      <c r="AP2381" s="6">
        <f>+AN2381+SUM($D$16:$E$18)-SUM($AL$27:AL2381)</f>
        <v>33522.872741215884</v>
      </c>
      <c r="AQ2381" s="10">
        <f t="shared" si="694"/>
        <v>1.4011126835029586E-3</v>
      </c>
      <c r="AR2381" s="10">
        <f>+AN2381/SUM(AL$27:AL2381)-1</f>
        <v>0.28382750433623793</v>
      </c>
    </row>
    <row r="2382" spans="1:44" x14ac:dyDescent="0.25">
      <c r="A2382" s="1">
        <v>43725</v>
      </c>
      <c r="B2382">
        <v>8.6920000000000002</v>
      </c>
      <c r="G2382">
        <f t="shared" si="687"/>
        <v>8202.8537356301567</v>
      </c>
      <c r="H2382">
        <f t="shared" si="688"/>
        <v>8140.5040626078235</v>
      </c>
      <c r="I2382" s="5">
        <f t="shared" si="677"/>
        <v>0</v>
      </c>
      <c r="J2382" s="6">
        <f>+H2382+SUM($D$16:$E$16)-SUM($F$27:F2382)</f>
        <v>8531.7312205025519</v>
      </c>
      <c r="K2382" s="10">
        <f t="shared" si="689"/>
        <v>-9.6752468790621826E-3</v>
      </c>
      <c r="L2382" s="10">
        <f>+H2382/SUM(F$27:F2382)-1</f>
        <v>8.12524475544536E-2</v>
      </c>
      <c r="M2382">
        <v>7.9349999999999996</v>
      </c>
      <c r="R2382">
        <f t="shared" si="690"/>
        <v>7483.1064680597146</v>
      </c>
      <c r="S2382">
        <f t="shared" si="691"/>
        <v>7270.4584187851151</v>
      </c>
      <c r="T2382" s="5">
        <f t="shared" si="678"/>
        <v>0</v>
      </c>
      <c r="U2382" s="6">
        <f>+S2382+SUM($D$17:$E$17)-SUM($Q$27:Q2382)</f>
        <v>7596.6100503640564</v>
      </c>
      <c r="V2382" s="10">
        <f t="shared" si="679"/>
        <v>-1.4452672133434818E-3</v>
      </c>
      <c r="W2382" s="10">
        <f>+S2382/SUM(Q$27:Q2382)-1</f>
        <v>0.1588514723085146</v>
      </c>
      <c r="X2382">
        <v>5.8789999999999996</v>
      </c>
      <c r="AC2382">
        <f t="shared" si="692"/>
        <v>16909.786271954294</v>
      </c>
      <c r="AD2382">
        <f t="shared" si="693"/>
        <v>16741.819969979471</v>
      </c>
      <c r="AE2382" s="5">
        <f t="shared" si="680"/>
        <v>0</v>
      </c>
      <c r="AF2382" s="6">
        <f>+AD2382+SUM($D$18:$E$18)-SUM($AB$27:AB2382)</f>
        <v>17328.6607068216</v>
      </c>
      <c r="AG2382" s="10">
        <f t="shared" si="681"/>
        <v>1.6460707610999048E-3</v>
      </c>
      <c r="AH2382" s="10">
        <f>+AD2382/SUM(AB$27:AB2382)-1</f>
        <v>0.48247444137239648</v>
      </c>
      <c r="AI2382" s="6">
        <f t="shared" si="682"/>
        <v>0</v>
      </c>
      <c r="AL2382" s="6">
        <f t="shared" si="683"/>
        <v>0</v>
      </c>
      <c r="AM2382" s="6">
        <f t="shared" si="684"/>
        <v>32595.746475644166</v>
      </c>
      <c r="AN2382" s="6">
        <f t="shared" si="685"/>
        <v>32152.782451372412</v>
      </c>
      <c r="AO2382" s="5">
        <f t="shared" si="686"/>
        <v>0</v>
      </c>
      <c r="AP2382" s="6">
        <f>+AN2382+SUM($D$16:$E$18)-SUM($AL$27:AL2382)</f>
        <v>33457.001977688182</v>
      </c>
      <c r="AQ2382" s="10">
        <f t="shared" si="694"/>
        <v>-1.9649498429386014E-3</v>
      </c>
      <c r="AR2382" s="10">
        <f>+AN2382/SUM(AL$27:AL2382)-1</f>
        <v>0.28120272988075623</v>
      </c>
    </row>
    <row r="2383" spans="1:44" x14ac:dyDescent="0.25">
      <c r="A2383" s="1">
        <v>43726</v>
      </c>
      <c r="B2383">
        <v>8.6790000000000003</v>
      </c>
      <c r="G2383">
        <f t="shared" si="687"/>
        <v>8190.5853165593808</v>
      </c>
      <c r="H2383">
        <f t="shared" si="688"/>
        <v>8128.3288954640248</v>
      </c>
      <c r="I2383" s="5">
        <f t="shared" si="677"/>
        <v>0</v>
      </c>
      <c r="J2383" s="6">
        <f>+H2383+SUM($D$16:$E$16)-SUM($F$27:F2383)</f>
        <v>8519.5560533587559</v>
      </c>
      <c r="K2383" s="10">
        <f t="shared" si="689"/>
        <v>-1.4270453239945136E-3</v>
      </c>
      <c r="L2383" s="10">
        <f>+H2383/SUM(F$27:F2383)-1</f>
        <v>7.9635295941682394E-2</v>
      </c>
      <c r="M2383">
        <v>7.94</v>
      </c>
      <c r="R2383">
        <f t="shared" si="690"/>
        <v>7487.8217210326575</v>
      </c>
      <c r="S2383">
        <f t="shared" si="691"/>
        <v>7275.0396780282063</v>
      </c>
      <c r="T2383" s="5">
        <f t="shared" si="678"/>
        <v>0</v>
      </c>
      <c r="U2383" s="6">
        <f>+S2383+SUM($D$17:$E$17)-SUM($Q$27:Q2383)</f>
        <v>7601.1913096071485</v>
      </c>
      <c r="V2383" s="10">
        <f t="shared" si="679"/>
        <v>6.0306626412565123E-4</v>
      </c>
      <c r="W2383" s="10">
        <f>+S2383/SUM(Q$27:Q2383)-1</f>
        <v>0.15958168747695112</v>
      </c>
      <c r="X2383">
        <v>5.883</v>
      </c>
      <c r="AC2383">
        <f t="shared" si="692"/>
        <v>16921.291484590427</v>
      </c>
      <c r="AD2383">
        <f t="shared" si="693"/>
        <v>16753.210900389393</v>
      </c>
      <c r="AE2383" s="5">
        <f t="shared" si="680"/>
        <v>0</v>
      </c>
      <c r="AF2383" s="6">
        <f>+AD2383+SUM($D$18:$E$18)-SUM($AB$27:AB2383)</f>
        <v>17340.051637231521</v>
      </c>
      <c r="AG2383" s="10">
        <f t="shared" si="681"/>
        <v>6.5734626597180323E-4</v>
      </c>
      <c r="AH2383" s="10">
        <f>+AD2383/SUM(AB$27:AB2383)-1</f>
        <v>0.48348309892733621</v>
      </c>
      <c r="AI2383" s="6">
        <f t="shared" si="682"/>
        <v>0</v>
      </c>
      <c r="AL2383" s="6">
        <f t="shared" si="683"/>
        <v>0</v>
      </c>
      <c r="AM2383" s="6">
        <f t="shared" si="684"/>
        <v>32599.698522182465</v>
      </c>
      <c r="AN2383" s="6">
        <f t="shared" si="685"/>
        <v>32156.579473881626</v>
      </c>
      <c r="AO2383" s="5">
        <f t="shared" si="686"/>
        <v>0</v>
      </c>
      <c r="AP2383" s="6">
        <f>+AN2383+SUM($D$16:$E$18)-SUM($AL$27:AL2383)</f>
        <v>33460.799000197396</v>
      </c>
      <c r="AQ2383" s="10">
        <f t="shared" si="694"/>
        <v>1.1348962204515978E-4</v>
      </c>
      <c r="AR2383" s="10">
        <f>+AN2383/SUM(AL$27:AL2383)-1</f>
        <v>0.28135403111297719</v>
      </c>
    </row>
    <row r="2384" spans="1:44" x14ac:dyDescent="0.25">
      <c r="A2384" s="1">
        <v>43727</v>
      </c>
      <c r="B2384">
        <v>8.6430000000000007</v>
      </c>
      <c r="G2384">
        <f t="shared" si="687"/>
        <v>8156.6112329787684</v>
      </c>
      <c r="H2384">
        <f t="shared" si="688"/>
        <v>8094.6130479888889</v>
      </c>
      <c r="I2384" s="5">
        <f t="shared" si="677"/>
        <v>0</v>
      </c>
      <c r="J2384" s="6">
        <f>+H2384+SUM($D$16:$E$16)-SUM($F$27:F2384)</f>
        <v>8485.8402058836182</v>
      </c>
      <c r="K2384" s="10">
        <f t="shared" si="689"/>
        <v>-3.9574653026486217E-3</v>
      </c>
      <c r="L2384" s="10">
        <f>+H2384/SUM(F$27:F2384)-1</f>
        <v>7.5157029937085174E-2</v>
      </c>
      <c r="M2384">
        <v>7.9710000000000001</v>
      </c>
      <c r="R2384">
        <f t="shared" si="690"/>
        <v>7517.0562894649011</v>
      </c>
      <c r="S2384">
        <f t="shared" si="691"/>
        <v>7303.4434853353696</v>
      </c>
      <c r="T2384" s="5">
        <f t="shared" si="678"/>
        <v>0</v>
      </c>
      <c r="U2384" s="6">
        <f>+S2384+SUM($D$17:$E$17)-SUM($Q$27:Q2384)</f>
        <v>7629.5951169143127</v>
      </c>
      <c r="V2384" s="10">
        <f t="shared" si="679"/>
        <v>3.7367573252977682E-3</v>
      </c>
      <c r="W2384" s="10">
        <f>+S2384/SUM(Q$27:Q2384)-1</f>
        <v>0.16410902152125662</v>
      </c>
      <c r="X2384">
        <v>5.9160000000000004</v>
      </c>
      <c r="AC2384">
        <f t="shared" si="692"/>
        <v>17016.209488838515</v>
      </c>
      <c r="AD2384">
        <f t="shared" si="693"/>
        <v>16847.186076271231</v>
      </c>
      <c r="AE2384" s="5">
        <f t="shared" si="680"/>
        <v>0</v>
      </c>
      <c r="AF2384" s="6">
        <f>+AD2384+SUM($D$18:$E$18)-SUM($AB$27:AB2384)</f>
        <v>17434.02681311336</v>
      </c>
      <c r="AG2384" s="10">
        <f t="shared" si="681"/>
        <v>5.4195441771385244E-3</v>
      </c>
      <c r="AH2384" s="10">
        <f>+AD2384/SUM(AB$27:AB2384)-1</f>
        <v>0.4918045237555877</v>
      </c>
      <c r="AI2384" s="6">
        <f t="shared" si="682"/>
        <v>0</v>
      </c>
      <c r="AL2384" s="6">
        <f t="shared" si="683"/>
        <v>0</v>
      </c>
      <c r="AM2384" s="6">
        <f t="shared" si="684"/>
        <v>32689.877011282184</v>
      </c>
      <c r="AN2384" s="6">
        <f t="shared" si="685"/>
        <v>32245.242609595491</v>
      </c>
      <c r="AO2384" s="5">
        <f t="shared" si="686"/>
        <v>0</v>
      </c>
      <c r="AP2384" s="6">
        <f>+AN2384+SUM($D$16:$E$18)-SUM($AL$27:AL2384)</f>
        <v>33549.462135911257</v>
      </c>
      <c r="AQ2384" s="10">
        <f t="shared" si="694"/>
        <v>2.6497614630582866E-3</v>
      </c>
      <c r="AR2384" s="10">
        <f>+AN2384/SUM(AL$27:AL2384)-1</f>
        <v>0.28488702088417939</v>
      </c>
    </row>
    <row r="2385" spans="1:44" x14ac:dyDescent="0.25">
      <c r="A2385" s="1">
        <v>43728</v>
      </c>
      <c r="B2385">
        <v>8.702</v>
      </c>
      <c r="G2385">
        <f t="shared" si="687"/>
        <v>8212.2909810692163</v>
      </c>
      <c r="H2385">
        <f t="shared" si="688"/>
        <v>8149.8695757953601</v>
      </c>
      <c r="I2385" s="5">
        <f t="shared" si="677"/>
        <v>0</v>
      </c>
      <c r="J2385" s="6">
        <f>+H2385+SUM($D$16:$E$16)-SUM($F$27:F2385)</f>
        <v>8541.0967336900903</v>
      </c>
      <c r="K2385" s="10">
        <f t="shared" si="689"/>
        <v>6.5116154047020203E-3</v>
      </c>
      <c r="L2385" s="10">
        <f>+H2385/SUM(F$27:F2385)-1</f>
        <v>8.2496410333508408E-2</v>
      </c>
      <c r="M2385">
        <v>7.9960000000000004</v>
      </c>
      <c r="R2385">
        <f t="shared" si="690"/>
        <v>7540.6325543296134</v>
      </c>
      <c r="S2385">
        <f t="shared" si="691"/>
        <v>7326.3497815508235</v>
      </c>
      <c r="T2385" s="5">
        <f t="shared" si="678"/>
        <v>0</v>
      </c>
      <c r="U2385" s="6">
        <f>+S2385+SUM($D$17:$E$17)-SUM($Q$27:Q2385)</f>
        <v>7652.5014131297658</v>
      </c>
      <c r="V2385" s="10">
        <f t="shared" si="679"/>
        <v>3.0022951237178575E-3</v>
      </c>
      <c r="W2385" s="10">
        <f>+S2385/SUM(Q$27:Q2385)-1</f>
        <v>0.16776009736343833</v>
      </c>
      <c r="X2385">
        <v>5.931</v>
      </c>
      <c r="AC2385">
        <f t="shared" si="692"/>
        <v>17059.354036224006</v>
      </c>
      <c r="AD2385">
        <f t="shared" si="693"/>
        <v>16889.90206530843</v>
      </c>
      <c r="AE2385" s="5">
        <f t="shared" si="680"/>
        <v>0</v>
      </c>
      <c r="AF2385" s="6">
        <f>+AD2385+SUM($D$18:$E$18)-SUM($AB$27:AB2385)</f>
        <v>17476.742802150558</v>
      </c>
      <c r="AG2385" s="10">
        <f t="shared" si="681"/>
        <v>2.4501504726990309E-3</v>
      </c>
      <c r="AH2385" s="10">
        <f>+AD2385/SUM(AB$27:AB2385)-1</f>
        <v>0.49558698958661096</v>
      </c>
      <c r="AI2385" s="6">
        <f t="shared" si="682"/>
        <v>0</v>
      </c>
      <c r="AL2385" s="6">
        <f t="shared" si="683"/>
        <v>0</v>
      </c>
      <c r="AM2385" s="6">
        <f t="shared" si="684"/>
        <v>32812.277571622835</v>
      </c>
      <c r="AN2385" s="6">
        <f t="shared" si="685"/>
        <v>32366.121422654614</v>
      </c>
      <c r="AO2385" s="5">
        <f t="shared" si="686"/>
        <v>0</v>
      </c>
      <c r="AP2385" s="6">
        <f>+AN2385+SUM($D$16:$E$18)-SUM($AL$27:AL2385)</f>
        <v>33670.340948970384</v>
      </c>
      <c r="AQ2385" s="10">
        <f t="shared" si="694"/>
        <v>3.6030030099867272E-3</v>
      </c>
      <c r="AR2385" s="10">
        <f>+AN2385/SUM(AL$27:AL2385)-1</f>
        <v>0.28970371957924002</v>
      </c>
    </row>
    <row r="2386" spans="1:44" x14ac:dyDescent="0.25">
      <c r="A2386" s="1">
        <v>43731</v>
      </c>
      <c r="B2386">
        <v>8.67</v>
      </c>
      <c r="G2386">
        <f t="shared" si="687"/>
        <v>8182.091795664227</v>
      </c>
      <c r="H2386">
        <f t="shared" si="688"/>
        <v>8119.8999335952394</v>
      </c>
      <c r="I2386" s="5">
        <f t="shared" si="677"/>
        <v>0</v>
      </c>
      <c r="J2386" s="6">
        <f>+H2386+SUM($D$16:$E$16)-SUM($F$27:F2386)</f>
        <v>8511.1270914899687</v>
      </c>
      <c r="K2386" s="10">
        <f t="shared" si="689"/>
        <v>-3.5088751637605275E-3</v>
      </c>
      <c r="L2386" s="10">
        <f>+H2386/SUM(F$27:F2386)-1</f>
        <v>7.8515729440532978E-2</v>
      </c>
      <c r="M2386">
        <v>7.9420000000000002</v>
      </c>
      <c r="R2386">
        <f t="shared" si="690"/>
        <v>7489.7078222218342</v>
      </c>
      <c r="S2386">
        <f t="shared" si="691"/>
        <v>7276.8721817254427</v>
      </c>
      <c r="T2386" s="5">
        <f t="shared" si="678"/>
        <v>0</v>
      </c>
      <c r="U2386" s="6">
        <f>+S2386+SUM($D$17:$E$17)-SUM($Q$27:Q2386)</f>
        <v>7603.0238133043849</v>
      </c>
      <c r="V2386" s="10">
        <f t="shared" si="679"/>
        <v>-6.4655459900326839E-3</v>
      </c>
      <c r="W2386" s="10">
        <f>+S2386/SUM(Q$27:Q2386)-1</f>
        <v>0.15987377354432564</v>
      </c>
      <c r="X2386">
        <v>5.9240000000000004</v>
      </c>
      <c r="AC2386">
        <f t="shared" si="692"/>
        <v>17039.219914110778</v>
      </c>
      <c r="AD2386">
        <f t="shared" si="693"/>
        <v>16869.967937091071</v>
      </c>
      <c r="AE2386" s="5">
        <f t="shared" si="680"/>
        <v>0</v>
      </c>
      <c r="AF2386" s="6">
        <f>+AD2386+SUM($D$18:$E$18)-SUM($AB$27:AB2386)</f>
        <v>17456.808673933199</v>
      </c>
      <c r="AG2386" s="10">
        <f t="shared" si="681"/>
        <v>-1.1406088905139278E-3</v>
      </c>
      <c r="AH2386" s="10">
        <f>+AD2386/SUM(AB$27:AB2386)-1</f>
        <v>0.49382183886546671</v>
      </c>
      <c r="AI2386" s="6">
        <f t="shared" si="682"/>
        <v>0</v>
      </c>
      <c r="AL2386" s="6">
        <f t="shared" si="683"/>
        <v>0</v>
      </c>
      <c r="AM2386" s="6">
        <f t="shared" si="684"/>
        <v>32711.019531996841</v>
      </c>
      <c r="AN2386" s="6">
        <f t="shared" si="685"/>
        <v>32266.740052411755</v>
      </c>
      <c r="AO2386" s="5">
        <f t="shared" si="686"/>
        <v>0</v>
      </c>
      <c r="AP2386" s="6">
        <f>+AN2386+SUM($D$16:$E$18)-SUM($AL$27:AL2386)</f>
        <v>33570.959578727525</v>
      </c>
      <c r="AQ2386" s="10">
        <f t="shared" si="694"/>
        <v>-2.9515997593692056E-3</v>
      </c>
      <c r="AR2386" s="10">
        <f>+AN2386/SUM(AL$27:AL2386)-1</f>
        <v>0.28574363671403202</v>
      </c>
    </row>
    <row r="2387" spans="1:44" x14ac:dyDescent="0.25">
      <c r="A2387" s="1">
        <v>43732</v>
      </c>
      <c r="B2387">
        <v>8.6340000000000003</v>
      </c>
      <c r="G2387">
        <f t="shared" si="687"/>
        <v>8148.1177120836146</v>
      </c>
      <c r="H2387">
        <f t="shared" si="688"/>
        <v>8086.1840861201035</v>
      </c>
      <c r="I2387" s="5">
        <f t="shared" si="677"/>
        <v>0</v>
      </c>
      <c r="J2387" s="6">
        <f>+H2387+SUM($D$16:$E$16)-SUM($F$27:F2387)</f>
        <v>8477.4112440148347</v>
      </c>
      <c r="K2387" s="10">
        <f t="shared" si="689"/>
        <v>-3.9613845631379929E-3</v>
      </c>
      <c r="L2387" s="10">
        <f>+H2387/SUM(F$27:F2387)-1</f>
        <v>7.4037463435935535E-2</v>
      </c>
      <c r="M2387">
        <v>7.9370000000000003</v>
      </c>
      <c r="R2387">
        <f t="shared" si="690"/>
        <v>7484.9925692488923</v>
      </c>
      <c r="S2387">
        <f t="shared" si="691"/>
        <v>7272.2909224823525</v>
      </c>
      <c r="T2387" s="5">
        <f t="shared" si="678"/>
        <v>0</v>
      </c>
      <c r="U2387" s="6">
        <f>+S2387+SUM($D$17:$E$17)-SUM($Q$27:Q2387)</f>
        <v>7598.4425540612947</v>
      </c>
      <c r="V2387" s="10">
        <f t="shared" si="679"/>
        <v>-6.025575291601637E-4</v>
      </c>
      <c r="W2387" s="10">
        <f>+S2387/SUM(Q$27:Q2387)-1</f>
        <v>0.15914355837588934</v>
      </c>
      <c r="X2387">
        <v>5.9340000000000002</v>
      </c>
      <c r="AC2387">
        <f t="shared" si="692"/>
        <v>17067.982945701107</v>
      </c>
      <c r="AD2387">
        <f t="shared" si="693"/>
        <v>16898.445263115871</v>
      </c>
      <c r="AE2387" s="5">
        <f t="shared" si="680"/>
        <v>0</v>
      </c>
      <c r="AF2387" s="6">
        <f>+AD2387+SUM($D$18:$E$18)-SUM($AB$27:AB2387)</f>
        <v>17485.285999958</v>
      </c>
      <c r="AG2387" s="10">
        <f t="shared" si="681"/>
        <v>1.6313019496698722E-3</v>
      </c>
      <c r="AH2387" s="10">
        <f>+AD2387/SUM(AB$27:AB2387)-1</f>
        <v>0.4963434827528157</v>
      </c>
      <c r="AI2387" s="6">
        <f t="shared" si="682"/>
        <v>0</v>
      </c>
      <c r="AL2387" s="6">
        <f t="shared" si="683"/>
        <v>0</v>
      </c>
      <c r="AM2387" s="6">
        <f t="shared" si="684"/>
        <v>32701.093227033612</v>
      </c>
      <c r="AN2387" s="6">
        <f t="shared" si="685"/>
        <v>32256.920271718329</v>
      </c>
      <c r="AO2387" s="5">
        <f t="shared" si="686"/>
        <v>0</v>
      </c>
      <c r="AP2387" s="6">
        <f>+AN2387+SUM($D$16:$E$18)-SUM($AL$27:AL2387)</f>
        <v>33561.139798034099</v>
      </c>
      <c r="AQ2387" s="10">
        <f t="shared" si="694"/>
        <v>-2.9250819209969414E-4</v>
      </c>
      <c r="AR2387" s="10">
        <f>+AN2387/SUM(AL$27:AL2387)-1</f>
        <v>0.28535234461201009</v>
      </c>
    </row>
    <row r="2388" spans="1:44" x14ac:dyDescent="0.25">
      <c r="A2388" s="1">
        <v>43733</v>
      </c>
      <c r="B2388">
        <v>8.6170000000000009</v>
      </c>
      <c r="G2388">
        <f t="shared" si="687"/>
        <v>8132.0743948372146</v>
      </c>
      <c r="H2388">
        <f t="shared" si="688"/>
        <v>8070.2627137012896</v>
      </c>
      <c r="I2388" s="5">
        <f t="shared" si="677"/>
        <v>0</v>
      </c>
      <c r="J2388" s="6">
        <f>+H2388+SUM($D$16:$E$16)-SUM($F$27:F2388)</f>
        <v>8461.4898715960189</v>
      </c>
      <c r="K2388" s="10">
        <f t="shared" si="689"/>
        <v>-1.8780936727655906E-3</v>
      </c>
      <c r="L2388" s="10">
        <f>+H2388/SUM(F$27:F2388)-1</f>
        <v>7.1922726711542317E-2</v>
      </c>
      <c r="M2388">
        <v>7.8940000000000001</v>
      </c>
      <c r="R2388">
        <f t="shared" si="690"/>
        <v>7444.4413936815872</v>
      </c>
      <c r="S2388">
        <f t="shared" si="691"/>
        <v>7232.8920929917713</v>
      </c>
      <c r="T2388" s="5">
        <f t="shared" si="678"/>
        <v>0</v>
      </c>
      <c r="U2388" s="6">
        <f>+S2388+SUM($D$17:$E$17)-SUM($Q$27:Q2388)</f>
        <v>7559.0437245707135</v>
      </c>
      <c r="V2388" s="10">
        <f t="shared" si="679"/>
        <v>-5.185119083320977E-3</v>
      </c>
      <c r="W2388" s="10">
        <f>+S2388/SUM(Q$27:Q2388)-1</f>
        <v>0.1528637079273365</v>
      </c>
      <c r="X2388">
        <v>5.923</v>
      </c>
      <c r="AC2388">
        <f t="shared" si="692"/>
        <v>17036.343610951746</v>
      </c>
      <c r="AD2388">
        <f t="shared" si="693"/>
        <v>16867.120204488594</v>
      </c>
      <c r="AE2388" s="5">
        <f t="shared" si="680"/>
        <v>0</v>
      </c>
      <c r="AF2388" s="6">
        <f>+AD2388+SUM($D$18:$E$18)-SUM($AB$27:AB2388)</f>
        <v>17453.960941330723</v>
      </c>
      <c r="AG2388" s="10">
        <f t="shared" si="681"/>
        <v>-1.7915096514493634E-3</v>
      </c>
      <c r="AH2388" s="10">
        <f>+AD2388/SUM(AB$27:AB2388)-1</f>
        <v>0.49356967447673217</v>
      </c>
      <c r="AI2388" s="6">
        <f t="shared" si="682"/>
        <v>0</v>
      </c>
      <c r="AL2388" s="6">
        <f t="shared" si="683"/>
        <v>0</v>
      </c>
      <c r="AM2388" s="6">
        <f t="shared" si="684"/>
        <v>32612.859399470548</v>
      </c>
      <c r="AN2388" s="6">
        <f t="shared" si="685"/>
        <v>32170.275011181657</v>
      </c>
      <c r="AO2388" s="5">
        <f t="shared" si="686"/>
        <v>0</v>
      </c>
      <c r="AP2388" s="6">
        <f>+AN2388+SUM($D$16:$E$18)-SUM($AL$27:AL2388)</f>
        <v>33474.494537497427</v>
      </c>
      <c r="AQ2388" s="10">
        <f t="shared" si="694"/>
        <v>-2.5817138827254338E-3</v>
      </c>
      <c r="AR2388" s="10">
        <f>+AN2388/SUM(AL$27:AL2388)-1</f>
        <v>0.28189976179126353</v>
      </c>
    </row>
    <row r="2389" spans="1:44" x14ac:dyDescent="0.25">
      <c r="A2389" s="1">
        <v>43734</v>
      </c>
      <c r="B2389">
        <v>8.6609999999999996</v>
      </c>
      <c r="G2389">
        <f t="shared" si="687"/>
        <v>8173.5982747690732</v>
      </c>
      <c r="H2389">
        <f t="shared" si="688"/>
        <v>8111.4709717264541</v>
      </c>
      <c r="I2389" s="5">
        <f t="shared" si="677"/>
        <v>0</v>
      </c>
      <c r="J2389" s="6">
        <f>+H2389+SUM($D$16:$E$16)-SUM($F$27:F2389)</f>
        <v>8502.6981296211852</v>
      </c>
      <c r="K2389" s="10">
        <f t="shared" si="689"/>
        <v>4.8700948237847541E-3</v>
      </c>
      <c r="L2389" s="10">
        <f>+H2389/SUM(F$27:F2389)-1</f>
        <v>7.7396162939383339E-2</v>
      </c>
      <c r="M2389">
        <v>7.9290000000000003</v>
      </c>
      <c r="R2389">
        <f t="shared" si="690"/>
        <v>7477.4481644921843</v>
      </c>
      <c r="S2389">
        <f t="shared" si="691"/>
        <v>7264.9609076934066</v>
      </c>
      <c r="T2389" s="5">
        <f t="shared" si="678"/>
        <v>0</v>
      </c>
      <c r="U2389" s="6">
        <f>+S2389+SUM($D$17:$E$17)-SUM($Q$27:Q2389)</f>
        <v>7591.1125392723488</v>
      </c>
      <c r="V2389" s="10">
        <f t="shared" si="679"/>
        <v>4.2424433394128158E-3</v>
      </c>
      <c r="W2389" s="10">
        <f>+S2389/SUM(Q$27:Q2389)-1</f>
        <v>0.15797521410639104</v>
      </c>
      <c r="X2389">
        <v>5.9480000000000004</v>
      </c>
      <c r="AC2389">
        <f t="shared" si="692"/>
        <v>17108.251189927571</v>
      </c>
      <c r="AD2389">
        <f t="shared" si="693"/>
        <v>16938.313519550593</v>
      </c>
      <c r="AE2389" s="5">
        <f t="shared" si="680"/>
        <v>0</v>
      </c>
      <c r="AF2389" s="6">
        <f>+AD2389+SUM($D$18:$E$18)-SUM($AB$27:AB2389)</f>
        <v>17525.154256392721</v>
      </c>
      <c r="AG2389" s="10">
        <f t="shared" si="681"/>
        <v>4.0789202692332882E-3</v>
      </c>
      <c r="AH2389" s="10">
        <f>+AD2389/SUM(AB$27:AB2389)-1</f>
        <v>0.49987378419510442</v>
      </c>
      <c r="AI2389" s="6">
        <f t="shared" si="682"/>
        <v>0</v>
      </c>
      <c r="AL2389" s="6">
        <f t="shared" si="683"/>
        <v>0</v>
      </c>
      <c r="AM2389" s="6">
        <f t="shared" si="684"/>
        <v>32759.297629188826</v>
      </c>
      <c r="AN2389" s="6">
        <f t="shared" si="685"/>
        <v>32314.745398970452</v>
      </c>
      <c r="AO2389" s="5">
        <f t="shared" si="686"/>
        <v>0</v>
      </c>
      <c r="AP2389" s="6">
        <f>+AN2389+SUM($D$16:$E$18)-SUM($AL$27:AL2389)</f>
        <v>33618.964925286222</v>
      </c>
      <c r="AQ2389" s="10">
        <f t="shared" si="694"/>
        <v>4.3158347806255826E-3</v>
      </c>
      <c r="AR2389" s="10">
        <f>+AN2389/SUM(AL$27:AL2389)-1</f>
        <v>0.28765652189443269</v>
      </c>
    </row>
    <row r="2390" spans="1:44" x14ac:dyDescent="0.25">
      <c r="A2390" s="1">
        <v>43735</v>
      </c>
      <c r="B2390">
        <v>8.5779999999999994</v>
      </c>
      <c r="G2390">
        <f t="shared" si="687"/>
        <v>8095.2691376248831</v>
      </c>
      <c r="H2390">
        <f t="shared" si="688"/>
        <v>8033.7372122698907</v>
      </c>
      <c r="I2390" s="5">
        <f t="shared" si="677"/>
        <v>0</v>
      </c>
      <c r="J2390" s="6">
        <f>+H2390+SUM($D$16:$E$16)-SUM($F$27:F2390)</f>
        <v>8424.96437016462</v>
      </c>
      <c r="K2390" s="10">
        <f t="shared" si="689"/>
        <v>-9.1422461754535611E-3</v>
      </c>
      <c r="L2390" s="10">
        <f>+H2390/SUM(F$27:F2390)-1</f>
        <v>6.7071271873228477E-2</v>
      </c>
      <c r="M2390">
        <v>7.9569999999999999</v>
      </c>
      <c r="R2390">
        <f t="shared" si="690"/>
        <v>7503.8535811406609</v>
      </c>
      <c r="S2390">
        <f t="shared" si="691"/>
        <v>7290.6159594547144</v>
      </c>
      <c r="T2390" s="5">
        <f t="shared" si="678"/>
        <v>0</v>
      </c>
      <c r="U2390" s="6">
        <f>+S2390+SUM($D$17:$E$17)-SUM($Q$27:Q2390)</f>
        <v>7616.7675910336557</v>
      </c>
      <c r="V2390" s="10">
        <f t="shared" si="679"/>
        <v>3.3796168385833436E-3</v>
      </c>
      <c r="W2390" s="10">
        <f>+S2390/SUM(Q$27:Q2390)-1</f>
        <v>0.16206441904963453</v>
      </c>
      <c r="X2390">
        <v>5.9240000000000004</v>
      </c>
      <c r="AC2390">
        <f t="shared" si="692"/>
        <v>17039.219914110781</v>
      </c>
      <c r="AD2390">
        <f t="shared" si="693"/>
        <v>16869.967937091074</v>
      </c>
      <c r="AE2390" s="5">
        <f t="shared" si="680"/>
        <v>0</v>
      </c>
      <c r="AF2390" s="6">
        <f>+AD2390+SUM($D$18:$E$18)-SUM($AB$27:AB2390)</f>
        <v>17456.808673933203</v>
      </c>
      <c r="AG2390" s="10">
        <f t="shared" si="681"/>
        <v>-3.8998562557353011E-3</v>
      </c>
      <c r="AH2390" s="10">
        <f>+AD2390/SUM(AB$27:AB2390)-1</f>
        <v>0.49382183886546716</v>
      </c>
      <c r="AI2390" s="6">
        <f t="shared" si="682"/>
        <v>0</v>
      </c>
      <c r="AL2390" s="6">
        <f t="shared" si="683"/>
        <v>0</v>
      </c>
      <c r="AM2390" s="6">
        <f t="shared" si="684"/>
        <v>32638.342632876323</v>
      </c>
      <c r="AN2390" s="6">
        <f t="shared" si="685"/>
        <v>32194.321108815679</v>
      </c>
      <c r="AO2390" s="5">
        <f t="shared" si="686"/>
        <v>0</v>
      </c>
      <c r="AP2390" s="6">
        <f>+AN2390+SUM($D$16:$E$18)-SUM($AL$27:AL2390)</f>
        <v>33498.540635131452</v>
      </c>
      <c r="AQ2390" s="10">
        <f t="shared" si="694"/>
        <v>-3.5820344386686687E-3</v>
      </c>
      <c r="AR2390" s="10">
        <f>+AN2390/SUM(AL$27:AL2390)-1</f>
        <v>0.2828579347263207</v>
      </c>
    </row>
    <row r="2391" spans="1:44" x14ac:dyDescent="0.25">
      <c r="A2391" s="1">
        <v>43738</v>
      </c>
      <c r="B2391">
        <v>8.6029999999999998</v>
      </c>
      <c r="G2391">
        <f t="shared" si="687"/>
        <v>8118.8622512225311</v>
      </c>
      <c r="H2391">
        <f t="shared" si="688"/>
        <v>8057.150995238735</v>
      </c>
      <c r="I2391" s="5">
        <f t="shared" si="677"/>
        <v>0</v>
      </c>
      <c r="J2391" s="6">
        <f>+H2391+SUM($D$16:$E$16)-SUM($F$27:F2391)</f>
        <v>8448.3781531334644</v>
      </c>
      <c r="K2391" s="10">
        <f t="shared" si="689"/>
        <v>2.7790957848747855E-3</v>
      </c>
      <c r="L2391" s="10">
        <f>+H2391/SUM(F$27:F2391)-1</f>
        <v>7.0181178820865497E-2</v>
      </c>
      <c r="M2391">
        <v>7.9790000000000001</v>
      </c>
      <c r="R2391">
        <f t="shared" si="690"/>
        <v>7524.6006942216072</v>
      </c>
      <c r="S2391">
        <f t="shared" si="691"/>
        <v>7310.7735001243136</v>
      </c>
      <c r="T2391" s="5">
        <f t="shared" si="678"/>
        <v>0</v>
      </c>
      <c r="U2391" s="6">
        <f>+S2391+SUM($D$17:$E$17)-SUM($Q$27:Q2391)</f>
        <v>7636.9251317032549</v>
      </c>
      <c r="V2391" s="10">
        <f t="shared" si="679"/>
        <v>2.6464691785172967E-3</v>
      </c>
      <c r="W2391" s="10">
        <f>+S2391/SUM(Q$27:Q2391)-1</f>
        <v>0.16527736579075447</v>
      </c>
      <c r="X2391">
        <v>5.9610000000000003</v>
      </c>
      <c r="AC2391">
        <f t="shared" si="692"/>
        <v>17145.643130994999</v>
      </c>
      <c r="AD2391">
        <f t="shared" si="693"/>
        <v>16975.334043382831</v>
      </c>
      <c r="AE2391" s="5">
        <f t="shared" si="680"/>
        <v>0</v>
      </c>
      <c r="AF2391" s="6">
        <f>+AD2391+SUM($D$18:$E$18)-SUM($AB$27:AB2391)</f>
        <v>17562.174780224959</v>
      </c>
      <c r="AG2391" s="10">
        <f t="shared" si="681"/>
        <v>6.0358172137779942E-3</v>
      </c>
      <c r="AH2391" s="10">
        <f>+AD2391/SUM(AB$27:AB2391)-1</f>
        <v>0.50315192124865771</v>
      </c>
      <c r="AI2391" s="6">
        <f t="shared" si="682"/>
        <v>0</v>
      </c>
      <c r="AL2391" s="6">
        <f t="shared" si="683"/>
        <v>0</v>
      </c>
      <c r="AM2391" s="6">
        <f t="shared" si="684"/>
        <v>32789.106076439137</v>
      </c>
      <c r="AN2391" s="6">
        <f t="shared" si="685"/>
        <v>32343.258538745878</v>
      </c>
      <c r="AO2391" s="5">
        <f t="shared" si="686"/>
        <v>0</v>
      </c>
      <c r="AP2391" s="6">
        <f>+AN2391+SUM($D$16:$E$18)-SUM($AL$27:AL2391)</f>
        <v>33647.478065061652</v>
      </c>
      <c r="AQ2391" s="10">
        <f t="shared" si="694"/>
        <v>4.4460871162250726E-3</v>
      </c>
      <c r="AR2391" s="10">
        <f>+AN2391/SUM(AL$27:AL2391)-1</f>
        <v>0.28879269455920897</v>
      </c>
    </row>
    <row r="2392" spans="1:44" x14ac:dyDescent="0.25">
      <c r="A2392" s="1">
        <v>43739</v>
      </c>
      <c r="B2392">
        <v>8.5660000000000007</v>
      </c>
      <c r="G2392">
        <f t="shared" si="687"/>
        <v>8083.9444430980129</v>
      </c>
      <c r="H2392">
        <f t="shared" si="688"/>
        <v>8022.498596444846</v>
      </c>
      <c r="I2392" s="5">
        <f t="shared" si="677"/>
        <v>0</v>
      </c>
      <c r="J2392" s="6">
        <f>+H2392+SUM($D$16:$E$16)-SUM($F$27:F2392)</f>
        <v>8413.7257543395754</v>
      </c>
      <c r="K2392" s="10">
        <f t="shared" si="689"/>
        <v>-4.1016628476835404E-3</v>
      </c>
      <c r="L2392" s="10">
        <f>+H2392/SUM(F$27:F2392)-1</f>
        <v>6.5578516538362663E-2</v>
      </c>
      <c r="M2392">
        <v>7.9219999999999997</v>
      </c>
      <c r="R2392">
        <f t="shared" si="690"/>
        <v>7470.8468103300629</v>
      </c>
      <c r="S2392">
        <f t="shared" si="691"/>
        <v>7258.5471447530781</v>
      </c>
      <c r="T2392" s="5">
        <f t="shared" si="678"/>
        <v>0</v>
      </c>
      <c r="U2392" s="6">
        <f>+S2392+SUM($D$17:$E$17)-SUM($Q$27:Q2392)</f>
        <v>7584.6987763320203</v>
      </c>
      <c r="V2392" s="10">
        <f t="shared" si="679"/>
        <v>-6.8386627432586167E-3</v>
      </c>
      <c r="W2392" s="10">
        <f>+S2392/SUM(Q$27:Q2392)-1</f>
        <v>0.15695291287058</v>
      </c>
      <c r="X2392">
        <v>5.8929999999999998</v>
      </c>
      <c r="AC2392">
        <f t="shared" si="692"/>
        <v>16950.05451618076</v>
      </c>
      <c r="AD2392">
        <f t="shared" si="693"/>
        <v>16781.688226414193</v>
      </c>
      <c r="AE2392" s="5">
        <f t="shared" si="680"/>
        <v>0</v>
      </c>
      <c r="AF2392" s="6">
        <f>+AD2392+SUM($D$18:$E$18)-SUM($AB$27:AB2392)</f>
        <v>17368.528963256322</v>
      </c>
      <c r="AG2392" s="10">
        <f t="shared" si="681"/>
        <v>-1.1026300523252042E-2</v>
      </c>
      <c r="AH2392" s="10">
        <f>+AD2392/SUM(AB$27:AB2392)-1</f>
        <v>0.4860047428146852</v>
      </c>
      <c r="AI2392" s="6">
        <f t="shared" si="682"/>
        <v>0</v>
      </c>
      <c r="AL2392" s="6">
        <f t="shared" si="683"/>
        <v>0</v>
      </c>
      <c r="AM2392" s="6">
        <f t="shared" si="684"/>
        <v>32504.845769608837</v>
      </c>
      <c r="AN2392" s="6">
        <f t="shared" si="685"/>
        <v>32062.733967612119</v>
      </c>
      <c r="AO2392" s="5">
        <f t="shared" si="686"/>
        <v>0</v>
      </c>
      <c r="AP2392" s="6">
        <f>+AN2392+SUM($D$16:$E$18)-SUM($AL$27:AL2392)</f>
        <v>33366.953493927889</v>
      </c>
      <c r="AQ2392" s="10">
        <f t="shared" si="694"/>
        <v>-8.3371648416363797E-3</v>
      </c>
      <c r="AR2392" s="10">
        <f>+AN2392/SUM(AL$27:AL2392)-1</f>
        <v>0.27761453768028965</v>
      </c>
    </row>
    <row r="2393" spans="1:44" x14ac:dyDescent="0.25">
      <c r="A2393" s="1">
        <v>43740</v>
      </c>
      <c r="B2393">
        <v>8.4860000000000007</v>
      </c>
      <c r="G2393">
        <f t="shared" si="687"/>
        <v>8008.4464795855401</v>
      </c>
      <c r="H2393">
        <f t="shared" si="688"/>
        <v>7947.5744909445439</v>
      </c>
      <c r="I2393" s="5">
        <f t="shared" si="677"/>
        <v>0</v>
      </c>
      <c r="J2393" s="6">
        <f>+H2393+SUM($D$16:$E$16)-SUM($F$27:F2393)</f>
        <v>8338.801648839275</v>
      </c>
      <c r="K2393" s="10">
        <f t="shared" si="689"/>
        <v>-8.9049854592249122E-3</v>
      </c>
      <c r="L2393" s="10">
        <f>+H2393/SUM(F$27:F2393)-1</f>
        <v>5.5626814305923977E-2</v>
      </c>
      <c r="M2393">
        <v>7.734</v>
      </c>
      <c r="R2393">
        <f t="shared" si="690"/>
        <v>7293.5532985474265</v>
      </c>
      <c r="S2393">
        <f t="shared" si="691"/>
        <v>7086.2917972128644</v>
      </c>
      <c r="T2393" s="5">
        <f t="shared" si="678"/>
        <v>0</v>
      </c>
      <c r="U2393" s="6">
        <f>+S2393+SUM($D$17:$E$17)-SUM($Q$27:Q2393)</f>
        <v>7412.4434287918057</v>
      </c>
      <c r="V2393" s="10">
        <f t="shared" si="679"/>
        <v>-2.271090159542466E-2</v>
      </c>
      <c r="W2393" s="10">
        <f>+S2393/SUM(Q$27:Q2393)-1</f>
        <v>0.12949682253737271</v>
      </c>
      <c r="X2393">
        <v>5.7709999999999999</v>
      </c>
      <c r="AC2393">
        <f t="shared" si="692"/>
        <v>16599.145530778751</v>
      </c>
      <c r="AD2393">
        <f t="shared" si="693"/>
        <v>16434.264848911644</v>
      </c>
      <c r="AE2393" s="5">
        <f t="shared" si="680"/>
        <v>0</v>
      </c>
      <c r="AF2393" s="6">
        <f>+AD2393+SUM($D$18:$E$18)-SUM($AB$27:AB2393)</f>
        <v>17021.105585753772</v>
      </c>
      <c r="AG2393" s="10">
        <f t="shared" si="681"/>
        <v>-2.0003039879631368E-2</v>
      </c>
      <c r="AH2393" s="10">
        <f>+AD2393/SUM(AB$27:AB2393)-1</f>
        <v>0.45524068738902912</v>
      </c>
      <c r="AI2393" s="6">
        <f t="shared" si="682"/>
        <v>0</v>
      </c>
      <c r="AL2393" s="6">
        <f t="shared" si="683"/>
        <v>0</v>
      </c>
      <c r="AM2393" s="6">
        <f t="shared" si="684"/>
        <v>31901.145308911717</v>
      </c>
      <c r="AN2393" s="6">
        <f t="shared" si="685"/>
        <v>31468.131137069053</v>
      </c>
      <c r="AO2393" s="5">
        <f t="shared" si="686"/>
        <v>0</v>
      </c>
      <c r="AP2393" s="6">
        <f>+AN2393+SUM($D$16:$E$18)-SUM($AL$27:AL2393)</f>
        <v>32772.350663384823</v>
      </c>
      <c r="AQ2393" s="10">
        <f t="shared" si="694"/>
        <v>-1.7820111466013033E-2</v>
      </c>
      <c r="AR2393" s="10">
        <f>+AN2393/SUM(AL$27:AL2393)-1</f>
        <v>0.25392119882730713</v>
      </c>
    </row>
    <row r="2394" spans="1:44" x14ac:dyDescent="0.25">
      <c r="A2394" s="1">
        <v>43741</v>
      </c>
      <c r="B2394">
        <v>8.49</v>
      </c>
      <c r="G2394">
        <f t="shared" si="687"/>
        <v>8012.2213777611641</v>
      </c>
      <c r="H2394">
        <f t="shared" si="688"/>
        <v>7951.3206962195591</v>
      </c>
      <c r="I2394" s="5">
        <f t="shared" si="677"/>
        <v>0</v>
      </c>
      <c r="J2394" s="6">
        <f>+H2394+SUM($D$16:$E$16)-SUM($F$27:F2394)</f>
        <v>8342.5478541142875</v>
      </c>
      <c r="K2394" s="10">
        <f t="shared" si="689"/>
        <v>4.4924983622007808E-4</v>
      </c>
      <c r="L2394" s="10">
        <f>+H2394/SUM(F$27:F2394)-1</f>
        <v>5.6124399417545989E-2</v>
      </c>
      <c r="M2394">
        <v>7.702</v>
      </c>
      <c r="R2394">
        <f t="shared" si="690"/>
        <v>7263.3756795205945</v>
      </c>
      <c r="S2394">
        <f t="shared" si="691"/>
        <v>7056.9717380570828</v>
      </c>
      <c r="T2394" s="5">
        <f t="shared" si="678"/>
        <v>0</v>
      </c>
      <c r="U2394" s="6">
        <f>+S2394+SUM($D$17:$E$17)-SUM($Q$27:Q2394)</f>
        <v>7383.1233696360259</v>
      </c>
      <c r="V2394" s="10">
        <f t="shared" si="679"/>
        <v>-3.9555187756162846E-3</v>
      </c>
      <c r="W2394" s="10">
        <f>+S2394/SUM(Q$27:Q2394)-1</f>
        <v>0.12482344545937973</v>
      </c>
      <c r="X2394">
        <v>5.7939999999999996</v>
      </c>
      <c r="AC2394">
        <f t="shared" si="692"/>
        <v>16665.300503436505</v>
      </c>
      <c r="AD2394">
        <f t="shared" si="693"/>
        <v>16499.762698768682</v>
      </c>
      <c r="AE2394" s="5">
        <f t="shared" si="680"/>
        <v>0</v>
      </c>
      <c r="AF2394" s="6">
        <f>+AD2394+SUM($D$18:$E$18)-SUM($AB$27:AB2394)</f>
        <v>17086.60343561081</v>
      </c>
      <c r="AG2394" s="10">
        <f t="shared" si="681"/>
        <v>3.8480373397047352E-3</v>
      </c>
      <c r="AH2394" s="10">
        <f>+AD2394/SUM(AB$27:AB2394)-1</f>
        <v>0.46104046832993162</v>
      </c>
      <c r="AI2394" s="6">
        <f t="shared" si="682"/>
        <v>0</v>
      </c>
      <c r="AL2394" s="6">
        <f t="shared" si="683"/>
        <v>0</v>
      </c>
      <c r="AM2394" s="6">
        <f t="shared" si="684"/>
        <v>31940.897560718266</v>
      </c>
      <c r="AN2394" s="6">
        <f t="shared" si="685"/>
        <v>31508.055133045324</v>
      </c>
      <c r="AO2394" s="5">
        <f t="shared" si="686"/>
        <v>0</v>
      </c>
      <c r="AP2394" s="6">
        <f>+AN2394+SUM($D$16:$E$18)-SUM($AL$27:AL2394)</f>
        <v>32812.274659361094</v>
      </c>
      <c r="AQ2394" s="10">
        <f t="shared" si="694"/>
        <v>1.2182219208607403E-3</v>
      </c>
      <c r="AR2394" s="10">
        <f>+AN2394/SUM(AL$27:AL2394)-1</f>
        <v>0.25551206371465884</v>
      </c>
    </row>
    <row r="2395" spans="1:44" x14ac:dyDescent="0.25">
      <c r="A2395" s="1">
        <v>43742</v>
      </c>
      <c r="B2395">
        <v>8.5210000000000008</v>
      </c>
      <c r="G2395">
        <f t="shared" si="687"/>
        <v>8041.4768386222468</v>
      </c>
      <c r="H2395">
        <f t="shared" si="688"/>
        <v>7980.3537871009257</v>
      </c>
      <c r="I2395" s="5">
        <f t="shared" si="677"/>
        <v>0</v>
      </c>
      <c r="J2395" s="6">
        <f>+H2395+SUM($D$16:$E$16)-SUM($F$27:F2395)</f>
        <v>8371.5809449956541</v>
      </c>
      <c r="K2395" s="10">
        <f t="shared" si="689"/>
        <v>3.480122786116091E-3</v>
      </c>
      <c r="L2395" s="10">
        <f>+H2395/SUM(F$27:F2395)-1</f>
        <v>5.9980684032616027E-2</v>
      </c>
      <c r="M2395">
        <v>7.7709999999999999</v>
      </c>
      <c r="R2395">
        <f t="shared" si="690"/>
        <v>7328.4461705472004</v>
      </c>
      <c r="S2395">
        <f t="shared" si="691"/>
        <v>7120.1931156117353</v>
      </c>
      <c r="T2395" s="5">
        <f t="shared" si="678"/>
        <v>0</v>
      </c>
      <c r="U2395" s="6">
        <f>+S2395+SUM($D$17:$E$17)-SUM($Q$27:Q2395)</f>
        <v>7446.3447471906775</v>
      </c>
      <c r="V2395" s="10">
        <f t="shared" si="679"/>
        <v>8.5629583022623912E-3</v>
      </c>
      <c r="W2395" s="10">
        <f>+S2395/SUM(Q$27:Q2395)-1</f>
        <v>0.13490041478380155</v>
      </c>
      <c r="X2395">
        <v>5.8579999999999997</v>
      </c>
      <c r="AC2395">
        <f t="shared" si="692"/>
        <v>16849.38390561461</v>
      </c>
      <c r="AD2395">
        <f t="shared" si="693"/>
        <v>16682.017585327398</v>
      </c>
      <c r="AE2395" s="5">
        <f t="shared" si="680"/>
        <v>0</v>
      </c>
      <c r="AF2395" s="6">
        <f>+AD2395+SUM($D$18:$E$18)-SUM($AB$27:AB2395)</f>
        <v>17268.858322169526</v>
      </c>
      <c r="AG2395" s="10">
        <f t="shared" si="681"/>
        <v>1.066653693026387E-2</v>
      </c>
      <c r="AH2395" s="10">
        <f>+AD2395/SUM(AB$27:AB2395)-1</f>
        <v>0.4771789892089644</v>
      </c>
      <c r="AI2395" s="6">
        <f t="shared" si="682"/>
        <v>0</v>
      </c>
      <c r="AL2395" s="6">
        <f t="shared" si="683"/>
        <v>0</v>
      </c>
      <c r="AM2395" s="6">
        <f t="shared" si="684"/>
        <v>32219.306914784058</v>
      </c>
      <c r="AN2395" s="6">
        <f t="shared" si="685"/>
        <v>31782.564488040058</v>
      </c>
      <c r="AO2395" s="5">
        <f t="shared" si="686"/>
        <v>0</v>
      </c>
      <c r="AP2395" s="6">
        <f>+AN2395+SUM($D$16:$E$18)-SUM($AL$27:AL2395)</f>
        <v>33086.784014355828</v>
      </c>
      <c r="AQ2395" s="10">
        <f t="shared" si="694"/>
        <v>8.3660568444137162E-3</v>
      </c>
      <c r="AR2395" s="10">
        <f>+AN2395/SUM(AL$27:AL2395)-1</f>
        <v>0.26645053025418663</v>
      </c>
    </row>
    <row r="2396" spans="1:44" x14ac:dyDescent="0.25">
      <c r="A2396" s="1">
        <v>43745</v>
      </c>
      <c r="B2396">
        <v>8.4909999999999997</v>
      </c>
      <c r="G2396">
        <f t="shared" si="687"/>
        <v>8013.1651023050681</v>
      </c>
      <c r="H2396">
        <f t="shared" si="688"/>
        <v>7952.2572475383113</v>
      </c>
      <c r="I2396" s="5">
        <f t="shared" ref="I2396:I2459" si="695">+C2396*(MAX($A:$A)-$A2396)</f>
        <v>0</v>
      </c>
      <c r="J2396" s="6">
        <f>+H2396+SUM($D$16:$E$16)-SUM($F$27:F2396)</f>
        <v>8343.4844054330424</v>
      </c>
      <c r="K2396" s="10">
        <f t="shared" si="689"/>
        <v>-3.3561808393439696E-3</v>
      </c>
      <c r="L2396" s="10">
        <f>+H2396/SUM(F$27:F2396)-1</f>
        <v>5.6248795695451381E-2</v>
      </c>
      <c r="M2396">
        <v>7.8319999999999999</v>
      </c>
      <c r="R2396">
        <f t="shared" si="690"/>
        <v>7385.9722568170992</v>
      </c>
      <c r="S2396">
        <f t="shared" si="691"/>
        <v>7176.0844783774428</v>
      </c>
      <c r="T2396" s="5">
        <f t="shared" ref="T2396:T2459" si="696">+N2396*(MAX($A:$A)-$A2396)</f>
        <v>0</v>
      </c>
      <c r="U2396" s="6">
        <f>+S2396+SUM($D$17:$E$17)-SUM($Q$27:Q2396)</f>
        <v>7502.236109956385</v>
      </c>
      <c r="V2396" s="10">
        <f t="shared" ref="V2396:V2459" si="697">+U2396/U2395-1</f>
        <v>7.50587901356492E-3</v>
      </c>
      <c r="W2396" s="10">
        <f>+S2396/SUM(Q$27:Q2396)-1</f>
        <v>0.14380903983872528</v>
      </c>
      <c r="X2396">
        <v>5.8559999999999999</v>
      </c>
      <c r="AC2396">
        <f t="shared" si="692"/>
        <v>16843.631299296547</v>
      </c>
      <c r="AD2396">
        <f t="shared" si="693"/>
        <v>16676.322120122441</v>
      </c>
      <c r="AE2396" s="5">
        <f t="shared" ref="AE2396:AE2459" si="698">+Y2396*(MAX($A:$A)-$A2396)</f>
        <v>0</v>
      </c>
      <c r="AF2396" s="6">
        <f>+AD2396+SUM($D$18:$E$18)-SUM($AB$27:AB2396)</f>
        <v>17263.162856964569</v>
      </c>
      <c r="AG2396" s="10">
        <f t="shared" ref="AG2396:AG2459" si="699">+AF2396/AF2395-1</f>
        <v>-3.2981133429332843E-4</v>
      </c>
      <c r="AH2396" s="10">
        <f>+AD2396/SUM(AB$27:AB2396)-1</f>
        <v>0.47667466043149487</v>
      </c>
      <c r="AI2396" s="6">
        <f t="shared" ref="AI2396:AI2459" si="700">+C2396+N2396+Y2396</f>
        <v>0</v>
      </c>
      <c r="AL2396" s="6">
        <f t="shared" ref="AL2396:AL2459" si="701">+F2396+Q2396+AB2396</f>
        <v>0</v>
      </c>
      <c r="AM2396" s="6">
        <f t="shared" ref="AM2396:AM2459" si="702">+G2396+R2396+AC2396</f>
        <v>32242.768658418714</v>
      </c>
      <c r="AN2396" s="6">
        <f t="shared" ref="AN2396:AN2459" si="703">+H2396+S2396+AD2396</f>
        <v>31804.663846038195</v>
      </c>
      <c r="AO2396" s="5">
        <f t="shared" ref="AO2396:AO2459" si="704">+AI2396*(MAX($A:$A)-$A2396)</f>
        <v>0</v>
      </c>
      <c r="AP2396" s="6">
        <f>+AN2396+SUM($D$16:$E$18)-SUM($AL$27:AL2396)</f>
        <v>33108.883372353965</v>
      </c>
      <c r="AQ2396" s="10">
        <f t="shared" si="694"/>
        <v>6.6792100400414611E-4</v>
      </c>
      <c r="AR2396" s="10">
        <f>+AN2396/SUM(AL$27:AL2396)-1</f>
        <v>0.26733113080061366</v>
      </c>
    </row>
    <row r="2397" spans="1:44" x14ac:dyDescent="0.25">
      <c r="A2397" s="1">
        <v>43746</v>
      </c>
      <c r="B2397">
        <v>8.5050000000000008</v>
      </c>
      <c r="C2397">
        <f>+$C$16</f>
        <v>60</v>
      </c>
      <c r="D2397" s="7">
        <f>+$H$16</f>
        <v>0.66694736842105262</v>
      </c>
      <c r="E2397" s="7">
        <f>+$J$16</f>
        <v>0.46199999999999997</v>
      </c>
      <c r="F2397" s="6">
        <f>+C2397-D2397-E2397</f>
        <v>58.871052631578941</v>
      </c>
      <c r="G2397">
        <f t="shared" ref="G2397:G2460" si="705">+(B2397/B2396*G2396)+F2397</f>
        <v>8085.2482985513298</v>
      </c>
      <c r="H2397">
        <f t="shared" ref="H2397:H2460" si="706">+($B2397/$B2396*H2396)+F2397</f>
        <v>8024.240018632443</v>
      </c>
      <c r="I2397" s="5">
        <f t="shared" si="695"/>
        <v>80820</v>
      </c>
      <c r="J2397" s="6">
        <f>+H2397+SUM($D$16:$E$16)-SUM($F$27:F2397)</f>
        <v>8356.5961238955933</v>
      </c>
      <c r="K2397" s="10">
        <f t="shared" ref="K2397:K2460" si="707">+J2397/J2396-1</f>
        <v>1.5714919361522472E-3</v>
      </c>
      <c r="L2397" s="10">
        <f>+H2397/SUM(F$27:F2397)-1</f>
        <v>5.7540407793575721E-2</v>
      </c>
      <c r="M2397">
        <v>7.7690000000000001</v>
      </c>
      <c r="N2397">
        <f>+$C$17</f>
        <v>50</v>
      </c>
      <c r="O2397" s="7">
        <f>+$H$17</f>
        <v>0.5557894736842105</v>
      </c>
      <c r="P2397" s="7">
        <f>+$J$17</f>
        <v>0.38500000000000001</v>
      </c>
      <c r="Q2397" s="6">
        <f>+N2397-O2397-P2397</f>
        <v>49.059210526315795</v>
      </c>
      <c r="R2397">
        <f t="shared" ref="R2397:R2460" si="708">+($M2397/$M2396*R2396)+N2397</f>
        <v>7376.5600693580245</v>
      </c>
      <c r="S2397">
        <f t="shared" ref="S2397:S2460" si="709">+($M2397/$M2396*S2396)+Q2397</f>
        <v>7167.4198224408146</v>
      </c>
      <c r="T2397" s="5">
        <f t="shared" si="696"/>
        <v>67350</v>
      </c>
      <c r="U2397" s="6">
        <f>+S2397+SUM($D$17:$E$17)-SUM($Q$27:Q2397)</f>
        <v>7444.5122434934401</v>
      </c>
      <c r="V2397" s="10">
        <f t="shared" si="697"/>
        <v>-7.6942215116820867E-3</v>
      </c>
      <c r="W2397" s="10">
        <f>+S2397/SUM(Q$27:Q2397)-1</f>
        <v>0.13356390757715841</v>
      </c>
      <c r="X2397">
        <v>5.7880000000000003</v>
      </c>
      <c r="Y2397">
        <f>+$C$18</f>
        <v>90</v>
      </c>
      <c r="Z2397" s="7">
        <f>+$H$18</f>
        <v>1.0004210526315789</v>
      </c>
      <c r="AA2397" s="7">
        <f>+$J$18</f>
        <v>0.69300000000000006</v>
      </c>
      <c r="AB2397" s="6">
        <f>+Y2397-Z2397-AA2397</f>
        <v>88.306578947368422</v>
      </c>
      <c r="AC2397">
        <f t="shared" ref="AC2397:AC2460" si="710">+(X2397/X2396*AC2396)+AB2397</f>
        <v>16736.349263429682</v>
      </c>
      <c r="AD2397">
        <f t="shared" ref="AD2397:AD2460" si="711">+($X2397/$X2396*AD2396)+AB2397</f>
        <v>16570.982882101176</v>
      </c>
      <c r="AE2397" s="5">
        <f t="shared" si="698"/>
        <v>121230</v>
      </c>
      <c r="AF2397" s="6">
        <f>+AD2397+SUM($D$18:$E$18)-SUM($AB$27:AB2397)</f>
        <v>17069.517039995939</v>
      </c>
      <c r="AG2397" s="10">
        <f t="shared" si="699"/>
        <v>-1.1217284953695894E-2</v>
      </c>
      <c r="AH2397" s="10">
        <f>+AD2397/SUM(AB$27:AB2397)-1</f>
        <v>0.45596209767616602</v>
      </c>
      <c r="AI2397" s="6">
        <f t="shared" si="700"/>
        <v>200</v>
      </c>
      <c r="AL2397" s="6">
        <f t="shared" si="701"/>
        <v>196.23684210526315</v>
      </c>
      <c r="AM2397" s="6">
        <f t="shared" si="702"/>
        <v>32198.157631339036</v>
      </c>
      <c r="AN2397" s="6">
        <f t="shared" si="703"/>
        <v>31762.642723174435</v>
      </c>
      <c r="AO2397" s="5">
        <f t="shared" si="704"/>
        <v>269400</v>
      </c>
      <c r="AP2397" s="6">
        <f>+AN2397+SUM($D$16:$E$18)-SUM($AL$27:AL2397)</f>
        <v>32870.625407384941</v>
      </c>
      <c r="AQ2397" s="10">
        <f t="shared" ref="AQ2397:AQ2460" si="712">+AP2397/AP2396-1</f>
        <v>-7.1961945164230601E-3</v>
      </c>
      <c r="AR2397" s="10">
        <f>+AN2397/SUM(AL$27:AL2397)-1</f>
        <v>0.25583666682631168</v>
      </c>
    </row>
    <row r="2398" spans="1:44" x14ac:dyDescent="0.25">
      <c r="A2398" s="1">
        <v>43747</v>
      </c>
      <c r="B2398">
        <v>8.4969999999999999</v>
      </c>
      <c r="G2398">
        <f t="shared" si="705"/>
        <v>8077.6431267243552</v>
      </c>
      <c r="H2398">
        <f t="shared" si="706"/>
        <v>8016.692232606686</v>
      </c>
      <c r="I2398" s="5">
        <f t="shared" si="695"/>
        <v>0</v>
      </c>
      <c r="J2398" s="6">
        <f>+H2398+SUM($D$16:$E$16)-SUM($F$27:F2398)</f>
        <v>8349.0483378698373</v>
      </c>
      <c r="K2398" s="10">
        <f t="shared" si="707"/>
        <v>-9.0321297258499911E-4</v>
      </c>
      <c r="L2398" s="10">
        <f>+H2398/SUM(F$27:F2398)-1</f>
        <v>5.6545660790360275E-2</v>
      </c>
      <c r="M2398">
        <v>7.7830000000000004</v>
      </c>
      <c r="R2398">
        <f t="shared" si="708"/>
        <v>7389.8528793684527</v>
      </c>
      <c r="S2398">
        <f t="shared" si="709"/>
        <v>7180.3357546732996</v>
      </c>
      <c r="T2398" s="5">
        <f t="shared" si="696"/>
        <v>0</v>
      </c>
      <c r="U2398" s="6">
        <f>+S2398+SUM($D$17:$E$17)-SUM($Q$27:Q2398)</f>
        <v>7457.428175725925</v>
      </c>
      <c r="V2398" s="10">
        <f t="shared" si="697"/>
        <v>1.7349601706644346E-3</v>
      </c>
      <c r="W2398" s="10">
        <f>+S2398/SUM(Q$27:Q2398)-1</f>
        <v>0.13560662796666545</v>
      </c>
      <c r="X2398">
        <v>5.8019999999999996</v>
      </c>
      <c r="AC2398">
        <f t="shared" si="710"/>
        <v>16776.831103389603</v>
      </c>
      <c r="AD2398">
        <f t="shared" si="711"/>
        <v>16611.064734269356</v>
      </c>
      <c r="AE2398" s="5">
        <f t="shared" si="698"/>
        <v>0</v>
      </c>
      <c r="AF2398" s="6">
        <f>+AD2398+SUM($D$18:$E$18)-SUM($AB$27:AB2398)</f>
        <v>17109.598892164118</v>
      </c>
      <c r="AG2398" s="10">
        <f t="shared" si="699"/>
        <v>2.3481538507659216E-3</v>
      </c>
      <c r="AH2398" s="10">
        <f>+AD2398/SUM(AB$27:AB2398)-1</f>
        <v>0.45948377517572836</v>
      </c>
      <c r="AI2398" s="6">
        <f t="shared" si="700"/>
        <v>0</v>
      </c>
      <c r="AL2398" s="6">
        <f t="shared" si="701"/>
        <v>0</v>
      </c>
      <c r="AM2398" s="6">
        <f t="shared" si="702"/>
        <v>32244.327109482409</v>
      </c>
      <c r="AN2398" s="6">
        <f t="shared" si="703"/>
        <v>31808.092721549343</v>
      </c>
      <c r="AO2398" s="5">
        <f t="shared" si="704"/>
        <v>0</v>
      </c>
      <c r="AP2398" s="6">
        <f>+AN2398+SUM($D$16:$E$18)-SUM($AL$27:AL2398)</f>
        <v>32916.075405759853</v>
      </c>
      <c r="AQ2398" s="10">
        <f t="shared" si="712"/>
        <v>1.3826934477705333E-3</v>
      </c>
      <c r="AR2398" s="10">
        <f>+AN2398/SUM(AL$27:AL2398)-1</f>
        <v>0.25763367644430413</v>
      </c>
    </row>
    <row r="2399" spans="1:44" x14ac:dyDescent="0.25">
      <c r="A2399" s="1">
        <v>43748</v>
      </c>
      <c r="B2399">
        <v>8.4870000000000001</v>
      </c>
      <c r="G2399">
        <f t="shared" si="705"/>
        <v>8068.1366619406381</v>
      </c>
      <c r="H2399">
        <f t="shared" si="706"/>
        <v>8007.2575000744901</v>
      </c>
      <c r="I2399" s="5">
        <f t="shared" si="695"/>
        <v>0</v>
      </c>
      <c r="J2399" s="6">
        <f>+H2399+SUM($D$16:$E$16)-SUM($F$27:F2399)</f>
        <v>8339.6136053376431</v>
      </c>
      <c r="K2399" s="10">
        <f t="shared" si="707"/>
        <v>-1.130036879700369E-3</v>
      </c>
      <c r="L2399" s="10">
        <f>+H2399/SUM(F$27:F2399)-1</f>
        <v>5.5302227036340579E-2</v>
      </c>
      <c r="M2399">
        <v>7.8129999999999997</v>
      </c>
      <c r="R2399">
        <f t="shared" si="708"/>
        <v>7418.3374722479393</v>
      </c>
      <c r="S2399">
        <f t="shared" si="709"/>
        <v>7208.0127523143365</v>
      </c>
      <c r="T2399" s="5">
        <f t="shared" si="696"/>
        <v>0</v>
      </c>
      <c r="U2399" s="6">
        <f>+S2399+SUM($D$17:$E$17)-SUM($Q$27:Q2399)</f>
        <v>7485.1051733669628</v>
      </c>
      <c r="V2399" s="10">
        <f t="shared" si="697"/>
        <v>3.711332779727794E-3</v>
      </c>
      <c r="W2399" s="10">
        <f>+S2399/SUM(Q$27:Q2399)-1</f>
        <v>0.13998388594418043</v>
      </c>
      <c r="X2399">
        <v>5.782</v>
      </c>
      <c r="AC2399">
        <f t="shared" si="710"/>
        <v>16718.99990344686</v>
      </c>
      <c r="AD2399">
        <f t="shared" si="711"/>
        <v>16553.804945457672</v>
      </c>
      <c r="AE2399" s="5">
        <f t="shared" si="698"/>
        <v>0</v>
      </c>
      <c r="AF2399" s="6">
        <f>+AD2399+SUM($D$18:$E$18)-SUM($AB$27:AB2399)</f>
        <v>17052.339103352431</v>
      </c>
      <c r="AG2399" s="10">
        <f t="shared" si="699"/>
        <v>-3.3466470589156305E-3</v>
      </c>
      <c r="AH2399" s="10">
        <f>+AD2399/SUM(AB$27:AB2399)-1</f>
        <v>0.45445280731921089</v>
      </c>
      <c r="AI2399" s="6">
        <f t="shared" si="700"/>
        <v>0</v>
      </c>
      <c r="AL2399" s="6">
        <f t="shared" si="701"/>
        <v>0</v>
      </c>
      <c r="AM2399" s="6">
        <f t="shared" si="702"/>
        <v>32205.474037635438</v>
      </c>
      <c r="AN2399" s="6">
        <f t="shared" si="703"/>
        <v>31769.075197846498</v>
      </c>
      <c r="AO2399" s="5">
        <f t="shared" si="704"/>
        <v>0</v>
      </c>
      <c r="AP2399" s="6">
        <f>+AN2399+SUM($D$16:$E$18)-SUM($AL$27:AL2399)</f>
        <v>32877.057882057008</v>
      </c>
      <c r="AQ2399" s="10">
        <f t="shared" si="712"/>
        <v>-1.1853637841654496E-3</v>
      </c>
      <c r="AR2399" s="10">
        <f>+AN2399/SUM(AL$27:AL2399)-1</f>
        <v>0.25609099508300015</v>
      </c>
    </row>
    <row r="2400" spans="1:44" x14ac:dyDescent="0.25">
      <c r="A2400" s="1">
        <v>43749</v>
      </c>
      <c r="B2400">
        <v>8.577</v>
      </c>
      <c r="G2400">
        <f t="shared" si="705"/>
        <v>8153.694844994091</v>
      </c>
      <c r="H2400">
        <f t="shared" si="706"/>
        <v>8092.1700928642504</v>
      </c>
      <c r="I2400" s="5">
        <f t="shared" si="695"/>
        <v>0</v>
      </c>
      <c r="J2400" s="6">
        <f>+H2400+SUM($D$16:$E$16)-SUM($F$27:F2400)</f>
        <v>8424.5261981274016</v>
      </c>
      <c r="K2400" s="10">
        <f t="shared" si="707"/>
        <v>1.0181837769487556E-2</v>
      </c>
      <c r="L2400" s="10">
        <f>+H2400/SUM(F$27:F2400)-1</f>
        <v>6.6493130822515845E-2</v>
      </c>
      <c r="M2400">
        <v>7.952</v>
      </c>
      <c r="R2400">
        <f t="shared" si="708"/>
        <v>7550.3160859229001</v>
      </c>
      <c r="S2400">
        <f t="shared" si="709"/>
        <v>7336.2495080511462</v>
      </c>
      <c r="T2400" s="5">
        <f t="shared" si="696"/>
        <v>0</v>
      </c>
      <c r="U2400" s="6">
        <f>+S2400+SUM($D$17:$E$17)-SUM($Q$27:Q2400)</f>
        <v>7613.3419291037735</v>
      </c>
      <c r="V2400" s="10">
        <f t="shared" si="697"/>
        <v>1.7132258367336561E-2</v>
      </c>
      <c r="W2400" s="10">
        <f>+S2400/SUM(Q$27:Q2400)-1</f>
        <v>0.16026518124000044</v>
      </c>
      <c r="X2400">
        <v>5.798</v>
      </c>
      <c r="AC2400">
        <f t="shared" si="710"/>
        <v>16765.264863401055</v>
      </c>
      <c r="AD2400">
        <f t="shared" si="711"/>
        <v>16599.61277650702</v>
      </c>
      <c r="AE2400" s="5">
        <f t="shared" si="698"/>
        <v>0</v>
      </c>
      <c r="AF2400" s="6">
        <f>+AD2400+SUM($D$18:$E$18)-SUM($AB$27:AB2400)</f>
        <v>17098.146934401782</v>
      </c>
      <c r="AG2400" s="10">
        <f t="shared" si="699"/>
        <v>2.6863077711340999E-3</v>
      </c>
      <c r="AH2400" s="10">
        <f>+AD2400/SUM(AB$27:AB2400)-1</f>
        <v>0.45847758160442509</v>
      </c>
      <c r="AI2400" s="6">
        <f t="shared" si="700"/>
        <v>0</v>
      </c>
      <c r="AL2400" s="6">
        <f t="shared" si="701"/>
        <v>0</v>
      </c>
      <c r="AM2400" s="6">
        <f t="shared" si="702"/>
        <v>32469.275794318048</v>
      </c>
      <c r="AN2400" s="6">
        <f t="shared" si="703"/>
        <v>32028.032377422416</v>
      </c>
      <c r="AO2400" s="5">
        <f t="shared" si="704"/>
        <v>0</v>
      </c>
      <c r="AP2400" s="6">
        <f>+AN2400+SUM($D$16:$E$18)-SUM($AL$27:AL2400)</f>
        <v>33136.015061632919</v>
      </c>
      <c r="AQ2400" s="10">
        <f t="shared" si="712"/>
        <v>7.8765314251929563E-3</v>
      </c>
      <c r="AR2400" s="10">
        <f>+AN2400/SUM(AL$27:AL2400)-1</f>
        <v>0.26632968724988615</v>
      </c>
    </row>
    <row r="2401" spans="1:44" x14ac:dyDescent="0.25">
      <c r="A2401" s="1">
        <v>43752</v>
      </c>
      <c r="B2401">
        <v>8.6199999999999992</v>
      </c>
      <c r="G2401">
        <f t="shared" si="705"/>
        <v>8194.5726435640736</v>
      </c>
      <c r="H2401">
        <f t="shared" si="706"/>
        <v>8132.7394427526906</v>
      </c>
      <c r="I2401" s="5">
        <f t="shared" si="695"/>
        <v>0</v>
      </c>
      <c r="J2401" s="6">
        <f>+H2401+SUM($D$16:$E$16)-SUM($F$27:F2401)</f>
        <v>8465.0955480158409</v>
      </c>
      <c r="K2401" s="10">
        <f t="shared" si="707"/>
        <v>4.8156239216701202E-3</v>
      </c>
      <c r="L2401" s="10">
        <f>+H2401/SUM(F$27:F2401)-1</f>
        <v>7.1839895964799672E-2</v>
      </c>
      <c r="M2401">
        <v>7.9409999999999998</v>
      </c>
      <c r="R2401">
        <f t="shared" si="708"/>
        <v>7539.8717352004205</v>
      </c>
      <c r="S2401">
        <f t="shared" si="709"/>
        <v>7326.1012755827651</v>
      </c>
      <c r="T2401" s="5">
        <f t="shared" si="696"/>
        <v>0</v>
      </c>
      <c r="U2401" s="6">
        <f>+S2401+SUM($D$17:$E$17)-SUM($Q$27:Q2401)</f>
        <v>7603.1936966353915</v>
      </c>
      <c r="V2401" s="10">
        <f t="shared" si="697"/>
        <v>-1.3329537229358479E-3</v>
      </c>
      <c r="W2401" s="10">
        <f>+S2401/SUM(Q$27:Q2401)-1</f>
        <v>0.15866018664824466</v>
      </c>
      <c r="X2401">
        <v>5.7850000000000001</v>
      </c>
      <c r="AC2401">
        <f t="shared" si="710"/>
        <v>16727.674583438271</v>
      </c>
      <c r="AD2401">
        <f t="shared" si="711"/>
        <v>16562.393913779426</v>
      </c>
      <c r="AE2401" s="5">
        <f t="shared" si="698"/>
        <v>0</v>
      </c>
      <c r="AF2401" s="6">
        <f>+AD2401+SUM($D$18:$E$18)-SUM($AB$27:AB2401)</f>
        <v>17060.928071674185</v>
      </c>
      <c r="AG2401" s="10">
        <f t="shared" si="699"/>
        <v>-2.1767775695453739E-3</v>
      </c>
      <c r="AH2401" s="10">
        <f>+AD2401/SUM(AB$27:AB2401)-1</f>
        <v>0.45520745249768857</v>
      </c>
      <c r="AI2401" s="6">
        <f t="shared" si="700"/>
        <v>0</v>
      </c>
      <c r="AL2401" s="6">
        <f t="shared" si="701"/>
        <v>0</v>
      </c>
      <c r="AM2401" s="6">
        <f t="shared" si="702"/>
        <v>32462.118962202767</v>
      </c>
      <c r="AN2401" s="6">
        <f t="shared" si="703"/>
        <v>32021.23463211488</v>
      </c>
      <c r="AO2401" s="5">
        <f t="shared" si="704"/>
        <v>0</v>
      </c>
      <c r="AP2401" s="6">
        <f>+AN2401+SUM($D$16:$E$18)-SUM($AL$27:AL2401)</f>
        <v>33129.21731632539</v>
      </c>
      <c r="AQ2401" s="10">
        <f t="shared" si="712"/>
        <v>-2.0514673520288795E-4</v>
      </c>
      <c r="AR2401" s="10">
        <f>+AN2401/SUM(AL$27:AL2401)-1</f>
        <v>0.2660609168618755</v>
      </c>
    </row>
    <row r="2402" spans="1:44" x14ac:dyDescent="0.25">
      <c r="A2402" s="1">
        <v>43753</v>
      </c>
      <c r="B2402">
        <v>8.6329999999999991</v>
      </c>
      <c r="G2402">
        <f t="shared" si="705"/>
        <v>8206.9310477829058</v>
      </c>
      <c r="H2402">
        <f t="shared" si="706"/>
        <v>8145.0045950445447</v>
      </c>
      <c r="I2402" s="5">
        <f t="shared" si="695"/>
        <v>0</v>
      </c>
      <c r="J2402" s="6">
        <f>+H2402+SUM($D$16:$E$16)-SUM($F$27:F2402)</f>
        <v>8477.3607003076977</v>
      </c>
      <c r="K2402" s="10">
        <f t="shared" si="707"/>
        <v>1.4489089015341516E-3</v>
      </c>
      <c r="L2402" s="10">
        <f>+H2402/SUM(F$27:F2402)-1</f>
        <v>7.3456359845024854E-2</v>
      </c>
      <c r="M2402">
        <v>7.9909999999999997</v>
      </c>
      <c r="R2402">
        <f t="shared" si="708"/>
        <v>7587.3460566662343</v>
      </c>
      <c r="S2402">
        <f t="shared" si="709"/>
        <v>7372.2296049844954</v>
      </c>
      <c r="T2402" s="5">
        <f t="shared" si="696"/>
        <v>0</v>
      </c>
      <c r="U2402" s="6">
        <f>+S2402+SUM($D$17:$E$17)-SUM($Q$27:Q2402)</f>
        <v>7649.3220260371218</v>
      </c>
      <c r="V2402" s="10">
        <f t="shared" si="697"/>
        <v>6.0669675457754035E-3</v>
      </c>
      <c r="W2402" s="10">
        <f>+S2402/SUM(Q$27:Q2402)-1</f>
        <v>0.16595561661076985</v>
      </c>
      <c r="X2402">
        <v>5.8019999999999996</v>
      </c>
      <c r="AC2402">
        <f t="shared" si="710"/>
        <v>16776.831103389603</v>
      </c>
      <c r="AD2402">
        <f t="shared" si="711"/>
        <v>16611.064734269356</v>
      </c>
      <c r="AE2402" s="5">
        <f t="shared" si="698"/>
        <v>0</v>
      </c>
      <c r="AF2402" s="6">
        <f>+AD2402+SUM($D$18:$E$18)-SUM($AB$27:AB2402)</f>
        <v>17109.598892164118</v>
      </c>
      <c r="AG2402" s="10">
        <f t="shared" si="699"/>
        <v>2.8527651183725133E-3</v>
      </c>
      <c r="AH2402" s="10">
        <f>+AD2402/SUM(AB$27:AB2402)-1</f>
        <v>0.45948377517572836</v>
      </c>
      <c r="AI2402" s="6">
        <f t="shared" si="700"/>
        <v>0</v>
      </c>
      <c r="AL2402" s="6">
        <f t="shared" si="701"/>
        <v>0</v>
      </c>
      <c r="AM2402" s="6">
        <f t="shared" si="702"/>
        <v>32571.108207838741</v>
      </c>
      <c r="AN2402" s="6">
        <f t="shared" si="703"/>
        <v>32128.298934298396</v>
      </c>
      <c r="AO2402" s="5">
        <f t="shared" si="704"/>
        <v>0</v>
      </c>
      <c r="AP2402" s="6">
        <f>+AN2402+SUM($D$16:$E$18)-SUM($AL$27:AL2402)</f>
        <v>33236.281618508903</v>
      </c>
      <c r="AQ2402" s="10">
        <f t="shared" si="712"/>
        <v>3.231718430328101E-3</v>
      </c>
      <c r="AR2402" s="10">
        <f>+AN2402/SUM(AL$27:AL2402)-1</f>
        <v>0.27029404310272631</v>
      </c>
    </row>
    <row r="2403" spans="1:44" x14ac:dyDescent="0.25">
      <c r="A2403" s="1">
        <v>43754</v>
      </c>
      <c r="B2403">
        <v>8.6560000000000006</v>
      </c>
      <c r="G2403">
        <f t="shared" si="705"/>
        <v>8228.7959167854569</v>
      </c>
      <c r="H2403">
        <f t="shared" si="706"/>
        <v>8166.7044798685965</v>
      </c>
      <c r="I2403" s="5">
        <f t="shared" si="695"/>
        <v>0</v>
      </c>
      <c r="J2403" s="6">
        <f>+H2403+SUM($D$16:$E$16)-SUM($F$27:F2403)</f>
        <v>8499.0605851317487</v>
      </c>
      <c r="K2403" s="10">
        <f t="shared" si="707"/>
        <v>2.559745372550104E-3</v>
      </c>
      <c r="L2403" s="10">
        <f>+H2403/SUM(F$27:F2403)-1</f>
        <v>7.6316257479269956E-2</v>
      </c>
      <c r="M2403">
        <v>7.9829999999999997</v>
      </c>
      <c r="R2403">
        <f t="shared" si="708"/>
        <v>7579.7501652317042</v>
      </c>
      <c r="S2403">
        <f t="shared" si="709"/>
        <v>7364.8490722802189</v>
      </c>
      <c r="T2403" s="5">
        <f t="shared" si="696"/>
        <v>0</v>
      </c>
      <c r="U2403" s="6">
        <f>+S2403+SUM($D$17:$E$17)-SUM($Q$27:Q2403)</f>
        <v>7641.9414933328462</v>
      </c>
      <c r="V2403" s="10">
        <f t="shared" si="697"/>
        <v>-9.6486102678816632E-4</v>
      </c>
      <c r="W2403" s="10">
        <f>+S2403/SUM(Q$27:Q2403)-1</f>
        <v>0.16478834781676599</v>
      </c>
      <c r="X2403">
        <v>5.7859999999999996</v>
      </c>
      <c r="AC2403">
        <f t="shared" si="710"/>
        <v>16730.566143435408</v>
      </c>
      <c r="AD2403">
        <f t="shared" si="711"/>
        <v>16565.256903220008</v>
      </c>
      <c r="AE2403" s="5">
        <f t="shared" si="698"/>
        <v>0</v>
      </c>
      <c r="AF2403" s="6">
        <f>+AD2403+SUM($D$18:$E$18)-SUM($AB$27:AB2403)</f>
        <v>17063.791061114767</v>
      </c>
      <c r="AG2403" s="10">
        <f t="shared" si="699"/>
        <v>-2.6773176471326376E-3</v>
      </c>
      <c r="AH2403" s="10">
        <f>+AD2403/SUM(AB$27:AB2403)-1</f>
        <v>0.45545900089051439</v>
      </c>
      <c r="AI2403" s="6">
        <f t="shared" si="700"/>
        <v>0</v>
      </c>
      <c r="AL2403" s="6">
        <f t="shared" si="701"/>
        <v>0</v>
      </c>
      <c r="AM2403" s="6">
        <f t="shared" si="702"/>
        <v>32539.112225452569</v>
      </c>
      <c r="AN2403" s="6">
        <f t="shared" si="703"/>
        <v>32096.810455368824</v>
      </c>
      <c r="AO2403" s="5">
        <f t="shared" si="704"/>
        <v>0</v>
      </c>
      <c r="AP2403" s="6">
        <f>+AN2403+SUM($D$16:$E$18)-SUM($AL$27:AL2403)</f>
        <v>33204.793139579328</v>
      </c>
      <c r="AQ2403" s="10">
        <f t="shared" si="712"/>
        <v>-9.4741280902010949E-4</v>
      </c>
      <c r="AR2403" s="10">
        <f>+AN2403/SUM(AL$27:AL2403)-1</f>
        <v>0.26904904636970906</v>
      </c>
    </row>
    <row r="2404" spans="1:44" x14ac:dyDescent="0.25">
      <c r="A2404" s="1">
        <v>43755</v>
      </c>
      <c r="B2404">
        <v>8.6319999999999997</v>
      </c>
      <c r="G2404">
        <f t="shared" si="705"/>
        <v>8205.9804013045341</v>
      </c>
      <c r="H2404">
        <f t="shared" si="706"/>
        <v>8144.0611217913256</v>
      </c>
      <c r="I2404" s="5">
        <f t="shared" si="695"/>
        <v>0</v>
      </c>
      <c r="J2404" s="6">
        <f>+H2404+SUM($D$16:$E$16)-SUM($F$27:F2404)</f>
        <v>8476.4172270544768</v>
      </c>
      <c r="K2404" s="10">
        <f t="shared" si="707"/>
        <v>-2.6642189275464245E-3</v>
      </c>
      <c r="L2404" s="10">
        <f>+H2404/SUM(F$27:F2404)-1</f>
        <v>7.3332016469622952E-2</v>
      </c>
      <c r="M2404">
        <v>7.9889999999999999</v>
      </c>
      <c r="R2404">
        <f t="shared" si="708"/>
        <v>7585.4470838076022</v>
      </c>
      <c r="S2404">
        <f t="shared" si="709"/>
        <v>7370.3844718084274</v>
      </c>
      <c r="T2404" s="5">
        <f t="shared" si="696"/>
        <v>0</v>
      </c>
      <c r="U2404" s="6">
        <f>+S2404+SUM($D$17:$E$17)-SUM($Q$27:Q2404)</f>
        <v>7647.4768928610538</v>
      </c>
      <c r="V2404" s="10">
        <f t="shared" si="697"/>
        <v>7.2434466202553338E-4</v>
      </c>
      <c r="W2404" s="10">
        <f>+S2404/SUM(Q$27:Q2404)-1</f>
        <v>0.16566379941226916</v>
      </c>
      <c r="X2404">
        <v>5.78</v>
      </c>
      <c r="AC2404">
        <f t="shared" si="710"/>
        <v>16713.216783452586</v>
      </c>
      <c r="AD2404">
        <f t="shared" si="711"/>
        <v>16548.078966576504</v>
      </c>
      <c r="AE2404" s="5">
        <f t="shared" si="698"/>
        <v>0</v>
      </c>
      <c r="AF2404" s="6">
        <f>+AD2404+SUM($D$18:$E$18)-SUM($AB$27:AB2404)</f>
        <v>17046.613124471267</v>
      </c>
      <c r="AG2404" s="10">
        <f t="shared" si="699"/>
        <v>-1.0066893448223979E-3</v>
      </c>
      <c r="AH2404" s="10">
        <f>+AD2404/SUM(AB$27:AB2404)-1</f>
        <v>0.45394971053355926</v>
      </c>
      <c r="AI2404" s="6">
        <f t="shared" si="700"/>
        <v>0</v>
      </c>
      <c r="AL2404" s="6">
        <f t="shared" si="701"/>
        <v>0</v>
      </c>
      <c r="AM2404" s="6">
        <f t="shared" si="702"/>
        <v>32504.644268564723</v>
      </c>
      <c r="AN2404" s="6">
        <f t="shared" si="703"/>
        <v>32062.524560176258</v>
      </c>
      <c r="AO2404" s="5">
        <f t="shared" si="704"/>
        <v>0</v>
      </c>
      <c r="AP2404" s="6">
        <f>+AN2404+SUM($D$16:$E$18)-SUM($AL$27:AL2404)</f>
        <v>33170.507244386768</v>
      </c>
      <c r="AQ2404" s="10">
        <f t="shared" si="712"/>
        <v>-1.0325586143071774E-3</v>
      </c>
      <c r="AR2404" s="10">
        <f>+AN2404/SUM(AL$27:AL2404)-1</f>
        <v>0.26769344492580349</v>
      </c>
    </row>
    <row r="2405" spans="1:44" x14ac:dyDescent="0.25">
      <c r="A2405" s="1">
        <v>43756</v>
      </c>
      <c r="B2405">
        <v>8.5920000000000005</v>
      </c>
      <c r="G2405">
        <f t="shared" si="705"/>
        <v>8167.9545421696666</v>
      </c>
      <c r="H2405">
        <f t="shared" si="706"/>
        <v>8106.3221916625434</v>
      </c>
      <c r="I2405" s="5">
        <f t="shared" si="695"/>
        <v>0</v>
      </c>
      <c r="J2405" s="6">
        <f>+H2405+SUM($D$16:$E$16)-SUM($F$27:F2405)</f>
        <v>8438.6782969256965</v>
      </c>
      <c r="K2405" s="10">
        <f t="shared" si="707"/>
        <v>-4.4522265855824195E-3</v>
      </c>
      <c r="L2405" s="10">
        <f>+H2405/SUM(F$27:F2405)-1</f>
        <v>6.8358281453545056E-2</v>
      </c>
      <c r="M2405">
        <v>7.9470000000000001</v>
      </c>
      <c r="R2405">
        <f t="shared" si="708"/>
        <v>7545.5686537763195</v>
      </c>
      <c r="S2405">
        <f t="shared" si="709"/>
        <v>7331.6366751109745</v>
      </c>
      <c r="T2405" s="5">
        <f t="shared" si="696"/>
        <v>0</v>
      </c>
      <c r="U2405" s="6">
        <f>+S2405+SUM($D$17:$E$17)-SUM($Q$27:Q2405)</f>
        <v>7608.7290961636008</v>
      </c>
      <c r="V2405" s="10">
        <f t="shared" si="697"/>
        <v>-5.0667425662475063E-3</v>
      </c>
      <c r="W2405" s="10">
        <f>+S2405/SUM(Q$27:Q2405)-1</f>
        <v>0.15953563824374806</v>
      </c>
      <c r="X2405">
        <v>5.7759999999999998</v>
      </c>
      <c r="AC2405">
        <f t="shared" si="710"/>
        <v>16701.650543464035</v>
      </c>
      <c r="AD2405">
        <f t="shared" si="711"/>
        <v>16536.627008814165</v>
      </c>
      <c r="AE2405" s="5">
        <f t="shared" si="698"/>
        <v>0</v>
      </c>
      <c r="AF2405" s="6">
        <f>+AD2405+SUM($D$18:$E$18)-SUM($AB$27:AB2405)</f>
        <v>17035.161166708924</v>
      </c>
      <c r="AG2405" s="10">
        <f t="shared" si="699"/>
        <v>-6.7180252632725868E-4</v>
      </c>
      <c r="AH2405" s="10">
        <f>+AD2405/SUM(AB$27:AB2405)-1</f>
        <v>0.45294351696225554</v>
      </c>
      <c r="AI2405" s="6">
        <f t="shared" si="700"/>
        <v>0</v>
      </c>
      <c r="AL2405" s="6">
        <f t="shared" si="701"/>
        <v>0</v>
      </c>
      <c r="AM2405" s="6">
        <f t="shared" si="702"/>
        <v>32415.17373941002</v>
      </c>
      <c r="AN2405" s="6">
        <f t="shared" si="703"/>
        <v>31974.585875587683</v>
      </c>
      <c r="AO2405" s="5">
        <f t="shared" si="704"/>
        <v>0</v>
      </c>
      <c r="AP2405" s="6">
        <f>+AN2405+SUM($D$16:$E$18)-SUM($AL$27:AL2405)</f>
        <v>33082.568559798194</v>
      </c>
      <c r="AQ2405" s="10">
        <f t="shared" si="712"/>
        <v>-2.6511106369485615E-3</v>
      </c>
      <c r="AR2405" s="10">
        <f>+AN2405/SUM(AL$27:AL2405)-1</f>
        <v>0.26421651054407369</v>
      </c>
    </row>
    <row r="2406" spans="1:44" x14ac:dyDescent="0.25">
      <c r="A2406" s="1">
        <v>43759</v>
      </c>
      <c r="B2406">
        <v>8.6059999999999999</v>
      </c>
      <c r="G2406">
        <f t="shared" si="705"/>
        <v>8181.2635928668697</v>
      </c>
      <c r="H2406">
        <f t="shared" si="706"/>
        <v>8119.5308172076166</v>
      </c>
      <c r="I2406" s="5">
        <f t="shared" si="695"/>
        <v>0</v>
      </c>
      <c r="J2406" s="6">
        <f>+H2406+SUM($D$16:$E$16)-SUM($F$27:F2406)</f>
        <v>8451.8869224707669</v>
      </c>
      <c r="K2406" s="10">
        <f t="shared" si="707"/>
        <v>1.5652481443548805E-3</v>
      </c>
      <c r="L2406" s="10">
        <f>+H2406/SUM(F$27:F2406)-1</f>
        <v>7.0099088709172364E-2</v>
      </c>
      <c r="M2406">
        <v>7.9660000000000002</v>
      </c>
      <c r="R2406">
        <f t="shared" si="708"/>
        <v>7563.6088959333292</v>
      </c>
      <c r="S2406">
        <f t="shared" si="709"/>
        <v>7349.165440283633</v>
      </c>
      <c r="T2406" s="5">
        <f t="shared" si="696"/>
        <v>0</v>
      </c>
      <c r="U2406" s="6">
        <f>+S2406+SUM($D$17:$E$17)-SUM($Q$27:Q2406)</f>
        <v>7626.2578613362584</v>
      </c>
      <c r="V2406" s="10">
        <f t="shared" si="697"/>
        <v>2.3037704393360503E-3</v>
      </c>
      <c r="W2406" s="10">
        <f>+S2406/SUM(Q$27:Q2406)-1</f>
        <v>0.1623079016295077</v>
      </c>
      <c r="X2406">
        <v>5.758</v>
      </c>
      <c r="AC2406">
        <f t="shared" si="710"/>
        <v>16649.602463515566</v>
      </c>
      <c r="AD2406">
        <f t="shared" si="711"/>
        <v>16485.093198883649</v>
      </c>
      <c r="AE2406" s="5">
        <f t="shared" si="698"/>
        <v>0</v>
      </c>
      <c r="AF2406" s="6">
        <f>+AD2406+SUM($D$18:$E$18)-SUM($AB$27:AB2406)</f>
        <v>16983.627356778408</v>
      </c>
      <c r="AG2406" s="10">
        <f t="shared" si="699"/>
        <v>-3.0251436676294041E-3</v>
      </c>
      <c r="AH2406" s="10">
        <f>+AD2406/SUM(AB$27:AB2406)-1</f>
        <v>0.44841564589138971</v>
      </c>
      <c r="AI2406" s="6">
        <f t="shared" si="700"/>
        <v>0</v>
      </c>
      <c r="AL2406" s="6">
        <f t="shared" si="701"/>
        <v>0</v>
      </c>
      <c r="AM2406" s="6">
        <f t="shared" si="702"/>
        <v>32394.474952315766</v>
      </c>
      <c r="AN2406" s="6">
        <f t="shared" si="703"/>
        <v>31953.7894563749</v>
      </c>
      <c r="AO2406" s="5">
        <f t="shared" si="704"/>
        <v>0</v>
      </c>
      <c r="AP2406" s="6">
        <f>+AN2406+SUM($D$16:$E$18)-SUM($AL$27:AL2406)</f>
        <v>33061.77214058541</v>
      </c>
      <c r="AQ2406" s="10">
        <f t="shared" si="712"/>
        <v>-6.2862166144062037E-4</v>
      </c>
      <c r="AR2406" s="10">
        <f>+AN2406/SUM(AL$27:AL2406)-1</f>
        <v>0.26339425825185336</v>
      </c>
    </row>
    <row r="2407" spans="1:44" x14ac:dyDescent="0.25">
      <c r="A2407" s="1">
        <v>43760</v>
      </c>
      <c r="B2407">
        <v>8.6660000000000004</v>
      </c>
      <c r="G2407">
        <f t="shared" si="705"/>
        <v>8238.3023815691722</v>
      </c>
      <c r="H2407">
        <f t="shared" si="706"/>
        <v>8176.1392124007916</v>
      </c>
      <c r="I2407" s="5">
        <f t="shared" si="695"/>
        <v>0</v>
      </c>
      <c r="J2407" s="6">
        <f>+H2407+SUM($D$16:$E$16)-SUM($F$27:F2407)</f>
        <v>8508.4953176639428</v>
      </c>
      <c r="K2407" s="10">
        <f t="shared" si="707"/>
        <v>6.6977227348692381E-3</v>
      </c>
      <c r="L2407" s="10">
        <f>+H2407/SUM(F$27:F2407)-1</f>
        <v>7.7559691233289429E-2</v>
      </c>
      <c r="M2407">
        <v>7.98</v>
      </c>
      <c r="R2407">
        <f t="shared" si="708"/>
        <v>7576.9017059437574</v>
      </c>
      <c r="S2407">
        <f t="shared" si="709"/>
        <v>7362.0813725161179</v>
      </c>
      <c r="T2407" s="5">
        <f t="shared" si="696"/>
        <v>0</v>
      </c>
      <c r="U2407" s="6">
        <f>+S2407+SUM($D$17:$E$17)-SUM($Q$27:Q2407)</f>
        <v>7639.1737935687433</v>
      </c>
      <c r="V2407" s="10">
        <f t="shared" si="697"/>
        <v>1.6936133641594076E-3</v>
      </c>
      <c r="W2407" s="10">
        <f>+S2407/SUM(Q$27:Q2407)-1</f>
        <v>0.16435062201901496</v>
      </c>
      <c r="X2407">
        <v>5.7869999999999999</v>
      </c>
      <c r="AC2407">
        <f t="shared" si="710"/>
        <v>16733.457703432545</v>
      </c>
      <c r="AD2407">
        <f t="shared" si="711"/>
        <v>16568.11989266059</v>
      </c>
      <c r="AE2407" s="5">
        <f t="shared" si="698"/>
        <v>0</v>
      </c>
      <c r="AF2407" s="6">
        <f>+AD2407+SUM($D$18:$E$18)-SUM($AB$27:AB2407)</f>
        <v>17066.654050555349</v>
      </c>
      <c r="AG2407" s="10">
        <f t="shared" si="699"/>
        <v>4.8886313879115129E-3</v>
      </c>
      <c r="AH2407" s="10">
        <f>+AD2407/SUM(AB$27:AB2407)-1</f>
        <v>0.45571054928333998</v>
      </c>
      <c r="AI2407" s="6">
        <f t="shared" si="700"/>
        <v>0</v>
      </c>
      <c r="AL2407" s="6">
        <f t="shared" si="701"/>
        <v>0</v>
      </c>
      <c r="AM2407" s="6">
        <f t="shared" si="702"/>
        <v>32548.661790945473</v>
      </c>
      <c r="AN2407" s="6">
        <f t="shared" si="703"/>
        <v>32106.340477577498</v>
      </c>
      <c r="AO2407" s="5">
        <f t="shared" si="704"/>
        <v>0</v>
      </c>
      <c r="AP2407" s="6">
        <f>+AN2407+SUM($D$16:$E$18)-SUM($AL$27:AL2407)</f>
        <v>33214.323161788008</v>
      </c>
      <c r="AQ2407" s="10">
        <f t="shared" si="712"/>
        <v>4.614121123148518E-3</v>
      </c>
      <c r="AR2407" s="10">
        <f>+AN2407/SUM(AL$27:AL2407)-1</f>
        <v>0.26942584597765196</v>
      </c>
    </row>
    <row r="2408" spans="1:44" x14ac:dyDescent="0.25">
      <c r="A2408" s="1">
        <v>43761</v>
      </c>
      <c r="B2408">
        <v>8.6539999999999999</v>
      </c>
      <c r="G2408">
        <f t="shared" si="705"/>
        <v>8226.8946238287117</v>
      </c>
      <c r="H2408">
        <f t="shared" si="706"/>
        <v>8164.8175333621566</v>
      </c>
      <c r="I2408" s="5">
        <f t="shared" si="695"/>
        <v>0</v>
      </c>
      <c r="J2408" s="6">
        <f>+H2408+SUM($D$16:$E$16)-SUM($F$27:F2408)</f>
        <v>8497.1736386253069</v>
      </c>
      <c r="K2408" s="10">
        <f t="shared" si="707"/>
        <v>-1.3306323404952414E-3</v>
      </c>
      <c r="L2408" s="10">
        <f>+H2408/SUM(F$27:F2408)-1</f>
        <v>7.6067570728465927E-2</v>
      </c>
      <c r="M2408">
        <v>7.98</v>
      </c>
      <c r="R2408">
        <f t="shared" si="708"/>
        <v>7576.9017059437574</v>
      </c>
      <c r="S2408">
        <f t="shared" si="709"/>
        <v>7362.0813725161179</v>
      </c>
      <c r="T2408" s="5">
        <f t="shared" si="696"/>
        <v>0</v>
      </c>
      <c r="U2408" s="6">
        <f>+S2408+SUM($D$17:$E$17)-SUM($Q$27:Q2408)</f>
        <v>7639.1737935687433</v>
      </c>
      <c r="V2408" s="10">
        <f t="shared" si="697"/>
        <v>0</v>
      </c>
      <c r="W2408" s="10">
        <f>+S2408/SUM(Q$27:Q2408)-1</f>
        <v>0.16435062201901496</v>
      </c>
      <c r="X2408">
        <v>5.835</v>
      </c>
      <c r="AC2408">
        <f t="shared" si="710"/>
        <v>16872.252583295125</v>
      </c>
      <c r="AD2408">
        <f t="shared" si="711"/>
        <v>16705.543385808629</v>
      </c>
      <c r="AE2408" s="5">
        <f t="shared" si="698"/>
        <v>0</v>
      </c>
      <c r="AF2408" s="6">
        <f>+AD2408+SUM($D$18:$E$18)-SUM($AB$27:AB2408)</f>
        <v>17204.077543703388</v>
      </c>
      <c r="AG2408" s="10">
        <f t="shared" si="699"/>
        <v>8.0521637540058588E-3</v>
      </c>
      <c r="AH2408" s="10">
        <f>+AD2408/SUM(AB$27:AB2408)-1</f>
        <v>0.4677848721389819</v>
      </c>
      <c r="AI2408" s="6">
        <f t="shared" si="700"/>
        <v>0</v>
      </c>
      <c r="AL2408" s="6">
        <f t="shared" si="701"/>
        <v>0</v>
      </c>
      <c r="AM2408" s="6">
        <f t="shared" si="702"/>
        <v>32676.048913067592</v>
      </c>
      <c r="AN2408" s="6">
        <f t="shared" si="703"/>
        <v>32232.442291686904</v>
      </c>
      <c r="AO2408" s="5">
        <f t="shared" si="704"/>
        <v>0</v>
      </c>
      <c r="AP2408" s="6">
        <f>+AN2408+SUM($D$16:$E$18)-SUM($AL$27:AL2408)</f>
        <v>33340.424975897418</v>
      </c>
      <c r="AQ2408" s="10">
        <f t="shared" si="712"/>
        <v>3.7966094776389347E-3</v>
      </c>
      <c r="AR2408" s="10">
        <f>+AN2408/SUM(AL$27:AL2408)-1</f>
        <v>0.27441168054098197</v>
      </c>
    </row>
    <row r="2409" spans="1:44" x14ac:dyDescent="0.25">
      <c r="A2409" s="1">
        <v>43762</v>
      </c>
      <c r="B2409">
        <v>8.7040000000000006</v>
      </c>
      <c r="G2409">
        <f t="shared" si="705"/>
        <v>8274.4269477472972</v>
      </c>
      <c r="H2409">
        <f t="shared" si="706"/>
        <v>8211.9911960231366</v>
      </c>
      <c r="I2409" s="5">
        <f t="shared" si="695"/>
        <v>0</v>
      </c>
      <c r="J2409" s="6">
        <f>+H2409+SUM($D$16:$E$16)-SUM($F$27:F2409)</f>
        <v>8544.3473012862887</v>
      </c>
      <c r="K2409" s="10">
        <f t="shared" si="707"/>
        <v>5.5516886752255967E-3</v>
      </c>
      <c r="L2409" s="10">
        <f>+H2409/SUM(F$27:F2409)-1</f>
        <v>8.2284739498563519E-2</v>
      </c>
      <c r="M2409">
        <v>8.0090000000000003</v>
      </c>
      <c r="R2409">
        <f t="shared" si="708"/>
        <v>7604.4368123939284</v>
      </c>
      <c r="S2409">
        <f t="shared" si="709"/>
        <v>7388.8358035691208</v>
      </c>
      <c r="T2409" s="5">
        <f t="shared" si="696"/>
        <v>0</v>
      </c>
      <c r="U2409" s="6">
        <f>+S2409+SUM($D$17:$E$17)-SUM($Q$27:Q2409)</f>
        <v>7665.9282246217463</v>
      </c>
      <c r="V2409" s="10">
        <f t="shared" si="697"/>
        <v>3.5022676242195683E-3</v>
      </c>
      <c r="W2409" s="10">
        <f>+S2409/SUM(Q$27:Q2409)-1</f>
        <v>0.16858197139727937</v>
      </c>
      <c r="X2409">
        <v>5.883</v>
      </c>
      <c r="AC2409">
        <f t="shared" si="710"/>
        <v>17011.047463157705</v>
      </c>
      <c r="AD2409">
        <f t="shared" si="711"/>
        <v>16842.966878956668</v>
      </c>
      <c r="AE2409" s="5">
        <f t="shared" si="698"/>
        <v>0</v>
      </c>
      <c r="AF2409" s="6">
        <f>+AD2409+SUM($D$18:$E$18)-SUM($AB$27:AB2409)</f>
        <v>17341.501036851427</v>
      </c>
      <c r="AG2409" s="10">
        <f t="shared" si="699"/>
        <v>7.9878443234717711E-3</v>
      </c>
      <c r="AH2409" s="10">
        <f>+AD2409/SUM(AB$27:AB2409)-1</f>
        <v>0.47985919499462382</v>
      </c>
      <c r="AI2409" s="6">
        <f t="shared" si="700"/>
        <v>0</v>
      </c>
      <c r="AL2409" s="6">
        <f t="shared" si="701"/>
        <v>0</v>
      </c>
      <c r="AM2409" s="6">
        <f t="shared" si="702"/>
        <v>32889.911223298928</v>
      </c>
      <c r="AN2409" s="6">
        <f t="shared" si="703"/>
        <v>32443.793878548924</v>
      </c>
      <c r="AO2409" s="5">
        <f t="shared" si="704"/>
        <v>0</v>
      </c>
      <c r="AP2409" s="6">
        <f>+AN2409+SUM($D$16:$E$18)-SUM($AL$27:AL2409)</f>
        <v>33551.776562759434</v>
      </c>
      <c r="AQ2409" s="10">
        <f t="shared" si="712"/>
        <v>6.3391989458685405E-3</v>
      </c>
      <c r="AR2409" s="10">
        <f>+AN2409/SUM(AL$27:AL2409)-1</f>
        <v>0.28276813484129093</v>
      </c>
    </row>
    <row r="2410" spans="1:44" x14ac:dyDescent="0.25">
      <c r="A2410" s="1">
        <v>43763</v>
      </c>
      <c r="B2410">
        <v>8.7219999999999995</v>
      </c>
      <c r="G2410">
        <f t="shared" si="705"/>
        <v>8291.5385843579861</v>
      </c>
      <c r="H2410">
        <f t="shared" si="706"/>
        <v>8228.9737145810886</v>
      </c>
      <c r="I2410" s="5">
        <f t="shared" si="695"/>
        <v>0</v>
      </c>
      <c r="J2410" s="6">
        <f>+H2410+SUM($D$16:$E$16)-SUM($F$27:F2410)</f>
        <v>8561.329819844239</v>
      </c>
      <c r="K2410" s="10">
        <f t="shared" si="707"/>
        <v>1.9875735336032374E-3</v>
      </c>
      <c r="L2410" s="10">
        <f>+H2410/SUM(F$27:F2410)-1</f>
        <v>8.4522920255798661E-2</v>
      </c>
      <c r="M2410">
        <v>8.0180000000000007</v>
      </c>
      <c r="R2410">
        <f t="shared" si="708"/>
        <v>7612.982190257776</v>
      </c>
      <c r="S2410">
        <f t="shared" si="709"/>
        <v>7397.1389028614331</v>
      </c>
      <c r="T2410" s="5">
        <f t="shared" si="696"/>
        <v>0</v>
      </c>
      <c r="U2410" s="6">
        <f>+S2410+SUM($D$17:$E$17)-SUM($Q$27:Q2410)</f>
        <v>7674.2313239140585</v>
      </c>
      <c r="V2410" s="10">
        <f t="shared" si="697"/>
        <v>1.0831172754324214E-3</v>
      </c>
      <c r="W2410" s="10">
        <f>+S2410/SUM(Q$27:Q2410)-1</f>
        <v>0.16989514879053402</v>
      </c>
      <c r="X2410">
        <v>5.8860000000000001</v>
      </c>
      <c r="AC2410">
        <f t="shared" si="710"/>
        <v>17019.72214314912</v>
      </c>
      <c r="AD2410">
        <f t="shared" si="711"/>
        <v>16851.555847278421</v>
      </c>
      <c r="AE2410" s="5">
        <f t="shared" si="698"/>
        <v>0</v>
      </c>
      <c r="AF2410" s="6">
        <f>+AD2410+SUM($D$18:$E$18)-SUM($AB$27:AB2410)</f>
        <v>17350.090005173181</v>
      </c>
      <c r="AG2410" s="10">
        <f t="shared" si="699"/>
        <v>4.952840185807883E-4</v>
      </c>
      <c r="AH2410" s="10">
        <f>+AD2410/SUM(AB$27:AB2410)-1</f>
        <v>0.48061384017310149</v>
      </c>
      <c r="AI2410" s="6">
        <f t="shared" si="700"/>
        <v>0</v>
      </c>
      <c r="AL2410" s="6">
        <f t="shared" si="701"/>
        <v>0</v>
      </c>
      <c r="AM2410" s="6">
        <f t="shared" si="702"/>
        <v>32924.242917764881</v>
      </c>
      <c r="AN2410" s="6">
        <f t="shared" si="703"/>
        <v>32477.668464720944</v>
      </c>
      <c r="AO2410" s="5">
        <f t="shared" si="704"/>
        <v>0</v>
      </c>
      <c r="AP2410" s="6">
        <f>+AN2410+SUM($D$16:$E$18)-SUM($AL$27:AL2410)</f>
        <v>33585.651148931458</v>
      </c>
      <c r="AQ2410" s="10">
        <f t="shared" si="712"/>
        <v>1.0096212374524072E-3</v>
      </c>
      <c r="AR2410" s="10">
        <f>+AN2410/SUM(AL$27:AL2410)-1</f>
        <v>0.28410747388052515</v>
      </c>
    </row>
    <row r="2411" spans="1:44" x14ac:dyDescent="0.25">
      <c r="A2411" s="1">
        <v>43767</v>
      </c>
      <c r="B2411">
        <v>8.7579999999999991</v>
      </c>
      <c r="G2411">
        <f t="shared" si="705"/>
        <v>8325.7618575793658</v>
      </c>
      <c r="H2411">
        <f t="shared" si="706"/>
        <v>8262.9387516969928</v>
      </c>
      <c r="I2411" s="5">
        <f t="shared" si="695"/>
        <v>0</v>
      </c>
      <c r="J2411" s="6">
        <f>+H2411+SUM($D$16:$E$16)-SUM($F$27:F2411)</f>
        <v>8595.2948569601431</v>
      </c>
      <c r="K2411" s="10">
        <f t="shared" si="707"/>
        <v>3.967261842567682E-3</v>
      </c>
      <c r="L2411" s="10">
        <f>+H2411/SUM(F$27:F2411)-1</f>
        <v>8.8999281770268723E-2</v>
      </c>
      <c r="M2411">
        <v>8.0399999999999991</v>
      </c>
      <c r="R2411">
        <f t="shared" si="708"/>
        <v>7633.8708917027325</v>
      </c>
      <c r="S2411">
        <f t="shared" si="709"/>
        <v>7417.4353677981935</v>
      </c>
      <c r="T2411" s="5">
        <f t="shared" si="696"/>
        <v>0</v>
      </c>
      <c r="U2411" s="6">
        <f>+S2411+SUM($D$17:$E$17)-SUM($Q$27:Q2411)</f>
        <v>7694.527788850819</v>
      </c>
      <c r="V2411" s="10">
        <f t="shared" si="697"/>
        <v>2.6447554263204776E-3</v>
      </c>
      <c r="W2411" s="10">
        <f>+S2411/SUM(Q$27:Q2411)-1</f>
        <v>0.17310513797404492</v>
      </c>
      <c r="X2411">
        <v>5.907</v>
      </c>
      <c r="AC2411">
        <f t="shared" si="710"/>
        <v>17080.444903088999</v>
      </c>
      <c r="AD2411">
        <f t="shared" si="711"/>
        <v>16911.678625530691</v>
      </c>
      <c r="AE2411" s="5">
        <f t="shared" si="698"/>
        <v>0</v>
      </c>
      <c r="AF2411" s="6">
        <f>+AD2411+SUM($D$18:$E$18)-SUM($AB$27:AB2411)</f>
        <v>17410.21278342545</v>
      </c>
      <c r="AG2411" s="10">
        <f t="shared" si="699"/>
        <v>3.4652718363041846E-3</v>
      </c>
      <c r="AH2411" s="10">
        <f>+AD2411/SUM(AB$27:AB2411)-1</f>
        <v>0.485896356422445</v>
      </c>
      <c r="AI2411" s="6">
        <f t="shared" si="700"/>
        <v>0</v>
      </c>
      <c r="AL2411" s="6">
        <f t="shared" si="701"/>
        <v>0</v>
      </c>
      <c r="AM2411" s="6">
        <f t="shared" si="702"/>
        <v>33040.077652371096</v>
      </c>
      <c r="AN2411" s="6">
        <f t="shared" si="703"/>
        <v>32592.052745025878</v>
      </c>
      <c r="AO2411" s="5">
        <f t="shared" si="704"/>
        <v>0</v>
      </c>
      <c r="AP2411" s="6">
        <f>+AN2411+SUM($D$16:$E$18)-SUM($AL$27:AL2411)</f>
        <v>33700.035429236392</v>
      </c>
      <c r="AQ2411" s="10">
        <f t="shared" si="712"/>
        <v>3.4057484786498282E-3</v>
      </c>
      <c r="AR2411" s="10">
        <f>+AN2411/SUM(AL$27:AL2411)-1</f>
        <v>0.28863001863750348</v>
      </c>
    </row>
    <row r="2412" spans="1:44" x14ac:dyDescent="0.25">
      <c r="A2412" s="1">
        <v>43768</v>
      </c>
      <c r="B2412">
        <v>8.75</v>
      </c>
      <c r="G2412">
        <f t="shared" si="705"/>
        <v>8318.156685752394</v>
      </c>
      <c r="H2412">
        <f t="shared" si="706"/>
        <v>8255.3909656712367</v>
      </c>
      <c r="I2412" s="5">
        <f t="shared" si="695"/>
        <v>0</v>
      </c>
      <c r="J2412" s="6">
        <f>+H2412+SUM($D$16:$E$16)-SUM($F$27:F2412)</f>
        <v>8587.747070934387</v>
      </c>
      <c r="K2412" s="10">
        <f t="shared" si="707"/>
        <v>-8.7812997126490711E-4</v>
      </c>
      <c r="L2412" s="10">
        <f>+H2412/SUM(F$27:F2412)-1</f>
        <v>8.8004534767053277E-2</v>
      </c>
      <c r="M2412">
        <v>8.0489999999999995</v>
      </c>
      <c r="R2412">
        <f t="shared" si="708"/>
        <v>7642.41626956658</v>
      </c>
      <c r="S2412">
        <f t="shared" si="709"/>
        <v>7425.7384670905058</v>
      </c>
      <c r="T2412" s="5">
        <f t="shared" si="696"/>
        <v>0</v>
      </c>
      <c r="U2412" s="6">
        <f>+S2412+SUM($D$17:$E$17)-SUM($Q$27:Q2412)</f>
        <v>7702.8308881431312</v>
      </c>
      <c r="V2412" s="10">
        <f t="shared" si="697"/>
        <v>1.0790914686595876E-3</v>
      </c>
      <c r="W2412" s="10">
        <f>+S2412/SUM(Q$27:Q2412)-1</f>
        <v>0.17441831536729957</v>
      </c>
      <c r="X2412">
        <v>5.9349999999999996</v>
      </c>
      <c r="AC2412">
        <f t="shared" si="710"/>
        <v>17161.408583008837</v>
      </c>
      <c r="AD2412">
        <f t="shared" si="711"/>
        <v>16991.842329867046</v>
      </c>
      <c r="AE2412" s="5">
        <f t="shared" si="698"/>
        <v>0</v>
      </c>
      <c r="AF2412" s="6">
        <f>+AD2412+SUM($D$18:$E$18)-SUM($AB$27:AB2412)</f>
        <v>17490.376487761809</v>
      </c>
      <c r="AG2412" s="10">
        <f t="shared" si="699"/>
        <v>4.6044069267594523E-3</v>
      </c>
      <c r="AH2412" s="10">
        <f>+AD2412/SUM(AB$27:AB2412)-1</f>
        <v>0.49293971142156945</v>
      </c>
      <c r="AI2412" s="6">
        <f t="shared" si="700"/>
        <v>0</v>
      </c>
      <c r="AL2412" s="6">
        <f t="shared" si="701"/>
        <v>0</v>
      </c>
      <c r="AM2412" s="6">
        <f t="shared" si="702"/>
        <v>33121.981538327811</v>
      </c>
      <c r="AN2412" s="6">
        <f t="shared" si="703"/>
        <v>32672.971762628789</v>
      </c>
      <c r="AO2412" s="5">
        <f t="shared" si="704"/>
        <v>0</v>
      </c>
      <c r="AP2412" s="6">
        <f>+AN2412+SUM($D$16:$E$18)-SUM($AL$27:AL2412)</f>
        <v>33780.9544468393</v>
      </c>
      <c r="AQ2412" s="10">
        <f t="shared" si="712"/>
        <v>2.4011552680063275E-3</v>
      </c>
      <c r="AR2412" s="10">
        <f>+AN2412/SUM(AL$27:AL2412)-1</f>
        <v>0.29182940825489068</v>
      </c>
    </row>
    <row r="2413" spans="1:44" x14ac:dyDescent="0.25">
      <c r="A2413" s="1">
        <v>43769</v>
      </c>
      <c r="B2413">
        <v>8.7260000000000009</v>
      </c>
      <c r="G2413">
        <f t="shared" si="705"/>
        <v>8295.3411702714748</v>
      </c>
      <c r="H2413">
        <f t="shared" si="706"/>
        <v>8232.7476075939685</v>
      </c>
      <c r="I2413" s="5">
        <f t="shared" si="695"/>
        <v>0</v>
      </c>
      <c r="J2413" s="6">
        <f>+H2413+SUM($D$16:$E$16)-SUM($F$27:F2413)</f>
        <v>8565.1037128571188</v>
      </c>
      <c r="K2413" s="10">
        <f t="shared" si="707"/>
        <v>-2.6367052837298344E-3</v>
      </c>
      <c r="L2413" s="10">
        <f>+H2413/SUM(F$27:F2413)-1</f>
        <v>8.5020293757406717E-2</v>
      </c>
      <c r="M2413">
        <v>7.9880000000000004</v>
      </c>
      <c r="R2413">
        <f t="shared" si="708"/>
        <v>7584.4975973782894</v>
      </c>
      <c r="S2413">
        <f t="shared" si="709"/>
        <v>7369.4619052203961</v>
      </c>
      <c r="T2413" s="5">
        <f t="shared" si="696"/>
        <v>0</v>
      </c>
      <c r="U2413" s="6">
        <f>+S2413+SUM($D$17:$E$17)-SUM($Q$27:Q2413)</f>
        <v>7646.5543262730225</v>
      </c>
      <c r="V2413" s="10">
        <f t="shared" si="697"/>
        <v>-7.3059583791115212E-3</v>
      </c>
      <c r="W2413" s="10">
        <f>+S2413/SUM(Q$27:Q2413)-1</f>
        <v>0.16551789081301904</v>
      </c>
      <c r="X2413">
        <v>5.9219999999999997</v>
      </c>
      <c r="AC2413">
        <f t="shared" si="710"/>
        <v>17123.818303046053</v>
      </c>
      <c r="AD2413">
        <f t="shared" si="711"/>
        <v>16954.623467139452</v>
      </c>
      <c r="AE2413" s="5">
        <f t="shared" si="698"/>
        <v>0</v>
      </c>
      <c r="AF2413" s="6">
        <f>+AD2413+SUM($D$18:$E$18)-SUM($AB$27:AB2413)</f>
        <v>17453.157625034211</v>
      </c>
      <c r="AG2413" s="10">
        <f t="shared" si="699"/>
        <v>-2.1279623542489468E-3</v>
      </c>
      <c r="AH2413" s="10">
        <f>+AD2413/SUM(AB$27:AB2413)-1</f>
        <v>0.48966958231483315</v>
      </c>
      <c r="AI2413" s="6">
        <f t="shared" si="700"/>
        <v>0</v>
      </c>
      <c r="AL2413" s="6">
        <f t="shared" si="701"/>
        <v>0</v>
      </c>
      <c r="AM2413" s="6">
        <f t="shared" si="702"/>
        <v>33003.657070695815</v>
      </c>
      <c r="AN2413" s="6">
        <f t="shared" si="703"/>
        <v>32556.832979953819</v>
      </c>
      <c r="AO2413" s="5">
        <f t="shared" si="704"/>
        <v>0</v>
      </c>
      <c r="AP2413" s="6">
        <f>+AN2413+SUM($D$16:$E$18)-SUM($AL$27:AL2413)</f>
        <v>33664.815664164329</v>
      </c>
      <c r="AQ2413" s="10">
        <f t="shared" si="712"/>
        <v>-3.4379958937434951E-3</v>
      </c>
      <c r="AR2413" s="10">
        <f>+AN2413/SUM(AL$27:AL2413)-1</f>
        <v>0.28723749369050888</v>
      </c>
    </row>
    <row r="2414" spans="1:44" x14ac:dyDescent="0.25">
      <c r="A2414" s="1">
        <v>43773</v>
      </c>
      <c r="B2414">
        <v>8.9120000000000008</v>
      </c>
      <c r="G2414">
        <f t="shared" si="705"/>
        <v>8472.1614152486109</v>
      </c>
      <c r="H2414">
        <f t="shared" si="706"/>
        <v>8408.2336326928089</v>
      </c>
      <c r="I2414" s="5">
        <f t="shared" si="695"/>
        <v>0</v>
      </c>
      <c r="J2414" s="6">
        <f>+H2414+SUM($D$16:$E$16)-SUM($F$27:F2414)</f>
        <v>8740.589737955961</v>
      </c>
      <c r="K2414" s="10">
        <f t="shared" si="707"/>
        <v>2.0488488053614473E-2</v>
      </c>
      <c r="L2414" s="10">
        <f>+H2414/SUM(F$27:F2414)-1</f>
        <v>0.10814816158216911</v>
      </c>
      <c r="M2414">
        <v>8.0739999999999998</v>
      </c>
      <c r="R2414">
        <f t="shared" si="708"/>
        <v>7666.1534302994878</v>
      </c>
      <c r="S2414">
        <f t="shared" si="709"/>
        <v>7448.8026317913718</v>
      </c>
      <c r="T2414" s="5">
        <f t="shared" si="696"/>
        <v>0</v>
      </c>
      <c r="U2414" s="6">
        <f>+S2414+SUM($D$17:$E$17)-SUM($Q$27:Q2414)</f>
        <v>7725.8950528439982</v>
      </c>
      <c r="V2414" s="10">
        <f t="shared" si="697"/>
        <v>1.0376010315962469E-2</v>
      </c>
      <c r="W2414" s="10">
        <f>+S2414/SUM(Q$27:Q2414)-1</f>
        <v>0.17806603034856239</v>
      </c>
      <c r="X2414">
        <v>5.8979999999999997</v>
      </c>
      <c r="AC2414">
        <f t="shared" si="710"/>
        <v>17054.420863114763</v>
      </c>
      <c r="AD2414">
        <f t="shared" si="711"/>
        <v>16885.911720565433</v>
      </c>
      <c r="AE2414" s="5">
        <f t="shared" si="698"/>
        <v>0</v>
      </c>
      <c r="AF2414" s="6">
        <f>+AD2414+SUM($D$18:$E$18)-SUM($AB$27:AB2414)</f>
        <v>17384.445878460196</v>
      </c>
      <c r="AG2414" s="10">
        <f t="shared" si="699"/>
        <v>-3.936923509787027E-3</v>
      </c>
      <c r="AH2414" s="10">
        <f>+AD2414/SUM(AB$27:AB2414)-1</f>
        <v>0.48363242088701219</v>
      </c>
      <c r="AI2414" s="6">
        <f t="shared" si="700"/>
        <v>0</v>
      </c>
      <c r="AL2414" s="6">
        <f t="shared" si="701"/>
        <v>0</v>
      </c>
      <c r="AM2414" s="6">
        <f t="shared" si="702"/>
        <v>33192.735708662862</v>
      </c>
      <c r="AN2414" s="6">
        <f t="shared" si="703"/>
        <v>32742.947985049614</v>
      </c>
      <c r="AO2414" s="5">
        <f t="shared" si="704"/>
        <v>0</v>
      </c>
      <c r="AP2414" s="6">
        <f>+AN2414+SUM($D$16:$E$18)-SUM($AL$27:AL2414)</f>
        <v>33850.930669260124</v>
      </c>
      <c r="AQ2414" s="10">
        <f t="shared" si="712"/>
        <v>5.5284724251114525E-3</v>
      </c>
      <c r="AR2414" s="10">
        <f>+AN2414/SUM(AL$27:AL2414)-1</f>
        <v>0.29459613981082478</v>
      </c>
    </row>
    <row r="2415" spans="1:44" x14ac:dyDescent="0.25">
      <c r="A2415" s="1">
        <v>43774</v>
      </c>
      <c r="B2415">
        <v>9.032</v>
      </c>
      <c r="G2415">
        <f t="shared" si="705"/>
        <v>8586.238992653216</v>
      </c>
      <c r="H2415">
        <f t="shared" si="706"/>
        <v>8521.4504230791572</v>
      </c>
      <c r="I2415" s="5">
        <f t="shared" si="695"/>
        <v>0</v>
      </c>
      <c r="J2415" s="6">
        <f>+H2415+SUM($D$16:$E$16)-SUM($F$27:F2415)</f>
        <v>8853.8065283423093</v>
      </c>
      <c r="K2415" s="10">
        <f t="shared" si="707"/>
        <v>1.2952992164213528E-2</v>
      </c>
      <c r="L2415" s="10">
        <f>+H2415/SUM(F$27:F2415)-1</f>
        <v>0.12306936663040302</v>
      </c>
      <c r="M2415">
        <v>8.093</v>
      </c>
      <c r="R2415">
        <f t="shared" si="708"/>
        <v>7684.1936724564976</v>
      </c>
      <c r="S2415">
        <f t="shared" si="709"/>
        <v>7466.3313969640303</v>
      </c>
      <c r="T2415" s="5">
        <f t="shared" si="696"/>
        <v>0</v>
      </c>
      <c r="U2415" s="6">
        <f>+S2415+SUM($D$17:$E$17)-SUM($Q$27:Q2415)</f>
        <v>7743.4238180166558</v>
      </c>
      <c r="V2415" s="10">
        <f t="shared" si="697"/>
        <v>2.268832938159715E-3</v>
      </c>
      <c r="W2415" s="10">
        <f>+S2415/SUM(Q$27:Q2415)-1</f>
        <v>0.18083829373432203</v>
      </c>
      <c r="X2415">
        <v>5.8869999999999996</v>
      </c>
      <c r="AC2415">
        <f t="shared" si="710"/>
        <v>17022.613703146253</v>
      </c>
      <c r="AD2415">
        <f t="shared" si="711"/>
        <v>16854.418836719007</v>
      </c>
      <c r="AE2415" s="5">
        <f t="shared" si="698"/>
        <v>0</v>
      </c>
      <c r="AF2415" s="6">
        <f>+AD2415+SUM($D$18:$E$18)-SUM($AB$27:AB2415)</f>
        <v>17352.95299461377</v>
      </c>
      <c r="AG2415" s="10">
        <f t="shared" si="699"/>
        <v>-1.8115552296922299E-3</v>
      </c>
      <c r="AH2415" s="10">
        <f>+AD2415/SUM(AB$27:AB2415)-1</f>
        <v>0.48086538856592753</v>
      </c>
      <c r="AI2415" s="6">
        <f t="shared" si="700"/>
        <v>0</v>
      </c>
      <c r="AL2415" s="6">
        <f t="shared" si="701"/>
        <v>0</v>
      </c>
      <c r="AM2415" s="6">
        <f t="shared" si="702"/>
        <v>33293.046368255964</v>
      </c>
      <c r="AN2415" s="6">
        <f t="shared" si="703"/>
        <v>32842.200656762194</v>
      </c>
      <c r="AO2415" s="5">
        <f t="shared" si="704"/>
        <v>0</v>
      </c>
      <c r="AP2415" s="6">
        <f>+AN2415+SUM($D$16:$E$18)-SUM($AL$27:AL2415)</f>
        <v>33950.183340972697</v>
      </c>
      <c r="AQ2415" s="10">
        <f t="shared" si="712"/>
        <v>2.932051490173837E-3</v>
      </c>
      <c r="AR2415" s="10">
        <f>+AN2415/SUM(AL$27:AL2415)-1</f>
        <v>0.2985204085029316</v>
      </c>
    </row>
    <row r="2416" spans="1:44" x14ac:dyDescent="0.25">
      <c r="A2416" s="1">
        <v>43775</v>
      </c>
      <c r="B2416">
        <v>9.0210000000000008</v>
      </c>
      <c r="G2416">
        <f t="shared" si="705"/>
        <v>8575.7818813911272</v>
      </c>
      <c r="H2416">
        <f t="shared" si="706"/>
        <v>8511.0722172937421</v>
      </c>
      <c r="I2416" s="5">
        <f t="shared" si="695"/>
        <v>0</v>
      </c>
      <c r="J2416" s="6">
        <f>+H2416+SUM($D$16:$E$16)-SUM($F$27:F2416)</f>
        <v>8843.4283225568943</v>
      </c>
      <c r="K2416" s="10">
        <f t="shared" si="707"/>
        <v>-1.1721744486049568E-3</v>
      </c>
      <c r="L2416" s="10">
        <f>+H2416/SUM(F$27:F2416)-1</f>
        <v>0.12170158950098164</v>
      </c>
      <c r="M2416">
        <v>8.1050000000000004</v>
      </c>
      <c r="R2416">
        <f t="shared" si="708"/>
        <v>7695.5875096082937</v>
      </c>
      <c r="S2416">
        <f t="shared" si="709"/>
        <v>7477.4021960204464</v>
      </c>
      <c r="T2416" s="5">
        <f t="shared" si="696"/>
        <v>0</v>
      </c>
      <c r="U2416" s="6">
        <f>+S2416+SUM($D$17:$E$17)-SUM($Q$27:Q2416)</f>
        <v>7754.4946170730727</v>
      </c>
      <c r="V2416" s="10">
        <f t="shared" si="697"/>
        <v>1.4297033607613141E-3</v>
      </c>
      <c r="W2416" s="10">
        <f>+S2416/SUM(Q$27:Q2416)-1</f>
        <v>0.18258919692532838</v>
      </c>
      <c r="X2416">
        <v>5.915</v>
      </c>
      <c r="AC2416">
        <f t="shared" si="710"/>
        <v>17103.577383066095</v>
      </c>
      <c r="AD2416">
        <f t="shared" si="711"/>
        <v>16934.582541055366</v>
      </c>
      <c r="AE2416" s="5">
        <f t="shared" si="698"/>
        <v>0</v>
      </c>
      <c r="AF2416" s="6">
        <f>+AD2416+SUM($D$18:$E$18)-SUM($AB$27:AB2416)</f>
        <v>17433.116698950129</v>
      </c>
      <c r="AG2416" s="10">
        <f t="shared" si="699"/>
        <v>4.6196001545812937E-3</v>
      </c>
      <c r="AH2416" s="10">
        <f>+AD2416/SUM(AB$27:AB2416)-1</f>
        <v>0.48790874356505221</v>
      </c>
      <c r="AI2416" s="6">
        <f t="shared" si="700"/>
        <v>0</v>
      </c>
      <c r="AL2416" s="6">
        <f t="shared" si="701"/>
        <v>0</v>
      </c>
      <c r="AM2416" s="6">
        <f t="shared" si="702"/>
        <v>33374.946774065516</v>
      </c>
      <c r="AN2416" s="6">
        <f t="shared" si="703"/>
        <v>32923.056954369553</v>
      </c>
      <c r="AO2416" s="5">
        <f t="shared" si="704"/>
        <v>0</v>
      </c>
      <c r="AP2416" s="6">
        <f>+AN2416+SUM($D$16:$E$18)-SUM($AL$27:AL2416)</f>
        <v>34031.039638580056</v>
      </c>
      <c r="AQ2416" s="10">
        <f t="shared" si="712"/>
        <v>2.3816159340082077E-3</v>
      </c>
      <c r="AR2416" s="10">
        <f>+AN2416/SUM(AL$27:AL2416)-1</f>
        <v>0.30171731828667125</v>
      </c>
    </row>
    <row r="2417" spans="1:44" x14ac:dyDescent="0.25">
      <c r="A2417" s="1">
        <v>43776</v>
      </c>
      <c r="B2417">
        <v>9.08</v>
      </c>
      <c r="G2417">
        <f t="shared" si="705"/>
        <v>8631.870023615058</v>
      </c>
      <c r="H2417">
        <f t="shared" si="706"/>
        <v>8566.7371392336972</v>
      </c>
      <c r="I2417" s="5">
        <f t="shared" si="695"/>
        <v>0</v>
      </c>
      <c r="J2417" s="6">
        <f>+H2417+SUM($D$16:$E$16)-SUM($F$27:F2417)</f>
        <v>8899.0932444968494</v>
      </c>
      <c r="K2417" s="10">
        <f t="shared" si="707"/>
        <v>6.2944957441415372E-3</v>
      </c>
      <c r="L2417" s="10">
        <f>+H2417/SUM(F$27:F2417)-1</f>
        <v>0.12903784864969658</v>
      </c>
      <c r="M2417">
        <v>8.1150000000000002</v>
      </c>
      <c r="R2417">
        <f t="shared" si="708"/>
        <v>7705.0823739014559</v>
      </c>
      <c r="S2417">
        <f t="shared" si="709"/>
        <v>7486.6278619007917</v>
      </c>
      <c r="T2417" s="5">
        <f t="shared" si="696"/>
        <v>0</v>
      </c>
      <c r="U2417" s="6">
        <f>+S2417+SUM($D$17:$E$17)-SUM($Q$27:Q2417)</f>
        <v>7763.7202829534181</v>
      </c>
      <c r="V2417" s="10">
        <f t="shared" si="697"/>
        <v>1.1897185227305318E-3</v>
      </c>
      <c r="W2417" s="10">
        <f>+S2417/SUM(Q$27:Q2417)-1</f>
        <v>0.18404828291783315</v>
      </c>
      <c r="X2417">
        <v>5.9039999999999999</v>
      </c>
      <c r="AC2417">
        <f t="shared" si="710"/>
        <v>17071.770223097585</v>
      </c>
      <c r="AD2417">
        <f t="shared" si="711"/>
        <v>16903.08965720894</v>
      </c>
      <c r="AE2417" s="5">
        <f t="shared" si="698"/>
        <v>0</v>
      </c>
      <c r="AF2417" s="6">
        <f>+AD2417+SUM($D$18:$E$18)-SUM($AB$27:AB2417)</f>
        <v>17401.623815103703</v>
      </c>
      <c r="AG2417" s="10">
        <f t="shared" si="699"/>
        <v>-1.8064976211811246E-3</v>
      </c>
      <c r="AH2417" s="10">
        <f>+AD2417/SUM(AB$27:AB2417)-1</f>
        <v>0.48514171124396777</v>
      </c>
      <c r="AI2417" s="6">
        <f t="shared" si="700"/>
        <v>0</v>
      </c>
      <c r="AL2417" s="6">
        <f t="shared" si="701"/>
        <v>0</v>
      </c>
      <c r="AM2417" s="6">
        <f t="shared" si="702"/>
        <v>33408.722620614099</v>
      </c>
      <c r="AN2417" s="6">
        <f t="shared" si="703"/>
        <v>32956.454658343428</v>
      </c>
      <c r="AO2417" s="5">
        <f t="shared" si="704"/>
        <v>0</v>
      </c>
      <c r="AP2417" s="6">
        <f>+AN2417+SUM($D$16:$E$18)-SUM($AL$27:AL2417)</f>
        <v>34064.437342553938</v>
      </c>
      <c r="AQ2417" s="10">
        <f t="shared" si="712"/>
        <v>9.8138947057080372E-4</v>
      </c>
      <c r="AR2417" s="10">
        <f>+AN2417/SUM(AL$27:AL2417)-1</f>
        <v>0.3030378022779987</v>
      </c>
    </row>
    <row r="2418" spans="1:44" x14ac:dyDescent="0.25">
      <c r="A2418" s="1">
        <v>43777</v>
      </c>
      <c r="B2418">
        <v>9.0359999999999996</v>
      </c>
      <c r="C2418">
        <f>+$C$16</f>
        <v>60</v>
      </c>
      <c r="D2418" s="7">
        <f>+$H$16</f>
        <v>0.66694736842105262</v>
      </c>
      <c r="E2418" s="7">
        <f>+$J$16</f>
        <v>0.46199999999999997</v>
      </c>
      <c r="F2418" s="6">
        <f>+C2418-D2418-E2418</f>
        <v>58.871052631578941</v>
      </c>
      <c r="G2418">
        <f t="shared" si="705"/>
        <v>8648.9126311982818</v>
      </c>
      <c r="H2418">
        <f t="shared" si="706"/>
        <v>8584.0953687236142</v>
      </c>
      <c r="I2418" s="5">
        <f t="shared" si="695"/>
        <v>78960</v>
      </c>
      <c r="J2418" s="6">
        <f>+H2418+SUM($D$16:$E$16)-SUM($F$27:F2418)</f>
        <v>8857.5804213551855</v>
      </c>
      <c r="K2418" s="10">
        <f t="shared" si="707"/>
        <v>-4.6648374167036488E-3</v>
      </c>
      <c r="L2418" s="10">
        <f>+H2418/SUM(F$27:F2418)-1</f>
        <v>0.12261539116952336</v>
      </c>
      <c r="M2418">
        <v>8.1110000000000007</v>
      </c>
      <c r="N2418">
        <f>+$C$17</f>
        <v>50</v>
      </c>
      <c r="O2418" s="7">
        <f>+$H$17</f>
        <v>0.5557894736842105</v>
      </c>
      <c r="P2418" s="7">
        <f>+$J$17</f>
        <v>0.38500000000000001</v>
      </c>
      <c r="Q2418" s="6">
        <f>+N2418-O2418-P2418</f>
        <v>49.059210526315795</v>
      </c>
      <c r="R2418">
        <f t="shared" si="708"/>
        <v>7751.2844281841917</v>
      </c>
      <c r="S2418">
        <f t="shared" si="709"/>
        <v>7531.9968060749698</v>
      </c>
      <c r="T2418" s="5">
        <f t="shared" si="696"/>
        <v>65800</v>
      </c>
      <c r="U2418" s="6">
        <f>+S2418+SUM($D$17:$E$17)-SUM($Q$27:Q2418)</f>
        <v>7760.0300166012812</v>
      </c>
      <c r="V2418" s="10">
        <f t="shared" si="697"/>
        <v>-4.7532190981169897E-4</v>
      </c>
      <c r="W2418" s="10">
        <f>+S2418/SUM(Q$27:Q2418)-1</f>
        <v>0.18205211278213462</v>
      </c>
      <c r="X2418">
        <v>5.9249999999999998</v>
      </c>
      <c r="Y2418">
        <f>+$C$18</f>
        <v>90</v>
      </c>
      <c r="Z2418" s="7">
        <f>+$H$18</f>
        <v>1.0004210526315789</v>
      </c>
      <c r="AA2418" s="7">
        <f>+$J$18</f>
        <v>0.69300000000000006</v>
      </c>
      <c r="AB2418" s="6">
        <f>+Y2418-Z2418-AA2418</f>
        <v>88.306578947368422</v>
      </c>
      <c r="AC2418">
        <f t="shared" si="710"/>
        <v>17220.79956198483</v>
      </c>
      <c r="AD2418">
        <f t="shared" si="711"/>
        <v>17051.519014408575</v>
      </c>
      <c r="AE2418" s="5">
        <f t="shared" si="698"/>
        <v>118440</v>
      </c>
      <c r="AF2418" s="6">
        <f>+AD2418+SUM($D$18:$E$18)-SUM($AB$27:AB2418)</f>
        <v>17461.746593355969</v>
      </c>
      <c r="AG2418" s="10">
        <f t="shared" si="699"/>
        <v>3.4550096526095864E-3</v>
      </c>
      <c r="AH2418" s="10">
        <f>+AD2418/SUM(AB$27:AB2418)-1</f>
        <v>0.48664841711338158</v>
      </c>
      <c r="AI2418" s="6">
        <f t="shared" si="700"/>
        <v>200</v>
      </c>
      <c r="AL2418" s="6">
        <f t="shared" si="701"/>
        <v>196.23684210526315</v>
      </c>
      <c r="AM2418" s="6">
        <f t="shared" si="702"/>
        <v>33620.996621367303</v>
      </c>
      <c r="AN2418" s="6">
        <f t="shared" si="703"/>
        <v>33167.611189207164</v>
      </c>
      <c r="AO2418" s="5">
        <f t="shared" si="704"/>
        <v>263200</v>
      </c>
      <c r="AP2418" s="6">
        <f>+AN2418+SUM($D$16:$E$18)-SUM($AL$27:AL2418)</f>
        <v>34079.357031312407</v>
      </c>
      <c r="AQ2418" s="10">
        <f t="shared" si="712"/>
        <v>4.3798430041386283E-4</v>
      </c>
      <c r="AR2418" s="10">
        <f>+AN2418/SUM(AL$27:AL2418)-1</f>
        <v>0.3012900367259479</v>
      </c>
    </row>
    <row r="2419" spans="1:44" x14ac:dyDescent="0.25">
      <c r="A2419" s="1">
        <v>43780</v>
      </c>
      <c r="B2419">
        <v>8.93</v>
      </c>
      <c r="G2419">
        <f t="shared" si="705"/>
        <v>8547.4534967464206</v>
      </c>
      <c r="H2419">
        <f t="shared" si="706"/>
        <v>8483.3965961378799</v>
      </c>
      <c r="I2419" s="5">
        <f t="shared" si="695"/>
        <v>0</v>
      </c>
      <c r="J2419" s="6">
        <f>+H2419+SUM($D$16:$E$16)-SUM($F$27:F2419)</f>
        <v>8756.8816487694494</v>
      </c>
      <c r="K2419" s="10">
        <f t="shared" si="707"/>
        <v>-1.1368654620731E-2</v>
      </c>
      <c r="L2419" s="10">
        <f>+H2419/SUM(F$27:F2419)-1</f>
        <v>0.10944615351304154</v>
      </c>
      <c r="M2419">
        <v>8.1029999999999998</v>
      </c>
      <c r="R2419">
        <f t="shared" si="708"/>
        <v>7743.6392210056101</v>
      </c>
      <c r="S2419">
        <f t="shared" si="709"/>
        <v>7524.5678855412989</v>
      </c>
      <c r="T2419" s="5">
        <f t="shared" si="696"/>
        <v>0</v>
      </c>
      <c r="U2419" s="6">
        <f>+S2419+SUM($D$17:$E$17)-SUM($Q$27:Q2419)</f>
        <v>7752.6010960676094</v>
      </c>
      <c r="V2419" s="10">
        <f t="shared" si="697"/>
        <v>-9.5733141724696491E-4</v>
      </c>
      <c r="W2419" s="10">
        <f>+S2419/SUM(Q$27:Q2419)-1</f>
        <v>0.18088623719314945</v>
      </c>
      <c r="X2419">
        <v>5.9059999999999997</v>
      </c>
      <c r="AC2419">
        <f t="shared" si="710"/>
        <v>17165.576744824033</v>
      </c>
      <c r="AD2419">
        <f t="shared" si="711"/>
        <v>16996.839037822287</v>
      </c>
      <c r="AE2419" s="5">
        <f t="shared" si="698"/>
        <v>0</v>
      </c>
      <c r="AF2419" s="6">
        <f>+AD2419+SUM($D$18:$E$18)-SUM($AB$27:AB2419)</f>
        <v>17407.06661676968</v>
      </c>
      <c r="AG2419" s="10">
        <f t="shared" si="699"/>
        <v>-3.131415078895583E-3</v>
      </c>
      <c r="AH2419" s="10">
        <f>+AD2419/SUM(AB$27:AB2419)-1</f>
        <v>0.48188110573360876</v>
      </c>
      <c r="AI2419" s="6">
        <f t="shared" si="700"/>
        <v>0</v>
      </c>
      <c r="AL2419" s="6">
        <f t="shared" si="701"/>
        <v>0</v>
      </c>
      <c r="AM2419" s="6">
        <f t="shared" si="702"/>
        <v>33456.669462576065</v>
      </c>
      <c r="AN2419" s="6">
        <f t="shared" si="703"/>
        <v>33004.803519501467</v>
      </c>
      <c r="AO2419" s="5">
        <f t="shared" si="704"/>
        <v>0</v>
      </c>
      <c r="AP2419" s="6">
        <f>+AN2419+SUM($D$16:$E$18)-SUM($AL$27:AL2419)</f>
        <v>33916.549361606711</v>
      </c>
      <c r="AQ2419" s="10">
        <f t="shared" si="712"/>
        <v>-4.7773104861135174E-3</v>
      </c>
      <c r="AR2419" s="10">
        <f>+AN2419/SUM(AL$27:AL2419)-1</f>
        <v>0.29490247998325647</v>
      </c>
    </row>
    <row r="2420" spans="1:44" x14ac:dyDescent="0.25">
      <c r="A2420" s="1">
        <v>43781</v>
      </c>
      <c r="B2420">
        <v>8.9550000000000001</v>
      </c>
      <c r="G2420">
        <f t="shared" si="705"/>
        <v>8571.3825378907277</v>
      </c>
      <c r="H2420">
        <f t="shared" si="706"/>
        <v>8507.1463066533834</v>
      </c>
      <c r="I2420" s="5">
        <f t="shared" si="695"/>
        <v>0</v>
      </c>
      <c r="J2420" s="6">
        <f>+H2420+SUM($D$16:$E$16)-SUM($F$27:F2420)</f>
        <v>8780.6313592849547</v>
      </c>
      <c r="K2420" s="10">
        <f t="shared" si="707"/>
        <v>2.7121196183852447E-3</v>
      </c>
      <c r="L2420" s="10">
        <f>+H2420/SUM(F$27:F2420)-1</f>
        <v>0.11255210579051367</v>
      </c>
      <c r="M2420">
        <v>8.1129999999999995</v>
      </c>
      <c r="R2420">
        <f t="shared" si="708"/>
        <v>7753.1957299788373</v>
      </c>
      <c r="S2420">
        <f t="shared" si="709"/>
        <v>7533.8540362083868</v>
      </c>
      <c r="T2420" s="5">
        <f t="shared" si="696"/>
        <v>0</v>
      </c>
      <c r="U2420" s="6">
        <f>+S2420+SUM($D$17:$E$17)-SUM($Q$27:Q2420)</f>
        <v>7761.8872467346982</v>
      </c>
      <c r="V2420" s="10">
        <f t="shared" si="697"/>
        <v>1.1978109736354714E-3</v>
      </c>
      <c r="W2420" s="10">
        <f>+S2420/SUM(Q$27:Q2420)-1</f>
        <v>0.18234358167938081</v>
      </c>
      <c r="X2420">
        <v>5.923</v>
      </c>
      <c r="AC2420">
        <f t="shared" si="710"/>
        <v>17214.986633862642</v>
      </c>
      <c r="AD2420">
        <f t="shared" si="711"/>
        <v>17045.763227399493</v>
      </c>
      <c r="AE2420" s="5">
        <f t="shared" si="698"/>
        <v>0</v>
      </c>
      <c r="AF2420" s="6">
        <f>+AD2420+SUM($D$18:$E$18)-SUM($AB$27:AB2420)</f>
        <v>17455.990806346887</v>
      </c>
      <c r="AG2420" s="10">
        <f t="shared" si="699"/>
        <v>2.8105935741105093E-3</v>
      </c>
      <c r="AH2420" s="10">
        <f>+AD2420/SUM(AB$27:AB2420)-1</f>
        <v>0.48614659486287914</v>
      </c>
      <c r="AI2420" s="6">
        <f t="shared" si="700"/>
        <v>0</v>
      </c>
      <c r="AL2420" s="6">
        <f t="shared" si="701"/>
        <v>0</v>
      </c>
      <c r="AM2420" s="6">
        <f t="shared" si="702"/>
        <v>33539.564901732207</v>
      </c>
      <c r="AN2420" s="6">
        <f t="shared" si="703"/>
        <v>33086.763570261261</v>
      </c>
      <c r="AO2420" s="5">
        <f t="shared" si="704"/>
        <v>0</v>
      </c>
      <c r="AP2420" s="6">
        <f>+AN2420+SUM($D$16:$E$18)-SUM($AL$27:AL2420)</f>
        <v>33998.509412366504</v>
      </c>
      <c r="AQ2420" s="10">
        <f t="shared" si="712"/>
        <v>2.4165209109558994E-3</v>
      </c>
      <c r="AR2420" s="10">
        <f>+AN2420/SUM(AL$27:AL2420)-1</f>
        <v>0.29811808079498991</v>
      </c>
    </row>
    <row r="2421" spans="1:44" x14ac:dyDescent="0.25">
      <c r="A2421" s="1">
        <v>43782</v>
      </c>
      <c r="B2421">
        <v>8.8610000000000007</v>
      </c>
      <c r="G2421">
        <f t="shared" si="705"/>
        <v>8481.4093431881338</v>
      </c>
      <c r="H2421">
        <f t="shared" si="706"/>
        <v>8417.84739511509</v>
      </c>
      <c r="I2421" s="5">
        <f t="shared" si="695"/>
        <v>0</v>
      </c>
      <c r="J2421" s="6">
        <f>+H2421+SUM($D$16:$E$16)-SUM($F$27:F2421)</f>
        <v>8691.3324477466631</v>
      </c>
      <c r="K2421" s="10">
        <f t="shared" si="707"/>
        <v>-1.0169987542395065E-2</v>
      </c>
      <c r="L2421" s="10">
        <f>+H2421/SUM(F$27:F2421)-1</f>
        <v>0.10087372522721849</v>
      </c>
      <c r="M2421">
        <v>8.0790000000000006</v>
      </c>
      <c r="R2421">
        <f t="shared" si="708"/>
        <v>7720.7035994698681</v>
      </c>
      <c r="S2421">
        <f t="shared" si="709"/>
        <v>7502.281123940289</v>
      </c>
      <c r="T2421" s="5">
        <f t="shared" si="696"/>
        <v>0</v>
      </c>
      <c r="U2421" s="6">
        <f>+S2421+SUM($D$17:$E$17)-SUM($Q$27:Q2421)</f>
        <v>7730.3143344665996</v>
      </c>
      <c r="V2421" s="10">
        <f t="shared" si="697"/>
        <v>-4.0676849926389869E-3</v>
      </c>
      <c r="W2421" s="10">
        <f>+S2421/SUM(Q$27:Q2421)-1</f>
        <v>0.1773886104261948</v>
      </c>
      <c r="X2421">
        <v>5.968</v>
      </c>
      <c r="AC2421">
        <f t="shared" si="710"/>
        <v>17345.777516611892</v>
      </c>
      <c r="AD2421">
        <f t="shared" si="711"/>
        <v>17175.268435103862</v>
      </c>
      <c r="AE2421" s="5">
        <f t="shared" si="698"/>
        <v>0</v>
      </c>
      <c r="AF2421" s="6">
        <f>+AD2421+SUM($D$18:$E$18)-SUM($AB$27:AB2421)</f>
        <v>17585.496014051256</v>
      </c>
      <c r="AG2421" s="10">
        <f t="shared" si="699"/>
        <v>7.4189548528682536E-3</v>
      </c>
      <c r="AH2421" s="10">
        <f>+AD2421/SUM(AB$27:AB2421)-1</f>
        <v>0.49743759549918343</v>
      </c>
      <c r="AI2421" s="6">
        <f t="shared" si="700"/>
        <v>0</v>
      </c>
      <c r="AL2421" s="6">
        <f t="shared" si="701"/>
        <v>0</v>
      </c>
      <c r="AM2421" s="6">
        <f t="shared" si="702"/>
        <v>33547.890459269896</v>
      </c>
      <c r="AN2421" s="6">
        <f t="shared" si="703"/>
        <v>33095.396954159238</v>
      </c>
      <c r="AO2421" s="5">
        <f t="shared" si="704"/>
        <v>0</v>
      </c>
      <c r="AP2421" s="6">
        <f>+AN2421+SUM($D$16:$E$18)-SUM($AL$27:AL2421)</f>
        <v>34007.142796264481</v>
      </c>
      <c r="AQ2421" s="10">
        <f t="shared" si="712"/>
        <v>2.5393418850416793E-4</v>
      </c>
      <c r="AR2421" s="10">
        <f>+AN2421/SUM(AL$27:AL2421)-1</f>
        <v>0.2984568008910975</v>
      </c>
    </row>
    <row r="2422" spans="1:44" x14ac:dyDescent="0.25">
      <c r="A2422" s="1">
        <v>43783</v>
      </c>
      <c r="B2422">
        <v>8.843</v>
      </c>
      <c r="G2422">
        <f t="shared" si="705"/>
        <v>8464.1804335642319</v>
      </c>
      <c r="H2422">
        <f t="shared" si="706"/>
        <v>8400.7476035439267</v>
      </c>
      <c r="I2422" s="5">
        <f t="shared" si="695"/>
        <v>0</v>
      </c>
      <c r="J2422" s="6">
        <f>+H2422+SUM($D$16:$E$16)-SUM($F$27:F2422)</f>
        <v>8674.2326561754999</v>
      </c>
      <c r="K2422" s="10">
        <f t="shared" si="707"/>
        <v>-1.9674533995758248E-3</v>
      </c>
      <c r="L2422" s="10">
        <f>+H2422/SUM(F$27:F2422)-1</f>
        <v>9.8637439587438536E-2</v>
      </c>
      <c r="M2422">
        <v>8.0410000000000004</v>
      </c>
      <c r="R2422">
        <f t="shared" si="708"/>
        <v>7684.3888653716058</v>
      </c>
      <c r="S2422">
        <f t="shared" si="709"/>
        <v>7466.9937514053545</v>
      </c>
      <c r="T2422" s="5">
        <f t="shared" si="696"/>
        <v>0</v>
      </c>
      <c r="U2422" s="6">
        <f>+S2422+SUM($D$17:$E$17)-SUM($Q$27:Q2422)</f>
        <v>7695.026961931665</v>
      </c>
      <c r="V2422" s="10">
        <f t="shared" si="697"/>
        <v>-4.5648043544104233E-3</v>
      </c>
      <c r="W2422" s="10">
        <f>+S2422/SUM(Q$27:Q2422)-1</f>
        <v>0.17185070137851621</v>
      </c>
      <c r="X2422">
        <v>5.9619999999999997</v>
      </c>
      <c r="AC2422">
        <f t="shared" si="710"/>
        <v>17328.338732245324</v>
      </c>
      <c r="AD2422">
        <f t="shared" si="711"/>
        <v>17158.001074076612</v>
      </c>
      <c r="AE2422" s="5">
        <f t="shared" si="698"/>
        <v>0</v>
      </c>
      <c r="AF2422" s="6">
        <f>+AD2422+SUM($D$18:$E$18)-SUM($AB$27:AB2422)</f>
        <v>17568.228653024005</v>
      </c>
      <c r="AG2422" s="10">
        <f t="shared" si="699"/>
        <v>-9.8190924006091862E-4</v>
      </c>
      <c r="AH2422" s="10">
        <f>+AD2422/SUM(AB$27:AB2422)-1</f>
        <v>0.49593212874767612</v>
      </c>
      <c r="AI2422" s="6">
        <f t="shared" si="700"/>
        <v>0</v>
      </c>
      <c r="AL2422" s="6">
        <f t="shared" si="701"/>
        <v>0</v>
      </c>
      <c r="AM2422" s="6">
        <f t="shared" si="702"/>
        <v>33476.908031181163</v>
      </c>
      <c r="AN2422" s="6">
        <f t="shared" si="703"/>
        <v>33025.742429025893</v>
      </c>
      <c r="AO2422" s="5">
        <f t="shared" si="704"/>
        <v>0</v>
      </c>
      <c r="AP2422" s="6">
        <f>+AN2422+SUM($D$16:$E$18)-SUM($AL$27:AL2422)</f>
        <v>33937.488271131137</v>
      </c>
      <c r="AQ2422" s="10">
        <f t="shared" si="712"/>
        <v>-2.0482322067055803E-3</v>
      </c>
      <c r="AR2422" s="10">
        <f>+AN2422/SUM(AL$27:AL2422)-1</f>
        <v>0.29572399209604039</v>
      </c>
    </row>
    <row r="2423" spans="1:44" x14ac:dyDescent="0.25">
      <c r="A2423" s="1">
        <v>43784</v>
      </c>
      <c r="B2423">
        <v>8.8740000000000006</v>
      </c>
      <c r="G2423">
        <f t="shared" si="705"/>
        <v>8493.8524445831717</v>
      </c>
      <c r="H2423">
        <f t="shared" si="706"/>
        <v>8430.1972445831507</v>
      </c>
      <c r="I2423" s="5">
        <f t="shared" si="695"/>
        <v>0</v>
      </c>
      <c r="J2423" s="6">
        <f>+H2423+SUM($D$16:$E$16)-SUM($F$27:F2423)</f>
        <v>8703.6822972147238</v>
      </c>
      <c r="K2423" s="10">
        <f t="shared" si="707"/>
        <v>3.3950716111190715E-3</v>
      </c>
      <c r="L2423" s="10">
        <f>+H2423/SUM(F$27:F2423)-1</f>
        <v>0.10248882041150398</v>
      </c>
      <c r="M2423">
        <v>8.09</v>
      </c>
      <c r="R2423">
        <f t="shared" si="708"/>
        <v>7731.2157593404163</v>
      </c>
      <c r="S2423">
        <f t="shared" si="709"/>
        <v>7512.4958896740854</v>
      </c>
      <c r="T2423" s="5">
        <f t="shared" si="696"/>
        <v>0</v>
      </c>
      <c r="U2423" s="6">
        <f>+S2423+SUM($D$17:$E$17)-SUM($Q$27:Q2423)</f>
        <v>7740.5291002003969</v>
      </c>
      <c r="V2423" s="10">
        <f t="shared" si="697"/>
        <v>5.9131876332385591E-3</v>
      </c>
      <c r="W2423" s="10">
        <f>+S2423/SUM(Q$27:Q2423)-1</f>
        <v>0.17899168936104903</v>
      </c>
      <c r="X2423">
        <v>5.9880000000000004</v>
      </c>
      <c r="AC2423">
        <f t="shared" si="710"/>
        <v>17403.906797833784</v>
      </c>
      <c r="AD2423">
        <f t="shared" si="711"/>
        <v>17232.826305194696</v>
      </c>
      <c r="AE2423" s="5">
        <f t="shared" si="698"/>
        <v>0</v>
      </c>
      <c r="AF2423" s="6">
        <f>+AD2423+SUM($D$18:$E$18)-SUM($AB$27:AB2423)</f>
        <v>17643.053884142089</v>
      </c>
      <c r="AG2423" s="10">
        <f t="shared" si="699"/>
        <v>4.2591221116197175E-3</v>
      </c>
      <c r="AH2423" s="10">
        <f>+AD2423/SUM(AB$27:AB2423)-1</f>
        <v>0.5024558180042078</v>
      </c>
      <c r="AI2423" s="6">
        <f t="shared" si="700"/>
        <v>0</v>
      </c>
      <c r="AL2423" s="6">
        <f t="shared" si="701"/>
        <v>0</v>
      </c>
      <c r="AM2423" s="6">
        <f t="shared" si="702"/>
        <v>33628.975001757368</v>
      </c>
      <c r="AN2423" s="6">
        <f t="shared" si="703"/>
        <v>33175.519439451935</v>
      </c>
      <c r="AO2423" s="5">
        <f t="shared" si="704"/>
        <v>0</v>
      </c>
      <c r="AP2423" s="6">
        <f>+AN2423+SUM($D$16:$E$18)-SUM($AL$27:AL2423)</f>
        <v>34087.265281557178</v>
      </c>
      <c r="AQ2423" s="10">
        <f t="shared" si="712"/>
        <v>4.4133204328338227E-3</v>
      </c>
      <c r="AR2423" s="10">
        <f>+AN2423/SUM(AL$27:AL2423)-1</f>
        <v>0.30160030710365926</v>
      </c>
    </row>
    <row r="2424" spans="1:44" x14ac:dyDescent="0.25">
      <c r="A2424" s="1">
        <v>43787</v>
      </c>
      <c r="B2424">
        <v>8.8719999999999999</v>
      </c>
      <c r="G2424">
        <f t="shared" si="705"/>
        <v>8491.9381212916269</v>
      </c>
      <c r="H2424">
        <f t="shared" si="706"/>
        <v>8428.2972677419093</v>
      </c>
      <c r="I2424" s="5">
        <f t="shared" si="695"/>
        <v>0</v>
      </c>
      <c r="J2424" s="6">
        <f>+H2424+SUM($D$16:$E$16)-SUM($F$27:F2424)</f>
        <v>8701.7823203734806</v>
      </c>
      <c r="K2424" s="10">
        <f t="shared" si="707"/>
        <v>-2.1829574843867938E-4</v>
      </c>
      <c r="L2424" s="10">
        <f>+H2424/SUM(F$27:F2424)-1</f>
        <v>0.10224034422930606</v>
      </c>
      <c r="M2424">
        <v>8.0909999999999993</v>
      </c>
      <c r="R2424">
        <f t="shared" si="708"/>
        <v>7732.1714102377391</v>
      </c>
      <c r="S2424">
        <f t="shared" si="709"/>
        <v>7513.4245047407949</v>
      </c>
      <c r="T2424" s="5">
        <f t="shared" si="696"/>
        <v>0</v>
      </c>
      <c r="U2424" s="6">
        <f>+S2424+SUM($D$17:$E$17)-SUM($Q$27:Q2424)</f>
        <v>7741.4577152671054</v>
      </c>
      <c r="V2424" s="10">
        <f t="shared" si="697"/>
        <v>1.1996790589985373E-4</v>
      </c>
      <c r="W2424" s="10">
        <f>+S2424/SUM(Q$27:Q2424)-1</f>
        <v>0.17913742380967235</v>
      </c>
      <c r="X2424">
        <v>5.9980000000000002</v>
      </c>
      <c r="AC2424">
        <f t="shared" si="710"/>
        <v>17432.971438444725</v>
      </c>
      <c r="AD2424">
        <f t="shared" si="711"/>
        <v>17261.605240240107</v>
      </c>
      <c r="AE2424" s="5">
        <f t="shared" si="698"/>
        <v>0</v>
      </c>
      <c r="AF2424" s="6">
        <f>+AD2424+SUM($D$18:$E$18)-SUM($AB$27:AB2424)</f>
        <v>17671.832819187501</v>
      </c>
      <c r="AG2424" s="10">
        <f t="shared" si="699"/>
        <v>1.6311765091461261E-3</v>
      </c>
      <c r="AH2424" s="10">
        <f>+AD2424/SUM(AB$27:AB2424)-1</f>
        <v>0.50496492925671932</v>
      </c>
      <c r="AI2424" s="6">
        <f t="shared" si="700"/>
        <v>0</v>
      </c>
      <c r="AL2424" s="6">
        <f t="shared" si="701"/>
        <v>0</v>
      </c>
      <c r="AM2424" s="6">
        <f t="shared" si="702"/>
        <v>33657.080969974093</v>
      </c>
      <c r="AN2424" s="6">
        <f t="shared" si="703"/>
        <v>33203.32701272281</v>
      </c>
      <c r="AO2424" s="5">
        <f t="shared" si="704"/>
        <v>0</v>
      </c>
      <c r="AP2424" s="6">
        <f>+AN2424+SUM($D$16:$E$18)-SUM($AL$27:AL2424)</f>
        <v>34115.072854828053</v>
      </c>
      <c r="AQ2424" s="10">
        <f t="shared" si="712"/>
        <v>8.1577601022519985E-4</v>
      </c>
      <c r="AR2424" s="10">
        <f>+AN2424/SUM(AL$27:AL2424)-1</f>
        <v>0.30269130270887468</v>
      </c>
    </row>
    <row r="2425" spans="1:44" x14ac:dyDescent="0.25">
      <c r="A2425" s="1">
        <v>43788</v>
      </c>
      <c r="B2425">
        <v>8.91</v>
      </c>
      <c r="G2425">
        <f t="shared" si="705"/>
        <v>8528.310263830972</v>
      </c>
      <c r="H2425">
        <f t="shared" si="706"/>
        <v>8464.3968277254735</v>
      </c>
      <c r="I2425" s="5">
        <f t="shared" si="695"/>
        <v>0</v>
      </c>
      <c r="J2425" s="6">
        <f>+H2425+SUM($D$16:$E$16)-SUM($F$27:F2425)</f>
        <v>8737.8818803570466</v>
      </c>
      <c r="K2425" s="10">
        <f t="shared" si="707"/>
        <v>4.1485248256607488E-3</v>
      </c>
      <c r="L2425" s="10">
        <f>+H2425/SUM(F$27:F2425)-1</f>
        <v>0.10696139169106345</v>
      </c>
      <c r="M2425">
        <v>8.06</v>
      </c>
      <c r="R2425">
        <f t="shared" si="708"/>
        <v>7702.5462324207374</v>
      </c>
      <c r="S2425">
        <f t="shared" si="709"/>
        <v>7484.6374376728236</v>
      </c>
      <c r="T2425" s="5">
        <f t="shared" si="696"/>
        <v>0</v>
      </c>
      <c r="U2425" s="6">
        <f>+S2425+SUM($D$17:$E$17)-SUM($Q$27:Q2425)</f>
        <v>7712.6706481991341</v>
      </c>
      <c r="V2425" s="10">
        <f t="shared" si="697"/>
        <v>-3.7185589751655979E-3</v>
      </c>
      <c r="W2425" s="10">
        <f>+S2425/SUM(Q$27:Q2425)-1</f>
        <v>0.17461965590235584</v>
      </c>
      <c r="X2425">
        <v>6.016</v>
      </c>
      <c r="AC2425">
        <f t="shared" si="710"/>
        <v>17485.287791544426</v>
      </c>
      <c r="AD2425">
        <f t="shared" si="711"/>
        <v>17313.407323321855</v>
      </c>
      <c r="AE2425" s="5">
        <f t="shared" si="698"/>
        <v>0</v>
      </c>
      <c r="AF2425" s="6">
        <f>+AD2425+SUM($D$18:$E$18)-SUM($AB$27:AB2425)</f>
        <v>17723.634902269248</v>
      </c>
      <c r="AG2425" s="10">
        <f t="shared" si="699"/>
        <v>2.9313361897302936E-3</v>
      </c>
      <c r="AH2425" s="10">
        <f>+AD2425/SUM(AB$27:AB2425)-1</f>
        <v>0.50948132951124103</v>
      </c>
      <c r="AI2425" s="6">
        <f t="shared" si="700"/>
        <v>0</v>
      </c>
      <c r="AL2425" s="6">
        <f t="shared" si="701"/>
        <v>0</v>
      </c>
      <c r="AM2425" s="6">
        <f t="shared" si="702"/>
        <v>33716.144287796138</v>
      </c>
      <c r="AN2425" s="6">
        <f t="shared" si="703"/>
        <v>33262.441588720154</v>
      </c>
      <c r="AO2425" s="5">
        <f t="shared" si="704"/>
        <v>0</v>
      </c>
      <c r="AP2425" s="6">
        <f>+AN2425+SUM($D$16:$E$18)-SUM($AL$27:AL2425)</f>
        <v>34174.187430825397</v>
      </c>
      <c r="AQ2425" s="10">
        <f t="shared" si="712"/>
        <v>1.7327993479274717E-3</v>
      </c>
      <c r="AR2425" s="10">
        <f>+AN2425/SUM(AL$27:AL2425)-1</f>
        <v>0.30501058968832573</v>
      </c>
    </row>
    <row r="2426" spans="1:44" x14ac:dyDescent="0.25">
      <c r="A2426" s="1">
        <v>43789</v>
      </c>
      <c r="B2426">
        <v>8.8800000000000008</v>
      </c>
      <c r="G2426">
        <f t="shared" si="705"/>
        <v>8499.5954144578045</v>
      </c>
      <c r="H2426">
        <f t="shared" si="706"/>
        <v>8435.8971751068711</v>
      </c>
      <c r="I2426" s="5">
        <f t="shared" si="695"/>
        <v>0</v>
      </c>
      <c r="J2426" s="6">
        <f>+H2426+SUM($D$16:$E$16)-SUM($F$27:F2426)</f>
        <v>8709.3822277384425</v>
      </c>
      <c r="K2426" s="10">
        <f t="shared" si="707"/>
        <v>-3.2616202655099125E-3</v>
      </c>
      <c r="L2426" s="10">
        <f>+H2426/SUM(F$27:F2426)-1</f>
        <v>0.10323424895809707</v>
      </c>
      <c r="M2426">
        <v>8.0359999999999996</v>
      </c>
      <c r="R2426">
        <f t="shared" si="708"/>
        <v>7679.6106108849917</v>
      </c>
      <c r="S2426">
        <f t="shared" si="709"/>
        <v>7462.3506760718119</v>
      </c>
      <c r="T2426" s="5">
        <f t="shared" si="696"/>
        <v>0</v>
      </c>
      <c r="U2426" s="6">
        <f>+S2426+SUM($D$17:$E$17)-SUM($Q$27:Q2426)</f>
        <v>7690.3838865981224</v>
      </c>
      <c r="V2426" s="10">
        <f t="shared" si="697"/>
        <v>-2.8896296260512155E-3</v>
      </c>
      <c r="W2426" s="10">
        <f>+S2426/SUM(Q$27:Q2426)-1</f>
        <v>0.17112202913540075</v>
      </c>
      <c r="X2426">
        <v>6.0170000000000003</v>
      </c>
      <c r="AC2426">
        <f t="shared" si="710"/>
        <v>17488.194255605522</v>
      </c>
      <c r="AD2426">
        <f t="shared" si="711"/>
        <v>17316.2852168264</v>
      </c>
      <c r="AE2426" s="5">
        <f t="shared" si="698"/>
        <v>0</v>
      </c>
      <c r="AF2426" s="6">
        <f>+AD2426+SUM($D$18:$E$18)-SUM($AB$27:AB2426)</f>
        <v>17726.512795773793</v>
      </c>
      <c r="AG2426" s="10">
        <f t="shared" si="699"/>
        <v>1.6237603180235816E-4</v>
      </c>
      <c r="AH2426" s="10">
        <f>+AD2426/SUM(AB$27:AB2426)-1</f>
        <v>0.50973224063649258</v>
      </c>
      <c r="AI2426" s="6">
        <f t="shared" si="700"/>
        <v>0</v>
      </c>
      <c r="AL2426" s="6">
        <f t="shared" si="701"/>
        <v>0</v>
      </c>
      <c r="AM2426" s="6">
        <f t="shared" si="702"/>
        <v>33667.400280948321</v>
      </c>
      <c r="AN2426" s="6">
        <f t="shared" si="703"/>
        <v>33214.533068005083</v>
      </c>
      <c r="AO2426" s="5">
        <f t="shared" si="704"/>
        <v>0</v>
      </c>
      <c r="AP2426" s="6">
        <f>+AN2426+SUM($D$16:$E$18)-SUM($AL$27:AL2426)</f>
        <v>34126.278910110326</v>
      </c>
      <c r="AQ2426" s="10">
        <f t="shared" si="712"/>
        <v>-1.4018920219257547E-3</v>
      </c>
      <c r="AR2426" s="10">
        <f>+AN2426/SUM(AL$27:AL2426)-1</f>
        <v>0.30313095837194415</v>
      </c>
    </row>
    <row r="2427" spans="1:44" x14ac:dyDescent="0.25">
      <c r="A2427" s="1">
        <v>43790</v>
      </c>
      <c r="B2427">
        <v>8.8140000000000001</v>
      </c>
      <c r="G2427">
        <f t="shared" si="705"/>
        <v>8436.4227458368332</v>
      </c>
      <c r="H2427">
        <f t="shared" si="706"/>
        <v>8373.1979393459405</v>
      </c>
      <c r="I2427" s="5">
        <f t="shared" si="695"/>
        <v>0</v>
      </c>
      <c r="J2427" s="6">
        <f>+H2427+SUM($D$16:$E$16)-SUM($F$27:F2427)</f>
        <v>8646.6829919775118</v>
      </c>
      <c r="K2427" s="10">
        <f t="shared" si="707"/>
        <v>-7.1990451356286345E-3</v>
      </c>
      <c r="L2427" s="10">
        <f>+H2427/SUM(F$27:F2427)-1</f>
        <v>9.503453494557057E-2</v>
      </c>
      <c r="M2427">
        <v>8.0060000000000002</v>
      </c>
      <c r="R2427">
        <f t="shared" si="708"/>
        <v>7650.9410839653128</v>
      </c>
      <c r="S2427">
        <f t="shared" si="709"/>
        <v>7434.4922240705491</v>
      </c>
      <c r="T2427" s="5">
        <f t="shared" si="696"/>
        <v>0</v>
      </c>
      <c r="U2427" s="6">
        <f>+S2427+SUM($D$17:$E$17)-SUM($Q$27:Q2427)</f>
        <v>7662.5254345968597</v>
      </c>
      <c r="V2427" s="10">
        <f t="shared" si="697"/>
        <v>-3.622504729550724E-3</v>
      </c>
      <c r="W2427" s="10">
        <f>+S2427/SUM(Q$27:Q2427)-1</f>
        <v>0.16674999567670712</v>
      </c>
      <c r="X2427">
        <v>5.9930000000000003</v>
      </c>
      <c r="AC2427">
        <f t="shared" si="710"/>
        <v>17418.439118139257</v>
      </c>
      <c r="AD2427">
        <f t="shared" si="711"/>
        <v>17247.215772717405</v>
      </c>
      <c r="AE2427" s="5">
        <f t="shared" si="698"/>
        <v>0</v>
      </c>
      <c r="AF2427" s="6">
        <f>+AD2427+SUM($D$18:$E$18)-SUM($AB$27:AB2427)</f>
        <v>17657.443351664799</v>
      </c>
      <c r="AG2427" s="10">
        <f t="shared" si="699"/>
        <v>-3.8963920825680898E-3</v>
      </c>
      <c r="AH2427" s="10">
        <f>+AD2427/SUM(AB$27:AB2427)-1</f>
        <v>0.50371037363046378</v>
      </c>
      <c r="AI2427" s="6">
        <f t="shared" si="700"/>
        <v>0</v>
      </c>
      <c r="AL2427" s="6">
        <f t="shared" si="701"/>
        <v>0</v>
      </c>
      <c r="AM2427" s="6">
        <f t="shared" si="702"/>
        <v>33505.802947941404</v>
      </c>
      <c r="AN2427" s="6">
        <f t="shared" si="703"/>
        <v>33054.905936133895</v>
      </c>
      <c r="AO2427" s="5">
        <f t="shared" si="704"/>
        <v>0</v>
      </c>
      <c r="AP2427" s="6">
        <f>+AN2427+SUM($D$16:$E$18)-SUM($AL$27:AL2427)</f>
        <v>33966.651778239138</v>
      </c>
      <c r="AQ2427" s="10">
        <f t="shared" si="712"/>
        <v>-4.6775428487720871E-3</v>
      </c>
      <c r="AR2427" s="10">
        <f>+AN2427/SUM(AL$27:AL2427)-1</f>
        <v>0.29686818608152632</v>
      </c>
    </row>
    <row r="2428" spans="1:44" x14ac:dyDescent="0.25">
      <c r="A2428" s="1">
        <v>43791</v>
      </c>
      <c r="B2428">
        <v>8.8620000000000001</v>
      </c>
      <c r="G2428">
        <f t="shared" si="705"/>
        <v>8482.3665048339008</v>
      </c>
      <c r="H2428">
        <f t="shared" si="706"/>
        <v>8418.7973835357061</v>
      </c>
      <c r="I2428" s="5">
        <f t="shared" si="695"/>
        <v>0</v>
      </c>
      <c r="J2428" s="6">
        <f>+H2428+SUM($D$16:$E$16)-SUM($F$27:F2428)</f>
        <v>8692.2824361672792</v>
      </c>
      <c r="K2428" s="10">
        <f t="shared" si="707"/>
        <v>5.2736343210542103E-3</v>
      </c>
      <c r="L2428" s="10">
        <f>+H2428/SUM(F$27:F2428)-1</f>
        <v>0.1009979633183169</v>
      </c>
      <c r="M2428">
        <v>8.0449999999999999</v>
      </c>
      <c r="R2428">
        <f t="shared" si="708"/>
        <v>7688.211468960897</v>
      </c>
      <c r="S2428">
        <f t="shared" si="709"/>
        <v>7470.7082116721922</v>
      </c>
      <c r="T2428" s="5">
        <f t="shared" si="696"/>
        <v>0</v>
      </c>
      <c r="U2428" s="6">
        <f>+S2428+SUM($D$17:$E$17)-SUM($Q$27:Q2428)</f>
        <v>7698.7414221985027</v>
      </c>
      <c r="V2428" s="10">
        <f t="shared" si="697"/>
        <v>4.7263774731662878E-3</v>
      </c>
      <c r="W2428" s="10">
        <f>+S2428/SUM(Q$27:Q2428)-1</f>
        <v>0.17243363917300902</v>
      </c>
      <c r="X2428">
        <v>6.0129999999999999</v>
      </c>
      <c r="AC2428">
        <f t="shared" si="710"/>
        <v>17476.568399361146</v>
      </c>
      <c r="AD2428">
        <f t="shared" si="711"/>
        <v>17304.773642808235</v>
      </c>
      <c r="AE2428" s="5">
        <f t="shared" si="698"/>
        <v>0</v>
      </c>
      <c r="AF2428" s="6">
        <f>+AD2428+SUM($D$18:$E$18)-SUM($AB$27:AB2428)</f>
        <v>17715.001221755629</v>
      </c>
      <c r="AG2428" s="10">
        <f t="shared" si="699"/>
        <v>3.2596944497857994E-3</v>
      </c>
      <c r="AH2428" s="10">
        <f>+AD2428/SUM(AB$27:AB2428)-1</f>
        <v>0.50872859613548793</v>
      </c>
      <c r="AI2428" s="6">
        <f t="shared" si="700"/>
        <v>0</v>
      </c>
      <c r="AL2428" s="6">
        <f t="shared" si="701"/>
        <v>0</v>
      </c>
      <c r="AM2428" s="6">
        <f t="shared" si="702"/>
        <v>33647.146373155942</v>
      </c>
      <c r="AN2428" s="6">
        <f t="shared" si="703"/>
        <v>33194.279238016134</v>
      </c>
      <c r="AO2428" s="5">
        <f t="shared" si="704"/>
        <v>0</v>
      </c>
      <c r="AP2428" s="6">
        <f>+AN2428+SUM($D$16:$E$18)-SUM($AL$27:AL2428)</f>
        <v>34106.025080121377</v>
      </c>
      <c r="AQ2428" s="10">
        <f t="shared" si="712"/>
        <v>4.1032393416984281E-3</v>
      </c>
      <c r="AR2428" s="10">
        <f>+AN2428/SUM(AL$27:AL2428)-1</f>
        <v>0.3023363245039874</v>
      </c>
    </row>
    <row r="2429" spans="1:44" x14ac:dyDescent="0.25">
      <c r="A2429" s="1">
        <v>43794</v>
      </c>
      <c r="B2429">
        <v>8.9450000000000003</v>
      </c>
      <c r="G2429">
        <f t="shared" si="705"/>
        <v>8561.8109214329997</v>
      </c>
      <c r="H2429">
        <f t="shared" si="706"/>
        <v>8497.6464224471783</v>
      </c>
      <c r="I2429" s="5">
        <f t="shared" si="695"/>
        <v>0</v>
      </c>
      <c r="J2429" s="6">
        <f>+H2429+SUM($D$16:$E$16)-SUM($F$27:F2429)</f>
        <v>8771.1314750787496</v>
      </c>
      <c r="K2429" s="10">
        <f t="shared" si="707"/>
        <v>9.0711547272546156E-3</v>
      </c>
      <c r="L2429" s="10">
        <f>+H2429/SUM(F$27:F2429)-1</f>
        <v>0.11130972487952429</v>
      </c>
      <c r="M2429">
        <v>8.1039999999999992</v>
      </c>
      <c r="R2429">
        <f t="shared" si="708"/>
        <v>7744.5948719029338</v>
      </c>
      <c r="S2429">
        <f t="shared" si="709"/>
        <v>7525.4965006080101</v>
      </c>
      <c r="T2429" s="5">
        <f t="shared" si="696"/>
        <v>0</v>
      </c>
      <c r="U2429" s="6">
        <f>+S2429+SUM($D$17:$E$17)-SUM($Q$27:Q2429)</f>
        <v>7753.5297111343198</v>
      </c>
      <c r="V2429" s="10">
        <f t="shared" si="697"/>
        <v>7.116525407365959E-3</v>
      </c>
      <c r="W2429" s="10">
        <f>+S2429/SUM(Q$27:Q2429)-1</f>
        <v>0.18103197164177298</v>
      </c>
      <c r="X2429">
        <v>6.08</v>
      </c>
      <c r="AC2429">
        <f t="shared" si="710"/>
        <v>17671.301491454476</v>
      </c>
      <c r="AD2429">
        <f t="shared" si="711"/>
        <v>17497.592507612517</v>
      </c>
      <c r="AE2429" s="5">
        <f t="shared" si="698"/>
        <v>0</v>
      </c>
      <c r="AF2429" s="6">
        <f>+AD2429+SUM($D$18:$E$18)-SUM($AB$27:AB2429)</f>
        <v>17907.82008655991</v>
      </c>
      <c r="AG2429" s="10">
        <f t="shared" si="699"/>
        <v>1.0884496274687461E-2</v>
      </c>
      <c r="AH2429" s="10">
        <f>+AD2429/SUM(AB$27:AB2429)-1</f>
        <v>0.52553964152731836</v>
      </c>
      <c r="AI2429" s="6">
        <f t="shared" si="700"/>
        <v>0</v>
      </c>
      <c r="AL2429" s="6">
        <f t="shared" si="701"/>
        <v>0</v>
      </c>
      <c r="AM2429" s="6">
        <f t="shared" si="702"/>
        <v>33977.707284790406</v>
      </c>
      <c r="AN2429" s="6">
        <f t="shared" si="703"/>
        <v>33520.735430667701</v>
      </c>
      <c r="AO2429" s="5">
        <f t="shared" si="704"/>
        <v>0</v>
      </c>
      <c r="AP2429" s="6">
        <f>+AN2429+SUM($D$16:$E$18)-SUM($AL$27:AL2429)</f>
        <v>34432.481272772944</v>
      </c>
      <c r="AQ2429" s="10">
        <f t="shared" si="712"/>
        <v>9.571804157320063E-3</v>
      </c>
      <c r="AR2429" s="10">
        <f>+AN2429/SUM(AL$27:AL2429)-1</f>
        <v>0.31514442782205832</v>
      </c>
    </row>
    <row r="2430" spans="1:44" x14ac:dyDescent="0.25">
      <c r="A2430" s="1">
        <v>43795</v>
      </c>
      <c r="B2430">
        <v>8.9079999999999995</v>
      </c>
      <c r="G2430">
        <f t="shared" si="705"/>
        <v>8526.3959405394253</v>
      </c>
      <c r="H2430">
        <f t="shared" si="706"/>
        <v>8462.4968508842321</v>
      </c>
      <c r="I2430" s="5">
        <f t="shared" si="695"/>
        <v>0</v>
      </c>
      <c r="J2430" s="6">
        <f>+H2430+SUM($D$16:$E$16)-SUM($F$27:F2430)</f>
        <v>8735.9819035158034</v>
      </c>
      <c r="K2430" s="10">
        <f t="shared" si="707"/>
        <v>-4.007415880472931E-3</v>
      </c>
      <c r="L2430" s="10">
        <f>+H2430/SUM(F$27:F2430)-1</f>
        <v>0.10671291550886552</v>
      </c>
      <c r="M2430">
        <v>8.1340000000000003</v>
      </c>
      <c r="R2430">
        <f t="shared" si="708"/>
        <v>7773.2643988226146</v>
      </c>
      <c r="S2430">
        <f t="shared" si="709"/>
        <v>7553.3549526092738</v>
      </c>
      <c r="T2430" s="5">
        <f t="shared" si="696"/>
        <v>0</v>
      </c>
      <c r="U2430" s="6">
        <f>+S2430+SUM($D$17:$E$17)-SUM($Q$27:Q2430)</f>
        <v>7781.3881631355844</v>
      </c>
      <c r="V2430" s="10">
        <f t="shared" si="697"/>
        <v>3.5930025471184734E-3</v>
      </c>
      <c r="W2430" s="10">
        <f>+S2430/SUM(Q$27:Q2430)-1</f>
        <v>0.18540400510046662</v>
      </c>
      <c r="X2430">
        <v>6.0910000000000002</v>
      </c>
      <c r="AC2430">
        <f t="shared" si="710"/>
        <v>17703.272596126517</v>
      </c>
      <c r="AD2430">
        <f t="shared" si="711"/>
        <v>17529.249336162477</v>
      </c>
      <c r="AE2430" s="5">
        <f t="shared" si="698"/>
        <v>0</v>
      </c>
      <c r="AF2430" s="6">
        <f>+AD2430+SUM($D$18:$E$18)-SUM($AB$27:AB2430)</f>
        <v>17939.47691510987</v>
      </c>
      <c r="AG2430" s="10">
        <f t="shared" si="699"/>
        <v>1.7677656128407548E-3</v>
      </c>
      <c r="AH2430" s="10">
        <f>+AD2430/SUM(AB$27:AB2430)-1</f>
        <v>0.52829966390508187</v>
      </c>
      <c r="AI2430" s="6">
        <f t="shared" si="700"/>
        <v>0</v>
      </c>
      <c r="AL2430" s="6">
        <f t="shared" si="701"/>
        <v>0</v>
      </c>
      <c r="AM2430" s="6">
        <f t="shared" si="702"/>
        <v>34002.932935488556</v>
      </c>
      <c r="AN2430" s="6">
        <f t="shared" si="703"/>
        <v>33545.101139655984</v>
      </c>
      <c r="AO2430" s="5">
        <f t="shared" si="704"/>
        <v>0</v>
      </c>
      <c r="AP2430" s="6">
        <f>+AN2430+SUM($D$16:$E$18)-SUM($AL$27:AL2430)</f>
        <v>34456.846981761228</v>
      </c>
      <c r="AQ2430" s="10">
        <f t="shared" si="712"/>
        <v>7.0763732637391108E-4</v>
      </c>
      <c r="AR2430" s="10">
        <f>+AN2430/SUM(AL$27:AL2430)-1</f>
        <v>0.31610038615633052</v>
      </c>
    </row>
    <row r="2431" spans="1:44" x14ac:dyDescent="0.25">
      <c r="A2431" s="1">
        <v>43796</v>
      </c>
      <c r="B2431">
        <v>8.9580000000000002</v>
      </c>
      <c r="G2431">
        <f t="shared" si="705"/>
        <v>8574.2540228280395</v>
      </c>
      <c r="H2431">
        <f t="shared" si="706"/>
        <v>8509.9962719152409</v>
      </c>
      <c r="I2431" s="5">
        <f t="shared" si="695"/>
        <v>0</v>
      </c>
      <c r="J2431" s="6">
        <f>+H2431+SUM($D$16:$E$16)-SUM($F$27:F2431)</f>
        <v>8783.4813245468104</v>
      </c>
      <c r="K2431" s="10">
        <f t="shared" si="707"/>
        <v>5.4372160514539747E-3</v>
      </c>
      <c r="L2431" s="10">
        <f>+H2431/SUM(F$27:F2431)-1</f>
        <v>0.11292482006380999</v>
      </c>
      <c r="M2431">
        <v>8.1489999999999991</v>
      </c>
      <c r="R2431">
        <f t="shared" si="708"/>
        <v>7787.5991622824531</v>
      </c>
      <c r="S2431">
        <f t="shared" si="709"/>
        <v>7567.2841786099043</v>
      </c>
      <c r="T2431" s="5">
        <f t="shared" si="696"/>
        <v>0</v>
      </c>
      <c r="U2431" s="6">
        <f>+S2431+SUM($D$17:$E$17)-SUM($Q$27:Q2431)</f>
        <v>7795.3173891362158</v>
      </c>
      <c r="V2431" s="10">
        <f t="shared" si="697"/>
        <v>1.7900695491097629E-3</v>
      </c>
      <c r="W2431" s="10">
        <f>+S2431/SUM(Q$27:Q2431)-1</f>
        <v>0.18759002182981321</v>
      </c>
      <c r="X2431">
        <v>6.1230000000000002</v>
      </c>
      <c r="AC2431">
        <f t="shared" si="710"/>
        <v>17796.279446081542</v>
      </c>
      <c r="AD2431">
        <f t="shared" si="711"/>
        <v>17621.341928307807</v>
      </c>
      <c r="AE2431" s="5">
        <f t="shared" si="698"/>
        <v>0</v>
      </c>
      <c r="AF2431" s="6">
        <f>+AD2431+SUM($D$18:$E$18)-SUM($AB$27:AB2431)</f>
        <v>18031.569507255201</v>
      </c>
      <c r="AG2431" s="10">
        <f t="shared" si="699"/>
        <v>5.1335160206240626E-3</v>
      </c>
      <c r="AH2431" s="10">
        <f>+AD2431/SUM(AB$27:AB2431)-1</f>
        <v>0.53632881991312065</v>
      </c>
      <c r="AI2431" s="6">
        <f t="shared" si="700"/>
        <v>0</v>
      </c>
      <c r="AL2431" s="6">
        <f t="shared" si="701"/>
        <v>0</v>
      </c>
      <c r="AM2431" s="6">
        <f t="shared" si="702"/>
        <v>34158.132631192035</v>
      </c>
      <c r="AN2431" s="6">
        <f t="shared" si="703"/>
        <v>33698.622378832952</v>
      </c>
      <c r="AO2431" s="5">
        <f t="shared" si="704"/>
        <v>0</v>
      </c>
      <c r="AP2431" s="6">
        <f>+AN2431+SUM($D$16:$E$18)-SUM($AL$27:AL2431)</f>
        <v>34610.368220938195</v>
      </c>
      <c r="AQ2431" s="10">
        <f t="shared" si="712"/>
        <v>4.4554639389444706E-3</v>
      </c>
      <c r="AR2431" s="10">
        <f>+AN2431/SUM(AL$27:AL2431)-1</f>
        <v>0.32212360132932472</v>
      </c>
    </row>
    <row r="2432" spans="1:44" x14ac:dyDescent="0.25">
      <c r="A2432" s="1">
        <v>43797</v>
      </c>
      <c r="B2432">
        <v>8.9309999999999992</v>
      </c>
      <c r="G2432">
        <f t="shared" si="705"/>
        <v>8548.4106583921875</v>
      </c>
      <c r="H2432">
        <f t="shared" si="706"/>
        <v>8484.346584558496</v>
      </c>
      <c r="I2432" s="5">
        <f t="shared" si="695"/>
        <v>0</v>
      </c>
      <c r="J2432" s="6">
        <f>+H2432+SUM($D$16:$E$16)-SUM($F$27:F2432)</f>
        <v>8757.8316371900655</v>
      </c>
      <c r="K2432" s="10">
        <f t="shared" si="707"/>
        <v>-2.9202188072129376E-3</v>
      </c>
      <c r="L2432" s="10">
        <f>+H2432/SUM(F$27:F2432)-1</f>
        <v>0.10957039160413995</v>
      </c>
      <c r="M2432">
        <v>8.14</v>
      </c>
      <c r="R2432">
        <f t="shared" si="708"/>
        <v>7778.9983042065505</v>
      </c>
      <c r="S2432">
        <f t="shared" si="709"/>
        <v>7558.9266430095267</v>
      </c>
      <c r="T2432" s="5">
        <f t="shared" si="696"/>
        <v>0</v>
      </c>
      <c r="U2432" s="6">
        <f>+S2432+SUM($D$17:$E$17)-SUM($Q$27:Q2432)</f>
        <v>7786.9598535358373</v>
      </c>
      <c r="V2432" s="10">
        <f t="shared" si="697"/>
        <v>-1.0721225555262448E-3</v>
      </c>
      <c r="W2432" s="10">
        <f>+S2432/SUM(Q$27:Q2432)-1</f>
        <v>0.18627841179220539</v>
      </c>
      <c r="X2432">
        <v>6.1219999999999999</v>
      </c>
      <c r="AC2432">
        <f t="shared" si="710"/>
        <v>17793.372982020446</v>
      </c>
      <c r="AD2432">
        <f t="shared" si="711"/>
        <v>17618.464034803266</v>
      </c>
      <c r="AE2432" s="5">
        <f t="shared" si="698"/>
        <v>0</v>
      </c>
      <c r="AF2432" s="6">
        <f>+AD2432+SUM($D$18:$E$18)-SUM($AB$27:AB2432)</f>
        <v>18028.69161375066</v>
      </c>
      <c r="AG2432" s="10">
        <f t="shared" si="699"/>
        <v>-1.5960305082607373E-4</v>
      </c>
      <c r="AH2432" s="10">
        <f>+AD2432/SUM(AB$27:AB2432)-1</f>
        <v>0.53607790878786954</v>
      </c>
      <c r="AI2432" s="6">
        <f t="shared" si="700"/>
        <v>0</v>
      </c>
      <c r="AL2432" s="6">
        <f t="shared" si="701"/>
        <v>0</v>
      </c>
      <c r="AM2432" s="6">
        <f t="shared" si="702"/>
        <v>34120.781944619186</v>
      </c>
      <c r="AN2432" s="6">
        <f t="shared" si="703"/>
        <v>33661.737262371287</v>
      </c>
      <c r="AO2432" s="5">
        <f t="shared" si="704"/>
        <v>0</v>
      </c>
      <c r="AP2432" s="6">
        <f>+AN2432+SUM($D$16:$E$18)-SUM($AL$27:AL2432)</f>
        <v>34573.483104476531</v>
      </c>
      <c r="AQ2432" s="10">
        <f t="shared" si="712"/>
        <v>-1.0657244738399019E-3</v>
      </c>
      <c r="AR2432" s="10">
        <f>+AN2432/SUM(AL$27:AL2432)-1</f>
        <v>0.32067645958971536</v>
      </c>
    </row>
    <row r="2433" spans="1:44" x14ac:dyDescent="0.25">
      <c r="A2433" s="1">
        <v>43798</v>
      </c>
      <c r="B2433">
        <v>8.8230000000000004</v>
      </c>
      <c r="G2433">
        <f t="shared" si="705"/>
        <v>8445.0372006487833</v>
      </c>
      <c r="H2433">
        <f t="shared" si="706"/>
        <v>8381.7478351315222</v>
      </c>
      <c r="I2433" s="5">
        <f t="shared" si="695"/>
        <v>0</v>
      </c>
      <c r="J2433" s="6">
        <f>+H2433+SUM($D$16:$E$16)-SUM($F$27:F2433)</f>
        <v>8655.2328877630935</v>
      </c>
      <c r="K2433" s="10">
        <f t="shared" si="707"/>
        <v>-1.1715085842857187E-2</v>
      </c>
      <c r="L2433" s="10">
        <f>+H2433/SUM(F$27:F2433)-1</f>
        <v>9.6152677765460659E-2</v>
      </c>
      <c r="M2433">
        <v>8.1020000000000003</v>
      </c>
      <c r="R2433">
        <f t="shared" si="708"/>
        <v>7742.6835701082891</v>
      </c>
      <c r="S2433">
        <f t="shared" si="709"/>
        <v>7523.6392704745922</v>
      </c>
      <c r="T2433" s="5">
        <f t="shared" si="696"/>
        <v>0</v>
      </c>
      <c r="U2433" s="6">
        <f>+S2433+SUM($D$17:$E$17)-SUM($Q$27:Q2433)</f>
        <v>7751.6724810009027</v>
      </c>
      <c r="V2433" s="10">
        <f t="shared" si="697"/>
        <v>-4.5315981074323108E-3</v>
      </c>
      <c r="W2433" s="10">
        <f>+S2433/SUM(Q$27:Q2433)-1</f>
        <v>0.1807405027445268</v>
      </c>
      <c r="X2433">
        <v>6.0919999999999996</v>
      </c>
      <c r="AC2433">
        <f t="shared" si="710"/>
        <v>17706.179060187609</v>
      </c>
      <c r="AD2433">
        <f t="shared" si="711"/>
        <v>17532.127229667018</v>
      </c>
      <c r="AE2433" s="5">
        <f t="shared" si="698"/>
        <v>0</v>
      </c>
      <c r="AF2433" s="6">
        <f>+AD2433+SUM($D$18:$E$18)-SUM($AB$27:AB2433)</f>
        <v>17942.354808614411</v>
      </c>
      <c r="AG2433" s="10">
        <f t="shared" si="699"/>
        <v>-4.7888558407864767E-3</v>
      </c>
      <c r="AH2433" s="10">
        <f>+AD2433/SUM(AB$27:AB2433)-1</f>
        <v>0.52855057503033298</v>
      </c>
      <c r="AI2433" s="6">
        <f t="shared" si="700"/>
        <v>0</v>
      </c>
      <c r="AL2433" s="6">
        <f t="shared" si="701"/>
        <v>0</v>
      </c>
      <c r="AM2433" s="6">
        <f t="shared" si="702"/>
        <v>33893.899830944683</v>
      </c>
      <c r="AN2433" s="6">
        <f t="shared" si="703"/>
        <v>33437.514335273132</v>
      </c>
      <c r="AO2433" s="5">
        <f t="shared" si="704"/>
        <v>0</v>
      </c>
      <c r="AP2433" s="6">
        <f>+AN2433+SUM($D$16:$E$18)-SUM($AL$27:AL2433)</f>
        <v>34349.260177378375</v>
      </c>
      <c r="AQ2433" s="10">
        <f t="shared" si="712"/>
        <v>-6.4854017288504817E-3</v>
      </c>
      <c r="AR2433" s="10">
        <f>+AN2433/SUM(AL$27:AL2433)-1</f>
        <v>0.31187935149007306</v>
      </c>
    </row>
    <row r="2434" spans="1:44" x14ac:dyDescent="0.25">
      <c r="A2434" s="1">
        <v>43801</v>
      </c>
      <c r="B2434">
        <v>8.782</v>
      </c>
      <c r="G2434">
        <f t="shared" si="705"/>
        <v>8405.7935731721191</v>
      </c>
      <c r="H2434">
        <f t="shared" si="706"/>
        <v>8342.798309886095</v>
      </c>
      <c r="I2434" s="5">
        <f t="shared" si="695"/>
        <v>0</v>
      </c>
      <c r="J2434" s="6">
        <f>+H2434+SUM($D$16:$E$16)-SUM($F$27:F2434)</f>
        <v>8616.2833625176681</v>
      </c>
      <c r="K2434" s="10">
        <f t="shared" si="707"/>
        <v>-4.5001129086303937E-3</v>
      </c>
      <c r="L2434" s="10">
        <f>+H2434/SUM(F$27:F2434)-1</f>
        <v>9.1058916030406056E-2</v>
      </c>
      <c r="M2434">
        <v>7.9880000000000004</v>
      </c>
      <c r="R2434">
        <f t="shared" si="708"/>
        <v>7633.7393678135049</v>
      </c>
      <c r="S2434">
        <f t="shared" si="709"/>
        <v>7417.7771528697904</v>
      </c>
      <c r="T2434" s="5">
        <f t="shared" si="696"/>
        <v>0</v>
      </c>
      <c r="U2434" s="6">
        <f>+S2434+SUM($D$17:$E$17)-SUM($Q$27:Q2434)</f>
        <v>7645.8103633961009</v>
      </c>
      <c r="V2434" s="10">
        <f t="shared" si="697"/>
        <v>-1.3656680911669938E-2</v>
      </c>
      <c r="W2434" s="10">
        <f>+S2434/SUM(Q$27:Q2434)-1</f>
        <v>0.16412677560149103</v>
      </c>
      <c r="X2434">
        <v>6.04</v>
      </c>
      <c r="AC2434">
        <f t="shared" si="710"/>
        <v>17555.042929010699</v>
      </c>
      <c r="AD2434">
        <f t="shared" si="711"/>
        <v>17382.47676743086</v>
      </c>
      <c r="AE2434" s="5">
        <f t="shared" si="698"/>
        <v>0</v>
      </c>
      <c r="AF2434" s="6">
        <f>+AD2434+SUM($D$18:$E$18)-SUM($AB$27:AB2434)</f>
        <v>17792.704346378254</v>
      </c>
      <c r="AG2434" s="10">
        <f t="shared" si="699"/>
        <v>-8.3406255105549221E-3</v>
      </c>
      <c r="AH2434" s="10">
        <f>+AD2434/SUM(AB$27:AB2434)-1</f>
        <v>0.51550319651727072</v>
      </c>
      <c r="AI2434" s="6">
        <f t="shared" si="700"/>
        <v>0</v>
      </c>
      <c r="AL2434" s="6">
        <f t="shared" si="701"/>
        <v>0</v>
      </c>
      <c r="AM2434" s="6">
        <f t="shared" si="702"/>
        <v>33594.575869996319</v>
      </c>
      <c r="AN2434" s="6">
        <f t="shared" si="703"/>
        <v>33143.052230186746</v>
      </c>
      <c r="AO2434" s="5">
        <f t="shared" si="704"/>
        <v>0</v>
      </c>
      <c r="AP2434" s="6">
        <f>+AN2434+SUM($D$16:$E$18)-SUM($AL$27:AL2434)</f>
        <v>34054.798072291989</v>
      </c>
      <c r="AQ2434" s="10">
        <f t="shared" si="712"/>
        <v>-8.5725894405234149E-3</v>
      </c>
      <c r="AR2434" s="10">
        <f>+AN2434/SUM(AL$27:AL2434)-1</f>
        <v>0.30032649646664744</v>
      </c>
    </row>
    <row r="2435" spans="1:44" x14ac:dyDescent="0.25">
      <c r="A2435" s="1">
        <v>43802</v>
      </c>
      <c r="B2435">
        <v>8.7530000000000001</v>
      </c>
      <c r="G2435">
        <f t="shared" si="705"/>
        <v>8378.035885444724</v>
      </c>
      <c r="H2435">
        <f t="shared" si="706"/>
        <v>8315.2486456881106</v>
      </c>
      <c r="I2435" s="5">
        <f t="shared" si="695"/>
        <v>0</v>
      </c>
      <c r="J2435" s="6">
        <f>+H2435+SUM($D$16:$E$16)-SUM($F$27:F2435)</f>
        <v>8588.7336983196838</v>
      </c>
      <c r="K2435" s="10">
        <f t="shared" si="707"/>
        <v>-3.197395331475561E-3</v>
      </c>
      <c r="L2435" s="10">
        <f>+H2435/SUM(F$27:F2435)-1</f>
        <v>8.7456011388538535E-2</v>
      </c>
      <c r="M2435">
        <v>7.9260000000000002</v>
      </c>
      <c r="R2435">
        <f t="shared" si="708"/>
        <v>7574.4890121794988</v>
      </c>
      <c r="S2435">
        <f t="shared" si="709"/>
        <v>7360.2030187338451</v>
      </c>
      <c r="T2435" s="5">
        <f t="shared" si="696"/>
        <v>0</v>
      </c>
      <c r="U2435" s="6">
        <f>+S2435+SUM($D$17:$E$17)-SUM($Q$27:Q2435)</f>
        <v>7588.2362292601565</v>
      </c>
      <c r="V2435" s="10">
        <f t="shared" si="697"/>
        <v>-7.530154607492956E-3</v>
      </c>
      <c r="W2435" s="10">
        <f>+S2435/SUM(Q$27:Q2435)-1</f>
        <v>0.15509123978685735</v>
      </c>
      <c r="X2435">
        <v>6.0350000000000001</v>
      </c>
      <c r="AC2435">
        <f t="shared" si="710"/>
        <v>17540.510608705226</v>
      </c>
      <c r="AD2435">
        <f t="shared" si="711"/>
        <v>17368.087299908155</v>
      </c>
      <c r="AE2435" s="5">
        <f t="shared" si="698"/>
        <v>0</v>
      </c>
      <c r="AF2435" s="6">
        <f>+AD2435+SUM($D$18:$E$18)-SUM($AB$27:AB2435)</f>
        <v>17778.314878855548</v>
      </c>
      <c r="AG2435" s="10">
        <f t="shared" si="699"/>
        <v>-8.0872852392643857E-4</v>
      </c>
      <c r="AH2435" s="10">
        <f>+AD2435/SUM(AB$27:AB2435)-1</f>
        <v>0.51424864089101496</v>
      </c>
      <c r="AI2435" s="6">
        <f t="shared" si="700"/>
        <v>0</v>
      </c>
      <c r="AL2435" s="6">
        <f t="shared" si="701"/>
        <v>0</v>
      </c>
      <c r="AM2435" s="6">
        <f t="shared" si="702"/>
        <v>33493.035506329448</v>
      </c>
      <c r="AN2435" s="6">
        <f t="shared" si="703"/>
        <v>33043.53896433011</v>
      </c>
      <c r="AO2435" s="5">
        <f t="shared" si="704"/>
        <v>0</v>
      </c>
      <c r="AP2435" s="6">
        <f>+AN2435+SUM($D$16:$E$18)-SUM($AL$27:AL2435)</f>
        <v>33955.284806435353</v>
      </c>
      <c r="AQ2435" s="10">
        <f t="shared" si="712"/>
        <v>-2.92215110614924E-3</v>
      </c>
      <c r="AR2435" s="10">
        <f>+AN2435/SUM(AL$27:AL2435)-1</f>
        <v>0.29642221705856509</v>
      </c>
    </row>
    <row r="2436" spans="1:44" x14ac:dyDescent="0.25">
      <c r="A2436" s="1">
        <v>43803</v>
      </c>
      <c r="B2436">
        <v>8.7449999999999992</v>
      </c>
      <c r="G2436">
        <f t="shared" si="705"/>
        <v>8370.3785922785446</v>
      </c>
      <c r="H2436">
        <f t="shared" si="706"/>
        <v>8307.6487383231488</v>
      </c>
      <c r="I2436" s="5">
        <f t="shared" si="695"/>
        <v>0</v>
      </c>
      <c r="J2436" s="6">
        <f>+H2436+SUM($D$16:$E$16)-SUM($F$27:F2436)</f>
        <v>8581.1337909547219</v>
      </c>
      <c r="K2436" s="10">
        <f t="shared" si="707"/>
        <v>-8.8486936862985921E-4</v>
      </c>
      <c r="L2436" s="10">
        <f>+H2436/SUM(F$27:F2436)-1</f>
        <v>8.6462106659747295E-2</v>
      </c>
      <c r="M2436">
        <v>7.99</v>
      </c>
      <c r="R2436">
        <f t="shared" si="708"/>
        <v>7635.6506696081506</v>
      </c>
      <c r="S2436">
        <f t="shared" si="709"/>
        <v>7419.6343830032083</v>
      </c>
      <c r="T2436" s="5">
        <f t="shared" si="696"/>
        <v>0</v>
      </c>
      <c r="U2436" s="6">
        <f>+S2436+SUM($D$17:$E$17)-SUM($Q$27:Q2436)</f>
        <v>7647.6675935295198</v>
      </c>
      <c r="V2436" s="10">
        <f t="shared" si="697"/>
        <v>7.8320392873638678E-3</v>
      </c>
      <c r="W2436" s="10">
        <f>+S2436/SUM(Q$27:Q2436)-1</f>
        <v>0.16441824449873721</v>
      </c>
      <c r="X2436">
        <v>6.0640000000000001</v>
      </c>
      <c r="AC2436">
        <f t="shared" si="710"/>
        <v>17624.798066476964</v>
      </c>
      <c r="AD2436">
        <f t="shared" si="711"/>
        <v>17451.546211539859</v>
      </c>
      <c r="AE2436" s="5">
        <f t="shared" si="698"/>
        <v>0</v>
      </c>
      <c r="AF2436" s="6">
        <f>+AD2436+SUM($D$18:$E$18)-SUM($AB$27:AB2436)</f>
        <v>17861.773790487252</v>
      </c>
      <c r="AG2436" s="10">
        <f t="shared" si="699"/>
        <v>4.6944219517095487E-3</v>
      </c>
      <c r="AH2436" s="10">
        <f>+AD2436/SUM(AB$27:AB2436)-1</f>
        <v>0.52152506352329975</v>
      </c>
      <c r="AI2436" s="6">
        <f t="shared" si="700"/>
        <v>0</v>
      </c>
      <c r="AL2436" s="6">
        <f t="shared" si="701"/>
        <v>0</v>
      </c>
      <c r="AM2436" s="6">
        <f t="shared" si="702"/>
        <v>33630.827328363659</v>
      </c>
      <c r="AN2436" s="6">
        <f t="shared" si="703"/>
        <v>33178.829332866211</v>
      </c>
      <c r="AO2436" s="5">
        <f t="shared" si="704"/>
        <v>0</v>
      </c>
      <c r="AP2436" s="6">
        <f>+AN2436+SUM($D$16:$E$18)-SUM($AL$27:AL2436)</f>
        <v>34090.575174971455</v>
      </c>
      <c r="AQ2436" s="10">
        <f t="shared" si="712"/>
        <v>3.9843685396054873E-3</v>
      </c>
      <c r="AR2436" s="10">
        <f>+AN2436/SUM(AL$27:AL2436)-1</f>
        <v>0.30173016666146868</v>
      </c>
    </row>
    <row r="2437" spans="1:44" x14ac:dyDescent="0.25">
      <c r="A2437" s="1">
        <v>43804</v>
      </c>
      <c r="B2437">
        <v>8.8070000000000004</v>
      </c>
      <c r="G2437">
        <f t="shared" si="705"/>
        <v>8429.7226143164262</v>
      </c>
      <c r="H2437">
        <f t="shared" si="706"/>
        <v>8366.5480204015985</v>
      </c>
      <c r="I2437" s="5">
        <f t="shared" si="695"/>
        <v>0</v>
      </c>
      <c r="J2437" s="6">
        <f>+H2437+SUM($D$16:$E$16)-SUM($F$27:F2437)</f>
        <v>8640.0330730331698</v>
      </c>
      <c r="K2437" s="10">
        <f t="shared" si="707"/>
        <v>6.8638111831484938E-3</v>
      </c>
      <c r="L2437" s="10">
        <f>+H2437/SUM(F$27:F2437)-1</f>
        <v>9.416486830787818E-2</v>
      </c>
      <c r="M2437">
        <v>7.9939999999999998</v>
      </c>
      <c r="R2437">
        <f t="shared" si="708"/>
        <v>7639.4732731974409</v>
      </c>
      <c r="S2437">
        <f t="shared" si="709"/>
        <v>7423.3488432700433</v>
      </c>
      <c r="T2437" s="5">
        <f t="shared" si="696"/>
        <v>0</v>
      </c>
      <c r="U2437" s="6">
        <f>+S2437+SUM($D$17:$E$17)-SUM($Q$27:Q2437)</f>
        <v>7651.3820537963538</v>
      </c>
      <c r="V2437" s="10">
        <f t="shared" si="697"/>
        <v>4.8569844614809732E-4</v>
      </c>
      <c r="W2437" s="10">
        <f>+S2437/SUM(Q$27:Q2437)-1</f>
        <v>0.1650011822932298</v>
      </c>
      <c r="X2437">
        <v>6.0750000000000002</v>
      </c>
      <c r="AC2437">
        <f t="shared" si="710"/>
        <v>17656.769171149001</v>
      </c>
      <c r="AD2437">
        <f t="shared" si="711"/>
        <v>17483.203040089815</v>
      </c>
      <c r="AE2437" s="5">
        <f t="shared" si="698"/>
        <v>0</v>
      </c>
      <c r="AF2437" s="6">
        <f>+AD2437+SUM($D$18:$E$18)-SUM($AB$27:AB2437)</f>
        <v>17893.430619037208</v>
      </c>
      <c r="AG2437" s="10">
        <f t="shared" si="699"/>
        <v>1.7723227783130735E-3</v>
      </c>
      <c r="AH2437" s="10">
        <f>+AD2437/SUM(AB$27:AB2437)-1</f>
        <v>0.52428508590106282</v>
      </c>
      <c r="AI2437" s="6">
        <f t="shared" si="700"/>
        <v>0</v>
      </c>
      <c r="AL2437" s="6">
        <f t="shared" si="701"/>
        <v>0</v>
      </c>
      <c r="AM2437" s="6">
        <f t="shared" si="702"/>
        <v>33725.96505866287</v>
      </c>
      <c r="AN2437" s="6">
        <f t="shared" si="703"/>
        <v>33273.099903761453</v>
      </c>
      <c r="AO2437" s="5">
        <f t="shared" si="704"/>
        <v>0</v>
      </c>
      <c r="AP2437" s="6">
        <f>+AN2437+SUM($D$16:$E$18)-SUM($AL$27:AL2437)</f>
        <v>34184.845745866696</v>
      </c>
      <c r="AQ2437" s="10">
        <f t="shared" si="712"/>
        <v>2.765297165313152E-3</v>
      </c>
      <c r="AR2437" s="10">
        <f>+AN2437/SUM(AL$27:AL2437)-1</f>
        <v>0.30542875544323667</v>
      </c>
    </row>
    <row r="2438" spans="1:44" x14ac:dyDescent="0.25">
      <c r="A2438" s="1">
        <v>43805</v>
      </c>
      <c r="B2438">
        <v>8.8840000000000003</v>
      </c>
      <c r="G2438">
        <f t="shared" si="705"/>
        <v>8503.4240610408906</v>
      </c>
      <c r="H2438">
        <f t="shared" si="706"/>
        <v>8439.6971287893502</v>
      </c>
      <c r="I2438" s="5">
        <f t="shared" si="695"/>
        <v>0</v>
      </c>
      <c r="J2438" s="6">
        <f>+H2438+SUM($D$16:$E$16)-SUM($F$27:F2438)</f>
        <v>8713.1821814209216</v>
      </c>
      <c r="K2438" s="10">
        <f t="shared" si="707"/>
        <v>8.4662995811972674E-3</v>
      </c>
      <c r="L2438" s="10">
        <f>+H2438/SUM(F$27:F2438)-1</f>
        <v>0.10373120132249247</v>
      </c>
      <c r="M2438">
        <v>8.0630000000000006</v>
      </c>
      <c r="R2438">
        <f t="shared" si="708"/>
        <v>7705.4131851127058</v>
      </c>
      <c r="S2438">
        <f t="shared" si="709"/>
        <v>7487.42328287295</v>
      </c>
      <c r="T2438" s="5">
        <f t="shared" si="696"/>
        <v>0</v>
      </c>
      <c r="U2438" s="6">
        <f>+S2438+SUM($D$17:$E$17)-SUM($Q$27:Q2438)</f>
        <v>7715.4564933992615</v>
      </c>
      <c r="V2438" s="10">
        <f t="shared" si="697"/>
        <v>8.3742308451473235E-3</v>
      </c>
      <c r="W2438" s="10">
        <f>+S2438/SUM(Q$27:Q2438)-1</f>
        <v>0.17505685924822512</v>
      </c>
      <c r="X2438">
        <v>6.1319999999999997</v>
      </c>
      <c r="AC2438">
        <f t="shared" si="710"/>
        <v>17822.437622631387</v>
      </c>
      <c r="AD2438">
        <f t="shared" si="711"/>
        <v>17647.242969848681</v>
      </c>
      <c r="AE2438" s="5">
        <f t="shared" si="698"/>
        <v>0</v>
      </c>
      <c r="AF2438" s="6">
        <f>+AD2438+SUM($D$18:$E$18)-SUM($AB$27:AB2438)</f>
        <v>18057.470548796075</v>
      </c>
      <c r="AG2438" s="10">
        <f t="shared" si="699"/>
        <v>9.1676064389989431E-3</v>
      </c>
      <c r="AH2438" s="10">
        <f>+AD2438/SUM(AB$27:AB2438)-1</f>
        <v>0.5385870200403815</v>
      </c>
      <c r="AI2438" s="6">
        <f t="shared" si="700"/>
        <v>0</v>
      </c>
      <c r="AL2438" s="6">
        <f t="shared" si="701"/>
        <v>0</v>
      </c>
      <c r="AM2438" s="6">
        <f t="shared" si="702"/>
        <v>34031.274868784982</v>
      </c>
      <c r="AN2438" s="6">
        <f t="shared" si="703"/>
        <v>33574.363381510979</v>
      </c>
      <c r="AO2438" s="5">
        <f t="shared" si="704"/>
        <v>0</v>
      </c>
      <c r="AP2438" s="6">
        <f>+AN2438+SUM($D$16:$E$18)-SUM($AL$27:AL2438)</f>
        <v>34486.109223616222</v>
      </c>
      <c r="AQ2438" s="10">
        <f t="shared" si="712"/>
        <v>8.8127786209464265E-3</v>
      </c>
      <c r="AR2438" s="10">
        <f>+AN2438/SUM(AL$27:AL2438)-1</f>
        <v>0.31724845387700373</v>
      </c>
    </row>
    <row r="2439" spans="1:44" x14ac:dyDescent="0.25">
      <c r="A2439" s="1">
        <v>43808</v>
      </c>
      <c r="B2439">
        <v>8.8729999999999993</v>
      </c>
      <c r="C2439">
        <f>+$C$16</f>
        <v>60</v>
      </c>
      <c r="D2439" s="7">
        <f>+$H$16</f>
        <v>0.66694736842105262</v>
      </c>
      <c r="E2439" s="7">
        <f>+$J$16</f>
        <v>0.46199999999999997</v>
      </c>
      <c r="F2439" s="6">
        <f>+C2439-D2439-E2439</f>
        <v>58.871052631578941</v>
      </c>
      <c r="G2439">
        <f t="shared" si="705"/>
        <v>8551.7663355689729</v>
      </c>
      <c r="H2439">
        <f t="shared" si="706"/>
        <v>8488.1183087941063</v>
      </c>
      <c r="I2439" s="5">
        <f t="shared" si="695"/>
        <v>77100</v>
      </c>
      <c r="J2439" s="6">
        <f>+H2439+SUM($D$16:$E$16)-SUM($F$27:F2439)</f>
        <v>8702.7323087941004</v>
      </c>
      <c r="K2439" s="10">
        <f t="shared" si="707"/>
        <v>-1.1993175867599515E-3</v>
      </c>
      <c r="L2439" s="10">
        <f>+H2439/SUM(F$27:F2439)-1</f>
        <v>0.10158249162262578</v>
      </c>
      <c r="M2439">
        <v>8.0609999999999999</v>
      </c>
      <c r="N2439">
        <f>+$C$17</f>
        <v>50</v>
      </c>
      <c r="O2439" s="7">
        <f>+$H$17</f>
        <v>0.5557894736842105</v>
      </c>
      <c r="P2439" s="7">
        <f>+$J$17</f>
        <v>0.38500000000000001</v>
      </c>
      <c r="Q2439" s="6">
        <f>+N2439-O2439-P2439</f>
        <v>49.059210526315795</v>
      </c>
      <c r="R2439">
        <f t="shared" si="708"/>
        <v>7753.5018833180602</v>
      </c>
      <c r="S2439">
        <f t="shared" si="709"/>
        <v>7534.6252632658479</v>
      </c>
      <c r="T2439" s="5">
        <f t="shared" si="696"/>
        <v>64250</v>
      </c>
      <c r="U2439" s="6">
        <f>+S2439+SUM($D$17:$E$17)-SUM($Q$27:Q2439)</f>
        <v>7713.5992632658417</v>
      </c>
      <c r="V2439" s="10">
        <f t="shared" si="697"/>
        <v>-2.4071552150006781E-4</v>
      </c>
      <c r="W2439" s="10">
        <f>+S2439/SUM(Q$27:Q2439)-1</f>
        <v>0.17343011276793496</v>
      </c>
      <c r="X2439">
        <v>6.1070000000000002</v>
      </c>
      <c r="Y2439">
        <f>+$C$18</f>
        <v>90</v>
      </c>
      <c r="Z2439" s="7">
        <f>+$H$18</f>
        <v>1.0004210526315789</v>
      </c>
      <c r="AA2439" s="7">
        <f>+$J$18</f>
        <v>0.69300000000000006</v>
      </c>
      <c r="AB2439" s="6">
        <f>+Y2439-Z2439-AA2439</f>
        <v>88.306578947368422</v>
      </c>
      <c r="AC2439">
        <f t="shared" si="710"/>
        <v>17838.082600051395</v>
      </c>
      <c r="AD2439">
        <f t="shared" si="711"/>
        <v>17663.602211182511</v>
      </c>
      <c r="AE2439" s="5">
        <f t="shared" si="698"/>
        <v>115650</v>
      </c>
      <c r="AF2439" s="6">
        <f>+AD2439+SUM($D$18:$E$18)-SUM($AB$27:AB2439)</f>
        <v>17985.523211182539</v>
      </c>
      <c r="AG2439" s="10">
        <f t="shared" si="699"/>
        <v>-3.9843530365515356E-3</v>
      </c>
      <c r="AH2439" s="10">
        <f>+AD2439/SUM(AB$27:AB2439)-1</f>
        <v>0.52824722959434278</v>
      </c>
      <c r="AI2439" s="6">
        <f t="shared" si="700"/>
        <v>200</v>
      </c>
      <c r="AL2439" s="6">
        <f t="shared" si="701"/>
        <v>196.23684210526315</v>
      </c>
      <c r="AM2439" s="6">
        <f t="shared" si="702"/>
        <v>34143.35081893843</v>
      </c>
      <c r="AN2439" s="6">
        <f t="shared" si="703"/>
        <v>33686.345783242461</v>
      </c>
      <c r="AO2439" s="5">
        <f t="shared" si="704"/>
        <v>257000</v>
      </c>
      <c r="AP2439" s="6">
        <f>+AN2439+SUM($D$16:$E$18)-SUM($AL$27:AL2439)</f>
        <v>34401.854783242437</v>
      </c>
      <c r="AQ2439" s="10">
        <f t="shared" si="712"/>
        <v>-2.4431413769370192E-3</v>
      </c>
      <c r="AR2439" s="10">
        <f>+AN2439/SUM(AL$27:AL2439)-1</f>
        <v>0.31154422266894199</v>
      </c>
    </row>
    <row r="2440" spans="1:44" x14ac:dyDescent="0.25">
      <c r="A2440" s="1">
        <v>43809</v>
      </c>
      <c r="B2440">
        <v>8.8550000000000004</v>
      </c>
      <c r="G2440">
        <f t="shared" si="705"/>
        <v>8534.4179985870924</v>
      </c>
      <c r="H2440">
        <f t="shared" si="706"/>
        <v>8470.8990898649627</v>
      </c>
      <c r="I2440" s="5">
        <f t="shared" si="695"/>
        <v>0</v>
      </c>
      <c r="J2440" s="6">
        <f>+H2440+SUM($D$16:$E$16)-SUM($F$27:F2440)</f>
        <v>8685.5130898649586</v>
      </c>
      <c r="K2440" s="10">
        <f t="shared" si="707"/>
        <v>-1.9785991707158557E-3</v>
      </c>
      <c r="L2440" s="10">
        <f>+H2440/SUM(F$27:F2440)-1</f>
        <v>9.9347792552502368E-2</v>
      </c>
      <c r="M2440">
        <v>8.0449999999999999</v>
      </c>
      <c r="R2440">
        <f t="shared" si="708"/>
        <v>7738.112225690832</v>
      </c>
      <c r="S2440">
        <f t="shared" si="709"/>
        <v>7519.6700462689178</v>
      </c>
      <c r="T2440" s="5">
        <f t="shared" si="696"/>
        <v>0</v>
      </c>
      <c r="U2440" s="6">
        <f>+S2440+SUM($D$17:$E$17)-SUM($Q$27:Q2440)</f>
        <v>7698.6440462689134</v>
      </c>
      <c r="V2440" s="10">
        <f t="shared" si="697"/>
        <v>-1.9388117643275304E-3</v>
      </c>
      <c r="W2440" s="10">
        <f>+S2440/SUM(Q$27:Q2440)-1</f>
        <v>0.17110101193624061</v>
      </c>
      <c r="X2440">
        <v>6.0979999999999999</v>
      </c>
      <c r="AC2440">
        <f t="shared" si="710"/>
        <v>17811.794284446274</v>
      </c>
      <c r="AD2440">
        <f t="shared" si="711"/>
        <v>17637.571030586369</v>
      </c>
      <c r="AE2440" s="5">
        <f t="shared" si="698"/>
        <v>0</v>
      </c>
      <c r="AF2440" s="6">
        <f>+AD2440+SUM($D$18:$E$18)-SUM($AB$27:AB2440)</f>
        <v>17959.492030586393</v>
      </c>
      <c r="AG2440" s="10">
        <f t="shared" si="699"/>
        <v>-1.4473407468047483E-3</v>
      </c>
      <c r="AH2440" s="10">
        <f>+AD2440/SUM(AB$27:AB2440)-1</f>
        <v>0.52599502309911594</v>
      </c>
      <c r="AI2440" s="6">
        <f t="shared" si="700"/>
        <v>0</v>
      </c>
      <c r="AL2440" s="6">
        <f t="shared" si="701"/>
        <v>0</v>
      </c>
      <c r="AM2440" s="6">
        <f t="shared" si="702"/>
        <v>34084.324508724196</v>
      </c>
      <c r="AN2440" s="6">
        <f t="shared" si="703"/>
        <v>33628.140166720244</v>
      </c>
      <c r="AO2440" s="5">
        <f t="shared" si="704"/>
        <v>0</v>
      </c>
      <c r="AP2440" s="6">
        <f>+AN2440+SUM($D$16:$E$18)-SUM($AL$27:AL2440)</f>
        <v>34343.649166720221</v>
      </c>
      <c r="AQ2440" s="10">
        <f t="shared" si="712"/>
        <v>-1.69193251029498E-3</v>
      </c>
      <c r="AR2440" s="10">
        <f>+AN2440/SUM(AL$27:AL2440)-1</f>
        <v>0.30927804513315915</v>
      </c>
    </row>
    <row r="2441" spans="1:44" x14ac:dyDescent="0.25">
      <c r="A2441" s="1">
        <v>43810</v>
      </c>
      <c r="B2441">
        <v>8.9280000000000008</v>
      </c>
      <c r="G2441">
        <f t="shared" si="705"/>
        <v>8604.7751430136159</v>
      </c>
      <c r="H2441">
        <f t="shared" si="706"/>
        <v>8540.7325888553805</v>
      </c>
      <c r="I2441" s="5">
        <f t="shared" si="695"/>
        <v>0</v>
      </c>
      <c r="J2441" s="6">
        <f>+H2441+SUM($D$16:$E$16)-SUM($F$27:F2441)</f>
        <v>8755.3465888553765</v>
      </c>
      <c r="K2441" s="10">
        <f t="shared" si="707"/>
        <v>8.0402272459765278E-3</v>
      </c>
      <c r="L2441" s="10">
        <f>+H2441/SUM(F$27:F2441)-1</f>
        <v>0.10841073878133733</v>
      </c>
      <c r="M2441">
        <v>8.0549999999999997</v>
      </c>
      <c r="R2441">
        <f t="shared" si="708"/>
        <v>7747.7307617078495</v>
      </c>
      <c r="S2441">
        <f t="shared" si="709"/>
        <v>7529.0170568919984</v>
      </c>
      <c r="T2441" s="5">
        <f t="shared" si="696"/>
        <v>0</v>
      </c>
      <c r="U2441" s="6">
        <f>+S2441+SUM($D$17:$E$17)-SUM($Q$27:Q2441)</f>
        <v>7707.9910568919931</v>
      </c>
      <c r="V2441" s="10">
        <f t="shared" si="697"/>
        <v>1.2141112859491709E-3</v>
      </c>
      <c r="W2441" s="10">
        <f>+S2441/SUM(Q$27:Q2441)-1</f>
        <v>0.1725566999560495</v>
      </c>
      <c r="X2441">
        <v>6.1050000000000004</v>
      </c>
      <c r="AC2441">
        <f t="shared" si="710"/>
        <v>17832.240752139147</v>
      </c>
      <c r="AD2441">
        <f t="shared" si="711"/>
        <v>17657.817504383369</v>
      </c>
      <c r="AE2441" s="5">
        <f t="shared" si="698"/>
        <v>0</v>
      </c>
      <c r="AF2441" s="6">
        <f>+AD2441+SUM($D$18:$E$18)-SUM($AB$27:AB2441)</f>
        <v>17979.738504383393</v>
      </c>
      <c r="AG2441" s="10">
        <f t="shared" si="699"/>
        <v>1.1273411164702818E-3</v>
      </c>
      <c r="AH2441" s="10">
        <f>+AD2441/SUM(AB$27:AB2441)-1</f>
        <v>0.52774673926207005</v>
      </c>
      <c r="AI2441" s="6">
        <f t="shared" si="700"/>
        <v>0</v>
      </c>
      <c r="AL2441" s="6">
        <f t="shared" si="701"/>
        <v>0</v>
      </c>
      <c r="AM2441" s="6">
        <f t="shared" si="702"/>
        <v>34184.746656860611</v>
      </c>
      <c r="AN2441" s="6">
        <f t="shared" si="703"/>
        <v>33727.567150130752</v>
      </c>
      <c r="AO2441" s="5">
        <f t="shared" si="704"/>
        <v>0</v>
      </c>
      <c r="AP2441" s="6">
        <f>+AN2441+SUM($D$16:$E$18)-SUM($AL$27:AL2441)</f>
        <v>34443.076150130728</v>
      </c>
      <c r="AQ2441" s="10">
        <f t="shared" si="712"/>
        <v>2.8950617020293556E-3</v>
      </c>
      <c r="AR2441" s="10">
        <f>+AN2441/SUM(AL$27:AL2441)-1</f>
        <v>0.31314913541135492</v>
      </c>
    </row>
    <row r="2442" spans="1:44" x14ac:dyDescent="0.25">
      <c r="A2442" s="1">
        <v>43811</v>
      </c>
      <c r="B2442">
        <v>9.0120000000000005</v>
      </c>
      <c r="G2442">
        <f t="shared" si="705"/>
        <v>8685.7340489290655</v>
      </c>
      <c r="H2442">
        <f t="shared" si="706"/>
        <v>8621.0889438580507</v>
      </c>
      <c r="I2442" s="5">
        <f t="shared" si="695"/>
        <v>0</v>
      </c>
      <c r="J2442" s="6">
        <f>+H2442+SUM($D$16:$E$16)-SUM($F$27:F2442)</f>
        <v>8835.702943858043</v>
      </c>
      <c r="K2442" s="10">
        <f t="shared" si="707"/>
        <v>9.1779753305198941E-3</v>
      </c>
      <c r="L2442" s="10">
        <f>+H2442/SUM(F$27:F2442)-1</f>
        <v>0.11883933444191408</v>
      </c>
      <c r="M2442">
        <v>8.0820000000000007</v>
      </c>
      <c r="R2442">
        <f t="shared" si="708"/>
        <v>7773.7008089537985</v>
      </c>
      <c r="S2442">
        <f t="shared" si="709"/>
        <v>7554.2539855743189</v>
      </c>
      <c r="T2442" s="5">
        <f t="shared" si="696"/>
        <v>0</v>
      </c>
      <c r="U2442" s="6">
        <f>+S2442+SUM($D$17:$E$17)-SUM($Q$27:Q2442)</f>
        <v>7733.2279855743145</v>
      </c>
      <c r="V2442" s="10">
        <f t="shared" si="697"/>
        <v>3.2741253195611719E-3</v>
      </c>
      <c r="W2442" s="10">
        <f>+S2442/SUM(Q$27:Q2442)-1</f>
        <v>0.17648705760953343</v>
      </c>
      <c r="X2442">
        <v>6.093</v>
      </c>
      <c r="AC2442">
        <f t="shared" si="710"/>
        <v>17797.189664665653</v>
      </c>
      <c r="AD2442">
        <f t="shared" si="711"/>
        <v>17623.109263588511</v>
      </c>
      <c r="AE2442" s="5">
        <f t="shared" si="698"/>
        <v>0</v>
      </c>
      <c r="AF2442" s="6">
        <f>+AD2442+SUM($D$18:$E$18)-SUM($AB$27:AB2442)</f>
        <v>17945.030263588538</v>
      </c>
      <c r="AG2442" s="10">
        <f t="shared" si="699"/>
        <v>-1.9304085421705253E-3</v>
      </c>
      <c r="AH2442" s="10">
        <f>+AD2442/SUM(AB$27:AB2442)-1</f>
        <v>0.52474379726843456</v>
      </c>
      <c r="AI2442" s="6">
        <f t="shared" si="700"/>
        <v>0</v>
      </c>
      <c r="AL2442" s="6">
        <f t="shared" si="701"/>
        <v>0</v>
      </c>
      <c r="AM2442" s="6">
        <f t="shared" si="702"/>
        <v>34256.624522548518</v>
      </c>
      <c r="AN2442" s="6">
        <f t="shared" si="703"/>
        <v>33798.452193020879</v>
      </c>
      <c r="AO2442" s="5">
        <f t="shared" si="704"/>
        <v>0</v>
      </c>
      <c r="AP2442" s="6">
        <f>+AN2442+SUM($D$16:$E$18)-SUM($AL$27:AL2442)</f>
        <v>34513.961193020863</v>
      </c>
      <c r="AQ2442" s="10">
        <f t="shared" si="712"/>
        <v>2.0580346128540317E-3</v>
      </c>
      <c r="AR2442" s="10">
        <f>+AN2442/SUM(AL$27:AL2442)-1</f>
        <v>0.31590897374687521</v>
      </c>
    </row>
    <row r="2443" spans="1:44" x14ac:dyDescent="0.25">
      <c r="A2443" s="1">
        <v>43812</v>
      </c>
      <c r="B2443">
        <v>9.1229999999999993</v>
      </c>
      <c r="G2443">
        <f t="shared" si="705"/>
        <v>8792.7154603173385</v>
      </c>
      <c r="H2443">
        <f t="shared" si="706"/>
        <v>8727.2741272544372</v>
      </c>
      <c r="I2443" s="5">
        <f t="shared" si="695"/>
        <v>0</v>
      </c>
      <c r="J2443" s="6">
        <f>+H2443+SUM($D$16:$E$16)-SUM($F$27:F2443)</f>
        <v>8941.8881272544313</v>
      </c>
      <c r="K2443" s="10">
        <f t="shared" si="707"/>
        <v>1.2017740305563462E-2</v>
      </c>
      <c r="L2443" s="10">
        <f>+H2443/SUM(F$27:F2443)-1</f>
        <v>0.13261997870767672</v>
      </c>
      <c r="M2443">
        <v>8.1210000000000004</v>
      </c>
      <c r="R2443">
        <f t="shared" si="708"/>
        <v>7811.213099420168</v>
      </c>
      <c r="S2443">
        <f t="shared" si="709"/>
        <v>7590.7073270043356</v>
      </c>
      <c r="T2443" s="5">
        <f t="shared" si="696"/>
        <v>0</v>
      </c>
      <c r="U2443" s="6">
        <f>+S2443+SUM($D$17:$E$17)-SUM($Q$27:Q2443)</f>
        <v>7769.6813270043313</v>
      </c>
      <c r="V2443" s="10">
        <f t="shared" si="697"/>
        <v>4.7138583652281962E-3</v>
      </c>
      <c r="W2443" s="10">
        <f>+S2443/SUM(Q$27:Q2443)-1</f>
        <v>0.18216424088678806</v>
      </c>
      <c r="X2443">
        <v>6.1120000000000001</v>
      </c>
      <c r="AC2443">
        <f t="shared" si="710"/>
        <v>17852.687219832016</v>
      </c>
      <c r="AD2443">
        <f t="shared" si="711"/>
        <v>17678.063978180369</v>
      </c>
      <c r="AE2443" s="5">
        <f t="shared" si="698"/>
        <v>0</v>
      </c>
      <c r="AF2443" s="6">
        <f>+AD2443+SUM($D$18:$E$18)-SUM($AB$27:AB2443)</f>
        <v>17999.984978180393</v>
      </c>
      <c r="AG2443" s="10">
        <f t="shared" si="699"/>
        <v>3.0623918591745625E-3</v>
      </c>
      <c r="AH2443" s="10">
        <f>+AD2443/SUM(AB$27:AB2443)-1</f>
        <v>0.52949845542502416</v>
      </c>
      <c r="AI2443" s="6">
        <f t="shared" si="700"/>
        <v>0</v>
      </c>
      <c r="AL2443" s="6">
        <f t="shared" si="701"/>
        <v>0</v>
      </c>
      <c r="AM2443" s="6">
        <f t="shared" si="702"/>
        <v>34456.615779569518</v>
      </c>
      <c r="AN2443" s="6">
        <f t="shared" si="703"/>
        <v>33996.045432439147</v>
      </c>
      <c r="AO2443" s="5">
        <f t="shared" si="704"/>
        <v>0</v>
      </c>
      <c r="AP2443" s="6">
        <f>+AN2443+SUM($D$16:$E$18)-SUM($AL$27:AL2443)</f>
        <v>34711.554432439123</v>
      </c>
      <c r="AQ2443" s="10">
        <f t="shared" si="712"/>
        <v>5.7250235147803252E-3</v>
      </c>
      <c r="AR2443" s="10">
        <f>+AN2443/SUM(AL$27:AL2443)-1</f>
        <v>0.32360206914122291</v>
      </c>
    </row>
    <row r="2444" spans="1:44" x14ac:dyDescent="0.25">
      <c r="A2444" s="1">
        <v>43815</v>
      </c>
      <c r="B2444">
        <v>9.1509999999999998</v>
      </c>
      <c r="G2444">
        <f t="shared" si="705"/>
        <v>8819.7017622891562</v>
      </c>
      <c r="H2444">
        <f t="shared" si="706"/>
        <v>8754.0595789219951</v>
      </c>
      <c r="I2444" s="5">
        <f t="shared" si="695"/>
        <v>0</v>
      </c>
      <c r="J2444" s="6">
        <f>+H2444+SUM($D$16:$E$16)-SUM($F$27:F2444)</f>
        <v>8968.6735789219892</v>
      </c>
      <c r="K2444" s="10">
        <f t="shared" si="707"/>
        <v>2.9955028833248409E-3</v>
      </c>
      <c r="L2444" s="10">
        <f>+H2444/SUM(F$27:F2444)-1</f>
        <v>0.13609617726120238</v>
      </c>
      <c r="M2444">
        <v>8.2189999999999994</v>
      </c>
      <c r="R2444">
        <f t="shared" si="708"/>
        <v>7905.474752386941</v>
      </c>
      <c r="S2444">
        <f t="shared" si="709"/>
        <v>7682.3080311105314</v>
      </c>
      <c r="T2444" s="5">
        <f t="shared" si="696"/>
        <v>0</v>
      </c>
      <c r="U2444" s="6">
        <f>+S2444+SUM($D$17:$E$17)-SUM($Q$27:Q2444)</f>
        <v>7861.2820311105261</v>
      </c>
      <c r="V2444" s="10">
        <f t="shared" si="697"/>
        <v>1.1789505933509359E-2</v>
      </c>
      <c r="W2444" s="10">
        <f>+S2444/SUM(Q$27:Q2444)-1</f>
        <v>0.19642998348091489</v>
      </c>
      <c r="X2444">
        <v>6.1680000000000001</v>
      </c>
      <c r="AC2444">
        <f t="shared" si="710"/>
        <v>18016.258961374981</v>
      </c>
      <c r="AD2444">
        <f t="shared" si="711"/>
        <v>17840.035768556369</v>
      </c>
      <c r="AE2444" s="5">
        <f t="shared" si="698"/>
        <v>0</v>
      </c>
      <c r="AF2444" s="6">
        <f>+AD2444+SUM($D$18:$E$18)-SUM($AB$27:AB2444)</f>
        <v>18161.956768556396</v>
      </c>
      <c r="AG2444" s="10">
        <f t="shared" si="699"/>
        <v>8.9984403082750131E-3</v>
      </c>
      <c r="AH2444" s="10">
        <f>+AD2444/SUM(AB$27:AB2444)-1</f>
        <v>0.54351218472865681</v>
      </c>
      <c r="AI2444" s="6">
        <f t="shared" si="700"/>
        <v>0</v>
      </c>
      <c r="AL2444" s="6">
        <f t="shared" si="701"/>
        <v>0</v>
      </c>
      <c r="AM2444" s="6">
        <f t="shared" si="702"/>
        <v>34741.435476051076</v>
      </c>
      <c r="AN2444" s="6">
        <f t="shared" si="703"/>
        <v>34276.40337858889</v>
      </c>
      <c r="AO2444" s="5">
        <f t="shared" si="704"/>
        <v>0</v>
      </c>
      <c r="AP2444" s="6">
        <f>+AN2444+SUM($D$16:$E$18)-SUM($AL$27:AL2444)</f>
        <v>34991.912378588866</v>
      </c>
      <c r="AQ2444" s="10">
        <f t="shared" si="712"/>
        <v>8.0767903003426955E-3</v>
      </c>
      <c r="AR2444" s="10">
        <f>+AN2444/SUM(AL$27:AL2444)-1</f>
        <v>0.33451752571576621</v>
      </c>
    </row>
    <row r="2445" spans="1:44" x14ac:dyDescent="0.25">
      <c r="A2445" s="1">
        <v>43816</v>
      </c>
      <c r="B2445">
        <v>9.2449999999999992</v>
      </c>
      <c r="G2445">
        <f t="shared" si="705"/>
        <v>8910.2986331945413</v>
      </c>
      <c r="H2445">
        <f t="shared" si="706"/>
        <v>8843.9821666630796</v>
      </c>
      <c r="I2445" s="5">
        <f t="shared" si="695"/>
        <v>0</v>
      </c>
      <c r="J2445" s="6">
        <f>+H2445+SUM($D$16:$E$16)-SUM($F$27:F2445)</f>
        <v>9058.5961666630756</v>
      </c>
      <c r="K2445" s="10">
        <f t="shared" si="707"/>
        <v>1.0026297305815834E-2</v>
      </c>
      <c r="L2445" s="10">
        <f>+H2445/SUM(F$27:F2445)-1</f>
        <v>0.14776627240518159</v>
      </c>
      <c r="M2445">
        <v>8.218</v>
      </c>
      <c r="R2445">
        <f t="shared" si="708"/>
        <v>7904.5128987852395</v>
      </c>
      <c r="S2445">
        <f t="shared" si="709"/>
        <v>7681.3733300482236</v>
      </c>
      <c r="T2445" s="5">
        <f t="shared" si="696"/>
        <v>0</v>
      </c>
      <c r="U2445" s="6">
        <f>+S2445+SUM($D$17:$E$17)-SUM($Q$27:Q2445)</f>
        <v>7860.3473300482183</v>
      </c>
      <c r="V2445" s="10">
        <f t="shared" si="697"/>
        <v>-1.188993167537955E-4</v>
      </c>
      <c r="W2445" s="10">
        <f>+S2445/SUM(Q$27:Q2445)-1</f>
        <v>0.19628441467893398</v>
      </c>
      <c r="X2445">
        <v>6.1390000000000002</v>
      </c>
      <c r="AC2445">
        <f t="shared" si="710"/>
        <v>17931.552166647376</v>
      </c>
      <c r="AD2445">
        <f t="shared" si="711"/>
        <v>17756.157519968798</v>
      </c>
      <c r="AE2445" s="5">
        <f t="shared" si="698"/>
        <v>0</v>
      </c>
      <c r="AF2445" s="6">
        <f>+AD2445+SUM($D$18:$E$18)-SUM($AB$27:AB2445)</f>
        <v>18078.078519968825</v>
      </c>
      <c r="AG2445" s="10">
        <f t="shared" si="699"/>
        <v>-4.6183486535320561E-3</v>
      </c>
      <c r="AH2445" s="10">
        <f>+AD2445/SUM(AB$27:AB2445)-1</f>
        <v>0.53625507491070423</v>
      </c>
      <c r="AI2445" s="6">
        <f t="shared" si="700"/>
        <v>0</v>
      </c>
      <c r="AL2445" s="6">
        <f t="shared" si="701"/>
        <v>0</v>
      </c>
      <c r="AM2445" s="6">
        <f t="shared" si="702"/>
        <v>34746.363698627159</v>
      </c>
      <c r="AN2445" s="6">
        <f t="shared" si="703"/>
        <v>34281.513016680095</v>
      </c>
      <c r="AO2445" s="5">
        <f t="shared" si="704"/>
        <v>0</v>
      </c>
      <c r="AP2445" s="6">
        <f>+AN2445+SUM($D$16:$E$18)-SUM($AL$27:AL2445)</f>
        <v>34997.022016680072</v>
      </c>
      <c r="AQ2445" s="10">
        <f t="shared" si="712"/>
        <v>1.4602340209135534E-4</v>
      </c>
      <c r="AR2445" s="10">
        <f>+AN2445/SUM(AL$27:AL2445)-1</f>
        <v>0.33471646437066127</v>
      </c>
    </row>
    <row r="2446" spans="1:44" x14ac:dyDescent="0.25">
      <c r="A2446" s="1">
        <v>43817</v>
      </c>
      <c r="B2446">
        <v>9.3079999999999998</v>
      </c>
      <c r="G2446">
        <f t="shared" si="705"/>
        <v>8971.0178126311293</v>
      </c>
      <c r="H2446">
        <f t="shared" si="706"/>
        <v>8904.2494329150832</v>
      </c>
      <c r="I2446" s="5">
        <f t="shared" si="695"/>
        <v>0</v>
      </c>
      <c r="J2446" s="6">
        <f>+H2446+SUM($D$16:$E$16)-SUM($F$27:F2446)</f>
        <v>9118.8634329150773</v>
      </c>
      <c r="K2446" s="10">
        <f t="shared" si="707"/>
        <v>6.6530470222079252E-3</v>
      </c>
      <c r="L2446" s="10">
        <f>+H2446/SUM(F$27:F2446)-1</f>
        <v>0.15558771915061431</v>
      </c>
      <c r="M2446">
        <v>8.2100000000000009</v>
      </c>
      <c r="R2446">
        <f t="shared" si="708"/>
        <v>7896.8180699716258</v>
      </c>
      <c r="S2446">
        <f t="shared" si="709"/>
        <v>7673.8957215497594</v>
      </c>
      <c r="T2446" s="5">
        <f t="shared" si="696"/>
        <v>0</v>
      </c>
      <c r="U2446" s="6">
        <f>+S2446+SUM($D$17:$E$17)-SUM($Q$27:Q2446)</f>
        <v>7852.8697215497541</v>
      </c>
      <c r="V2446" s="10">
        <f t="shared" si="697"/>
        <v>-9.5130764385931155E-4</v>
      </c>
      <c r="W2446" s="10">
        <f>+S2446/SUM(Q$27:Q2446)-1</f>
        <v>0.19511986426308714</v>
      </c>
      <c r="X2446">
        <v>6.1280000000000001</v>
      </c>
      <c r="AC2446">
        <f t="shared" si="710"/>
        <v>17899.422003130006</v>
      </c>
      <c r="AD2446">
        <f t="shared" si="711"/>
        <v>17724.341632573512</v>
      </c>
      <c r="AE2446" s="5">
        <f t="shared" si="698"/>
        <v>0</v>
      </c>
      <c r="AF2446" s="6">
        <f>+AD2446+SUM($D$18:$E$18)-SUM($AB$27:AB2446)</f>
        <v>18046.26263257354</v>
      </c>
      <c r="AG2446" s="10">
        <f t="shared" si="699"/>
        <v>-1.7599153228670117E-3</v>
      </c>
      <c r="AH2446" s="10">
        <f>+AD2446/SUM(AB$27:AB2446)-1</f>
        <v>0.53350237808320511</v>
      </c>
      <c r="AI2446" s="6">
        <f t="shared" si="700"/>
        <v>0</v>
      </c>
      <c r="AL2446" s="6">
        <f t="shared" si="701"/>
        <v>0</v>
      </c>
      <c r="AM2446" s="6">
        <f t="shared" si="702"/>
        <v>34767.257885732761</v>
      </c>
      <c r="AN2446" s="6">
        <f t="shared" si="703"/>
        <v>34302.48678703836</v>
      </c>
      <c r="AO2446" s="5">
        <f t="shared" si="704"/>
        <v>0</v>
      </c>
      <c r="AP2446" s="6">
        <f>+AN2446+SUM($D$16:$E$18)-SUM($AL$27:AL2446)</f>
        <v>35017.995787038337</v>
      </c>
      <c r="AQ2446" s="10">
        <f t="shared" si="712"/>
        <v>5.9930157338161649E-4</v>
      </c>
      <c r="AR2446" s="10">
        <f>+AN2446/SUM(AL$27:AL2446)-1</f>
        <v>0.33553305716816939</v>
      </c>
    </row>
    <row r="2447" spans="1:44" x14ac:dyDescent="0.25">
      <c r="A2447" s="1">
        <v>43818</v>
      </c>
      <c r="B2447">
        <v>9.3010000000000002</v>
      </c>
      <c r="G2447">
        <f t="shared" si="705"/>
        <v>8964.2712371381749</v>
      </c>
      <c r="H2447">
        <f t="shared" si="706"/>
        <v>8897.5530699981937</v>
      </c>
      <c r="I2447" s="5">
        <f t="shared" si="695"/>
        <v>0</v>
      </c>
      <c r="J2447" s="6">
        <f>+H2447+SUM($D$16:$E$16)-SUM($F$27:F2447)</f>
        <v>9112.1670699981878</v>
      </c>
      <c r="K2447" s="10">
        <f t="shared" si="707"/>
        <v>-7.3434183614573545E-4</v>
      </c>
      <c r="L2447" s="10">
        <f>+H2447/SUM(F$27:F2447)-1</f>
        <v>0.1547186695122329</v>
      </c>
      <c r="M2447">
        <v>8.2230000000000008</v>
      </c>
      <c r="R2447">
        <f t="shared" si="708"/>
        <v>7909.3221667937487</v>
      </c>
      <c r="S2447">
        <f t="shared" si="709"/>
        <v>7686.0468353597644</v>
      </c>
      <c r="T2447" s="5">
        <f t="shared" si="696"/>
        <v>0</v>
      </c>
      <c r="U2447" s="6">
        <f>+S2447+SUM($D$17:$E$17)-SUM($Q$27:Q2447)</f>
        <v>7865.0208353597591</v>
      </c>
      <c r="V2447" s="10">
        <f t="shared" si="697"/>
        <v>1.547346924228199E-3</v>
      </c>
      <c r="W2447" s="10">
        <f>+S2447/SUM(Q$27:Q2447)-1</f>
        <v>0.19701225868883854</v>
      </c>
      <c r="X2447">
        <v>6.15</v>
      </c>
      <c r="AC2447">
        <f t="shared" si="710"/>
        <v>17963.682330164742</v>
      </c>
      <c r="AD2447">
        <f t="shared" si="711"/>
        <v>17787.973407364083</v>
      </c>
      <c r="AE2447" s="5">
        <f t="shared" si="698"/>
        <v>0</v>
      </c>
      <c r="AF2447" s="6">
        <f>+AD2447+SUM($D$18:$E$18)-SUM($AB$27:AB2447)</f>
        <v>18109.894407364111</v>
      </c>
      <c r="AG2447" s="10">
        <f t="shared" si="699"/>
        <v>3.526036170820035E-3</v>
      </c>
      <c r="AH2447" s="10">
        <f>+AD2447/SUM(AB$27:AB2447)-1</f>
        <v>0.53900777173820336</v>
      </c>
      <c r="AI2447" s="6">
        <f t="shared" si="700"/>
        <v>0</v>
      </c>
      <c r="AL2447" s="6">
        <f t="shared" si="701"/>
        <v>0</v>
      </c>
      <c r="AM2447" s="6">
        <f t="shared" si="702"/>
        <v>34837.275734096664</v>
      </c>
      <c r="AN2447" s="6">
        <f t="shared" si="703"/>
        <v>34371.573312722045</v>
      </c>
      <c r="AO2447" s="5">
        <f t="shared" si="704"/>
        <v>0</v>
      </c>
      <c r="AP2447" s="6">
        <f>+AN2447+SUM($D$16:$E$18)-SUM($AL$27:AL2447)</f>
        <v>35087.082312722021</v>
      </c>
      <c r="AQ2447" s="10">
        <f t="shared" si="712"/>
        <v>1.9728863440338085E-3</v>
      </c>
      <c r="AR2447" s="10">
        <f>+AN2447/SUM(AL$27:AL2447)-1</f>
        <v>0.33822287203285506</v>
      </c>
    </row>
    <row r="2448" spans="1:44" x14ac:dyDescent="0.25">
      <c r="A2448" s="1">
        <v>43819</v>
      </c>
      <c r="B2448">
        <v>9.343</v>
      </c>
      <c r="G2448">
        <f t="shared" si="705"/>
        <v>9004.7506900958997</v>
      </c>
      <c r="H2448">
        <f t="shared" si="706"/>
        <v>8937.7312474995288</v>
      </c>
      <c r="I2448" s="5">
        <f t="shared" si="695"/>
        <v>0</v>
      </c>
      <c r="J2448" s="6">
        <f>+H2448+SUM($D$16:$E$16)-SUM($F$27:F2448)</f>
        <v>9152.3452474995211</v>
      </c>
      <c r="K2448" s="10">
        <f t="shared" si="707"/>
        <v>4.4092889422122639E-3</v>
      </c>
      <c r="L2448" s="10">
        <f>+H2448/SUM(F$27:F2448)-1</f>
        <v>0.15993296734252138</v>
      </c>
      <c r="M2448">
        <v>8.2629999999999999</v>
      </c>
      <c r="R2448">
        <f t="shared" si="708"/>
        <v>7947.7963108618196</v>
      </c>
      <c r="S2448">
        <f t="shared" si="709"/>
        <v>7723.4348778520889</v>
      </c>
      <c r="T2448" s="5">
        <f t="shared" si="696"/>
        <v>0</v>
      </c>
      <c r="U2448" s="6">
        <f>+S2448+SUM($D$17:$E$17)-SUM($Q$27:Q2448)</f>
        <v>7902.4088778520836</v>
      </c>
      <c r="V2448" s="10">
        <f t="shared" si="697"/>
        <v>4.7537118178040405E-3</v>
      </c>
      <c r="W2448" s="10">
        <f>+S2448/SUM(Q$27:Q2448)-1</f>
        <v>0.20283501076807386</v>
      </c>
      <c r="X2448">
        <v>6.2069999999999999</v>
      </c>
      <c r="AC2448">
        <f t="shared" si="710"/>
        <v>18130.17499566383</v>
      </c>
      <c r="AD2448">
        <f t="shared" si="711"/>
        <v>17952.837551139652</v>
      </c>
      <c r="AE2448" s="5">
        <f t="shared" si="698"/>
        <v>0</v>
      </c>
      <c r="AF2448" s="6">
        <f>+AD2448+SUM($D$18:$E$18)-SUM($AB$27:AB2448)</f>
        <v>18274.758551139676</v>
      </c>
      <c r="AG2448" s="10">
        <f t="shared" si="699"/>
        <v>9.1035397593772771E-3</v>
      </c>
      <c r="AH2448" s="10">
        <f>+AD2448/SUM(AB$27:AB2448)-1</f>
        <v>0.55327174620797215</v>
      </c>
      <c r="AI2448" s="6">
        <f t="shared" si="700"/>
        <v>0</v>
      </c>
      <c r="AL2448" s="6">
        <f t="shared" si="701"/>
        <v>0</v>
      </c>
      <c r="AM2448" s="6">
        <f t="shared" si="702"/>
        <v>35082.721996621549</v>
      </c>
      <c r="AN2448" s="6">
        <f t="shared" si="703"/>
        <v>34614.003676491266</v>
      </c>
      <c r="AO2448" s="5">
        <f t="shared" si="704"/>
        <v>0</v>
      </c>
      <c r="AP2448" s="6">
        <f>+AN2448+SUM($D$16:$E$18)-SUM($AL$27:AL2448)</f>
        <v>35329.512676491242</v>
      </c>
      <c r="AQ2448" s="10">
        <f t="shared" si="712"/>
        <v>6.9093908011075289E-3</v>
      </c>
      <c r="AR2448" s="10">
        <f>+AN2448/SUM(AL$27:AL2448)-1</f>
        <v>0.34766165607452515</v>
      </c>
    </row>
    <row r="2449" spans="1:44" x14ac:dyDescent="0.25">
      <c r="A2449" s="1">
        <v>43822</v>
      </c>
      <c r="B2449">
        <v>9.3729999999999993</v>
      </c>
      <c r="G2449">
        <f t="shared" si="705"/>
        <v>9033.6645850657023</v>
      </c>
      <c r="H2449">
        <f t="shared" si="706"/>
        <v>8966.4299457147681</v>
      </c>
      <c r="I2449" s="5">
        <f t="shared" si="695"/>
        <v>0</v>
      </c>
      <c r="J2449" s="6">
        <f>+H2449+SUM($D$16:$E$16)-SUM($F$27:F2449)</f>
        <v>9181.0439457147622</v>
      </c>
      <c r="K2449" s="10">
        <f t="shared" si="707"/>
        <v>3.135666043966312E-3</v>
      </c>
      <c r="L2449" s="10">
        <f>+H2449/SUM(F$27:F2449)-1</f>
        <v>0.16365746579272744</v>
      </c>
      <c r="M2449">
        <v>8.2840000000000007</v>
      </c>
      <c r="R2449">
        <f t="shared" si="708"/>
        <v>7967.9952364975579</v>
      </c>
      <c r="S2449">
        <f t="shared" si="709"/>
        <v>7743.0636001605608</v>
      </c>
      <c r="T2449" s="5">
        <f t="shared" si="696"/>
        <v>0</v>
      </c>
      <c r="U2449" s="6">
        <f>+S2449+SUM($D$17:$E$17)-SUM($Q$27:Q2449)</f>
        <v>7922.0376001605546</v>
      </c>
      <c r="V2449" s="10">
        <f t="shared" si="697"/>
        <v>2.4838910023352589E-3</v>
      </c>
      <c r="W2449" s="10">
        <f>+S2449/SUM(Q$27:Q2449)-1</f>
        <v>0.20589195560967277</v>
      </c>
      <c r="X2449">
        <v>6.226</v>
      </c>
      <c r="AC2449">
        <f t="shared" si="710"/>
        <v>18185.672550830193</v>
      </c>
      <c r="AD2449">
        <f t="shared" si="711"/>
        <v>18007.792265731507</v>
      </c>
      <c r="AE2449" s="5">
        <f t="shared" si="698"/>
        <v>0</v>
      </c>
      <c r="AF2449" s="6">
        <f>+AD2449+SUM($D$18:$E$18)-SUM($AB$27:AB2449)</f>
        <v>18329.713265731531</v>
      </c>
      <c r="AG2449" s="10">
        <f t="shared" si="699"/>
        <v>3.0071376559133167E-3</v>
      </c>
      <c r="AH2449" s="10">
        <f>+AD2449/SUM(AB$27:AB2449)-1</f>
        <v>0.55802640436456152</v>
      </c>
      <c r="AI2449" s="6">
        <f t="shared" si="700"/>
        <v>0</v>
      </c>
      <c r="AL2449" s="6">
        <f t="shared" si="701"/>
        <v>0</v>
      </c>
      <c r="AM2449" s="6">
        <f t="shared" si="702"/>
        <v>35187.332372393459</v>
      </c>
      <c r="AN2449" s="6">
        <f t="shared" si="703"/>
        <v>34717.285811606838</v>
      </c>
      <c r="AO2449" s="5">
        <f t="shared" si="704"/>
        <v>0</v>
      </c>
      <c r="AP2449" s="6">
        <f>+AN2449+SUM($D$16:$E$18)-SUM($AL$27:AL2449)</f>
        <v>35432.794811606815</v>
      </c>
      <c r="AQ2449" s="10">
        <f t="shared" si="712"/>
        <v>2.9233954077236834E-3</v>
      </c>
      <c r="AR2449" s="10">
        <f>+AN2449/SUM(AL$27:AL2449)-1</f>
        <v>0.35168284283331963</v>
      </c>
    </row>
    <row r="2450" spans="1:44" x14ac:dyDescent="0.25">
      <c r="A2450" s="1">
        <v>43823</v>
      </c>
      <c r="B2450">
        <v>9.3550000000000004</v>
      </c>
      <c r="G2450">
        <f t="shared" si="705"/>
        <v>9016.3162480838218</v>
      </c>
      <c r="H2450">
        <f t="shared" si="706"/>
        <v>8949.2107267856263</v>
      </c>
      <c r="I2450" s="5">
        <f t="shared" si="695"/>
        <v>0</v>
      </c>
      <c r="J2450" s="6">
        <f>+H2450+SUM($D$16:$E$16)-SUM($F$27:F2450)</f>
        <v>9163.8247267856204</v>
      </c>
      <c r="K2450" s="10">
        <f t="shared" si="707"/>
        <v>-1.8755186263081924E-3</v>
      </c>
      <c r="L2450" s="10">
        <f>+H2450/SUM(F$27:F2450)-1</f>
        <v>0.16142276672260403</v>
      </c>
      <c r="M2450">
        <v>8.2889999999999997</v>
      </c>
      <c r="R2450">
        <f t="shared" si="708"/>
        <v>7972.8045045060662</v>
      </c>
      <c r="S2450">
        <f t="shared" si="709"/>
        <v>7747.7371054721007</v>
      </c>
      <c r="T2450" s="5">
        <f t="shared" si="696"/>
        <v>0</v>
      </c>
      <c r="U2450" s="6">
        <f>+S2450+SUM($D$17:$E$17)-SUM($Q$27:Q2450)</f>
        <v>7926.7111054720954</v>
      </c>
      <c r="V2450" s="10">
        <f t="shared" si="697"/>
        <v>5.8993727970269028E-4</v>
      </c>
      <c r="W2450" s="10">
        <f>+S2450/SUM(Q$27:Q2450)-1</f>
        <v>0.2066197996195771</v>
      </c>
      <c r="X2450">
        <v>6.2279999999999998</v>
      </c>
      <c r="AC2450">
        <f t="shared" si="710"/>
        <v>18191.514398742442</v>
      </c>
      <c r="AD2450">
        <f t="shared" si="711"/>
        <v>18013.576972530649</v>
      </c>
      <c r="AE2450" s="5">
        <f t="shared" si="698"/>
        <v>0</v>
      </c>
      <c r="AF2450" s="6">
        <f>+AD2450+SUM($D$18:$E$18)-SUM($AB$27:AB2450)</f>
        <v>18335.497972530677</v>
      </c>
      <c r="AG2450" s="10">
        <f t="shared" si="699"/>
        <v>3.1559177796647297E-4</v>
      </c>
      <c r="AH2450" s="10">
        <f>+AD2450/SUM(AB$27:AB2450)-1</f>
        <v>0.55852689469683403</v>
      </c>
      <c r="AI2450" s="6">
        <f t="shared" si="700"/>
        <v>0</v>
      </c>
      <c r="AL2450" s="6">
        <f t="shared" si="701"/>
        <v>0</v>
      </c>
      <c r="AM2450" s="6">
        <f t="shared" si="702"/>
        <v>35180.635151332332</v>
      </c>
      <c r="AN2450" s="6">
        <f t="shared" si="703"/>
        <v>34710.52480478838</v>
      </c>
      <c r="AO2450" s="5">
        <f t="shared" si="704"/>
        <v>0</v>
      </c>
      <c r="AP2450" s="6">
        <f>+AN2450+SUM($D$16:$E$18)-SUM($AL$27:AL2450)</f>
        <v>35426.033804788356</v>
      </c>
      <c r="AQ2450" s="10">
        <f t="shared" si="712"/>
        <v>-1.9081212346938603E-4</v>
      </c>
      <c r="AR2450" s="10">
        <f>+AN2450/SUM(AL$27:AL2450)-1</f>
        <v>0.35141960978663556</v>
      </c>
    </row>
    <row r="2451" spans="1:44" x14ac:dyDescent="0.25">
      <c r="A2451" s="1">
        <v>43829</v>
      </c>
      <c r="B2451">
        <v>9.3409999999999993</v>
      </c>
      <c r="G2451">
        <f t="shared" si="705"/>
        <v>9002.8230970979112</v>
      </c>
      <c r="H2451">
        <f t="shared" si="706"/>
        <v>8935.8180009518455</v>
      </c>
      <c r="I2451" s="5">
        <f t="shared" si="695"/>
        <v>0</v>
      </c>
      <c r="J2451" s="6">
        <f>+H2451+SUM($D$16:$E$16)-SUM($F$27:F2451)</f>
        <v>9150.4320009518415</v>
      </c>
      <c r="K2451" s="10">
        <f t="shared" si="707"/>
        <v>-1.4614777380707045E-3</v>
      </c>
      <c r="L2451" s="10">
        <f>+H2451/SUM(F$27:F2451)-1</f>
        <v>0.15968466744584076</v>
      </c>
      <c r="M2451">
        <v>8.2449999999999992</v>
      </c>
      <c r="R2451">
        <f t="shared" si="708"/>
        <v>7930.4829460311876</v>
      </c>
      <c r="S2451">
        <f t="shared" si="709"/>
        <v>7706.6102587305422</v>
      </c>
      <c r="T2451" s="5">
        <f t="shared" si="696"/>
        <v>0</v>
      </c>
      <c r="U2451" s="6">
        <f>+S2451+SUM($D$17:$E$17)-SUM($Q$27:Q2451)</f>
        <v>7885.5842587305378</v>
      </c>
      <c r="V2451" s="10">
        <f t="shared" si="697"/>
        <v>-5.1883872383297058E-3</v>
      </c>
      <c r="W2451" s="10">
        <f>+S2451/SUM(Q$27:Q2451)-1</f>
        <v>0.20021477233241791</v>
      </c>
      <c r="X2451">
        <v>6.1630000000000003</v>
      </c>
      <c r="AC2451">
        <f t="shared" si="710"/>
        <v>18001.65434159436</v>
      </c>
      <c r="AD2451">
        <f t="shared" si="711"/>
        <v>17825.574001558511</v>
      </c>
      <c r="AE2451" s="5">
        <f t="shared" si="698"/>
        <v>0</v>
      </c>
      <c r="AF2451" s="6">
        <f>+AD2451+SUM($D$18:$E$18)-SUM($AB$27:AB2451)</f>
        <v>18147.495001558535</v>
      </c>
      <c r="AG2451" s="10">
        <f t="shared" si="699"/>
        <v>-1.0253496864595535E-2</v>
      </c>
      <c r="AH2451" s="10">
        <f>+AD2451/SUM(AB$27:AB2451)-1</f>
        <v>0.54226095889797521</v>
      </c>
      <c r="AI2451" s="6">
        <f t="shared" si="700"/>
        <v>0</v>
      </c>
      <c r="AL2451" s="6">
        <f t="shared" si="701"/>
        <v>0</v>
      </c>
      <c r="AM2451" s="6">
        <f t="shared" si="702"/>
        <v>34934.960384723454</v>
      </c>
      <c r="AN2451" s="6">
        <f t="shared" si="703"/>
        <v>34468.002261240894</v>
      </c>
      <c r="AO2451" s="5">
        <f t="shared" si="704"/>
        <v>0</v>
      </c>
      <c r="AP2451" s="6">
        <f>+AN2451+SUM($D$16:$E$18)-SUM($AL$27:AL2451)</f>
        <v>35183.51126124087</v>
      </c>
      <c r="AQ2451" s="10">
        <f t="shared" si="712"/>
        <v>-6.8458847209338369E-3</v>
      </c>
      <c r="AR2451" s="10">
        <f>+AN2451/SUM(AL$27:AL2451)-1</f>
        <v>0.34197723681738013</v>
      </c>
    </row>
    <row r="2452" spans="1:44" x14ac:dyDescent="0.25">
      <c r="A2452" s="1">
        <v>43830</v>
      </c>
      <c r="B2452">
        <v>9.3109999999999999</v>
      </c>
      <c r="G2452">
        <f t="shared" si="705"/>
        <v>8973.9092021281085</v>
      </c>
      <c r="H2452">
        <f t="shared" si="706"/>
        <v>8907.1193027366062</v>
      </c>
      <c r="I2452" s="5">
        <f t="shared" si="695"/>
        <v>0</v>
      </c>
      <c r="J2452" s="6">
        <f>+H2452+SUM($D$16:$E$16)-SUM($F$27:F2452)</f>
        <v>9121.7333027366003</v>
      </c>
      <c r="K2452" s="10">
        <f t="shared" si="707"/>
        <v>-3.136321674458209E-3</v>
      </c>
      <c r="L2452" s="10">
        <f>+H2452/SUM(F$27:F2452)-1</f>
        <v>0.1559601689956347</v>
      </c>
      <c r="M2452">
        <v>8.2140000000000004</v>
      </c>
      <c r="R2452">
        <f t="shared" si="708"/>
        <v>7900.6654843784336</v>
      </c>
      <c r="S2452">
        <f t="shared" si="709"/>
        <v>7677.6345257989915</v>
      </c>
      <c r="T2452" s="5">
        <f t="shared" si="696"/>
        <v>0</v>
      </c>
      <c r="U2452" s="6">
        <f>+S2452+SUM($D$17:$E$17)-SUM($Q$27:Q2452)</f>
        <v>7856.6085257989871</v>
      </c>
      <c r="V2452" s="10">
        <f t="shared" si="697"/>
        <v>-3.6745194751385268E-3</v>
      </c>
      <c r="W2452" s="10">
        <f>+S2452/SUM(Q$27:Q2452)-1</f>
        <v>0.19570213947101056</v>
      </c>
      <c r="X2452">
        <v>6.1639999999999997</v>
      </c>
      <c r="AC2452">
        <f t="shared" si="710"/>
        <v>18004.575265550484</v>
      </c>
      <c r="AD2452">
        <f t="shared" si="711"/>
        <v>17828.46635495808</v>
      </c>
      <c r="AE2452" s="5">
        <f t="shared" si="698"/>
        <v>0</v>
      </c>
      <c r="AF2452" s="6">
        <f>+AD2452+SUM($D$18:$E$18)-SUM($AB$27:AB2452)</f>
        <v>18150.387354958104</v>
      </c>
      <c r="AG2452" s="10">
        <f t="shared" si="699"/>
        <v>1.593803111294978E-4</v>
      </c>
      <c r="AH2452" s="10">
        <f>+AD2452/SUM(AB$27:AB2452)-1</f>
        <v>0.54251120406411135</v>
      </c>
      <c r="AI2452" s="6">
        <f t="shared" si="700"/>
        <v>0</v>
      </c>
      <c r="AL2452" s="6">
        <f t="shared" si="701"/>
        <v>0</v>
      </c>
      <c r="AM2452" s="6">
        <f t="shared" si="702"/>
        <v>34879.149952057021</v>
      </c>
      <c r="AN2452" s="6">
        <f t="shared" si="703"/>
        <v>34413.220183493679</v>
      </c>
      <c r="AO2452" s="5">
        <f t="shared" si="704"/>
        <v>0</v>
      </c>
      <c r="AP2452" s="6">
        <f>+AN2452+SUM($D$16:$E$18)-SUM($AL$27:AL2452)</f>
        <v>35128.729183493662</v>
      </c>
      <c r="AQ2452" s="10">
        <f t="shared" si="712"/>
        <v>-1.5570383905246787E-3</v>
      </c>
      <c r="AR2452" s="10">
        <f>+AN2452/SUM(AL$27:AL2452)-1</f>
        <v>0.33984435134391622</v>
      </c>
    </row>
    <row r="2453" spans="1:44" x14ac:dyDescent="0.25">
      <c r="A2453" s="1">
        <v>43832</v>
      </c>
      <c r="B2453">
        <v>9.4269999999999996</v>
      </c>
      <c r="G2453">
        <f t="shared" si="705"/>
        <v>9085.7095960113511</v>
      </c>
      <c r="H2453">
        <f t="shared" si="706"/>
        <v>9018.0876025022008</v>
      </c>
      <c r="I2453" s="5">
        <f t="shared" si="695"/>
        <v>0</v>
      </c>
      <c r="J2453" s="6">
        <f>+H2453+SUM($D$16:$E$16)-SUM($F$27:F2453)</f>
        <v>9232.7016025021949</v>
      </c>
      <c r="K2453" s="10">
        <f t="shared" si="707"/>
        <v>1.2165264657792996E-2</v>
      </c>
      <c r="L2453" s="10">
        <f>+H2453/SUM(F$27:F2453)-1</f>
        <v>0.17036156300309835</v>
      </c>
      <c r="M2453">
        <v>8.2729999999999997</v>
      </c>
      <c r="R2453">
        <f t="shared" si="708"/>
        <v>7957.414846878838</v>
      </c>
      <c r="S2453">
        <f t="shared" si="709"/>
        <v>7732.7818884751705</v>
      </c>
      <c r="T2453" s="5">
        <f t="shared" si="696"/>
        <v>0</v>
      </c>
      <c r="U2453" s="6">
        <f>+S2453+SUM($D$17:$E$17)-SUM($Q$27:Q2453)</f>
        <v>7911.7558884751652</v>
      </c>
      <c r="V2453" s="10">
        <f t="shared" si="697"/>
        <v>7.0192325982756376E-3</v>
      </c>
      <c r="W2453" s="10">
        <f>+S2453/SUM(Q$27:Q2453)-1</f>
        <v>0.20429069878788275</v>
      </c>
      <c r="X2453">
        <v>6.1669999999999998</v>
      </c>
      <c r="AC2453">
        <f t="shared" si="710"/>
        <v>18013.33803741886</v>
      </c>
      <c r="AD2453">
        <f t="shared" si="711"/>
        <v>17837.143415156796</v>
      </c>
      <c r="AE2453" s="5">
        <f t="shared" si="698"/>
        <v>0</v>
      </c>
      <c r="AF2453" s="6">
        <f>+AD2453+SUM($D$18:$E$18)-SUM($AB$27:AB2453)</f>
        <v>18159.064415156819</v>
      </c>
      <c r="AG2453" s="10">
        <f t="shared" si="699"/>
        <v>4.7806473928191373E-4</v>
      </c>
      <c r="AH2453" s="10">
        <f>+AD2453/SUM(AB$27:AB2453)-1</f>
        <v>0.54326193956252022</v>
      </c>
      <c r="AI2453" s="6">
        <f t="shared" si="700"/>
        <v>0</v>
      </c>
      <c r="AL2453" s="6">
        <f t="shared" si="701"/>
        <v>0</v>
      </c>
      <c r="AM2453" s="6">
        <f t="shared" si="702"/>
        <v>35056.462480309048</v>
      </c>
      <c r="AN2453" s="6">
        <f t="shared" si="703"/>
        <v>34588.012906134165</v>
      </c>
      <c r="AO2453" s="5">
        <f t="shared" si="704"/>
        <v>0</v>
      </c>
      <c r="AP2453" s="6">
        <f>+AN2453+SUM($D$16:$E$18)-SUM($AL$27:AL2453)</f>
        <v>35303.521906134149</v>
      </c>
      <c r="AQ2453" s="10">
        <f t="shared" si="712"/>
        <v>4.9757769980081079E-3</v>
      </c>
      <c r="AR2453" s="10">
        <f>+AN2453/SUM(AL$27:AL2453)-1</f>
        <v>0.34664973139370914</v>
      </c>
    </row>
    <row r="2454" spans="1:44" x14ac:dyDescent="0.25">
      <c r="A2454" s="1">
        <v>43833</v>
      </c>
      <c r="B2454">
        <v>9.4009999999999998</v>
      </c>
      <c r="G2454">
        <f t="shared" si="705"/>
        <v>9060.6508870375219</v>
      </c>
      <c r="H2454">
        <f t="shared" si="706"/>
        <v>8993.215397382326</v>
      </c>
      <c r="I2454" s="5">
        <f t="shared" si="695"/>
        <v>0</v>
      </c>
      <c r="J2454" s="6">
        <f>+H2454+SUM($D$16:$E$16)-SUM($F$27:F2454)</f>
        <v>9207.8293973823202</v>
      </c>
      <c r="K2454" s="10">
        <f t="shared" si="707"/>
        <v>-2.6939249410090627E-3</v>
      </c>
      <c r="L2454" s="10">
        <f>+H2454/SUM(F$27:F2454)-1</f>
        <v>0.1671336643462531</v>
      </c>
      <c r="M2454">
        <v>8.2650000000000006</v>
      </c>
      <c r="R2454">
        <f t="shared" si="708"/>
        <v>7949.7200180652253</v>
      </c>
      <c r="S2454">
        <f t="shared" si="709"/>
        <v>7725.3042799767063</v>
      </c>
      <c r="T2454" s="5">
        <f t="shared" si="696"/>
        <v>0</v>
      </c>
      <c r="U2454" s="6">
        <f>+S2454+SUM($D$17:$E$17)-SUM($Q$27:Q2454)</f>
        <v>7904.278279976701</v>
      </c>
      <c r="V2454" s="10">
        <f t="shared" si="697"/>
        <v>-9.4512629103693513E-4</v>
      </c>
      <c r="W2454" s="10">
        <f>+S2454/SUM(Q$27:Q2454)-1</f>
        <v>0.20312614837203591</v>
      </c>
      <c r="X2454">
        <v>6.1660000000000004</v>
      </c>
      <c r="AC2454">
        <f t="shared" si="710"/>
        <v>18010.417113462736</v>
      </c>
      <c r="AD2454">
        <f t="shared" si="711"/>
        <v>17834.251061757226</v>
      </c>
      <c r="AE2454" s="5">
        <f t="shared" si="698"/>
        <v>0</v>
      </c>
      <c r="AF2454" s="6">
        <f>+AD2454+SUM($D$18:$E$18)-SUM($AB$27:AB2454)</f>
        <v>18156.17206175725</v>
      </c>
      <c r="AG2454" s="10">
        <f t="shared" si="699"/>
        <v>-1.5927876753141224E-4</v>
      </c>
      <c r="AH2454" s="10">
        <f>+AD2454/SUM(AB$27:AB2454)-1</f>
        <v>0.5430116943963843</v>
      </c>
      <c r="AI2454" s="6">
        <f t="shared" si="700"/>
        <v>0</v>
      </c>
      <c r="AL2454" s="6">
        <f t="shared" si="701"/>
        <v>0</v>
      </c>
      <c r="AM2454" s="6">
        <f t="shared" si="702"/>
        <v>35020.788018565479</v>
      </c>
      <c r="AN2454" s="6">
        <f t="shared" si="703"/>
        <v>34552.770739116255</v>
      </c>
      <c r="AO2454" s="5">
        <f t="shared" si="704"/>
        <v>0</v>
      </c>
      <c r="AP2454" s="6">
        <f>+AN2454+SUM($D$16:$E$18)-SUM($AL$27:AL2454)</f>
        <v>35268.279739116231</v>
      </c>
      <c r="AQ2454" s="10">
        <f t="shared" si="712"/>
        <v>-9.9826207457776039E-4</v>
      </c>
      <c r="AR2454" s="10">
        <f>+AN2454/SUM(AL$27:AL2454)-1</f>
        <v>0.34527761282542957</v>
      </c>
    </row>
    <row r="2455" spans="1:44" x14ac:dyDescent="0.25">
      <c r="A2455" s="1">
        <v>43837</v>
      </c>
      <c r="B2455">
        <v>9.3529999999999998</v>
      </c>
      <c r="G2455">
        <f t="shared" si="705"/>
        <v>9014.3886550858351</v>
      </c>
      <c r="H2455">
        <f t="shared" si="706"/>
        <v>8947.2974802379431</v>
      </c>
      <c r="I2455" s="5">
        <f t="shared" si="695"/>
        <v>0</v>
      </c>
      <c r="J2455" s="6">
        <f>+H2455+SUM($D$16:$E$16)-SUM($F$27:F2455)</f>
        <v>9161.9114802379372</v>
      </c>
      <c r="K2455" s="10">
        <f t="shared" si="707"/>
        <v>-4.9868340477112749E-3</v>
      </c>
      <c r="L2455" s="10">
        <f>+H2455/SUM(F$27:F2455)-1</f>
        <v>0.1611744668259234</v>
      </c>
      <c r="M2455">
        <v>8.2579999999999991</v>
      </c>
      <c r="R2455">
        <f t="shared" si="708"/>
        <v>7942.9870428533113</v>
      </c>
      <c r="S2455">
        <f t="shared" si="709"/>
        <v>7718.7613725405481</v>
      </c>
      <c r="T2455" s="5">
        <f t="shared" si="696"/>
        <v>0</v>
      </c>
      <c r="U2455" s="6">
        <f>+S2455+SUM($D$17:$E$17)-SUM($Q$27:Q2455)</f>
        <v>7897.7353725405428</v>
      </c>
      <c r="V2455" s="10">
        <f t="shared" si="697"/>
        <v>-8.2776784981530849E-4</v>
      </c>
      <c r="W2455" s="10">
        <f>+S2455/SUM(Q$27:Q2455)-1</f>
        <v>0.20210716675816953</v>
      </c>
      <c r="X2455">
        <v>6.1660000000000004</v>
      </c>
      <c r="AC2455">
        <f t="shared" si="710"/>
        <v>18010.417113462736</v>
      </c>
      <c r="AD2455">
        <f t="shared" si="711"/>
        <v>17834.251061757226</v>
      </c>
      <c r="AE2455" s="5">
        <f t="shared" si="698"/>
        <v>0</v>
      </c>
      <c r="AF2455" s="6">
        <f>+AD2455+SUM($D$18:$E$18)-SUM($AB$27:AB2455)</f>
        <v>18156.17206175725</v>
      </c>
      <c r="AG2455" s="10">
        <f t="shared" si="699"/>
        <v>0</v>
      </c>
      <c r="AH2455" s="10">
        <f>+AD2455/SUM(AB$27:AB2455)-1</f>
        <v>0.5430116943963843</v>
      </c>
      <c r="AI2455" s="6">
        <f t="shared" si="700"/>
        <v>0</v>
      </c>
      <c r="AL2455" s="6">
        <f t="shared" si="701"/>
        <v>0</v>
      </c>
      <c r="AM2455" s="6">
        <f t="shared" si="702"/>
        <v>34967.792811401887</v>
      </c>
      <c r="AN2455" s="6">
        <f t="shared" si="703"/>
        <v>34500.309914535719</v>
      </c>
      <c r="AO2455" s="5">
        <f t="shared" si="704"/>
        <v>0</v>
      </c>
      <c r="AP2455" s="6">
        <f>+AN2455+SUM($D$16:$E$18)-SUM($AL$27:AL2455)</f>
        <v>35215.818914535703</v>
      </c>
      <c r="AQ2455" s="10">
        <f t="shared" si="712"/>
        <v>-1.4874789745512595E-3</v>
      </c>
      <c r="AR2455" s="10">
        <f>+AN2455/SUM(AL$27:AL2455)-1</f>
        <v>0.34323510302523386</v>
      </c>
    </row>
    <row r="2456" spans="1:44" x14ac:dyDescent="0.25">
      <c r="A2456" s="1">
        <v>43838</v>
      </c>
      <c r="B2456">
        <v>9.3529999999999998</v>
      </c>
      <c r="G2456">
        <f t="shared" si="705"/>
        <v>9014.3886550858351</v>
      </c>
      <c r="H2456">
        <f t="shared" si="706"/>
        <v>8947.2974802379431</v>
      </c>
      <c r="I2456" s="5">
        <f t="shared" si="695"/>
        <v>0</v>
      </c>
      <c r="J2456" s="6">
        <f>+H2456+SUM($D$16:$E$16)-SUM($F$27:F2456)</f>
        <v>9161.9114802379372</v>
      </c>
      <c r="K2456" s="10">
        <f t="shared" si="707"/>
        <v>0</v>
      </c>
      <c r="L2456" s="10">
        <f>+H2456/SUM(F$27:F2456)-1</f>
        <v>0.1611744668259234</v>
      </c>
      <c r="M2456">
        <v>8.2620000000000005</v>
      </c>
      <c r="R2456">
        <f t="shared" si="708"/>
        <v>7946.83445726012</v>
      </c>
      <c r="S2456">
        <f t="shared" si="709"/>
        <v>7722.500176789782</v>
      </c>
      <c r="T2456" s="5">
        <f t="shared" si="696"/>
        <v>0</v>
      </c>
      <c r="U2456" s="6">
        <f>+S2456+SUM($D$17:$E$17)-SUM($Q$27:Q2456)</f>
        <v>7901.4741767897758</v>
      </c>
      <c r="V2456" s="10">
        <f t="shared" si="697"/>
        <v>4.734020669054928E-4</v>
      </c>
      <c r="W2456" s="10">
        <f>+S2456/SUM(Q$27:Q2456)-1</f>
        <v>0.20268944196609318</v>
      </c>
      <c r="X2456">
        <v>6.1740000000000004</v>
      </c>
      <c r="AC2456">
        <f t="shared" si="710"/>
        <v>18033.784505111733</v>
      </c>
      <c r="AD2456">
        <f t="shared" si="711"/>
        <v>17857.3898889538</v>
      </c>
      <c r="AE2456" s="5">
        <f t="shared" si="698"/>
        <v>0</v>
      </c>
      <c r="AF2456" s="6">
        <f>+AD2456+SUM($D$18:$E$18)-SUM($AB$27:AB2456)</f>
        <v>18179.310888953827</v>
      </c>
      <c r="AG2456" s="10">
        <f t="shared" si="699"/>
        <v>1.274433130390662E-3</v>
      </c>
      <c r="AH2456" s="10">
        <f>+AD2456/SUM(AB$27:AB2456)-1</f>
        <v>0.54501365572547478</v>
      </c>
      <c r="AI2456" s="6">
        <f t="shared" si="700"/>
        <v>0</v>
      </c>
      <c r="AL2456" s="6">
        <f t="shared" si="701"/>
        <v>0</v>
      </c>
      <c r="AM2456" s="6">
        <f t="shared" si="702"/>
        <v>34995.00761745769</v>
      </c>
      <c r="AN2456" s="6">
        <f t="shared" si="703"/>
        <v>34527.18754598152</v>
      </c>
      <c r="AO2456" s="5">
        <f t="shared" si="704"/>
        <v>0</v>
      </c>
      <c r="AP2456" s="6">
        <f>+AN2456+SUM($D$16:$E$18)-SUM($AL$27:AL2456)</f>
        <v>35242.696545981496</v>
      </c>
      <c r="AQ2456" s="10">
        <f t="shared" si="712"/>
        <v>7.6322608061518693E-4</v>
      </c>
      <c r="AR2456" s="10">
        <f>+AN2456/SUM(AL$27:AL2456)-1</f>
        <v>0.34428155675662375</v>
      </c>
    </row>
    <row r="2457" spans="1:44" x14ac:dyDescent="0.25">
      <c r="A2457" s="1">
        <v>43839</v>
      </c>
      <c r="B2457">
        <v>9.4640000000000004</v>
      </c>
      <c r="G2457">
        <f t="shared" si="705"/>
        <v>9121.37006647411</v>
      </c>
      <c r="H2457">
        <f t="shared" si="706"/>
        <v>9053.4826636343314</v>
      </c>
      <c r="I2457" s="5">
        <f t="shared" si="695"/>
        <v>0</v>
      </c>
      <c r="J2457" s="6">
        <f>+H2457+SUM($D$16:$E$16)-SUM($F$27:F2457)</f>
        <v>9268.0966636343255</v>
      </c>
      <c r="K2457" s="10">
        <f t="shared" si="707"/>
        <v>1.1589850395894663E-2</v>
      </c>
      <c r="L2457" s="10">
        <f>+H2457/SUM(F$27:F2457)-1</f>
        <v>0.17495511109168627</v>
      </c>
      <c r="M2457">
        <v>8.2850000000000001</v>
      </c>
      <c r="R2457">
        <f t="shared" si="708"/>
        <v>7968.9570900992612</v>
      </c>
      <c r="S2457">
        <f t="shared" si="709"/>
        <v>7743.9983012228695</v>
      </c>
      <c r="T2457" s="5">
        <f t="shared" si="696"/>
        <v>0</v>
      </c>
      <c r="U2457" s="6">
        <f>+S2457+SUM($D$17:$E$17)-SUM($Q$27:Q2457)</f>
        <v>7922.9723012228642</v>
      </c>
      <c r="V2457" s="10">
        <f t="shared" si="697"/>
        <v>2.7207738647350155E-3</v>
      </c>
      <c r="W2457" s="10">
        <f>+S2457/SUM(Q$27:Q2457)-1</f>
        <v>0.20603752441165368</v>
      </c>
      <c r="X2457">
        <v>6.21</v>
      </c>
      <c r="AC2457">
        <f t="shared" si="710"/>
        <v>18138.93776753221</v>
      </c>
      <c r="AD2457">
        <f t="shared" si="711"/>
        <v>17961.514611338371</v>
      </c>
      <c r="AE2457" s="5">
        <f t="shared" si="698"/>
        <v>0</v>
      </c>
      <c r="AF2457" s="6">
        <f>+AD2457+SUM($D$18:$E$18)-SUM($AB$27:AB2457)</f>
        <v>18283.435611338398</v>
      </c>
      <c r="AG2457" s="10">
        <f t="shared" si="699"/>
        <v>5.7276495803721961E-3</v>
      </c>
      <c r="AH2457" s="10">
        <f>+AD2457/SUM(AB$27:AB2457)-1</f>
        <v>0.55402248170638146</v>
      </c>
      <c r="AI2457" s="6">
        <f t="shared" si="700"/>
        <v>0</v>
      </c>
      <c r="AL2457" s="6">
        <f t="shared" si="701"/>
        <v>0</v>
      </c>
      <c r="AM2457" s="6">
        <f t="shared" si="702"/>
        <v>35229.264924105577</v>
      </c>
      <c r="AN2457" s="6">
        <f t="shared" si="703"/>
        <v>34758.995576195572</v>
      </c>
      <c r="AO2457" s="5">
        <f t="shared" si="704"/>
        <v>0</v>
      </c>
      <c r="AP2457" s="6">
        <f>+AN2457+SUM($D$16:$E$18)-SUM($AL$27:AL2457)</f>
        <v>35474.504576195555</v>
      </c>
      <c r="AQ2457" s="10">
        <f t="shared" si="712"/>
        <v>6.577477121014752E-3</v>
      </c>
      <c r="AR2457" s="10">
        <f>+AN2457/SUM(AL$27:AL2457)-1</f>
        <v>0.35330677085232276</v>
      </c>
    </row>
    <row r="2458" spans="1:44" x14ac:dyDescent="0.25">
      <c r="A2458" s="1">
        <v>43840</v>
      </c>
      <c r="B2458">
        <v>9.4789999999999992</v>
      </c>
      <c r="G2458">
        <f t="shared" si="705"/>
        <v>9135.8270139590113</v>
      </c>
      <c r="H2458">
        <f t="shared" si="706"/>
        <v>9067.8320127419502</v>
      </c>
      <c r="I2458" s="5">
        <f t="shared" si="695"/>
        <v>0</v>
      </c>
      <c r="J2458" s="6">
        <f>+H2458+SUM($D$16:$E$16)-SUM($F$27:F2458)</f>
        <v>9282.4460127419443</v>
      </c>
      <c r="K2458" s="10">
        <f t="shared" si="707"/>
        <v>1.5482519905001269E-3</v>
      </c>
      <c r="L2458" s="10">
        <f>+H2458/SUM(F$27:F2458)-1</f>
        <v>0.17681736031678907</v>
      </c>
      <c r="M2458">
        <v>8.2910000000000004</v>
      </c>
      <c r="R2458">
        <f t="shared" si="708"/>
        <v>7974.7282117094719</v>
      </c>
      <c r="S2458">
        <f t="shared" si="709"/>
        <v>7749.6065075967181</v>
      </c>
      <c r="T2458" s="5">
        <f t="shared" si="696"/>
        <v>0</v>
      </c>
      <c r="U2458" s="6">
        <f>+S2458+SUM($D$17:$E$17)-SUM($Q$27:Q2458)</f>
        <v>7928.5805075967128</v>
      </c>
      <c r="V2458" s="10">
        <f t="shared" si="697"/>
        <v>7.0784121925848709E-4</v>
      </c>
      <c r="W2458" s="10">
        <f>+S2458/SUM(Q$27:Q2458)-1</f>
        <v>0.20691093722353893</v>
      </c>
      <c r="X2458">
        <v>6.2069999999999999</v>
      </c>
      <c r="AC2458">
        <f t="shared" si="710"/>
        <v>18130.174995663838</v>
      </c>
      <c r="AD2458">
        <f t="shared" si="711"/>
        <v>17952.837551139655</v>
      </c>
      <c r="AE2458" s="5">
        <f t="shared" si="698"/>
        <v>0</v>
      </c>
      <c r="AF2458" s="6">
        <f>+AD2458+SUM($D$18:$E$18)-SUM($AB$27:AB2458)</f>
        <v>18274.758551139683</v>
      </c>
      <c r="AG2458" s="10">
        <f t="shared" si="699"/>
        <v>-4.745858701378225E-4</v>
      </c>
      <c r="AH2458" s="10">
        <f>+AD2458/SUM(AB$27:AB2458)-1</f>
        <v>0.55327174620797237</v>
      </c>
      <c r="AI2458" s="6">
        <f t="shared" si="700"/>
        <v>0</v>
      </c>
      <c r="AL2458" s="6">
        <f t="shared" si="701"/>
        <v>0</v>
      </c>
      <c r="AM2458" s="6">
        <f t="shared" si="702"/>
        <v>35240.73022133232</v>
      </c>
      <c r="AN2458" s="6">
        <f t="shared" si="703"/>
        <v>34770.276071478322</v>
      </c>
      <c r="AO2458" s="5">
        <f t="shared" si="704"/>
        <v>0</v>
      </c>
      <c r="AP2458" s="6">
        <f>+AN2458+SUM($D$16:$E$18)-SUM($AL$27:AL2458)</f>
        <v>35485.785071478298</v>
      </c>
      <c r="AQ2458" s="10">
        <f t="shared" si="712"/>
        <v>3.1798880400191187E-4</v>
      </c>
      <c r="AR2458" s="10">
        <f>+AN2458/SUM(AL$27:AL2458)-1</f>
        <v>0.35374596566769778</v>
      </c>
    </row>
    <row r="2459" spans="1:44" x14ac:dyDescent="0.25">
      <c r="A2459" s="1">
        <v>43843</v>
      </c>
      <c r="B2459">
        <v>9.5340000000000007</v>
      </c>
      <c r="G2459">
        <f t="shared" si="705"/>
        <v>9188.8358214036543</v>
      </c>
      <c r="H2459">
        <f t="shared" si="706"/>
        <v>9120.4462928032244</v>
      </c>
      <c r="I2459" s="5">
        <f t="shared" si="695"/>
        <v>0</v>
      </c>
      <c r="J2459" s="6">
        <f>+H2459+SUM($D$16:$E$16)-SUM($F$27:F2459)</f>
        <v>9335.0602928032167</v>
      </c>
      <c r="K2459" s="10">
        <f t="shared" si="707"/>
        <v>5.6681482433669217E-3</v>
      </c>
      <c r="L2459" s="10">
        <f>+H2459/SUM(F$27:F2459)-1</f>
        <v>0.18364560747550041</v>
      </c>
      <c r="M2459">
        <v>8.2899999999999991</v>
      </c>
      <c r="R2459">
        <f t="shared" si="708"/>
        <v>7973.7663581077695</v>
      </c>
      <c r="S2459">
        <f t="shared" si="709"/>
        <v>7748.6718065344094</v>
      </c>
      <c r="T2459" s="5">
        <f t="shared" si="696"/>
        <v>0</v>
      </c>
      <c r="U2459" s="6">
        <f>+S2459+SUM($D$17:$E$17)-SUM($Q$27:Q2459)</f>
        <v>7927.645806534405</v>
      </c>
      <c r="V2459" s="10">
        <f t="shared" si="697"/>
        <v>-1.1789008907869825E-4</v>
      </c>
      <c r="W2459" s="10">
        <f>+S2459/SUM(Q$27:Q2459)-1</f>
        <v>0.20676536842155802</v>
      </c>
      <c r="X2459">
        <v>6.202</v>
      </c>
      <c r="AC2459">
        <f t="shared" si="710"/>
        <v>18115.570375883217</v>
      </c>
      <c r="AD2459">
        <f t="shared" si="711"/>
        <v>17938.375784141797</v>
      </c>
      <c r="AE2459" s="5">
        <f t="shared" si="698"/>
        <v>0</v>
      </c>
      <c r="AF2459" s="6">
        <f>+AD2459+SUM($D$18:$E$18)-SUM($AB$27:AB2459)</f>
        <v>18260.296784141821</v>
      </c>
      <c r="AG2459" s="10">
        <f t="shared" si="699"/>
        <v>-7.9135201471425276E-4</v>
      </c>
      <c r="AH2459" s="10">
        <f>+AD2459/SUM(AB$27:AB2459)-1</f>
        <v>0.55202052037729077</v>
      </c>
      <c r="AI2459" s="6">
        <f t="shared" si="700"/>
        <v>0</v>
      </c>
      <c r="AL2459" s="6">
        <f t="shared" si="701"/>
        <v>0</v>
      </c>
      <c r="AM2459" s="6">
        <f t="shared" si="702"/>
        <v>35278.172555394645</v>
      </c>
      <c r="AN2459" s="6">
        <f t="shared" si="703"/>
        <v>34807.49388347943</v>
      </c>
      <c r="AO2459" s="5">
        <f t="shared" si="704"/>
        <v>0</v>
      </c>
      <c r="AP2459" s="6">
        <f>+AN2459+SUM($D$16:$E$18)-SUM($AL$27:AL2459)</f>
        <v>35523.002883479407</v>
      </c>
      <c r="AQ2459" s="10">
        <f t="shared" si="712"/>
        <v>1.0488090351148394E-3</v>
      </c>
      <c r="AR2459" s="10">
        <f>+AN2459/SUM(AL$27:AL2459)-1</f>
        <v>0.35519500399986126</v>
      </c>
    </row>
    <row r="2460" spans="1:44" x14ac:dyDescent="0.25">
      <c r="A2460" s="1">
        <v>43844</v>
      </c>
      <c r="B2460">
        <v>9.5449999999999999</v>
      </c>
      <c r="G2460">
        <f t="shared" si="705"/>
        <v>9199.4375828925804</v>
      </c>
      <c r="H2460">
        <f t="shared" si="706"/>
        <v>9130.9691488154767</v>
      </c>
      <c r="I2460" s="5">
        <f t="shared" ref="I2460:I2523" si="713">+C2460*(MAX($A:$A)-$A2460)</f>
        <v>0</v>
      </c>
      <c r="J2460" s="6">
        <f>+H2460+SUM($D$16:$E$16)-SUM($F$27:F2460)</f>
        <v>9345.5831488154727</v>
      </c>
      <c r="K2460" s="10">
        <f t="shared" si="707"/>
        <v>1.1272402836399742E-3</v>
      </c>
      <c r="L2460" s="10">
        <f>+H2460/SUM(F$27:F2460)-1</f>
        <v>0.18501125690724241</v>
      </c>
      <c r="M2460">
        <v>8.2989999999999995</v>
      </c>
      <c r="R2460">
        <f t="shared" si="708"/>
        <v>7982.4230405230865</v>
      </c>
      <c r="S2460">
        <f t="shared" si="709"/>
        <v>7757.0841160951832</v>
      </c>
      <c r="T2460" s="5">
        <f t="shared" ref="T2460:T2523" si="714">+N2460*(MAX($A:$A)-$A2460)</f>
        <v>0</v>
      </c>
      <c r="U2460" s="6">
        <f>+S2460+SUM($D$17:$E$17)-SUM($Q$27:Q2460)</f>
        <v>7936.058116095177</v>
      </c>
      <c r="V2460" s="10">
        <f t="shared" ref="V2460:V2523" si="715">+U2460/U2459-1</f>
        <v>1.0611358991137188E-3</v>
      </c>
      <c r="W2460" s="10">
        <f>+S2460/SUM(Q$27:Q2460)-1</f>
        <v>0.20807548763938599</v>
      </c>
      <c r="X2460">
        <v>6.23</v>
      </c>
      <c r="AC2460">
        <f t="shared" si="710"/>
        <v>18197.356246654701</v>
      </c>
      <c r="AD2460">
        <f t="shared" si="711"/>
        <v>18019.361679329799</v>
      </c>
      <c r="AE2460" s="5">
        <f t="shared" ref="AE2460:AE2523" si="716">+Y2460*(MAX($A:$A)-$A2460)</f>
        <v>0</v>
      </c>
      <c r="AF2460" s="6">
        <f>+AD2460+SUM($D$18:$E$18)-SUM($AB$27:AB2460)</f>
        <v>18341.282679329823</v>
      </c>
      <c r="AG2460" s="10">
        <f t="shared" ref="AG2460:AG2523" si="717">+AF2460/AF2459-1</f>
        <v>4.4350809926776424E-3</v>
      </c>
      <c r="AH2460" s="10">
        <f>+AD2460/SUM(AB$27:AB2460)-1</f>
        <v>0.5590273850291072</v>
      </c>
      <c r="AI2460" s="6">
        <f t="shared" ref="AI2460:AI2523" si="718">+C2460+N2460+Y2460</f>
        <v>0</v>
      </c>
      <c r="AL2460" s="6">
        <f t="shared" ref="AL2460:AL2523" si="719">+F2460+Q2460+AB2460</f>
        <v>0</v>
      </c>
      <c r="AM2460" s="6">
        <f t="shared" ref="AM2460:AM2523" si="720">+G2460+R2460+AC2460</f>
        <v>35379.21687007037</v>
      </c>
      <c r="AN2460" s="6">
        <f t="shared" ref="AN2460:AN2523" si="721">+H2460+S2460+AD2460</f>
        <v>34907.41494424046</v>
      </c>
      <c r="AO2460" s="5">
        <f t="shared" ref="AO2460:AO2523" si="722">+AI2460*(MAX($A:$A)-$A2460)</f>
        <v>0</v>
      </c>
      <c r="AP2460" s="6">
        <f>+AN2460+SUM($D$16:$E$18)-SUM($AL$27:AL2460)</f>
        <v>35622.923944240436</v>
      </c>
      <c r="AQ2460" s="10">
        <f t="shared" si="712"/>
        <v>2.8128551262625034E-3</v>
      </c>
      <c r="AR2460" s="10">
        <f>+AN2460/SUM(AL$27:AL2460)-1</f>
        <v>0.35908533068614967</v>
      </c>
    </row>
    <row r="2461" spans="1:44" x14ac:dyDescent="0.25">
      <c r="A2461" s="1">
        <v>43845</v>
      </c>
      <c r="B2461">
        <v>9.48</v>
      </c>
      <c r="G2461">
        <f t="shared" ref="G2461:G2524" si="723">+(B2461/B2460*G2460)+F2461</f>
        <v>9136.7908104580056</v>
      </c>
      <c r="H2461">
        <f t="shared" ref="H2461:H2524" si="724">+($B2461/$B2460*H2460)+F2461</f>
        <v>9068.7886360157918</v>
      </c>
      <c r="I2461" s="5">
        <f t="shared" si="713"/>
        <v>0</v>
      </c>
      <c r="J2461" s="6">
        <f>+H2461+SUM($D$16:$E$16)-SUM($F$27:F2461)</f>
        <v>9283.4026360157877</v>
      </c>
      <c r="K2461" s="10">
        <f t="shared" ref="K2461:K2524" si="725">+J2461/J2460-1</f>
        <v>-6.653465258352087E-3</v>
      </c>
      <c r="L2461" s="10">
        <f>+H2461/SUM(F$27:F2461)-1</f>
        <v>0.17694151026512928</v>
      </c>
      <c r="M2461">
        <v>8.2929999999999993</v>
      </c>
      <c r="R2461">
        <f t="shared" ref="R2461:R2524" si="726">+($M2461/$M2460*R2460)+N2461</f>
        <v>7976.6519189128758</v>
      </c>
      <c r="S2461">
        <f t="shared" ref="S2461:S2524" si="727">+($M2461/$M2460*S2460)+Q2461</f>
        <v>7751.4759097213337</v>
      </c>
      <c r="T2461" s="5">
        <f t="shared" si="714"/>
        <v>0</v>
      </c>
      <c r="U2461" s="6">
        <f>+S2461+SUM($D$17:$E$17)-SUM($Q$27:Q2461)</f>
        <v>7930.4499097213284</v>
      </c>
      <c r="V2461" s="10">
        <f t="shared" si="715"/>
        <v>-7.066740555332629E-4</v>
      </c>
      <c r="W2461" s="10">
        <f>+S2461/SUM(Q$27:Q2461)-1</f>
        <v>0.20720207482750075</v>
      </c>
      <c r="X2461">
        <v>6.2640000000000002</v>
      </c>
      <c r="AC2461">
        <f t="shared" ref="AC2461:AC2524" si="728">+(X2461/X2460*AC2460)+AB2461</f>
        <v>18296.66766116293</v>
      </c>
      <c r="AD2461">
        <f t="shared" ref="AD2461:AD2524" si="729">+($X2461/$X2460*AD2460)+AB2461</f>
        <v>18117.701694915228</v>
      </c>
      <c r="AE2461" s="5">
        <f t="shared" si="716"/>
        <v>0</v>
      </c>
      <c r="AF2461" s="6">
        <f>+AD2461+SUM($D$18:$E$18)-SUM($AB$27:AB2461)</f>
        <v>18439.622694915255</v>
      </c>
      <c r="AG2461" s="10">
        <f t="shared" si="717"/>
        <v>5.3616760236872008E-3</v>
      </c>
      <c r="AH2461" s="10">
        <f>+AD2461/SUM(AB$27:AB2461)-1</f>
        <v>0.56753572067774138</v>
      </c>
      <c r="AI2461" s="6">
        <f t="shared" si="718"/>
        <v>0</v>
      </c>
      <c r="AL2461" s="6">
        <f t="shared" si="719"/>
        <v>0</v>
      </c>
      <c r="AM2461" s="6">
        <f t="shared" si="720"/>
        <v>35410.11039053381</v>
      </c>
      <c r="AN2461" s="6">
        <f t="shared" si="721"/>
        <v>34937.966240652357</v>
      </c>
      <c r="AO2461" s="5">
        <f t="shared" si="722"/>
        <v>0</v>
      </c>
      <c r="AP2461" s="6">
        <f>+AN2461+SUM($D$16:$E$18)-SUM($AL$27:AL2461)</f>
        <v>35653.475240652333</v>
      </c>
      <c r="AQ2461" s="10">
        <f t="shared" ref="AQ2461:AQ2524" si="730">+AP2461/AP2460-1</f>
        <v>8.5763022877394235E-4</v>
      </c>
      <c r="AR2461" s="10">
        <f>+AN2461/SUM(AL$27:AL2461)-1</f>
        <v>0.36027481489324931</v>
      </c>
    </row>
    <row r="2462" spans="1:44" x14ac:dyDescent="0.25">
      <c r="A2462" s="1">
        <v>43846</v>
      </c>
      <c r="B2462">
        <v>9.5020000000000007</v>
      </c>
      <c r="G2462">
        <f t="shared" si="723"/>
        <v>9157.9943334358613</v>
      </c>
      <c r="H2462">
        <f t="shared" si="724"/>
        <v>9089.8343480403</v>
      </c>
      <c r="I2462" s="5">
        <f t="shared" si="713"/>
        <v>0</v>
      </c>
      <c r="J2462" s="6">
        <f>+H2462+SUM($D$16:$E$16)-SUM($F$27:F2462)</f>
        <v>9304.4483480402923</v>
      </c>
      <c r="K2462" s="10">
        <f t="shared" si="725"/>
        <v>2.2670256639365505E-3</v>
      </c>
      <c r="L2462" s="10">
        <f>+H2462/SUM(F$27:F2462)-1</f>
        <v>0.17967280912861372</v>
      </c>
      <c r="M2462">
        <v>8.2989999999999995</v>
      </c>
      <c r="R2462">
        <f t="shared" si="726"/>
        <v>7982.4230405230865</v>
      </c>
      <c r="S2462">
        <f t="shared" si="727"/>
        <v>7757.0841160951823</v>
      </c>
      <c r="T2462" s="5">
        <f t="shared" si="714"/>
        <v>0</v>
      </c>
      <c r="U2462" s="6">
        <f>+S2462+SUM($D$17:$E$17)-SUM($Q$27:Q2462)</f>
        <v>7936.058116095177</v>
      </c>
      <c r="V2462" s="10">
        <f t="shared" si="715"/>
        <v>7.0717379690821147E-4</v>
      </c>
      <c r="W2462" s="10">
        <f>+S2462/SUM(Q$27:Q2462)-1</f>
        <v>0.20807548763938599</v>
      </c>
      <c r="X2462">
        <v>6.2850000000000001</v>
      </c>
      <c r="AC2462">
        <f t="shared" si="728"/>
        <v>18358.007064241541</v>
      </c>
      <c r="AD2462">
        <f t="shared" si="729"/>
        <v>18178.441116306225</v>
      </c>
      <c r="AE2462" s="5">
        <f t="shared" si="716"/>
        <v>0</v>
      </c>
      <c r="AF2462" s="6">
        <f>+AD2462+SUM($D$18:$E$18)-SUM($AB$27:AB2462)</f>
        <v>18500.362116306249</v>
      </c>
      <c r="AG2462" s="10">
        <f t="shared" si="717"/>
        <v>3.2939622678800351E-3</v>
      </c>
      <c r="AH2462" s="10">
        <f>+AD2462/SUM(AB$27:AB2462)-1</f>
        <v>0.57279086916660327</v>
      </c>
      <c r="AI2462" s="6">
        <f t="shared" si="718"/>
        <v>0</v>
      </c>
      <c r="AL2462" s="6">
        <f t="shared" si="719"/>
        <v>0</v>
      </c>
      <c r="AM2462" s="6">
        <f t="shared" si="720"/>
        <v>35498.424438200484</v>
      </c>
      <c r="AN2462" s="6">
        <f t="shared" si="721"/>
        <v>35025.359580441705</v>
      </c>
      <c r="AO2462" s="5">
        <f t="shared" si="722"/>
        <v>0</v>
      </c>
      <c r="AP2462" s="6">
        <f>+AN2462+SUM($D$16:$E$18)-SUM($AL$27:AL2462)</f>
        <v>35740.868580441689</v>
      </c>
      <c r="AQ2462" s="10">
        <f t="shared" si="730"/>
        <v>2.4511871339181202E-3</v>
      </c>
      <c r="AR2462" s="10">
        <f>+AN2462/SUM(AL$27:AL2462)-1</f>
        <v>0.3636773872778587</v>
      </c>
    </row>
    <row r="2463" spans="1:44" x14ac:dyDescent="0.25">
      <c r="A2463" s="1">
        <v>43847</v>
      </c>
      <c r="B2463">
        <v>9.5779999999999994</v>
      </c>
      <c r="G2463">
        <f t="shared" si="723"/>
        <v>9231.242867359364</v>
      </c>
      <c r="H2463">
        <f t="shared" si="724"/>
        <v>9162.5377168522409</v>
      </c>
      <c r="I2463" s="5">
        <f t="shared" si="713"/>
        <v>0</v>
      </c>
      <c r="J2463" s="6">
        <f>+H2463+SUM($D$16:$E$16)-SUM($F$27:F2463)</f>
        <v>9377.1517168522332</v>
      </c>
      <c r="K2463" s="10">
        <f t="shared" si="725"/>
        <v>7.8138290516980291E-3</v>
      </c>
      <c r="L2463" s="10">
        <f>+H2463/SUM(F$27:F2463)-1</f>
        <v>0.18910820520246907</v>
      </c>
      <c r="M2463">
        <v>8.3469999999999995</v>
      </c>
      <c r="R2463">
        <f t="shared" si="726"/>
        <v>8028.5920134047719</v>
      </c>
      <c r="S2463">
        <f t="shared" si="727"/>
        <v>7801.9497670859728</v>
      </c>
      <c r="T2463" s="5">
        <f t="shared" si="714"/>
        <v>0</v>
      </c>
      <c r="U2463" s="6">
        <f>+S2463+SUM($D$17:$E$17)-SUM($Q$27:Q2463)</f>
        <v>7980.9237670859675</v>
      </c>
      <c r="V2463" s="10">
        <f t="shared" si="715"/>
        <v>5.6533924442663253E-3</v>
      </c>
      <c r="W2463" s="10">
        <f>+S2463/SUM(Q$27:Q2463)-1</f>
        <v>0.21506279013446861</v>
      </c>
      <c r="X2463">
        <v>6.3410000000000002</v>
      </c>
      <c r="AC2463">
        <f t="shared" si="728"/>
        <v>18521.578805784502</v>
      </c>
      <c r="AD2463">
        <f t="shared" si="729"/>
        <v>18340.412906682221</v>
      </c>
      <c r="AE2463" s="5">
        <f t="shared" si="716"/>
        <v>0</v>
      </c>
      <c r="AF2463" s="6">
        <f>+AD2463+SUM($D$18:$E$18)-SUM($AB$27:AB2463)</f>
        <v>18662.333906682245</v>
      </c>
      <c r="AG2463" s="10">
        <f t="shared" si="717"/>
        <v>8.7550605419357552E-3</v>
      </c>
      <c r="AH2463" s="10">
        <f>+AD2463/SUM(AB$27:AB2463)-1</f>
        <v>0.58680459847023547</v>
      </c>
      <c r="AI2463" s="6">
        <f t="shared" si="718"/>
        <v>0</v>
      </c>
      <c r="AL2463" s="6">
        <f t="shared" si="719"/>
        <v>0</v>
      </c>
      <c r="AM2463" s="6">
        <f t="shared" si="720"/>
        <v>35781.413686548636</v>
      </c>
      <c r="AN2463" s="6">
        <f t="shared" si="721"/>
        <v>35304.900390620431</v>
      </c>
      <c r="AO2463" s="5">
        <f t="shared" si="722"/>
        <v>0</v>
      </c>
      <c r="AP2463" s="6">
        <f>+AN2463+SUM($D$16:$E$18)-SUM($AL$27:AL2463)</f>
        <v>36020.409390620407</v>
      </c>
      <c r="AQ2463" s="10">
        <f t="shared" si="730"/>
        <v>7.821321117296165E-3</v>
      </c>
      <c r="AR2463" s="10">
        <f>+AN2463/SUM(AL$27:AL2463)-1</f>
        <v>0.37456102947963443</v>
      </c>
    </row>
    <row r="2464" spans="1:44" x14ac:dyDescent="0.25">
      <c r="A2464" s="1">
        <v>43850</v>
      </c>
      <c r="B2464">
        <v>9.5850000000000009</v>
      </c>
      <c r="G2464">
        <f t="shared" si="723"/>
        <v>9237.9894428523185</v>
      </c>
      <c r="H2464">
        <f t="shared" si="724"/>
        <v>9169.2340797691304</v>
      </c>
      <c r="I2464" s="5">
        <f t="shared" si="713"/>
        <v>0</v>
      </c>
      <c r="J2464" s="6">
        <f>+H2464+SUM($D$16:$E$16)-SUM($F$27:F2464)</f>
        <v>9383.8480797691227</v>
      </c>
      <c r="K2464" s="10">
        <f t="shared" si="725"/>
        <v>7.141148100286987E-4</v>
      </c>
      <c r="L2464" s="10">
        <f>+H2464/SUM(F$27:F2464)-1</f>
        <v>0.18997725484085048</v>
      </c>
      <c r="M2464">
        <v>8.3550000000000004</v>
      </c>
      <c r="R2464">
        <f t="shared" si="726"/>
        <v>8036.2868422183874</v>
      </c>
      <c r="S2464">
        <f t="shared" si="727"/>
        <v>7809.4273755844388</v>
      </c>
      <c r="T2464" s="5">
        <f t="shared" si="714"/>
        <v>0</v>
      </c>
      <c r="U2464" s="6">
        <f>+S2464+SUM($D$17:$E$17)-SUM($Q$27:Q2464)</f>
        <v>7988.4013755844335</v>
      </c>
      <c r="V2464" s="10">
        <f t="shared" si="715"/>
        <v>9.3693521159843307E-4</v>
      </c>
      <c r="W2464" s="10">
        <f>+S2464/SUM(Q$27:Q2464)-1</f>
        <v>0.21622734055031589</v>
      </c>
      <c r="X2464">
        <v>6.3440000000000003</v>
      </c>
      <c r="AC2464">
        <f t="shared" si="728"/>
        <v>18530.341577652878</v>
      </c>
      <c r="AD2464">
        <f t="shared" si="729"/>
        <v>18349.089966880936</v>
      </c>
      <c r="AE2464" s="5">
        <f t="shared" si="716"/>
        <v>0</v>
      </c>
      <c r="AF2464" s="6">
        <f>+AD2464+SUM($D$18:$E$18)-SUM($AB$27:AB2464)</f>
        <v>18671.01096688096</v>
      </c>
      <c r="AG2464" s="10">
        <f t="shared" si="717"/>
        <v>4.649504312859154E-4</v>
      </c>
      <c r="AH2464" s="10">
        <f>+AD2464/SUM(AB$27:AB2464)-1</f>
        <v>0.58755533396864457</v>
      </c>
      <c r="AI2464" s="6">
        <f t="shared" si="718"/>
        <v>0</v>
      </c>
      <c r="AL2464" s="6">
        <f t="shared" si="719"/>
        <v>0</v>
      </c>
      <c r="AM2464" s="6">
        <f t="shared" si="720"/>
        <v>35804.617862723586</v>
      </c>
      <c r="AN2464" s="6">
        <f t="shared" si="721"/>
        <v>35327.751422234505</v>
      </c>
      <c r="AO2464" s="5">
        <f t="shared" si="722"/>
        <v>0</v>
      </c>
      <c r="AP2464" s="6">
        <f>+AN2464+SUM($D$16:$E$18)-SUM($AL$27:AL2464)</f>
        <v>36043.260422234482</v>
      </c>
      <c r="AQ2464" s="10">
        <f t="shared" si="730"/>
        <v>6.3439122432695783E-4</v>
      </c>
      <c r="AR2464" s="10">
        <f>+AN2464/SUM(AL$27:AL2464)-1</f>
        <v>0.37545071156887944</v>
      </c>
    </row>
    <row r="2465" spans="1:44" x14ac:dyDescent="0.25">
      <c r="A2465" s="1">
        <v>43851</v>
      </c>
      <c r="B2465">
        <v>9.4489999999999998</v>
      </c>
      <c r="G2465">
        <f t="shared" si="723"/>
        <v>9106.9131189892069</v>
      </c>
      <c r="H2465">
        <f t="shared" si="724"/>
        <v>9039.133314526709</v>
      </c>
      <c r="I2465" s="5">
        <f t="shared" si="713"/>
        <v>0</v>
      </c>
      <c r="J2465" s="6">
        <f>+H2465+SUM($D$16:$E$16)-SUM($F$27:F2465)</f>
        <v>9253.7473145267031</v>
      </c>
      <c r="K2465" s="10">
        <f t="shared" si="725"/>
        <v>-1.3864329871548842E-2</v>
      </c>
      <c r="L2465" s="10">
        <f>+H2465/SUM(F$27:F2465)-1</f>
        <v>0.17309286186658279</v>
      </c>
      <c r="M2465">
        <v>8.34</v>
      </c>
      <c r="R2465">
        <f t="shared" si="726"/>
        <v>8021.8590381928598</v>
      </c>
      <c r="S2465">
        <f t="shared" si="727"/>
        <v>7795.4068596498164</v>
      </c>
      <c r="T2465" s="5">
        <f t="shared" si="714"/>
        <v>0</v>
      </c>
      <c r="U2465" s="6">
        <f>+S2465+SUM($D$17:$E$17)-SUM($Q$27:Q2465)</f>
        <v>7974.3808596498111</v>
      </c>
      <c r="V2465" s="10">
        <f t="shared" si="715"/>
        <v>-1.7551090982326212E-3</v>
      </c>
      <c r="W2465" s="10">
        <f>+S2465/SUM(Q$27:Q2465)-1</f>
        <v>0.21404380852060245</v>
      </c>
      <c r="X2465">
        <v>6.3479999999999999</v>
      </c>
      <c r="AC2465">
        <f t="shared" si="728"/>
        <v>18542.025273477375</v>
      </c>
      <c r="AD2465">
        <f t="shared" si="729"/>
        <v>18360.659380479221</v>
      </c>
      <c r="AE2465" s="5">
        <f t="shared" si="716"/>
        <v>0</v>
      </c>
      <c r="AF2465" s="6">
        <f>+AD2465+SUM($D$18:$E$18)-SUM($AB$27:AB2465)</f>
        <v>18682.580380479245</v>
      </c>
      <c r="AG2465" s="10">
        <f t="shared" si="717"/>
        <v>6.1964580379747503E-4</v>
      </c>
      <c r="AH2465" s="10">
        <f>+AD2465/SUM(AB$27:AB2465)-1</f>
        <v>0.58855631463318958</v>
      </c>
      <c r="AI2465" s="6">
        <f t="shared" si="718"/>
        <v>0</v>
      </c>
      <c r="AL2465" s="6">
        <f t="shared" si="719"/>
        <v>0</v>
      </c>
      <c r="AM2465" s="6">
        <f t="shared" si="720"/>
        <v>35670.797430659441</v>
      </c>
      <c r="AN2465" s="6">
        <f t="shared" si="721"/>
        <v>35195.199554655745</v>
      </c>
      <c r="AO2465" s="5">
        <f t="shared" si="722"/>
        <v>0</v>
      </c>
      <c r="AP2465" s="6">
        <f>+AN2465+SUM($D$16:$E$18)-SUM($AL$27:AL2465)</f>
        <v>35910.708554655721</v>
      </c>
      <c r="AQ2465" s="10">
        <f t="shared" si="730"/>
        <v>-3.6775770567357702E-3</v>
      </c>
      <c r="AR2465" s="10">
        <f>+AN2465/SUM(AL$27:AL2465)-1</f>
        <v>0.3702899370151318</v>
      </c>
    </row>
    <row r="2466" spans="1:44" x14ac:dyDescent="0.25">
      <c r="A2466" s="1">
        <v>43852</v>
      </c>
      <c r="B2466">
        <v>9.5030000000000001</v>
      </c>
      <c r="G2466">
        <f t="shared" si="723"/>
        <v>9158.9581299348538</v>
      </c>
      <c r="H2466">
        <f t="shared" si="724"/>
        <v>9090.7909713141398</v>
      </c>
      <c r="I2466" s="5">
        <f t="shared" si="713"/>
        <v>0</v>
      </c>
      <c r="J2466" s="6">
        <f>+H2466+SUM($D$16:$E$16)-SUM($F$27:F2466)</f>
        <v>9305.4049713141358</v>
      </c>
      <c r="K2466" s="10">
        <f t="shared" si="725"/>
        <v>5.5823500503779933E-3</v>
      </c>
      <c r="L2466" s="10">
        <f>+H2466/SUM(F$27:F2466)-1</f>
        <v>0.1797969590769537</v>
      </c>
      <c r="M2466">
        <v>8.3149999999999995</v>
      </c>
      <c r="R2466">
        <f t="shared" si="726"/>
        <v>7997.8126981503146</v>
      </c>
      <c r="S2466">
        <f t="shared" si="727"/>
        <v>7772.0393330921124</v>
      </c>
      <c r="T2466" s="5">
        <f t="shared" si="714"/>
        <v>0</v>
      </c>
      <c r="U2466" s="6">
        <f>+S2466+SUM($D$17:$E$17)-SUM($Q$27:Q2466)</f>
        <v>7951.0133330921071</v>
      </c>
      <c r="V2466" s="10">
        <f t="shared" si="715"/>
        <v>-2.9303248702282625E-3</v>
      </c>
      <c r="W2466" s="10">
        <f>+S2466/SUM(Q$27:Q2466)-1</f>
        <v>0.21040458847108012</v>
      </c>
      <c r="X2466">
        <v>6.3650000000000002</v>
      </c>
      <c r="AC2466">
        <f t="shared" si="728"/>
        <v>18591.680980731489</v>
      </c>
      <c r="AD2466">
        <f t="shared" si="729"/>
        <v>18409.829388271937</v>
      </c>
      <c r="AE2466" s="5">
        <f t="shared" si="716"/>
        <v>0</v>
      </c>
      <c r="AF2466" s="6">
        <f>+AD2466+SUM($D$18:$E$18)-SUM($AB$27:AB2466)</f>
        <v>18731.750388271961</v>
      </c>
      <c r="AG2466" s="10">
        <f t="shared" si="717"/>
        <v>2.6318638427533791E-3</v>
      </c>
      <c r="AH2466" s="10">
        <f>+AD2466/SUM(AB$27:AB2466)-1</f>
        <v>0.59281048245750689</v>
      </c>
      <c r="AI2466" s="6">
        <f t="shared" si="718"/>
        <v>0</v>
      </c>
      <c r="AL2466" s="6">
        <f t="shared" si="719"/>
        <v>0</v>
      </c>
      <c r="AM2466" s="6">
        <f t="shared" si="720"/>
        <v>35748.451808816659</v>
      </c>
      <c r="AN2466" s="6">
        <f t="shared" si="721"/>
        <v>35272.659692678193</v>
      </c>
      <c r="AO2466" s="5">
        <f t="shared" si="722"/>
        <v>0</v>
      </c>
      <c r="AP2466" s="6">
        <f>+AN2466+SUM($D$16:$E$18)-SUM($AL$27:AL2466)</f>
        <v>35988.168692678169</v>
      </c>
      <c r="AQ2466" s="10">
        <f t="shared" si="730"/>
        <v>2.1570205974787982E-3</v>
      </c>
      <c r="AR2466" s="10">
        <f>+AN2466/SUM(AL$27:AL2466)-1</f>
        <v>0.37330577011154964</v>
      </c>
    </row>
    <row r="2467" spans="1:44" x14ac:dyDescent="0.25">
      <c r="A2467" s="1">
        <v>43853</v>
      </c>
      <c r="B2467">
        <v>9.4499999999999993</v>
      </c>
      <c r="G2467">
        <f t="shared" si="723"/>
        <v>9107.8769154881993</v>
      </c>
      <c r="H2467">
        <f t="shared" si="724"/>
        <v>9040.0899378005488</v>
      </c>
      <c r="I2467" s="5">
        <f t="shared" si="713"/>
        <v>0</v>
      </c>
      <c r="J2467" s="6">
        <f>+H2467+SUM($D$16:$E$16)-SUM($F$27:F2467)</f>
        <v>9254.7039378005429</v>
      </c>
      <c r="K2467" s="10">
        <f t="shared" si="725"/>
        <v>-5.448557442678692E-3</v>
      </c>
      <c r="L2467" s="10">
        <f>+H2467/SUM(F$27:F2467)-1</f>
        <v>0.17321701181492277</v>
      </c>
      <c r="M2467">
        <v>8.2620000000000005</v>
      </c>
      <c r="R2467">
        <f t="shared" si="726"/>
        <v>7946.8344572601218</v>
      </c>
      <c r="S2467">
        <f t="shared" si="727"/>
        <v>7722.5001767897829</v>
      </c>
      <c r="T2467" s="5">
        <f t="shared" si="714"/>
        <v>0</v>
      </c>
      <c r="U2467" s="6">
        <f>+S2467+SUM($D$17:$E$17)-SUM($Q$27:Q2467)</f>
        <v>7901.4741767897776</v>
      </c>
      <c r="V2467" s="10">
        <f t="shared" si="715"/>
        <v>-6.2305462495135799E-3</v>
      </c>
      <c r="W2467" s="10">
        <f>+S2467/SUM(Q$27:Q2467)-1</f>
        <v>0.2026894419660934</v>
      </c>
      <c r="X2467">
        <v>6.3579999999999997</v>
      </c>
      <c r="AC2467">
        <f t="shared" si="728"/>
        <v>18571.234513038617</v>
      </c>
      <c r="AD2467">
        <f t="shared" si="729"/>
        <v>18389.582914474937</v>
      </c>
      <c r="AE2467" s="5">
        <f t="shared" si="716"/>
        <v>0</v>
      </c>
      <c r="AF2467" s="6">
        <f>+AD2467+SUM($D$18:$E$18)-SUM($AB$27:AB2467)</f>
        <v>18711.503914474961</v>
      </c>
      <c r="AG2467" s="10">
        <f t="shared" si="717"/>
        <v>-1.0808639543732346E-3</v>
      </c>
      <c r="AH2467" s="10">
        <f>+AD2467/SUM(AB$27:AB2467)-1</f>
        <v>0.59105876629455278</v>
      </c>
      <c r="AI2467" s="6">
        <f t="shared" si="718"/>
        <v>0</v>
      </c>
      <c r="AL2467" s="6">
        <f t="shared" si="719"/>
        <v>0</v>
      </c>
      <c r="AM2467" s="6">
        <f t="shared" si="720"/>
        <v>35625.945885786939</v>
      </c>
      <c r="AN2467" s="6">
        <f t="shared" si="721"/>
        <v>35152.17302906527</v>
      </c>
      <c r="AO2467" s="5">
        <f t="shared" si="722"/>
        <v>0</v>
      </c>
      <c r="AP2467" s="6">
        <f>+AN2467+SUM($D$16:$E$18)-SUM($AL$27:AL2467)</f>
        <v>35867.682029065254</v>
      </c>
      <c r="AQ2467" s="10">
        <f t="shared" si="730"/>
        <v>-3.3479520628519888E-3</v>
      </c>
      <c r="AR2467" s="10">
        <f>+AN2467/SUM(AL$27:AL2467)-1</f>
        <v>0.36861474222188173</v>
      </c>
    </row>
    <row r="2468" spans="1:44" x14ac:dyDescent="0.25">
      <c r="A2468" s="1">
        <v>43854</v>
      </c>
      <c r="B2468">
        <v>9.4390000000000001</v>
      </c>
      <c r="G2468">
        <f t="shared" si="723"/>
        <v>9097.2751539992732</v>
      </c>
      <c r="H2468">
        <f t="shared" si="724"/>
        <v>9029.5670817882947</v>
      </c>
      <c r="I2468" s="5">
        <f t="shared" si="713"/>
        <v>0</v>
      </c>
      <c r="J2468" s="6">
        <f>+H2468+SUM($D$16:$E$16)-SUM($F$27:F2468)</f>
        <v>9244.181081788287</v>
      </c>
      <c r="K2468" s="10">
        <f t="shared" si="725"/>
        <v>-1.1370278382731858E-3</v>
      </c>
      <c r="L2468" s="10">
        <f>+H2468/SUM(F$27:F2468)-1</f>
        <v>0.17185136238318055</v>
      </c>
      <c r="M2468">
        <v>8.31</v>
      </c>
      <c r="R2468">
        <f t="shared" si="726"/>
        <v>7993.0034301418082</v>
      </c>
      <c r="S2468">
        <f t="shared" si="727"/>
        <v>7767.3658277805735</v>
      </c>
      <c r="T2468" s="5">
        <f t="shared" si="714"/>
        <v>0</v>
      </c>
      <c r="U2468" s="6">
        <f>+S2468+SUM($D$17:$E$17)-SUM($Q$27:Q2468)</f>
        <v>7946.3398277805682</v>
      </c>
      <c r="V2468" s="10">
        <f t="shared" si="715"/>
        <v>5.6781367611857814E-3</v>
      </c>
      <c r="W2468" s="10">
        <f>+S2468/SUM(Q$27:Q2468)-1</f>
        <v>0.20967674446117601</v>
      </c>
      <c r="X2468">
        <v>6.3470000000000004</v>
      </c>
      <c r="AC2468">
        <f t="shared" si="728"/>
        <v>18539.104349521251</v>
      </c>
      <c r="AD2468">
        <f t="shared" si="729"/>
        <v>18357.767027079652</v>
      </c>
      <c r="AE2468" s="5">
        <f t="shared" si="716"/>
        <v>0</v>
      </c>
      <c r="AF2468" s="6">
        <f>+AD2468+SUM($D$18:$E$18)-SUM($AB$27:AB2468)</f>
        <v>18679.688027079676</v>
      </c>
      <c r="AG2468" s="10">
        <f t="shared" si="717"/>
        <v>-1.7003383341449574E-3</v>
      </c>
      <c r="AH2468" s="10">
        <f>+AD2468/SUM(AB$27:AB2468)-1</f>
        <v>0.58830606946705344</v>
      </c>
      <c r="AI2468" s="6">
        <f t="shared" si="718"/>
        <v>0</v>
      </c>
      <c r="AL2468" s="6">
        <f t="shared" si="719"/>
        <v>0</v>
      </c>
      <c r="AM2468" s="6">
        <f t="shared" si="720"/>
        <v>35629.382933662331</v>
      </c>
      <c r="AN2468" s="6">
        <f t="shared" si="721"/>
        <v>35154.699936648518</v>
      </c>
      <c r="AO2468" s="5">
        <f t="shared" si="722"/>
        <v>0</v>
      </c>
      <c r="AP2468" s="6">
        <f>+AN2468+SUM($D$16:$E$18)-SUM($AL$27:AL2468)</f>
        <v>35870.208936648502</v>
      </c>
      <c r="AQ2468" s="10">
        <f t="shared" si="730"/>
        <v>7.045081924172969E-5</v>
      </c>
      <c r="AR2468" s="10">
        <f>+AN2468/SUM(AL$27:AL2468)-1</f>
        <v>0.3687131248444242</v>
      </c>
    </row>
    <row r="2469" spans="1:44" x14ac:dyDescent="0.25">
      <c r="A2469" s="1">
        <v>43857</v>
      </c>
      <c r="B2469">
        <v>9.3209999999999997</v>
      </c>
      <c r="G2469">
        <f t="shared" si="723"/>
        <v>8983.5471671180439</v>
      </c>
      <c r="H2469">
        <f t="shared" si="724"/>
        <v>8916.6855354750169</v>
      </c>
      <c r="I2469" s="5">
        <f t="shared" si="713"/>
        <v>0</v>
      </c>
      <c r="J2469" s="6">
        <f>+H2469+SUM($D$16:$E$16)-SUM($F$27:F2469)</f>
        <v>9131.2995354750092</v>
      </c>
      <c r="K2469" s="10">
        <f t="shared" si="725"/>
        <v>-1.2211092071277463E-2</v>
      </c>
      <c r="L2469" s="10">
        <f>+H2469/SUM(F$27:F2469)-1</f>
        <v>0.15720166847903649</v>
      </c>
      <c r="M2469">
        <v>8.1539999999999999</v>
      </c>
      <c r="R2469">
        <f t="shared" si="726"/>
        <v>7842.9542682763295</v>
      </c>
      <c r="S2469">
        <f t="shared" si="727"/>
        <v>7621.5524620605047</v>
      </c>
      <c r="T2469" s="5">
        <f t="shared" si="714"/>
        <v>0</v>
      </c>
      <c r="U2469" s="6">
        <f>+S2469+SUM($D$17:$E$17)-SUM($Q$27:Q2469)</f>
        <v>7800.5264620604994</v>
      </c>
      <c r="V2469" s="10">
        <f t="shared" si="715"/>
        <v>-1.8349752072054915E-2</v>
      </c>
      <c r="W2469" s="10">
        <f>+S2469/SUM(Q$27:Q2469)-1</f>
        <v>0.18696801135215746</v>
      </c>
      <c r="X2469">
        <v>6.2969999999999997</v>
      </c>
      <c r="AC2469">
        <f t="shared" si="728"/>
        <v>18393.058151715031</v>
      </c>
      <c r="AD2469">
        <f t="shared" si="729"/>
        <v>18213.14935710108</v>
      </c>
      <c r="AE2469" s="5">
        <f t="shared" si="716"/>
        <v>0</v>
      </c>
      <c r="AF2469" s="6">
        <f>+AD2469+SUM($D$18:$E$18)-SUM($AB$27:AB2469)</f>
        <v>18535.070357101104</v>
      </c>
      <c r="AG2469" s="10">
        <f t="shared" si="717"/>
        <v>-7.7419745859204081E-3</v>
      </c>
      <c r="AH2469" s="10">
        <f>+AD2469/SUM(AB$27:AB2469)-1</f>
        <v>0.57579381116023876</v>
      </c>
      <c r="AI2469" s="6">
        <f t="shared" si="718"/>
        <v>0</v>
      </c>
      <c r="AL2469" s="6">
        <f t="shared" si="719"/>
        <v>0</v>
      </c>
      <c r="AM2469" s="6">
        <f t="shared" si="720"/>
        <v>35219.559587109405</v>
      </c>
      <c r="AN2469" s="6">
        <f t="shared" si="721"/>
        <v>34751.387354636601</v>
      </c>
      <c r="AO2469" s="5">
        <f t="shared" si="722"/>
        <v>0</v>
      </c>
      <c r="AP2469" s="6">
        <f>+AN2469+SUM($D$16:$E$18)-SUM($AL$27:AL2469)</f>
        <v>35466.896354636585</v>
      </c>
      <c r="AQ2469" s="10">
        <f t="shared" si="730"/>
        <v>-1.1243664142693399E-2</v>
      </c>
      <c r="AR2469" s="10">
        <f>+AN2469/SUM(AL$27:AL2469)-1</f>
        <v>0.35301055234602763</v>
      </c>
    </row>
    <row r="2470" spans="1:44" x14ac:dyDescent="0.25">
      <c r="A2470" s="1">
        <v>43858</v>
      </c>
      <c r="B2470">
        <v>9.3219999999999992</v>
      </c>
      <c r="G2470">
        <f t="shared" si="723"/>
        <v>8984.5109636170364</v>
      </c>
      <c r="H2470">
        <f t="shared" si="724"/>
        <v>8917.6421587488567</v>
      </c>
      <c r="I2470" s="5">
        <f t="shared" si="713"/>
        <v>0</v>
      </c>
      <c r="J2470" s="6">
        <f>+H2470+SUM($D$16:$E$16)-SUM($F$27:F2470)</f>
        <v>9132.2561587488526</v>
      </c>
      <c r="K2470" s="10">
        <f t="shared" si="725"/>
        <v>1.04763103009331E-4</v>
      </c>
      <c r="L2470" s="10">
        <f>+H2470/SUM(F$27:F2470)-1</f>
        <v>0.15732581842737647</v>
      </c>
      <c r="M2470">
        <v>8.1999999999999993</v>
      </c>
      <c r="R2470">
        <f t="shared" si="726"/>
        <v>7887.1995339546111</v>
      </c>
      <c r="S2470">
        <f t="shared" si="727"/>
        <v>7664.5487109266787</v>
      </c>
      <c r="T2470" s="5">
        <f t="shared" si="714"/>
        <v>0</v>
      </c>
      <c r="U2470" s="6">
        <f>+S2470+SUM($D$17:$E$17)-SUM($Q$27:Q2470)</f>
        <v>7843.5227109266743</v>
      </c>
      <c r="V2470" s="10">
        <f t="shared" si="715"/>
        <v>5.5119675672272717E-3</v>
      </c>
      <c r="W2470" s="10">
        <f>+S2470/SUM(Q$27:Q2470)-1</f>
        <v>0.19366417624327825</v>
      </c>
      <c r="X2470">
        <v>6.3220000000000001</v>
      </c>
      <c r="AC2470">
        <f t="shared" si="728"/>
        <v>18466.081250618139</v>
      </c>
      <c r="AD2470">
        <f t="shared" si="729"/>
        <v>18285.458192090366</v>
      </c>
      <c r="AE2470" s="5">
        <f t="shared" si="716"/>
        <v>0</v>
      </c>
      <c r="AF2470" s="6">
        <f>+AD2470+SUM($D$18:$E$18)-SUM($AB$27:AB2470)</f>
        <v>18607.37919209039</v>
      </c>
      <c r="AG2470" s="10">
        <f t="shared" si="717"/>
        <v>3.9011902084085115E-3</v>
      </c>
      <c r="AH2470" s="10">
        <f>+AD2470/SUM(AB$27:AB2470)-1</f>
        <v>0.5820499403136461</v>
      </c>
      <c r="AI2470" s="6">
        <f t="shared" si="718"/>
        <v>0</v>
      </c>
      <c r="AL2470" s="6">
        <f t="shared" si="719"/>
        <v>0</v>
      </c>
      <c r="AM2470" s="6">
        <f t="shared" si="720"/>
        <v>35337.791748189789</v>
      </c>
      <c r="AN2470" s="6">
        <f t="shared" si="721"/>
        <v>34867.6490617659</v>
      </c>
      <c r="AO2470" s="5">
        <f t="shared" si="722"/>
        <v>0</v>
      </c>
      <c r="AP2470" s="6">
        <f>+AN2470+SUM($D$16:$E$18)-SUM($AL$27:AL2470)</f>
        <v>35583.158061765876</v>
      </c>
      <c r="AQ2470" s="10">
        <f t="shared" si="730"/>
        <v>3.2780344230514125E-3</v>
      </c>
      <c r="AR2470" s="10">
        <f>+AN2470/SUM(AL$27:AL2470)-1</f>
        <v>0.35753708577545384</v>
      </c>
    </row>
    <row r="2471" spans="1:44" x14ac:dyDescent="0.25">
      <c r="A2471" s="1">
        <v>43859</v>
      </c>
      <c r="B2471">
        <v>9.2680000000000007</v>
      </c>
      <c r="G2471">
        <f t="shared" si="723"/>
        <v>8932.4659526713913</v>
      </c>
      <c r="H2471">
        <f t="shared" si="724"/>
        <v>8865.9845019614258</v>
      </c>
      <c r="I2471" s="5">
        <f t="shared" si="713"/>
        <v>0</v>
      </c>
      <c r="J2471" s="6">
        <f>+H2471+SUM($D$16:$E$16)-SUM($F$27:F2471)</f>
        <v>9080.59850196142</v>
      </c>
      <c r="K2471" s="10">
        <f t="shared" si="725"/>
        <v>-5.6566149579525549E-3</v>
      </c>
      <c r="L2471" s="10">
        <f>+H2471/SUM(F$27:F2471)-1</f>
        <v>0.15062172121700557</v>
      </c>
      <c r="M2471">
        <v>8.2059999999999995</v>
      </c>
      <c r="R2471">
        <f t="shared" si="726"/>
        <v>7892.9706555648218</v>
      </c>
      <c r="S2471">
        <f t="shared" si="727"/>
        <v>7670.1569173005273</v>
      </c>
      <c r="T2471" s="5">
        <f t="shared" si="714"/>
        <v>0</v>
      </c>
      <c r="U2471" s="6">
        <f>+S2471+SUM($D$17:$E$17)-SUM($Q$27:Q2471)</f>
        <v>7849.1309173005211</v>
      </c>
      <c r="V2471" s="10">
        <f t="shared" si="715"/>
        <v>7.1501117298145012E-4</v>
      </c>
      <c r="W2471" s="10">
        <f>+S2471/SUM(Q$27:Q2471)-1</f>
        <v>0.19453758905516372</v>
      </c>
      <c r="X2471">
        <v>6.3049999999999997</v>
      </c>
      <c r="AC2471">
        <f t="shared" si="728"/>
        <v>18416.425543364025</v>
      </c>
      <c r="AD2471">
        <f t="shared" si="729"/>
        <v>18236.288184297653</v>
      </c>
      <c r="AE2471" s="5">
        <f t="shared" si="716"/>
        <v>0</v>
      </c>
      <c r="AF2471" s="6">
        <f>+AD2471+SUM($D$18:$E$18)-SUM($AB$27:AB2471)</f>
        <v>18558.209184297681</v>
      </c>
      <c r="AG2471" s="10">
        <f t="shared" si="717"/>
        <v>-2.642500444856366E-3</v>
      </c>
      <c r="AH2471" s="10">
        <f>+AD2471/SUM(AB$27:AB2471)-1</f>
        <v>0.57779577248932923</v>
      </c>
      <c r="AI2471" s="6">
        <f t="shared" si="718"/>
        <v>0</v>
      </c>
      <c r="AL2471" s="6">
        <f t="shared" si="719"/>
        <v>0</v>
      </c>
      <c r="AM2471" s="6">
        <f t="shared" si="720"/>
        <v>35241.862151600239</v>
      </c>
      <c r="AN2471" s="6">
        <f t="shared" si="721"/>
        <v>34772.429603559605</v>
      </c>
      <c r="AO2471" s="5">
        <f t="shared" si="722"/>
        <v>0</v>
      </c>
      <c r="AP2471" s="6">
        <f>+AN2471+SUM($D$16:$E$18)-SUM($AL$27:AL2471)</f>
        <v>35487.938603559582</v>
      </c>
      <c r="AQ2471" s="10">
        <f t="shared" si="730"/>
        <v>-2.6759698518330488E-3</v>
      </c>
      <c r="AR2471" s="10">
        <f>+AN2471/SUM(AL$27:AL2471)-1</f>
        <v>0.35382981128804847</v>
      </c>
    </row>
    <row r="2472" spans="1:44" x14ac:dyDescent="0.25">
      <c r="A2472" s="1">
        <v>43860</v>
      </c>
      <c r="B2472">
        <v>9.0429999999999993</v>
      </c>
      <c r="G2472">
        <f t="shared" si="723"/>
        <v>8715.6117403978624</v>
      </c>
      <c r="H2472">
        <f t="shared" si="724"/>
        <v>8650.7442653471262</v>
      </c>
      <c r="I2472" s="5">
        <f t="shared" si="713"/>
        <v>0</v>
      </c>
      <c r="J2472" s="6">
        <f>+H2472+SUM($D$16:$E$16)-SUM($F$27:F2472)</f>
        <v>8865.3582653471203</v>
      </c>
      <c r="K2472" s="10">
        <f t="shared" si="725"/>
        <v>-2.3703309486462487E-2</v>
      </c>
      <c r="L2472" s="10">
        <f>+H2472/SUM(F$27:F2472)-1</f>
        <v>0.12268798284045968</v>
      </c>
      <c r="M2472">
        <v>8.1310000000000002</v>
      </c>
      <c r="R2472">
        <f t="shared" si="726"/>
        <v>7820.8316354371891</v>
      </c>
      <c r="S2472">
        <f t="shared" si="727"/>
        <v>7600.0543376274181</v>
      </c>
      <c r="T2472" s="5">
        <f t="shared" si="714"/>
        <v>0</v>
      </c>
      <c r="U2472" s="6">
        <f>+S2472+SUM($D$17:$E$17)-SUM($Q$27:Q2472)</f>
        <v>7779.0283376274128</v>
      </c>
      <c r="V2472" s="10">
        <f t="shared" si="715"/>
        <v>-8.9312537160761707E-3</v>
      </c>
      <c r="W2472" s="10">
        <f>+S2472/SUM(Q$27:Q2472)-1</f>
        <v>0.18361992890659717</v>
      </c>
      <c r="X2472">
        <v>6.2729999999999997</v>
      </c>
      <c r="AC2472">
        <f t="shared" si="728"/>
        <v>18322.955976768048</v>
      </c>
      <c r="AD2472">
        <f t="shared" si="729"/>
        <v>18143.73287551137</v>
      </c>
      <c r="AE2472" s="5">
        <f t="shared" si="716"/>
        <v>0</v>
      </c>
      <c r="AF2472" s="6">
        <f>+AD2472+SUM($D$18:$E$18)-SUM($AB$27:AB2472)</f>
        <v>18465.653875511394</v>
      </c>
      <c r="AG2472" s="10">
        <f t="shared" si="717"/>
        <v>-4.9872974200871889E-3</v>
      </c>
      <c r="AH2472" s="10">
        <f>+AD2472/SUM(AB$27:AB2472)-1</f>
        <v>0.569787927172968</v>
      </c>
      <c r="AI2472" s="6">
        <f t="shared" si="718"/>
        <v>0</v>
      </c>
      <c r="AL2472" s="6">
        <f t="shared" si="719"/>
        <v>0</v>
      </c>
      <c r="AM2472" s="6">
        <f t="shared" si="720"/>
        <v>34859.399352603097</v>
      </c>
      <c r="AN2472" s="6">
        <f t="shared" si="721"/>
        <v>34394.531478485915</v>
      </c>
      <c r="AO2472" s="5">
        <f t="shared" si="722"/>
        <v>0</v>
      </c>
      <c r="AP2472" s="6">
        <f>+AN2472+SUM($D$16:$E$18)-SUM($AL$27:AL2472)</f>
        <v>35110.040478485898</v>
      </c>
      <c r="AQ2472" s="10">
        <f t="shared" si="730"/>
        <v>-1.0648635563063613E-2</v>
      </c>
      <c r="AR2472" s="10">
        <f>+AN2472/SUM(AL$27:AL2472)-1</f>
        <v>0.33911672528320258</v>
      </c>
    </row>
    <row r="2473" spans="1:44" x14ac:dyDescent="0.25">
      <c r="A2473" s="1">
        <v>43861</v>
      </c>
      <c r="B2473">
        <v>8.8940000000000001</v>
      </c>
      <c r="G2473">
        <f t="shared" si="723"/>
        <v>8572.006062047838</v>
      </c>
      <c r="H2473">
        <f t="shared" si="724"/>
        <v>8508.2073975447693</v>
      </c>
      <c r="I2473" s="5">
        <f t="shared" si="713"/>
        <v>0</v>
      </c>
      <c r="J2473" s="6">
        <f>+H2473+SUM($D$16:$E$16)-SUM($F$27:F2473)</f>
        <v>8722.8213975447652</v>
      </c>
      <c r="K2473" s="10">
        <f t="shared" si="725"/>
        <v>-1.6077959123152685E-2</v>
      </c>
      <c r="L2473" s="10">
        <f>+H2473/SUM(F$27:F2473)-1</f>
        <v>0.10418964053776958</v>
      </c>
      <c r="M2473">
        <v>8.0510000000000002</v>
      </c>
      <c r="R2473">
        <f t="shared" si="726"/>
        <v>7743.8833473010473</v>
      </c>
      <c r="S2473">
        <f t="shared" si="727"/>
        <v>7525.2782526427682</v>
      </c>
      <c r="T2473" s="5">
        <f t="shared" si="714"/>
        <v>0</v>
      </c>
      <c r="U2473" s="6">
        <f>+S2473+SUM($D$17:$E$17)-SUM($Q$27:Q2473)</f>
        <v>7704.2522526427638</v>
      </c>
      <c r="V2473" s="10">
        <f t="shared" si="715"/>
        <v>-9.6125225078503851E-3</v>
      </c>
      <c r="W2473" s="10">
        <f>+S2473/SUM(Q$27:Q2473)-1</f>
        <v>0.1719744247481263</v>
      </c>
      <c r="X2473">
        <v>6.2039999999999997</v>
      </c>
      <c r="AC2473">
        <f t="shared" si="728"/>
        <v>18121.412223795469</v>
      </c>
      <c r="AD2473">
        <f t="shared" si="729"/>
        <v>17944.160490940943</v>
      </c>
      <c r="AE2473" s="5">
        <f t="shared" si="716"/>
        <v>0</v>
      </c>
      <c r="AF2473" s="6">
        <f>+AD2473+SUM($D$18:$E$18)-SUM($AB$27:AB2473)</f>
        <v>18266.081490940967</v>
      </c>
      <c r="AG2473" s="10">
        <f t="shared" si="717"/>
        <v>-1.0807761583525255E-2</v>
      </c>
      <c r="AH2473" s="10">
        <f>+AD2473/SUM(AB$27:AB2473)-1</f>
        <v>0.55252101070956372</v>
      </c>
      <c r="AI2473" s="6">
        <f t="shared" si="718"/>
        <v>0</v>
      </c>
      <c r="AL2473" s="6">
        <f t="shared" si="719"/>
        <v>0</v>
      </c>
      <c r="AM2473" s="6">
        <f t="shared" si="720"/>
        <v>34437.30163314435</v>
      </c>
      <c r="AN2473" s="6">
        <f t="shared" si="721"/>
        <v>33977.646141128484</v>
      </c>
      <c r="AO2473" s="5">
        <f t="shared" si="722"/>
        <v>0</v>
      </c>
      <c r="AP2473" s="6">
        <f>+AN2473+SUM($D$16:$E$18)-SUM($AL$27:AL2473)</f>
        <v>34693.15514112846</v>
      </c>
      <c r="AQ2473" s="10">
        <f t="shared" si="730"/>
        <v>-1.187367863084321E-2</v>
      </c>
      <c r="AR2473" s="10">
        <f>+AN2473/SUM(AL$27:AL2473)-1</f>
        <v>0.32288571111370112</v>
      </c>
    </row>
    <row r="2474" spans="1:44" x14ac:dyDescent="0.25">
      <c r="A2474" s="1">
        <v>43864</v>
      </c>
      <c r="B2474">
        <v>8.9039999999999999</v>
      </c>
      <c r="G2474">
        <f t="shared" si="723"/>
        <v>8581.6440270377716</v>
      </c>
      <c r="H2474">
        <f t="shared" si="724"/>
        <v>8517.7736302831818</v>
      </c>
      <c r="I2474" s="5">
        <f t="shared" si="713"/>
        <v>0</v>
      </c>
      <c r="J2474" s="6">
        <f>+H2474+SUM($D$16:$E$16)-SUM($F$27:F2474)</f>
        <v>8732.3876302831777</v>
      </c>
      <c r="K2474" s="10">
        <f t="shared" si="725"/>
        <v>1.0966901994697853E-3</v>
      </c>
      <c r="L2474" s="10">
        <f>+H2474/SUM(F$27:F2474)-1</f>
        <v>0.10543114002117138</v>
      </c>
      <c r="M2474">
        <v>8.0690000000000008</v>
      </c>
      <c r="R2474">
        <f t="shared" si="726"/>
        <v>7761.1967121316802</v>
      </c>
      <c r="S2474">
        <f t="shared" si="727"/>
        <v>7542.1028717643158</v>
      </c>
      <c r="T2474" s="5">
        <f t="shared" si="714"/>
        <v>0</v>
      </c>
      <c r="U2474" s="6">
        <f>+S2474+SUM($D$17:$E$17)-SUM($Q$27:Q2474)</f>
        <v>7721.0768717643114</v>
      </c>
      <c r="V2474" s="10">
        <f t="shared" si="715"/>
        <v>2.1838094820656462E-3</v>
      </c>
      <c r="W2474" s="10">
        <f>+S2474/SUM(Q$27:Q2474)-1</f>
        <v>0.17459466318378247</v>
      </c>
      <c r="X2474">
        <v>6.2409999999999997</v>
      </c>
      <c r="AC2474">
        <f t="shared" si="728"/>
        <v>18229.48641017207</v>
      </c>
      <c r="AD2474">
        <f t="shared" si="729"/>
        <v>18051.177566725084</v>
      </c>
      <c r="AE2474" s="5">
        <f t="shared" si="716"/>
        <v>0</v>
      </c>
      <c r="AF2474" s="6">
        <f>+AD2474+SUM($D$18:$E$18)-SUM($AB$27:AB2474)</f>
        <v>18373.098566725108</v>
      </c>
      <c r="AG2474" s="10">
        <f t="shared" si="717"/>
        <v>5.8587867264916493E-3</v>
      </c>
      <c r="AH2474" s="10">
        <f>+AD2474/SUM(AB$27:AB2474)-1</f>
        <v>0.56178008185660655</v>
      </c>
      <c r="AI2474" s="6">
        <f t="shared" si="718"/>
        <v>0</v>
      </c>
      <c r="AL2474" s="6">
        <f t="shared" si="719"/>
        <v>0</v>
      </c>
      <c r="AM2474" s="6">
        <f t="shared" si="720"/>
        <v>34572.327149341523</v>
      </c>
      <c r="AN2474" s="6">
        <f t="shared" si="721"/>
        <v>34111.054068772581</v>
      </c>
      <c r="AO2474" s="5">
        <f t="shared" si="722"/>
        <v>0</v>
      </c>
      <c r="AP2474" s="6">
        <f>+AN2474+SUM($D$16:$E$18)-SUM($AL$27:AL2474)</f>
        <v>34826.563068772564</v>
      </c>
      <c r="AQ2474" s="10">
        <f t="shared" si="730"/>
        <v>3.8453673960010537E-3</v>
      </c>
      <c r="AR2474" s="10">
        <f>+AN2474/SUM(AL$27:AL2474)-1</f>
        <v>0.32807981551094612</v>
      </c>
    </row>
    <row r="2475" spans="1:44" x14ac:dyDescent="0.25">
      <c r="A2475" s="1">
        <v>43865</v>
      </c>
      <c r="B2475">
        <v>9.109</v>
      </c>
      <c r="G2475">
        <f t="shared" si="723"/>
        <v>8779.2223093314296</v>
      </c>
      <c r="H2475">
        <f t="shared" si="724"/>
        <v>8713.8814014206528</v>
      </c>
      <c r="I2475" s="5">
        <f t="shared" si="713"/>
        <v>0</v>
      </c>
      <c r="J2475" s="6">
        <f>+H2475+SUM($D$16:$E$16)-SUM($F$27:F2475)</f>
        <v>8928.4954014206451</v>
      </c>
      <c r="K2475" s="10">
        <f t="shared" si="725"/>
        <v>2.245752014688196E-2</v>
      </c>
      <c r="L2475" s="10">
        <f>+H2475/SUM(F$27:F2475)-1</f>
        <v>0.13088187943091301</v>
      </c>
      <c r="M2475">
        <v>8.1739999999999995</v>
      </c>
      <c r="R2475">
        <f t="shared" si="726"/>
        <v>7862.1913403103654</v>
      </c>
      <c r="S2475">
        <f t="shared" si="727"/>
        <v>7640.2464833066679</v>
      </c>
      <c r="T2475" s="5">
        <f t="shared" si="714"/>
        <v>0</v>
      </c>
      <c r="U2475" s="6">
        <f>+S2475+SUM($D$17:$E$17)-SUM($Q$27:Q2475)</f>
        <v>7819.2204833066626</v>
      </c>
      <c r="V2475" s="10">
        <f t="shared" si="715"/>
        <v>1.2711129959249501E-2</v>
      </c>
      <c r="W2475" s="10">
        <f>+S2475/SUM(Q$27:Q2475)-1</f>
        <v>0.18987938739177523</v>
      </c>
      <c r="X2475">
        <v>6.2919999999999998</v>
      </c>
      <c r="AC2475">
        <f t="shared" si="728"/>
        <v>18378.453531934414</v>
      </c>
      <c r="AD2475">
        <f t="shared" si="729"/>
        <v>18198.687590103225</v>
      </c>
      <c r="AE2475" s="5">
        <f t="shared" si="716"/>
        <v>0</v>
      </c>
      <c r="AF2475" s="6">
        <f>+AD2475+SUM($D$18:$E$18)-SUM($AB$27:AB2475)</f>
        <v>18520.608590103249</v>
      </c>
      <c r="AG2475" s="10">
        <f t="shared" si="717"/>
        <v>8.0285871673977383E-3</v>
      </c>
      <c r="AH2475" s="10">
        <f>+AD2475/SUM(AB$27:AB2475)-1</f>
        <v>0.57454258532955738</v>
      </c>
      <c r="AI2475" s="6">
        <f t="shared" si="718"/>
        <v>0</v>
      </c>
      <c r="AL2475" s="6">
        <f t="shared" si="719"/>
        <v>0</v>
      </c>
      <c r="AM2475" s="6">
        <f t="shared" si="720"/>
        <v>35019.867181576206</v>
      </c>
      <c r="AN2475" s="6">
        <f t="shared" si="721"/>
        <v>34552.815474830546</v>
      </c>
      <c r="AO2475" s="5">
        <f t="shared" si="722"/>
        <v>0</v>
      </c>
      <c r="AP2475" s="6">
        <f>+AN2475+SUM($D$16:$E$18)-SUM($AL$27:AL2475)</f>
        <v>35268.32447483053</v>
      </c>
      <c r="AQ2475" s="10">
        <f t="shared" si="730"/>
        <v>1.2684611030540527E-2</v>
      </c>
      <c r="AR2475" s="10">
        <f>+AN2475/SUM(AL$27:AL2475)-1</f>
        <v>0.34527935456577752</v>
      </c>
    </row>
    <row r="2476" spans="1:44" x14ac:dyDescent="0.25">
      <c r="A2476" s="1">
        <v>43866</v>
      </c>
      <c r="B2476">
        <v>9.1989999999999998</v>
      </c>
      <c r="G2476">
        <f t="shared" si="723"/>
        <v>8865.9639942408412</v>
      </c>
      <c r="H2476">
        <f t="shared" si="724"/>
        <v>8799.9774960663726</v>
      </c>
      <c r="I2476" s="5">
        <f t="shared" si="713"/>
        <v>0</v>
      </c>
      <c r="J2476" s="6">
        <f>+H2476+SUM($D$16:$E$16)-SUM($F$27:F2476)</f>
        <v>9014.5914960663649</v>
      </c>
      <c r="K2476" s="10">
        <f t="shared" si="725"/>
        <v>9.6428447095375791E-3</v>
      </c>
      <c r="L2476" s="10">
        <f>+H2476/SUM(F$27:F2476)-1</f>
        <v>0.14205537478153141</v>
      </c>
      <c r="M2476">
        <v>8.2530000000000001</v>
      </c>
      <c r="R2476">
        <f t="shared" si="726"/>
        <v>7938.1777748448067</v>
      </c>
      <c r="S2476">
        <f t="shared" si="727"/>
        <v>7714.087867229011</v>
      </c>
      <c r="T2476" s="5">
        <f t="shared" si="714"/>
        <v>0</v>
      </c>
      <c r="U2476" s="6">
        <f>+S2476+SUM($D$17:$E$17)-SUM($Q$27:Q2476)</f>
        <v>7893.0618672290057</v>
      </c>
      <c r="V2476" s="10">
        <f t="shared" si="715"/>
        <v>9.4435735736047022E-3</v>
      </c>
      <c r="W2476" s="10">
        <f>+S2476/SUM(Q$27:Q2476)-1</f>
        <v>0.20137932274826564</v>
      </c>
      <c r="X2476">
        <v>6.3620000000000001</v>
      </c>
      <c r="AC2476">
        <f t="shared" si="728"/>
        <v>18582.918208863117</v>
      </c>
      <c r="AD2476">
        <f t="shared" si="729"/>
        <v>18401.152328073222</v>
      </c>
      <c r="AE2476" s="5">
        <f t="shared" si="716"/>
        <v>0</v>
      </c>
      <c r="AF2476" s="6">
        <f>+AD2476+SUM($D$18:$E$18)-SUM($AB$27:AB2476)</f>
        <v>18723.073328073246</v>
      </c>
      <c r="AG2476" s="10">
        <f t="shared" si="717"/>
        <v>1.0931862038172202E-2</v>
      </c>
      <c r="AH2476" s="10">
        <f>+AD2476/SUM(AB$27:AB2476)-1</f>
        <v>0.5920597469590978</v>
      </c>
      <c r="AI2476" s="6">
        <f t="shared" si="718"/>
        <v>0</v>
      </c>
      <c r="AL2476" s="6">
        <f t="shared" si="719"/>
        <v>0</v>
      </c>
      <c r="AM2476" s="6">
        <f t="shared" si="720"/>
        <v>35387.059977948767</v>
      </c>
      <c r="AN2476" s="6">
        <f t="shared" si="721"/>
        <v>34915.217691368605</v>
      </c>
      <c r="AO2476" s="5">
        <f t="shared" si="722"/>
        <v>0</v>
      </c>
      <c r="AP2476" s="6">
        <f>+AN2476+SUM($D$16:$E$18)-SUM($AL$27:AL2476)</f>
        <v>35630.726691368589</v>
      </c>
      <c r="AQ2476" s="10">
        <f t="shared" si="730"/>
        <v>1.0275572257386179E-2</v>
      </c>
      <c r="AR2476" s="10">
        <f>+AN2476/SUM(AL$27:AL2476)-1</f>
        <v>0.35938912285116253</v>
      </c>
    </row>
    <row r="2477" spans="1:44" x14ac:dyDescent="0.25">
      <c r="A2477" s="1">
        <v>43867</v>
      </c>
      <c r="B2477">
        <v>9.32</v>
      </c>
      <c r="G2477">
        <f t="shared" si="723"/>
        <v>8982.5833706190515</v>
      </c>
      <c r="H2477">
        <f t="shared" si="724"/>
        <v>8915.7289122011734</v>
      </c>
      <c r="I2477" s="5">
        <f t="shared" si="713"/>
        <v>0</v>
      </c>
      <c r="J2477" s="6">
        <f>+H2477+SUM($D$16:$E$16)-SUM($F$27:F2477)</f>
        <v>9130.3429122011657</v>
      </c>
      <c r="K2477" s="10">
        <f t="shared" si="725"/>
        <v>1.284045052793692E-2</v>
      </c>
      <c r="L2477" s="10">
        <f>+H2477/SUM(F$27:F2477)-1</f>
        <v>0.15707751853069607</v>
      </c>
      <c r="M2477">
        <v>8.2949999999999999</v>
      </c>
      <c r="R2477">
        <f t="shared" si="726"/>
        <v>7978.5756261162805</v>
      </c>
      <c r="S2477">
        <f t="shared" si="727"/>
        <v>7753.345311845952</v>
      </c>
      <c r="T2477" s="5">
        <f t="shared" si="714"/>
        <v>0</v>
      </c>
      <c r="U2477" s="6">
        <f>+S2477+SUM($D$17:$E$17)-SUM($Q$27:Q2477)</f>
        <v>7932.3193118459458</v>
      </c>
      <c r="V2477" s="10">
        <f t="shared" si="715"/>
        <v>4.973664881550155E-3</v>
      </c>
      <c r="W2477" s="10">
        <f>+S2477/SUM(Q$27:Q2477)-1</f>
        <v>0.20749321243146279</v>
      </c>
      <c r="X2477">
        <v>6.3979999999999997</v>
      </c>
      <c r="AC2477">
        <f t="shared" si="728"/>
        <v>18688.071471283591</v>
      </c>
      <c r="AD2477">
        <f t="shared" si="729"/>
        <v>18505.277050457789</v>
      </c>
      <c r="AE2477" s="5">
        <f t="shared" si="716"/>
        <v>0</v>
      </c>
      <c r="AF2477" s="6">
        <f>+AD2477+SUM($D$18:$E$18)-SUM($AB$27:AB2477)</f>
        <v>18827.198050457817</v>
      </c>
      <c r="AG2477" s="10">
        <f t="shared" si="717"/>
        <v>5.5613050571374778E-3</v>
      </c>
      <c r="AH2477" s="10">
        <f>+AD2477/SUM(AB$27:AB2477)-1</f>
        <v>0.60106857294000426</v>
      </c>
      <c r="AI2477" s="6">
        <f t="shared" si="718"/>
        <v>0</v>
      </c>
      <c r="AL2477" s="6">
        <f t="shared" si="719"/>
        <v>0</v>
      </c>
      <c r="AM2477" s="6">
        <f t="shared" si="720"/>
        <v>35649.230468018926</v>
      </c>
      <c r="AN2477" s="6">
        <f t="shared" si="721"/>
        <v>35174.351274504916</v>
      </c>
      <c r="AO2477" s="5">
        <f t="shared" si="722"/>
        <v>0</v>
      </c>
      <c r="AP2477" s="6">
        <f>+AN2477+SUM($D$16:$E$18)-SUM($AL$27:AL2477)</f>
        <v>35889.860274504899</v>
      </c>
      <c r="AQ2477" s="10">
        <f t="shared" si="730"/>
        <v>7.2727560507230837E-3</v>
      </c>
      <c r="AR2477" s="10">
        <f>+AN2477/SUM(AL$27:AL2477)-1</f>
        <v>0.36947823005349378</v>
      </c>
    </row>
    <row r="2478" spans="1:44" x14ac:dyDescent="0.25">
      <c r="A2478" s="1">
        <v>43868</v>
      </c>
      <c r="B2478">
        <v>9.2309999999999999</v>
      </c>
      <c r="G2478">
        <f t="shared" si="723"/>
        <v>8896.8054822086342</v>
      </c>
      <c r="H2478">
        <f t="shared" si="724"/>
        <v>8830.5894408292952</v>
      </c>
      <c r="I2478" s="5">
        <f t="shared" si="713"/>
        <v>0</v>
      </c>
      <c r="J2478" s="6">
        <f>+H2478+SUM($D$16:$E$16)-SUM($F$27:F2478)</f>
        <v>9045.2034408292893</v>
      </c>
      <c r="K2478" s="10">
        <f t="shared" si="725"/>
        <v>-9.3248930725374768E-3</v>
      </c>
      <c r="L2478" s="10">
        <f>+H2478/SUM(F$27:F2478)-1</f>
        <v>0.14602817312841787</v>
      </c>
      <c r="M2478">
        <v>8.2710000000000008</v>
      </c>
      <c r="R2478">
        <f t="shared" si="726"/>
        <v>7955.4911396754387</v>
      </c>
      <c r="S2478">
        <f t="shared" si="727"/>
        <v>7730.9124863505576</v>
      </c>
      <c r="T2478" s="5">
        <f t="shared" si="714"/>
        <v>0</v>
      </c>
      <c r="U2478" s="6">
        <f>+S2478+SUM($D$17:$E$17)-SUM($Q$27:Q2478)</f>
        <v>7909.8864863505514</v>
      </c>
      <c r="V2478" s="10">
        <f t="shared" si="715"/>
        <v>-2.8280285517369164E-3</v>
      </c>
      <c r="W2478" s="10">
        <f>+S2478/SUM(Q$27:Q2478)-1</f>
        <v>0.2039995611839216</v>
      </c>
      <c r="X2478">
        <v>6.3609999999999998</v>
      </c>
      <c r="AC2478">
        <f t="shared" si="728"/>
        <v>18579.997284906989</v>
      </c>
      <c r="AD2478">
        <f t="shared" si="729"/>
        <v>18398.259974673649</v>
      </c>
      <c r="AE2478" s="5">
        <f t="shared" si="716"/>
        <v>0</v>
      </c>
      <c r="AF2478" s="6">
        <f>+AD2478+SUM($D$18:$E$18)-SUM($AB$27:AB2478)</f>
        <v>18720.180974673676</v>
      </c>
      <c r="AG2478" s="10">
        <f t="shared" si="717"/>
        <v>-5.684174325745639E-3</v>
      </c>
      <c r="AH2478" s="10">
        <f>+AD2478/SUM(AB$27:AB2478)-1</f>
        <v>0.59180950179296143</v>
      </c>
      <c r="AI2478" s="6">
        <f t="shared" si="718"/>
        <v>0</v>
      </c>
      <c r="AL2478" s="6">
        <f t="shared" si="719"/>
        <v>0</v>
      </c>
      <c r="AM2478" s="6">
        <f t="shared" si="720"/>
        <v>35432.293906791063</v>
      </c>
      <c r="AN2478" s="6">
        <f t="shared" si="721"/>
        <v>34959.761901853504</v>
      </c>
      <c r="AO2478" s="5">
        <f t="shared" si="722"/>
        <v>0</v>
      </c>
      <c r="AP2478" s="6">
        <f>+AN2478+SUM($D$16:$E$18)-SUM($AL$27:AL2478)</f>
        <v>35675.270901853481</v>
      </c>
      <c r="AQ2478" s="10">
        <f t="shared" si="730"/>
        <v>-5.9791086120181136E-3</v>
      </c>
      <c r="AR2478" s="10">
        <f>+AN2478/SUM(AL$27:AL2478)-1</f>
        <v>0.36112340718971137</v>
      </c>
    </row>
    <row r="2479" spans="1:44" x14ac:dyDescent="0.25">
      <c r="A2479" s="1">
        <v>43871</v>
      </c>
      <c r="B2479">
        <v>9.2279999999999998</v>
      </c>
      <c r="G2479">
        <f t="shared" si="723"/>
        <v>8893.9140927116532</v>
      </c>
      <c r="H2479">
        <f t="shared" si="724"/>
        <v>8827.7195710077704</v>
      </c>
      <c r="I2479" s="5">
        <f t="shared" si="713"/>
        <v>0</v>
      </c>
      <c r="J2479" s="6">
        <f>+H2479+SUM($D$16:$E$16)-SUM($F$27:F2479)</f>
        <v>9042.3335710077663</v>
      </c>
      <c r="K2479" s="10">
        <f t="shared" si="725"/>
        <v>-3.172808483852263E-4</v>
      </c>
      <c r="L2479" s="10">
        <f>+H2479/SUM(F$27:F2479)-1</f>
        <v>0.14565572328339726</v>
      </c>
      <c r="M2479">
        <v>8.2530000000000001</v>
      </c>
      <c r="R2479">
        <f t="shared" si="726"/>
        <v>7938.1777748448058</v>
      </c>
      <c r="S2479">
        <f t="shared" si="727"/>
        <v>7714.087867229011</v>
      </c>
      <c r="T2479" s="5">
        <f t="shared" si="714"/>
        <v>0</v>
      </c>
      <c r="U2479" s="6">
        <f>+S2479+SUM($D$17:$E$17)-SUM($Q$27:Q2479)</f>
        <v>7893.0618672290057</v>
      </c>
      <c r="V2479" s="10">
        <f t="shared" si="715"/>
        <v>-2.127036734418164E-3</v>
      </c>
      <c r="W2479" s="10">
        <f>+S2479/SUM(Q$27:Q2479)-1</f>
        <v>0.20137932274826564</v>
      </c>
      <c r="X2479">
        <v>6.39</v>
      </c>
      <c r="AC2479">
        <f t="shared" si="728"/>
        <v>18664.704079634594</v>
      </c>
      <c r="AD2479">
        <f t="shared" si="729"/>
        <v>18482.138223261216</v>
      </c>
      <c r="AE2479" s="5">
        <f t="shared" si="716"/>
        <v>0</v>
      </c>
      <c r="AF2479" s="6">
        <f>+AD2479+SUM($D$18:$E$18)-SUM($AB$27:AB2479)</f>
        <v>18804.05922326124</v>
      </c>
      <c r="AG2479" s="10">
        <f t="shared" si="717"/>
        <v>4.4806323561210615E-3</v>
      </c>
      <c r="AH2479" s="10">
        <f>+AD2479/SUM(AB$27:AB2479)-1</f>
        <v>0.59906661161091357</v>
      </c>
      <c r="AI2479" s="6">
        <f t="shared" si="718"/>
        <v>0</v>
      </c>
      <c r="AL2479" s="6">
        <f t="shared" si="719"/>
        <v>0</v>
      </c>
      <c r="AM2479" s="6">
        <f t="shared" si="720"/>
        <v>35496.795947191058</v>
      </c>
      <c r="AN2479" s="6">
        <f t="shared" si="721"/>
        <v>35023.945661498001</v>
      </c>
      <c r="AO2479" s="5">
        <f t="shared" si="722"/>
        <v>0</v>
      </c>
      <c r="AP2479" s="6">
        <f>+AN2479+SUM($D$16:$E$18)-SUM($AL$27:AL2479)</f>
        <v>35739.454661497977</v>
      </c>
      <c r="AQ2479" s="10">
        <f t="shared" si="730"/>
        <v>1.7991106450481187E-3</v>
      </c>
      <c r="AR2479" s="10">
        <f>+AN2479/SUM(AL$27:AL2479)-1</f>
        <v>0.36362233775619579</v>
      </c>
    </row>
    <row r="2480" spans="1:44" x14ac:dyDescent="0.25">
      <c r="A2480" s="1">
        <v>43872</v>
      </c>
      <c r="B2480">
        <v>9.3450000000000006</v>
      </c>
      <c r="G2480">
        <f t="shared" si="723"/>
        <v>9006.6782830938901</v>
      </c>
      <c r="H2480">
        <f t="shared" si="724"/>
        <v>8939.6444940472084</v>
      </c>
      <c r="I2480" s="5">
        <f t="shared" si="713"/>
        <v>0</v>
      </c>
      <c r="J2480" s="6">
        <f>+H2480+SUM($D$16:$E$16)-SUM($F$27:F2480)</f>
        <v>9154.2584940472007</v>
      </c>
      <c r="K2480" s="10">
        <f t="shared" si="725"/>
        <v>1.2377880351405857E-2</v>
      </c>
      <c r="L2480" s="10">
        <f>+H2480/SUM(F$27:F2480)-1</f>
        <v>0.16018126723920134</v>
      </c>
      <c r="M2480">
        <v>8.3070000000000004</v>
      </c>
      <c r="R2480">
        <f t="shared" si="726"/>
        <v>7990.1178693367028</v>
      </c>
      <c r="S2480">
        <f t="shared" si="727"/>
        <v>7764.561724593651</v>
      </c>
      <c r="T2480" s="5">
        <f t="shared" si="714"/>
        <v>0</v>
      </c>
      <c r="U2480" s="6">
        <f>+S2480+SUM($D$17:$E$17)-SUM($Q$27:Q2480)</f>
        <v>7943.5357245936466</v>
      </c>
      <c r="V2480" s="10">
        <f t="shared" si="715"/>
        <v>6.3947119905649608E-3</v>
      </c>
      <c r="W2480" s="10">
        <f>+S2480/SUM(Q$27:Q2480)-1</f>
        <v>0.20924003805523372</v>
      </c>
      <c r="X2480">
        <v>6.399</v>
      </c>
      <c r="AC2480">
        <f t="shared" si="728"/>
        <v>18690.992395239711</v>
      </c>
      <c r="AD2480">
        <f t="shared" si="729"/>
        <v>18508.169403857359</v>
      </c>
      <c r="AE2480" s="5">
        <f t="shared" si="716"/>
        <v>0</v>
      </c>
      <c r="AF2480" s="6">
        <f>+AD2480+SUM($D$18:$E$18)-SUM($AB$27:AB2480)</f>
        <v>18830.090403857386</v>
      </c>
      <c r="AG2480" s="10">
        <f t="shared" si="717"/>
        <v>1.3843383647689222E-3</v>
      </c>
      <c r="AH2480" s="10">
        <f>+AD2480/SUM(AB$27:AB2480)-1</f>
        <v>0.60131881810614018</v>
      </c>
      <c r="AI2480" s="6">
        <f t="shared" si="718"/>
        <v>0</v>
      </c>
      <c r="AL2480" s="6">
        <f t="shared" si="719"/>
        <v>0</v>
      </c>
      <c r="AM2480" s="6">
        <f t="shared" si="720"/>
        <v>35687.788547670309</v>
      </c>
      <c r="AN2480" s="6">
        <f t="shared" si="721"/>
        <v>35212.375622498221</v>
      </c>
      <c r="AO2480" s="5">
        <f t="shared" si="722"/>
        <v>0</v>
      </c>
      <c r="AP2480" s="6">
        <f>+AN2480+SUM($D$16:$E$18)-SUM($AL$27:AL2480)</f>
        <v>35927.884622498197</v>
      </c>
      <c r="AQ2480" s="10">
        <f t="shared" si="730"/>
        <v>5.2723233408262793E-3</v>
      </c>
      <c r="AR2480" s="10">
        <f>+AN2480/SUM(AL$27:AL2480)-1</f>
        <v>0.37095867005883787</v>
      </c>
    </row>
    <row r="2481" spans="1:44" x14ac:dyDescent="0.25">
      <c r="A2481" s="1">
        <v>43873</v>
      </c>
      <c r="B2481">
        <v>9.4469999999999992</v>
      </c>
      <c r="G2481">
        <f t="shared" si="723"/>
        <v>9104.9855259912219</v>
      </c>
      <c r="H2481">
        <f t="shared" si="724"/>
        <v>9037.220067979024</v>
      </c>
      <c r="I2481" s="5">
        <f t="shared" si="713"/>
        <v>0</v>
      </c>
      <c r="J2481" s="6">
        <f>+H2481+SUM($D$16:$E$16)-SUM($F$27:F2481)</f>
        <v>9251.8340679790199</v>
      </c>
      <c r="K2481" s="10">
        <f t="shared" si="725"/>
        <v>1.065903633759846E-2</v>
      </c>
      <c r="L2481" s="10">
        <f>+H2481/SUM(F$27:F2481)-1</f>
        <v>0.17284456196990217</v>
      </c>
      <c r="M2481">
        <v>8.3640000000000008</v>
      </c>
      <c r="R2481">
        <f t="shared" si="726"/>
        <v>8044.9435246337052</v>
      </c>
      <c r="S2481">
        <f t="shared" si="727"/>
        <v>7817.8396851452153</v>
      </c>
      <c r="T2481" s="5">
        <f t="shared" si="714"/>
        <v>0</v>
      </c>
      <c r="U2481" s="6">
        <f>+S2481+SUM($D$17:$E$17)-SUM($Q$27:Q2481)</f>
        <v>7996.8136851452109</v>
      </c>
      <c r="V2481" s="10">
        <f t="shared" si="715"/>
        <v>6.7070838979943481E-3</v>
      </c>
      <c r="W2481" s="10">
        <f>+S2481/SUM(Q$27:Q2481)-1</f>
        <v>0.21753745976814431</v>
      </c>
      <c r="X2481">
        <v>6.4059999999999997</v>
      </c>
      <c r="AC2481">
        <f t="shared" si="728"/>
        <v>18711.438862932584</v>
      </c>
      <c r="AD2481">
        <f t="shared" si="729"/>
        <v>18528.415877654359</v>
      </c>
      <c r="AE2481" s="5">
        <f t="shared" si="716"/>
        <v>0</v>
      </c>
      <c r="AF2481" s="6">
        <f>+AD2481+SUM($D$18:$E$18)-SUM($AB$27:AB2481)</f>
        <v>18850.336877654387</v>
      </c>
      <c r="AG2481" s="10">
        <f t="shared" si="717"/>
        <v>1.0752191499225905E-3</v>
      </c>
      <c r="AH2481" s="10">
        <f>+AD2481/SUM(AB$27:AB2481)-1</f>
        <v>0.60307053426909429</v>
      </c>
      <c r="AI2481" s="6">
        <f t="shared" si="718"/>
        <v>0</v>
      </c>
      <c r="AL2481" s="6">
        <f t="shared" si="719"/>
        <v>0</v>
      </c>
      <c r="AM2481" s="6">
        <f t="shared" si="720"/>
        <v>35861.367913557508</v>
      </c>
      <c r="AN2481" s="6">
        <f t="shared" si="721"/>
        <v>35383.475630778601</v>
      </c>
      <c r="AO2481" s="5">
        <f t="shared" si="722"/>
        <v>0</v>
      </c>
      <c r="AP2481" s="6">
        <f>+AN2481+SUM($D$16:$E$18)-SUM($AL$27:AL2481)</f>
        <v>36098.984630778577</v>
      </c>
      <c r="AQ2481" s="10">
        <f t="shared" si="730"/>
        <v>4.7623179064997245E-3</v>
      </c>
      <c r="AR2481" s="10">
        <f>+AN2481/SUM(AL$27:AL2481)-1</f>
        <v>0.37762027796379427</v>
      </c>
    </row>
    <row r="2482" spans="1:44" x14ac:dyDescent="0.25">
      <c r="A2482" s="1">
        <v>43874</v>
      </c>
      <c r="B2482">
        <v>9.4510000000000005</v>
      </c>
      <c r="G2482">
        <f t="shared" si="723"/>
        <v>9108.8407119871972</v>
      </c>
      <c r="H2482">
        <f t="shared" si="724"/>
        <v>9041.0465610743904</v>
      </c>
      <c r="I2482" s="5">
        <f t="shared" si="713"/>
        <v>0</v>
      </c>
      <c r="J2482" s="6">
        <f>+H2482+SUM($D$16:$E$16)-SUM($F$27:F2482)</f>
        <v>9255.6605610743864</v>
      </c>
      <c r="K2482" s="10">
        <f t="shared" si="725"/>
        <v>4.1359292300868766E-4</v>
      </c>
      <c r="L2482" s="10">
        <f>+H2482/SUM(F$27:F2482)-1</f>
        <v>0.17334116176326297</v>
      </c>
      <c r="M2482">
        <v>8.3569999999999993</v>
      </c>
      <c r="R2482">
        <f t="shared" si="726"/>
        <v>8038.2105494217922</v>
      </c>
      <c r="S2482">
        <f t="shared" si="727"/>
        <v>7811.2967777090571</v>
      </c>
      <c r="T2482" s="5">
        <f t="shared" si="714"/>
        <v>0</v>
      </c>
      <c r="U2482" s="6">
        <f>+S2482+SUM($D$17:$E$17)-SUM($Q$27:Q2482)</f>
        <v>7990.2707777090509</v>
      </c>
      <c r="V2482" s="10">
        <f t="shared" si="715"/>
        <v>-8.1818930561228242E-4</v>
      </c>
      <c r="W2482" s="10">
        <f>+S2482/SUM(Q$27:Q2482)-1</f>
        <v>0.21651847815427794</v>
      </c>
      <c r="X2482">
        <v>6.4180000000000001</v>
      </c>
      <c r="AC2482">
        <f t="shared" si="728"/>
        <v>18746.489950406078</v>
      </c>
      <c r="AD2482">
        <f t="shared" si="729"/>
        <v>18563.124118449217</v>
      </c>
      <c r="AE2482" s="5">
        <f t="shared" si="716"/>
        <v>0</v>
      </c>
      <c r="AF2482" s="6">
        <f>+AD2482+SUM($D$18:$E$18)-SUM($AB$27:AB2482)</f>
        <v>18885.045118449241</v>
      </c>
      <c r="AG2482" s="10">
        <f t="shared" si="717"/>
        <v>1.8412530778693093E-3</v>
      </c>
      <c r="AH2482" s="10">
        <f>+AD2482/SUM(AB$27:AB2482)-1</f>
        <v>0.60607347626273</v>
      </c>
      <c r="AI2482" s="6">
        <f t="shared" si="718"/>
        <v>0</v>
      </c>
      <c r="AL2482" s="6">
        <f t="shared" si="719"/>
        <v>0</v>
      </c>
      <c r="AM2482" s="6">
        <f t="shared" si="720"/>
        <v>35893.541211815071</v>
      </c>
      <c r="AN2482" s="6">
        <f t="shared" si="721"/>
        <v>35415.467457232662</v>
      </c>
      <c r="AO2482" s="5">
        <f t="shared" si="722"/>
        <v>0</v>
      </c>
      <c r="AP2482" s="6">
        <f>+AN2482+SUM($D$16:$E$18)-SUM($AL$27:AL2482)</f>
        <v>36130.976457232638</v>
      </c>
      <c r="AQ2482" s="10">
        <f t="shared" si="730"/>
        <v>8.8622510525637743E-4</v>
      </c>
      <c r="AR2482" s="10">
        <f>+AN2482/SUM(AL$27:AL2482)-1</f>
        <v>0.37886584776909271</v>
      </c>
    </row>
    <row r="2483" spans="1:44" x14ac:dyDescent="0.25">
      <c r="A2483" s="1">
        <v>43875</v>
      </c>
      <c r="B2483">
        <v>9.4510000000000005</v>
      </c>
      <c r="G2483">
        <f t="shared" si="723"/>
        <v>9108.8407119871972</v>
      </c>
      <c r="H2483">
        <f t="shared" si="724"/>
        <v>9041.0465610743904</v>
      </c>
      <c r="I2483" s="5">
        <f t="shared" si="713"/>
        <v>0</v>
      </c>
      <c r="J2483" s="6">
        <f>+H2483+SUM($D$16:$E$16)-SUM($F$27:F2483)</f>
        <v>9255.6605610743864</v>
      </c>
      <c r="K2483" s="10">
        <f t="shared" si="725"/>
        <v>0</v>
      </c>
      <c r="L2483" s="10">
        <f>+H2483/SUM(F$27:F2483)-1</f>
        <v>0.17334116176326297</v>
      </c>
      <c r="M2483">
        <v>8.3650000000000002</v>
      </c>
      <c r="R2483">
        <f t="shared" si="726"/>
        <v>8045.9053782354076</v>
      </c>
      <c r="S2483">
        <f t="shared" si="727"/>
        <v>7818.7743862075231</v>
      </c>
      <c r="T2483" s="5">
        <f t="shared" si="714"/>
        <v>0</v>
      </c>
      <c r="U2483" s="6">
        <f>+S2483+SUM($D$17:$E$17)-SUM($Q$27:Q2483)</f>
        <v>7997.7483862075169</v>
      </c>
      <c r="V2483" s="10">
        <f t="shared" si="715"/>
        <v>9.3583918574147162E-4</v>
      </c>
      <c r="W2483" s="10">
        <f>+S2483/SUM(Q$27:Q2483)-1</f>
        <v>0.21768302857012523</v>
      </c>
      <c r="X2483">
        <v>6.4340000000000002</v>
      </c>
      <c r="AC2483">
        <f t="shared" si="728"/>
        <v>18793.224733704068</v>
      </c>
      <c r="AD2483">
        <f t="shared" si="729"/>
        <v>18609.401772842361</v>
      </c>
      <c r="AE2483" s="5">
        <f t="shared" si="716"/>
        <v>0</v>
      </c>
      <c r="AF2483" s="6">
        <f>+AD2483+SUM($D$18:$E$18)-SUM($AB$27:AB2483)</f>
        <v>18931.322772842388</v>
      </c>
      <c r="AG2483" s="10">
        <f t="shared" si="717"/>
        <v>2.4504921276538028E-3</v>
      </c>
      <c r="AH2483" s="10">
        <f>+AD2483/SUM(AB$27:AB2483)-1</f>
        <v>0.61007739892091073</v>
      </c>
      <c r="AI2483" s="6">
        <f t="shared" si="718"/>
        <v>0</v>
      </c>
      <c r="AL2483" s="6">
        <f t="shared" si="719"/>
        <v>0</v>
      </c>
      <c r="AM2483" s="6">
        <f t="shared" si="720"/>
        <v>35947.970823926677</v>
      </c>
      <c r="AN2483" s="6">
        <f t="shared" si="721"/>
        <v>35469.222720124279</v>
      </c>
      <c r="AO2483" s="5">
        <f t="shared" si="722"/>
        <v>0</v>
      </c>
      <c r="AP2483" s="6">
        <f>+AN2483+SUM($D$16:$E$18)-SUM($AL$27:AL2483)</f>
        <v>36184.731720124255</v>
      </c>
      <c r="AQ2483" s="10">
        <f t="shared" si="730"/>
        <v>1.4877888217399438E-3</v>
      </c>
      <c r="AR2483" s="10">
        <f>+AN2483/SUM(AL$27:AL2483)-1</f>
        <v>0.38095875523187317</v>
      </c>
    </row>
    <row r="2484" spans="1:44" x14ac:dyDescent="0.25">
      <c r="A2484" s="1">
        <v>43878</v>
      </c>
      <c r="B2484">
        <v>9.4719999999999995</v>
      </c>
      <c r="G2484">
        <f t="shared" si="723"/>
        <v>9129.0804384660587</v>
      </c>
      <c r="H2484">
        <f t="shared" si="724"/>
        <v>9061.135649825057</v>
      </c>
      <c r="I2484" s="5">
        <f t="shared" si="713"/>
        <v>0</v>
      </c>
      <c r="J2484" s="6">
        <f>+H2484+SUM($D$16:$E$16)-SUM($F$27:F2484)</f>
        <v>9275.7496498250512</v>
      </c>
      <c r="K2484" s="10">
        <f t="shared" si="725"/>
        <v>2.1704651567659994E-3</v>
      </c>
      <c r="L2484" s="10">
        <f>+H2484/SUM(F$27:F2484)-1</f>
        <v>0.17594831067840722</v>
      </c>
      <c r="M2484">
        <v>8.3789999999999996</v>
      </c>
      <c r="R2484">
        <f t="shared" si="726"/>
        <v>8059.3713286592329</v>
      </c>
      <c r="S2484">
        <f t="shared" si="727"/>
        <v>7831.8602010798368</v>
      </c>
      <c r="T2484" s="5">
        <f t="shared" si="714"/>
        <v>0</v>
      </c>
      <c r="U2484" s="6">
        <f>+S2484+SUM($D$17:$E$17)-SUM($Q$27:Q2484)</f>
        <v>8010.8342010798315</v>
      </c>
      <c r="V2484" s="10">
        <f t="shared" si="715"/>
        <v>1.6361873667944948E-3</v>
      </c>
      <c r="W2484" s="10">
        <f>+S2484/SUM(Q$27:Q2484)-1</f>
        <v>0.21972099179785753</v>
      </c>
      <c r="X2484">
        <v>6.4459999999999997</v>
      </c>
      <c r="AC2484">
        <f t="shared" si="728"/>
        <v>18828.275821177558</v>
      </c>
      <c r="AD2484">
        <f t="shared" si="729"/>
        <v>18644.110013637215</v>
      </c>
      <c r="AE2484" s="5">
        <f t="shared" si="716"/>
        <v>0</v>
      </c>
      <c r="AF2484" s="6">
        <f>+AD2484+SUM($D$18:$E$18)-SUM($AB$27:AB2484)</f>
        <v>18966.031013637243</v>
      </c>
      <c r="AG2484" s="10">
        <f t="shared" si="717"/>
        <v>1.8333764212528081E-3</v>
      </c>
      <c r="AH2484" s="10">
        <f>+AD2484/SUM(AB$27:AB2484)-1</f>
        <v>0.61308034091454622</v>
      </c>
      <c r="AI2484" s="6">
        <f t="shared" si="718"/>
        <v>0</v>
      </c>
      <c r="AL2484" s="6">
        <f t="shared" si="719"/>
        <v>0</v>
      </c>
      <c r="AM2484" s="6">
        <f t="shared" si="720"/>
        <v>36016.727588302849</v>
      </c>
      <c r="AN2484" s="6">
        <f t="shared" si="721"/>
        <v>35537.105864542114</v>
      </c>
      <c r="AO2484" s="5">
        <f t="shared" si="722"/>
        <v>0</v>
      </c>
      <c r="AP2484" s="6">
        <f>+AN2484+SUM($D$16:$E$18)-SUM($AL$27:AL2484)</f>
        <v>36252.614864542091</v>
      </c>
      <c r="AQ2484" s="10">
        <f t="shared" si="730"/>
        <v>1.8760162419577675E-3</v>
      </c>
      <c r="AR2484" s="10">
        <f>+AN2484/SUM(AL$27:AL2484)-1</f>
        <v>0.38360171764907025</v>
      </c>
    </row>
    <row r="2485" spans="1:44" x14ac:dyDescent="0.25">
      <c r="A2485" s="1">
        <v>43879</v>
      </c>
      <c r="B2485">
        <v>9.4030000000000005</v>
      </c>
      <c r="G2485">
        <f t="shared" si="723"/>
        <v>9062.5784800355104</v>
      </c>
      <c r="H2485">
        <f t="shared" si="724"/>
        <v>8995.1286439300056</v>
      </c>
      <c r="I2485" s="5">
        <f t="shared" si="713"/>
        <v>0</v>
      </c>
      <c r="J2485" s="6">
        <f>+H2485+SUM($D$16:$E$16)-SUM($F$27:F2485)</f>
        <v>9209.7426439299998</v>
      </c>
      <c r="K2485" s="10">
        <f t="shared" si="725"/>
        <v>-7.1160831616770004E-3</v>
      </c>
      <c r="L2485" s="10">
        <f>+H2485/SUM(F$27:F2485)-1</f>
        <v>0.16738196424293306</v>
      </c>
      <c r="M2485">
        <v>8.3510000000000009</v>
      </c>
      <c r="R2485">
        <f t="shared" si="726"/>
        <v>8032.4394278115842</v>
      </c>
      <c r="S2485">
        <f t="shared" si="727"/>
        <v>7805.6885713352103</v>
      </c>
      <c r="T2485" s="5">
        <f t="shared" si="714"/>
        <v>0</v>
      </c>
      <c r="U2485" s="6">
        <f>+S2485+SUM($D$17:$E$17)-SUM($Q$27:Q2485)</f>
        <v>7984.6625713352041</v>
      </c>
      <c r="V2485" s="10">
        <f t="shared" si="715"/>
        <v>-3.2670292615841756E-3</v>
      </c>
      <c r="W2485" s="10">
        <f>+S2485/SUM(Q$27:Q2485)-1</f>
        <v>0.21564506534239292</v>
      </c>
      <c r="X2485">
        <v>6.45</v>
      </c>
      <c r="AC2485">
        <f t="shared" si="728"/>
        <v>18839.959517002058</v>
      </c>
      <c r="AD2485">
        <f t="shared" si="729"/>
        <v>18655.679427235504</v>
      </c>
      <c r="AE2485" s="5">
        <f t="shared" si="716"/>
        <v>0</v>
      </c>
      <c r="AF2485" s="6">
        <f>+AD2485+SUM($D$18:$E$18)-SUM($AB$27:AB2485)</f>
        <v>18977.600427235528</v>
      </c>
      <c r="AG2485" s="10">
        <f t="shared" si="717"/>
        <v>6.1000710111502876E-4</v>
      </c>
      <c r="AH2485" s="10">
        <f>+AD2485/SUM(AB$27:AB2485)-1</f>
        <v>0.61408132157909168</v>
      </c>
      <c r="AI2485" s="6">
        <f t="shared" si="718"/>
        <v>0</v>
      </c>
      <c r="AL2485" s="6">
        <f t="shared" si="719"/>
        <v>0</v>
      </c>
      <c r="AM2485" s="6">
        <f t="shared" si="720"/>
        <v>35934.977424849152</v>
      </c>
      <c r="AN2485" s="6">
        <f t="shared" si="721"/>
        <v>35456.496642500715</v>
      </c>
      <c r="AO2485" s="5">
        <f t="shared" si="722"/>
        <v>0</v>
      </c>
      <c r="AP2485" s="6">
        <f>+AN2485+SUM($D$16:$E$18)-SUM($AL$27:AL2485)</f>
        <v>36172.005642500691</v>
      </c>
      <c r="AQ2485" s="10">
        <f t="shared" si="730"/>
        <v>-2.2235422835731322E-3</v>
      </c>
      <c r="AR2485" s="10">
        <f>+AN2485/SUM(AL$27:AL2485)-1</f>
        <v>0.38046327811209846</v>
      </c>
    </row>
    <row r="2486" spans="1:44" x14ac:dyDescent="0.25">
      <c r="A2486" s="1">
        <v>43880</v>
      </c>
      <c r="B2486">
        <v>9.4649999999999999</v>
      </c>
      <c r="G2486">
        <f t="shared" si="723"/>
        <v>9122.3338629731043</v>
      </c>
      <c r="H2486">
        <f t="shared" si="724"/>
        <v>9054.4392869081676</v>
      </c>
      <c r="I2486" s="5">
        <f t="shared" si="713"/>
        <v>0</v>
      </c>
      <c r="J2486" s="6">
        <f>+H2486+SUM($D$16:$E$16)-SUM($F$27:F2486)</f>
        <v>9269.0532869081617</v>
      </c>
      <c r="K2486" s="10">
        <f t="shared" si="725"/>
        <v>6.4399891800726028E-3</v>
      </c>
      <c r="L2486" s="10">
        <f>+H2486/SUM(F$27:F2486)-1</f>
        <v>0.1750792610400258</v>
      </c>
      <c r="M2486">
        <v>8.3870000000000005</v>
      </c>
      <c r="R2486">
        <f t="shared" si="726"/>
        <v>8067.0661574728483</v>
      </c>
      <c r="S2486">
        <f t="shared" si="727"/>
        <v>7839.3378095783028</v>
      </c>
      <c r="T2486" s="5">
        <f t="shared" si="714"/>
        <v>0</v>
      </c>
      <c r="U2486" s="6">
        <f>+S2486+SUM($D$17:$E$17)-SUM($Q$27:Q2486)</f>
        <v>8018.3118095782975</v>
      </c>
      <c r="V2486" s="10">
        <f t="shared" si="715"/>
        <v>4.214234219977353E-3</v>
      </c>
      <c r="W2486" s="10">
        <f>+S2486/SUM(Q$27:Q2486)-1</f>
        <v>0.22088554221370482</v>
      </c>
      <c r="X2486">
        <v>6.48</v>
      </c>
      <c r="AC2486">
        <f t="shared" si="728"/>
        <v>18927.587235685791</v>
      </c>
      <c r="AD2486">
        <f t="shared" si="729"/>
        <v>18742.450029222648</v>
      </c>
      <c r="AE2486" s="5">
        <f t="shared" si="716"/>
        <v>0</v>
      </c>
      <c r="AF2486" s="6">
        <f>+AD2486+SUM($D$18:$E$18)-SUM($AB$27:AB2486)</f>
        <v>19064.371029222675</v>
      </c>
      <c r="AG2486" s="10">
        <f t="shared" si="717"/>
        <v>4.5722641447660806E-3</v>
      </c>
      <c r="AH2486" s="10">
        <f>+AD2486/SUM(AB$27:AB2486)-1</f>
        <v>0.62158867656318062</v>
      </c>
      <c r="AI2486" s="6">
        <f t="shared" si="718"/>
        <v>0</v>
      </c>
      <c r="AL2486" s="6">
        <f t="shared" si="719"/>
        <v>0</v>
      </c>
      <c r="AM2486" s="6">
        <f t="shared" si="720"/>
        <v>36116.987256131746</v>
      </c>
      <c r="AN2486" s="6">
        <f t="shared" si="721"/>
        <v>35636.22712570912</v>
      </c>
      <c r="AO2486" s="5">
        <f t="shared" si="722"/>
        <v>0</v>
      </c>
      <c r="AP2486" s="6">
        <f>+AN2486+SUM($D$16:$E$18)-SUM($AL$27:AL2486)</f>
        <v>36351.736125709096</v>
      </c>
      <c r="AQ2486" s="10">
        <f t="shared" si="730"/>
        <v>4.9687729506828759E-3</v>
      </c>
      <c r="AR2486" s="10">
        <f>+AN2486/SUM(AL$27:AL2486)-1</f>
        <v>0.38746090493711138</v>
      </c>
    </row>
    <row r="2487" spans="1:44" x14ac:dyDescent="0.25">
      <c r="A2487" s="1">
        <v>43881</v>
      </c>
      <c r="B2487">
        <v>9.4060000000000006</v>
      </c>
      <c r="G2487">
        <f t="shared" si="723"/>
        <v>9065.4698695324914</v>
      </c>
      <c r="H2487">
        <f t="shared" si="724"/>
        <v>8997.9985137515305</v>
      </c>
      <c r="I2487" s="5">
        <f t="shared" si="713"/>
        <v>0</v>
      </c>
      <c r="J2487" s="6">
        <f>+H2487+SUM($D$16:$E$16)-SUM($F$27:F2487)</f>
        <v>9212.6125137515264</v>
      </c>
      <c r="K2487" s="10">
        <f t="shared" si="725"/>
        <v>-6.0891626587532555E-3</v>
      </c>
      <c r="L2487" s="10">
        <f>+H2487/SUM(F$27:F2487)-1</f>
        <v>0.16775441408795388</v>
      </c>
      <c r="M2487">
        <v>8.359</v>
      </c>
      <c r="R2487">
        <f t="shared" si="726"/>
        <v>8040.1342566251978</v>
      </c>
      <c r="S2487">
        <f t="shared" si="727"/>
        <v>7813.1661798336745</v>
      </c>
      <c r="T2487" s="5">
        <f t="shared" si="714"/>
        <v>0</v>
      </c>
      <c r="U2487" s="6">
        <f>+S2487+SUM($D$17:$E$17)-SUM($Q$27:Q2487)</f>
        <v>7992.1401798336701</v>
      </c>
      <c r="V2487" s="10">
        <f t="shared" si="715"/>
        <v>-3.2639825397365874E-3</v>
      </c>
      <c r="W2487" s="10">
        <f>+S2487/SUM(Q$27:Q2487)-1</f>
        <v>0.21680961575823998</v>
      </c>
      <c r="X2487">
        <v>6.4450000000000003</v>
      </c>
      <c r="AC2487">
        <f t="shared" si="728"/>
        <v>18825.354897221438</v>
      </c>
      <c r="AD2487">
        <f t="shared" si="729"/>
        <v>18641.217660237649</v>
      </c>
      <c r="AE2487" s="5">
        <f t="shared" si="716"/>
        <v>0</v>
      </c>
      <c r="AF2487" s="6">
        <f>+AD2487+SUM($D$18:$E$18)-SUM($AB$27:AB2487)</f>
        <v>18963.138660237673</v>
      </c>
      <c r="AG2487" s="10">
        <f t="shared" si="717"/>
        <v>-5.3100293122615438E-3</v>
      </c>
      <c r="AH2487" s="10">
        <f>+AD2487/SUM(AB$27:AB2487)-1</f>
        <v>0.6128300957484103</v>
      </c>
      <c r="AI2487" s="6">
        <f t="shared" si="718"/>
        <v>0</v>
      </c>
      <c r="AL2487" s="6">
        <f t="shared" si="719"/>
        <v>0</v>
      </c>
      <c r="AM2487" s="6">
        <f t="shared" si="720"/>
        <v>35930.959023379124</v>
      </c>
      <c r="AN2487" s="6">
        <f t="shared" si="721"/>
        <v>35452.382353822853</v>
      </c>
      <c r="AO2487" s="5">
        <f t="shared" si="722"/>
        <v>0</v>
      </c>
      <c r="AP2487" s="6">
        <f>+AN2487+SUM($D$16:$E$18)-SUM($AL$27:AL2487)</f>
        <v>36167.891353822837</v>
      </c>
      <c r="AQ2487" s="10">
        <f t="shared" si="730"/>
        <v>-5.0573862896259314E-3</v>
      </c>
      <c r="AR2487" s="10">
        <f>+AN2487/SUM(AL$27:AL2487)-1</f>
        <v>0.38030309239232452</v>
      </c>
    </row>
    <row r="2488" spans="1:44" x14ac:dyDescent="0.25">
      <c r="A2488" s="1">
        <v>43882</v>
      </c>
      <c r="B2488">
        <v>9.2739999999999991</v>
      </c>
      <c r="G2488">
        <f t="shared" si="723"/>
        <v>8938.2487316653533</v>
      </c>
      <c r="H2488">
        <f t="shared" si="724"/>
        <v>8871.7242416044737</v>
      </c>
      <c r="I2488" s="5">
        <f t="shared" si="713"/>
        <v>0</v>
      </c>
      <c r="J2488" s="6">
        <f>+H2488+SUM($D$16:$E$16)-SUM($F$27:F2488)</f>
        <v>9086.3382416044697</v>
      </c>
      <c r="K2488" s="10">
        <f t="shared" si="725"/>
        <v>-1.3706673536802882E-2</v>
      </c>
      <c r="L2488" s="10">
        <f>+H2488/SUM(F$27:F2488)-1</f>
        <v>0.15136662090704678</v>
      </c>
      <c r="M2488">
        <v>8.3149999999999995</v>
      </c>
      <c r="R2488">
        <f t="shared" si="726"/>
        <v>7997.8126981503183</v>
      </c>
      <c r="S2488">
        <f t="shared" si="727"/>
        <v>7772.0393330921161</v>
      </c>
      <c r="T2488" s="5">
        <f t="shared" si="714"/>
        <v>0</v>
      </c>
      <c r="U2488" s="6">
        <f>+S2488+SUM($D$17:$E$17)-SUM($Q$27:Q2488)</f>
        <v>7951.0133330921108</v>
      </c>
      <c r="V2488" s="10">
        <f t="shared" si="715"/>
        <v>-5.1459115851513193E-3</v>
      </c>
      <c r="W2488" s="10">
        <f>+S2488/SUM(Q$27:Q2488)-1</f>
        <v>0.21040458847108079</v>
      </c>
      <c r="X2488">
        <v>6.4349999999999996</v>
      </c>
      <c r="AC2488">
        <f t="shared" si="728"/>
        <v>18796.145657660192</v>
      </c>
      <c r="AD2488">
        <f t="shared" si="729"/>
        <v>18612.294126241934</v>
      </c>
      <c r="AE2488" s="5">
        <f t="shared" si="716"/>
        <v>0</v>
      </c>
      <c r="AF2488" s="6">
        <f>+AD2488+SUM($D$18:$E$18)-SUM($AB$27:AB2488)</f>
        <v>18934.215126241957</v>
      </c>
      <c r="AG2488" s="10">
        <f t="shared" si="717"/>
        <v>-1.5252503561745678E-3</v>
      </c>
      <c r="AH2488" s="10">
        <f>+AD2488/SUM(AB$27:AB2488)-1</f>
        <v>0.61032764408704732</v>
      </c>
      <c r="AI2488" s="6">
        <f t="shared" si="718"/>
        <v>0</v>
      </c>
      <c r="AL2488" s="6">
        <f t="shared" si="719"/>
        <v>0</v>
      </c>
      <c r="AM2488" s="6">
        <f t="shared" si="720"/>
        <v>35732.207087475865</v>
      </c>
      <c r="AN2488" s="6">
        <f t="shared" si="721"/>
        <v>35256.057700938523</v>
      </c>
      <c r="AO2488" s="5">
        <f t="shared" si="722"/>
        <v>0</v>
      </c>
      <c r="AP2488" s="6">
        <f>+AN2488+SUM($D$16:$E$18)-SUM($AL$27:AL2488)</f>
        <v>35971.566700938507</v>
      </c>
      <c r="AQ2488" s="10">
        <f t="shared" si="730"/>
        <v>-5.4281476064979017E-3</v>
      </c>
      <c r="AR2488" s="10">
        <f>+AN2488/SUM(AL$27:AL2488)-1</f>
        <v>0.37265938814744248</v>
      </c>
    </row>
    <row r="2489" spans="1:44" x14ac:dyDescent="0.25">
      <c r="A2489" s="1">
        <v>43885</v>
      </c>
      <c r="B2489">
        <v>9.016</v>
      </c>
      <c r="G2489">
        <f t="shared" si="723"/>
        <v>8689.5892349250407</v>
      </c>
      <c r="H2489">
        <f t="shared" si="724"/>
        <v>8624.9154369534117</v>
      </c>
      <c r="I2489" s="5">
        <f t="shared" si="713"/>
        <v>0</v>
      </c>
      <c r="J2489" s="6">
        <f>+H2489+SUM($D$16:$E$16)-SUM($F$27:F2489)</f>
        <v>8839.5294369534058</v>
      </c>
      <c r="K2489" s="10">
        <f t="shared" si="725"/>
        <v>-2.7162625701184773E-2</v>
      </c>
      <c r="L2489" s="10">
        <f>+H2489/SUM(F$27:F2489)-1</f>
        <v>0.11933593423527444</v>
      </c>
      <c r="M2489">
        <v>8.0329999999999995</v>
      </c>
      <c r="R2489">
        <f t="shared" si="726"/>
        <v>7726.5699824704161</v>
      </c>
      <c r="S2489">
        <f t="shared" si="727"/>
        <v>7508.4536335212233</v>
      </c>
      <c r="T2489" s="5">
        <f t="shared" si="714"/>
        <v>0</v>
      </c>
      <c r="U2489" s="6">
        <f>+S2489+SUM($D$17:$E$17)-SUM($Q$27:Q2489)</f>
        <v>7687.427633521218</v>
      </c>
      <c r="V2489" s="10">
        <f t="shared" si="715"/>
        <v>-3.3151208346469452E-2</v>
      </c>
      <c r="W2489" s="10">
        <f>+S2489/SUM(Q$27:Q2489)-1</f>
        <v>0.16935418631247057</v>
      </c>
      <c r="X2489">
        <v>6.298</v>
      </c>
      <c r="AC2489">
        <f t="shared" si="728"/>
        <v>18395.979075671155</v>
      </c>
      <c r="AD2489">
        <f t="shared" si="729"/>
        <v>18216.041710500653</v>
      </c>
      <c r="AE2489" s="5">
        <f t="shared" si="716"/>
        <v>0</v>
      </c>
      <c r="AF2489" s="6">
        <f>+AD2489+SUM($D$18:$E$18)-SUM($AB$27:AB2489)</f>
        <v>18537.96271050068</v>
      </c>
      <c r="AG2489" s="10">
        <f t="shared" si="717"/>
        <v>-2.0927850090394773E-2</v>
      </c>
      <c r="AH2489" s="10">
        <f>+AD2489/SUM(AB$27:AB2489)-1</f>
        <v>0.57604405632637512</v>
      </c>
      <c r="AI2489" s="6">
        <f t="shared" si="718"/>
        <v>0</v>
      </c>
      <c r="AL2489" s="6">
        <f t="shared" si="719"/>
        <v>0</v>
      </c>
      <c r="AM2489" s="6">
        <f t="shared" si="720"/>
        <v>34812.138293066615</v>
      </c>
      <c r="AN2489" s="6">
        <f t="shared" si="721"/>
        <v>34349.41078097529</v>
      </c>
      <c r="AO2489" s="5">
        <f t="shared" si="722"/>
        <v>0</v>
      </c>
      <c r="AP2489" s="6">
        <f>+AN2489+SUM($D$16:$E$18)-SUM($AL$27:AL2489)</f>
        <v>35064.919780975266</v>
      </c>
      <c r="AQ2489" s="10">
        <f t="shared" si="730"/>
        <v>-2.5204543563558168E-2</v>
      </c>
      <c r="AR2489" s="10">
        <f>+AN2489/SUM(AL$27:AL2489)-1</f>
        <v>0.33735999599817901</v>
      </c>
    </row>
    <row r="2490" spans="1:44" x14ac:dyDescent="0.25">
      <c r="A2490" s="1">
        <v>43886</v>
      </c>
      <c r="B2490">
        <v>8.984</v>
      </c>
      <c r="G2490">
        <f t="shared" si="723"/>
        <v>8658.7477469572495</v>
      </c>
      <c r="H2490">
        <f t="shared" si="724"/>
        <v>8594.3034921904891</v>
      </c>
      <c r="I2490" s="5">
        <f t="shared" si="713"/>
        <v>0</v>
      </c>
      <c r="J2490" s="6">
        <f>+H2490+SUM($D$16:$E$16)-SUM($F$27:F2490)</f>
        <v>8808.9174921904851</v>
      </c>
      <c r="K2490" s="10">
        <f t="shared" si="725"/>
        <v>-3.4630740223510204E-3</v>
      </c>
      <c r="L2490" s="10">
        <f>+H2490/SUM(F$27:F2490)-1</f>
        <v>0.11536313588838798</v>
      </c>
      <c r="M2490">
        <v>7.8609999999999998</v>
      </c>
      <c r="R2490">
        <f t="shared" si="726"/>
        <v>7561.1311629777101</v>
      </c>
      <c r="S2490">
        <f t="shared" si="727"/>
        <v>7347.6850508042253</v>
      </c>
      <c r="T2490" s="5">
        <f t="shared" si="714"/>
        <v>0</v>
      </c>
      <c r="U2490" s="6">
        <f>+S2490+SUM($D$17:$E$17)-SUM($Q$27:Q2490)</f>
        <v>7526.6590508042209</v>
      </c>
      <c r="V2490" s="10">
        <f t="shared" si="715"/>
        <v>-2.0913183236478394E-2</v>
      </c>
      <c r="W2490" s="10">
        <f>+S2490/SUM(Q$27:Q2490)-1</f>
        <v>0.14431635237175788</v>
      </c>
      <c r="X2490">
        <v>6.1849999999999996</v>
      </c>
      <c r="AC2490">
        <f t="shared" si="728"/>
        <v>18065.914668629102</v>
      </c>
      <c r="AD2490">
        <f t="shared" si="729"/>
        <v>17889.205776349085</v>
      </c>
      <c r="AE2490" s="5">
        <f t="shared" si="716"/>
        <v>0</v>
      </c>
      <c r="AF2490" s="6">
        <f>+AD2490+SUM($D$18:$E$18)-SUM($AB$27:AB2490)</f>
        <v>18211.126776349112</v>
      </c>
      <c r="AG2490" s="10">
        <f t="shared" si="717"/>
        <v>-1.7630628524591518E-2</v>
      </c>
      <c r="AH2490" s="10">
        <f>+AD2490/SUM(AB$27:AB2490)-1</f>
        <v>0.5477663525529739</v>
      </c>
      <c r="AI2490" s="6">
        <f t="shared" si="718"/>
        <v>0</v>
      </c>
      <c r="AL2490" s="6">
        <f t="shared" si="719"/>
        <v>0</v>
      </c>
      <c r="AM2490" s="6">
        <f t="shared" si="720"/>
        <v>34285.793578564058</v>
      </c>
      <c r="AN2490" s="6">
        <f t="shared" si="721"/>
        <v>33831.194319343798</v>
      </c>
      <c r="AO2490" s="5">
        <f t="shared" si="722"/>
        <v>0</v>
      </c>
      <c r="AP2490" s="6">
        <f>+AN2490+SUM($D$16:$E$18)-SUM($AL$27:AL2490)</f>
        <v>34546.703319343782</v>
      </c>
      <c r="AQ2490" s="10">
        <f t="shared" si="730"/>
        <v>-1.4778772199349088E-2</v>
      </c>
      <c r="AR2490" s="10">
        <f>+AN2490/SUM(AL$27:AL2490)-1</f>
        <v>0.31718375572806834</v>
      </c>
    </row>
    <row r="2491" spans="1:44" x14ac:dyDescent="0.25">
      <c r="A2491" s="1">
        <v>43887</v>
      </c>
      <c r="B2491">
        <v>8.9109999999999996</v>
      </c>
      <c r="G2491">
        <f t="shared" si="723"/>
        <v>8588.3906025307278</v>
      </c>
      <c r="H2491">
        <f t="shared" si="724"/>
        <v>8524.4699932000731</v>
      </c>
      <c r="I2491" s="5">
        <f t="shared" si="713"/>
        <v>0</v>
      </c>
      <c r="J2491" s="6">
        <f>+H2491+SUM($D$16:$E$16)-SUM($F$27:F2491)</f>
        <v>8739.0839932000672</v>
      </c>
      <c r="K2491" s="10">
        <f t="shared" si="725"/>
        <v>-7.9275914494975064E-3</v>
      </c>
      <c r="L2491" s="10">
        <f>+H2491/SUM(F$27:F2491)-1</f>
        <v>0.10630018965955323</v>
      </c>
      <c r="M2491">
        <v>7.8550000000000004</v>
      </c>
      <c r="R2491">
        <f t="shared" si="726"/>
        <v>7555.3600413675003</v>
      </c>
      <c r="S2491">
        <f t="shared" si="727"/>
        <v>7342.0768444303776</v>
      </c>
      <c r="T2491" s="5">
        <f t="shared" si="714"/>
        <v>0</v>
      </c>
      <c r="U2491" s="6">
        <f>+S2491+SUM($D$17:$E$17)-SUM($Q$27:Q2491)</f>
        <v>7521.0508444303723</v>
      </c>
      <c r="V2491" s="10">
        <f t="shared" si="715"/>
        <v>-7.4511231822693702E-4</v>
      </c>
      <c r="W2491" s="10">
        <f>+S2491/SUM(Q$27:Q2491)-1</f>
        <v>0.14344293955987286</v>
      </c>
      <c r="X2491">
        <v>6.1660000000000004</v>
      </c>
      <c r="AC2491">
        <f t="shared" si="728"/>
        <v>18010.417113462743</v>
      </c>
      <c r="AD2491">
        <f t="shared" si="729"/>
        <v>17834.25106175723</v>
      </c>
      <c r="AE2491" s="5">
        <f t="shared" si="716"/>
        <v>0</v>
      </c>
      <c r="AF2491" s="6">
        <f>+AD2491+SUM($D$18:$E$18)-SUM($AB$27:AB2491)</f>
        <v>18156.172061757257</v>
      </c>
      <c r="AG2491" s="10">
        <f t="shared" si="717"/>
        <v>-3.0176449412907536E-3</v>
      </c>
      <c r="AH2491" s="10">
        <f>+AD2491/SUM(AB$27:AB2491)-1</f>
        <v>0.54301169439638453</v>
      </c>
      <c r="AI2491" s="6">
        <f t="shared" si="718"/>
        <v>0</v>
      </c>
      <c r="AL2491" s="6">
        <f t="shared" si="719"/>
        <v>0</v>
      </c>
      <c r="AM2491" s="6">
        <f t="shared" si="720"/>
        <v>34154.16775736097</v>
      </c>
      <c r="AN2491" s="6">
        <f t="shared" si="721"/>
        <v>33700.797899387682</v>
      </c>
      <c r="AO2491" s="5">
        <f t="shared" si="722"/>
        <v>0</v>
      </c>
      <c r="AP2491" s="6">
        <f>+AN2491+SUM($D$16:$E$18)-SUM($AL$27:AL2491)</f>
        <v>34416.306899387666</v>
      </c>
      <c r="AQ2491" s="10">
        <f t="shared" si="730"/>
        <v>-3.7744967660373607E-3</v>
      </c>
      <c r="AR2491" s="10">
        <f>+AN2491/SUM(AL$27:AL2491)-1</f>
        <v>0.3121069013743607</v>
      </c>
    </row>
    <row r="2492" spans="1:44" x14ac:dyDescent="0.25">
      <c r="A2492" s="1">
        <v>43888</v>
      </c>
      <c r="B2492">
        <v>8.7080000000000002</v>
      </c>
      <c r="G2492">
        <f t="shared" si="723"/>
        <v>8392.7399132350565</v>
      </c>
      <c r="H2492">
        <f t="shared" si="724"/>
        <v>8330.2754686102835</v>
      </c>
      <c r="I2492" s="5">
        <f t="shared" si="713"/>
        <v>0</v>
      </c>
      <c r="J2492" s="6">
        <f>+H2492+SUM($D$16:$E$16)-SUM($F$27:F2492)</f>
        <v>8544.8894686102758</v>
      </c>
      <c r="K2492" s="10">
        <f t="shared" si="725"/>
        <v>-2.2221382096898834E-2</v>
      </c>
      <c r="L2492" s="10">
        <f>+H2492/SUM(F$27:F2492)-1</f>
        <v>8.1097750146491787E-2</v>
      </c>
      <c r="M2492">
        <v>7.6230000000000002</v>
      </c>
      <c r="R2492">
        <f t="shared" si="726"/>
        <v>7332.2100057726866</v>
      </c>
      <c r="S2492">
        <f t="shared" si="727"/>
        <v>7125.2261979748901</v>
      </c>
      <c r="T2492" s="5">
        <f t="shared" si="714"/>
        <v>0</v>
      </c>
      <c r="U2492" s="6">
        <f>+S2492+SUM($D$17:$E$17)-SUM($Q$27:Q2492)</f>
        <v>7304.2001979748857</v>
      </c>
      <c r="V2492" s="10">
        <f t="shared" si="715"/>
        <v>-2.8832493083871813E-2</v>
      </c>
      <c r="W2492" s="10">
        <f>+S2492/SUM(Q$27:Q2492)-1</f>
        <v>0.10967097750030663</v>
      </c>
      <c r="X2492">
        <v>5.9329999999999998</v>
      </c>
      <c r="AC2492">
        <f t="shared" si="728"/>
        <v>17329.841831685768</v>
      </c>
      <c r="AD2492">
        <f t="shared" si="729"/>
        <v>17160.332719657094</v>
      </c>
      <c r="AE2492" s="5">
        <f t="shared" si="716"/>
        <v>0</v>
      </c>
      <c r="AF2492" s="6">
        <f>+AD2492+SUM($D$18:$E$18)-SUM($AB$27:AB2492)</f>
        <v>17482.253719657121</v>
      </c>
      <c r="AG2492" s="10">
        <f t="shared" si="717"/>
        <v>-3.7117864922619037E-2</v>
      </c>
      <c r="AH2492" s="10">
        <f>+AD2492/SUM(AB$27:AB2492)-1</f>
        <v>0.4847045706866282</v>
      </c>
      <c r="AI2492" s="6">
        <f t="shared" si="718"/>
        <v>0</v>
      </c>
      <c r="AL2492" s="6">
        <f t="shared" si="719"/>
        <v>0</v>
      </c>
      <c r="AM2492" s="6">
        <f t="shared" si="720"/>
        <v>33054.791750693512</v>
      </c>
      <c r="AN2492" s="6">
        <f t="shared" si="721"/>
        <v>32615.834386242266</v>
      </c>
      <c r="AO2492" s="5">
        <f t="shared" si="722"/>
        <v>0</v>
      </c>
      <c r="AP2492" s="6">
        <f>+AN2492+SUM($D$16:$E$18)-SUM($AL$27:AL2492)</f>
        <v>33331.343386242239</v>
      </c>
      <c r="AQ2492" s="10">
        <f t="shared" si="730"/>
        <v>-3.1524693114726055E-2</v>
      </c>
      <c r="AR2492" s="10">
        <f>+AN2492/SUM(AL$27:AL2492)-1</f>
        <v>0.26986493079587359</v>
      </c>
    </row>
    <row r="2493" spans="1:44" x14ac:dyDescent="0.25">
      <c r="A2493" s="1">
        <v>43889</v>
      </c>
      <c r="B2493">
        <v>8.5259999999999998</v>
      </c>
      <c r="G2493">
        <f t="shared" si="723"/>
        <v>8217.3289504182467</v>
      </c>
      <c r="H2493">
        <f t="shared" si="724"/>
        <v>8156.1700327711615</v>
      </c>
      <c r="I2493" s="5">
        <f t="shared" si="713"/>
        <v>0</v>
      </c>
      <c r="J2493" s="6">
        <f>+H2493+SUM($D$16:$E$16)-SUM($F$27:F2493)</f>
        <v>8370.7840327711565</v>
      </c>
      <c r="K2493" s="10">
        <f t="shared" si="725"/>
        <v>-2.0375387707318726E-2</v>
      </c>
      <c r="L2493" s="10">
        <f>+H2493/SUM(F$27:F2493)-1</f>
        <v>5.8502459548574803E-2</v>
      </c>
      <c r="M2493">
        <v>7.359</v>
      </c>
      <c r="R2493">
        <f t="shared" si="726"/>
        <v>7078.2806549234156</v>
      </c>
      <c r="S2493">
        <f t="shared" si="727"/>
        <v>6878.4651175255431</v>
      </c>
      <c r="T2493" s="5">
        <f t="shared" si="714"/>
        <v>0</v>
      </c>
      <c r="U2493" s="6">
        <f>+S2493+SUM($D$17:$E$17)-SUM($Q$27:Q2493)</f>
        <v>7057.4391175255369</v>
      </c>
      <c r="V2493" s="10">
        <f t="shared" si="715"/>
        <v>-3.3783449763297058E-2</v>
      </c>
      <c r="W2493" s="10">
        <f>+S2493/SUM(Q$27:Q2493)-1</f>
        <v>7.1240813777352363E-2</v>
      </c>
      <c r="X2493">
        <v>5.79</v>
      </c>
      <c r="AC2493">
        <f t="shared" si="728"/>
        <v>16912.149705959986</v>
      </c>
      <c r="AD2493">
        <f t="shared" si="729"/>
        <v>16746.726183518385</v>
      </c>
      <c r="AE2493" s="5">
        <f t="shared" si="716"/>
        <v>0</v>
      </c>
      <c r="AF2493" s="6">
        <f>+AD2493+SUM($D$18:$E$18)-SUM($AB$27:AB2493)</f>
        <v>17068.647183518413</v>
      </c>
      <c r="AG2493" s="10">
        <f t="shared" si="717"/>
        <v>-2.3658650810773119E-2</v>
      </c>
      <c r="AH2493" s="10">
        <f>+AD2493/SUM(AB$27:AB2493)-1</f>
        <v>0.44891951192913826</v>
      </c>
      <c r="AI2493" s="6">
        <f t="shared" si="718"/>
        <v>0</v>
      </c>
      <c r="AL2493" s="6">
        <f t="shared" si="719"/>
        <v>0</v>
      </c>
      <c r="AM2493" s="6">
        <f t="shared" si="720"/>
        <v>32207.759311301648</v>
      </c>
      <c r="AN2493" s="6">
        <f t="shared" si="721"/>
        <v>31781.36133381509</v>
      </c>
      <c r="AO2493" s="5">
        <f t="shared" si="722"/>
        <v>0</v>
      </c>
      <c r="AP2493" s="6">
        <f>+AN2493+SUM($D$16:$E$18)-SUM($AL$27:AL2493)</f>
        <v>32496.87033381507</v>
      </c>
      <c r="AQ2493" s="10">
        <f t="shared" si="730"/>
        <v>-2.5035686163540682E-2</v>
      </c>
      <c r="AR2493" s="10">
        <f>+AN2493/SUM(AL$27:AL2493)-1</f>
        <v>0.23737555608227034</v>
      </c>
    </row>
    <row r="2494" spans="1:44" x14ac:dyDescent="0.25">
      <c r="A2494" s="1">
        <v>43892</v>
      </c>
      <c r="B2494">
        <v>8.5229999999999997</v>
      </c>
      <c r="G2494">
        <f t="shared" si="723"/>
        <v>8214.4375609212657</v>
      </c>
      <c r="H2494">
        <f t="shared" si="724"/>
        <v>8153.3001629496375</v>
      </c>
      <c r="I2494" s="5">
        <f t="shared" si="713"/>
        <v>0</v>
      </c>
      <c r="J2494" s="6">
        <f>+H2494+SUM($D$16:$E$16)-SUM($F$27:F2494)</f>
        <v>8367.9141629496298</v>
      </c>
      <c r="K2494" s="10">
        <f t="shared" si="725"/>
        <v>-3.4284361062131286E-4</v>
      </c>
      <c r="L2494" s="10">
        <f>+H2494/SUM(F$27:F2494)-1</f>
        <v>5.8130009703554197E-2</v>
      </c>
      <c r="M2494">
        <v>7.3639999999999999</v>
      </c>
      <c r="R2494">
        <f t="shared" si="726"/>
        <v>7083.0899229319239</v>
      </c>
      <c r="S2494">
        <f t="shared" si="727"/>
        <v>6883.1386228370829</v>
      </c>
      <c r="T2494" s="5">
        <f t="shared" si="714"/>
        <v>0</v>
      </c>
      <c r="U2494" s="6">
        <f>+S2494+SUM($D$17:$E$17)-SUM($Q$27:Q2494)</f>
        <v>7062.1126228370777</v>
      </c>
      <c r="V2494" s="10">
        <f t="shared" si="715"/>
        <v>6.6220979504238997E-4</v>
      </c>
      <c r="W2494" s="10">
        <f>+S2494/SUM(Q$27:Q2494)-1</f>
        <v>7.1968657787256696E-2</v>
      </c>
      <c r="X2494">
        <v>5.907</v>
      </c>
      <c r="AC2494">
        <f t="shared" si="728"/>
        <v>17253.897808826532</v>
      </c>
      <c r="AD2494">
        <f t="shared" si="729"/>
        <v>17085.131531268238</v>
      </c>
      <c r="AE2494" s="5">
        <f t="shared" si="716"/>
        <v>0</v>
      </c>
      <c r="AF2494" s="6">
        <f>+AD2494+SUM($D$18:$E$18)-SUM($AB$27:AB2494)</f>
        <v>17407.052531268266</v>
      </c>
      <c r="AG2494" s="10">
        <f t="shared" si="717"/>
        <v>1.9826137602552363E-2</v>
      </c>
      <c r="AH2494" s="10">
        <f>+AD2494/SUM(AB$27:AB2494)-1</f>
        <v>0.47819819636708449</v>
      </c>
      <c r="AI2494" s="6">
        <f t="shared" si="718"/>
        <v>0</v>
      </c>
      <c r="AL2494" s="6">
        <f t="shared" si="719"/>
        <v>0</v>
      </c>
      <c r="AM2494" s="6">
        <f t="shared" si="720"/>
        <v>32551.42529267972</v>
      </c>
      <c r="AN2494" s="6">
        <f t="shared" si="721"/>
        <v>32121.57031705496</v>
      </c>
      <c r="AO2494" s="5">
        <f t="shared" si="722"/>
        <v>0</v>
      </c>
      <c r="AP2494" s="6">
        <f>+AN2494+SUM($D$16:$E$18)-SUM($AL$27:AL2494)</f>
        <v>32837.079317054944</v>
      </c>
      <c r="AQ2494" s="10">
        <f t="shared" si="730"/>
        <v>1.0468976850545042E-2</v>
      </c>
      <c r="AR2494" s="10">
        <f>+AN2494/SUM(AL$27:AL2494)-1</f>
        <v>0.25062125299874283</v>
      </c>
    </row>
    <row r="2495" spans="1:44" x14ac:dyDescent="0.25">
      <c r="A2495" s="1">
        <v>43893</v>
      </c>
      <c r="B2495">
        <v>8.5329999999999995</v>
      </c>
      <c r="G2495">
        <f t="shared" si="723"/>
        <v>8224.0755259111993</v>
      </c>
      <c r="H2495">
        <f t="shared" si="724"/>
        <v>8162.86639568805</v>
      </c>
      <c r="I2495" s="5">
        <f t="shared" si="713"/>
        <v>0</v>
      </c>
      <c r="J2495" s="6">
        <f>+H2495+SUM($D$16:$E$16)-SUM($F$27:F2495)</f>
        <v>8377.4803956880423</v>
      </c>
      <c r="K2495" s="10">
        <f t="shared" si="725"/>
        <v>1.1432039755818746E-3</v>
      </c>
      <c r="L2495" s="10">
        <f>+H2495/SUM(F$27:F2495)-1</f>
        <v>5.9371509186955995E-2</v>
      </c>
      <c r="M2495">
        <v>7.4320000000000004</v>
      </c>
      <c r="R2495">
        <f t="shared" si="726"/>
        <v>7148.4959678476453</v>
      </c>
      <c r="S2495">
        <f t="shared" si="727"/>
        <v>6946.6982950740357</v>
      </c>
      <c r="T2495" s="5">
        <f t="shared" si="714"/>
        <v>0</v>
      </c>
      <c r="U2495" s="6">
        <f>+S2495+SUM($D$17:$E$17)-SUM($Q$27:Q2495)</f>
        <v>7125.6722950740295</v>
      </c>
      <c r="V2495" s="10">
        <f t="shared" si="715"/>
        <v>9.0000932626614905E-3</v>
      </c>
      <c r="W2495" s="10">
        <f>+S2495/SUM(Q$27:Q2495)-1</f>
        <v>8.1867336321956863E-2</v>
      </c>
      <c r="X2495">
        <v>5.8819999999999997</v>
      </c>
      <c r="AC2495">
        <f t="shared" si="728"/>
        <v>17180.874709923421</v>
      </c>
      <c r="AD2495">
        <f t="shared" si="729"/>
        <v>17012.822696278952</v>
      </c>
      <c r="AE2495" s="5">
        <f t="shared" si="716"/>
        <v>0</v>
      </c>
      <c r="AF2495" s="6">
        <f>+AD2495+SUM($D$18:$E$18)-SUM($AB$27:AB2495)</f>
        <v>17334.74369627898</v>
      </c>
      <c r="AG2495" s="10">
        <f t="shared" si="717"/>
        <v>-4.1539964827128628E-3</v>
      </c>
      <c r="AH2495" s="10">
        <f>+AD2495/SUM(AB$27:AB2495)-1</f>
        <v>0.47194206721367715</v>
      </c>
      <c r="AI2495" s="6">
        <f t="shared" si="718"/>
        <v>0</v>
      </c>
      <c r="AL2495" s="6">
        <f t="shared" si="719"/>
        <v>0</v>
      </c>
      <c r="AM2495" s="6">
        <f t="shared" si="720"/>
        <v>32553.446203682266</v>
      </c>
      <c r="AN2495" s="6">
        <f t="shared" si="721"/>
        <v>32122.387387041039</v>
      </c>
      <c r="AO2495" s="5">
        <f t="shared" si="722"/>
        <v>0</v>
      </c>
      <c r="AP2495" s="6">
        <f>+AN2495+SUM($D$16:$E$18)-SUM($AL$27:AL2495)</f>
        <v>32837.896387041023</v>
      </c>
      <c r="AQ2495" s="10">
        <f t="shared" si="730"/>
        <v>2.4882541415749415E-5</v>
      </c>
      <c r="AR2495" s="10">
        <f>+AN2495/SUM(AL$27:AL2495)-1</f>
        <v>0.25065306480245275</v>
      </c>
    </row>
    <row r="2496" spans="1:44" x14ac:dyDescent="0.25">
      <c r="A2496" s="1">
        <v>43894</v>
      </c>
      <c r="B2496">
        <v>8.67</v>
      </c>
      <c r="G2496">
        <f t="shared" si="723"/>
        <v>8356.1156462733034</v>
      </c>
      <c r="H2496">
        <f t="shared" si="724"/>
        <v>8293.9237842043112</v>
      </c>
      <c r="I2496" s="5">
        <f t="shared" si="713"/>
        <v>0</v>
      </c>
      <c r="J2496" s="6">
        <f>+H2496+SUM($D$16:$E$16)-SUM($F$27:F2496)</f>
        <v>8508.5377842043054</v>
      </c>
      <c r="K2496" s="10">
        <f t="shared" si="725"/>
        <v>1.5644010170852818E-2</v>
      </c>
      <c r="L2496" s="10">
        <f>+H2496/SUM(F$27:F2496)-1</f>
        <v>7.638005210956389E-2</v>
      </c>
      <c r="M2496">
        <v>7.5209999999999999</v>
      </c>
      <c r="R2496">
        <f t="shared" si="726"/>
        <v>7234.1009383991041</v>
      </c>
      <c r="S2496">
        <f t="shared" si="727"/>
        <v>7029.8866896194595</v>
      </c>
      <c r="T2496" s="5">
        <f t="shared" si="714"/>
        <v>0</v>
      </c>
      <c r="U2496" s="6">
        <f>+S2496+SUM($D$17:$E$17)-SUM($Q$27:Q2496)</f>
        <v>7208.8606896194542</v>
      </c>
      <c r="V2496" s="10">
        <f t="shared" si="715"/>
        <v>1.1674462577086597E-2</v>
      </c>
      <c r="W2496" s="10">
        <f>+S2496/SUM(Q$27:Q2496)-1</f>
        <v>9.4822959698255938E-2</v>
      </c>
      <c r="X2496">
        <v>6.1070000000000002</v>
      </c>
      <c r="AC2496">
        <f t="shared" si="728"/>
        <v>17838.082600051403</v>
      </c>
      <c r="AD2496">
        <f t="shared" si="729"/>
        <v>17663.602211182519</v>
      </c>
      <c r="AE2496" s="5">
        <f t="shared" si="716"/>
        <v>0</v>
      </c>
      <c r="AF2496" s="6">
        <f>+AD2496+SUM($D$18:$E$18)-SUM($AB$27:AB2496)</f>
        <v>17985.523211182546</v>
      </c>
      <c r="AG2496" s="10">
        <f t="shared" si="717"/>
        <v>3.7541917336987307E-2</v>
      </c>
      <c r="AH2496" s="10">
        <f>+AD2496/SUM(AB$27:AB2496)-1</f>
        <v>0.52824722959434323</v>
      </c>
      <c r="AI2496" s="6">
        <f t="shared" si="718"/>
        <v>0</v>
      </c>
      <c r="AL2496" s="6">
        <f t="shared" si="719"/>
        <v>0</v>
      </c>
      <c r="AM2496" s="6">
        <f t="shared" si="720"/>
        <v>33428.299184723808</v>
      </c>
      <c r="AN2496" s="6">
        <f t="shared" si="721"/>
        <v>32987.412685006289</v>
      </c>
      <c r="AO2496" s="5">
        <f t="shared" si="722"/>
        <v>0</v>
      </c>
      <c r="AP2496" s="6">
        <f>+AN2496+SUM($D$16:$E$18)-SUM($AL$27:AL2496)</f>
        <v>33702.921685006266</v>
      </c>
      <c r="AQ2496" s="10">
        <f t="shared" si="730"/>
        <v>2.6342287208952042E-2</v>
      </c>
      <c r="AR2496" s="10">
        <f>+AN2496/SUM(AL$27:AL2496)-1</f>
        <v>0.28433196067643562</v>
      </c>
    </row>
    <row r="2497" spans="1:44" x14ac:dyDescent="0.25">
      <c r="A2497" s="1">
        <v>43895</v>
      </c>
      <c r="B2497">
        <v>8.6370000000000005</v>
      </c>
      <c r="G2497">
        <f t="shared" si="723"/>
        <v>8324.3103618065197</v>
      </c>
      <c r="H2497">
        <f t="shared" si="724"/>
        <v>8262.355216167547</v>
      </c>
      <c r="I2497" s="5">
        <f t="shared" si="713"/>
        <v>0</v>
      </c>
      <c r="J2497" s="6">
        <f>+H2497+SUM($D$16:$E$16)-SUM($F$27:F2497)</f>
        <v>8476.9692161675412</v>
      </c>
      <c r="K2497" s="10">
        <f t="shared" si="725"/>
        <v>-3.7102224656473393E-3</v>
      </c>
      <c r="L2497" s="10">
        <f>+H2497/SUM(F$27:F2497)-1</f>
        <v>7.2283103814337002E-2</v>
      </c>
      <c r="M2497">
        <v>7.4210000000000003</v>
      </c>
      <c r="R2497">
        <f t="shared" si="726"/>
        <v>7137.9155782289263</v>
      </c>
      <c r="S2497">
        <f t="shared" si="727"/>
        <v>6936.4165833886464</v>
      </c>
      <c r="T2497" s="5">
        <f t="shared" si="714"/>
        <v>0</v>
      </c>
      <c r="U2497" s="6">
        <f>+S2497+SUM($D$17:$E$17)-SUM($Q$27:Q2497)</f>
        <v>7115.390583388642</v>
      </c>
      <c r="V2497" s="10">
        <f t="shared" si="715"/>
        <v>-1.2966002570337753E-2</v>
      </c>
      <c r="W2497" s="10">
        <f>+S2497/SUM(Q$27:Q2497)-1</f>
        <v>8.0266079500167287E-2</v>
      </c>
      <c r="X2497">
        <v>6.016</v>
      </c>
      <c r="AC2497">
        <f t="shared" si="728"/>
        <v>17572.278520044089</v>
      </c>
      <c r="AD2497">
        <f t="shared" si="729"/>
        <v>17400.398051821521</v>
      </c>
      <c r="AE2497" s="5">
        <f t="shared" si="716"/>
        <v>0</v>
      </c>
      <c r="AF2497" s="6">
        <f>+AD2497+SUM($D$18:$E$18)-SUM($AB$27:AB2497)</f>
        <v>17722.319051821549</v>
      </c>
      <c r="AG2497" s="10">
        <f t="shared" si="717"/>
        <v>-1.4634223106578803E-2</v>
      </c>
      <c r="AH2497" s="10">
        <f>+AD2497/SUM(AB$27:AB2497)-1</f>
        <v>0.5054749194759407</v>
      </c>
      <c r="AI2497" s="6">
        <f t="shared" si="718"/>
        <v>0</v>
      </c>
      <c r="AL2497" s="6">
        <f t="shared" si="719"/>
        <v>0</v>
      </c>
      <c r="AM2497" s="6">
        <f t="shared" si="720"/>
        <v>33034.504460079537</v>
      </c>
      <c r="AN2497" s="6">
        <f t="shared" si="721"/>
        <v>32599.169851377716</v>
      </c>
      <c r="AO2497" s="5">
        <f t="shared" si="722"/>
        <v>0</v>
      </c>
      <c r="AP2497" s="6">
        <f>+AN2497+SUM($D$16:$E$18)-SUM($AL$27:AL2497)</f>
        <v>33314.678851377699</v>
      </c>
      <c r="AQ2497" s="10">
        <f t="shared" si="730"/>
        <v>-1.1519560151406316E-2</v>
      </c>
      <c r="AR2497" s="10">
        <f>+AN2497/SUM(AL$27:AL2497)-1</f>
        <v>0.26921611377767585</v>
      </c>
    </row>
    <row r="2498" spans="1:44" x14ac:dyDescent="0.25">
      <c r="A2498" s="1">
        <v>43896</v>
      </c>
      <c r="B2498">
        <v>8.3490000000000002</v>
      </c>
      <c r="G2498">
        <f t="shared" si="723"/>
        <v>8046.7369700964027</v>
      </c>
      <c r="H2498">
        <f t="shared" si="724"/>
        <v>7986.8477133012448</v>
      </c>
      <c r="I2498" s="5">
        <f t="shared" si="713"/>
        <v>0</v>
      </c>
      <c r="J2498" s="6">
        <f>+H2498+SUM($D$16:$E$16)-SUM($F$27:F2498)</f>
        <v>8201.4617133012398</v>
      </c>
      <c r="K2498" s="10">
        <f t="shared" si="725"/>
        <v>-3.2500708194249994E-2</v>
      </c>
      <c r="L2498" s="10">
        <f>+H2498/SUM(F$27:F2498)-1</f>
        <v>3.6527918692358607E-2</v>
      </c>
      <c r="M2498">
        <v>7.1639999999999997</v>
      </c>
      <c r="R2498">
        <f t="shared" si="726"/>
        <v>6890.7192025915683</v>
      </c>
      <c r="S2498">
        <f t="shared" si="727"/>
        <v>6696.1984103754558</v>
      </c>
      <c r="T2498" s="5">
        <f t="shared" si="714"/>
        <v>0</v>
      </c>
      <c r="U2498" s="6">
        <f>+S2498+SUM($D$17:$E$17)-SUM($Q$27:Q2498)</f>
        <v>6875.1724103754495</v>
      </c>
      <c r="V2498" s="10">
        <f t="shared" si="715"/>
        <v>-3.3760363566547991E-2</v>
      </c>
      <c r="W2498" s="10">
        <f>+S2498/SUM(Q$27:Q2498)-1</f>
        <v>4.285489739107895E-2</v>
      </c>
      <c r="X2498">
        <v>5.8570000000000002</v>
      </c>
      <c r="AC2498">
        <f t="shared" si="728"/>
        <v>17107.851611020316</v>
      </c>
      <c r="AD2498">
        <f t="shared" si="729"/>
        <v>16940.51386128967</v>
      </c>
      <c r="AE2498" s="5">
        <f t="shared" si="716"/>
        <v>0</v>
      </c>
      <c r="AF2498" s="6">
        <f>+AD2498+SUM($D$18:$E$18)-SUM($AB$27:AB2498)</f>
        <v>17262.434861289694</v>
      </c>
      <c r="AG2498" s="10">
        <f t="shared" si="717"/>
        <v>-2.5949436368181589E-2</v>
      </c>
      <c r="AH2498" s="10">
        <f>+AD2498/SUM(AB$27:AB2498)-1</f>
        <v>0.46568593806027003</v>
      </c>
      <c r="AI2498" s="6">
        <f t="shared" si="718"/>
        <v>0</v>
      </c>
      <c r="AL2498" s="6">
        <f t="shared" si="719"/>
        <v>0</v>
      </c>
      <c r="AM2498" s="6">
        <f t="shared" si="720"/>
        <v>32045.307783708289</v>
      </c>
      <c r="AN2498" s="6">
        <f t="shared" si="721"/>
        <v>31623.55998496637</v>
      </c>
      <c r="AO2498" s="5">
        <f t="shared" si="722"/>
        <v>0</v>
      </c>
      <c r="AP2498" s="6">
        <f>+AN2498+SUM($D$16:$E$18)-SUM($AL$27:AL2498)</f>
        <v>32339.06898496635</v>
      </c>
      <c r="AQ2498" s="10">
        <f t="shared" si="730"/>
        <v>-2.9284684711015974E-2</v>
      </c>
      <c r="AR2498" s="10">
        <f>+AN2498/SUM(AL$27:AL2498)-1</f>
        <v>0.23123171819781607</v>
      </c>
    </row>
    <row r="2499" spans="1:44" x14ac:dyDescent="0.25">
      <c r="A2499" s="1">
        <v>43899</v>
      </c>
      <c r="B2499">
        <v>7.7960000000000003</v>
      </c>
      <c r="G2499">
        <f t="shared" si="723"/>
        <v>7513.7575061530188</v>
      </c>
      <c r="H2499">
        <f t="shared" si="724"/>
        <v>7457.8350428669901</v>
      </c>
      <c r="I2499" s="5">
        <f t="shared" si="713"/>
        <v>0</v>
      </c>
      <c r="J2499" s="6">
        <f>+H2499+SUM($D$16:$E$16)-SUM($F$27:F2499)</f>
        <v>7672.4490428669842</v>
      </c>
      <c r="K2499" s="10">
        <f t="shared" si="725"/>
        <v>-6.4502242274239507E-2</v>
      </c>
      <c r="L2499" s="10">
        <f>+H2499/SUM(F$27:F2499)-1</f>
        <v>-3.212700273977398E-2</v>
      </c>
      <c r="M2499">
        <v>6.673</v>
      </c>
      <c r="R2499">
        <f t="shared" si="726"/>
        <v>6418.4490841559937</v>
      </c>
      <c r="S2499">
        <f t="shared" si="727"/>
        <v>6237.2601887821629</v>
      </c>
      <c r="T2499" s="5">
        <f t="shared" si="714"/>
        <v>0</v>
      </c>
      <c r="U2499" s="6">
        <f>+S2499+SUM($D$17:$E$17)-SUM($Q$27:Q2499)</f>
        <v>6416.2341887821567</v>
      </c>
      <c r="V2499" s="10">
        <f t="shared" si="715"/>
        <v>-6.6752976390919372E-2</v>
      </c>
      <c r="W2499" s="10">
        <f>+S2499/SUM(Q$27:Q2499)-1</f>
        <v>-2.8619384381536883E-2</v>
      </c>
      <c r="X2499">
        <v>5.5590000000000002</v>
      </c>
      <c r="AC2499">
        <f t="shared" si="728"/>
        <v>16237.416272095261</v>
      </c>
      <c r="AD2499">
        <f t="shared" si="729"/>
        <v>16078.592548217393</v>
      </c>
      <c r="AE2499" s="5">
        <f t="shared" si="716"/>
        <v>0</v>
      </c>
      <c r="AF2499" s="6">
        <f>+AD2499+SUM($D$18:$E$18)-SUM($AB$27:AB2499)</f>
        <v>16400.513548217416</v>
      </c>
      <c r="AG2499" s="10">
        <f t="shared" si="717"/>
        <v>-4.9930459984246056E-2</v>
      </c>
      <c r="AH2499" s="10">
        <f>+AD2499/SUM(AB$27:AB2499)-1</f>
        <v>0.39111287855165466</v>
      </c>
      <c r="AI2499" s="6">
        <f t="shared" si="718"/>
        <v>0</v>
      </c>
      <c r="AL2499" s="6">
        <f t="shared" si="719"/>
        <v>0</v>
      </c>
      <c r="AM2499" s="6">
        <f t="shared" si="720"/>
        <v>30169.622862404271</v>
      </c>
      <c r="AN2499" s="6">
        <f t="shared" si="721"/>
        <v>29773.687779866545</v>
      </c>
      <c r="AO2499" s="5">
        <f t="shared" si="722"/>
        <v>0</v>
      </c>
      <c r="AP2499" s="6">
        <f>+AN2499+SUM($D$16:$E$18)-SUM($AL$27:AL2499)</f>
        <v>30489.196779866525</v>
      </c>
      <c r="AQ2499" s="10">
        <f t="shared" si="730"/>
        <v>-5.7202395219224988E-2</v>
      </c>
      <c r="AR2499" s="10">
        <f>+AN2499/SUM(AL$27:AL2499)-1</f>
        <v>0.15920879179059932</v>
      </c>
    </row>
    <row r="2500" spans="1:44" x14ac:dyDescent="0.25">
      <c r="A2500" s="1">
        <v>43900</v>
      </c>
      <c r="B2500">
        <v>7.9610000000000003</v>
      </c>
      <c r="G2500">
        <f t="shared" si="723"/>
        <v>7672.7839284869387</v>
      </c>
      <c r="H2500">
        <f t="shared" si="724"/>
        <v>7615.6778830508083</v>
      </c>
      <c r="I2500" s="5">
        <f t="shared" si="713"/>
        <v>0</v>
      </c>
      <c r="J2500" s="6">
        <f>+H2500+SUM($D$16:$E$16)-SUM($F$27:F2500)</f>
        <v>7830.2918830508015</v>
      </c>
      <c r="K2500" s="10">
        <f t="shared" si="725"/>
        <v>2.0572680157525891E-2</v>
      </c>
      <c r="L2500" s="10">
        <f>+H2500/SUM(F$27:F2500)-1</f>
        <v>-1.1642261263640541E-2</v>
      </c>
      <c r="M2500">
        <v>6.5570000000000004</v>
      </c>
      <c r="R2500">
        <f t="shared" si="726"/>
        <v>6306.8740663585868</v>
      </c>
      <c r="S2500">
        <f t="shared" si="727"/>
        <v>6128.8348655544196</v>
      </c>
      <c r="T2500" s="5">
        <f t="shared" si="714"/>
        <v>0</v>
      </c>
      <c r="U2500" s="6">
        <f>+S2500+SUM($D$17:$E$17)-SUM($Q$27:Q2500)</f>
        <v>6307.8088655544143</v>
      </c>
      <c r="V2500" s="10">
        <f t="shared" si="715"/>
        <v>-1.6898591921303052E-2</v>
      </c>
      <c r="W2500" s="10">
        <f>+S2500/SUM(Q$27:Q2500)-1</f>
        <v>-4.5505365411319887E-2</v>
      </c>
      <c r="X2500">
        <v>5.6360000000000001</v>
      </c>
      <c r="AC2500">
        <f t="shared" si="728"/>
        <v>16462.327416716835</v>
      </c>
      <c r="AD2500">
        <f t="shared" si="729"/>
        <v>16301.30375998439</v>
      </c>
      <c r="AE2500" s="5">
        <f t="shared" si="716"/>
        <v>0</v>
      </c>
      <c r="AF2500" s="6">
        <f>+AD2500+SUM($D$18:$E$18)-SUM($AB$27:AB2500)</f>
        <v>16623.224759984412</v>
      </c>
      <c r="AG2500" s="10">
        <f t="shared" si="717"/>
        <v>1.3579526708857426E-2</v>
      </c>
      <c r="AH2500" s="10">
        <f>+AD2500/SUM(AB$27:AB2500)-1</f>
        <v>0.4103817563441492</v>
      </c>
      <c r="AI2500" s="6">
        <f t="shared" si="718"/>
        <v>0</v>
      </c>
      <c r="AL2500" s="6">
        <f t="shared" si="719"/>
        <v>0</v>
      </c>
      <c r="AM2500" s="6">
        <f t="shared" si="720"/>
        <v>30441.98541156236</v>
      </c>
      <c r="AN2500" s="6">
        <f t="shared" si="721"/>
        <v>30045.816508589618</v>
      </c>
      <c r="AO2500" s="5">
        <f t="shared" si="722"/>
        <v>0</v>
      </c>
      <c r="AP2500" s="6">
        <f>+AN2500+SUM($D$16:$E$18)-SUM($AL$27:AL2500)</f>
        <v>30761.325508589598</v>
      </c>
      <c r="AQ2500" s="10">
        <f t="shared" si="730"/>
        <v>8.9254148178403714E-3</v>
      </c>
      <c r="AR2500" s="10">
        <f>+AN2500/SUM(AL$27:AL2500)-1</f>
        <v>0.16980385200507175</v>
      </c>
    </row>
    <row r="2501" spans="1:44" x14ac:dyDescent="0.25">
      <c r="A2501" s="1">
        <v>43901</v>
      </c>
      <c r="B2501">
        <v>7.8520000000000003</v>
      </c>
      <c r="G2501">
        <f t="shared" si="723"/>
        <v>7567.7301100966515</v>
      </c>
      <c r="H2501">
        <f t="shared" si="724"/>
        <v>7511.4059462021032</v>
      </c>
      <c r="I2501" s="5">
        <f t="shared" si="713"/>
        <v>0</v>
      </c>
      <c r="J2501" s="6">
        <f>+H2501+SUM($D$16:$E$16)-SUM($F$27:F2501)</f>
        <v>7726.0199462020964</v>
      </c>
      <c r="K2501" s="10">
        <f t="shared" si="725"/>
        <v>-1.3316481480646791E-2</v>
      </c>
      <c r="L2501" s="10">
        <f>+H2501/SUM(F$27:F2501)-1</f>
        <v>-2.517460563272278E-2</v>
      </c>
      <c r="M2501">
        <v>6.48</v>
      </c>
      <c r="R2501">
        <f t="shared" si="726"/>
        <v>6232.8113390275494</v>
      </c>
      <c r="S2501">
        <f t="shared" si="727"/>
        <v>6056.8628837566939</v>
      </c>
      <c r="T2501" s="5">
        <f t="shared" si="714"/>
        <v>0</v>
      </c>
      <c r="U2501" s="6">
        <f>+S2501+SUM($D$17:$E$17)-SUM($Q$27:Q2501)</f>
        <v>6235.8368837566886</v>
      </c>
      <c r="V2501" s="10">
        <f t="shared" si="715"/>
        <v>-1.1409981394767565E-2</v>
      </c>
      <c r="W2501" s="10">
        <f>+S2501/SUM(Q$27:Q2501)-1</f>
        <v>-5.6714163163848141E-2</v>
      </c>
      <c r="X2501">
        <v>5.4960000000000004</v>
      </c>
      <c r="AC2501">
        <f t="shared" si="728"/>
        <v>16053.398062859425</v>
      </c>
      <c r="AD2501">
        <f t="shared" si="729"/>
        <v>15896.374284044396</v>
      </c>
      <c r="AE2501" s="5">
        <f t="shared" si="716"/>
        <v>0</v>
      </c>
      <c r="AF2501" s="6">
        <f>+AD2501+SUM($D$18:$E$18)-SUM($AB$27:AB2501)</f>
        <v>16218.295284044421</v>
      </c>
      <c r="AG2501" s="10">
        <f t="shared" si="717"/>
        <v>-2.4359261321830972E-2</v>
      </c>
      <c r="AH2501" s="10">
        <f>+AD2501/SUM(AB$27:AB2501)-1</f>
        <v>0.37534743308506813</v>
      </c>
      <c r="AI2501" s="6">
        <f t="shared" si="718"/>
        <v>0</v>
      </c>
      <c r="AL2501" s="6">
        <f t="shared" si="719"/>
        <v>0</v>
      </c>
      <c r="AM2501" s="6">
        <f t="shared" si="720"/>
        <v>29853.939511983626</v>
      </c>
      <c r="AN2501" s="6">
        <f t="shared" si="721"/>
        <v>29464.643114003193</v>
      </c>
      <c r="AO2501" s="5">
        <f t="shared" si="722"/>
        <v>0</v>
      </c>
      <c r="AP2501" s="6">
        <f>+AN2501+SUM($D$16:$E$18)-SUM($AL$27:AL2501)</f>
        <v>30180.152114003173</v>
      </c>
      <c r="AQ2501" s="10">
        <f t="shared" si="730"/>
        <v>-1.8892989329219345E-2</v>
      </c>
      <c r="AR2501" s="10">
        <f>+AN2501/SUM(AL$27:AL2501)-1</f>
        <v>0.14717644644011707</v>
      </c>
    </row>
    <row r="2502" spans="1:44" x14ac:dyDescent="0.25">
      <c r="A2502" s="1">
        <v>43902</v>
      </c>
      <c r="B2502">
        <v>7.468</v>
      </c>
      <c r="G2502">
        <f t="shared" si="723"/>
        <v>7197.6322544831628</v>
      </c>
      <c r="H2502">
        <f t="shared" si="724"/>
        <v>7144.0626090470332</v>
      </c>
      <c r="I2502" s="5">
        <f t="shared" si="713"/>
        <v>0</v>
      </c>
      <c r="J2502" s="6">
        <f>+H2502+SUM($D$16:$E$16)-SUM($F$27:F2502)</f>
        <v>7358.6766090470255</v>
      </c>
      <c r="K2502" s="10">
        <f t="shared" si="725"/>
        <v>-4.7546257932669089E-2</v>
      </c>
      <c r="L2502" s="10">
        <f>+H2502/SUM(F$27:F2502)-1</f>
        <v>-7.2848185795360898E-2</v>
      </c>
      <c r="M2502">
        <v>5.8150000000000004</v>
      </c>
      <c r="R2502">
        <f t="shared" si="726"/>
        <v>5593.1786938958649</v>
      </c>
      <c r="S2502">
        <f t="shared" si="727"/>
        <v>5435.2866773217866</v>
      </c>
      <c r="T2502" s="5">
        <f t="shared" si="714"/>
        <v>0</v>
      </c>
      <c r="U2502" s="6">
        <f>+S2502+SUM($D$17:$E$17)-SUM($Q$27:Q2502)</f>
        <v>5614.2606773217813</v>
      </c>
      <c r="V2502" s="10">
        <f t="shared" si="715"/>
        <v>-9.9678073371997522E-2</v>
      </c>
      <c r="W2502" s="10">
        <f>+S2502/SUM(Q$27:Q2502)-1</f>
        <v>-0.15351741648113837</v>
      </c>
      <c r="X2502">
        <v>5.1130000000000004</v>
      </c>
      <c r="AC2502">
        <f t="shared" si="728"/>
        <v>14934.684187663799</v>
      </c>
      <c r="AD2502">
        <f t="shared" si="729"/>
        <v>14788.602932008551</v>
      </c>
      <c r="AE2502" s="5">
        <f t="shared" si="716"/>
        <v>0</v>
      </c>
      <c r="AF2502" s="6">
        <f>+AD2502+SUM($D$18:$E$18)-SUM($AB$27:AB2502)</f>
        <v>15110.523932008577</v>
      </c>
      <c r="AG2502" s="10">
        <f t="shared" si="717"/>
        <v>-6.8303809533278859E-2</v>
      </c>
      <c r="AH2502" s="10">
        <f>+AD2502/SUM(AB$27:AB2502)-1</f>
        <v>0.27950353445486775</v>
      </c>
      <c r="AI2502" s="6">
        <f t="shared" si="718"/>
        <v>0</v>
      </c>
      <c r="AL2502" s="6">
        <f t="shared" si="719"/>
        <v>0</v>
      </c>
      <c r="AM2502" s="6">
        <f t="shared" si="720"/>
        <v>27725.495136042828</v>
      </c>
      <c r="AN2502" s="6">
        <f t="shared" si="721"/>
        <v>27367.95221837737</v>
      </c>
      <c r="AO2502" s="5">
        <f t="shared" si="722"/>
        <v>0</v>
      </c>
      <c r="AP2502" s="6">
        <f>+AN2502+SUM($D$16:$E$18)-SUM($AL$27:AL2502)</f>
        <v>28083.461218377346</v>
      </c>
      <c r="AQ2502" s="10">
        <f t="shared" si="730"/>
        <v>-6.947250920756598E-2</v>
      </c>
      <c r="AR2502" s="10">
        <f>+AN2502/SUM(AL$27:AL2502)-1</f>
        <v>6.5543880872599214E-2</v>
      </c>
    </row>
    <row r="2503" spans="1:44" x14ac:dyDescent="0.25">
      <c r="A2503" s="1">
        <v>43903</v>
      </c>
      <c r="B2503">
        <v>7.5019999999999998</v>
      </c>
      <c r="G2503">
        <f t="shared" si="723"/>
        <v>7230.4013354489398</v>
      </c>
      <c r="H2503">
        <f t="shared" si="724"/>
        <v>7176.5878003576372</v>
      </c>
      <c r="I2503" s="5">
        <f t="shared" si="713"/>
        <v>0</v>
      </c>
      <c r="J2503" s="6">
        <f>+H2503+SUM($D$16:$E$16)-SUM($F$27:F2503)</f>
        <v>7391.2018003576295</v>
      </c>
      <c r="K2503" s="10">
        <f t="shared" si="725"/>
        <v>4.4199783518976687E-3</v>
      </c>
      <c r="L2503" s="10">
        <f>+H2503/SUM(F$27:F2503)-1</f>
        <v>-6.8627087551794141E-2</v>
      </c>
      <c r="M2503">
        <v>5.8120000000000003</v>
      </c>
      <c r="R2503">
        <f t="shared" si="726"/>
        <v>5590.2931330907595</v>
      </c>
      <c r="S2503">
        <f t="shared" si="727"/>
        <v>5432.4825741348623</v>
      </c>
      <c r="T2503" s="5">
        <f t="shared" si="714"/>
        <v>0</v>
      </c>
      <c r="U2503" s="6">
        <f>+S2503+SUM($D$17:$E$17)-SUM($Q$27:Q2503)</f>
        <v>5611.4565741348561</v>
      </c>
      <c r="V2503" s="10">
        <f t="shared" si="715"/>
        <v>-4.9946081026341904E-4</v>
      </c>
      <c r="W2503" s="10">
        <f>+S2503/SUM(Q$27:Q2503)-1</f>
        <v>-0.15395412288708099</v>
      </c>
      <c r="X2503">
        <v>5.258</v>
      </c>
      <c r="AC2503">
        <f t="shared" si="728"/>
        <v>15358.218161301827</v>
      </c>
      <c r="AD2503">
        <f t="shared" si="729"/>
        <v>15207.994174946401</v>
      </c>
      <c r="AE2503" s="5">
        <f t="shared" si="716"/>
        <v>0</v>
      </c>
      <c r="AF2503" s="6">
        <f>+AD2503+SUM($D$18:$E$18)-SUM($AB$27:AB2503)</f>
        <v>15529.915174946427</v>
      </c>
      <c r="AG2503" s="10">
        <f t="shared" si="717"/>
        <v>2.775491073803571E-2</v>
      </c>
      <c r="AH2503" s="10">
        <f>+AD2503/SUM(AB$27:AB2503)-1</f>
        <v>0.3157890835446302</v>
      </c>
      <c r="AI2503" s="6">
        <f t="shared" si="718"/>
        <v>0</v>
      </c>
      <c r="AL2503" s="6">
        <f t="shared" si="719"/>
        <v>0</v>
      </c>
      <c r="AM2503" s="6">
        <f t="shared" si="720"/>
        <v>28178.912629841529</v>
      </c>
      <c r="AN2503" s="6">
        <f t="shared" si="721"/>
        <v>27817.064549438903</v>
      </c>
      <c r="AO2503" s="5">
        <f t="shared" si="722"/>
        <v>0</v>
      </c>
      <c r="AP2503" s="6">
        <f>+AN2503+SUM($D$16:$E$18)-SUM($AL$27:AL2503)</f>
        <v>28532.573549438883</v>
      </c>
      <c r="AQ2503" s="10">
        <f t="shared" si="730"/>
        <v>1.5992057658749115E-2</v>
      </c>
      <c r="AR2503" s="10">
        <f>+AN2503/SUM(AL$27:AL2503)-1</f>
        <v>8.3029620849363273E-2</v>
      </c>
    </row>
    <row r="2504" spans="1:44" x14ac:dyDescent="0.25">
      <c r="A2504" s="1">
        <v>43906</v>
      </c>
      <c r="B2504">
        <v>7.0129999999999999</v>
      </c>
      <c r="G2504">
        <f t="shared" si="723"/>
        <v>6759.1048474411373</v>
      </c>
      <c r="H2504">
        <f t="shared" si="724"/>
        <v>6708.7990194492277</v>
      </c>
      <c r="I2504" s="5">
        <f t="shared" si="713"/>
        <v>0</v>
      </c>
      <c r="J2504" s="6">
        <f>+H2504+SUM($D$16:$E$16)-SUM($F$27:F2504)</f>
        <v>6923.41301944922</v>
      </c>
      <c r="K2504" s="10">
        <f t="shared" si="725"/>
        <v>-6.328994844732494E-2</v>
      </c>
      <c r="L2504" s="10">
        <f>+H2504/SUM(F$27:F2504)-1</f>
        <v>-0.12933641229015369</v>
      </c>
      <c r="M2504">
        <v>5.5679999999999996</v>
      </c>
      <c r="R2504">
        <f t="shared" si="726"/>
        <v>5355.6008542755235</v>
      </c>
      <c r="S2504">
        <f t="shared" si="727"/>
        <v>5204.4155149316775</v>
      </c>
      <c r="T2504" s="5">
        <f t="shared" si="714"/>
        <v>0</v>
      </c>
      <c r="U2504" s="6">
        <f>+S2504+SUM($D$17:$E$17)-SUM($Q$27:Q2504)</f>
        <v>5383.3895149316722</v>
      </c>
      <c r="V2504" s="10">
        <f t="shared" si="715"/>
        <v>-4.0643112209835852E-2</v>
      </c>
      <c r="W2504" s="10">
        <f>+S2504/SUM(Q$27:Q2504)-1</f>
        <v>-0.18947291057041771</v>
      </c>
      <c r="X2504">
        <v>4.9359999999999999</v>
      </c>
      <c r="AC2504">
        <f t="shared" si="728"/>
        <v>14417.680647429786</v>
      </c>
      <c r="AD2504">
        <f t="shared" si="729"/>
        <v>14276.656380284412</v>
      </c>
      <c r="AE2504" s="5">
        <f t="shared" si="716"/>
        <v>0</v>
      </c>
      <c r="AF2504" s="6">
        <f>+AD2504+SUM($D$18:$E$18)-SUM($AB$27:AB2504)</f>
        <v>14598.577380284436</v>
      </c>
      <c r="AG2504" s="10">
        <f t="shared" si="717"/>
        <v>-5.9970565464804837E-2</v>
      </c>
      <c r="AH2504" s="10">
        <f>+AD2504/SUM(AB$27:AB2504)-1</f>
        <v>0.23521014004874363</v>
      </c>
      <c r="AI2504" s="6">
        <f t="shared" si="718"/>
        <v>0</v>
      </c>
      <c r="AL2504" s="6">
        <f t="shared" si="719"/>
        <v>0</v>
      </c>
      <c r="AM2504" s="6">
        <f t="shared" si="720"/>
        <v>26532.386349146447</v>
      </c>
      <c r="AN2504" s="6">
        <f t="shared" si="721"/>
        <v>26189.87091466532</v>
      </c>
      <c r="AO2504" s="5">
        <f t="shared" si="722"/>
        <v>0</v>
      </c>
      <c r="AP2504" s="6">
        <f>+AN2504+SUM($D$16:$E$18)-SUM($AL$27:AL2504)</f>
        <v>26905.3799146653</v>
      </c>
      <c r="AQ2504" s="10">
        <f t="shared" si="730"/>
        <v>-5.7029332876479488E-2</v>
      </c>
      <c r="AR2504" s="10">
        <f>+AN2504/SUM(AL$27:AL2504)-1</f>
        <v>1.967646213683194E-2</v>
      </c>
    </row>
    <row r="2505" spans="1:44" x14ac:dyDescent="0.25">
      <c r="A2505" s="1">
        <v>43908</v>
      </c>
      <c r="B2505">
        <v>6.7649999999999997</v>
      </c>
      <c r="G2505">
        <f t="shared" si="723"/>
        <v>6520.0833156907593</v>
      </c>
      <c r="H2505">
        <f t="shared" si="724"/>
        <v>6471.5564475365791</v>
      </c>
      <c r="I2505" s="5">
        <f t="shared" si="713"/>
        <v>0</v>
      </c>
      <c r="J2505" s="6">
        <f>+H2505+SUM($D$16:$E$16)-SUM($F$27:F2505)</f>
        <v>6686.1704475365723</v>
      </c>
      <c r="K2505" s="10">
        <f t="shared" si="725"/>
        <v>-3.4266707943926944E-2</v>
      </c>
      <c r="L2505" s="10">
        <f>+H2505/SUM(F$27:F2505)-1</f>
        <v>-0.16012559947852412</v>
      </c>
      <c r="M2505">
        <v>5.476</v>
      </c>
      <c r="R2505">
        <f t="shared" si="726"/>
        <v>5267.1103229189603</v>
      </c>
      <c r="S2505">
        <f t="shared" si="727"/>
        <v>5118.4230171993295</v>
      </c>
      <c r="T2505" s="5">
        <f t="shared" si="714"/>
        <v>0</v>
      </c>
      <c r="U2505" s="6">
        <f>+S2505+SUM($D$17:$E$17)-SUM($Q$27:Q2505)</f>
        <v>5297.3970171993242</v>
      </c>
      <c r="V2505" s="10">
        <f t="shared" si="715"/>
        <v>-1.5973671883454554E-2</v>
      </c>
      <c r="W2505" s="10">
        <f>+S2505/SUM(Q$27:Q2505)-1</f>
        <v>-0.20286524035265929</v>
      </c>
      <c r="X2505">
        <v>5.1150000000000002</v>
      </c>
      <c r="AC2505">
        <f t="shared" si="728"/>
        <v>14940.526035576047</v>
      </c>
      <c r="AD2505">
        <f t="shared" si="729"/>
        <v>14794.387638807695</v>
      </c>
      <c r="AE2505" s="5">
        <f t="shared" si="716"/>
        <v>0</v>
      </c>
      <c r="AF2505" s="6">
        <f>+AD2505+SUM($D$18:$E$18)-SUM($AB$27:AB2505)</f>
        <v>15116.308638807723</v>
      </c>
      <c r="AG2505" s="10">
        <f t="shared" si="717"/>
        <v>3.5464500754881056E-2</v>
      </c>
      <c r="AH2505" s="10">
        <f>+AD2505/SUM(AB$27:AB2505)-1</f>
        <v>0.28000402478714048</v>
      </c>
      <c r="AI2505" s="6">
        <f t="shared" si="718"/>
        <v>0</v>
      </c>
      <c r="AL2505" s="6">
        <f t="shared" si="719"/>
        <v>0</v>
      </c>
      <c r="AM2505" s="6">
        <f t="shared" si="720"/>
        <v>26727.719674185766</v>
      </c>
      <c r="AN2505" s="6">
        <f t="shared" si="721"/>
        <v>26384.367103543605</v>
      </c>
      <c r="AO2505" s="5">
        <f t="shared" si="722"/>
        <v>0</v>
      </c>
      <c r="AP2505" s="6">
        <f>+AN2505+SUM($D$16:$E$18)-SUM($AL$27:AL2505)</f>
        <v>27099.876103543585</v>
      </c>
      <c r="AQ2505" s="10">
        <f t="shared" si="730"/>
        <v>7.22889583775288E-3</v>
      </c>
      <c r="AR2505" s="10">
        <f>+AN2505/SUM(AL$27:AL2505)-1</f>
        <v>2.7248976962151339E-2</v>
      </c>
    </row>
    <row r="2506" spans="1:44" x14ac:dyDescent="0.25">
      <c r="A2506" s="1">
        <v>43909</v>
      </c>
      <c r="B2506">
        <v>6.6310000000000002</v>
      </c>
      <c r="G2506">
        <f t="shared" si="723"/>
        <v>6390.9345848256362</v>
      </c>
      <c r="H2506">
        <f t="shared" si="724"/>
        <v>6343.3689288418418</v>
      </c>
      <c r="I2506" s="5">
        <f t="shared" si="713"/>
        <v>0</v>
      </c>
      <c r="J2506" s="6">
        <f>+H2506+SUM($D$16:$E$16)-SUM($F$27:F2506)</f>
        <v>6557.9829288418359</v>
      </c>
      <c r="K2506" s="10">
        <f t="shared" si="725"/>
        <v>-1.9172038717912954E-2</v>
      </c>
      <c r="L2506" s="10">
        <f>+H2506/SUM(F$27:F2506)-1</f>
        <v>-0.17676169255611129</v>
      </c>
      <c r="M2506">
        <v>5.5730000000000004</v>
      </c>
      <c r="R2506">
        <f t="shared" si="726"/>
        <v>5360.4101222840336</v>
      </c>
      <c r="S2506">
        <f t="shared" si="727"/>
        <v>5209.0890202432192</v>
      </c>
      <c r="T2506" s="5">
        <f t="shared" si="714"/>
        <v>0</v>
      </c>
      <c r="U2506" s="6">
        <f>+S2506+SUM($D$17:$E$17)-SUM($Q$27:Q2506)</f>
        <v>5388.0630202432149</v>
      </c>
      <c r="V2506" s="10">
        <f t="shared" si="715"/>
        <v>1.7115198794713793E-2</v>
      </c>
      <c r="W2506" s="10">
        <f>+S2506/SUM(Q$27:Q2506)-1</f>
        <v>-0.18874506656051304</v>
      </c>
      <c r="X2506">
        <v>5.1379999999999999</v>
      </c>
      <c r="AC2506">
        <f t="shared" si="728"/>
        <v>15007.707286566907</v>
      </c>
      <c r="AD2506">
        <f t="shared" si="729"/>
        <v>14860.911766997835</v>
      </c>
      <c r="AE2506" s="5">
        <f t="shared" si="716"/>
        <v>0</v>
      </c>
      <c r="AF2506" s="6">
        <f>+AD2506+SUM($D$18:$E$18)-SUM($AB$27:AB2506)</f>
        <v>15182.832766997863</v>
      </c>
      <c r="AG2506" s="10">
        <f t="shared" si="717"/>
        <v>4.4008183333432704E-3</v>
      </c>
      <c r="AH2506" s="10">
        <f>+AD2506/SUM(AB$27:AB2506)-1</f>
        <v>0.28575966360827509</v>
      </c>
      <c r="AI2506" s="6">
        <f t="shared" si="718"/>
        <v>0</v>
      </c>
      <c r="AL2506" s="6">
        <f t="shared" si="719"/>
        <v>0</v>
      </c>
      <c r="AM2506" s="6">
        <f t="shared" si="720"/>
        <v>26759.051993676578</v>
      </c>
      <c r="AN2506" s="6">
        <f t="shared" si="721"/>
        <v>26413.369716082896</v>
      </c>
      <c r="AO2506" s="5">
        <f t="shared" si="722"/>
        <v>0</v>
      </c>
      <c r="AP2506" s="6">
        <f>+AN2506+SUM($D$16:$E$18)-SUM($AL$27:AL2506)</f>
        <v>27128.878716082876</v>
      </c>
      <c r="AQ2506" s="10">
        <f t="shared" si="730"/>
        <v>1.0702119975927182E-3</v>
      </c>
      <c r="AR2506" s="10">
        <f>+AN2506/SUM(AL$27:AL2506)-1</f>
        <v>2.8378164709702558E-2</v>
      </c>
    </row>
    <row r="2507" spans="1:44" x14ac:dyDescent="0.25">
      <c r="A2507" s="1">
        <v>43910</v>
      </c>
      <c r="B2507">
        <v>6.875</v>
      </c>
      <c r="G2507">
        <f t="shared" si="723"/>
        <v>6626.1009305800399</v>
      </c>
      <c r="H2507">
        <f t="shared" si="724"/>
        <v>6576.7850076591249</v>
      </c>
      <c r="I2507" s="5">
        <f t="shared" si="713"/>
        <v>0</v>
      </c>
      <c r="J2507" s="6">
        <f>+H2507+SUM($D$16:$E$16)-SUM($F$27:F2507)</f>
        <v>6791.3990076591172</v>
      </c>
      <c r="K2507" s="10">
        <f t="shared" si="725"/>
        <v>3.5592663376832423E-2</v>
      </c>
      <c r="L2507" s="10">
        <f>+H2507/SUM(F$27:F2507)-1</f>
        <v>-0.14646910516110168</v>
      </c>
      <c r="M2507">
        <v>5.6870000000000003</v>
      </c>
      <c r="R2507">
        <f t="shared" si="726"/>
        <v>5470.0614328780357</v>
      </c>
      <c r="S2507">
        <f t="shared" si="727"/>
        <v>5315.6449413463461</v>
      </c>
      <c r="T2507" s="5">
        <f t="shared" si="714"/>
        <v>0</v>
      </c>
      <c r="U2507" s="6">
        <f>+S2507+SUM($D$17:$E$17)-SUM($Q$27:Q2507)</f>
        <v>5494.6189413463399</v>
      </c>
      <c r="V2507" s="10">
        <f t="shared" si="715"/>
        <v>1.9776294505611691E-2</v>
      </c>
      <c r="W2507" s="10">
        <f>+S2507/SUM(Q$27:Q2507)-1</f>
        <v>-0.17215022313469197</v>
      </c>
      <c r="X2507">
        <v>5.0110000000000001</v>
      </c>
      <c r="AC2507">
        <f t="shared" si="728"/>
        <v>14636.749944139116</v>
      </c>
      <c r="AD2507">
        <f t="shared" si="729"/>
        <v>14493.582885252268</v>
      </c>
      <c r="AE2507" s="5">
        <f t="shared" si="716"/>
        <v>0</v>
      </c>
      <c r="AF2507" s="6">
        <f>+AD2507+SUM($D$18:$E$18)-SUM($AB$27:AB2507)</f>
        <v>14815.503885252294</v>
      </c>
      <c r="AG2507" s="10">
        <f t="shared" si="717"/>
        <v>-2.4193698724259916E-2</v>
      </c>
      <c r="AH2507" s="10">
        <f>+AD2507/SUM(AB$27:AB2507)-1</f>
        <v>0.25397852750896588</v>
      </c>
      <c r="AI2507" s="6">
        <f t="shared" si="718"/>
        <v>0</v>
      </c>
      <c r="AL2507" s="6">
        <f t="shared" si="719"/>
        <v>0</v>
      </c>
      <c r="AM2507" s="6">
        <f t="shared" si="720"/>
        <v>26732.912307597191</v>
      </c>
      <c r="AN2507" s="6">
        <f t="shared" si="721"/>
        <v>26386.012834257737</v>
      </c>
      <c r="AO2507" s="5">
        <f t="shared" si="722"/>
        <v>0</v>
      </c>
      <c r="AP2507" s="6">
        <f>+AN2507+SUM($D$16:$E$18)-SUM($AL$27:AL2507)</f>
        <v>27101.521834257717</v>
      </c>
      <c r="AQ2507" s="10">
        <f t="shared" si="730"/>
        <v>-1.0084044427881578E-3</v>
      </c>
      <c r="AR2507" s="10">
        <f>+AN2507/SUM(AL$27:AL2507)-1</f>
        <v>2.7313051843531388E-2</v>
      </c>
    </row>
    <row r="2508" spans="1:44" x14ac:dyDescent="0.25">
      <c r="A2508" s="1">
        <v>43913</v>
      </c>
      <c r="B2508">
        <v>6.5529999999999999</v>
      </c>
      <c r="G2508">
        <f t="shared" si="723"/>
        <v>6315.758457904145</v>
      </c>
      <c r="H2508">
        <f t="shared" si="724"/>
        <v>6268.7523134822168</v>
      </c>
      <c r="I2508" s="5">
        <f t="shared" si="713"/>
        <v>0</v>
      </c>
      <c r="J2508" s="6">
        <f>+H2508+SUM($D$16:$E$16)-SUM($F$27:F2508)</f>
        <v>6483.36631348221</v>
      </c>
      <c r="K2508" s="10">
        <f t="shared" si="725"/>
        <v>-4.5356294605797376E-2</v>
      </c>
      <c r="L2508" s="10">
        <f>+H2508/SUM(F$27:F2508)-1</f>
        <v>-0.18644538852664727</v>
      </c>
      <c r="M2508">
        <v>5.4980000000000002</v>
      </c>
      <c r="R2508">
        <f t="shared" si="726"/>
        <v>5288.2711021563982</v>
      </c>
      <c r="S2508">
        <f t="shared" si="727"/>
        <v>5138.9864405701092</v>
      </c>
      <c r="T2508" s="5">
        <f t="shared" si="714"/>
        <v>0</v>
      </c>
      <c r="U2508" s="6">
        <f>+S2508+SUM($D$17:$E$17)-SUM($Q$27:Q2508)</f>
        <v>5317.9604405701029</v>
      </c>
      <c r="V2508" s="10">
        <f t="shared" si="715"/>
        <v>-3.2151183305343167E-2</v>
      </c>
      <c r="W2508" s="10">
        <f>+S2508/SUM(Q$27:Q2508)-1</f>
        <v>-0.1996627267090797</v>
      </c>
      <c r="X2508">
        <v>4.8090000000000002</v>
      </c>
      <c r="AC2508">
        <f t="shared" si="728"/>
        <v>14046.723305001997</v>
      </c>
      <c r="AD2508">
        <f t="shared" si="729"/>
        <v>13909.327498538845</v>
      </c>
      <c r="AE2508" s="5">
        <f t="shared" si="716"/>
        <v>0</v>
      </c>
      <c r="AF2508" s="6">
        <f>+AD2508+SUM($D$18:$E$18)-SUM($AB$27:AB2508)</f>
        <v>14231.248498538871</v>
      </c>
      <c r="AG2508" s="10">
        <f t="shared" si="717"/>
        <v>-3.9435404373590388E-2</v>
      </c>
      <c r="AH2508" s="10">
        <f>+AD2508/SUM(AB$27:AB2508)-1</f>
        <v>0.20342900394943442</v>
      </c>
      <c r="AI2508" s="6">
        <f t="shared" si="718"/>
        <v>0</v>
      </c>
      <c r="AL2508" s="6">
        <f t="shared" si="719"/>
        <v>0</v>
      </c>
      <c r="AM2508" s="6">
        <f t="shared" si="720"/>
        <v>25650.752865062539</v>
      </c>
      <c r="AN2508" s="6">
        <f t="shared" si="721"/>
        <v>25317.066252591172</v>
      </c>
      <c r="AO2508" s="5">
        <f t="shared" si="722"/>
        <v>0</v>
      </c>
      <c r="AP2508" s="6">
        <f>+AN2508+SUM($D$16:$E$18)-SUM($AL$27:AL2508)</f>
        <v>26032.575252591156</v>
      </c>
      <c r="AQ2508" s="10">
        <f t="shared" si="730"/>
        <v>-3.9442308376770097E-2</v>
      </c>
      <c r="AR2508" s="10">
        <f>+AN2508/SUM(AL$27:AL2508)-1</f>
        <v>-1.430531550766756E-2</v>
      </c>
    </row>
    <row r="2509" spans="1:44" x14ac:dyDescent="0.25">
      <c r="A2509" s="1">
        <v>43914</v>
      </c>
      <c r="B2509">
        <v>6.851</v>
      </c>
      <c r="G2509">
        <f t="shared" si="723"/>
        <v>6602.9698146041956</v>
      </c>
      <c r="H2509">
        <f t="shared" si="724"/>
        <v>6553.8260490869325</v>
      </c>
      <c r="I2509" s="5">
        <f t="shared" si="713"/>
        <v>0</v>
      </c>
      <c r="J2509" s="6">
        <f>+H2509+SUM($D$16:$E$16)-SUM($F$27:F2509)</f>
        <v>6768.4400490869257</v>
      </c>
      <c r="K2509" s="10">
        <f t="shared" si="725"/>
        <v>4.397001832395353E-2</v>
      </c>
      <c r="L2509" s="10">
        <f>+H2509/SUM(F$27:F2509)-1</f>
        <v>-0.14944870392126663</v>
      </c>
      <c r="M2509">
        <v>5.8639999999999999</v>
      </c>
      <c r="R2509">
        <f t="shared" si="726"/>
        <v>5640.3095203792509</v>
      </c>
      <c r="S2509">
        <f t="shared" si="727"/>
        <v>5481.0870293748858</v>
      </c>
      <c r="T2509" s="5">
        <f t="shared" si="714"/>
        <v>0</v>
      </c>
      <c r="U2509" s="6">
        <f>+S2509+SUM($D$17:$E$17)-SUM($Q$27:Q2509)</f>
        <v>5660.0610293748796</v>
      </c>
      <c r="V2509" s="10">
        <f t="shared" si="715"/>
        <v>6.4329284248700214E-2</v>
      </c>
      <c r="W2509" s="10">
        <f>+S2509/SUM(Q$27:Q2509)-1</f>
        <v>-0.14638454518407473</v>
      </c>
      <c r="X2509">
        <v>5.0709999999999997</v>
      </c>
      <c r="AC2509">
        <f t="shared" si="728"/>
        <v>14812.005381506575</v>
      </c>
      <c r="AD2509">
        <f t="shared" si="729"/>
        <v>14667.124089226549</v>
      </c>
      <c r="AE2509" s="5">
        <f t="shared" si="716"/>
        <v>0</v>
      </c>
      <c r="AF2509" s="6">
        <f>+AD2509+SUM($D$18:$E$18)-SUM($AB$27:AB2509)</f>
        <v>14989.045089226574</v>
      </c>
      <c r="AG2509" s="10">
        <f t="shared" si="717"/>
        <v>5.3248777910490874E-2</v>
      </c>
      <c r="AH2509" s="10">
        <f>+AD2509/SUM(AB$27:AB2509)-1</f>
        <v>0.2689932374771431</v>
      </c>
      <c r="AI2509" s="6">
        <f t="shared" si="718"/>
        <v>0</v>
      </c>
      <c r="AL2509" s="6">
        <f t="shared" si="719"/>
        <v>0</v>
      </c>
      <c r="AM2509" s="6">
        <f t="shared" si="720"/>
        <v>27055.284716490023</v>
      </c>
      <c r="AN2509" s="6">
        <f t="shared" si="721"/>
        <v>26702.037167688366</v>
      </c>
      <c r="AO2509" s="5">
        <f t="shared" si="722"/>
        <v>0</v>
      </c>
      <c r="AP2509" s="6">
        <f>+AN2509+SUM($D$16:$E$18)-SUM($AL$27:AL2509)</f>
        <v>27417.546167688346</v>
      </c>
      <c r="AQ2509" s="10">
        <f t="shared" si="730"/>
        <v>5.32014563161336E-2</v>
      </c>
      <c r="AR2509" s="10">
        <f>+AN2509/SUM(AL$27:AL2509)-1</f>
        <v>3.9617143578525527E-2</v>
      </c>
    </row>
    <row r="2510" spans="1:44" x14ac:dyDescent="0.25">
      <c r="A2510" s="1">
        <v>43915</v>
      </c>
      <c r="B2510">
        <v>7.1239999999999997</v>
      </c>
      <c r="G2510">
        <f t="shared" si="723"/>
        <v>6866.0862588294094</v>
      </c>
      <c r="H2510">
        <f t="shared" si="724"/>
        <v>6814.9842028456142</v>
      </c>
      <c r="I2510" s="5">
        <f t="shared" si="713"/>
        <v>0</v>
      </c>
      <c r="J2510" s="6">
        <f>+H2510+SUM($D$16:$E$16)-SUM($F$27:F2510)</f>
        <v>7029.5982028456083</v>
      </c>
      <c r="K2510" s="10">
        <f t="shared" si="725"/>
        <v>3.8584688918669396E-2</v>
      </c>
      <c r="L2510" s="10">
        <f>+H2510/SUM(F$27:F2510)-1</f>
        <v>-0.11555576802439127</v>
      </c>
      <c r="M2510">
        <v>6.0579999999999998</v>
      </c>
      <c r="R2510">
        <f t="shared" si="726"/>
        <v>5826.9091191093967</v>
      </c>
      <c r="S2510">
        <f t="shared" si="727"/>
        <v>5662.4190354626635</v>
      </c>
      <c r="T2510" s="5">
        <f t="shared" si="714"/>
        <v>0</v>
      </c>
      <c r="U2510" s="6">
        <f>+S2510+SUM($D$17:$E$17)-SUM($Q$27:Q2510)</f>
        <v>5841.3930354626573</v>
      </c>
      <c r="V2510" s="10">
        <f t="shared" si="715"/>
        <v>3.2037111463408596E-2</v>
      </c>
      <c r="W2510" s="10">
        <f>+S2510/SUM(Q$27:Q2510)-1</f>
        <v>-0.11814419759978256</v>
      </c>
      <c r="X2510">
        <v>5.149</v>
      </c>
      <c r="AC2510">
        <f t="shared" si="728"/>
        <v>15039.837450084273</v>
      </c>
      <c r="AD2510">
        <f t="shared" si="729"/>
        <v>14892.727654393117</v>
      </c>
      <c r="AE2510" s="5">
        <f t="shared" si="716"/>
        <v>0</v>
      </c>
      <c r="AF2510" s="6">
        <f>+AD2510+SUM($D$18:$E$18)-SUM($AB$27:AB2510)</f>
        <v>15214.648654393141</v>
      </c>
      <c r="AG2510" s="10">
        <f t="shared" si="717"/>
        <v>1.5051230003218841E-2</v>
      </c>
      <c r="AH2510" s="10">
        <f>+AD2510/SUM(AB$27:AB2510)-1</f>
        <v>0.288512360435774</v>
      </c>
      <c r="AI2510" s="6">
        <f t="shared" si="718"/>
        <v>0</v>
      </c>
      <c r="AL2510" s="6">
        <f t="shared" si="719"/>
        <v>0</v>
      </c>
      <c r="AM2510" s="6">
        <f t="shared" si="720"/>
        <v>27732.832828023078</v>
      </c>
      <c r="AN2510" s="6">
        <f t="shared" si="721"/>
        <v>27370.130892701396</v>
      </c>
      <c r="AO2510" s="5">
        <f t="shared" si="722"/>
        <v>0</v>
      </c>
      <c r="AP2510" s="6">
        <f>+AN2510+SUM($D$16:$E$18)-SUM($AL$27:AL2510)</f>
        <v>28085.639892701376</v>
      </c>
      <c r="AQ2510" s="10">
        <f t="shared" si="730"/>
        <v>2.4367378500136594E-2</v>
      </c>
      <c r="AR2510" s="10">
        <f>+AN2510/SUM(AL$27:AL2510)-1</f>
        <v>6.5628705381055585E-2</v>
      </c>
    </row>
    <row r="2511" spans="1:44" x14ac:dyDescent="0.25">
      <c r="A2511" s="1">
        <v>43916</v>
      </c>
      <c r="B2511">
        <v>7.1529999999999996</v>
      </c>
      <c r="G2511">
        <f t="shared" si="723"/>
        <v>6894.0363573002196</v>
      </c>
      <c r="H2511">
        <f t="shared" si="724"/>
        <v>6842.7262777870128</v>
      </c>
      <c r="I2511" s="5">
        <f t="shared" si="713"/>
        <v>0</v>
      </c>
      <c r="J2511" s="6">
        <f>+H2511+SUM($D$16:$E$16)-SUM($F$27:F2511)</f>
        <v>7057.340277787006</v>
      </c>
      <c r="K2511" s="10">
        <f t="shared" si="725"/>
        <v>3.9464666600954601E-3</v>
      </c>
      <c r="L2511" s="10">
        <f>+H2511/SUM(F$27:F2511)-1</f>
        <v>-0.1119554195225253</v>
      </c>
      <c r="M2511">
        <v>6.2160000000000002</v>
      </c>
      <c r="R2511">
        <f t="shared" si="726"/>
        <v>5978.8819881782792</v>
      </c>
      <c r="S2511">
        <f t="shared" si="727"/>
        <v>5810.1018033073487</v>
      </c>
      <c r="T2511" s="5">
        <f t="shared" si="714"/>
        <v>0</v>
      </c>
      <c r="U2511" s="6">
        <f>+S2511+SUM($D$17:$E$17)-SUM($Q$27:Q2511)</f>
        <v>5989.0758033073434</v>
      </c>
      <c r="V2511" s="10">
        <f t="shared" si="715"/>
        <v>2.5282114548381696E-2</v>
      </c>
      <c r="W2511" s="10">
        <f>+S2511/SUM(Q$27:Q2511)-1</f>
        <v>-9.5144326886802189E-2</v>
      </c>
      <c r="X2511">
        <v>5.282</v>
      </c>
      <c r="AC2511">
        <f t="shared" si="728"/>
        <v>15428.320336248813</v>
      </c>
      <c r="AD2511">
        <f t="shared" si="729"/>
        <v>15277.410656536114</v>
      </c>
      <c r="AE2511" s="5">
        <f t="shared" si="716"/>
        <v>0</v>
      </c>
      <c r="AF2511" s="6">
        <f>+AD2511+SUM($D$18:$E$18)-SUM($AB$27:AB2511)</f>
        <v>15599.33165653614</v>
      </c>
      <c r="AG2511" s="10">
        <f t="shared" si="717"/>
        <v>2.5283725630556919E-2</v>
      </c>
      <c r="AH2511" s="10">
        <f>+AD2511/SUM(AB$27:AB2511)-1</f>
        <v>0.32179496753190118</v>
      </c>
      <c r="AI2511" s="6">
        <f t="shared" si="718"/>
        <v>0</v>
      </c>
      <c r="AL2511" s="6">
        <f t="shared" si="719"/>
        <v>0</v>
      </c>
      <c r="AM2511" s="6">
        <f t="shared" si="720"/>
        <v>28301.238681727311</v>
      </c>
      <c r="AN2511" s="6">
        <f t="shared" si="721"/>
        <v>27930.238737630476</v>
      </c>
      <c r="AO2511" s="5">
        <f t="shared" si="722"/>
        <v>0</v>
      </c>
      <c r="AP2511" s="6">
        <f>+AN2511+SUM($D$16:$E$18)-SUM($AL$27:AL2511)</f>
        <v>28645.747737630456</v>
      </c>
      <c r="AQ2511" s="10">
        <f t="shared" si="730"/>
        <v>1.9942855034420504E-2</v>
      </c>
      <c r="AR2511" s="10">
        <f>+AN2511/SUM(AL$27:AL2511)-1</f>
        <v>8.7435944813173627E-2</v>
      </c>
    </row>
    <row r="2512" spans="1:44" x14ac:dyDescent="0.25">
      <c r="A2512" s="1">
        <v>43917</v>
      </c>
      <c r="B2512">
        <v>7.0780000000000003</v>
      </c>
      <c r="G2512">
        <f t="shared" si="723"/>
        <v>6821.7516198757112</v>
      </c>
      <c r="H2512">
        <f t="shared" si="724"/>
        <v>6770.9795322489144</v>
      </c>
      <c r="I2512" s="5">
        <f t="shared" si="713"/>
        <v>0</v>
      </c>
      <c r="J2512" s="6">
        <f>+H2512+SUM($D$16:$E$16)-SUM($F$27:F2512)</f>
        <v>6985.5935322489086</v>
      </c>
      <c r="K2512" s="10">
        <f t="shared" si="725"/>
        <v>-1.0166258493149449E-2</v>
      </c>
      <c r="L2512" s="10">
        <f>+H2512/SUM(F$27:F2512)-1</f>
        <v>-0.12126666564804045</v>
      </c>
      <c r="M2512">
        <v>6.0439999999999996</v>
      </c>
      <c r="R2512">
        <f t="shared" si="726"/>
        <v>5813.4431686855723</v>
      </c>
      <c r="S2512">
        <f t="shared" si="727"/>
        <v>5649.3332205903489</v>
      </c>
      <c r="T2512" s="5">
        <f t="shared" si="714"/>
        <v>0</v>
      </c>
      <c r="U2512" s="6">
        <f>+S2512+SUM($D$17:$E$17)-SUM($Q$27:Q2512)</f>
        <v>5828.3072205903445</v>
      </c>
      <c r="V2512" s="10">
        <f t="shared" si="715"/>
        <v>-2.6843637983045343E-2</v>
      </c>
      <c r="W2512" s="10">
        <f>+S2512/SUM(Q$27:Q2512)-1</f>
        <v>-0.12018216082751509</v>
      </c>
      <c r="X2512">
        <v>5.24</v>
      </c>
      <c r="AC2512">
        <f t="shared" si="728"/>
        <v>15305.641530091591</v>
      </c>
      <c r="AD2512">
        <f t="shared" si="729"/>
        <v>15155.931813754116</v>
      </c>
      <c r="AE2512" s="5">
        <f t="shared" si="716"/>
        <v>0</v>
      </c>
      <c r="AF2512" s="6">
        <f>+AD2512+SUM($D$18:$E$18)-SUM($AB$27:AB2512)</f>
        <v>15477.852813754142</v>
      </c>
      <c r="AG2512" s="10">
        <f t="shared" si="717"/>
        <v>-7.7874389401226818E-3</v>
      </c>
      <c r="AH2512" s="10">
        <f>+AD2512/SUM(AB$27:AB2512)-1</f>
        <v>0.31128467055417675</v>
      </c>
      <c r="AI2512" s="6">
        <f t="shared" si="718"/>
        <v>0</v>
      </c>
      <c r="AL2512" s="6">
        <f t="shared" si="719"/>
        <v>0</v>
      </c>
      <c r="AM2512" s="6">
        <f t="shared" si="720"/>
        <v>27940.836318652873</v>
      </c>
      <c r="AN2512" s="6">
        <f t="shared" si="721"/>
        <v>27576.244566593377</v>
      </c>
      <c r="AO2512" s="5">
        <f t="shared" si="722"/>
        <v>0</v>
      </c>
      <c r="AP2512" s="6">
        <f>+AN2512+SUM($D$16:$E$18)-SUM($AL$27:AL2512)</f>
        <v>28291.753566593357</v>
      </c>
      <c r="AQ2512" s="10">
        <f t="shared" si="730"/>
        <v>-1.2357651623527866E-2</v>
      </c>
      <c r="AR2512" s="10">
        <f>+AN2512/SUM(AL$27:AL2512)-1</f>
        <v>7.365353538029451E-2</v>
      </c>
    </row>
    <row r="2513" spans="1:44" x14ac:dyDescent="0.25">
      <c r="A2513" s="1">
        <v>43920</v>
      </c>
      <c r="B2513">
        <v>7.03</v>
      </c>
      <c r="G2513">
        <f t="shared" si="723"/>
        <v>6775.4893879240253</v>
      </c>
      <c r="H2513">
        <f t="shared" si="724"/>
        <v>6725.0616151045306</v>
      </c>
      <c r="I2513" s="5">
        <f t="shared" si="713"/>
        <v>0</v>
      </c>
      <c r="J2513" s="6">
        <f>+H2513+SUM($D$16:$E$16)-SUM($F$27:F2513)</f>
        <v>6939.6756151045238</v>
      </c>
      <c r="K2513" s="10">
        <f t="shared" si="725"/>
        <v>-6.5732305970001015E-3</v>
      </c>
      <c r="L2513" s="10">
        <f>+H2513/SUM(F$27:F2513)-1</f>
        <v>-0.12722586316837015</v>
      </c>
      <c r="M2513">
        <v>6.0709999999999997</v>
      </c>
      <c r="R2513">
        <f t="shared" si="726"/>
        <v>5839.4132159315204</v>
      </c>
      <c r="S2513">
        <f t="shared" si="727"/>
        <v>5674.5701492726685</v>
      </c>
      <c r="T2513" s="5">
        <f t="shared" si="714"/>
        <v>0</v>
      </c>
      <c r="U2513" s="6">
        <f>+S2513+SUM($D$17:$E$17)-SUM($Q$27:Q2513)</f>
        <v>5853.5441492726641</v>
      </c>
      <c r="V2513" s="10">
        <f t="shared" si="715"/>
        <v>4.3300614959282946E-3</v>
      </c>
      <c r="W2513" s="10">
        <f>+S2513/SUM(Q$27:Q2513)-1</f>
        <v>-0.11625180317403105</v>
      </c>
      <c r="X2513">
        <v>5.4020000000000001</v>
      </c>
      <c r="AC2513">
        <f t="shared" si="728"/>
        <v>15778.831210983737</v>
      </c>
      <c r="AD2513">
        <f t="shared" si="729"/>
        <v>15624.493064484683</v>
      </c>
      <c r="AE2513" s="5">
        <f t="shared" si="716"/>
        <v>0</v>
      </c>
      <c r="AF2513" s="6">
        <f>+AD2513+SUM($D$18:$E$18)-SUM($AB$27:AB2513)</f>
        <v>15946.414064484708</v>
      </c>
      <c r="AG2513" s="10">
        <f t="shared" si="717"/>
        <v>3.0273013729280818E-2</v>
      </c>
      <c r="AH2513" s="10">
        <f>+AD2513/SUM(AB$27:AB2513)-1</f>
        <v>0.35182438746825651</v>
      </c>
      <c r="AI2513" s="6">
        <f t="shared" si="718"/>
        <v>0</v>
      </c>
      <c r="AL2513" s="6">
        <f t="shared" si="719"/>
        <v>0</v>
      </c>
      <c r="AM2513" s="6">
        <f t="shared" si="720"/>
        <v>28393.733814839281</v>
      </c>
      <c r="AN2513" s="6">
        <f t="shared" si="721"/>
        <v>28024.124828861881</v>
      </c>
      <c r="AO2513" s="5">
        <f t="shared" si="722"/>
        <v>0</v>
      </c>
      <c r="AP2513" s="6">
        <f>+AN2513+SUM($D$16:$E$18)-SUM($AL$27:AL2513)</f>
        <v>28739.633828861861</v>
      </c>
      <c r="AQ2513" s="10">
        <f t="shared" si="730"/>
        <v>1.5830770659523763E-2</v>
      </c>
      <c r="AR2513" s="10">
        <f>+AN2513/SUM(AL$27:AL2513)-1</f>
        <v>9.1091305989355886E-2</v>
      </c>
    </row>
    <row r="2514" spans="1:44" x14ac:dyDescent="0.25">
      <c r="A2514" s="1">
        <v>43921</v>
      </c>
      <c r="B2514">
        <v>7.1580000000000004</v>
      </c>
      <c r="G2514">
        <f t="shared" si="723"/>
        <v>6898.8553397951882</v>
      </c>
      <c r="H2514">
        <f t="shared" si="724"/>
        <v>6847.50939415622</v>
      </c>
      <c r="I2514" s="5">
        <f t="shared" si="713"/>
        <v>0</v>
      </c>
      <c r="J2514" s="6">
        <f>+H2514+SUM($D$16:$E$16)-SUM($F$27:F2514)</f>
        <v>7062.1233941562123</v>
      </c>
      <c r="K2514" s="10">
        <f t="shared" si="725"/>
        <v>1.7644596929743406E-2</v>
      </c>
      <c r="L2514" s="10">
        <f>+H2514/SUM(F$27:F2514)-1</f>
        <v>-0.11133466978082418</v>
      </c>
      <c r="M2514">
        <v>6.1520000000000001</v>
      </c>
      <c r="R2514">
        <f t="shared" si="726"/>
        <v>5917.3233576693647</v>
      </c>
      <c r="S2514">
        <f t="shared" si="727"/>
        <v>5750.2809353196271</v>
      </c>
      <c r="T2514" s="5">
        <f t="shared" si="714"/>
        <v>0</v>
      </c>
      <c r="U2514" s="6">
        <f>+S2514+SUM($D$17:$E$17)-SUM($Q$27:Q2514)</f>
        <v>5929.2549353196227</v>
      </c>
      <c r="V2514" s="10">
        <f t="shared" si="715"/>
        <v>1.2934178698620791E-2</v>
      </c>
      <c r="W2514" s="10">
        <f>+S2514/SUM(Q$27:Q2514)-1</f>
        <v>-0.10446073021357916</v>
      </c>
      <c r="X2514">
        <v>5.399</v>
      </c>
      <c r="AC2514">
        <f t="shared" si="728"/>
        <v>15770.068439115365</v>
      </c>
      <c r="AD2514">
        <f t="shared" si="729"/>
        <v>15615.816004285969</v>
      </c>
      <c r="AE2514" s="5">
        <f t="shared" si="716"/>
        <v>0</v>
      </c>
      <c r="AF2514" s="6">
        <f>+AD2514+SUM($D$18:$E$18)-SUM($AB$27:AB2514)</f>
        <v>15937.737004285993</v>
      </c>
      <c r="AG2514" s="10">
        <f t="shared" si="717"/>
        <v>-5.4413864857805194E-4</v>
      </c>
      <c r="AH2514" s="10">
        <f>+AD2514/SUM(AB$27:AB2514)-1</f>
        <v>0.35107365196984763</v>
      </c>
      <c r="AI2514" s="6">
        <f t="shared" si="718"/>
        <v>0</v>
      </c>
      <c r="AL2514" s="6">
        <f t="shared" si="719"/>
        <v>0</v>
      </c>
      <c r="AM2514" s="6">
        <f t="shared" si="720"/>
        <v>28586.247136579917</v>
      </c>
      <c r="AN2514" s="6">
        <f t="shared" si="721"/>
        <v>28213.606333761818</v>
      </c>
      <c r="AO2514" s="5">
        <f t="shared" si="722"/>
        <v>0</v>
      </c>
      <c r="AP2514" s="6">
        <f>+AN2514+SUM($D$16:$E$18)-SUM($AL$27:AL2514)</f>
        <v>28929.115333761798</v>
      </c>
      <c r="AQ2514" s="10">
        <f t="shared" si="730"/>
        <v>6.5930382421799383E-3</v>
      </c>
      <c r="AR2514" s="10">
        <f>+AN2514/SUM(AL$27:AL2514)-1</f>
        <v>9.8468579103311749E-2</v>
      </c>
    </row>
    <row r="2515" spans="1:44" x14ac:dyDescent="0.25">
      <c r="A2515" s="1">
        <v>43922</v>
      </c>
      <c r="B2515">
        <v>7.0289999999999999</v>
      </c>
      <c r="G2515">
        <f t="shared" si="723"/>
        <v>6774.525591425032</v>
      </c>
      <c r="H2515">
        <f t="shared" si="724"/>
        <v>6724.104991830689</v>
      </c>
      <c r="I2515" s="5">
        <f t="shared" si="713"/>
        <v>0</v>
      </c>
      <c r="J2515" s="6">
        <f>+H2515+SUM($D$16:$E$16)-SUM($F$27:F2515)</f>
        <v>6938.7189918306822</v>
      </c>
      <c r="K2515" s="10">
        <f t="shared" si="725"/>
        <v>-1.7474121512468188E-2</v>
      </c>
      <c r="L2515" s="10">
        <f>+H2515/SUM(F$27:F2515)-1</f>
        <v>-0.12735001311671046</v>
      </c>
      <c r="M2515">
        <v>6.0129999999999999</v>
      </c>
      <c r="R2515">
        <f t="shared" si="726"/>
        <v>5783.6257070328165</v>
      </c>
      <c r="S2515">
        <f t="shared" si="727"/>
        <v>5620.3574876587973</v>
      </c>
      <c r="T2515" s="5">
        <f t="shared" si="714"/>
        <v>0</v>
      </c>
      <c r="U2515" s="6">
        <f>+S2515+SUM($D$17:$E$17)-SUM($Q$27:Q2515)</f>
        <v>5799.331487658792</v>
      </c>
      <c r="V2515" s="10">
        <f t="shared" si="715"/>
        <v>-2.1912272128306931E-2</v>
      </c>
      <c r="W2515" s="10">
        <f>+S2515/SUM(Q$27:Q2515)-1</f>
        <v>-0.12469479368892256</v>
      </c>
      <c r="X2515">
        <v>5.2690000000000001</v>
      </c>
      <c r="AC2515">
        <f t="shared" si="728"/>
        <v>15390.348324819199</v>
      </c>
      <c r="AD2515">
        <f t="shared" si="729"/>
        <v>15239.810062341689</v>
      </c>
      <c r="AE2515" s="5">
        <f t="shared" si="716"/>
        <v>0</v>
      </c>
      <c r="AF2515" s="6">
        <f>+AD2515+SUM($D$18:$E$18)-SUM($AB$27:AB2515)</f>
        <v>15561.731062341716</v>
      </c>
      <c r="AG2515" s="10">
        <f t="shared" si="717"/>
        <v>-2.3592178854699442E-2</v>
      </c>
      <c r="AH2515" s="10">
        <f>+AD2515/SUM(AB$27:AB2515)-1</f>
        <v>0.31854178037212955</v>
      </c>
      <c r="AI2515" s="6">
        <f t="shared" si="718"/>
        <v>0</v>
      </c>
      <c r="AL2515" s="6">
        <f t="shared" si="719"/>
        <v>0</v>
      </c>
      <c r="AM2515" s="6">
        <f t="shared" si="720"/>
        <v>27948.499623277046</v>
      </c>
      <c r="AN2515" s="6">
        <f t="shared" si="721"/>
        <v>27584.272541831175</v>
      </c>
      <c r="AO2515" s="5">
        <f t="shared" si="722"/>
        <v>0</v>
      </c>
      <c r="AP2515" s="6">
        <f>+AN2515+SUM($D$16:$E$18)-SUM($AL$27:AL2515)</f>
        <v>28299.781541831155</v>
      </c>
      <c r="AQ2515" s="10">
        <f t="shared" si="730"/>
        <v>-2.1754339345323115E-2</v>
      </c>
      <c r="AR2515" s="10">
        <f>+AN2515/SUM(AL$27:AL2515)-1</f>
        <v>7.3966096576769003E-2</v>
      </c>
    </row>
    <row r="2516" spans="1:44" x14ac:dyDescent="0.25">
      <c r="A2516" s="1">
        <v>43923</v>
      </c>
      <c r="B2516">
        <v>7.1269999999999998</v>
      </c>
      <c r="G2516">
        <f t="shared" si="723"/>
        <v>6868.9776483263913</v>
      </c>
      <c r="H2516">
        <f t="shared" si="724"/>
        <v>6817.854072667139</v>
      </c>
      <c r="I2516" s="5">
        <f t="shared" si="713"/>
        <v>0</v>
      </c>
      <c r="J2516" s="6">
        <f>+H2516+SUM($D$16:$E$16)-SUM($F$27:F2516)</f>
        <v>7032.4680726671313</v>
      </c>
      <c r="K2516" s="10">
        <f t="shared" si="725"/>
        <v>1.3511006995214014E-2</v>
      </c>
      <c r="L2516" s="10">
        <f>+H2516/SUM(F$27:F2516)-1</f>
        <v>-0.11518331817937055</v>
      </c>
      <c r="M2516">
        <v>6.0149999999999997</v>
      </c>
      <c r="R2516">
        <f t="shared" si="726"/>
        <v>5785.5494142362195</v>
      </c>
      <c r="S2516">
        <f t="shared" si="727"/>
        <v>5622.2268897834128</v>
      </c>
      <c r="T2516" s="5">
        <f t="shared" si="714"/>
        <v>0</v>
      </c>
      <c r="U2516" s="6">
        <f>+S2516+SUM($D$17:$E$17)-SUM($Q$27:Q2516)</f>
        <v>5801.2008897834075</v>
      </c>
      <c r="V2516" s="10">
        <f t="shared" si="715"/>
        <v>3.223478651968037E-4</v>
      </c>
      <c r="W2516" s="10">
        <f>+S2516/SUM(Q$27:Q2516)-1</f>
        <v>-0.12440365608496085</v>
      </c>
      <c r="X2516">
        <v>5.3730000000000002</v>
      </c>
      <c r="AC2516">
        <f t="shared" si="728"/>
        <v>15694.124416256132</v>
      </c>
      <c r="AD2516">
        <f t="shared" si="729"/>
        <v>15540.614815897115</v>
      </c>
      <c r="AE2516" s="5">
        <f t="shared" si="716"/>
        <v>0</v>
      </c>
      <c r="AF2516" s="6">
        <f>+AD2516+SUM($D$18:$E$18)-SUM($AB$27:AB2516)</f>
        <v>15862.535815897141</v>
      </c>
      <c r="AG2516" s="10">
        <f t="shared" si="717"/>
        <v>1.9329774582941495E-2</v>
      </c>
      <c r="AH2516" s="10">
        <f>+AD2516/SUM(AB$27:AB2516)-1</f>
        <v>0.34456727765030415</v>
      </c>
      <c r="AI2516" s="6">
        <f t="shared" si="718"/>
        <v>0</v>
      </c>
      <c r="AL2516" s="6">
        <f t="shared" si="719"/>
        <v>0</v>
      </c>
      <c r="AM2516" s="6">
        <f t="shared" si="720"/>
        <v>28348.651478818741</v>
      </c>
      <c r="AN2516" s="6">
        <f t="shared" si="721"/>
        <v>27980.695778347668</v>
      </c>
      <c r="AO2516" s="5">
        <f t="shared" si="722"/>
        <v>0</v>
      </c>
      <c r="AP2516" s="6">
        <f>+AN2516+SUM($D$16:$E$18)-SUM($AL$27:AL2516)</f>
        <v>28696.204778347648</v>
      </c>
      <c r="AQ2516" s="10">
        <f t="shared" si="730"/>
        <v>1.4007996349036267E-2</v>
      </c>
      <c r="AR2516" s="10">
        <f>+AN2516/SUM(AL$27:AL2516)-1</f>
        <v>8.9400439290295619E-2</v>
      </c>
    </row>
    <row r="2517" spans="1:44" x14ac:dyDescent="0.25">
      <c r="A2517" s="1">
        <v>43924</v>
      </c>
      <c r="B2517">
        <v>7.1280000000000001</v>
      </c>
      <c r="G2517">
        <f t="shared" si="723"/>
        <v>6869.9414448253856</v>
      </c>
      <c r="H2517">
        <f t="shared" si="724"/>
        <v>6818.8106959409815</v>
      </c>
      <c r="I2517" s="5">
        <f t="shared" si="713"/>
        <v>0</v>
      </c>
      <c r="J2517" s="6">
        <f>+H2517+SUM($D$16:$E$16)-SUM($F$27:F2517)</f>
        <v>7033.4246959409747</v>
      </c>
      <c r="K2517" s="10">
        <f t="shared" si="725"/>
        <v>1.3602952248881195E-4</v>
      </c>
      <c r="L2517" s="10">
        <f>+H2517/SUM(F$27:F2517)-1</f>
        <v>-0.11505916823103013</v>
      </c>
      <c r="M2517">
        <v>5.9850000000000003</v>
      </c>
      <c r="R2517">
        <f t="shared" si="726"/>
        <v>5756.693806185167</v>
      </c>
      <c r="S2517">
        <f t="shared" si="727"/>
        <v>5594.185857914169</v>
      </c>
      <c r="T2517" s="5">
        <f t="shared" si="714"/>
        <v>0</v>
      </c>
      <c r="U2517" s="6">
        <f>+S2517+SUM($D$17:$E$17)-SUM($Q$27:Q2517)</f>
        <v>5773.1598579141646</v>
      </c>
      <c r="V2517" s="10">
        <f t="shared" si="715"/>
        <v>-4.8336598580177581E-3</v>
      </c>
      <c r="W2517" s="10">
        <f>+S2517/SUM(Q$27:Q2517)-1</f>
        <v>-0.12877072014438751</v>
      </c>
      <c r="X2517">
        <v>5.38</v>
      </c>
      <c r="AC2517">
        <f t="shared" si="728"/>
        <v>15714.570883949002</v>
      </c>
      <c r="AD2517">
        <f t="shared" si="729"/>
        <v>15560.861289694114</v>
      </c>
      <c r="AE2517" s="5">
        <f t="shared" si="716"/>
        <v>0</v>
      </c>
      <c r="AF2517" s="6">
        <f>+AD2517+SUM($D$18:$E$18)-SUM($AB$27:AB2517)</f>
        <v>15882.782289694138</v>
      </c>
      <c r="AG2517" s="10">
        <f t="shared" si="717"/>
        <v>1.2763705647054202E-3</v>
      </c>
      <c r="AH2517" s="10">
        <f>+AD2517/SUM(AB$27:AB2517)-1</f>
        <v>0.34631899381325804</v>
      </c>
      <c r="AI2517" s="6">
        <f t="shared" si="718"/>
        <v>0</v>
      </c>
      <c r="AL2517" s="6">
        <f t="shared" si="719"/>
        <v>0</v>
      </c>
      <c r="AM2517" s="6">
        <f t="shared" si="720"/>
        <v>28341.206134959553</v>
      </c>
      <c r="AN2517" s="6">
        <f t="shared" si="721"/>
        <v>27973.857843549267</v>
      </c>
      <c r="AO2517" s="5">
        <f t="shared" si="722"/>
        <v>0</v>
      </c>
      <c r="AP2517" s="6">
        <f>+AN2517+SUM($D$16:$E$18)-SUM($AL$27:AL2517)</f>
        <v>28689.366843549247</v>
      </c>
      <c r="AQ2517" s="10">
        <f t="shared" si="730"/>
        <v>-2.3828707842088459E-4</v>
      </c>
      <c r="AR2517" s="10">
        <f>+AN2517/SUM(AL$27:AL2517)-1</f>
        <v>8.9134211129558549E-2</v>
      </c>
    </row>
    <row r="2518" spans="1:44" x14ac:dyDescent="0.25">
      <c r="A2518" s="1">
        <v>43927</v>
      </c>
      <c r="B2518">
        <v>7.3220000000000001</v>
      </c>
      <c r="G2518">
        <f t="shared" si="723"/>
        <v>7056.9179656301167</v>
      </c>
      <c r="H2518">
        <f t="shared" si="724"/>
        <v>7004.3956110661984</v>
      </c>
      <c r="I2518" s="5">
        <f t="shared" si="713"/>
        <v>0</v>
      </c>
      <c r="J2518" s="6">
        <f>+H2518+SUM($D$16:$E$16)-SUM($F$27:F2518)</f>
        <v>7219.0096110661916</v>
      </c>
      <c r="K2518" s="10">
        <f t="shared" si="725"/>
        <v>2.6386138069028897E-2</v>
      </c>
      <c r="L2518" s="10">
        <f>+H2518/SUM(F$27:F2518)-1</f>
        <v>-9.0974078253030721E-2</v>
      </c>
      <c r="M2518">
        <v>6.1680000000000001</v>
      </c>
      <c r="R2518">
        <f t="shared" si="726"/>
        <v>5932.7130152965938</v>
      </c>
      <c r="S2518">
        <f t="shared" si="727"/>
        <v>5765.2361523165573</v>
      </c>
      <c r="T2518" s="5">
        <f t="shared" si="714"/>
        <v>0</v>
      </c>
      <c r="U2518" s="6">
        <f>+S2518+SUM($D$17:$E$17)-SUM($Q$27:Q2518)</f>
        <v>5944.2101523165511</v>
      </c>
      <c r="V2518" s="10">
        <f t="shared" si="715"/>
        <v>2.9628539415533561E-2</v>
      </c>
      <c r="W2518" s="10">
        <f>+S2518/SUM(Q$27:Q2518)-1</f>
        <v>-0.10213162938188503</v>
      </c>
      <c r="X2518">
        <v>5.5739999999999998</v>
      </c>
      <c r="AC2518">
        <f t="shared" si="728"/>
        <v>16281.230131437125</v>
      </c>
      <c r="AD2518">
        <f t="shared" si="729"/>
        <v>16121.977849210965</v>
      </c>
      <c r="AE2518" s="5">
        <f t="shared" si="716"/>
        <v>0</v>
      </c>
      <c r="AF2518" s="6">
        <f>+AD2518+SUM($D$18:$E$18)-SUM($AB$27:AB2518)</f>
        <v>16443.898849210993</v>
      </c>
      <c r="AG2518" s="10">
        <f t="shared" si="717"/>
        <v>3.5328606114619188E-2</v>
      </c>
      <c r="AH2518" s="10">
        <f>+AD2518/SUM(AB$27:AB2518)-1</f>
        <v>0.39486655604369902</v>
      </c>
      <c r="AI2518" s="6">
        <f t="shared" si="718"/>
        <v>0</v>
      </c>
      <c r="AL2518" s="6">
        <f t="shared" si="719"/>
        <v>0</v>
      </c>
      <c r="AM2518" s="6">
        <f t="shared" si="720"/>
        <v>29270.861112363837</v>
      </c>
      <c r="AN2518" s="6">
        <f t="shared" si="721"/>
        <v>28891.609612593722</v>
      </c>
      <c r="AO2518" s="5">
        <f t="shared" si="722"/>
        <v>0</v>
      </c>
      <c r="AP2518" s="6">
        <f>+AN2518+SUM($D$16:$E$18)-SUM($AL$27:AL2518)</f>
        <v>29607.118612593698</v>
      </c>
      <c r="AQ2518" s="10">
        <f t="shared" si="730"/>
        <v>3.1989265362641017E-2</v>
      </c>
      <c r="AR2518" s="10">
        <f>+AN2518/SUM(AL$27:AL2518)-1</f>
        <v>0.12486595948479962</v>
      </c>
    </row>
    <row r="2519" spans="1:44" x14ac:dyDescent="0.25">
      <c r="A2519" s="1">
        <v>43928</v>
      </c>
      <c r="B2519">
        <v>7.4409999999999998</v>
      </c>
      <c r="G2519">
        <f t="shared" si="723"/>
        <v>7171.6097490103393</v>
      </c>
      <c r="H2519">
        <f t="shared" si="724"/>
        <v>7118.2337806533169</v>
      </c>
      <c r="I2519" s="5">
        <f t="shared" si="713"/>
        <v>0</v>
      </c>
      <c r="J2519" s="6">
        <f>+H2519+SUM($D$16:$E$16)-SUM($F$27:F2519)</f>
        <v>7332.847780653311</v>
      </c>
      <c r="K2519" s="10">
        <f t="shared" si="725"/>
        <v>1.5769222610898526E-2</v>
      </c>
      <c r="L2519" s="10">
        <f>+H2519/SUM(F$27:F2519)-1</f>
        <v>-7.6200234400546463E-2</v>
      </c>
      <c r="M2519">
        <v>6.2960000000000003</v>
      </c>
      <c r="R2519">
        <f t="shared" si="726"/>
        <v>6055.8302763144211</v>
      </c>
      <c r="S2519">
        <f t="shared" si="727"/>
        <v>5884.8778882919978</v>
      </c>
      <c r="T2519" s="5">
        <f t="shared" si="714"/>
        <v>0</v>
      </c>
      <c r="U2519" s="6">
        <f>+S2519+SUM($D$17:$E$17)-SUM($Q$27:Q2519)</f>
        <v>6063.8518882919925</v>
      </c>
      <c r="V2519" s="10">
        <f t="shared" si="715"/>
        <v>2.0127440468910018E-2</v>
      </c>
      <c r="W2519" s="10">
        <f>+S2519/SUM(Q$27:Q2519)-1</f>
        <v>-8.3498822728331423E-2</v>
      </c>
      <c r="X2519">
        <v>5.4969999999999999</v>
      </c>
      <c r="AC2519">
        <f t="shared" si="728"/>
        <v>16056.31898681555</v>
      </c>
      <c r="AD2519">
        <f t="shared" si="729"/>
        <v>15899.266637443969</v>
      </c>
      <c r="AE2519" s="5">
        <f t="shared" si="716"/>
        <v>0</v>
      </c>
      <c r="AF2519" s="6">
        <f>+AD2519+SUM($D$18:$E$18)-SUM($AB$27:AB2519)</f>
        <v>16221.187637443994</v>
      </c>
      <c r="AG2519" s="10">
        <f t="shared" si="717"/>
        <v>-1.3543698718244346E-2</v>
      </c>
      <c r="AH2519" s="10">
        <f>+AD2519/SUM(AB$27:AB2519)-1</f>
        <v>0.37559767825120449</v>
      </c>
      <c r="AI2519" s="6">
        <f t="shared" si="718"/>
        <v>0</v>
      </c>
      <c r="AL2519" s="6">
        <f t="shared" si="719"/>
        <v>0</v>
      </c>
      <c r="AM2519" s="6">
        <f t="shared" si="720"/>
        <v>29283.759012140312</v>
      </c>
      <c r="AN2519" s="6">
        <f t="shared" si="721"/>
        <v>28902.378306389284</v>
      </c>
      <c r="AO2519" s="5">
        <f t="shared" si="722"/>
        <v>0</v>
      </c>
      <c r="AP2519" s="6">
        <f>+AN2519+SUM($D$16:$E$18)-SUM($AL$27:AL2519)</f>
        <v>29617.887306389264</v>
      </c>
      <c r="AQ2519" s="10">
        <f t="shared" si="730"/>
        <v>3.6371975052595928E-4</v>
      </c>
      <c r="AR2519" s="10">
        <f>+AN2519/SUM(AL$27:AL2519)-1</f>
        <v>0.12528522782052653</v>
      </c>
    </row>
    <row r="2520" spans="1:44" x14ac:dyDescent="0.25">
      <c r="A2520" s="1">
        <v>43929</v>
      </c>
      <c r="B2520">
        <v>7.452</v>
      </c>
      <c r="G2520">
        <f t="shared" si="723"/>
        <v>7182.2115104992672</v>
      </c>
      <c r="H2520">
        <f t="shared" si="724"/>
        <v>7128.756636665571</v>
      </c>
      <c r="I2520" s="5">
        <f t="shared" si="713"/>
        <v>0</v>
      </c>
      <c r="J2520" s="6">
        <f>+H2520+SUM($D$16:$E$16)-SUM($F$27:F2520)</f>
        <v>7343.3706366655633</v>
      </c>
      <c r="K2520" s="10">
        <f t="shared" si="725"/>
        <v>1.4350299265744049E-3</v>
      </c>
      <c r="L2520" s="10">
        <f>+H2520/SUM(F$27:F2520)-1</f>
        <v>-7.4834584968804352E-2</v>
      </c>
      <c r="M2520">
        <v>6.2670000000000003</v>
      </c>
      <c r="R2520">
        <f t="shared" si="726"/>
        <v>6027.9365218650701</v>
      </c>
      <c r="S2520">
        <f t="shared" si="727"/>
        <v>5857.7715574850627</v>
      </c>
      <c r="T2520" s="5">
        <f t="shared" si="714"/>
        <v>0</v>
      </c>
      <c r="U2520" s="6">
        <f>+S2520+SUM($D$17:$E$17)-SUM($Q$27:Q2520)</f>
        <v>6036.7455574850574</v>
      </c>
      <c r="V2520" s="10">
        <f t="shared" si="715"/>
        <v>-4.4701505423098142E-3</v>
      </c>
      <c r="W2520" s="10">
        <f>+S2520/SUM(Q$27:Q2520)-1</f>
        <v>-8.7720317985777063E-2</v>
      </c>
      <c r="X2520">
        <v>5.6189999999999998</v>
      </c>
      <c r="AC2520">
        <f t="shared" si="728"/>
        <v>16412.671709462717</v>
      </c>
      <c r="AD2520">
        <f t="shared" si="729"/>
        <v>16252.133752191678</v>
      </c>
      <c r="AE2520" s="5">
        <f t="shared" si="716"/>
        <v>0</v>
      </c>
      <c r="AF2520" s="6">
        <f>+AD2520+SUM($D$18:$E$18)-SUM($AB$27:AB2520)</f>
        <v>16574.054752191703</v>
      </c>
      <c r="AG2520" s="10">
        <f t="shared" si="717"/>
        <v>2.1753469760325883E-2</v>
      </c>
      <c r="AH2520" s="10">
        <f>+AD2520/SUM(AB$27:AB2520)-1</f>
        <v>0.40612758851983211</v>
      </c>
      <c r="AI2520" s="6">
        <f t="shared" si="718"/>
        <v>0</v>
      </c>
      <c r="AL2520" s="6">
        <f t="shared" si="719"/>
        <v>0</v>
      </c>
      <c r="AM2520" s="6">
        <f t="shared" si="720"/>
        <v>29622.819741827054</v>
      </c>
      <c r="AN2520" s="6">
        <f t="shared" si="721"/>
        <v>29238.661946342312</v>
      </c>
      <c r="AO2520" s="5">
        <f t="shared" si="722"/>
        <v>0</v>
      </c>
      <c r="AP2520" s="6">
        <f>+AN2520+SUM($D$16:$E$18)-SUM($AL$27:AL2520)</f>
        <v>29954.170946342292</v>
      </c>
      <c r="AQ2520" s="10">
        <f t="shared" si="730"/>
        <v>1.1354072506059021E-2</v>
      </c>
      <c r="AR2520" s="10">
        <f>+AN2520/SUM(AL$27:AL2520)-1</f>
        <v>0.13837809541728086</v>
      </c>
    </row>
    <row r="2521" spans="1:44" x14ac:dyDescent="0.25">
      <c r="A2521" s="1">
        <v>43930</v>
      </c>
      <c r="B2521">
        <v>7.4889999999999999</v>
      </c>
      <c r="G2521">
        <f t="shared" si="723"/>
        <v>7217.8719809620252</v>
      </c>
      <c r="H2521">
        <f t="shared" si="724"/>
        <v>7164.1516977976999</v>
      </c>
      <c r="I2521" s="5">
        <f t="shared" si="713"/>
        <v>0</v>
      </c>
      <c r="J2521" s="6">
        <f>+H2521+SUM($D$16:$E$16)-SUM($F$27:F2521)</f>
        <v>7378.765697797694</v>
      </c>
      <c r="K2521" s="10">
        <f t="shared" si="725"/>
        <v>4.8200019968218655E-3</v>
      </c>
      <c r="L2521" s="10">
        <f>+H2521/SUM(F$27:F2521)-1</f>
        <v>-7.0241036880216878E-2</v>
      </c>
      <c r="M2521">
        <v>6.3479999999999999</v>
      </c>
      <c r="R2521">
        <f t="shared" si="726"/>
        <v>6105.8466636029134</v>
      </c>
      <c r="S2521">
        <f t="shared" si="727"/>
        <v>5933.4823435320204</v>
      </c>
      <c r="T2521" s="5">
        <f t="shared" si="714"/>
        <v>0</v>
      </c>
      <c r="U2521" s="6">
        <f>+S2521+SUM($D$17:$E$17)-SUM($Q$27:Q2521)</f>
        <v>6112.456343532016</v>
      </c>
      <c r="V2521" s="10">
        <f t="shared" si="715"/>
        <v>1.2541655984338096E-2</v>
      </c>
      <c r="W2521" s="10">
        <f>+S2521/SUM(Q$27:Q2521)-1</f>
        <v>-7.5929245025325276E-2</v>
      </c>
      <c r="X2521">
        <v>5.6630000000000003</v>
      </c>
      <c r="AC2521">
        <f t="shared" si="728"/>
        <v>16541.192363532187</v>
      </c>
      <c r="AD2521">
        <f t="shared" si="729"/>
        <v>16379.397301772819</v>
      </c>
      <c r="AE2521" s="5">
        <f t="shared" si="716"/>
        <v>0</v>
      </c>
      <c r="AF2521" s="6">
        <f>+AD2521+SUM($D$18:$E$18)-SUM($AB$27:AB2521)</f>
        <v>16701.318301772844</v>
      </c>
      <c r="AG2521" s="10">
        <f t="shared" si="717"/>
        <v>7.6784800994043056E-3</v>
      </c>
      <c r="AH2521" s="10">
        <f>+AD2521/SUM(AB$27:AB2521)-1</f>
        <v>0.41713837582982904</v>
      </c>
      <c r="AI2521" s="6">
        <f t="shared" si="718"/>
        <v>0</v>
      </c>
      <c r="AL2521" s="6">
        <f t="shared" si="719"/>
        <v>0</v>
      </c>
      <c r="AM2521" s="6">
        <f t="shared" si="720"/>
        <v>29864.911008097126</v>
      </c>
      <c r="AN2521" s="6">
        <f t="shared" si="721"/>
        <v>29477.031343102539</v>
      </c>
      <c r="AO2521" s="5">
        <f t="shared" si="722"/>
        <v>0</v>
      </c>
      <c r="AP2521" s="6">
        <f>+AN2521+SUM($D$16:$E$18)-SUM($AL$27:AL2521)</f>
        <v>30192.540343102522</v>
      </c>
      <c r="AQ2521" s="10">
        <f t="shared" si="730"/>
        <v>7.957803178302969E-3</v>
      </c>
      <c r="AR2521" s="10">
        <f>+AN2521/SUM(AL$27:AL2521)-1</f>
        <v>0.14765876976508951</v>
      </c>
    </row>
    <row r="2522" spans="1:44" x14ac:dyDescent="0.25">
      <c r="A2522" s="1">
        <v>43935</v>
      </c>
      <c r="B2522">
        <v>7.5709999999999997</v>
      </c>
      <c r="G2522">
        <f t="shared" si="723"/>
        <v>7296.903293879489</v>
      </c>
      <c r="H2522">
        <f t="shared" si="724"/>
        <v>7242.5948062526886</v>
      </c>
      <c r="I2522" s="5">
        <f t="shared" si="713"/>
        <v>0</v>
      </c>
      <c r="J2522" s="6">
        <f>+H2522+SUM($D$16:$E$16)-SUM($F$27:F2522)</f>
        <v>7457.2088062526809</v>
      </c>
      <c r="K2522" s="10">
        <f t="shared" si="725"/>
        <v>1.0630925505386246E-2</v>
      </c>
      <c r="L2522" s="10">
        <f>+H2522/SUM(F$27:F2522)-1</f>
        <v>-6.0060741116320204E-2</v>
      </c>
      <c r="M2522">
        <v>6.3810000000000002</v>
      </c>
      <c r="R2522">
        <f t="shared" si="726"/>
        <v>6137.5878324590722</v>
      </c>
      <c r="S2522">
        <f t="shared" si="727"/>
        <v>5964.3274785881886</v>
      </c>
      <c r="T2522" s="5">
        <f t="shared" si="714"/>
        <v>0</v>
      </c>
      <c r="U2522" s="6">
        <f>+S2522+SUM($D$17:$E$17)-SUM($Q$27:Q2522)</f>
        <v>6143.3014785881824</v>
      </c>
      <c r="V2522" s="10">
        <f t="shared" si="715"/>
        <v>5.0462749053097333E-3</v>
      </c>
      <c r="W2522" s="10">
        <f>+S2522/SUM(Q$27:Q2522)-1</f>
        <v>-7.1125474559956103E-2</v>
      </c>
      <c r="X2522">
        <v>5.7930000000000001</v>
      </c>
      <c r="AC2522">
        <f t="shared" si="728"/>
        <v>16920.912477828351</v>
      </c>
      <c r="AD2522">
        <f t="shared" si="729"/>
        <v>16755.403243717101</v>
      </c>
      <c r="AE2522" s="5">
        <f t="shared" si="716"/>
        <v>0</v>
      </c>
      <c r="AF2522" s="6">
        <f>+AD2522+SUM($D$18:$E$18)-SUM($AB$27:AB2522)</f>
        <v>17077.324243717128</v>
      </c>
      <c r="AG2522" s="10">
        <f t="shared" si="717"/>
        <v>2.2513548640311187E-2</v>
      </c>
      <c r="AH2522" s="10">
        <f>+AD2522/SUM(AB$27:AB2522)-1</f>
        <v>0.44967024742754735</v>
      </c>
      <c r="AI2522" s="6">
        <f t="shared" si="718"/>
        <v>0</v>
      </c>
      <c r="AL2522" s="6">
        <f t="shared" si="719"/>
        <v>0</v>
      </c>
      <c r="AM2522" s="6">
        <f t="shared" si="720"/>
        <v>30355.403604166913</v>
      </c>
      <c r="AN2522" s="6">
        <f t="shared" si="721"/>
        <v>29962.32552855798</v>
      </c>
      <c r="AO2522" s="5">
        <f t="shared" si="722"/>
        <v>0</v>
      </c>
      <c r="AP2522" s="6">
        <f>+AN2522+SUM($D$16:$E$18)-SUM($AL$27:AL2522)</f>
        <v>30677.83452855796</v>
      </c>
      <c r="AQ2522" s="10">
        <f t="shared" si="730"/>
        <v>1.6073314134572358E-2</v>
      </c>
      <c r="AR2522" s="10">
        <f>+AN2522/SUM(AL$27:AL2522)-1</f>
        <v>0.1665532140994328</v>
      </c>
    </row>
    <row r="2523" spans="1:44" x14ac:dyDescent="0.25">
      <c r="A2523" s="1">
        <v>43936</v>
      </c>
      <c r="B2523">
        <v>7.5579999999999998</v>
      </c>
      <c r="G2523">
        <f t="shared" si="723"/>
        <v>7284.3739393925744</v>
      </c>
      <c r="H2523">
        <f t="shared" si="724"/>
        <v>7230.1587036927513</v>
      </c>
      <c r="I2523" s="5">
        <f t="shared" si="713"/>
        <v>0</v>
      </c>
      <c r="J2523" s="6">
        <f>+H2523+SUM($D$16:$E$16)-SUM($F$27:F2523)</f>
        <v>7444.7727036927454</v>
      </c>
      <c r="K2523" s="10">
        <f t="shared" si="725"/>
        <v>-1.6676618401121335E-3</v>
      </c>
      <c r="L2523" s="10">
        <f>+H2523/SUM(F$27:F2523)-1</f>
        <v>-6.167469044474283E-2</v>
      </c>
      <c r="M2523">
        <v>6.2240000000000002</v>
      </c>
      <c r="R2523">
        <f t="shared" si="726"/>
        <v>5986.5768169918929</v>
      </c>
      <c r="S2523">
        <f t="shared" si="727"/>
        <v>5817.579411805812</v>
      </c>
      <c r="T2523" s="5">
        <f t="shared" si="714"/>
        <v>0</v>
      </c>
      <c r="U2523" s="6">
        <f>+S2523+SUM($D$17:$E$17)-SUM($Q$27:Q2523)</f>
        <v>5996.5534118058058</v>
      </c>
      <c r="V2523" s="10">
        <f t="shared" si="715"/>
        <v>-2.3887492302608115E-2</v>
      </c>
      <c r="W2523" s="10">
        <f>+S2523/SUM(Q$27:Q2523)-1</f>
        <v>-9.3979776470955345E-2</v>
      </c>
      <c r="X2523">
        <v>5.7670000000000003</v>
      </c>
      <c r="AC2523">
        <f t="shared" si="728"/>
        <v>16844.968454969119</v>
      </c>
      <c r="AD2523">
        <f t="shared" si="729"/>
        <v>16680.202055328245</v>
      </c>
      <c r="AE2523" s="5">
        <f t="shared" si="716"/>
        <v>0</v>
      </c>
      <c r="AF2523" s="6">
        <f>+AD2523+SUM($D$18:$E$18)-SUM($AB$27:AB2523)</f>
        <v>17002.123055328273</v>
      </c>
      <c r="AG2523" s="10">
        <f t="shared" si="717"/>
        <v>-4.4035697463858936E-3</v>
      </c>
      <c r="AH2523" s="10">
        <f>+AD2523/SUM(AB$27:AB2523)-1</f>
        <v>0.44316387310800365</v>
      </c>
      <c r="AI2523" s="6">
        <f t="shared" si="718"/>
        <v>0</v>
      </c>
      <c r="AL2523" s="6">
        <f t="shared" si="719"/>
        <v>0</v>
      </c>
      <c r="AM2523" s="6">
        <f t="shared" si="720"/>
        <v>30115.919211353586</v>
      </c>
      <c r="AN2523" s="6">
        <f t="shared" si="721"/>
        <v>29727.940170826809</v>
      </c>
      <c r="AO2523" s="5">
        <f t="shared" si="722"/>
        <v>0</v>
      </c>
      <c r="AP2523" s="6">
        <f>+AN2523+SUM($D$16:$E$18)-SUM($AL$27:AL2523)</f>
        <v>30443.449170826792</v>
      </c>
      <c r="AQ2523" s="10">
        <f t="shared" si="730"/>
        <v>-7.6402184617359037E-3</v>
      </c>
      <c r="AR2523" s="10">
        <f>+AN2523/SUM(AL$27:AL2523)-1</f>
        <v>0.15742765433143235</v>
      </c>
    </row>
    <row r="2524" spans="1:44" x14ac:dyDescent="0.25">
      <c r="A2524" s="1">
        <v>43937</v>
      </c>
      <c r="B2524">
        <v>7.5739999999999998</v>
      </c>
      <c r="G2524">
        <f t="shared" si="723"/>
        <v>7299.794683376469</v>
      </c>
      <c r="H2524">
        <f t="shared" si="724"/>
        <v>7245.4646760742125</v>
      </c>
      <c r="I2524" s="5">
        <f t="shared" ref="I2524:I2587" si="731">+C2524*(MAX($A:$A)-$A2524)</f>
        <v>0</v>
      </c>
      <c r="J2524" s="6">
        <f>+H2524+SUM($D$16:$E$16)-SUM($F$27:F2524)</f>
        <v>7460.0786760742058</v>
      </c>
      <c r="K2524" s="10">
        <f t="shared" si="725"/>
        <v>2.0559354852927036E-3</v>
      </c>
      <c r="L2524" s="10">
        <f>+H2524/SUM(F$27:F2524)-1</f>
        <v>-5.9688291271299598E-2</v>
      </c>
      <c r="M2524">
        <v>6.226</v>
      </c>
      <c r="R2524">
        <f t="shared" si="726"/>
        <v>5988.5005241952958</v>
      </c>
      <c r="S2524">
        <f t="shared" si="727"/>
        <v>5819.4488139304276</v>
      </c>
      <c r="T2524" s="5">
        <f t="shared" ref="T2524:T2587" si="732">+N2524*(MAX($A:$A)-$A2524)</f>
        <v>0</v>
      </c>
      <c r="U2524" s="6">
        <f>+S2524+SUM($D$17:$E$17)-SUM($Q$27:Q2524)</f>
        <v>5998.4228139304214</v>
      </c>
      <c r="V2524" s="10">
        <f t="shared" ref="V2524:V2587" si="733">+U2524/U2523-1</f>
        <v>3.1174609750572735E-4</v>
      </c>
      <c r="W2524" s="10">
        <f>+S2524/SUM(Q$27:Q2524)-1</f>
        <v>-9.3688638866993745E-2</v>
      </c>
      <c r="X2524">
        <v>5.835</v>
      </c>
      <c r="AC2524">
        <f t="shared" si="728"/>
        <v>17043.591283985574</v>
      </c>
      <c r="AD2524">
        <f t="shared" si="729"/>
        <v>16876.882086499099</v>
      </c>
      <c r="AE2524" s="5">
        <f t="shared" ref="AE2524:AE2587" si="734">+Y2524*(MAX($A:$A)-$A2524)</f>
        <v>0</v>
      </c>
      <c r="AF2524" s="6">
        <f>+AD2524+SUM($D$18:$E$18)-SUM($AB$27:AB2524)</f>
        <v>17198.803086499123</v>
      </c>
      <c r="AG2524" s="10">
        <f t="shared" ref="AG2524:AG2587" si="735">+AF2524/AF2523-1</f>
        <v>1.1567968925457972E-2</v>
      </c>
      <c r="AH2524" s="10">
        <f>+AD2524/SUM(AB$27:AB2524)-1</f>
        <v>0.46018054440527156</v>
      </c>
      <c r="AI2524" s="6">
        <f t="shared" ref="AI2524:AI2587" si="736">+C2524+N2524+Y2524</f>
        <v>0</v>
      </c>
      <c r="AL2524" s="6">
        <f t="shared" ref="AL2524:AL2587" si="737">+F2524+Q2524+AB2524</f>
        <v>0</v>
      </c>
      <c r="AM2524" s="6">
        <f t="shared" ref="AM2524:AM2587" si="738">+G2524+R2524+AC2524</f>
        <v>30331.886491557339</v>
      </c>
      <c r="AN2524" s="6">
        <f t="shared" ref="AN2524:AN2587" si="739">+H2524+S2524+AD2524</f>
        <v>29941.79557650374</v>
      </c>
      <c r="AO2524" s="5">
        <f t="shared" ref="AO2524:AO2587" si="740">+AI2524*(MAX($A:$A)-$A2524)</f>
        <v>0</v>
      </c>
      <c r="AP2524" s="6">
        <f>+AN2524+SUM($D$16:$E$18)-SUM($AL$27:AL2524)</f>
        <v>30657.30457650372</v>
      </c>
      <c r="AQ2524" s="10">
        <f t="shared" si="730"/>
        <v>7.0246772787447842E-3</v>
      </c>
      <c r="AR2524" s="10">
        <f>+AN2524/SUM(AL$27:AL2524)-1</f>
        <v>0.16575390092424702</v>
      </c>
    </row>
    <row r="2525" spans="1:44" x14ac:dyDescent="0.25">
      <c r="A2525" s="1">
        <v>43938</v>
      </c>
      <c r="B2525">
        <v>7.6669999999999998</v>
      </c>
      <c r="G2525">
        <f t="shared" ref="G2525:G2588" si="741">+(B2525/B2524*G2524)+F2525</f>
        <v>7389.4277577828598</v>
      </c>
      <c r="H2525">
        <f t="shared" ref="H2525:H2588" si="742">+($B2525/$B2524*H2524)+F2525</f>
        <v>7334.4306405414554</v>
      </c>
      <c r="I2525" s="5">
        <f t="shared" si="731"/>
        <v>0</v>
      </c>
      <c r="J2525" s="6">
        <f>+H2525+SUM($D$16:$E$16)-SUM($F$27:F2525)</f>
        <v>7549.0446405414486</v>
      </c>
      <c r="K2525" s="10">
        <f t="shared" ref="K2525:K2588" si="743">+J2525/J2524-1</f>
        <v>1.1925606730204041E-2</v>
      </c>
      <c r="L2525" s="10">
        <f>+H2525/SUM(F$27:F2525)-1</f>
        <v>-4.8142346075660702E-2</v>
      </c>
      <c r="M2525">
        <v>6.3570000000000002</v>
      </c>
      <c r="R2525">
        <f t="shared" ref="R2525:R2588" si="744">+($M2525/$M2524*R2524)+N2525</f>
        <v>6114.5033460182294</v>
      </c>
      <c r="S2525">
        <f t="shared" ref="S2525:S2588" si="745">+($M2525/$M2524*S2524)+Q2525</f>
        <v>5941.8946530927933</v>
      </c>
      <c r="T2525" s="5">
        <f t="shared" si="732"/>
        <v>0</v>
      </c>
      <c r="U2525" s="6">
        <f>+S2525+SUM($D$17:$E$17)-SUM($Q$27:Q2525)</f>
        <v>6120.868653092788</v>
      </c>
      <c r="V2525" s="10">
        <f t="shared" si="733"/>
        <v>2.041300571176885E-2</v>
      </c>
      <c r="W2525" s="10">
        <f>+S2525/SUM(Q$27:Q2525)-1</f>
        <v>-7.4619125807497411E-2</v>
      </c>
      <c r="X2525">
        <v>5.9139999999999997</v>
      </c>
      <c r="AC2525">
        <f t="shared" ref="AC2525:AC2588" si="746">+(X2525/X2524*AC2524)+AB2525</f>
        <v>17274.344276519398</v>
      </c>
      <c r="AD2525">
        <f t="shared" ref="AD2525:AD2588" si="747">+($X2525/$X2524*AD2524)+AB2525</f>
        <v>17105.378005065242</v>
      </c>
      <c r="AE2525" s="5">
        <f t="shared" si="734"/>
        <v>0</v>
      </c>
      <c r="AF2525" s="6">
        <f>+AD2525+SUM($D$18:$E$18)-SUM($AB$27:AB2525)</f>
        <v>17427.299005065266</v>
      </c>
      <c r="AG2525" s="10">
        <f t="shared" si="735"/>
        <v>1.3285570944498337E-2</v>
      </c>
      <c r="AH2525" s="10">
        <f>+AD2525/SUM(AB$27:AB2525)-1</f>
        <v>0.47994991253003905</v>
      </c>
      <c r="AI2525" s="6">
        <f t="shared" si="736"/>
        <v>0</v>
      </c>
      <c r="AL2525" s="6">
        <f t="shared" si="737"/>
        <v>0</v>
      </c>
      <c r="AM2525" s="6">
        <f t="shared" si="738"/>
        <v>30778.275380320487</v>
      </c>
      <c r="AN2525" s="6">
        <f t="shared" si="739"/>
        <v>30381.703298699489</v>
      </c>
      <c r="AO2525" s="5">
        <f t="shared" si="740"/>
        <v>0</v>
      </c>
      <c r="AP2525" s="6">
        <f>+AN2525+SUM($D$16:$E$18)-SUM($AL$27:AL2525)</f>
        <v>31097.212298699469</v>
      </c>
      <c r="AQ2525" s="10">
        <f t="shared" ref="AQ2525:AQ2588" si="748">+AP2525/AP2524-1</f>
        <v>1.4349197630795674E-2</v>
      </c>
      <c r="AR2525" s="10">
        <f>+AN2525/SUM(AL$27:AL2525)-1</f>
        <v>0.18288126864960907</v>
      </c>
    </row>
    <row r="2526" spans="1:44" x14ac:dyDescent="0.25">
      <c r="A2526" s="1">
        <v>43941</v>
      </c>
      <c r="B2526">
        <v>7.6609999999999996</v>
      </c>
      <c r="G2526">
        <f t="shared" si="741"/>
        <v>7383.6449787888987</v>
      </c>
      <c r="H2526">
        <f t="shared" si="742"/>
        <v>7328.6909008984067</v>
      </c>
      <c r="I2526" s="5">
        <f t="shared" si="731"/>
        <v>0</v>
      </c>
      <c r="J2526" s="6">
        <f>+H2526+SUM($D$16:$E$16)-SUM($F$27:F2526)</f>
        <v>7543.3049008984008</v>
      </c>
      <c r="K2526" s="10">
        <f t="shared" si="743"/>
        <v>-7.6032662626246417E-4</v>
      </c>
      <c r="L2526" s="10">
        <f>+H2526/SUM(F$27:F2526)-1</f>
        <v>-4.8887245765702025E-2</v>
      </c>
      <c r="M2526">
        <v>6.4089999999999998</v>
      </c>
      <c r="R2526">
        <f t="shared" si="744"/>
        <v>6164.5197333067226</v>
      </c>
      <c r="S2526">
        <f t="shared" si="745"/>
        <v>5990.4991083328159</v>
      </c>
      <c r="T2526" s="5">
        <f t="shared" si="732"/>
        <v>0</v>
      </c>
      <c r="U2526" s="6">
        <f>+S2526+SUM($D$17:$E$17)-SUM($Q$27:Q2526)</f>
        <v>6169.4731083328115</v>
      </c>
      <c r="V2526" s="10">
        <f t="shared" si="733"/>
        <v>7.9407773626156697E-3</v>
      </c>
      <c r="W2526" s="10">
        <f>+S2526/SUM(Q$27:Q2526)-1</f>
        <v>-6.7049548104491263E-2</v>
      </c>
      <c r="X2526">
        <v>5.9080000000000004</v>
      </c>
      <c r="AC2526">
        <f t="shared" si="746"/>
        <v>17256.818732782653</v>
      </c>
      <c r="AD2526">
        <f t="shared" si="747"/>
        <v>17088.023884667815</v>
      </c>
      <c r="AE2526" s="5">
        <f t="shared" si="734"/>
        <v>0</v>
      </c>
      <c r="AF2526" s="6">
        <f>+AD2526+SUM($D$18:$E$18)-SUM($AB$27:AB2526)</f>
        <v>17409.944884667842</v>
      </c>
      <c r="AG2526" s="10">
        <f t="shared" si="735"/>
        <v>-9.9580092086437588E-4</v>
      </c>
      <c r="AH2526" s="10">
        <f>+AD2526/SUM(AB$27:AB2526)-1</f>
        <v>0.4784484415332213</v>
      </c>
      <c r="AI2526" s="6">
        <f t="shared" si="736"/>
        <v>0</v>
      </c>
      <c r="AL2526" s="6">
        <f t="shared" si="737"/>
        <v>0</v>
      </c>
      <c r="AM2526" s="6">
        <f t="shared" si="738"/>
        <v>30804.983444878275</v>
      </c>
      <c r="AN2526" s="6">
        <f t="shared" si="739"/>
        <v>30407.213893899039</v>
      </c>
      <c r="AO2526" s="5">
        <f t="shared" si="740"/>
        <v>0</v>
      </c>
      <c r="AP2526" s="6">
        <f>+AN2526+SUM($D$16:$E$18)-SUM($AL$27:AL2526)</f>
        <v>31122.722893899019</v>
      </c>
      <c r="AQ2526" s="10">
        <f t="shared" si="748"/>
        <v>8.2034990643253813E-4</v>
      </c>
      <c r="AR2526" s="10">
        <f>+AN2526/SUM(AL$27:AL2526)-1</f>
        <v>0.18387449819032886</v>
      </c>
    </row>
    <row r="2527" spans="1:44" x14ac:dyDescent="0.25">
      <c r="A2527" s="1">
        <v>43942</v>
      </c>
      <c r="B2527">
        <v>7.52</v>
      </c>
      <c r="G2527">
        <f t="shared" si="741"/>
        <v>7247.7496724308212</v>
      </c>
      <c r="H2527">
        <f t="shared" si="742"/>
        <v>7193.8070192867799</v>
      </c>
      <c r="I2527" s="5">
        <f t="shared" si="731"/>
        <v>0</v>
      </c>
      <c r="J2527" s="6">
        <f>+H2527+SUM($D$16:$E$16)-SUM($F$27:F2527)</f>
        <v>7408.4210192867731</v>
      </c>
      <c r="K2527" s="10">
        <f t="shared" si="743"/>
        <v>-1.7881271323867964E-2</v>
      </c>
      <c r="L2527" s="10">
        <f>+H2527/SUM(F$27:F2527)-1</f>
        <v>-6.6392388481670617E-2</v>
      </c>
      <c r="M2527">
        <v>6.2590000000000003</v>
      </c>
      <c r="R2527">
        <f t="shared" si="744"/>
        <v>6020.2416930514555</v>
      </c>
      <c r="S2527">
        <f t="shared" si="745"/>
        <v>5850.2939489865967</v>
      </c>
      <c r="T2527" s="5">
        <f t="shared" si="732"/>
        <v>0</v>
      </c>
      <c r="U2527" s="6">
        <f>+S2527+SUM($D$17:$E$17)-SUM($Q$27:Q2527)</f>
        <v>6029.2679489865914</v>
      </c>
      <c r="V2527" s="10">
        <f t="shared" si="733"/>
        <v>-2.2725629382653767E-2</v>
      </c>
      <c r="W2527" s="10">
        <f>+S2527/SUM(Q$27:Q2527)-1</f>
        <v>-8.8884868401624351E-2</v>
      </c>
      <c r="X2527">
        <v>5.7919999999999998</v>
      </c>
      <c r="AC2527">
        <f t="shared" si="746"/>
        <v>16917.991553872227</v>
      </c>
      <c r="AD2527">
        <f t="shared" si="747"/>
        <v>16752.510890317531</v>
      </c>
      <c r="AE2527" s="5">
        <f t="shared" si="734"/>
        <v>0</v>
      </c>
      <c r="AF2527" s="6">
        <f>+AD2527+SUM($D$18:$E$18)-SUM($AB$27:AB2527)</f>
        <v>17074.431890317559</v>
      </c>
      <c r="AG2527" s="10">
        <f t="shared" si="735"/>
        <v>-1.9271341556385657E-2</v>
      </c>
      <c r="AH2527" s="10">
        <f>+AD2527/SUM(AB$27:AB2527)-1</f>
        <v>0.44942000226141121</v>
      </c>
      <c r="AI2527" s="6">
        <f t="shared" si="736"/>
        <v>0</v>
      </c>
      <c r="AL2527" s="6">
        <f t="shared" si="737"/>
        <v>0</v>
      </c>
      <c r="AM2527" s="6">
        <f t="shared" si="738"/>
        <v>30185.982919354505</v>
      </c>
      <c r="AN2527" s="6">
        <f t="shared" si="739"/>
        <v>29796.611858590906</v>
      </c>
      <c r="AO2527" s="5">
        <f t="shared" si="740"/>
        <v>0</v>
      </c>
      <c r="AP2527" s="6">
        <f>+AN2527+SUM($D$16:$E$18)-SUM($AL$27:AL2527)</f>
        <v>30512.120858590886</v>
      </c>
      <c r="AQ2527" s="10">
        <f t="shared" si="748"/>
        <v>-1.9619171413431502E-2</v>
      </c>
      <c r="AR2527" s="10">
        <f>+AN2527/SUM(AL$27:AL2527)-1</f>
        <v>0.16010131789611415</v>
      </c>
    </row>
    <row r="2528" spans="1:44" x14ac:dyDescent="0.25">
      <c r="A2528" s="1">
        <v>43943</v>
      </c>
      <c r="B2528">
        <v>7.6280000000000001</v>
      </c>
      <c r="G2528">
        <f t="shared" si="741"/>
        <v>7351.8396943221151</v>
      </c>
      <c r="H2528">
        <f t="shared" si="742"/>
        <v>7297.1223328616434</v>
      </c>
      <c r="I2528" s="5">
        <f t="shared" si="731"/>
        <v>0</v>
      </c>
      <c r="J2528" s="6">
        <f>+H2528+SUM($D$16:$E$16)-SUM($F$27:F2528)</f>
        <v>7511.7363328616366</v>
      </c>
      <c r="K2528" s="10">
        <f t="shared" si="743"/>
        <v>1.3945659042041036E-2</v>
      </c>
      <c r="L2528" s="10">
        <f>+H2528/SUM(F$27:F2528)-1</f>
        <v>-5.2984194060928691E-2</v>
      </c>
      <c r="M2528">
        <v>6.3230000000000004</v>
      </c>
      <c r="R2528">
        <f t="shared" si="744"/>
        <v>6081.8003235603701</v>
      </c>
      <c r="S2528">
        <f t="shared" si="745"/>
        <v>5910.1148169743174</v>
      </c>
      <c r="T2528" s="5">
        <f t="shared" si="732"/>
        <v>0</v>
      </c>
      <c r="U2528" s="6">
        <f>+S2528+SUM($D$17:$E$17)-SUM($Q$27:Q2528)</f>
        <v>6089.0888169743121</v>
      </c>
      <c r="V2528" s="10">
        <f t="shared" si="733"/>
        <v>9.9217464696979007E-3</v>
      </c>
      <c r="W2528" s="10">
        <f>+S2528/SUM(Q$27:Q2528)-1</f>
        <v>-7.9568465074847494E-2</v>
      </c>
      <c r="X2528">
        <v>5.8579999999999997</v>
      </c>
      <c r="AC2528">
        <f t="shared" si="746"/>
        <v>17110.772534976433</v>
      </c>
      <c r="AD2528">
        <f t="shared" si="747"/>
        <v>16943.406214689243</v>
      </c>
      <c r="AE2528" s="5">
        <f t="shared" si="734"/>
        <v>0</v>
      </c>
      <c r="AF2528" s="6">
        <f>+AD2528+SUM($D$18:$E$18)-SUM($AB$27:AB2528)</f>
        <v>17265.32721468927</v>
      </c>
      <c r="AG2528" s="10">
        <f t="shared" si="735"/>
        <v>1.1180185999627001E-2</v>
      </c>
      <c r="AH2528" s="10">
        <f>+AD2528/SUM(AB$27:AB2528)-1</f>
        <v>0.4659361832264064</v>
      </c>
      <c r="AI2528" s="6">
        <f t="shared" si="736"/>
        <v>0</v>
      </c>
      <c r="AL2528" s="6">
        <f t="shared" si="737"/>
        <v>0</v>
      </c>
      <c r="AM2528" s="6">
        <f t="shared" si="738"/>
        <v>30544.412552858917</v>
      </c>
      <c r="AN2528" s="6">
        <f t="shared" si="739"/>
        <v>30150.643364525204</v>
      </c>
      <c r="AO2528" s="5">
        <f t="shared" si="740"/>
        <v>0</v>
      </c>
      <c r="AP2528" s="6">
        <f>+AN2528+SUM($D$16:$E$18)-SUM($AL$27:AL2528)</f>
        <v>30866.152364525184</v>
      </c>
      <c r="AQ2528" s="10">
        <f t="shared" si="748"/>
        <v>1.160297927420606E-2</v>
      </c>
      <c r="AR2528" s="10">
        <f>+AN2528/SUM(AL$27:AL2528)-1</f>
        <v>0.17388518092592053</v>
      </c>
    </row>
    <row r="2529" spans="1:44" x14ac:dyDescent="0.25">
      <c r="A2529" s="1">
        <v>43944</v>
      </c>
      <c r="B2529">
        <v>7.6420000000000003</v>
      </c>
      <c r="G2529">
        <f t="shared" si="741"/>
        <v>7365.3328453080239</v>
      </c>
      <c r="H2529">
        <f t="shared" si="742"/>
        <v>7310.5150586954223</v>
      </c>
      <c r="I2529" s="5">
        <f t="shared" si="731"/>
        <v>0</v>
      </c>
      <c r="J2529" s="6">
        <f>+H2529+SUM($D$16:$E$16)-SUM($F$27:F2529)</f>
        <v>7525.1290586954156</v>
      </c>
      <c r="K2529" s="10">
        <f t="shared" si="743"/>
        <v>1.7829068061387954E-3</v>
      </c>
      <c r="L2529" s="10">
        <f>+H2529/SUM(F$27:F2529)-1</f>
        <v>-5.1246094784165752E-2</v>
      </c>
      <c r="M2529">
        <v>6.3739999999999997</v>
      </c>
      <c r="R2529">
        <f t="shared" si="744"/>
        <v>6130.85485724716</v>
      </c>
      <c r="S2529">
        <f t="shared" si="745"/>
        <v>5957.7845711520313</v>
      </c>
      <c r="T2529" s="5">
        <f t="shared" si="732"/>
        <v>0</v>
      </c>
      <c r="U2529" s="6">
        <f>+S2529+SUM($D$17:$E$17)-SUM($Q$27:Q2529)</f>
        <v>6136.758571152026</v>
      </c>
      <c r="V2529" s="10">
        <f t="shared" si="733"/>
        <v>7.8287171710857972E-3</v>
      </c>
      <c r="W2529" s="10">
        <f>+S2529/SUM(Q$27:Q2529)-1</f>
        <v>-7.2144456173822369E-2</v>
      </c>
      <c r="X2529">
        <v>5.82</v>
      </c>
      <c r="AC2529">
        <f t="shared" si="746"/>
        <v>16999.777424643711</v>
      </c>
      <c r="AD2529">
        <f t="shared" si="747"/>
        <v>16833.496785505533</v>
      </c>
      <c r="AE2529" s="5">
        <f t="shared" si="734"/>
        <v>0</v>
      </c>
      <c r="AF2529" s="6">
        <f>+AD2529+SUM($D$18:$E$18)-SUM($AB$27:AB2529)</f>
        <v>17155.41778550556</v>
      </c>
      <c r="AG2529" s="10">
        <f t="shared" si="735"/>
        <v>-6.3659047880771924E-3</v>
      </c>
      <c r="AH2529" s="10">
        <f>+AD2529/SUM(AB$27:AB2529)-1</f>
        <v>0.45642686691322765</v>
      </c>
      <c r="AI2529" s="6">
        <f t="shared" si="736"/>
        <v>0</v>
      </c>
      <c r="AL2529" s="6">
        <f t="shared" si="737"/>
        <v>0</v>
      </c>
      <c r="AM2529" s="6">
        <f t="shared" si="738"/>
        <v>30495.965127198895</v>
      </c>
      <c r="AN2529" s="6">
        <f t="shared" si="739"/>
        <v>30101.796415352987</v>
      </c>
      <c r="AO2529" s="5">
        <f t="shared" si="740"/>
        <v>0</v>
      </c>
      <c r="AP2529" s="6">
        <f>+AN2529+SUM($D$16:$E$18)-SUM($AL$27:AL2529)</f>
        <v>30817.30541535297</v>
      </c>
      <c r="AQ2529" s="10">
        <f t="shared" si="748"/>
        <v>-1.5825409204016649E-3</v>
      </c>
      <c r="AR2529" s="10">
        <f>+AN2529/SUM(AL$27:AL2529)-1</f>
        <v>0.1719833737547285</v>
      </c>
    </row>
    <row r="2530" spans="1:44" x14ac:dyDescent="0.25">
      <c r="A2530" s="1">
        <v>43945</v>
      </c>
      <c r="B2530">
        <v>7.5529999999999999</v>
      </c>
      <c r="G2530">
        <f t="shared" si="741"/>
        <v>7279.5549568976057</v>
      </c>
      <c r="H2530">
        <f t="shared" si="742"/>
        <v>7225.3755873235441</v>
      </c>
      <c r="I2530" s="5">
        <f t="shared" si="731"/>
        <v>0</v>
      </c>
      <c r="J2530" s="6">
        <f>+H2530+SUM($D$16:$E$16)-SUM($F$27:F2530)</f>
        <v>7439.9895873235373</v>
      </c>
      <c r="K2530" s="10">
        <f t="shared" si="743"/>
        <v>-1.1314021421798492E-2</v>
      </c>
      <c r="L2530" s="10">
        <f>+H2530/SUM(F$27:F2530)-1</f>
        <v>-6.2295440186443951E-2</v>
      </c>
      <c r="M2530">
        <v>6.3230000000000004</v>
      </c>
      <c r="R2530">
        <f t="shared" si="744"/>
        <v>6081.8003235603701</v>
      </c>
      <c r="S2530">
        <f t="shared" si="745"/>
        <v>5910.1148169743174</v>
      </c>
      <c r="T2530" s="5">
        <f t="shared" si="732"/>
        <v>0</v>
      </c>
      <c r="U2530" s="6">
        <f>+S2530+SUM($D$17:$E$17)-SUM($Q$27:Q2530)</f>
        <v>6089.0888169743121</v>
      </c>
      <c r="V2530" s="10">
        <f t="shared" si="733"/>
        <v>-7.7679044441804068E-3</v>
      </c>
      <c r="W2530" s="10">
        <f>+S2530/SUM(Q$27:Q2530)-1</f>
        <v>-7.9568465074847494E-2</v>
      </c>
      <c r="X2530">
        <v>5.8529999999999998</v>
      </c>
      <c r="AC2530">
        <f t="shared" si="746"/>
        <v>17096.167915195816</v>
      </c>
      <c r="AD2530">
        <f t="shared" si="747"/>
        <v>16928.944447691389</v>
      </c>
      <c r="AE2530" s="5">
        <f t="shared" si="734"/>
        <v>0</v>
      </c>
      <c r="AF2530" s="6">
        <f>+AD2530+SUM($D$18:$E$18)-SUM($AB$27:AB2530)</f>
        <v>17250.865447691416</v>
      </c>
      <c r="AG2530" s="10">
        <f t="shared" si="735"/>
        <v>5.5637037453264426E-3</v>
      </c>
      <c r="AH2530" s="10">
        <f>+AD2530/SUM(AB$27:AB2530)-1</f>
        <v>0.46468495739572524</v>
      </c>
      <c r="AI2530" s="6">
        <f t="shared" si="736"/>
        <v>0</v>
      </c>
      <c r="AL2530" s="6">
        <f t="shared" si="737"/>
        <v>0</v>
      </c>
      <c r="AM2530" s="6">
        <f t="shared" si="738"/>
        <v>30457.52319565379</v>
      </c>
      <c r="AN2530" s="6">
        <f t="shared" si="739"/>
        <v>30064.434851989252</v>
      </c>
      <c r="AO2530" s="5">
        <f t="shared" si="740"/>
        <v>0</v>
      </c>
      <c r="AP2530" s="6">
        <f>+AN2530+SUM($D$16:$E$18)-SUM($AL$27:AL2530)</f>
        <v>30779.943851989232</v>
      </c>
      <c r="AQ2530" s="10">
        <f t="shared" si="748"/>
        <v>-1.2123565918623624E-3</v>
      </c>
      <c r="AR2530" s="10">
        <f>+AN2530/SUM(AL$27:AL2530)-1</f>
        <v>0.17052873860685924</v>
      </c>
    </row>
    <row r="2531" spans="1:44" x14ac:dyDescent="0.25">
      <c r="A2531" s="1">
        <v>43948</v>
      </c>
      <c r="B2531">
        <v>7.6470000000000002</v>
      </c>
      <c r="G2531">
        <f t="shared" si="741"/>
        <v>7370.1518278029907</v>
      </c>
      <c r="H2531">
        <f t="shared" si="742"/>
        <v>7315.2981750646286</v>
      </c>
      <c r="I2531" s="5">
        <f t="shared" si="731"/>
        <v>0</v>
      </c>
      <c r="J2531" s="6">
        <f>+H2531+SUM($D$16:$E$16)-SUM($F$27:F2531)</f>
        <v>7529.9121750646218</v>
      </c>
      <c r="K2531" s="10">
        <f t="shared" si="743"/>
        <v>1.2086386235579782E-2</v>
      </c>
      <c r="L2531" s="10">
        <f>+H2531/SUM(F$27:F2531)-1</f>
        <v>-5.0625345042464853E-2</v>
      </c>
      <c r="M2531">
        <v>6.4180000000000001</v>
      </c>
      <c r="R2531">
        <f t="shared" si="744"/>
        <v>6173.1764157220387</v>
      </c>
      <c r="S2531">
        <f t="shared" si="745"/>
        <v>5998.9114178935888</v>
      </c>
      <c r="T2531" s="5">
        <f t="shared" si="732"/>
        <v>0</v>
      </c>
      <c r="U2531" s="6">
        <f>+S2531+SUM($D$17:$E$17)-SUM($Q$27:Q2531)</f>
        <v>6177.8854178935835</v>
      </c>
      <c r="V2531" s="10">
        <f t="shared" si="733"/>
        <v>1.4582904534375718E-2</v>
      </c>
      <c r="W2531" s="10">
        <f>+S2531/SUM(Q$27:Q2531)-1</f>
        <v>-6.5739428886663287E-2</v>
      </c>
      <c r="X2531">
        <v>5.9089999999999998</v>
      </c>
      <c r="AC2531">
        <f t="shared" si="746"/>
        <v>17259.739656738777</v>
      </c>
      <c r="AD2531">
        <f t="shared" si="747"/>
        <v>17090.916238067384</v>
      </c>
      <c r="AE2531" s="5">
        <f t="shared" si="734"/>
        <v>0</v>
      </c>
      <c r="AF2531" s="6">
        <f>+AD2531+SUM($D$18:$E$18)-SUM($AB$27:AB2531)</f>
        <v>17412.837238067412</v>
      </c>
      <c r="AG2531" s="10">
        <f t="shared" si="735"/>
        <v>9.3891979429745476E-3</v>
      </c>
      <c r="AH2531" s="10">
        <f>+AD2531/SUM(AB$27:AB2531)-1</f>
        <v>0.47869868669935745</v>
      </c>
      <c r="AI2531" s="6">
        <f t="shared" si="736"/>
        <v>0</v>
      </c>
      <c r="AL2531" s="6">
        <f t="shared" si="737"/>
        <v>0</v>
      </c>
      <c r="AM2531" s="6">
        <f t="shared" si="738"/>
        <v>30803.067900263806</v>
      </c>
      <c r="AN2531" s="6">
        <f t="shared" si="739"/>
        <v>30405.125831025602</v>
      </c>
      <c r="AO2531" s="5">
        <f t="shared" si="740"/>
        <v>0</v>
      </c>
      <c r="AP2531" s="6">
        <f>+AN2531+SUM($D$16:$E$18)-SUM($AL$27:AL2531)</f>
        <v>31120.634831025582</v>
      </c>
      <c r="AQ2531" s="10">
        <f t="shared" si="748"/>
        <v>1.1068603005730759E-2</v>
      </c>
      <c r="AR2531" s="10">
        <f>+AN2531/SUM(AL$27:AL2531)-1</f>
        <v>0.18379320154818624</v>
      </c>
    </row>
    <row r="2532" spans="1:44" x14ac:dyDescent="0.25">
      <c r="A2532" s="1">
        <v>43949</v>
      </c>
      <c r="B2532">
        <v>7.7089999999999996</v>
      </c>
      <c r="G2532">
        <f t="shared" si="741"/>
        <v>7429.9072107405846</v>
      </c>
      <c r="H2532">
        <f t="shared" si="742"/>
        <v>7374.6088180427905</v>
      </c>
      <c r="I2532" s="5">
        <f t="shared" si="731"/>
        <v>0</v>
      </c>
      <c r="J2532" s="6">
        <f>+H2532+SUM($D$16:$E$16)-SUM($F$27:F2532)</f>
        <v>7589.2228180427837</v>
      </c>
      <c r="K2532" s="10">
        <f t="shared" si="743"/>
        <v>7.8766712810502959E-3</v>
      </c>
      <c r="L2532" s="10">
        <f>+H2532/SUM(F$27:F2532)-1</f>
        <v>-4.2928048245372219E-2</v>
      </c>
      <c r="M2532">
        <v>6.5220000000000002</v>
      </c>
      <c r="R2532">
        <f t="shared" si="744"/>
        <v>6273.2091902990242</v>
      </c>
      <c r="S2532">
        <f t="shared" si="745"/>
        <v>6096.120328373634</v>
      </c>
      <c r="T2532" s="5">
        <f t="shared" si="732"/>
        <v>0</v>
      </c>
      <c r="U2532" s="6">
        <f>+S2532+SUM($D$17:$E$17)-SUM($Q$27:Q2532)</f>
        <v>6275.0943283736287</v>
      </c>
      <c r="V2532" s="10">
        <f t="shared" si="733"/>
        <v>1.5734981131001469E-2</v>
      </c>
      <c r="W2532" s="10">
        <f>+S2532/SUM(Q$27:Q2532)-1</f>
        <v>-5.0600273480651103E-2</v>
      </c>
      <c r="X2532">
        <v>5.8929999999999998</v>
      </c>
      <c r="AC2532">
        <f t="shared" si="746"/>
        <v>17213.004873440786</v>
      </c>
      <c r="AD2532">
        <f t="shared" si="747"/>
        <v>17044.638583674241</v>
      </c>
      <c r="AE2532" s="5">
        <f t="shared" si="734"/>
        <v>0</v>
      </c>
      <c r="AF2532" s="6">
        <f>+AD2532+SUM($D$18:$E$18)-SUM($AB$27:AB2532)</f>
        <v>17366.559583674265</v>
      </c>
      <c r="AG2532" s="10">
        <f t="shared" si="735"/>
        <v>-2.6576745512774114E-3</v>
      </c>
      <c r="AH2532" s="10">
        <f>+AD2532/SUM(AB$27:AB2532)-1</f>
        <v>0.47469476404117672</v>
      </c>
      <c r="AI2532" s="6">
        <f t="shared" si="736"/>
        <v>0</v>
      </c>
      <c r="AL2532" s="6">
        <f t="shared" si="737"/>
        <v>0</v>
      </c>
      <c r="AM2532" s="6">
        <f t="shared" si="738"/>
        <v>30916.121274480396</v>
      </c>
      <c r="AN2532" s="6">
        <f t="shared" si="739"/>
        <v>30515.367730090664</v>
      </c>
      <c r="AO2532" s="5">
        <f t="shared" si="740"/>
        <v>0</v>
      </c>
      <c r="AP2532" s="6">
        <f>+AN2532+SUM($D$16:$E$18)-SUM($AL$27:AL2532)</f>
        <v>31230.876730090644</v>
      </c>
      <c r="AQ2532" s="10">
        <f t="shared" si="748"/>
        <v>3.5424052132495554E-3</v>
      </c>
      <c r="AR2532" s="10">
        <f>+AN2532/SUM(AL$27:AL2532)-1</f>
        <v>0.18808535976401641</v>
      </c>
    </row>
    <row r="2533" spans="1:44" x14ac:dyDescent="0.25">
      <c r="A2533" s="1">
        <v>43950</v>
      </c>
      <c r="B2533">
        <v>7.8490000000000002</v>
      </c>
      <c r="G2533">
        <f t="shared" si="741"/>
        <v>7564.8387205996687</v>
      </c>
      <c r="H2533">
        <f t="shared" si="742"/>
        <v>7508.5360763805757</v>
      </c>
      <c r="I2533" s="5">
        <f t="shared" si="731"/>
        <v>0</v>
      </c>
      <c r="J2533" s="6">
        <f>+H2533+SUM($D$16:$E$16)-SUM($F$27:F2533)</f>
        <v>7723.1500763805698</v>
      </c>
      <c r="K2533" s="10">
        <f t="shared" si="743"/>
        <v>1.764703205437379E-2</v>
      </c>
      <c r="L2533" s="10">
        <f>+H2533/SUM(F$27:F2533)-1</f>
        <v>-2.554705547774383E-2</v>
      </c>
      <c r="M2533">
        <v>6.6260000000000003</v>
      </c>
      <c r="R2533">
        <f t="shared" si="744"/>
        <v>6373.2419648760106</v>
      </c>
      <c r="S2533">
        <f t="shared" si="745"/>
        <v>6193.3292388536802</v>
      </c>
      <c r="T2533" s="5">
        <f t="shared" si="732"/>
        <v>0</v>
      </c>
      <c r="U2533" s="6">
        <f>+S2533+SUM($D$17:$E$17)-SUM($Q$27:Q2533)</f>
        <v>6372.303238853674</v>
      </c>
      <c r="V2533" s="10">
        <f t="shared" si="733"/>
        <v>1.5491226966980021E-2</v>
      </c>
      <c r="W2533" s="10">
        <f>+S2533/SUM(Q$27:Q2533)-1</f>
        <v>-3.5461118074638698E-2</v>
      </c>
      <c r="X2533">
        <v>5.87</v>
      </c>
      <c r="AC2533">
        <f t="shared" si="746"/>
        <v>17145.823622449927</v>
      </c>
      <c r="AD2533">
        <f t="shared" si="747"/>
        <v>16978.114455484101</v>
      </c>
      <c r="AE2533" s="5">
        <f t="shared" si="734"/>
        <v>0</v>
      </c>
      <c r="AF2533" s="6">
        <f>+AD2533+SUM($D$18:$E$18)-SUM($AB$27:AB2533)</f>
        <v>17300.035455484125</v>
      </c>
      <c r="AG2533" s="10">
        <f t="shared" si="735"/>
        <v>-3.830587622702053E-3</v>
      </c>
      <c r="AH2533" s="10">
        <f>+AD2533/SUM(AB$27:AB2533)-1</f>
        <v>0.46893912522004211</v>
      </c>
      <c r="AI2533" s="6">
        <f t="shared" si="736"/>
        <v>0</v>
      </c>
      <c r="AL2533" s="6">
        <f t="shared" si="737"/>
        <v>0</v>
      </c>
      <c r="AM2533" s="6">
        <f t="shared" si="738"/>
        <v>31083.904307925608</v>
      </c>
      <c r="AN2533" s="6">
        <f t="shared" si="739"/>
        <v>30679.979770718357</v>
      </c>
      <c r="AO2533" s="5">
        <f t="shared" si="740"/>
        <v>0</v>
      </c>
      <c r="AP2533" s="6">
        <f>+AN2533+SUM($D$16:$E$18)-SUM($AL$27:AL2533)</f>
        <v>31395.488770718341</v>
      </c>
      <c r="AQ2533" s="10">
        <f t="shared" si="748"/>
        <v>5.2708107444545682E-3</v>
      </c>
      <c r="AR2533" s="10">
        <f>+AN2533/SUM(AL$27:AL2533)-1</f>
        <v>0.19449436512946017</v>
      </c>
    </row>
    <row r="2534" spans="1:44" x14ac:dyDescent="0.25">
      <c r="A2534" s="1">
        <v>43951</v>
      </c>
      <c r="B2534">
        <v>7.798</v>
      </c>
      <c r="G2534">
        <f t="shared" si="741"/>
        <v>7515.6850991510028</v>
      </c>
      <c r="H2534">
        <f t="shared" si="742"/>
        <v>7459.7482894146679</v>
      </c>
      <c r="I2534" s="5">
        <f t="shared" si="731"/>
        <v>0</v>
      </c>
      <c r="J2534" s="6">
        <f>+H2534+SUM($D$16:$E$16)-SUM($F$27:F2534)</f>
        <v>7674.3622894146602</v>
      </c>
      <c r="K2534" s="10">
        <f t="shared" si="743"/>
        <v>-6.3170838949661023E-3</v>
      </c>
      <c r="L2534" s="10">
        <f>+H2534/SUM(F$27:F2534)-1</f>
        <v>-3.1878702843094242E-2</v>
      </c>
      <c r="M2534">
        <v>6.5220000000000002</v>
      </c>
      <c r="R2534">
        <f t="shared" si="744"/>
        <v>6273.2091902990251</v>
      </c>
      <c r="S2534">
        <f t="shared" si="745"/>
        <v>6096.120328373634</v>
      </c>
      <c r="T2534" s="5">
        <f t="shared" si="732"/>
        <v>0</v>
      </c>
      <c r="U2534" s="6">
        <f>+S2534+SUM($D$17:$E$17)-SUM($Q$27:Q2534)</f>
        <v>6275.0943283736287</v>
      </c>
      <c r="V2534" s="10">
        <f t="shared" si="733"/>
        <v>-1.525490969848009E-2</v>
      </c>
      <c r="W2534" s="10">
        <f>+S2534/SUM(Q$27:Q2534)-1</f>
        <v>-5.0600273480651103E-2</v>
      </c>
      <c r="X2534">
        <v>5.8029999999999999</v>
      </c>
      <c r="AC2534">
        <f t="shared" si="746"/>
        <v>16950.121717389597</v>
      </c>
      <c r="AD2534">
        <f t="shared" si="747"/>
        <v>16784.326777712817</v>
      </c>
      <c r="AE2534" s="5">
        <f t="shared" si="734"/>
        <v>0</v>
      </c>
      <c r="AF2534" s="6">
        <f>+AD2534+SUM($D$18:$E$18)-SUM($AB$27:AB2534)</f>
        <v>17106.247777712844</v>
      </c>
      <c r="AG2534" s="10">
        <f t="shared" si="735"/>
        <v>-1.1201576914101063E-2</v>
      </c>
      <c r="AH2534" s="10">
        <f>+AD2534/SUM(AB$27:AB2534)-1</f>
        <v>0.45217269908891033</v>
      </c>
      <c r="AI2534" s="6">
        <f t="shared" si="736"/>
        <v>0</v>
      </c>
      <c r="AL2534" s="6">
        <f t="shared" si="737"/>
        <v>0</v>
      </c>
      <c r="AM2534" s="6">
        <f t="shared" si="738"/>
        <v>30739.016006839625</v>
      </c>
      <c r="AN2534" s="6">
        <f t="shared" si="739"/>
        <v>30340.195395501119</v>
      </c>
      <c r="AO2534" s="5">
        <f t="shared" si="740"/>
        <v>0</v>
      </c>
      <c r="AP2534" s="6">
        <f>+AN2534+SUM($D$16:$E$18)-SUM($AL$27:AL2534)</f>
        <v>31055.704395501099</v>
      </c>
      <c r="AQ2534" s="10">
        <f t="shared" si="748"/>
        <v>-1.0822713342629964E-2</v>
      </c>
      <c r="AR2534" s="10">
        <f>+AN2534/SUM(AL$27:AL2534)-1</f>
        <v>0.1812651999021937</v>
      </c>
    </row>
    <row r="2535" spans="1:44" x14ac:dyDescent="0.25">
      <c r="A2535" s="1">
        <v>43956</v>
      </c>
      <c r="B2535">
        <v>7.6630000000000003</v>
      </c>
      <c r="G2535">
        <f t="shared" si="741"/>
        <v>7385.5725717868854</v>
      </c>
      <c r="H2535">
        <f t="shared" si="742"/>
        <v>7330.604147446089</v>
      </c>
      <c r="I2535" s="5">
        <f t="shared" si="731"/>
        <v>0</v>
      </c>
      <c r="J2535" s="6">
        <f>+H2535+SUM($D$16:$E$16)-SUM($F$27:F2535)</f>
        <v>7545.2181474460822</v>
      </c>
      <c r="K2535" s="10">
        <f t="shared" si="743"/>
        <v>-1.6827996529002576E-2</v>
      </c>
      <c r="L2535" s="10">
        <f>+H2535/SUM(F$27:F2535)-1</f>
        <v>-4.8638945869021732E-2</v>
      </c>
      <c r="M2535">
        <v>6.4219999999999997</v>
      </c>
      <c r="R2535">
        <f t="shared" si="744"/>
        <v>6177.0238301288464</v>
      </c>
      <c r="S2535">
        <f t="shared" si="745"/>
        <v>6002.65022214282</v>
      </c>
      <c r="T2535" s="5">
        <f t="shared" si="732"/>
        <v>0</v>
      </c>
      <c r="U2535" s="6">
        <f>+S2535+SUM($D$17:$E$17)-SUM($Q$27:Q2535)</f>
        <v>6181.6242221428147</v>
      </c>
      <c r="V2535" s="10">
        <f t="shared" si="733"/>
        <v>-1.4895410545173404E-2</v>
      </c>
      <c r="W2535" s="10">
        <f>+S2535/SUM(Q$27:Q2535)-1</f>
        <v>-6.5157153678739976E-2</v>
      </c>
      <c r="X2535">
        <v>5.8209999999999997</v>
      </c>
      <c r="AC2535">
        <f t="shared" si="746"/>
        <v>17002.698348599835</v>
      </c>
      <c r="AD2535">
        <f t="shared" si="747"/>
        <v>16836.389138905102</v>
      </c>
      <c r="AE2535" s="5">
        <f t="shared" si="734"/>
        <v>0</v>
      </c>
      <c r="AF2535" s="6">
        <f>+AD2535+SUM($D$18:$E$18)-SUM($AB$27:AB2535)</f>
        <v>17158.31013890513</v>
      </c>
      <c r="AG2535" s="10">
        <f t="shared" si="735"/>
        <v>3.0434705418049823E-3</v>
      </c>
      <c r="AH2535" s="10">
        <f>+AD2535/SUM(AB$27:AB2535)-1</f>
        <v>0.45667711207936379</v>
      </c>
      <c r="AI2535" s="6">
        <f t="shared" si="736"/>
        <v>0</v>
      </c>
      <c r="AL2535" s="6">
        <f t="shared" si="737"/>
        <v>0</v>
      </c>
      <c r="AM2535" s="6">
        <f t="shared" si="738"/>
        <v>30565.294750515568</v>
      </c>
      <c r="AN2535" s="6">
        <f t="shared" si="739"/>
        <v>30169.643508494009</v>
      </c>
      <c r="AO2535" s="5">
        <f t="shared" si="740"/>
        <v>0</v>
      </c>
      <c r="AP2535" s="6">
        <f>+AN2535+SUM($D$16:$E$18)-SUM($AL$27:AL2535)</f>
        <v>30885.152508493989</v>
      </c>
      <c r="AQ2535" s="10">
        <f t="shared" si="748"/>
        <v>-5.4918054614088163E-3</v>
      </c>
      <c r="AR2535" s="10">
        <f>+AN2535/SUM(AL$27:AL2535)-1</f>
        <v>0.17462493255147571</v>
      </c>
    </row>
    <row r="2536" spans="1:44" x14ac:dyDescent="0.25">
      <c r="A2536" s="1">
        <v>43957</v>
      </c>
      <c r="B2536">
        <v>7.6989999999999998</v>
      </c>
      <c r="G2536">
        <f t="shared" si="741"/>
        <v>7420.26924575065</v>
      </c>
      <c r="H2536">
        <f t="shared" si="742"/>
        <v>7365.0425853043771</v>
      </c>
      <c r="I2536" s="5">
        <f t="shared" si="731"/>
        <v>0</v>
      </c>
      <c r="J2536" s="6">
        <f>+H2536+SUM($D$16:$E$16)-SUM($F$27:F2536)</f>
        <v>7579.6565853043712</v>
      </c>
      <c r="K2536" s="10">
        <f t="shared" si="743"/>
        <v>4.5642733165967009E-3</v>
      </c>
      <c r="L2536" s="10">
        <f>+H2536/SUM(F$27:F2536)-1</f>
        <v>-4.416954772877435E-2</v>
      </c>
      <c r="M2536">
        <v>6.4180000000000001</v>
      </c>
      <c r="R2536">
        <f t="shared" si="744"/>
        <v>6173.1764157220396</v>
      </c>
      <c r="S2536">
        <f t="shared" si="745"/>
        <v>5998.9114178935879</v>
      </c>
      <c r="T2536" s="5">
        <f t="shared" si="732"/>
        <v>0</v>
      </c>
      <c r="U2536" s="6">
        <f>+S2536+SUM($D$17:$E$17)-SUM($Q$27:Q2536)</f>
        <v>6177.8854178935835</v>
      </c>
      <c r="V2536" s="10">
        <f t="shared" si="733"/>
        <v>-6.0482554663199295E-4</v>
      </c>
      <c r="W2536" s="10">
        <f>+S2536/SUM(Q$27:Q2536)-1</f>
        <v>-6.5739428886663398E-2</v>
      </c>
      <c r="X2536">
        <v>5.8140000000000001</v>
      </c>
      <c r="AC2536">
        <f t="shared" si="746"/>
        <v>16982.251880906966</v>
      </c>
      <c r="AD2536">
        <f t="shared" si="747"/>
        <v>16816.142665108106</v>
      </c>
      <c r="AE2536" s="5">
        <f t="shared" si="734"/>
        <v>0</v>
      </c>
      <c r="AF2536" s="6">
        <f>+AD2536+SUM($D$18:$E$18)-SUM($AB$27:AB2536)</f>
        <v>17138.063665108129</v>
      </c>
      <c r="AG2536" s="10">
        <f t="shared" si="735"/>
        <v>-1.1799806410477398E-3</v>
      </c>
      <c r="AH2536" s="10">
        <f>+AD2536/SUM(AB$27:AB2536)-1</f>
        <v>0.4549253959164099</v>
      </c>
      <c r="AI2536" s="6">
        <f t="shared" si="736"/>
        <v>0</v>
      </c>
      <c r="AL2536" s="6">
        <f t="shared" si="737"/>
        <v>0</v>
      </c>
      <c r="AM2536" s="6">
        <f t="shared" si="738"/>
        <v>30575.697542379654</v>
      </c>
      <c r="AN2536" s="6">
        <f t="shared" si="739"/>
        <v>30180.096668306069</v>
      </c>
      <c r="AO2536" s="5">
        <f t="shared" si="740"/>
        <v>0</v>
      </c>
      <c r="AP2536" s="6">
        <f>+AN2536+SUM($D$16:$E$18)-SUM($AL$27:AL2536)</f>
        <v>30895.605668306049</v>
      </c>
      <c r="AQ2536" s="10">
        <f t="shared" si="748"/>
        <v>3.3845258847864379E-4</v>
      </c>
      <c r="AR2536" s="10">
        <f>+AN2536/SUM(AL$27:AL2536)-1</f>
        <v>0.17503191588675215</v>
      </c>
    </row>
    <row r="2537" spans="1:44" x14ac:dyDescent="0.25">
      <c r="A2537" s="1">
        <v>43958</v>
      </c>
      <c r="B2537">
        <v>7.7089999999999996</v>
      </c>
      <c r="G2537">
        <f t="shared" si="741"/>
        <v>7429.9072107405846</v>
      </c>
      <c r="H2537">
        <f t="shared" si="742"/>
        <v>7374.6088180427905</v>
      </c>
      <c r="I2537" s="5">
        <f t="shared" si="731"/>
        <v>0</v>
      </c>
      <c r="J2537" s="6">
        <f>+H2537+SUM($D$16:$E$16)-SUM($F$27:F2537)</f>
        <v>7589.2228180427837</v>
      </c>
      <c r="K2537" s="10">
        <f t="shared" si="743"/>
        <v>1.2620931609170771E-3</v>
      </c>
      <c r="L2537" s="10">
        <f>+H2537/SUM(F$27:F2537)-1</f>
        <v>-4.2928048245372219E-2</v>
      </c>
      <c r="M2537">
        <v>6.4770000000000003</v>
      </c>
      <c r="R2537">
        <f t="shared" si="744"/>
        <v>6229.9257782224449</v>
      </c>
      <c r="S2537">
        <f t="shared" si="745"/>
        <v>6054.0587805697678</v>
      </c>
      <c r="T2537" s="5">
        <f t="shared" si="732"/>
        <v>0</v>
      </c>
      <c r="U2537" s="6">
        <f>+S2537+SUM($D$17:$E$17)-SUM($Q$27:Q2537)</f>
        <v>6233.0327805697634</v>
      </c>
      <c r="V2537" s="10">
        <f t="shared" si="733"/>
        <v>8.9265758339336365E-3</v>
      </c>
      <c r="W2537" s="10">
        <f>+S2537/SUM(Q$27:Q2537)-1</f>
        <v>-5.7150869569791096E-2</v>
      </c>
      <c r="X2537">
        <v>5.8140000000000001</v>
      </c>
      <c r="AC2537">
        <f t="shared" si="746"/>
        <v>16982.251880906966</v>
      </c>
      <c r="AD2537">
        <f t="shared" si="747"/>
        <v>16816.142665108106</v>
      </c>
      <c r="AE2537" s="5">
        <f t="shared" si="734"/>
        <v>0</v>
      </c>
      <c r="AF2537" s="6">
        <f>+AD2537+SUM($D$18:$E$18)-SUM($AB$27:AB2537)</f>
        <v>17138.063665108129</v>
      </c>
      <c r="AG2537" s="10">
        <f t="shared" si="735"/>
        <v>0</v>
      </c>
      <c r="AH2537" s="10">
        <f>+AD2537/SUM(AB$27:AB2537)-1</f>
        <v>0.4549253959164099</v>
      </c>
      <c r="AI2537" s="6">
        <f t="shared" si="736"/>
        <v>0</v>
      </c>
      <c r="AL2537" s="6">
        <f t="shared" si="737"/>
        <v>0</v>
      </c>
      <c r="AM2537" s="6">
        <f t="shared" si="738"/>
        <v>30642.084869869996</v>
      </c>
      <c r="AN2537" s="6">
        <f t="shared" si="739"/>
        <v>30244.810263720665</v>
      </c>
      <c r="AO2537" s="5">
        <f t="shared" si="740"/>
        <v>0</v>
      </c>
      <c r="AP2537" s="6">
        <f>+AN2537+SUM($D$16:$E$18)-SUM($AL$27:AL2537)</f>
        <v>30960.319263720641</v>
      </c>
      <c r="AQ2537" s="10">
        <f t="shared" si="748"/>
        <v>2.0945889881349711E-3</v>
      </c>
      <c r="AR2537" s="10">
        <f>+AN2537/SUM(AL$27:AL2537)-1</f>
        <v>0.17755147507967517</v>
      </c>
    </row>
    <row r="2538" spans="1:44" x14ac:dyDescent="0.25">
      <c r="A2538" s="1">
        <v>43959</v>
      </c>
      <c r="B2538">
        <v>7.7619999999999996</v>
      </c>
      <c r="G2538">
        <f t="shared" si="741"/>
        <v>7480.9884251872372</v>
      </c>
      <c r="H2538">
        <f t="shared" si="742"/>
        <v>7425.3098515563806</v>
      </c>
      <c r="I2538" s="5">
        <f t="shared" si="731"/>
        <v>0</v>
      </c>
      <c r="J2538" s="6">
        <f>+H2538+SUM($D$16:$E$16)-SUM($F$27:F2538)</f>
        <v>7639.9238515563729</v>
      </c>
      <c r="K2538" s="10">
        <f t="shared" si="743"/>
        <v>6.6806621348698414E-3</v>
      </c>
      <c r="L2538" s="10">
        <f>+H2538/SUM(F$27:F2538)-1</f>
        <v>-3.6348100983341514E-2</v>
      </c>
      <c r="M2538">
        <v>6.5209999999999999</v>
      </c>
      <c r="R2538">
        <f t="shared" si="744"/>
        <v>6272.2473366973227</v>
      </c>
      <c r="S2538">
        <f t="shared" si="745"/>
        <v>6095.1856273113253</v>
      </c>
      <c r="T2538" s="5">
        <f t="shared" si="732"/>
        <v>0</v>
      </c>
      <c r="U2538" s="6">
        <f>+S2538+SUM($D$17:$E$17)-SUM($Q$27:Q2538)</f>
        <v>6274.1596273113209</v>
      </c>
      <c r="V2538" s="10">
        <f t="shared" si="733"/>
        <v>6.5982079975197561E-3</v>
      </c>
      <c r="W2538" s="10">
        <f>+S2538/SUM(Q$27:Q2538)-1</f>
        <v>-5.0745842282632014E-2</v>
      </c>
      <c r="X2538">
        <v>5.8470000000000004</v>
      </c>
      <c r="AC2538">
        <f t="shared" si="746"/>
        <v>17078.642371459071</v>
      </c>
      <c r="AD2538">
        <f t="shared" si="747"/>
        <v>16911.590327293961</v>
      </c>
      <c r="AE2538" s="5">
        <f t="shared" si="734"/>
        <v>0</v>
      </c>
      <c r="AF2538" s="6">
        <f>+AD2538+SUM($D$18:$E$18)-SUM($AB$27:AB2538)</f>
        <v>17233.511327293985</v>
      </c>
      <c r="AG2538" s="10">
        <f t="shared" si="735"/>
        <v>5.5693375897640784E-3</v>
      </c>
      <c r="AH2538" s="10">
        <f>+AD2538/SUM(AB$27:AB2538)-1</f>
        <v>0.4631834863989075</v>
      </c>
      <c r="AI2538" s="6">
        <f t="shared" si="736"/>
        <v>0</v>
      </c>
      <c r="AL2538" s="6">
        <f t="shared" si="737"/>
        <v>0</v>
      </c>
      <c r="AM2538" s="6">
        <f t="shared" si="738"/>
        <v>30831.878133343631</v>
      </c>
      <c r="AN2538" s="6">
        <f t="shared" si="739"/>
        <v>30432.085806161667</v>
      </c>
      <c r="AO2538" s="5">
        <f t="shared" si="740"/>
        <v>0</v>
      </c>
      <c r="AP2538" s="6">
        <f>+AN2538+SUM($D$16:$E$18)-SUM($AL$27:AL2538)</f>
        <v>31147.594806161647</v>
      </c>
      <c r="AQ2538" s="10">
        <f t="shared" si="748"/>
        <v>6.0488892522647664E-3</v>
      </c>
      <c r="AR2538" s="10">
        <f>+AN2538/SUM(AL$27:AL2538)-1</f>
        <v>0.18484286124890081</v>
      </c>
    </row>
    <row r="2539" spans="1:44" x14ac:dyDescent="0.25">
      <c r="A2539" s="1">
        <v>43962</v>
      </c>
      <c r="B2539">
        <v>7.8170000000000002</v>
      </c>
      <c r="G2539">
        <f t="shared" si="741"/>
        <v>7533.9972326318775</v>
      </c>
      <c r="H2539">
        <f t="shared" si="742"/>
        <v>7477.9241316176531</v>
      </c>
      <c r="I2539" s="5">
        <f t="shared" si="731"/>
        <v>0</v>
      </c>
      <c r="J2539" s="6">
        <f>+H2539+SUM($D$16:$E$16)-SUM($F$27:F2539)</f>
        <v>7692.5381316176454</v>
      </c>
      <c r="K2539" s="10">
        <f t="shared" si="743"/>
        <v>6.8867545126845009E-3</v>
      </c>
      <c r="L2539" s="10">
        <f>+H2539/SUM(F$27:F2539)-1</f>
        <v>-2.9519853824630404E-2</v>
      </c>
      <c r="M2539">
        <v>6.5179999999999998</v>
      </c>
      <c r="R2539">
        <f t="shared" si="744"/>
        <v>6269.3617758922173</v>
      </c>
      <c r="S2539">
        <f t="shared" si="745"/>
        <v>6092.381524124401</v>
      </c>
      <c r="T2539" s="5">
        <f t="shared" si="732"/>
        <v>0</v>
      </c>
      <c r="U2539" s="6">
        <f>+S2539+SUM($D$17:$E$17)-SUM($Q$27:Q2539)</f>
        <v>6271.3555241243957</v>
      </c>
      <c r="V2539" s="10">
        <f t="shared" si="733"/>
        <v>-4.4692888824804378E-4</v>
      </c>
      <c r="W2539" s="10">
        <f>+S2539/SUM(Q$27:Q2539)-1</f>
        <v>-5.1182548688574636E-2</v>
      </c>
      <c r="X2539">
        <v>5.8879999999999999</v>
      </c>
      <c r="AC2539">
        <f t="shared" si="746"/>
        <v>17198.400253660169</v>
      </c>
      <c r="AD2539">
        <f t="shared" si="747"/>
        <v>17030.176816676387</v>
      </c>
      <c r="AE2539" s="5">
        <f t="shared" si="734"/>
        <v>0</v>
      </c>
      <c r="AF2539" s="6">
        <f>+AD2539+SUM($D$18:$E$18)-SUM($AB$27:AB2539)</f>
        <v>17352.097816676411</v>
      </c>
      <c r="AG2539" s="10">
        <f t="shared" si="735"/>
        <v>6.8811565519217854E-3</v>
      </c>
      <c r="AH2539" s="10">
        <f>+AD2539/SUM(AB$27:AB2539)-1</f>
        <v>0.47344353821049534</v>
      </c>
      <c r="AI2539" s="6">
        <f t="shared" si="736"/>
        <v>0</v>
      </c>
      <c r="AL2539" s="6">
        <f t="shared" si="737"/>
        <v>0</v>
      </c>
      <c r="AM2539" s="6">
        <f t="shared" si="738"/>
        <v>31001.759262184263</v>
      </c>
      <c r="AN2539" s="6">
        <f t="shared" si="739"/>
        <v>30600.48247241844</v>
      </c>
      <c r="AO2539" s="5">
        <f t="shared" si="740"/>
        <v>0</v>
      </c>
      <c r="AP2539" s="6">
        <f>+AN2539+SUM($D$16:$E$18)-SUM($AL$27:AL2539)</f>
        <v>31315.991472418424</v>
      </c>
      <c r="AQ2539" s="10">
        <f t="shared" si="748"/>
        <v>5.4064099428783319E-3</v>
      </c>
      <c r="AR2539" s="10">
        <f>+AN2539/SUM(AL$27:AL2539)-1</f>
        <v>0.19139921723262554</v>
      </c>
    </row>
    <row r="2540" spans="1:44" x14ac:dyDescent="0.25">
      <c r="A2540" s="1">
        <v>43963</v>
      </c>
      <c r="B2540">
        <v>7.734</v>
      </c>
      <c r="G2540">
        <f t="shared" si="741"/>
        <v>7454.0021232154195</v>
      </c>
      <c r="H2540">
        <f t="shared" si="742"/>
        <v>7398.5243998888227</v>
      </c>
      <c r="I2540" s="5">
        <f t="shared" si="731"/>
        <v>0</v>
      </c>
      <c r="J2540" s="6">
        <f>+H2540+SUM($D$16:$E$16)-SUM($F$27:F2540)</f>
        <v>7613.138399888815</v>
      </c>
      <c r="K2540" s="10">
        <f t="shared" si="743"/>
        <v>-1.0321655917763239E-2</v>
      </c>
      <c r="L2540" s="10">
        <f>+H2540/SUM(F$27:F2540)-1</f>
        <v>-3.982429953686728E-2</v>
      </c>
      <c r="M2540">
        <v>6.5449999999999999</v>
      </c>
      <c r="R2540">
        <f t="shared" si="744"/>
        <v>6295.3318231381654</v>
      </c>
      <c r="S2540">
        <f t="shared" si="745"/>
        <v>6117.6184528067206</v>
      </c>
      <c r="T2540" s="5">
        <f t="shared" si="732"/>
        <v>0</v>
      </c>
      <c r="U2540" s="6">
        <f>+S2540+SUM($D$17:$E$17)-SUM($Q$27:Q2540)</f>
        <v>6296.5924528067153</v>
      </c>
      <c r="V2540" s="10">
        <f t="shared" si="733"/>
        <v>4.0241585069191732E-3</v>
      </c>
      <c r="W2540" s="10">
        <f>+S2540/SUM(Q$27:Q2540)-1</f>
        <v>-4.7252191035090707E-2</v>
      </c>
      <c r="X2540">
        <v>5.851</v>
      </c>
      <c r="AC2540">
        <f t="shared" si="746"/>
        <v>17090.326067283568</v>
      </c>
      <c r="AD2540">
        <f t="shared" si="747"/>
        <v>16923.159740892246</v>
      </c>
      <c r="AE2540" s="5">
        <f t="shared" si="734"/>
        <v>0</v>
      </c>
      <c r="AF2540" s="6">
        <f>+AD2540+SUM($D$18:$E$18)-SUM($AB$27:AB2540)</f>
        <v>17245.08074089227</v>
      </c>
      <c r="AG2540" s="10">
        <f t="shared" si="735"/>
        <v>-6.1673854605228673E-3</v>
      </c>
      <c r="AH2540" s="10">
        <f>+AD2540/SUM(AB$27:AB2540)-1</f>
        <v>0.46418446706345273</v>
      </c>
      <c r="AI2540" s="6">
        <f t="shared" si="736"/>
        <v>0</v>
      </c>
      <c r="AL2540" s="6">
        <f t="shared" si="737"/>
        <v>0</v>
      </c>
      <c r="AM2540" s="6">
        <f t="shared" si="738"/>
        <v>30839.660013637153</v>
      </c>
      <c r="AN2540" s="6">
        <f t="shared" si="739"/>
        <v>30439.302593587789</v>
      </c>
      <c r="AO2540" s="5">
        <f t="shared" si="740"/>
        <v>0</v>
      </c>
      <c r="AP2540" s="6">
        <f>+AN2540+SUM($D$16:$E$18)-SUM($AL$27:AL2540)</f>
        <v>31154.811593587769</v>
      </c>
      <c r="AQ2540" s="10">
        <f t="shared" si="748"/>
        <v>-5.1468873010971361E-3</v>
      </c>
      <c r="AR2540" s="10">
        <f>+AN2540/SUM(AL$27:AL2540)-1</f>
        <v>0.18512383965824997</v>
      </c>
    </row>
    <row r="2541" spans="1:44" x14ac:dyDescent="0.25">
      <c r="A2541" s="1">
        <v>43964</v>
      </c>
      <c r="B2541">
        <v>7.742</v>
      </c>
      <c r="G2541">
        <f t="shared" si="741"/>
        <v>7461.7124952073673</v>
      </c>
      <c r="H2541">
        <f t="shared" si="742"/>
        <v>7406.1773860795538</v>
      </c>
      <c r="I2541" s="5">
        <f t="shared" si="731"/>
        <v>0</v>
      </c>
      <c r="J2541" s="6">
        <f>+H2541+SUM($D$16:$E$16)-SUM($F$27:F2541)</f>
        <v>7620.7913860795479</v>
      </c>
      <c r="K2541" s="10">
        <f t="shared" si="743"/>
        <v>1.0052340820239092E-3</v>
      </c>
      <c r="L2541" s="10">
        <f>+H2541/SUM(F$27:F2541)-1</f>
        <v>-3.8831099950145664E-2</v>
      </c>
      <c r="M2541">
        <v>6.4589999999999996</v>
      </c>
      <c r="R2541">
        <f t="shared" si="744"/>
        <v>6212.612413391812</v>
      </c>
      <c r="S2541">
        <f t="shared" si="745"/>
        <v>6037.2341614482211</v>
      </c>
      <c r="T2541" s="5">
        <f t="shared" si="732"/>
        <v>0</v>
      </c>
      <c r="U2541" s="6">
        <f>+S2541+SUM($D$17:$E$17)-SUM($Q$27:Q2541)</f>
        <v>6216.2081614482158</v>
      </c>
      <c r="V2541" s="10">
        <f t="shared" si="733"/>
        <v>-1.2766316378419629E-2</v>
      </c>
      <c r="W2541" s="10">
        <f>+S2541/SUM(Q$27:Q2541)-1</f>
        <v>-5.9771108005447049E-2</v>
      </c>
      <c r="X2541">
        <v>5.8330000000000002</v>
      </c>
      <c r="AC2541">
        <f t="shared" si="746"/>
        <v>17037.749436073329</v>
      </c>
      <c r="AD2541">
        <f t="shared" si="747"/>
        <v>16871.097379699961</v>
      </c>
      <c r="AE2541" s="5">
        <f t="shared" si="734"/>
        <v>0</v>
      </c>
      <c r="AF2541" s="6">
        <f>+AD2541+SUM($D$18:$E$18)-SUM($AB$27:AB2541)</f>
        <v>17193.018379699985</v>
      </c>
      <c r="AG2541" s="10">
        <f t="shared" si="735"/>
        <v>-3.0189688279529392E-3</v>
      </c>
      <c r="AH2541" s="10">
        <f>+AD2541/SUM(AB$27:AB2541)-1</f>
        <v>0.45968005407299928</v>
      </c>
      <c r="AI2541" s="6">
        <f t="shared" si="736"/>
        <v>0</v>
      </c>
      <c r="AL2541" s="6">
        <f t="shared" si="737"/>
        <v>0</v>
      </c>
      <c r="AM2541" s="6">
        <f t="shared" si="738"/>
        <v>30712.07434467251</v>
      </c>
      <c r="AN2541" s="6">
        <f t="shared" si="739"/>
        <v>30314.508927227736</v>
      </c>
      <c r="AO2541" s="5">
        <f t="shared" si="740"/>
        <v>0</v>
      </c>
      <c r="AP2541" s="6">
        <f>+AN2541+SUM($D$16:$E$18)-SUM($AL$27:AL2541)</f>
        <v>31030.01792722772</v>
      </c>
      <c r="AQ2541" s="10">
        <f t="shared" si="748"/>
        <v>-4.0055984927135357E-3</v>
      </c>
      <c r="AR2541" s="10">
        <f>+AN2541/SUM(AL$27:AL2541)-1</f>
        <v>0.18026512291902974</v>
      </c>
    </row>
    <row r="2542" spans="1:44" x14ac:dyDescent="0.25">
      <c r="A2542" s="1">
        <v>43965</v>
      </c>
      <c r="B2542">
        <v>7.6980000000000004</v>
      </c>
      <c r="G2542">
        <f t="shared" si="741"/>
        <v>7419.3054492516558</v>
      </c>
      <c r="H2542">
        <f t="shared" si="742"/>
        <v>7364.0859620305364</v>
      </c>
      <c r="I2542" s="5">
        <f t="shared" si="731"/>
        <v>0</v>
      </c>
      <c r="J2542" s="6">
        <f>+H2542+SUM($D$16:$E$16)-SUM($F$27:F2542)</f>
        <v>7578.6999620305296</v>
      </c>
      <c r="K2542" s="10">
        <f t="shared" si="743"/>
        <v>-5.5232353067562467E-3</v>
      </c>
      <c r="L2542" s="10">
        <f>+H2542/SUM(F$27:F2542)-1</f>
        <v>-4.4293697677114441E-2</v>
      </c>
      <c r="M2542">
        <v>6.33</v>
      </c>
      <c r="R2542">
        <f t="shared" si="744"/>
        <v>6088.5332987722823</v>
      </c>
      <c r="S2542">
        <f t="shared" si="745"/>
        <v>5916.6577244104728</v>
      </c>
      <c r="T2542" s="5">
        <f t="shared" si="732"/>
        <v>0</v>
      </c>
      <c r="U2542" s="6">
        <f>+S2542+SUM($D$17:$E$17)-SUM($Q$27:Q2542)</f>
        <v>6095.6317244104685</v>
      </c>
      <c r="V2542" s="10">
        <f t="shared" si="733"/>
        <v>-1.9397104135852494E-2</v>
      </c>
      <c r="W2542" s="10">
        <f>+S2542/SUM(Q$27:Q2542)-1</f>
        <v>-7.8549483460981451E-2</v>
      </c>
      <c r="X2542">
        <v>5.8109999999999999</v>
      </c>
      <c r="AC2542">
        <f t="shared" si="746"/>
        <v>16973.489109038594</v>
      </c>
      <c r="AD2542">
        <f t="shared" si="747"/>
        <v>16807.46560490939</v>
      </c>
      <c r="AE2542" s="5">
        <f t="shared" si="734"/>
        <v>0</v>
      </c>
      <c r="AF2542" s="6">
        <f>+AD2542+SUM($D$18:$E$18)-SUM($AB$27:AB2542)</f>
        <v>17129.386604909414</v>
      </c>
      <c r="AG2542" s="10">
        <f t="shared" si="735"/>
        <v>-3.7010240660070304E-3</v>
      </c>
      <c r="AH2542" s="10">
        <f>+AD2542/SUM(AB$27:AB2542)-1</f>
        <v>0.45417466041800081</v>
      </c>
      <c r="AI2542" s="6">
        <f t="shared" si="736"/>
        <v>0</v>
      </c>
      <c r="AL2542" s="6">
        <f t="shared" si="737"/>
        <v>0</v>
      </c>
      <c r="AM2542" s="6">
        <f t="shared" si="738"/>
        <v>30481.327857062533</v>
      </c>
      <c r="AN2542" s="6">
        <f t="shared" si="739"/>
        <v>30088.209291350398</v>
      </c>
      <c r="AO2542" s="5">
        <f t="shared" si="740"/>
        <v>0</v>
      </c>
      <c r="AP2542" s="6">
        <f>+AN2542+SUM($D$16:$E$18)-SUM($AL$27:AL2542)</f>
        <v>30803.718291350382</v>
      </c>
      <c r="AQ2542" s="10">
        <f t="shared" si="748"/>
        <v>-7.2929263659486931E-3</v>
      </c>
      <c r="AR2542" s="10">
        <f>+AN2542/SUM(AL$27:AL2542)-1</f>
        <v>0.17145437265431407</v>
      </c>
    </row>
    <row r="2543" spans="1:44" x14ac:dyDescent="0.25">
      <c r="A2543" s="1">
        <v>43966</v>
      </c>
      <c r="B2543">
        <v>7.6689999999999996</v>
      </c>
      <c r="G2543">
        <f t="shared" si="741"/>
        <v>7391.3553507808447</v>
      </c>
      <c r="H2543">
        <f t="shared" si="742"/>
        <v>7336.3438870891368</v>
      </c>
      <c r="I2543" s="5">
        <f t="shared" si="731"/>
        <v>0</v>
      </c>
      <c r="J2543" s="6">
        <f>+H2543+SUM($D$16:$E$16)-SUM($F$27:F2543)</f>
        <v>7550.9578870891301</v>
      </c>
      <c r="K2543" s="10">
        <f t="shared" si="743"/>
        <v>-3.6605321599203489E-3</v>
      </c>
      <c r="L2543" s="10">
        <f>+H2543/SUM(F$27:F2543)-1</f>
        <v>-4.7894046178980521E-2</v>
      </c>
      <c r="M2543">
        <v>6.3490000000000002</v>
      </c>
      <c r="R2543">
        <f t="shared" si="744"/>
        <v>6106.8085172046158</v>
      </c>
      <c r="S2543">
        <f t="shared" si="745"/>
        <v>5934.4170445943273</v>
      </c>
      <c r="T2543" s="5">
        <f t="shared" si="732"/>
        <v>0</v>
      </c>
      <c r="U2543" s="6">
        <f>+S2543+SUM($D$17:$E$17)-SUM($Q$27:Q2543)</f>
        <v>6113.391044594322</v>
      </c>
      <c r="V2543" s="10">
        <f t="shared" si="733"/>
        <v>2.9134503176651005E-3</v>
      </c>
      <c r="W2543" s="10">
        <f>+S2543/SUM(Q$27:Q2543)-1</f>
        <v>-7.5783676223344587E-2</v>
      </c>
      <c r="X2543">
        <v>5.8230000000000004</v>
      </c>
      <c r="AC2543">
        <f t="shared" si="746"/>
        <v>17008.540196512087</v>
      </c>
      <c r="AD2543">
        <f t="shared" si="747"/>
        <v>16842.173845704248</v>
      </c>
      <c r="AE2543" s="5">
        <f t="shared" si="734"/>
        <v>0</v>
      </c>
      <c r="AF2543" s="6">
        <f>+AD2543+SUM($D$18:$E$18)-SUM($AB$27:AB2543)</f>
        <v>17164.094845704276</v>
      </c>
      <c r="AG2543" s="10">
        <f t="shared" si="735"/>
        <v>2.0262395610193273E-3</v>
      </c>
      <c r="AH2543" s="10">
        <f>+AD2543/SUM(AB$27:AB2543)-1</f>
        <v>0.45717760241163652</v>
      </c>
      <c r="AI2543" s="6">
        <f t="shared" si="736"/>
        <v>0</v>
      </c>
      <c r="AL2543" s="6">
        <f t="shared" si="737"/>
        <v>0</v>
      </c>
      <c r="AM2543" s="6">
        <f t="shared" si="738"/>
        <v>30506.70406449755</v>
      </c>
      <c r="AN2543" s="6">
        <f t="shared" si="739"/>
        <v>30112.934777387713</v>
      </c>
      <c r="AO2543" s="5">
        <f t="shared" si="740"/>
        <v>0</v>
      </c>
      <c r="AP2543" s="6">
        <f>+AN2543+SUM($D$16:$E$18)-SUM($AL$27:AL2543)</f>
        <v>30828.443777387689</v>
      </c>
      <c r="AQ2543" s="10">
        <f t="shared" si="748"/>
        <v>8.0267861832283849E-4</v>
      </c>
      <c r="AR2543" s="10">
        <f>+AN2543/SUM(AL$27:AL2543)-1</f>
        <v>0.17241703475407344</v>
      </c>
    </row>
    <row r="2544" spans="1:44" x14ac:dyDescent="0.25">
      <c r="A2544" s="1">
        <v>43969</v>
      </c>
      <c r="B2544">
        <v>7.7249999999999996</v>
      </c>
      <c r="G2544">
        <f t="shared" si="741"/>
        <v>7445.3279547244774</v>
      </c>
      <c r="H2544">
        <f t="shared" si="742"/>
        <v>7389.91479042425</v>
      </c>
      <c r="I2544" s="5">
        <f t="shared" si="731"/>
        <v>0</v>
      </c>
      <c r="J2544" s="6">
        <f>+H2544+SUM($D$16:$E$16)-SUM($F$27:F2544)</f>
        <v>7604.5287904242423</v>
      </c>
      <c r="K2544" s="10">
        <f t="shared" si="743"/>
        <v>7.0945837781335452E-3</v>
      </c>
      <c r="L2544" s="10">
        <f>+H2544/SUM(F$27:F2544)-1</f>
        <v>-4.0941649071929209E-2</v>
      </c>
      <c r="M2544">
        <v>6.5540000000000003</v>
      </c>
      <c r="R2544">
        <f t="shared" si="744"/>
        <v>6303.9885055534814</v>
      </c>
      <c r="S2544">
        <f t="shared" si="745"/>
        <v>6126.0307623674944</v>
      </c>
      <c r="T2544" s="5">
        <f t="shared" si="732"/>
        <v>0</v>
      </c>
      <c r="U2544" s="6">
        <f>+S2544+SUM($D$17:$E$17)-SUM($Q$27:Q2544)</f>
        <v>6305.0047623674891</v>
      </c>
      <c r="V2544" s="10">
        <f t="shared" si="733"/>
        <v>3.1343278448153322E-2</v>
      </c>
      <c r="W2544" s="10">
        <f>+S2544/SUM(Q$27:Q2544)-1</f>
        <v>-4.594207181726262E-2</v>
      </c>
      <c r="X2544">
        <v>5.9139999999999997</v>
      </c>
      <c r="AC2544">
        <f t="shared" si="746"/>
        <v>17274.344276519401</v>
      </c>
      <c r="AD2544">
        <f t="shared" si="747"/>
        <v>17105.378005065246</v>
      </c>
      <c r="AE2544" s="5">
        <f t="shared" si="734"/>
        <v>0</v>
      </c>
      <c r="AF2544" s="6">
        <f>+AD2544+SUM($D$18:$E$18)-SUM($AB$27:AB2544)</f>
        <v>17427.299005065273</v>
      </c>
      <c r="AG2544" s="10">
        <f t="shared" si="735"/>
        <v>1.5334578474837102E-2</v>
      </c>
      <c r="AH2544" s="10">
        <f>+AD2544/SUM(AB$27:AB2544)-1</f>
        <v>0.47994991253003927</v>
      </c>
      <c r="AI2544" s="6">
        <f t="shared" si="736"/>
        <v>0</v>
      </c>
      <c r="AL2544" s="6">
        <f t="shared" si="737"/>
        <v>0</v>
      </c>
      <c r="AM2544" s="6">
        <f t="shared" si="738"/>
        <v>31023.660736797359</v>
      </c>
      <c r="AN2544" s="6">
        <f t="shared" si="739"/>
        <v>30621.323557856991</v>
      </c>
      <c r="AO2544" s="5">
        <f t="shared" si="740"/>
        <v>0</v>
      </c>
      <c r="AP2544" s="6">
        <f>+AN2544+SUM($D$16:$E$18)-SUM($AL$27:AL2544)</f>
        <v>31336.832557856967</v>
      </c>
      <c r="AQ2544" s="10">
        <f t="shared" si="748"/>
        <v>1.6490899902062983E-2</v>
      </c>
      <c r="AR2544" s="10">
        <f>+AN2544/SUM(AL$27:AL2544)-1</f>
        <v>0.19221064407532817</v>
      </c>
    </row>
    <row r="2545" spans="1:44" x14ac:dyDescent="0.25">
      <c r="A2545" s="1">
        <v>43970</v>
      </c>
      <c r="B2545">
        <v>7.7469999999999999</v>
      </c>
      <c r="G2545">
        <f t="shared" si="741"/>
        <v>7466.5314777023341</v>
      </c>
      <c r="H2545">
        <f t="shared" si="742"/>
        <v>7410.9605024487591</v>
      </c>
      <c r="I2545" s="5">
        <f t="shared" si="731"/>
        <v>0</v>
      </c>
      <c r="J2545" s="6">
        <f>+H2545+SUM($D$16:$E$16)-SUM($F$27:F2545)</f>
        <v>7625.5745024487524</v>
      </c>
      <c r="K2545" s="10">
        <f t="shared" si="743"/>
        <v>2.7675234856117115E-3</v>
      </c>
      <c r="L2545" s="10">
        <f>+H2545/SUM(F$27:F2545)-1</f>
        <v>-3.8210350208444765E-2</v>
      </c>
      <c r="M2545">
        <v>6.5570000000000004</v>
      </c>
      <c r="R2545">
        <f t="shared" si="744"/>
        <v>6306.8740663585877</v>
      </c>
      <c r="S2545">
        <f t="shared" si="745"/>
        <v>6128.8348655544196</v>
      </c>
      <c r="T2545" s="5">
        <f t="shared" si="732"/>
        <v>0</v>
      </c>
      <c r="U2545" s="6">
        <f>+S2545+SUM($D$17:$E$17)-SUM($Q$27:Q2545)</f>
        <v>6307.8088655544143</v>
      </c>
      <c r="V2545" s="10">
        <f t="shared" si="733"/>
        <v>4.4474243757308685E-4</v>
      </c>
      <c r="W2545" s="10">
        <f>+S2545/SUM(Q$27:Q2545)-1</f>
        <v>-4.5505365411319887E-2</v>
      </c>
      <c r="X2545">
        <v>5.82</v>
      </c>
      <c r="AC2545">
        <f t="shared" si="746"/>
        <v>16999.777424643715</v>
      </c>
      <c r="AD2545">
        <f t="shared" si="747"/>
        <v>16833.496785505537</v>
      </c>
      <c r="AE2545" s="5">
        <f t="shared" si="734"/>
        <v>0</v>
      </c>
      <c r="AF2545" s="6">
        <f>+AD2545+SUM($D$18:$E$18)-SUM($AB$27:AB2545)</f>
        <v>17155.41778550556</v>
      </c>
      <c r="AG2545" s="10">
        <f t="shared" si="735"/>
        <v>-1.5600881093546959E-2</v>
      </c>
      <c r="AH2545" s="10">
        <f>+AD2545/SUM(AB$27:AB2545)-1</f>
        <v>0.45642686691322787</v>
      </c>
      <c r="AI2545" s="6">
        <f t="shared" si="736"/>
        <v>0</v>
      </c>
      <c r="AL2545" s="6">
        <f t="shared" si="737"/>
        <v>0</v>
      </c>
      <c r="AM2545" s="6">
        <f t="shared" si="738"/>
        <v>30773.182968704637</v>
      </c>
      <c r="AN2545" s="6">
        <f t="shared" si="739"/>
        <v>30373.292153508715</v>
      </c>
      <c r="AO2545" s="5">
        <f t="shared" si="740"/>
        <v>0</v>
      </c>
      <c r="AP2545" s="6">
        <f>+AN2545+SUM($D$16:$E$18)-SUM($AL$27:AL2545)</f>
        <v>31088.801153508695</v>
      </c>
      <c r="AQ2545" s="10">
        <f t="shared" si="748"/>
        <v>-7.9150119556701259E-3</v>
      </c>
      <c r="AR2545" s="10">
        <f>+AN2545/SUM(AL$27:AL2545)-1</f>
        <v>0.18255378911377651</v>
      </c>
    </row>
    <row r="2546" spans="1:44" x14ac:dyDescent="0.25">
      <c r="A2546" s="1">
        <v>43971</v>
      </c>
      <c r="B2546">
        <v>7.7709999999999999</v>
      </c>
      <c r="G2546">
        <f t="shared" si="741"/>
        <v>7489.6625936781766</v>
      </c>
      <c r="H2546">
        <f t="shared" si="742"/>
        <v>7433.9194610209506</v>
      </c>
      <c r="I2546" s="5">
        <f t="shared" si="731"/>
        <v>0</v>
      </c>
      <c r="J2546" s="6">
        <f>+H2546+SUM($D$16:$E$16)-SUM($F$27:F2546)</f>
        <v>7648.5334610209438</v>
      </c>
      <c r="K2546" s="10">
        <f t="shared" si="743"/>
        <v>3.0107841140125657E-3</v>
      </c>
      <c r="L2546" s="10">
        <f>+H2546/SUM(F$27:F2546)-1</f>
        <v>-3.5230751448279918E-2</v>
      </c>
      <c r="M2546">
        <v>6.61</v>
      </c>
      <c r="R2546">
        <f t="shared" si="744"/>
        <v>6357.8523072487824</v>
      </c>
      <c r="S2546">
        <f t="shared" si="745"/>
        <v>6178.3740218567509</v>
      </c>
      <c r="T2546" s="5">
        <f t="shared" si="732"/>
        <v>0</v>
      </c>
      <c r="U2546" s="6">
        <f>+S2546+SUM($D$17:$E$17)-SUM($Q$27:Q2546)</f>
        <v>6357.3480218567456</v>
      </c>
      <c r="V2546" s="10">
        <f t="shared" si="733"/>
        <v>7.8536235574375723E-3</v>
      </c>
      <c r="W2546" s="10">
        <f>+S2546/SUM(Q$27:Q2546)-1</f>
        <v>-3.7790218906332718E-2</v>
      </c>
      <c r="X2546">
        <v>5.8470000000000004</v>
      </c>
      <c r="AC2546">
        <f t="shared" si="746"/>
        <v>17078.642371459071</v>
      </c>
      <c r="AD2546">
        <f t="shared" si="747"/>
        <v>16911.590327293965</v>
      </c>
      <c r="AE2546" s="5">
        <f t="shared" si="734"/>
        <v>0</v>
      </c>
      <c r="AF2546" s="6">
        <f>+AD2546+SUM($D$18:$E$18)-SUM($AB$27:AB2546)</f>
        <v>17233.511327293993</v>
      </c>
      <c r="AG2546" s="10">
        <f t="shared" si="735"/>
        <v>4.5521212461763216E-3</v>
      </c>
      <c r="AH2546" s="10">
        <f>+AD2546/SUM(AB$27:AB2546)-1</f>
        <v>0.46318348639890794</v>
      </c>
      <c r="AI2546" s="6">
        <f t="shared" si="736"/>
        <v>0</v>
      </c>
      <c r="AL2546" s="6">
        <f t="shared" si="737"/>
        <v>0</v>
      </c>
      <c r="AM2546" s="6">
        <f t="shared" si="738"/>
        <v>30926.15727238603</v>
      </c>
      <c r="AN2546" s="6">
        <f t="shared" si="739"/>
        <v>30523.883810171668</v>
      </c>
      <c r="AO2546" s="5">
        <f t="shared" si="740"/>
        <v>0</v>
      </c>
      <c r="AP2546" s="6">
        <f>+AN2546+SUM($D$16:$E$18)-SUM($AL$27:AL2546)</f>
        <v>31239.392810171648</v>
      </c>
      <c r="AQ2546" s="10">
        <f t="shared" si="748"/>
        <v>4.8439197098455455E-3</v>
      </c>
      <c r="AR2546" s="10">
        <f>+AN2546/SUM(AL$27:AL2546)-1</f>
        <v>0.18841692483497696</v>
      </c>
    </row>
    <row r="2547" spans="1:44" x14ac:dyDescent="0.25">
      <c r="A2547" s="1">
        <v>43973</v>
      </c>
      <c r="B2547">
        <v>7.6719999999999997</v>
      </c>
      <c r="G2547">
        <f t="shared" si="741"/>
        <v>7394.2467402778238</v>
      </c>
      <c r="H2547">
        <f t="shared" si="742"/>
        <v>7339.213756910659</v>
      </c>
      <c r="I2547" s="5">
        <f t="shared" si="731"/>
        <v>0</v>
      </c>
      <c r="J2547" s="6">
        <f>+H2547+SUM($D$16:$E$16)-SUM($F$27:F2547)</f>
        <v>7553.8277569106531</v>
      </c>
      <c r="K2547" s="10">
        <f t="shared" si="743"/>
        <v>-1.2382204326219837E-2</v>
      </c>
      <c r="L2547" s="10">
        <f>+H2547/SUM(F$27:F2547)-1</f>
        <v>-4.7521596333960137E-2</v>
      </c>
      <c r="M2547">
        <v>6.5880000000000001</v>
      </c>
      <c r="R2547">
        <f t="shared" si="744"/>
        <v>6336.6915280113426</v>
      </c>
      <c r="S2547">
        <f t="shared" si="745"/>
        <v>6157.8105984859722</v>
      </c>
      <c r="T2547" s="5">
        <f t="shared" si="732"/>
        <v>0</v>
      </c>
      <c r="U2547" s="6">
        <f>+S2547+SUM($D$17:$E$17)-SUM($Q$27:Q2547)</f>
        <v>6336.7845984859669</v>
      </c>
      <c r="V2547" s="10">
        <f t="shared" si="733"/>
        <v>-3.2345914208379289E-3</v>
      </c>
      <c r="W2547" s="10">
        <f>+S2547/SUM(Q$27:Q2547)-1</f>
        <v>-4.0992732549912314E-2</v>
      </c>
      <c r="X2547">
        <v>5.859</v>
      </c>
      <c r="AC2547">
        <f t="shared" si="746"/>
        <v>17113.693458932561</v>
      </c>
      <c r="AD2547">
        <f t="shared" si="747"/>
        <v>16946.29856808882</v>
      </c>
      <c r="AE2547" s="5">
        <f t="shared" si="734"/>
        <v>0</v>
      </c>
      <c r="AF2547" s="6">
        <f>+AD2547+SUM($D$18:$E$18)-SUM($AB$27:AB2547)</f>
        <v>17268.219568088847</v>
      </c>
      <c r="AG2547" s="10">
        <f t="shared" si="735"/>
        <v>2.0139970395867124E-3</v>
      </c>
      <c r="AH2547" s="10">
        <f>+AD2547/SUM(AB$27:AB2547)-1</f>
        <v>0.46618642839254321</v>
      </c>
      <c r="AI2547" s="6">
        <f t="shared" si="736"/>
        <v>0</v>
      </c>
      <c r="AL2547" s="6">
        <f t="shared" si="737"/>
        <v>0</v>
      </c>
      <c r="AM2547" s="6">
        <f t="shared" si="738"/>
        <v>30844.631727221727</v>
      </c>
      <c r="AN2547" s="6">
        <f t="shared" si="739"/>
        <v>30443.322923485452</v>
      </c>
      <c r="AO2547" s="5">
        <f t="shared" si="740"/>
        <v>0</v>
      </c>
      <c r="AP2547" s="6">
        <f>+AN2547+SUM($D$16:$E$18)-SUM($AL$27:AL2547)</f>
        <v>31158.831923485432</v>
      </c>
      <c r="AQ2547" s="10">
        <f t="shared" si="748"/>
        <v>-2.5788237042809747E-3</v>
      </c>
      <c r="AR2547" s="10">
        <f>+AN2547/SUM(AL$27:AL2547)-1</f>
        <v>0.18528036718677532</v>
      </c>
    </row>
    <row r="2548" spans="1:44" x14ac:dyDescent="0.25">
      <c r="A2548" s="1">
        <v>43976</v>
      </c>
      <c r="B2548">
        <v>7.6660000000000004</v>
      </c>
      <c r="G2548">
        <f t="shared" si="741"/>
        <v>7388.4639612838637</v>
      </c>
      <c r="H2548">
        <f t="shared" si="742"/>
        <v>7333.474017267612</v>
      </c>
      <c r="I2548" s="5">
        <f t="shared" si="731"/>
        <v>0</v>
      </c>
      <c r="J2548" s="6">
        <f>+H2548+SUM($D$16:$E$16)-SUM($F$27:F2548)</f>
        <v>7548.0880172676052</v>
      </c>
      <c r="K2548" s="10">
        <f t="shared" si="743"/>
        <v>-7.5984518415805891E-4</v>
      </c>
      <c r="L2548" s="10">
        <f>+H2548/SUM(F$27:F2548)-1</f>
        <v>-4.8266496024001238E-2</v>
      </c>
      <c r="M2548">
        <v>6.66</v>
      </c>
      <c r="R2548">
        <f t="shared" si="744"/>
        <v>6405.9449873338708</v>
      </c>
      <c r="S2548">
        <f t="shared" si="745"/>
        <v>6225.1090749721579</v>
      </c>
      <c r="T2548" s="5">
        <f t="shared" si="732"/>
        <v>0</v>
      </c>
      <c r="U2548" s="6">
        <f>+S2548+SUM($D$17:$E$17)-SUM($Q$27:Q2548)</f>
        <v>6404.0830749721536</v>
      </c>
      <c r="V2548" s="10">
        <f t="shared" si="733"/>
        <v>1.062028785107616E-2</v>
      </c>
      <c r="W2548" s="10">
        <f>+S2548/SUM(Q$27:Q2548)-1</f>
        <v>-3.0511778807288281E-2</v>
      </c>
      <c r="X2548">
        <v>5.8849999999999998</v>
      </c>
      <c r="AC2548">
        <f t="shared" si="746"/>
        <v>17189.637481791793</v>
      </c>
      <c r="AD2548">
        <f t="shared" si="747"/>
        <v>17021.499756477675</v>
      </c>
      <c r="AE2548" s="5">
        <f t="shared" si="734"/>
        <v>0</v>
      </c>
      <c r="AF2548" s="6">
        <f>+AD2548+SUM($D$18:$E$18)-SUM($AB$27:AB2548)</f>
        <v>17343.420756477703</v>
      </c>
      <c r="AG2548" s="10">
        <f t="shared" si="735"/>
        <v>4.3548895178415759E-3</v>
      </c>
      <c r="AH2548" s="10">
        <f>+AD2548/SUM(AB$27:AB2548)-1</f>
        <v>0.47269280271208669</v>
      </c>
      <c r="AI2548" s="6">
        <f t="shared" si="736"/>
        <v>0</v>
      </c>
      <c r="AL2548" s="6">
        <f t="shared" si="737"/>
        <v>0</v>
      </c>
      <c r="AM2548" s="6">
        <f t="shared" si="738"/>
        <v>30984.046430409529</v>
      </c>
      <c r="AN2548" s="6">
        <f t="shared" si="739"/>
        <v>30580.082848717444</v>
      </c>
      <c r="AO2548" s="5">
        <f t="shared" si="740"/>
        <v>0</v>
      </c>
      <c r="AP2548" s="6">
        <f>+AN2548+SUM($D$16:$E$18)-SUM($AL$27:AL2548)</f>
        <v>31295.591848717424</v>
      </c>
      <c r="AQ2548" s="10">
        <f t="shared" si="748"/>
        <v>4.3891223383412115E-3</v>
      </c>
      <c r="AR2548" s="10">
        <f>+AN2548/SUM(AL$27:AL2548)-1</f>
        <v>0.1906049782616841</v>
      </c>
    </row>
    <row r="2549" spans="1:44" x14ac:dyDescent="0.25">
      <c r="A2549" s="1">
        <v>43977</v>
      </c>
      <c r="B2549">
        <v>7.7249999999999996</v>
      </c>
      <c r="G2549">
        <f t="shared" si="741"/>
        <v>7445.3279547244774</v>
      </c>
      <c r="H2549">
        <f t="shared" si="742"/>
        <v>7389.91479042425</v>
      </c>
      <c r="I2549" s="5">
        <f t="shared" si="731"/>
        <v>0</v>
      </c>
      <c r="J2549" s="6">
        <f>+H2549+SUM($D$16:$E$16)-SUM($F$27:F2549)</f>
        <v>7604.5287904242423</v>
      </c>
      <c r="K2549" s="10">
        <f t="shared" si="743"/>
        <v>7.4774927143825831E-3</v>
      </c>
      <c r="L2549" s="10">
        <f>+H2549/SUM(F$27:F2549)-1</f>
        <v>-4.0941649071929209E-2</v>
      </c>
      <c r="M2549">
        <v>6.7130000000000001</v>
      </c>
      <c r="R2549">
        <f t="shared" si="744"/>
        <v>6456.9232282240646</v>
      </c>
      <c r="S2549">
        <f t="shared" si="745"/>
        <v>6274.6482312744884</v>
      </c>
      <c r="T2549" s="5">
        <f t="shared" si="732"/>
        <v>0</v>
      </c>
      <c r="U2549" s="6">
        <f>+S2549+SUM($D$17:$E$17)-SUM($Q$27:Q2549)</f>
        <v>6453.6222312744831</v>
      </c>
      <c r="V2549" s="10">
        <f t="shared" si="733"/>
        <v>7.7355580373299482E-3</v>
      </c>
      <c r="W2549" s="10">
        <f>+S2549/SUM(Q$27:Q2549)-1</f>
        <v>-2.2796632302301334E-2</v>
      </c>
      <c r="X2549">
        <v>5.819</v>
      </c>
      <c r="AC2549">
        <f t="shared" si="746"/>
        <v>16996.856500687587</v>
      </c>
      <c r="AD2549">
        <f t="shared" si="747"/>
        <v>16830.604432105963</v>
      </c>
      <c r="AE2549" s="5">
        <f t="shared" si="734"/>
        <v>0</v>
      </c>
      <c r="AF2549" s="6">
        <f>+AD2549+SUM($D$18:$E$18)-SUM($AB$27:AB2549)</f>
        <v>17152.525432105991</v>
      </c>
      <c r="AG2549" s="10">
        <f t="shared" si="735"/>
        <v>-1.1006786207410246E-2</v>
      </c>
      <c r="AH2549" s="10">
        <f>+AD2549/SUM(AB$27:AB2549)-1</f>
        <v>0.4561766217470915</v>
      </c>
      <c r="AI2549" s="6">
        <f t="shared" si="736"/>
        <v>0</v>
      </c>
      <c r="AL2549" s="6">
        <f t="shared" si="737"/>
        <v>0</v>
      </c>
      <c r="AM2549" s="6">
        <f t="shared" si="738"/>
        <v>30899.107683636128</v>
      </c>
      <c r="AN2549" s="6">
        <f t="shared" si="739"/>
        <v>30495.167453804701</v>
      </c>
      <c r="AO2549" s="5">
        <f t="shared" si="740"/>
        <v>0</v>
      </c>
      <c r="AP2549" s="6">
        <f>+AN2549+SUM($D$16:$E$18)-SUM($AL$27:AL2549)</f>
        <v>31210.676453804681</v>
      </c>
      <c r="AQ2549" s="10">
        <f t="shared" si="748"/>
        <v>-2.7133340479139623E-3</v>
      </c>
      <c r="AR2549" s="10">
        <f>+AN2549/SUM(AL$27:AL2549)-1</f>
        <v>0.18729888218554436</v>
      </c>
    </row>
    <row r="2550" spans="1:44" x14ac:dyDescent="0.25">
      <c r="A2550" s="1">
        <v>43978</v>
      </c>
      <c r="B2550">
        <v>7.766</v>
      </c>
      <c r="G2550">
        <f t="shared" si="741"/>
        <v>7484.8436111832098</v>
      </c>
      <c r="H2550">
        <f t="shared" si="742"/>
        <v>7429.1363446517453</v>
      </c>
      <c r="I2550" s="5">
        <f t="shared" si="731"/>
        <v>0</v>
      </c>
      <c r="J2550" s="6">
        <f>+H2550+SUM($D$16:$E$16)-SUM($F$27:F2550)</f>
        <v>7643.7503446517394</v>
      </c>
      <c r="K2550" s="10">
        <f t="shared" si="743"/>
        <v>5.157657405003846E-3</v>
      </c>
      <c r="L2550" s="10">
        <f>+H2550/SUM(F$27:F2550)-1</f>
        <v>-3.5851501189980817E-2</v>
      </c>
      <c r="M2550">
        <v>6.7460000000000004</v>
      </c>
      <c r="R2550">
        <f t="shared" si="744"/>
        <v>6488.6643970802243</v>
      </c>
      <c r="S2550">
        <f t="shared" si="745"/>
        <v>6305.4933663306574</v>
      </c>
      <c r="T2550" s="5">
        <f t="shared" si="732"/>
        <v>0</v>
      </c>
      <c r="U2550" s="6">
        <f>+S2550+SUM($D$17:$E$17)-SUM($Q$27:Q2550)</f>
        <v>6484.467366330653</v>
      </c>
      <c r="V2550" s="10">
        <f t="shared" si="733"/>
        <v>4.7795073759808737E-3</v>
      </c>
      <c r="W2550" s="10">
        <f>+S2550/SUM(Q$27:Q2550)-1</f>
        <v>-1.7992861836931939E-2</v>
      </c>
      <c r="X2550">
        <v>5.83</v>
      </c>
      <c r="AC2550">
        <f t="shared" si="746"/>
        <v>17028.986664204956</v>
      </c>
      <c r="AD2550">
        <f t="shared" si="747"/>
        <v>16862.420319501249</v>
      </c>
      <c r="AE2550" s="5">
        <f t="shared" si="734"/>
        <v>0</v>
      </c>
      <c r="AF2550" s="6">
        <f>+AD2550+SUM($D$18:$E$18)-SUM($AB$27:AB2550)</f>
        <v>17184.341319501276</v>
      </c>
      <c r="AG2550" s="10">
        <f t="shared" si="735"/>
        <v>1.8548806425748854E-3</v>
      </c>
      <c r="AH2550" s="10">
        <f>+AD2550/SUM(AB$27:AB2550)-1</f>
        <v>0.45892931857459063</v>
      </c>
      <c r="AI2550" s="6">
        <f t="shared" si="736"/>
        <v>0</v>
      </c>
      <c r="AL2550" s="6">
        <f t="shared" si="737"/>
        <v>0</v>
      </c>
      <c r="AM2550" s="6">
        <f t="shared" si="738"/>
        <v>31002.49467246839</v>
      </c>
      <c r="AN2550" s="6">
        <f t="shared" si="739"/>
        <v>30597.050030483653</v>
      </c>
      <c r="AO2550" s="5">
        <f t="shared" si="740"/>
        <v>0</v>
      </c>
      <c r="AP2550" s="6">
        <f>+AN2550+SUM($D$16:$E$18)-SUM($AL$27:AL2550)</f>
        <v>31312.559030483633</v>
      </c>
      <c r="AQ2550" s="10">
        <f t="shared" si="748"/>
        <v>3.2643501601046232E-3</v>
      </c>
      <c r="AR2550" s="10">
        <f>+AN2550/SUM(AL$27:AL2550)-1</f>
        <v>0.19126557853467396</v>
      </c>
    </row>
    <row r="2551" spans="1:44" x14ac:dyDescent="0.25">
      <c r="A2551" s="1">
        <v>43979</v>
      </c>
      <c r="B2551">
        <v>7.6989999999999998</v>
      </c>
      <c r="G2551">
        <f t="shared" si="741"/>
        <v>7420.2692457506482</v>
      </c>
      <c r="H2551">
        <f t="shared" si="742"/>
        <v>7365.0425853043762</v>
      </c>
      <c r="I2551" s="5">
        <f t="shared" si="731"/>
        <v>0</v>
      </c>
      <c r="J2551" s="6">
        <f>+H2551+SUM($D$16:$E$16)-SUM($F$27:F2551)</f>
        <v>7579.6565853043694</v>
      </c>
      <c r="K2551" s="10">
        <f t="shared" si="743"/>
        <v>-8.3851194057137368E-3</v>
      </c>
      <c r="L2551" s="10">
        <f>+H2551/SUM(F$27:F2551)-1</f>
        <v>-4.4169547728774461E-2</v>
      </c>
      <c r="M2551">
        <v>6.8460000000000001</v>
      </c>
      <c r="R2551">
        <f t="shared" si="744"/>
        <v>6584.849757250402</v>
      </c>
      <c r="S2551">
        <f t="shared" si="745"/>
        <v>6398.9634725614706</v>
      </c>
      <c r="T2551" s="5">
        <f t="shared" si="732"/>
        <v>0</v>
      </c>
      <c r="U2551" s="6">
        <f>+S2551+SUM($D$17:$E$17)-SUM($Q$27:Q2551)</f>
        <v>6577.9374725614653</v>
      </c>
      <c r="V2551" s="10">
        <f t="shared" si="733"/>
        <v>1.4414461658969424E-2</v>
      </c>
      <c r="W2551" s="10">
        <f>+S2551/SUM(Q$27:Q2551)-1</f>
        <v>-3.4359816388431774E-3</v>
      </c>
      <c r="X2551">
        <v>5.9059999999999997</v>
      </c>
      <c r="AC2551">
        <f t="shared" si="746"/>
        <v>17250.976884870404</v>
      </c>
      <c r="AD2551">
        <f t="shared" si="747"/>
        <v>17082.239177868672</v>
      </c>
      <c r="AE2551" s="5">
        <f t="shared" si="734"/>
        <v>0</v>
      </c>
      <c r="AF2551" s="6">
        <f>+AD2551+SUM($D$18:$E$18)-SUM($AB$27:AB2551)</f>
        <v>17404.160177868696</v>
      </c>
      <c r="AG2551" s="10">
        <f t="shared" si="735"/>
        <v>1.2791811701154066E-2</v>
      </c>
      <c r="AH2551" s="10">
        <f>+AD2551/SUM(AB$27:AB2551)-1</f>
        <v>0.4779479512009488</v>
      </c>
      <c r="AI2551" s="6">
        <f t="shared" si="736"/>
        <v>0</v>
      </c>
      <c r="AL2551" s="6">
        <f t="shared" si="737"/>
        <v>0</v>
      </c>
      <c r="AM2551" s="6">
        <f t="shared" si="738"/>
        <v>31256.095887871455</v>
      </c>
      <c r="AN2551" s="6">
        <f t="shared" si="739"/>
        <v>30846.245235734517</v>
      </c>
      <c r="AO2551" s="5">
        <f t="shared" si="740"/>
        <v>0</v>
      </c>
      <c r="AP2551" s="6">
        <f>+AN2551+SUM($D$16:$E$18)-SUM($AL$27:AL2551)</f>
        <v>31561.754235734497</v>
      </c>
      <c r="AQ2551" s="10">
        <f t="shared" si="748"/>
        <v>7.958314905155639E-3</v>
      </c>
      <c r="AR2551" s="10">
        <f>+AN2551/SUM(AL$27:AL2551)-1</f>
        <v>0.2009677449218088</v>
      </c>
    </row>
    <row r="2552" spans="1:44" x14ac:dyDescent="0.25">
      <c r="A2552" s="1">
        <v>43980</v>
      </c>
      <c r="B2552">
        <v>7.7080000000000002</v>
      </c>
      <c r="G2552">
        <f t="shared" si="741"/>
        <v>7428.9434142415894</v>
      </c>
      <c r="H2552">
        <f t="shared" si="742"/>
        <v>7373.652194768948</v>
      </c>
      <c r="I2552" s="5">
        <f t="shared" si="731"/>
        <v>0</v>
      </c>
      <c r="J2552" s="6">
        <f>+H2552+SUM($D$16:$E$16)-SUM($F$27:F2552)</f>
        <v>7588.2661947689403</v>
      </c>
      <c r="K2552" s="10">
        <f t="shared" si="743"/>
        <v>1.135883844825214E-3</v>
      </c>
      <c r="L2552" s="10">
        <f>+H2552/SUM(F$27:F2552)-1</f>
        <v>-4.3052198193712643E-2</v>
      </c>
      <c r="M2552">
        <v>6.8029999999999999</v>
      </c>
      <c r="R2552">
        <f t="shared" si="744"/>
        <v>6543.4900523772249</v>
      </c>
      <c r="S2552">
        <f t="shared" si="745"/>
        <v>6358.7713268822208</v>
      </c>
      <c r="T2552" s="5">
        <f t="shared" si="732"/>
        <v>0</v>
      </c>
      <c r="U2552" s="6">
        <f>+S2552+SUM($D$17:$E$17)-SUM($Q$27:Q2552)</f>
        <v>6537.7453268822155</v>
      </c>
      <c r="V2552" s="10">
        <f t="shared" si="733"/>
        <v>-6.11014407584487E-3</v>
      </c>
      <c r="W2552" s="10">
        <f>+S2552/SUM(Q$27:Q2552)-1</f>
        <v>-9.6954401240213484E-3</v>
      </c>
      <c r="X2552">
        <v>5.91</v>
      </c>
      <c r="AC2552">
        <f t="shared" si="746"/>
        <v>17262.660580694905</v>
      </c>
      <c r="AD2552">
        <f t="shared" si="747"/>
        <v>17093.808591466961</v>
      </c>
      <c r="AE2552" s="5">
        <f t="shared" si="734"/>
        <v>0</v>
      </c>
      <c r="AF2552" s="6">
        <f>+AD2552+SUM($D$18:$E$18)-SUM($AB$27:AB2552)</f>
        <v>17415.729591466988</v>
      </c>
      <c r="AG2552" s="10">
        <f t="shared" si="735"/>
        <v>6.6474989198295198E-4</v>
      </c>
      <c r="AH2552" s="10">
        <f>+AD2552/SUM(AB$27:AB2552)-1</f>
        <v>0.47894893186549425</v>
      </c>
      <c r="AI2552" s="6">
        <f t="shared" si="736"/>
        <v>0</v>
      </c>
      <c r="AL2552" s="6">
        <f t="shared" si="737"/>
        <v>0</v>
      </c>
      <c r="AM2552" s="6">
        <f t="shared" si="738"/>
        <v>31235.09404731372</v>
      </c>
      <c r="AN2552" s="6">
        <f t="shared" si="739"/>
        <v>30826.232113118131</v>
      </c>
      <c r="AO2552" s="5">
        <f t="shared" si="740"/>
        <v>0</v>
      </c>
      <c r="AP2552" s="6">
        <f>+AN2552+SUM($D$16:$E$18)-SUM($AL$27:AL2552)</f>
        <v>31541.741113118111</v>
      </c>
      <c r="AQ2552" s="10">
        <f t="shared" si="748"/>
        <v>-6.3409411488690726E-4</v>
      </c>
      <c r="AR2552" s="10">
        <f>+AN2552/SUM(AL$27:AL2552)-1</f>
        <v>0.20018855398450786</v>
      </c>
    </row>
    <row r="2553" spans="1:44" x14ac:dyDescent="0.25">
      <c r="A2553" s="1">
        <v>43985</v>
      </c>
      <c r="B2553">
        <v>8.0809999999999995</v>
      </c>
      <c r="G2553">
        <f t="shared" si="741"/>
        <v>7788.4395083661493</v>
      </c>
      <c r="H2553">
        <f t="shared" si="742"/>
        <v>7730.4726759117621</v>
      </c>
      <c r="I2553" s="5">
        <f t="shared" si="731"/>
        <v>0</v>
      </c>
      <c r="J2553" s="6">
        <f>+H2553+SUM($D$16:$E$16)-SUM($F$27:F2553)</f>
        <v>7945.0866759117553</v>
      </c>
      <c r="K2553" s="10">
        <f t="shared" si="743"/>
        <v>4.7022662619399691E-2</v>
      </c>
      <c r="L2553" s="10">
        <f>+H2553/SUM(F$27:F2553)-1</f>
        <v>3.2557325371831425E-3</v>
      </c>
      <c r="M2553">
        <v>7.0510000000000002</v>
      </c>
      <c r="R2553">
        <f t="shared" si="744"/>
        <v>6782.0297455992668</v>
      </c>
      <c r="S2553">
        <f t="shared" si="745"/>
        <v>6590.5771903346376</v>
      </c>
      <c r="T2553" s="5">
        <f t="shared" si="732"/>
        <v>0</v>
      </c>
      <c r="U2553" s="6">
        <f>+S2553+SUM($D$17:$E$17)-SUM($Q$27:Q2553)</f>
        <v>6769.5511903346323</v>
      </c>
      <c r="V2553" s="10">
        <f t="shared" si="733"/>
        <v>3.54565453168183E-2</v>
      </c>
      <c r="W2553" s="10">
        <f>+S2553/SUM(Q$27:Q2553)-1</f>
        <v>2.6405622767238679E-2</v>
      </c>
      <c r="X2553">
        <v>5.9279999999999999</v>
      </c>
      <c r="AC2553">
        <f t="shared" si="746"/>
        <v>17315.237211905143</v>
      </c>
      <c r="AD2553">
        <f t="shared" si="747"/>
        <v>17145.870952659247</v>
      </c>
      <c r="AE2553" s="5">
        <f t="shared" si="734"/>
        <v>0</v>
      </c>
      <c r="AF2553" s="6">
        <f>+AD2553+SUM($D$18:$E$18)-SUM($AB$27:AB2553)</f>
        <v>17467.791952659274</v>
      </c>
      <c r="AG2553" s="10">
        <f t="shared" si="735"/>
        <v>2.9893873190240949E-3</v>
      </c>
      <c r="AH2553" s="10">
        <f>+AD2553/SUM(AB$27:AB2553)-1</f>
        <v>0.48345334485594749</v>
      </c>
      <c r="AI2553" s="6">
        <f t="shared" si="736"/>
        <v>0</v>
      </c>
      <c r="AL2553" s="6">
        <f t="shared" si="737"/>
        <v>0</v>
      </c>
      <c r="AM2553" s="6">
        <f t="shared" si="738"/>
        <v>31885.70646587056</v>
      </c>
      <c r="AN2553" s="6">
        <f t="shared" si="739"/>
        <v>31466.920818905644</v>
      </c>
      <c r="AO2553" s="5">
        <f t="shared" si="740"/>
        <v>0</v>
      </c>
      <c r="AP2553" s="6">
        <f>+AN2553+SUM($D$16:$E$18)-SUM($AL$27:AL2553)</f>
        <v>32182.429818905624</v>
      </c>
      <c r="AQ2553" s="10">
        <f t="shared" si="748"/>
        <v>2.0312407723144243E-2</v>
      </c>
      <c r="AR2553" s="10">
        <f>+AN2553/SUM(AL$27:AL2553)-1</f>
        <v>0.22513312873926994</v>
      </c>
    </row>
    <row r="2554" spans="1:44" x14ac:dyDescent="0.25">
      <c r="A2554" s="1">
        <v>43986</v>
      </c>
      <c r="B2554">
        <v>8.032</v>
      </c>
      <c r="G2554">
        <f t="shared" si="741"/>
        <v>7741.2134799154701</v>
      </c>
      <c r="H2554">
        <f t="shared" si="742"/>
        <v>7683.5981354935375</v>
      </c>
      <c r="I2554" s="5">
        <f t="shared" si="731"/>
        <v>0</v>
      </c>
      <c r="J2554" s="6">
        <f>+H2554+SUM($D$16:$E$16)-SUM($F$27:F2554)</f>
        <v>7898.2121354935307</v>
      </c>
      <c r="K2554" s="10">
        <f t="shared" si="743"/>
        <v>-5.8998148579474385E-3</v>
      </c>
      <c r="L2554" s="10">
        <f>+H2554/SUM(F$27:F2554)-1</f>
        <v>-2.8276149314867549E-3</v>
      </c>
      <c r="M2554">
        <v>7.0410000000000004</v>
      </c>
      <c r="R2554">
        <f t="shared" si="744"/>
        <v>6772.4112095822493</v>
      </c>
      <c r="S2554">
        <f t="shared" si="745"/>
        <v>6581.230179711556</v>
      </c>
      <c r="T2554" s="5">
        <f t="shared" si="732"/>
        <v>0</v>
      </c>
      <c r="U2554" s="6">
        <f>+S2554+SUM($D$17:$E$17)-SUM($Q$27:Q2554)</f>
        <v>6760.2041797115508</v>
      </c>
      <c r="V2554" s="10">
        <f t="shared" si="733"/>
        <v>-1.3807430301180368E-3</v>
      </c>
      <c r="W2554" s="10">
        <f>+S2554/SUM(Q$27:Q2554)-1</f>
        <v>2.4949934747429792E-2</v>
      </c>
      <c r="X2554">
        <v>5.8230000000000004</v>
      </c>
      <c r="AC2554">
        <f t="shared" si="746"/>
        <v>17008.540196512087</v>
      </c>
      <c r="AD2554">
        <f t="shared" si="747"/>
        <v>16842.173845704252</v>
      </c>
      <c r="AE2554" s="5">
        <f t="shared" si="734"/>
        <v>0</v>
      </c>
      <c r="AF2554" s="6">
        <f>+AD2554+SUM($D$18:$E$18)-SUM($AB$27:AB2554)</f>
        <v>17164.094845704276</v>
      </c>
      <c r="AG2554" s="10">
        <f t="shared" si="735"/>
        <v>-1.7386118851087207E-2</v>
      </c>
      <c r="AH2554" s="10">
        <f>+AD2554/SUM(AB$27:AB2554)-1</f>
        <v>0.45717760241163696</v>
      </c>
      <c r="AI2554" s="6">
        <f t="shared" si="736"/>
        <v>0</v>
      </c>
      <c r="AL2554" s="6">
        <f t="shared" si="737"/>
        <v>0</v>
      </c>
      <c r="AM2554" s="6">
        <f t="shared" si="738"/>
        <v>31522.164886009807</v>
      </c>
      <c r="AN2554" s="6">
        <f t="shared" si="739"/>
        <v>31107.002160909346</v>
      </c>
      <c r="AO2554" s="5">
        <f t="shared" si="740"/>
        <v>0</v>
      </c>
      <c r="AP2554" s="6">
        <f>+AN2554+SUM($D$16:$E$18)-SUM($AL$27:AL2554)</f>
        <v>31822.511160909326</v>
      </c>
      <c r="AQ2554" s="10">
        <f t="shared" si="748"/>
        <v>-1.1183700547833242E-2</v>
      </c>
      <c r="AR2554" s="10">
        <f>+AN2554/SUM(AL$27:AL2554)-1</f>
        <v>0.21112005532479983</v>
      </c>
    </row>
    <row r="2555" spans="1:44" x14ac:dyDescent="0.25">
      <c r="A2555" s="1">
        <v>43987</v>
      </c>
      <c r="B2555">
        <v>8.1539999999999999</v>
      </c>
      <c r="G2555">
        <f t="shared" si="741"/>
        <v>7858.7966527926719</v>
      </c>
      <c r="H2555">
        <f t="shared" si="742"/>
        <v>7800.306174902179</v>
      </c>
      <c r="I2555" s="5">
        <f t="shared" si="731"/>
        <v>0</v>
      </c>
      <c r="J2555" s="6">
        <f>+H2555+SUM($D$16:$E$16)-SUM($F$27:F2555)</f>
        <v>8014.9201749021731</v>
      </c>
      <c r="K2555" s="10">
        <f t="shared" si="743"/>
        <v>1.4776513647205336E-2</v>
      </c>
      <c r="L2555" s="10">
        <f>+H2555/SUM(F$27:F2555)-1</f>
        <v>1.2318678766017888E-2</v>
      </c>
      <c r="M2555">
        <v>7.1310000000000002</v>
      </c>
      <c r="R2555">
        <f t="shared" si="744"/>
        <v>6858.9780337354096</v>
      </c>
      <c r="S2555">
        <f t="shared" si="745"/>
        <v>6665.3532753192876</v>
      </c>
      <c r="T2555" s="5">
        <f t="shared" si="732"/>
        <v>0</v>
      </c>
      <c r="U2555" s="6">
        <f>+S2555+SUM($D$17:$E$17)-SUM($Q$27:Q2555)</f>
        <v>6844.3272753192832</v>
      </c>
      <c r="V2555" s="10">
        <f t="shared" si="733"/>
        <v>1.2443869056529389E-2</v>
      </c>
      <c r="W2555" s="10">
        <f>+S2555/SUM(Q$27:Q2555)-1</f>
        <v>3.8051126925709777E-2</v>
      </c>
      <c r="X2555">
        <v>5.883</v>
      </c>
      <c r="AC2555">
        <f t="shared" si="746"/>
        <v>17183.795633879548</v>
      </c>
      <c r="AD2555">
        <f t="shared" si="747"/>
        <v>17015.715049678536</v>
      </c>
      <c r="AE2555" s="5">
        <f t="shared" si="734"/>
        <v>0</v>
      </c>
      <c r="AF2555" s="6">
        <f>+AD2555+SUM($D$18:$E$18)-SUM($AB$27:AB2555)</f>
        <v>17337.636049678564</v>
      </c>
      <c r="AG2555" s="10">
        <f t="shared" si="735"/>
        <v>1.0110711082310431E-2</v>
      </c>
      <c r="AH2555" s="10">
        <f>+AD2555/SUM(AB$27:AB2555)-1</f>
        <v>0.47219231237981441</v>
      </c>
      <c r="AI2555" s="6">
        <f t="shared" si="736"/>
        <v>0</v>
      </c>
      <c r="AL2555" s="6">
        <f t="shared" si="737"/>
        <v>0</v>
      </c>
      <c r="AM2555" s="6">
        <f t="shared" si="738"/>
        <v>31901.570320407631</v>
      </c>
      <c r="AN2555" s="6">
        <f t="shared" si="739"/>
        <v>31481.374499900005</v>
      </c>
      <c r="AO2555" s="5">
        <f t="shared" si="740"/>
        <v>0</v>
      </c>
      <c r="AP2555" s="6">
        <f>+AN2555+SUM($D$16:$E$18)-SUM($AL$27:AL2555)</f>
        <v>32196.883499899985</v>
      </c>
      <c r="AQ2555" s="10">
        <f t="shared" si="748"/>
        <v>1.1764387074849614E-2</v>
      </c>
      <c r="AR2555" s="10">
        <f>+AN2555/SUM(AL$27:AL2555)-1</f>
        <v>0.2256958683705268</v>
      </c>
    </row>
    <row r="2556" spans="1:44" x14ac:dyDescent="0.25">
      <c r="A2556" s="1">
        <v>43990</v>
      </c>
      <c r="B2556">
        <v>8.2230000000000008</v>
      </c>
      <c r="G2556">
        <f t="shared" si="741"/>
        <v>7925.2986112232211</v>
      </c>
      <c r="H2556">
        <f t="shared" si="742"/>
        <v>7866.3131807972313</v>
      </c>
      <c r="I2556" s="5">
        <f t="shared" si="731"/>
        <v>0</v>
      </c>
      <c r="J2556" s="6">
        <f>+H2556+SUM($D$16:$E$16)-SUM($F$27:F2556)</f>
        <v>8080.9271807972245</v>
      </c>
      <c r="K2556" s="10">
        <f t="shared" si="743"/>
        <v>8.2355163188954084E-3</v>
      </c>
      <c r="L2556" s="10">
        <f>+H2556/SUM(F$27:F2556)-1</f>
        <v>2.0885025201492047E-2</v>
      </c>
      <c r="M2556">
        <v>7.1189999999999998</v>
      </c>
      <c r="R2556">
        <f t="shared" si="744"/>
        <v>6847.4357905149882</v>
      </c>
      <c r="S2556">
        <f t="shared" si="745"/>
        <v>6654.1368625715895</v>
      </c>
      <c r="T2556" s="5">
        <f t="shared" si="732"/>
        <v>0</v>
      </c>
      <c r="U2556" s="6">
        <f>+S2556+SUM($D$17:$E$17)-SUM($Q$27:Q2556)</f>
        <v>6833.1108625715842</v>
      </c>
      <c r="V2556" s="10">
        <f t="shared" si="733"/>
        <v>-1.6387896569682869E-3</v>
      </c>
      <c r="W2556" s="10">
        <f>+S2556/SUM(Q$27:Q2556)-1</f>
        <v>3.6304301301939068E-2</v>
      </c>
      <c r="X2556">
        <v>5.9279999999999999</v>
      </c>
      <c r="AC2556">
        <f t="shared" si="746"/>
        <v>17315.237211905147</v>
      </c>
      <c r="AD2556">
        <f t="shared" si="747"/>
        <v>17145.87095265925</v>
      </c>
      <c r="AE2556" s="5">
        <f t="shared" si="734"/>
        <v>0</v>
      </c>
      <c r="AF2556" s="6">
        <f>+AD2556+SUM($D$18:$E$18)-SUM($AB$27:AB2556)</f>
        <v>17467.791952659274</v>
      </c>
      <c r="AG2556" s="10">
        <f t="shared" si="735"/>
        <v>7.5071308803442705E-3</v>
      </c>
      <c r="AH2556" s="10">
        <f>+AD2556/SUM(AB$27:AB2556)-1</f>
        <v>0.48345334485594771</v>
      </c>
      <c r="AI2556" s="6">
        <f t="shared" si="736"/>
        <v>0</v>
      </c>
      <c r="AL2556" s="6">
        <f t="shared" si="737"/>
        <v>0</v>
      </c>
      <c r="AM2556" s="6">
        <f t="shared" si="738"/>
        <v>32087.971613643356</v>
      </c>
      <c r="AN2556" s="6">
        <f t="shared" si="739"/>
        <v>31666.320996028073</v>
      </c>
      <c r="AO2556" s="5">
        <f t="shared" si="740"/>
        <v>0</v>
      </c>
      <c r="AP2556" s="6">
        <f>+AN2556+SUM($D$16:$E$18)-SUM($AL$27:AL2556)</f>
        <v>32381.829996028053</v>
      </c>
      <c r="AQ2556" s="10">
        <f t="shared" si="748"/>
        <v>5.7442359639758855E-3</v>
      </c>
      <c r="AR2556" s="10">
        <f>+AN2556/SUM(AL$27:AL2556)-1</f>
        <v>0.23289657544811959</v>
      </c>
    </row>
    <row r="2557" spans="1:44" x14ac:dyDescent="0.25">
      <c r="A2557" s="1">
        <v>43991</v>
      </c>
      <c r="B2557">
        <v>8.2110000000000003</v>
      </c>
      <c r="G2557">
        <f t="shared" si="741"/>
        <v>7913.7330532352989</v>
      </c>
      <c r="H2557">
        <f t="shared" si="742"/>
        <v>7854.8337015111347</v>
      </c>
      <c r="I2557" s="5">
        <f t="shared" si="731"/>
        <v>0</v>
      </c>
      <c r="J2557" s="6">
        <f>+H2557+SUM($D$16:$E$16)-SUM($F$27:F2557)</f>
        <v>8069.4477015111288</v>
      </c>
      <c r="K2557" s="10">
        <f t="shared" si="743"/>
        <v>-1.4205646244869197E-3</v>
      </c>
      <c r="L2557" s="10">
        <f>+H2557/SUM(F$27:F2557)-1</f>
        <v>1.9395225821409623E-2</v>
      </c>
      <c r="M2557">
        <v>7.0570000000000004</v>
      </c>
      <c r="R2557">
        <f t="shared" si="744"/>
        <v>6787.8008672094784</v>
      </c>
      <c r="S2557">
        <f t="shared" si="745"/>
        <v>6596.1853967084862</v>
      </c>
      <c r="T2557" s="5">
        <f t="shared" si="732"/>
        <v>0</v>
      </c>
      <c r="U2557" s="6">
        <f>+S2557+SUM($D$17:$E$17)-SUM($Q$27:Q2557)</f>
        <v>6775.1593967084809</v>
      </c>
      <c r="V2557" s="10">
        <f t="shared" si="733"/>
        <v>-8.4809784340735828E-3</v>
      </c>
      <c r="W2557" s="10">
        <f>+S2557/SUM(Q$27:Q2557)-1</f>
        <v>2.7279035579124145E-2</v>
      </c>
      <c r="X2557">
        <v>5.8949999999999996</v>
      </c>
      <c r="AC2557">
        <f t="shared" si="746"/>
        <v>17218.846721353042</v>
      </c>
      <c r="AD2557">
        <f t="shared" si="747"/>
        <v>17050.423290473394</v>
      </c>
      <c r="AE2557" s="5">
        <f t="shared" si="734"/>
        <v>0</v>
      </c>
      <c r="AF2557" s="6">
        <f>+AD2557+SUM($D$18:$E$18)-SUM($AB$27:AB2557)</f>
        <v>17372.344290473418</v>
      </c>
      <c r="AG2557" s="10">
        <f t="shared" si="735"/>
        <v>-5.4642087817702301E-3</v>
      </c>
      <c r="AH2557" s="10">
        <f>+AD2557/SUM(AB$27:AB2557)-1</f>
        <v>0.47519525437345012</v>
      </c>
      <c r="AI2557" s="6">
        <f t="shared" si="736"/>
        <v>0</v>
      </c>
      <c r="AL2557" s="6">
        <f t="shared" si="737"/>
        <v>0</v>
      </c>
      <c r="AM2557" s="6">
        <f t="shared" si="738"/>
        <v>31920.380641797819</v>
      </c>
      <c r="AN2557" s="6">
        <f t="shared" si="739"/>
        <v>31501.442388693016</v>
      </c>
      <c r="AO2557" s="5">
        <f t="shared" si="740"/>
        <v>0</v>
      </c>
      <c r="AP2557" s="6">
        <f>+AN2557+SUM($D$16:$E$18)-SUM($AL$27:AL2557)</f>
        <v>32216.951388692996</v>
      </c>
      <c r="AQ2557" s="10">
        <f t="shared" si="748"/>
        <v>-5.091701344713373E-3</v>
      </c>
      <c r="AR2557" s="10">
        <f>+AN2557/SUM(AL$27:AL2557)-1</f>
        <v>0.22647719157420676</v>
      </c>
    </row>
    <row r="2558" spans="1:44" x14ac:dyDescent="0.25">
      <c r="A2558" s="1">
        <v>43992</v>
      </c>
      <c r="B2558">
        <v>8.23</v>
      </c>
      <c r="G2558">
        <f t="shared" si="741"/>
        <v>7932.0451867161755</v>
      </c>
      <c r="H2558">
        <f t="shared" si="742"/>
        <v>7873.0095437141208</v>
      </c>
      <c r="I2558" s="5">
        <f t="shared" si="731"/>
        <v>0</v>
      </c>
      <c r="J2558" s="6">
        <f>+H2558+SUM($D$16:$E$16)-SUM($F$27:F2558)</f>
        <v>8087.623543714114</v>
      </c>
      <c r="K2558" s="10">
        <f t="shared" si="743"/>
        <v>2.2524270402770608E-3</v>
      </c>
      <c r="L2558" s="10">
        <f>+H2558/SUM(F$27:F2558)-1</f>
        <v>2.1754074839873461E-2</v>
      </c>
      <c r="M2558">
        <v>7.0309999999999997</v>
      </c>
      <c r="R2558">
        <f t="shared" si="744"/>
        <v>6762.7926735652318</v>
      </c>
      <c r="S2558">
        <f t="shared" si="745"/>
        <v>6571.8831690884745</v>
      </c>
      <c r="T2558" s="5">
        <f t="shared" si="732"/>
        <v>0</v>
      </c>
      <c r="U2558" s="6">
        <f>+S2558+SUM($D$17:$E$17)-SUM($Q$27:Q2558)</f>
        <v>6750.8571690884692</v>
      </c>
      <c r="V2558" s="10">
        <f t="shared" si="733"/>
        <v>-3.5869602760664199E-3</v>
      </c>
      <c r="W2558" s="10">
        <f>+S2558/SUM(Q$27:Q2558)-1</f>
        <v>2.3494246727620904E-2</v>
      </c>
      <c r="X2558">
        <v>5.8959999999999999</v>
      </c>
      <c r="AC2558">
        <f t="shared" si="746"/>
        <v>17221.767645309166</v>
      </c>
      <c r="AD2558">
        <f t="shared" si="747"/>
        <v>17053.315643872967</v>
      </c>
      <c r="AE2558" s="5">
        <f t="shared" si="734"/>
        <v>0</v>
      </c>
      <c r="AF2558" s="6">
        <f>+AD2558+SUM($D$18:$E$18)-SUM($AB$27:AB2558)</f>
        <v>17375.236643872995</v>
      </c>
      <c r="AG2558" s="10">
        <f t="shared" si="735"/>
        <v>1.6649183041828053E-4</v>
      </c>
      <c r="AH2558" s="10">
        <f>+AD2558/SUM(AB$27:AB2558)-1</f>
        <v>0.4754454995395867</v>
      </c>
      <c r="AI2558" s="6">
        <f t="shared" si="736"/>
        <v>0</v>
      </c>
      <c r="AL2558" s="6">
        <f t="shared" si="737"/>
        <v>0</v>
      </c>
      <c r="AM2558" s="6">
        <f t="shared" si="738"/>
        <v>31916.605505590574</v>
      </c>
      <c r="AN2558" s="6">
        <f t="shared" si="739"/>
        <v>31498.208356675561</v>
      </c>
      <c r="AO2558" s="5">
        <f t="shared" si="740"/>
        <v>0</v>
      </c>
      <c r="AP2558" s="6">
        <f>+AN2558+SUM($D$16:$E$18)-SUM($AL$27:AL2558)</f>
        <v>32213.717356675541</v>
      </c>
      <c r="AQ2558" s="10">
        <f t="shared" si="748"/>
        <v>-1.0038293128478148E-4</v>
      </c>
      <c r="AR2558" s="10">
        <f>+AN2558/SUM(AL$27:AL2558)-1</f>
        <v>0.22635127776818842</v>
      </c>
    </row>
    <row r="2559" spans="1:44" x14ac:dyDescent="0.25">
      <c r="A2559" s="1">
        <v>43993</v>
      </c>
      <c r="B2559">
        <v>8.0549999999999997</v>
      </c>
      <c r="G2559">
        <f t="shared" si="741"/>
        <v>7763.3807993923192</v>
      </c>
      <c r="H2559">
        <f t="shared" si="742"/>
        <v>7705.6004707918883</v>
      </c>
      <c r="I2559" s="5">
        <f t="shared" si="731"/>
        <v>0</v>
      </c>
      <c r="J2559" s="6">
        <f>+H2559+SUM($D$16:$E$16)-SUM($F$27:F2559)</f>
        <v>7920.2144707918806</v>
      </c>
      <c r="K2559" s="10">
        <f t="shared" si="743"/>
        <v>-2.0699414607687538E-2</v>
      </c>
      <c r="L2559" s="10">
        <f>+H2559/SUM(F$27:F2559)-1</f>
        <v>2.7833880337890804E-5</v>
      </c>
      <c r="M2559">
        <v>6.8369999999999997</v>
      </c>
      <c r="R2559">
        <f t="shared" si="744"/>
        <v>6576.193074835086</v>
      </c>
      <c r="S2559">
        <f t="shared" si="745"/>
        <v>6390.5511630006968</v>
      </c>
      <c r="T2559" s="5">
        <f t="shared" si="732"/>
        <v>0</v>
      </c>
      <c r="U2559" s="6">
        <f>+S2559+SUM($D$17:$E$17)-SUM($Q$27:Q2559)</f>
        <v>6569.5251630006915</v>
      </c>
      <c r="V2559" s="10">
        <f t="shared" si="733"/>
        <v>-2.6860589928947021E-2</v>
      </c>
      <c r="W2559" s="10">
        <f>+S2559/SUM(Q$27:Q2559)-1</f>
        <v>-4.7461008566712648E-3</v>
      </c>
      <c r="X2559">
        <v>5.6989999999999998</v>
      </c>
      <c r="AC2559">
        <f t="shared" si="746"/>
        <v>16646.345625952668</v>
      </c>
      <c r="AD2559">
        <f t="shared" si="747"/>
        <v>16483.522024157402</v>
      </c>
      <c r="AE2559" s="5">
        <f t="shared" si="734"/>
        <v>0</v>
      </c>
      <c r="AF2559" s="6">
        <f>+AD2559+SUM($D$18:$E$18)-SUM($AB$27:AB2559)</f>
        <v>16805.44302415743</v>
      </c>
      <c r="AG2559" s="10">
        <f t="shared" si="735"/>
        <v>-3.2793430754020303E-2</v>
      </c>
      <c r="AH2559" s="10">
        <f>+AD2559/SUM(AB$27:AB2559)-1</f>
        <v>0.42614720181073684</v>
      </c>
      <c r="AI2559" s="6">
        <f t="shared" si="736"/>
        <v>0</v>
      </c>
      <c r="AL2559" s="6">
        <f t="shared" si="737"/>
        <v>0</v>
      </c>
      <c r="AM2559" s="6">
        <f t="shared" si="738"/>
        <v>30985.919500180073</v>
      </c>
      <c r="AN2559" s="6">
        <f t="shared" si="739"/>
        <v>30579.673657949988</v>
      </c>
      <c r="AO2559" s="5">
        <f t="shared" si="740"/>
        <v>0</v>
      </c>
      <c r="AP2559" s="6">
        <f>+AN2559+SUM($D$16:$E$18)-SUM($AL$27:AL2559)</f>
        <v>31295.182657949965</v>
      </c>
      <c r="AQ2559" s="10">
        <f t="shared" si="748"/>
        <v>-2.8513775313646961E-2</v>
      </c>
      <c r="AR2559" s="10">
        <f>+AN2559/SUM(AL$27:AL2559)-1</f>
        <v>0.19058904682790745</v>
      </c>
    </row>
    <row r="2560" spans="1:44" x14ac:dyDescent="0.25">
      <c r="A2560" s="1">
        <v>43994</v>
      </c>
      <c r="B2560">
        <v>8.0820000000000007</v>
      </c>
      <c r="G2560">
        <f t="shared" si="741"/>
        <v>7789.4033048651436</v>
      </c>
      <c r="H2560">
        <f t="shared" si="742"/>
        <v>7731.4292991856055</v>
      </c>
      <c r="I2560" s="5">
        <f t="shared" si="731"/>
        <v>0</v>
      </c>
      <c r="J2560" s="6">
        <f>+H2560+SUM($D$16:$E$16)-SUM($F$27:F2560)</f>
        <v>7946.0432991855987</v>
      </c>
      <c r="K2560" s="10">
        <f t="shared" si="743"/>
        <v>3.2611273961038467E-3</v>
      </c>
      <c r="L2560" s="10">
        <f>+H2560/SUM(F$27:F2560)-1</f>
        <v>3.3798824855235665E-3</v>
      </c>
      <c r="M2560">
        <v>6.806</v>
      </c>
      <c r="R2560">
        <f t="shared" si="744"/>
        <v>6546.3756131823311</v>
      </c>
      <c r="S2560">
        <f t="shared" si="745"/>
        <v>6361.5754300691451</v>
      </c>
      <c r="T2560" s="5">
        <f t="shared" si="732"/>
        <v>0</v>
      </c>
      <c r="U2560" s="6">
        <f>+S2560+SUM($D$17:$E$17)-SUM($Q$27:Q2560)</f>
        <v>6540.5494300691389</v>
      </c>
      <c r="V2560" s="10">
        <f t="shared" si="733"/>
        <v>-4.4106281980229589E-3</v>
      </c>
      <c r="W2560" s="10">
        <f>+S2560/SUM(Q$27:Q2560)-1</f>
        <v>-9.2587337180787266E-3</v>
      </c>
      <c r="X2560">
        <v>5.7389999999999999</v>
      </c>
      <c r="AC2560">
        <f t="shared" si="746"/>
        <v>16763.182584197642</v>
      </c>
      <c r="AD2560">
        <f t="shared" si="747"/>
        <v>16599.216160140259</v>
      </c>
      <c r="AE2560" s="5">
        <f t="shared" si="734"/>
        <v>0</v>
      </c>
      <c r="AF2560" s="6">
        <f>+AD2560+SUM($D$18:$E$18)-SUM($AB$27:AB2560)</f>
        <v>16921.137160140286</v>
      </c>
      <c r="AG2560" s="10">
        <f t="shared" si="735"/>
        <v>6.8843252639367858E-3</v>
      </c>
      <c r="AH2560" s="10">
        <f>+AD2560/SUM(AB$27:AB2560)-1</f>
        <v>0.43615700845618854</v>
      </c>
      <c r="AI2560" s="6">
        <f t="shared" si="736"/>
        <v>0</v>
      </c>
      <c r="AL2560" s="6">
        <f t="shared" si="737"/>
        <v>0</v>
      </c>
      <c r="AM2560" s="6">
        <f t="shared" si="738"/>
        <v>31098.961502245118</v>
      </c>
      <c r="AN2560" s="6">
        <f t="shared" si="739"/>
        <v>30692.220889395008</v>
      </c>
      <c r="AO2560" s="5">
        <f t="shared" si="740"/>
        <v>0</v>
      </c>
      <c r="AP2560" s="6">
        <f>+AN2560+SUM($D$16:$E$18)-SUM($AL$27:AL2560)</f>
        <v>31407.729889394988</v>
      </c>
      <c r="AQ2560" s="10">
        <f t="shared" si="748"/>
        <v>3.5963116967598907E-3</v>
      </c>
      <c r="AR2560" s="10">
        <f>+AN2560/SUM(AL$27:AL2560)-1</f>
        <v>0.19497096085707843</v>
      </c>
    </row>
    <row r="2561" spans="1:44" x14ac:dyDescent="0.25">
      <c r="A2561" s="1">
        <v>43997</v>
      </c>
      <c r="B2561">
        <v>7.9320000000000004</v>
      </c>
      <c r="G2561">
        <f t="shared" si="741"/>
        <v>7644.833830016124</v>
      </c>
      <c r="H2561">
        <f t="shared" si="742"/>
        <v>7587.935808109406</v>
      </c>
      <c r="I2561" s="5">
        <f t="shared" si="731"/>
        <v>0</v>
      </c>
      <c r="J2561" s="6">
        <f>+H2561+SUM($D$16:$E$16)-SUM($F$27:F2561)</f>
        <v>7802.5498081094001</v>
      </c>
      <c r="K2561" s="10">
        <f t="shared" si="743"/>
        <v>-1.8058483407824566E-2</v>
      </c>
      <c r="L2561" s="10">
        <f>+H2561/SUM(F$27:F2561)-1</f>
        <v>-1.5242609765506954E-2</v>
      </c>
      <c r="M2561">
        <v>6.8</v>
      </c>
      <c r="R2561">
        <f t="shared" si="744"/>
        <v>6540.6044915721204</v>
      </c>
      <c r="S2561">
        <f t="shared" si="745"/>
        <v>6355.9672236952956</v>
      </c>
      <c r="T2561" s="5">
        <f t="shared" si="732"/>
        <v>0</v>
      </c>
      <c r="U2561" s="6">
        <f>+S2561+SUM($D$17:$E$17)-SUM($Q$27:Q2561)</f>
        <v>6534.9412236952903</v>
      </c>
      <c r="V2561" s="10">
        <f t="shared" si="733"/>
        <v>-8.574518752302307E-4</v>
      </c>
      <c r="W2561" s="10">
        <f>+S2561/SUM(Q$27:Q2561)-1</f>
        <v>-1.0132146529964192E-2</v>
      </c>
      <c r="X2561">
        <v>5.7649999999999997</v>
      </c>
      <c r="AC2561">
        <f t="shared" si="746"/>
        <v>16839.126607056874</v>
      </c>
      <c r="AD2561">
        <f t="shared" si="747"/>
        <v>16674.417348529114</v>
      </c>
      <c r="AE2561" s="5">
        <f t="shared" si="734"/>
        <v>0</v>
      </c>
      <c r="AF2561" s="6">
        <f>+AD2561+SUM($D$18:$E$18)-SUM($AB$27:AB2561)</f>
        <v>16996.338348529142</v>
      </c>
      <c r="AG2561" s="10">
        <f t="shared" si="735"/>
        <v>4.4442159931190606E-3</v>
      </c>
      <c r="AH2561" s="10">
        <f>+AD2561/SUM(AB$27:AB2561)-1</f>
        <v>0.44266338277573203</v>
      </c>
      <c r="AI2561" s="6">
        <f t="shared" si="736"/>
        <v>0</v>
      </c>
      <c r="AL2561" s="6">
        <f t="shared" si="737"/>
        <v>0</v>
      </c>
      <c r="AM2561" s="6">
        <f t="shared" si="738"/>
        <v>31024.564928645119</v>
      </c>
      <c r="AN2561" s="6">
        <f t="shared" si="739"/>
        <v>30618.320380333815</v>
      </c>
      <c r="AO2561" s="5">
        <f t="shared" si="740"/>
        <v>0</v>
      </c>
      <c r="AP2561" s="6">
        <f>+AN2561+SUM($D$16:$E$18)-SUM($AL$27:AL2561)</f>
        <v>31333.829380333791</v>
      </c>
      <c r="AQ2561" s="10">
        <f t="shared" si="748"/>
        <v>-2.3529401622289781E-3</v>
      </c>
      <c r="AR2561" s="10">
        <f>+AN2561/SUM(AL$27:AL2561)-1</f>
        <v>0.19209371835843636</v>
      </c>
    </row>
    <row r="2562" spans="1:44" x14ac:dyDescent="0.25">
      <c r="A2562" s="1">
        <v>43998</v>
      </c>
      <c r="B2562">
        <v>8.0739999999999998</v>
      </c>
      <c r="G2562">
        <f t="shared" si="741"/>
        <v>7781.6929328731949</v>
      </c>
      <c r="H2562">
        <f t="shared" si="742"/>
        <v>7723.7763129948744</v>
      </c>
      <c r="I2562" s="5">
        <f t="shared" si="731"/>
        <v>0</v>
      </c>
      <c r="J2562" s="6">
        <f>+H2562+SUM($D$16:$E$16)-SUM($F$27:F2562)</f>
        <v>7938.3903129948676</v>
      </c>
      <c r="K2562" s="10">
        <f t="shared" si="743"/>
        <v>1.7409758120900953E-2</v>
      </c>
      <c r="L2562" s="10">
        <f>+H2562/SUM(F$27:F2562)-1</f>
        <v>2.3866828988019506E-3</v>
      </c>
      <c r="M2562">
        <v>6.9489999999999998</v>
      </c>
      <c r="R2562">
        <f t="shared" si="744"/>
        <v>6683.9206782256861</v>
      </c>
      <c r="S2562">
        <f t="shared" si="745"/>
        <v>6495.237681979208</v>
      </c>
      <c r="T2562" s="5">
        <f t="shared" si="732"/>
        <v>0</v>
      </c>
      <c r="U2562" s="6">
        <f>+S2562+SUM($D$17:$E$17)-SUM($Q$27:Q2562)</f>
        <v>6674.2116819792027</v>
      </c>
      <c r="V2562" s="10">
        <f t="shared" si="733"/>
        <v>2.13116619593956E-2</v>
      </c>
      <c r="W2562" s="10">
        <f>+S2562/SUM(Q$27:Q2562)-1</f>
        <v>1.1557604965188206E-2</v>
      </c>
      <c r="X2562">
        <v>5.8769999999999998</v>
      </c>
      <c r="AC2562">
        <f t="shared" si="746"/>
        <v>17166.2700901428</v>
      </c>
      <c r="AD2562">
        <f t="shared" si="747"/>
        <v>16998.360929281109</v>
      </c>
      <c r="AE2562" s="5">
        <f t="shared" si="734"/>
        <v>0</v>
      </c>
      <c r="AF2562" s="6">
        <f>+AD2562+SUM($D$18:$E$18)-SUM($AB$27:AB2562)</f>
        <v>17320.281929281133</v>
      </c>
      <c r="AG2562" s="10">
        <f t="shared" si="735"/>
        <v>1.9059610023592244E-2</v>
      </c>
      <c r="AH2562" s="10">
        <f>+AD2562/SUM(AB$27:AB2562)-1</f>
        <v>0.47069084138299688</v>
      </c>
      <c r="AI2562" s="6">
        <f t="shared" si="736"/>
        <v>0</v>
      </c>
      <c r="AL2562" s="6">
        <f t="shared" si="737"/>
        <v>0</v>
      </c>
      <c r="AM2562" s="6">
        <f t="shared" si="738"/>
        <v>31631.883701241681</v>
      </c>
      <c r="AN2562" s="6">
        <f t="shared" si="739"/>
        <v>31217.374924255193</v>
      </c>
      <c r="AO2562" s="5">
        <f t="shared" si="740"/>
        <v>0</v>
      </c>
      <c r="AP2562" s="6">
        <f>+AN2562+SUM($D$16:$E$18)-SUM($AL$27:AL2562)</f>
        <v>31932.883924255173</v>
      </c>
      <c r="AQ2562" s="10">
        <f t="shared" si="748"/>
        <v>1.9118459370222052E-2</v>
      </c>
      <c r="AR2562" s="10">
        <f>+AN2562/SUM(AL$27:AL2562)-1</f>
        <v>0.21541730861067743</v>
      </c>
    </row>
    <row r="2563" spans="1:44" x14ac:dyDescent="0.25">
      <c r="A2563" s="1">
        <v>43999</v>
      </c>
      <c r="B2563">
        <v>8.1549999999999994</v>
      </c>
      <c r="G2563">
        <f t="shared" si="741"/>
        <v>7859.7604492916653</v>
      </c>
      <c r="H2563">
        <f t="shared" si="742"/>
        <v>7801.2627981760215</v>
      </c>
      <c r="I2563" s="5">
        <f t="shared" si="731"/>
        <v>0</v>
      </c>
      <c r="J2563" s="6">
        <f>+H2563+SUM($D$16:$E$16)-SUM($F$27:F2563)</f>
        <v>8015.8767981760147</v>
      </c>
      <c r="K2563" s="10">
        <f t="shared" si="743"/>
        <v>9.7609820285988746E-3</v>
      </c>
      <c r="L2563" s="10">
        <f>+H2563/SUM(F$27:F2563)-1</f>
        <v>1.2442828714358312E-2</v>
      </c>
      <c r="M2563">
        <v>7.0069999999999997</v>
      </c>
      <c r="R2563">
        <f t="shared" si="744"/>
        <v>6739.708187124389</v>
      </c>
      <c r="S2563">
        <f t="shared" si="745"/>
        <v>6549.4503435930792</v>
      </c>
      <c r="T2563" s="5">
        <f t="shared" si="732"/>
        <v>0</v>
      </c>
      <c r="U2563" s="6">
        <f>+S2563+SUM($D$17:$E$17)-SUM($Q$27:Q2563)</f>
        <v>6728.424343593073</v>
      </c>
      <c r="V2563" s="10">
        <f t="shared" si="733"/>
        <v>8.1227063505113772E-3</v>
      </c>
      <c r="W2563" s="10">
        <f>+S2563/SUM(Q$27:Q2563)-1</f>
        <v>2.0000595480079708E-2</v>
      </c>
      <c r="X2563">
        <v>5.9139999999999997</v>
      </c>
      <c r="AC2563">
        <f t="shared" si="746"/>
        <v>17274.344276519401</v>
      </c>
      <c r="AD2563">
        <f t="shared" si="747"/>
        <v>17105.378005065249</v>
      </c>
      <c r="AE2563" s="5">
        <f t="shared" si="734"/>
        <v>0</v>
      </c>
      <c r="AF2563" s="6">
        <f>+AD2563+SUM($D$18:$E$18)-SUM($AB$27:AB2563)</f>
        <v>17427.299005065273</v>
      </c>
      <c r="AG2563" s="10">
        <f t="shared" si="735"/>
        <v>6.1787144239968672E-3</v>
      </c>
      <c r="AH2563" s="10">
        <f>+AD2563/SUM(AB$27:AB2563)-1</f>
        <v>0.47994991253003949</v>
      </c>
      <c r="AI2563" s="6">
        <f t="shared" si="736"/>
        <v>0</v>
      </c>
      <c r="AL2563" s="6">
        <f t="shared" si="737"/>
        <v>0</v>
      </c>
      <c r="AM2563" s="6">
        <f t="shared" si="738"/>
        <v>31873.812912935457</v>
      </c>
      <c r="AN2563" s="6">
        <f t="shared" si="739"/>
        <v>31456.091146834351</v>
      </c>
      <c r="AO2563" s="5">
        <f t="shared" si="740"/>
        <v>0</v>
      </c>
      <c r="AP2563" s="6">
        <f>+AN2563+SUM($D$16:$E$18)-SUM($AL$27:AL2563)</f>
        <v>32171.600146834335</v>
      </c>
      <c r="AQ2563" s="10">
        <f t="shared" si="748"/>
        <v>7.4755610281049822E-3</v>
      </c>
      <c r="AR2563" s="10">
        <f>+AN2563/SUM(AL$27:AL2563)-1</f>
        <v>0.22471148627529058</v>
      </c>
    </row>
    <row r="2564" spans="1:44" x14ac:dyDescent="0.25">
      <c r="A2564" s="1">
        <v>44000</v>
      </c>
      <c r="B2564">
        <v>8.1709999999999994</v>
      </c>
      <c r="G2564">
        <f t="shared" si="741"/>
        <v>7875.1811932755609</v>
      </c>
      <c r="H2564">
        <f t="shared" si="742"/>
        <v>7816.5687705574828</v>
      </c>
      <c r="I2564" s="5">
        <f t="shared" si="731"/>
        <v>0</v>
      </c>
      <c r="J2564" s="6">
        <f>+H2564+SUM($D$16:$E$16)-SUM($F$27:F2564)</f>
        <v>8031.1827705574751</v>
      </c>
      <c r="K2564" s="10">
        <f t="shared" si="743"/>
        <v>1.9094570396769317E-3</v>
      </c>
      <c r="L2564" s="10">
        <f>+H2564/SUM(F$27:F2564)-1</f>
        <v>1.4429227887801543E-2</v>
      </c>
      <c r="M2564">
        <v>6.99</v>
      </c>
      <c r="R2564">
        <f t="shared" si="744"/>
        <v>6723.3566758954594</v>
      </c>
      <c r="S2564">
        <f t="shared" si="745"/>
        <v>6533.5604255338412</v>
      </c>
      <c r="T2564" s="5">
        <f t="shared" si="732"/>
        <v>0</v>
      </c>
      <c r="U2564" s="6">
        <f>+S2564+SUM($D$17:$E$17)-SUM($Q$27:Q2564)</f>
        <v>6712.534425533835</v>
      </c>
      <c r="V2564" s="10">
        <f t="shared" si="733"/>
        <v>-2.3616105714807656E-3</v>
      </c>
      <c r="W2564" s="10">
        <f>+S2564/SUM(Q$27:Q2564)-1</f>
        <v>1.7525925846404666E-2</v>
      </c>
      <c r="X2564">
        <v>5.8789999999999996</v>
      </c>
      <c r="AC2564">
        <f t="shared" si="746"/>
        <v>17172.111938055048</v>
      </c>
      <c r="AD2564">
        <f t="shared" si="747"/>
        <v>17004.145636080251</v>
      </c>
      <c r="AE2564" s="5">
        <f t="shared" si="734"/>
        <v>0</v>
      </c>
      <c r="AF2564" s="6">
        <f>+AD2564+SUM($D$18:$E$18)-SUM($AB$27:AB2564)</f>
        <v>17326.066636080279</v>
      </c>
      <c r="AG2564" s="10">
        <f t="shared" si="735"/>
        <v>-5.808838705043784E-3</v>
      </c>
      <c r="AH2564" s="10">
        <f>+AD2564/SUM(AB$27:AB2564)-1</f>
        <v>0.47119133171526939</v>
      </c>
      <c r="AI2564" s="6">
        <f t="shared" si="736"/>
        <v>0</v>
      </c>
      <c r="AL2564" s="6">
        <f t="shared" si="737"/>
        <v>0</v>
      </c>
      <c r="AM2564" s="6">
        <f t="shared" si="738"/>
        <v>31770.649807226069</v>
      </c>
      <c r="AN2564" s="6">
        <f t="shared" si="739"/>
        <v>31354.274832171577</v>
      </c>
      <c r="AO2564" s="5">
        <f t="shared" si="740"/>
        <v>0</v>
      </c>
      <c r="AP2564" s="6">
        <f>+AN2564+SUM($D$16:$E$18)-SUM($AL$27:AL2564)</f>
        <v>32069.783832171557</v>
      </c>
      <c r="AQ2564" s="10">
        <f t="shared" si="748"/>
        <v>-3.1647886396100056E-3</v>
      </c>
      <c r="AR2564" s="10">
        <f>+AN2564/SUM(AL$27:AL2564)-1</f>
        <v>0.22074736977156961</v>
      </c>
    </row>
    <row r="2565" spans="1:44" x14ac:dyDescent="0.25">
      <c r="A2565" s="1">
        <v>44001</v>
      </c>
      <c r="B2565">
        <v>8.2149999999999999</v>
      </c>
      <c r="G2565">
        <f t="shared" si="741"/>
        <v>7917.5882392312742</v>
      </c>
      <c r="H2565">
        <f t="shared" si="742"/>
        <v>7858.660194606502</v>
      </c>
      <c r="I2565" s="5">
        <f t="shared" si="731"/>
        <v>0</v>
      </c>
      <c r="J2565" s="6">
        <f>+H2565+SUM($D$16:$E$16)-SUM($F$27:F2565)</f>
        <v>8073.2741946064953</v>
      </c>
      <c r="K2565" s="10">
        <f t="shared" si="743"/>
        <v>5.240999395920598E-3</v>
      </c>
      <c r="L2565" s="10">
        <f>+H2565/SUM(F$27:F2565)-1</f>
        <v>1.9891825614770653E-2</v>
      </c>
      <c r="M2565">
        <v>7.0279999999999996</v>
      </c>
      <c r="R2565">
        <f t="shared" si="744"/>
        <v>6759.9071127601264</v>
      </c>
      <c r="S2565">
        <f t="shared" si="745"/>
        <v>6569.0790659015493</v>
      </c>
      <c r="T2565" s="5">
        <f t="shared" si="732"/>
        <v>0</v>
      </c>
      <c r="U2565" s="6">
        <f>+S2565+SUM($D$17:$E$17)-SUM($Q$27:Q2565)</f>
        <v>6748.053065901544</v>
      </c>
      <c r="V2565" s="10">
        <f t="shared" si="733"/>
        <v>5.2913904221629782E-3</v>
      </c>
      <c r="W2565" s="10">
        <f>+S2565/SUM(Q$27:Q2565)-1</f>
        <v>2.3057540321678172E-2</v>
      </c>
      <c r="X2565">
        <v>5.907</v>
      </c>
      <c r="AC2565">
        <f t="shared" si="746"/>
        <v>17253.897808826532</v>
      </c>
      <c r="AD2565">
        <f t="shared" si="747"/>
        <v>17085.131531268253</v>
      </c>
      <c r="AE2565" s="5">
        <f t="shared" si="734"/>
        <v>0</v>
      </c>
      <c r="AF2565" s="6">
        <f>+AD2565+SUM($D$18:$E$18)-SUM($AB$27:AB2565)</f>
        <v>17407.05253126828</v>
      </c>
      <c r="AG2565" s="10">
        <f t="shared" si="735"/>
        <v>4.6742227701788153E-3</v>
      </c>
      <c r="AH2565" s="10">
        <f>+AD2565/SUM(AB$27:AB2565)-1</f>
        <v>0.47819819636708583</v>
      </c>
      <c r="AI2565" s="6">
        <f t="shared" si="736"/>
        <v>0</v>
      </c>
      <c r="AL2565" s="6">
        <f t="shared" si="737"/>
        <v>0</v>
      </c>
      <c r="AM2565" s="6">
        <f t="shared" si="738"/>
        <v>31931.393160817934</v>
      </c>
      <c r="AN2565" s="6">
        <f t="shared" si="739"/>
        <v>31512.870791776302</v>
      </c>
      <c r="AO2565" s="5">
        <f t="shared" si="740"/>
        <v>0</v>
      </c>
      <c r="AP2565" s="6">
        <f>+AN2565+SUM($D$16:$E$18)-SUM($AL$27:AL2565)</f>
        <v>32228.379791776282</v>
      </c>
      <c r="AQ2565" s="10">
        <f t="shared" si="748"/>
        <v>4.9453392150908826E-3</v>
      </c>
      <c r="AR2565" s="10">
        <f>+AN2565/SUM(AL$27:AL2565)-1</f>
        <v>0.226922145032046</v>
      </c>
    </row>
    <row r="2566" spans="1:44" x14ac:dyDescent="0.25">
      <c r="A2566" s="1">
        <v>44004</v>
      </c>
      <c r="B2566">
        <v>8.1630000000000003</v>
      </c>
      <c r="G2566">
        <f t="shared" si="741"/>
        <v>7867.4708212836149</v>
      </c>
      <c r="H2566">
        <f t="shared" si="742"/>
        <v>7808.9157843667535</v>
      </c>
      <c r="I2566" s="5">
        <f t="shared" si="731"/>
        <v>0</v>
      </c>
      <c r="J2566" s="6">
        <f>+H2566+SUM($D$16:$E$16)-SUM($F$27:F2566)</f>
        <v>8023.5297843667458</v>
      </c>
      <c r="K2566" s="10">
        <f t="shared" si="743"/>
        <v>-6.1616153546453223E-3</v>
      </c>
      <c r="L2566" s="10">
        <f>+H2566/SUM(F$27:F2566)-1</f>
        <v>1.343602830108015E-2</v>
      </c>
      <c r="M2566">
        <v>6.9909999999999997</v>
      </c>
      <c r="R2566">
        <f t="shared" si="744"/>
        <v>6724.3185294971609</v>
      </c>
      <c r="S2566">
        <f t="shared" si="745"/>
        <v>6534.495126596149</v>
      </c>
      <c r="T2566" s="5">
        <f t="shared" si="732"/>
        <v>0</v>
      </c>
      <c r="U2566" s="6">
        <f>+S2566+SUM($D$17:$E$17)-SUM($Q$27:Q2566)</f>
        <v>6713.4691265961446</v>
      </c>
      <c r="V2566" s="10">
        <f t="shared" si="733"/>
        <v>-5.125024798657063E-3</v>
      </c>
      <c r="W2566" s="10">
        <f>+S2566/SUM(Q$27:Q2566)-1</f>
        <v>1.7671494648385355E-2</v>
      </c>
      <c r="X2566">
        <v>5.8719999999999999</v>
      </c>
      <c r="AC2566">
        <f t="shared" si="746"/>
        <v>17151.665470362179</v>
      </c>
      <c r="AD2566">
        <f t="shared" si="747"/>
        <v>16983.899162283255</v>
      </c>
      <c r="AE2566" s="5">
        <f t="shared" si="734"/>
        <v>0</v>
      </c>
      <c r="AF2566" s="6">
        <f>+AD2566+SUM($D$18:$E$18)-SUM($AB$27:AB2566)</f>
        <v>17305.820162283278</v>
      </c>
      <c r="AG2566" s="10">
        <f t="shared" si="735"/>
        <v>-5.8155950757980968E-3</v>
      </c>
      <c r="AH2566" s="10">
        <f>+AD2566/SUM(AB$27:AB2566)-1</f>
        <v>0.4694396155523155</v>
      </c>
      <c r="AI2566" s="6">
        <f t="shared" si="736"/>
        <v>0</v>
      </c>
      <c r="AL2566" s="6">
        <f t="shared" si="737"/>
        <v>0</v>
      </c>
      <c r="AM2566" s="6">
        <f t="shared" si="738"/>
        <v>31743.454821142954</v>
      </c>
      <c r="AN2566" s="6">
        <f t="shared" si="739"/>
        <v>31327.310073246157</v>
      </c>
      <c r="AO2566" s="5">
        <f t="shared" si="740"/>
        <v>0</v>
      </c>
      <c r="AP2566" s="6">
        <f>+AN2566+SUM($D$16:$E$18)-SUM($AL$27:AL2566)</f>
        <v>32042.819073246141</v>
      </c>
      <c r="AQ2566" s="10">
        <f t="shared" si="748"/>
        <v>-5.7576806444824546E-3</v>
      </c>
      <c r="AR2566" s="10">
        <f>+AN2566/SUM(AL$27:AL2566)-1</f>
        <v>0.21969752381879526</v>
      </c>
    </row>
    <row r="2567" spans="1:44" x14ac:dyDescent="0.25">
      <c r="A2567" s="1">
        <v>44006</v>
      </c>
      <c r="B2567">
        <v>8.2029999999999994</v>
      </c>
      <c r="G2567">
        <f t="shared" si="741"/>
        <v>7906.0226812433521</v>
      </c>
      <c r="H2567">
        <f t="shared" si="742"/>
        <v>7847.1807153204054</v>
      </c>
      <c r="I2567" s="5">
        <f t="shared" si="731"/>
        <v>0</v>
      </c>
      <c r="J2567" s="6">
        <f>+H2567+SUM($D$16:$E$16)-SUM($F$27:F2567)</f>
        <v>8061.7947153203995</v>
      </c>
      <c r="K2567" s="10">
        <f t="shared" si="743"/>
        <v>4.7690894135159478E-3</v>
      </c>
      <c r="L2567" s="10">
        <f>+H2567/SUM(F$27:F2567)-1</f>
        <v>1.8402026234688007E-2</v>
      </c>
      <c r="M2567">
        <v>6.9089999999999998</v>
      </c>
      <c r="R2567">
        <f t="shared" si="744"/>
        <v>6645.4465341576151</v>
      </c>
      <c r="S2567">
        <f t="shared" si="745"/>
        <v>6457.8496394868826</v>
      </c>
      <c r="T2567" s="5">
        <f t="shared" si="732"/>
        <v>0</v>
      </c>
      <c r="U2567" s="6">
        <f>+S2567+SUM($D$17:$E$17)-SUM($Q$27:Q2567)</f>
        <v>6636.8236394868763</v>
      </c>
      <c r="V2567" s="10">
        <f t="shared" si="733"/>
        <v>-1.1416673803656741E-2</v>
      </c>
      <c r="W2567" s="10">
        <f>+S2567/SUM(Q$27:Q2567)-1</f>
        <v>5.7348528859526571E-3</v>
      </c>
      <c r="X2567">
        <v>5.766</v>
      </c>
      <c r="AC2567">
        <f t="shared" si="746"/>
        <v>16842.047531012999</v>
      </c>
      <c r="AD2567">
        <f t="shared" si="747"/>
        <v>16677.309701928687</v>
      </c>
      <c r="AE2567" s="5">
        <f t="shared" si="734"/>
        <v>0</v>
      </c>
      <c r="AF2567" s="6">
        <f>+AD2567+SUM($D$18:$E$18)-SUM($AB$27:AB2567)</f>
        <v>16999.230701928711</v>
      </c>
      <c r="AG2567" s="10">
        <f t="shared" si="735"/>
        <v>-1.7715974017963987E-2</v>
      </c>
      <c r="AH2567" s="10">
        <f>+AD2567/SUM(AB$27:AB2567)-1</f>
        <v>0.44291362794186862</v>
      </c>
      <c r="AI2567" s="6">
        <f t="shared" si="736"/>
        <v>0</v>
      </c>
      <c r="AL2567" s="6">
        <f t="shared" si="737"/>
        <v>0</v>
      </c>
      <c r="AM2567" s="6">
        <f t="shared" si="738"/>
        <v>31393.516746413967</v>
      </c>
      <c r="AN2567" s="6">
        <f t="shared" si="739"/>
        <v>30982.340056735975</v>
      </c>
      <c r="AO2567" s="5">
        <f t="shared" si="740"/>
        <v>0</v>
      </c>
      <c r="AP2567" s="6">
        <f>+AN2567+SUM($D$16:$E$18)-SUM($AL$27:AL2567)</f>
        <v>31697.849056735959</v>
      </c>
      <c r="AQ2567" s="10">
        <f t="shared" si="748"/>
        <v>-1.0765907198165725E-2</v>
      </c>
      <c r="AR2567" s="10">
        <f>+AN2567/SUM(AL$27:AL2567)-1</f>
        <v>0.20626646082789613</v>
      </c>
    </row>
    <row r="2568" spans="1:44" x14ac:dyDescent="0.25">
      <c r="A2568" s="1">
        <v>44007</v>
      </c>
      <c r="B2568">
        <v>8.2140000000000004</v>
      </c>
      <c r="G2568">
        <f t="shared" si="741"/>
        <v>7916.6244427322808</v>
      </c>
      <c r="H2568">
        <f t="shared" si="742"/>
        <v>7857.7035713326604</v>
      </c>
      <c r="I2568" s="5">
        <f t="shared" si="731"/>
        <v>0</v>
      </c>
      <c r="J2568" s="6">
        <f>+H2568+SUM($D$16:$E$16)-SUM($F$27:F2568)</f>
        <v>8072.3175713326536</v>
      </c>
      <c r="K2568" s="10">
        <f t="shared" si="743"/>
        <v>1.3052746173574103E-3</v>
      </c>
      <c r="L2568" s="10">
        <f>+H2568/SUM(F$27:F2568)-1</f>
        <v>1.9767675666430451E-2</v>
      </c>
      <c r="M2568">
        <v>6.9269999999999996</v>
      </c>
      <c r="R2568">
        <f t="shared" si="744"/>
        <v>6662.7598989882463</v>
      </c>
      <c r="S2568">
        <f t="shared" si="745"/>
        <v>6474.6742586084283</v>
      </c>
      <c r="T2568" s="5">
        <f t="shared" si="732"/>
        <v>0</v>
      </c>
      <c r="U2568" s="6">
        <f>+S2568+SUM($D$17:$E$17)-SUM($Q$27:Q2568)</f>
        <v>6653.6482586084239</v>
      </c>
      <c r="V2568" s="10">
        <f t="shared" si="733"/>
        <v>2.5350408622351051E-3</v>
      </c>
      <c r="W2568" s="10">
        <f>+S2568/SUM(Q$27:Q2568)-1</f>
        <v>8.3550913216086098E-3</v>
      </c>
      <c r="X2568">
        <v>5.8239999999999998</v>
      </c>
      <c r="AC2568">
        <f t="shared" si="746"/>
        <v>17011.461120468211</v>
      </c>
      <c r="AD2568">
        <f t="shared" si="747"/>
        <v>16845.066199103829</v>
      </c>
      <c r="AE2568" s="5">
        <f t="shared" si="734"/>
        <v>0</v>
      </c>
      <c r="AF2568" s="6">
        <f>+AD2568+SUM($D$18:$E$18)-SUM($AB$27:AB2568)</f>
        <v>17166.987199103853</v>
      </c>
      <c r="AG2568" s="10">
        <f t="shared" si="735"/>
        <v>9.8684758220328739E-3</v>
      </c>
      <c r="AH2568" s="10">
        <f>+AD2568/SUM(AB$27:AB2568)-1</f>
        <v>0.45742784757777355</v>
      </c>
      <c r="AI2568" s="6">
        <f t="shared" si="736"/>
        <v>0</v>
      </c>
      <c r="AL2568" s="6">
        <f t="shared" si="737"/>
        <v>0</v>
      </c>
      <c r="AM2568" s="6">
        <f t="shared" si="738"/>
        <v>31590.845462188739</v>
      </c>
      <c r="AN2568" s="6">
        <f t="shared" si="739"/>
        <v>31177.444029044917</v>
      </c>
      <c r="AO2568" s="5">
        <f t="shared" si="740"/>
        <v>0</v>
      </c>
      <c r="AP2568" s="6">
        <f>+AN2568+SUM($D$16:$E$18)-SUM($AL$27:AL2568)</f>
        <v>31892.953029044893</v>
      </c>
      <c r="AQ2568" s="10">
        <f t="shared" si="748"/>
        <v>6.1551170856961601E-3</v>
      </c>
      <c r="AR2568" s="10">
        <f>+AN2568/SUM(AL$27:AL2568)-1</f>
        <v>0.21386263909395331</v>
      </c>
    </row>
    <row r="2569" spans="1:44" x14ac:dyDescent="0.25">
      <c r="A2569" s="1">
        <v>44008</v>
      </c>
      <c r="B2569">
        <v>8.1639999999999997</v>
      </c>
      <c r="G2569">
        <f t="shared" si="741"/>
        <v>7868.4346177826064</v>
      </c>
      <c r="H2569">
        <f t="shared" si="742"/>
        <v>7809.8724076405933</v>
      </c>
      <c r="I2569" s="5">
        <f t="shared" si="731"/>
        <v>0</v>
      </c>
      <c r="J2569" s="6">
        <f>+H2569+SUM($D$16:$E$16)-SUM($F$27:F2569)</f>
        <v>8024.4864076405856</v>
      </c>
      <c r="K2569" s="10">
        <f t="shared" si="743"/>
        <v>-5.92533225674019E-3</v>
      </c>
      <c r="L2569" s="10">
        <f>+H2569/SUM(F$27:F2569)-1</f>
        <v>1.356017824942013E-2</v>
      </c>
      <c r="M2569">
        <v>6.9240000000000004</v>
      </c>
      <c r="R2569">
        <f t="shared" si="744"/>
        <v>6659.8743381831418</v>
      </c>
      <c r="S2569">
        <f t="shared" si="745"/>
        <v>6471.870155421504</v>
      </c>
      <c r="T2569" s="5">
        <f t="shared" si="732"/>
        <v>0</v>
      </c>
      <c r="U2569" s="6">
        <f>+S2569+SUM($D$17:$E$17)-SUM($Q$27:Q2569)</f>
        <v>6650.8441554214987</v>
      </c>
      <c r="V2569" s="10">
        <f t="shared" si="733"/>
        <v>-4.2143844668929287E-4</v>
      </c>
      <c r="W2569" s="10">
        <f>+S2569/SUM(Q$27:Q2569)-1</f>
        <v>7.918384915665877E-3</v>
      </c>
      <c r="X2569">
        <v>5.7779999999999996</v>
      </c>
      <c r="AC2569">
        <f t="shared" si="746"/>
        <v>16877.098618486489</v>
      </c>
      <c r="AD2569">
        <f t="shared" si="747"/>
        <v>16712.017942723542</v>
      </c>
      <c r="AE2569" s="5">
        <f t="shared" si="734"/>
        <v>0</v>
      </c>
      <c r="AF2569" s="6">
        <f>+AD2569+SUM($D$18:$E$18)-SUM($AB$27:AB2569)</f>
        <v>17033.938942723566</v>
      </c>
      <c r="AG2569" s="10">
        <f t="shared" si="735"/>
        <v>-7.7502391559558514E-3</v>
      </c>
      <c r="AH2569" s="10">
        <f>+AD2569/SUM(AB$27:AB2569)-1</f>
        <v>0.44591656993550388</v>
      </c>
      <c r="AI2569" s="6">
        <f t="shared" si="736"/>
        <v>0</v>
      </c>
      <c r="AL2569" s="6">
        <f t="shared" si="737"/>
        <v>0</v>
      </c>
      <c r="AM2569" s="6">
        <f t="shared" si="738"/>
        <v>31405.407574452238</v>
      </c>
      <c r="AN2569" s="6">
        <f t="shared" si="739"/>
        <v>30993.760505785638</v>
      </c>
      <c r="AO2569" s="5">
        <f t="shared" si="740"/>
        <v>0</v>
      </c>
      <c r="AP2569" s="6">
        <f>+AN2569+SUM($D$16:$E$18)-SUM($AL$27:AL2569)</f>
        <v>31709.269505785622</v>
      </c>
      <c r="AQ2569" s="10">
        <f t="shared" si="748"/>
        <v>-5.7593764707830619E-3</v>
      </c>
      <c r="AR2569" s="10">
        <f>+AN2569/SUM(AL$27:AL2569)-1</f>
        <v>0.2067111046033816</v>
      </c>
    </row>
    <row r="2570" spans="1:44" x14ac:dyDescent="0.25">
      <c r="A2570" s="1">
        <v>44011</v>
      </c>
      <c r="B2570">
        <v>8.0980000000000008</v>
      </c>
      <c r="G2570">
        <f t="shared" si="741"/>
        <v>7804.8240488490392</v>
      </c>
      <c r="H2570">
        <f t="shared" si="742"/>
        <v>7746.7352715670668</v>
      </c>
      <c r="I2570" s="5">
        <f t="shared" si="731"/>
        <v>0</v>
      </c>
      <c r="J2570" s="6">
        <f>+H2570+SUM($D$16:$E$16)-SUM($F$27:F2570)</f>
        <v>7961.3492715670609</v>
      </c>
      <c r="K2570" s="10">
        <f t="shared" si="743"/>
        <v>-7.8680594453257591E-3</v>
      </c>
      <c r="L2570" s="10">
        <f>+H2570/SUM(F$27:F2570)-1</f>
        <v>5.3662816589667983E-3</v>
      </c>
      <c r="M2570">
        <v>6.9580000000000002</v>
      </c>
      <c r="R2570">
        <f t="shared" si="744"/>
        <v>6692.577360641003</v>
      </c>
      <c r="S2570">
        <f t="shared" si="745"/>
        <v>6503.6499915399809</v>
      </c>
      <c r="T2570" s="5">
        <f t="shared" si="732"/>
        <v>0</v>
      </c>
      <c r="U2570" s="6">
        <f>+S2570+SUM($D$17:$E$17)-SUM($Q$27:Q2570)</f>
        <v>6682.6239915399747</v>
      </c>
      <c r="V2570" s="10">
        <f t="shared" si="733"/>
        <v>4.7783161619521231E-3</v>
      </c>
      <c r="W2570" s="10">
        <f>+S2570/SUM(Q$27:Q2570)-1</f>
        <v>1.2867724183016183E-2</v>
      </c>
      <c r="X2570">
        <v>5.8029999999999999</v>
      </c>
      <c r="AC2570">
        <f t="shared" si="746"/>
        <v>16950.121717389597</v>
      </c>
      <c r="AD2570">
        <f t="shared" si="747"/>
        <v>16784.326777712828</v>
      </c>
      <c r="AE2570" s="5">
        <f t="shared" si="734"/>
        <v>0</v>
      </c>
      <c r="AF2570" s="6">
        <f>+AD2570+SUM($D$18:$E$18)-SUM($AB$27:AB2570)</f>
        <v>17106.247777712852</v>
      </c>
      <c r="AG2570" s="10">
        <f t="shared" si="735"/>
        <v>4.2449861557225521E-3</v>
      </c>
      <c r="AH2570" s="10">
        <f>+AD2570/SUM(AB$27:AB2570)-1</f>
        <v>0.45217269908891122</v>
      </c>
      <c r="AI2570" s="6">
        <f t="shared" si="736"/>
        <v>0</v>
      </c>
      <c r="AL2570" s="6">
        <f t="shared" si="737"/>
        <v>0</v>
      </c>
      <c r="AM2570" s="6">
        <f t="shared" si="738"/>
        <v>31447.523126879638</v>
      </c>
      <c r="AN2570" s="6">
        <f t="shared" si="739"/>
        <v>31034.712040819875</v>
      </c>
      <c r="AO2570" s="5">
        <f t="shared" si="740"/>
        <v>0</v>
      </c>
      <c r="AP2570" s="6">
        <f>+AN2570+SUM($D$16:$E$18)-SUM($AL$27:AL2570)</f>
        <v>31750.221040819855</v>
      </c>
      <c r="AQ2570" s="10">
        <f t="shared" si="748"/>
        <v>1.2914688881988656E-3</v>
      </c>
      <c r="AR2570" s="10">
        <f>+AN2570/SUM(AL$27:AL2570)-1</f>
        <v>0.20830551171210088</v>
      </c>
    </row>
    <row r="2571" spans="1:44" x14ac:dyDescent="0.25">
      <c r="A2571" s="1">
        <v>44012</v>
      </c>
      <c r="B2571">
        <v>8.1150000000000002</v>
      </c>
      <c r="G2571">
        <f t="shared" si="741"/>
        <v>7821.2085893319272</v>
      </c>
      <c r="H2571">
        <f t="shared" si="742"/>
        <v>7762.9978672223688</v>
      </c>
      <c r="I2571" s="5">
        <f t="shared" si="731"/>
        <v>0</v>
      </c>
      <c r="J2571" s="6">
        <f>+H2571+SUM($D$16:$E$16)-SUM($F$27:F2571)</f>
        <v>7977.6118672223629</v>
      </c>
      <c r="K2571" s="10">
        <f t="shared" si="743"/>
        <v>2.0426934054234014E-3</v>
      </c>
      <c r="L2571" s="10">
        <f>+H2571/SUM(F$27:F2571)-1</f>
        <v>7.4768307807502321E-3</v>
      </c>
      <c r="M2571">
        <v>6.9550000000000001</v>
      </c>
      <c r="R2571">
        <f t="shared" si="744"/>
        <v>6689.6917998358977</v>
      </c>
      <c r="S2571">
        <f t="shared" si="745"/>
        <v>6500.8458883530557</v>
      </c>
      <c r="T2571" s="5">
        <f t="shared" si="732"/>
        <v>0</v>
      </c>
      <c r="U2571" s="6">
        <f>+S2571+SUM($D$17:$E$17)-SUM($Q$27:Q2571)</f>
        <v>6679.8198883530495</v>
      </c>
      <c r="V2571" s="10">
        <f t="shared" si="733"/>
        <v>-4.1961109744836911E-4</v>
      </c>
      <c r="W2571" s="10">
        <f>+S2571/SUM(Q$27:Q2571)-1</f>
        <v>1.243101777707345E-2</v>
      </c>
      <c r="X2571">
        <v>5.8390000000000004</v>
      </c>
      <c r="AC2571">
        <f t="shared" si="746"/>
        <v>17055.274979810074</v>
      </c>
      <c r="AD2571">
        <f t="shared" si="747"/>
        <v>16888.451500097399</v>
      </c>
      <c r="AE2571" s="5">
        <f t="shared" si="734"/>
        <v>0</v>
      </c>
      <c r="AF2571" s="6">
        <f>+AD2571+SUM($D$18:$E$18)-SUM($AB$27:AB2571)</f>
        <v>17210.372500097423</v>
      </c>
      <c r="AG2571" s="10">
        <f t="shared" si="735"/>
        <v>6.0869410836099647E-3</v>
      </c>
      <c r="AH2571" s="10">
        <f>+AD2571/SUM(AB$27:AB2571)-1</f>
        <v>0.46118152506981791</v>
      </c>
      <c r="AI2571" s="6">
        <f t="shared" si="736"/>
        <v>0</v>
      </c>
      <c r="AL2571" s="6">
        <f t="shared" si="737"/>
        <v>0</v>
      </c>
      <c r="AM2571" s="6">
        <f t="shared" si="738"/>
        <v>31566.1753689779</v>
      </c>
      <c r="AN2571" s="6">
        <f t="shared" si="739"/>
        <v>31152.295255672823</v>
      </c>
      <c r="AO2571" s="5">
        <f t="shared" si="740"/>
        <v>0</v>
      </c>
      <c r="AP2571" s="6">
        <f>+AN2571+SUM($D$16:$E$18)-SUM($AL$27:AL2571)</f>
        <v>31867.804255672807</v>
      </c>
      <c r="AQ2571" s="10">
        <f t="shared" si="748"/>
        <v>3.7033825591885616E-3</v>
      </c>
      <c r="AR2571" s="10">
        <f>+AN2571/SUM(AL$27:AL2571)-1</f>
        <v>0.21288349672464979</v>
      </c>
    </row>
    <row r="2572" spans="1:44" x14ac:dyDescent="0.25">
      <c r="A2572" s="1">
        <v>44013</v>
      </c>
      <c r="B2572">
        <v>8.1519999999999992</v>
      </c>
      <c r="G2572">
        <f t="shared" si="741"/>
        <v>7856.8690597946834</v>
      </c>
      <c r="H2572">
        <f t="shared" si="742"/>
        <v>7798.3929283544967</v>
      </c>
      <c r="I2572" s="5">
        <f t="shared" si="731"/>
        <v>0</v>
      </c>
      <c r="J2572" s="6">
        <f>+H2572+SUM($D$16:$E$16)-SUM($F$27:F2572)</f>
        <v>8013.0069283544899</v>
      </c>
      <c r="K2572" s="10">
        <f t="shared" si="743"/>
        <v>4.4367990974285565E-3</v>
      </c>
      <c r="L2572" s="10">
        <f>+H2572/SUM(F$27:F2572)-1</f>
        <v>1.2070378869337706E-2</v>
      </c>
      <c r="M2572">
        <v>6.97</v>
      </c>
      <c r="R2572">
        <f t="shared" si="744"/>
        <v>6704.1196038614244</v>
      </c>
      <c r="S2572">
        <f t="shared" si="745"/>
        <v>6514.8664042876771</v>
      </c>
      <c r="T2572" s="5">
        <f t="shared" si="732"/>
        <v>0</v>
      </c>
      <c r="U2572" s="6">
        <f>+S2572+SUM($D$17:$E$17)-SUM($Q$27:Q2572)</f>
        <v>6693.8404042876718</v>
      </c>
      <c r="V2572" s="10">
        <f t="shared" si="733"/>
        <v>2.0989362241741194E-3</v>
      </c>
      <c r="W2572" s="10">
        <f>+S2572/SUM(Q$27:Q2572)-1</f>
        <v>1.461454980678667E-2</v>
      </c>
      <c r="X2572">
        <v>5.8760000000000003</v>
      </c>
      <c r="AC2572">
        <f t="shared" si="746"/>
        <v>17163.349166186676</v>
      </c>
      <c r="AD2572">
        <f t="shared" si="747"/>
        <v>16995.468575881539</v>
      </c>
      <c r="AE2572" s="5">
        <f t="shared" si="734"/>
        <v>0</v>
      </c>
      <c r="AF2572" s="6">
        <f>+AD2572+SUM($D$18:$E$18)-SUM($AB$27:AB2572)</f>
        <v>17317.389575881563</v>
      </c>
      <c r="AG2572" s="10">
        <f t="shared" si="735"/>
        <v>6.2181731269055351E-3</v>
      </c>
      <c r="AH2572" s="10">
        <f>+AD2572/SUM(AB$27:AB2572)-1</f>
        <v>0.47044059621686074</v>
      </c>
      <c r="AI2572" s="6">
        <f t="shared" si="736"/>
        <v>0</v>
      </c>
      <c r="AL2572" s="6">
        <f t="shared" si="737"/>
        <v>0</v>
      </c>
      <c r="AM2572" s="6">
        <f t="shared" si="738"/>
        <v>31724.337829842785</v>
      </c>
      <c r="AN2572" s="6">
        <f t="shared" si="739"/>
        <v>31308.727908523713</v>
      </c>
      <c r="AO2572" s="5">
        <f t="shared" si="740"/>
        <v>0</v>
      </c>
      <c r="AP2572" s="6">
        <f>+AN2572+SUM($D$16:$E$18)-SUM($AL$27:AL2572)</f>
        <v>32024.23690852369</v>
      </c>
      <c r="AQ2572" s="10">
        <f t="shared" si="748"/>
        <v>4.9087992255705259E-3</v>
      </c>
      <c r="AR2572" s="10">
        <f>+AN2572/SUM(AL$27:AL2572)-1</f>
        <v>0.21897404579766411</v>
      </c>
    </row>
    <row r="2573" spans="1:44" x14ac:dyDescent="0.25">
      <c r="A2573" s="1">
        <v>44014</v>
      </c>
      <c r="B2573">
        <v>8.3279999999999994</v>
      </c>
      <c r="G2573">
        <f t="shared" si="741"/>
        <v>8026.4972436175321</v>
      </c>
      <c r="H2573">
        <f t="shared" si="742"/>
        <v>7966.7586245505709</v>
      </c>
      <c r="I2573" s="5">
        <f t="shared" si="731"/>
        <v>0</v>
      </c>
      <c r="J2573" s="6">
        <f>+H2573+SUM($D$16:$E$16)-SUM($F$27:F2573)</f>
        <v>8181.3726245505632</v>
      </c>
      <c r="K2573" s="10">
        <f t="shared" si="743"/>
        <v>2.1011550058730233E-2</v>
      </c>
      <c r="L2573" s="10">
        <f>+H2573/SUM(F$27:F2573)-1</f>
        <v>3.3920769777213478E-2</v>
      </c>
      <c r="M2573">
        <v>7.0730000000000004</v>
      </c>
      <c r="R2573">
        <f t="shared" si="744"/>
        <v>6803.1905248367084</v>
      </c>
      <c r="S2573">
        <f t="shared" si="745"/>
        <v>6611.1406137054155</v>
      </c>
      <c r="T2573" s="5">
        <f t="shared" si="732"/>
        <v>0</v>
      </c>
      <c r="U2573" s="6">
        <f>+S2573+SUM($D$17:$E$17)-SUM($Q$27:Q2573)</f>
        <v>6790.1146137054093</v>
      </c>
      <c r="V2573" s="10">
        <f t="shared" si="733"/>
        <v>1.4382507440134029E-2</v>
      </c>
      <c r="W2573" s="10">
        <f>+S2573/SUM(Q$27:Q2573)-1</f>
        <v>2.9608136410818053E-2</v>
      </c>
      <c r="X2573">
        <v>5.9340000000000002</v>
      </c>
      <c r="AC2573">
        <f t="shared" si="746"/>
        <v>17332.762755641888</v>
      </c>
      <c r="AD2573">
        <f t="shared" si="747"/>
        <v>17163.225073056681</v>
      </c>
      <c r="AE2573" s="5">
        <f t="shared" si="734"/>
        <v>0</v>
      </c>
      <c r="AF2573" s="6">
        <f>+AD2573+SUM($D$18:$E$18)-SUM($AB$27:AB2573)</f>
        <v>17485.146073056705</v>
      </c>
      <c r="AG2573" s="10">
        <f t="shared" si="735"/>
        <v>9.6871700229450575E-3</v>
      </c>
      <c r="AH2573" s="10">
        <f>+AD2573/SUM(AB$27:AB2573)-1</f>
        <v>0.4849548158527659</v>
      </c>
      <c r="AI2573" s="6">
        <f t="shared" si="736"/>
        <v>0</v>
      </c>
      <c r="AL2573" s="6">
        <f t="shared" si="737"/>
        <v>0</v>
      </c>
      <c r="AM2573" s="6">
        <f t="shared" si="738"/>
        <v>32162.45052409613</v>
      </c>
      <c r="AN2573" s="6">
        <f t="shared" si="739"/>
        <v>31741.124311312669</v>
      </c>
      <c r="AO2573" s="5">
        <f t="shared" si="740"/>
        <v>0</v>
      </c>
      <c r="AP2573" s="6">
        <f>+AN2573+SUM($D$16:$E$18)-SUM($AL$27:AL2573)</f>
        <v>32456.633311312649</v>
      </c>
      <c r="AQ2573" s="10">
        <f t="shared" si="748"/>
        <v>1.3502161004619317E-2</v>
      </c>
      <c r="AR2573" s="10">
        <f>+AN2573/SUM(AL$27:AL2573)-1</f>
        <v>0.23580896780522709</v>
      </c>
    </row>
    <row r="2574" spans="1:44" x14ac:dyDescent="0.25">
      <c r="A2574" s="1">
        <v>44015</v>
      </c>
      <c r="B2574">
        <v>8.3930000000000007</v>
      </c>
      <c r="G2574">
        <f t="shared" si="741"/>
        <v>8089.1440160521079</v>
      </c>
      <c r="H2574">
        <f t="shared" si="742"/>
        <v>8028.9391373502576</v>
      </c>
      <c r="I2574" s="5">
        <f t="shared" si="731"/>
        <v>0</v>
      </c>
      <c r="J2574" s="6">
        <f>+H2574+SUM($D$16:$E$16)-SUM($F$27:F2574)</f>
        <v>8243.5531373502527</v>
      </c>
      <c r="K2574" s="10">
        <f t="shared" si="743"/>
        <v>7.6002543403412837E-3</v>
      </c>
      <c r="L2574" s="10">
        <f>+H2574/SUM(F$27:F2574)-1</f>
        <v>4.1990516419326829E-2</v>
      </c>
      <c r="M2574">
        <v>7.0510000000000002</v>
      </c>
      <c r="R2574">
        <f t="shared" si="744"/>
        <v>6782.0297455992686</v>
      </c>
      <c r="S2574">
        <f t="shared" si="745"/>
        <v>6590.5771903346358</v>
      </c>
      <c r="T2574" s="5">
        <f t="shared" si="732"/>
        <v>0</v>
      </c>
      <c r="U2574" s="6">
        <f>+S2574+SUM($D$17:$E$17)-SUM($Q$27:Q2574)</f>
        <v>6769.5511903346305</v>
      </c>
      <c r="V2574" s="10">
        <f t="shared" si="733"/>
        <v>-3.0284353859466595E-3</v>
      </c>
      <c r="W2574" s="10">
        <f>+S2574/SUM(Q$27:Q2574)-1</f>
        <v>2.6405622767238457E-2</v>
      </c>
      <c r="X2574">
        <v>5.9180000000000001</v>
      </c>
      <c r="AC2574">
        <f t="shared" si="746"/>
        <v>17286.027972343898</v>
      </c>
      <c r="AD2574">
        <f t="shared" si="747"/>
        <v>17116.947418663538</v>
      </c>
      <c r="AE2574" s="5">
        <f t="shared" si="734"/>
        <v>0</v>
      </c>
      <c r="AF2574" s="6">
        <f>+AD2574+SUM($D$18:$E$18)-SUM($AB$27:AB2574)</f>
        <v>17438.868418663566</v>
      </c>
      <c r="AG2574" s="10">
        <f t="shared" si="735"/>
        <v>-2.6466838881289423E-3</v>
      </c>
      <c r="AH2574" s="10">
        <f>+AD2574/SUM(AB$27:AB2574)-1</f>
        <v>0.48095089319458495</v>
      </c>
      <c r="AI2574" s="6">
        <f t="shared" si="736"/>
        <v>0</v>
      </c>
      <c r="AL2574" s="6">
        <f t="shared" si="737"/>
        <v>0</v>
      </c>
      <c r="AM2574" s="6">
        <f t="shared" si="738"/>
        <v>32157.201733995273</v>
      </c>
      <c r="AN2574" s="6">
        <f t="shared" si="739"/>
        <v>31736.463746348432</v>
      </c>
      <c r="AO2574" s="5">
        <f t="shared" si="740"/>
        <v>0</v>
      </c>
      <c r="AP2574" s="6">
        <f>+AN2574+SUM($D$16:$E$18)-SUM($AL$27:AL2574)</f>
        <v>32451.972746348412</v>
      </c>
      <c r="AQ2574" s="10">
        <f t="shared" si="748"/>
        <v>-1.4359360441162927E-4</v>
      </c>
      <c r="AR2574" s="10">
        <f>+AN2574/SUM(AL$27:AL2574)-1</f>
        <v>0.2356275133639365</v>
      </c>
    </row>
    <row r="2575" spans="1:44" x14ac:dyDescent="0.25">
      <c r="A2575" s="1">
        <v>44018</v>
      </c>
      <c r="B2575">
        <v>8.5619999999999994</v>
      </c>
      <c r="G2575">
        <f t="shared" si="741"/>
        <v>8252.0256243820004</v>
      </c>
      <c r="H2575">
        <f t="shared" si="742"/>
        <v>8190.6084706294396</v>
      </c>
      <c r="I2575" s="5">
        <f t="shared" si="731"/>
        <v>0</v>
      </c>
      <c r="J2575" s="6">
        <f>+H2575+SUM($D$16:$E$16)-SUM($F$27:F2575)</f>
        <v>8405.2224706294328</v>
      </c>
      <c r="K2575" s="10">
        <f t="shared" si="743"/>
        <v>1.9611608075488896E-2</v>
      </c>
      <c r="L2575" s="10">
        <f>+H2575/SUM(F$27:F2575)-1</f>
        <v>6.2971857688820743E-2</v>
      </c>
      <c r="M2575">
        <v>7.133</v>
      </c>
      <c r="R2575">
        <f t="shared" si="744"/>
        <v>6860.9017409388152</v>
      </c>
      <c r="S2575">
        <f t="shared" si="745"/>
        <v>6667.2226774439032</v>
      </c>
      <c r="T2575" s="5">
        <f t="shared" si="732"/>
        <v>0</v>
      </c>
      <c r="U2575" s="6">
        <f>+S2575+SUM($D$17:$E$17)-SUM($Q$27:Q2575)</f>
        <v>6846.1966774438988</v>
      </c>
      <c r="V2575" s="10">
        <f t="shared" si="733"/>
        <v>1.1322092846967502E-2</v>
      </c>
      <c r="W2575" s="10">
        <f>+S2575/SUM(Q$27:Q2575)-1</f>
        <v>3.8342264529671377E-2</v>
      </c>
      <c r="X2575">
        <v>5.9420000000000002</v>
      </c>
      <c r="AC2575">
        <f t="shared" si="746"/>
        <v>17356.130147290885</v>
      </c>
      <c r="AD2575">
        <f t="shared" si="747"/>
        <v>17186.363900253255</v>
      </c>
      <c r="AE2575" s="5">
        <f t="shared" si="734"/>
        <v>0</v>
      </c>
      <c r="AF2575" s="6">
        <f>+AD2575+SUM($D$18:$E$18)-SUM($AB$27:AB2575)</f>
        <v>17508.284900253282</v>
      </c>
      <c r="AG2575" s="10">
        <f t="shared" si="735"/>
        <v>3.9805611191736645E-3</v>
      </c>
      <c r="AH2575" s="10">
        <f>+AD2575/SUM(AB$27:AB2575)-1</f>
        <v>0.48695677718185637</v>
      </c>
      <c r="AI2575" s="6">
        <f t="shared" si="736"/>
        <v>0</v>
      </c>
      <c r="AL2575" s="6">
        <f t="shared" si="737"/>
        <v>0</v>
      </c>
      <c r="AM2575" s="6">
        <f t="shared" si="738"/>
        <v>32469.0575126117</v>
      </c>
      <c r="AN2575" s="6">
        <f t="shared" si="739"/>
        <v>32044.195048326597</v>
      </c>
      <c r="AO2575" s="5">
        <f t="shared" si="740"/>
        <v>0</v>
      </c>
      <c r="AP2575" s="6">
        <f>+AN2575+SUM($D$16:$E$18)-SUM($AL$27:AL2575)</f>
        <v>32759.704048326577</v>
      </c>
      <c r="AQ2575" s="10">
        <f t="shared" si="748"/>
        <v>9.4826685694413548E-3</v>
      </c>
      <c r="AR2575" s="10">
        <f>+AN2575/SUM(AL$27:AL2575)-1</f>
        <v>0.24760872420351143</v>
      </c>
    </row>
    <row r="2576" spans="1:44" x14ac:dyDescent="0.25">
      <c r="A2576" s="1">
        <v>44019</v>
      </c>
      <c r="B2576">
        <v>8.5399999999999991</v>
      </c>
      <c r="G2576">
        <f t="shared" si="741"/>
        <v>8230.8221014041446</v>
      </c>
      <c r="H2576">
        <f t="shared" si="742"/>
        <v>8169.5627586049295</v>
      </c>
      <c r="I2576" s="5">
        <f t="shared" si="731"/>
        <v>0</v>
      </c>
      <c r="J2576" s="6">
        <f>+H2576+SUM($D$16:$E$16)-SUM($F$27:F2576)</f>
        <v>8384.1767586049245</v>
      </c>
      <c r="K2576" s="10">
        <f t="shared" si="743"/>
        <v>-2.5038851854366495E-3</v>
      </c>
      <c r="L2576" s="10">
        <f>+H2576/SUM(F$27:F2576)-1</f>
        <v>6.0240558825336299E-2</v>
      </c>
      <c r="M2576">
        <v>7.1020000000000003</v>
      </c>
      <c r="R2576">
        <f t="shared" si="744"/>
        <v>6831.0842792860603</v>
      </c>
      <c r="S2576">
        <f t="shared" si="745"/>
        <v>6638.2469445123515</v>
      </c>
      <c r="T2576" s="5">
        <f t="shared" si="732"/>
        <v>0</v>
      </c>
      <c r="U2576" s="6">
        <f>+S2576+SUM($D$17:$E$17)-SUM($Q$27:Q2576)</f>
        <v>6817.2209445123463</v>
      </c>
      <c r="V2576" s="10">
        <f t="shared" si="733"/>
        <v>-4.2323839493274562E-3</v>
      </c>
      <c r="W2576" s="10">
        <f>+S2576/SUM(Q$27:Q2576)-1</f>
        <v>3.3829631668264026E-2</v>
      </c>
      <c r="X2576">
        <v>5.9340000000000002</v>
      </c>
      <c r="AC2576">
        <f t="shared" si="746"/>
        <v>17332.762755641892</v>
      </c>
      <c r="AD2576">
        <f t="shared" si="747"/>
        <v>17163.225073056685</v>
      </c>
      <c r="AE2576" s="5">
        <f t="shared" si="734"/>
        <v>0</v>
      </c>
      <c r="AF2576" s="6">
        <f>+AD2576+SUM($D$18:$E$18)-SUM($AB$27:AB2576)</f>
        <v>17485.146073056712</v>
      </c>
      <c r="AG2576" s="10">
        <f t="shared" si="735"/>
        <v>-1.3215930245820129E-3</v>
      </c>
      <c r="AH2576" s="10">
        <f>+AD2576/SUM(AB$27:AB2576)-1</f>
        <v>0.48495481585276612</v>
      </c>
      <c r="AI2576" s="6">
        <f t="shared" si="736"/>
        <v>0</v>
      </c>
      <c r="AL2576" s="6">
        <f t="shared" si="737"/>
        <v>0</v>
      </c>
      <c r="AM2576" s="6">
        <f t="shared" si="738"/>
        <v>32394.669136332097</v>
      </c>
      <c r="AN2576" s="6">
        <f t="shared" si="739"/>
        <v>31971.034776173965</v>
      </c>
      <c r="AO2576" s="5">
        <f t="shared" si="740"/>
        <v>0</v>
      </c>
      <c r="AP2576" s="6">
        <f>+AN2576+SUM($D$16:$E$18)-SUM($AL$27:AL2576)</f>
        <v>32686.543776173949</v>
      </c>
      <c r="AQ2576" s="10">
        <f t="shared" si="748"/>
        <v>-2.2332397156183958E-3</v>
      </c>
      <c r="AR2576" s="10">
        <f>+AN2576/SUM(AL$27:AL2576)-1</f>
        <v>0.24476030208945709</v>
      </c>
    </row>
    <row r="2577" spans="1:44" x14ac:dyDescent="0.25">
      <c r="A2577" s="1">
        <v>44020</v>
      </c>
      <c r="B2577">
        <v>8.6159999999999997</v>
      </c>
      <c r="G2577">
        <f t="shared" si="741"/>
        <v>8304.0706353276491</v>
      </c>
      <c r="H2577">
        <f t="shared" si="742"/>
        <v>8242.2661274168713</v>
      </c>
      <c r="I2577" s="5">
        <f t="shared" si="731"/>
        <v>0</v>
      </c>
      <c r="J2577" s="6">
        <f>+H2577+SUM($D$16:$E$16)-SUM($F$27:F2577)</f>
        <v>8456.8801274168654</v>
      </c>
      <c r="K2577" s="10">
        <f t="shared" si="743"/>
        <v>8.6714976204818051E-3</v>
      </c>
      <c r="L2577" s="10">
        <f>+H2577/SUM(F$27:F2577)-1</f>
        <v>6.9675954899191872E-2</v>
      </c>
      <c r="M2577">
        <v>7.0709999999999997</v>
      </c>
      <c r="R2577">
        <f t="shared" si="744"/>
        <v>6801.2668176333045</v>
      </c>
      <c r="S2577">
        <f t="shared" si="745"/>
        <v>6609.271211580799</v>
      </c>
      <c r="T2577" s="5">
        <f t="shared" si="732"/>
        <v>0</v>
      </c>
      <c r="U2577" s="6">
        <f>+S2577+SUM($D$17:$E$17)-SUM($Q$27:Q2577)</f>
        <v>6788.2452115807937</v>
      </c>
      <c r="V2577" s="10">
        <f t="shared" si="733"/>
        <v>-4.2503731604704997E-3</v>
      </c>
      <c r="W2577" s="10">
        <f>+S2577/SUM(Q$27:Q2577)-1</f>
        <v>2.9316998806856231E-2</v>
      </c>
      <c r="X2577">
        <v>5.9240000000000004</v>
      </c>
      <c r="AC2577">
        <f t="shared" si="746"/>
        <v>17303.553516080647</v>
      </c>
      <c r="AD2577">
        <f t="shared" si="747"/>
        <v>17134.301539060969</v>
      </c>
      <c r="AE2577" s="5">
        <f t="shared" si="734"/>
        <v>0</v>
      </c>
      <c r="AF2577" s="6">
        <f>+AD2577+SUM($D$18:$E$18)-SUM($AB$27:AB2577)</f>
        <v>17456.222539060996</v>
      </c>
      <c r="AG2577" s="10">
        <f t="shared" si="735"/>
        <v>-1.6541774300807832E-3</v>
      </c>
      <c r="AH2577" s="10">
        <f>+AD2577/SUM(AB$27:AB2577)-1</f>
        <v>0.48245236419140292</v>
      </c>
      <c r="AI2577" s="6">
        <f t="shared" si="736"/>
        <v>0</v>
      </c>
      <c r="AL2577" s="6">
        <f t="shared" si="737"/>
        <v>0</v>
      </c>
      <c r="AM2577" s="6">
        <f t="shared" si="738"/>
        <v>32408.8909690416</v>
      </c>
      <c r="AN2577" s="6">
        <f t="shared" si="739"/>
        <v>31985.838878058639</v>
      </c>
      <c r="AO2577" s="5">
        <f t="shared" si="740"/>
        <v>0</v>
      </c>
      <c r="AP2577" s="6">
        <f>+AN2577+SUM($D$16:$E$18)-SUM($AL$27:AL2577)</f>
        <v>32701.347878058619</v>
      </c>
      <c r="AQ2577" s="10">
        <f t="shared" si="748"/>
        <v>4.5291120364532311E-4</v>
      </c>
      <c r="AR2577" s="10">
        <f>+AN2577/SUM(AL$27:AL2577)-1</f>
        <v>0.24533668500803119</v>
      </c>
    </row>
    <row r="2578" spans="1:44" x14ac:dyDescent="0.25">
      <c r="A2578" s="1">
        <v>44021</v>
      </c>
      <c r="B2578">
        <v>8.7089999999999996</v>
      </c>
      <c r="G2578">
        <f t="shared" si="741"/>
        <v>8393.7037097340399</v>
      </c>
      <c r="H2578">
        <f t="shared" si="742"/>
        <v>8331.2320918841142</v>
      </c>
      <c r="I2578" s="5">
        <f t="shared" si="731"/>
        <v>0</v>
      </c>
      <c r="J2578" s="6">
        <f>+H2578+SUM($D$16:$E$16)-SUM($F$27:F2578)</f>
        <v>8545.8460918841083</v>
      </c>
      <c r="K2578" s="10">
        <f t="shared" si="743"/>
        <v>1.0519950989824167E-2</v>
      </c>
      <c r="L2578" s="10">
        <f>+H2578/SUM(F$27:F2578)-1</f>
        <v>8.1221900094830657E-2</v>
      </c>
      <c r="M2578">
        <v>7.0129999999999999</v>
      </c>
      <c r="R2578">
        <f t="shared" si="744"/>
        <v>6745.4793087346015</v>
      </c>
      <c r="S2578">
        <f t="shared" si="745"/>
        <v>6555.0585499669278</v>
      </c>
      <c r="T2578" s="5">
        <f t="shared" si="732"/>
        <v>0</v>
      </c>
      <c r="U2578" s="6">
        <f>+S2578+SUM($D$17:$E$17)-SUM($Q$27:Q2578)</f>
        <v>6734.0325499669234</v>
      </c>
      <c r="V2578" s="10">
        <f t="shared" si="733"/>
        <v>-7.9862556410577046E-3</v>
      </c>
      <c r="W2578" s="10">
        <f>+S2578/SUM(Q$27:Q2578)-1</f>
        <v>2.0874008291964952E-2</v>
      </c>
      <c r="X2578">
        <v>5.9169999999999998</v>
      </c>
      <c r="AC2578">
        <f t="shared" si="746"/>
        <v>17283.107048387774</v>
      </c>
      <c r="AD2578">
        <f t="shared" si="747"/>
        <v>17114.055065263969</v>
      </c>
      <c r="AE2578" s="5">
        <f t="shared" si="734"/>
        <v>0</v>
      </c>
      <c r="AF2578" s="6">
        <f>+AD2578+SUM($D$18:$E$18)-SUM($AB$27:AB2578)</f>
        <v>17435.976065263996</v>
      </c>
      <c r="AG2578" s="10">
        <f t="shared" si="735"/>
        <v>-1.1598427868169114E-3</v>
      </c>
      <c r="AH2578" s="10">
        <f>+AD2578/SUM(AB$27:AB2578)-1</f>
        <v>0.48070064802844881</v>
      </c>
      <c r="AI2578" s="6">
        <f t="shared" si="736"/>
        <v>0</v>
      </c>
      <c r="AL2578" s="6">
        <f t="shared" si="737"/>
        <v>0</v>
      </c>
      <c r="AM2578" s="6">
        <f t="shared" si="738"/>
        <v>32422.290066856414</v>
      </c>
      <c r="AN2578" s="6">
        <f t="shared" si="739"/>
        <v>32000.345707115011</v>
      </c>
      <c r="AO2578" s="5">
        <f t="shared" si="740"/>
        <v>0</v>
      </c>
      <c r="AP2578" s="6">
        <f>+AN2578+SUM($D$16:$E$18)-SUM($AL$27:AL2578)</f>
        <v>32715.854707114991</v>
      </c>
      <c r="AQ2578" s="10">
        <f t="shared" si="748"/>
        <v>4.4361563047701225E-4</v>
      </c>
      <c r="AR2578" s="10">
        <f>+AN2578/SUM(AL$27:AL2578)-1</f>
        <v>0.24590149390599114</v>
      </c>
    </row>
    <row r="2579" spans="1:44" x14ac:dyDescent="0.25">
      <c r="A2579" s="1">
        <v>44022</v>
      </c>
      <c r="B2579">
        <v>8.6159999999999997</v>
      </c>
      <c r="G2579">
        <f t="shared" si="741"/>
        <v>8304.0706353276473</v>
      </c>
      <c r="H2579">
        <f t="shared" si="742"/>
        <v>8242.2661274168713</v>
      </c>
      <c r="I2579" s="5">
        <f t="shared" si="731"/>
        <v>0</v>
      </c>
      <c r="J2579" s="6">
        <f>+H2579+SUM($D$16:$E$16)-SUM($F$27:F2579)</f>
        <v>8456.8801274168654</v>
      </c>
      <c r="K2579" s="10">
        <f t="shared" si="743"/>
        <v>-1.041043373712669E-2</v>
      </c>
      <c r="L2579" s="10">
        <f>+H2579/SUM(F$27:F2579)-1</f>
        <v>6.9675954899191872E-2</v>
      </c>
      <c r="M2579">
        <v>7.0460000000000003</v>
      </c>
      <c r="R2579">
        <f t="shared" si="744"/>
        <v>6777.2204775907603</v>
      </c>
      <c r="S2579">
        <f t="shared" si="745"/>
        <v>6585.9036850230968</v>
      </c>
      <c r="T2579" s="5">
        <f t="shared" si="732"/>
        <v>0</v>
      </c>
      <c r="U2579" s="6">
        <f>+S2579+SUM($D$17:$E$17)-SUM($Q$27:Q2579)</f>
        <v>6764.8776850230915</v>
      </c>
      <c r="V2579" s="10">
        <f t="shared" si="733"/>
        <v>4.5804849957726823E-3</v>
      </c>
      <c r="W2579" s="10">
        <f>+S2579/SUM(Q$27:Q2579)-1</f>
        <v>2.5677778757334346E-2</v>
      </c>
      <c r="X2579">
        <v>5.93</v>
      </c>
      <c r="AC2579">
        <f t="shared" si="746"/>
        <v>17321.079059817388</v>
      </c>
      <c r="AD2579">
        <f t="shared" si="747"/>
        <v>17151.655659458396</v>
      </c>
      <c r="AE2579" s="5">
        <f t="shared" si="734"/>
        <v>0</v>
      </c>
      <c r="AF2579" s="6">
        <f>+AD2579+SUM($D$18:$E$18)-SUM($AB$27:AB2579)</f>
        <v>17473.57665945842</v>
      </c>
      <c r="AG2579" s="10">
        <f t="shared" si="735"/>
        <v>2.1564949420487256E-3</v>
      </c>
      <c r="AH2579" s="10">
        <f>+AD2579/SUM(AB$27:AB2579)-1</f>
        <v>0.48395383518822066</v>
      </c>
      <c r="AI2579" s="6">
        <f t="shared" si="736"/>
        <v>0</v>
      </c>
      <c r="AL2579" s="6">
        <f t="shared" si="737"/>
        <v>0</v>
      </c>
      <c r="AM2579" s="6">
        <f t="shared" si="738"/>
        <v>32402.370172735795</v>
      </c>
      <c r="AN2579" s="6">
        <f t="shared" si="739"/>
        <v>31979.825471898366</v>
      </c>
      <c r="AO2579" s="5">
        <f t="shared" si="740"/>
        <v>0</v>
      </c>
      <c r="AP2579" s="6">
        <f>+AN2579+SUM($D$16:$E$18)-SUM($AL$27:AL2579)</f>
        <v>32695.334471898346</v>
      </c>
      <c r="AQ2579" s="10">
        <f t="shared" si="748"/>
        <v>-6.2722601626485908E-4</v>
      </c>
      <c r="AR2579" s="10">
        <f>+AN2579/SUM(AL$27:AL2579)-1</f>
        <v>0.24510255904617084</v>
      </c>
    </row>
    <row r="2580" spans="1:44" x14ac:dyDescent="0.25">
      <c r="A2580" s="1">
        <v>44025</v>
      </c>
      <c r="B2580">
        <v>8.5920000000000005</v>
      </c>
      <c r="G2580">
        <f t="shared" si="741"/>
        <v>8280.9395193518048</v>
      </c>
      <c r="H2580">
        <f t="shared" si="742"/>
        <v>8219.3071688446798</v>
      </c>
      <c r="I2580" s="5">
        <f t="shared" si="731"/>
        <v>0</v>
      </c>
      <c r="J2580" s="6">
        <f>+H2580+SUM($D$16:$E$16)-SUM($F$27:F2580)</f>
        <v>8433.921168844674</v>
      </c>
      <c r="K2580" s="10">
        <f t="shared" si="743"/>
        <v>-2.7148260618901077E-3</v>
      </c>
      <c r="L2580" s="10">
        <f>+H2580/SUM(F$27:F2580)-1</f>
        <v>6.6696356139027024E-2</v>
      </c>
      <c r="M2580">
        <v>7.1180000000000003</v>
      </c>
      <c r="R2580">
        <f t="shared" si="744"/>
        <v>6846.4739369132885</v>
      </c>
      <c r="S2580">
        <f t="shared" si="745"/>
        <v>6653.2021615092826</v>
      </c>
      <c r="T2580" s="5">
        <f t="shared" si="732"/>
        <v>0</v>
      </c>
      <c r="U2580" s="6">
        <f>+S2580+SUM($D$17:$E$17)-SUM($Q$27:Q2580)</f>
        <v>6832.1761615092764</v>
      </c>
      <c r="V2580" s="10">
        <f t="shared" si="733"/>
        <v>9.9482177830323426E-3</v>
      </c>
      <c r="W2580" s="10">
        <f>+S2580/SUM(Q$27:Q2580)-1</f>
        <v>3.6158732499958379E-2</v>
      </c>
      <c r="X2580">
        <v>5.9279999999999999</v>
      </c>
      <c r="AC2580">
        <f t="shared" si="746"/>
        <v>17315.23721190514</v>
      </c>
      <c r="AD2580">
        <f t="shared" si="747"/>
        <v>17145.870952659254</v>
      </c>
      <c r="AE2580" s="5">
        <f t="shared" si="734"/>
        <v>0</v>
      </c>
      <c r="AF2580" s="6">
        <f>+AD2580+SUM($D$18:$E$18)-SUM($AB$27:AB2580)</f>
        <v>17467.791952659281</v>
      </c>
      <c r="AG2580" s="10">
        <f t="shared" si="735"/>
        <v>-3.3105453519199912E-4</v>
      </c>
      <c r="AH2580" s="10">
        <f>+AD2580/SUM(AB$27:AB2580)-1</f>
        <v>0.48345334485594815</v>
      </c>
      <c r="AI2580" s="6">
        <f t="shared" si="736"/>
        <v>0</v>
      </c>
      <c r="AL2580" s="6">
        <f t="shared" si="737"/>
        <v>0</v>
      </c>
      <c r="AM2580" s="6">
        <f t="shared" si="738"/>
        <v>32442.650668170234</v>
      </c>
      <c r="AN2580" s="6">
        <f t="shared" si="739"/>
        <v>32018.380283013215</v>
      </c>
      <c r="AO2580" s="5">
        <f t="shared" si="740"/>
        <v>0</v>
      </c>
      <c r="AP2580" s="6">
        <f>+AN2580+SUM($D$16:$E$18)-SUM($AL$27:AL2580)</f>
        <v>32733.889283013199</v>
      </c>
      <c r="AQ2580" s="10">
        <f t="shared" si="748"/>
        <v>1.1792144578912644E-3</v>
      </c>
      <c r="AR2580" s="10">
        <f>+AN2580/SUM(AL$27:AL2580)-1</f>
        <v>0.2466036521032553</v>
      </c>
    </row>
    <row r="2581" spans="1:44" x14ac:dyDescent="0.25">
      <c r="A2581" s="1">
        <v>44026</v>
      </c>
      <c r="B2581">
        <v>8.5239999999999991</v>
      </c>
      <c r="G2581">
        <f t="shared" si="741"/>
        <v>8215.401357420249</v>
      </c>
      <c r="H2581">
        <f t="shared" si="742"/>
        <v>8154.2567862234682</v>
      </c>
      <c r="I2581" s="5">
        <f t="shared" si="731"/>
        <v>0</v>
      </c>
      <c r="J2581" s="6">
        <f>+H2581+SUM($D$16:$E$16)-SUM($F$27:F2581)</f>
        <v>8368.8707862234623</v>
      </c>
      <c r="K2581" s="10">
        <f t="shared" si="743"/>
        <v>-7.7129464834827521E-3</v>
      </c>
      <c r="L2581" s="10">
        <f>+H2581/SUM(F$27:F2581)-1</f>
        <v>5.8254159651893067E-2</v>
      </c>
      <c r="M2581">
        <v>7.0890000000000004</v>
      </c>
      <c r="R2581">
        <f t="shared" si="744"/>
        <v>6818.5801824639366</v>
      </c>
      <c r="S2581">
        <f t="shared" si="745"/>
        <v>6626.0958307023466</v>
      </c>
      <c r="T2581" s="5">
        <f t="shared" si="732"/>
        <v>0</v>
      </c>
      <c r="U2581" s="6">
        <f>+S2581+SUM($D$17:$E$17)-SUM($Q$27:Q2581)</f>
        <v>6805.0698307023413</v>
      </c>
      <c r="V2581" s="10">
        <f t="shared" si="733"/>
        <v>-3.9674519752059823E-3</v>
      </c>
      <c r="W2581" s="10">
        <f>+S2581/SUM(Q$27:Q2581)-1</f>
        <v>3.1937237242512406E-2</v>
      </c>
      <c r="X2581">
        <v>5.9509999999999996</v>
      </c>
      <c r="AC2581">
        <f t="shared" si="746"/>
        <v>17382.418462895999</v>
      </c>
      <c r="AD2581">
        <f t="shared" si="747"/>
        <v>17212.395080849394</v>
      </c>
      <c r="AE2581" s="5">
        <f t="shared" si="734"/>
        <v>0</v>
      </c>
      <c r="AF2581" s="6">
        <f>+AD2581+SUM($D$18:$E$18)-SUM($AB$27:AB2581)</f>
        <v>17534.316080849421</v>
      </c>
      <c r="AG2581" s="10">
        <f t="shared" si="735"/>
        <v>3.8083879388093322E-3</v>
      </c>
      <c r="AH2581" s="10">
        <f>+AD2581/SUM(AB$27:AB2581)-1</f>
        <v>0.48920898367708276</v>
      </c>
      <c r="AI2581" s="6">
        <f t="shared" si="736"/>
        <v>0</v>
      </c>
      <c r="AL2581" s="6">
        <f t="shared" si="737"/>
        <v>0</v>
      </c>
      <c r="AM2581" s="6">
        <f t="shared" si="738"/>
        <v>32416.400002780185</v>
      </c>
      <c r="AN2581" s="6">
        <f t="shared" si="739"/>
        <v>31992.747697775209</v>
      </c>
      <c r="AO2581" s="5">
        <f t="shared" si="740"/>
        <v>0</v>
      </c>
      <c r="AP2581" s="6">
        <f>+AN2581+SUM($D$16:$E$18)-SUM($AL$27:AL2581)</f>
        <v>32708.256697775189</v>
      </c>
      <c r="AQ2581" s="10">
        <f t="shared" si="748"/>
        <v>-7.8305956913315988E-4</v>
      </c>
      <c r="AR2581" s="10">
        <f>+AN2581/SUM(AL$27:AL2581)-1</f>
        <v>0.245605673002248</v>
      </c>
    </row>
    <row r="2582" spans="1:44" x14ac:dyDescent="0.25">
      <c r="A2582" s="1">
        <v>44027</v>
      </c>
      <c r="B2582">
        <v>8.5389999999999997</v>
      </c>
      <c r="G2582">
        <f t="shared" si="741"/>
        <v>8229.8583049051522</v>
      </c>
      <c r="H2582">
        <f t="shared" si="742"/>
        <v>8168.6061353310888</v>
      </c>
      <c r="I2582" s="5">
        <f t="shared" si="731"/>
        <v>0</v>
      </c>
      <c r="J2582" s="6">
        <f>+H2582+SUM($D$16:$E$16)-SUM($F$27:F2582)</f>
        <v>8383.2201353310811</v>
      </c>
      <c r="K2582" s="10">
        <f t="shared" si="743"/>
        <v>1.7146099484819377E-3</v>
      </c>
      <c r="L2582" s="10">
        <f>+H2582/SUM(F$27:F2582)-1</f>
        <v>6.0116408876996097E-2</v>
      </c>
      <c r="M2582">
        <v>7.173</v>
      </c>
      <c r="R2582">
        <f t="shared" si="744"/>
        <v>6899.3758850068871</v>
      </c>
      <c r="S2582">
        <f t="shared" si="745"/>
        <v>6704.6107199362305</v>
      </c>
      <c r="T2582" s="5">
        <f t="shared" si="732"/>
        <v>0</v>
      </c>
      <c r="U2582" s="6">
        <f>+S2582+SUM($D$17:$E$17)-SUM($Q$27:Q2582)</f>
        <v>6883.5847199362252</v>
      </c>
      <c r="V2582" s="10">
        <f t="shared" si="733"/>
        <v>1.1537705150305611E-2</v>
      </c>
      <c r="W2582" s="10">
        <f>+S2582/SUM(Q$27:Q2582)-1</f>
        <v>4.4165016608907148E-2</v>
      </c>
      <c r="X2582">
        <v>6.0149999999999997</v>
      </c>
      <c r="AC2582">
        <f t="shared" si="746"/>
        <v>17569.357596087957</v>
      </c>
      <c r="AD2582">
        <f t="shared" si="747"/>
        <v>17397.505698421963</v>
      </c>
      <c r="AE2582" s="5">
        <f t="shared" si="734"/>
        <v>0</v>
      </c>
      <c r="AF2582" s="6">
        <f>+AD2582+SUM($D$18:$E$18)-SUM($AB$27:AB2582)</f>
        <v>17719.426698421987</v>
      </c>
      <c r="AG2582" s="10">
        <f t="shared" si="735"/>
        <v>1.0557048060445329E-2</v>
      </c>
      <c r="AH2582" s="10">
        <f>+AD2582/SUM(AB$27:AB2582)-1</f>
        <v>0.50522467430980544</v>
      </c>
      <c r="AI2582" s="6">
        <f t="shared" si="736"/>
        <v>0</v>
      </c>
      <c r="AL2582" s="6">
        <f t="shared" si="737"/>
        <v>0</v>
      </c>
      <c r="AM2582" s="6">
        <f t="shared" si="738"/>
        <v>32698.591785999997</v>
      </c>
      <c r="AN2582" s="6">
        <f t="shared" si="739"/>
        <v>32270.72255368928</v>
      </c>
      <c r="AO2582" s="5">
        <f t="shared" si="740"/>
        <v>0</v>
      </c>
      <c r="AP2582" s="6">
        <f>+AN2582+SUM($D$16:$E$18)-SUM($AL$27:AL2582)</f>
        <v>32986.231553689257</v>
      </c>
      <c r="AQ2582" s="10">
        <f t="shared" si="748"/>
        <v>8.4986142331753278E-3</v>
      </c>
      <c r="AR2582" s="10">
        <f>+AN2582/SUM(AL$27:AL2582)-1</f>
        <v>0.25642834633901268</v>
      </c>
    </row>
    <row r="2583" spans="1:44" x14ac:dyDescent="0.25">
      <c r="A2583" s="1">
        <v>44028</v>
      </c>
      <c r="B2583">
        <v>8.43</v>
      </c>
      <c r="G2583">
        <f t="shared" si="741"/>
        <v>8124.8044865148649</v>
      </c>
      <c r="H2583">
        <f t="shared" si="742"/>
        <v>8064.3341984823837</v>
      </c>
      <c r="I2583" s="5">
        <f t="shared" si="731"/>
        <v>0</v>
      </c>
      <c r="J2583" s="6">
        <f>+H2583+SUM($D$16:$E$16)-SUM($F$27:F2583)</f>
        <v>8278.948198482376</v>
      </c>
      <c r="K2583" s="10">
        <f t="shared" si="743"/>
        <v>-1.243817234492639E-2</v>
      </c>
      <c r="L2583" s="10">
        <f>+H2583/SUM(F$27:F2583)-1</f>
        <v>4.6584064507913858E-2</v>
      </c>
      <c r="M2583">
        <v>7.1630000000000003</v>
      </c>
      <c r="R2583">
        <f t="shared" si="744"/>
        <v>6889.7573489898696</v>
      </c>
      <c r="S2583">
        <f t="shared" si="745"/>
        <v>6695.2637093131489</v>
      </c>
      <c r="T2583" s="5">
        <f t="shared" si="732"/>
        <v>0</v>
      </c>
      <c r="U2583" s="6">
        <f>+S2583+SUM($D$17:$E$17)-SUM($Q$27:Q2583)</f>
        <v>6874.2377093131436</v>
      </c>
      <c r="V2583" s="10">
        <f t="shared" si="733"/>
        <v>-1.3578696280167613E-3</v>
      </c>
      <c r="W2583" s="10">
        <f>+S2583/SUM(Q$27:Q2583)-1</f>
        <v>4.2709328589098261E-2</v>
      </c>
      <c r="X2583">
        <v>5.992</v>
      </c>
      <c r="AC2583">
        <f t="shared" si="746"/>
        <v>17502.176345097098</v>
      </c>
      <c r="AD2583">
        <f t="shared" si="747"/>
        <v>17330.981570231823</v>
      </c>
      <c r="AE2583" s="5">
        <f t="shared" si="734"/>
        <v>0</v>
      </c>
      <c r="AF2583" s="6">
        <f>+AD2583+SUM($D$18:$E$18)-SUM($AB$27:AB2583)</f>
        <v>17652.902570231847</v>
      </c>
      <c r="AG2583" s="10">
        <f t="shared" si="735"/>
        <v>-3.7543047708232802E-3</v>
      </c>
      <c r="AH2583" s="10">
        <f>+AD2583/SUM(AB$27:AB2583)-1</f>
        <v>0.49946903548867083</v>
      </c>
      <c r="AI2583" s="6">
        <f t="shared" si="736"/>
        <v>0</v>
      </c>
      <c r="AL2583" s="6">
        <f t="shared" si="737"/>
        <v>0</v>
      </c>
      <c r="AM2583" s="6">
        <f t="shared" si="738"/>
        <v>32516.738180601831</v>
      </c>
      <c r="AN2583" s="6">
        <f t="shared" si="739"/>
        <v>32090.579478027357</v>
      </c>
      <c r="AO2583" s="5">
        <f t="shared" si="740"/>
        <v>0</v>
      </c>
      <c r="AP2583" s="6">
        <f>+AN2583+SUM($D$16:$E$18)-SUM($AL$27:AL2583)</f>
        <v>32806.088478027334</v>
      </c>
      <c r="AQ2583" s="10">
        <f t="shared" si="748"/>
        <v>-5.4611596165120568E-3</v>
      </c>
      <c r="AR2583" s="10">
        <f>+AN2583/SUM(AL$27:AL2583)-1</f>
        <v>0.24941465563897425</v>
      </c>
    </row>
    <row r="2584" spans="1:44" x14ac:dyDescent="0.25">
      <c r="A2584" s="1">
        <v>44029</v>
      </c>
      <c r="B2584">
        <v>8.468</v>
      </c>
      <c r="G2584">
        <f t="shared" si="741"/>
        <v>8161.4287534766163</v>
      </c>
      <c r="H2584">
        <f t="shared" si="742"/>
        <v>8100.6858828883542</v>
      </c>
      <c r="I2584" s="5">
        <f t="shared" si="731"/>
        <v>0</v>
      </c>
      <c r="J2584" s="6">
        <f>+H2584+SUM($D$16:$E$16)-SUM($F$27:F2584)</f>
        <v>8315.2998828883465</v>
      </c>
      <c r="K2584" s="10">
        <f t="shared" si="743"/>
        <v>4.3908578160489764E-3</v>
      </c>
      <c r="L2584" s="10">
        <f>+H2584/SUM(F$27:F2584)-1</f>
        <v>5.1301762544841534E-2</v>
      </c>
      <c r="M2584">
        <v>7.1749999999999998</v>
      </c>
      <c r="R2584">
        <f t="shared" si="744"/>
        <v>6901.29959221029</v>
      </c>
      <c r="S2584">
        <f t="shared" si="745"/>
        <v>6706.4801220608451</v>
      </c>
      <c r="T2584" s="5">
        <f t="shared" si="732"/>
        <v>0</v>
      </c>
      <c r="U2584" s="6">
        <f>+S2584+SUM($D$17:$E$17)-SUM($Q$27:Q2584)</f>
        <v>6885.4541220608407</v>
      </c>
      <c r="V2584" s="10">
        <f t="shared" si="733"/>
        <v>1.6316591340013176E-3</v>
      </c>
      <c r="W2584" s="10">
        <f>+S2584/SUM(Q$27:Q2584)-1</f>
        <v>4.4456154212868748E-2</v>
      </c>
      <c r="X2584">
        <v>6.0780000000000003</v>
      </c>
      <c r="AC2584">
        <f t="shared" si="746"/>
        <v>17753.375805323794</v>
      </c>
      <c r="AD2584">
        <f t="shared" si="747"/>
        <v>17579.723962594966</v>
      </c>
      <c r="AE2584" s="5">
        <f t="shared" si="734"/>
        <v>0</v>
      </c>
      <c r="AF2584" s="6">
        <f>+AD2584+SUM($D$18:$E$18)-SUM($AB$27:AB2584)</f>
        <v>17901.64496259499</v>
      </c>
      <c r="AG2584" s="10">
        <f t="shared" si="735"/>
        <v>1.4090736147980509E-2</v>
      </c>
      <c r="AH2584" s="10">
        <f>+AD2584/SUM(AB$27:AB2584)-1</f>
        <v>0.52099011977639242</v>
      </c>
      <c r="AI2584" s="6">
        <f t="shared" si="736"/>
        <v>0</v>
      </c>
      <c r="AL2584" s="6">
        <f t="shared" si="737"/>
        <v>0</v>
      </c>
      <c r="AM2584" s="6">
        <f t="shared" si="738"/>
        <v>32816.104151010702</v>
      </c>
      <c r="AN2584" s="6">
        <f t="shared" si="739"/>
        <v>32386.889967544164</v>
      </c>
      <c r="AO2584" s="5">
        <f t="shared" si="740"/>
        <v>0</v>
      </c>
      <c r="AP2584" s="6">
        <f>+AN2584+SUM($D$16:$E$18)-SUM($AL$27:AL2584)</f>
        <v>33102.398967544141</v>
      </c>
      <c r="AQ2584" s="10">
        <f t="shared" si="748"/>
        <v>9.0321797953836214E-3</v>
      </c>
      <c r="AR2584" s="10">
        <f>+AN2584/SUM(AL$27:AL2584)-1</f>
        <v>0.26095120855399223</v>
      </c>
    </row>
    <row r="2585" spans="1:44" x14ac:dyDescent="0.25">
      <c r="A2585" s="1">
        <v>44032</v>
      </c>
      <c r="B2585">
        <v>8.5570000000000004</v>
      </c>
      <c r="G2585">
        <f t="shared" si="741"/>
        <v>8247.2066418870345</v>
      </c>
      <c r="H2585">
        <f t="shared" si="742"/>
        <v>8185.8253542602333</v>
      </c>
      <c r="I2585" s="5">
        <f t="shared" si="731"/>
        <v>0</v>
      </c>
      <c r="J2585" s="6">
        <f>+H2585+SUM($D$16:$E$16)-SUM($F$27:F2585)</f>
        <v>8400.4393542602265</v>
      </c>
      <c r="K2585" s="10">
        <f t="shared" si="743"/>
        <v>1.0238893674428429E-2</v>
      </c>
      <c r="L2585" s="10">
        <f>+H2585/SUM(F$27:F2585)-1</f>
        <v>6.2351107947119955E-2</v>
      </c>
      <c r="M2585">
        <v>7.2080000000000002</v>
      </c>
      <c r="R2585">
        <f t="shared" si="744"/>
        <v>6933.0407610664497</v>
      </c>
      <c r="S2585">
        <f t="shared" si="745"/>
        <v>6737.3252571170142</v>
      </c>
      <c r="T2585" s="5">
        <f t="shared" si="732"/>
        <v>0</v>
      </c>
      <c r="U2585" s="6">
        <f>+S2585+SUM($D$17:$E$17)-SUM($Q$27:Q2585)</f>
        <v>6916.2992571170089</v>
      </c>
      <c r="V2585" s="10">
        <f t="shared" si="733"/>
        <v>4.4797531882960762E-3</v>
      </c>
      <c r="W2585" s="10">
        <f>+S2585/SUM(Q$27:Q2585)-1</f>
        <v>4.9259924678238143E-2</v>
      </c>
      <c r="X2585">
        <v>6.085</v>
      </c>
      <c r="AC2585">
        <f t="shared" si="746"/>
        <v>17773.822273016664</v>
      </c>
      <c r="AD2585">
        <f t="shared" si="747"/>
        <v>17599.970436391963</v>
      </c>
      <c r="AE2585" s="5">
        <f t="shared" si="734"/>
        <v>0</v>
      </c>
      <c r="AF2585" s="6">
        <f>+AD2585+SUM($D$18:$E$18)-SUM($AB$27:AB2585)</f>
        <v>17921.89143639199</v>
      </c>
      <c r="AG2585" s="10">
        <f t="shared" si="735"/>
        <v>1.1309839871869176E-3</v>
      </c>
      <c r="AH2585" s="10">
        <f>+AD2585/SUM(AB$27:AB2585)-1</f>
        <v>0.52274183593934609</v>
      </c>
      <c r="AI2585" s="6">
        <f t="shared" si="736"/>
        <v>0</v>
      </c>
      <c r="AL2585" s="6">
        <f t="shared" si="737"/>
        <v>0</v>
      </c>
      <c r="AM2585" s="6">
        <f t="shared" si="738"/>
        <v>32954.069675970146</v>
      </c>
      <c r="AN2585" s="6">
        <f t="shared" si="739"/>
        <v>32523.121047769211</v>
      </c>
      <c r="AO2585" s="5">
        <f t="shared" si="740"/>
        <v>0</v>
      </c>
      <c r="AP2585" s="6">
        <f>+AN2585+SUM($D$16:$E$18)-SUM($AL$27:AL2585)</f>
        <v>33238.630047769184</v>
      </c>
      <c r="AQ2585" s="10">
        <f t="shared" si="748"/>
        <v>4.1154443325577272E-3</v>
      </c>
      <c r="AR2585" s="10">
        <f>+AN2585/SUM(AL$27:AL2585)-1</f>
        <v>0.26625522957683634</v>
      </c>
    </row>
    <row r="2586" spans="1:44" x14ac:dyDescent="0.25">
      <c r="A2586" s="1">
        <v>44033</v>
      </c>
      <c r="B2586">
        <v>8.6389999999999993</v>
      </c>
      <c r="G2586">
        <f t="shared" si="741"/>
        <v>8326.2379548044973</v>
      </c>
      <c r="H2586">
        <f t="shared" si="742"/>
        <v>8264.2684627152212</v>
      </c>
      <c r="I2586" s="5">
        <f t="shared" si="731"/>
        <v>0</v>
      </c>
      <c r="J2586" s="6">
        <f>+H2586+SUM($D$16:$E$16)-SUM($F$27:F2586)</f>
        <v>8478.8824627152135</v>
      </c>
      <c r="K2586" s="10">
        <f t="shared" si="743"/>
        <v>9.3379768779837669E-3</v>
      </c>
      <c r="L2586" s="10">
        <f>+H2586/SUM(F$27:F2586)-1</f>
        <v>7.2531403711016518E-2</v>
      </c>
      <c r="M2586">
        <v>7.2309999999999999</v>
      </c>
      <c r="R2586">
        <f t="shared" si="744"/>
        <v>6955.1633939055901</v>
      </c>
      <c r="S2586">
        <f t="shared" si="745"/>
        <v>6758.8233815501007</v>
      </c>
      <c r="T2586" s="5">
        <f t="shared" si="732"/>
        <v>0</v>
      </c>
      <c r="U2586" s="6">
        <f>+S2586+SUM($D$17:$E$17)-SUM($Q$27:Q2586)</f>
        <v>6937.7973815500955</v>
      </c>
      <c r="V2586" s="10">
        <f t="shared" si="733"/>
        <v>3.1083276813050897E-3</v>
      </c>
      <c r="W2586" s="10">
        <f>+S2586/SUM(Q$27:Q2586)-1</f>
        <v>5.2608007123798428E-2</v>
      </c>
      <c r="X2586">
        <v>6.0730000000000004</v>
      </c>
      <c r="AC2586">
        <f t="shared" si="746"/>
        <v>17738.771185543173</v>
      </c>
      <c r="AD2586">
        <f t="shared" si="747"/>
        <v>17565.262195597108</v>
      </c>
      <c r="AE2586" s="5">
        <f t="shared" si="734"/>
        <v>0</v>
      </c>
      <c r="AF2586" s="6">
        <f>+AD2586+SUM($D$18:$E$18)-SUM($AB$27:AB2586)</f>
        <v>17887.183195597136</v>
      </c>
      <c r="AG2586" s="10">
        <f t="shared" si="735"/>
        <v>-1.9366393841877549E-3</v>
      </c>
      <c r="AH2586" s="10">
        <f>+AD2586/SUM(AB$27:AB2586)-1</f>
        <v>0.51973889394571082</v>
      </c>
      <c r="AI2586" s="6">
        <f t="shared" si="736"/>
        <v>0</v>
      </c>
      <c r="AL2586" s="6">
        <f t="shared" si="737"/>
        <v>0</v>
      </c>
      <c r="AM2586" s="6">
        <f t="shared" si="738"/>
        <v>33020.172534253259</v>
      </c>
      <c r="AN2586" s="6">
        <f t="shared" si="739"/>
        <v>32588.354039862432</v>
      </c>
      <c r="AO2586" s="5">
        <f t="shared" si="740"/>
        <v>0</v>
      </c>
      <c r="AP2586" s="6">
        <f>+AN2586+SUM($D$16:$E$18)-SUM($AL$27:AL2586)</f>
        <v>33303.863039862408</v>
      </c>
      <c r="AQ2586" s="10">
        <f t="shared" si="748"/>
        <v>1.9625656051249774E-3</v>
      </c>
      <c r="AR2586" s="10">
        <f>+AN2586/SUM(AL$27:AL2586)-1</f>
        <v>0.26879501096059899</v>
      </c>
    </row>
    <row r="2587" spans="1:44" x14ac:dyDescent="0.25">
      <c r="A2587" s="1">
        <v>44034</v>
      </c>
      <c r="B2587">
        <v>8.5609999999999999</v>
      </c>
      <c r="G2587">
        <f t="shared" si="741"/>
        <v>8251.0618278830079</v>
      </c>
      <c r="H2587">
        <f t="shared" si="742"/>
        <v>8189.6518473555989</v>
      </c>
      <c r="I2587" s="5">
        <f t="shared" si="731"/>
        <v>0</v>
      </c>
      <c r="J2587" s="6">
        <f>+H2587+SUM($D$16:$E$16)-SUM($F$27:F2587)</f>
        <v>8404.265847355593</v>
      </c>
      <c r="K2587" s="10">
        <f t="shared" si="743"/>
        <v>-8.8002889163445452E-3</v>
      </c>
      <c r="L2587" s="10">
        <f>+H2587/SUM(F$27:F2587)-1</f>
        <v>6.2847707740480763E-2</v>
      </c>
      <c r="M2587">
        <v>7.2009999999999996</v>
      </c>
      <c r="R2587">
        <f t="shared" si="744"/>
        <v>6926.3077858545366</v>
      </c>
      <c r="S2587">
        <f t="shared" si="745"/>
        <v>6730.7823496808569</v>
      </c>
      <c r="T2587" s="5">
        <f t="shared" si="732"/>
        <v>0</v>
      </c>
      <c r="U2587" s="6">
        <f>+S2587+SUM($D$17:$E$17)-SUM($Q$27:Q2587)</f>
        <v>6909.7563496808507</v>
      </c>
      <c r="V2587" s="10">
        <f t="shared" si="733"/>
        <v>-4.0417772856576883E-3</v>
      </c>
      <c r="W2587" s="10">
        <f>+S2587/SUM(Q$27:Q2587)-1</f>
        <v>4.8240943064371766E-2</v>
      </c>
      <c r="X2587">
        <v>6.0789999999999997</v>
      </c>
      <c r="AC2587">
        <f t="shared" si="746"/>
        <v>17756.296729279915</v>
      </c>
      <c r="AD2587">
        <f t="shared" si="747"/>
        <v>17582.616315994532</v>
      </c>
      <c r="AE2587" s="5">
        <f t="shared" si="734"/>
        <v>0</v>
      </c>
      <c r="AF2587" s="6">
        <f>+AD2587+SUM($D$18:$E$18)-SUM($AB$27:AB2587)</f>
        <v>17904.537315994559</v>
      </c>
      <c r="AG2587" s="10">
        <f t="shared" si="735"/>
        <v>9.7019861694569443E-4</v>
      </c>
      <c r="AH2587" s="10">
        <f>+AD2587/SUM(AB$27:AB2587)-1</f>
        <v>0.52124036494252812</v>
      </c>
      <c r="AI2587" s="6">
        <f t="shared" si="736"/>
        <v>0</v>
      </c>
      <c r="AL2587" s="6">
        <f t="shared" si="737"/>
        <v>0</v>
      </c>
      <c r="AM2587" s="6">
        <f t="shared" si="738"/>
        <v>32933.666343017459</v>
      </c>
      <c r="AN2587" s="6">
        <f t="shared" si="739"/>
        <v>32503.050513030987</v>
      </c>
      <c r="AO2587" s="5">
        <f t="shared" si="740"/>
        <v>0</v>
      </c>
      <c r="AP2587" s="6">
        <f>+AN2587+SUM($D$16:$E$18)-SUM($AL$27:AL2587)</f>
        <v>33218.559513030967</v>
      </c>
      <c r="AQ2587" s="10">
        <f t="shared" si="748"/>
        <v>-2.5613703350070294E-3</v>
      </c>
      <c r="AR2587" s="10">
        <f>+AN2587/SUM(AL$27:AL2587)-1</f>
        <v>0.26547380335592252</v>
      </c>
    </row>
    <row r="2588" spans="1:44" x14ac:dyDescent="0.25">
      <c r="A2588" s="1">
        <v>44035</v>
      </c>
      <c r="B2588">
        <v>8.5329999999999995</v>
      </c>
      <c r="G2588">
        <f t="shared" si="741"/>
        <v>8224.0755259111902</v>
      </c>
      <c r="H2588">
        <f t="shared" si="742"/>
        <v>8162.8663956880418</v>
      </c>
      <c r="I2588" s="5">
        <f t="shared" ref="I2588:I2651" si="749">+C2588*(MAX($A:$A)-$A2588)</f>
        <v>0</v>
      </c>
      <c r="J2588" s="6">
        <f>+H2588+SUM($D$16:$E$16)-SUM($F$27:F2588)</f>
        <v>8377.4803956880351</v>
      </c>
      <c r="K2588" s="10">
        <f t="shared" si="743"/>
        <v>-3.1871256995025243E-3</v>
      </c>
      <c r="L2588" s="10">
        <f>+H2588/SUM(F$27:F2588)-1</f>
        <v>5.9371509186955107E-2</v>
      </c>
      <c r="M2588">
        <v>7.1950000000000003</v>
      </c>
      <c r="R2588">
        <f t="shared" si="744"/>
        <v>6920.5366642443269</v>
      </c>
      <c r="S2588">
        <f t="shared" si="745"/>
        <v>6725.1741433070083</v>
      </c>
      <c r="T2588" s="5">
        <f t="shared" ref="T2588:T2651" si="750">+N2588*(MAX($A:$A)-$A2588)</f>
        <v>0</v>
      </c>
      <c r="U2588" s="6">
        <f>+S2588+SUM($D$17:$E$17)-SUM($Q$27:Q2588)</f>
        <v>6904.1481433070039</v>
      </c>
      <c r="V2588" s="10">
        <f t="shared" ref="V2588:V2651" si="751">+U2588/U2587-1</f>
        <v>-8.1163590871125013E-4</v>
      </c>
      <c r="W2588" s="10">
        <f>+S2588/SUM(Q$27:Q2588)-1</f>
        <v>4.7367530252486523E-2</v>
      </c>
      <c r="X2588">
        <v>6.0810000000000004</v>
      </c>
      <c r="AC2588">
        <f t="shared" si="746"/>
        <v>17762.138577192167</v>
      </c>
      <c r="AD2588">
        <f t="shared" si="747"/>
        <v>17588.401022793678</v>
      </c>
      <c r="AE2588" s="5">
        <f t="shared" ref="AE2588:AE2651" si="752">+Y2588*(MAX($A:$A)-$A2588)</f>
        <v>0</v>
      </c>
      <c r="AF2588" s="6">
        <f>+AD2588+SUM($D$18:$E$18)-SUM($AB$27:AB2588)</f>
        <v>17910.322022793705</v>
      </c>
      <c r="AG2588" s="10">
        <f t="shared" ref="AG2588:AG2651" si="753">+AF2588/AF2587-1</f>
        <v>3.2308608131303984E-4</v>
      </c>
      <c r="AH2588" s="10">
        <f>+AD2588/SUM(AB$27:AB2588)-1</f>
        <v>0.52174085527480107</v>
      </c>
      <c r="AI2588" s="6">
        <f t="shared" ref="AI2588:AI2651" si="754">+C2588+N2588+Y2588</f>
        <v>0</v>
      </c>
      <c r="AL2588" s="6">
        <f t="shared" ref="AL2588:AL2651" si="755">+F2588+Q2588+AB2588</f>
        <v>0</v>
      </c>
      <c r="AM2588" s="6">
        <f t="shared" ref="AM2588:AM2651" si="756">+G2588+R2588+AC2588</f>
        <v>32906.750767347679</v>
      </c>
      <c r="AN2588" s="6">
        <f t="shared" ref="AN2588:AN2651" si="757">+H2588+S2588+AD2588</f>
        <v>32476.441561788728</v>
      </c>
      <c r="AO2588" s="5">
        <f t="shared" ref="AO2588:AO2651" si="758">+AI2588*(MAX($A:$A)-$A2588)</f>
        <v>0</v>
      </c>
      <c r="AP2588" s="6">
        <f>+AN2588+SUM($D$16:$E$18)-SUM($AL$27:AL2588)</f>
        <v>33191.950561788704</v>
      </c>
      <c r="AQ2588" s="10">
        <f t="shared" si="748"/>
        <v>-8.0102664391046297E-4</v>
      </c>
      <c r="AR2588" s="10">
        <f>+AN2588/SUM(AL$27:AL2588)-1</f>
        <v>0.26443781041986392</v>
      </c>
    </row>
    <row r="2589" spans="1:44" x14ac:dyDescent="0.25">
      <c r="A2589" s="1">
        <v>44036</v>
      </c>
      <c r="B2589">
        <v>8.4280000000000008</v>
      </c>
      <c r="G2589">
        <f t="shared" ref="G2589:G2652" si="759">+(B2589/B2588*G2588)+F2589</f>
        <v>8122.8768935168782</v>
      </c>
      <c r="H2589">
        <f t="shared" ref="H2589:H2652" si="760">+($B2589/$B2588*H2588)+F2589</f>
        <v>8062.4209519347032</v>
      </c>
      <c r="I2589" s="5">
        <f t="shared" si="749"/>
        <v>0</v>
      </c>
      <c r="J2589" s="6">
        <f>+H2589+SUM($D$16:$E$16)-SUM($F$27:F2589)</f>
        <v>8277.0349519346964</v>
      </c>
      <c r="K2589" s="10">
        <f t="shared" ref="K2589:K2652" si="761">+J2589/J2588-1</f>
        <v>-1.198993480247823E-2</v>
      </c>
      <c r="L2589" s="10">
        <f>+H2589/SUM(F$27:F2589)-1</f>
        <v>4.6335764611233676E-2</v>
      </c>
      <c r="M2589">
        <v>7.09</v>
      </c>
      <c r="R2589">
        <f t="shared" ref="R2589:R2652" si="762">+($M2589/$M2588*R2588)+N2589</f>
        <v>6819.542036065639</v>
      </c>
      <c r="S2589">
        <f t="shared" ref="S2589:S2652" si="763">+($M2589/$M2588*S2588)+Q2589</f>
        <v>6627.0305317646535</v>
      </c>
      <c r="T2589" s="5">
        <f t="shared" si="750"/>
        <v>0</v>
      </c>
      <c r="U2589" s="6">
        <f>+S2589+SUM($D$17:$E$17)-SUM($Q$27:Q2589)</f>
        <v>6806.0045317646473</v>
      </c>
      <c r="V2589" s="10">
        <f t="shared" si="751"/>
        <v>-1.4215165941579455E-2</v>
      </c>
      <c r="W2589" s="10">
        <f>+S2589/SUM(Q$27:Q2589)-1</f>
        <v>3.2082806044493095E-2</v>
      </c>
      <c r="X2589">
        <v>6.0110000000000001</v>
      </c>
      <c r="AC2589">
        <f t="shared" ref="AC2589:AC2652" si="764">+(X2589/X2588*AC2588)+AB2589</f>
        <v>17557.67390026346</v>
      </c>
      <c r="AD2589">
        <f t="shared" ref="AD2589:AD2652" si="765">+($X2589/$X2588*AD2588)+AB2589</f>
        <v>17385.936284823678</v>
      </c>
      <c r="AE2589" s="5">
        <f t="shared" si="752"/>
        <v>0</v>
      </c>
      <c r="AF2589" s="6">
        <f>+AD2589+SUM($D$18:$E$18)-SUM($AB$27:AB2589)</f>
        <v>17707.857284823702</v>
      </c>
      <c r="AG2589" s="10">
        <f t="shared" si="753"/>
        <v>-1.1304360564390437E-2</v>
      </c>
      <c r="AH2589" s="10">
        <f>+AD2589/SUM(AB$27:AB2589)-1</f>
        <v>0.50422369364526021</v>
      </c>
      <c r="AI2589" s="6">
        <f t="shared" si="754"/>
        <v>0</v>
      </c>
      <c r="AL2589" s="6">
        <f t="shared" si="755"/>
        <v>0</v>
      </c>
      <c r="AM2589" s="6">
        <f t="shared" si="756"/>
        <v>32500.092829845977</v>
      </c>
      <c r="AN2589" s="6">
        <f t="shared" si="757"/>
        <v>32075.387768523033</v>
      </c>
      <c r="AO2589" s="5">
        <f t="shared" si="758"/>
        <v>0</v>
      </c>
      <c r="AP2589" s="6">
        <f>+AN2589+SUM($D$16:$E$18)-SUM($AL$27:AL2589)</f>
        <v>32790.896768523016</v>
      </c>
      <c r="AQ2589" s="10">
        <f t="shared" ref="AQ2589:AQ2652" si="766">+AP2589/AP2588-1</f>
        <v>-1.2082863057990667E-2</v>
      </c>
      <c r="AR2589" s="10">
        <f>+AN2589/SUM(AL$27:AL2589)-1</f>
        <v>0.24882318160492289</v>
      </c>
    </row>
    <row r="2590" spans="1:44" x14ac:dyDescent="0.25">
      <c r="A2590" s="1">
        <v>44039</v>
      </c>
      <c r="B2590">
        <v>8.4149999999999991</v>
      </c>
      <c r="G2590">
        <f t="shared" si="759"/>
        <v>8110.3475390299618</v>
      </c>
      <c r="H2590">
        <f t="shared" si="760"/>
        <v>8049.9848493747641</v>
      </c>
      <c r="I2590" s="5">
        <f t="shared" si="749"/>
        <v>0</v>
      </c>
      <c r="J2590" s="6">
        <f>+H2590+SUM($D$16:$E$16)-SUM($F$27:F2590)</f>
        <v>8264.5988493747573</v>
      </c>
      <c r="K2590" s="10">
        <f t="shared" si="761"/>
        <v>-1.5024827890852688E-3</v>
      </c>
      <c r="L2590" s="10">
        <f>+H2590/SUM(F$27:F2590)-1</f>
        <v>4.4721815282810828E-2</v>
      </c>
      <c r="M2590">
        <v>7.0750000000000002</v>
      </c>
      <c r="R2590">
        <f t="shared" si="762"/>
        <v>6805.1142320401123</v>
      </c>
      <c r="S2590">
        <f t="shared" si="763"/>
        <v>6613.0100158300311</v>
      </c>
      <c r="T2590" s="5">
        <f t="shared" si="750"/>
        <v>0</v>
      </c>
      <c r="U2590" s="6">
        <f>+S2590+SUM($D$17:$E$17)-SUM($Q$27:Q2590)</f>
        <v>6791.9840158300249</v>
      </c>
      <c r="V2590" s="10">
        <f t="shared" si="751"/>
        <v>-2.0600215396840982E-3</v>
      </c>
      <c r="W2590" s="10">
        <f>+S2590/SUM(Q$27:Q2590)-1</f>
        <v>2.9899274014779875E-2</v>
      </c>
      <c r="X2590">
        <v>5.9710000000000001</v>
      </c>
      <c r="AC2590">
        <f t="shared" si="764"/>
        <v>17440.836942018486</v>
      </c>
      <c r="AD2590">
        <f t="shared" si="765"/>
        <v>17270.242148840822</v>
      </c>
      <c r="AE2590" s="5">
        <f t="shared" si="752"/>
        <v>0</v>
      </c>
      <c r="AF2590" s="6">
        <f>+AD2590+SUM($D$18:$E$18)-SUM($AB$27:AB2590)</f>
        <v>17592.163148840846</v>
      </c>
      <c r="AG2590" s="10">
        <f t="shared" si="753"/>
        <v>-6.5334915524765114E-3</v>
      </c>
      <c r="AH2590" s="10">
        <f>+AD2590/SUM(AB$27:AB2590)-1</f>
        <v>0.4942138869998085</v>
      </c>
      <c r="AI2590" s="6">
        <f t="shared" si="754"/>
        <v>0</v>
      </c>
      <c r="AL2590" s="6">
        <f t="shared" si="755"/>
        <v>0</v>
      </c>
      <c r="AM2590" s="6">
        <f t="shared" si="756"/>
        <v>32356.298713088559</v>
      </c>
      <c r="AN2590" s="6">
        <f t="shared" si="757"/>
        <v>31933.237014045619</v>
      </c>
      <c r="AO2590" s="5">
        <f t="shared" si="758"/>
        <v>0</v>
      </c>
      <c r="AP2590" s="6">
        <f>+AN2590+SUM($D$16:$E$18)-SUM($AL$27:AL2590)</f>
        <v>32648.746014045599</v>
      </c>
      <c r="AQ2590" s="10">
        <f t="shared" si="766"/>
        <v>-4.3350676097968499E-3</v>
      </c>
      <c r="AR2590" s="10">
        <f>+AN2590/SUM(AL$27:AL2590)-1</f>
        <v>0.24328868397842074</v>
      </c>
    </row>
    <row r="2591" spans="1:44" x14ac:dyDescent="0.25">
      <c r="A2591" s="1">
        <v>44040</v>
      </c>
      <c r="B2591">
        <v>8.4879999999999995</v>
      </c>
      <c r="G2591">
        <f t="shared" si="759"/>
        <v>8180.7046834564844</v>
      </c>
      <c r="H2591">
        <f t="shared" si="760"/>
        <v>8119.818348365181</v>
      </c>
      <c r="I2591" s="5">
        <f t="shared" si="749"/>
        <v>0</v>
      </c>
      <c r="J2591" s="6">
        <f>+H2591+SUM($D$16:$E$16)-SUM($F$27:F2591)</f>
        <v>8334.4323483651751</v>
      </c>
      <c r="K2591" s="10">
        <f t="shared" si="761"/>
        <v>8.4497142890003207E-3</v>
      </c>
      <c r="L2591" s="10">
        <f>+H2591/SUM(F$27:F2591)-1</f>
        <v>5.3784761511645796E-2</v>
      </c>
      <c r="M2591">
        <v>7.0780000000000003</v>
      </c>
      <c r="R2591">
        <f t="shared" si="762"/>
        <v>6807.9997928452176</v>
      </c>
      <c r="S2591">
        <f t="shared" si="763"/>
        <v>6615.8141190169554</v>
      </c>
      <c r="T2591" s="5">
        <f t="shared" si="750"/>
        <v>0</v>
      </c>
      <c r="U2591" s="6">
        <f>+S2591+SUM($D$17:$E$17)-SUM($Q$27:Q2591)</f>
        <v>6794.7881190169501</v>
      </c>
      <c r="V2591" s="10">
        <f t="shared" si="751"/>
        <v>4.1285479771291378E-4</v>
      </c>
      <c r="W2591" s="10">
        <f>+S2591/SUM(Q$27:Q2591)-1</f>
        <v>3.0335980420722386E-2</v>
      </c>
      <c r="X2591">
        <v>6.0279999999999996</v>
      </c>
      <c r="AC2591">
        <f t="shared" si="764"/>
        <v>17607.329607517571</v>
      </c>
      <c r="AD2591">
        <f t="shared" si="765"/>
        <v>17435.10629261639</v>
      </c>
      <c r="AE2591" s="5">
        <f t="shared" si="752"/>
        <v>0</v>
      </c>
      <c r="AF2591" s="6">
        <f>+AD2591+SUM($D$18:$E$18)-SUM($AB$27:AB2591)</f>
        <v>17757.027292616418</v>
      </c>
      <c r="AG2591" s="10">
        <f t="shared" si="753"/>
        <v>9.3714537763616157E-3</v>
      </c>
      <c r="AH2591" s="10">
        <f>+AD2591/SUM(AB$27:AB2591)-1</f>
        <v>0.5084778614695773</v>
      </c>
      <c r="AI2591" s="6">
        <f t="shared" si="754"/>
        <v>0</v>
      </c>
      <c r="AL2591" s="6">
        <f t="shared" si="755"/>
        <v>0</v>
      </c>
      <c r="AM2591" s="6">
        <f t="shared" si="756"/>
        <v>32596.034083819271</v>
      </c>
      <c r="AN2591" s="6">
        <f t="shared" si="757"/>
        <v>32170.738759998527</v>
      </c>
      <c r="AO2591" s="5">
        <f t="shared" si="758"/>
        <v>0</v>
      </c>
      <c r="AP2591" s="6">
        <f>+AN2591+SUM($D$16:$E$18)-SUM($AL$27:AL2591)</f>
        <v>32886.2477599985</v>
      </c>
      <c r="AQ2591" s="10">
        <f t="shared" si="766"/>
        <v>7.2744523128307481E-3</v>
      </c>
      <c r="AR2591" s="10">
        <f>+AN2591/SUM(AL$27:AL2591)-1</f>
        <v>0.25253557720877162</v>
      </c>
    </row>
    <row r="2592" spans="1:44" x14ac:dyDescent="0.25">
      <c r="A2592" s="1">
        <v>44041</v>
      </c>
      <c r="B2592">
        <v>8.5370000000000008</v>
      </c>
      <c r="G2592">
        <f t="shared" si="759"/>
        <v>8227.9307119071655</v>
      </c>
      <c r="H2592">
        <f t="shared" si="760"/>
        <v>8166.6928887834083</v>
      </c>
      <c r="I2592" s="5">
        <f t="shared" si="749"/>
        <v>0</v>
      </c>
      <c r="J2592" s="6">
        <f>+H2592+SUM($D$16:$E$16)-SUM($F$27:F2592)</f>
        <v>8381.3068887834015</v>
      </c>
      <c r="K2592" s="10">
        <f t="shared" si="761"/>
        <v>5.6242031201345632E-3</v>
      </c>
      <c r="L2592" s="10">
        <f>+H2592/SUM(F$27:F2592)-1</f>
        <v>5.9868108980315915E-2</v>
      </c>
      <c r="M2592">
        <v>7.0830000000000002</v>
      </c>
      <c r="R2592">
        <f t="shared" si="762"/>
        <v>6812.8090608537268</v>
      </c>
      <c r="S2592">
        <f t="shared" si="763"/>
        <v>6620.4876243284962</v>
      </c>
      <c r="T2592" s="5">
        <f t="shared" si="750"/>
        <v>0</v>
      </c>
      <c r="U2592" s="6">
        <f>+S2592+SUM($D$17:$E$17)-SUM($Q$27:Q2592)</f>
        <v>6799.4616243284909</v>
      </c>
      <c r="V2592" s="10">
        <f t="shared" si="751"/>
        <v>6.8780736495099859E-4</v>
      </c>
      <c r="W2592" s="10">
        <f>+S2592/SUM(Q$27:Q2592)-1</f>
        <v>3.1063824430626941E-2</v>
      </c>
      <c r="X2592">
        <v>6.0529999999999999</v>
      </c>
      <c r="AC2592">
        <f t="shared" si="764"/>
        <v>17680.352706420683</v>
      </c>
      <c r="AD2592">
        <f t="shared" si="765"/>
        <v>17507.415127605676</v>
      </c>
      <c r="AE2592" s="5">
        <f t="shared" si="752"/>
        <v>0</v>
      </c>
      <c r="AF2592" s="6">
        <f>+AD2592+SUM($D$18:$E$18)-SUM($AB$27:AB2592)</f>
        <v>17829.336127605704</v>
      </c>
      <c r="AG2592" s="10">
        <f t="shared" si="753"/>
        <v>4.0721250126902753E-3</v>
      </c>
      <c r="AH2592" s="10">
        <f>+AD2592/SUM(AB$27:AB2592)-1</f>
        <v>0.51473399062298464</v>
      </c>
      <c r="AI2592" s="6">
        <f t="shared" si="754"/>
        <v>0</v>
      </c>
      <c r="AL2592" s="6">
        <f t="shared" si="755"/>
        <v>0</v>
      </c>
      <c r="AM2592" s="6">
        <f t="shared" si="756"/>
        <v>32721.092479181574</v>
      </c>
      <c r="AN2592" s="6">
        <f t="shared" si="757"/>
        <v>32294.59564071758</v>
      </c>
      <c r="AO2592" s="5">
        <f t="shared" si="758"/>
        <v>0</v>
      </c>
      <c r="AP2592" s="6">
        <f>+AN2592+SUM($D$16:$E$18)-SUM($AL$27:AL2592)</f>
        <v>33010.10464071756</v>
      </c>
      <c r="AQ2592" s="10">
        <f t="shared" si="766"/>
        <v>3.7662211153719483E-3</v>
      </c>
      <c r="AR2592" s="10">
        <f>+AN2592/SUM(AL$27:AL2592)-1</f>
        <v>0.25735782113484573</v>
      </c>
    </row>
    <row r="2593" spans="1:44" x14ac:dyDescent="0.25">
      <c r="A2593" s="1">
        <v>44042</v>
      </c>
      <c r="B2593">
        <v>8.4990000000000006</v>
      </c>
      <c r="G2593">
        <f t="shared" si="759"/>
        <v>8191.3064449454141</v>
      </c>
      <c r="H2593">
        <f t="shared" si="760"/>
        <v>8130.3412043774379</v>
      </c>
      <c r="I2593" s="5">
        <f t="shared" si="749"/>
        <v>0</v>
      </c>
      <c r="J2593" s="6">
        <f>+H2593+SUM($D$16:$E$16)-SUM($F$27:F2593)</f>
        <v>8344.9552043774311</v>
      </c>
      <c r="K2593" s="10">
        <f t="shared" si="761"/>
        <v>-4.3372334277150815E-3</v>
      </c>
      <c r="L2593" s="10">
        <f>+H2593/SUM(F$27:F2593)-1</f>
        <v>5.5150410943388239E-2</v>
      </c>
      <c r="M2593">
        <v>6.9569999999999999</v>
      </c>
      <c r="R2593">
        <f t="shared" si="762"/>
        <v>6691.6155070393015</v>
      </c>
      <c r="S2593">
        <f t="shared" si="763"/>
        <v>6502.7152904776713</v>
      </c>
      <c r="T2593" s="5">
        <f t="shared" si="750"/>
        <v>0</v>
      </c>
      <c r="U2593" s="6">
        <f>+S2593+SUM($D$17:$E$17)-SUM($Q$27:Q2593)</f>
        <v>6681.6892904776651</v>
      </c>
      <c r="V2593" s="10">
        <f t="shared" si="751"/>
        <v>-1.7320832200807823E-2</v>
      </c>
      <c r="W2593" s="10">
        <f>+S2593/SUM(Q$27:Q2593)-1</f>
        <v>1.272215538103505E-2</v>
      </c>
      <c r="X2593">
        <v>6.0369999999999999</v>
      </c>
      <c r="AC2593">
        <f t="shared" si="764"/>
        <v>17633.617923122692</v>
      </c>
      <c r="AD2593">
        <f t="shared" si="765"/>
        <v>17461.137473212533</v>
      </c>
      <c r="AE2593" s="5">
        <f t="shared" si="752"/>
        <v>0</v>
      </c>
      <c r="AF2593" s="6">
        <f>+AD2593+SUM($D$18:$E$18)-SUM($AB$27:AB2593)</f>
        <v>17783.058473212557</v>
      </c>
      <c r="AG2593" s="10">
        <f t="shared" si="753"/>
        <v>-2.595590439371076E-3</v>
      </c>
      <c r="AH2593" s="10">
        <f>+AD2593/SUM(AB$27:AB2593)-1</f>
        <v>0.51073006796480391</v>
      </c>
      <c r="AI2593" s="6">
        <f t="shared" si="754"/>
        <v>0</v>
      </c>
      <c r="AL2593" s="6">
        <f t="shared" si="755"/>
        <v>0</v>
      </c>
      <c r="AM2593" s="6">
        <f t="shared" si="756"/>
        <v>32516.53987510741</v>
      </c>
      <c r="AN2593" s="6">
        <f t="shared" si="757"/>
        <v>32094.193968067644</v>
      </c>
      <c r="AO2593" s="5">
        <f t="shared" si="758"/>
        <v>0</v>
      </c>
      <c r="AP2593" s="6">
        <f>+AN2593+SUM($D$16:$E$18)-SUM($AL$27:AL2593)</f>
        <v>32809.702968067621</v>
      </c>
      <c r="AQ2593" s="10">
        <f t="shared" si="766"/>
        <v>-6.0709190361895038E-3</v>
      </c>
      <c r="AR2593" s="10">
        <f>+AN2593/SUM(AL$27:AL2593)-1</f>
        <v>0.24955538219805939</v>
      </c>
    </row>
    <row r="2594" spans="1:44" x14ac:dyDescent="0.25">
      <c r="A2594" s="1">
        <v>44043</v>
      </c>
      <c r="B2594">
        <v>8.4600000000000009</v>
      </c>
      <c r="G2594">
        <f t="shared" si="759"/>
        <v>8153.7183814846694</v>
      </c>
      <c r="H2594">
        <f t="shared" si="760"/>
        <v>8093.0328966976258</v>
      </c>
      <c r="I2594" s="5">
        <f t="shared" si="749"/>
        <v>0</v>
      </c>
      <c r="J2594" s="6">
        <f>+H2594+SUM($D$16:$E$16)-SUM($F$27:F2594)</f>
        <v>8307.6468966976208</v>
      </c>
      <c r="K2594" s="10">
        <f t="shared" si="761"/>
        <v>-4.4707618874023636E-3</v>
      </c>
      <c r="L2594" s="10">
        <f>+H2594/SUM(F$27:F2594)-1</f>
        <v>5.0308562958120362E-2</v>
      </c>
      <c r="M2594">
        <v>6.9029999999999996</v>
      </c>
      <c r="R2594">
        <f t="shared" si="762"/>
        <v>6639.6754125474054</v>
      </c>
      <c r="S2594">
        <f t="shared" si="763"/>
        <v>6452.2414331130321</v>
      </c>
      <c r="T2594" s="5">
        <f t="shared" si="750"/>
        <v>0</v>
      </c>
      <c r="U2594" s="6">
        <f>+S2594+SUM($D$17:$E$17)-SUM($Q$27:Q2594)</f>
        <v>6631.2154331130259</v>
      </c>
      <c r="V2594" s="10">
        <f t="shared" si="751"/>
        <v>-7.5540563426933494E-3</v>
      </c>
      <c r="W2594" s="10">
        <f>+S2594/SUM(Q$27:Q2594)-1</f>
        <v>4.8614400740671915E-3</v>
      </c>
      <c r="X2594">
        <v>5.98</v>
      </c>
      <c r="AC2594">
        <f t="shared" si="764"/>
        <v>17467.125257623607</v>
      </c>
      <c r="AD2594">
        <f t="shared" si="765"/>
        <v>17296.273329436965</v>
      </c>
      <c r="AE2594" s="5">
        <f t="shared" si="752"/>
        <v>0</v>
      </c>
      <c r="AF2594" s="6">
        <f>+AD2594+SUM($D$18:$E$18)-SUM($AB$27:AB2594)</f>
        <v>17618.194329436992</v>
      </c>
      <c r="AG2594" s="10">
        <f t="shared" si="753"/>
        <v>-9.2708542809948336E-3</v>
      </c>
      <c r="AH2594" s="10">
        <f>+AD2594/SUM(AB$27:AB2594)-1</f>
        <v>0.49646609349503512</v>
      </c>
      <c r="AI2594" s="6">
        <f t="shared" si="754"/>
        <v>0</v>
      </c>
      <c r="AL2594" s="6">
        <f t="shared" si="755"/>
        <v>0</v>
      </c>
      <c r="AM2594" s="6">
        <f t="shared" si="756"/>
        <v>32260.519051655683</v>
      </c>
      <c r="AN2594" s="6">
        <f t="shared" si="757"/>
        <v>31841.547659247623</v>
      </c>
      <c r="AO2594" s="5">
        <f t="shared" si="758"/>
        <v>0</v>
      </c>
      <c r="AP2594" s="6">
        <f>+AN2594+SUM($D$16:$E$18)-SUM($AL$27:AL2594)</f>
        <v>32557.056659247599</v>
      </c>
      <c r="AQ2594" s="10">
        <f t="shared" si="766"/>
        <v>-7.7003534309930677E-3</v>
      </c>
      <c r="AR2594" s="10">
        <f>+AN2594/SUM(AL$27:AL2594)-1</f>
        <v>0.23971885054088071</v>
      </c>
    </row>
    <row r="2595" spans="1:44" x14ac:dyDescent="0.25">
      <c r="A2595" s="1">
        <v>44047</v>
      </c>
      <c r="B2595">
        <v>8.5779999999999994</v>
      </c>
      <c r="G2595">
        <f t="shared" si="759"/>
        <v>8267.446368365896</v>
      </c>
      <c r="H2595">
        <f t="shared" si="760"/>
        <v>8205.9144430109009</v>
      </c>
      <c r="I2595" s="5">
        <f t="shared" si="749"/>
        <v>0</v>
      </c>
      <c r="J2595" s="6">
        <f>+H2595+SUM($D$16:$E$16)-SUM($F$27:F2595)</f>
        <v>8420.528443010895</v>
      </c>
      <c r="K2595" s="10">
        <f t="shared" si="761"/>
        <v>1.3587667809779713E-2</v>
      </c>
      <c r="L2595" s="10">
        <f>+H2595/SUM(F$27:F2595)-1</f>
        <v>6.4958256862264196E-2</v>
      </c>
      <c r="M2595">
        <v>6.9820000000000002</v>
      </c>
      <c r="R2595">
        <f t="shared" si="762"/>
        <v>6715.6618470818466</v>
      </c>
      <c r="S2595">
        <f t="shared" si="763"/>
        <v>6526.0828170353752</v>
      </c>
      <c r="T2595" s="5">
        <f t="shared" si="750"/>
        <v>0</v>
      </c>
      <c r="U2595" s="6">
        <f>+S2595+SUM($D$17:$E$17)-SUM($Q$27:Q2595)</f>
        <v>6705.056817035369</v>
      </c>
      <c r="V2595" s="10">
        <f t="shared" si="751"/>
        <v>1.1135422256622229E-2</v>
      </c>
      <c r="W2595" s="10">
        <f>+S2595/SUM(Q$27:Q2595)-1</f>
        <v>1.6361375430557379E-2</v>
      </c>
      <c r="X2595">
        <v>6.0339999999999998</v>
      </c>
      <c r="AC2595">
        <f t="shared" si="764"/>
        <v>17624.85515125432</v>
      </c>
      <c r="AD2595">
        <f t="shared" si="765"/>
        <v>17452.460413013818</v>
      </c>
      <c r="AE2595" s="5">
        <f t="shared" si="752"/>
        <v>0</v>
      </c>
      <c r="AF2595" s="6">
        <f>+AD2595+SUM($D$18:$E$18)-SUM($AB$27:AB2595)</f>
        <v>17774.381413013842</v>
      </c>
      <c r="AG2595" s="10">
        <f t="shared" si="753"/>
        <v>8.8651016475558286E-3</v>
      </c>
      <c r="AH2595" s="10">
        <f>+AD2595/SUM(AB$27:AB2595)-1</f>
        <v>0.50997933246639482</v>
      </c>
      <c r="AI2595" s="6">
        <f t="shared" si="754"/>
        <v>0</v>
      </c>
      <c r="AL2595" s="6">
        <f t="shared" si="755"/>
        <v>0</v>
      </c>
      <c r="AM2595" s="6">
        <f t="shared" si="756"/>
        <v>32607.963366702061</v>
      </c>
      <c r="AN2595" s="6">
        <f t="shared" si="757"/>
        <v>32184.457673060093</v>
      </c>
      <c r="AO2595" s="5">
        <f t="shared" si="758"/>
        <v>0</v>
      </c>
      <c r="AP2595" s="6">
        <f>+AN2595+SUM($D$16:$E$18)-SUM($AL$27:AL2595)</f>
        <v>32899.966673060073</v>
      </c>
      <c r="AQ2595" s="10">
        <f t="shared" si="766"/>
        <v>1.053258644973587E-2</v>
      </c>
      <c r="AR2595" s="10">
        <f>+AN2595/SUM(AL$27:AL2595)-1</f>
        <v>0.25306970938454909</v>
      </c>
    </row>
    <row r="2596" spans="1:44" x14ac:dyDescent="0.25">
      <c r="A2596" s="1">
        <v>44048</v>
      </c>
      <c r="B2596">
        <v>8.5830000000000002</v>
      </c>
      <c r="G2596">
        <f t="shared" si="759"/>
        <v>8272.2653508608637</v>
      </c>
      <c r="H2596">
        <f t="shared" si="760"/>
        <v>8210.6975593801089</v>
      </c>
      <c r="I2596" s="5">
        <f t="shared" si="749"/>
        <v>0</v>
      </c>
      <c r="J2596" s="6">
        <f>+H2596+SUM($D$16:$E$16)-SUM($F$27:F2596)</f>
        <v>8425.3115593801012</v>
      </c>
      <c r="K2596" s="10">
        <f t="shared" si="761"/>
        <v>5.6803042725617203E-4</v>
      </c>
      <c r="L2596" s="10">
        <f>+H2596/SUM(F$27:F2596)-1</f>
        <v>6.5579006603965206E-2</v>
      </c>
      <c r="M2596">
        <v>7.0140000000000002</v>
      </c>
      <c r="R2596">
        <f t="shared" si="762"/>
        <v>6746.4411623363039</v>
      </c>
      <c r="S2596">
        <f t="shared" si="763"/>
        <v>6555.9932510292356</v>
      </c>
      <c r="T2596" s="5">
        <f t="shared" si="750"/>
        <v>0</v>
      </c>
      <c r="U2596" s="6">
        <f>+S2596+SUM($D$17:$E$17)-SUM($Q$27:Q2596)</f>
        <v>6734.9672510292294</v>
      </c>
      <c r="V2596" s="10">
        <f t="shared" si="751"/>
        <v>4.4608770380389906E-3</v>
      </c>
      <c r="W2596" s="10">
        <f>+S2596/SUM(Q$27:Q2596)-1</f>
        <v>2.1019577093945863E-2</v>
      </c>
      <c r="X2596">
        <v>5.9710000000000001</v>
      </c>
      <c r="AC2596">
        <f t="shared" si="764"/>
        <v>17440.836942018486</v>
      </c>
      <c r="AD2596">
        <f t="shared" si="765"/>
        <v>17270.242148840822</v>
      </c>
      <c r="AE2596" s="5">
        <f t="shared" si="752"/>
        <v>0</v>
      </c>
      <c r="AF2596" s="6">
        <f>+AD2596+SUM($D$18:$E$18)-SUM($AB$27:AB2596)</f>
        <v>17592.163148840846</v>
      </c>
      <c r="AG2596" s="10">
        <f t="shared" si="753"/>
        <v>-1.0251735907927606E-2</v>
      </c>
      <c r="AH2596" s="10">
        <f>+AD2596/SUM(AB$27:AB2596)-1</f>
        <v>0.4942138869998085</v>
      </c>
      <c r="AI2596" s="6">
        <f t="shared" si="754"/>
        <v>0</v>
      </c>
      <c r="AL2596" s="6">
        <f t="shared" si="755"/>
        <v>0</v>
      </c>
      <c r="AM2596" s="6">
        <f t="shared" si="756"/>
        <v>32459.543455215655</v>
      </c>
      <c r="AN2596" s="6">
        <f t="shared" si="757"/>
        <v>32036.932959250167</v>
      </c>
      <c r="AO2596" s="5">
        <f t="shared" si="758"/>
        <v>0</v>
      </c>
      <c r="AP2596" s="6">
        <f>+AN2596+SUM($D$16:$E$18)-SUM($AL$27:AL2596)</f>
        <v>32752.441959250147</v>
      </c>
      <c r="AQ2596" s="10">
        <f t="shared" si="766"/>
        <v>-4.4840383966323616E-3</v>
      </c>
      <c r="AR2596" s="10">
        <f>+AN2596/SUM(AL$27:AL2596)-1</f>
        <v>0.24732598201966094</v>
      </c>
    </row>
    <row r="2597" spans="1:44" x14ac:dyDescent="0.25">
      <c r="A2597" s="1">
        <v>44049</v>
      </c>
      <c r="B2597">
        <v>8.65</v>
      </c>
      <c r="G2597">
        <f t="shared" si="759"/>
        <v>8336.8397162934252</v>
      </c>
      <c r="H2597">
        <f t="shared" si="760"/>
        <v>8274.7913187274789</v>
      </c>
      <c r="I2597" s="5">
        <f t="shared" si="749"/>
        <v>0</v>
      </c>
      <c r="J2597" s="6">
        <f>+H2597+SUM($D$16:$E$16)-SUM($F$27:F2597)</f>
        <v>8489.4053187274731</v>
      </c>
      <c r="K2597" s="10">
        <f t="shared" si="761"/>
        <v>7.6072865550016466E-3</v>
      </c>
      <c r="L2597" s="10">
        <f>+H2597/SUM(F$27:F2597)-1</f>
        <v>7.3897053142758962E-2</v>
      </c>
      <c r="M2597">
        <v>6.98</v>
      </c>
      <c r="R2597">
        <f t="shared" si="762"/>
        <v>6713.7381398784437</v>
      </c>
      <c r="S2597">
        <f t="shared" si="763"/>
        <v>6524.2134149107596</v>
      </c>
      <c r="T2597" s="5">
        <f t="shared" si="750"/>
        <v>0</v>
      </c>
      <c r="U2597" s="6">
        <f>+S2597+SUM($D$17:$E$17)-SUM($Q$27:Q2597)</f>
        <v>6703.1874149107534</v>
      </c>
      <c r="V2597" s="10">
        <f t="shared" si="751"/>
        <v>-4.7186326130419509E-3</v>
      </c>
      <c r="W2597" s="10">
        <f>+S2597/SUM(Q$27:Q2597)-1</f>
        <v>1.6070237826595557E-2</v>
      </c>
      <c r="X2597">
        <v>5.9470000000000001</v>
      </c>
      <c r="AC2597">
        <f t="shared" si="764"/>
        <v>17370.734767071503</v>
      </c>
      <c r="AD2597">
        <f t="shared" si="765"/>
        <v>17200.825667251109</v>
      </c>
      <c r="AE2597" s="5">
        <f t="shared" si="752"/>
        <v>0</v>
      </c>
      <c r="AF2597" s="6">
        <f>+AD2597+SUM($D$18:$E$18)-SUM($AB$27:AB2597)</f>
        <v>17522.746667251136</v>
      </c>
      <c r="AG2597" s="10">
        <f t="shared" si="753"/>
        <v>-3.9458752742571601E-3</v>
      </c>
      <c r="AH2597" s="10">
        <f>+AD2597/SUM(AB$27:AB2597)-1</f>
        <v>0.48820800301253753</v>
      </c>
      <c r="AI2597" s="6">
        <f t="shared" si="754"/>
        <v>0</v>
      </c>
      <c r="AL2597" s="6">
        <f t="shared" si="755"/>
        <v>0</v>
      </c>
      <c r="AM2597" s="6">
        <f t="shared" si="756"/>
        <v>32421.312623243371</v>
      </c>
      <c r="AN2597" s="6">
        <f t="shared" si="757"/>
        <v>31999.830400889346</v>
      </c>
      <c r="AO2597" s="5">
        <f t="shared" si="758"/>
        <v>0</v>
      </c>
      <c r="AP2597" s="6">
        <f>+AN2597+SUM($D$16:$E$18)-SUM($AL$27:AL2597)</f>
        <v>32715.339400889326</v>
      </c>
      <c r="AQ2597" s="10">
        <f t="shared" si="766"/>
        <v>-1.1328180783277686E-3</v>
      </c>
      <c r="AR2597" s="10">
        <f>+AN2597/SUM(AL$27:AL2597)-1</f>
        <v>0.24588143097285142</v>
      </c>
    </row>
    <row r="2598" spans="1:44" x14ac:dyDescent="0.25">
      <c r="A2598" s="1">
        <v>44050</v>
      </c>
      <c r="B2598">
        <v>8.5990000000000002</v>
      </c>
      <c r="G2598">
        <f t="shared" si="759"/>
        <v>8287.6860948447593</v>
      </c>
      <c r="H2598">
        <f t="shared" si="760"/>
        <v>8226.0035317615711</v>
      </c>
      <c r="I2598" s="5">
        <f t="shared" si="749"/>
        <v>0</v>
      </c>
      <c r="J2598" s="6">
        <f>+H2598+SUM($D$16:$E$16)-SUM($F$27:F2598)</f>
        <v>8440.6175317615634</v>
      </c>
      <c r="K2598" s="10">
        <f t="shared" si="761"/>
        <v>-5.7469027728344058E-3</v>
      </c>
      <c r="L2598" s="10">
        <f>+H2598/SUM(F$27:F2598)-1</f>
        <v>6.756540577740866E-2</v>
      </c>
      <c r="M2598">
        <v>6.9969999999999999</v>
      </c>
      <c r="R2598">
        <f t="shared" si="762"/>
        <v>6730.0896511073734</v>
      </c>
      <c r="S2598">
        <f t="shared" si="763"/>
        <v>6540.1033329699967</v>
      </c>
      <c r="T2598" s="5">
        <f t="shared" si="750"/>
        <v>0</v>
      </c>
      <c r="U2598" s="6">
        <f>+S2598+SUM($D$17:$E$17)-SUM($Q$27:Q2598)</f>
        <v>6719.0773329699914</v>
      </c>
      <c r="V2598" s="10">
        <f t="shared" si="751"/>
        <v>2.3705018337831785E-3</v>
      </c>
      <c r="W2598" s="10">
        <f>+S2598/SUM(Q$27:Q2598)-1</f>
        <v>1.8544907460270599E-2</v>
      </c>
      <c r="X2598">
        <v>5.9850000000000003</v>
      </c>
      <c r="AC2598">
        <f t="shared" si="764"/>
        <v>17481.729877404228</v>
      </c>
      <c r="AD2598">
        <f t="shared" si="765"/>
        <v>17310.735096434822</v>
      </c>
      <c r="AE2598" s="5">
        <f t="shared" si="752"/>
        <v>0</v>
      </c>
      <c r="AF2598" s="6">
        <f>+AD2598+SUM($D$18:$E$18)-SUM($AB$27:AB2598)</f>
        <v>17632.656096434846</v>
      </c>
      <c r="AG2598" s="10">
        <f t="shared" si="753"/>
        <v>6.2723859033539942E-3</v>
      </c>
      <c r="AH2598" s="10">
        <f>+AD2598/SUM(AB$27:AB2598)-1</f>
        <v>0.49771731932571672</v>
      </c>
      <c r="AI2598" s="6">
        <f t="shared" si="754"/>
        <v>0</v>
      </c>
      <c r="AL2598" s="6">
        <f t="shared" si="755"/>
        <v>0</v>
      </c>
      <c r="AM2598" s="6">
        <f t="shared" si="756"/>
        <v>32499.505623356359</v>
      </c>
      <c r="AN2598" s="6">
        <f t="shared" si="757"/>
        <v>32076.841961166392</v>
      </c>
      <c r="AO2598" s="5">
        <f t="shared" si="758"/>
        <v>0</v>
      </c>
      <c r="AP2598" s="6">
        <f>+AN2598+SUM($D$16:$E$18)-SUM($AL$27:AL2598)</f>
        <v>32792.350961166376</v>
      </c>
      <c r="AQ2598" s="10">
        <f t="shared" si="766"/>
        <v>2.3539893422275249E-3</v>
      </c>
      <c r="AR2598" s="10">
        <f>+AN2598/SUM(AL$27:AL2598)-1</f>
        <v>0.24887979914285108</v>
      </c>
    </row>
    <row r="2599" spans="1:44" x14ac:dyDescent="0.25">
      <c r="A2599" s="1">
        <v>44053</v>
      </c>
      <c r="B2599">
        <v>8.5749999999999993</v>
      </c>
      <c r="G2599">
        <f t="shared" si="759"/>
        <v>8264.554978868915</v>
      </c>
      <c r="H2599">
        <f t="shared" si="760"/>
        <v>8203.0445731893778</v>
      </c>
      <c r="I2599" s="5">
        <f t="shared" si="749"/>
        <v>0</v>
      </c>
      <c r="J2599" s="6">
        <f>+H2599+SUM($D$16:$E$16)-SUM($F$27:F2599)</f>
        <v>8417.658573189372</v>
      </c>
      <c r="K2599" s="10">
        <f t="shared" si="761"/>
        <v>-2.7200567358725003E-3</v>
      </c>
      <c r="L2599" s="10">
        <f>+H2599/SUM(F$27:F2599)-1</f>
        <v>6.4585807017243591E-2</v>
      </c>
      <c r="M2599">
        <v>7.0030000000000001</v>
      </c>
      <c r="R2599">
        <f t="shared" si="762"/>
        <v>6735.860772717584</v>
      </c>
      <c r="S2599">
        <f t="shared" si="763"/>
        <v>6545.7115393438453</v>
      </c>
      <c r="T2599" s="5">
        <f t="shared" si="750"/>
        <v>0</v>
      </c>
      <c r="U2599" s="6">
        <f>+S2599+SUM($D$17:$E$17)-SUM($Q$27:Q2599)</f>
        <v>6724.68553934384</v>
      </c>
      <c r="V2599" s="10">
        <f t="shared" si="751"/>
        <v>8.3466912135832239E-4</v>
      </c>
      <c r="W2599" s="10">
        <f>+S2599/SUM(Q$27:Q2599)-1</f>
        <v>1.9418320272155842E-2</v>
      </c>
      <c r="X2599">
        <v>5.9749999999999996</v>
      </c>
      <c r="AC2599">
        <f t="shared" si="764"/>
        <v>17452.520637842983</v>
      </c>
      <c r="AD2599">
        <f t="shared" si="765"/>
        <v>17281.811562439107</v>
      </c>
      <c r="AE2599" s="5">
        <f t="shared" si="752"/>
        <v>0</v>
      </c>
      <c r="AF2599" s="6">
        <f>+AD2599+SUM($D$18:$E$18)-SUM($AB$27:AB2599)</f>
        <v>17603.732562439131</v>
      </c>
      <c r="AG2599" s="10">
        <f t="shared" si="753"/>
        <v>-1.6403390298960208E-3</v>
      </c>
      <c r="AH2599" s="10">
        <f>+AD2599/SUM(AB$27:AB2599)-1</f>
        <v>0.49521486766435374</v>
      </c>
      <c r="AI2599" s="6">
        <f t="shared" si="754"/>
        <v>0</v>
      </c>
      <c r="AL2599" s="6">
        <f t="shared" si="755"/>
        <v>0</v>
      </c>
      <c r="AM2599" s="6">
        <f t="shared" si="756"/>
        <v>32452.93638942948</v>
      </c>
      <c r="AN2599" s="6">
        <f t="shared" si="757"/>
        <v>32030.567674972328</v>
      </c>
      <c r="AO2599" s="5">
        <f t="shared" si="758"/>
        <v>0</v>
      </c>
      <c r="AP2599" s="6">
        <f>+AN2599+SUM($D$16:$E$18)-SUM($AL$27:AL2599)</f>
        <v>32746.076674972308</v>
      </c>
      <c r="AQ2599" s="10">
        <f t="shared" si="766"/>
        <v>-1.4111304873769548E-3</v>
      </c>
      <c r="AR2599" s="10">
        <f>+AN2599/SUM(AL$27:AL2599)-1</f>
        <v>0.24707815603479566</v>
      </c>
    </row>
    <row r="2600" spans="1:44" x14ac:dyDescent="0.25">
      <c r="A2600" s="1">
        <v>44054</v>
      </c>
      <c r="B2600">
        <v>8.6</v>
      </c>
      <c r="G2600">
        <f t="shared" si="759"/>
        <v>8288.6498913437517</v>
      </c>
      <c r="H2600">
        <f t="shared" si="760"/>
        <v>8226.9601550354109</v>
      </c>
      <c r="I2600" s="5">
        <f t="shared" si="749"/>
        <v>0</v>
      </c>
      <c r="J2600" s="6">
        <f>+H2600+SUM($D$16:$E$16)-SUM($F$27:F2600)</f>
        <v>8441.5741550354032</v>
      </c>
      <c r="K2600" s="10">
        <f t="shared" si="761"/>
        <v>2.8411204419960256E-3</v>
      </c>
      <c r="L2600" s="10">
        <f>+H2600/SUM(F$27:F2600)-1</f>
        <v>6.768955572574864E-2</v>
      </c>
      <c r="M2600">
        <v>7.093</v>
      </c>
      <c r="R2600">
        <f t="shared" si="762"/>
        <v>6822.4275968707452</v>
      </c>
      <c r="S2600">
        <f t="shared" si="763"/>
        <v>6629.8346349515778</v>
      </c>
      <c r="T2600" s="5">
        <f t="shared" si="750"/>
        <v>0</v>
      </c>
      <c r="U2600" s="6">
        <f>+S2600+SUM($D$17:$E$17)-SUM($Q$27:Q2600)</f>
        <v>6808.8086349515725</v>
      </c>
      <c r="V2600" s="10">
        <f t="shared" si="751"/>
        <v>1.2509595447334654E-2</v>
      </c>
      <c r="W2600" s="10">
        <f>+S2600/SUM(Q$27:Q2600)-1</f>
        <v>3.2519512450435828E-2</v>
      </c>
      <c r="X2600">
        <v>5.9740000000000002</v>
      </c>
      <c r="AC2600">
        <f t="shared" si="764"/>
        <v>17449.599713886859</v>
      </c>
      <c r="AD2600">
        <f t="shared" si="765"/>
        <v>17278.919209039537</v>
      </c>
      <c r="AE2600" s="5">
        <f t="shared" si="752"/>
        <v>0</v>
      </c>
      <c r="AF2600" s="6">
        <f>+AD2600+SUM($D$18:$E$18)-SUM($AB$27:AB2600)</f>
        <v>17600.840209039561</v>
      </c>
      <c r="AG2600" s="10">
        <f t="shared" si="753"/>
        <v>-1.6430341629591894E-4</v>
      </c>
      <c r="AH2600" s="10">
        <f>+AD2600/SUM(AB$27:AB2600)-1</f>
        <v>0.4949646224982176</v>
      </c>
      <c r="AI2600" s="6">
        <f t="shared" si="754"/>
        <v>0</v>
      </c>
      <c r="AL2600" s="6">
        <f t="shared" si="755"/>
        <v>0</v>
      </c>
      <c r="AM2600" s="6">
        <f t="shared" si="756"/>
        <v>32560.677202101357</v>
      </c>
      <c r="AN2600" s="6">
        <f t="shared" si="757"/>
        <v>32135.713999026528</v>
      </c>
      <c r="AO2600" s="5">
        <f t="shared" si="758"/>
        <v>0</v>
      </c>
      <c r="AP2600" s="6">
        <f>+AN2600+SUM($D$16:$E$18)-SUM($AL$27:AL2600)</f>
        <v>32851.222999026504</v>
      </c>
      <c r="AQ2600" s="10">
        <f t="shared" si="766"/>
        <v>3.2109594409690523E-3</v>
      </c>
      <c r="AR2600" s="10">
        <f>+AN2600/SUM(AL$27:AL2600)-1</f>
        <v>0.25117192312771564</v>
      </c>
    </row>
    <row r="2601" spans="1:44" x14ac:dyDescent="0.25">
      <c r="A2601" s="1">
        <v>44055</v>
      </c>
      <c r="B2601">
        <v>8.5960000000000001</v>
      </c>
      <c r="G2601">
        <f t="shared" si="759"/>
        <v>8284.7947053477783</v>
      </c>
      <c r="H2601">
        <f t="shared" si="760"/>
        <v>8223.1336619400463</v>
      </c>
      <c r="I2601" s="5">
        <f t="shared" si="749"/>
        <v>0</v>
      </c>
      <c r="J2601" s="6">
        <f>+H2601+SUM($D$16:$E$16)-SUM($F$27:F2601)</f>
        <v>8437.7476619400404</v>
      </c>
      <c r="K2601" s="10">
        <f t="shared" si="761"/>
        <v>-4.5329141521310845E-4</v>
      </c>
      <c r="L2601" s="10">
        <f>+H2601/SUM(F$27:F2601)-1</f>
        <v>6.7192955932388054E-2</v>
      </c>
      <c r="M2601">
        <v>7.1820000000000004</v>
      </c>
      <c r="R2601">
        <f t="shared" si="762"/>
        <v>6908.032567422204</v>
      </c>
      <c r="S2601">
        <f t="shared" si="763"/>
        <v>6713.0230294970024</v>
      </c>
      <c r="T2601" s="5">
        <f t="shared" si="750"/>
        <v>0</v>
      </c>
      <c r="U2601" s="6">
        <f>+S2601+SUM($D$17:$E$17)-SUM($Q$27:Q2601)</f>
        <v>6891.9970294969971</v>
      </c>
      <c r="V2601" s="10">
        <f t="shared" si="751"/>
        <v>1.2217760698750579E-2</v>
      </c>
      <c r="W2601" s="10">
        <f>+S2601/SUM(Q$27:Q2601)-1</f>
        <v>4.5475135826734903E-2</v>
      </c>
      <c r="X2601">
        <v>6.0330000000000004</v>
      </c>
      <c r="AC2601">
        <f t="shared" si="764"/>
        <v>17621.934227298196</v>
      </c>
      <c r="AD2601">
        <f t="shared" si="765"/>
        <v>17449.568059614248</v>
      </c>
      <c r="AE2601" s="5">
        <f t="shared" si="752"/>
        <v>0</v>
      </c>
      <c r="AF2601" s="6">
        <f>+AD2601+SUM($D$18:$E$18)-SUM($AB$27:AB2601)</f>
        <v>17771.489059614272</v>
      </c>
      <c r="AG2601" s="10">
        <f t="shared" si="753"/>
        <v>9.6954945643485946E-3</v>
      </c>
      <c r="AH2601" s="10">
        <f>+AD2601/SUM(AB$27:AB2601)-1</f>
        <v>0.50972908730025868</v>
      </c>
      <c r="AI2601" s="6">
        <f t="shared" si="754"/>
        <v>0</v>
      </c>
      <c r="AL2601" s="6">
        <f t="shared" si="755"/>
        <v>0</v>
      </c>
      <c r="AM2601" s="6">
        <f t="shared" si="756"/>
        <v>32814.761500068176</v>
      </c>
      <c r="AN2601" s="6">
        <f t="shared" si="757"/>
        <v>32385.724751051297</v>
      </c>
      <c r="AO2601" s="5">
        <f t="shared" si="758"/>
        <v>0</v>
      </c>
      <c r="AP2601" s="6">
        <f>+AN2601+SUM($D$16:$E$18)-SUM($AL$27:AL2601)</f>
        <v>33101.233751051273</v>
      </c>
      <c r="AQ2601" s="10">
        <f t="shared" si="766"/>
        <v>7.6103940493228439E-3</v>
      </c>
      <c r="AR2601" s="10">
        <f>+AN2601/SUM(AL$27:AL2601)-1</f>
        <v>0.26090584201381573</v>
      </c>
    </row>
    <row r="2602" spans="1:44" x14ac:dyDescent="0.25">
      <c r="A2602" s="1">
        <v>44056</v>
      </c>
      <c r="B2602">
        <v>8.5839999999999996</v>
      </c>
      <c r="G2602">
        <f t="shared" si="759"/>
        <v>8273.2291473598561</v>
      </c>
      <c r="H2602">
        <f t="shared" si="760"/>
        <v>8211.6541826539506</v>
      </c>
      <c r="I2602" s="5">
        <f t="shared" si="749"/>
        <v>0</v>
      </c>
      <c r="J2602" s="6">
        <f>+H2602+SUM($D$16:$E$16)-SUM($F$27:F2602)</f>
        <v>8426.2681826539447</v>
      </c>
      <c r="K2602" s="10">
        <f t="shared" si="761"/>
        <v>-1.3604909445059654E-3</v>
      </c>
      <c r="L2602" s="10">
        <f>+H2602/SUM(F$27:F2602)-1</f>
        <v>6.570315655230563E-2</v>
      </c>
      <c r="M2602">
        <v>7.173</v>
      </c>
      <c r="R2602">
        <f t="shared" si="762"/>
        <v>6899.3758850068871</v>
      </c>
      <c r="S2602">
        <f t="shared" si="763"/>
        <v>6704.6107199362286</v>
      </c>
      <c r="T2602" s="5">
        <f t="shared" si="750"/>
        <v>0</v>
      </c>
      <c r="U2602" s="6">
        <f>+S2602+SUM($D$17:$E$17)-SUM($Q$27:Q2602)</f>
        <v>6883.5847199362233</v>
      </c>
      <c r="V2602" s="10">
        <f t="shared" si="751"/>
        <v>-1.2205910021101385E-3</v>
      </c>
      <c r="W2602" s="10">
        <f>+S2602/SUM(Q$27:Q2602)-1</f>
        <v>4.4165016608906926E-2</v>
      </c>
      <c r="X2602">
        <v>6.0090000000000003</v>
      </c>
      <c r="AC2602">
        <f t="shared" si="764"/>
        <v>17551.832052351212</v>
      </c>
      <c r="AD2602">
        <f t="shared" si="765"/>
        <v>17380.151578024535</v>
      </c>
      <c r="AE2602" s="5">
        <f t="shared" si="752"/>
        <v>0</v>
      </c>
      <c r="AF2602" s="6">
        <f>+AD2602+SUM($D$18:$E$18)-SUM($AB$27:AB2602)</f>
        <v>17702.072578024563</v>
      </c>
      <c r="AG2602" s="10">
        <f t="shared" si="753"/>
        <v>-3.9060588202177726E-3</v>
      </c>
      <c r="AH2602" s="10">
        <f>+AD2602/SUM(AB$27:AB2602)-1</f>
        <v>0.5037232033129877</v>
      </c>
      <c r="AI2602" s="6">
        <f t="shared" si="754"/>
        <v>0</v>
      </c>
      <c r="AL2602" s="6">
        <f t="shared" si="755"/>
        <v>0</v>
      </c>
      <c r="AM2602" s="6">
        <f t="shared" si="756"/>
        <v>32724.437084717956</v>
      </c>
      <c r="AN2602" s="6">
        <f t="shared" si="757"/>
        <v>32296.416480614716</v>
      </c>
      <c r="AO2602" s="5">
        <f t="shared" si="758"/>
        <v>0</v>
      </c>
      <c r="AP2602" s="6">
        <f>+AN2602+SUM($D$16:$E$18)-SUM($AL$27:AL2602)</f>
        <v>33011.925480614693</v>
      </c>
      <c r="AQ2602" s="10">
        <f t="shared" si="766"/>
        <v>-2.6980344934648404E-3</v>
      </c>
      <c r="AR2602" s="10">
        <f>+AN2602/SUM(AL$27:AL2602)-1</f>
        <v>0.25742871371734366</v>
      </c>
    </row>
    <row r="2603" spans="1:44" x14ac:dyDescent="0.25">
      <c r="A2603" s="1">
        <v>44057</v>
      </c>
      <c r="B2603">
        <v>8.5709999999999997</v>
      </c>
      <c r="G2603">
        <f t="shared" si="759"/>
        <v>8260.6997928729415</v>
      </c>
      <c r="H2603">
        <f t="shared" si="760"/>
        <v>8199.2180800940132</v>
      </c>
      <c r="I2603" s="5">
        <f t="shared" si="749"/>
        <v>0</v>
      </c>
      <c r="J2603" s="6">
        <f>+H2603+SUM($D$16:$E$16)-SUM($F$27:F2603)</f>
        <v>8413.8320800940055</v>
      </c>
      <c r="K2603" s="10">
        <f t="shared" si="761"/>
        <v>-1.4758731018720272E-3</v>
      </c>
      <c r="L2603" s="10">
        <f>+H2603/SUM(F$27:F2603)-1</f>
        <v>6.4089207223882783E-2</v>
      </c>
      <c r="M2603">
        <v>7.1</v>
      </c>
      <c r="R2603">
        <f t="shared" si="762"/>
        <v>6829.1605720826574</v>
      </c>
      <c r="S2603">
        <f t="shared" si="763"/>
        <v>6636.377542387735</v>
      </c>
      <c r="T2603" s="5">
        <f t="shared" si="750"/>
        <v>0</v>
      </c>
      <c r="U2603" s="6">
        <f>+S2603+SUM($D$17:$E$17)-SUM($Q$27:Q2603)</f>
        <v>6815.3515423877288</v>
      </c>
      <c r="V2603" s="10">
        <f t="shared" si="751"/>
        <v>-9.9124482845220907E-3</v>
      </c>
      <c r="W2603" s="10">
        <f>+S2603/SUM(Q$27:Q2603)-1</f>
        <v>3.3538494064302204E-2</v>
      </c>
      <c r="X2603">
        <v>5.9749999999999996</v>
      </c>
      <c r="AC2603">
        <f t="shared" si="764"/>
        <v>17452.520637842983</v>
      </c>
      <c r="AD2603">
        <f t="shared" si="765"/>
        <v>17281.811562439107</v>
      </c>
      <c r="AE2603" s="5">
        <f t="shared" si="752"/>
        <v>0</v>
      </c>
      <c r="AF2603" s="6">
        <f>+AD2603+SUM($D$18:$E$18)-SUM($AB$27:AB2603)</f>
        <v>17603.732562439131</v>
      </c>
      <c r="AG2603" s="10">
        <f t="shared" si="753"/>
        <v>-5.5552825891987956E-3</v>
      </c>
      <c r="AH2603" s="10">
        <f>+AD2603/SUM(AB$27:AB2603)-1</f>
        <v>0.49521486766435374</v>
      </c>
      <c r="AI2603" s="6">
        <f t="shared" si="754"/>
        <v>0</v>
      </c>
      <c r="AL2603" s="6">
        <f t="shared" si="755"/>
        <v>0</v>
      </c>
      <c r="AM2603" s="6">
        <f t="shared" si="756"/>
        <v>32542.381002798582</v>
      </c>
      <c r="AN2603" s="6">
        <f t="shared" si="757"/>
        <v>32117.407184920856</v>
      </c>
      <c r="AO2603" s="5">
        <f t="shared" si="758"/>
        <v>0</v>
      </c>
      <c r="AP2603" s="6">
        <f>+AN2603+SUM($D$16:$E$18)-SUM($AL$27:AL2603)</f>
        <v>32832.916184920832</v>
      </c>
      <c r="AQ2603" s="10">
        <f t="shared" si="766"/>
        <v>-5.4225645153288538E-3</v>
      </c>
      <c r="AR2603" s="10">
        <f>+AN2603/SUM(AL$27:AL2603)-1</f>
        <v>0.25045916560779147</v>
      </c>
    </row>
    <row r="2604" spans="1:44" x14ac:dyDescent="0.25">
      <c r="A2604" s="1">
        <v>44060</v>
      </c>
      <c r="B2604">
        <v>8.6029999999999998</v>
      </c>
      <c r="G2604">
        <f t="shared" si="759"/>
        <v>8291.5412808407327</v>
      </c>
      <c r="H2604">
        <f t="shared" si="760"/>
        <v>8229.8300248569358</v>
      </c>
      <c r="I2604" s="5">
        <f t="shared" si="749"/>
        <v>0</v>
      </c>
      <c r="J2604" s="6">
        <f>+H2604+SUM($D$16:$E$16)-SUM($F$27:F2604)</f>
        <v>8444.4440248569299</v>
      </c>
      <c r="K2604" s="10">
        <f t="shared" si="761"/>
        <v>3.6382880560865694E-3</v>
      </c>
      <c r="L2604" s="10">
        <f>+H2604/SUM(F$27:F2604)-1</f>
        <v>6.8062005570769468E-2</v>
      </c>
      <c r="M2604">
        <v>7.1139999999999999</v>
      </c>
      <c r="R2604">
        <f t="shared" si="762"/>
        <v>6842.6265225064826</v>
      </c>
      <c r="S2604">
        <f t="shared" si="763"/>
        <v>6649.4633572600496</v>
      </c>
      <c r="T2604" s="5">
        <f t="shared" si="750"/>
        <v>0</v>
      </c>
      <c r="U2604" s="6">
        <f>+S2604+SUM($D$17:$E$17)-SUM($Q$27:Q2604)</f>
        <v>6828.4373572600452</v>
      </c>
      <c r="V2604" s="10">
        <f t="shared" si="751"/>
        <v>1.9200498743066063E-3</v>
      </c>
      <c r="W2604" s="10">
        <f>+S2604/SUM(Q$27:Q2604)-1</f>
        <v>3.5576457292034736E-2</v>
      </c>
      <c r="X2604">
        <v>5.9989999999999997</v>
      </c>
      <c r="AC2604">
        <f t="shared" si="764"/>
        <v>17522.622812789967</v>
      </c>
      <c r="AD2604">
        <f t="shared" si="765"/>
        <v>17351.22804402882</v>
      </c>
      <c r="AE2604" s="5">
        <f t="shared" si="752"/>
        <v>0</v>
      </c>
      <c r="AF2604" s="6">
        <f>+AD2604+SUM($D$18:$E$18)-SUM($AB$27:AB2604)</f>
        <v>17673.149044028847</v>
      </c>
      <c r="AG2604" s="10">
        <f t="shared" si="753"/>
        <v>3.9432819911062733E-3</v>
      </c>
      <c r="AH2604" s="10">
        <f>+AD2604/SUM(AB$27:AB2604)-1</f>
        <v>0.50122075165162472</v>
      </c>
      <c r="AI2604" s="6">
        <f t="shared" si="754"/>
        <v>0</v>
      </c>
      <c r="AL2604" s="6">
        <f t="shared" si="755"/>
        <v>0</v>
      </c>
      <c r="AM2604" s="6">
        <f t="shared" si="756"/>
        <v>32656.790616137183</v>
      </c>
      <c r="AN2604" s="6">
        <f t="shared" si="757"/>
        <v>32230.521426145806</v>
      </c>
      <c r="AO2604" s="5">
        <f t="shared" si="758"/>
        <v>0</v>
      </c>
      <c r="AP2604" s="6">
        <f>+AN2604+SUM($D$16:$E$18)-SUM($AL$27:AL2604)</f>
        <v>32946.030426145779</v>
      </c>
      <c r="AQ2604" s="10">
        <f t="shared" si="766"/>
        <v>3.4451475643486607E-3</v>
      </c>
      <c r="AR2604" s="10">
        <f>+AN2604/SUM(AL$27:AL2604)-1</f>
        <v>0.25486315559633943</v>
      </c>
    </row>
    <row r="2605" spans="1:44" x14ac:dyDescent="0.25">
      <c r="A2605" s="1">
        <v>44061</v>
      </c>
      <c r="B2605">
        <v>8.5790000000000006</v>
      </c>
      <c r="G2605">
        <f t="shared" si="759"/>
        <v>8268.4101648648902</v>
      </c>
      <c r="H2605">
        <f t="shared" si="760"/>
        <v>8206.8710662847443</v>
      </c>
      <c r="I2605" s="5">
        <f t="shared" si="749"/>
        <v>0</v>
      </c>
      <c r="J2605" s="6">
        <f>+H2605+SUM($D$16:$E$16)-SUM($F$27:F2605)</f>
        <v>8421.4850662847384</v>
      </c>
      <c r="K2605" s="10">
        <f t="shared" si="761"/>
        <v>-2.7188241765366827E-3</v>
      </c>
      <c r="L2605" s="10">
        <f>+H2605/SUM(F$27:F2605)-1</f>
        <v>6.5082406810604621E-2</v>
      </c>
      <c r="M2605">
        <v>7.0780000000000003</v>
      </c>
      <c r="R2605">
        <f t="shared" si="762"/>
        <v>6807.9997928452194</v>
      </c>
      <c r="S2605">
        <f t="shared" si="763"/>
        <v>6615.8141190169572</v>
      </c>
      <c r="T2605" s="5">
        <f t="shared" si="750"/>
        <v>0</v>
      </c>
      <c r="U2605" s="6">
        <f>+S2605+SUM($D$17:$E$17)-SUM($Q$27:Q2605)</f>
        <v>6794.7881190169519</v>
      </c>
      <c r="V2605" s="10">
        <f t="shared" si="751"/>
        <v>-4.9278094654141569E-3</v>
      </c>
      <c r="W2605" s="10">
        <f>+S2605/SUM(Q$27:Q2605)-1</f>
        <v>3.033598042072283E-2</v>
      </c>
      <c r="X2605">
        <v>5.9669999999999996</v>
      </c>
      <c r="AC2605">
        <f t="shared" si="764"/>
        <v>17429.15324619399</v>
      </c>
      <c r="AD2605">
        <f t="shared" si="765"/>
        <v>17258.672735242537</v>
      </c>
      <c r="AE2605" s="5">
        <f t="shared" si="752"/>
        <v>0</v>
      </c>
      <c r="AF2605" s="6">
        <f>+AD2605+SUM($D$18:$E$18)-SUM($AB$27:AB2605)</f>
        <v>17580.593735242561</v>
      </c>
      <c r="AG2605" s="10">
        <f t="shared" si="753"/>
        <v>-5.2370581244861603E-3</v>
      </c>
      <c r="AH2605" s="10">
        <f>+AD2605/SUM(AB$27:AB2605)-1</f>
        <v>0.49321290633526349</v>
      </c>
      <c r="AI2605" s="6">
        <f t="shared" si="754"/>
        <v>0</v>
      </c>
      <c r="AL2605" s="6">
        <f t="shared" si="755"/>
        <v>0</v>
      </c>
      <c r="AM2605" s="6">
        <f t="shared" si="756"/>
        <v>32505.563203904101</v>
      </c>
      <c r="AN2605" s="6">
        <f t="shared" si="757"/>
        <v>32081.357920544237</v>
      </c>
      <c r="AO2605" s="5">
        <f t="shared" si="758"/>
        <v>0</v>
      </c>
      <c r="AP2605" s="6">
        <f>+AN2605+SUM($D$16:$E$18)-SUM($AL$27:AL2605)</f>
        <v>32796.866920544213</v>
      </c>
      <c r="AQ2605" s="10">
        <f t="shared" si="766"/>
        <v>-4.5275107098544654E-3</v>
      </c>
      <c r="AR2605" s="10">
        <f>+AN2605/SUM(AL$27:AL2605)-1</f>
        <v>0.2490556235100867</v>
      </c>
    </row>
    <row r="2606" spans="1:44" x14ac:dyDescent="0.25">
      <c r="A2606" s="1">
        <v>44062</v>
      </c>
      <c r="B2606">
        <v>8.5310000000000006</v>
      </c>
      <c r="G2606">
        <f t="shared" si="759"/>
        <v>8222.1479329132035</v>
      </c>
      <c r="H2606">
        <f t="shared" si="760"/>
        <v>8160.9531491403604</v>
      </c>
      <c r="I2606" s="5">
        <f t="shared" si="749"/>
        <v>0</v>
      </c>
      <c r="J2606" s="6">
        <f>+H2606+SUM($D$16:$E$16)-SUM($F$27:F2606)</f>
        <v>8375.5671491403555</v>
      </c>
      <c r="K2606" s="10">
        <f t="shared" si="761"/>
        <v>-5.4524726675838631E-3</v>
      </c>
      <c r="L2606" s="10">
        <f>+H2606/SUM(F$27:F2606)-1</f>
        <v>5.9123209290274703E-2</v>
      </c>
      <c r="M2606">
        <v>7.1139999999999999</v>
      </c>
      <c r="R2606">
        <f t="shared" si="762"/>
        <v>6842.6265225064835</v>
      </c>
      <c r="S2606">
        <f t="shared" si="763"/>
        <v>6649.4633572600496</v>
      </c>
      <c r="T2606" s="5">
        <f t="shared" si="750"/>
        <v>0</v>
      </c>
      <c r="U2606" s="6">
        <f>+S2606+SUM($D$17:$E$17)-SUM($Q$27:Q2606)</f>
        <v>6828.4373572600452</v>
      </c>
      <c r="V2606" s="10">
        <f t="shared" si="751"/>
        <v>4.9522130276464793E-3</v>
      </c>
      <c r="W2606" s="10">
        <f>+S2606/SUM(Q$27:Q2606)-1</f>
        <v>3.5576457292034736E-2</v>
      </c>
      <c r="X2606">
        <v>5.9880000000000004</v>
      </c>
      <c r="AC2606">
        <f t="shared" si="764"/>
        <v>17490.492649272604</v>
      </c>
      <c r="AD2606">
        <f t="shared" si="765"/>
        <v>17319.412156633542</v>
      </c>
      <c r="AE2606" s="5">
        <f t="shared" si="752"/>
        <v>0</v>
      </c>
      <c r="AF2606" s="6">
        <f>+AD2606+SUM($D$18:$E$18)-SUM($AB$27:AB2606)</f>
        <v>17641.333156633569</v>
      </c>
      <c r="AG2606" s="10">
        <f t="shared" si="753"/>
        <v>3.4549129742558193E-3</v>
      </c>
      <c r="AH2606" s="10">
        <f>+AD2606/SUM(AB$27:AB2606)-1</f>
        <v>0.49846805482412604</v>
      </c>
      <c r="AI2606" s="6">
        <f t="shared" si="754"/>
        <v>0</v>
      </c>
      <c r="AL2606" s="6">
        <f t="shared" si="755"/>
        <v>0</v>
      </c>
      <c r="AM2606" s="6">
        <f t="shared" si="756"/>
        <v>32555.267104692291</v>
      </c>
      <c r="AN2606" s="6">
        <f t="shared" si="757"/>
        <v>32129.82866303395</v>
      </c>
      <c r="AO2606" s="5">
        <f t="shared" si="758"/>
        <v>0</v>
      </c>
      <c r="AP2606" s="6">
        <f>+AN2606+SUM($D$16:$E$18)-SUM($AL$27:AL2606)</f>
        <v>32845.337663033933</v>
      </c>
      <c r="AQ2606" s="10">
        <f t="shared" si="766"/>
        <v>1.4779077101221283E-3</v>
      </c>
      <c r="AR2606" s="10">
        <f>+AN2606/SUM(AL$27:AL2606)-1</f>
        <v>0.25094278344990073</v>
      </c>
    </row>
    <row r="2607" spans="1:44" x14ac:dyDescent="0.25">
      <c r="A2607" s="1">
        <v>44063</v>
      </c>
      <c r="B2607">
        <v>8.4390000000000001</v>
      </c>
      <c r="G2607">
        <f t="shared" si="759"/>
        <v>8133.4786550058043</v>
      </c>
      <c r="H2607">
        <f t="shared" si="760"/>
        <v>8072.9438079469573</v>
      </c>
      <c r="I2607" s="5">
        <f t="shared" si="749"/>
        <v>0</v>
      </c>
      <c r="J2607" s="6">
        <f>+H2607+SUM($D$16:$E$16)-SUM($F$27:F2607)</f>
        <v>8287.5578079469524</v>
      </c>
      <c r="K2607" s="10">
        <f t="shared" si="761"/>
        <v>-1.0507866467578397E-2</v>
      </c>
      <c r="L2607" s="10">
        <f>+H2607/SUM(F$27:F2607)-1</f>
        <v>4.7701414042975898E-2</v>
      </c>
      <c r="M2607">
        <v>7.0590000000000002</v>
      </c>
      <c r="R2607">
        <f t="shared" si="762"/>
        <v>6789.7245744128859</v>
      </c>
      <c r="S2607">
        <f t="shared" si="763"/>
        <v>6598.0547988331027</v>
      </c>
      <c r="T2607" s="5">
        <f t="shared" si="750"/>
        <v>0</v>
      </c>
      <c r="U2607" s="6">
        <f>+S2607+SUM($D$17:$E$17)-SUM($Q$27:Q2607)</f>
        <v>6777.0287988330965</v>
      </c>
      <c r="V2607" s="10">
        <f t="shared" si="751"/>
        <v>-7.528597794382752E-3</v>
      </c>
      <c r="W2607" s="10">
        <f>+S2607/SUM(Q$27:Q2607)-1</f>
        <v>2.7570173183085966E-2</v>
      </c>
      <c r="X2607">
        <v>5.9749999999999996</v>
      </c>
      <c r="AC2607">
        <f t="shared" si="764"/>
        <v>17452.520637842987</v>
      </c>
      <c r="AD2607">
        <f t="shared" si="765"/>
        <v>17281.81156243911</v>
      </c>
      <c r="AE2607" s="5">
        <f t="shared" si="752"/>
        <v>0</v>
      </c>
      <c r="AF2607" s="6">
        <f>+AD2607+SUM($D$18:$E$18)-SUM($AB$27:AB2607)</f>
        <v>17603.732562439138</v>
      </c>
      <c r="AG2607" s="10">
        <f t="shared" si="753"/>
        <v>-2.1313918772795093E-3</v>
      </c>
      <c r="AH2607" s="10">
        <f>+AD2607/SUM(AB$27:AB2607)-1</f>
        <v>0.49521486766435396</v>
      </c>
      <c r="AI2607" s="6">
        <f t="shared" si="754"/>
        <v>0</v>
      </c>
      <c r="AL2607" s="6">
        <f t="shared" si="755"/>
        <v>0</v>
      </c>
      <c r="AM2607" s="6">
        <f t="shared" si="756"/>
        <v>32375.723867261677</v>
      </c>
      <c r="AN2607" s="6">
        <f t="shared" si="757"/>
        <v>31952.81016921917</v>
      </c>
      <c r="AO2607" s="5">
        <f t="shared" si="758"/>
        <v>0</v>
      </c>
      <c r="AP2607" s="6">
        <f>+AN2607+SUM($D$16:$E$18)-SUM($AL$27:AL2607)</f>
        <v>32668.31916921915</v>
      </c>
      <c r="AQ2607" s="10">
        <f t="shared" si="766"/>
        <v>-5.3894557465308246E-3</v>
      </c>
      <c r="AR2607" s="10">
        <f>+AN2607/SUM(AL$27:AL2607)-1</f>
        <v>0.24405074522283288</v>
      </c>
    </row>
    <row r="2608" spans="1:44" x14ac:dyDescent="0.25">
      <c r="A2608" s="1">
        <v>44064</v>
      </c>
      <c r="B2608">
        <v>8.5220000000000002</v>
      </c>
      <c r="G2608">
        <f t="shared" si="759"/>
        <v>8213.4737644222623</v>
      </c>
      <c r="H2608">
        <f t="shared" si="760"/>
        <v>8152.3435396757886</v>
      </c>
      <c r="I2608" s="5">
        <f t="shared" si="749"/>
        <v>0</v>
      </c>
      <c r="J2608" s="6">
        <f>+H2608+SUM($D$16:$E$16)-SUM($F$27:F2608)</f>
        <v>8366.9575396757828</v>
      </c>
      <c r="K2608" s="10">
        <f t="shared" si="761"/>
        <v>9.5805946177165424E-3</v>
      </c>
      <c r="L2608" s="10">
        <f>+H2608/SUM(F$27:F2608)-1</f>
        <v>5.8005859755212885E-2</v>
      </c>
      <c r="M2608">
        <v>7.048</v>
      </c>
      <c r="R2608">
        <f t="shared" si="762"/>
        <v>6779.144184794166</v>
      </c>
      <c r="S2608">
        <f t="shared" si="763"/>
        <v>6587.7730871477133</v>
      </c>
      <c r="T2608" s="5">
        <f t="shared" si="750"/>
        <v>0</v>
      </c>
      <c r="U2608" s="6">
        <f>+S2608+SUM($D$17:$E$17)-SUM($Q$27:Q2608)</f>
        <v>6766.747087147709</v>
      </c>
      <c r="V2608" s="10">
        <f t="shared" si="751"/>
        <v>-1.5171415070801553E-3</v>
      </c>
      <c r="W2608" s="10">
        <f>+S2608/SUM(Q$27:Q2608)-1</f>
        <v>2.5968916361296168E-2</v>
      </c>
      <c r="X2608">
        <v>5.99</v>
      </c>
      <c r="AC2608">
        <f t="shared" si="764"/>
        <v>17496.334497184853</v>
      </c>
      <c r="AD2608">
        <f t="shared" si="765"/>
        <v>17325.196863432684</v>
      </c>
      <c r="AE2608" s="5">
        <f t="shared" si="752"/>
        <v>0</v>
      </c>
      <c r="AF2608" s="6">
        <f>+AD2608+SUM($D$18:$E$18)-SUM($AB$27:AB2608)</f>
        <v>17647.117863432708</v>
      </c>
      <c r="AG2608" s="10">
        <f t="shared" si="753"/>
        <v>2.4645512444412265E-3</v>
      </c>
      <c r="AH2608" s="10">
        <f>+AD2608/SUM(AB$27:AB2608)-1</f>
        <v>0.49896854515639855</v>
      </c>
      <c r="AI2608" s="6">
        <f t="shared" si="754"/>
        <v>0</v>
      </c>
      <c r="AL2608" s="6">
        <f t="shared" si="755"/>
        <v>0</v>
      </c>
      <c r="AM2608" s="6">
        <f t="shared" si="756"/>
        <v>32488.952446401279</v>
      </c>
      <c r="AN2608" s="6">
        <f t="shared" si="757"/>
        <v>32065.313490256187</v>
      </c>
      <c r="AO2608" s="5">
        <f t="shared" si="758"/>
        <v>0</v>
      </c>
      <c r="AP2608" s="6">
        <f>+AN2608+SUM($D$16:$E$18)-SUM($AL$27:AL2608)</f>
        <v>32780.822490256163</v>
      </c>
      <c r="AQ2608" s="10">
        <f t="shared" si="766"/>
        <v>3.4438050042995272E-3</v>
      </c>
      <c r="AR2608" s="10">
        <f>+AN2608/SUM(AL$27:AL2608)-1</f>
        <v>0.24843094964413193</v>
      </c>
    </row>
    <row r="2609" spans="1:44" x14ac:dyDescent="0.25">
      <c r="A2609" s="1">
        <v>44067</v>
      </c>
      <c r="B2609">
        <v>8.61</v>
      </c>
      <c r="G2609">
        <f t="shared" si="759"/>
        <v>8298.2878563336853</v>
      </c>
      <c r="H2609">
        <f t="shared" si="760"/>
        <v>8236.5263877738253</v>
      </c>
      <c r="I2609" s="5">
        <f t="shared" si="749"/>
        <v>0</v>
      </c>
      <c r="J2609" s="6">
        <f>+H2609+SUM($D$16:$E$16)-SUM($F$27:F2609)</f>
        <v>8451.1403877738194</v>
      </c>
      <c r="K2609" s="10">
        <f t="shared" si="761"/>
        <v>1.0061345202105443E-2</v>
      </c>
      <c r="L2609" s="10">
        <f>+H2609/SUM(F$27:F2609)-1</f>
        <v>6.8931055209150882E-2</v>
      </c>
      <c r="M2609">
        <v>7.1260000000000003</v>
      </c>
      <c r="R2609">
        <f t="shared" si="762"/>
        <v>6854.1687657269049</v>
      </c>
      <c r="S2609">
        <f t="shared" si="763"/>
        <v>6660.6797700077468</v>
      </c>
      <c r="T2609" s="5">
        <f t="shared" si="750"/>
        <v>0</v>
      </c>
      <c r="U2609" s="6">
        <f>+S2609+SUM($D$17:$E$17)-SUM($Q$27:Q2609)</f>
        <v>6839.6537700077424</v>
      </c>
      <c r="V2609" s="10">
        <f t="shared" si="751"/>
        <v>1.077425857965153E-2</v>
      </c>
      <c r="W2609" s="10">
        <f>+S2609/SUM(Q$27:Q2609)-1</f>
        <v>3.7323282915805223E-2</v>
      </c>
      <c r="X2609">
        <v>6.0119999999999996</v>
      </c>
      <c r="AC2609">
        <f t="shared" si="764"/>
        <v>17560.594824219588</v>
      </c>
      <c r="AD2609">
        <f t="shared" si="765"/>
        <v>17388.828638223255</v>
      </c>
      <c r="AE2609" s="5">
        <f t="shared" si="752"/>
        <v>0</v>
      </c>
      <c r="AF2609" s="6">
        <f>+AD2609+SUM($D$18:$E$18)-SUM($AB$27:AB2609)</f>
        <v>17710.749638223278</v>
      </c>
      <c r="AG2609" s="10">
        <f t="shared" si="753"/>
        <v>3.6057885079594509E-3</v>
      </c>
      <c r="AH2609" s="10">
        <f>+AD2609/SUM(AB$27:AB2609)-1</f>
        <v>0.50447393881139702</v>
      </c>
      <c r="AI2609" s="6">
        <f t="shared" si="754"/>
        <v>0</v>
      </c>
      <c r="AL2609" s="6">
        <f t="shared" si="755"/>
        <v>0</v>
      </c>
      <c r="AM2609" s="6">
        <f t="shared" si="756"/>
        <v>32713.05144628018</v>
      </c>
      <c r="AN2609" s="6">
        <f t="shared" si="757"/>
        <v>32286.034796004828</v>
      </c>
      <c r="AO2609" s="5">
        <f t="shared" si="758"/>
        <v>0</v>
      </c>
      <c r="AP2609" s="6">
        <f>+AN2609+SUM($D$16:$E$18)-SUM($AL$27:AL2609)</f>
        <v>33001.5437960048</v>
      </c>
      <c r="AQ2609" s="10">
        <f t="shared" si="766"/>
        <v>6.7332448968979719E-3</v>
      </c>
      <c r="AR2609" s="10">
        <f>+AN2609/SUM(AL$27:AL2609)-1</f>
        <v>0.25702451319766473</v>
      </c>
    </row>
    <row r="2610" spans="1:44" x14ac:dyDescent="0.25">
      <c r="A2610" s="1">
        <v>44068</v>
      </c>
      <c r="B2610">
        <v>8.6829999999999998</v>
      </c>
      <c r="G2610">
        <f t="shared" si="759"/>
        <v>8368.645000760207</v>
      </c>
      <c r="H2610">
        <f t="shared" si="760"/>
        <v>8306.3598867642413</v>
      </c>
      <c r="I2610" s="5">
        <f t="shared" si="749"/>
        <v>0</v>
      </c>
      <c r="J2610" s="6">
        <f>+H2610+SUM($D$16:$E$16)-SUM($F$27:F2610)</f>
        <v>8520.9738867642336</v>
      </c>
      <c r="K2610" s="10">
        <f t="shared" si="761"/>
        <v>8.2632042287975604E-3</v>
      </c>
      <c r="L2610" s="10">
        <f>+H2610/SUM(F$27:F2610)-1</f>
        <v>7.7994001437985627E-2</v>
      </c>
      <c r="M2610">
        <v>7.12</v>
      </c>
      <c r="R2610">
        <f t="shared" si="762"/>
        <v>6848.3976441166942</v>
      </c>
      <c r="S2610">
        <f t="shared" si="763"/>
        <v>6655.0715636338982</v>
      </c>
      <c r="T2610" s="5">
        <f t="shared" si="750"/>
        <v>0</v>
      </c>
      <c r="U2610" s="6">
        <f>+S2610+SUM($D$17:$E$17)-SUM($Q$27:Q2610)</f>
        <v>6834.045563633892</v>
      </c>
      <c r="V2610" s="10">
        <f t="shared" si="751"/>
        <v>-8.1995471736340253E-4</v>
      </c>
      <c r="W2610" s="10">
        <f>+S2610/SUM(Q$27:Q2610)-1</f>
        <v>3.6449870103919979E-2</v>
      </c>
      <c r="X2610">
        <v>6.0039999999999996</v>
      </c>
      <c r="AC2610">
        <f t="shared" si="764"/>
        <v>17537.227432570591</v>
      </c>
      <c r="AD2610">
        <f t="shared" si="765"/>
        <v>17365.689811026681</v>
      </c>
      <c r="AE2610" s="5">
        <f t="shared" si="752"/>
        <v>0</v>
      </c>
      <c r="AF2610" s="6">
        <f>+AD2610+SUM($D$18:$E$18)-SUM($AB$27:AB2610)</f>
        <v>17687.610811026709</v>
      </c>
      <c r="AG2610" s="10">
        <f t="shared" si="753"/>
        <v>-1.3064849127917277E-3</v>
      </c>
      <c r="AH2610" s="10">
        <f>+AD2610/SUM(AB$27:AB2610)-1</f>
        <v>0.50247197748230654</v>
      </c>
      <c r="AI2610" s="6">
        <f t="shared" si="754"/>
        <v>0</v>
      </c>
      <c r="AL2610" s="6">
        <f t="shared" si="755"/>
        <v>0</v>
      </c>
      <c r="AM2610" s="6">
        <f t="shared" si="756"/>
        <v>32754.270077447494</v>
      </c>
      <c r="AN2610" s="6">
        <f t="shared" si="757"/>
        <v>32327.121261424822</v>
      </c>
      <c r="AO2610" s="5">
        <f t="shared" si="758"/>
        <v>0</v>
      </c>
      <c r="AP2610" s="6">
        <f>+AN2610+SUM($D$16:$E$18)-SUM($AL$27:AL2610)</f>
        <v>33042.630261424798</v>
      </c>
      <c r="AQ2610" s="10">
        <f t="shared" si="766"/>
        <v>1.2449861641008475E-3</v>
      </c>
      <c r="AR2610" s="10">
        <f>+AN2610/SUM(AL$27:AL2610)-1</f>
        <v>0.25862417368616719</v>
      </c>
    </row>
    <row r="2611" spans="1:44" x14ac:dyDescent="0.25">
      <c r="A2611" s="1">
        <v>44069</v>
      </c>
      <c r="B2611">
        <v>8.718</v>
      </c>
      <c r="G2611">
        <f t="shared" si="759"/>
        <v>8402.3778782249774</v>
      </c>
      <c r="H2611">
        <f t="shared" si="760"/>
        <v>8339.8417013486869</v>
      </c>
      <c r="I2611" s="5">
        <f t="shared" si="749"/>
        <v>0</v>
      </c>
      <c r="J2611" s="6">
        <f>+H2611+SUM($D$16:$E$16)-SUM($F$27:F2611)</f>
        <v>8554.455701348681</v>
      </c>
      <c r="K2611" s="10">
        <f t="shared" si="761"/>
        <v>3.9293412970617947E-3</v>
      </c>
      <c r="L2611" s="10">
        <f>+H2611/SUM(F$27:F2611)-1</f>
        <v>8.2339249629892697E-2</v>
      </c>
      <c r="M2611">
        <v>7.157</v>
      </c>
      <c r="R2611">
        <f t="shared" si="762"/>
        <v>6883.9862273796598</v>
      </c>
      <c r="S2611">
        <f t="shared" si="763"/>
        <v>6689.6555029392985</v>
      </c>
      <c r="T2611" s="5">
        <f t="shared" si="750"/>
        <v>0</v>
      </c>
      <c r="U2611" s="6">
        <f>+S2611+SUM($D$17:$E$17)-SUM($Q$27:Q2611)</f>
        <v>6868.6295029392932</v>
      </c>
      <c r="V2611" s="10">
        <f t="shared" si="751"/>
        <v>5.0605368347897972E-3</v>
      </c>
      <c r="W2611" s="10">
        <f>+S2611/SUM(Q$27:Q2611)-1</f>
        <v>4.1835915777212795E-2</v>
      </c>
      <c r="X2611">
        <v>6.0049999999999999</v>
      </c>
      <c r="AC2611">
        <f t="shared" si="764"/>
        <v>17540.148356526715</v>
      </c>
      <c r="AD2611">
        <f t="shared" si="765"/>
        <v>17368.582164426251</v>
      </c>
      <c r="AE2611" s="5">
        <f t="shared" si="752"/>
        <v>0</v>
      </c>
      <c r="AF2611" s="6">
        <f>+AD2611+SUM($D$18:$E$18)-SUM($AB$27:AB2611)</f>
        <v>17690.503164426278</v>
      </c>
      <c r="AG2611" s="10">
        <f t="shared" si="753"/>
        <v>1.6352425607224497E-4</v>
      </c>
      <c r="AH2611" s="10">
        <f>+AD2611/SUM(AB$27:AB2611)-1</f>
        <v>0.50272222264844268</v>
      </c>
      <c r="AI2611" s="6">
        <f t="shared" si="754"/>
        <v>0</v>
      </c>
      <c r="AL2611" s="6">
        <f t="shared" si="755"/>
        <v>0</v>
      </c>
      <c r="AM2611" s="6">
        <f t="shared" si="756"/>
        <v>32826.512462131352</v>
      </c>
      <c r="AN2611" s="6">
        <f t="shared" si="757"/>
        <v>32398.079368714236</v>
      </c>
      <c r="AO2611" s="5">
        <f t="shared" si="758"/>
        <v>0</v>
      </c>
      <c r="AP2611" s="6">
        <f>+AN2611+SUM($D$16:$E$18)-SUM($AL$27:AL2611)</f>
        <v>33113.58836871422</v>
      </c>
      <c r="AQ2611" s="10">
        <f t="shared" si="766"/>
        <v>2.1474715156759583E-3</v>
      </c>
      <c r="AR2611" s="10">
        <f>+AN2611/SUM(AL$27:AL2611)-1</f>
        <v>0.2613868567110873</v>
      </c>
    </row>
    <row r="2612" spans="1:44" x14ac:dyDescent="0.25">
      <c r="A2612" s="1">
        <v>44070</v>
      </c>
      <c r="B2612">
        <v>8.7070000000000007</v>
      </c>
      <c r="G2612">
        <f t="shared" si="759"/>
        <v>8391.7761167360495</v>
      </c>
      <c r="H2612">
        <f t="shared" si="760"/>
        <v>8329.3188453364328</v>
      </c>
      <c r="I2612" s="5">
        <f t="shared" si="749"/>
        <v>0</v>
      </c>
      <c r="J2612" s="6">
        <f>+H2612+SUM($D$16:$E$16)-SUM($F$27:F2612)</f>
        <v>8543.9328453364251</v>
      </c>
      <c r="K2612" s="10">
        <f t="shared" si="761"/>
        <v>-1.2301023442785608E-3</v>
      </c>
      <c r="L2612" s="10">
        <f>+H2612/SUM(F$27:F2612)-1</f>
        <v>8.0973600198150475E-2</v>
      </c>
      <c r="M2612">
        <v>7.1239999999999997</v>
      </c>
      <c r="R2612">
        <f t="shared" si="762"/>
        <v>6852.2450585235001</v>
      </c>
      <c r="S2612">
        <f t="shared" si="763"/>
        <v>6658.8103678831294</v>
      </c>
      <c r="T2612" s="5">
        <f t="shared" si="750"/>
        <v>0</v>
      </c>
      <c r="U2612" s="6">
        <f>+S2612+SUM($D$17:$E$17)-SUM($Q$27:Q2612)</f>
        <v>6837.7843678831232</v>
      </c>
      <c r="V2612" s="10">
        <f t="shared" si="751"/>
        <v>-4.4907262857852848E-3</v>
      </c>
      <c r="W2612" s="10">
        <f>+S2612/SUM(Q$27:Q2612)-1</f>
        <v>3.7032145311843401E-2</v>
      </c>
      <c r="X2612">
        <v>6.0019999999999998</v>
      </c>
      <c r="AC2612">
        <f t="shared" si="764"/>
        <v>17531.385584658343</v>
      </c>
      <c r="AD2612">
        <f t="shared" si="765"/>
        <v>17359.905104227535</v>
      </c>
      <c r="AE2612" s="5">
        <f t="shared" si="752"/>
        <v>0</v>
      </c>
      <c r="AF2612" s="6">
        <f>+AD2612+SUM($D$18:$E$18)-SUM($AB$27:AB2612)</f>
        <v>17681.826104227563</v>
      </c>
      <c r="AG2612" s="10">
        <f t="shared" si="753"/>
        <v>-4.9049256078614878E-4</v>
      </c>
      <c r="AH2612" s="10">
        <f>+AD2612/SUM(AB$27:AB2612)-1</f>
        <v>0.50197148715003359</v>
      </c>
      <c r="AI2612" s="6">
        <f t="shared" si="754"/>
        <v>0</v>
      </c>
      <c r="AL2612" s="6">
        <f t="shared" si="755"/>
        <v>0</v>
      </c>
      <c r="AM2612" s="6">
        <f t="shared" si="756"/>
        <v>32775.406759917896</v>
      </c>
      <c r="AN2612" s="6">
        <f t="shared" si="757"/>
        <v>32348.034317447098</v>
      </c>
      <c r="AO2612" s="5">
        <f t="shared" si="758"/>
        <v>0</v>
      </c>
      <c r="AP2612" s="6">
        <f>+AN2612+SUM($D$16:$E$18)-SUM($AL$27:AL2612)</f>
        <v>33063.543317447082</v>
      </c>
      <c r="AQ2612" s="10">
        <f t="shared" si="766"/>
        <v>-1.5113146515531861E-3</v>
      </c>
      <c r="AR2612" s="10">
        <f>+AN2612/SUM(AL$27:AL2612)-1</f>
        <v>0.25943840263165319</v>
      </c>
    </row>
    <row r="2613" spans="1:44" x14ac:dyDescent="0.25">
      <c r="A2613" s="1">
        <v>44071</v>
      </c>
      <c r="B2613">
        <v>8.673</v>
      </c>
      <c r="G2613">
        <f t="shared" si="759"/>
        <v>8359.0070357702716</v>
      </c>
      <c r="H2613">
        <f t="shared" si="760"/>
        <v>8296.793654025827</v>
      </c>
      <c r="I2613" s="5">
        <f t="shared" si="749"/>
        <v>0</v>
      </c>
      <c r="J2613" s="6">
        <f>+H2613+SUM($D$16:$E$16)-SUM($F$27:F2613)</f>
        <v>8511.4076540258211</v>
      </c>
      <c r="K2613" s="10">
        <f t="shared" si="761"/>
        <v>-3.8068172935555866E-3</v>
      </c>
      <c r="L2613" s="10">
        <f>+H2613/SUM(F$27:F2613)-1</f>
        <v>7.6752501954583385E-2</v>
      </c>
      <c r="M2613">
        <v>7.0830000000000002</v>
      </c>
      <c r="R2613">
        <f t="shared" si="762"/>
        <v>6812.8090608537277</v>
      </c>
      <c r="S2613">
        <f t="shared" si="763"/>
        <v>6620.4876243284971</v>
      </c>
      <c r="T2613" s="5">
        <f t="shared" si="750"/>
        <v>0</v>
      </c>
      <c r="U2613" s="6">
        <f>+S2613+SUM($D$17:$E$17)-SUM($Q$27:Q2613)</f>
        <v>6799.4616243284909</v>
      </c>
      <c r="V2613" s="10">
        <f t="shared" si="751"/>
        <v>-5.6045557292846437E-3</v>
      </c>
      <c r="W2613" s="10">
        <f>+S2613/SUM(Q$27:Q2613)-1</f>
        <v>3.1063824430627163E-2</v>
      </c>
      <c r="X2613">
        <v>5.9560000000000004</v>
      </c>
      <c r="AC2613">
        <f t="shared" si="764"/>
        <v>17397.023082676624</v>
      </c>
      <c r="AD2613">
        <f t="shared" si="765"/>
        <v>17226.856847847252</v>
      </c>
      <c r="AE2613" s="5">
        <f t="shared" si="752"/>
        <v>0</v>
      </c>
      <c r="AF2613" s="6">
        <f>+AD2613+SUM($D$18:$E$18)-SUM($AB$27:AB2613)</f>
        <v>17548.777847847276</v>
      </c>
      <c r="AG2613" s="10">
        <f t="shared" si="753"/>
        <v>-7.5245766809388659E-3</v>
      </c>
      <c r="AH2613" s="10">
        <f>+AD2613/SUM(AB$27:AB2613)-1</f>
        <v>0.49046020950776414</v>
      </c>
      <c r="AI2613" s="6">
        <f t="shared" si="754"/>
        <v>0</v>
      </c>
      <c r="AL2613" s="6">
        <f t="shared" si="755"/>
        <v>0</v>
      </c>
      <c r="AM2613" s="6">
        <f t="shared" si="756"/>
        <v>32568.839179300623</v>
      </c>
      <c r="AN2613" s="6">
        <f t="shared" si="757"/>
        <v>32144.138126201575</v>
      </c>
      <c r="AO2613" s="5">
        <f t="shared" si="758"/>
        <v>0</v>
      </c>
      <c r="AP2613" s="6">
        <f>+AN2613+SUM($D$16:$E$18)-SUM($AL$27:AL2613)</f>
        <v>32859.647126201555</v>
      </c>
      <c r="AQ2613" s="10">
        <f t="shared" si="766"/>
        <v>-6.166797952896208E-3</v>
      </c>
      <c r="AR2613" s="10">
        <f>+AN2613/SUM(AL$27:AL2613)-1</f>
        <v>0.25149990810413758</v>
      </c>
    </row>
    <row r="2614" spans="1:44" x14ac:dyDescent="0.25">
      <c r="A2614" s="1">
        <v>44074</v>
      </c>
      <c r="B2614">
        <v>8.5030000000000001</v>
      </c>
      <c r="G2614">
        <f t="shared" si="759"/>
        <v>8195.1616309413839</v>
      </c>
      <c r="H2614">
        <f t="shared" si="760"/>
        <v>8134.1676974728016</v>
      </c>
      <c r="I2614" s="5">
        <f t="shared" si="749"/>
        <v>0</v>
      </c>
      <c r="J2614" s="6">
        <f>+H2614+SUM($D$16:$E$16)-SUM($F$27:F2614)</f>
        <v>8348.7816974727939</v>
      </c>
      <c r="K2614" s="10">
        <f t="shared" si="761"/>
        <v>-1.9106822650670097E-2</v>
      </c>
      <c r="L2614" s="10">
        <f>+H2614/SUM(F$27:F2614)-1</f>
        <v>5.5647010736748825E-2</v>
      </c>
      <c r="M2614">
        <v>7.0510000000000002</v>
      </c>
      <c r="R2614">
        <f t="shared" si="762"/>
        <v>6782.0297455992704</v>
      </c>
      <c r="S2614">
        <f t="shared" si="763"/>
        <v>6590.5771903346367</v>
      </c>
      <c r="T2614" s="5">
        <f t="shared" si="750"/>
        <v>0</v>
      </c>
      <c r="U2614" s="6">
        <f>+S2614+SUM($D$17:$E$17)-SUM($Q$27:Q2614)</f>
        <v>6769.5511903346305</v>
      </c>
      <c r="V2614" s="10">
        <f t="shared" si="751"/>
        <v>-4.3989415113162567E-3</v>
      </c>
      <c r="W2614" s="10">
        <f>+S2614/SUM(Q$27:Q2614)-1</f>
        <v>2.6405622767238679E-2</v>
      </c>
      <c r="X2614">
        <v>5.9480000000000004</v>
      </c>
      <c r="AC2614">
        <f t="shared" si="764"/>
        <v>17373.65569102763</v>
      </c>
      <c r="AD2614">
        <f t="shared" si="765"/>
        <v>17203.718020650682</v>
      </c>
      <c r="AE2614" s="5">
        <f t="shared" si="752"/>
        <v>0</v>
      </c>
      <c r="AF2614" s="6">
        <f>+AD2614+SUM($D$18:$E$18)-SUM($AB$27:AB2614)</f>
        <v>17525.639020650706</v>
      </c>
      <c r="AG2614" s="10">
        <f t="shared" si="753"/>
        <v>-1.3185435132400114E-3</v>
      </c>
      <c r="AH2614" s="10">
        <f>+AD2614/SUM(AB$27:AB2614)-1</f>
        <v>0.48845824817867389</v>
      </c>
      <c r="AI2614" s="6">
        <f t="shared" si="754"/>
        <v>0</v>
      </c>
      <c r="AL2614" s="6">
        <f t="shared" si="755"/>
        <v>0</v>
      </c>
      <c r="AM2614" s="6">
        <f t="shared" si="756"/>
        <v>32350.847067568284</v>
      </c>
      <c r="AN2614" s="6">
        <f t="shared" si="757"/>
        <v>31928.462908458121</v>
      </c>
      <c r="AO2614" s="5">
        <f t="shared" si="758"/>
        <v>0</v>
      </c>
      <c r="AP2614" s="6">
        <f>+AN2614+SUM($D$16:$E$18)-SUM($AL$27:AL2614)</f>
        <v>32643.971908458105</v>
      </c>
      <c r="AQ2614" s="10">
        <f t="shared" si="766"/>
        <v>-6.563528114441497E-3</v>
      </c>
      <c r="AR2614" s="10">
        <f>+AN2614/SUM(AL$27:AL2614)-1</f>
        <v>0.24310280894638314</v>
      </c>
    </row>
    <row r="2615" spans="1:44" x14ac:dyDescent="0.25">
      <c r="A2615" s="1">
        <v>44075</v>
      </c>
      <c r="B2615">
        <v>8.5820000000000007</v>
      </c>
      <c r="G2615">
        <f t="shared" si="759"/>
        <v>8271.3015543618676</v>
      </c>
      <c r="H2615">
        <f t="shared" si="760"/>
        <v>8209.7409361062673</v>
      </c>
      <c r="I2615" s="5">
        <f t="shared" si="749"/>
        <v>0</v>
      </c>
      <c r="J2615" s="6">
        <f>+H2615+SUM($D$16:$E$16)-SUM($F$27:F2615)</f>
        <v>8424.3549361062614</v>
      </c>
      <c r="K2615" s="10">
        <f t="shared" si="761"/>
        <v>9.0520079901410533E-3</v>
      </c>
      <c r="L2615" s="10">
        <f>+H2615/SUM(F$27:F2615)-1</f>
        <v>6.5454856655625004E-2</v>
      </c>
      <c r="M2615">
        <v>7.0229999999999997</v>
      </c>
      <c r="R2615">
        <f t="shared" si="762"/>
        <v>6755.0978447516209</v>
      </c>
      <c r="S2615">
        <f t="shared" si="763"/>
        <v>6564.4055605900094</v>
      </c>
      <c r="T2615" s="5">
        <f t="shared" si="750"/>
        <v>0</v>
      </c>
      <c r="U2615" s="6">
        <f>+S2615+SUM($D$17:$E$17)-SUM($Q$27:Q2615)</f>
        <v>6743.379560590005</v>
      </c>
      <c r="V2615" s="10">
        <f t="shared" si="751"/>
        <v>-3.8660804843300145E-3</v>
      </c>
      <c r="W2615" s="10">
        <f>+S2615/SUM(Q$27:Q2615)-1</f>
        <v>2.2329696311773839E-2</v>
      </c>
      <c r="X2615">
        <v>5.9290000000000003</v>
      </c>
      <c r="AC2615">
        <f t="shared" si="764"/>
        <v>17318.158135861268</v>
      </c>
      <c r="AD2615">
        <f t="shared" si="765"/>
        <v>17148.763306058823</v>
      </c>
      <c r="AE2615" s="5">
        <f t="shared" si="752"/>
        <v>0</v>
      </c>
      <c r="AF2615" s="6">
        <f>+AD2615+SUM($D$18:$E$18)-SUM($AB$27:AB2615)</f>
        <v>17470.684306058851</v>
      </c>
      <c r="AG2615" s="10">
        <f t="shared" si="753"/>
        <v>-3.1356753683617899E-3</v>
      </c>
      <c r="AH2615" s="10">
        <f>+AD2615/SUM(AB$27:AB2615)-1</f>
        <v>0.4837035900220843</v>
      </c>
      <c r="AI2615" s="6">
        <f t="shared" si="754"/>
        <v>0</v>
      </c>
      <c r="AL2615" s="6">
        <f t="shared" si="755"/>
        <v>0</v>
      </c>
      <c r="AM2615" s="6">
        <f t="shared" si="756"/>
        <v>32344.557534974756</v>
      </c>
      <c r="AN2615" s="6">
        <f t="shared" si="757"/>
        <v>31922.909802755101</v>
      </c>
      <c r="AO2615" s="5">
        <f t="shared" si="758"/>
        <v>0</v>
      </c>
      <c r="AP2615" s="6">
        <f>+AN2615+SUM($D$16:$E$18)-SUM($AL$27:AL2615)</f>
        <v>32638.418802755081</v>
      </c>
      <c r="AQ2615" s="10">
        <f t="shared" si="766"/>
        <v>-1.7011121436438792E-4</v>
      </c>
      <c r="AR2615" s="10">
        <f>+AN2615/SUM(AL$27:AL2615)-1</f>
        <v>0.24288660432301645</v>
      </c>
    </row>
    <row r="2616" spans="1:44" x14ac:dyDescent="0.25">
      <c r="A2616" s="1">
        <v>44076</v>
      </c>
      <c r="B2616">
        <v>8.6809999999999992</v>
      </c>
      <c r="G2616">
        <f t="shared" si="759"/>
        <v>8366.7174077622185</v>
      </c>
      <c r="H2616">
        <f t="shared" si="760"/>
        <v>8304.4466402165581</v>
      </c>
      <c r="I2616" s="5">
        <f t="shared" si="749"/>
        <v>0</v>
      </c>
      <c r="J2616" s="6">
        <f>+H2616+SUM($D$16:$E$16)-SUM($F$27:F2616)</f>
        <v>8519.0606402165504</v>
      </c>
      <c r="K2616" s="10">
        <f t="shared" si="761"/>
        <v>1.1241893869450514E-2</v>
      </c>
      <c r="L2616" s="10">
        <f>+H2616/SUM(F$27:F2616)-1</f>
        <v>7.7745701541305001E-2</v>
      </c>
      <c r="M2616">
        <v>7.0990000000000002</v>
      </c>
      <c r="R2616">
        <f t="shared" si="762"/>
        <v>6828.1987184809559</v>
      </c>
      <c r="S2616">
        <f t="shared" si="763"/>
        <v>6635.4428413254273</v>
      </c>
      <c r="T2616" s="5">
        <f t="shared" si="750"/>
        <v>0</v>
      </c>
      <c r="U2616" s="6">
        <f>+S2616+SUM($D$17:$E$17)-SUM($Q$27:Q2616)</f>
        <v>6814.4168413254229</v>
      </c>
      <c r="V2616" s="10">
        <f t="shared" si="751"/>
        <v>1.0534373765726857E-2</v>
      </c>
      <c r="W2616" s="10">
        <f>+S2616/SUM(Q$27:Q2616)-1</f>
        <v>3.3392925262321294E-2</v>
      </c>
      <c r="X2616">
        <v>6.0650000000000004</v>
      </c>
      <c r="AC2616">
        <f t="shared" si="764"/>
        <v>17715.40379389418</v>
      </c>
      <c r="AD2616">
        <f t="shared" si="765"/>
        <v>17542.123368400535</v>
      </c>
      <c r="AE2616" s="5">
        <f t="shared" si="752"/>
        <v>0</v>
      </c>
      <c r="AF2616" s="6">
        <f>+AD2616+SUM($D$18:$E$18)-SUM($AB$27:AB2616)</f>
        <v>17864.044368400559</v>
      </c>
      <c r="AG2616" s="10">
        <f t="shared" si="753"/>
        <v>2.2515435311557308E-2</v>
      </c>
      <c r="AH2616" s="10">
        <f>+AD2616/SUM(AB$27:AB2616)-1</f>
        <v>0.51773693261662035</v>
      </c>
      <c r="AI2616" s="6">
        <f t="shared" si="754"/>
        <v>0</v>
      </c>
      <c r="AL2616" s="6">
        <f t="shared" si="755"/>
        <v>0</v>
      </c>
      <c r="AM2616" s="6">
        <f t="shared" si="756"/>
        <v>32910.31992013735</v>
      </c>
      <c r="AN2616" s="6">
        <f t="shared" si="757"/>
        <v>32482.012849942519</v>
      </c>
      <c r="AO2616" s="5">
        <f t="shared" si="758"/>
        <v>0</v>
      </c>
      <c r="AP2616" s="6">
        <f>+AN2616+SUM($D$16:$E$18)-SUM($AL$27:AL2616)</f>
        <v>33197.521849942495</v>
      </c>
      <c r="AQ2616" s="10">
        <f t="shared" si="766"/>
        <v>1.7130212421326618E-2</v>
      </c>
      <c r="AR2616" s="10">
        <f>+AN2616/SUM(AL$27:AL2616)-1</f>
        <v>0.26465472295878834</v>
      </c>
    </row>
    <row r="2617" spans="1:44" x14ac:dyDescent="0.25">
      <c r="A2617" s="1">
        <v>44077</v>
      </c>
      <c r="B2617">
        <v>8.6310000000000002</v>
      </c>
      <c r="G2617">
        <f t="shared" si="759"/>
        <v>8318.5275828125468</v>
      </c>
      <c r="H2617">
        <f t="shared" si="760"/>
        <v>8256.6154765244919</v>
      </c>
      <c r="I2617" s="5">
        <f t="shared" si="749"/>
        <v>0</v>
      </c>
      <c r="J2617" s="6">
        <f>+H2617+SUM($D$16:$E$16)-SUM($F$27:F2617)</f>
        <v>8471.2294765244842</v>
      </c>
      <c r="K2617" s="10">
        <f t="shared" si="761"/>
        <v>-5.6146053787040628E-3</v>
      </c>
      <c r="L2617" s="10">
        <f>+H2617/SUM(F$27:F2617)-1</f>
        <v>7.1538204124294902E-2</v>
      </c>
      <c r="M2617">
        <v>7.032</v>
      </c>
      <c r="R2617">
        <f t="shared" si="762"/>
        <v>6763.754527166936</v>
      </c>
      <c r="S2617">
        <f t="shared" si="763"/>
        <v>6572.8178701507823</v>
      </c>
      <c r="T2617" s="5">
        <f t="shared" si="750"/>
        <v>0</v>
      </c>
      <c r="U2617" s="6">
        <f>+S2617+SUM($D$17:$E$17)-SUM($Q$27:Q2617)</f>
        <v>6751.791870150777</v>
      </c>
      <c r="V2617" s="10">
        <f t="shared" si="751"/>
        <v>-9.1900704980156789E-3</v>
      </c>
      <c r="W2617" s="10">
        <f>+S2617/SUM(Q$27:Q2617)-1</f>
        <v>2.3639815529601815E-2</v>
      </c>
      <c r="X2617">
        <v>5.9589999999999996</v>
      </c>
      <c r="AC2617">
        <f t="shared" si="764"/>
        <v>17405.785854544996</v>
      </c>
      <c r="AD2617">
        <f t="shared" si="765"/>
        <v>17235.533908045963</v>
      </c>
      <c r="AE2617" s="5">
        <f t="shared" si="752"/>
        <v>0</v>
      </c>
      <c r="AF2617" s="6">
        <f>+AD2617+SUM($D$18:$E$18)-SUM($AB$27:AB2617)</f>
        <v>17557.454908045991</v>
      </c>
      <c r="AG2617" s="10">
        <f t="shared" si="753"/>
        <v>-1.7162376785006761E-2</v>
      </c>
      <c r="AH2617" s="10">
        <f>+AD2617/SUM(AB$27:AB2617)-1</f>
        <v>0.49121094500617279</v>
      </c>
      <c r="AI2617" s="6">
        <f t="shared" si="754"/>
        <v>0</v>
      </c>
      <c r="AL2617" s="6">
        <f t="shared" si="755"/>
        <v>0</v>
      </c>
      <c r="AM2617" s="6">
        <f t="shared" si="756"/>
        <v>32488.067964524478</v>
      </c>
      <c r="AN2617" s="6">
        <f t="shared" si="757"/>
        <v>32064.967254721239</v>
      </c>
      <c r="AO2617" s="5">
        <f t="shared" si="758"/>
        <v>0</v>
      </c>
      <c r="AP2617" s="6">
        <f>+AN2617+SUM($D$16:$E$18)-SUM($AL$27:AL2617)</f>
        <v>32780.476254721216</v>
      </c>
      <c r="AQ2617" s="10">
        <f t="shared" si="766"/>
        <v>-1.2562552021394446E-2</v>
      </c>
      <c r="AR2617" s="10">
        <f>+AN2617/SUM(AL$27:AL2617)-1</f>
        <v>0.24841746930944497</v>
      </c>
    </row>
    <row r="2618" spans="1:44" x14ac:dyDescent="0.25">
      <c r="A2618" s="1">
        <v>44078</v>
      </c>
      <c r="B2618">
        <v>8.5850000000000009</v>
      </c>
      <c r="G2618">
        <f t="shared" si="759"/>
        <v>8274.1929438588486</v>
      </c>
      <c r="H2618">
        <f t="shared" si="760"/>
        <v>8212.6108059277922</v>
      </c>
      <c r="I2618" s="5">
        <f t="shared" si="749"/>
        <v>0</v>
      </c>
      <c r="J2618" s="6">
        <f>+H2618+SUM($D$16:$E$16)-SUM($F$27:F2618)</f>
        <v>8427.2248059277845</v>
      </c>
      <c r="K2618" s="10">
        <f t="shared" si="761"/>
        <v>-5.1946025920612815E-3</v>
      </c>
      <c r="L2618" s="10">
        <f>+H2618/SUM(F$27:F2618)-1</f>
        <v>6.5827306500645832E-2</v>
      </c>
      <c r="M2618">
        <v>6.9640000000000004</v>
      </c>
      <c r="R2618">
        <f t="shared" si="762"/>
        <v>6698.3484822512146</v>
      </c>
      <c r="S2618">
        <f t="shared" si="763"/>
        <v>6509.2581979138295</v>
      </c>
      <c r="T2618" s="5">
        <f t="shared" si="750"/>
        <v>0</v>
      </c>
      <c r="U2618" s="6">
        <f>+S2618+SUM($D$17:$E$17)-SUM($Q$27:Q2618)</f>
        <v>6688.2321979138251</v>
      </c>
      <c r="V2618" s="10">
        <f t="shared" si="751"/>
        <v>-9.413748743936412E-3</v>
      </c>
      <c r="W2618" s="10">
        <f>+S2618/SUM(Q$27:Q2618)-1</f>
        <v>1.3741136994901426E-2</v>
      </c>
      <c r="X2618">
        <v>5.9139999999999997</v>
      </c>
      <c r="AC2618">
        <f t="shared" si="764"/>
        <v>17274.344276519401</v>
      </c>
      <c r="AD2618">
        <f t="shared" si="765"/>
        <v>17105.378005065249</v>
      </c>
      <c r="AE2618" s="5">
        <f t="shared" si="752"/>
        <v>0</v>
      </c>
      <c r="AF2618" s="6">
        <f>+AD2618+SUM($D$18:$E$18)-SUM($AB$27:AB2618)</f>
        <v>17427.299005065273</v>
      </c>
      <c r="AG2618" s="10">
        <f t="shared" si="753"/>
        <v>-7.4131418057107323E-3</v>
      </c>
      <c r="AH2618" s="10">
        <f>+AD2618/SUM(AB$27:AB2618)-1</f>
        <v>0.47994991253003949</v>
      </c>
      <c r="AI2618" s="6">
        <f t="shared" si="754"/>
        <v>0</v>
      </c>
      <c r="AL2618" s="6">
        <f t="shared" si="755"/>
        <v>0</v>
      </c>
      <c r="AM2618" s="6">
        <f t="shared" si="756"/>
        <v>32246.885702629465</v>
      </c>
      <c r="AN2618" s="6">
        <f t="shared" si="757"/>
        <v>31827.24700890687</v>
      </c>
      <c r="AO2618" s="5">
        <f t="shared" si="758"/>
        <v>0</v>
      </c>
      <c r="AP2618" s="6">
        <f>+AN2618+SUM($D$16:$E$18)-SUM($AL$27:AL2618)</f>
        <v>32542.756008906847</v>
      </c>
      <c r="AQ2618" s="10">
        <f t="shared" si="766"/>
        <v>-7.2518850539925461E-3</v>
      </c>
      <c r="AR2618" s="10">
        <f>+AN2618/SUM(AL$27:AL2618)-1</f>
        <v>0.23916206900525472</v>
      </c>
    </row>
    <row r="2619" spans="1:44" x14ac:dyDescent="0.25">
      <c r="A2619" s="1">
        <v>44081</v>
      </c>
      <c r="B2619">
        <v>8.5329999999999995</v>
      </c>
      <c r="G2619">
        <f t="shared" si="759"/>
        <v>8224.0755259111866</v>
      </c>
      <c r="H2619">
        <f t="shared" si="760"/>
        <v>8162.8663956880418</v>
      </c>
      <c r="I2619" s="5">
        <f t="shared" si="749"/>
        <v>0</v>
      </c>
      <c r="J2619" s="6">
        <f>+H2619+SUM($D$16:$E$16)-SUM($F$27:F2619)</f>
        <v>8377.4803956880351</v>
      </c>
      <c r="K2619" s="10">
        <f t="shared" si="761"/>
        <v>-5.9028222677480757E-3</v>
      </c>
      <c r="L2619" s="10">
        <f>+H2619/SUM(F$27:F2619)-1</f>
        <v>5.9371509186955107E-2</v>
      </c>
      <c r="M2619">
        <v>7.048</v>
      </c>
      <c r="R2619">
        <f t="shared" si="762"/>
        <v>6779.1441847941642</v>
      </c>
      <c r="S2619">
        <f t="shared" si="763"/>
        <v>6587.7730871477124</v>
      </c>
      <c r="T2619" s="5">
        <f t="shared" si="750"/>
        <v>0</v>
      </c>
      <c r="U2619" s="6">
        <f>+S2619+SUM($D$17:$E$17)-SUM($Q$27:Q2619)</f>
        <v>6766.7470871477071</v>
      </c>
      <c r="V2619" s="10">
        <f t="shared" si="751"/>
        <v>1.1739258881946713E-2</v>
      </c>
      <c r="W2619" s="10">
        <f>+S2619/SUM(Q$27:Q2619)-1</f>
        <v>2.5968916361295946E-2</v>
      </c>
      <c r="X2619">
        <v>5.9480000000000004</v>
      </c>
      <c r="AC2619">
        <f t="shared" si="764"/>
        <v>17373.655691027634</v>
      </c>
      <c r="AD2619">
        <f t="shared" si="765"/>
        <v>17203.718020650678</v>
      </c>
      <c r="AE2619" s="5">
        <f t="shared" si="752"/>
        <v>0</v>
      </c>
      <c r="AF2619" s="6">
        <f>+AD2619+SUM($D$18:$E$18)-SUM($AB$27:AB2619)</f>
        <v>17525.639020650706</v>
      </c>
      <c r="AG2619" s="10">
        <f t="shared" si="753"/>
        <v>5.6428718849002024E-3</v>
      </c>
      <c r="AH2619" s="10">
        <f>+AD2619/SUM(AB$27:AB2619)-1</f>
        <v>0.48845824817867367</v>
      </c>
      <c r="AI2619" s="6">
        <f t="shared" si="754"/>
        <v>0</v>
      </c>
      <c r="AL2619" s="6">
        <f t="shared" si="755"/>
        <v>0</v>
      </c>
      <c r="AM2619" s="6">
        <f t="shared" si="756"/>
        <v>32376.875401732985</v>
      </c>
      <c r="AN2619" s="6">
        <f t="shared" si="757"/>
        <v>31954.357503486433</v>
      </c>
      <c r="AO2619" s="5">
        <f t="shared" si="758"/>
        <v>0</v>
      </c>
      <c r="AP2619" s="6">
        <f>+AN2619+SUM($D$16:$E$18)-SUM($AL$27:AL2619)</f>
        <v>32669.866503486413</v>
      </c>
      <c r="AQ2619" s="10">
        <f t="shared" si="766"/>
        <v>3.9059535874828022E-3</v>
      </c>
      <c r="AR2619" s="10">
        <f>+AN2619/SUM(AL$27:AL2619)-1</f>
        <v>0.24411098913684559</v>
      </c>
    </row>
    <row r="2620" spans="1:44" x14ac:dyDescent="0.25">
      <c r="A2620" s="1">
        <v>44082</v>
      </c>
      <c r="B2620">
        <v>8.51</v>
      </c>
      <c r="G2620">
        <f t="shared" si="759"/>
        <v>8201.9082064343384</v>
      </c>
      <c r="H2620">
        <f t="shared" si="760"/>
        <v>8140.864060389692</v>
      </c>
      <c r="I2620" s="5">
        <f t="shared" si="749"/>
        <v>0</v>
      </c>
      <c r="J2620" s="6">
        <f>+H2620+SUM($D$16:$E$16)-SUM($F$27:F2620)</f>
        <v>8355.478060389687</v>
      </c>
      <c r="K2620" s="10">
        <f t="shared" si="761"/>
        <v>-2.6263666710187872E-3</v>
      </c>
      <c r="L2620" s="10">
        <f>+H2620/SUM(F$27:F2620)-1</f>
        <v>5.6516060375130461E-2</v>
      </c>
      <c r="M2620">
        <v>7.0140000000000002</v>
      </c>
      <c r="R2620">
        <f t="shared" si="762"/>
        <v>6746.4411623363039</v>
      </c>
      <c r="S2620">
        <f t="shared" si="763"/>
        <v>6555.9932510292356</v>
      </c>
      <c r="T2620" s="5">
        <f t="shared" si="750"/>
        <v>0</v>
      </c>
      <c r="U2620" s="6">
        <f>+S2620+SUM($D$17:$E$17)-SUM($Q$27:Q2620)</f>
        <v>6734.9672510292294</v>
      </c>
      <c r="V2620" s="10">
        <f t="shared" si="751"/>
        <v>-4.6964716885663504E-3</v>
      </c>
      <c r="W2620" s="10">
        <f>+S2620/SUM(Q$27:Q2620)-1</f>
        <v>2.1019577093945863E-2</v>
      </c>
      <c r="X2620">
        <v>5.8940000000000001</v>
      </c>
      <c r="AC2620">
        <f t="shared" si="764"/>
        <v>17215.925797396918</v>
      </c>
      <c r="AD2620">
        <f t="shared" si="765"/>
        <v>17047.530937073821</v>
      </c>
      <c r="AE2620" s="5">
        <f t="shared" si="752"/>
        <v>0</v>
      </c>
      <c r="AF2620" s="6">
        <f>+AD2620+SUM($D$18:$E$18)-SUM($AB$27:AB2620)</f>
        <v>17369.451937073849</v>
      </c>
      <c r="AG2620" s="10">
        <f t="shared" si="753"/>
        <v>-8.9119194679759817E-3</v>
      </c>
      <c r="AH2620" s="10">
        <f>+AD2620/SUM(AB$27:AB2620)-1</f>
        <v>0.47494500920731375</v>
      </c>
      <c r="AI2620" s="6">
        <f t="shared" si="754"/>
        <v>0</v>
      </c>
      <c r="AL2620" s="6">
        <f t="shared" si="755"/>
        <v>0</v>
      </c>
      <c r="AM2620" s="6">
        <f t="shared" si="756"/>
        <v>32164.275166167561</v>
      </c>
      <c r="AN2620" s="6">
        <f t="shared" si="757"/>
        <v>31744.388248492749</v>
      </c>
      <c r="AO2620" s="5">
        <f t="shared" si="758"/>
        <v>0</v>
      </c>
      <c r="AP2620" s="6">
        <f>+AN2620+SUM($D$16:$E$18)-SUM($AL$27:AL2620)</f>
        <v>32459.897248492725</v>
      </c>
      <c r="AQ2620" s="10">
        <f t="shared" si="766"/>
        <v>-6.4270007032712906E-3</v>
      </c>
      <c r="AR2620" s="10">
        <f>+AN2620/SUM(AL$27:AL2620)-1</f>
        <v>0.23593604593887907</v>
      </c>
    </row>
    <row r="2621" spans="1:44" x14ac:dyDescent="0.25">
      <c r="A2621" s="1">
        <v>44083</v>
      </c>
      <c r="B2621">
        <v>8.4860000000000007</v>
      </c>
      <c r="G2621">
        <f t="shared" si="759"/>
        <v>8178.7770904584968</v>
      </c>
      <c r="H2621">
        <f t="shared" si="760"/>
        <v>8117.9051018175014</v>
      </c>
      <c r="I2621" s="5">
        <f t="shared" si="749"/>
        <v>0</v>
      </c>
      <c r="J2621" s="6">
        <f>+H2621+SUM($D$16:$E$16)-SUM($F$27:F2621)</f>
        <v>8332.5191018174955</v>
      </c>
      <c r="K2621" s="10">
        <f t="shared" si="761"/>
        <v>-2.7477731861964561E-3</v>
      </c>
      <c r="L2621" s="10">
        <f>+H2621/SUM(F$27:F2621)-1</f>
        <v>5.3536461614965614E-2</v>
      </c>
      <c r="M2621">
        <v>7.109</v>
      </c>
      <c r="R2621">
        <f t="shared" si="762"/>
        <v>6837.8172544979734</v>
      </c>
      <c r="S2621">
        <f t="shared" si="763"/>
        <v>6644.7898519485079</v>
      </c>
      <c r="T2621" s="5">
        <f t="shared" si="750"/>
        <v>0</v>
      </c>
      <c r="U2621" s="6">
        <f>+S2621+SUM($D$17:$E$17)-SUM($Q$27:Q2621)</f>
        <v>6823.7638519485026</v>
      </c>
      <c r="V2621" s="10">
        <f t="shared" si="751"/>
        <v>1.3184414654088039E-2</v>
      </c>
      <c r="W2621" s="10">
        <f>+S2621/SUM(Q$27:Q2621)-1</f>
        <v>3.4848613282129959E-2</v>
      </c>
      <c r="X2621">
        <v>5.9710000000000001</v>
      </c>
      <c r="AC2621">
        <f t="shared" si="764"/>
        <v>17440.83694201849</v>
      </c>
      <c r="AD2621">
        <f t="shared" si="765"/>
        <v>17270.242148840818</v>
      </c>
      <c r="AE2621" s="5">
        <f t="shared" si="752"/>
        <v>0</v>
      </c>
      <c r="AF2621" s="6">
        <f>+AD2621+SUM($D$18:$E$18)-SUM($AB$27:AB2621)</f>
        <v>17592.163148840846</v>
      </c>
      <c r="AG2621" s="10">
        <f t="shared" si="753"/>
        <v>1.282200570137948E-2</v>
      </c>
      <c r="AH2621" s="10">
        <f>+AD2621/SUM(AB$27:AB2621)-1</f>
        <v>0.49421388699980828</v>
      </c>
      <c r="AI2621" s="6">
        <f t="shared" si="754"/>
        <v>0</v>
      </c>
      <c r="AL2621" s="6">
        <f t="shared" si="755"/>
        <v>0</v>
      </c>
      <c r="AM2621" s="6">
        <f t="shared" si="756"/>
        <v>32457.431286974959</v>
      </c>
      <c r="AN2621" s="6">
        <f t="shared" si="757"/>
        <v>32032.937102606826</v>
      </c>
      <c r="AO2621" s="5">
        <f t="shared" si="758"/>
        <v>0</v>
      </c>
      <c r="AP2621" s="6">
        <f>+AN2621+SUM($D$16:$E$18)-SUM($AL$27:AL2621)</f>
        <v>32748.446102606806</v>
      </c>
      <c r="AQ2621" s="10">
        <f t="shared" si="766"/>
        <v>8.8893951790767201E-3</v>
      </c>
      <c r="AR2621" s="10">
        <f>+AN2621/SUM(AL$27:AL2621)-1</f>
        <v>0.24717040733284534</v>
      </c>
    </row>
    <row r="2622" spans="1:44" x14ac:dyDescent="0.25">
      <c r="A2622" s="1">
        <v>44084</v>
      </c>
      <c r="B2622">
        <v>8.4320000000000004</v>
      </c>
      <c r="G2622">
        <f t="shared" si="759"/>
        <v>8126.7320795128499</v>
      </c>
      <c r="H2622">
        <f t="shared" si="760"/>
        <v>8066.2474450300697</v>
      </c>
      <c r="I2622" s="5">
        <f t="shared" si="749"/>
        <v>0</v>
      </c>
      <c r="J2622" s="6">
        <f>+H2622+SUM($D$16:$E$16)-SUM($F$27:F2622)</f>
        <v>8280.8614450300629</v>
      </c>
      <c r="K2622" s="10">
        <f t="shared" si="761"/>
        <v>-6.1995245562851409E-3</v>
      </c>
      <c r="L2622" s="10">
        <f>+H2622/SUM(F$27:F2622)-1</f>
        <v>4.6832364404594706E-2</v>
      </c>
      <c r="M2622">
        <v>7.093</v>
      </c>
      <c r="R2622">
        <f t="shared" si="762"/>
        <v>6822.4275968707443</v>
      </c>
      <c r="S2622">
        <f t="shared" si="763"/>
        <v>6629.8346349515778</v>
      </c>
      <c r="T2622" s="5">
        <f t="shared" si="750"/>
        <v>0</v>
      </c>
      <c r="U2622" s="6">
        <f>+S2622+SUM($D$17:$E$17)-SUM($Q$27:Q2622)</f>
        <v>6808.8086349515725</v>
      </c>
      <c r="V2622" s="10">
        <f t="shared" si="751"/>
        <v>-2.1916375363223439E-3</v>
      </c>
      <c r="W2622" s="10">
        <f>+S2622/SUM(Q$27:Q2622)-1</f>
        <v>3.2519512450435828E-2</v>
      </c>
      <c r="X2622">
        <v>5.9009999999999998</v>
      </c>
      <c r="AC2622">
        <f t="shared" si="764"/>
        <v>17236.372265089783</v>
      </c>
      <c r="AD2622">
        <f t="shared" si="765"/>
        <v>17067.777410870822</v>
      </c>
      <c r="AE2622" s="5">
        <f t="shared" si="752"/>
        <v>0</v>
      </c>
      <c r="AF2622" s="6">
        <f>+AD2622+SUM($D$18:$E$18)-SUM($AB$27:AB2622)</f>
        <v>17389.698410870849</v>
      </c>
      <c r="AG2622" s="10">
        <f t="shared" si="753"/>
        <v>-1.1508802883250735E-2</v>
      </c>
      <c r="AH2622" s="10">
        <f>+AD2622/SUM(AB$27:AB2622)-1</f>
        <v>0.47669672537026786</v>
      </c>
      <c r="AI2622" s="6">
        <f t="shared" si="754"/>
        <v>0</v>
      </c>
      <c r="AL2622" s="6">
        <f t="shared" si="755"/>
        <v>0</v>
      </c>
      <c r="AM2622" s="6">
        <f t="shared" si="756"/>
        <v>32185.531941473379</v>
      </c>
      <c r="AN2622" s="6">
        <f t="shared" si="757"/>
        <v>31763.859490852468</v>
      </c>
      <c r="AO2622" s="5">
        <f t="shared" si="758"/>
        <v>0</v>
      </c>
      <c r="AP2622" s="6">
        <f>+AN2622+SUM($D$16:$E$18)-SUM($AL$27:AL2622)</f>
        <v>32479.368490852448</v>
      </c>
      <c r="AQ2622" s="10">
        <f t="shared" si="766"/>
        <v>-8.2165001329006504E-3</v>
      </c>
      <c r="AR2622" s="10">
        <f>+AN2622/SUM(AL$27:AL2622)-1</f>
        <v>0.23669413930968863</v>
      </c>
    </row>
    <row r="2623" spans="1:44" x14ac:dyDescent="0.25">
      <c r="A2623" s="1">
        <v>44085</v>
      </c>
      <c r="B2623">
        <v>8.4749999999999996</v>
      </c>
      <c r="G2623">
        <f t="shared" si="759"/>
        <v>8168.1753289695671</v>
      </c>
      <c r="H2623">
        <f t="shared" si="760"/>
        <v>8107.3822458052455</v>
      </c>
      <c r="I2623" s="5">
        <f t="shared" si="749"/>
        <v>0</v>
      </c>
      <c r="J2623" s="6">
        <f>+H2623+SUM($D$16:$E$16)-SUM($F$27:F2623)</f>
        <v>8321.9962458052396</v>
      </c>
      <c r="K2623" s="10">
        <f t="shared" si="761"/>
        <v>4.9674542978694891E-3</v>
      </c>
      <c r="L2623" s="10">
        <f>+H2623/SUM(F$27:F2623)-1</f>
        <v>5.2170812183223392E-2</v>
      </c>
      <c r="M2623">
        <v>7.1</v>
      </c>
      <c r="R2623">
        <f t="shared" si="762"/>
        <v>6829.1605720826565</v>
      </c>
      <c r="S2623">
        <f t="shared" si="763"/>
        <v>6636.3775423877341</v>
      </c>
      <c r="T2623" s="5">
        <f t="shared" si="750"/>
        <v>0</v>
      </c>
      <c r="U2623" s="6">
        <f>+S2623+SUM($D$17:$E$17)-SUM($Q$27:Q2623)</f>
        <v>6815.3515423877288</v>
      </c>
      <c r="V2623" s="10">
        <f t="shared" si="751"/>
        <v>9.6094747068820041E-4</v>
      </c>
      <c r="W2623" s="10">
        <f>+S2623/SUM(Q$27:Q2623)-1</f>
        <v>3.3538494064301982E-2</v>
      </c>
      <c r="X2623">
        <v>5.9329999999999998</v>
      </c>
      <c r="AC2623">
        <f t="shared" si="764"/>
        <v>17329.841831685761</v>
      </c>
      <c r="AD2623">
        <f t="shared" si="765"/>
        <v>17160.332719657104</v>
      </c>
      <c r="AE2623" s="5">
        <f t="shared" si="752"/>
        <v>0</v>
      </c>
      <c r="AF2623" s="6">
        <f>+AD2623+SUM($D$18:$E$18)-SUM($AB$27:AB2623)</f>
        <v>17482.253719657128</v>
      </c>
      <c r="AG2623" s="10">
        <f t="shared" si="753"/>
        <v>5.3224217349518987E-3</v>
      </c>
      <c r="AH2623" s="10">
        <f>+AD2623/SUM(AB$27:AB2623)-1</f>
        <v>0.48470457068662909</v>
      </c>
      <c r="AI2623" s="6">
        <f t="shared" si="754"/>
        <v>0</v>
      </c>
      <c r="AL2623" s="6">
        <f t="shared" si="755"/>
        <v>0</v>
      </c>
      <c r="AM2623" s="6">
        <f t="shared" si="756"/>
        <v>32327.177732737982</v>
      </c>
      <c r="AN2623" s="6">
        <f t="shared" si="757"/>
        <v>31904.092507850084</v>
      </c>
      <c r="AO2623" s="5">
        <f t="shared" si="758"/>
        <v>0</v>
      </c>
      <c r="AP2623" s="6">
        <f>+AN2623+SUM($D$16:$E$18)-SUM($AL$27:AL2623)</f>
        <v>32619.601507850068</v>
      </c>
      <c r="AQ2623" s="10">
        <f t="shared" si="766"/>
        <v>4.3176029434535135E-3</v>
      </c>
      <c r="AR2623" s="10">
        <f>+AN2623/SUM(AL$27:AL2623)-1</f>
        <v>0.24215397174310604</v>
      </c>
    </row>
    <row r="2624" spans="1:44" x14ac:dyDescent="0.25">
      <c r="A2624" s="1">
        <v>44088</v>
      </c>
      <c r="B2624">
        <v>8.5579999999999998</v>
      </c>
      <c r="G2624">
        <f t="shared" si="759"/>
        <v>8248.1704383860233</v>
      </c>
      <c r="H2624">
        <f t="shared" si="760"/>
        <v>8186.7819775340749</v>
      </c>
      <c r="I2624" s="5">
        <f t="shared" si="749"/>
        <v>0</v>
      </c>
      <c r="J2624" s="6">
        <f>+H2624+SUM($D$16:$E$16)-SUM($F$27:F2624)</f>
        <v>8401.39597753407</v>
      </c>
      <c r="K2624" s="10">
        <f t="shared" si="761"/>
        <v>9.5409477946895027E-3</v>
      </c>
      <c r="L2624" s="10">
        <f>+H2624/SUM(F$27:F2624)-1</f>
        <v>6.2475257895460157E-2</v>
      </c>
      <c r="M2624">
        <v>7.0990000000000002</v>
      </c>
      <c r="R2624">
        <f t="shared" si="762"/>
        <v>6828.198718480955</v>
      </c>
      <c r="S2624">
        <f t="shared" si="763"/>
        <v>6635.4428413254263</v>
      </c>
      <c r="T2624" s="5">
        <f t="shared" si="750"/>
        <v>0</v>
      </c>
      <c r="U2624" s="6">
        <f>+S2624+SUM($D$17:$E$17)-SUM($Q$27:Q2624)</f>
        <v>6814.416841325421</v>
      </c>
      <c r="V2624" s="10">
        <f t="shared" si="751"/>
        <v>-1.3714641959328144E-4</v>
      </c>
      <c r="W2624" s="10">
        <f>+S2624/SUM(Q$27:Q2624)-1</f>
        <v>3.3392925262321072E-2</v>
      </c>
      <c r="X2624">
        <v>5.9619999999999997</v>
      </c>
      <c r="AC2624">
        <f t="shared" si="764"/>
        <v>17414.548626413369</v>
      </c>
      <c r="AD2624">
        <f t="shared" si="765"/>
        <v>17244.210968244675</v>
      </c>
      <c r="AE2624" s="5">
        <f t="shared" si="752"/>
        <v>0</v>
      </c>
      <c r="AF2624" s="6">
        <f>+AD2624+SUM($D$18:$E$18)-SUM($AB$27:AB2624)</f>
        <v>17566.131968244699</v>
      </c>
      <c r="AG2624" s="10">
        <f t="shared" si="753"/>
        <v>4.7979082063807077E-3</v>
      </c>
      <c r="AH2624" s="10">
        <f>+AD2624/SUM(AB$27:AB2624)-1</f>
        <v>0.49196168050458167</v>
      </c>
      <c r="AI2624" s="6">
        <f t="shared" si="754"/>
        <v>0</v>
      </c>
      <c r="AL2624" s="6">
        <f t="shared" si="755"/>
        <v>0</v>
      </c>
      <c r="AM2624" s="6">
        <f t="shared" si="756"/>
        <v>32490.917783280347</v>
      </c>
      <c r="AN2624" s="6">
        <f t="shared" si="757"/>
        <v>32066.435787104176</v>
      </c>
      <c r="AO2624" s="5">
        <f t="shared" si="758"/>
        <v>0</v>
      </c>
      <c r="AP2624" s="6">
        <f>+AN2624+SUM($D$16:$E$18)-SUM($AL$27:AL2624)</f>
        <v>32781.944787104148</v>
      </c>
      <c r="AQ2624" s="10">
        <f t="shared" si="766"/>
        <v>4.9768627374253693E-3</v>
      </c>
      <c r="AR2624" s="10">
        <f>+AN2624/SUM(AL$27:AL2624)-1</f>
        <v>0.24847464515080908</v>
      </c>
    </row>
    <row r="2625" spans="1:44" x14ac:dyDescent="0.25">
      <c r="A2625" s="1">
        <v>44089</v>
      </c>
      <c r="B2625">
        <v>8.6560000000000006</v>
      </c>
      <c r="G2625">
        <f t="shared" si="759"/>
        <v>8342.6224952873836</v>
      </c>
      <c r="H2625">
        <f t="shared" si="760"/>
        <v>8280.531058370525</v>
      </c>
      <c r="I2625" s="5">
        <f t="shared" si="749"/>
        <v>0</v>
      </c>
      <c r="J2625" s="6">
        <f>+H2625+SUM($D$16:$E$16)-SUM($F$27:F2625)</f>
        <v>8495.1450583705191</v>
      </c>
      <c r="K2625" s="10">
        <f t="shared" si="761"/>
        <v>1.1158750413281515E-2</v>
      </c>
      <c r="L2625" s="10">
        <f>+H2625/SUM(F$27:F2625)-1</f>
        <v>7.4641952832799952E-2</v>
      </c>
      <c r="M2625">
        <v>7.1509999999999998</v>
      </c>
      <c r="R2625">
        <f t="shared" si="762"/>
        <v>6878.2151057694473</v>
      </c>
      <c r="S2625">
        <f t="shared" si="763"/>
        <v>6684.047296565449</v>
      </c>
      <c r="T2625" s="5">
        <f t="shared" si="750"/>
        <v>0</v>
      </c>
      <c r="U2625" s="6">
        <f>+S2625+SUM($D$17:$E$17)-SUM($Q$27:Q2625)</f>
        <v>6863.0212965654428</v>
      </c>
      <c r="V2625" s="10">
        <f t="shared" si="751"/>
        <v>7.1325920283102917E-3</v>
      </c>
      <c r="W2625" s="10">
        <f>+S2625/SUM(Q$27:Q2625)-1</f>
        <v>4.096250296532733E-2</v>
      </c>
      <c r="X2625">
        <v>5.9870000000000001</v>
      </c>
      <c r="AC2625">
        <f t="shared" si="764"/>
        <v>17487.57172531648</v>
      </c>
      <c r="AD2625">
        <f t="shared" si="765"/>
        <v>17316.519803233961</v>
      </c>
      <c r="AE2625" s="5">
        <f t="shared" si="752"/>
        <v>0</v>
      </c>
      <c r="AF2625" s="6">
        <f>+AD2625+SUM($D$18:$E$18)-SUM($AB$27:AB2625)</f>
        <v>17638.440803233985</v>
      </c>
      <c r="AG2625" s="10">
        <f t="shared" si="753"/>
        <v>4.1163777614789954E-3</v>
      </c>
      <c r="AH2625" s="10">
        <f>+AD2625/SUM(AB$27:AB2625)-1</f>
        <v>0.49821780965798901</v>
      </c>
      <c r="AI2625" s="6">
        <f t="shared" si="754"/>
        <v>0</v>
      </c>
      <c r="AL2625" s="6">
        <f t="shared" si="755"/>
        <v>0</v>
      </c>
      <c r="AM2625" s="6">
        <f t="shared" si="756"/>
        <v>32708.409326373312</v>
      </c>
      <c r="AN2625" s="6">
        <f t="shared" si="757"/>
        <v>32281.098158169934</v>
      </c>
      <c r="AO2625" s="5">
        <f t="shared" si="758"/>
        <v>0</v>
      </c>
      <c r="AP2625" s="6">
        <f>+AN2625+SUM($D$16:$E$18)-SUM($AL$27:AL2625)</f>
        <v>32996.607158169907</v>
      </c>
      <c r="AQ2625" s="10">
        <f t="shared" si="766"/>
        <v>6.5481890247769403E-3</v>
      </c>
      <c r="AR2625" s="10">
        <f>+AN2625/SUM(AL$27:AL2625)-1</f>
        <v>0.25683231013493346</v>
      </c>
    </row>
    <row r="2626" spans="1:44" x14ac:dyDescent="0.25">
      <c r="A2626" s="1">
        <v>44090</v>
      </c>
      <c r="B2626">
        <v>8.6999999999999993</v>
      </c>
      <c r="G2626">
        <f t="shared" si="759"/>
        <v>8385.0295412430951</v>
      </c>
      <c r="H2626">
        <f t="shared" si="760"/>
        <v>8322.6224824195433</v>
      </c>
      <c r="I2626" s="5">
        <f t="shared" si="749"/>
        <v>0</v>
      </c>
      <c r="J2626" s="6">
        <f>+H2626+SUM($D$16:$E$16)-SUM($F$27:F2626)</f>
        <v>8537.2364824195356</v>
      </c>
      <c r="K2626" s="10">
        <f t="shared" si="761"/>
        <v>4.9547622506507238E-3</v>
      </c>
      <c r="L2626" s="10">
        <f>+H2626/SUM(F$27:F2626)-1</f>
        <v>8.0104550559769061E-2</v>
      </c>
      <c r="M2626">
        <v>7.1689999999999996</v>
      </c>
      <c r="R2626">
        <f t="shared" si="762"/>
        <v>6895.5284706000793</v>
      </c>
      <c r="S2626">
        <f t="shared" si="763"/>
        <v>6700.8719156869956</v>
      </c>
      <c r="T2626" s="5">
        <f t="shared" si="750"/>
        <v>0</v>
      </c>
      <c r="U2626" s="6">
        <f>+S2626+SUM($D$17:$E$17)-SUM($Q$27:Q2626)</f>
        <v>6879.8459156869903</v>
      </c>
      <c r="V2626" s="10">
        <f t="shared" si="751"/>
        <v>2.4514886949231762E-3</v>
      </c>
      <c r="W2626" s="10">
        <f>+S2626/SUM(Q$27:Q2626)-1</f>
        <v>4.3582741400983283E-2</v>
      </c>
      <c r="X2626">
        <v>6.0039999999999996</v>
      </c>
      <c r="AC2626">
        <f t="shared" si="764"/>
        <v>17537.227432570591</v>
      </c>
      <c r="AD2626">
        <f t="shared" si="765"/>
        <v>17365.689811026674</v>
      </c>
      <c r="AE2626" s="5">
        <f t="shared" si="752"/>
        <v>0</v>
      </c>
      <c r="AF2626" s="6">
        <f>+AD2626+SUM($D$18:$E$18)-SUM($AB$27:AB2626)</f>
        <v>17687.610811026701</v>
      </c>
      <c r="AG2626" s="10">
        <f t="shared" si="753"/>
        <v>2.7876618087296912E-3</v>
      </c>
      <c r="AH2626" s="10">
        <f>+AD2626/SUM(AB$27:AB2626)-1</f>
        <v>0.50247197748230588</v>
      </c>
      <c r="AI2626" s="6">
        <f t="shared" si="754"/>
        <v>0</v>
      </c>
      <c r="AL2626" s="6">
        <f t="shared" si="755"/>
        <v>0</v>
      </c>
      <c r="AM2626" s="6">
        <f t="shared" si="756"/>
        <v>32817.785444413763</v>
      </c>
      <c r="AN2626" s="6">
        <f t="shared" si="757"/>
        <v>32389.184209133215</v>
      </c>
      <c r="AO2626" s="5">
        <f t="shared" si="758"/>
        <v>0</v>
      </c>
      <c r="AP2626" s="6">
        <f>+AN2626+SUM($D$16:$E$18)-SUM($AL$27:AL2626)</f>
        <v>33104.693209133198</v>
      </c>
      <c r="AQ2626" s="10">
        <f t="shared" si="766"/>
        <v>3.2756716605795155E-3</v>
      </c>
      <c r="AR2626" s="10">
        <f>+AN2626/SUM(AL$27:AL2626)-1</f>
        <v>0.26104053255846837</v>
      </c>
    </row>
    <row r="2627" spans="1:44" x14ac:dyDescent="0.25">
      <c r="A2627" s="1">
        <v>44091</v>
      </c>
      <c r="B2627">
        <v>8.6669999999999998</v>
      </c>
      <c r="G2627">
        <f t="shared" si="759"/>
        <v>8353.2242567763114</v>
      </c>
      <c r="H2627">
        <f t="shared" si="760"/>
        <v>8291.0539143827809</v>
      </c>
      <c r="I2627" s="5">
        <f t="shared" si="749"/>
        <v>0</v>
      </c>
      <c r="J2627" s="6">
        <f>+H2627+SUM($D$16:$E$16)-SUM($F$27:F2627)</f>
        <v>8505.6679143827751</v>
      </c>
      <c r="K2627" s="10">
        <f t="shared" si="761"/>
        <v>-3.697750214811113E-3</v>
      </c>
      <c r="L2627" s="10">
        <f>+H2627/SUM(F$27:F2627)-1</f>
        <v>7.6007602264542395E-2</v>
      </c>
      <c r="M2627">
        <v>7.15</v>
      </c>
      <c r="R2627">
        <f t="shared" si="762"/>
        <v>6877.2532521677467</v>
      </c>
      <c r="S2627">
        <f t="shared" si="763"/>
        <v>6683.1125955031421</v>
      </c>
      <c r="T2627" s="5">
        <f t="shared" si="750"/>
        <v>0</v>
      </c>
      <c r="U2627" s="6">
        <f>+S2627+SUM($D$17:$E$17)-SUM($Q$27:Q2627)</f>
        <v>6862.0865955031368</v>
      </c>
      <c r="V2627" s="10">
        <f t="shared" si="751"/>
        <v>-2.5813543503001579E-3</v>
      </c>
      <c r="W2627" s="10">
        <f>+S2627/SUM(Q$27:Q2627)-1</f>
        <v>4.0816934163346641E-2</v>
      </c>
      <c r="X2627">
        <v>5.992</v>
      </c>
      <c r="AC2627">
        <f t="shared" si="764"/>
        <v>17502.176345097101</v>
      </c>
      <c r="AD2627">
        <f t="shared" si="765"/>
        <v>17330.981570231819</v>
      </c>
      <c r="AE2627" s="5">
        <f t="shared" si="752"/>
        <v>0</v>
      </c>
      <c r="AF2627" s="6">
        <f>+AD2627+SUM($D$18:$E$18)-SUM($AB$27:AB2627)</f>
        <v>17652.902570231847</v>
      </c>
      <c r="AG2627" s="10">
        <f t="shared" si="753"/>
        <v>-1.962291072868716E-3</v>
      </c>
      <c r="AH2627" s="10">
        <f>+AD2627/SUM(AB$27:AB2627)-1</f>
        <v>0.49946903548867061</v>
      </c>
      <c r="AI2627" s="6">
        <f t="shared" si="754"/>
        <v>0</v>
      </c>
      <c r="AL2627" s="6">
        <f t="shared" si="755"/>
        <v>0</v>
      </c>
      <c r="AM2627" s="6">
        <f t="shared" si="756"/>
        <v>32732.65385404116</v>
      </c>
      <c r="AN2627" s="6">
        <f t="shared" si="757"/>
        <v>32305.148080117742</v>
      </c>
      <c r="AO2627" s="5">
        <f t="shared" si="758"/>
        <v>0</v>
      </c>
      <c r="AP2627" s="6">
        <f>+AN2627+SUM($D$16:$E$18)-SUM($AL$27:AL2627)</f>
        <v>33020.657080117715</v>
      </c>
      <c r="AQ2627" s="10">
        <f t="shared" si="766"/>
        <v>-2.5384959312143573E-3</v>
      </c>
      <c r="AR2627" s="10">
        <f>+AN2627/SUM(AL$27:AL2627)-1</f>
        <v>0.25776866982171143</v>
      </c>
    </row>
    <row r="2628" spans="1:44" x14ac:dyDescent="0.25">
      <c r="A2628" s="1">
        <v>44092</v>
      </c>
      <c r="B2628">
        <v>8.6270000000000007</v>
      </c>
      <c r="G2628">
        <f t="shared" si="759"/>
        <v>8314.6723968165734</v>
      </c>
      <c r="H2628">
        <f t="shared" si="760"/>
        <v>8252.7889834291291</v>
      </c>
      <c r="I2628" s="5">
        <f t="shared" si="749"/>
        <v>0</v>
      </c>
      <c r="J2628" s="6">
        <f>+H2628+SUM($D$16:$E$16)-SUM($F$27:F2628)</f>
        <v>8467.4029834291214</v>
      </c>
      <c r="K2628" s="10">
        <f t="shared" si="761"/>
        <v>-4.4987567512422277E-3</v>
      </c>
      <c r="L2628" s="10">
        <f>+H2628/SUM(F$27:F2628)-1</f>
        <v>7.1041604330934538E-2</v>
      </c>
      <c r="M2628">
        <v>7.1269999999999998</v>
      </c>
      <c r="R2628">
        <f t="shared" si="762"/>
        <v>6855.1306193286055</v>
      </c>
      <c r="S2628">
        <f t="shared" si="763"/>
        <v>6661.6144710700546</v>
      </c>
      <c r="T2628" s="5">
        <f t="shared" si="750"/>
        <v>0</v>
      </c>
      <c r="U2628" s="6">
        <f>+S2628+SUM($D$17:$E$17)-SUM($Q$27:Q2628)</f>
        <v>6840.5884710700484</v>
      </c>
      <c r="V2628" s="10">
        <f t="shared" si="751"/>
        <v>-3.1328844563367486E-3</v>
      </c>
      <c r="W2628" s="10">
        <f>+S2628/SUM(Q$27:Q2628)-1</f>
        <v>3.7468851717786134E-2</v>
      </c>
      <c r="X2628">
        <v>5.9429999999999996</v>
      </c>
      <c r="AC2628">
        <f t="shared" si="764"/>
        <v>17359.051071247006</v>
      </c>
      <c r="AD2628">
        <f t="shared" si="765"/>
        <v>17189.25625365282</v>
      </c>
      <c r="AE2628" s="5">
        <f t="shared" si="752"/>
        <v>0</v>
      </c>
      <c r="AF2628" s="6">
        <f>+AD2628+SUM($D$18:$E$18)-SUM($AB$27:AB2628)</f>
        <v>17511.177253652844</v>
      </c>
      <c r="AG2628" s="10">
        <f t="shared" si="753"/>
        <v>-8.0284426889657423E-3</v>
      </c>
      <c r="AH2628" s="10">
        <f>+AD2628/SUM(AB$27:AB2628)-1</f>
        <v>0.48720702234799207</v>
      </c>
      <c r="AI2628" s="6">
        <f t="shared" si="754"/>
        <v>0</v>
      </c>
      <c r="AL2628" s="6">
        <f t="shared" si="755"/>
        <v>0</v>
      </c>
      <c r="AM2628" s="6">
        <f t="shared" si="756"/>
        <v>32528.854087392185</v>
      </c>
      <c r="AN2628" s="6">
        <f t="shared" si="757"/>
        <v>32103.659708152005</v>
      </c>
      <c r="AO2628" s="5">
        <f t="shared" si="758"/>
        <v>0</v>
      </c>
      <c r="AP2628" s="6">
        <f>+AN2628+SUM($D$16:$E$18)-SUM($AL$27:AL2628)</f>
        <v>32819.168708151978</v>
      </c>
      <c r="AQ2628" s="10">
        <f t="shared" si="766"/>
        <v>-6.1018886291955843E-3</v>
      </c>
      <c r="AR2628" s="10">
        <f>+AN2628/SUM(AL$27:AL2628)-1</f>
        <v>0.2499239213326041</v>
      </c>
    </row>
    <row r="2629" spans="1:44" x14ac:dyDescent="0.25">
      <c r="A2629" s="1">
        <v>44095</v>
      </c>
      <c r="B2629">
        <v>8.6069999999999993</v>
      </c>
      <c r="G2629">
        <f t="shared" si="759"/>
        <v>8295.3964668367025</v>
      </c>
      <c r="H2629">
        <f t="shared" si="760"/>
        <v>8233.6565179523004</v>
      </c>
      <c r="I2629" s="5">
        <f t="shared" si="749"/>
        <v>0</v>
      </c>
      <c r="J2629" s="6">
        <f>+H2629+SUM($D$16:$E$16)-SUM($F$27:F2629)</f>
        <v>8448.2705179522927</v>
      </c>
      <c r="K2629" s="10">
        <f t="shared" si="761"/>
        <v>-2.2595435122517715E-3</v>
      </c>
      <c r="L2629" s="10">
        <f>+H2629/SUM(F$27:F2629)-1</f>
        <v>6.8558605364130054E-2</v>
      </c>
      <c r="M2629">
        <v>6.9539999999999997</v>
      </c>
      <c r="R2629">
        <f t="shared" si="762"/>
        <v>6688.7299462341971</v>
      </c>
      <c r="S2629">
        <f t="shared" si="763"/>
        <v>6499.9111872907479</v>
      </c>
      <c r="T2629" s="5">
        <f t="shared" si="750"/>
        <v>0</v>
      </c>
      <c r="U2629" s="6">
        <f>+S2629+SUM($D$17:$E$17)-SUM($Q$27:Q2629)</f>
        <v>6678.8851872907435</v>
      </c>
      <c r="V2629" s="10">
        <f t="shared" si="751"/>
        <v>-2.3638797226755326E-2</v>
      </c>
      <c r="W2629" s="10">
        <f>+S2629/SUM(Q$27:Q2629)-1</f>
        <v>1.2285448975092539E-2</v>
      </c>
      <c r="X2629">
        <v>5.9089999999999998</v>
      </c>
      <c r="AC2629">
        <f t="shared" si="764"/>
        <v>17259.73965673878</v>
      </c>
      <c r="AD2629">
        <f t="shared" si="765"/>
        <v>17090.916238067395</v>
      </c>
      <c r="AE2629" s="5">
        <f t="shared" si="752"/>
        <v>0</v>
      </c>
      <c r="AF2629" s="6">
        <f>+AD2629+SUM($D$18:$E$18)-SUM($AB$27:AB2629)</f>
        <v>17412.837238067419</v>
      </c>
      <c r="AG2629" s="10">
        <f t="shared" si="753"/>
        <v>-5.6158426221692981E-3</v>
      </c>
      <c r="AH2629" s="10">
        <f>+AD2629/SUM(AB$27:AB2629)-1</f>
        <v>0.47869868669935833</v>
      </c>
      <c r="AI2629" s="6">
        <f t="shared" si="754"/>
        <v>0</v>
      </c>
      <c r="AL2629" s="6">
        <f t="shared" si="755"/>
        <v>0</v>
      </c>
      <c r="AM2629" s="6">
        <f t="shared" si="756"/>
        <v>32243.866069809679</v>
      </c>
      <c r="AN2629" s="6">
        <f t="shared" si="757"/>
        <v>31824.483943310443</v>
      </c>
      <c r="AO2629" s="5">
        <f t="shared" si="758"/>
        <v>0</v>
      </c>
      <c r="AP2629" s="6">
        <f>+AN2629+SUM($D$16:$E$18)-SUM($AL$27:AL2629)</f>
        <v>32539.992943310423</v>
      </c>
      <c r="AQ2629" s="10">
        <f t="shared" si="766"/>
        <v>-8.506484954696969E-3</v>
      </c>
      <c r="AR2629" s="10">
        <f>+AN2629/SUM(AL$27:AL2629)-1</f>
        <v>0.23905449180637528</v>
      </c>
    </row>
    <row r="2630" spans="1:44" x14ac:dyDescent="0.25">
      <c r="A2630" s="1">
        <v>44096</v>
      </c>
      <c r="B2630">
        <v>8.5540000000000003</v>
      </c>
      <c r="G2630">
        <f t="shared" si="759"/>
        <v>8244.3152523900499</v>
      </c>
      <c r="H2630">
        <f t="shared" si="760"/>
        <v>8182.9554844387112</v>
      </c>
      <c r="I2630" s="5">
        <f t="shared" si="749"/>
        <v>0</v>
      </c>
      <c r="J2630" s="6">
        <f>+H2630+SUM($D$16:$E$16)-SUM($F$27:F2630)</f>
        <v>8397.5694844387035</v>
      </c>
      <c r="K2630" s="10">
        <f t="shared" si="761"/>
        <v>-6.001350620325363E-3</v>
      </c>
      <c r="L2630" s="10">
        <f>+H2630/SUM(F$27:F2630)-1</f>
        <v>6.1978658102099571E-2</v>
      </c>
      <c r="M2630">
        <v>6.9489999999999998</v>
      </c>
      <c r="R2630">
        <f t="shared" si="762"/>
        <v>6683.9206782256879</v>
      </c>
      <c r="S2630">
        <f t="shared" si="763"/>
        <v>6495.2376819792071</v>
      </c>
      <c r="T2630" s="5">
        <f t="shared" si="750"/>
        <v>0</v>
      </c>
      <c r="U2630" s="6">
        <f>+S2630+SUM($D$17:$E$17)-SUM($Q$27:Q2630)</f>
        <v>6674.2116819792027</v>
      </c>
      <c r="V2630" s="10">
        <f t="shared" si="751"/>
        <v>-6.9974332249844728E-4</v>
      </c>
      <c r="W2630" s="10">
        <f>+S2630/SUM(Q$27:Q2630)-1</f>
        <v>1.1557604965187984E-2</v>
      </c>
      <c r="X2630">
        <v>5.9260000000000002</v>
      </c>
      <c r="AC2630">
        <f t="shared" si="764"/>
        <v>17309.395363992895</v>
      </c>
      <c r="AD2630">
        <f t="shared" si="765"/>
        <v>17140.086245860111</v>
      </c>
      <c r="AE2630" s="5">
        <f t="shared" si="752"/>
        <v>0</v>
      </c>
      <c r="AF2630" s="6">
        <f>+AD2630+SUM($D$18:$E$18)-SUM($AB$27:AB2630)</f>
        <v>17462.007245860135</v>
      </c>
      <c r="AG2630" s="10">
        <f t="shared" si="753"/>
        <v>2.8237792107321802E-3</v>
      </c>
      <c r="AH2630" s="10">
        <f>+AD2630/SUM(AB$27:AB2630)-1</f>
        <v>0.48295285452367565</v>
      </c>
      <c r="AI2630" s="6">
        <f t="shared" si="754"/>
        <v>0</v>
      </c>
      <c r="AL2630" s="6">
        <f t="shared" si="755"/>
        <v>0</v>
      </c>
      <c r="AM2630" s="6">
        <f t="shared" si="756"/>
        <v>32237.631294608633</v>
      </c>
      <c r="AN2630" s="6">
        <f t="shared" si="757"/>
        <v>31818.279412278029</v>
      </c>
      <c r="AO2630" s="5">
        <f t="shared" si="758"/>
        <v>0</v>
      </c>
      <c r="AP2630" s="6">
        <f>+AN2630+SUM($D$16:$E$18)-SUM($AL$27:AL2630)</f>
        <v>32533.788412278012</v>
      </c>
      <c r="AQ2630" s="10">
        <f t="shared" si="766"/>
        <v>-1.9067401284378338E-4</v>
      </c>
      <c r="AR2630" s="10">
        <f>+AN2630/SUM(AL$27:AL2630)-1</f>
        <v>0.23881292458853887</v>
      </c>
    </row>
    <row r="2631" spans="1:44" x14ac:dyDescent="0.25">
      <c r="A2631" s="1">
        <v>44097</v>
      </c>
      <c r="B2631">
        <v>8.5280000000000005</v>
      </c>
      <c r="G2631">
        <f t="shared" si="759"/>
        <v>8219.2565434162207</v>
      </c>
      <c r="H2631">
        <f t="shared" si="760"/>
        <v>8158.0832793188365</v>
      </c>
      <c r="I2631" s="5">
        <f t="shared" si="749"/>
        <v>0</v>
      </c>
      <c r="J2631" s="6">
        <f>+H2631+SUM($D$16:$E$16)-SUM($F$27:F2631)</f>
        <v>8372.6972793188288</v>
      </c>
      <c r="K2631" s="10">
        <f t="shared" si="761"/>
        <v>-2.9618337979774312E-3</v>
      </c>
      <c r="L2631" s="10">
        <f>+H2631/SUM(F$27:F2631)-1</f>
        <v>5.8750759445254097E-2</v>
      </c>
      <c r="M2631">
        <v>6.9720000000000004</v>
      </c>
      <c r="R2631">
        <f t="shared" si="762"/>
        <v>6706.0433110648291</v>
      </c>
      <c r="S2631">
        <f t="shared" si="763"/>
        <v>6516.7358064122946</v>
      </c>
      <c r="T2631" s="5">
        <f t="shared" si="750"/>
        <v>0</v>
      </c>
      <c r="U2631" s="6">
        <f>+S2631+SUM($D$17:$E$17)-SUM($Q$27:Q2631)</f>
        <v>6695.7098064122893</v>
      </c>
      <c r="V2631" s="10">
        <f t="shared" si="751"/>
        <v>3.2210732079613891E-3</v>
      </c>
      <c r="W2631" s="10">
        <f>+S2631/SUM(Q$27:Q2631)-1</f>
        <v>1.4905687410748492E-2</v>
      </c>
      <c r="X2631">
        <v>5.9009999999999998</v>
      </c>
      <c r="AC2631">
        <f t="shared" si="764"/>
        <v>17236.372265089787</v>
      </c>
      <c r="AD2631">
        <f t="shared" si="765"/>
        <v>17067.777410870825</v>
      </c>
      <c r="AE2631" s="5">
        <f t="shared" si="752"/>
        <v>0</v>
      </c>
      <c r="AF2631" s="6">
        <f>+AD2631+SUM($D$18:$E$18)-SUM($AB$27:AB2631)</f>
        <v>17389.698410870849</v>
      </c>
      <c r="AG2631" s="10">
        <f t="shared" si="753"/>
        <v>-4.1409234328676492E-3</v>
      </c>
      <c r="AH2631" s="10">
        <f>+AD2631/SUM(AB$27:AB2631)-1</f>
        <v>0.47669672537026808</v>
      </c>
      <c r="AI2631" s="6">
        <f t="shared" si="754"/>
        <v>0</v>
      </c>
      <c r="AL2631" s="6">
        <f t="shared" si="755"/>
        <v>0</v>
      </c>
      <c r="AM2631" s="6">
        <f t="shared" si="756"/>
        <v>32161.672119570838</v>
      </c>
      <c r="AN2631" s="6">
        <f t="shared" si="757"/>
        <v>31742.596496601956</v>
      </c>
      <c r="AO2631" s="5">
        <f t="shared" si="758"/>
        <v>0</v>
      </c>
      <c r="AP2631" s="6">
        <f>+AN2631+SUM($D$16:$E$18)-SUM($AL$27:AL2631)</f>
        <v>32458.105496601933</v>
      </c>
      <c r="AQ2631" s="10">
        <f t="shared" si="766"/>
        <v>-2.3262865890993911E-3</v>
      </c>
      <c r="AR2631" s="10">
        <f>+AN2631/SUM(AL$27:AL2631)-1</f>
        <v>0.23586628586885094</v>
      </c>
    </row>
    <row r="2632" spans="1:44" x14ac:dyDescent="0.25">
      <c r="A2632" s="1">
        <v>44098</v>
      </c>
      <c r="B2632">
        <v>8.4280000000000008</v>
      </c>
      <c r="G2632">
        <f t="shared" si="759"/>
        <v>8122.8768935168755</v>
      </c>
      <c r="H2632">
        <f t="shared" si="760"/>
        <v>8062.4209519347041</v>
      </c>
      <c r="I2632" s="5">
        <f t="shared" si="749"/>
        <v>0</v>
      </c>
      <c r="J2632" s="6">
        <f>+H2632+SUM($D$16:$E$16)-SUM($F$27:F2632)</f>
        <v>8277.0349519346964</v>
      </c>
      <c r="K2632" s="10">
        <f t="shared" si="761"/>
        <v>-1.142550891221461E-2</v>
      </c>
      <c r="L2632" s="10">
        <f>+H2632/SUM(F$27:F2632)-1</f>
        <v>4.6335764611233898E-2</v>
      </c>
      <c r="M2632">
        <v>6.923</v>
      </c>
      <c r="R2632">
        <f t="shared" si="762"/>
        <v>6658.9124845814413</v>
      </c>
      <c r="S2632">
        <f t="shared" si="763"/>
        <v>6470.9354543591953</v>
      </c>
      <c r="T2632" s="5">
        <f t="shared" si="750"/>
        <v>0</v>
      </c>
      <c r="U2632" s="6">
        <f>+S2632+SUM($D$17:$E$17)-SUM($Q$27:Q2632)</f>
        <v>6649.9094543591891</v>
      </c>
      <c r="V2632" s="10">
        <f t="shared" si="751"/>
        <v>-6.8402534424713002E-3</v>
      </c>
      <c r="W2632" s="10">
        <f>+S2632/SUM(Q$27:Q2632)-1</f>
        <v>7.7728161136849661E-3</v>
      </c>
      <c r="X2632">
        <v>5.8730000000000002</v>
      </c>
      <c r="AC2632">
        <f t="shared" si="764"/>
        <v>17154.586394318307</v>
      </c>
      <c r="AD2632">
        <f t="shared" si="765"/>
        <v>16986.791515682828</v>
      </c>
      <c r="AE2632" s="5">
        <f t="shared" si="752"/>
        <v>0</v>
      </c>
      <c r="AF2632" s="6">
        <f>+AD2632+SUM($D$18:$E$18)-SUM($AB$27:AB2632)</f>
        <v>17308.712515682855</v>
      </c>
      <c r="AG2632" s="10">
        <f t="shared" si="753"/>
        <v>-4.6571190180829669E-3</v>
      </c>
      <c r="AH2632" s="10">
        <f>+AD2632/SUM(AB$27:AB2632)-1</f>
        <v>0.46968986071845209</v>
      </c>
      <c r="AI2632" s="6">
        <f t="shared" si="754"/>
        <v>0</v>
      </c>
      <c r="AL2632" s="6">
        <f t="shared" si="755"/>
        <v>0</v>
      </c>
      <c r="AM2632" s="6">
        <f t="shared" si="756"/>
        <v>31936.375772416624</v>
      </c>
      <c r="AN2632" s="6">
        <f t="shared" si="757"/>
        <v>31520.147921976728</v>
      </c>
      <c r="AO2632" s="5">
        <f t="shared" si="758"/>
        <v>0</v>
      </c>
      <c r="AP2632" s="6">
        <f>+AN2632+SUM($D$16:$E$18)-SUM($AL$27:AL2632)</f>
        <v>32235.656921976708</v>
      </c>
      <c r="AQ2632" s="10">
        <f t="shared" si="766"/>
        <v>-6.8534059897153998E-3</v>
      </c>
      <c r="AR2632" s="10">
        <f>+AN2632/SUM(AL$27:AL2632)-1</f>
        <v>0.22720547282703407</v>
      </c>
    </row>
    <row r="2633" spans="1:44" x14ac:dyDescent="0.25">
      <c r="A2633" s="1">
        <v>44099</v>
      </c>
      <c r="B2633">
        <v>8.4320000000000004</v>
      </c>
      <c r="G2633">
        <f t="shared" si="759"/>
        <v>8126.732079512848</v>
      </c>
      <c r="H2633">
        <f t="shared" si="760"/>
        <v>8066.2474450300688</v>
      </c>
      <c r="I2633" s="5">
        <f t="shared" si="749"/>
        <v>0</v>
      </c>
      <c r="J2633" s="6">
        <f>+H2633+SUM($D$16:$E$16)-SUM($F$27:F2633)</f>
        <v>8280.8614450300629</v>
      </c>
      <c r="K2633" s="10">
        <f t="shared" si="761"/>
        <v>4.6230239664168948E-4</v>
      </c>
      <c r="L2633" s="10">
        <f>+H2633/SUM(F$27:F2633)-1</f>
        <v>4.6832364404594706E-2</v>
      </c>
      <c r="M2633">
        <v>6.9189999999999996</v>
      </c>
      <c r="R2633">
        <f t="shared" si="762"/>
        <v>6655.0650701746335</v>
      </c>
      <c r="S2633">
        <f t="shared" si="763"/>
        <v>6467.1966501099623</v>
      </c>
      <c r="T2633" s="5">
        <f t="shared" si="750"/>
        <v>0</v>
      </c>
      <c r="U2633" s="6">
        <f>+S2633+SUM($D$17:$E$17)-SUM($Q$27:Q2633)</f>
        <v>6646.1706501099579</v>
      </c>
      <c r="V2633" s="10">
        <f t="shared" si="751"/>
        <v>-5.6223385820397542E-4</v>
      </c>
      <c r="W2633" s="10">
        <f>+S2633/SUM(Q$27:Q2633)-1</f>
        <v>7.1905409057613223E-3</v>
      </c>
      <c r="X2633">
        <v>5.9329999999999998</v>
      </c>
      <c r="AC2633">
        <f t="shared" si="764"/>
        <v>17329.841831685768</v>
      </c>
      <c r="AD2633">
        <f t="shared" si="765"/>
        <v>17160.332719657112</v>
      </c>
      <c r="AE2633" s="5">
        <f t="shared" si="752"/>
        <v>0</v>
      </c>
      <c r="AF2633" s="6">
        <f>+AD2633+SUM($D$18:$E$18)-SUM($AB$27:AB2633)</f>
        <v>17482.253719657136</v>
      </c>
      <c r="AG2633" s="10">
        <f t="shared" si="753"/>
        <v>1.0026234118629018E-2</v>
      </c>
      <c r="AH2633" s="10">
        <f>+AD2633/SUM(AB$27:AB2633)-1</f>
        <v>0.48470457068662975</v>
      </c>
      <c r="AI2633" s="6">
        <f t="shared" si="754"/>
        <v>0</v>
      </c>
      <c r="AL2633" s="6">
        <f t="shared" si="755"/>
        <v>0</v>
      </c>
      <c r="AM2633" s="6">
        <f t="shared" si="756"/>
        <v>32111.638981373249</v>
      </c>
      <c r="AN2633" s="6">
        <f t="shared" si="757"/>
        <v>31693.776814797144</v>
      </c>
      <c r="AO2633" s="5">
        <f t="shared" si="758"/>
        <v>0</v>
      </c>
      <c r="AP2633" s="6">
        <f>+AN2633+SUM($D$16:$E$18)-SUM($AL$27:AL2633)</f>
        <v>32409.285814797124</v>
      </c>
      <c r="AQ2633" s="10">
        <f t="shared" si="766"/>
        <v>5.3862371485298155E-3</v>
      </c>
      <c r="AR2633" s="10">
        <f>+AN2633/SUM(AL$27:AL2633)-1</f>
        <v>0.23396554032537065</v>
      </c>
    </row>
    <row r="2634" spans="1:44" x14ac:dyDescent="0.25">
      <c r="A2634" s="1">
        <v>44102</v>
      </c>
      <c r="B2634">
        <v>8.4760000000000009</v>
      </c>
      <c r="G2634">
        <f t="shared" si="759"/>
        <v>8169.1391254685614</v>
      </c>
      <c r="H2634">
        <f t="shared" si="760"/>
        <v>8108.338869079088</v>
      </c>
      <c r="I2634" s="5">
        <f t="shared" si="749"/>
        <v>0</v>
      </c>
      <c r="J2634" s="6">
        <f>+H2634+SUM($D$16:$E$16)-SUM($F$27:F2634)</f>
        <v>8322.952869079083</v>
      </c>
      <c r="K2634" s="10">
        <f t="shared" si="761"/>
        <v>5.0829764908435493E-3</v>
      </c>
      <c r="L2634" s="10">
        <f>+H2634/SUM(F$27:F2634)-1</f>
        <v>5.2294962131563594E-2</v>
      </c>
      <c r="M2634">
        <v>7.0119999999999996</v>
      </c>
      <c r="R2634">
        <f t="shared" si="762"/>
        <v>6744.5174551328992</v>
      </c>
      <c r="S2634">
        <f t="shared" si="763"/>
        <v>6554.1238489046182</v>
      </c>
      <c r="T2634" s="5">
        <f t="shared" si="750"/>
        <v>0</v>
      </c>
      <c r="U2634" s="6">
        <f>+S2634+SUM($D$17:$E$17)-SUM($Q$27:Q2634)</f>
        <v>6733.0978489046138</v>
      </c>
      <c r="V2634" s="10">
        <f t="shared" si="751"/>
        <v>1.3079290823388323E-2</v>
      </c>
      <c r="W2634" s="10">
        <f>+S2634/SUM(Q$27:Q2634)-1</f>
        <v>2.0728439489983819E-2</v>
      </c>
      <c r="X2634">
        <v>5.9630000000000001</v>
      </c>
      <c r="AC2634">
        <f t="shared" si="764"/>
        <v>17417.4695503695</v>
      </c>
      <c r="AD2634">
        <f t="shared" si="765"/>
        <v>17247.103321644256</v>
      </c>
      <c r="AE2634" s="5">
        <f t="shared" si="752"/>
        <v>0</v>
      </c>
      <c r="AF2634" s="6">
        <f>+AD2634+SUM($D$18:$E$18)-SUM($AB$27:AB2634)</f>
        <v>17569.024321644283</v>
      </c>
      <c r="AG2634" s="10">
        <f t="shared" si="753"/>
        <v>4.9633533169457511E-3</v>
      </c>
      <c r="AH2634" s="10">
        <f>+AD2634/SUM(AB$27:AB2634)-1</f>
        <v>0.4922119256707187</v>
      </c>
      <c r="AI2634" s="6">
        <f t="shared" si="754"/>
        <v>0</v>
      </c>
      <c r="AL2634" s="6">
        <f t="shared" si="755"/>
        <v>0</v>
      </c>
      <c r="AM2634" s="6">
        <f t="shared" si="756"/>
        <v>32331.126130970959</v>
      </c>
      <c r="AN2634" s="6">
        <f t="shared" si="757"/>
        <v>31909.566039627964</v>
      </c>
      <c r="AO2634" s="5">
        <f t="shared" si="758"/>
        <v>0</v>
      </c>
      <c r="AP2634" s="6">
        <f>+AN2634+SUM($D$16:$E$18)-SUM($AL$27:AL2634)</f>
        <v>32625.075039627944</v>
      </c>
      <c r="AQ2634" s="10">
        <f t="shared" si="766"/>
        <v>6.6582530100769421E-3</v>
      </c>
      <c r="AR2634" s="10">
        <f>+AN2634/SUM(AL$27:AL2634)-1</f>
        <v>0.24236707823518633</v>
      </c>
    </row>
    <row r="2635" spans="1:44" x14ac:dyDescent="0.25">
      <c r="A2635" s="1">
        <v>44103</v>
      </c>
      <c r="B2635">
        <v>8.4190000000000005</v>
      </c>
      <c r="G2635">
        <f t="shared" si="759"/>
        <v>8114.2027250259334</v>
      </c>
      <c r="H2635">
        <f t="shared" si="760"/>
        <v>8053.8113424701323</v>
      </c>
      <c r="I2635" s="5">
        <f t="shared" si="749"/>
        <v>0</v>
      </c>
      <c r="J2635" s="6">
        <f>+H2635+SUM($D$16:$E$16)-SUM($F$27:F2635)</f>
        <v>8268.4253424701274</v>
      </c>
      <c r="K2635" s="10">
        <f t="shared" si="761"/>
        <v>-6.5514640616953779E-3</v>
      </c>
      <c r="L2635" s="10">
        <f>+H2635/SUM(F$27:F2635)-1</f>
        <v>4.521841507617208E-2</v>
      </c>
      <c r="M2635">
        <v>6.9960000000000004</v>
      </c>
      <c r="R2635">
        <f t="shared" si="762"/>
        <v>6729.1277975056719</v>
      </c>
      <c r="S2635">
        <f t="shared" si="763"/>
        <v>6539.1686319076889</v>
      </c>
      <c r="T2635" s="5">
        <f t="shared" si="750"/>
        <v>0</v>
      </c>
      <c r="U2635" s="6">
        <f>+S2635+SUM($D$17:$E$17)-SUM($Q$27:Q2635)</f>
        <v>6718.1426319076836</v>
      </c>
      <c r="V2635" s="10">
        <f t="shared" si="751"/>
        <v>-2.2211495113446666E-3</v>
      </c>
      <c r="W2635" s="10">
        <f>+S2635/SUM(Q$27:Q2635)-1</f>
        <v>1.8399338658289688E-2</v>
      </c>
      <c r="X2635">
        <v>5.9210000000000003</v>
      </c>
      <c r="AC2635">
        <f t="shared" si="764"/>
        <v>17294.790744212278</v>
      </c>
      <c r="AD2635">
        <f t="shared" si="765"/>
        <v>17125.624478862257</v>
      </c>
      <c r="AE2635" s="5">
        <f t="shared" si="752"/>
        <v>0</v>
      </c>
      <c r="AF2635" s="6">
        <f>+AD2635+SUM($D$18:$E$18)-SUM($AB$27:AB2635)</f>
        <v>17447.545478862281</v>
      </c>
      <c r="AG2635" s="10">
        <f t="shared" si="753"/>
        <v>-6.9143761519155911E-3</v>
      </c>
      <c r="AH2635" s="10">
        <f>+AD2635/SUM(AB$27:AB2635)-1</f>
        <v>0.48170162869299427</v>
      </c>
      <c r="AI2635" s="6">
        <f t="shared" si="754"/>
        <v>0</v>
      </c>
      <c r="AL2635" s="6">
        <f t="shared" si="755"/>
        <v>0</v>
      </c>
      <c r="AM2635" s="6">
        <f t="shared" si="756"/>
        <v>32138.121266743881</v>
      </c>
      <c r="AN2635" s="6">
        <f t="shared" si="757"/>
        <v>31718.604453240077</v>
      </c>
      <c r="AO2635" s="5">
        <f t="shared" si="758"/>
        <v>0</v>
      </c>
      <c r="AP2635" s="6">
        <f>+AN2635+SUM($D$16:$E$18)-SUM($AL$27:AL2635)</f>
        <v>32434.113453240057</v>
      </c>
      <c r="AQ2635" s="10">
        <f t="shared" si="766"/>
        <v>-5.853215238767584E-3</v>
      </c>
      <c r="AR2635" s="10">
        <f>+AN2635/SUM(AL$27:AL2635)-1</f>
        <v>0.23493217962699964</v>
      </c>
    </row>
    <row r="2636" spans="1:44" x14ac:dyDescent="0.25">
      <c r="A2636" s="1">
        <v>44104</v>
      </c>
      <c r="B2636">
        <v>8.5109999999999992</v>
      </c>
      <c r="G2636">
        <f t="shared" si="759"/>
        <v>8202.8720029333308</v>
      </c>
      <c r="H2636">
        <f t="shared" si="760"/>
        <v>8141.8206836635327</v>
      </c>
      <c r="I2636" s="5">
        <f t="shared" si="749"/>
        <v>0</v>
      </c>
      <c r="J2636" s="6">
        <f>+H2636+SUM($D$16:$E$16)-SUM($F$27:F2636)</f>
        <v>8356.4346836635268</v>
      </c>
      <c r="K2636" s="10">
        <f t="shared" si="761"/>
        <v>1.0644026830761488E-2</v>
      </c>
      <c r="L2636" s="10">
        <f>+H2636/SUM(F$27:F2636)-1</f>
        <v>5.6640210323470663E-2</v>
      </c>
      <c r="M2636">
        <v>6.98</v>
      </c>
      <c r="R2636">
        <f t="shared" si="762"/>
        <v>6713.7381398784428</v>
      </c>
      <c r="S2636">
        <f t="shared" si="763"/>
        <v>6524.2134149107587</v>
      </c>
      <c r="T2636" s="5">
        <f t="shared" si="750"/>
        <v>0</v>
      </c>
      <c r="U2636" s="6">
        <f>+S2636+SUM($D$17:$E$17)-SUM($Q$27:Q2636)</f>
        <v>6703.1874149107534</v>
      </c>
      <c r="V2636" s="10">
        <f t="shared" si="751"/>
        <v>-2.2260939989425799E-3</v>
      </c>
      <c r="W2636" s="10">
        <f>+S2636/SUM(Q$27:Q2636)-1</f>
        <v>1.6070237826595557E-2</v>
      </c>
      <c r="X2636">
        <v>5.9790000000000001</v>
      </c>
      <c r="AC2636">
        <f t="shared" si="764"/>
        <v>17464.204333667491</v>
      </c>
      <c r="AD2636">
        <f t="shared" si="765"/>
        <v>17293.380976037399</v>
      </c>
      <c r="AE2636" s="5">
        <f t="shared" si="752"/>
        <v>0</v>
      </c>
      <c r="AF2636" s="6">
        <f>+AD2636+SUM($D$18:$E$18)-SUM($AB$27:AB2636)</f>
        <v>17615.301976037423</v>
      </c>
      <c r="AG2636" s="10">
        <f t="shared" si="753"/>
        <v>9.6149052815697189E-3</v>
      </c>
      <c r="AH2636" s="10">
        <f>+AD2636/SUM(AB$27:AB2636)-1</f>
        <v>0.49621584832889942</v>
      </c>
      <c r="AI2636" s="6">
        <f t="shared" si="754"/>
        <v>0</v>
      </c>
      <c r="AL2636" s="6">
        <f t="shared" si="755"/>
        <v>0</v>
      </c>
      <c r="AM2636" s="6">
        <f t="shared" si="756"/>
        <v>32380.814476479263</v>
      </c>
      <c r="AN2636" s="6">
        <f t="shared" si="757"/>
        <v>31959.41507461169</v>
      </c>
      <c r="AO2636" s="5">
        <f t="shared" si="758"/>
        <v>0</v>
      </c>
      <c r="AP2636" s="6">
        <f>+AN2636+SUM($D$16:$E$18)-SUM($AL$27:AL2636)</f>
        <v>32674.924074611674</v>
      </c>
      <c r="AQ2636" s="10">
        <f t="shared" si="766"/>
        <v>7.4246093305059269E-3</v>
      </c>
      <c r="AR2636" s="10">
        <f>+AN2636/SUM(AL$27:AL2636)-1</f>
        <v>0.24430790061643282</v>
      </c>
    </row>
    <row r="2637" spans="1:44" x14ac:dyDescent="0.25">
      <c r="A2637" s="1">
        <v>44105</v>
      </c>
      <c r="B2637">
        <v>8.5410000000000004</v>
      </c>
      <c r="G2637">
        <f t="shared" si="759"/>
        <v>8231.7858979031353</v>
      </c>
      <c r="H2637">
        <f t="shared" si="760"/>
        <v>8170.5193818787739</v>
      </c>
      <c r="I2637" s="5">
        <f t="shared" si="749"/>
        <v>0</v>
      </c>
      <c r="J2637" s="6">
        <f>+H2637+SUM($D$16:$E$16)-SUM($F$27:F2637)</f>
        <v>8385.133381878768</v>
      </c>
      <c r="K2637" s="10">
        <f t="shared" si="761"/>
        <v>3.4343232851858918E-3</v>
      </c>
      <c r="L2637" s="10">
        <f>+H2637/SUM(F$27:F2637)-1</f>
        <v>6.0364708773676945E-2</v>
      </c>
      <c r="M2637">
        <v>6.9850000000000003</v>
      </c>
      <c r="R2637">
        <f t="shared" si="762"/>
        <v>6718.547407886952</v>
      </c>
      <c r="S2637">
        <f t="shared" si="763"/>
        <v>6528.8869202222995</v>
      </c>
      <c r="T2637" s="5">
        <f t="shared" si="750"/>
        <v>0</v>
      </c>
      <c r="U2637" s="6">
        <f>+S2637+SUM($D$17:$E$17)-SUM($Q$27:Q2637)</f>
        <v>6707.8609202222942</v>
      </c>
      <c r="V2637" s="10">
        <f t="shared" si="751"/>
        <v>6.9720642170101321E-4</v>
      </c>
      <c r="W2637" s="10">
        <f>+S2637/SUM(Q$27:Q2637)-1</f>
        <v>1.679808183649989E-2</v>
      </c>
      <c r="X2637">
        <v>5.9889999999999999</v>
      </c>
      <c r="AC2637">
        <f t="shared" si="764"/>
        <v>17493.413573228732</v>
      </c>
      <c r="AD2637">
        <f t="shared" si="765"/>
        <v>17322.304510033111</v>
      </c>
      <c r="AE2637" s="5">
        <f t="shared" si="752"/>
        <v>0</v>
      </c>
      <c r="AF2637" s="6">
        <f>+AD2637+SUM($D$18:$E$18)-SUM($AB$27:AB2637)</f>
        <v>17644.225510033139</v>
      </c>
      <c r="AG2637" s="10">
        <f t="shared" si="753"/>
        <v>1.641955047666066E-3</v>
      </c>
      <c r="AH2637" s="10">
        <f>+AD2637/SUM(AB$27:AB2637)-1</f>
        <v>0.49871829999026218</v>
      </c>
      <c r="AI2637" s="6">
        <f t="shared" si="754"/>
        <v>0</v>
      </c>
      <c r="AL2637" s="6">
        <f t="shared" si="755"/>
        <v>0</v>
      </c>
      <c r="AM2637" s="6">
        <f t="shared" si="756"/>
        <v>32443.746879018821</v>
      </c>
      <c r="AN2637" s="6">
        <f t="shared" si="757"/>
        <v>32021.710812134184</v>
      </c>
      <c r="AO2637" s="5">
        <f t="shared" si="758"/>
        <v>0</v>
      </c>
      <c r="AP2637" s="6">
        <f>+AN2637+SUM($D$16:$E$18)-SUM($AL$27:AL2637)</f>
        <v>32737.219812134168</v>
      </c>
      <c r="AQ2637" s="10">
        <f t="shared" si="766"/>
        <v>1.9065304445771147E-3</v>
      </c>
      <c r="AR2637" s="10">
        <f>+AN2637/SUM(AL$27:AL2637)-1</f>
        <v>0.24673332292760475</v>
      </c>
    </row>
    <row r="2638" spans="1:44" x14ac:dyDescent="0.25">
      <c r="A2638" s="1">
        <v>44106</v>
      </c>
      <c r="B2638">
        <v>8.532</v>
      </c>
      <c r="G2638">
        <f t="shared" si="759"/>
        <v>8223.1117294121941</v>
      </c>
      <c r="H2638">
        <f t="shared" si="760"/>
        <v>8161.9097724142021</v>
      </c>
      <c r="I2638" s="5">
        <f t="shared" si="749"/>
        <v>0</v>
      </c>
      <c r="J2638" s="6">
        <f>+H2638+SUM($D$16:$E$16)-SUM($F$27:F2638)</f>
        <v>8376.5237724141953</v>
      </c>
      <c r="K2638" s="10">
        <f t="shared" si="761"/>
        <v>-1.0267707229534295E-3</v>
      </c>
      <c r="L2638" s="10">
        <f>+H2638/SUM(F$27:F2638)-1</f>
        <v>5.9247359238615127E-2</v>
      </c>
      <c r="M2638">
        <v>6.9909999999999997</v>
      </c>
      <c r="R2638">
        <f t="shared" si="762"/>
        <v>6724.3185294971618</v>
      </c>
      <c r="S2638">
        <f t="shared" si="763"/>
        <v>6534.4951265961472</v>
      </c>
      <c r="T2638" s="5">
        <f t="shared" si="750"/>
        <v>0</v>
      </c>
      <c r="U2638" s="6">
        <f>+S2638+SUM($D$17:$E$17)-SUM($Q$27:Q2638)</f>
        <v>6713.469126596141</v>
      </c>
      <c r="V2638" s="10">
        <f t="shared" si="751"/>
        <v>8.3606479629594332E-4</v>
      </c>
      <c r="W2638" s="10">
        <f>+S2638/SUM(Q$27:Q2638)-1</f>
        <v>1.7671494648385133E-2</v>
      </c>
      <c r="X2638">
        <v>5.9829999999999997</v>
      </c>
      <c r="AC2638">
        <f t="shared" si="764"/>
        <v>17475.888029491987</v>
      </c>
      <c r="AD2638">
        <f t="shared" si="765"/>
        <v>17304.950389635684</v>
      </c>
      <c r="AE2638" s="5">
        <f t="shared" si="752"/>
        <v>0</v>
      </c>
      <c r="AF2638" s="6">
        <f>+AD2638+SUM($D$18:$E$18)-SUM($AB$27:AB2638)</f>
        <v>17626.871389635708</v>
      </c>
      <c r="AG2638" s="10">
        <f t="shared" si="753"/>
        <v>-9.8355807046124344E-4</v>
      </c>
      <c r="AH2638" s="10">
        <f>+AD2638/SUM(AB$27:AB2638)-1</f>
        <v>0.49721682899344444</v>
      </c>
      <c r="AI2638" s="6">
        <f t="shared" si="754"/>
        <v>0</v>
      </c>
      <c r="AL2638" s="6">
        <f t="shared" si="755"/>
        <v>0</v>
      </c>
      <c r="AM2638" s="6">
        <f t="shared" si="756"/>
        <v>32423.318288401344</v>
      </c>
      <c r="AN2638" s="6">
        <f t="shared" si="757"/>
        <v>32001.355288646031</v>
      </c>
      <c r="AO2638" s="5">
        <f t="shared" si="758"/>
        <v>0</v>
      </c>
      <c r="AP2638" s="6">
        <f>+AN2638+SUM($D$16:$E$18)-SUM($AL$27:AL2638)</f>
        <v>32716.864288646011</v>
      </c>
      <c r="AQ2638" s="10">
        <f t="shared" si="766"/>
        <v>-6.2178534417300924E-4</v>
      </c>
      <c r="AR2638" s="10">
        <f>+AN2638/SUM(AL$27:AL2638)-1</f>
        <v>0.2459408009543973</v>
      </c>
    </row>
    <row r="2639" spans="1:44" x14ac:dyDescent="0.25">
      <c r="A2639" s="1">
        <v>44109</v>
      </c>
      <c r="B2639">
        <v>8.548</v>
      </c>
      <c r="G2639">
        <f t="shared" si="759"/>
        <v>8238.5324733960897</v>
      </c>
      <c r="H2639">
        <f t="shared" si="760"/>
        <v>8177.2157447956642</v>
      </c>
      <c r="I2639" s="5">
        <f t="shared" si="749"/>
        <v>0</v>
      </c>
      <c r="J2639" s="6">
        <f>+H2639+SUM($D$16:$E$16)-SUM($F$27:F2639)</f>
        <v>8391.8297447956575</v>
      </c>
      <c r="K2639" s="10">
        <f t="shared" si="761"/>
        <v>1.8272463371820091E-3</v>
      </c>
      <c r="L2639" s="10">
        <f>+H2639/SUM(F$27:F2639)-1</f>
        <v>6.1233758412058359E-2</v>
      </c>
      <c r="M2639">
        <v>7.0510000000000002</v>
      </c>
      <c r="R2639">
        <f t="shared" si="762"/>
        <v>6782.0297455992686</v>
      </c>
      <c r="S2639">
        <f t="shared" si="763"/>
        <v>6590.5771903346349</v>
      </c>
      <c r="T2639" s="5">
        <f t="shared" si="750"/>
        <v>0</v>
      </c>
      <c r="U2639" s="6">
        <f>+S2639+SUM($D$17:$E$17)-SUM($Q$27:Q2639)</f>
        <v>6769.5511903346305</v>
      </c>
      <c r="V2639" s="10">
        <f t="shared" si="751"/>
        <v>8.3536637587733331E-3</v>
      </c>
      <c r="W2639" s="10">
        <f>+S2639/SUM(Q$27:Q2639)-1</f>
        <v>2.6405622767238457E-2</v>
      </c>
      <c r="X2639">
        <v>6.024</v>
      </c>
      <c r="AC2639">
        <f t="shared" si="764"/>
        <v>17595.645911693086</v>
      </c>
      <c r="AD2639">
        <f t="shared" si="765"/>
        <v>17423.536879018113</v>
      </c>
      <c r="AE2639" s="5">
        <f t="shared" si="752"/>
        <v>0</v>
      </c>
      <c r="AF2639" s="6">
        <f>+AD2639+SUM($D$18:$E$18)-SUM($AB$27:AB2639)</f>
        <v>17745.45787901814</v>
      </c>
      <c r="AG2639" s="10">
        <f t="shared" si="753"/>
        <v>6.7275971306035576E-3</v>
      </c>
      <c r="AH2639" s="10">
        <f>+AD2639/SUM(AB$27:AB2639)-1</f>
        <v>0.50747688080503273</v>
      </c>
      <c r="AI2639" s="6">
        <f t="shared" si="754"/>
        <v>0</v>
      </c>
      <c r="AL2639" s="6">
        <f t="shared" si="755"/>
        <v>0</v>
      </c>
      <c r="AM2639" s="6">
        <f t="shared" si="756"/>
        <v>32616.208130688443</v>
      </c>
      <c r="AN2639" s="6">
        <f t="shared" si="757"/>
        <v>32191.329814148412</v>
      </c>
      <c r="AO2639" s="5">
        <f t="shared" si="758"/>
        <v>0</v>
      </c>
      <c r="AP2639" s="6">
        <f>+AN2639+SUM($D$16:$E$18)-SUM($AL$27:AL2639)</f>
        <v>32906.838814148388</v>
      </c>
      <c r="AQ2639" s="10">
        <f t="shared" si="766"/>
        <v>5.8066238813816451E-3</v>
      </c>
      <c r="AR2639" s="10">
        <f>+AN2639/SUM(AL$27:AL2639)-1</f>
        <v>0.25333726933301448</v>
      </c>
    </row>
    <row r="2640" spans="1:44" x14ac:dyDescent="0.25">
      <c r="A2640" s="1">
        <v>44110</v>
      </c>
      <c r="B2640">
        <v>8.61</v>
      </c>
      <c r="G2640">
        <f t="shared" si="759"/>
        <v>8298.2878563336835</v>
      </c>
      <c r="H2640">
        <f t="shared" si="760"/>
        <v>8236.5263877738253</v>
      </c>
      <c r="I2640" s="5">
        <f t="shared" si="749"/>
        <v>0</v>
      </c>
      <c r="J2640" s="6">
        <f>+H2640+SUM($D$16:$E$16)-SUM($F$27:F2640)</f>
        <v>8451.1403877738194</v>
      </c>
      <c r="K2640" s="10">
        <f t="shared" si="761"/>
        <v>7.067665191246908E-3</v>
      </c>
      <c r="L2640" s="10">
        <f>+H2640/SUM(F$27:F2640)-1</f>
        <v>6.8931055209150882E-2</v>
      </c>
      <c r="M2640">
        <v>7.056</v>
      </c>
      <c r="R2640">
        <f t="shared" si="762"/>
        <v>6786.8390136077769</v>
      </c>
      <c r="S2640">
        <f t="shared" si="763"/>
        <v>6595.2506956461748</v>
      </c>
      <c r="T2640" s="5">
        <f t="shared" si="750"/>
        <v>0</v>
      </c>
      <c r="U2640" s="6">
        <f>+S2640+SUM($D$17:$E$17)-SUM($Q$27:Q2640)</f>
        <v>6774.2246956461695</v>
      </c>
      <c r="V2640" s="10">
        <f t="shared" si="751"/>
        <v>6.9037151505879635E-4</v>
      </c>
      <c r="W2640" s="10">
        <f>+S2640/SUM(Q$27:Q2640)-1</f>
        <v>2.713346677714279E-2</v>
      </c>
      <c r="X2640">
        <v>5.98</v>
      </c>
      <c r="AC2640">
        <f t="shared" si="764"/>
        <v>17467.125257623615</v>
      </c>
      <c r="AD2640">
        <f t="shared" si="765"/>
        <v>17296.273329436972</v>
      </c>
      <c r="AE2640" s="5">
        <f t="shared" si="752"/>
        <v>0</v>
      </c>
      <c r="AF2640" s="6">
        <f>+AD2640+SUM($D$18:$E$18)-SUM($AB$27:AB2640)</f>
        <v>17618.194329436999</v>
      </c>
      <c r="AG2640" s="10">
        <f t="shared" si="753"/>
        <v>-7.1716126148322346E-3</v>
      </c>
      <c r="AH2640" s="10">
        <f>+AD2640/SUM(AB$27:AB2640)-1</f>
        <v>0.49646609349503579</v>
      </c>
      <c r="AI2640" s="6">
        <f t="shared" si="754"/>
        <v>0</v>
      </c>
      <c r="AL2640" s="6">
        <f t="shared" si="755"/>
        <v>0</v>
      </c>
      <c r="AM2640" s="6">
        <f t="shared" si="756"/>
        <v>32552.252127565076</v>
      </c>
      <c r="AN2640" s="6">
        <f t="shared" si="757"/>
        <v>32128.050412856974</v>
      </c>
      <c r="AO2640" s="5">
        <f t="shared" si="758"/>
        <v>0</v>
      </c>
      <c r="AP2640" s="6">
        <f>+AN2640+SUM($D$16:$E$18)-SUM($AL$27:AL2640)</f>
        <v>32843.55941285695</v>
      </c>
      <c r="AQ2640" s="10">
        <f t="shared" si="766"/>
        <v>-1.9229863326838403E-3</v>
      </c>
      <c r="AR2640" s="10">
        <f>+AN2640/SUM(AL$27:AL2640)-1</f>
        <v>0.25087354905561288</v>
      </c>
    </row>
    <row r="2641" spans="1:44" x14ac:dyDescent="0.25">
      <c r="A2641" s="1">
        <v>44111</v>
      </c>
      <c r="B2641">
        <v>8.6820000000000004</v>
      </c>
      <c r="G2641">
        <f t="shared" si="759"/>
        <v>8367.6812042612146</v>
      </c>
      <c r="H2641">
        <f t="shared" si="760"/>
        <v>8305.4032634904033</v>
      </c>
      <c r="I2641" s="5">
        <f t="shared" si="749"/>
        <v>0</v>
      </c>
      <c r="J2641" s="6">
        <f>+H2641+SUM($D$16:$E$16)-SUM($F$27:F2641)</f>
        <v>8520.0172634903975</v>
      </c>
      <c r="K2641" s="10">
        <f t="shared" si="761"/>
        <v>8.1500096503215325E-3</v>
      </c>
      <c r="L2641" s="10">
        <f>+H2641/SUM(F$27:F2641)-1</f>
        <v>7.7869851489645869E-2</v>
      </c>
      <c r="M2641">
        <v>7.04</v>
      </c>
      <c r="R2641">
        <f t="shared" si="762"/>
        <v>6771.4493559805478</v>
      </c>
      <c r="S2641">
        <f t="shared" si="763"/>
        <v>6580.2954786492446</v>
      </c>
      <c r="T2641" s="5">
        <f t="shared" si="750"/>
        <v>0</v>
      </c>
      <c r="U2641" s="6">
        <f>+S2641+SUM($D$17:$E$17)-SUM($Q$27:Q2641)</f>
        <v>6759.2694786492393</v>
      </c>
      <c r="V2641" s="10">
        <f t="shared" si="751"/>
        <v>-2.2076647393378668E-3</v>
      </c>
      <c r="W2641" s="10">
        <f>+S2641/SUM(Q$27:Q2641)-1</f>
        <v>2.4804365945448437E-2</v>
      </c>
      <c r="X2641">
        <v>6.0369999999999999</v>
      </c>
      <c r="AC2641">
        <f t="shared" si="764"/>
        <v>17633.617923122703</v>
      </c>
      <c r="AD2641">
        <f t="shared" si="765"/>
        <v>17461.13747321254</v>
      </c>
      <c r="AE2641" s="5">
        <f t="shared" si="752"/>
        <v>0</v>
      </c>
      <c r="AF2641" s="6">
        <f>+AD2641+SUM($D$18:$E$18)-SUM($AB$27:AB2641)</f>
        <v>17783.058473212564</v>
      </c>
      <c r="AG2641" s="10">
        <f t="shared" si="753"/>
        <v>9.3576072946421895E-3</v>
      </c>
      <c r="AH2641" s="10">
        <f>+AD2641/SUM(AB$27:AB2641)-1</f>
        <v>0.51073006796480458</v>
      </c>
      <c r="AI2641" s="6">
        <f t="shared" si="754"/>
        <v>0</v>
      </c>
      <c r="AL2641" s="6">
        <f t="shared" si="755"/>
        <v>0</v>
      </c>
      <c r="AM2641" s="6">
        <f t="shared" si="756"/>
        <v>32772.74848336447</v>
      </c>
      <c r="AN2641" s="6">
        <f t="shared" si="757"/>
        <v>32346.836215352188</v>
      </c>
      <c r="AO2641" s="5">
        <f t="shared" si="758"/>
        <v>0</v>
      </c>
      <c r="AP2641" s="6">
        <f>+AN2641+SUM($D$16:$E$18)-SUM($AL$27:AL2641)</f>
        <v>33062.345215352165</v>
      </c>
      <c r="AQ2641" s="10">
        <f t="shared" si="766"/>
        <v>6.6614522422794309E-3</v>
      </c>
      <c r="AR2641" s="10">
        <f>+AN2641/SUM(AL$27:AL2641)-1</f>
        <v>0.25939175572341155</v>
      </c>
    </row>
    <row r="2642" spans="1:44" x14ac:dyDescent="0.25">
      <c r="A2642" s="1">
        <v>44112</v>
      </c>
      <c r="B2642">
        <v>8.7650000000000006</v>
      </c>
      <c r="G2642">
        <f t="shared" si="759"/>
        <v>8447.6763136776717</v>
      </c>
      <c r="H2642">
        <f t="shared" si="760"/>
        <v>8384.8029952192337</v>
      </c>
      <c r="I2642" s="5">
        <f t="shared" si="749"/>
        <v>0</v>
      </c>
      <c r="J2642" s="6">
        <f>+H2642+SUM($D$16:$E$16)-SUM($F$27:F2642)</f>
        <v>8599.4169952192278</v>
      </c>
      <c r="K2642" s="10">
        <f t="shared" si="761"/>
        <v>9.3191984562133179E-3</v>
      </c>
      <c r="L2642" s="10">
        <f>+H2642/SUM(F$27:F2642)-1</f>
        <v>8.8174297201882634E-2</v>
      </c>
      <c r="M2642">
        <v>7.0839999999999996</v>
      </c>
      <c r="R2642">
        <f t="shared" si="762"/>
        <v>6813.7709144554256</v>
      </c>
      <c r="S2642">
        <f t="shared" si="763"/>
        <v>6621.4223253908012</v>
      </c>
      <c r="T2642" s="5">
        <f t="shared" si="750"/>
        <v>0</v>
      </c>
      <c r="U2642" s="6">
        <f>+S2642+SUM($D$17:$E$17)-SUM($Q$27:Q2642)</f>
        <v>6800.3963253907968</v>
      </c>
      <c r="V2642" s="10">
        <f t="shared" si="751"/>
        <v>6.0845105926707888E-3</v>
      </c>
      <c r="W2642" s="10">
        <f>+S2642/SUM(Q$27:Q2642)-1</f>
        <v>3.1209393232607407E-2</v>
      </c>
      <c r="X2642">
        <v>6.093</v>
      </c>
      <c r="AC2642">
        <f t="shared" si="764"/>
        <v>17797.189664665668</v>
      </c>
      <c r="AD2642">
        <f t="shared" si="765"/>
        <v>17623.10926358854</v>
      </c>
      <c r="AE2642" s="5">
        <f t="shared" si="752"/>
        <v>0</v>
      </c>
      <c r="AF2642" s="6">
        <f>+AD2642+SUM($D$18:$E$18)-SUM($AB$27:AB2642)</f>
        <v>17945.030263588567</v>
      </c>
      <c r="AG2642" s="10">
        <f t="shared" si="753"/>
        <v>9.1082077146622531E-3</v>
      </c>
      <c r="AH2642" s="10">
        <f>+AD2642/SUM(AB$27:AB2642)-1</f>
        <v>0.52474379726843701</v>
      </c>
      <c r="AI2642" s="6">
        <f t="shared" si="754"/>
        <v>0</v>
      </c>
      <c r="AL2642" s="6">
        <f t="shared" si="755"/>
        <v>0</v>
      </c>
      <c r="AM2642" s="6">
        <f t="shared" si="756"/>
        <v>33058.636892798764</v>
      </c>
      <c r="AN2642" s="6">
        <f t="shared" si="757"/>
        <v>32629.334584198576</v>
      </c>
      <c r="AO2642" s="5">
        <f t="shared" si="758"/>
        <v>0</v>
      </c>
      <c r="AP2642" s="6">
        <f>+AN2642+SUM($D$16:$E$18)-SUM($AL$27:AL2642)</f>
        <v>33344.843584198548</v>
      </c>
      <c r="AQ2642" s="10">
        <f t="shared" si="766"/>
        <v>8.5444141063293344E-3</v>
      </c>
      <c r="AR2642" s="10">
        <f>+AN2642/SUM(AL$27:AL2642)-1</f>
        <v>0.27039054751750968</v>
      </c>
    </row>
    <row r="2643" spans="1:44" x14ac:dyDescent="0.25">
      <c r="A2643" s="1">
        <v>44113</v>
      </c>
      <c r="B2643">
        <v>8.7690000000000001</v>
      </c>
      <c r="G2643">
        <f t="shared" si="759"/>
        <v>8451.5314996736452</v>
      </c>
      <c r="H2643">
        <f t="shared" si="760"/>
        <v>8388.6294883145983</v>
      </c>
      <c r="I2643" s="5">
        <f t="shared" si="749"/>
        <v>0</v>
      </c>
      <c r="J2643" s="6">
        <f>+H2643+SUM($D$16:$E$16)-SUM($F$27:F2643)</f>
        <v>8603.2434883145906</v>
      </c>
      <c r="K2643" s="10">
        <f t="shared" si="761"/>
        <v>4.4497122275721779E-4</v>
      </c>
      <c r="L2643" s="10">
        <f>+H2643/SUM(F$27:F2643)-1</f>
        <v>8.8670896995243442E-2</v>
      </c>
      <c r="M2643">
        <v>7.1239999999999997</v>
      </c>
      <c r="R2643">
        <f t="shared" si="762"/>
        <v>6852.2450585234974</v>
      </c>
      <c r="S2643">
        <f t="shared" si="763"/>
        <v>6658.8103678831267</v>
      </c>
      <c r="T2643" s="5">
        <f t="shared" si="750"/>
        <v>0</v>
      </c>
      <c r="U2643" s="6">
        <f>+S2643+SUM($D$17:$E$17)-SUM($Q$27:Q2643)</f>
        <v>6837.7843678831214</v>
      </c>
      <c r="V2643" s="10">
        <f t="shared" si="751"/>
        <v>5.4979211068519884E-3</v>
      </c>
      <c r="W2643" s="10">
        <f>+S2643/SUM(Q$27:Q2643)-1</f>
        <v>3.7032145311842957E-2</v>
      </c>
      <c r="X2643">
        <v>6.1070000000000002</v>
      </c>
      <c r="AC2643">
        <f t="shared" si="764"/>
        <v>17838.08260005141</v>
      </c>
      <c r="AD2643">
        <f t="shared" si="765"/>
        <v>17663.60221118254</v>
      </c>
      <c r="AE2643" s="5">
        <f t="shared" si="752"/>
        <v>0</v>
      </c>
      <c r="AF2643" s="6">
        <f>+AD2643+SUM($D$18:$E$18)-SUM($AB$27:AB2643)</f>
        <v>17985.523211182568</v>
      </c>
      <c r="AG2643" s="10">
        <f t="shared" si="753"/>
        <v>2.2564992646549875E-3</v>
      </c>
      <c r="AH2643" s="10">
        <f>+AD2643/SUM(AB$27:AB2643)-1</f>
        <v>0.52824722959434522</v>
      </c>
      <c r="AI2643" s="6">
        <f t="shared" si="754"/>
        <v>0</v>
      </c>
      <c r="AL2643" s="6">
        <f t="shared" si="755"/>
        <v>0</v>
      </c>
      <c r="AM2643" s="6">
        <f t="shared" si="756"/>
        <v>33141.859158248553</v>
      </c>
      <c r="AN2643" s="6">
        <f t="shared" si="757"/>
        <v>32711.042067380266</v>
      </c>
      <c r="AO2643" s="5">
        <f t="shared" si="758"/>
        <v>0</v>
      </c>
      <c r="AP2643" s="6">
        <f>+AN2643+SUM($D$16:$E$18)-SUM($AL$27:AL2643)</f>
        <v>33426.551067380249</v>
      </c>
      <c r="AQ2643" s="10">
        <f t="shared" si="766"/>
        <v>2.4503783613614161E-3</v>
      </c>
      <c r="AR2643" s="10">
        <f>+AN2643/SUM(AL$27:AL2643)-1</f>
        <v>0.27357174675488949</v>
      </c>
    </row>
    <row r="2644" spans="1:44" x14ac:dyDescent="0.25">
      <c r="A2644" s="1">
        <v>44116</v>
      </c>
      <c r="B2644">
        <v>8.8670000000000009</v>
      </c>
      <c r="G2644">
        <f t="shared" si="759"/>
        <v>8545.9835565750054</v>
      </c>
      <c r="H2644">
        <f t="shared" si="760"/>
        <v>8482.3785691510493</v>
      </c>
      <c r="I2644" s="5">
        <f t="shared" si="749"/>
        <v>0</v>
      </c>
      <c r="J2644" s="6">
        <f>+H2644+SUM($D$16:$E$16)-SUM($F$27:F2644)</f>
        <v>8696.9925691510434</v>
      </c>
      <c r="K2644" s="10">
        <f t="shared" si="761"/>
        <v>1.0896946130118046E-2</v>
      </c>
      <c r="L2644" s="10">
        <f>+H2644/SUM(F$27:F2644)-1</f>
        <v>0.10083759193258346</v>
      </c>
      <c r="M2644">
        <v>7.1639999999999997</v>
      </c>
      <c r="R2644">
        <f t="shared" si="762"/>
        <v>6890.7192025915683</v>
      </c>
      <c r="S2644">
        <f t="shared" si="763"/>
        <v>6696.1984103754512</v>
      </c>
      <c r="T2644" s="5">
        <f t="shared" si="750"/>
        <v>0</v>
      </c>
      <c r="U2644" s="6">
        <f>+S2644+SUM($D$17:$E$17)-SUM($Q$27:Q2644)</f>
        <v>6875.1724103754459</v>
      </c>
      <c r="V2644" s="10">
        <f t="shared" si="751"/>
        <v>5.4678592480825738E-3</v>
      </c>
      <c r="W2644" s="10">
        <f>+S2644/SUM(Q$27:Q2644)-1</f>
        <v>4.2854897391078284E-2</v>
      </c>
      <c r="X2644">
        <v>6.141</v>
      </c>
      <c r="AC2644">
        <f t="shared" si="764"/>
        <v>17937.394014559635</v>
      </c>
      <c r="AD2644">
        <f t="shared" si="765"/>
        <v>17761.942226767966</v>
      </c>
      <c r="AE2644" s="5">
        <f t="shared" si="752"/>
        <v>0</v>
      </c>
      <c r="AF2644" s="6">
        <f>+AD2644+SUM($D$18:$E$18)-SUM($AB$27:AB2644)</f>
        <v>18083.863226767993</v>
      </c>
      <c r="AG2644" s="10">
        <f t="shared" si="753"/>
        <v>5.4677317101501366E-3</v>
      </c>
      <c r="AH2644" s="10">
        <f>+AD2644/SUM(AB$27:AB2644)-1</f>
        <v>0.53675556524297896</v>
      </c>
      <c r="AI2644" s="6">
        <f t="shared" si="754"/>
        <v>0</v>
      </c>
      <c r="AL2644" s="6">
        <f t="shared" si="755"/>
        <v>0</v>
      </c>
      <c r="AM2644" s="6">
        <f t="shared" si="756"/>
        <v>33374.096773726211</v>
      </c>
      <c r="AN2644" s="6">
        <f t="shared" si="757"/>
        <v>32940.51920629447</v>
      </c>
      <c r="AO2644" s="5">
        <f t="shared" si="758"/>
        <v>0</v>
      </c>
      <c r="AP2644" s="6">
        <f>+AN2644+SUM($D$16:$E$18)-SUM($AL$27:AL2644)</f>
        <v>33656.028206294446</v>
      </c>
      <c r="AQ2644" s="10">
        <f t="shared" si="766"/>
        <v>6.8651156516752465E-3</v>
      </c>
      <c r="AR2644" s="10">
        <f>+AN2644/SUM(AL$27:AL2644)-1</f>
        <v>0.28250620992623299</v>
      </c>
    </row>
    <row r="2645" spans="1:44" x14ac:dyDescent="0.25">
      <c r="A2645" s="1">
        <v>44117</v>
      </c>
      <c r="B2645">
        <v>8.9290000000000003</v>
      </c>
      <c r="G2645">
        <f t="shared" si="759"/>
        <v>8605.7389395126011</v>
      </c>
      <c r="H2645">
        <f t="shared" si="760"/>
        <v>8541.6892121292112</v>
      </c>
      <c r="I2645" s="5">
        <f t="shared" si="749"/>
        <v>0</v>
      </c>
      <c r="J2645" s="6">
        <f>+H2645+SUM($D$16:$E$16)-SUM($F$27:F2645)</f>
        <v>8756.3032121292053</v>
      </c>
      <c r="K2645" s="10">
        <f t="shared" si="761"/>
        <v>6.8196727209519636E-3</v>
      </c>
      <c r="L2645" s="10">
        <f>+H2645/SUM(F$27:F2645)-1</f>
        <v>0.10853488872967598</v>
      </c>
      <c r="M2645">
        <v>7.1440000000000001</v>
      </c>
      <c r="R2645">
        <f t="shared" si="762"/>
        <v>6871.4821305575333</v>
      </c>
      <c r="S2645">
        <f t="shared" si="763"/>
        <v>6677.5043891292889</v>
      </c>
      <c r="T2645" s="5">
        <f t="shared" si="750"/>
        <v>0</v>
      </c>
      <c r="U2645" s="6">
        <f>+S2645+SUM($D$17:$E$17)-SUM($Q$27:Q2645)</f>
        <v>6856.4783891292827</v>
      </c>
      <c r="V2645" s="10">
        <f t="shared" si="751"/>
        <v>-2.7190621747829047E-3</v>
      </c>
      <c r="W2645" s="10">
        <f>+S2645/SUM(Q$27:Q2645)-1</f>
        <v>3.9943521351460509E-2</v>
      </c>
      <c r="X2645">
        <v>6.157</v>
      </c>
      <c r="AC2645">
        <f t="shared" si="764"/>
        <v>17984.128797857626</v>
      </c>
      <c r="AD2645">
        <f t="shared" si="765"/>
        <v>17808.219881161109</v>
      </c>
      <c r="AE2645" s="5">
        <f t="shared" si="752"/>
        <v>0</v>
      </c>
      <c r="AF2645" s="6">
        <f>+AD2645+SUM($D$18:$E$18)-SUM($AB$27:AB2645)</f>
        <v>18130.140881161133</v>
      </c>
      <c r="AG2645" s="10">
        <f t="shared" si="753"/>
        <v>2.5590579741079367E-3</v>
      </c>
      <c r="AH2645" s="10">
        <f>+AD2645/SUM(AB$27:AB2645)-1</f>
        <v>0.54075948790115969</v>
      </c>
      <c r="AI2645" s="6">
        <f t="shared" si="754"/>
        <v>0</v>
      </c>
      <c r="AL2645" s="6">
        <f t="shared" si="755"/>
        <v>0</v>
      </c>
      <c r="AM2645" s="6">
        <f t="shared" si="756"/>
        <v>33461.349867927762</v>
      </c>
      <c r="AN2645" s="6">
        <f t="shared" si="757"/>
        <v>33027.413482419608</v>
      </c>
      <c r="AO2645" s="5">
        <f t="shared" si="758"/>
        <v>0</v>
      </c>
      <c r="AP2645" s="6">
        <f>+AN2645+SUM($D$16:$E$18)-SUM($AL$27:AL2645)</f>
        <v>33742.922482419584</v>
      </c>
      <c r="AQ2645" s="10">
        <f t="shared" si="766"/>
        <v>2.5818339464336315E-3</v>
      </c>
      <c r="AR2645" s="10">
        <f>+AN2645/SUM(AL$27:AL2645)-1</f>
        <v>0.28588935176560759</v>
      </c>
    </row>
    <row r="2646" spans="1:44" x14ac:dyDescent="0.25">
      <c r="A2646" s="1">
        <v>44118</v>
      </c>
      <c r="B2646">
        <v>8.9039999999999999</v>
      </c>
      <c r="G2646">
        <f t="shared" si="759"/>
        <v>8581.6440270377643</v>
      </c>
      <c r="H2646">
        <f t="shared" si="760"/>
        <v>8517.7736302831781</v>
      </c>
      <c r="I2646" s="5">
        <f t="shared" si="749"/>
        <v>0</v>
      </c>
      <c r="J2646" s="6">
        <f>+H2646+SUM($D$16:$E$16)-SUM($F$27:F2646)</f>
        <v>8732.3876302831704</v>
      </c>
      <c r="K2646" s="10">
        <f t="shared" si="761"/>
        <v>-2.731241857055311E-3</v>
      </c>
      <c r="L2646" s="10">
        <f>+H2646/SUM(F$27:F2646)-1</f>
        <v>0.10543114002117093</v>
      </c>
      <c r="M2646">
        <v>7.1390000000000002</v>
      </c>
      <c r="R2646">
        <f t="shared" si="762"/>
        <v>6866.672862549025</v>
      </c>
      <c r="S2646">
        <f t="shared" si="763"/>
        <v>6672.8308838177481</v>
      </c>
      <c r="T2646" s="5">
        <f t="shared" si="750"/>
        <v>0</v>
      </c>
      <c r="U2646" s="6">
        <f>+S2646+SUM($D$17:$E$17)-SUM($Q$27:Q2646)</f>
        <v>6851.8048838177419</v>
      </c>
      <c r="V2646" s="10">
        <f t="shared" si="751"/>
        <v>-6.8161890788576152E-4</v>
      </c>
      <c r="W2646" s="10">
        <f>+S2646/SUM(Q$27:Q2646)-1</f>
        <v>3.9215677341556177E-2</v>
      </c>
      <c r="X2646">
        <v>6.1310000000000002</v>
      </c>
      <c r="AC2646">
        <f t="shared" si="764"/>
        <v>17908.184774998394</v>
      </c>
      <c r="AD2646">
        <f t="shared" si="765"/>
        <v>17733.018692772253</v>
      </c>
      <c r="AE2646" s="5">
        <f t="shared" si="752"/>
        <v>0</v>
      </c>
      <c r="AF2646" s="6">
        <f>+AD2646+SUM($D$18:$E$18)-SUM($AB$27:AB2646)</f>
        <v>18054.939692772277</v>
      </c>
      <c r="AG2646" s="10">
        <f t="shared" si="753"/>
        <v>-4.1478546075169875E-3</v>
      </c>
      <c r="AH2646" s="10">
        <f>+AD2646/SUM(AB$27:AB2646)-1</f>
        <v>0.5342531135816162</v>
      </c>
      <c r="AI2646" s="6">
        <f t="shared" si="754"/>
        <v>0</v>
      </c>
      <c r="AL2646" s="6">
        <f t="shared" si="755"/>
        <v>0</v>
      </c>
      <c r="AM2646" s="6">
        <f t="shared" si="756"/>
        <v>33356.501664585187</v>
      </c>
      <c r="AN2646" s="6">
        <f t="shared" si="757"/>
        <v>32923.623206873177</v>
      </c>
      <c r="AO2646" s="5">
        <f t="shared" si="758"/>
        <v>0</v>
      </c>
      <c r="AP2646" s="6">
        <f>+AN2646+SUM($D$16:$E$18)-SUM($AL$27:AL2646)</f>
        <v>33639.132206873153</v>
      </c>
      <c r="AQ2646" s="10">
        <f t="shared" si="766"/>
        <v>-3.0759124554343709E-3</v>
      </c>
      <c r="AR2646" s="10">
        <f>+AN2646/SUM(AL$27:AL2646)-1</f>
        <v>0.28184838106673604</v>
      </c>
    </row>
    <row r="2647" spans="1:44" x14ac:dyDescent="0.25">
      <c r="A2647" s="1">
        <v>44119</v>
      </c>
      <c r="B2647">
        <v>8.8620000000000001</v>
      </c>
      <c r="G2647">
        <f t="shared" si="759"/>
        <v>8541.1645740800395</v>
      </c>
      <c r="H2647">
        <f t="shared" si="760"/>
        <v>8477.5954527818431</v>
      </c>
      <c r="I2647" s="5">
        <f t="shared" si="749"/>
        <v>0</v>
      </c>
      <c r="J2647" s="6">
        <f>+H2647+SUM($D$16:$E$16)-SUM($F$27:F2647)</f>
        <v>8692.2094527818372</v>
      </c>
      <c r="K2647" s="10">
        <f t="shared" si="761"/>
        <v>-4.6010529081415008E-3</v>
      </c>
      <c r="L2647" s="10">
        <f>+H2647/SUM(F$27:F2647)-1</f>
        <v>0.10021684219088245</v>
      </c>
      <c r="M2647">
        <v>7.0339999999999998</v>
      </c>
      <c r="R2647">
        <f t="shared" si="762"/>
        <v>6765.678234370338</v>
      </c>
      <c r="S2647">
        <f t="shared" si="763"/>
        <v>6574.6872722753942</v>
      </c>
      <c r="T2647" s="5">
        <f t="shared" si="750"/>
        <v>0</v>
      </c>
      <c r="U2647" s="6">
        <f>+S2647+SUM($D$17:$E$17)-SUM($Q$27:Q2647)</f>
        <v>6753.6612722753889</v>
      </c>
      <c r="V2647" s="10">
        <f t="shared" si="751"/>
        <v>-1.4323760411529496E-2</v>
      </c>
      <c r="W2647" s="10">
        <f>+S2647/SUM(Q$27:Q2647)-1</f>
        <v>2.3930953133562971E-2</v>
      </c>
      <c r="X2647">
        <v>6.0789999999999997</v>
      </c>
      <c r="AC2647">
        <f t="shared" si="764"/>
        <v>17756.296729279926</v>
      </c>
      <c r="AD2647">
        <f t="shared" si="765"/>
        <v>17582.616315994539</v>
      </c>
      <c r="AE2647" s="5">
        <f t="shared" si="752"/>
        <v>0</v>
      </c>
      <c r="AF2647" s="6">
        <f>+AD2647+SUM($D$18:$E$18)-SUM($AB$27:AB2647)</f>
        <v>17904.537315994567</v>
      </c>
      <c r="AG2647" s="10">
        <f t="shared" si="753"/>
        <v>-8.3302619303635694E-3</v>
      </c>
      <c r="AH2647" s="10">
        <f>+AD2647/SUM(AB$27:AB2647)-1</f>
        <v>0.52124036494252879</v>
      </c>
      <c r="AI2647" s="6">
        <f t="shared" si="754"/>
        <v>0</v>
      </c>
      <c r="AL2647" s="6">
        <f t="shared" si="755"/>
        <v>0</v>
      </c>
      <c r="AM2647" s="6">
        <f t="shared" si="756"/>
        <v>33063.139537730305</v>
      </c>
      <c r="AN2647" s="6">
        <f t="shared" si="757"/>
        <v>32634.899041051776</v>
      </c>
      <c r="AO2647" s="5">
        <f t="shared" si="758"/>
        <v>0</v>
      </c>
      <c r="AP2647" s="6">
        <f>+AN2647+SUM($D$16:$E$18)-SUM($AL$27:AL2647)</f>
        <v>33350.408041051749</v>
      </c>
      <c r="AQ2647" s="10">
        <f t="shared" si="766"/>
        <v>-8.5829849606646746E-3</v>
      </c>
      <c r="AR2647" s="10">
        <f>+AN2647/SUM(AL$27:AL2647)-1</f>
        <v>0.27060719408656952</v>
      </c>
    </row>
    <row r="2648" spans="1:44" x14ac:dyDescent="0.25">
      <c r="A2648" s="1">
        <v>44120</v>
      </c>
      <c r="B2648">
        <v>8.8610000000000007</v>
      </c>
      <c r="G2648">
        <f t="shared" si="759"/>
        <v>8540.2007775810471</v>
      </c>
      <c r="H2648">
        <f t="shared" si="760"/>
        <v>8476.6388295080033</v>
      </c>
      <c r="I2648" s="5">
        <f t="shared" si="749"/>
        <v>0</v>
      </c>
      <c r="J2648" s="6">
        <f>+H2648+SUM($D$16:$E$16)-SUM($F$27:F2648)</f>
        <v>8691.2528295079974</v>
      </c>
      <c r="K2648" s="10">
        <f t="shared" si="761"/>
        <v>-1.1005524878759942E-4</v>
      </c>
      <c r="L2648" s="10">
        <f>+H2648/SUM(F$27:F2648)-1</f>
        <v>0.10009269224254247</v>
      </c>
      <c r="M2648">
        <v>7.0810000000000004</v>
      </c>
      <c r="R2648">
        <f t="shared" si="762"/>
        <v>6810.885353650322</v>
      </c>
      <c r="S2648">
        <f t="shared" si="763"/>
        <v>6618.6182222038769</v>
      </c>
      <c r="T2648" s="5">
        <f t="shared" si="750"/>
        <v>0</v>
      </c>
      <c r="U2648" s="6">
        <f>+S2648+SUM($D$17:$E$17)-SUM($Q$27:Q2648)</f>
        <v>6797.5922222038716</v>
      </c>
      <c r="V2648" s="10">
        <f t="shared" si="751"/>
        <v>6.5047606264805324E-3</v>
      </c>
      <c r="W2648" s="10">
        <f>+S2648/SUM(Q$27:Q2648)-1</f>
        <v>3.0772686826664675E-2</v>
      </c>
      <c r="X2648">
        <v>6.1150000000000002</v>
      </c>
      <c r="AC2648">
        <f t="shared" si="764"/>
        <v>17861.449991700403</v>
      </c>
      <c r="AD2648">
        <f t="shared" si="765"/>
        <v>17686.74103837911</v>
      </c>
      <c r="AE2648" s="5">
        <f t="shared" si="752"/>
        <v>0</v>
      </c>
      <c r="AF2648" s="6">
        <f>+AD2648+SUM($D$18:$E$18)-SUM($AB$27:AB2648)</f>
        <v>18008.662038379138</v>
      </c>
      <c r="AG2648" s="10">
        <f t="shared" si="753"/>
        <v>5.8155494636298322E-3</v>
      </c>
      <c r="AH2648" s="10">
        <f>+AD2648/SUM(AB$27:AB2648)-1</f>
        <v>0.53024919092343548</v>
      </c>
      <c r="AI2648" s="6">
        <f t="shared" si="754"/>
        <v>0</v>
      </c>
      <c r="AL2648" s="6">
        <f t="shared" si="755"/>
        <v>0</v>
      </c>
      <c r="AM2648" s="6">
        <f t="shared" si="756"/>
        <v>33212.536122931771</v>
      </c>
      <c r="AN2648" s="6">
        <f t="shared" si="757"/>
        <v>32781.998090090987</v>
      </c>
      <c r="AO2648" s="5">
        <f t="shared" si="758"/>
        <v>0</v>
      </c>
      <c r="AP2648" s="6">
        <f>+AN2648+SUM($D$16:$E$18)-SUM($AL$27:AL2648)</f>
        <v>33497.507090090963</v>
      </c>
      <c r="AQ2648" s="10">
        <f t="shared" si="766"/>
        <v>4.4107121225667179E-3</v>
      </c>
      <c r="AR2648" s="10">
        <f>+AN2648/SUM(AL$27:AL2648)-1</f>
        <v>0.27633434861882056</v>
      </c>
    </row>
    <row r="2649" spans="1:44" x14ac:dyDescent="0.25">
      <c r="A2649" s="1">
        <v>44123</v>
      </c>
      <c r="B2649">
        <v>8.8320000000000007</v>
      </c>
      <c r="G2649">
        <f t="shared" si="759"/>
        <v>8512.2506791102369</v>
      </c>
      <c r="H2649">
        <f t="shared" si="760"/>
        <v>8448.8967545666055</v>
      </c>
      <c r="I2649" s="5">
        <f t="shared" si="749"/>
        <v>0</v>
      </c>
      <c r="J2649" s="6">
        <f>+H2649+SUM($D$16:$E$16)-SUM($F$27:F2649)</f>
        <v>8663.5107545665996</v>
      </c>
      <c r="K2649" s="10">
        <f t="shared" si="761"/>
        <v>-3.1919535060824789E-3</v>
      </c>
      <c r="L2649" s="10">
        <f>+H2649/SUM(F$27:F2649)-1</f>
        <v>9.6492343740676834E-2</v>
      </c>
      <c r="M2649">
        <v>7.07</v>
      </c>
      <c r="R2649">
        <f t="shared" si="762"/>
        <v>6800.3049640316021</v>
      </c>
      <c r="S2649">
        <f t="shared" si="763"/>
        <v>6608.3365105184876</v>
      </c>
      <c r="T2649" s="5">
        <f t="shared" si="750"/>
        <v>0</v>
      </c>
      <c r="U2649" s="6">
        <f>+S2649+SUM($D$17:$E$17)-SUM($Q$27:Q2649)</f>
        <v>6787.3105105184823</v>
      </c>
      <c r="V2649" s="10">
        <f t="shared" si="751"/>
        <v>-1.5125519962502221E-3</v>
      </c>
      <c r="W2649" s="10">
        <f>+S2649/SUM(Q$27:Q2649)-1</f>
        <v>2.9171430004874876E-2</v>
      </c>
      <c r="X2649">
        <v>6.0410000000000004</v>
      </c>
      <c r="AC2649">
        <f t="shared" si="764"/>
        <v>17645.3016189472</v>
      </c>
      <c r="AD2649">
        <f t="shared" si="765"/>
        <v>17472.706886810829</v>
      </c>
      <c r="AE2649" s="5">
        <f t="shared" si="752"/>
        <v>0</v>
      </c>
      <c r="AF2649" s="6">
        <f>+AD2649+SUM($D$18:$E$18)-SUM($AB$27:AB2649)</f>
        <v>17794.627886810857</v>
      </c>
      <c r="AG2649" s="10">
        <f t="shared" si="753"/>
        <v>-1.1885066814632972E-2</v>
      </c>
      <c r="AH2649" s="10">
        <f>+AD2649/SUM(AB$27:AB2649)-1</f>
        <v>0.51173104862934982</v>
      </c>
      <c r="AI2649" s="6">
        <f t="shared" si="754"/>
        <v>0</v>
      </c>
      <c r="AL2649" s="6">
        <f t="shared" si="755"/>
        <v>0</v>
      </c>
      <c r="AM2649" s="6">
        <f t="shared" si="756"/>
        <v>32957.857262089041</v>
      </c>
      <c r="AN2649" s="6">
        <f t="shared" si="757"/>
        <v>32529.94015189592</v>
      </c>
      <c r="AO2649" s="5">
        <f t="shared" si="758"/>
        <v>0</v>
      </c>
      <c r="AP2649" s="6">
        <f>+AN2649+SUM($D$16:$E$18)-SUM($AL$27:AL2649)</f>
        <v>33245.449151895897</v>
      </c>
      <c r="AQ2649" s="10">
        <f t="shared" si="766"/>
        <v>-7.5246775086026396E-3</v>
      </c>
      <c r="AR2649" s="10">
        <f>+AN2649/SUM(AL$27:AL2649)-1</f>
        <v>0.26652072458418186</v>
      </c>
    </row>
    <row r="2650" spans="1:44" x14ac:dyDescent="0.25">
      <c r="A2650" s="1">
        <v>44124</v>
      </c>
      <c r="B2650">
        <v>8.8539999999999992</v>
      </c>
      <c r="G2650">
        <f t="shared" si="759"/>
        <v>8533.4542020880926</v>
      </c>
      <c r="H2650">
        <f t="shared" si="760"/>
        <v>8469.9424665911138</v>
      </c>
      <c r="I2650" s="5">
        <f t="shared" si="749"/>
        <v>0</v>
      </c>
      <c r="J2650" s="6">
        <f>+H2650+SUM($D$16:$E$16)-SUM($F$27:F2650)</f>
        <v>8684.5564665911079</v>
      </c>
      <c r="K2650" s="10">
        <f t="shared" si="761"/>
        <v>2.4292359784299222E-3</v>
      </c>
      <c r="L2650" s="10">
        <f>+H2650/SUM(F$27:F2650)-1</f>
        <v>9.9223642604161055E-2</v>
      </c>
      <c r="M2650">
        <v>7.0590000000000002</v>
      </c>
      <c r="R2650">
        <f t="shared" si="762"/>
        <v>6789.7245744128822</v>
      </c>
      <c r="S2650">
        <f t="shared" si="763"/>
        <v>6598.0547988330973</v>
      </c>
      <c r="T2650" s="5">
        <f t="shared" si="750"/>
        <v>0</v>
      </c>
      <c r="U2650" s="6">
        <f>+S2650+SUM($D$17:$E$17)-SUM($Q$27:Q2650)</f>
        <v>6777.0287988330929</v>
      </c>
      <c r="V2650" s="10">
        <f t="shared" si="751"/>
        <v>-1.5148432754705787E-3</v>
      </c>
      <c r="W2650" s="10">
        <f>+S2650/SUM(Q$27:Q2650)-1</f>
        <v>2.7570173183085078E-2</v>
      </c>
      <c r="X2650">
        <v>6.0170000000000003</v>
      </c>
      <c r="AC2650">
        <f t="shared" si="764"/>
        <v>17575.199444000216</v>
      </c>
      <c r="AD2650">
        <f t="shared" si="765"/>
        <v>17403.290405221116</v>
      </c>
      <c r="AE2650" s="5">
        <f t="shared" si="752"/>
        <v>0</v>
      </c>
      <c r="AF2650" s="6">
        <f>+AD2650+SUM($D$18:$E$18)-SUM($AB$27:AB2650)</f>
        <v>17725.21140522114</v>
      </c>
      <c r="AG2650" s="10">
        <f t="shared" si="753"/>
        <v>-3.9009796682046849E-3</v>
      </c>
      <c r="AH2650" s="10">
        <f>+AD2650/SUM(AB$27:AB2650)-1</f>
        <v>0.50572516464207884</v>
      </c>
      <c r="AI2650" s="6">
        <f t="shared" si="754"/>
        <v>0</v>
      </c>
      <c r="AL2650" s="6">
        <f t="shared" si="755"/>
        <v>0</v>
      </c>
      <c r="AM2650" s="6">
        <f t="shared" si="756"/>
        <v>32898.378220501196</v>
      </c>
      <c r="AN2650" s="6">
        <f t="shared" si="757"/>
        <v>32471.287670645328</v>
      </c>
      <c r="AO2650" s="5">
        <f t="shared" si="758"/>
        <v>0</v>
      </c>
      <c r="AP2650" s="6">
        <f>+AN2650+SUM($D$16:$E$18)-SUM($AL$27:AL2650)</f>
        <v>33186.796670645301</v>
      </c>
      <c r="AQ2650" s="10">
        <f t="shared" si="766"/>
        <v>-1.7642258638954633E-3</v>
      </c>
      <c r="AR2650" s="10">
        <f>+AN2650/SUM(AL$27:AL2650)-1</f>
        <v>0.26423714881658755</v>
      </c>
    </row>
    <row r="2651" spans="1:44" x14ac:dyDescent="0.25">
      <c r="A2651" s="1">
        <v>44125</v>
      </c>
      <c r="B2651">
        <v>8.8580000000000005</v>
      </c>
      <c r="G2651">
        <f t="shared" si="759"/>
        <v>8537.3093880840679</v>
      </c>
      <c r="H2651">
        <f t="shared" si="760"/>
        <v>8473.7689596864802</v>
      </c>
      <c r="I2651" s="5">
        <f t="shared" si="749"/>
        <v>0</v>
      </c>
      <c r="J2651" s="6">
        <f>+H2651+SUM($D$16:$E$16)-SUM($F$27:F2651)</f>
        <v>8688.3829596864744</v>
      </c>
      <c r="K2651" s="10">
        <f t="shared" si="761"/>
        <v>4.4060892575070731E-4</v>
      </c>
      <c r="L2651" s="10">
        <f>+H2651/SUM(F$27:F2651)-1</f>
        <v>9.9720242397522085E-2</v>
      </c>
      <c r="M2651">
        <v>6.9669999999999996</v>
      </c>
      <c r="R2651">
        <f t="shared" si="762"/>
        <v>6701.2340430563172</v>
      </c>
      <c r="S2651">
        <f t="shared" si="763"/>
        <v>6512.0623011007483</v>
      </c>
      <c r="T2651" s="5">
        <f t="shared" si="750"/>
        <v>0</v>
      </c>
      <c r="U2651" s="6">
        <f>+S2651+SUM($D$17:$E$17)-SUM($Q$27:Q2651)</f>
        <v>6691.036301100743</v>
      </c>
      <c r="V2651" s="10">
        <f t="shared" si="751"/>
        <v>-1.268881987740067E-2</v>
      </c>
      <c r="W2651" s="10">
        <f>+S2651/SUM(Q$27:Q2651)-1</f>
        <v>1.4177843400843271E-2</v>
      </c>
      <c r="X2651">
        <v>5.9669999999999996</v>
      </c>
      <c r="AC2651">
        <f t="shared" si="764"/>
        <v>17429.153246193997</v>
      </c>
      <c r="AD2651">
        <f t="shared" si="765"/>
        <v>17258.672735242544</v>
      </c>
      <c r="AE2651" s="5">
        <f t="shared" si="752"/>
        <v>0</v>
      </c>
      <c r="AF2651" s="6">
        <f>+AD2651+SUM($D$18:$E$18)-SUM($AB$27:AB2651)</f>
        <v>17580.593735242568</v>
      </c>
      <c r="AG2651" s="10">
        <f t="shared" si="753"/>
        <v>-8.1588685557777429E-3</v>
      </c>
      <c r="AH2651" s="10">
        <f>+AD2651/SUM(AB$27:AB2651)-1</f>
        <v>0.49321290633526416</v>
      </c>
      <c r="AI2651" s="6">
        <f t="shared" si="754"/>
        <v>0</v>
      </c>
      <c r="AL2651" s="6">
        <f t="shared" si="755"/>
        <v>0</v>
      </c>
      <c r="AM2651" s="6">
        <f t="shared" si="756"/>
        <v>32667.696677334381</v>
      </c>
      <c r="AN2651" s="6">
        <f t="shared" si="757"/>
        <v>32244.503996029773</v>
      </c>
      <c r="AO2651" s="5">
        <f t="shared" si="758"/>
        <v>0</v>
      </c>
      <c r="AP2651" s="6">
        <f>+AN2651+SUM($D$16:$E$18)-SUM($AL$27:AL2651)</f>
        <v>32960.012996029749</v>
      </c>
      <c r="AQ2651" s="10">
        <f t="shared" si="766"/>
        <v>-6.8335512121345809E-3</v>
      </c>
      <c r="AR2651" s="10">
        <f>+AN2651/SUM(AL$27:AL2651)-1</f>
        <v>0.25540755298712159</v>
      </c>
    </row>
    <row r="2652" spans="1:44" x14ac:dyDescent="0.25">
      <c r="A2652" s="1">
        <v>44126</v>
      </c>
      <c r="B2652">
        <v>8.8819999999999997</v>
      </c>
      <c r="G2652">
        <f t="shared" si="759"/>
        <v>8560.4405040599104</v>
      </c>
      <c r="H2652">
        <f t="shared" si="760"/>
        <v>8496.7279182586717</v>
      </c>
      <c r="I2652" s="5">
        <f t="shared" ref="I2652:I2715" si="767">+C2652*(MAX($A:$A)-$A2652)</f>
        <v>0</v>
      </c>
      <c r="J2652" s="6">
        <f>+H2652+SUM($D$16:$E$16)-SUM($F$27:F2652)</f>
        <v>8711.3419182586658</v>
      </c>
      <c r="K2652" s="10">
        <f t="shared" si="761"/>
        <v>2.6424892501537567E-3</v>
      </c>
      <c r="L2652" s="10">
        <f>+H2652/SUM(F$27:F2652)-1</f>
        <v>0.10269984115768693</v>
      </c>
      <c r="M2652">
        <v>6.9429999999999996</v>
      </c>
      <c r="R2652">
        <f t="shared" si="762"/>
        <v>6678.1495566154745</v>
      </c>
      <c r="S2652">
        <f t="shared" si="763"/>
        <v>6489.629475605353</v>
      </c>
      <c r="T2652" s="5">
        <f t="shared" ref="T2652:T2715" si="768">+N2652*(MAX($A:$A)-$A2652)</f>
        <v>0</v>
      </c>
      <c r="U2652" s="6">
        <f>+S2652+SUM($D$17:$E$17)-SUM($Q$27:Q2652)</f>
        <v>6668.6034756053486</v>
      </c>
      <c r="V2652" s="10">
        <f t="shared" ref="V2652:V2715" si="769">+U2652/U2651-1</f>
        <v>-3.3526683290754367E-3</v>
      </c>
      <c r="W2652" s="10">
        <f>+S2652/SUM(Q$27:Q2652)-1</f>
        <v>1.0684192153301852E-2</v>
      </c>
      <c r="X2652">
        <v>6.0030000000000001</v>
      </c>
      <c r="AC2652">
        <f t="shared" si="764"/>
        <v>17534.306508614474</v>
      </c>
      <c r="AD2652">
        <f t="shared" si="765"/>
        <v>17362.797457627115</v>
      </c>
      <c r="AE2652" s="5">
        <f t="shared" ref="AE2652:AE2715" si="770">+Y2652*(MAX($A:$A)-$A2652)</f>
        <v>0</v>
      </c>
      <c r="AF2652" s="6">
        <f>+AD2652+SUM($D$18:$E$18)-SUM($AB$27:AB2652)</f>
        <v>17684.718457627139</v>
      </c>
      <c r="AG2652" s="10">
        <f t="shared" ref="AG2652:AG2715" si="771">+AF2652/AF2651-1</f>
        <v>5.9227079558661355E-3</v>
      </c>
      <c r="AH2652" s="10">
        <f>+AD2652/SUM(AB$27:AB2652)-1</f>
        <v>0.50222173231617062</v>
      </c>
      <c r="AI2652" s="6">
        <f t="shared" ref="AI2652:AI2715" si="772">+C2652+N2652+Y2652</f>
        <v>0</v>
      </c>
      <c r="AL2652" s="6">
        <f t="shared" ref="AL2652:AL2715" si="773">+F2652+Q2652+AB2652</f>
        <v>0</v>
      </c>
      <c r="AM2652" s="6">
        <f t="shared" ref="AM2652:AM2715" si="774">+G2652+R2652+AC2652</f>
        <v>32772.896569289864</v>
      </c>
      <c r="AN2652" s="6">
        <f t="shared" ref="AN2652:AN2715" si="775">+H2652+S2652+AD2652</f>
        <v>32349.154851491141</v>
      </c>
      <c r="AO2652" s="5">
        <f t="shared" ref="AO2652:AO2715" si="776">+AI2652*(MAX($A:$A)-$A2652)</f>
        <v>0</v>
      </c>
      <c r="AP2652" s="6">
        <f>+AN2652+SUM($D$16:$E$18)-SUM($AL$27:AL2652)</f>
        <v>33064.663851491117</v>
      </c>
      <c r="AQ2652" s="10">
        <f t="shared" si="766"/>
        <v>3.1750853822167802E-3</v>
      </c>
      <c r="AR2652" s="10">
        <f>+AN2652/SUM(AL$27:AL2652)-1</f>
        <v>0.25948202950531951</v>
      </c>
    </row>
    <row r="2653" spans="1:44" x14ac:dyDescent="0.25">
      <c r="A2653" s="1">
        <v>44127</v>
      </c>
      <c r="B2653">
        <v>8.8780000000000001</v>
      </c>
      <c r="G2653">
        <f t="shared" ref="G2653:G2716" si="777">+(B2653/B2652*G2652)+F2653</f>
        <v>8556.5853180639369</v>
      </c>
      <c r="H2653">
        <f t="shared" ref="H2653:H2716" si="778">+($B2653/$B2652*H2652)+F2653</f>
        <v>8492.9014251633071</v>
      </c>
      <c r="I2653" s="5">
        <f t="shared" si="767"/>
        <v>0</v>
      </c>
      <c r="J2653" s="6">
        <f>+H2653+SUM($D$16:$E$16)-SUM($F$27:F2653)</f>
        <v>8707.5154251632994</v>
      </c>
      <c r="K2653" s="10">
        <f t="shared" ref="K2653:K2716" si="779">+J2653/J2652-1</f>
        <v>-4.3925415065459994E-4</v>
      </c>
      <c r="L2653" s="10">
        <f>+H2653/SUM(F$27:F2653)-1</f>
        <v>0.10220324136432613</v>
      </c>
      <c r="M2653">
        <v>6.9809999999999999</v>
      </c>
      <c r="R2653">
        <f t="shared" ref="R2653:R2716" si="780">+($M2653/$M2652*R2652)+N2653</f>
        <v>6714.6999934801424</v>
      </c>
      <c r="S2653">
        <f t="shared" ref="S2653:S2716" si="781">+($M2653/$M2652*S2652)+Q2653</f>
        <v>6525.1481159730629</v>
      </c>
      <c r="T2653" s="5">
        <f t="shared" si="768"/>
        <v>0</v>
      </c>
      <c r="U2653" s="6">
        <f>+S2653+SUM($D$17:$E$17)-SUM($Q$27:Q2653)</f>
        <v>6704.1221159730576</v>
      </c>
      <c r="V2653" s="10">
        <f t="shared" si="769"/>
        <v>5.32624866625242E-3</v>
      </c>
      <c r="W2653" s="10">
        <f>+S2653/SUM(Q$27:Q2653)-1</f>
        <v>1.6215806628575802E-2</v>
      </c>
      <c r="X2653">
        <v>6.01</v>
      </c>
      <c r="AC2653">
        <f t="shared" ref="AC2653:AC2716" si="782">+(X2653/X2652*AC2652)+AB2653</f>
        <v>17554.752976307343</v>
      </c>
      <c r="AD2653">
        <f t="shared" ref="AD2653:AD2716" si="783">+($X2653/$X2652*AD2652)+AB2653</f>
        <v>17383.043931424112</v>
      </c>
      <c r="AE2653" s="5">
        <f t="shared" si="770"/>
        <v>0</v>
      </c>
      <c r="AF2653" s="6">
        <f>+AD2653+SUM($D$18:$E$18)-SUM($AB$27:AB2653)</f>
        <v>17704.96493142414</v>
      </c>
      <c r="AG2653" s="10">
        <f t="shared" si="771"/>
        <v>1.1448570043968154E-3</v>
      </c>
      <c r="AH2653" s="10">
        <f>+AD2653/SUM(AB$27:AB2653)-1</f>
        <v>0.50397344847912451</v>
      </c>
      <c r="AI2653" s="6">
        <f t="shared" si="772"/>
        <v>0</v>
      </c>
      <c r="AL2653" s="6">
        <f t="shared" si="773"/>
        <v>0</v>
      </c>
      <c r="AM2653" s="6">
        <f t="shared" si="774"/>
        <v>32826.038287851421</v>
      </c>
      <c r="AN2653" s="6">
        <f t="shared" si="775"/>
        <v>32401.093472560482</v>
      </c>
      <c r="AO2653" s="5">
        <f t="shared" si="776"/>
        <v>0</v>
      </c>
      <c r="AP2653" s="6">
        <f>+AN2653+SUM($D$16:$E$18)-SUM($AL$27:AL2653)</f>
        <v>33116.602472560466</v>
      </c>
      <c r="AQ2653" s="10">
        <f t="shared" ref="AQ2653:AQ2716" si="784">+AP2653/AP2652-1</f>
        <v>1.5708195704824401E-3</v>
      </c>
      <c r="AR2653" s="10">
        <f>+AN2653/SUM(AL$27:AL2653)-1</f>
        <v>0.26150420783345307</v>
      </c>
    </row>
    <row r="2654" spans="1:44" x14ac:dyDescent="0.25">
      <c r="A2654" s="1">
        <v>44131</v>
      </c>
      <c r="B2654">
        <v>8.8480000000000008</v>
      </c>
      <c r="G2654">
        <f t="shared" si="777"/>
        <v>8527.6714230941343</v>
      </c>
      <c r="H2654">
        <f t="shared" si="778"/>
        <v>8464.2027269480677</v>
      </c>
      <c r="I2654" s="5">
        <f t="shared" si="767"/>
        <v>0</v>
      </c>
      <c r="J2654" s="6">
        <f>+H2654+SUM($D$16:$E$16)-SUM($F$27:F2654)</f>
        <v>8678.8167269480618</v>
      </c>
      <c r="K2654" s="10">
        <f t="shared" si="779"/>
        <v>-3.2958538473906174E-3</v>
      </c>
      <c r="L2654" s="10">
        <f>+H2654/SUM(F$27:F2654)-1</f>
        <v>9.8478742914120065E-2</v>
      </c>
      <c r="M2654">
        <v>6.83</v>
      </c>
      <c r="R2654">
        <f t="shared" si="780"/>
        <v>6569.4600996231738</v>
      </c>
      <c r="S2654">
        <f t="shared" si="781"/>
        <v>6384.0082555645349</v>
      </c>
      <c r="T2654" s="5">
        <f t="shared" si="768"/>
        <v>0</v>
      </c>
      <c r="U2654" s="6">
        <f>+S2654+SUM($D$17:$E$17)-SUM($Q$27:Q2654)</f>
        <v>6562.9822555645296</v>
      </c>
      <c r="V2654" s="10">
        <f t="shared" si="769"/>
        <v>-2.1052698320075613E-2</v>
      </c>
      <c r="W2654" s="10">
        <f>+S2654/SUM(Q$27:Q2654)-1</f>
        <v>-5.7650824705381964E-3</v>
      </c>
      <c r="X2654">
        <v>5.96</v>
      </c>
      <c r="AC2654">
        <f t="shared" si="782"/>
        <v>17408.706778501128</v>
      </c>
      <c r="AD2654">
        <f t="shared" si="783"/>
        <v>17238.426261445544</v>
      </c>
      <c r="AE2654" s="5">
        <f t="shared" si="770"/>
        <v>0</v>
      </c>
      <c r="AF2654" s="6">
        <f>+AD2654+SUM($D$18:$E$18)-SUM($AB$27:AB2654)</f>
        <v>17560.347261445568</v>
      </c>
      <c r="AG2654" s="10">
        <f t="shared" si="771"/>
        <v>-8.1681986120115679E-3</v>
      </c>
      <c r="AH2654" s="10">
        <f>+AD2654/SUM(AB$27:AB2654)-1</f>
        <v>0.49146119017231005</v>
      </c>
      <c r="AI2654" s="6">
        <f t="shared" si="772"/>
        <v>0</v>
      </c>
      <c r="AL2654" s="6">
        <f t="shared" si="773"/>
        <v>0</v>
      </c>
      <c r="AM2654" s="6">
        <f t="shared" si="774"/>
        <v>32505.838301218435</v>
      </c>
      <c r="AN2654" s="6">
        <f t="shared" si="775"/>
        <v>32086.637243958146</v>
      </c>
      <c r="AO2654" s="5">
        <f t="shared" si="776"/>
        <v>0</v>
      </c>
      <c r="AP2654" s="6">
        <f>+AN2654+SUM($D$16:$E$18)-SUM($AL$27:AL2654)</f>
        <v>32802.146243958123</v>
      </c>
      <c r="AQ2654" s="10">
        <f t="shared" si="784"/>
        <v>-9.4954254097440183E-3</v>
      </c>
      <c r="AR2654" s="10">
        <f>+AN2654/SUM(AL$27:AL2654)-1</f>
        <v>0.24926116869351711</v>
      </c>
    </row>
    <row r="2655" spans="1:44" x14ac:dyDescent="0.25">
      <c r="A2655" s="1">
        <v>44132</v>
      </c>
      <c r="B2655">
        <v>8.81</v>
      </c>
      <c r="G2655">
        <f t="shared" si="777"/>
        <v>8491.047156132383</v>
      </c>
      <c r="H2655">
        <f t="shared" si="778"/>
        <v>8427.8510425420973</v>
      </c>
      <c r="I2655" s="5">
        <f t="shared" si="767"/>
        <v>0</v>
      </c>
      <c r="J2655" s="6">
        <f>+H2655+SUM($D$16:$E$16)-SUM($F$27:F2655)</f>
        <v>8642.4650425420914</v>
      </c>
      <c r="K2655" s="10">
        <f t="shared" si="779"/>
        <v>-4.1885530654307557E-3</v>
      </c>
      <c r="L2655" s="10">
        <f>+H2655/SUM(F$27:F2655)-1</f>
        <v>9.376104487719239E-2</v>
      </c>
      <c r="M2655">
        <v>6.66</v>
      </c>
      <c r="R2655">
        <f t="shared" si="780"/>
        <v>6405.9449873338708</v>
      </c>
      <c r="S2655">
        <f t="shared" si="781"/>
        <v>6225.1090749721525</v>
      </c>
      <c r="T2655" s="5">
        <f t="shared" si="768"/>
        <v>0</v>
      </c>
      <c r="U2655" s="6">
        <f>+S2655+SUM($D$17:$E$17)-SUM($Q$27:Q2655)</f>
        <v>6404.0830749721463</v>
      </c>
      <c r="V2655" s="10">
        <f t="shared" si="769"/>
        <v>-2.421142925651798E-2</v>
      </c>
      <c r="W2655" s="10">
        <f>+S2655/SUM(Q$27:Q2655)-1</f>
        <v>-3.0511778807289169E-2</v>
      </c>
      <c r="X2655">
        <v>5.8250000000000002</v>
      </c>
      <c r="AC2655">
        <f t="shared" si="782"/>
        <v>17014.382044424339</v>
      </c>
      <c r="AD2655">
        <f t="shared" si="783"/>
        <v>16847.958552503405</v>
      </c>
      <c r="AE2655" s="5">
        <f t="shared" si="770"/>
        <v>0</v>
      </c>
      <c r="AF2655" s="6">
        <f>+AD2655+SUM($D$18:$E$18)-SUM($AB$27:AB2655)</f>
        <v>17169.879552503429</v>
      </c>
      <c r="AG2655" s="10">
        <f t="shared" si="771"/>
        <v>-2.2235762375805934E-2</v>
      </c>
      <c r="AH2655" s="10">
        <f>+AD2655/SUM(AB$27:AB2655)-1</f>
        <v>0.45767809274391036</v>
      </c>
      <c r="AI2655" s="6">
        <f t="shared" si="772"/>
        <v>0</v>
      </c>
      <c r="AL2655" s="6">
        <f t="shared" si="773"/>
        <v>0</v>
      </c>
      <c r="AM2655" s="6">
        <f t="shared" si="774"/>
        <v>31911.374187890593</v>
      </c>
      <c r="AN2655" s="6">
        <f t="shared" si="775"/>
        <v>31500.918670017654</v>
      </c>
      <c r="AO2655" s="5">
        <f t="shared" si="776"/>
        <v>0</v>
      </c>
      <c r="AP2655" s="6">
        <f>+AN2655+SUM($D$16:$E$18)-SUM($AL$27:AL2655)</f>
        <v>32216.427670017631</v>
      </c>
      <c r="AQ2655" s="10">
        <f t="shared" si="784"/>
        <v>-1.7856105194591576E-2</v>
      </c>
      <c r="AR2655" s="10">
        <f>+AN2655/SUM(AL$27:AL2655)-1</f>
        <v>0.22645680111074151</v>
      </c>
    </row>
    <row r="2656" spans="1:44" x14ac:dyDescent="0.25">
      <c r="A2656" s="1">
        <v>44133</v>
      </c>
      <c r="B2656">
        <v>8.8620000000000001</v>
      </c>
      <c r="G2656">
        <f t="shared" si="777"/>
        <v>8541.1645740800413</v>
      </c>
      <c r="H2656">
        <f t="shared" si="778"/>
        <v>8477.5954527818449</v>
      </c>
      <c r="I2656" s="5">
        <f t="shared" si="767"/>
        <v>0</v>
      </c>
      <c r="J2656" s="6">
        <f>+H2656+SUM($D$16:$E$16)-SUM($F$27:F2656)</f>
        <v>8692.2094527818408</v>
      </c>
      <c r="K2656" s="10">
        <f t="shared" si="779"/>
        <v>5.7558127218200195E-3</v>
      </c>
      <c r="L2656" s="10">
        <f>+H2656/SUM(F$27:F2656)-1</f>
        <v>0.10021684219088267</v>
      </c>
      <c r="M2656">
        <v>6.6440000000000001</v>
      </c>
      <c r="R2656">
        <f t="shared" si="780"/>
        <v>6390.5553297066426</v>
      </c>
      <c r="S2656">
        <f t="shared" si="781"/>
        <v>6210.1538579752223</v>
      </c>
      <c r="T2656" s="5">
        <f t="shared" si="768"/>
        <v>0</v>
      </c>
      <c r="U2656" s="6">
        <f>+S2656+SUM($D$17:$E$17)-SUM($Q$27:Q2656)</f>
        <v>6389.1278579752179</v>
      </c>
      <c r="V2656" s="10">
        <f t="shared" si="769"/>
        <v>-2.3352628037220935E-3</v>
      </c>
      <c r="W2656" s="10">
        <f>+S2656/SUM(Q$27:Q2656)-1</f>
        <v>-3.2840879638983411E-2</v>
      </c>
      <c r="X2656">
        <v>5.8239999999999998</v>
      </c>
      <c r="AC2656">
        <f t="shared" si="782"/>
        <v>17011.461120468211</v>
      </c>
      <c r="AD2656">
        <f t="shared" si="783"/>
        <v>16845.066199103832</v>
      </c>
      <c r="AE2656" s="5">
        <f t="shared" si="770"/>
        <v>0</v>
      </c>
      <c r="AF2656" s="6">
        <f>+AD2656+SUM($D$18:$E$18)-SUM($AB$27:AB2656)</f>
        <v>17166.98719910386</v>
      </c>
      <c r="AG2656" s="10">
        <f t="shared" si="771"/>
        <v>-1.6845507801754867E-4</v>
      </c>
      <c r="AH2656" s="10">
        <f>+AD2656/SUM(AB$27:AB2656)-1</f>
        <v>0.45742784757777399</v>
      </c>
      <c r="AI2656" s="6">
        <f t="shared" si="772"/>
        <v>0</v>
      </c>
      <c r="AL2656" s="6">
        <f t="shared" si="773"/>
        <v>0</v>
      </c>
      <c r="AM2656" s="6">
        <f t="shared" si="774"/>
        <v>31943.181024254896</v>
      </c>
      <c r="AN2656" s="6">
        <f t="shared" si="775"/>
        <v>31532.815509860899</v>
      </c>
      <c r="AO2656" s="5">
        <f t="shared" si="776"/>
        <v>0</v>
      </c>
      <c r="AP2656" s="6">
        <f>+AN2656+SUM($D$16:$E$18)-SUM($AL$27:AL2656)</f>
        <v>32248.324509860879</v>
      </c>
      <c r="AQ2656" s="10">
        <f t="shared" si="784"/>
        <v>9.9007997317257512E-4</v>
      </c>
      <c r="AR2656" s="10">
        <f>+AN2656/SUM(AL$27:AL2656)-1</f>
        <v>0.22769867270723299</v>
      </c>
    </row>
    <row r="2657" spans="1:44" x14ac:dyDescent="0.25">
      <c r="A2657" s="1">
        <v>44134</v>
      </c>
      <c r="B2657">
        <v>8.7590000000000003</v>
      </c>
      <c r="G2657">
        <f t="shared" si="777"/>
        <v>8441.8935346837152</v>
      </c>
      <c r="H2657">
        <f t="shared" si="778"/>
        <v>8379.0632555761895</v>
      </c>
      <c r="I2657" s="5">
        <f t="shared" si="767"/>
        <v>0</v>
      </c>
      <c r="J2657" s="6">
        <f>+H2657+SUM($D$16:$E$16)-SUM($F$27:F2657)</f>
        <v>8593.6772555761818</v>
      </c>
      <c r="K2657" s="10">
        <f t="shared" si="779"/>
        <v>-1.1335690625140726E-2</v>
      </c>
      <c r="L2657" s="10">
        <f>+H2657/SUM(F$27:F2657)-1</f>
        <v>8.7429397511842089E-2</v>
      </c>
      <c r="M2657">
        <v>6.6360000000000001</v>
      </c>
      <c r="R2657">
        <f t="shared" si="780"/>
        <v>6382.8605008930281</v>
      </c>
      <c r="S2657">
        <f t="shared" si="781"/>
        <v>6202.6762494767572</v>
      </c>
      <c r="T2657" s="5">
        <f t="shared" si="768"/>
        <v>0</v>
      </c>
      <c r="U2657" s="6">
        <f>+S2657+SUM($D$17:$E$17)-SUM($Q$27:Q2657)</f>
        <v>6381.6502494767519</v>
      </c>
      <c r="V2657" s="10">
        <f t="shared" si="769"/>
        <v>-1.1703645105696214E-3</v>
      </c>
      <c r="W2657" s="10">
        <f>+S2657/SUM(Q$27:Q2657)-1</f>
        <v>-3.4005430054830477E-2</v>
      </c>
      <c r="X2657">
        <v>5.7969999999999997</v>
      </c>
      <c r="AC2657">
        <f t="shared" si="782"/>
        <v>16932.596173652852</v>
      </c>
      <c r="AD2657">
        <f t="shared" si="783"/>
        <v>16766.972657315404</v>
      </c>
      <c r="AE2657" s="5">
        <f t="shared" si="770"/>
        <v>0</v>
      </c>
      <c r="AF2657" s="6">
        <f>+AD2657+SUM($D$18:$E$18)-SUM($AB$27:AB2657)</f>
        <v>17088.893657315428</v>
      </c>
      <c r="AG2657" s="10">
        <f t="shared" si="771"/>
        <v>-4.5490534176263475E-3</v>
      </c>
      <c r="AH2657" s="10">
        <f>+AD2657/SUM(AB$27:AB2657)-1</f>
        <v>0.45067122809209392</v>
      </c>
      <c r="AI2657" s="6">
        <f t="shared" si="772"/>
        <v>0</v>
      </c>
      <c r="AL2657" s="6">
        <f t="shared" si="773"/>
        <v>0</v>
      </c>
      <c r="AM2657" s="6">
        <f t="shared" si="774"/>
        <v>31757.350209229597</v>
      </c>
      <c r="AN2657" s="6">
        <f t="shared" si="775"/>
        <v>31348.712162368349</v>
      </c>
      <c r="AO2657" s="5">
        <f t="shared" si="776"/>
        <v>0</v>
      </c>
      <c r="AP2657" s="6">
        <f>+AN2657+SUM($D$16:$E$18)-SUM($AL$27:AL2657)</f>
        <v>32064.221162368329</v>
      </c>
      <c r="AQ2657" s="10">
        <f t="shared" si="784"/>
        <v>-5.7089275269558426E-3</v>
      </c>
      <c r="AR2657" s="10">
        <f>+AN2657/SUM(AL$27:AL2657)-1</f>
        <v>0.22053079277951526</v>
      </c>
    </row>
    <row r="2658" spans="1:44" x14ac:dyDescent="0.25">
      <c r="A2658" s="1">
        <v>44137</v>
      </c>
      <c r="B2658">
        <v>8.85</v>
      </c>
      <c r="G2658">
        <f t="shared" si="777"/>
        <v>8529.5990160921192</v>
      </c>
      <c r="H2658">
        <f t="shared" si="778"/>
        <v>8466.1159734957509</v>
      </c>
      <c r="I2658" s="5">
        <f t="shared" si="767"/>
        <v>0</v>
      </c>
      <c r="J2658" s="6">
        <f>+H2658+SUM($D$16:$E$16)-SUM($F$27:F2658)</f>
        <v>8680.7299734957451</v>
      </c>
      <c r="K2658" s="10">
        <f t="shared" si="779"/>
        <v>1.0129856559725647E-2</v>
      </c>
      <c r="L2658" s="10">
        <f>+H2658/SUM(F$27:F2658)-1</f>
        <v>9.8727042810800691E-2</v>
      </c>
      <c r="M2658">
        <v>6.7279999999999998</v>
      </c>
      <c r="R2658">
        <f t="shared" si="780"/>
        <v>6471.3510322495922</v>
      </c>
      <c r="S2658">
        <f t="shared" si="781"/>
        <v>6288.6687472091053</v>
      </c>
      <c r="T2658" s="5">
        <f t="shared" si="768"/>
        <v>0</v>
      </c>
      <c r="U2658" s="6">
        <f>+S2658+SUM($D$17:$E$17)-SUM($Q$27:Q2658)</f>
        <v>6467.6427472091</v>
      </c>
      <c r="V2658" s="10">
        <f t="shared" si="769"/>
        <v>1.3474962489427922E-2</v>
      </c>
      <c r="W2658" s="10">
        <f>+S2658/SUM(Q$27:Q2658)-1</f>
        <v>-2.061310027258878E-2</v>
      </c>
      <c r="X2658">
        <v>5.8810000000000002</v>
      </c>
      <c r="AC2658">
        <f t="shared" si="782"/>
        <v>17177.9537859673</v>
      </c>
      <c r="AD2658">
        <f t="shared" si="783"/>
        <v>17009.930342879405</v>
      </c>
      <c r="AE2658" s="5">
        <f t="shared" si="770"/>
        <v>0</v>
      </c>
      <c r="AF2658" s="6">
        <f>+AD2658+SUM($D$18:$E$18)-SUM($AB$27:AB2658)</f>
        <v>17331.851342879432</v>
      </c>
      <c r="AG2658" s="10">
        <f t="shared" si="771"/>
        <v>1.4217285825288029E-2</v>
      </c>
      <c r="AH2658" s="10">
        <f>+AD2658/SUM(AB$27:AB2658)-1</f>
        <v>0.47169182204754279</v>
      </c>
      <c r="AI2658" s="6">
        <f t="shared" si="772"/>
        <v>0</v>
      </c>
      <c r="AL2658" s="6">
        <f t="shared" si="773"/>
        <v>0</v>
      </c>
      <c r="AM2658" s="6">
        <f t="shared" si="774"/>
        <v>32178.903834309011</v>
      </c>
      <c r="AN2658" s="6">
        <f t="shared" si="775"/>
        <v>31764.715063584263</v>
      </c>
      <c r="AO2658" s="5">
        <f t="shared" si="776"/>
        <v>0</v>
      </c>
      <c r="AP2658" s="6">
        <f>+AN2658+SUM($D$16:$E$18)-SUM($AL$27:AL2658)</f>
        <v>32480.224063584243</v>
      </c>
      <c r="AQ2658" s="10">
        <f t="shared" si="784"/>
        <v>1.2974052889335397E-2</v>
      </c>
      <c r="AR2658" s="10">
        <f>+AN2658/SUM(AL$27:AL2658)-1</f>
        <v>0.23672745017934127</v>
      </c>
    </row>
    <row r="2659" spans="1:44" x14ac:dyDescent="0.25">
      <c r="A2659" s="1">
        <v>44138</v>
      </c>
      <c r="B2659">
        <v>8.8149999999999995</v>
      </c>
      <c r="G2659">
        <f t="shared" si="777"/>
        <v>8495.8661386273488</v>
      </c>
      <c r="H2659">
        <f t="shared" si="778"/>
        <v>8432.6341589113053</v>
      </c>
      <c r="I2659" s="5">
        <f t="shared" si="767"/>
        <v>0</v>
      </c>
      <c r="J2659" s="6">
        <f>+H2659+SUM($D$16:$E$16)-SUM($F$27:F2659)</f>
        <v>8647.2481589112977</v>
      </c>
      <c r="K2659" s="10">
        <f t="shared" si="779"/>
        <v>-3.8570275410795274E-3</v>
      </c>
      <c r="L2659" s="10">
        <f>+H2659/SUM(F$27:F2659)-1</f>
        <v>9.4381794618893622E-2</v>
      </c>
      <c r="M2659">
        <v>6.8369999999999997</v>
      </c>
      <c r="R2659">
        <f t="shared" si="780"/>
        <v>6576.1930748350869</v>
      </c>
      <c r="S2659">
        <f t="shared" si="781"/>
        <v>6390.5511630006922</v>
      </c>
      <c r="T2659" s="5">
        <f t="shared" si="768"/>
        <v>0</v>
      </c>
      <c r="U2659" s="6">
        <f>+S2659+SUM($D$17:$E$17)-SUM($Q$27:Q2659)</f>
        <v>6569.525163000686</v>
      </c>
      <c r="V2659" s="10">
        <f t="shared" si="769"/>
        <v>1.5752635043973395E-2</v>
      </c>
      <c r="W2659" s="10">
        <f>+S2659/SUM(Q$27:Q2659)-1</f>
        <v>-4.7461008566719309E-3</v>
      </c>
      <c r="X2659">
        <v>5.9480000000000004</v>
      </c>
      <c r="AC2659">
        <f t="shared" si="782"/>
        <v>17373.655691027634</v>
      </c>
      <c r="AD2659">
        <f t="shared" si="783"/>
        <v>17203.718020650689</v>
      </c>
      <c r="AE2659" s="5">
        <f t="shared" si="770"/>
        <v>0</v>
      </c>
      <c r="AF2659" s="6">
        <f>+AD2659+SUM($D$18:$E$18)-SUM($AB$27:AB2659)</f>
        <v>17525.639020650713</v>
      </c>
      <c r="AG2659" s="10">
        <f t="shared" si="771"/>
        <v>1.1181014303523584E-2</v>
      </c>
      <c r="AH2659" s="10">
        <f>+AD2659/SUM(AB$27:AB2659)-1</f>
        <v>0.48845824817867456</v>
      </c>
      <c r="AI2659" s="6">
        <f t="shared" si="772"/>
        <v>0</v>
      </c>
      <c r="AL2659" s="6">
        <f t="shared" si="773"/>
        <v>0</v>
      </c>
      <c r="AM2659" s="6">
        <f t="shared" si="774"/>
        <v>32445.714904490069</v>
      </c>
      <c r="AN2659" s="6">
        <f t="shared" si="775"/>
        <v>32026.903342562688</v>
      </c>
      <c r="AO2659" s="5">
        <f t="shared" si="776"/>
        <v>0</v>
      </c>
      <c r="AP2659" s="6">
        <f>+AN2659+SUM($D$16:$E$18)-SUM($AL$27:AL2659)</f>
        <v>32742.412342562664</v>
      </c>
      <c r="AQ2659" s="10">
        <f t="shared" si="784"/>
        <v>8.0722435431834771E-3</v>
      </c>
      <c r="AR2659" s="10">
        <f>+AN2659/SUM(AL$27:AL2659)-1</f>
        <v>0.24693548891284878</v>
      </c>
    </row>
    <row r="2660" spans="1:44" x14ac:dyDescent="0.25">
      <c r="A2660" s="1">
        <v>44139</v>
      </c>
      <c r="B2660">
        <v>8.9380000000000006</v>
      </c>
      <c r="G2660">
        <f t="shared" si="777"/>
        <v>8614.4131080035459</v>
      </c>
      <c r="H2660">
        <f t="shared" si="778"/>
        <v>8550.2988215937894</v>
      </c>
      <c r="I2660" s="5">
        <f t="shared" si="767"/>
        <v>0</v>
      </c>
      <c r="J2660" s="6">
        <f>+H2660+SUM($D$16:$E$16)-SUM($F$27:F2660)</f>
        <v>8764.9128215937817</v>
      </c>
      <c r="K2660" s="10">
        <f t="shared" si="779"/>
        <v>1.360718005545225E-2</v>
      </c>
      <c r="L2660" s="10">
        <f>+H2660/SUM(F$27:F2660)-1</f>
        <v>0.10965223826473869</v>
      </c>
      <c r="M2660">
        <v>6.9770000000000003</v>
      </c>
      <c r="R2660">
        <f t="shared" si="780"/>
        <v>6710.8525790733365</v>
      </c>
      <c r="S2660">
        <f t="shared" si="781"/>
        <v>6521.4093117238308</v>
      </c>
      <c r="T2660" s="5">
        <f t="shared" si="768"/>
        <v>0</v>
      </c>
      <c r="U2660" s="6">
        <f>+S2660+SUM($D$17:$E$17)-SUM($Q$27:Q2660)</f>
        <v>6700.3833117238246</v>
      </c>
      <c r="V2660" s="10">
        <f t="shared" si="769"/>
        <v>1.9918966055587406E-2</v>
      </c>
      <c r="W2660" s="10">
        <f>+S2660/SUM(Q$27:Q2660)-1</f>
        <v>1.563353142065238E-2</v>
      </c>
      <c r="X2660">
        <v>6.1070000000000002</v>
      </c>
      <c r="AC2660">
        <f t="shared" si="782"/>
        <v>17838.082600051403</v>
      </c>
      <c r="AD2660">
        <f t="shared" si="783"/>
        <v>17663.60221118254</v>
      </c>
      <c r="AE2660" s="5">
        <f t="shared" si="770"/>
        <v>0</v>
      </c>
      <c r="AF2660" s="6">
        <f>+AD2660+SUM($D$18:$E$18)-SUM($AB$27:AB2660)</f>
        <v>17985.523211182568</v>
      </c>
      <c r="AG2660" s="10">
        <f t="shared" si="771"/>
        <v>2.6240651766818113E-2</v>
      </c>
      <c r="AH2660" s="10">
        <f>+AD2660/SUM(AB$27:AB2660)-1</f>
        <v>0.52824722959434522</v>
      </c>
      <c r="AI2660" s="6">
        <f t="shared" si="772"/>
        <v>0</v>
      </c>
      <c r="AL2660" s="6">
        <f t="shared" si="773"/>
        <v>0</v>
      </c>
      <c r="AM2660" s="6">
        <f t="shared" si="774"/>
        <v>33163.348287128283</v>
      </c>
      <c r="AN2660" s="6">
        <f t="shared" si="775"/>
        <v>32735.310344500162</v>
      </c>
      <c r="AO2660" s="5">
        <f t="shared" si="776"/>
        <v>0</v>
      </c>
      <c r="AP2660" s="6">
        <f>+AN2660+SUM($D$16:$E$18)-SUM($AL$27:AL2660)</f>
        <v>33450.819344500138</v>
      </c>
      <c r="AQ2660" s="10">
        <f t="shared" si="784"/>
        <v>2.1635760814623817E-2</v>
      </c>
      <c r="AR2660" s="10">
        <f>+AN2660/SUM(AL$27:AL2660)-1</f>
        <v>0.27451660788217036</v>
      </c>
    </row>
    <row r="2661" spans="1:44" x14ac:dyDescent="0.25">
      <c r="A2661" s="1">
        <v>44140</v>
      </c>
      <c r="B2661">
        <v>9.0730000000000004</v>
      </c>
      <c r="G2661">
        <f t="shared" si="777"/>
        <v>8744.5256353676614</v>
      </c>
      <c r="H2661">
        <f t="shared" si="778"/>
        <v>8679.4429635623674</v>
      </c>
      <c r="I2661" s="5">
        <f t="shared" si="767"/>
        <v>0</v>
      </c>
      <c r="J2661" s="6">
        <f>+H2661+SUM($D$16:$E$16)-SUM($F$27:F2661)</f>
        <v>8894.0569635623615</v>
      </c>
      <c r="K2661" s="10">
        <f t="shared" si="779"/>
        <v>1.4734218650801933E-2</v>
      </c>
      <c r="L2661" s="10">
        <f>+H2661/SUM(F$27:F2661)-1</f>
        <v>0.12641248129066596</v>
      </c>
      <c r="M2661">
        <v>7.0449999999999999</v>
      </c>
      <c r="R2661">
        <f t="shared" si="780"/>
        <v>6776.2586239890579</v>
      </c>
      <c r="S2661">
        <f t="shared" si="781"/>
        <v>6584.9689839607836</v>
      </c>
      <c r="T2661" s="5">
        <f t="shared" si="768"/>
        <v>0</v>
      </c>
      <c r="U2661" s="6">
        <f>+S2661+SUM($D$17:$E$17)-SUM($Q$27:Q2661)</f>
        <v>6763.9429839607783</v>
      </c>
      <c r="V2661" s="10">
        <f t="shared" si="769"/>
        <v>9.4859755449725469E-3</v>
      </c>
      <c r="W2661" s="10">
        <f>+S2661/SUM(Q$27:Q2661)-1</f>
        <v>2.5532209955352547E-2</v>
      </c>
      <c r="X2661">
        <v>6.0990000000000002</v>
      </c>
      <c r="AC2661">
        <f t="shared" si="782"/>
        <v>17814.715208402406</v>
      </c>
      <c r="AD2661">
        <f t="shared" si="783"/>
        <v>17640.463383985967</v>
      </c>
      <c r="AE2661" s="5">
        <f t="shared" si="770"/>
        <v>0</v>
      </c>
      <c r="AF2661" s="6">
        <f>+AD2661+SUM($D$18:$E$18)-SUM($AB$27:AB2661)</f>
        <v>17962.384383985991</v>
      </c>
      <c r="AG2661" s="10">
        <f t="shared" si="771"/>
        <v>-1.2865251082709861E-3</v>
      </c>
      <c r="AH2661" s="10">
        <f>+AD2661/SUM(AB$27:AB2661)-1</f>
        <v>0.52624526826525475</v>
      </c>
      <c r="AI2661" s="6">
        <f t="shared" si="772"/>
        <v>0</v>
      </c>
      <c r="AL2661" s="6">
        <f t="shared" si="773"/>
        <v>0</v>
      </c>
      <c r="AM2661" s="6">
        <f t="shared" si="774"/>
        <v>33335.499467759124</v>
      </c>
      <c r="AN2661" s="6">
        <f t="shared" si="775"/>
        <v>32904.875331509116</v>
      </c>
      <c r="AO2661" s="5">
        <f t="shared" si="776"/>
        <v>0</v>
      </c>
      <c r="AP2661" s="6">
        <f>+AN2661+SUM($D$16:$E$18)-SUM($AL$27:AL2661)</f>
        <v>33620.384331509093</v>
      </c>
      <c r="AQ2661" s="10">
        <f t="shared" si="784"/>
        <v>5.0690832192377133E-3</v>
      </c>
      <c r="AR2661" s="10">
        <f>+AN2661/SUM(AL$27:AL2661)-1</f>
        <v>0.28111845126730728</v>
      </c>
    </row>
    <row r="2662" spans="1:44" x14ac:dyDescent="0.25">
      <c r="A2662" s="1">
        <v>44141</v>
      </c>
      <c r="B2662">
        <v>9.1639999999999997</v>
      </c>
      <c r="G2662">
        <f t="shared" si="777"/>
        <v>8832.2311167760654</v>
      </c>
      <c r="H2662">
        <f t="shared" si="778"/>
        <v>8766.495681481927</v>
      </c>
      <c r="I2662" s="5">
        <f t="shared" si="767"/>
        <v>0</v>
      </c>
      <c r="J2662" s="6">
        <f>+H2662+SUM($D$16:$E$16)-SUM($F$27:F2662)</f>
        <v>8981.1096814819211</v>
      </c>
      <c r="K2662" s="10">
        <f t="shared" si="779"/>
        <v>9.7877400916366319E-3</v>
      </c>
      <c r="L2662" s="10">
        <f>+H2662/SUM(F$27:F2662)-1</f>
        <v>0.13771012658962434</v>
      </c>
      <c r="M2662">
        <v>7.0430000000000001</v>
      </c>
      <c r="R2662">
        <f t="shared" si="780"/>
        <v>6774.3349167856541</v>
      </c>
      <c r="S2662">
        <f t="shared" si="781"/>
        <v>6583.0995818361671</v>
      </c>
      <c r="T2662" s="5">
        <f t="shared" si="768"/>
        <v>0</v>
      </c>
      <c r="U2662" s="6">
        <f>+S2662+SUM($D$17:$E$17)-SUM($Q$27:Q2662)</f>
        <v>6762.0735818361609</v>
      </c>
      <c r="V2662" s="10">
        <f t="shared" si="769"/>
        <v>-2.7637756986576001E-4</v>
      </c>
      <c r="W2662" s="10">
        <f>+S2662/SUM(Q$27:Q2662)-1</f>
        <v>2.5241072351390725E-2</v>
      </c>
      <c r="X2662">
        <v>6.0810000000000004</v>
      </c>
      <c r="AC2662">
        <f t="shared" si="782"/>
        <v>17762.13857719217</v>
      </c>
      <c r="AD2662">
        <f t="shared" si="783"/>
        <v>17588.401022793685</v>
      </c>
      <c r="AE2662" s="5">
        <f t="shared" si="770"/>
        <v>0</v>
      </c>
      <c r="AF2662" s="6">
        <f>+AD2662+SUM($D$18:$E$18)-SUM($AB$27:AB2662)</f>
        <v>17910.322022793713</v>
      </c>
      <c r="AG2662" s="10">
        <f t="shared" si="771"/>
        <v>-2.8984103713254328E-3</v>
      </c>
      <c r="AH2662" s="10">
        <f>+AD2662/SUM(AB$27:AB2662)-1</f>
        <v>0.52174085527480174</v>
      </c>
      <c r="AI2662" s="6">
        <f t="shared" si="772"/>
        <v>0</v>
      </c>
      <c r="AL2662" s="6">
        <f t="shared" si="773"/>
        <v>0</v>
      </c>
      <c r="AM2662" s="6">
        <f t="shared" si="774"/>
        <v>33368.704610753892</v>
      </c>
      <c r="AN2662" s="6">
        <f t="shared" si="775"/>
        <v>32937.996286111782</v>
      </c>
      <c r="AO2662" s="5">
        <f t="shared" si="776"/>
        <v>0</v>
      </c>
      <c r="AP2662" s="6">
        <f>+AN2662+SUM($D$16:$E$18)-SUM($AL$27:AL2662)</f>
        <v>33653.505286111758</v>
      </c>
      <c r="AQ2662" s="10">
        <f t="shared" si="784"/>
        <v>9.8514503213520399E-4</v>
      </c>
      <c r="AR2662" s="10">
        <f>+AN2662/SUM(AL$27:AL2662)-1</f>
        <v>0.28240798254914834</v>
      </c>
    </row>
    <row r="2663" spans="1:44" x14ac:dyDescent="0.25">
      <c r="A2663" s="1">
        <v>44144</v>
      </c>
      <c r="B2663">
        <v>9.2910000000000004</v>
      </c>
      <c r="G2663">
        <f t="shared" si="777"/>
        <v>8954.6332721482358</v>
      </c>
      <c r="H2663">
        <f t="shared" si="778"/>
        <v>8887.9868372597757</v>
      </c>
      <c r="I2663" s="5">
        <f t="shared" si="767"/>
        <v>0</v>
      </c>
      <c r="J2663" s="6">
        <f>+H2663+SUM($D$16:$E$16)-SUM($F$27:F2663)</f>
        <v>9102.6008372597717</v>
      </c>
      <c r="K2663" s="10">
        <f t="shared" si="779"/>
        <v>1.3527410318610489E-2</v>
      </c>
      <c r="L2663" s="10">
        <f>+H2663/SUM(F$27:F2663)-1</f>
        <v>0.15347717002883021</v>
      </c>
      <c r="M2663">
        <v>7.2389999999999999</v>
      </c>
      <c r="R2663">
        <f t="shared" si="780"/>
        <v>6962.8582227192037</v>
      </c>
      <c r="S2663">
        <f t="shared" si="781"/>
        <v>6766.3009900485613</v>
      </c>
      <c r="T2663" s="5">
        <f t="shared" si="768"/>
        <v>0</v>
      </c>
      <c r="U2663" s="6">
        <f>+S2663+SUM($D$17:$E$17)-SUM($Q$27:Q2663)</f>
        <v>6945.274990048556</v>
      </c>
      <c r="V2663" s="10">
        <f t="shared" si="769"/>
        <v>2.7092489603262937E-2</v>
      </c>
      <c r="W2663" s="10">
        <f>+S2663/SUM(Q$27:Q2663)-1</f>
        <v>5.3772557539644827E-2</v>
      </c>
      <c r="X2663">
        <v>6.1029999999999998</v>
      </c>
      <c r="AC2663">
        <f t="shared" si="782"/>
        <v>17826.398904226902</v>
      </c>
      <c r="AD2663">
        <f t="shared" si="783"/>
        <v>17652.032797584252</v>
      </c>
      <c r="AE2663" s="5">
        <f t="shared" si="770"/>
        <v>0</v>
      </c>
      <c r="AF2663" s="6">
        <f>+AD2663+SUM($D$18:$E$18)-SUM($AB$27:AB2663)</f>
        <v>17973.953797584276</v>
      </c>
      <c r="AG2663" s="10">
        <f t="shared" si="771"/>
        <v>3.5527990345221028E-3</v>
      </c>
      <c r="AH2663" s="10">
        <f>+AD2663/SUM(AB$27:AB2663)-1</f>
        <v>0.52724624892979977</v>
      </c>
      <c r="AI2663" s="6">
        <f t="shared" si="772"/>
        <v>0</v>
      </c>
      <c r="AL2663" s="6">
        <f t="shared" si="773"/>
        <v>0</v>
      </c>
      <c r="AM2663" s="6">
        <f t="shared" si="774"/>
        <v>33743.890399094344</v>
      </c>
      <c r="AN2663" s="6">
        <f t="shared" si="775"/>
        <v>33306.320624892585</v>
      </c>
      <c r="AO2663" s="5">
        <f t="shared" si="776"/>
        <v>0</v>
      </c>
      <c r="AP2663" s="6">
        <f>+AN2663+SUM($D$16:$E$18)-SUM($AL$27:AL2663)</f>
        <v>34021.829624892562</v>
      </c>
      <c r="AQ2663" s="10">
        <f t="shared" si="784"/>
        <v>1.0944605492040793E-2</v>
      </c>
      <c r="AR2663" s="10">
        <f>+AN2663/SUM(AL$27:AL2663)-1</f>
        <v>0.29674832274825147</v>
      </c>
    </row>
    <row r="2664" spans="1:44" x14ac:dyDescent="0.25">
      <c r="A2664" s="1">
        <v>44145</v>
      </c>
      <c r="B2664">
        <v>9.2149999999999999</v>
      </c>
      <c r="G2664">
        <f t="shared" si="777"/>
        <v>8881.3847382247332</v>
      </c>
      <c r="H2664">
        <f t="shared" si="778"/>
        <v>8815.2834684478348</v>
      </c>
      <c r="I2664" s="5">
        <f t="shared" si="767"/>
        <v>0</v>
      </c>
      <c r="J2664" s="6">
        <f>+H2664+SUM($D$16:$E$16)-SUM($F$27:F2664)</f>
        <v>9029.8974684478308</v>
      </c>
      <c r="K2664" s="10">
        <f t="shared" si="779"/>
        <v>-7.9870984251383392E-3</v>
      </c>
      <c r="L2664" s="10">
        <f>+H2664/SUM(F$27:F2664)-1</f>
        <v>0.14404177395497464</v>
      </c>
      <c r="M2664">
        <v>7.306</v>
      </c>
      <c r="R2664">
        <f t="shared" si="780"/>
        <v>7027.3024140332227</v>
      </c>
      <c r="S2664">
        <f t="shared" si="781"/>
        <v>6828.9259612232063</v>
      </c>
      <c r="T2664" s="5">
        <f t="shared" si="768"/>
        <v>0</v>
      </c>
      <c r="U2664" s="6">
        <f>+S2664+SUM($D$17:$E$17)-SUM($Q$27:Q2664)</f>
        <v>7007.8999612232001</v>
      </c>
      <c r="V2664" s="10">
        <f t="shared" si="769"/>
        <v>9.0169174387444428E-3</v>
      </c>
      <c r="W2664" s="10">
        <f>+S2664/SUM(Q$27:Q2664)-1</f>
        <v>6.3525667272364306E-2</v>
      </c>
      <c r="X2664">
        <v>6.1219999999999999</v>
      </c>
      <c r="AC2664">
        <f t="shared" si="782"/>
        <v>17881.896459393265</v>
      </c>
      <c r="AD2664">
        <f t="shared" si="783"/>
        <v>17706.987512176107</v>
      </c>
      <c r="AE2664" s="5">
        <f t="shared" si="770"/>
        <v>0</v>
      </c>
      <c r="AF2664" s="6">
        <f>+AD2664+SUM($D$18:$E$18)-SUM($AB$27:AB2664)</f>
        <v>18028.908512176131</v>
      </c>
      <c r="AG2664" s="10">
        <f t="shared" si="771"/>
        <v>3.057463884170053E-3</v>
      </c>
      <c r="AH2664" s="10">
        <f>+AD2664/SUM(AB$27:AB2664)-1</f>
        <v>0.53200090708638914</v>
      </c>
      <c r="AI2664" s="6">
        <f t="shared" si="772"/>
        <v>0</v>
      </c>
      <c r="AL2664" s="6">
        <f t="shared" si="773"/>
        <v>0</v>
      </c>
      <c r="AM2664" s="6">
        <f t="shared" si="774"/>
        <v>33790.583611651222</v>
      </c>
      <c r="AN2664" s="6">
        <f t="shared" si="775"/>
        <v>33351.196941847149</v>
      </c>
      <c r="AO2664" s="5">
        <f t="shared" si="776"/>
        <v>0</v>
      </c>
      <c r="AP2664" s="6">
        <f>+AN2664+SUM($D$16:$E$18)-SUM($AL$27:AL2664)</f>
        <v>34066.705941847133</v>
      </c>
      <c r="AQ2664" s="10">
        <f t="shared" si="784"/>
        <v>1.3190447853437259E-3</v>
      </c>
      <c r="AR2664" s="10">
        <f>+AN2664/SUM(AL$27:AL2664)-1</f>
        <v>0.29849553732044454</v>
      </c>
    </row>
    <row r="2665" spans="1:44" x14ac:dyDescent="0.25">
      <c r="A2665" s="1">
        <v>44146</v>
      </c>
      <c r="B2665">
        <v>9.2919999999999998</v>
      </c>
      <c r="G2665">
        <f t="shared" si="777"/>
        <v>8955.5970686472301</v>
      </c>
      <c r="H2665">
        <f t="shared" si="778"/>
        <v>8888.9434605336173</v>
      </c>
      <c r="I2665" s="5">
        <f t="shared" si="767"/>
        <v>0</v>
      </c>
      <c r="J2665" s="6">
        <f>+H2665+SUM($D$16:$E$16)-SUM($F$27:F2665)</f>
        <v>9103.5574605336114</v>
      </c>
      <c r="K2665" s="10">
        <f t="shared" si="779"/>
        <v>8.1573453456325051E-3</v>
      </c>
      <c r="L2665" s="10">
        <f>+H2665/SUM(F$27:F2665)-1</f>
        <v>0.15360131997717041</v>
      </c>
      <c r="M2665">
        <v>7.3869999999999996</v>
      </c>
      <c r="R2665">
        <f t="shared" si="780"/>
        <v>7105.212555771066</v>
      </c>
      <c r="S2665">
        <f t="shared" si="781"/>
        <v>6904.6367472701641</v>
      </c>
      <c r="T2665" s="5">
        <f t="shared" si="768"/>
        <v>0</v>
      </c>
      <c r="U2665" s="6">
        <f>+S2665+SUM($D$17:$E$17)-SUM($Q$27:Q2665)</f>
        <v>7083.6107472701588</v>
      </c>
      <c r="V2665" s="10">
        <f t="shared" si="769"/>
        <v>1.08036339653661E-2</v>
      </c>
      <c r="W2665" s="10">
        <f>+S2665/SUM(Q$27:Q2665)-1</f>
        <v>7.5316740232816093E-2</v>
      </c>
      <c r="X2665">
        <v>6.1970000000000001</v>
      </c>
      <c r="AC2665">
        <f t="shared" si="782"/>
        <v>18100.965756102592</v>
      </c>
      <c r="AD2665">
        <f t="shared" si="783"/>
        <v>17923.914017143961</v>
      </c>
      <c r="AE2665" s="5">
        <f t="shared" si="770"/>
        <v>0</v>
      </c>
      <c r="AF2665" s="6">
        <f>+AD2665+SUM($D$18:$E$18)-SUM($AB$27:AB2665)</f>
        <v>18245.835017143989</v>
      </c>
      <c r="AG2665" s="10">
        <f t="shared" si="771"/>
        <v>1.2032148525317199E-2</v>
      </c>
      <c r="AH2665" s="10">
        <f>+AD2665/SUM(AB$27:AB2665)-1</f>
        <v>0.55076929454661117</v>
      </c>
      <c r="AI2665" s="6">
        <f t="shared" si="772"/>
        <v>0</v>
      </c>
      <c r="AL2665" s="6">
        <f t="shared" si="773"/>
        <v>0</v>
      </c>
      <c r="AM2665" s="6">
        <f t="shared" si="774"/>
        <v>34161.775380520892</v>
      </c>
      <c r="AN2665" s="6">
        <f t="shared" si="775"/>
        <v>33717.494224947746</v>
      </c>
      <c r="AO2665" s="5">
        <f t="shared" si="776"/>
        <v>0</v>
      </c>
      <c r="AP2665" s="6">
        <f>+AN2665+SUM($D$16:$E$18)-SUM($AL$27:AL2665)</f>
        <v>34433.003224947723</v>
      </c>
      <c r="AQ2665" s="10">
        <f t="shared" si="784"/>
        <v>1.0752354035223455E-2</v>
      </c>
      <c r="AR2665" s="10">
        <f>+AN2665/SUM(AL$27:AL2665)-1</f>
        <v>0.31275695613153176</v>
      </c>
    </row>
    <row r="2666" spans="1:44" x14ac:dyDescent="0.25">
      <c r="A2666" s="1">
        <v>44147</v>
      </c>
      <c r="B2666">
        <v>9.23</v>
      </c>
      <c r="G2666">
        <f t="shared" si="777"/>
        <v>8895.8416857096363</v>
      </c>
      <c r="H2666">
        <f t="shared" si="778"/>
        <v>8829.6328175554554</v>
      </c>
      <c r="I2666" s="5">
        <f t="shared" si="767"/>
        <v>0</v>
      </c>
      <c r="J2666" s="6">
        <f>+H2666+SUM($D$16:$E$16)-SUM($F$27:F2666)</f>
        <v>9044.2468175554495</v>
      </c>
      <c r="K2666" s="10">
        <f t="shared" si="779"/>
        <v>-6.5151061258512666E-3</v>
      </c>
      <c r="L2666" s="10">
        <f>+H2666/SUM(F$27:F2666)-1</f>
        <v>0.14590402318007789</v>
      </c>
      <c r="M2666">
        <v>7.3780000000000001</v>
      </c>
      <c r="R2666">
        <f t="shared" si="780"/>
        <v>7096.55587335575</v>
      </c>
      <c r="S2666">
        <f t="shared" si="781"/>
        <v>6896.2244377093912</v>
      </c>
      <c r="T2666" s="5">
        <f t="shared" si="768"/>
        <v>0</v>
      </c>
      <c r="U2666" s="6">
        <f>+S2666+SUM($D$17:$E$17)-SUM($Q$27:Q2666)</f>
        <v>7075.1984377093868</v>
      </c>
      <c r="V2666" s="10">
        <f t="shared" si="769"/>
        <v>-1.1875736627698918E-3</v>
      </c>
      <c r="W2666" s="10">
        <f>+S2666/SUM(Q$27:Q2666)-1</f>
        <v>7.4006621014988117E-2</v>
      </c>
      <c r="X2666">
        <v>6.141</v>
      </c>
      <c r="AC2666">
        <f t="shared" si="782"/>
        <v>17937.394014559628</v>
      </c>
      <c r="AD2666">
        <f t="shared" si="783"/>
        <v>17761.942226767962</v>
      </c>
      <c r="AE2666" s="5">
        <f t="shared" si="770"/>
        <v>0</v>
      </c>
      <c r="AF2666" s="6">
        <f>+AD2666+SUM($D$18:$E$18)-SUM($AB$27:AB2666)</f>
        <v>18083.863226767986</v>
      </c>
      <c r="AG2666" s="10">
        <f t="shared" si="771"/>
        <v>-8.8771925331897483E-3</v>
      </c>
      <c r="AH2666" s="10">
        <f>+AD2666/SUM(AB$27:AB2666)-1</f>
        <v>0.53675556524297874</v>
      </c>
      <c r="AI2666" s="6">
        <f t="shared" si="772"/>
        <v>0</v>
      </c>
      <c r="AL2666" s="6">
        <f t="shared" si="773"/>
        <v>0</v>
      </c>
      <c r="AM2666" s="6">
        <f t="shared" si="774"/>
        <v>33929.791573625014</v>
      </c>
      <c r="AN2666" s="6">
        <f t="shared" si="775"/>
        <v>33487.799482032809</v>
      </c>
      <c r="AO2666" s="5">
        <f t="shared" si="776"/>
        <v>0</v>
      </c>
      <c r="AP2666" s="6">
        <f>+AN2666+SUM($D$16:$E$18)-SUM($AL$27:AL2666)</f>
        <v>34203.308482032793</v>
      </c>
      <c r="AQ2666" s="10">
        <f t="shared" si="784"/>
        <v>-6.6707728458755833E-3</v>
      </c>
      <c r="AR2666" s="10">
        <f>+AN2666/SUM(AL$27:AL2666)-1</f>
        <v>0.30381402076579134</v>
      </c>
    </row>
    <row r="2667" spans="1:44" x14ac:dyDescent="0.25">
      <c r="A2667" s="1">
        <v>44148</v>
      </c>
      <c r="B2667">
        <v>9.2720000000000002</v>
      </c>
      <c r="G2667">
        <f t="shared" si="777"/>
        <v>8936.3211386673611</v>
      </c>
      <c r="H2667">
        <f t="shared" si="778"/>
        <v>8869.8109950567905</v>
      </c>
      <c r="I2667" s="5">
        <f t="shared" si="767"/>
        <v>0</v>
      </c>
      <c r="J2667" s="6">
        <f>+H2667+SUM($D$16:$E$16)-SUM($F$27:F2667)</f>
        <v>9084.4249950567828</v>
      </c>
      <c r="K2667" s="10">
        <f t="shared" si="779"/>
        <v>4.4424017070547883E-3</v>
      </c>
      <c r="L2667" s="10">
        <f>+H2667/SUM(F$27:F2667)-1</f>
        <v>0.15111832101036637</v>
      </c>
      <c r="M2667">
        <v>7.3689999999999998</v>
      </c>
      <c r="R2667">
        <f t="shared" si="780"/>
        <v>7087.8991909404331</v>
      </c>
      <c r="S2667">
        <f t="shared" si="781"/>
        <v>6887.8121281486174</v>
      </c>
      <c r="T2667" s="5">
        <f t="shared" si="768"/>
        <v>0</v>
      </c>
      <c r="U2667" s="6">
        <f>+S2667+SUM($D$17:$E$17)-SUM($Q$27:Q2667)</f>
        <v>7066.7861281486112</v>
      </c>
      <c r="V2667" s="10">
        <f t="shared" si="769"/>
        <v>-1.1889856708385826E-3</v>
      </c>
      <c r="W2667" s="10">
        <f>+S2667/SUM(Q$27:Q2667)-1</f>
        <v>7.269650179716014E-2</v>
      </c>
      <c r="X2667">
        <v>6.194</v>
      </c>
      <c r="AC2667">
        <f t="shared" si="782"/>
        <v>18092.202984234216</v>
      </c>
      <c r="AD2667">
        <f t="shared" si="783"/>
        <v>17915.236956945246</v>
      </c>
      <c r="AE2667" s="5">
        <f t="shared" si="770"/>
        <v>0</v>
      </c>
      <c r="AF2667" s="6">
        <f>+AD2667+SUM($D$18:$E$18)-SUM($AB$27:AB2667)</f>
        <v>18237.157956945273</v>
      </c>
      <c r="AG2667" s="10">
        <f t="shared" si="771"/>
        <v>8.4768795392335949E-3</v>
      </c>
      <c r="AH2667" s="10">
        <f>+AD2667/SUM(AB$27:AB2667)-1</f>
        <v>0.55001855904820229</v>
      </c>
      <c r="AI2667" s="6">
        <f t="shared" si="772"/>
        <v>0</v>
      </c>
      <c r="AL2667" s="6">
        <f t="shared" si="773"/>
        <v>0</v>
      </c>
      <c r="AM2667" s="6">
        <f t="shared" si="774"/>
        <v>34116.42331384201</v>
      </c>
      <c r="AN2667" s="6">
        <f t="shared" si="775"/>
        <v>33672.860080150655</v>
      </c>
      <c r="AO2667" s="5">
        <f t="shared" si="776"/>
        <v>0</v>
      </c>
      <c r="AP2667" s="6">
        <f>+AN2667+SUM($D$16:$E$18)-SUM($AL$27:AL2667)</f>
        <v>34388.369080150631</v>
      </c>
      <c r="AQ2667" s="10">
        <f t="shared" si="784"/>
        <v>5.4106051820996814E-3</v>
      </c>
      <c r="AR2667" s="10">
        <f>+AN2667/SUM(AL$27:AL2667)-1</f>
        <v>0.31101917029037596</v>
      </c>
    </row>
    <row r="2668" spans="1:44" x14ac:dyDescent="0.25">
      <c r="A2668" s="1">
        <v>44151</v>
      </c>
      <c r="B2668">
        <v>9.3689999999999998</v>
      </c>
      <c r="G2668">
        <f t="shared" si="777"/>
        <v>9029.8093990697253</v>
      </c>
      <c r="H2668">
        <f t="shared" si="778"/>
        <v>8962.603452619398</v>
      </c>
      <c r="I2668" s="5">
        <f t="shared" si="767"/>
        <v>0</v>
      </c>
      <c r="J2668" s="6">
        <f>+H2668+SUM($D$16:$E$16)-SUM($F$27:F2668)</f>
        <v>9177.2174526193921</v>
      </c>
      <c r="K2668" s="10">
        <f t="shared" si="779"/>
        <v>1.0214455798039035E-2</v>
      </c>
      <c r="L2668" s="10">
        <f>+H2668/SUM(F$27:F2668)-1</f>
        <v>0.16316086599936597</v>
      </c>
      <c r="M2668">
        <v>7.4349999999999996</v>
      </c>
      <c r="R2668">
        <f t="shared" si="780"/>
        <v>7151.3815286527515</v>
      </c>
      <c r="S2668">
        <f t="shared" si="781"/>
        <v>6949.5023982609546</v>
      </c>
      <c r="T2668" s="5">
        <f t="shared" si="768"/>
        <v>0</v>
      </c>
      <c r="U2668" s="6">
        <f>+S2668+SUM($D$17:$E$17)-SUM($Q$27:Q2668)</f>
        <v>7128.4763982609493</v>
      </c>
      <c r="V2668" s="10">
        <f t="shared" si="769"/>
        <v>8.7296076311991211E-3</v>
      </c>
      <c r="W2668" s="10">
        <f>+S2668/SUM(Q$27:Q2668)-1</f>
        <v>8.2304042727898707E-2</v>
      </c>
      <c r="X2668">
        <v>6.1760000000000002</v>
      </c>
      <c r="AC2668">
        <f t="shared" si="782"/>
        <v>18039.626353023978</v>
      </c>
      <c r="AD2668">
        <f t="shared" si="783"/>
        <v>17863.17459575296</v>
      </c>
      <c r="AE2668" s="5">
        <f t="shared" si="770"/>
        <v>0</v>
      </c>
      <c r="AF2668" s="6">
        <f>+AD2668+SUM($D$18:$E$18)-SUM($AB$27:AB2668)</f>
        <v>18185.095595752988</v>
      </c>
      <c r="AG2668" s="10">
        <f t="shared" si="771"/>
        <v>-2.8547409259269685E-3</v>
      </c>
      <c r="AH2668" s="10">
        <f>+AD2668/SUM(AB$27:AB2668)-1</f>
        <v>0.54551414605774884</v>
      </c>
      <c r="AI2668" s="6">
        <f t="shared" si="772"/>
        <v>0</v>
      </c>
      <c r="AL2668" s="6">
        <f t="shared" si="773"/>
        <v>0</v>
      </c>
      <c r="AM2668" s="6">
        <f t="shared" si="774"/>
        <v>34220.817280746458</v>
      </c>
      <c r="AN2668" s="6">
        <f t="shared" si="775"/>
        <v>33775.280446633311</v>
      </c>
      <c r="AO2668" s="5">
        <f t="shared" si="776"/>
        <v>0</v>
      </c>
      <c r="AP2668" s="6">
        <f>+AN2668+SUM($D$16:$E$18)-SUM($AL$27:AL2668)</f>
        <v>34490.789446633295</v>
      </c>
      <c r="AQ2668" s="10">
        <f t="shared" si="784"/>
        <v>2.9783432370389384E-3</v>
      </c>
      <c r="AR2668" s="10">
        <f>+AN2668/SUM(AL$27:AL2668)-1</f>
        <v>0.3150068049482968</v>
      </c>
    </row>
    <row r="2669" spans="1:44" x14ac:dyDescent="0.25">
      <c r="A2669" s="1">
        <v>44152</v>
      </c>
      <c r="B2669">
        <v>9.3450000000000006</v>
      </c>
      <c r="G2669">
        <f t="shared" si="777"/>
        <v>9006.6782830938828</v>
      </c>
      <c r="H2669">
        <f t="shared" si="778"/>
        <v>8939.6444940472065</v>
      </c>
      <c r="I2669" s="5">
        <f t="shared" si="767"/>
        <v>0</v>
      </c>
      <c r="J2669" s="6">
        <f>+H2669+SUM($D$16:$E$16)-SUM($F$27:F2669)</f>
        <v>9154.2584940472007</v>
      </c>
      <c r="K2669" s="10">
        <f t="shared" si="779"/>
        <v>-2.5017341793114323E-3</v>
      </c>
      <c r="L2669" s="10">
        <f>+H2669/SUM(F$27:F2669)-1</f>
        <v>0.16018126723920112</v>
      </c>
      <c r="M2669">
        <v>7.4290000000000003</v>
      </c>
      <c r="R2669">
        <f t="shared" si="780"/>
        <v>7145.6104070425408</v>
      </c>
      <c r="S2669">
        <f t="shared" si="781"/>
        <v>6943.894191887106</v>
      </c>
      <c r="T2669" s="5">
        <f t="shared" si="768"/>
        <v>0</v>
      </c>
      <c r="U2669" s="6">
        <f>+S2669+SUM($D$17:$E$17)-SUM($Q$27:Q2669)</f>
        <v>7122.8681918871007</v>
      </c>
      <c r="V2669" s="10">
        <f t="shared" si="769"/>
        <v>-7.8673282487362606E-4</v>
      </c>
      <c r="W2669" s="10">
        <f>+S2669/SUM(Q$27:Q2669)-1</f>
        <v>8.1430629916013464E-2</v>
      </c>
      <c r="X2669">
        <v>6.1180000000000003</v>
      </c>
      <c r="AC2669">
        <f t="shared" si="782"/>
        <v>17870.212763568768</v>
      </c>
      <c r="AD2669">
        <f t="shared" si="783"/>
        <v>17695.418098577822</v>
      </c>
      <c r="AE2669" s="5">
        <f t="shared" si="770"/>
        <v>0</v>
      </c>
      <c r="AF2669" s="6">
        <f>+AD2669+SUM($D$18:$E$18)-SUM($AB$27:AB2669)</f>
        <v>18017.339098577846</v>
      </c>
      <c r="AG2669" s="10">
        <f t="shared" si="771"/>
        <v>-9.2249444767461553E-3</v>
      </c>
      <c r="AH2669" s="10">
        <f>+AD2669/SUM(AB$27:AB2669)-1</f>
        <v>0.53099992642184413</v>
      </c>
      <c r="AI2669" s="6">
        <f t="shared" si="772"/>
        <v>0</v>
      </c>
      <c r="AL2669" s="6">
        <f t="shared" si="773"/>
        <v>0</v>
      </c>
      <c r="AM2669" s="6">
        <f t="shared" si="774"/>
        <v>34022.50145370519</v>
      </c>
      <c r="AN2669" s="6">
        <f t="shared" si="775"/>
        <v>33578.956784512135</v>
      </c>
      <c r="AO2669" s="5">
        <f t="shared" si="776"/>
        <v>0</v>
      </c>
      <c r="AP2669" s="6">
        <f>+AN2669+SUM($D$16:$E$18)-SUM($AL$27:AL2669)</f>
        <v>34294.465784512111</v>
      </c>
      <c r="AQ2669" s="10">
        <f t="shared" si="784"/>
        <v>-5.6920605550345726E-3</v>
      </c>
      <c r="AR2669" s="10">
        <f>+AN2669/SUM(AL$27:AL2669)-1</f>
        <v>0.30736313927778869</v>
      </c>
    </row>
    <row r="2670" spans="1:44" x14ac:dyDescent="0.25">
      <c r="A2670" s="1">
        <v>44153</v>
      </c>
      <c r="B2670">
        <v>9.3710000000000004</v>
      </c>
      <c r="G2670">
        <f t="shared" si="777"/>
        <v>9031.736992067712</v>
      </c>
      <c r="H2670">
        <f t="shared" si="778"/>
        <v>8964.5166991670794</v>
      </c>
      <c r="I2670" s="5">
        <f t="shared" si="767"/>
        <v>0</v>
      </c>
      <c r="J2670" s="6">
        <f>+H2670+SUM($D$16:$E$16)-SUM($F$27:F2670)</f>
        <v>9179.1306991670717</v>
      </c>
      <c r="K2670" s="10">
        <f t="shared" si="779"/>
        <v>2.7170092625246056E-3</v>
      </c>
      <c r="L2670" s="10">
        <f>+H2670/SUM(F$27:F2670)-1</f>
        <v>0.16340916589604615</v>
      </c>
      <c r="M2670">
        <v>7.4560000000000004</v>
      </c>
      <c r="R2670">
        <f t="shared" si="780"/>
        <v>7171.580454288488</v>
      </c>
      <c r="S2670">
        <f t="shared" si="781"/>
        <v>6969.1311205694246</v>
      </c>
      <c r="T2670" s="5">
        <f t="shared" si="768"/>
        <v>0</v>
      </c>
      <c r="U2670" s="6">
        <f>+S2670+SUM($D$17:$E$17)-SUM($Q$27:Q2670)</f>
        <v>7148.1051205694203</v>
      </c>
      <c r="V2670" s="10">
        <f t="shared" si="769"/>
        <v>3.5430851733384561E-3</v>
      </c>
      <c r="W2670" s="10">
        <f>+S2670/SUM(Q$27:Q2670)-1</f>
        <v>8.5360987569497393E-2</v>
      </c>
      <c r="X2670">
        <v>6.0510000000000002</v>
      </c>
      <c r="AC2670">
        <f t="shared" si="782"/>
        <v>17674.510858508438</v>
      </c>
      <c r="AD2670">
        <f t="shared" si="783"/>
        <v>17501.630420806538</v>
      </c>
      <c r="AE2670" s="5">
        <f t="shared" si="770"/>
        <v>0</v>
      </c>
      <c r="AF2670" s="6">
        <f>+AD2670+SUM($D$18:$E$18)-SUM($AB$27:AB2670)</f>
        <v>17823.551420806565</v>
      </c>
      <c r="AG2670" s="10">
        <f t="shared" si="771"/>
        <v>-1.0755621388431114E-2</v>
      </c>
      <c r="AH2670" s="10">
        <f>+AD2670/SUM(AB$27:AB2670)-1</f>
        <v>0.51423350029071235</v>
      </c>
      <c r="AI2670" s="6">
        <f t="shared" si="772"/>
        <v>0</v>
      </c>
      <c r="AL2670" s="6">
        <f t="shared" si="773"/>
        <v>0</v>
      </c>
      <c r="AM2670" s="6">
        <f t="shared" si="774"/>
        <v>33877.828304864641</v>
      </c>
      <c r="AN2670" s="6">
        <f t="shared" si="775"/>
        <v>33435.278240543041</v>
      </c>
      <c r="AO2670" s="5">
        <f t="shared" si="776"/>
        <v>0</v>
      </c>
      <c r="AP2670" s="6">
        <f>+AN2670+SUM($D$16:$E$18)-SUM($AL$27:AL2670)</f>
        <v>34150.787240543024</v>
      </c>
      <c r="AQ2670" s="10">
        <f t="shared" si="784"/>
        <v>-4.1895548066526178E-3</v>
      </c>
      <c r="AR2670" s="10">
        <f>+AN2670/SUM(AL$27:AL2670)-1</f>
        <v>0.30176915869358734</v>
      </c>
    </row>
    <row r="2671" spans="1:44" x14ac:dyDescent="0.25">
      <c r="A2671" s="1">
        <v>44154</v>
      </c>
      <c r="B2671">
        <v>9.3729999999999993</v>
      </c>
      <c r="G2671">
        <f t="shared" si="777"/>
        <v>9033.6645850656969</v>
      </c>
      <c r="H2671">
        <f t="shared" si="778"/>
        <v>8966.4299457147608</v>
      </c>
      <c r="I2671" s="5">
        <f t="shared" si="767"/>
        <v>0</v>
      </c>
      <c r="J2671" s="6">
        <f>+H2671+SUM($D$16:$E$16)-SUM($F$27:F2671)</f>
        <v>9181.043945714755</v>
      </c>
      <c r="K2671" s="10">
        <f t="shared" si="779"/>
        <v>2.0843439432205457E-4</v>
      </c>
      <c r="L2671" s="10">
        <f>+H2671/SUM(F$27:F2671)-1</f>
        <v>0.16365746579272633</v>
      </c>
      <c r="M2671">
        <v>7.4180000000000001</v>
      </c>
      <c r="R2671">
        <f t="shared" si="780"/>
        <v>7135.03001742382</v>
      </c>
      <c r="S2671">
        <f t="shared" si="781"/>
        <v>6933.6124802017148</v>
      </c>
      <c r="T2671" s="5">
        <f t="shared" si="768"/>
        <v>0</v>
      </c>
      <c r="U2671" s="6">
        <f>+S2671+SUM($D$17:$E$17)-SUM($Q$27:Q2671)</f>
        <v>7112.5864802017095</v>
      </c>
      <c r="V2671" s="10">
        <f t="shared" si="769"/>
        <v>-4.968958873520557E-3</v>
      </c>
      <c r="W2671" s="10">
        <f>+S2671/SUM(Q$27:Q2671)-1</f>
        <v>7.9829373094223444E-2</v>
      </c>
      <c r="X2671">
        <v>6.0519999999999996</v>
      </c>
      <c r="AC2671">
        <f t="shared" si="782"/>
        <v>17677.431782464562</v>
      </c>
      <c r="AD2671">
        <f t="shared" si="783"/>
        <v>17504.522774206107</v>
      </c>
      <c r="AE2671" s="5">
        <f t="shared" si="770"/>
        <v>0</v>
      </c>
      <c r="AF2671" s="6">
        <f>+AD2671+SUM($D$18:$E$18)-SUM($AB$27:AB2671)</f>
        <v>17826.443774206135</v>
      </c>
      <c r="AG2671" s="10">
        <f t="shared" si="771"/>
        <v>1.6227705305649209E-4</v>
      </c>
      <c r="AH2671" s="10">
        <f>+AD2671/SUM(AB$27:AB2671)-1</f>
        <v>0.5144837454568485</v>
      </c>
      <c r="AI2671" s="6">
        <f t="shared" si="772"/>
        <v>0</v>
      </c>
      <c r="AL2671" s="6">
        <f t="shared" si="773"/>
        <v>0</v>
      </c>
      <c r="AM2671" s="6">
        <f t="shared" si="774"/>
        <v>33846.126384954077</v>
      </c>
      <c r="AN2671" s="6">
        <f t="shared" si="775"/>
        <v>33404.565200122583</v>
      </c>
      <c r="AO2671" s="5">
        <f t="shared" si="776"/>
        <v>0</v>
      </c>
      <c r="AP2671" s="6">
        <f>+AN2671+SUM($D$16:$E$18)-SUM($AL$27:AL2671)</f>
        <v>34120.074200122559</v>
      </c>
      <c r="AQ2671" s="10">
        <f t="shared" si="784"/>
        <v>-8.9933623503712923E-4</v>
      </c>
      <c r="AR2671" s="10">
        <f>+AN2671/SUM(AL$27:AL2671)-1</f>
        <v>0.30057337714508559</v>
      </c>
    </row>
    <row r="2672" spans="1:44" x14ac:dyDescent="0.25">
      <c r="A2672" s="1">
        <v>44155</v>
      </c>
      <c r="B2672">
        <v>9.4039999999999999</v>
      </c>
      <c r="G2672">
        <f t="shared" si="777"/>
        <v>9063.5422765344956</v>
      </c>
      <c r="H2672">
        <f t="shared" si="778"/>
        <v>8996.0852672038436</v>
      </c>
      <c r="I2672" s="5">
        <f t="shared" si="767"/>
        <v>0</v>
      </c>
      <c r="J2672" s="6">
        <f>+H2672+SUM($D$16:$E$16)-SUM($F$27:F2672)</f>
        <v>9210.6992672038396</v>
      </c>
      <c r="K2672" s="10">
        <f t="shared" si="779"/>
        <v>3.2300598564203309E-3</v>
      </c>
      <c r="L2672" s="10">
        <f>+H2672/SUM(F$27:F2672)-1</f>
        <v>0.16750611419127281</v>
      </c>
      <c r="M2672">
        <v>7.4340000000000002</v>
      </c>
      <c r="R2672">
        <f t="shared" si="780"/>
        <v>7150.4196750510482</v>
      </c>
      <c r="S2672">
        <f t="shared" si="781"/>
        <v>6948.5676971986441</v>
      </c>
      <c r="T2672" s="5">
        <f t="shared" si="768"/>
        <v>0</v>
      </c>
      <c r="U2672" s="6">
        <f>+S2672+SUM($D$17:$E$17)-SUM($Q$27:Q2672)</f>
        <v>7127.5416971986378</v>
      </c>
      <c r="V2672" s="10">
        <f t="shared" si="769"/>
        <v>2.1026411472897522E-3</v>
      </c>
      <c r="W2672" s="10">
        <f>+S2672/SUM(Q$27:Q2672)-1</f>
        <v>8.2158473925917574E-2</v>
      </c>
      <c r="X2672">
        <v>6.0279999999999996</v>
      </c>
      <c r="AC2672">
        <f t="shared" si="782"/>
        <v>17607.329607517579</v>
      </c>
      <c r="AD2672">
        <f t="shared" si="783"/>
        <v>17435.106292616394</v>
      </c>
      <c r="AE2672" s="5">
        <f t="shared" si="770"/>
        <v>0</v>
      </c>
      <c r="AF2672" s="6">
        <f>+AD2672+SUM($D$18:$E$18)-SUM($AB$27:AB2672)</f>
        <v>17757.027292616418</v>
      </c>
      <c r="AG2672" s="10">
        <f t="shared" si="771"/>
        <v>-3.8940173636964337E-3</v>
      </c>
      <c r="AH2672" s="10">
        <f>+AD2672/SUM(AB$27:AB2672)-1</f>
        <v>0.50847786146957752</v>
      </c>
      <c r="AI2672" s="6">
        <f t="shared" si="772"/>
        <v>0</v>
      </c>
      <c r="AL2672" s="6">
        <f t="shared" si="773"/>
        <v>0</v>
      </c>
      <c r="AM2672" s="6">
        <f t="shared" si="774"/>
        <v>33821.29155910312</v>
      </c>
      <c r="AN2672" s="6">
        <f t="shared" si="775"/>
        <v>33379.759257018886</v>
      </c>
      <c r="AO2672" s="5">
        <f t="shared" si="776"/>
        <v>0</v>
      </c>
      <c r="AP2672" s="6">
        <f>+AN2672+SUM($D$16:$E$18)-SUM($AL$27:AL2672)</f>
        <v>34095.268257018863</v>
      </c>
      <c r="AQ2672" s="10">
        <f t="shared" si="784"/>
        <v>-7.2701902575600386E-4</v>
      </c>
      <c r="AR2672" s="10">
        <f>+AN2672/SUM(AL$27:AL2672)-1</f>
        <v>0.29960758252981767</v>
      </c>
    </row>
    <row r="2673" spans="1:44" x14ac:dyDescent="0.25">
      <c r="A2673" s="1">
        <v>44158</v>
      </c>
      <c r="B2673">
        <v>9.532</v>
      </c>
      <c r="G2673">
        <f t="shared" si="777"/>
        <v>9186.9082284056567</v>
      </c>
      <c r="H2673">
        <f t="shared" si="778"/>
        <v>9118.5330462555321</v>
      </c>
      <c r="I2673" s="5">
        <f t="shared" si="767"/>
        <v>0</v>
      </c>
      <c r="J2673" s="6">
        <f>+H2673+SUM($D$16:$E$16)-SUM($F$27:F2673)</f>
        <v>9333.1470462555262</v>
      </c>
      <c r="K2673" s="10">
        <f t="shared" si="779"/>
        <v>1.3294080666348629E-2</v>
      </c>
      <c r="L2673" s="10">
        <f>+H2673/SUM(F$27:F2673)-1</f>
        <v>0.18339730757881867</v>
      </c>
      <c r="M2673">
        <v>7.4169999999999998</v>
      </c>
      <c r="R2673">
        <f t="shared" si="780"/>
        <v>7134.0681638221176</v>
      </c>
      <c r="S2673">
        <f t="shared" si="781"/>
        <v>6932.6777791394061</v>
      </c>
      <c r="T2673" s="5">
        <f t="shared" si="768"/>
        <v>0</v>
      </c>
      <c r="U2673" s="6">
        <f>+S2673+SUM($D$17:$E$17)-SUM($Q$27:Q2673)</f>
        <v>7111.6517791393999</v>
      </c>
      <c r="V2673" s="10">
        <f t="shared" si="769"/>
        <v>-2.2293686567254056E-3</v>
      </c>
      <c r="W2673" s="10">
        <f>+S2673/SUM(Q$27:Q2673)-1</f>
        <v>7.9683804292242533E-2</v>
      </c>
      <c r="X2673">
        <v>6.0119999999999996</v>
      </c>
      <c r="AC2673">
        <f t="shared" si="782"/>
        <v>17560.594824219588</v>
      </c>
      <c r="AD2673">
        <f t="shared" si="783"/>
        <v>17388.828638223251</v>
      </c>
      <c r="AE2673" s="5">
        <f t="shared" si="770"/>
        <v>0</v>
      </c>
      <c r="AF2673" s="6">
        <f>+AD2673+SUM($D$18:$E$18)-SUM($AB$27:AB2673)</f>
        <v>17710.749638223278</v>
      </c>
      <c r="AG2673" s="10">
        <f t="shared" si="771"/>
        <v>-2.6061600081215275E-3</v>
      </c>
      <c r="AH2673" s="10">
        <f>+AD2673/SUM(AB$27:AB2673)-1</f>
        <v>0.50447393881139679</v>
      </c>
      <c r="AI2673" s="6">
        <f t="shared" si="772"/>
        <v>0</v>
      </c>
      <c r="AL2673" s="6">
        <f t="shared" si="773"/>
        <v>0</v>
      </c>
      <c r="AM2673" s="6">
        <f t="shared" si="774"/>
        <v>33881.571216447366</v>
      </c>
      <c r="AN2673" s="6">
        <f t="shared" si="775"/>
        <v>33440.039463618188</v>
      </c>
      <c r="AO2673" s="5">
        <f t="shared" si="776"/>
        <v>0</v>
      </c>
      <c r="AP2673" s="6">
        <f>+AN2673+SUM($D$16:$E$18)-SUM($AL$27:AL2673)</f>
        <v>34155.548463618165</v>
      </c>
      <c r="AQ2673" s="10">
        <f t="shared" si="784"/>
        <v>1.7679933222667366E-3</v>
      </c>
      <c r="AR2673" s="10">
        <f>+AN2673/SUM(AL$27:AL2673)-1</f>
        <v>0.30195453215787538</v>
      </c>
    </row>
    <row r="2674" spans="1:44" x14ac:dyDescent="0.25">
      <c r="A2674" s="1">
        <v>44159</v>
      </c>
      <c r="B2674">
        <v>9.5380000000000003</v>
      </c>
      <c r="G2674">
        <f t="shared" si="777"/>
        <v>9192.6910073996187</v>
      </c>
      <c r="H2674">
        <f t="shared" si="778"/>
        <v>9124.2727858985818</v>
      </c>
      <c r="I2674" s="5">
        <f t="shared" si="767"/>
        <v>0</v>
      </c>
      <c r="J2674" s="6">
        <f>+H2674+SUM($D$16:$E$16)-SUM($F$27:F2674)</f>
        <v>9338.8867858985759</v>
      </c>
      <c r="K2674" s="10">
        <f t="shared" si="779"/>
        <v>6.1498437928841909E-4</v>
      </c>
      <c r="L2674" s="10">
        <f>+H2674/SUM(F$27:F2674)-1</f>
        <v>0.18414220726886033</v>
      </c>
      <c r="M2674">
        <v>7.4459999999999997</v>
      </c>
      <c r="R2674">
        <f t="shared" si="780"/>
        <v>7161.9619182714687</v>
      </c>
      <c r="S2674">
        <f t="shared" si="781"/>
        <v>6959.7841099463412</v>
      </c>
      <c r="T2674" s="5">
        <f t="shared" si="768"/>
        <v>0</v>
      </c>
      <c r="U2674" s="6">
        <f>+S2674+SUM($D$17:$E$17)-SUM($Q$27:Q2674)</f>
        <v>7138.758109946335</v>
      </c>
      <c r="V2674" s="10">
        <f t="shared" si="769"/>
        <v>3.8115379729988241E-3</v>
      </c>
      <c r="W2674" s="10">
        <f>+S2674/SUM(Q$27:Q2674)-1</f>
        <v>8.3905299549688062E-2</v>
      </c>
      <c r="X2674">
        <v>5.9989999999999997</v>
      </c>
      <c r="AC2674">
        <f t="shared" si="782"/>
        <v>17522.62281278997</v>
      </c>
      <c r="AD2674">
        <f t="shared" si="783"/>
        <v>17351.228044028823</v>
      </c>
      <c r="AE2674" s="5">
        <f t="shared" si="770"/>
        <v>0</v>
      </c>
      <c r="AF2674" s="6">
        <f>+AD2674+SUM($D$18:$E$18)-SUM($AB$27:AB2674)</f>
        <v>17673.149044028847</v>
      </c>
      <c r="AG2674" s="10">
        <f t="shared" si="771"/>
        <v>-2.1230379832868351E-3</v>
      </c>
      <c r="AH2674" s="10">
        <f>+AD2674/SUM(AB$27:AB2674)-1</f>
        <v>0.50122075165162494</v>
      </c>
      <c r="AI2674" s="6">
        <f t="shared" si="772"/>
        <v>0</v>
      </c>
      <c r="AL2674" s="6">
        <f t="shared" si="773"/>
        <v>0</v>
      </c>
      <c r="AM2674" s="6">
        <f t="shared" si="774"/>
        <v>33877.27573846106</v>
      </c>
      <c r="AN2674" s="6">
        <f t="shared" si="775"/>
        <v>33435.284939873745</v>
      </c>
      <c r="AO2674" s="5">
        <f t="shared" si="776"/>
        <v>0</v>
      </c>
      <c r="AP2674" s="6">
        <f>+AN2674+SUM($D$16:$E$18)-SUM($AL$27:AL2674)</f>
        <v>34150.793939873722</v>
      </c>
      <c r="AQ2674" s="10">
        <f t="shared" si="784"/>
        <v>-1.3920209038675857E-4</v>
      </c>
      <c r="AR2674" s="10">
        <f>+AN2674/SUM(AL$27:AL2674)-1</f>
        <v>0.3017694195253362</v>
      </c>
    </row>
    <row r="2675" spans="1:44" x14ac:dyDescent="0.25">
      <c r="A2675" s="1">
        <v>44160</v>
      </c>
      <c r="B2675">
        <v>9.4760000000000009</v>
      </c>
      <c r="G2675">
        <f t="shared" si="777"/>
        <v>9132.9356244620249</v>
      </c>
      <c r="H2675">
        <f t="shared" si="778"/>
        <v>9064.9621429204199</v>
      </c>
      <c r="I2675" s="5">
        <f t="shared" si="767"/>
        <v>0</v>
      </c>
      <c r="J2675" s="6">
        <f>+H2675+SUM($D$16:$E$16)-SUM($F$27:F2675)</f>
        <v>9279.576142920414</v>
      </c>
      <c r="K2675" s="10">
        <f t="shared" si="779"/>
        <v>-6.3509328614754779E-3</v>
      </c>
      <c r="L2675" s="10">
        <f>+H2675/SUM(F$27:F2675)-1</f>
        <v>0.17644491047176758</v>
      </c>
      <c r="M2675">
        <v>7.468</v>
      </c>
      <c r="R2675">
        <f t="shared" si="780"/>
        <v>7183.1226975089075</v>
      </c>
      <c r="S2675">
        <f t="shared" si="781"/>
        <v>6980.34753331712</v>
      </c>
      <c r="T2675" s="5">
        <f t="shared" si="768"/>
        <v>0</v>
      </c>
      <c r="U2675" s="6">
        <f>+S2675+SUM($D$17:$E$17)-SUM($Q$27:Q2675)</f>
        <v>7159.3215333171138</v>
      </c>
      <c r="V2675" s="10">
        <f t="shared" si="769"/>
        <v>2.8805323074510003E-3</v>
      </c>
      <c r="W2675" s="10">
        <f>+S2675/SUM(Q$27:Q2675)-1</f>
        <v>8.7107813193267658E-2</v>
      </c>
      <c r="X2675">
        <v>5.99</v>
      </c>
      <c r="AC2675">
        <f t="shared" si="782"/>
        <v>17496.334497184853</v>
      </c>
      <c r="AD2675">
        <f t="shared" si="783"/>
        <v>17325.19686343268</v>
      </c>
      <c r="AE2675" s="5">
        <f t="shared" si="770"/>
        <v>0</v>
      </c>
      <c r="AF2675" s="6">
        <f>+AD2675+SUM($D$18:$E$18)-SUM($AB$27:AB2675)</f>
        <v>17647.117863432708</v>
      </c>
      <c r="AG2675" s="10">
        <f t="shared" si="771"/>
        <v>-1.4729225975115279E-3</v>
      </c>
      <c r="AH2675" s="10">
        <f>+AD2675/SUM(AB$27:AB2675)-1</f>
        <v>0.49896854515639832</v>
      </c>
      <c r="AI2675" s="6">
        <f t="shared" si="772"/>
        <v>0</v>
      </c>
      <c r="AL2675" s="6">
        <f t="shared" si="773"/>
        <v>0</v>
      </c>
      <c r="AM2675" s="6">
        <f t="shared" si="774"/>
        <v>33812.392819155786</v>
      </c>
      <c r="AN2675" s="6">
        <f t="shared" si="775"/>
        <v>33370.506539670219</v>
      </c>
      <c r="AO2675" s="5">
        <f t="shared" si="776"/>
        <v>0</v>
      </c>
      <c r="AP2675" s="6">
        <f>+AN2675+SUM($D$16:$E$18)-SUM($AL$27:AL2675)</f>
        <v>34086.015539670203</v>
      </c>
      <c r="AQ2675" s="10">
        <f t="shared" si="784"/>
        <v>-1.8968343845114921E-3</v>
      </c>
      <c r="AR2675" s="10">
        <f>+AN2675/SUM(AL$27:AL2675)-1</f>
        <v>0.29924733722269181</v>
      </c>
    </row>
    <row r="2676" spans="1:44" x14ac:dyDescent="0.25">
      <c r="A2676" s="1">
        <v>44161</v>
      </c>
      <c r="B2676">
        <v>9.52</v>
      </c>
      <c r="G2676">
        <f t="shared" si="777"/>
        <v>9175.3426704177346</v>
      </c>
      <c r="H2676">
        <f t="shared" si="778"/>
        <v>9107.0535669694364</v>
      </c>
      <c r="I2676" s="5">
        <f t="shared" si="767"/>
        <v>0</v>
      </c>
      <c r="J2676" s="6">
        <f>+H2676+SUM($D$16:$E$16)-SUM($F$27:F2676)</f>
        <v>9321.6675669694305</v>
      </c>
      <c r="K2676" s="10">
        <f t="shared" si="779"/>
        <v>4.5359209731932193E-3</v>
      </c>
      <c r="L2676" s="10">
        <f>+H2676/SUM(F$27:F2676)-1</f>
        <v>0.18190750819873647</v>
      </c>
      <c r="M2676">
        <v>7.4740000000000002</v>
      </c>
      <c r="R2676">
        <f t="shared" si="780"/>
        <v>7188.8938191191182</v>
      </c>
      <c r="S2676">
        <f t="shared" si="781"/>
        <v>6985.9557396909686</v>
      </c>
      <c r="T2676" s="5">
        <f t="shared" si="768"/>
        <v>0</v>
      </c>
      <c r="U2676" s="6">
        <f>+S2676+SUM($D$17:$E$17)-SUM($Q$27:Q2676)</f>
        <v>7164.9297396909642</v>
      </c>
      <c r="V2676" s="10">
        <f t="shared" si="769"/>
        <v>7.8334327460383157E-4</v>
      </c>
      <c r="W2676" s="10">
        <f>+S2676/SUM(Q$27:Q2676)-1</f>
        <v>8.7981226005152902E-2</v>
      </c>
      <c r="X2676">
        <v>5.9950000000000001</v>
      </c>
      <c r="AC2676">
        <f t="shared" si="782"/>
        <v>17510.939116965474</v>
      </c>
      <c r="AD2676">
        <f t="shared" si="783"/>
        <v>17339.658630430538</v>
      </c>
      <c r="AE2676" s="5">
        <f t="shared" si="770"/>
        <v>0</v>
      </c>
      <c r="AF2676" s="6">
        <f>+AD2676+SUM($D$18:$E$18)-SUM($AB$27:AB2676)</f>
        <v>17661.579630430562</v>
      </c>
      <c r="AG2676" s="10">
        <f t="shared" si="771"/>
        <v>8.1949738817232998E-4</v>
      </c>
      <c r="AH2676" s="10">
        <f>+AD2676/SUM(AB$27:AB2676)-1</f>
        <v>0.50021977098707993</v>
      </c>
      <c r="AI2676" s="6">
        <f t="shared" si="772"/>
        <v>0</v>
      </c>
      <c r="AL2676" s="6">
        <f t="shared" si="773"/>
        <v>0</v>
      </c>
      <c r="AM2676" s="6">
        <f t="shared" si="774"/>
        <v>33875.175606502322</v>
      </c>
      <c r="AN2676" s="6">
        <f t="shared" si="775"/>
        <v>33432.667937090941</v>
      </c>
      <c r="AO2676" s="5">
        <f t="shared" si="776"/>
        <v>0</v>
      </c>
      <c r="AP2676" s="6">
        <f>+AN2676+SUM($D$16:$E$18)-SUM($AL$27:AL2676)</f>
        <v>34148.176937090917</v>
      </c>
      <c r="AQ2676" s="10">
        <f t="shared" si="784"/>
        <v>1.8236627671652794E-3</v>
      </c>
      <c r="AR2676" s="10">
        <f>+AN2676/SUM(AL$27:AL2676)-1</f>
        <v>0.30166752913619788</v>
      </c>
    </row>
    <row r="2677" spans="1:44" x14ac:dyDescent="0.25">
      <c r="A2677" s="1">
        <v>44162</v>
      </c>
      <c r="B2677">
        <v>9.5210000000000008</v>
      </c>
      <c r="G2677">
        <f t="shared" si="777"/>
        <v>9176.3064669167306</v>
      </c>
      <c r="H2677">
        <f t="shared" si="778"/>
        <v>9108.0101902432798</v>
      </c>
      <c r="I2677" s="5">
        <f t="shared" si="767"/>
        <v>0</v>
      </c>
      <c r="J2677" s="6">
        <f>+H2677+SUM($D$16:$E$16)-SUM($F$27:F2677)</f>
        <v>9322.6241902432739</v>
      </c>
      <c r="K2677" s="10">
        <f t="shared" si="779"/>
        <v>1.0262362039514805E-4</v>
      </c>
      <c r="L2677" s="10">
        <f>+H2677/SUM(F$27:F2677)-1</f>
        <v>0.18203165814707689</v>
      </c>
      <c r="M2677">
        <v>7.492</v>
      </c>
      <c r="R2677">
        <f t="shared" si="780"/>
        <v>7206.2071839497503</v>
      </c>
      <c r="S2677">
        <f t="shared" si="781"/>
        <v>7002.7803588125153</v>
      </c>
      <c r="T2677" s="5">
        <f t="shared" si="768"/>
        <v>0</v>
      </c>
      <c r="U2677" s="6">
        <f>+S2677+SUM($D$17:$E$17)-SUM($Q$27:Q2677)</f>
        <v>7181.75435881251</v>
      </c>
      <c r="V2677" s="10">
        <f t="shared" si="769"/>
        <v>2.3481903846653829E-3</v>
      </c>
      <c r="W2677" s="10">
        <f>+S2677/SUM(Q$27:Q2677)-1</f>
        <v>9.0601464440808854E-2</v>
      </c>
      <c r="X2677">
        <v>6.0010000000000003</v>
      </c>
      <c r="AC2677">
        <f t="shared" si="782"/>
        <v>17528.464660702219</v>
      </c>
      <c r="AD2677">
        <f t="shared" si="783"/>
        <v>17357.012750827966</v>
      </c>
      <c r="AE2677" s="5">
        <f t="shared" si="770"/>
        <v>0</v>
      </c>
      <c r="AF2677" s="6">
        <f>+AD2677+SUM($D$18:$E$18)-SUM($AB$27:AB2677)</f>
        <v>17678.933750827993</v>
      </c>
      <c r="AG2677" s="10">
        <f t="shared" si="771"/>
        <v>9.8259163452918408E-4</v>
      </c>
      <c r="AH2677" s="10">
        <f>+AD2677/SUM(AB$27:AB2677)-1</f>
        <v>0.50172124198389745</v>
      </c>
      <c r="AI2677" s="6">
        <f t="shared" si="772"/>
        <v>0</v>
      </c>
      <c r="AL2677" s="6">
        <f t="shared" si="773"/>
        <v>0</v>
      </c>
      <c r="AM2677" s="6">
        <f t="shared" si="774"/>
        <v>33910.978311568702</v>
      </c>
      <c r="AN2677" s="6">
        <f t="shared" si="775"/>
        <v>33467.803299883759</v>
      </c>
      <c r="AO2677" s="5">
        <f t="shared" si="776"/>
        <v>0</v>
      </c>
      <c r="AP2677" s="6">
        <f>+AN2677+SUM($D$16:$E$18)-SUM($AL$27:AL2677)</f>
        <v>34183.312299883735</v>
      </c>
      <c r="AQ2677" s="10">
        <f t="shared" si="784"/>
        <v>1.0289088889736675E-3</v>
      </c>
      <c r="AR2677" s="10">
        <f>+AN2677/SUM(AL$27:AL2677)-1</f>
        <v>0.30303548938866398</v>
      </c>
    </row>
    <row r="2678" spans="1:44" x14ac:dyDescent="0.25">
      <c r="A2678" s="1">
        <v>44165</v>
      </c>
      <c r="B2678">
        <v>9.3309999999999995</v>
      </c>
      <c r="G2678">
        <f t="shared" si="777"/>
        <v>8993.1851321079721</v>
      </c>
      <c r="H2678">
        <f t="shared" si="778"/>
        <v>8926.2517682134257</v>
      </c>
      <c r="I2678" s="5">
        <f t="shared" si="767"/>
        <v>0</v>
      </c>
      <c r="J2678" s="6">
        <f>+H2678+SUM($D$16:$E$16)-SUM($F$27:F2678)</f>
        <v>9140.8657682134217</v>
      </c>
      <c r="K2678" s="10">
        <f t="shared" si="779"/>
        <v>-1.9496487074966984E-2</v>
      </c>
      <c r="L2678" s="10">
        <f>+H2678/SUM(F$27:F2678)-1</f>
        <v>0.15844316796243785</v>
      </c>
      <c r="M2678">
        <v>7.4480000000000004</v>
      </c>
      <c r="R2678">
        <f t="shared" si="780"/>
        <v>7163.8856254748725</v>
      </c>
      <c r="S2678">
        <f t="shared" si="781"/>
        <v>6961.6535120709586</v>
      </c>
      <c r="T2678" s="5">
        <f t="shared" si="768"/>
        <v>0</v>
      </c>
      <c r="U2678" s="6">
        <f>+S2678+SUM($D$17:$E$17)-SUM($Q$27:Q2678)</f>
        <v>7140.6275120709543</v>
      </c>
      <c r="V2678" s="10">
        <f t="shared" si="769"/>
        <v>-5.7265738546307121E-3</v>
      </c>
      <c r="W2678" s="10">
        <f>+S2678/SUM(Q$27:Q2678)-1</f>
        <v>8.4196437153650106E-2</v>
      </c>
      <c r="X2678">
        <v>5.992</v>
      </c>
      <c r="AC2678">
        <f t="shared" si="782"/>
        <v>17502.176345097098</v>
      </c>
      <c r="AD2678">
        <f t="shared" si="783"/>
        <v>17330.981570231823</v>
      </c>
      <c r="AE2678" s="5">
        <f t="shared" si="770"/>
        <v>0</v>
      </c>
      <c r="AF2678" s="6">
        <f>+AD2678+SUM($D$18:$E$18)-SUM($AB$27:AB2678)</f>
        <v>17652.902570231847</v>
      </c>
      <c r="AG2678" s="10">
        <f t="shared" si="771"/>
        <v>-1.4724406439345916E-3</v>
      </c>
      <c r="AH2678" s="10">
        <f>+AD2678/SUM(AB$27:AB2678)-1</f>
        <v>0.49946903548867083</v>
      </c>
      <c r="AI2678" s="6">
        <f t="shared" si="772"/>
        <v>0</v>
      </c>
      <c r="AL2678" s="6">
        <f t="shared" si="773"/>
        <v>0</v>
      </c>
      <c r="AM2678" s="6">
        <f t="shared" si="774"/>
        <v>33659.247102679947</v>
      </c>
      <c r="AN2678" s="6">
        <f t="shared" si="775"/>
        <v>33218.88685051621</v>
      </c>
      <c r="AO2678" s="5">
        <f t="shared" si="776"/>
        <v>0</v>
      </c>
      <c r="AP2678" s="6">
        <f>+AN2678+SUM($D$16:$E$18)-SUM($AL$27:AL2678)</f>
        <v>33934.395850516186</v>
      </c>
      <c r="AQ2678" s="10">
        <f t="shared" si="784"/>
        <v>-7.2818118731108328E-3</v>
      </c>
      <c r="AR2678" s="10">
        <f>+AN2678/SUM(AL$27:AL2678)-1</f>
        <v>0.2933441760833877</v>
      </c>
    </row>
    <row r="2679" spans="1:44" x14ac:dyDescent="0.25">
      <c r="A2679" s="1">
        <v>44166</v>
      </c>
      <c r="B2679">
        <v>9.3989999999999991</v>
      </c>
      <c r="G2679">
        <f t="shared" si="777"/>
        <v>9058.7232940395261</v>
      </c>
      <c r="H2679">
        <f t="shared" si="778"/>
        <v>8991.3021508346355</v>
      </c>
      <c r="I2679" s="5">
        <f t="shared" si="767"/>
        <v>0</v>
      </c>
      <c r="J2679" s="6">
        <f>+H2679+SUM($D$16:$E$16)-SUM($F$27:F2679)</f>
        <v>9205.9161508346297</v>
      </c>
      <c r="K2679" s="10">
        <f t="shared" si="779"/>
        <v>7.1164356058497358E-3</v>
      </c>
      <c r="L2679" s="10">
        <f>+H2679/SUM(F$27:F2679)-1</f>
        <v>0.1668853644495718</v>
      </c>
      <c r="M2679">
        <v>7.4749999999999996</v>
      </c>
      <c r="R2679">
        <f t="shared" si="780"/>
        <v>7189.8556727208206</v>
      </c>
      <c r="S2679">
        <f t="shared" si="781"/>
        <v>6986.8904407532773</v>
      </c>
      <c r="T2679" s="5">
        <f t="shared" si="768"/>
        <v>0</v>
      </c>
      <c r="U2679" s="6">
        <f>+S2679+SUM($D$17:$E$17)-SUM($Q$27:Q2679)</f>
        <v>7165.864440753272</v>
      </c>
      <c r="V2679" s="10">
        <f t="shared" si="769"/>
        <v>3.5342732329415316E-3</v>
      </c>
      <c r="W2679" s="10">
        <f>+S2679/SUM(Q$27:Q2679)-1</f>
        <v>8.8126794807133813E-2</v>
      </c>
      <c r="X2679">
        <v>5.9930000000000003</v>
      </c>
      <c r="AC2679">
        <f t="shared" si="782"/>
        <v>17505.097269053222</v>
      </c>
      <c r="AD2679">
        <f t="shared" si="783"/>
        <v>17333.873923631396</v>
      </c>
      <c r="AE2679" s="5">
        <f t="shared" si="770"/>
        <v>0</v>
      </c>
      <c r="AF2679" s="6">
        <f>+AD2679+SUM($D$18:$E$18)-SUM($AB$27:AB2679)</f>
        <v>17655.794923631423</v>
      </c>
      <c r="AG2679" s="10">
        <f t="shared" si="771"/>
        <v>1.6384576916284033E-4</v>
      </c>
      <c r="AH2679" s="10">
        <f>+AD2679/SUM(AB$27:AB2679)-1</f>
        <v>0.4997192806548072</v>
      </c>
      <c r="AI2679" s="6">
        <f t="shared" si="772"/>
        <v>0</v>
      </c>
      <c r="AL2679" s="6">
        <f t="shared" si="773"/>
        <v>0</v>
      </c>
      <c r="AM2679" s="6">
        <f t="shared" si="774"/>
        <v>33753.676235813567</v>
      </c>
      <c r="AN2679" s="6">
        <f t="shared" si="775"/>
        <v>33312.066515219311</v>
      </c>
      <c r="AO2679" s="5">
        <f t="shared" si="776"/>
        <v>0</v>
      </c>
      <c r="AP2679" s="6">
        <f>+AN2679+SUM($D$16:$E$18)-SUM($AL$27:AL2679)</f>
        <v>34027.575515219287</v>
      </c>
      <c r="AQ2679" s="10">
        <f t="shared" si="784"/>
        <v>2.7458766354222508E-3</v>
      </c>
      <c r="AR2679" s="10">
        <f>+AN2679/SUM(AL$27:AL2679)-1</f>
        <v>0.29697203324836319</v>
      </c>
    </row>
    <row r="2680" spans="1:44" x14ac:dyDescent="0.25">
      <c r="A2680" s="1">
        <v>44167</v>
      </c>
      <c r="B2680">
        <v>9.4190000000000005</v>
      </c>
      <c r="G2680">
        <f t="shared" si="777"/>
        <v>9077.9992240193969</v>
      </c>
      <c r="H2680">
        <f t="shared" si="778"/>
        <v>9010.4346163114642</v>
      </c>
      <c r="I2680" s="5">
        <f t="shared" si="767"/>
        <v>0</v>
      </c>
      <c r="J2680" s="6">
        <f>+H2680+SUM($D$16:$E$16)-SUM($F$27:F2680)</f>
        <v>9225.0486163114583</v>
      </c>
      <c r="K2680" s="10">
        <f t="shared" si="779"/>
        <v>2.0782793546403333E-3</v>
      </c>
      <c r="L2680" s="10">
        <f>+H2680/SUM(F$27:F2680)-1</f>
        <v>0.16936836341637607</v>
      </c>
      <c r="M2680">
        <v>7.4790000000000001</v>
      </c>
      <c r="R2680">
        <f t="shared" si="780"/>
        <v>7193.7030871276274</v>
      </c>
      <c r="S2680">
        <f t="shared" si="781"/>
        <v>6990.6292450025094</v>
      </c>
      <c r="T2680" s="5">
        <f t="shared" si="768"/>
        <v>0</v>
      </c>
      <c r="U2680" s="6">
        <f>+S2680+SUM($D$17:$E$17)-SUM($Q$27:Q2680)</f>
        <v>7169.603245002505</v>
      </c>
      <c r="V2680" s="10">
        <f t="shared" si="769"/>
        <v>5.2175202031023993E-4</v>
      </c>
      <c r="W2680" s="10">
        <f>+S2680/SUM(Q$27:Q2680)-1</f>
        <v>8.8709070015057456E-2</v>
      </c>
      <c r="X2680">
        <v>5.9820000000000002</v>
      </c>
      <c r="AC2680">
        <f t="shared" si="782"/>
        <v>17472.967105535852</v>
      </c>
      <c r="AD2680">
        <f t="shared" si="783"/>
        <v>17302.058036236111</v>
      </c>
      <c r="AE2680" s="5">
        <f t="shared" si="770"/>
        <v>0</v>
      </c>
      <c r="AF2680" s="6">
        <f>+AD2680+SUM($D$18:$E$18)-SUM($AB$27:AB2680)</f>
        <v>17623.979036236138</v>
      </c>
      <c r="AG2680" s="10">
        <f t="shared" si="771"/>
        <v>-1.8020082093670453E-3</v>
      </c>
      <c r="AH2680" s="10">
        <f>+AD2680/SUM(AB$27:AB2680)-1</f>
        <v>0.49696658382730807</v>
      </c>
      <c r="AI2680" s="6">
        <f t="shared" si="772"/>
        <v>0</v>
      </c>
      <c r="AL2680" s="6">
        <f t="shared" si="773"/>
        <v>0</v>
      </c>
      <c r="AM2680" s="6">
        <f t="shared" si="774"/>
        <v>33744.669416682875</v>
      </c>
      <c r="AN2680" s="6">
        <f t="shared" si="775"/>
        <v>33303.121897550081</v>
      </c>
      <c r="AO2680" s="5">
        <f t="shared" si="776"/>
        <v>0</v>
      </c>
      <c r="AP2680" s="6">
        <f>+AN2680+SUM($D$16:$E$18)-SUM($AL$27:AL2680)</f>
        <v>34018.630897550058</v>
      </c>
      <c r="AQ2680" s="10">
        <f t="shared" si="784"/>
        <v>-2.6286379601825338E-4</v>
      </c>
      <c r="AR2680" s="10">
        <f>+AN2680/SUM(AL$27:AL2680)-1</f>
        <v>0.29662378349448537</v>
      </c>
    </row>
    <row r="2681" spans="1:44" x14ac:dyDescent="0.25">
      <c r="A2681" s="1">
        <v>44168</v>
      </c>
      <c r="B2681">
        <v>9.4369999999999994</v>
      </c>
      <c r="G2681">
        <f t="shared" si="777"/>
        <v>9095.3475610012792</v>
      </c>
      <c r="H2681">
        <f t="shared" si="778"/>
        <v>9027.6538352406078</v>
      </c>
      <c r="I2681" s="5">
        <f t="shared" si="767"/>
        <v>0</v>
      </c>
      <c r="J2681" s="6">
        <f>+H2681+SUM($D$16:$E$16)-SUM($F$27:F2681)</f>
        <v>9242.2678352406001</v>
      </c>
      <c r="K2681" s="10">
        <f t="shared" si="779"/>
        <v>1.8665721607900032E-3</v>
      </c>
      <c r="L2681" s="10">
        <f>+H2681/SUM(F$27:F2681)-1</f>
        <v>0.1716030624864997</v>
      </c>
      <c r="M2681">
        <v>7.4749999999999996</v>
      </c>
      <c r="R2681">
        <f t="shared" si="780"/>
        <v>7189.8556727208197</v>
      </c>
      <c r="S2681">
        <f t="shared" si="781"/>
        <v>6986.8904407532764</v>
      </c>
      <c r="T2681" s="5">
        <f t="shared" si="768"/>
        <v>0</v>
      </c>
      <c r="U2681" s="6">
        <f>+S2681+SUM($D$17:$E$17)-SUM($Q$27:Q2681)</f>
        <v>7165.8644407532702</v>
      </c>
      <c r="V2681" s="10">
        <f t="shared" si="769"/>
        <v>-5.2147993709983353E-4</v>
      </c>
      <c r="W2681" s="10">
        <f>+S2681/SUM(Q$27:Q2681)-1</f>
        <v>8.8126794807133813E-2</v>
      </c>
      <c r="X2681">
        <v>5.931</v>
      </c>
      <c r="AC2681">
        <f t="shared" si="782"/>
        <v>17323.999983773509</v>
      </c>
      <c r="AD2681">
        <f t="shared" si="783"/>
        <v>17154.548012857969</v>
      </c>
      <c r="AE2681" s="5">
        <f t="shared" si="770"/>
        <v>0</v>
      </c>
      <c r="AF2681" s="6">
        <f>+AD2681+SUM($D$18:$E$18)-SUM($AB$27:AB2681)</f>
        <v>17476.469012857997</v>
      </c>
      <c r="AG2681" s="10">
        <f t="shared" si="771"/>
        <v>-8.3698478689091527E-3</v>
      </c>
      <c r="AH2681" s="10">
        <f>+AD2681/SUM(AB$27:AB2681)-1</f>
        <v>0.48420408035435702</v>
      </c>
      <c r="AI2681" s="6">
        <f t="shared" si="772"/>
        <v>0</v>
      </c>
      <c r="AL2681" s="6">
        <f t="shared" si="773"/>
        <v>0</v>
      </c>
      <c r="AM2681" s="6">
        <f t="shared" si="774"/>
        <v>33609.203217495611</v>
      </c>
      <c r="AN2681" s="6">
        <f t="shared" si="775"/>
        <v>33169.092288851854</v>
      </c>
      <c r="AO2681" s="5">
        <f t="shared" si="776"/>
        <v>0</v>
      </c>
      <c r="AP2681" s="6">
        <f>+AN2681+SUM($D$16:$E$18)-SUM($AL$27:AL2681)</f>
        <v>33884.601288851831</v>
      </c>
      <c r="AQ2681" s="10">
        <f t="shared" si="784"/>
        <v>-3.9398883835704002E-3</v>
      </c>
      <c r="AR2681" s="10">
        <f>+AN2681/SUM(AL$27:AL2681)-1</f>
        <v>0.29140547456641563</v>
      </c>
    </row>
    <row r="2682" spans="1:44" x14ac:dyDescent="0.25">
      <c r="A2682" s="1">
        <v>44169</v>
      </c>
      <c r="B2682">
        <v>9.5459999999999994</v>
      </c>
      <c r="G2682">
        <f t="shared" si="777"/>
        <v>9200.4013793915656</v>
      </c>
      <c r="H2682">
        <f t="shared" si="778"/>
        <v>9131.9257720893129</v>
      </c>
      <c r="I2682" s="5">
        <f t="shared" si="767"/>
        <v>0</v>
      </c>
      <c r="J2682" s="6">
        <f>+H2682+SUM($D$16:$E$16)-SUM($F$27:F2682)</f>
        <v>9346.5397720893088</v>
      </c>
      <c r="K2682" s="10">
        <f t="shared" si="779"/>
        <v>1.1282072615459438E-2</v>
      </c>
      <c r="L2682" s="10">
        <f>+H2682/SUM(F$27:F2682)-1</f>
        <v>0.18513540685558194</v>
      </c>
      <c r="M2682">
        <v>7.5039999999999996</v>
      </c>
      <c r="R2682">
        <f t="shared" si="780"/>
        <v>7217.7494271701707</v>
      </c>
      <c r="S2682">
        <f t="shared" si="781"/>
        <v>7013.9967715602115</v>
      </c>
      <c r="T2682" s="5">
        <f t="shared" si="768"/>
        <v>0</v>
      </c>
      <c r="U2682" s="6">
        <f>+S2682+SUM($D$17:$E$17)-SUM($Q$27:Q2682)</f>
        <v>7192.9707715602053</v>
      </c>
      <c r="V2682" s="10">
        <f t="shared" si="769"/>
        <v>3.782702147249406E-3</v>
      </c>
      <c r="W2682" s="10">
        <f>+S2682/SUM(Q$27:Q2682)-1</f>
        <v>9.2348290064579341E-2</v>
      </c>
      <c r="X2682">
        <v>5.976</v>
      </c>
      <c r="AC2682">
        <f t="shared" si="782"/>
        <v>17455.441561799104</v>
      </c>
      <c r="AD2682">
        <f t="shared" si="783"/>
        <v>17284.703915838683</v>
      </c>
      <c r="AE2682" s="5">
        <f t="shared" si="770"/>
        <v>0</v>
      </c>
      <c r="AF2682" s="6">
        <f>+AD2682+SUM($D$18:$E$18)-SUM($AB$27:AB2682)</f>
        <v>17606.624915838707</v>
      </c>
      <c r="AG2682" s="10">
        <f t="shared" si="771"/>
        <v>7.4474942784465981E-3</v>
      </c>
      <c r="AH2682" s="10">
        <f>+AD2682/SUM(AB$27:AB2682)-1</f>
        <v>0.49546511283049033</v>
      </c>
      <c r="AI2682" s="6">
        <f t="shared" si="772"/>
        <v>0</v>
      </c>
      <c r="AL2682" s="6">
        <f t="shared" si="773"/>
        <v>0</v>
      </c>
      <c r="AM2682" s="6">
        <f t="shared" si="774"/>
        <v>33873.592368360842</v>
      </c>
      <c r="AN2682" s="6">
        <f t="shared" si="775"/>
        <v>33430.626459488209</v>
      </c>
      <c r="AO2682" s="5">
        <f t="shared" si="776"/>
        <v>0</v>
      </c>
      <c r="AP2682" s="6">
        <f>+AN2682+SUM($D$16:$E$18)-SUM($AL$27:AL2682)</f>
        <v>34146.135459488185</v>
      </c>
      <c r="AQ2682" s="10">
        <f t="shared" si="784"/>
        <v>7.7183782806498069E-3</v>
      </c>
      <c r="AR2682" s="10">
        <f>+AN2682/SUM(AL$27:AL2682)-1</f>
        <v>0.30158804624503488</v>
      </c>
    </row>
    <row r="2683" spans="1:44" x14ac:dyDescent="0.25">
      <c r="A2683" s="1">
        <v>44172</v>
      </c>
      <c r="B2683">
        <v>9.57</v>
      </c>
      <c r="G2683">
        <f t="shared" si="777"/>
        <v>9223.532495367408</v>
      </c>
      <c r="H2683">
        <f t="shared" si="778"/>
        <v>9154.8847306615044</v>
      </c>
      <c r="I2683" s="5">
        <f t="shared" si="767"/>
        <v>0</v>
      </c>
      <c r="J2683" s="6">
        <f>+H2683+SUM($D$16:$E$16)-SUM($F$27:F2683)</f>
        <v>9369.4987306615003</v>
      </c>
      <c r="K2683" s="10">
        <f t="shared" si="779"/>
        <v>2.4564126545261189E-3</v>
      </c>
      <c r="L2683" s="10">
        <f>+H2683/SUM(F$27:F2683)-1</f>
        <v>0.18811500561574679</v>
      </c>
      <c r="M2683">
        <v>7.4980000000000002</v>
      </c>
      <c r="R2683">
        <f t="shared" si="780"/>
        <v>7211.9783055599601</v>
      </c>
      <c r="S2683">
        <f t="shared" si="781"/>
        <v>7008.3885651863629</v>
      </c>
      <c r="T2683" s="5">
        <f t="shared" si="768"/>
        <v>0</v>
      </c>
      <c r="U2683" s="6">
        <f>+S2683+SUM($D$17:$E$17)-SUM($Q$27:Q2683)</f>
        <v>7187.3625651863586</v>
      </c>
      <c r="V2683" s="10">
        <f t="shared" si="769"/>
        <v>-7.7967873802864407E-4</v>
      </c>
      <c r="W2683" s="10">
        <f>+S2683/SUM(Q$27:Q2683)-1</f>
        <v>9.1474877252694098E-2</v>
      </c>
      <c r="X2683">
        <v>5.9690000000000003</v>
      </c>
      <c r="AC2683">
        <f t="shared" si="782"/>
        <v>17434.995094106234</v>
      </c>
      <c r="AD2683">
        <f t="shared" si="783"/>
        <v>17264.457442041687</v>
      </c>
      <c r="AE2683" s="5">
        <f t="shared" si="770"/>
        <v>0</v>
      </c>
      <c r="AF2683" s="6">
        <f>+AD2683+SUM($D$18:$E$18)-SUM($AB$27:AB2683)</f>
        <v>17586.378442041714</v>
      </c>
      <c r="AG2683" s="10">
        <f t="shared" si="771"/>
        <v>-1.1499349758271604E-3</v>
      </c>
      <c r="AH2683" s="10">
        <f>+AD2683/SUM(AB$27:AB2683)-1</f>
        <v>0.49371339666753666</v>
      </c>
      <c r="AI2683" s="6">
        <f t="shared" si="772"/>
        <v>0</v>
      </c>
      <c r="AL2683" s="6">
        <f t="shared" si="773"/>
        <v>0</v>
      </c>
      <c r="AM2683" s="6">
        <f t="shared" si="774"/>
        <v>33870.505895033602</v>
      </c>
      <c r="AN2683" s="6">
        <f t="shared" si="775"/>
        <v>33427.730737889549</v>
      </c>
      <c r="AO2683" s="5">
        <f t="shared" si="776"/>
        <v>0</v>
      </c>
      <c r="AP2683" s="6">
        <f>+AN2683+SUM($D$16:$E$18)-SUM($AL$27:AL2683)</f>
        <v>34143.239737889526</v>
      </c>
      <c r="AQ2683" s="10">
        <f t="shared" si="784"/>
        <v>-8.4803787008147502E-5</v>
      </c>
      <c r="AR2683" s="10">
        <f>+AN2683/SUM(AL$27:AL2683)-1</f>
        <v>0.30147530421722291</v>
      </c>
    </row>
    <row r="2684" spans="1:44" x14ac:dyDescent="0.25">
      <c r="A2684" s="1">
        <v>44174</v>
      </c>
      <c r="B2684">
        <v>9.5909999999999993</v>
      </c>
      <c r="G2684">
        <f t="shared" si="777"/>
        <v>9243.7722218462695</v>
      </c>
      <c r="H2684">
        <f t="shared" si="778"/>
        <v>9174.973819412171</v>
      </c>
      <c r="I2684" s="5">
        <f t="shared" si="767"/>
        <v>0</v>
      </c>
      <c r="J2684" s="6">
        <f>+H2684+SUM($D$16:$E$16)-SUM($F$27:F2684)</f>
        <v>9389.5878194121651</v>
      </c>
      <c r="K2684" s="10">
        <f t="shared" si="779"/>
        <v>2.1440942923578454E-3</v>
      </c>
      <c r="L2684" s="10">
        <f>+H2684/SUM(F$27:F2684)-1</f>
        <v>0.19072215453089081</v>
      </c>
      <c r="M2684">
        <v>7.5279999999999996</v>
      </c>
      <c r="R2684">
        <f t="shared" si="780"/>
        <v>7240.8339136110135</v>
      </c>
      <c r="S2684">
        <f t="shared" si="781"/>
        <v>7036.4295970556068</v>
      </c>
      <c r="T2684" s="5">
        <f t="shared" si="768"/>
        <v>0</v>
      </c>
      <c r="U2684" s="6">
        <f>+S2684+SUM($D$17:$E$17)-SUM($Q$27:Q2684)</f>
        <v>7215.4035970556015</v>
      </c>
      <c r="V2684" s="10">
        <f t="shared" si="769"/>
        <v>3.9014355564954695E-3</v>
      </c>
      <c r="W2684" s="10">
        <f>+S2684/SUM(Q$27:Q2684)-1</f>
        <v>9.584194131212076E-2</v>
      </c>
      <c r="X2684">
        <v>6.0010000000000003</v>
      </c>
      <c r="AC2684">
        <f t="shared" si="782"/>
        <v>17528.464660702211</v>
      </c>
      <c r="AD2684">
        <f t="shared" si="783"/>
        <v>17357.012750827969</v>
      </c>
      <c r="AE2684" s="5">
        <f t="shared" si="770"/>
        <v>0</v>
      </c>
      <c r="AF2684" s="6">
        <f>+AD2684+SUM($D$18:$E$18)-SUM($AB$27:AB2684)</f>
        <v>17678.933750827993</v>
      </c>
      <c r="AG2684" s="10">
        <f t="shared" si="771"/>
        <v>5.2628975938000533E-3</v>
      </c>
      <c r="AH2684" s="10">
        <f>+AD2684/SUM(AB$27:AB2684)-1</f>
        <v>0.50172124198389789</v>
      </c>
      <c r="AI2684" s="6">
        <f t="shared" si="772"/>
        <v>0</v>
      </c>
      <c r="AL2684" s="6">
        <f t="shared" si="773"/>
        <v>0</v>
      </c>
      <c r="AM2684" s="6">
        <f t="shared" si="774"/>
        <v>34013.070796159489</v>
      </c>
      <c r="AN2684" s="6">
        <f t="shared" si="775"/>
        <v>33568.416167295749</v>
      </c>
      <c r="AO2684" s="5">
        <f t="shared" si="776"/>
        <v>0</v>
      </c>
      <c r="AP2684" s="6">
        <f>+AN2684+SUM($D$16:$E$18)-SUM($AL$27:AL2684)</f>
        <v>34283.925167295733</v>
      </c>
      <c r="AQ2684" s="10">
        <f t="shared" si="784"/>
        <v>4.1204475757490311E-3</v>
      </c>
      <c r="AR2684" s="10">
        <f>+AN2684/SUM(AL$27:AL2684)-1</f>
        <v>0.30695275087583873</v>
      </c>
    </row>
    <row r="2685" spans="1:44" x14ac:dyDescent="0.25">
      <c r="A2685" s="1">
        <v>44175</v>
      </c>
      <c r="B2685">
        <v>9.5570000000000004</v>
      </c>
      <c r="G2685">
        <f t="shared" si="777"/>
        <v>9211.0031408804934</v>
      </c>
      <c r="H2685">
        <f t="shared" si="778"/>
        <v>9142.448628101567</v>
      </c>
      <c r="I2685" s="5">
        <f t="shared" si="767"/>
        <v>0</v>
      </c>
      <c r="J2685" s="6">
        <f>+H2685+SUM($D$16:$E$16)-SUM($F$27:F2685)</f>
        <v>9357.0626281015611</v>
      </c>
      <c r="K2685" s="10">
        <f t="shared" si="779"/>
        <v>-3.4639636942700447E-3</v>
      </c>
      <c r="L2685" s="10">
        <f>+H2685/SUM(F$27:F2685)-1</f>
        <v>0.18650105628732416</v>
      </c>
      <c r="M2685">
        <v>7.5149999999999997</v>
      </c>
      <c r="R2685">
        <f t="shared" si="780"/>
        <v>7228.3298167888906</v>
      </c>
      <c r="S2685">
        <f t="shared" si="781"/>
        <v>7024.2784832456009</v>
      </c>
      <c r="T2685" s="5">
        <f t="shared" si="768"/>
        <v>0</v>
      </c>
      <c r="U2685" s="6">
        <f>+S2685+SUM($D$17:$E$17)-SUM($Q$27:Q2685)</f>
        <v>7203.2524832455965</v>
      </c>
      <c r="V2685" s="10">
        <f t="shared" si="769"/>
        <v>-1.6840518546964445E-3</v>
      </c>
      <c r="W2685" s="10">
        <f>+S2685/SUM(Q$27:Q2685)-1</f>
        <v>9.394954688636914E-2</v>
      </c>
      <c r="X2685">
        <v>5.992</v>
      </c>
      <c r="AC2685">
        <f t="shared" si="782"/>
        <v>17502.17634509709</v>
      </c>
      <c r="AD2685">
        <f t="shared" si="783"/>
        <v>17330.981570231826</v>
      </c>
      <c r="AE2685" s="5">
        <f t="shared" si="770"/>
        <v>0</v>
      </c>
      <c r="AF2685" s="6">
        <f>+AD2685+SUM($D$18:$E$18)-SUM($AB$27:AB2685)</f>
        <v>17652.902570231854</v>
      </c>
      <c r="AG2685" s="10">
        <f t="shared" si="771"/>
        <v>-1.4724406439341475E-3</v>
      </c>
      <c r="AH2685" s="10">
        <f>+AD2685/SUM(AB$27:AB2685)-1</f>
        <v>0.49946903548867128</v>
      </c>
      <c r="AI2685" s="6">
        <f t="shared" si="772"/>
        <v>0</v>
      </c>
      <c r="AL2685" s="6">
        <f t="shared" si="773"/>
        <v>0</v>
      </c>
      <c r="AM2685" s="6">
        <f t="shared" si="774"/>
        <v>33941.50930276647</v>
      </c>
      <c r="AN2685" s="6">
        <f t="shared" si="775"/>
        <v>33497.708681578995</v>
      </c>
      <c r="AO2685" s="5">
        <f t="shared" si="776"/>
        <v>0</v>
      </c>
      <c r="AP2685" s="6">
        <f>+AN2685+SUM($D$16:$E$18)-SUM($AL$27:AL2685)</f>
        <v>34213.217681578972</v>
      </c>
      <c r="AQ2685" s="10">
        <f t="shared" si="784"/>
        <v>-2.0624092886601941E-3</v>
      </c>
      <c r="AR2685" s="10">
        <f>+AN2685/SUM(AL$27:AL2685)-1</f>
        <v>0.30419982555149594</v>
      </c>
    </row>
    <row r="2686" spans="1:44" x14ac:dyDescent="0.25">
      <c r="A2686" s="1">
        <v>44176</v>
      </c>
      <c r="B2686">
        <v>9.5709999999999997</v>
      </c>
      <c r="G2686">
        <f t="shared" si="777"/>
        <v>9224.4962918664023</v>
      </c>
      <c r="H2686">
        <f t="shared" si="778"/>
        <v>9155.841353935346</v>
      </c>
      <c r="I2686" s="5">
        <f t="shared" si="767"/>
        <v>0</v>
      </c>
      <c r="J2686" s="6">
        <f>+H2686+SUM($D$16:$E$16)-SUM($F$27:F2686)</f>
        <v>9370.4553539353401</v>
      </c>
      <c r="K2686" s="10">
        <f t="shared" si="779"/>
        <v>1.4312959489612975E-3</v>
      </c>
      <c r="L2686" s="10">
        <f>+H2686/SUM(F$27:F2686)-1</f>
        <v>0.18823915556408699</v>
      </c>
      <c r="M2686">
        <v>7.4640000000000004</v>
      </c>
      <c r="R2686">
        <f t="shared" si="780"/>
        <v>7179.2752831020998</v>
      </c>
      <c r="S2686">
        <f t="shared" si="781"/>
        <v>6976.608729067887</v>
      </c>
      <c r="T2686" s="5">
        <f t="shared" si="768"/>
        <v>0</v>
      </c>
      <c r="U2686" s="6">
        <f>+S2686+SUM($D$17:$E$17)-SUM($Q$27:Q2686)</f>
        <v>7155.5827290678826</v>
      </c>
      <c r="V2686" s="10">
        <f t="shared" si="769"/>
        <v>-6.6178097031294181E-3</v>
      </c>
      <c r="W2686" s="10">
        <f>+S2686/SUM(Q$27:Q2686)-1</f>
        <v>8.6525537985344014E-2</v>
      </c>
      <c r="X2686">
        <v>5.98</v>
      </c>
      <c r="AC2686">
        <f t="shared" si="782"/>
        <v>17467.1252576236</v>
      </c>
      <c r="AD2686">
        <f t="shared" si="783"/>
        <v>17296.273329436972</v>
      </c>
      <c r="AE2686" s="5">
        <f t="shared" si="770"/>
        <v>0</v>
      </c>
      <c r="AF2686" s="6">
        <f>+AD2686+SUM($D$18:$E$18)-SUM($AB$27:AB2686)</f>
        <v>17618.194329436999</v>
      </c>
      <c r="AG2686" s="10">
        <f t="shared" si="771"/>
        <v>-1.9661492299506422E-3</v>
      </c>
      <c r="AH2686" s="10">
        <f>+AD2686/SUM(AB$27:AB2686)-1</f>
        <v>0.49646609349503579</v>
      </c>
      <c r="AI2686" s="6">
        <f t="shared" si="772"/>
        <v>0</v>
      </c>
      <c r="AL2686" s="6">
        <f t="shared" si="773"/>
        <v>0</v>
      </c>
      <c r="AM2686" s="6">
        <f t="shared" si="774"/>
        <v>33870.896832592101</v>
      </c>
      <c r="AN2686" s="6">
        <f t="shared" si="775"/>
        <v>33428.723412440202</v>
      </c>
      <c r="AO2686" s="5">
        <f t="shared" si="776"/>
        <v>0</v>
      </c>
      <c r="AP2686" s="6">
        <f>+AN2686+SUM($D$16:$E$18)-SUM($AL$27:AL2686)</f>
        <v>34144.232412440178</v>
      </c>
      <c r="AQ2686" s="10">
        <f t="shared" si="784"/>
        <v>-2.0163338561381972E-3</v>
      </c>
      <c r="AR2686" s="10">
        <f>+AN2686/SUM(AL$27:AL2686)-1</f>
        <v>0.30151395300923722</v>
      </c>
    </row>
    <row r="2687" spans="1:44" x14ac:dyDescent="0.25">
      <c r="A2687" s="1">
        <v>44179</v>
      </c>
      <c r="B2687">
        <v>9.51</v>
      </c>
      <c r="G2687">
        <f t="shared" si="777"/>
        <v>9165.7047054278009</v>
      </c>
      <c r="H2687">
        <f t="shared" si="778"/>
        <v>9097.4873342310239</v>
      </c>
      <c r="I2687" s="5">
        <f t="shared" si="767"/>
        <v>0</v>
      </c>
      <c r="J2687" s="6">
        <f>+H2687+SUM($D$16:$E$16)-SUM($F$27:F2687)</f>
        <v>9312.101334231018</v>
      </c>
      <c r="K2687" s="10">
        <f t="shared" si="779"/>
        <v>-6.2274475999519741E-3</v>
      </c>
      <c r="L2687" s="10">
        <f>+H2687/SUM(F$27:F2687)-1</f>
        <v>0.18066600871533445</v>
      </c>
      <c r="M2687">
        <v>7.48</v>
      </c>
      <c r="R2687">
        <f t="shared" si="780"/>
        <v>7194.664940729328</v>
      </c>
      <c r="S2687">
        <f t="shared" si="781"/>
        <v>6991.5639460648163</v>
      </c>
      <c r="T2687" s="5">
        <f t="shared" si="768"/>
        <v>0</v>
      </c>
      <c r="U2687" s="6">
        <f>+S2687+SUM($D$17:$E$17)-SUM($Q$27:Q2687)</f>
        <v>7170.537946064811</v>
      </c>
      <c r="V2687" s="10">
        <f t="shared" si="769"/>
        <v>2.0900068608216138E-3</v>
      </c>
      <c r="W2687" s="10">
        <f>+S2687/SUM(Q$27:Q2687)-1</f>
        <v>8.8854638817038145E-2</v>
      </c>
      <c r="X2687">
        <v>5.931</v>
      </c>
      <c r="AC2687">
        <f t="shared" si="782"/>
        <v>17323.999983773505</v>
      </c>
      <c r="AD2687">
        <f t="shared" si="783"/>
        <v>17154.548012857973</v>
      </c>
      <c r="AE2687" s="5">
        <f t="shared" si="770"/>
        <v>0</v>
      </c>
      <c r="AF2687" s="6">
        <f>+AD2687+SUM($D$18:$E$18)-SUM($AB$27:AB2687)</f>
        <v>17476.469012857997</v>
      </c>
      <c r="AG2687" s="10">
        <f t="shared" si="771"/>
        <v>-8.0442589024122269E-3</v>
      </c>
      <c r="AH2687" s="10">
        <f>+AD2687/SUM(AB$27:AB2687)-1</f>
        <v>0.48420408035435747</v>
      </c>
      <c r="AI2687" s="6">
        <f t="shared" si="772"/>
        <v>0</v>
      </c>
      <c r="AL2687" s="6">
        <f t="shared" si="773"/>
        <v>0</v>
      </c>
      <c r="AM2687" s="6">
        <f t="shared" si="774"/>
        <v>33684.369629930632</v>
      </c>
      <c r="AN2687" s="6">
        <f t="shared" si="775"/>
        <v>33243.599293153813</v>
      </c>
      <c r="AO2687" s="5">
        <f t="shared" si="776"/>
        <v>0</v>
      </c>
      <c r="AP2687" s="6">
        <f>+AN2687+SUM($D$16:$E$18)-SUM($AL$27:AL2687)</f>
        <v>33959.108293153797</v>
      </c>
      <c r="AQ2687" s="10">
        <f t="shared" si="784"/>
        <v>-5.4218269443050415E-3</v>
      </c>
      <c r="AR2687" s="10">
        <f>+AN2687/SUM(AL$27:AL2687)-1</f>
        <v>0.29430633035140885</v>
      </c>
    </row>
    <row r="2688" spans="1:44" x14ac:dyDescent="0.25">
      <c r="A2688" s="1">
        <v>44180</v>
      </c>
      <c r="B2688">
        <v>9.4870000000000001</v>
      </c>
      <c r="G2688">
        <f t="shared" si="777"/>
        <v>9143.5373859509509</v>
      </c>
      <c r="H2688">
        <f t="shared" si="778"/>
        <v>9075.484998932674</v>
      </c>
      <c r="I2688" s="5">
        <f t="shared" si="767"/>
        <v>0</v>
      </c>
      <c r="J2688" s="6">
        <f>+H2688+SUM($D$16:$E$16)-SUM($F$27:F2688)</f>
        <v>9290.0989989326699</v>
      </c>
      <c r="K2688" s="10">
        <f t="shared" si="779"/>
        <v>-2.3627680271763873E-3</v>
      </c>
      <c r="L2688" s="10">
        <f>+H2688/SUM(F$27:F2688)-1</f>
        <v>0.1778105599035098</v>
      </c>
      <c r="M2688">
        <v>7.4790000000000001</v>
      </c>
      <c r="R2688">
        <f t="shared" si="780"/>
        <v>7193.7030871276265</v>
      </c>
      <c r="S2688">
        <f t="shared" si="781"/>
        <v>6990.6292450025085</v>
      </c>
      <c r="T2688" s="5">
        <f t="shared" si="768"/>
        <v>0</v>
      </c>
      <c r="U2688" s="6">
        <f>+S2688+SUM($D$17:$E$17)-SUM($Q$27:Q2688)</f>
        <v>7169.6032450025032</v>
      </c>
      <c r="V2688" s="10">
        <f t="shared" si="769"/>
        <v>-1.3035299015751178E-4</v>
      </c>
      <c r="W2688" s="10">
        <f>+S2688/SUM(Q$27:Q2688)-1</f>
        <v>8.8709070015057234E-2</v>
      </c>
      <c r="X2688">
        <v>5.9580000000000002</v>
      </c>
      <c r="AC2688">
        <f t="shared" si="782"/>
        <v>17402.864930588861</v>
      </c>
      <c r="AD2688">
        <f t="shared" si="783"/>
        <v>17232.641554646401</v>
      </c>
      <c r="AE2688" s="5">
        <f t="shared" si="770"/>
        <v>0</v>
      </c>
      <c r="AF2688" s="6">
        <f>+AD2688+SUM($D$18:$E$18)-SUM($AB$27:AB2688)</f>
        <v>17554.562554646429</v>
      </c>
      <c r="AG2688" s="10">
        <f t="shared" si="771"/>
        <v>4.4684965670682697E-3</v>
      </c>
      <c r="AH2688" s="10">
        <f>+AD2688/SUM(AB$27:AB2688)-1</f>
        <v>0.49096069984003732</v>
      </c>
      <c r="AI2688" s="6">
        <f t="shared" si="772"/>
        <v>0</v>
      </c>
      <c r="AL2688" s="6">
        <f t="shared" si="773"/>
        <v>0</v>
      </c>
      <c r="AM2688" s="6">
        <f t="shared" si="774"/>
        <v>33740.10540366744</v>
      </c>
      <c r="AN2688" s="6">
        <f t="shared" si="775"/>
        <v>33298.75579858158</v>
      </c>
      <c r="AO2688" s="5">
        <f t="shared" si="776"/>
        <v>0</v>
      </c>
      <c r="AP2688" s="6">
        <f>+AN2688+SUM($D$16:$E$18)-SUM($AL$27:AL2688)</f>
        <v>34014.264798581557</v>
      </c>
      <c r="AQ2688" s="10">
        <f t="shared" si="784"/>
        <v>1.6242035848414993E-3</v>
      </c>
      <c r="AR2688" s="10">
        <f>+AN2688/SUM(AL$27:AL2688)-1</f>
        <v>0.29645379379258685</v>
      </c>
    </row>
    <row r="2689" spans="1:44" x14ac:dyDescent="0.25">
      <c r="A2689" s="1">
        <v>44181</v>
      </c>
      <c r="B2689">
        <v>9.5359999999999996</v>
      </c>
      <c r="G2689">
        <f t="shared" si="777"/>
        <v>9190.7634144016301</v>
      </c>
      <c r="H2689">
        <f t="shared" si="778"/>
        <v>9122.3595393508986</v>
      </c>
      <c r="I2689" s="5">
        <f t="shared" si="767"/>
        <v>0</v>
      </c>
      <c r="J2689" s="6">
        <f>+H2689+SUM($D$16:$E$16)-SUM($F$27:F2689)</f>
        <v>9336.9735393508927</v>
      </c>
      <c r="K2689" s="10">
        <f t="shared" si="779"/>
        <v>5.045644876723987E-3</v>
      </c>
      <c r="L2689" s="10">
        <f>+H2689/SUM(F$27:F2689)-1</f>
        <v>0.1838939073721797</v>
      </c>
      <c r="M2689">
        <v>7.532</v>
      </c>
      <c r="R2689">
        <f t="shared" si="780"/>
        <v>7244.6813280178212</v>
      </c>
      <c r="S2689">
        <f t="shared" si="781"/>
        <v>7040.1684013048398</v>
      </c>
      <c r="T2689" s="5">
        <f t="shared" si="768"/>
        <v>0</v>
      </c>
      <c r="U2689" s="6">
        <f>+S2689+SUM($D$17:$E$17)-SUM($Q$27:Q2689)</f>
        <v>7219.1424013048345</v>
      </c>
      <c r="V2689" s="10">
        <f t="shared" si="769"/>
        <v>6.9096091665687975E-3</v>
      </c>
      <c r="W2689" s="10">
        <f>+S2689/SUM(Q$27:Q2689)-1</f>
        <v>9.6424216520044403E-2</v>
      </c>
      <c r="X2689">
        <v>5.9630000000000001</v>
      </c>
      <c r="AC2689">
        <f t="shared" si="782"/>
        <v>17417.469550369482</v>
      </c>
      <c r="AD2689">
        <f t="shared" si="783"/>
        <v>17247.103321644259</v>
      </c>
      <c r="AE2689" s="5">
        <f t="shared" si="770"/>
        <v>0</v>
      </c>
      <c r="AF2689" s="6">
        <f>+AD2689+SUM($D$18:$E$18)-SUM($AB$27:AB2689)</f>
        <v>17569.024321644283</v>
      </c>
      <c r="AG2689" s="10">
        <f t="shared" si="771"/>
        <v>8.2381813576026808E-4</v>
      </c>
      <c r="AH2689" s="10">
        <f>+AD2689/SUM(AB$27:AB2689)-1</f>
        <v>0.49221192567071892</v>
      </c>
      <c r="AI2689" s="6">
        <f t="shared" si="772"/>
        <v>0</v>
      </c>
      <c r="AL2689" s="6">
        <f t="shared" si="773"/>
        <v>0</v>
      </c>
      <c r="AM2689" s="6">
        <f t="shared" si="774"/>
        <v>33852.914292788933</v>
      </c>
      <c r="AN2689" s="6">
        <f t="shared" si="775"/>
        <v>33409.631262299998</v>
      </c>
      <c r="AO2689" s="5">
        <f t="shared" si="776"/>
        <v>0</v>
      </c>
      <c r="AP2689" s="6">
        <f>+AN2689+SUM($D$16:$E$18)-SUM($AL$27:AL2689)</f>
        <v>34125.140262299974</v>
      </c>
      <c r="AQ2689" s="10">
        <f t="shared" si="784"/>
        <v>3.2596754442577591E-3</v>
      </c>
      <c r="AR2689" s="10">
        <f>+AN2689/SUM(AL$27:AL2689)-1</f>
        <v>0.30077061921530679</v>
      </c>
    </row>
    <row r="2690" spans="1:44" x14ac:dyDescent="0.25">
      <c r="A2690" s="1">
        <v>44182</v>
      </c>
      <c r="B2690">
        <v>9.58</v>
      </c>
      <c r="G2690">
        <f t="shared" si="777"/>
        <v>9233.1704603573435</v>
      </c>
      <c r="H2690">
        <f t="shared" si="778"/>
        <v>9164.4509633999187</v>
      </c>
      <c r="I2690" s="5">
        <f t="shared" si="767"/>
        <v>0</v>
      </c>
      <c r="J2690" s="6">
        <f>+H2690+SUM($D$16:$E$16)-SUM($F$27:F2690)</f>
        <v>9379.0649633999128</v>
      </c>
      <c r="K2690" s="10">
        <f t="shared" si="779"/>
        <v>4.5080371998083013E-3</v>
      </c>
      <c r="L2690" s="10">
        <f>+H2690/SUM(F$27:F2690)-1</f>
        <v>0.18935650509914881</v>
      </c>
      <c r="M2690">
        <v>7.5609999999999999</v>
      </c>
      <c r="R2690">
        <f t="shared" si="780"/>
        <v>7272.5750824671732</v>
      </c>
      <c r="S2690">
        <f t="shared" si="781"/>
        <v>7067.2747321117758</v>
      </c>
      <c r="T2690" s="5">
        <f t="shared" si="768"/>
        <v>0</v>
      </c>
      <c r="U2690" s="6">
        <f>+S2690+SUM($D$17:$E$17)-SUM($Q$27:Q2690)</f>
        <v>7246.2487321117696</v>
      </c>
      <c r="V2690" s="10">
        <f t="shared" si="769"/>
        <v>3.7547854440487249E-3</v>
      </c>
      <c r="W2690" s="10">
        <f>+S2690/SUM(Q$27:Q2690)-1</f>
        <v>0.10064571177749015</v>
      </c>
      <c r="X2690">
        <v>5.976</v>
      </c>
      <c r="AC2690">
        <f t="shared" si="782"/>
        <v>17455.441561799096</v>
      </c>
      <c r="AD2690">
        <f t="shared" si="783"/>
        <v>17284.703915838687</v>
      </c>
      <c r="AE2690" s="5">
        <f t="shared" si="770"/>
        <v>0</v>
      </c>
      <c r="AF2690" s="6">
        <f>+AD2690+SUM($D$18:$E$18)-SUM($AB$27:AB2690)</f>
        <v>17606.624915838715</v>
      </c>
      <c r="AG2690" s="10">
        <f t="shared" si="771"/>
        <v>2.1401640470215533E-3</v>
      </c>
      <c r="AH2690" s="10">
        <f>+AD2690/SUM(AB$27:AB2690)-1</f>
        <v>0.49546511283049077</v>
      </c>
      <c r="AI2690" s="6">
        <f t="shared" si="772"/>
        <v>0</v>
      </c>
      <c r="AL2690" s="6">
        <f t="shared" si="773"/>
        <v>0</v>
      </c>
      <c r="AM2690" s="6">
        <f t="shared" si="774"/>
        <v>33961.187104623612</v>
      </c>
      <c r="AN2690" s="6">
        <f t="shared" si="775"/>
        <v>33516.429611350381</v>
      </c>
      <c r="AO2690" s="5">
        <f t="shared" si="776"/>
        <v>0</v>
      </c>
      <c r="AP2690" s="6">
        <f>+AN2690+SUM($D$16:$E$18)-SUM($AL$27:AL2690)</f>
        <v>34231.938611350357</v>
      </c>
      <c r="AQ2690" s="10">
        <f t="shared" si="784"/>
        <v>3.1296090867170001E-3</v>
      </c>
      <c r="AR2690" s="10">
        <f>+AN2690/SUM(AL$27:AL2690)-1</f>
        <v>0.30492870625119073</v>
      </c>
    </row>
    <row r="2691" spans="1:44" x14ac:dyDescent="0.25">
      <c r="A2691" s="1">
        <v>44183</v>
      </c>
      <c r="B2691">
        <v>9.5739999999999998</v>
      </c>
      <c r="G2691">
        <f t="shared" si="777"/>
        <v>9227.3876813633833</v>
      </c>
      <c r="H2691">
        <f t="shared" si="778"/>
        <v>9158.7112237568708</v>
      </c>
      <c r="I2691" s="5">
        <f t="shared" si="767"/>
        <v>0</v>
      </c>
      <c r="J2691" s="6">
        <f>+H2691+SUM($D$16:$E$16)-SUM($F$27:F2691)</f>
        <v>9373.3252237568668</v>
      </c>
      <c r="K2691" s="10">
        <f t="shared" si="779"/>
        <v>-6.1197354591790987E-4</v>
      </c>
      <c r="L2691" s="10">
        <f>+H2691/SUM(F$27:F2691)-1</f>
        <v>0.1886116054091076</v>
      </c>
      <c r="M2691">
        <v>7.5590000000000002</v>
      </c>
      <c r="R2691">
        <f t="shared" si="780"/>
        <v>7270.6513752637702</v>
      </c>
      <c r="S2691">
        <f t="shared" si="781"/>
        <v>7065.4053299871603</v>
      </c>
      <c r="T2691" s="5">
        <f t="shared" si="768"/>
        <v>0</v>
      </c>
      <c r="U2691" s="6">
        <f>+S2691+SUM($D$17:$E$17)-SUM($Q$27:Q2691)</f>
        <v>7244.3793299871541</v>
      </c>
      <c r="V2691" s="10">
        <f t="shared" si="769"/>
        <v>-2.5798205302163257E-4</v>
      </c>
      <c r="W2691" s="10">
        <f>+S2691/SUM(Q$27:Q2691)-1</f>
        <v>0.10035457417352833</v>
      </c>
      <c r="X2691">
        <v>5.9740000000000002</v>
      </c>
      <c r="AC2691">
        <f t="shared" si="782"/>
        <v>17449.599713886848</v>
      </c>
      <c r="AD2691">
        <f t="shared" si="783"/>
        <v>17278.919209039545</v>
      </c>
      <c r="AE2691" s="5">
        <f t="shared" si="770"/>
        <v>0</v>
      </c>
      <c r="AF2691" s="6">
        <f>+AD2691+SUM($D$18:$E$18)-SUM($AB$27:AB2691)</f>
        <v>17600.840209039568</v>
      </c>
      <c r="AG2691" s="10">
        <f t="shared" si="771"/>
        <v>-3.2855285023658531E-4</v>
      </c>
      <c r="AH2691" s="10">
        <f>+AD2691/SUM(AB$27:AB2691)-1</f>
        <v>0.49496462249821827</v>
      </c>
      <c r="AI2691" s="6">
        <f t="shared" si="772"/>
        <v>0</v>
      </c>
      <c r="AL2691" s="6">
        <f t="shared" si="773"/>
        <v>0</v>
      </c>
      <c r="AM2691" s="6">
        <f t="shared" si="774"/>
        <v>33947.638770514</v>
      </c>
      <c r="AN2691" s="6">
        <f t="shared" si="775"/>
        <v>33503.035762783577</v>
      </c>
      <c r="AO2691" s="5">
        <f t="shared" si="776"/>
        <v>0</v>
      </c>
      <c r="AP2691" s="6">
        <f>+AN2691+SUM($D$16:$E$18)-SUM($AL$27:AL2691)</f>
        <v>34218.544762783553</v>
      </c>
      <c r="AQ2691" s="10">
        <f t="shared" si="784"/>
        <v>-3.9126760300867147E-4</v>
      </c>
      <c r="AR2691" s="10">
        <f>+AN2691/SUM(AL$27:AL2691)-1</f>
        <v>0.30440723013679927</v>
      </c>
    </row>
    <row r="2692" spans="1:44" x14ac:dyDescent="0.25">
      <c r="A2692" s="1">
        <v>44186</v>
      </c>
      <c r="B2692">
        <v>9.5020000000000007</v>
      </c>
      <c r="G2692">
        <f t="shared" si="777"/>
        <v>9157.9943334358559</v>
      </c>
      <c r="H2692">
        <f t="shared" si="778"/>
        <v>9089.8343480402964</v>
      </c>
      <c r="I2692" s="5">
        <f t="shared" si="767"/>
        <v>0</v>
      </c>
      <c r="J2692" s="6">
        <f>+H2692+SUM($D$16:$E$16)-SUM($F$27:F2692)</f>
        <v>9304.4483480402923</v>
      </c>
      <c r="K2692" s="10">
        <f t="shared" si="779"/>
        <v>-7.3481794424463676E-3</v>
      </c>
      <c r="L2692" s="10">
        <f>+H2692/SUM(F$27:F2692)-1</f>
        <v>0.17967280912861328</v>
      </c>
      <c r="M2692">
        <v>7.4130000000000003</v>
      </c>
      <c r="R2692">
        <f t="shared" si="780"/>
        <v>7130.2207494153108</v>
      </c>
      <c r="S2692">
        <f t="shared" si="781"/>
        <v>6928.938974890174</v>
      </c>
      <c r="T2692" s="5">
        <f t="shared" si="768"/>
        <v>0</v>
      </c>
      <c r="U2692" s="6">
        <f>+S2692+SUM($D$17:$E$17)-SUM($Q$27:Q2692)</f>
        <v>7107.9129748901687</v>
      </c>
      <c r="V2692" s="10">
        <f t="shared" si="769"/>
        <v>-1.883754962031059E-2</v>
      </c>
      <c r="W2692" s="10">
        <f>+S2692/SUM(Q$27:Q2692)-1</f>
        <v>7.9101529084318889E-2</v>
      </c>
      <c r="X2692">
        <v>5.9059999999999997</v>
      </c>
      <c r="AC2692">
        <f t="shared" si="782"/>
        <v>17250.97688487039</v>
      </c>
      <c r="AD2692">
        <f t="shared" si="783"/>
        <v>17082.239177868687</v>
      </c>
      <c r="AE2692" s="5">
        <f t="shared" si="770"/>
        <v>0</v>
      </c>
      <c r="AF2692" s="6">
        <f>+AD2692+SUM($D$18:$E$18)-SUM($AB$27:AB2692)</f>
        <v>17404.160177868711</v>
      </c>
      <c r="AG2692" s="10">
        <f t="shared" si="771"/>
        <v>-1.1174468311452856E-2</v>
      </c>
      <c r="AH2692" s="10">
        <f>+AD2692/SUM(AB$27:AB2692)-1</f>
        <v>0.47794795120094991</v>
      </c>
      <c r="AI2692" s="6">
        <f t="shared" si="772"/>
        <v>0</v>
      </c>
      <c r="AL2692" s="6">
        <f t="shared" si="773"/>
        <v>0</v>
      </c>
      <c r="AM2692" s="6">
        <f t="shared" si="774"/>
        <v>33539.191967721556</v>
      </c>
      <c r="AN2692" s="6">
        <f t="shared" si="775"/>
        <v>33101.012500799159</v>
      </c>
      <c r="AO2692" s="5">
        <f t="shared" si="776"/>
        <v>0</v>
      </c>
      <c r="AP2692" s="6">
        <f>+AN2692+SUM($D$16:$E$18)-SUM($AL$27:AL2692)</f>
        <v>33816.521500799136</v>
      </c>
      <c r="AQ2692" s="10">
        <f t="shared" si="784"/>
        <v>-1.1748695474088744E-2</v>
      </c>
      <c r="AR2692" s="10">
        <f>+AN2692/SUM(AL$27:AL2692)-1</f>
        <v>0.28875485602572915</v>
      </c>
    </row>
    <row r="2693" spans="1:44" x14ac:dyDescent="0.25">
      <c r="A2693" s="1">
        <v>44187</v>
      </c>
      <c r="B2693">
        <v>9.4320000000000004</v>
      </c>
      <c r="G2693">
        <f t="shared" si="777"/>
        <v>9090.5285785063134</v>
      </c>
      <c r="H2693">
        <f t="shared" si="778"/>
        <v>9022.8707188714034</v>
      </c>
      <c r="I2693" s="5">
        <f t="shared" si="767"/>
        <v>0</v>
      </c>
      <c r="J2693" s="6">
        <f>+H2693+SUM($D$16:$E$16)-SUM($F$27:F2693)</f>
        <v>9237.4847188713975</v>
      </c>
      <c r="K2693" s="10">
        <f t="shared" si="779"/>
        <v>-7.1969478107747342E-3</v>
      </c>
      <c r="L2693" s="10">
        <f>+H2693/SUM(F$27:F2693)-1</f>
        <v>0.17098231274479891</v>
      </c>
      <c r="M2693">
        <v>7.4550000000000001</v>
      </c>
      <c r="R2693">
        <f t="shared" si="780"/>
        <v>7170.6186006867847</v>
      </c>
      <c r="S2693">
        <f t="shared" si="781"/>
        <v>6968.196419507115</v>
      </c>
      <c r="T2693" s="5">
        <f t="shared" si="768"/>
        <v>0</v>
      </c>
      <c r="U2693" s="6">
        <f>+S2693+SUM($D$17:$E$17)-SUM($Q$27:Q2693)</f>
        <v>7147.1704195071106</v>
      </c>
      <c r="V2693" s="10">
        <f t="shared" si="769"/>
        <v>5.5230620796322683E-3</v>
      </c>
      <c r="W2693" s="10">
        <f>+S2693/SUM(Q$27:Q2693)-1</f>
        <v>8.521541876751626E-2</v>
      </c>
      <c r="X2693">
        <v>5.9169999999999998</v>
      </c>
      <c r="AC2693">
        <f t="shared" si="782"/>
        <v>17283.107048387759</v>
      </c>
      <c r="AD2693">
        <f t="shared" si="783"/>
        <v>17114.055065263972</v>
      </c>
      <c r="AE2693" s="5">
        <f t="shared" si="770"/>
        <v>0</v>
      </c>
      <c r="AF2693" s="6">
        <f>+AD2693+SUM($D$18:$E$18)-SUM($AB$27:AB2693)</f>
        <v>17435.976065263996</v>
      </c>
      <c r="AG2693" s="10">
        <f t="shared" si="771"/>
        <v>1.8280622029520632E-3</v>
      </c>
      <c r="AH2693" s="10">
        <f>+AD2693/SUM(AB$27:AB2693)-1</f>
        <v>0.48070064802844925</v>
      </c>
      <c r="AI2693" s="6">
        <f t="shared" si="772"/>
        <v>0</v>
      </c>
      <c r="AL2693" s="6">
        <f t="shared" si="773"/>
        <v>0</v>
      </c>
      <c r="AM2693" s="6">
        <f t="shared" si="774"/>
        <v>33544.254227580859</v>
      </c>
      <c r="AN2693" s="6">
        <f t="shared" si="775"/>
        <v>33105.122203642488</v>
      </c>
      <c r="AO2693" s="5">
        <f t="shared" si="776"/>
        <v>0</v>
      </c>
      <c r="AP2693" s="6">
        <f>+AN2693+SUM($D$16:$E$18)-SUM($AL$27:AL2693)</f>
        <v>33820.631203642464</v>
      </c>
      <c r="AQ2693" s="10">
        <f t="shared" si="784"/>
        <v>1.2152943771082114E-4</v>
      </c>
      <c r="AR2693" s="10">
        <f>+AN2693/SUM(AL$27:AL2693)-1</f>
        <v>0.28891486320061643</v>
      </c>
    </row>
    <row r="2694" spans="1:44" x14ac:dyDescent="0.25">
      <c r="A2694" s="1">
        <v>44188</v>
      </c>
      <c r="B2694">
        <v>9.49</v>
      </c>
      <c r="G2694">
        <f t="shared" si="777"/>
        <v>9146.4287754479337</v>
      </c>
      <c r="H2694">
        <f t="shared" si="778"/>
        <v>9078.3548687542007</v>
      </c>
      <c r="I2694" s="5">
        <f t="shared" si="767"/>
        <v>0</v>
      </c>
      <c r="J2694" s="6">
        <f>+H2694+SUM($D$16:$E$16)-SUM($F$27:F2694)</f>
        <v>9292.968868754193</v>
      </c>
      <c r="K2694" s="10">
        <f t="shared" si="779"/>
        <v>6.0064131710493296E-3</v>
      </c>
      <c r="L2694" s="10">
        <f>+H2694/SUM(F$27:F2694)-1</f>
        <v>0.17818300974853085</v>
      </c>
      <c r="M2694">
        <v>7.5140000000000002</v>
      </c>
      <c r="R2694">
        <f t="shared" si="780"/>
        <v>7227.3679631871901</v>
      </c>
      <c r="S2694">
        <f t="shared" si="781"/>
        <v>7023.3437821832949</v>
      </c>
      <c r="T2694" s="5">
        <f t="shared" si="768"/>
        <v>0</v>
      </c>
      <c r="U2694" s="6">
        <f>+S2694+SUM($D$17:$E$17)-SUM($Q$27:Q2694)</f>
        <v>7202.3177821832905</v>
      </c>
      <c r="V2694" s="10">
        <f t="shared" si="769"/>
        <v>7.7159714179564354E-3</v>
      </c>
      <c r="W2694" s="10">
        <f>+S2694/SUM(Q$27:Q2694)-1</f>
        <v>9.3803978084388451E-2</v>
      </c>
      <c r="X2694">
        <v>5.9210000000000003</v>
      </c>
      <c r="AC2694">
        <f t="shared" si="782"/>
        <v>17294.79074421226</v>
      </c>
      <c r="AD2694">
        <f t="shared" si="783"/>
        <v>17125.624478862261</v>
      </c>
      <c r="AE2694" s="5">
        <f t="shared" si="770"/>
        <v>0</v>
      </c>
      <c r="AF2694" s="6">
        <f>+AD2694+SUM($D$18:$E$18)-SUM($AB$27:AB2694)</f>
        <v>17447.545478862288</v>
      </c>
      <c r="AG2694" s="10">
        <f t="shared" si="771"/>
        <v>6.6353690524612041E-4</v>
      </c>
      <c r="AH2694" s="10">
        <f>+AD2694/SUM(AB$27:AB2694)-1</f>
        <v>0.48170162869299471</v>
      </c>
      <c r="AI2694" s="6">
        <f t="shared" si="772"/>
        <v>0</v>
      </c>
      <c r="AL2694" s="6">
        <f t="shared" si="773"/>
        <v>0</v>
      </c>
      <c r="AM2694" s="6">
        <f t="shared" si="774"/>
        <v>33668.587482847382</v>
      </c>
      <c r="AN2694" s="6">
        <f t="shared" si="775"/>
        <v>33227.323129799755</v>
      </c>
      <c r="AO2694" s="5">
        <f t="shared" si="776"/>
        <v>0</v>
      </c>
      <c r="AP2694" s="6">
        <f>+AN2694+SUM($D$16:$E$18)-SUM($AL$27:AL2694)</f>
        <v>33942.832129799732</v>
      </c>
      <c r="AQ2694" s="10">
        <f t="shared" si="784"/>
        <v>3.6132065490281917E-3</v>
      </c>
      <c r="AR2694" s="10">
        <f>+AN2694/SUM(AL$27:AL2694)-1</f>
        <v>0.29367263419001488</v>
      </c>
    </row>
    <row r="2695" spans="1:44" x14ac:dyDescent="0.25">
      <c r="A2695" s="1">
        <v>44189</v>
      </c>
      <c r="B2695">
        <v>9.4740000000000002</v>
      </c>
      <c r="G2695">
        <f t="shared" si="777"/>
        <v>9131.0080314640381</v>
      </c>
      <c r="H2695">
        <f t="shared" si="778"/>
        <v>9063.0488963727403</v>
      </c>
      <c r="I2695" s="5">
        <f t="shared" si="767"/>
        <v>0</v>
      </c>
      <c r="J2695" s="6">
        <f>+H2695+SUM($D$16:$E$16)-SUM($F$27:F2695)</f>
        <v>9277.6628963727344</v>
      </c>
      <c r="K2695" s="10">
        <f t="shared" si="779"/>
        <v>-1.6470487093658281E-3</v>
      </c>
      <c r="L2695" s="10">
        <f>+H2695/SUM(F$27:F2695)-1</f>
        <v>0.17619661057508762</v>
      </c>
      <c r="M2695">
        <v>7.5309999999999997</v>
      </c>
      <c r="R2695">
        <f t="shared" si="780"/>
        <v>7243.7194744161206</v>
      </c>
      <c r="S2695">
        <f t="shared" si="781"/>
        <v>7039.2337002425329</v>
      </c>
      <c r="T2695" s="5">
        <f t="shared" si="768"/>
        <v>0</v>
      </c>
      <c r="U2695" s="6">
        <f>+S2695+SUM($D$17:$E$17)-SUM($Q$27:Q2695)</f>
        <v>7218.2077002425285</v>
      </c>
      <c r="V2695" s="10">
        <f t="shared" si="769"/>
        <v>2.206222849336914E-3</v>
      </c>
      <c r="W2695" s="10">
        <f>+S2695/SUM(Q$27:Q2695)-1</f>
        <v>9.6278647718063715E-2</v>
      </c>
      <c r="X2695">
        <v>5.9329999999999998</v>
      </c>
      <c r="AC2695">
        <f t="shared" si="782"/>
        <v>17329.84183168575</v>
      </c>
      <c r="AD2695">
        <f t="shared" si="783"/>
        <v>17160.332719657115</v>
      </c>
      <c r="AE2695" s="5">
        <f t="shared" si="770"/>
        <v>0</v>
      </c>
      <c r="AF2695" s="6">
        <f>+AD2695+SUM($D$18:$E$18)-SUM($AB$27:AB2695)</f>
        <v>17482.253719657143</v>
      </c>
      <c r="AG2695" s="10">
        <f t="shared" si="771"/>
        <v>1.9892907479108768E-3</v>
      </c>
      <c r="AH2695" s="10">
        <f>+AD2695/SUM(AB$27:AB2695)-1</f>
        <v>0.48470457068662998</v>
      </c>
      <c r="AI2695" s="6">
        <f t="shared" si="772"/>
        <v>0</v>
      </c>
      <c r="AL2695" s="6">
        <f t="shared" si="773"/>
        <v>0</v>
      </c>
      <c r="AM2695" s="6">
        <f t="shared" si="774"/>
        <v>33704.56933756591</v>
      </c>
      <c r="AN2695" s="6">
        <f t="shared" si="775"/>
        <v>33262.615316272393</v>
      </c>
      <c r="AO2695" s="5">
        <f t="shared" si="776"/>
        <v>0</v>
      </c>
      <c r="AP2695" s="6">
        <f>+AN2695+SUM($D$16:$E$18)-SUM($AL$27:AL2695)</f>
        <v>33978.124316272369</v>
      </c>
      <c r="AQ2695" s="10">
        <f t="shared" si="784"/>
        <v>1.039753734681792E-3</v>
      </c>
      <c r="AR2695" s="10">
        <f>+AN2695/SUM(AL$27:AL2695)-1</f>
        <v>0.29504670021579815</v>
      </c>
    </row>
    <row r="2696" spans="1:44" x14ac:dyDescent="0.25">
      <c r="A2696" s="1">
        <v>44195</v>
      </c>
      <c r="B2696">
        <v>9.609</v>
      </c>
      <c r="G2696">
        <f t="shared" si="777"/>
        <v>9261.1205588281555</v>
      </c>
      <c r="H2696">
        <f t="shared" si="778"/>
        <v>9192.1930383413201</v>
      </c>
      <c r="I2696" s="5">
        <f t="shared" si="767"/>
        <v>0</v>
      </c>
      <c r="J2696" s="6">
        <f>+H2696+SUM($D$16:$E$16)-SUM($F$27:F2696)</f>
        <v>9406.8070383413142</v>
      </c>
      <c r="K2696" s="10">
        <f t="shared" si="779"/>
        <v>1.3919900239000027E-2</v>
      </c>
      <c r="L2696" s="10">
        <f>+H2696/SUM(F$27:F2696)-1</f>
        <v>0.19295685360101511</v>
      </c>
      <c r="M2696">
        <v>7.6189999999999998</v>
      </c>
      <c r="R2696">
        <f t="shared" si="780"/>
        <v>7328.362591365878</v>
      </c>
      <c r="S2696">
        <f t="shared" si="781"/>
        <v>7121.4873937256489</v>
      </c>
      <c r="T2696" s="5">
        <f t="shared" si="768"/>
        <v>0</v>
      </c>
      <c r="U2696" s="6">
        <f>+S2696+SUM($D$17:$E$17)-SUM($Q$27:Q2696)</f>
        <v>7300.4613937256436</v>
      </c>
      <c r="V2696" s="10">
        <f t="shared" si="769"/>
        <v>1.1395307103777563E-2</v>
      </c>
      <c r="W2696" s="10">
        <f>+S2696/SUM(Q$27:Q2696)-1</f>
        <v>0.10908870229238188</v>
      </c>
      <c r="X2696">
        <v>5.9470000000000001</v>
      </c>
      <c r="AC2696">
        <f t="shared" si="782"/>
        <v>17370.734767071492</v>
      </c>
      <c r="AD2696">
        <f t="shared" si="783"/>
        <v>17200.825667251116</v>
      </c>
      <c r="AE2696" s="5">
        <f t="shared" si="770"/>
        <v>0</v>
      </c>
      <c r="AF2696" s="6">
        <f>+AD2696+SUM($D$18:$E$18)-SUM($AB$27:AB2696)</f>
        <v>17522.746667251144</v>
      </c>
      <c r="AG2696" s="10">
        <f t="shared" si="771"/>
        <v>2.3162315479079432E-3</v>
      </c>
      <c r="AH2696" s="10">
        <f>+AD2696/SUM(AB$27:AB2696)-1</f>
        <v>0.48820800301253819</v>
      </c>
      <c r="AI2696" s="6">
        <f t="shared" si="772"/>
        <v>0</v>
      </c>
      <c r="AL2696" s="6">
        <f t="shared" si="773"/>
        <v>0</v>
      </c>
      <c r="AM2696" s="6">
        <f t="shared" si="774"/>
        <v>33960.217917265531</v>
      </c>
      <c r="AN2696" s="6">
        <f t="shared" si="775"/>
        <v>33514.506099318081</v>
      </c>
      <c r="AO2696" s="5">
        <f t="shared" si="776"/>
        <v>0</v>
      </c>
      <c r="AP2696" s="6">
        <f>+AN2696+SUM($D$16:$E$18)-SUM($AL$27:AL2696)</f>
        <v>34230.015099318058</v>
      </c>
      <c r="AQ2696" s="10">
        <f t="shared" si="784"/>
        <v>7.4133221922745296E-3</v>
      </c>
      <c r="AR2696" s="10">
        <f>+AN2696/SUM(AL$27:AL2696)-1</f>
        <v>0.30485381623167296</v>
      </c>
    </row>
    <row r="2697" spans="1:44" x14ac:dyDescent="0.25">
      <c r="A2697" s="1">
        <v>44196</v>
      </c>
      <c r="B2697">
        <v>9.6199999999999992</v>
      </c>
      <c r="G2697">
        <f t="shared" si="777"/>
        <v>9271.7223203170834</v>
      </c>
      <c r="H2697">
        <f t="shared" si="778"/>
        <v>9202.7158943535742</v>
      </c>
      <c r="I2697" s="5">
        <f t="shared" si="767"/>
        <v>0</v>
      </c>
      <c r="J2697" s="6">
        <f>+H2697+SUM($D$16:$E$16)-SUM($F$27:F2697)</f>
        <v>9417.3298943535701</v>
      </c>
      <c r="K2697" s="10">
        <f t="shared" si="779"/>
        <v>1.1186426987781495E-3</v>
      </c>
      <c r="L2697" s="10">
        <f>+H2697/SUM(F$27:F2697)-1</f>
        <v>0.19432250303275733</v>
      </c>
      <c r="M2697">
        <v>7.5789999999999997</v>
      </c>
      <c r="R2697">
        <f t="shared" si="780"/>
        <v>7289.888447297807</v>
      </c>
      <c r="S2697">
        <f t="shared" si="781"/>
        <v>7084.0993512333234</v>
      </c>
      <c r="T2697" s="5">
        <f t="shared" si="768"/>
        <v>0</v>
      </c>
      <c r="U2697" s="6">
        <f>+S2697+SUM($D$17:$E$17)-SUM($Q$27:Q2697)</f>
        <v>7263.0733512333172</v>
      </c>
      <c r="V2697" s="10">
        <f t="shared" si="769"/>
        <v>-5.1213259650217946E-3</v>
      </c>
      <c r="W2697" s="10">
        <f>+S2697/SUM(Q$27:Q2697)-1</f>
        <v>0.10326595021314633</v>
      </c>
      <c r="X2697">
        <v>5.9880000000000004</v>
      </c>
      <c r="AC2697">
        <f t="shared" si="782"/>
        <v>17490.49264927259</v>
      </c>
      <c r="AD2697">
        <f t="shared" si="783"/>
        <v>17319.412156633542</v>
      </c>
      <c r="AE2697" s="5">
        <f t="shared" si="770"/>
        <v>0</v>
      </c>
      <c r="AF2697" s="6">
        <f>+AD2697+SUM($D$18:$E$18)-SUM($AB$27:AB2697)</f>
        <v>17641.333156633569</v>
      </c>
      <c r="AG2697" s="10">
        <f t="shared" si="771"/>
        <v>6.7675742641453152E-3</v>
      </c>
      <c r="AH2697" s="10">
        <f>+AD2697/SUM(AB$27:AB2697)-1</f>
        <v>0.49846805482412604</v>
      </c>
      <c r="AI2697" s="6">
        <f t="shared" si="772"/>
        <v>0</v>
      </c>
      <c r="AL2697" s="6">
        <f t="shared" si="773"/>
        <v>0</v>
      </c>
      <c r="AM2697" s="6">
        <f t="shared" si="774"/>
        <v>34052.103416887476</v>
      </c>
      <c r="AN2697" s="6">
        <f t="shared" si="775"/>
        <v>33606.227402220436</v>
      </c>
      <c r="AO2697" s="5">
        <f t="shared" si="776"/>
        <v>0</v>
      </c>
      <c r="AP2697" s="6">
        <f>+AN2697+SUM($D$16:$E$18)-SUM($AL$27:AL2697)</f>
        <v>34321.736402220413</v>
      </c>
      <c r="AQ2697" s="10">
        <f t="shared" si="784"/>
        <v>2.6795577692919625E-3</v>
      </c>
      <c r="AR2697" s="10">
        <f>+AN2697/SUM(AL$27:AL2697)-1</f>
        <v>0.30842489353674218</v>
      </c>
    </row>
    <row r="2698" spans="1:44" x14ac:dyDescent="0.25">
      <c r="A2698" s="1">
        <v>44200</v>
      </c>
      <c r="B2698">
        <v>9.6859999999999999</v>
      </c>
      <c r="G2698">
        <f t="shared" si="777"/>
        <v>9335.3328892506524</v>
      </c>
      <c r="H2698">
        <f t="shared" si="778"/>
        <v>9265.8530304271026</v>
      </c>
      <c r="I2698" s="5">
        <f t="shared" si="767"/>
        <v>0</v>
      </c>
      <c r="J2698" s="6">
        <f>+H2698+SUM($D$16:$E$16)-SUM($F$27:F2698)</f>
        <v>9480.4670304270985</v>
      </c>
      <c r="K2698" s="10">
        <f t="shared" si="779"/>
        <v>6.7043564133166811E-3</v>
      </c>
      <c r="L2698" s="10">
        <f>+H2698/SUM(F$27:F2698)-1</f>
        <v>0.20251639962321089</v>
      </c>
      <c r="M2698">
        <v>7.633</v>
      </c>
      <c r="R2698">
        <f t="shared" si="780"/>
        <v>7341.8285417897041</v>
      </c>
      <c r="S2698">
        <f t="shared" si="781"/>
        <v>7134.5732085979635</v>
      </c>
      <c r="T2698" s="5">
        <f t="shared" si="768"/>
        <v>0</v>
      </c>
      <c r="U2698" s="6">
        <f>+S2698+SUM($D$17:$E$17)-SUM($Q$27:Q2698)</f>
        <v>7313.5472085979582</v>
      </c>
      <c r="V2698" s="10">
        <f t="shared" si="769"/>
        <v>6.9493800934929961E-3</v>
      </c>
      <c r="W2698" s="10">
        <f>+S2698/SUM(Q$27:Q2698)-1</f>
        <v>0.11112666552011441</v>
      </c>
      <c r="X2698">
        <v>5.9720000000000004</v>
      </c>
      <c r="AC2698">
        <f t="shared" si="782"/>
        <v>17443.7578659746</v>
      </c>
      <c r="AD2698">
        <f t="shared" si="783"/>
        <v>17273.134502240398</v>
      </c>
      <c r="AE2698" s="5">
        <f t="shared" si="770"/>
        <v>0</v>
      </c>
      <c r="AF2698" s="6">
        <f>+AD2698+SUM($D$18:$E$18)-SUM($AB$27:AB2698)</f>
        <v>17595.055502240422</v>
      </c>
      <c r="AG2698" s="10">
        <f t="shared" si="771"/>
        <v>-2.6232515412671908E-3</v>
      </c>
      <c r="AH2698" s="10">
        <f>+AD2698/SUM(AB$27:AB2698)-1</f>
        <v>0.49446413216594531</v>
      </c>
      <c r="AI2698" s="6">
        <f t="shared" si="772"/>
        <v>0</v>
      </c>
      <c r="AL2698" s="6">
        <f t="shared" si="773"/>
        <v>0</v>
      </c>
      <c r="AM2698" s="6">
        <f t="shared" si="774"/>
        <v>34120.91929701496</v>
      </c>
      <c r="AN2698" s="6">
        <f t="shared" si="775"/>
        <v>33673.560741265464</v>
      </c>
      <c r="AO2698" s="5">
        <f t="shared" si="776"/>
        <v>0</v>
      </c>
      <c r="AP2698" s="6">
        <f>+AN2698+SUM($D$16:$E$18)-SUM($AL$27:AL2698)</f>
        <v>34389.069741265441</v>
      </c>
      <c r="AQ2698" s="10">
        <f t="shared" si="784"/>
        <v>1.9618278707096426E-3</v>
      </c>
      <c r="AR2698" s="10">
        <f>+AN2698/SUM(AL$27:AL2698)-1</f>
        <v>0.31104644983096752</v>
      </c>
    </row>
    <row r="2699" spans="1:44" x14ac:dyDescent="0.25">
      <c r="A2699" s="1">
        <v>44201</v>
      </c>
      <c r="B2699">
        <v>9.8040000000000003</v>
      </c>
      <c r="G2699">
        <f t="shared" si="777"/>
        <v>9449.0608761318817</v>
      </c>
      <c r="H2699">
        <f t="shared" si="778"/>
        <v>9378.7345767403804</v>
      </c>
      <c r="I2699" s="5">
        <f t="shared" si="767"/>
        <v>0</v>
      </c>
      <c r="J2699" s="6">
        <f>+H2699+SUM($D$16:$E$16)-SUM($F$27:F2699)</f>
        <v>9593.3485767403763</v>
      </c>
      <c r="K2699" s="10">
        <f t="shared" si="779"/>
        <v>1.1906749525206983E-2</v>
      </c>
      <c r="L2699" s="10">
        <f>+H2699/SUM(F$27:F2699)-1</f>
        <v>0.21716609352735494</v>
      </c>
      <c r="M2699">
        <v>7.6269999999999998</v>
      </c>
      <c r="R2699">
        <f t="shared" si="780"/>
        <v>7336.0574201794925</v>
      </c>
      <c r="S2699">
        <f t="shared" si="781"/>
        <v>7128.965002224114</v>
      </c>
      <c r="T2699" s="5">
        <f t="shared" si="768"/>
        <v>0</v>
      </c>
      <c r="U2699" s="6">
        <f>+S2699+SUM($D$17:$E$17)-SUM($Q$27:Q2699)</f>
        <v>7307.9390022241096</v>
      </c>
      <c r="V2699" s="10">
        <f t="shared" si="769"/>
        <v>-7.6682438957331733E-4</v>
      </c>
      <c r="W2699" s="10">
        <f>+S2699/SUM(Q$27:Q2699)-1</f>
        <v>0.11025325270822894</v>
      </c>
      <c r="X2699">
        <v>5.9710000000000001</v>
      </c>
      <c r="AC2699">
        <f t="shared" si="782"/>
        <v>17440.836942018475</v>
      </c>
      <c r="AD2699">
        <f t="shared" si="783"/>
        <v>17270.242148840825</v>
      </c>
      <c r="AE2699" s="5">
        <f t="shared" si="770"/>
        <v>0</v>
      </c>
      <c r="AF2699" s="6">
        <f>+AD2699+SUM($D$18:$E$18)-SUM($AB$27:AB2699)</f>
        <v>17592.163148840853</v>
      </c>
      <c r="AG2699" s="10">
        <f t="shared" si="771"/>
        <v>-1.6438444307276256E-4</v>
      </c>
      <c r="AH2699" s="10">
        <f>+AD2699/SUM(AB$27:AB2699)-1</f>
        <v>0.49421388699980895</v>
      </c>
      <c r="AI2699" s="6">
        <f t="shared" si="772"/>
        <v>0</v>
      </c>
      <c r="AL2699" s="6">
        <f t="shared" si="773"/>
        <v>0</v>
      </c>
      <c r="AM2699" s="6">
        <f t="shared" si="774"/>
        <v>34225.955238329851</v>
      </c>
      <c r="AN2699" s="6">
        <f t="shared" si="775"/>
        <v>33777.941727805315</v>
      </c>
      <c r="AO2699" s="5">
        <f t="shared" si="776"/>
        <v>0</v>
      </c>
      <c r="AP2699" s="6">
        <f>+AN2699+SUM($D$16:$E$18)-SUM($AL$27:AL2699)</f>
        <v>34493.450727805292</v>
      </c>
      <c r="AQ2699" s="10">
        <f t="shared" si="784"/>
        <v>3.0352954390795439E-3</v>
      </c>
      <c r="AR2699" s="10">
        <f>+AN2699/SUM(AL$27:AL2699)-1</f>
        <v>0.31511041927228733</v>
      </c>
    </row>
    <row r="2700" spans="1:44" x14ac:dyDescent="0.25">
      <c r="A2700" s="1">
        <v>44203</v>
      </c>
      <c r="B2700">
        <v>9.8970000000000002</v>
      </c>
      <c r="G2700">
        <f t="shared" si="777"/>
        <v>9538.6939505382725</v>
      </c>
      <c r="H2700">
        <f t="shared" si="778"/>
        <v>9467.7005412076232</v>
      </c>
      <c r="I2700" s="5">
        <f t="shared" si="767"/>
        <v>0</v>
      </c>
      <c r="J2700" s="6">
        <f>+H2700+SUM($D$16:$E$16)-SUM($F$27:F2700)</f>
        <v>9682.3145412076192</v>
      </c>
      <c r="K2700" s="10">
        <f t="shared" si="779"/>
        <v>9.2737133187201781E-3</v>
      </c>
      <c r="L2700" s="10">
        <f>+H2700/SUM(F$27:F2700)-1</f>
        <v>0.22871203872299395</v>
      </c>
      <c r="M2700">
        <v>7.7370000000000001</v>
      </c>
      <c r="R2700">
        <f t="shared" si="780"/>
        <v>7441.8613163666887</v>
      </c>
      <c r="S2700">
        <f t="shared" si="781"/>
        <v>7231.7821190780087</v>
      </c>
      <c r="T2700" s="5">
        <f t="shared" si="768"/>
        <v>0</v>
      </c>
      <c r="U2700" s="6">
        <f>+S2700+SUM($D$17:$E$17)-SUM($Q$27:Q2700)</f>
        <v>7410.7561190780034</v>
      </c>
      <c r="V2700" s="10">
        <f t="shared" si="769"/>
        <v>1.4069235775312716E-2</v>
      </c>
      <c r="W2700" s="10">
        <f>+S2700/SUM(Q$27:Q2700)-1</f>
        <v>0.12626582092612648</v>
      </c>
      <c r="X2700">
        <v>6.0890000000000004</v>
      </c>
      <c r="AC2700">
        <f t="shared" si="782"/>
        <v>17785.505968841149</v>
      </c>
      <c r="AD2700">
        <f t="shared" si="783"/>
        <v>17611.539849990251</v>
      </c>
      <c r="AE2700" s="5">
        <f t="shared" si="770"/>
        <v>0</v>
      </c>
      <c r="AF2700" s="6">
        <f>+AD2700+SUM($D$18:$E$18)-SUM($AB$27:AB2700)</f>
        <v>17933.460849990275</v>
      </c>
      <c r="AG2700" s="10">
        <f t="shared" si="771"/>
        <v>1.9400553431765388E-2</v>
      </c>
      <c r="AH2700" s="10">
        <f>+AD2700/SUM(AB$27:AB2700)-1</f>
        <v>0.52374281660389155</v>
      </c>
      <c r="AI2700" s="6">
        <f t="shared" si="772"/>
        <v>0</v>
      </c>
      <c r="AL2700" s="6">
        <f t="shared" si="773"/>
        <v>0</v>
      </c>
      <c r="AM2700" s="6">
        <f t="shared" si="774"/>
        <v>34766.061235746107</v>
      </c>
      <c r="AN2700" s="6">
        <f t="shared" si="775"/>
        <v>34311.022510275885</v>
      </c>
      <c r="AO2700" s="5">
        <f t="shared" si="776"/>
        <v>0</v>
      </c>
      <c r="AP2700" s="6">
        <f>+AN2700+SUM($D$16:$E$18)-SUM($AL$27:AL2700)</f>
        <v>35026.531510275861</v>
      </c>
      <c r="AQ2700" s="10">
        <f t="shared" si="784"/>
        <v>1.5454550682018287E-2</v>
      </c>
      <c r="AR2700" s="10">
        <f>+AN2700/SUM(AL$27:AL2700)-1</f>
        <v>0.33586538702580704</v>
      </c>
    </row>
    <row r="2701" spans="1:44" x14ac:dyDescent="0.25">
      <c r="A2701" s="1">
        <v>44204</v>
      </c>
      <c r="B2701">
        <v>10.106999999999999</v>
      </c>
      <c r="G2701">
        <f t="shared" si="777"/>
        <v>9741.0912153268982</v>
      </c>
      <c r="H2701">
        <f t="shared" si="778"/>
        <v>9668.5914287143023</v>
      </c>
      <c r="I2701" s="5">
        <f t="shared" si="767"/>
        <v>0</v>
      </c>
      <c r="J2701" s="6">
        <f>+H2701+SUM($D$16:$E$16)-SUM($F$27:F2701)</f>
        <v>9883.2054287142964</v>
      </c>
      <c r="K2701" s="10">
        <f t="shared" si="779"/>
        <v>2.0748229842326715E-2</v>
      </c>
      <c r="L2701" s="10">
        <f>+H2701/SUM(F$27:F2701)-1</f>
        <v>0.25478352787443659</v>
      </c>
      <c r="M2701">
        <v>7.7709999999999999</v>
      </c>
      <c r="R2701">
        <f t="shared" si="780"/>
        <v>7474.5643388245498</v>
      </c>
      <c r="S2701">
        <f t="shared" si="781"/>
        <v>7263.5619551964855</v>
      </c>
      <c r="T2701" s="5">
        <f t="shared" si="768"/>
        <v>0</v>
      </c>
      <c r="U2701" s="6">
        <f>+S2701+SUM($D$17:$E$17)-SUM($Q$27:Q2701)</f>
        <v>7442.5359551964793</v>
      </c>
      <c r="V2701" s="10">
        <f t="shared" si="769"/>
        <v>4.2883392204289272E-3</v>
      </c>
      <c r="W2701" s="10">
        <f>+S2701/SUM(Q$27:Q2701)-1</f>
        <v>0.13121516019347679</v>
      </c>
      <c r="X2701">
        <v>6.14</v>
      </c>
      <c r="AC2701">
        <f t="shared" si="782"/>
        <v>17934.473090603489</v>
      </c>
      <c r="AD2701">
        <f t="shared" si="783"/>
        <v>17759.049873368389</v>
      </c>
      <c r="AE2701" s="5">
        <f t="shared" si="770"/>
        <v>0</v>
      </c>
      <c r="AF2701" s="6">
        <f>+AD2701+SUM($D$18:$E$18)-SUM($AB$27:AB2701)</f>
        <v>18080.970873368417</v>
      </c>
      <c r="AG2701" s="10">
        <f t="shared" si="771"/>
        <v>8.2254075000933735E-3</v>
      </c>
      <c r="AH2701" s="10">
        <f>+AD2701/SUM(AB$27:AB2701)-1</f>
        <v>0.53650532007684215</v>
      </c>
      <c r="AI2701" s="6">
        <f t="shared" si="772"/>
        <v>0</v>
      </c>
      <c r="AL2701" s="6">
        <f t="shared" si="773"/>
        <v>0</v>
      </c>
      <c r="AM2701" s="6">
        <f t="shared" si="774"/>
        <v>35150.128644754936</v>
      </c>
      <c r="AN2701" s="6">
        <f t="shared" si="775"/>
        <v>34691.20325727918</v>
      </c>
      <c r="AO2701" s="5">
        <f t="shared" si="776"/>
        <v>0</v>
      </c>
      <c r="AP2701" s="6">
        <f>+AN2701+SUM($D$16:$E$18)-SUM($AL$27:AL2701)</f>
        <v>35406.712257279156</v>
      </c>
      <c r="AQ2701" s="10">
        <f t="shared" si="784"/>
        <v>1.0854079196844335E-2</v>
      </c>
      <c r="AR2701" s="10">
        <f>+AN2701/SUM(AL$27:AL2701)-1</f>
        <v>0.3506673446352957</v>
      </c>
    </row>
    <row r="2702" spans="1:44" x14ac:dyDescent="0.25">
      <c r="A2702" s="1">
        <v>44207</v>
      </c>
      <c r="B2702">
        <v>10.199</v>
      </c>
      <c r="G2702">
        <f t="shared" si="777"/>
        <v>9829.7604932342965</v>
      </c>
      <c r="H2702">
        <f t="shared" si="778"/>
        <v>9756.6007699077036</v>
      </c>
      <c r="I2702" s="5">
        <f t="shared" si="767"/>
        <v>0</v>
      </c>
      <c r="J2702" s="6">
        <f>+H2702+SUM($D$16:$E$16)-SUM($F$27:F2702)</f>
        <v>9971.2147699076959</v>
      </c>
      <c r="K2702" s="10">
        <f t="shared" si="779"/>
        <v>8.9049389722994921E-3</v>
      </c>
      <c r="L2702" s="10">
        <f>+H2702/SUM(F$27:F2702)-1</f>
        <v>0.26620532312173517</v>
      </c>
      <c r="M2702">
        <v>7.7389999999999999</v>
      </c>
      <c r="R2702">
        <f t="shared" si="780"/>
        <v>7443.7850235700935</v>
      </c>
      <c r="S2702">
        <f t="shared" si="781"/>
        <v>7233.6515212026252</v>
      </c>
      <c r="T2702" s="5">
        <f t="shared" si="768"/>
        <v>0</v>
      </c>
      <c r="U2702" s="6">
        <f>+S2702+SUM($D$17:$E$17)-SUM($Q$27:Q2702)</f>
        <v>7412.625521202619</v>
      </c>
      <c r="V2702" s="10">
        <f t="shared" si="769"/>
        <v>-4.0188497810315083E-3</v>
      </c>
      <c r="W2702" s="10">
        <f>+S2702/SUM(Q$27:Q2702)-1</f>
        <v>0.1265569585300883</v>
      </c>
      <c r="X2702">
        <v>6.1829999999999998</v>
      </c>
      <c r="AC2702">
        <f t="shared" si="782"/>
        <v>18060.072820716836</v>
      </c>
      <c r="AD2702">
        <f t="shared" si="783"/>
        <v>17883.421069549961</v>
      </c>
      <c r="AE2702" s="5">
        <f t="shared" si="770"/>
        <v>0</v>
      </c>
      <c r="AF2702" s="6">
        <f>+AD2702+SUM($D$18:$E$18)-SUM($AB$27:AB2702)</f>
        <v>18205.342069549988</v>
      </c>
      <c r="AG2702" s="10">
        <f t="shared" si="771"/>
        <v>6.8785684713843498E-3</v>
      </c>
      <c r="AH2702" s="10">
        <f>+AD2702/SUM(AB$27:AB2702)-1</f>
        <v>0.54726586222070295</v>
      </c>
      <c r="AI2702" s="6">
        <f t="shared" si="772"/>
        <v>0</v>
      </c>
      <c r="AL2702" s="6">
        <f t="shared" si="773"/>
        <v>0</v>
      </c>
      <c r="AM2702" s="6">
        <f t="shared" si="774"/>
        <v>35333.618337521228</v>
      </c>
      <c r="AN2702" s="6">
        <f t="shared" si="775"/>
        <v>34873.673360660294</v>
      </c>
      <c r="AO2702" s="5">
        <f t="shared" si="776"/>
        <v>0</v>
      </c>
      <c r="AP2702" s="6">
        <f>+AN2702+SUM($D$16:$E$18)-SUM($AL$27:AL2702)</f>
        <v>35589.18236066027</v>
      </c>
      <c r="AQ2702" s="10">
        <f t="shared" si="784"/>
        <v>5.1535455214033465E-3</v>
      </c>
      <c r="AR2702" s="10">
        <f>+AN2702/SUM(AL$27:AL2702)-1</f>
        <v>0.35777163583503624</v>
      </c>
    </row>
    <row r="2703" spans="1:44" x14ac:dyDescent="0.25">
      <c r="A2703" s="1">
        <v>44208</v>
      </c>
      <c r="B2703">
        <v>10.205</v>
      </c>
      <c r="G2703">
        <f t="shared" si="777"/>
        <v>9835.5432722282567</v>
      </c>
      <c r="H2703">
        <f t="shared" si="778"/>
        <v>9762.3405095507514</v>
      </c>
      <c r="I2703" s="5">
        <f t="shared" si="767"/>
        <v>0</v>
      </c>
      <c r="J2703" s="6">
        <f>+H2703+SUM($D$16:$E$16)-SUM($F$27:F2703)</f>
        <v>9976.9545095507456</v>
      </c>
      <c r="K2703" s="10">
        <f t="shared" si="779"/>
        <v>5.7563093118528919E-4</v>
      </c>
      <c r="L2703" s="10">
        <f>+H2703/SUM(F$27:F2703)-1</f>
        <v>0.26695022281177638</v>
      </c>
      <c r="M2703">
        <v>7.7160000000000002</v>
      </c>
      <c r="R2703">
        <f t="shared" si="780"/>
        <v>7421.6623907309522</v>
      </c>
      <c r="S2703">
        <f t="shared" si="781"/>
        <v>7212.1533967695386</v>
      </c>
      <c r="T2703" s="5">
        <f t="shared" si="768"/>
        <v>0</v>
      </c>
      <c r="U2703" s="6">
        <f>+S2703+SUM($D$17:$E$17)-SUM($Q$27:Q2703)</f>
        <v>7391.1273967695342</v>
      </c>
      <c r="V2703" s="10">
        <f t="shared" si="769"/>
        <v>-2.9002037633754085E-3</v>
      </c>
      <c r="W2703" s="10">
        <f>+S2703/SUM(Q$27:Q2703)-1</f>
        <v>0.12320887608452802</v>
      </c>
      <c r="X2703">
        <v>6.15</v>
      </c>
      <c r="AC2703">
        <f t="shared" si="782"/>
        <v>17963.682330164735</v>
      </c>
      <c r="AD2703">
        <f t="shared" si="783"/>
        <v>17787.973407364105</v>
      </c>
      <c r="AE2703" s="5">
        <f t="shared" si="770"/>
        <v>0</v>
      </c>
      <c r="AF2703" s="6">
        <f>+AD2703+SUM($D$18:$E$18)-SUM($AB$27:AB2703)</f>
        <v>18109.894407364132</v>
      </c>
      <c r="AG2703" s="10">
        <f t="shared" si="771"/>
        <v>-5.2428381637222854E-3</v>
      </c>
      <c r="AH2703" s="10">
        <f>+AD2703/SUM(AB$27:AB2703)-1</f>
        <v>0.53900777173820535</v>
      </c>
      <c r="AI2703" s="6">
        <f t="shared" si="772"/>
        <v>0</v>
      </c>
      <c r="AL2703" s="6">
        <f t="shared" si="773"/>
        <v>0</v>
      </c>
      <c r="AM2703" s="6">
        <f t="shared" si="774"/>
        <v>35220.887993123943</v>
      </c>
      <c r="AN2703" s="6">
        <f t="shared" si="775"/>
        <v>34762.467313684392</v>
      </c>
      <c r="AO2703" s="5">
        <f t="shared" si="776"/>
        <v>0</v>
      </c>
      <c r="AP2703" s="6">
        <f>+AN2703+SUM($D$16:$E$18)-SUM($AL$27:AL2703)</f>
        <v>35477.976313684369</v>
      </c>
      <c r="AQ2703" s="10">
        <f t="shared" si="784"/>
        <v>-3.1247148599521379E-3</v>
      </c>
      <c r="AR2703" s="10">
        <f>+AN2703/SUM(AL$27:AL2703)-1</f>
        <v>0.35344193948341696</v>
      </c>
    </row>
    <row r="2704" spans="1:44" x14ac:dyDescent="0.25">
      <c r="A2704" s="1">
        <v>44209</v>
      </c>
      <c r="B2704">
        <v>10.257</v>
      </c>
      <c r="G2704">
        <f t="shared" si="777"/>
        <v>9885.6606901759169</v>
      </c>
      <c r="H2704">
        <f t="shared" si="778"/>
        <v>9812.0849197905009</v>
      </c>
      <c r="I2704" s="5">
        <f t="shared" si="767"/>
        <v>0</v>
      </c>
      <c r="J2704" s="6">
        <f>+H2704+SUM($D$16:$E$16)-SUM($F$27:F2704)</f>
        <v>10026.698919790495</v>
      </c>
      <c r="K2704" s="10">
        <f t="shared" si="779"/>
        <v>4.9859313472995215E-3</v>
      </c>
      <c r="L2704" s="10">
        <f>+H2704/SUM(F$27:F2704)-1</f>
        <v>0.27340602012546711</v>
      </c>
      <c r="M2704">
        <v>7.7320000000000002</v>
      </c>
      <c r="R2704">
        <f t="shared" si="780"/>
        <v>7437.0520483581813</v>
      </c>
      <c r="S2704">
        <f t="shared" si="781"/>
        <v>7227.1086137664688</v>
      </c>
      <c r="T2704" s="5">
        <f t="shared" si="768"/>
        <v>0</v>
      </c>
      <c r="U2704" s="6">
        <f>+S2704+SUM($D$17:$E$17)-SUM($Q$27:Q2704)</f>
        <v>7406.0826137664626</v>
      </c>
      <c r="V2704" s="10">
        <f t="shared" si="769"/>
        <v>2.023401328931973E-3</v>
      </c>
      <c r="W2704" s="10">
        <f>+S2704/SUM(Q$27:Q2704)-1</f>
        <v>0.12553797691622215</v>
      </c>
      <c r="X2704">
        <v>6.1790000000000003</v>
      </c>
      <c r="AC2704">
        <f t="shared" si="782"/>
        <v>18048.389124892339</v>
      </c>
      <c r="AD2704">
        <f t="shared" si="783"/>
        <v>17871.851655951676</v>
      </c>
      <c r="AE2704" s="5">
        <f t="shared" si="770"/>
        <v>0</v>
      </c>
      <c r="AF2704" s="6">
        <f>+AD2704+SUM($D$18:$E$18)-SUM($AB$27:AB2704)</f>
        <v>18193.772655951703</v>
      </c>
      <c r="AG2704" s="10">
        <f t="shared" si="771"/>
        <v>4.6316254916132227E-3</v>
      </c>
      <c r="AH2704" s="10">
        <f>+AD2704/SUM(AB$27:AB2704)-1</f>
        <v>0.54626488155615793</v>
      </c>
      <c r="AI2704" s="6">
        <f t="shared" si="772"/>
        <v>0</v>
      </c>
      <c r="AL2704" s="6">
        <f t="shared" si="773"/>
        <v>0</v>
      </c>
      <c r="AM2704" s="6">
        <f t="shared" si="774"/>
        <v>35371.101863426433</v>
      </c>
      <c r="AN2704" s="6">
        <f t="shared" si="775"/>
        <v>34911.045189508644</v>
      </c>
      <c r="AO2704" s="5">
        <f t="shared" si="776"/>
        <v>0</v>
      </c>
      <c r="AP2704" s="6">
        <f>+AN2704+SUM($D$16:$E$18)-SUM($AL$27:AL2704)</f>
        <v>35626.554189508621</v>
      </c>
      <c r="AQ2704" s="10">
        <f t="shared" si="784"/>
        <v>4.1878903833345582E-3</v>
      </c>
      <c r="AR2704" s="10">
        <f>+AN2704/SUM(AL$27:AL2704)-1</f>
        <v>0.35922667065929459</v>
      </c>
    </row>
    <row r="2705" spans="1:44" x14ac:dyDescent="0.25">
      <c r="A2705" s="1">
        <v>44210</v>
      </c>
      <c r="B2705">
        <v>10.33</v>
      </c>
      <c r="G2705">
        <f t="shared" si="777"/>
        <v>9956.0178346024386</v>
      </c>
      <c r="H2705">
        <f t="shared" si="778"/>
        <v>9881.9184187809169</v>
      </c>
      <c r="I2705" s="5">
        <f t="shared" si="767"/>
        <v>0</v>
      </c>
      <c r="J2705" s="6">
        <f>+H2705+SUM($D$16:$E$16)-SUM($F$27:F2705)</f>
        <v>10096.532418780909</v>
      </c>
      <c r="K2705" s="10">
        <f t="shared" si="779"/>
        <v>6.9647547561817458E-3</v>
      </c>
      <c r="L2705" s="10">
        <f>+H2705/SUM(F$27:F2705)-1</f>
        <v>0.28246896635430185</v>
      </c>
      <c r="M2705">
        <v>7.7539999999999996</v>
      </c>
      <c r="R2705">
        <f t="shared" si="780"/>
        <v>7458.2128275956193</v>
      </c>
      <c r="S2705">
        <f t="shared" si="781"/>
        <v>7247.6720371372467</v>
      </c>
      <c r="T2705" s="5">
        <f t="shared" si="768"/>
        <v>0</v>
      </c>
      <c r="U2705" s="6">
        <f>+S2705+SUM($D$17:$E$17)-SUM($Q$27:Q2705)</f>
        <v>7426.6460371372414</v>
      </c>
      <c r="V2705" s="10">
        <f t="shared" si="769"/>
        <v>2.7765587346482157E-3</v>
      </c>
      <c r="W2705" s="10">
        <f>+S2705/SUM(Q$27:Q2705)-1</f>
        <v>0.12874049055980152</v>
      </c>
      <c r="X2705">
        <v>6.1660000000000004</v>
      </c>
      <c r="AC2705">
        <f t="shared" si="782"/>
        <v>18010.417113462725</v>
      </c>
      <c r="AD2705">
        <f t="shared" si="783"/>
        <v>17834.251061757248</v>
      </c>
      <c r="AE2705" s="5">
        <f t="shared" si="770"/>
        <v>0</v>
      </c>
      <c r="AF2705" s="6">
        <f>+AD2705+SUM($D$18:$E$18)-SUM($AB$27:AB2705)</f>
        <v>18156.172061757272</v>
      </c>
      <c r="AG2705" s="10">
        <f t="shared" si="771"/>
        <v>-2.0666738507436611E-3</v>
      </c>
      <c r="AH2705" s="10">
        <f>+AD2705/SUM(AB$27:AB2705)-1</f>
        <v>0.54301169439638608</v>
      </c>
      <c r="AI2705" s="6">
        <f t="shared" si="772"/>
        <v>0</v>
      </c>
      <c r="AL2705" s="6">
        <f t="shared" si="773"/>
        <v>0</v>
      </c>
      <c r="AM2705" s="6">
        <f t="shared" si="774"/>
        <v>35424.647775660778</v>
      </c>
      <c r="AN2705" s="6">
        <f t="shared" si="775"/>
        <v>34963.841517675413</v>
      </c>
      <c r="AO2705" s="5">
        <f t="shared" si="776"/>
        <v>0</v>
      </c>
      <c r="AP2705" s="6">
        <f>+AN2705+SUM($D$16:$E$18)-SUM($AL$27:AL2705)</f>
        <v>35679.350517675397</v>
      </c>
      <c r="AQ2705" s="10">
        <f t="shared" si="784"/>
        <v>1.48193754259629E-3</v>
      </c>
      <c r="AR2705" s="10">
        <f>+AN2705/SUM(AL$27:AL2705)-1</f>
        <v>0.3612822429564746</v>
      </c>
    </row>
    <row r="2706" spans="1:44" x14ac:dyDescent="0.25">
      <c r="A2706" s="1">
        <v>44211</v>
      </c>
      <c r="B2706">
        <v>10.287000000000001</v>
      </c>
      <c r="G2706">
        <f t="shared" si="777"/>
        <v>9914.5745851457214</v>
      </c>
      <c r="H2706">
        <f t="shared" si="778"/>
        <v>9840.7836180057402</v>
      </c>
      <c r="I2706" s="5">
        <f t="shared" si="767"/>
        <v>0</v>
      </c>
      <c r="J2706" s="6">
        <f>+H2706+SUM($D$16:$E$16)-SUM($F$27:F2706)</f>
        <v>10055.397618005736</v>
      </c>
      <c r="K2706" s="10">
        <f t="shared" si="779"/>
        <v>-4.0741513094789683E-3</v>
      </c>
      <c r="L2706" s="10">
        <f>+H2706/SUM(F$27:F2706)-1</f>
        <v>0.27713051857567317</v>
      </c>
      <c r="M2706">
        <v>7.7009999999999996</v>
      </c>
      <c r="R2706">
        <f t="shared" si="780"/>
        <v>7407.2345867054246</v>
      </c>
      <c r="S2706">
        <f t="shared" si="781"/>
        <v>7198.1328808349153</v>
      </c>
      <c r="T2706" s="5">
        <f t="shared" si="768"/>
        <v>0</v>
      </c>
      <c r="U2706" s="6">
        <f>+S2706+SUM($D$17:$E$17)-SUM($Q$27:Q2706)</f>
        <v>7377.10688083491</v>
      </c>
      <c r="V2706" s="10">
        <f t="shared" si="769"/>
        <v>-6.6704614781165628E-3</v>
      </c>
      <c r="W2706" s="10">
        <f>+S2706/SUM(Q$27:Q2706)-1</f>
        <v>0.12102534405481458</v>
      </c>
      <c r="X2706">
        <v>6.1820000000000004</v>
      </c>
      <c r="AC2706">
        <f t="shared" si="782"/>
        <v>18057.151896760712</v>
      </c>
      <c r="AD2706">
        <f t="shared" si="783"/>
        <v>17880.528716150387</v>
      </c>
      <c r="AE2706" s="5">
        <f t="shared" si="770"/>
        <v>0</v>
      </c>
      <c r="AF2706" s="6">
        <f>+AD2706+SUM($D$18:$E$18)-SUM($AB$27:AB2706)</f>
        <v>18202.449716150411</v>
      </c>
      <c r="AG2706" s="10">
        <f t="shared" si="771"/>
        <v>2.5488662607806578E-3</v>
      </c>
      <c r="AH2706" s="10">
        <f>+AD2706/SUM(AB$27:AB2706)-1</f>
        <v>0.54701561705456658</v>
      </c>
      <c r="AI2706" s="6">
        <f t="shared" si="772"/>
        <v>0</v>
      </c>
      <c r="AL2706" s="6">
        <f t="shared" si="773"/>
        <v>0</v>
      </c>
      <c r="AM2706" s="6">
        <f t="shared" si="774"/>
        <v>35378.961068611854</v>
      </c>
      <c r="AN2706" s="6">
        <f t="shared" si="775"/>
        <v>34919.445214991043</v>
      </c>
      <c r="AO2706" s="5">
        <f t="shared" si="776"/>
        <v>0</v>
      </c>
      <c r="AP2706" s="6">
        <f>+AN2706+SUM($D$16:$E$18)-SUM($AL$27:AL2706)</f>
        <v>35634.954214991027</v>
      </c>
      <c r="AQ2706" s="10">
        <f t="shared" si="784"/>
        <v>-1.2443136447334302E-3</v>
      </c>
      <c r="AR2706" s="10">
        <f>+AN2706/SUM(AL$27:AL2706)-1</f>
        <v>0.35955371726038932</v>
      </c>
    </row>
    <row r="2707" spans="1:44" x14ac:dyDescent="0.25">
      <c r="A2707" s="1">
        <v>44214</v>
      </c>
      <c r="B2707">
        <v>10.275</v>
      </c>
      <c r="G2707">
        <f t="shared" si="777"/>
        <v>9903.0090271577992</v>
      </c>
      <c r="H2707">
        <f t="shared" si="778"/>
        <v>9829.3041387196445</v>
      </c>
      <c r="I2707" s="5">
        <f t="shared" si="767"/>
        <v>0</v>
      </c>
      <c r="J2707" s="6">
        <f>+H2707+SUM($D$16:$E$16)-SUM($F$27:F2707)</f>
        <v>10043.918138719637</v>
      </c>
      <c r="K2707" s="10">
        <f t="shared" si="779"/>
        <v>-1.1416236057680829E-3</v>
      </c>
      <c r="L2707" s="10">
        <f>+H2707/SUM(F$27:F2707)-1</f>
        <v>0.27564071919559074</v>
      </c>
      <c r="M2707">
        <v>7.6970000000000001</v>
      </c>
      <c r="R2707">
        <f t="shared" si="780"/>
        <v>7403.3871722986178</v>
      </c>
      <c r="S2707">
        <f t="shared" si="781"/>
        <v>7194.3940765856833</v>
      </c>
      <c r="T2707" s="5">
        <f t="shared" si="768"/>
        <v>0</v>
      </c>
      <c r="U2707" s="6">
        <f>+S2707+SUM($D$17:$E$17)-SUM($Q$27:Q2707)</f>
        <v>7373.368076585677</v>
      </c>
      <c r="V2707" s="10">
        <f t="shared" si="769"/>
        <v>-5.0681172302735611E-4</v>
      </c>
      <c r="W2707" s="10">
        <f>+S2707/SUM(Q$27:Q2707)-1</f>
        <v>0.12044306884689093</v>
      </c>
      <c r="X2707">
        <v>6.1970000000000001</v>
      </c>
      <c r="AC2707">
        <f t="shared" si="782"/>
        <v>18100.965756102578</v>
      </c>
      <c r="AD2707">
        <f t="shared" si="783"/>
        <v>17923.914017143958</v>
      </c>
      <c r="AE2707" s="5">
        <f t="shared" si="770"/>
        <v>0</v>
      </c>
      <c r="AF2707" s="6">
        <f>+AD2707+SUM($D$18:$E$18)-SUM($AB$27:AB2707)</f>
        <v>18245.835017143982</v>
      </c>
      <c r="AG2707" s="10">
        <f t="shared" si="771"/>
        <v>2.3834869300627393E-3</v>
      </c>
      <c r="AH2707" s="10">
        <f>+AD2707/SUM(AB$27:AB2707)-1</f>
        <v>0.55076929454661094</v>
      </c>
      <c r="AI2707" s="6">
        <f t="shared" si="772"/>
        <v>0</v>
      </c>
      <c r="AL2707" s="6">
        <f t="shared" si="773"/>
        <v>0</v>
      </c>
      <c r="AM2707" s="6">
        <f t="shared" si="774"/>
        <v>35407.361955558998</v>
      </c>
      <c r="AN2707" s="6">
        <f t="shared" si="775"/>
        <v>34947.61223244929</v>
      </c>
      <c r="AO2707" s="5">
        <f t="shared" si="776"/>
        <v>0</v>
      </c>
      <c r="AP2707" s="6">
        <f>+AN2707+SUM($D$16:$E$18)-SUM($AL$27:AL2707)</f>
        <v>35663.121232449266</v>
      </c>
      <c r="AQ2707" s="10">
        <f t="shared" si="784"/>
        <v>7.9043226177044623E-4</v>
      </c>
      <c r="AR2707" s="10">
        <f>+AN2707/SUM(AL$27:AL2707)-1</f>
        <v>0.36065037194816374</v>
      </c>
    </row>
    <row r="2708" spans="1:44" x14ac:dyDescent="0.25">
      <c r="A2708" s="1">
        <v>44215</v>
      </c>
      <c r="B2708">
        <v>10.393000000000001</v>
      </c>
      <c r="G2708">
        <f t="shared" si="777"/>
        <v>10016.737014039029</v>
      </c>
      <c r="H2708">
        <f t="shared" si="778"/>
        <v>9942.1856850329223</v>
      </c>
      <c r="I2708" s="5">
        <f t="shared" si="767"/>
        <v>0</v>
      </c>
      <c r="J2708" s="6">
        <f>+H2708+SUM($D$16:$E$16)-SUM($F$27:F2708)</f>
        <v>10156.799685032915</v>
      </c>
      <c r="K2708" s="10">
        <f t="shared" si="779"/>
        <v>1.1238795931451939E-2</v>
      </c>
      <c r="L2708" s="10">
        <f>+H2708/SUM(F$27:F2708)-1</f>
        <v>0.2902904130997348</v>
      </c>
      <c r="M2708">
        <v>7.6920000000000002</v>
      </c>
      <c r="R2708">
        <f t="shared" si="780"/>
        <v>7398.5779042901095</v>
      </c>
      <c r="S2708">
        <f t="shared" si="781"/>
        <v>7189.7205712741425</v>
      </c>
      <c r="T2708" s="5">
        <f t="shared" si="768"/>
        <v>0</v>
      </c>
      <c r="U2708" s="6">
        <f>+S2708+SUM($D$17:$E$17)-SUM($Q$27:Q2708)</f>
        <v>7368.6945712741363</v>
      </c>
      <c r="V2708" s="10">
        <f t="shared" si="769"/>
        <v>-6.3383588924326162E-4</v>
      </c>
      <c r="W2708" s="10">
        <f>+S2708/SUM(Q$27:Q2708)-1</f>
        <v>0.1197152248369866</v>
      </c>
      <c r="X2708">
        <v>6.1849999999999996</v>
      </c>
      <c r="AC2708">
        <f t="shared" si="782"/>
        <v>18065.914668629084</v>
      </c>
      <c r="AD2708">
        <f t="shared" si="783"/>
        <v>17889.205776349099</v>
      </c>
      <c r="AE2708" s="5">
        <f t="shared" si="770"/>
        <v>0</v>
      </c>
      <c r="AF2708" s="6">
        <f>+AD2708+SUM($D$18:$E$18)-SUM($AB$27:AB2708)</f>
        <v>18211.126776349127</v>
      </c>
      <c r="AG2708" s="10">
        <f t="shared" si="771"/>
        <v>-1.9022555428261922E-3</v>
      </c>
      <c r="AH2708" s="10">
        <f>+AD2708/SUM(AB$27:AB2708)-1</f>
        <v>0.54776635255297523</v>
      </c>
      <c r="AI2708" s="6">
        <f t="shared" si="772"/>
        <v>0</v>
      </c>
      <c r="AL2708" s="6">
        <f t="shared" si="773"/>
        <v>0</v>
      </c>
      <c r="AM2708" s="6">
        <f t="shared" si="774"/>
        <v>35481.229586958223</v>
      </c>
      <c r="AN2708" s="6">
        <f t="shared" si="775"/>
        <v>35021.112032656165</v>
      </c>
      <c r="AO2708" s="5">
        <f t="shared" si="776"/>
        <v>0</v>
      </c>
      <c r="AP2708" s="6">
        <f>+AN2708+SUM($D$16:$E$18)-SUM($AL$27:AL2708)</f>
        <v>35736.621032656141</v>
      </c>
      <c r="AQ2708" s="10">
        <f t="shared" si="784"/>
        <v>2.0609469296815064E-3</v>
      </c>
      <c r="AR2708" s="10">
        <f>+AN2708/SUM(AL$27:AL2708)-1</f>
        <v>0.36351201324784421</v>
      </c>
    </row>
    <row r="2709" spans="1:44" x14ac:dyDescent="0.25">
      <c r="A2709" s="1">
        <v>44216</v>
      </c>
      <c r="B2709">
        <v>10.548999999999999</v>
      </c>
      <c r="G2709">
        <f t="shared" si="777"/>
        <v>10167.089267882007</v>
      </c>
      <c r="H2709">
        <f t="shared" si="778"/>
        <v>10091.418915752169</v>
      </c>
      <c r="I2709" s="5">
        <f t="shared" si="767"/>
        <v>0</v>
      </c>
      <c r="J2709" s="6">
        <f>+H2709+SUM($D$16:$E$16)-SUM($F$27:F2709)</f>
        <v>10306.032915752163</v>
      </c>
      <c r="K2709" s="10">
        <f t="shared" si="779"/>
        <v>1.4692938262744093E-2</v>
      </c>
      <c r="L2709" s="10">
        <f>+H2709/SUM(F$27:F2709)-1</f>
        <v>0.30965780504080653</v>
      </c>
      <c r="M2709">
        <v>7.7309999999999999</v>
      </c>
      <c r="R2709">
        <f t="shared" si="780"/>
        <v>7436.090194756478</v>
      </c>
      <c r="S2709">
        <f t="shared" si="781"/>
        <v>7226.1739127041592</v>
      </c>
      <c r="T2709" s="5">
        <f t="shared" si="768"/>
        <v>0</v>
      </c>
      <c r="U2709" s="6">
        <f>+S2709+SUM($D$17:$E$17)-SUM($Q$27:Q2709)</f>
        <v>7405.147912704153</v>
      </c>
      <c r="V2709" s="10">
        <f t="shared" si="769"/>
        <v>4.9470555574557817E-3</v>
      </c>
      <c r="W2709" s="10">
        <f>+S2709/SUM(Q$27:Q2709)-1</f>
        <v>0.12539240811424102</v>
      </c>
      <c r="X2709">
        <v>6.22</v>
      </c>
      <c r="AC2709">
        <f t="shared" si="782"/>
        <v>18168.147007093434</v>
      </c>
      <c r="AD2709">
        <f t="shared" si="783"/>
        <v>17990.438145334097</v>
      </c>
      <c r="AE2709" s="5">
        <f t="shared" si="770"/>
        <v>0</v>
      </c>
      <c r="AF2709" s="6">
        <f>+AD2709+SUM($D$18:$E$18)-SUM($AB$27:AB2709)</f>
        <v>18312.359145334121</v>
      </c>
      <c r="AG2709" s="10">
        <f t="shared" si="771"/>
        <v>5.5588196286935343E-3</v>
      </c>
      <c r="AH2709" s="10">
        <f>+AD2709/SUM(AB$27:AB2709)-1</f>
        <v>0.55652493336774533</v>
      </c>
      <c r="AI2709" s="6">
        <f t="shared" si="772"/>
        <v>0</v>
      </c>
      <c r="AL2709" s="6">
        <f t="shared" si="773"/>
        <v>0</v>
      </c>
      <c r="AM2709" s="6">
        <f t="shared" si="774"/>
        <v>35771.326469731925</v>
      </c>
      <c r="AN2709" s="6">
        <f t="shared" si="775"/>
        <v>35308.030973790424</v>
      </c>
      <c r="AO2709" s="5">
        <f t="shared" si="776"/>
        <v>0</v>
      </c>
      <c r="AP2709" s="6">
        <f>+AN2709+SUM($D$16:$E$18)-SUM($AL$27:AL2709)</f>
        <v>36023.539973790408</v>
      </c>
      <c r="AQ2709" s="10">
        <f t="shared" si="784"/>
        <v>8.0287092859752107E-3</v>
      </c>
      <c r="AR2709" s="10">
        <f>+AN2709/SUM(AL$27:AL2709)-1</f>
        <v>0.37468291560811529</v>
      </c>
    </row>
    <row r="2710" spans="1:44" x14ac:dyDescent="0.25">
      <c r="A2710" s="1">
        <v>44217</v>
      </c>
      <c r="B2710">
        <v>10.584</v>
      </c>
      <c r="G2710">
        <f t="shared" si="777"/>
        <v>10200.82214534678</v>
      </c>
      <c r="H2710">
        <f t="shared" si="778"/>
        <v>10124.900730336616</v>
      </c>
      <c r="I2710" s="5">
        <f t="shared" si="767"/>
        <v>0</v>
      </c>
      <c r="J2710" s="6">
        <f>+H2710+SUM($D$16:$E$16)-SUM($F$27:F2710)</f>
        <v>10339.51473033661</v>
      </c>
      <c r="K2710" s="10">
        <f t="shared" si="779"/>
        <v>3.2487587472451729E-3</v>
      </c>
      <c r="L2710" s="10">
        <f>+H2710/SUM(F$27:F2710)-1</f>
        <v>0.31400305323271382</v>
      </c>
      <c r="M2710">
        <v>7.7380000000000004</v>
      </c>
      <c r="R2710">
        <f t="shared" si="780"/>
        <v>7442.8231699683911</v>
      </c>
      <c r="S2710">
        <f t="shared" si="781"/>
        <v>7232.7168201403165</v>
      </c>
      <c r="T2710" s="5">
        <f t="shared" si="768"/>
        <v>0</v>
      </c>
      <c r="U2710" s="6">
        <f>+S2710+SUM($D$17:$E$17)-SUM($Q$27:Q2710)</f>
        <v>7411.6908201403112</v>
      </c>
      <c r="V2710" s="10">
        <f t="shared" si="769"/>
        <v>8.8356201838091231E-4</v>
      </c>
      <c r="W2710" s="10">
        <f>+S2710/SUM(Q$27:Q2710)-1</f>
        <v>0.12641138972810739</v>
      </c>
      <c r="X2710">
        <v>6.1920000000000002</v>
      </c>
      <c r="AC2710">
        <f t="shared" si="782"/>
        <v>18086.361136321953</v>
      </c>
      <c r="AD2710">
        <f t="shared" si="783"/>
        <v>17909.4522501461</v>
      </c>
      <c r="AE2710" s="5">
        <f t="shared" si="770"/>
        <v>0</v>
      </c>
      <c r="AF2710" s="6">
        <f>+AD2710+SUM($D$18:$E$18)-SUM($AB$27:AB2710)</f>
        <v>18231.373250146127</v>
      </c>
      <c r="AG2710" s="10">
        <f t="shared" si="771"/>
        <v>-4.4224719789109912E-3</v>
      </c>
      <c r="AH2710" s="10">
        <f>+AD2710/SUM(AB$27:AB2710)-1</f>
        <v>0.54951806871592934</v>
      </c>
      <c r="AI2710" s="6">
        <f t="shared" si="772"/>
        <v>0</v>
      </c>
      <c r="AL2710" s="6">
        <f t="shared" si="773"/>
        <v>0</v>
      </c>
      <c r="AM2710" s="6">
        <f t="shared" si="774"/>
        <v>35730.00645163712</v>
      </c>
      <c r="AN2710" s="6">
        <f t="shared" si="775"/>
        <v>35267.069800623038</v>
      </c>
      <c r="AO2710" s="5">
        <f t="shared" si="776"/>
        <v>0</v>
      </c>
      <c r="AP2710" s="6">
        <f>+AN2710+SUM($D$16:$E$18)-SUM($AL$27:AL2710)</f>
        <v>35982.578800623014</v>
      </c>
      <c r="AQ2710" s="10">
        <f t="shared" si="784"/>
        <v>-1.1370668512088455E-3</v>
      </c>
      <c r="AR2710" s="10">
        <f>+AN2710/SUM(AL$27:AL2710)-1</f>
        <v>0.37308813324830958</v>
      </c>
    </row>
    <row r="2711" spans="1:44" x14ac:dyDescent="0.25">
      <c r="A2711" s="1">
        <v>44218</v>
      </c>
      <c r="B2711">
        <v>10.449</v>
      </c>
      <c r="G2711">
        <f t="shared" si="777"/>
        <v>10070.709617982662</v>
      </c>
      <c r="H2711">
        <f t="shared" si="778"/>
        <v>9995.7565883680363</v>
      </c>
      <c r="I2711" s="5">
        <f t="shared" si="767"/>
        <v>0</v>
      </c>
      <c r="J2711" s="6">
        <f>+H2711+SUM($D$16:$E$16)-SUM($F$27:F2711)</f>
        <v>10210.37058836803</v>
      </c>
      <c r="K2711" s="10">
        <f t="shared" si="779"/>
        <v>-1.2490348467676604E-2</v>
      </c>
      <c r="L2711" s="10">
        <f>+H2711/SUM(F$27:F2711)-1</f>
        <v>0.29724281020678611</v>
      </c>
      <c r="M2711">
        <v>7.7050000000000001</v>
      </c>
      <c r="R2711">
        <f t="shared" si="780"/>
        <v>7411.0820011122314</v>
      </c>
      <c r="S2711">
        <f t="shared" si="781"/>
        <v>7201.8716850841474</v>
      </c>
      <c r="T2711" s="5">
        <f t="shared" si="768"/>
        <v>0</v>
      </c>
      <c r="U2711" s="6">
        <f>+S2711+SUM($D$17:$E$17)-SUM($Q$27:Q2711)</f>
        <v>7380.845685084143</v>
      </c>
      <c r="V2711" s="10">
        <f t="shared" si="769"/>
        <v>-4.161686692643829E-3</v>
      </c>
      <c r="W2711" s="10">
        <f>+S2711/SUM(Q$27:Q2711)-1</f>
        <v>0.121607619262738</v>
      </c>
      <c r="X2711">
        <v>6.1779999999999999</v>
      </c>
      <c r="AC2711">
        <f t="shared" si="782"/>
        <v>18045.468200936211</v>
      </c>
      <c r="AD2711">
        <f t="shared" si="783"/>
        <v>17868.959302552099</v>
      </c>
      <c r="AE2711" s="5">
        <f t="shared" si="770"/>
        <v>0</v>
      </c>
      <c r="AF2711" s="6">
        <f>+AD2711+SUM($D$18:$E$18)-SUM($AB$27:AB2711)</f>
        <v>18190.880302552127</v>
      </c>
      <c r="AG2711" s="10">
        <f t="shared" si="771"/>
        <v>-2.2210585586950327E-3</v>
      </c>
      <c r="AH2711" s="10">
        <f>+AD2711/SUM(AB$27:AB2711)-1</f>
        <v>0.54601463639002112</v>
      </c>
      <c r="AI2711" s="6">
        <f t="shared" si="772"/>
        <v>0</v>
      </c>
      <c r="AL2711" s="6">
        <f t="shared" si="773"/>
        <v>0</v>
      </c>
      <c r="AM2711" s="6">
        <f t="shared" si="774"/>
        <v>35527.259820031104</v>
      </c>
      <c r="AN2711" s="6">
        <f t="shared" si="775"/>
        <v>35066.587576004284</v>
      </c>
      <c r="AO2711" s="5">
        <f t="shared" si="776"/>
        <v>0</v>
      </c>
      <c r="AP2711" s="6">
        <f>+AN2711+SUM($D$16:$E$18)-SUM($AL$27:AL2711)</f>
        <v>35782.09657600426</v>
      </c>
      <c r="AQ2711" s="10">
        <f t="shared" si="784"/>
        <v>-5.571646927520435E-3</v>
      </c>
      <c r="AR2711" s="10">
        <f>+AN2711/SUM(AL$27:AL2711)-1</f>
        <v>0.36528255810108345</v>
      </c>
    </row>
    <row r="2712" spans="1:44" x14ac:dyDescent="0.25">
      <c r="A2712" s="1">
        <v>44221</v>
      </c>
      <c r="B2712">
        <v>10.587999999999999</v>
      </c>
      <c r="G2712">
        <f t="shared" si="777"/>
        <v>10204.677331342753</v>
      </c>
      <c r="H2712">
        <f t="shared" si="778"/>
        <v>10128.727223431981</v>
      </c>
      <c r="I2712" s="5">
        <f t="shared" si="767"/>
        <v>0</v>
      </c>
      <c r="J2712" s="6">
        <f>+H2712+SUM($D$16:$E$16)-SUM($F$27:F2712)</f>
        <v>10343.341223431977</v>
      </c>
      <c r="K2712" s="10">
        <f t="shared" si="779"/>
        <v>1.302309587229189E-2</v>
      </c>
      <c r="L2712" s="10">
        <f>+H2712/SUM(F$27:F2712)-1</f>
        <v>0.31449965302607441</v>
      </c>
      <c r="M2712">
        <v>7.6529999999999996</v>
      </c>
      <c r="R2712">
        <f t="shared" si="780"/>
        <v>7361.0656138237382</v>
      </c>
      <c r="S2712">
        <f t="shared" si="781"/>
        <v>7153.2672298441239</v>
      </c>
      <c r="T2712" s="5">
        <f t="shared" si="768"/>
        <v>0</v>
      </c>
      <c r="U2712" s="6">
        <f>+S2712+SUM($D$17:$E$17)-SUM($Q$27:Q2712)</f>
        <v>7332.2412298441195</v>
      </c>
      <c r="V2712" s="10">
        <f t="shared" si="769"/>
        <v>-6.5852149352272349E-3</v>
      </c>
      <c r="W2712" s="10">
        <f>+S2712/SUM(Q$27:Q2712)-1</f>
        <v>0.11403804155973174</v>
      </c>
      <c r="X2712">
        <v>6.2229999999999999</v>
      </c>
      <c r="AC2712">
        <f t="shared" si="782"/>
        <v>18176.90977896181</v>
      </c>
      <c r="AD2712">
        <f t="shared" si="783"/>
        <v>17999.115205532813</v>
      </c>
      <c r="AE2712" s="5">
        <f t="shared" si="770"/>
        <v>0</v>
      </c>
      <c r="AF2712" s="6">
        <f>+AD2712+SUM($D$18:$E$18)-SUM($AB$27:AB2712)</f>
        <v>18321.036205532837</v>
      </c>
      <c r="AG2712" s="10">
        <f t="shared" si="771"/>
        <v>7.1550084886462528E-3</v>
      </c>
      <c r="AH2712" s="10">
        <f>+AD2712/SUM(AB$27:AB2712)-1</f>
        <v>0.55727566886615443</v>
      </c>
      <c r="AI2712" s="6">
        <f t="shared" si="772"/>
        <v>0</v>
      </c>
      <c r="AL2712" s="6">
        <f t="shared" si="773"/>
        <v>0</v>
      </c>
      <c r="AM2712" s="6">
        <f t="shared" si="774"/>
        <v>35742.652724128304</v>
      </c>
      <c r="AN2712" s="6">
        <f t="shared" si="775"/>
        <v>35281.109658808913</v>
      </c>
      <c r="AO2712" s="5">
        <f t="shared" si="776"/>
        <v>0</v>
      </c>
      <c r="AP2712" s="6">
        <f>+AN2712+SUM($D$16:$E$18)-SUM($AL$27:AL2712)</f>
        <v>35996.618658808889</v>
      </c>
      <c r="AQ2712" s="10">
        <f t="shared" si="784"/>
        <v>5.9952351408187887E-3</v>
      </c>
      <c r="AR2712" s="10">
        <f>+AN2712/SUM(AL$27:AL2712)-1</f>
        <v>0.37363476110189953</v>
      </c>
    </row>
    <row r="2713" spans="1:44" x14ac:dyDescent="0.25">
      <c r="A2713" s="1">
        <v>44222</v>
      </c>
      <c r="B2713">
        <v>10.425000000000001</v>
      </c>
      <c r="G2713">
        <f t="shared" si="777"/>
        <v>10047.578502006822</v>
      </c>
      <c r="H2713">
        <f t="shared" si="778"/>
        <v>9972.7976297958467</v>
      </c>
      <c r="I2713" s="5">
        <f t="shared" si="767"/>
        <v>0</v>
      </c>
      <c r="J2713" s="6">
        <f>+H2713+SUM($D$16:$E$16)-SUM($F$27:F2713)</f>
        <v>10187.411629795839</v>
      </c>
      <c r="K2713" s="10">
        <f t="shared" si="779"/>
        <v>-1.5075360105387681E-2</v>
      </c>
      <c r="L2713" s="10">
        <f>+H2713/SUM(F$27:F2713)-1</f>
        <v>0.29426321144662171</v>
      </c>
      <c r="M2713">
        <v>7.6749999999999998</v>
      </c>
      <c r="R2713">
        <f t="shared" si="780"/>
        <v>7382.226393061178</v>
      </c>
      <c r="S2713">
        <f t="shared" si="781"/>
        <v>7173.8306532149027</v>
      </c>
      <c r="T2713" s="5">
        <f t="shared" si="768"/>
        <v>0</v>
      </c>
      <c r="U2713" s="6">
        <f>+S2713+SUM($D$17:$E$17)-SUM($Q$27:Q2713)</f>
        <v>7352.8046532148983</v>
      </c>
      <c r="V2713" s="10">
        <f t="shared" si="769"/>
        <v>2.8045208451517034E-3</v>
      </c>
      <c r="W2713" s="10">
        <f>+S2713/SUM(Q$27:Q2713)-1</f>
        <v>0.11724055520331134</v>
      </c>
      <c r="X2713">
        <v>6.2110000000000003</v>
      </c>
      <c r="AC2713">
        <f t="shared" si="782"/>
        <v>18141.85869148832</v>
      </c>
      <c r="AD2713">
        <f t="shared" si="783"/>
        <v>17964.406964737958</v>
      </c>
      <c r="AE2713" s="5">
        <f t="shared" si="770"/>
        <v>0</v>
      </c>
      <c r="AF2713" s="6">
        <f>+AD2713+SUM($D$18:$E$18)-SUM($AB$27:AB2713)</f>
        <v>18286.327964737982</v>
      </c>
      <c r="AG2713" s="10">
        <f t="shared" si="771"/>
        <v>-1.8944474758678664E-3</v>
      </c>
      <c r="AH2713" s="10">
        <f>+AD2713/SUM(AB$27:AB2713)-1</f>
        <v>0.55427272687251916</v>
      </c>
      <c r="AI2713" s="6">
        <f t="shared" si="772"/>
        <v>0</v>
      </c>
      <c r="AL2713" s="6">
        <f t="shared" si="773"/>
        <v>0</v>
      </c>
      <c r="AM2713" s="6">
        <f t="shared" si="774"/>
        <v>35571.663586556315</v>
      </c>
      <c r="AN2713" s="6">
        <f t="shared" si="775"/>
        <v>35111.035247748703</v>
      </c>
      <c r="AO2713" s="5">
        <f t="shared" si="776"/>
        <v>0</v>
      </c>
      <c r="AP2713" s="6">
        <f>+AN2713+SUM($D$16:$E$18)-SUM($AL$27:AL2713)</f>
        <v>35826.544247748679</v>
      </c>
      <c r="AQ2713" s="10">
        <f t="shared" si="784"/>
        <v>-4.7247329720673248E-3</v>
      </c>
      <c r="AR2713" s="10">
        <f>+AN2713/SUM(AL$27:AL2713)-1</f>
        <v>0.36701308380020747</v>
      </c>
    </row>
    <row r="2714" spans="1:44" x14ac:dyDescent="0.25">
      <c r="A2714" s="1">
        <v>44223</v>
      </c>
      <c r="B2714">
        <v>10.359</v>
      </c>
      <c r="G2714">
        <f t="shared" si="777"/>
        <v>9983.9679330732524</v>
      </c>
      <c r="H2714">
        <f t="shared" si="778"/>
        <v>9909.6604937223183</v>
      </c>
      <c r="I2714" s="5">
        <f t="shared" si="767"/>
        <v>0</v>
      </c>
      <c r="J2714" s="6">
        <f>+H2714+SUM($D$16:$E$16)-SUM($F$27:F2714)</f>
        <v>10124.274493722311</v>
      </c>
      <c r="K2714" s="10">
        <f t="shared" si="779"/>
        <v>-6.1975640494261741E-3</v>
      </c>
      <c r="L2714" s="10">
        <f>+H2714/SUM(F$27:F2714)-1</f>
        <v>0.28606931485616816</v>
      </c>
      <c r="M2714">
        <v>7.6</v>
      </c>
      <c r="R2714">
        <f t="shared" si="780"/>
        <v>7310.0873729335444</v>
      </c>
      <c r="S2714">
        <f t="shared" si="781"/>
        <v>7103.7280735417926</v>
      </c>
      <c r="T2714" s="5">
        <f t="shared" si="768"/>
        <v>0</v>
      </c>
      <c r="U2714" s="6">
        <f>+S2714+SUM($D$17:$E$17)-SUM($Q$27:Q2714)</f>
        <v>7282.7020735417864</v>
      </c>
      <c r="V2714" s="10">
        <f t="shared" si="769"/>
        <v>-9.5341278572470545E-3</v>
      </c>
      <c r="W2714" s="10">
        <f>+S2714/SUM(Q$27:Q2714)-1</f>
        <v>0.10632289505474457</v>
      </c>
      <c r="X2714">
        <v>6.0830000000000002</v>
      </c>
      <c r="AC2714">
        <f t="shared" si="782"/>
        <v>17767.980425104404</v>
      </c>
      <c r="AD2714">
        <f t="shared" si="783"/>
        <v>17594.18572959282</v>
      </c>
      <c r="AE2714" s="5">
        <f t="shared" si="770"/>
        <v>0</v>
      </c>
      <c r="AF2714" s="6">
        <f>+AD2714+SUM($D$18:$E$18)-SUM($AB$27:AB2714)</f>
        <v>17916.106729592844</v>
      </c>
      <c r="AG2714" s="10">
        <f t="shared" si="771"/>
        <v>-2.0245794336569145E-2</v>
      </c>
      <c r="AH2714" s="10">
        <f>+AD2714/SUM(AB$27:AB2714)-1</f>
        <v>0.52224134560707358</v>
      </c>
      <c r="AI2714" s="6">
        <f t="shared" si="772"/>
        <v>0</v>
      </c>
      <c r="AL2714" s="6">
        <f t="shared" si="773"/>
        <v>0</v>
      </c>
      <c r="AM2714" s="6">
        <f t="shared" si="774"/>
        <v>35062.035731111202</v>
      </c>
      <c r="AN2714" s="6">
        <f t="shared" si="775"/>
        <v>34607.574296856932</v>
      </c>
      <c r="AO2714" s="5">
        <f t="shared" si="776"/>
        <v>0</v>
      </c>
      <c r="AP2714" s="6">
        <f>+AN2714+SUM($D$16:$E$18)-SUM($AL$27:AL2714)</f>
        <v>35323.083296856916</v>
      </c>
      <c r="AQ2714" s="10">
        <f t="shared" si="784"/>
        <v>-1.4052735519513582E-2</v>
      </c>
      <c r="AR2714" s="10">
        <f>+AN2714/SUM(AL$27:AL2714)-1</f>
        <v>0.34741133460098172</v>
      </c>
    </row>
    <row r="2715" spans="1:44" x14ac:dyDescent="0.25">
      <c r="A2715" s="1">
        <v>44224</v>
      </c>
      <c r="B2715">
        <v>10.183</v>
      </c>
      <c r="G2715">
        <f t="shared" si="777"/>
        <v>9814.3397492504046</v>
      </c>
      <c r="H2715">
        <f t="shared" si="778"/>
        <v>9741.294797526245</v>
      </c>
      <c r="I2715" s="5">
        <f t="shared" si="767"/>
        <v>0</v>
      </c>
      <c r="J2715" s="6">
        <f>+H2715+SUM($D$16:$E$16)-SUM($F$27:F2715)</f>
        <v>9955.9087975262373</v>
      </c>
      <c r="K2715" s="10">
        <f t="shared" si="779"/>
        <v>-1.6629902350086434E-2</v>
      </c>
      <c r="L2715" s="10">
        <f>+H2715/SUM(F$27:F2715)-1</f>
        <v>0.26421892394829238</v>
      </c>
      <c r="M2715">
        <v>7.5919999999999996</v>
      </c>
      <c r="R2715">
        <f t="shared" si="780"/>
        <v>7302.3925441199299</v>
      </c>
      <c r="S2715">
        <f t="shared" si="781"/>
        <v>7096.2504650433275</v>
      </c>
      <c r="T2715" s="5">
        <f t="shared" si="768"/>
        <v>0</v>
      </c>
      <c r="U2715" s="6">
        <f>+S2715+SUM($D$17:$E$17)-SUM($Q$27:Q2715)</f>
        <v>7275.2244650433222</v>
      </c>
      <c r="V2715" s="10">
        <f t="shared" si="769"/>
        <v>-1.0267629271325518E-3</v>
      </c>
      <c r="W2715" s="10">
        <f>+S2715/SUM(Q$27:Q2715)-1</f>
        <v>0.10515834463889751</v>
      </c>
      <c r="X2715">
        <v>6.1150000000000002</v>
      </c>
      <c r="AC2715">
        <f t="shared" si="782"/>
        <v>17861.449991700385</v>
      </c>
      <c r="AD2715">
        <f t="shared" si="783"/>
        <v>17686.741038379107</v>
      </c>
      <c r="AE2715" s="5">
        <f t="shared" si="770"/>
        <v>0</v>
      </c>
      <c r="AF2715" s="6">
        <f>+AD2715+SUM($D$18:$E$18)-SUM($AB$27:AB2715)</f>
        <v>18008.662038379131</v>
      </c>
      <c r="AG2715" s="10">
        <f t="shared" si="771"/>
        <v>5.1660391503143277E-3</v>
      </c>
      <c r="AH2715" s="10">
        <f>+AD2715/SUM(AB$27:AB2715)-1</f>
        <v>0.53024919092343503</v>
      </c>
      <c r="AI2715" s="6">
        <f t="shared" si="772"/>
        <v>0</v>
      </c>
      <c r="AL2715" s="6">
        <f t="shared" si="773"/>
        <v>0</v>
      </c>
      <c r="AM2715" s="6">
        <f t="shared" si="774"/>
        <v>34978.182285070718</v>
      </c>
      <c r="AN2715" s="6">
        <f t="shared" si="775"/>
        <v>34524.286300948675</v>
      </c>
      <c r="AO2715" s="5">
        <f t="shared" si="776"/>
        <v>0</v>
      </c>
      <c r="AP2715" s="6">
        <f>+AN2715+SUM($D$16:$E$18)-SUM($AL$27:AL2715)</f>
        <v>35239.795300948652</v>
      </c>
      <c r="AQ2715" s="10">
        <f t="shared" si="784"/>
        <v>-2.3578914447617283E-3</v>
      </c>
      <c r="AR2715" s="10">
        <f>+AN2715/SUM(AL$27:AL2715)-1</f>
        <v>0.34416859967941926</v>
      </c>
    </row>
    <row r="2716" spans="1:44" x14ac:dyDescent="0.25">
      <c r="A2716" s="1">
        <v>44225</v>
      </c>
      <c r="B2716">
        <v>9.984</v>
      </c>
      <c r="G2716">
        <f t="shared" si="777"/>
        <v>9622.5442459507067</v>
      </c>
      <c r="H2716">
        <f t="shared" si="778"/>
        <v>9550.9267660318201</v>
      </c>
      <c r="I2716" s="5">
        <f t="shared" ref="I2716:I2779" si="785">+C2716*(MAX($A:$A)-$A2716)</f>
        <v>0</v>
      </c>
      <c r="J2716" s="6">
        <f>+H2716+SUM($D$16:$E$16)-SUM($F$27:F2716)</f>
        <v>9765.540766031816</v>
      </c>
      <c r="K2716" s="10">
        <f t="shared" si="779"/>
        <v>-1.9121110424567433E-2</v>
      </c>
      <c r="L2716" s="10">
        <f>+H2716/SUM(F$27:F2716)-1</f>
        <v>0.23951308422859174</v>
      </c>
      <c r="M2716">
        <v>7.4829999999999997</v>
      </c>
      <c r="R2716">
        <f t="shared" si="780"/>
        <v>7197.5505015344352</v>
      </c>
      <c r="S2716">
        <f t="shared" si="781"/>
        <v>6994.3680492517415</v>
      </c>
      <c r="T2716" s="5">
        <f t="shared" ref="T2716:T2779" si="786">+N2716*(MAX($A:$A)-$A2716)</f>
        <v>0</v>
      </c>
      <c r="U2716" s="6">
        <f>+S2716+SUM($D$17:$E$17)-SUM($Q$27:Q2716)</f>
        <v>7173.3420492517362</v>
      </c>
      <c r="V2716" s="10">
        <f t="shared" ref="V2716:V2779" si="787">+U2716/U2715-1</f>
        <v>-1.4004023694543011E-2</v>
      </c>
      <c r="W2716" s="10">
        <f>+S2716/SUM(Q$27:Q2716)-1</f>
        <v>8.9291345222980878E-2</v>
      </c>
      <c r="X2716">
        <v>6.0469999999999997</v>
      </c>
      <c r="AC2716">
        <f t="shared" si="782"/>
        <v>17662.827162683927</v>
      </c>
      <c r="AD2716">
        <f t="shared" si="783"/>
        <v>17490.061007208249</v>
      </c>
      <c r="AE2716" s="5">
        <f t="shared" ref="AE2716:AE2779" si="788">+Y2716*(MAX($A:$A)-$A2716)</f>
        <v>0</v>
      </c>
      <c r="AF2716" s="6">
        <f>+AD2716+SUM($D$18:$E$18)-SUM($AB$27:AB2716)</f>
        <v>17811.982007208273</v>
      </c>
      <c r="AG2716" s="10">
        <f t="shared" ref="AG2716:AG2779" si="789">+AF2716/AF2715-1</f>
        <v>-1.0921412748581938E-2</v>
      </c>
      <c r="AH2716" s="10">
        <f>+AD2716/SUM(AB$27:AB2716)-1</f>
        <v>0.51323251962616689</v>
      </c>
      <c r="AI2716" s="6">
        <f t="shared" ref="AI2716:AI2779" si="790">+C2716+N2716+Y2716</f>
        <v>0</v>
      </c>
      <c r="AL2716" s="6">
        <f t="shared" ref="AL2716:AL2779" si="791">+F2716+Q2716+AB2716</f>
        <v>0</v>
      </c>
      <c r="AM2716" s="6">
        <f t="shared" ref="AM2716:AM2779" si="792">+G2716+R2716+AC2716</f>
        <v>34482.921910169069</v>
      </c>
      <c r="AN2716" s="6">
        <f t="shared" ref="AN2716:AN2779" si="793">+H2716+S2716+AD2716</f>
        <v>34035.355822491809</v>
      </c>
      <c r="AO2716" s="5">
        <f t="shared" ref="AO2716:AO2779" si="794">+AI2716*(MAX($A:$A)-$A2716)</f>
        <v>0</v>
      </c>
      <c r="AP2716" s="6">
        <f>+AN2716+SUM($D$16:$E$18)-SUM($AL$27:AL2716)</f>
        <v>34750.864822491785</v>
      </c>
      <c r="AQ2716" s="10">
        <f t="shared" si="784"/>
        <v>-1.3874384748304824E-2</v>
      </c>
      <c r="AR2716" s="10">
        <f>+AN2716/SUM(AL$27:AL2716)-1</f>
        <v>0.32513257990947864</v>
      </c>
    </row>
    <row r="2717" spans="1:44" x14ac:dyDescent="0.25">
      <c r="A2717" s="1">
        <v>44228</v>
      </c>
      <c r="B2717">
        <v>10.225</v>
      </c>
      <c r="G2717">
        <f t="shared" ref="G2717:G2780" si="795">+(B2717/B2716*G2716)+F2717</f>
        <v>9854.8192022081312</v>
      </c>
      <c r="H2717">
        <f t="shared" ref="H2717:H2780" si="796">+($B2717/$B2716*H2716)+F2717</f>
        <v>9781.4729750275801</v>
      </c>
      <c r="I2717" s="5">
        <f t="shared" si="785"/>
        <v>0</v>
      </c>
      <c r="J2717" s="6">
        <f>+H2717+SUM($D$16:$E$16)-SUM($F$27:F2717)</f>
        <v>9996.0869750275742</v>
      </c>
      <c r="K2717" s="10">
        <f t="shared" ref="K2717:K2780" si="797">+J2717/J2716-1</f>
        <v>2.3608135434515232E-2</v>
      </c>
      <c r="L2717" s="10">
        <f>+H2717/SUM(F$27:F2717)-1</f>
        <v>0.26943322177858087</v>
      </c>
      <c r="M2717">
        <v>7.5570000000000004</v>
      </c>
      <c r="R2717">
        <f t="shared" ref="R2717:R2780" si="798">+($M2717/$M2716*R2716)+N2717</f>
        <v>7268.7276680603673</v>
      </c>
      <c r="S2717">
        <f t="shared" ref="S2717:S2780" si="799">+($M2717/$M2716*S2716)+Q2717</f>
        <v>7063.5359278625438</v>
      </c>
      <c r="T2717" s="5">
        <f t="shared" si="786"/>
        <v>0</v>
      </c>
      <c r="U2717" s="6">
        <f>+S2717+SUM($D$17:$E$17)-SUM($Q$27:Q2717)</f>
        <v>7242.5099278625385</v>
      </c>
      <c r="V2717" s="10">
        <f t="shared" si="787"/>
        <v>9.6423505439862112E-3</v>
      </c>
      <c r="W2717" s="10">
        <f>+S2717/SUM(Q$27:Q2717)-1</f>
        <v>0.10006343656956651</v>
      </c>
      <c r="X2717">
        <v>6.1070000000000002</v>
      </c>
      <c r="AC2717">
        <f t="shared" ref="AC2717:AC2780" si="800">+(X2717/X2716*AC2716)+AB2717</f>
        <v>17838.082600051388</v>
      </c>
      <c r="AD2717">
        <f t="shared" ref="AD2717:AD2780" si="801">+($X2717/$X2716*AD2716)+AB2717</f>
        <v>17663.602211182533</v>
      </c>
      <c r="AE2717" s="5">
        <f t="shared" si="788"/>
        <v>0</v>
      </c>
      <c r="AF2717" s="6">
        <f>+AD2717+SUM($D$18:$E$18)-SUM($AB$27:AB2717)</f>
        <v>17985.523211182561</v>
      </c>
      <c r="AG2717" s="10">
        <f t="shared" si="789"/>
        <v>9.7429474105721336E-3</v>
      </c>
      <c r="AH2717" s="10">
        <f>+AD2717/SUM(AB$27:AB2717)-1</f>
        <v>0.52824722959434456</v>
      </c>
      <c r="AI2717" s="6">
        <f t="shared" si="790"/>
        <v>0</v>
      </c>
      <c r="AL2717" s="6">
        <f t="shared" si="791"/>
        <v>0</v>
      </c>
      <c r="AM2717" s="6">
        <f t="shared" si="792"/>
        <v>34961.629470319887</v>
      </c>
      <c r="AN2717" s="6">
        <f t="shared" si="793"/>
        <v>34508.611114072657</v>
      </c>
      <c r="AO2717" s="5">
        <f t="shared" si="794"/>
        <v>0</v>
      </c>
      <c r="AP2717" s="6">
        <f>+AN2717+SUM($D$16:$E$18)-SUM($AL$27:AL2717)</f>
        <v>35224.120114072633</v>
      </c>
      <c r="AQ2717" s="10">
        <f t="shared" ref="AQ2717:AQ2780" si="802">+AP2717/AP2716-1</f>
        <v>1.3618518387909173E-2</v>
      </c>
      <c r="AR2717" s="10">
        <f>+AN2717/SUM(AL$27:AL2717)-1</f>
        <v>0.34355830193686265</v>
      </c>
    </row>
    <row r="2718" spans="1:44" x14ac:dyDescent="0.25">
      <c r="A2718" s="1">
        <v>44229</v>
      </c>
      <c r="B2718">
        <v>10.448</v>
      </c>
      <c r="G2718">
        <f t="shared" si="795"/>
        <v>10069.745821483673</v>
      </c>
      <c r="H2718">
        <f t="shared" si="796"/>
        <v>9994.7999650941965</v>
      </c>
      <c r="I2718" s="5">
        <f t="shared" si="785"/>
        <v>0</v>
      </c>
      <c r="J2718" s="6">
        <f>+H2718+SUM($D$16:$E$16)-SUM($F$27:F2718)</f>
        <v>10209.413965094191</v>
      </c>
      <c r="K2718" s="10">
        <f t="shared" si="797"/>
        <v>2.1341049812747093E-2</v>
      </c>
      <c r="L2718" s="10">
        <f>+H2718/SUM(F$27:F2718)-1</f>
        <v>0.29711866025844613</v>
      </c>
      <c r="M2718">
        <v>7.6459999999999999</v>
      </c>
      <c r="R2718">
        <f t="shared" si="798"/>
        <v>7354.332638611826</v>
      </c>
      <c r="S2718">
        <f t="shared" si="799"/>
        <v>7146.7243224079675</v>
      </c>
      <c r="T2718" s="5">
        <f t="shared" si="786"/>
        <v>0</v>
      </c>
      <c r="U2718" s="6">
        <f>+S2718+SUM($D$17:$E$17)-SUM($Q$27:Q2718)</f>
        <v>7325.6983224079631</v>
      </c>
      <c r="V2718" s="10">
        <f t="shared" si="787"/>
        <v>1.148612778912339E-2</v>
      </c>
      <c r="W2718" s="10">
        <f>+S2718/SUM(Q$27:Q2718)-1</f>
        <v>0.11301905994586559</v>
      </c>
      <c r="X2718">
        <v>6.165</v>
      </c>
      <c r="AC2718">
        <f t="shared" si="800"/>
        <v>18007.496189506597</v>
      </c>
      <c r="AD2718">
        <f t="shared" si="801"/>
        <v>17831.358708357671</v>
      </c>
      <c r="AE2718" s="5">
        <f t="shared" si="788"/>
        <v>0</v>
      </c>
      <c r="AF2718" s="6">
        <f>+AD2718+SUM($D$18:$E$18)-SUM($AB$27:AB2718)</f>
        <v>18153.279708357695</v>
      </c>
      <c r="AG2718" s="10">
        <f t="shared" si="789"/>
        <v>9.3273070349619847E-3</v>
      </c>
      <c r="AH2718" s="10">
        <f>+AD2718/SUM(AB$27:AB2718)-1</f>
        <v>0.54276144923024927</v>
      </c>
      <c r="AI2718" s="6">
        <f t="shared" si="790"/>
        <v>0</v>
      </c>
      <c r="AL2718" s="6">
        <f t="shared" si="791"/>
        <v>0</v>
      </c>
      <c r="AM2718" s="6">
        <f t="shared" si="792"/>
        <v>35431.574649602102</v>
      </c>
      <c r="AN2718" s="6">
        <f t="shared" si="793"/>
        <v>34972.882995859836</v>
      </c>
      <c r="AO2718" s="5">
        <f t="shared" si="794"/>
        <v>0</v>
      </c>
      <c r="AP2718" s="6">
        <f>+AN2718+SUM($D$16:$E$18)-SUM($AL$27:AL2718)</f>
        <v>35688.391995859813</v>
      </c>
      <c r="AQ2718" s="10">
        <f t="shared" si="802"/>
        <v>1.3180510408312252E-2</v>
      </c>
      <c r="AR2718" s="10">
        <f>+AN2718/SUM(AL$27:AL2718)-1</f>
        <v>0.36163426387775455</v>
      </c>
    </row>
    <row r="2719" spans="1:44" x14ac:dyDescent="0.25">
      <c r="A2719" s="1">
        <v>44230</v>
      </c>
      <c r="B2719">
        <v>10.552</v>
      </c>
      <c r="G2719">
        <f t="shared" si="795"/>
        <v>10169.980657378994</v>
      </c>
      <c r="H2719">
        <f t="shared" si="796"/>
        <v>10094.288785573695</v>
      </c>
      <c r="I2719" s="5">
        <f t="shared" si="785"/>
        <v>0</v>
      </c>
      <c r="J2719" s="6">
        <f>+H2719+SUM($D$16:$E$16)-SUM($F$27:F2719)</f>
        <v>10308.902785573689</v>
      </c>
      <c r="K2719" s="10">
        <f t="shared" si="797"/>
        <v>9.7448120743903743E-3</v>
      </c>
      <c r="L2719" s="10">
        <f>+H2719/SUM(F$27:F2719)-1</f>
        <v>0.31003025488582736</v>
      </c>
      <c r="M2719">
        <v>7.6769999999999996</v>
      </c>
      <c r="R2719">
        <f t="shared" si="798"/>
        <v>7384.15010026458</v>
      </c>
      <c r="S2719">
        <f t="shared" si="799"/>
        <v>7175.7000553395183</v>
      </c>
      <c r="T2719" s="5">
        <f t="shared" si="786"/>
        <v>0</v>
      </c>
      <c r="U2719" s="6">
        <f>+S2719+SUM($D$17:$E$17)-SUM($Q$27:Q2719)</f>
        <v>7354.6740553395139</v>
      </c>
      <c r="V2719" s="10">
        <f t="shared" si="787"/>
        <v>3.9553543780146416E-3</v>
      </c>
      <c r="W2719" s="10">
        <f>+S2719/SUM(Q$27:Q2719)-1</f>
        <v>0.11753169280727294</v>
      </c>
      <c r="X2719">
        <v>6.1749999999999998</v>
      </c>
      <c r="AC2719">
        <f t="shared" si="800"/>
        <v>18036.705429067842</v>
      </c>
      <c r="AD2719">
        <f t="shared" si="801"/>
        <v>17860.282242353387</v>
      </c>
      <c r="AE2719" s="5">
        <f t="shared" si="788"/>
        <v>0</v>
      </c>
      <c r="AF2719" s="6">
        <f>+AD2719+SUM($D$18:$E$18)-SUM($AB$27:AB2719)</f>
        <v>18182.203242353411</v>
      </c>
      <c r="AG2719" s="10">
        <f t="shared" si="789"/>
        <v>1.5932952315167448E-3</v>
      </c>
      <c r="AH2719" s="10">
        <f>+AD2719/SUM(AB$27:AB2719)-1</f>
        <v>0.54526390089161247</v>
      </c>
      <c r="AI2719" s="6">
        <f t="shared" si="790"/>
        <v>0</v>
      </c>
      <c r="AL2719" s="6">
        <f t="shared" si="791"/>
        <v>0</v>
      </c>
      <c r="AM2719" s="6">
        <f t="shared" si="792"/>
        <v>35590.836186711414</v>
      </c>
      <c r="AN2719" s="6">
        <f t="shared" si="793"/>
        <v>35130.271083266605</v>
      </c>
      <c r="AO2719" s="5">
        <f t="shared" si="794"/>
        <v>0</v>
      </c>
      <c r="AP2719" s="6">
        <f>+AN2719+SUM($D$16:$E$18)-SUM($AL$27:AL2719)</f>
        <v>35845.780083266582</v>
      </c>
      <c r="AQ2719" s="10">
        <f t="shared" si="802"/>
        <v>4.4100638500335076E-3</v>
      </c>
      <c r="AR2719" s="10">
        <f>+AN2719/SUM(AL$27:AL2719)-1</f>
        <v>0.36776201184078672</v>
      </c>
    </row>
    <row r="2720" spans="1:44" x14ac:dyDescent="0.25">
      <c r="A2720" s="1">
        <v>44231</v>
      </c>
      <c r="B2720">
        <v>10.571</v>
      </c>
      <c r="G2720">
        <f t="shared" si="795"/>
        <v>10188.29279085987</v>
      </c>
      <c r="H2720">
        <f t="shared" si="796"/>
        <v>10112.464627776681</v>
      </c>
      <c r="I2720" s="5">
        <f t="shared" si="785"/>
        <v>0</v>
      </c>
      <c r="J2720" s="6">
        <f>+H2720+SUM($D$16:$E$16)-SUM($F$27:F2720)</f>
        <v>10327.078627776675</v>
      </c>
      <c r="K2720" s="10">
        <f t="shared" si="797"/>
        <v>1.7631209238311296E-3</v>
      </c>
      <c r="L2720" s="10">
        <f>+H2720/SUM(F$27:F2720)-1</f>
        <v>0.31238910390429142</v>
      </c>
      <c r="M2720">
        <v>7.7009999999999996</v>
      </c>
      <c r="R2720">
        <f t="shared" si="798"/>
        <v>7407.2345867054237</v>
      </c>
      <c r="S2720">
        <f t="shared" si="799"/>
        <v>7198.1328808349144</v>
      </c>
      <c r="T2720" s="5">
        <f t="shared" si="786"/>
        <v>0</v>
      </c>
      <c r="U2720" s="6">
        <f>+S2720+SUM($D$17:$E$17)-SUM($Q$27:Q2720)</f>
        <v>7377.1068808349082</v>
      </c>
      <c r="V2720" s="10">
        <f t="shared" si="787"/>
        <v>3.0501454349438628E-3</v>
      </c>
      <c r="W2720" s="10">
        <f>+S2720/SUM(Q$27:Q2720)-1</f>
        <v>0.12102534405481435</v>
      </c>
      <c r="X2720">
        <v>6.2089999999999996</v>
      </c>
      <c r="AC2720">
        <f t="shared" si="800"/>
        <v>18136.016843576072</v>
      </c>
      <c r="AD2720">
        <f t="shared" si="801"/>
        <v>17958.622257938816</v>
      </c>
      <c r="AE2720" s="5">
        <f t="shared" si="788"/>
        <v>0</v>
      </c>
      <c r="AF2720" s="6">
        <f>+AD2720+SUM($D$18:$E$18)-SUM($AB$27:AB2720)</f>
        <v>18280.543257938843</v>
      </c>
      <c r="AG2720" s="10">
        <f t="shared" si="789"/>
        <v>5.4085863123760625E-3</v>
      </c>
      <c r="AH2720" s="10">
        <f>+AD2720/SUM(AB$27:AB2720)-1</f>
        <v>0.55377223654024643</v>
      </c>
      <c r="AI2720" s="6">
        <f t="shared" si="790"/>
        <v>0</v>
      </c>
      <c r="AL2720" s="6">
        <f t="shared" si="791"/>
        <v>0</v>
      </c>
      <c r="AM2720" s="6">
        <f t="shared" si="792"/>
        <v>35731.544221141361</v>
      </c>
      <c r="AN2720" s="6">
        <f t="shared" si="793"/>
        <v>35269.219766550406</v>
      </c>
      <c r="AO2720" s="5">
        <f t="shared" si="794"/>
        <v>0</v>
      </c>
      <c r="AP2720" s="6">
        <f>+AN2720+SUM($D$16:$E$18)-SUM($AL$27:AL2720)</f>
        <v>35984.728766550383</v>
      </c>
      <c r="AQ2720" s="10">
        <f t="shared" si="802"/>
        <v>3.8762912387744208E-3</v>
      </c>
      <c r="AR2720" s="10">
        <f>+AN2720/SUM(AL$27:AL2720)-1</f>
        <v>0.37317184002401982</v>
      </c>
    </row>
    <row r="2721" spans="1:44" x14ac:dyDescent="0.25">
      <c r="A2721" s="1">
        <v>44232</v>
      </c>
      <c r="B2721">
        <v>10.597</v>
      </c>
      <c r="G2721">
        <f t="shared" si="795"/>
        <v>10213.3514998337</v>
      </c>
      <c r="H2721">
        <f t="shared" si="796"/>
        <v>10137.336832896553</v>
      </c>
      <c r="I2721" s="5">
        <f t="shared" si="785"/>
        <v>0</v>
      </c>
      <c r="J2721" s="6">
        <f>+H2721+SUM($D$16:$E$16)-SUM($F$27:F2721)</f>
        <v>10351.950832896546</v>
      </c>
      <c r="K2721" s="10">
        <f t="shared" si="797"/>
        <v>2.4084454100090635E-3</v>
      </c>
      <c r="L2721" s="10">
        <f>+H2721/SUM(F$27:F2721)-1</f>
        <v>0.31561700256113645</v>
      </c>
      <c r="M2721">
        <v>7.7</v>
      </c>
      <c r="R2721">
        <f t="shared" si="798"/>
        <v>7406.2727331037222</v>
      </c>
      <c r="S2721">
        <f t="shared" si="799"/>
        <v>7197.1981797726066</v>
      </c>
      <c r="T2721" s="5">
        <f t="shared" si="786"/>
        <v>0</v>
      </c>
      <c r="U2721" s="6">
        <f>+S2721+SUM($D$17:$E$17)-SUM($Q$27:Q2721)</f>
        <v>7376.1721797726022</v>
      </c>
      <c r="V2721" s="10">
        <f t="shared" si="787"/>
        <v>-1.2670293075656147E-4</v>
      </c>
      <c r="W2721" s="10">
        <f>+S2721/SUM(Q$27:Q2721)-1</f>
        <v>0.12087977525283344</v>
      </c>
      <c r="X2721">
        <v>6.2089999999999996</v>
      </c>
      <c r="AC2721">
        <f t="shared" si="800"/>
        <v>18136.016843576072</v>
      </c>
      <c r="AD2721">
        <f t="shared" si="801"/>
        <v>17958.622257938816</v>
      </c>
      <c r="AE2721" s="5">
        <f t="shared" si="788"/>
        <v>0</v>
      </c>
      <c r="AF2721" s="6">
        <f>+AD2721+SUM($D$18:$E$18)-SUM($AB$27:AB2721)</f>
        <v>18280.543257938843</v>
      </c>
      <c r="AG2721" s="10">
        <f t="shared" si="789"/>
        <v>0</v>
      </c>
      <c r="AH2721" s="10">
        <f>+AD2721/SUM(AB$27:AB2721)-1</f>
        <v>0.55377223654024643</v>
      </c>
      <c r="AI2721" s="6">
        <f t="shared" si="790"/>
        <v>0</v>
      </c>
      <c r="AL2721" s="6">
        <f t="shared" si="791"/>
        <v>0</v>
      </c>
      <c r="AM2721" s="6">
        <f t="shared" si="792"/>
        <v>35755.641076513493</v>
      </c>
      <c r="AN2721" s="6">
        <f t="shared" si="793"/>
        <v>35293.157270607975</v>
      </c>
      <c r="AO2721" s="5">
        <f t="shared" si="794"/>
        <v>0</v>
      </c>
      <c r="AP2721" s="6">
        <f>+AN2721+SUM($D$16:$E$18)-SUM($AL$27:AL2721)</f>
        <v>36008.666270607951</v>
      </c>
      <c r="AQ2721" s="10">
        <f t="shared" si="802"/>
        <v>6.6521285217580051E-4</v>
      </c>
      <c r="AR2721" s="10">
        <f>+AN2721/SUM(AL$27:AL2721)-1</f>
        <v>0.37410382283253929</v>
      </c>
    </row>
    <row r="2722" spans="1:44" x14ac:dyDescent="0.25">
      <c r="A2722" s="1">
        <v>44235</v>
      </c>
      <c r="B2722">
        <v>10.632999999999999</v>
      </c>
      <c r="G2722">
        <f t="shared" si="795"/>
        <v>10248.048173797464</v>
      </c>
      <c r="H2722">
        <f t="shared" si="796"/>
        <v>10171.775270754841</v>
      </c>
      <c r="I2722" s="5">
        <f t="shared" si="785"/>
        <v>0</v>
      </c>
      <c r="J2722" s="6">
        <f>+H2722+SUM($D$16:$E$16)-SUM($F$27:F2722)</f>
        <v>10386.389270754837</v>
      </c>
      <c r="K2722" s="10">
        <f t="shared" si="797"/>
        <v>3.3267582520630778E-3</v>
      </c>
      <c r="L2722" s="10">
        <f>+H2722/SUM(F$27:F2722)-1</f>
        <v>0.32008640070138372</v>
      </c>
      <c r="M2722">
        <v>7.7169999999999996</v>
      </c>
      <c r="R2722">
        <f t="shared" si="798"/>
        <v>7422.6242443326519</v>
      </c>
      <c r="S2722">
        <f t="shared" si="799"/>
        <v>7213.0880978318437</v>
      </c>
      <c r="T2722" s="5">
        <f t="shared" si="786"/>
        <v>0</v>
      </c>
      <c r="U2722" s="6">
        <f>+S2722+SUM($D$17:$E$17)-SUM($Q$27:Q2722)</f>
        <v>7392.0620978318384</v>
      </c>
      <c r="V2722" s="10">
        <f t="shared" si="787"/>
        <v>2.1542227692041838E-3</v>
      </c>
      <c r="W2722" s="10">
        <f>+S2722/SUM(Q$27:Q2722)-1</f>
        <v>0.12335444488650849</v>
      </c>
      <c r="X2722">
        <v>6.2130000000000001</v>
      </c>
      <c r="AC2722">
        <f t="shared" si="800"/>
        <v>18147.700539400572</v>
      </c>
      <c r="AD2722">
        <f t="shared" si="801"/>
        <v>17970.191671537104</v>
      </c>
      <c r="AE2722" s="5">
        <f t="shared" si="788"/>
        <v>0</v>
      </c>
      <c r="AF2722" s="6">
        <f>+AD2722+SUM($D$18:$E$18)-SUM($AB$27:AB2722)</f>
        <v>18292.112671537128</v>
      </c>
      <c r="AG2722" s="10">
        <f t="shared" si="789"/>
        <v>6.3288127902105806E-4</v>
      </c>
      <c r="AH2722" s="10">
        <f>+AD2722/SUM(AB$27:AB2722)-1</f>
        <v>0.55477321720479189</v>
      </c>
      <c r="AI2722" s="6">
        <f t="shared" si="790"/>
        <v>0</v>
      </c>
      <c r="AL2722" s="6">
        <f t="shared" si="791"/>
        <v>0</v>
      </c>
      <c r="AM2722" s="6">
        <f t="shared" si="792"/>
        <v>35818.372957530693</v>
      </c>
      <c r="AN2722" s="6">
        <f t="shared" si="793"/>
        <v>35355.055040123785</v>
      </c>
      <c r="AO2722" s="5">
        <f t="shared" si="794"/>
        <v>0</v>
      </c>
      <c r="AP2722" s="6">
        <f>+AN2722+SUM($D$16:$E$18)-SUM($AL$27:AL2722)</f>
        <v>36070.564040123762</v>
      </c>
      <c r="AQ2722" s="10">
        <f t="shared" si="802"/>
        <v>1.7189686796685866E-3</v>
      </c>
      <c r="AR2722" s="10">
        <f>+AN2722/SUM(AL$27:AL2722)-1</f>
        <v>0.37651375065691428</v>
      </c>
    </row>
    <row r="2723" spans="1:44" x14ac:dyDescent="0.25">
      <c r="A2723" s="1">
        <v>44236</v>
      </c>
      <c r="B2723">
        <v>10.646000000000001</v>
      </c>
      <c r="G2723">
        <f t="shared" si="795"/>
        <v>10260.577528284381</v>
      </c>
      <c r="H2723">
        <f t="shared" si="796"/>
        <v>10184.21137331478</v>
      </c>
      <c r="I2723" s="5">
        <f t="shared" si="785"/>
        <v>0</v>
      </c>
      <c r="J2723" s="6">
        <f>+H2723+SUM($D$16:$E$16)-SUM($F$27:F2723)</f>
        <v>10398.825373314772</v>
      </c>
      <c r="K2723" s="10">
        <f t="shared" si="797"/>
        <v>1.197346087822071E-3</v>
      </c>
      <c r="L2723" s="10">
        <f>+H2723/SUM(F$27:F2723)-1</f>
        <v>0.32170035002980657</v>
      </c>
      <c r="M2723">
        <v>7.7160000000000002</v>
      </c>
      <c r="R2723">
        <f t="shared" si="798"/>
        <v>7421.6623907309504</v>
      </c>
      <c r="S2723">
        <f t="shared" si="799"/>
        <v>7212.1533967695359</v>
      </c>
      <c r="T2723" s="5">
        <f t="shared" si="786"/>
        <v>0</v>
      </c>
      <c r="U2723" s="6">
        <f>+S2723+SUM($D$17:$E$17)-SUM($Q$27:Q2723)</f>
        <v>7391.1273967695306</v>
      </c>
      <c r="V2723" s="10">
        <f t="shared" si="787"/>
        <v>-1.2644659229554822E-4</v>
      </c>
      <c r="W2723" s="10">
        <f>+S2723/SUM(Q$27:Q2723)-1</f>
        <v>0.12320887608452757</v>
      </c>
      <c r="X2723">
        <v>6.2039999999999997</v>
      </c>
      <c r="AC2723">
        <f t="shared" si="800"/>
        <v>18121.412223795451</v>
      </c>
      <c r="AD2723">
        <f t="shared" si="801"/>
        <v>17944.160490940962</v>
      </c>
      <c r="AE2723" s="5">
        <f t="shared" si="788"/>
        <v>0</v>
      </c>
      <c r="AF2723" s="6">
        <f>+AD2723+SUM($D$18:$E$18)-SUM($AB$27:AB2723)</f>
        <v>18266.081490940989</v>
      </c>
      <c r="AG2723" s="10">
        <f t="shared" si="789"/>
        <v>-1.4230822356918749E-3</v>
      </c>
      <c r="AH2723" s="10">
        <f>+AD2723/SUM(AB$27:AB2723)-1</f>
        <v>0.55252101070956527</v>
      </c>
      <c r="AI2723" s="6">
        <f t="shared" si="790"/>
        <v>0</v>
      </c>
      <c r="AL2723" s="6">
        <f t="shared" si="791"/>
        <v>0</v>
      </c>
      <c r="AM2723" s="6">
        <f t="shared" si="792"/>
        <v>35803.652142810781</v>
      </c>
      <c r="AN2723" s="6">
        <f t="shared" si="793"/>
        <v>35340.525261025279</v>
      </c>
      <c r="AO2723" s="5">
        <f t="shared" si="794"/>
        <v>0</v>
      </c>
      <c r="AP2723" s="6">
        <f>+AN2723+SUM($D$16:$E$18)-SUM($AL$27:AL2723)</f>
        <v>36056.034261025256</v>
      </c>
      <c r="AQ2723" s="10">
        <f t="shared" si="802"/>
        <v>-4.0281541154563172E-4</v>
      </c>
      <c r="AR2723" s="10">
        <f>+AN2723/SUM(AL$27:AL2723)-1</f>
        <v>0.37594804822198946</v>
      </c>
    </row>
    <row r="2724" spans="1:44" x14ac:dyDescent="0.25">
      <c r="A2724" s="1">
        <v>44237</v>
      </c>
      <c r="B2724">
        <v>10.696999999999999</v>
      </c>
      <c r="G2724">
        <f t="shared" si="795"/>
        <v>10309.731149733047</v>
      </c>
      <c r="H2724">
        <f t="shared" si="796"/>
        <v>10232.999160280686</v>
      </c>
      <c r="I2724" s="5">
        <f t="shared" si="785"/>
        <v>0</v>
      </c>
      <c r="J2724" s="6">
        <f>+H2724+SUM($D$16:$E$16)-SUM($F$27:F2724)</f>
        <v>10447.613160280678</v>
      </c>
      <c r="K2724" s="10">
        <f t="shared" si="797"/>
        <v>4.6916632614202314E-3</v>
      </c>
      <c r="L2724" s="10">
        <f>+H2724/SUM(F$27:F2724)-1</f>
        <v>0.32803199739515665</v>
      </c>
      <c r="M2724">
        <v>7.6959999999999997</v>
      </c>
      <c r="R2724">
        <f t="shared" si="798"/>
        <v>7402.4253186969145</v>
      </c>
      <c r="S2724">
        <f t="shared" si="799"/>
        <v>7193.4593755233736</v>
      </c>
      <c r="T2724" s="5">
        <f t="shared" si="786"/>
        <v>0</v>
      </c>
      <c r="U2724" s="6">
        <f>+S2724+SUM($D$17:$E$17)-SUM($Q$27:Q2724)</f>
        <v>7372.4333755233674</v>
      </c>
      <c r="V2724" s="10">
        <f t="shared" si="787"/>
        <v>-2.5292516611652438E-3</v>
      </c>
      <c r="W2724" s="10">
        <f>+S2724/SUM(Q$27:Q2724)-1</f>
        <v>0.1202975000449098</v>
      </c>
      <c r="X2724">
        <v>6.1769999999999996</v>
      </c>
      <c r="AC2724">
        <f t="shared" si="800"/>
        <v>18042.547276980091</v>
      </c>
      <c r="AD2724">
        <f t="shared" si="801"/>
        <v>17866.066949152533</v>
      </c>
      <c r="AE2724" s="5">
        <f t="shared" si="788"/>
        <v>0</v>
      </c>
      <c r="AF2724" s="6">
        <f>+AD2724+SUM($D$18:$E$18)-SUM($AB$27:AB2724)</f>
        <v>18187.987949152557</v>
      </c>
      <c r="AG2724" s="10">
        <f t="shared" si="789"/>
        <v>-4.2753308544671853E-3</v>
      </c>
      <c r="AH2724" s="10">
        <f>+AD2724/SUM(AB$27:AB2724)-1</f>
        <v>0.5457643912238852</v>
      </c>
      <c r="AI2724" s="6">
        <f t="shared" si="790"/>
        <v>0</v>
      </c>
      <c r="AL2724" s="6">
        <f t="shared" si="791"/>
        <v>0</v>
      </c>
      <c r="AM2724" s="6">
        <f t="shared" si="792"/>
        <v>35754.70374541005</v>
      </c>
      <c r="AN2724" s="6">
        <f t="shared" si="793"/>
        <v>35292.525484956597</v>
      </c>
      <c r="AO2724" s="5">
        <f t="shared" si="794"/>
        <v>0</v>
      </c>
      <c r="AP2724" s="6">
        <f>+AN2724+SUM($D$16:$E$18)-SUM($AL$27:AL2724)</f>
        <v>36008.034484956574</v>
      </c>
      <c r="AQ2724" s="10">
        <f t="shared" si="802"/>
        <v>-1.3312550049512373E-3</v>
      </c>
      <c r="AR2724" s="10">
        <f>+AN2724/SUM(AL$27:AL2724)-1</f>
        <v>0.37407922488931433</v>
      </c>
    </row>
    <row r="2725" spans="1:44" x14ac:dyDescent="0.25">
      <c r="A2725" s="1">
        <v>44238</v>
      </c>
      <c r="B2725">
        <v>10.75</v>
      </c>
      <c r="G2725">
        <f t="shared" si="795"/>
        <v>10360.812364179701</v>
      </c>
      <c r="H2725">
        <f t="shared" si="796"/>
        <v>10283.700193794277</v>
      </c>
      <c r="I2725" s="5">
        <f t="shared" si="785"/>
        <v>0</v>
      </c>
      <c r="J2725" s="6">
        <f>+H2725+SUM($D$16:$E$16)-SUM($F$27:F2725)</f>
        <v>10498.314193794271</v>
      </c>
      <c r="K2725" s="10">
        <f t="shared" si="797"/>
        <v>4.8528819679451995E-3</v>
      </c>
      <c r="L2725" s="10">
        <f>+H2725/SUM(F$27:F2725)-1</f>
        <v>0.33461194465718758</v>
      </c>
      <c r="M2725">
        <v>7.718</v>
      </c>
      <c r="R2725">
        <f t="shared" si="798"/>
        <v>7423.5860979343533</v>
      </c>
      <c r="S2725">
        <f t="shared" si="799"/>
        <v>7214.0227988941524</v>
      </c>
      <c r="T2725" s="5">
        <f t="shared" si="786"/>
        <v>0</v>
      </c>
      <c r="U2725" s="6">
        <f>+S2725+SUM($D$17:$E$17)-SUM($Q$27:Q2725)</f>
        <v>7392.9967988941462</v>
      </c>
      <c r="V2725" s="10">
        <f t="shared" si="787"/>
        <v>2.7892314956754483E-3</v>
      </c>
      <c r="W2725" s="10">
        <f>+S2725/SUM(Q$27:Q2725)-1</f>
        <v>0.1235000136884894</v>
      </c>
      <c r="X2725">
        <v>6.17</v>
      </c>
      <c r="AC2725">
        <f t="shared" si="800"/>
        <v>18022.100809287222</v>
      </c>
      <c r="AD2725">
        <f t="shared" si="801"/>
        <v>17845.820475355536</v>
      </c>
      <c r="AE2725" s="5">
        <f t="shared" si="788"/>
        <v>0</v>
      </c>
      <c r="AF2725" s="6">
        <f>+AD2725+SUM($D$18:$E$18)-SUM($AB$27:AB2725)</f>
        <v>18167.741475355564</v>
      </c>
      <c r="AG2725" s="10">
        <f t="shared" si="789"/>
        <v>-1.113178316017982E-3</v>
      </c>
      <c r="AH2725" s="10">
        <f>+AD2725/SUM(AB$27:AB2725)-1</f>
        <v>0.54401267506093154</v>
      </c>
      <c r="AI2725" s="6">
        <f t="shared" si="790"/>
        <v>0</v>
      </c>
      <c r="AL2725" s="6">
        <f t="shared" si="791"/>
        <v>0</v>
      </c>
      <c r="AM2725" s="6">
        <f t="shared" si="792"/>
        <v>35806.499271401277</v>
      </c>
      <c r="AN2725" s="6">
        <f t="shared" si="793"/>
        <v>35343.543468043965</v>
      </c>
      <c r="AO2725" s="5">
        <f t="shared" si="794"/>
        <v>0</v>
      </c>
      <c r="AP2725" s="6">
        <f>+AN2725+SUM($D$16:$E$18)-SUM($AL$27:AL2725)</f>
        <v>36059.052468043941</v>
      </c>
      <c r="AQ2725" s="10">
        <f t="shared" si="802"/>
        <v>1.4168499840967463E-3</v>
      </c>
      <c r="AR2725" s="10">
        <f>+AN2725/SUM(AL$27:AL2725)-1</f>
        <v>0.37606555909727546</v>
      </c>
    </row>
    <row r="2726" spans="1:44" x14ac:dyDescent="0.25">
      <c r="A2726" s="1">
        <v>44239</v>
      </c>
      <c r="B2726">
        <v>10.77</v>
      </c>
      <c r="G2726">
        <f t="shared" si="795"/>
        <v>10380.08829415957</v>
      </c>
      <c r="H2726">
        <f t="shared" si="796"/>
        <v>10302.832659271104</v>
      </c>
      <c r="I2726" s="5">
        <f t="shared" si="785"/>
        <v>0</v>
      </c>
      <c r="J2726" s="6">
        <f>+H2726+SUM($D$16:$E$16)-SUM($F$27:F2726)</f>
        <v>10517.446659271096</v>
      </c>
      <c r="K2726" s="10">
        <f t="shared" si="797"/>
        <v>1.82243216612199E-3</v>
      </c>
      <c r="L2726" s="10">
        <f>+H2726/SUM(F$27:F2726)-1</f>
        <v>0.33709494362399162</v>
      </c>
      <c r="M2726">
        <v>7.7679999999999998</v>
      </c>
      <c r="R2726">
        <f t="shared" si="798"/>
        <v>7471.6787780194427</v>
      </c>
      <c r="S2726">
        <f t="shared" si="799"/>
        <v>7260.7578520095594</v>
      </c>
      <c r="T2726" s="5">
        <f t="shared" si="786"/>
        <v>0</v>
      </c>
      <c r="U2726" s="6">
        <f>+S2726+SUM($D$17:$E$17)-SUM($Q$27:Q2726)</f>
        <v>7439.7318520095541</v>
      </c>
      <c r="V2726" s="10">
        <f t="shared" si="787"/>
        <v>6.3215302788171002E-3</v>
      </c>
      <c r="W2726" s="10">
        <f>+S2726/SUM(Q$27:Q2726)-1</f>
        <v>0.13077845378753383</v>
      </c>
      <c r="X2726">
        <v>6.2039999999999997</v>
      </c>
      <c r="AC2726">
        <f t="shared" si="800"/>
        <v>18121.412223795451</v>
      </c>
      <c r="AD2726">
        <f t="shared" si="801"/>
        <v>17944.160490940965</v>
      </c>
      <c r="AE2726" s="5">
        <f t="shared" si="788"/>
        <v>0</v>
      </c>
      <c r="AF2726" s="6">
        <f>+AD2726+SUM($D$18:$E$18)-SUM($AB$27:AB2726)</f>
        <v>18266.081490940989</v>
      </c>
      <c r="AG2726" s="10">
        <f t="shared" si="789"/>
        <v>5.4128916199529531E-3</v>
      </c>
      <c r="AH2726" s="10">
        <f>+AD2726/SUM(AB$27:AB2726)-1</f>
        <v>0.5525210107095655</v>
      </c>
      <c r="AI2726" s="6">
        <f t="shared" si="790"/>
        <v>0</v>
      </c>
      <c r="AL2726" s="6">
        <f t="shared" si="791"/>
        <v>0</v>
      </c>
      <c r="AM2726" s="6">
        <f t="shared" si="792"/>
        <v>35973.179295974463</v>
      </c>
      <c r="AN2726" s="6">
        <f t="shared" si="793"/>
        <v>35507.75100222163</v>
      </c>
      <c r="AO2726" s="5">
        <f t="shared" si="794"/>
        <v>0</v>
      </c>
      <c r="AP2726" s="6">
        <f>+AN2726+SUM($D$16:$E$18)-SUM($AL$27:AL2726)</f>
        <v>36223.260002221607</v>
      </c>
      <c r="AQ2726" s="10">
        <f t="shared" si="802"/>
        <v>4.5538505018452025E-3</v>
      </c>
      <c r="AR2726" s="10">
        <f>+AN2726/SUM(AL$27:AL2726)-1</f>
        <v>0.38245881540816207</v>
      </c>
    </row>
    <row r="2727" spans="1:44" x14ac:dyDescent="0.25">
      <c r="A2727" s="1">
        <v>44242</v>
      </c>
      <c r="B2727">
        <v>10.804</v>
      </c>
      <c r="G2727">
        <f t="shared" si="795"/>
        <v>10412.857375125348</v>
      </c>
      <c r="H2727">
        <f t="shared" si="796"/>
        <v>10335.357850581708</v>
      </c>
      <c r="I2727" s="5">
        <f t="shared" si="785"/>
        <v>0</v>
      </c>
      <c r="J2727" s="6">
        <f>+H2727+SUM($D$16:$E$16)-SUM($F$27:F2727)</f>
        <v>10549.9718505817</v>
      </c>
      <c r="K2727" s="10">
        <f t="shared" si="797"/>
        <v>3.0924988130967002E-3</v>
      </c>
      <c r="L2727" s="10">
        <f>+H2727/SUM(F$27:F2727)-1</f>
        <v>0.34131604186755848</v>
      </c>
      <c r="M2727">
        <v>7.8479999999999999</v>
      </c>
      <c r="R2727">
        <f t="shared" si="798"/>
        <v>7548.6270661555855</v>
      </c>
      <c r="S2727">
        <f t="shared" si="799"/>
        <v>7335.5339369942103</v>
      </c>
      <c r="T2727" s="5">
        <f t="shared" si="786"/>
        <v>0</v>
      </c>
      <c r="U2727" s="6">
        <f>+S2727+SUM($D$17:$E$17)-SUM($Q$27:Q2727)</f>
        <v>7514.507936994205</v>
      </c>
      <c r="V2727" s="10">
        <f t="shared" si="787"/>
        <v>1.0050911305957033E-2</v>
      </c>
      <c r="W2727" s="10">
        <f>+S2727/SUM(Q$27:Q2727)-1</f>
        <v>0.14242395794600493</v>
      </c>
      <c r="X2727">
        <v>6.2119999999999997</v>
      </c>
      <c r="AC2727">
        <f t="shared" si="800"/>
        <v>18144.779615444448</v>
      </c>
      <c r="AD2727">
        <f t="shared" si="801"/>
        <v>17967.299318137539</v>
      </c>
      <c r="AE2727" s="5">
        <f t="shared" si="788"/>
        <v>0</v>
      </c>
      <c r="AF2727" s="6">
        <f>+AD2727+SUM($D$18:$E$18)-SUM($AB$27:AB2727)</f>
        <v>18289.220318137566</v>
      </c>
      <c r="AG2727" s="10">
        <f t="shared" si="789"/>
        <v>1.2667646976201041E-3</v>
      </c>
      <c r="AH2727" s="10">
        <f>+AD2727/SUM(AB$27:AB2727)-1</f>
        <v>0.55452297203865619</v>
      </c>
      <c r="AI2727" s="6">
        <f t="shared" si="790"/>
        <v>0</v>
      </c>
      <c r="AL2727" s="6">
        <f t="shared" si="791"/>
        <v>0</v>
      </c>
      <c r="AM2727" s="6">
        <f t="shared" si="792"/>
        <v>36106.264056725384</v>
      </c>
      <c r="AN2727" s="6">
        <f t="shared" si="793"/>
        <v>35638.191105713457</v>
      </c>
      <c r="AO2727" s="5">
        <f t="shared" si="794"/>
        <v>0</v>
      </c>
      <c r="AP2727" s="6">
        <f>+AN2727+SUM($D$16:$E$18)-SUM($AL$27:AL2727)</f>
        <v>36353.700105713433</v>
      </c>
      <c r="AQ2727" s="10">
        <f t="shared" si="802"/>
        <v>3.601003981525297E-3</v>
      </c>
      <c r="AR2727" s="10">
        <f>+AN2727/SUM(AL$27:AL2727)-1</f>
        <v>0.38753737053669579</v>
      </c>
    </row>
    <row r="2728" spans="1:44" x14ac:dyDescent="0.25">
      <c r="A2728" s="1">
        <v>44243</v>
      </c>
      <c r="B2728">
        <v>10.872</v>
      </c>
      <c r="G2728">
        <f t="shared" si="795"/>
        <v>10478.395537056902</v>
      </c>
      <c r="H2728">
        <f t="shared" si="796"/>
        <v>10400.408233202917</v>
      </c>
      <c r="I2728" s="5">
        <f t="shared" si="785"/>
        <v>0</v>
      </c>
      <c r="J2728" s="6">
        <f>+H2728+SUM($D$16:$E$16)-SUM($F$27:F2728)</f>
        <v>10615.022233202912</v>
      </c>
      <c r="K2728" s="10">
        <f t="shared" si="797"/>
        <v>6.1659294965441536E-3</v>
      </c>
      <c r="L2728" s="10">
        <f>+H2728/SUM(F$27:F2728)-1</f>
        <v>0.34975823835469222</v>
      </c>
      <c r="M2728">
        <v>7.8490000000000002</v>
      </c>
      <c r="R2728">
        <f t="shared" si="798"/>
        <v>7549.5889197572887</v>
      </c>
      <c r="S2728">
        <f t="shared" si="799"/>
        <v>7336.4686380565199</v>
      </c>
      <c r="T2728" s="5">
        <f t="shared" si="786"/>
        <v>0</v>
      </c>
      <c r="U2728" s="6">
        <f>+S2728+SUM($D$17:$E$17)-SUM($Q$27:Q2728)</f>
        <v>7515.4426380565146</v>
      </c>
      <c r="V2728" s="10">
        <f t="shared" si="787"/>
        <v>1.2438619669397077E-4</v>
      </c>
      <c r="W2728" s="10">
        <f>+S2728/SUM(Q$27:Q2728)-1</f>
        <v>0.14256952674798606</v>
      </c>
      <c r="X2728">
        <v>6.2080000000000002</v>
      </c>
      <c r="AC2728">
        <f t="shared" si="800"/>
        <v>18133.095919619951</v>
      </c>
      <c r="AD2728">
        <f t="shared" si="801"/>
        <v>17955.729904539254</v>
      </c>
      <c r="AE2728" s="5">
        <f t="shared" si="788"/>
        <v>0</v>
      </c>
      <c r="AF2728" s="6">
        <f>+AD2728+SUM($D$18:$E$18)-SUM($AB$27:AB2728)</f>
        <v>18277.650904539281</v>
      </c>
      <c r="AG2728" s="10">
        <f t="shared" si="789"/>
        <v>-6.3258101750851559E-4</v>
      </c>
      <c r="AH2728" s="10">
        <f>+AD2728/SUM(AB$27:AB2728)-1</f>
        <v>0.55352199137411096</v>
      </c>
      <c r="AI2728" s="6">
        <f t="shared" si="790"/>
        <v>0</v>
      </c>
      <c r="AL2728" s="6">
        <f t="shared" si="791"/>
        <v>0</v>
      </c>
      <c r="AM2728" s="6">
        <f t="shared" si="792"/>
        <v>36161.08037643414</v>
      </c>
      <c r="AN2728" s="6">
        <f t="shared" si="793"/>
        <v>35692.606775798689</v>
      </c>
      <c r="AO2728" s="5">
        <f t="shared" si="794"/>
        <v>0</v>
      </c>
      <c r="AP2728" s="6">
        <f>+AN2728+SUM($D$16:$E$18)-SUM($AL$27:AL2728)</f>
        <v>36408.115775798666</v>
      </c>
      <c r="AQ2728" s="10">
        <f t="shared" si="802"/>
        <v>1.4968399345045569E-3</v>
      </c>
      <c r="AR2728" s="10">
        <f>+AN2728/SUM(AL$27:AL2728)-1</f>
        <v>0.38965599029385722</v>
      </c>
    </row>
    <row r="2729" spans="1:44" x14ac:dyDescent="0.25">
      <c r="A2729" s="1">
        <v>44244</v>
      </c>
      <c r="B2729">
        <v>10.959</v>
      </c>
      <c r="G2729">
        <f t="shared" si="795"/>
        <v>10562.245832469334</v>
      </c>
      <c r="H2729">
        <f t="shared" si="796"/>
        <v>10483.634458027114</v>
      </c>
      <c r="I2729" s="5">
        <f t="shared" si="785"/>
        <v>0</v>
      </c>
      <c r="J2729" s="6">
        <f>+H2729+SUM($D$16:$E$16)-SUM($F$27:F2729)</f>
        <v>10698.248458027108</v>
      </c>
      <c r="K2729" s="10">
        <f t="shared" si="797"/>
        <v>7.8404192658092509E-3</v>
      </c>
      <c r="L2729" s="10">
        <f>+H2729/SUM(F$27:F2729)-1</f>
        <v>0.36055928386029001</v>
      </c>
      <c r="M2729">
        <v>7.8029999999999999</v>
      </c>
      <c r="R2729">
        <f t="shared" si="798"/>
        <v>7505.3436540790062</v>
      </c>
      <c r="S2729">
        <f t="shared" si="799"/>
        <v>7293.4723891903459</v>
      </c>
      <c r="T2729" s="5">
        <f t="shared" si="786"/>
        <v>0</v>
      </c>
      <c r="U2729" s="6">
        <f>+S2729+SUM($D$17:$E$17)-SUM($Q$27:Q2729)</f>
        <v>7472.4463891903397</v>
      </c>
      <c r="V2729" s="10">
        <f t="shared" si="787"/>
        <v>-5.7210534278382408E-3</v>
      </c>
      <c r="W2729" s="10">
        <f>+S2729/SUM(Q$27:Q2729)-1</f>
        <v>0.13587336185686527</v>
      </c>
      <c r="X2729">
        <v>6.218</v>
      </c>
      <c r="AC2729">
        <f t="shared" si="800"/>
        <v>18162.305159181193</v>
      </c>
      <c r="AD2729">
        <f t="shared" si="801"/>
        <v>17984.653438534966</v>
      </c>
      <c r="AE2729" s="5">
        <f t="shared" si="788"/>
        <v>0</v>
      </c>
      <c r="AF2729" s="6">
        <f>+AD2729+SUM($D$18:$E$18)-SUM($AB$27:AB2729)</f>
        <v>18306.57443853499</v>
      </c>
      <c r="AG2729" s="10">
        <f t="shared" si="789"/>
        <v>1.5824535738631074E-3</v>
      </c>
      <c r="AH2729" s="10">
        <f>+AD2729/SUM(AB$27:AB2729)-1</f>
        <v>0.55602444303547371</v>
      </c>
      <c r="AI2729" s="6">
        <f t="shared" si="790"/>
        <v>0</v>
      </c>
      <c r="AL2729" s="6">
        <f t="shared" si="791"/>
        <v>0</v>
      </c>
      <c r="AM2729" s="6">
        <f t="shared" si="792"/>
        <v>36229.894645729539</v>
      </c>
      <c r="AN2729" s="6">
        <f t="shared" si="793"/>
        <v>35761.760285752425</v>
      </c>
      <c r="AO2729" s="5">
        <f t="shared" si="794"/>
        <v>0</v>
      </c>
      <c r="AP2729" s="6">
        <f>+AN2729+SUM($D$16:$E$18)-SUM($AL$27:AL2729)</f>
        <v>36477.269285752409</v>
      </c>
      <c r="AQ2729" s="10">
        <f t="shared" si="802"/>
        <v>1.8993982105415252E-3</v>
      </c>
      <c r="AR2729" s="10">
        <f>+AN2729/SUM(AL$27:AL2729)-1</f>
        <v>0.39234841312418456</v>
      </c>
    </row>
    <row r="2730" spans="1:44" x14ac:dyDescent="0.25">
      <c r="A2730" s="1">
        <v>44245</v>
      </c>
      <c r="B2730">
        <v>10.81</v>
      </c>
      <c r="G2730">
        <f t="shared" si="795"/>
        <v>10418.64015411931</v>
      </c>
      <c r="H2730">
        <f t="shared" si="796"/>
        <v>10341.097590224757</v>
      </c>
      <c r="I2730" s="5">
        <f t="shared" si="785"/>
        <v>0</v>
      </c>
      <c r="J2730" s="6">
        <f>+H2730+SUM($D$16:$E$16)-SUM($F$27:F2730)</f>
        <v>10555.711590224753</v>
      </c>
      <c r="K2730" s="10">
        <f t="shared" si="797"/>
        <v>-1.3323383576440251E-2</v>
      </c>
      <c r="L2730" s="10">
        <f>+H2730/SUM(F$27:F2730)-1</f>
        <v>0.34206094155759992</v>
      </c>
      <c r="M2730">
        <v>7.7350000000000003</v>
      </c>
      <c r="R2730">
        <f t="shared" si="798"/>
        <v>7439.9376091632848</v>
      </c>
      <c r="S2730">
        <f t="shared" si="799"/>
        <v>7229.9127169533931</v>
      </c>
      <c r="T2730" s="5">
        <f t="shared" si="786"/>
        <v>0</v>
      </c>
      <c r="U2730" s="6">
        <f>+S2730+SUM($D$17:$E$17)-SUM($Q$27:Q2730)</f>
        <v>7408.8867169533878</v>
      </c>
      <c r="V2730" s="10">
        <f t="shared" si="787"/>
        <v>-8.5058719630156654E-3</v>
      </c>
      <c r="W2730" s="10">
        <f>+S2730/SUM(Q$27:Q2730)-1</f>
        <v>0.12597468332216488</v>
      </c>
      <c r="X2730">
        <v>6.1619999999999999</v>
      </c>
      <c r="AC2730">
        <f t="shared" si="800"/>
        <v>17998.733417638228</v>
      </c>
      <c r="AD2730">
        <f t="shared" si="801"/>
        <v>17822.681648158967</v>
      </c>
      <c r="AE2730" s="5">
        <f t="shared" si="788"/>
        <v>0</v>
      </c>
      <c r="AF2730" s="6">
        <f>+AD2730+SUM($D$18:$E$18)-SUM($AB$27:AB2730)</f>
        <v>18144.602648158994</v>
      </c>
      <c r="AG2730" s="10">
        <f t="shared" si="789"/>
        <v>-8.8477388776267984E-3</v>
      </c>
      <c r="AH2730" s="10">
        <f>+AD2730/SUM(AB$27:AB2730)-1</f>
        <v>0.54201071373184129</v>
      </c>
      <c r="AI2730" s="6">
        <f t="shared" si="790"/>
        <v>0</v>
      </c>
      <c r="AL2730" s="6">
        <f t="shared" si="791"/>
        <v>0</v>
      </c>
      <c r="AM2730" s="6">
        <f t="shared" si="792"/>
        <v>35857.31118092082</v>
      </c>
      <c r="AN2730" s="6">
        <f t="shared" si="793"/>
        <v>35393.691955337112</v>
      </c>
      <c r="AO2730" s="5">
        <f t="shared" si="794"/>
        <v>0</v>
      </c>
      <c r="AP2730" s="6">
        <f>+AN2730+SUM($D$16:$E$18)-SUM($AL$27:AL2730)</f>
        <v>36109.200955337088</v>
      </c>
      <c r="AQ2730" s="10">
        <f t="shared" si="802"/>
        <v>-1.0090347704812541E-2</v>
      </c>
      <c r="AR2730" s="10">
        <f>+AN2730/SUM(AL$27:AL2730)-1</f>
        <v>0.37801804035505637</v>
      </c>
    </row>
    <row r="2731" spans="1:44" x14ac:dyDescent="0.25">
      <c r="A2731" s="1">
        <v>44246</v>
      </c>
      <c r="B2731">
        <v>10.803000000000001</v>
      </c>
      <c r="G2731">
        <f t="shared" si="795"/>
        <v>10411.893578626356</v>
      </c>
      <c r="H2731">
        <f t="shared" si="796"/>
        <v>10334.401227307868</v>
      </c>
      <c r="I2731" s="5">
        <f t="shared" si="785"/>
        <v>0</v>
      </c>
      <c r="J2731" s="6">
        <f>+H2731+SUM($D$16:$E$16)-SUM($F$27:F2731)</f>
        <v>10549.015227307864</v>
      </c>
      <c r="K2731" s="10">
        <f t="shared" si="797"/>
        <v>-6.3438289874184761E-4</v>
      </c>
      <c r="L2731" s="10">
        <f>+H2731/SUM(F$27:F2731)-1</f>
        <v>0.3411918919192185</v>
      </c>
      <c r="M2731">
        <v>7.7519999999999998</v>
      </c>
      <c r="R2731">
        <f t="shared" si="798"/>
        <v>7456.2891203922154</v>
      </c>
      <c r="S2731">
        <f t="shared" si="799"/>
        <v>7245.8026350126311</v>
      </c>
      <c r="T2731" s="5">
        <f t="shared" si="786"/>
        <v>0</v>
      </c>
      <c r="U2731" s="6">
        <f>+S2731+SUM($D$17:$E$17)-SUM($Q$27:Q2731)</f>
        <v>7424.7766350126258</v>
      </c>
      <c r="V2731" s="10">
        <f t="shared" si="787"/>
        <v>2.1447106247256542E-3</v>
      </c>
      <c r="W2731" s="10">
        <f>+S2731/SUM(Q$27:Q2731)-1</f>
        <v>0.12844935295583992</v>
      </c>
      <c r="X2731">
        <v>6.0880000000000001</v>
      </c>
      <c r="AC2731">
        <f t="shared" si="800"/>
        <v>17782.585044885029</v>
      </c>
      <c r="AD2731">
        <f t="shared" si="801"/>
        <v>17608.647496590685</v>
      </c>
      <c r="AE2731" s="5">
        <f t="shared" si="788"/>
        <v>0</v>
      </c>
      <c r="AF2731" s="6">
        <f>+AD2731+SUM($D$18:$E$18)-SUM($AB$27:AB2731)</f>
        <v>17930.568496590713</v>
      </c>
      <c r="AG2731" s="10">
        <f t="shared" si="789"/>
        <v>-1.1796023077419004E-2</v>
      </c>
      <c r="AH2731" s="10">
        <f>+AD2731/SUM(AB$27:AB2731)-1</f>
        <v>0.52349257143775585</v>
      </c>
      <c r="AI2731" s="6">
        <f t="shared" si="790"/>
        <v>0</v>
      </c>
      <c r="AL2731" s="6">
        <f t="shared" si="791"/>
        <v>0</v>
      </c>
      <c r="AM2731" s="6">
        <f t="shared" si="792"/>
        <v>35650.767743903605</v>
      </c>
      <c r="AN2731" s="6">
        <f t="shared" si="793"/>
        <v>35188.851358911183</v>
      </c>
      <c r="AO2731" s="5">
        <f t="shared" si="794"/>
        <v>0</v>
      </c>
      <c r="AP2731" s="6">
        <f>+AN2731+SUM($D$16:$E$18)-SUM($AL$27:AL2731)</f>
        <v>35904.360358911159</v>
      </c>
      <c r="AQ2731" s="10">
        <f t="shared" si="802"/>
        <v>-5.672808896527326E-3</v>
      </c>
      <c r="AR2731" s="10">
        <f>+AN2731/SUM(AL$27:AL2731)-1</f>
        <v>0.37004277635523919</v>
      </c>
    </row>
    <row r="2732" spans="1:44" x14ac:dyDescent="0.25">
      <c r="A2732" s="1">
        <v>44249</v>
      </c>
      <c r="B2732">
        <v>10.609</v>
      </c>
      <c r="G2732">
        <f t="shared" si="795"/>
        <v>10224.917057821624</v>
      </c>
      <c r="H2732">
        <f t="shared" si="796"/>
        <v>10148.816312182649</v>
      </c>
      <c r="I2732" s="5">
        <f t="shared" si="785"/>
        <v>0</v>
      </c>
      <c r="J2732" s="6">
        <f>+H2732+SUM($D$16:$E$16)-SUM($F$27:F2732)</f>
        <v>10363.430312182645</v>
      </c>
      <c r="K2732" s="10">
        <f t="shared" si="797"/>
        <v>-1.7592629371204427E-2</v>
      </c>
      <c r="L2732" s="10">
        <f>+H2732/SUM(F$27:F2732)-1</f>
        <v>0.31710680194121887</v>
      </c>
      <c r="M2732">
        <v>7.7210000000000001</v>
      </c>
      <c r="R2732">
        <f t="shared" si="798"/>
        <v>7426.4716587394605</v>
      </c>
      <c r="S2732">
        <f t="shared" si="799"/>
        <v>7216.8269020810785</v>
      </c>
      <c r="T2732" s="5">
        <f t="shared" si="786"/>
        <v>0</v>
      </c>
      <c r="U2732" s="6">
        <f>+S2732+SUM($D$17:$E$17)-SUM($Q$27:Q2732)</f>
        <v>7395.8009020810732</v>
      </c>
      <c r="V2732" s="10">
        <f t="shared" si="787"/>
        <v>-3.9025730141043491E-3</v>
      </c>
      <c r="W2732" s="10">
        <f>+S2732/SUM(Q$27:Q2732)-1</f>
        <v>0.12393672009443235</v>
      </c>
      <c r="X2732">
        <v>6.0359999999999996</v>
      </c>
      <c r="AC2732">
        <f t="shared" si="800"/>
        <v>17630.696999166561</v>
      </c>
      <c r="AD2732">
        <f t="shared" si="801"/>
        <v>17458.245119812971</v>
      </c>
      <c r="AE2732" s="5">
        <f t="shared" si="788"/>
        <v>0</v>
      </c>
      <c r="AF2732" s="6">
        <f>+AD2732+SUM($D$18:$E$18)-SUM($AB$27:AB2732)</f>
        <v>17780.166119812995</v>
      </c>
      <c r="AG2732" s="10">
        <f t="shared" si="789"/>
        <v>-8.3880428446155841E-3</v>
      </c>
      <c r="AH2732" s="10">
        <f>+AD2732/SUM(AB$27:AB2732)-1</f>
        <v>0.51047982279866844</v>
      </c>
      <c r="AI2732" s="6">
        <f t="shared" si="790"/>
        <v>0</v>
      </c>
      <c r="AL2732" s="6">
        <f t="shared" si="791"/>
        <v>0</v>
      </c>
      <c r="AM2732" s="6">
        <f t="shared" si="792"/>
        <v>35282.085715727648</v>
      </c>
      <c r="AN2732" s="6">
        <f t="shared" si="793"/>
        <v>34823.888334076699</v>
      </c>
      <c r="AO2732" s="5">
        <f t="shared" si="794"/>
        <v>0</v>
      </c>
      <c r="AP2732" s="6">
        <f>+AN2732+SUM($D$16:$E$18)-SUM($AL$27:AL2732)</f>
        <v>35539.397334076682</v>
      </c>
      <c r="AQ2732" s="10">
        <f t="shared" si="802"/>
        <v>-1.0164866361249469E-2</v>
      </c>
      <c r="AR2732" s="10">
        <f>+AN2732/SUM(AL$27:AL2732)-1</f>
        <v>0.35583330555690873</v>
      </c>
    </row>
    <row r="2733" spans="1:44" x14ac:dyDescent="0.25">
      <c r="A2733" s="1">
        <v>44250</v>
      </c>
      <c r="B2733">
        <v>10.55</v>
      </c>
      <c r="G2733">
        <f t="shared" si="795"/>
        <v>10168.053064381011</v>
      </c>
      <c r="H2733">
        <f t="shared" si="796"/>
        <v>10092.375539026012</v>
      </c>
      <c r="I2733" s="5">
        <f t="shared" si="785"/>
        <v>0</v>
      </c>
      <c r="J2733" s="6">
        <f>+H2733+SUM($D$16:$E$16)-SUM($F$27:F2733)</f>
        <v>10306.989539026006</v>
      </c>
      <c r="K2733" s="10">
        <f t="shared" si="797"/>
        <v>-5.446147796284273E-3</v>
      </c>
      <c r="L2733" s="10">
        <f>+H2733/SUM(F$27:F2733)-1</f>
        <v>0.30978195498914696</v>
      </c>
      <c r="M2733">
        <v>7.68</v>
      </c>
      <c r="R2733">
        <f t="shared" si="798"/>
        <v>7387.0356610696872</v>
      </c>
      <c r="S2733">
        <f t="shared" si="799"/>
        <v>7178.5041585264444</v>
      </c>
      <c r="T2733" s="5">
        <f t="shared" si="786"/>
        <v>0</v>
      </c>
      <c r="U2733" s="6">
        <f>+S2733+SUM($D$17:$E$17)-SUM($Q$27:Q2733)</f>
        <v>7357.4781585264391</v>
      </c>
      <c r="V2733" s="10">
        <f t="shared" si="787"/>
        <v>-5.181689456222438E-3</v>
      </c>
      <c r="W2733" s="10">
        <f>+S2733/SUM(Q$27:Q2733)-1</f>
        <v>0.11796839921321589</v>
      </c>
      <c r="X2733">
        <v>6.0279999999999996</v>
      </c>
      <c r="AC2733">
        <f t="shared" si="800"/>
        <v>17607.329607517568</v>
      </c>
      <c r="AD2733">
        <f t="shared" si="801"/>
        <v>17435.106292616401</v>
      </c>
      <c r="AE2733" s="5">
        <f t="shared" si="788"/>
        <v>0</v>
      </c>
      <c r="AF2733" s="6">
        <f>+AD2733+SUM($D$18:$E$18)-SUM($AB$27:AB2733)</f>
        <v>17757.027292616425</v>
      </c>
      <c r="AG2733" s="10">
        <f t="shared" si="789"/>
        <v>-1.3013841963369632E-3</v>
      </c>
      <c r="AH2733" s="10">
        <f>+AD2733/SUM(AB$27:AB2733)-1</f>
        <v>0.50847786146957819</v>
      </c>
      <c r="AI2733" s="6">
        <f t="shared" si="790"/>
        <v>0</v>
      </c>
      <c r="AL2733" s="6">
        <f t="shared" si="791"/>
        <v>0</v>
      </c>
      <c r="AM2733" s="6">
        <f t="shared" si="792"/>
        <v>35162.418332968264</v>
      </c>
      <c r="AN2733" s="6">
        <f t="shared" si="793"/>
        <v>34705.985990168861</v>
      </c>
      <c r="AO2733" s="5">
        <f t="shared" si="794"/>
        <v>0</v>
      </c>
      <c r="AP2733" s="6">
        <f>+AN2733+SUM($D$16:$E$18)-SUM($AL$27:AL2733)</f>
        <v>35421.494990168838</v>
      </c>
      <c r="AQ2733" s="10">
        <f t="shared" si="802"/>
        <v>-3.3175110652423623E-3</v>
      </c>
      <c r="AR2733" s="10">
        <f>+AN2733/SUM(AL$27:AL2733)-1</f>
        <v>0.35124289557339616</v>
      </c>
    </row>
    <row r="2734" spans="1:44" x14ac:dyDescent="0.25">
      <c r="A2734" s="1">
        <v>44251</v>
      </c>
      <c r="B2734">
        <v>10.471</v>
      </c>
      <c r="G2734">
        <f t="shared" si="795"/>
        <v>10091.913140960527</v>
      </c>
      <c r="H2734">
        <f t="shared" si="796"/>
        <v>10016.802300392546</v>
      </c>
      <c r="I2734" s="5">
        <f t="shared" si="785"/>
        <v>0</v>
      </c>
      <c r="J2734" s="6">
        <f>+H2734+SUM($D$16:$E$16)-SUM($F$27:F2734)</f>
        <v>10231.416300392542</v>
      </c>
      <c r="K2734" s="10">
        <f t="shared" si="797"/>
        <v>-7.3322320108423211E-3</v>
      </c>
      <c r="L2734" s="10">
        <f>+H2734/SUM(F$27:F2734)-1</f>
        <v>0.29997410907027078</v>
      </c>
      <c r="M2734">
        <v>7.6970000000000001</v>
      </c>
      <c r="R2734">
        <f t="shared" si="798"/>
        <v>7403.3871722986178</v>
      </c>
      <c r="S2734">
        <f t="shared" si="799"/>
        <v>7194.3940765856823</v>
      </c>
      <c r="T2734" s="5">
        <f t="shared" si="786"/>
        <v>0</v>
      </c>
      <c r="U2734" s="6">
        <f>+S2734+SUM($D$17:$E$17)-SUM($Q$27:Q2734)</f>
        <v>7373.368076585677</v>
      </c>
      <c r="V2734" s="10">
        <f t="shared" si="787"/>
        <v>2.1596962596244218E-3</v>
      </c>
      <c r="W2734" s="10">
        <f>+S2734/SUM(Q$27:Q2734)-1</f>
        <v>0.12044306884689093</v>
      </c>
      <c r="X2734">
        <v>6.0359999999999996</v>
      </c>
      <c r="AC2734">
        <f t="shared" si="800"/>
        <v>17630.696999166565</v>
      </c>
      <c r="AD2734">
        <f t="shared" si="801"/>
        <v>17458.245119812975</v>
      </c>
      <c r="AE2734" s="5">
        <f t="shared" si="788"/>
        <v>0</v>
      </c>
      <c r="AF2734" s="6">
        <f>+AD2734+SUM($D$18:$E$18)-SUM($AB$27:AB2734)</f>
        <v>17780.166119813002</v>
      </c>
      <c r="AG2734" s="10">
        <f t="shared" si="789"/>
        <v>1.3030800040612078E-3</v>
      </c>
      <c r="AH2734" s="10">
        <f>+AD2734/SUM(AB$27:AB2734)-1</f>
        <v>0.51047982279866866</v>
      </c>
      <c r="AI2734" s="6">
        <f t="shared" si="790"/>
        <v>0</v>
      </c>
      <c r="AL2734" s="6">
        <f t="shared" si="791"/>
        <v>0</v>
      </c>
      <c r="AM2734" s="6">
        <f t="shared" si="792"/>
        <v>35125.997312425709</v>
      </c>
      <c r="AN2734" s="6">
        <f t="shared" si="793"/>
        <v>34669.441496791202</v>
      </c>
      <c r="AO2734" s="5">
        <f t="shared" si="794"/>
        <v>0</v>
      </c>
      <c r="AP2734" s="6">
        <f>+AN2734+SUM($D$16:$E$18)-SUM($AL$27:AL2734)</f>
        <v>35384.950496791178</v>
      </c>
      <c r="AQ2734" s="10">
        <f t="shared" si="802"/>
        <v>-1.0317038676036505E-3</v>
      </c>
      <c r="AR2734" s="10">
        <f>+AN2734/SUM(AL$27:AL2734)-1</f>
        <v>0.34982007222923639</v>
      </c>
    </row>
    <row r="2735" spans="1:44" x14ac:dyDescent="0.25">
      <c r="A2735" s="1">
        <v>44252</v>
      </c>
      <c r="B2735">
        <v>10.391</v>
      </c>
      <c r="G2735">
        <f t="shared" si="795"/>
        <v>10014.809421041049</v>
      </c>
      <c r="H2735">
        <f t="shared" si="796"/>
        <v>9940.272438485239</v>
      </c>
      <c r="I2735" s="5">
        <f t="shared" si="785"/>
        <v>0</v>
      </c>
      <c r="J2735" s="6">
        <f>+H2735+SUM($D$16:$E$16)-SUM($F$27:F2735)</f>
        <v>10154.886438485235</v>
      </c>
      <c r="K2735" s="10">
        <f t="shared" si="797"/>
        <v>-7.4798893584626658E-3</v>
      </c>
      <c r="L2735" s="10">
        <f>+H2735/SUM(F$27:F2735)-1</f>
        <v>0.2900421132030544</v>
      </c>
      <c r="M2735">
        <v>7.6929999999999996</v>
      </c>
      <c r="R2735">
        <f t="shared" si="798"/>
        <v>7399.53975789181</v>
      </c>
      <c r="S2735">
        <f t="shared" si="799"/>
        <v>7190.6552723364493</v>
      </c>
      <c r="T2735" s="5">
        <f t="shared" si="786"/>
        <v>0</v>
      </c>
      <c r="U2735" s="6">
        <f>+S2735+SUM($D$17:$E$17)-SUM($Q$27:Q2735)</f>
        <v>7369.629272336444</v>
      </c>
      <c r="V2735" s="10">
        <f t="shared" si="787"/>
        <v>-5.0706871139472032E-4</v>
      </c>
      <c r="W2735" s="10">
        <f>+S2735/SUM(Q$27:Q2735)-1</f>
        <v>0.11986079363896729</v>
      </c>
      <c r="X2735">
        <v>5.9589999999999996</v>
      </c>
      <c r="AC2735">
        <f t="shared" si="800"/>
        <v>17405.785854544989</v>
      </c>
      <c r="AD2735">
        <f t="shared" si="801"/>
        <v>17235.533908045978</v>
      </c>
      <c r="AE2735" s="5">
        <f t="shared" si="788"/>
        <v>0</v>
      </c>
      <c r="AF2735" s="6">
        <f>+AD2735+SUM($D$18:$E$18)-SUM($AB$27:AB2735)</f>
        <v>17557.454908046006</v>
      </c>
      <c r="AG2735" s="10">
        <f t="shared" si="789"/>
        <v>-1.2525822889743576E-2</v>
      </c>
      <c r="AH2735" s="10">
        <f>+AD2735/SUM(AB$27:AB2735)-1</f>
        <v>0.49121094500617413</v>
      </c>
      <c r="AI2735" s="6">
        <f t="shared" si="790"/>
        <v>0</v>
      </c>
      <c r="AL2735" s="6">
        <f t="shared" si="791"/>
        <v>0</v>
      </c>
      <c r="AM2735" s="6">
        <f t="shared" si="792"/>
        <v>34820.135033477847</v>
      </c>
      <c r="AN2735" s="6">
        <f t="shared" si="793"/>
        <v>34366.461618867666</v>
      </c>
      <c r="AO2735" s="5">
        <f t="shared" si="794"/>
        <v>0</v>
      </c>
      <c r="AP2735" s="6">
        <f>+AN2735+SUM($D$16:$E$18)-SUM($AL$27:AL2735)</f>
        <v>35081.97061886765</v>
      </c>
      <c r="AQ2735" s="10">
        <f t="shared" si="802"/>
        <v>-8.5623937202060629E-3</v>
      </c>
      <c r="AR2735" s="10">
        <f>+AN2735/SUM(AL$27:AL2735)-1</f>
        <v>0.33802385333887441</v>
      </c>
    </row>
    <row r="2736" spans="1:44" x14ac:dyDescent="0.25">
      <c r="A2736" s="1">
        <v>44253</v>
      </c>
      <c r="B2736">
        <v>10.199999999999999</v>
      </c>
      <c r="G2736">
        <f t="shared" si="795"/>
        <v>9830.7242897332981</v>
      </c>
      <c r="H2736">
        <f t="shared" si="796"/>
        <v>9757.5573931815452</v>
      </c>
      <c r="I2736" s="5">
        <f t="shared" si="785"/>
        <v>0</v>
      </c>
      <c r="J2736" s="6">
        <f>+H2736+SUM($D$16:$E$16)-SUM($F$27:F2736)</f>
        <v>9972.1713931815393</v>
      </c>
      <c r="K2736" s="10">
        <f t="shared" si="797"/>
        <v>-1.7992820147277877E-2</v>
      </c>
      <c r="L2736" s="10">
        <f>+H2736/SUM(F$27:F2736)-1</f>
        <v>0.26632947307007537</v>
      </c>
      <c r="M2736">
        <v>7.5869999999999997</v>
      </c>
      <c r="R2736">
        <f t="shared" si="798"/>
        <v>7297.5832761114216</v>
      </c>
      <c r="S2736">
        <f t="shared" si="799"/>
        <v>7091.5769597317876</v>
      </c>
      <c r="T2736" s="5">
        <f t="shared" si="786"/>
        <v>0</v>
      </c>
      <c r="U2736" s="6">
        <f>+S2736+SUM($D$17:$E$17)-SUM($Q$27:Q2736)</f>
        <v>7270.5509597317832</v>
      </c>
      <c r="V2736" s="10">
        <f t="shared" si="787"/>
        <v>-1.3444137953665281E-2</v>
      </c>
      <c r="W2736" s="10">
        <f>+S2736/SUM(Q$27:Q2736)-1</f>
        <v>0.10443050062899317</v>
      </c>
      <c r="X2736">
        <v>5.8979999999999997</v>
      </c>
      <c r="AC2736">
        <f t="shared" si="800"/>
        <v>17227.609493221404</v>
      </c>
      <c r="AD2736">
        <f t="shared" si="801"/>
        <v>17059.100350672124</v>
      </c>
      <c r="AE2736" s="5">
        <f t="shared" si="788"/>
        <v>0</v>
      </c>
      <c r="AF2736" s="6">
        <f>+AD2736+SUM($D$18:$E$18)-SUM($AB$27:AB2736)</f>
        <v>17381.021350672148</v>
      </c>
      <c r="AG2736" s="10">
        <f t="shared" si="789"/>
        <v>-1.0048925558852173E-2</v>
      </c>
      <c r="AH2736" s="10">
        <f>+AD2736/SUM(AB$27:AB2736)-1</f>
        <v>0.47594598987186032</v>
      </c>
      <c r="AI2736" s="6">
        <f t="shared" si="790"/>
        <v>0</v>
      </c>
      <c r="AL2736" s="6">
        <f t="shared" si="791"/>
        <v>0</v>
      </c>
      <c r="AM2736" s="6">
        <f t="shared" si="792"/>
        <v>34355.917059066123</v>
      </c>
      <c r="AN2736" s="6">
        <f t="shared" si="793"/>
        <v>33908.234703585462</v>
      </c>
      <c r="AO2736" s="5">
        <f t="shared" si="794"/>
        <v>0</v>
      </c>
      <c r="AP2736" s="6">
        <f>+AN2736+SUM($D$16:$E$18)-SUM($AL$27:AL2736)</f>
        <v>34623.743703585438</v>
      </c>
      <c r="AQ2736" s="10">
        <f t="shared" si="802"/>
        <v>-1.3061607064791536E-2</v>
      </c>
      <c r="AR2736" s="10">
        <f>+AN2736/SUM(AL$27:AL2736)-1</f>
        <v>0.32018324613033733</v>
      </c>
    </row>
    <row r="2737" spans="1:44" x14ac:dyDescent="0.25">
      <c r="A2737" s="1">
        <v>44256</v>
      </c>
      <c r="B2737">
        <v>10.371</v>
      </c>
      <c r="G2737">
        <f t="shared" si="795"/>
        <v>9995.53349106118</v>
      </c>
      <c r="H2737">
        <f t="shared" si="796"/>
        <v>9921.1399730084122</v>
      </c>
      <c r="I2737" s="5">
        <f t="shared" si="785"/>
        <v>0</v>
      </c>
      <c r="J2737" s="6">
        <f>+H2737+SUM($D$16:$E$16)-SUM($F$27:F2737)</f>
        <v>10135.753973008406</v>
      </c>
      <c r="K2737" s="10">
        <f t="shared" si="797"/>
        <v>1.6403907772655879E-2</v>
      </c>
      <c r="L2737" s="10">
        <f>+H2737/SUM(F$27:F2737)-1</f>
        <v>0.28755911423625036</v>
      </c>
      <c r="M2737">
        <v>7.6820000000000004</v>
      </c>
      <c r="R2737">
        <f t="shared" si="798"/>
        <v>7388.959368273092</v>
      </c>
      <c r="S2737">
        <f t="shared" si="799"/>
        <v>7180.3735606510609</v>
      </c>
      <c r="T2737" s="5">
        <f t="shared" si="786"/>
        <v>0</v>
      </c>
      <c r="U2737" s="6">
        <f>+S2737+SUM($D$17:$E$17)-SUM($Q$27:Q2737)</f>
        <v>7359.3475606510547</v>
      </c>
      <c r="V2737" s="10">
        <f t="shared" si="787"/>
        <v>1.2213187337668741E-2</v>
      </c>
      <c r="W2737" s="10">
        <f>+S2737/SUM(Q$27:Q2737)-1</f>
        <v>0.11825953681717771</v>
      </c>
      <c r="X2737">
        <v>6.0170000000000003</v>
      </c>
      <c r="AC2737">
        <f t="shared" si="800"/>
        <v>17575.199444000202</v>
      </c>
      <c r="AD2737">
        <f t="shared" si="801"/>
        <v>17403.290405221123</v>
      </c>
      <c r="AE2737" s="5">
        <f t="shared" si="788"/>
        <v>0</v>
      </c>
      <c r="AF2737" s="6">
        <f>+AD2737+SUM($D$18:$E$18)-SUM($AB$27:AB2737)</f>
        <v>17725.211405221147</v>
      </c>
      <c r="AG2737" s="10">
        <f t="shared" si="789"/>
        <v>1.9802636887946035E-2</v>
      </c>
      <c r="AH2737" s="10">
        <f>+AD2737/SUM(AB$27:AB2737)-1</f>
        <v>0.50572516464207951</v>
      </c>
      <c r="AI2737" s="6">
        <f t="shared" si="790"/>
        <v>0</v>
      </c>
      <c r="AL2737" s="6">
        <f t="shared" si="791"/>
        <v>0</v>
      </c>
      <c r="AM2737" s="6">
        <f t="shared" si="792"/>
        <v>34959.692303334472</v>
      </c>
      <c r="AN2737" s="6">
        <f t="shared" si="793"/>
        <v>34504.803938880592</v>
      </c>
      <c r="AO2737" s="5">
        <f t="shared" si="794"/>
        <v>0</v>
      </c>
      <c r="AP2737" s="6">
        <f>+AN2737+SUM($D$16:$E$18)-SUM($AL$27:AL2737)</f>
        <v>35220.312938880568</v>
      </c>
      <c r="AQ2737" s="10">
        <f t="shared" si="802"/>
        <v>1.723006155551432E-2</v>
      </c>
      <c r="AR2737" s="10">
        <f>+AN2737/SUM(AL$27:AL2737)-1</f>
        <v>0.3434100733738723</v>
      </c>
    </row>
    <row r="2738" spans="1:44" x14ac:dyDescent="0.25">
      <c r="A2738" s="1">
        <v>44257</v>
      </c>
      <c r="B2738">
        <v>10.353</v>
      </c>
      <c r="G2738">
        <f t="shared" si="795"/>
        <v>9978.1851540792977</v>
      </c>
      <c r="H2738">
        <f t="shared" si="796"/>
        <v>9903.9207540792686</v>
      </c>
      <c r="I2738" s="5">
        <f t="shared" si="785"/>
        <v>0</v>
      </c>
      <c r="J2738" s="6">
        <f>+H2738+SUM($D$16:$E$16)-SUM($F$27:F2738)</f>
        <v>10118.534754079265</v>
      </c>
      <c r="K2738" s="10">
        <f t="shared" si="797"/>
        <v>-1.6988592042581629E-3</v>
      </c>
      <c r="L2738" s="10">
        <f>+H2738/SUM(F$27:F2738)-1</f>
        <v>0.28532441516612672</v>
      </c>
      <c r="M2738">
        <v>7.7119999999999997</v>
      </c>
      <c r="R2738">
        <f t="shared" si="798"/>
        <v>7417.8149763241445</v>
      </c>
      <c r="S2738">
        <f t="shared" si="799"/>
        <v>7208.4145925203038</v>
      </c>
      <c r="T2738" s="5">
        <f t="shared" si="786"/>
        <v>0</v>
      </c>
      <c r="U2738" s="6">
        <f>+S2738+SUM($D$17:$E$17)-SUM($Q$27:Q2738)</f>
        <v>7387.3885925202994</v>
      </c>
      <c r="V2738" s="10">
        <f t="shared" si="787"/>
        <v>3.8102605751595409E-3</v>
      </c>
      <c r="W2738" s="10">
        <f>+S2738/SUM(Q$27:Q2738)-1</f>
        <v>0.12262660087660415</v>
      </c>
      <c r="X2738">
        <v>5.9880000000000004</v>
      </c>
      <c r="AC2738">
        <f t="shared" si="800"/>
        <v>17490.492649272597</v>
      </c>
      <c r="AD2738">
        <f t="shared" si="801"/>
        <v>17319.412156633553</v>
      </c>
      <c r="AE2738" s="5">
        <f t="shared" si="788"/>
        <v>0</v>
      </c>
      <c r="AF2738" s="6">
        <f>+AD2738+SUM($D$18:$E$18)-SUM($AB$27:AB2738)</f>
        <v>17641.333156633576</v>
      </c>
      <c r="AG2738" s="10">
        <f t="shared" si="789"/>
        <v>-4.7321437623510931E-3</v>
      </c>
      <c r="AH2738" s="10">
        <f>+AD2738/SUM(AB$27:AB2738)-1</f>
        <v>0.49846805482412693</v>
      </c>
      <c r="AI2738" s="6">
        <f t="shared" si="790"/>
        <v>0</v>
      </c>
      <c r="AL2738" s="6">
        <f t="shared" si="791"/>
        <v>0</v>
      </c>
      <c r="AM2738" s="6">
        <f t="shared" si="792"/>
        <v>34886.492779676038</v>
      </c>
      <c r="AN2738" s="6">
        <f t="shared" si="793"/>
        <v>34431.747503233128</v>
      </c>
      <c r="AO2738" s="5">
        <f t="shared" si="794"/>
        <v>0</v>
      </c>
      <c r="AP2738" s="6">
        <f>+AN2738+SUM($D$16:$E$18)-SUM($AL$27:AL2738)</f>
        <v>35147.256503233104</v>
      </c>
      <c r="AQ2738" s="10">
        <f t="shared" si="802"/>
        <v>-2.0742699184485014E-3</v>
      </c>
      <c r="AR2738" s="10">
        <f>+AN2738/SUM(AL$27:AL2738)-1</f>
        <v>0.34056569403042092</v>
      </c>
    </row>
    <row r="2739" spans="1:44" x14ac:dyDescent="0.25">
      <c r="A2739" s="1">
        <v>44258</v>
      </c>
      <c r="B2739">
        <v>10.452</v>
      </c>
      <c r="G2739">
        <f t="shared" si="795"/>
        <v>10073.60100747965</v>
      </c>
      <c r="H2739">
        <f t="shared" si="796"/>
        <v>9998.6264581895612</v>
      </c>
      <c r="I2739" s="5">
        <f t="shared" si="785"/>
        <v>0</v>
      </c>
      <c r="J2739" s="6">
        <f>+H2739+SUM($D$16:$E$16)-SUM($F$27:F2739)</f>
        <v>10213.240458189553</v>
      </c>
      <c r="K2739" s="10">
        <f t="shared" si="797"/>
        <v>9.359626310727398E-3</v>
      </c>
      <c r="L2739" s="10">
        <f>+H2739/SUM(F$27:F2739)-1</f>
        <v>0.29761526005180694</v>
      </c>
      <c r="M2739">
        <v>7.7060000000000004</v>
      </c>
      <c r="R2739">
        <f t="shared" si="798"/>
        <v>7412.0438547139347</v>
      </c>
      <c r="S2739">
        <f t="shared" si="799"/>
        <v>7202.8063861464561</v>
      </c>
      <c r="T2739" s="5">
        <f t="shared" si="786"/>
        <v>0</v>
      </c>
      <c r="U2739" s="6">
        <f>+S2739+SUM($D$17:$E$17)-SUM($Q$27:Q2739)</f>
        <v>7381.7803861464508</v>
      </c>
      <c r="V2739" s="10">
        <f t="shared" si="787"/>
        <v>-7.5915951944460769E-4</v>
      </c>
      <c r="W2739" s="10">
        <f>+S2739/SUM(Q$27:Q2739)-1</f>
        <v>0.12175318806471891</v>
      </c>
      <c r="X2739">
        <v>5.9240000000000004</v>
      </c>
      <c r="AC2739">
        <f t="shared" si="800"/>
        <v>17303.553516080639</v>
      </c>
      <c r="AD2739">
        <f t="shared" si="801"/>
        <v>17134.301539060983</v>
      </c>
      <c r="AE2739" s="5">
        <f t="shared" si="788"/>
        <v>0</v>
      </c>
      <c r="AF2739" s="6">
        <f>+AD2739+SUM($D$18:$E$18)-SUM($AB$27:AB2739)</f>
        <v>17456.222539061011</v>
      </c>
      <c r="AG2739" s="10">
        <f t="shared" si="789"/>
        <v>-1.0493006165067431E-2</v>
      </c>
      <c r="AH2739" s="10">
        <f>+AD2739/SUM(AB$27:AB2739)-1</f>
        <v>0.48245236419140425</v>
      </c>
      <c r="AI2739" s="6">
        <f t="shared" si="790"/>
        <v>0</v>
      </c>
      <c r="AL2739" s="6">
        <f t="shared" si="791"/>
        <v>0</v>
      </c>
      <c r="AM2739" s="6">
        <f t="shared" si="792"/>
        <v>34789.198378274225</v>
      </c>
      <c r="AN2739" s="6">
        <f t="shared" si="793"/>
        <v>34335.734383397001</v>
      </c>
      <c r="AO2739" s="5">
        <f t="shared" si="794"/>
        <v>0</v>
      </c>
      <c r="AP2739" s="6">
        <f>+AN2739+SUM($D$16:$E$18)-SUM($AL$27:AL2739)</f>
        <v>35051.243383396984</v>
      </c>
      <c r="AQ2739" s="10">
        <f t="shared" si="802"/>
        <v>-2.7317386728972215E-3</v>
      </c>
      <c r="AR2739" s="10">
        <f>+AN2739/SUM(AL$27:AL2739)-1</f>
        <v>0.33682751912027276</v>
      </c>
    </row>
    <row r="2740" spans="1:44" x14ac:dyDescent="0.25">
      <c r="A2740" s="1">
        <v>44259</v>
      </c>
      <c r="B2740">
        <v>10.302</v>
      </c>
      <c r="G2740">
        <f t="shared" si="795"/>
        <v>9929.0315326306318</v>
      </c>
      <c r="H2740">
        <f t="shared" si="796"/>
        <v>9855.1329671133626</v>
      </c>
      <c r="I2740" s="5">
        <f t="shared" si="785"/>
        <v>0</v>
      </c>
      <c r="J2740" s="6">
        <f>+H2740+SUM($D$16:$E$16)-SUM($F$27:F2740)</f>
        <v>10069.746967113359</v>
      </c>
      <c r="K2740" s="10">
        <f t="shared" si="797"/>
        <v>-1.4049751561575508E-2</v>
      </c>
      <c r="L2740" s="10">
        <f>+H2740/SUM(F$27:F2740)-1</f>
        <v>0.27899276780077642</v>
      </c>
      <c r="M2740">
        <v>7.7</v>
      </c>
      <c r="R2740">
        <f t="shared" si="798"/>
        <v>7406.2727331037231</v>
      </c>
      <c r="S2740">
        <f t="shared" si="799"/>
        <v>7197.1981797726066</v>
      </c>
      <c r="T2740" s="5">
        <f t="shared" si="786"/>
        <v>0</v>
      </c>
      <c r="U2740" s="6">
        <f>+S2740+SUM($D$17:$E$17)-SUM($Q$27:Q2740)</f>
        <v>7376.1721797726022</v>
      </c>
      <c r="V2740" s="10">
        <f t="shared" si="787"/>
        <v>-7.5973628047421027E-4</v>
      </c>
      <c r="W2740" s="10">
        <f>+S2740/SUM(Q$27:Q2740)-1</f>
        <v>0.12087977525283344</v>
      </c>
      <c r="X2740">
        <v>5.8869999999999996</v>
      </c>
      <c r="AC2740">
        <f t="shared" si="800"/>
        <v>17195.479329704038</v>
      </c>
      <c r="AD2740">
        <f t="shared" si="801"/>
        <v>17027.284463276839</v>
      </c>
      <c r="AE2740" s="5">
        <f t="shared" si="788"/>
        <v>0</v>
      </c>
      <c r="AF2740" s="6">
        <f>+AD2740+SUM($D$18:$E$18)-SUM($AB$27:AB2740)</f>
        <v>17349.205463276863</v>
      </c>
      <c r="AG2740" s="10">
        <f t="shared" si="789"/>
        <v>-6.1305975874609286E-3</v>
      </c>
      <c r="AH2740" s="10">
        <f>+AD2740/SUM(AB$27:AB2740)-1</f>
        <v>0.4731932930443612</v>
      </c>
      <c r="AI2740" s="6">
        <f t="shared" si="790"/>
        <v>0</v>
      </c>
      <c r="AL2740" s="6">
        <f t="shared" si="791"/>
        <v>0</v>
      </c>
      <c r="AM2740" s="6">
        <f t="shared" si="792"/>
        <v>34530.783595438392</v>
      </c>
      <c r="AN2740" s="6">
        <f t="shared" si="793"/>
        <v>34079.615610162808</v>
      </c>
      <c r="AO2740" s="5">
        <f t="shared" si="794"/>
        <v>0</v>
      </c>
      <c r="AP2740" s="6">
        <f>+AN2740+SUM($D$16:$E$18)-SUM($AL$27:AL2740)</f>
        <v>34795.124610162791</v>
      </c>
      <c r="AQ2740" s="10">
        <f t="shared" si="802"/>
        <v>-7.3069811085649805E-3</v>
      </c>
      <c r="AR2740" s="10">
        <f>+AN2740/SUM(AL$27:AL2740)-1</f>
        <v>0.32685579052988745</v>
      </c>
    </row>
    <row r="2741" spans="1:44" x14ac:dyDescent="0.25">
      <c r="A2741" s="1">
        <v>44260</v>
      </c>
      <c r="B2741">
        <v>10.356999999999999</v>
      </c>
      <c r="G2741">
        <f t="shared" si="795"/>
        <v>9982.0403400752712</v>
      </c>
      <c r="H2741">
        <f t="shared" si="796"/>
        <v>9907.747247174635</v>
      </c>
      <c r="I2741" s="5">
        <f t="shared" si="785"/>
        <v>0</v>
      </c>
      <c r="J2741" s="6">
        <f>+H2741+SUM($D$16:$E$16)-SUM($F$27:F2741)</f>
        <v>10122.361247174631</v>
      </c>
      <c r="K2741" s="10">
        <f t="shared" si="797"/>
        <v>5.2249853182115835E-3</v>
      </c>
      <c r="L2741" s="10">
        <f>+H2741/SUM(F$27:F2741)-1</f>
        <v>0.28582101495948753</v>
      </c>
      <c r="M2741">
        <v>7.6429999999999998</v>
      </c>
      <c r="R2741">
        <f t="shared" si="798"/>
        <v>7351.4470778067216</v>
      </c>
      <c r="S2741">
        <f t="shared" si="799"/>
        <v>7143.9202192210432</v>
      </c>
      <c r="T2741" s="5">
        <f t="shared" si="786"/>
        <v>0</v>
      </c>
      <c r="U2741" s="6">
        <f>+S2741+SUM($D$17:$E$17)-SUM($Q$27:Q2741)</f>
        <v>7322.8942192210379</v>
      </c>
      <c r="V2741" s="10">
        <f t="shared" si="787"/>
        <v>-7.2229822261560273E-3</v>
      </c>
      <c r="W2741" s="10">
        <f>+S2741/SUM(Q$27:Q2741)-1</f>
        <v>0.11258235353992285</v>
      </c>
      <c r="X2741">
        <v>6.0010000000000003</v>
      </c>
      <c r="AC2741">
        <f t="shared" si="800"/>
        <v>17528.464660702215</v>
      </c>
      <c r="AD2741">
        <f t="shared" si="801"/>
        <v>17357.01275082798</v>
      </c>
      <c r="AE2741" s="5">
        <f t="shared" si="788"/>
        <v>0</v>
      </c>
      <c r="AF2741" s="6">
        <f>+AD2741+SUM($D$18:$E$18)-SUM($AB$27:AB2741)</f>
        <v>17678.933750828008</v>
      </c>
      <c r="AG2741" s="10">
        <f t="shared" si="789"/>
        <v>1.9005382595132847E-2</v>
      </c>
      <c r="AH2741" s="10">
        <f>+AD2741/SUM(AB$27:AB2741)-1</f>
        <v>0.50172124198389878</v>
      </c>
      <c r="AI2741" s="6">
        <f t="shared" si="790"/>
        <v>0</v>
      </c>
      <c r="AL2741" s="6">
        <f t="shared" si="791"/>
        <v>0</v>
      </c>
      <c r="AM2741" s="6">
        <f t="shared" si="792"/>
        <v>34861.952078584203</v>
      </c>
      <c r="AN2741" s="6">
        <f t="shared" si="793"/>
        <v>34408.680217223664</v>
      </c>
      <c r="AO2741" s="5">
        <f t="shared" si="794"/>
        <v>0</v>
      </c>
      <c r="AP2741" s="6">
        <f>+AN2741+SUM($D$16:$E$18)-SUM($AL$27:AL2741)</f>
        <v>35124.18921722364</v>
      </c>
      <c r="AQ2741" s="10">
        <f t="shared" si="802"/>
        <v>9.457204443082734E-3</v>
      </c>
      <c r="AR2741" s="10">
        <f>+AN2741/SUM(AL$27:AL2741)-1</f>
        <v>0.33966759229231513</v>
      </c>
    </row>
    <row r="2742" spans="1:44" x14ac:dyDescent="0.25">
      <c r="A2742" s="1">
        <v>44263</v>
      </c>
      <c r="B2742">
        <v>10.218999999999999</v>
      </c>
      <c r="G2742">
        <f t="shared" si="795"/>
        <v>9849.0364232141728</v>
      </c>
      <c r="H2742">
        <f t="shared" si="796"/>
        <v>9775.7332353845322</v>
      </c>
      <c r="I2742" s="5">
        <f t="shared" si="785"/>
        <v>0</v>
      </c>
      <c r="J2742" s="6">
        <f>+H2742+SUM($D$16:$E$16)-SUM($F$27:F2742)</f>
        <v>9990.3472353845282</v>
      </c>
      <c r="K2742" s="10">
        <f t="shared" si="797"/>
        <v>-1.3041819844846092E-2</v>
      </c>
      <c r="L2742" s="10">
        <f>+H2742/SUM(F$27:F2742)-1</f>
        <v>0.26868832208853966</v>
      </c>
      <c r="M2742">
        <v>7.7460000000000004</v>
      </c>
      <c r="R2742">
        <f t="shared" si="798"/>
        <v>7450.5179987820065</v>
      </c>
      <c r="S2742">
        <f t="shared" si="799"/>
        <v>7240.1944286387816</v>
      </c>
      <c r="T2742" s="5">
        <f t="shared" si="786"/>
        <v>0</v>
      </c>
      <c r="U2742" s="6">
        <f>+S2742+SUM($D$17:$E$17)-SUM($Q$27:Q2742)</f>
        <v>7419.1684286387754</v>
      </c>
      <c r="V2742" s="10">
        <f t="shared" si="787"/>
        <v>1.3147016266469969E-2</v>
      </c>
      <c r="W2742" s="10">
        <f>+S2742/SUM(Q$27:Q2742)-1</f>
        <v>0.12757594014395446</v>
      </c>
      <c r="X2742">
        <v>6.0179999999999998</v>
      </c>
      <c r="AC2742">
        <f t="shared" si="800"/>
        <v>17578.12036795633</v>
      </c>
      <c r="AD2742">
        <f t="shared" si="801"/>
        <v>17406.182758620693</v>
      </c>
      <c r="AE2742" s="5">
        <f t="shared" si="788"/>
        <v>0</v>
      </c>
      <c r="AF2742" s="6">
        <f>+AD2742+SUM($D$18:$E$18)-SUM($AB$27:AB2742)</f>
        <v>17728.103758620717</v>
      </c>
      <c r="AG2742" s="10">
        <f t="shared" si="789"/>
        <v>2.7812767718757847E-3</v>
      </c>
      <c r="AH2742" s="10">
        <f>+AD2742/SUM(AB$27:AB2742)-1</f>
        <v>0.50597540980821565</v>
      </c>
      <c r="AI2742" s="6">
        <f t="shared" si="790"/>
        <v>0</v>
      </c>
      <c r="AL2742" s="6">
        <f t="shared" si="791"/>
        <v>0</v>
      </c>
      <c r="AM2742" s="6">
        <f t="shared" si="792"/>
        <v>34877.674789952507</v>
      </c>
      <c r="AN2742" s="6">
        <f t="shared" si="793"/>
        <v>34422.110422644007</v>
      </c>
      <c r="AO2742" s="5">
        <f t="shared" si="794"/>
        <v>0</v>
      </c>
      <c r="AP2742" s="6">
        <f>+AN2742+SUM($D$16:$E$18)-SUM($AL$27:AL2742)</f>
        <v>35137.619422643984</v>
      </c>
      <c r="AQ2742" s="10">
        <f t="shared" si="802"/>
        <v>3.8236342872677298E-4</v>
      </c>
      <c r="AR2742" s="10">
        <f>+AN2742/SUM(AL$27:AL2742)-1</f>
        <v>0.34019048392448115</v>
      </c>
    </row>
    <row r="2743" spans="1:44" x14ac:dyDescent="0.25">
      <c r="A2743" s="1">
        <v>44264</v>
      </c>
      <c r="B2743">
        <v>10.236000000000001</v>
      </c>
      <c r="G2743">
        <f t="shared" si="795"/>
        <v>9865.4209636970627</v>
      </c>
      <c r="H2743">
        <f t="shared" si="796"/>
        <v>9791.995831039836</v>
      </c>
      <c r="I2743" s="5">
        <f t="shared" si="785"/>
        <v>0</v>
      </c>
      <c r="J2743" s="6">
        <f>+H2743+SUM($D$16:$E$16)-SUM($F$27:F2743)</f>
        <v>10006.60983103983</v>
      </c>
      <c r="K2743" s="10">
        <f t="shared" si="797"/>
        <v>1.6278308723547408E-3</v>
      </c>
      <c r="L2743" s="10">
        <f>+H2743/SUM(F$27:F2743)-1</f>
        <v>0.27079887121032309</v>
      </c>
      <c r="M2743">
        <v>7.82</v>
      </c>
      <c r="R2743">
        <f t="shared" si="798"/>
        <v>7521.6951653079386</v>
      </c>
      <c r="S2743">
        <f t="shared" si="799"/>
        <v>7309.3623072495839</v>
      </c>
      <c r="T2743" s="5">
        <f t="shared" si="786"/>
        <v>0</v>
      </c>
      <c r="U2743" s="6">
        <f>+S2743+SUM($D$17:$E$17)-SUM($Q$27:Q2743)</f>
        <v>7488.3363072495777</v>
      </c>
      <c r="V2743" s="10">
        <f t="shared" si="787"/>
        <v>9.3228613524674042E-3</v>
      </c>
      <c r="W2743" s="10">
        <f>+S2743/SUM(Q$27:Q2743)-1</f>
        <v>0.13834803149054031</v>
      </c>
      <c r="X2743">
        <v>6.0659999999999998</v>
      </c>
      <c r="AC2743">
        <f t="shared" si="800"/>
        <v>17718.324717850297</v>
      </c>
      <c r="AD2743">
        <f t="shared" si="801"/>
        <v>17545.015721800119</v>
      </c>
      <c r="AE2743" s="5">
        <f t="shared" si="788"/>
        <v>0</v>
      </c>
      <c r="AF2743" s="6">
        <f>+AD2743+SUM($D$18:$E$18)-SUM($AB$27:AB2743)</f>
        <v>17866.936721800143</v>
      </c>
      <c r="AG2743" s="10">
        <f t="shared" si="789"/>
        <v>7.831235933054348E-3</v>
      </c>
      <c r="AH2743" s="10">
        <f>+AD2743/SUM(AB$27:AB2743)-1</f>
        <v>0.5179871777827576</v>
      </c>
      <c r="AI2743" s="6">
        <f t="shared" si="790"/>
        <v>0</v>
      </c>
      <c r="AL2743" s="6">
        <f t="shared" si="791"/>
        <v>0</v>
      </c>
      <c r="AM2743" s="6">
        <f t="shared" si="792"/>
        <v>35105.440846855301</v>
      </c>
      <c r="AN2743" s="6">
        <f t="shared" si="793"/>
        <v>34646.373860089538</v>
      </c>
      <c r="AO2743" s="5">
        <f t="shared" si="794"/>
        <v>0</v>
      </c>
      <c r="AP2743" s="6">
        <f>+AN2743+SUM($D$16:$E$18)-SUM($AL$27:AL2743)</f>
        <v>35361.882860089521</v>
      </c>
      <c r="AQ2743" s="10">
        <f t="shared" si="802"/>
        <v>6.3824311700813041E-3</v>
      </c>
      <c r="AR2743" s="10">
        <f>+AN2743/SUM(AL$27:AL2743)-1</f>
        <v>0.34892195683728011</v>
      </c>
    </row>
    <row r="2744" spans="1:44" x14ac:dyDescent="0.25">
      <c r="A2744" s="1">
        <v>44265</v>
      </c>
      <c r="B2744">
        <v>10.263</v>
      </c>
      <c r="G2744">
        <f t="shared" si="795"/>
        <v>9891.4434691698862</v>
      </c>
      <c r="H2744">
        <f t="shared" si="796"/>
        <v>9817.8246594335524</v>
      </c>
      <c r="I2744" s="5">
        <f t="shared" si="785"/>
        <v>0</v>
      </c>
      <c r="J2744" s="6">
        <f>+H2744+SUM($D$16:$E$16)-SUM($F$27:F2744)</f>
        <v>10032.438659433545</v>
      </c>
      <c r="K2744" s="10">
        <f t="shared" si="797"/>
        <v>2.5811767251677775E-3</v>
      </c>
      <c r="L2744" s="10">
        <f>+H2744/SUM(F$27:F2744)-1</f>
        <v>0.27415091981550876</v>
      </c>
      <c r="M2744">
        <v>7.8680000000000003</v>
      </c>
      <c r="R2744">
        <f t="shared" si="798"/>
        <v>7567.8641381896241</v>
      </c>
      <c r="S2744">
        <f t="shared" si="799"/>
        <v>7354.2279582403744</v>
      </c>
      <c r="T2744" s="5">
        <f t="shared" si="786"/>
        <v>0</v>
      </c>
      <c r="U2744" s="6">
        <f>+S2744+SUM($D$17:$E$17)-SUM($Q$27:Q2744)</f>
        <v>7533.20195824037</v>
      </c>
      <c r="V2744" s="10">
        <f t="shared" si="787"/>
        <v>5.9914043854250032E-3</v>
      </c>
      <c r="W2744" s="10">
        <f>+S2744/SUM(Q$27:Q2744)-1</f>
        <v>0.14533533398562293</v>
      </c>
      <c r="X2744">
        <v>6.1029999999999998</v>
      </c>
      <c r="AC2744">
        <f t="shared" si="800"/>
        <v>17826.398904226899</v>
      </c>
      <c r="AD2744">
        <f t="shared" si="801"/>
        <v>17652.032797584259</v>
      </c>
      <c r="AE2744" s="5">
        <f t="shared" si="788"/>
        <v>0</v>
      </c>
      <c r="AF2744" s="6">
        <f>+AD2744+SUM($D$18:$E$18)-SUM($AB$27:AB2744)</f>
        <v>17973.953797584283</v>
      </c>
      <c r="AG2744" s="10">
        <f t="shared" si="789"/>
        <v>5.989671170300026E-3</v>
      </c>
      <c r="AH2744" s="10">
        <f>+AD2744/SUM(AB$27:AB2744)-1</f>
        <v>0.52724624892980043</v>
      </c>
      <c r="AI2744" s="6">
        <f t="shared" si="790"/>
        <v>0</v>
      </c>
      <c r="AL2744" s="6">
        <f t="shared" si="791"/>
        <v>0</v>
      </c>
      <c r="AM2744" s="6">
        <f t="shared" si="792"/>
        <v>35285.70651158641</v>
      </c>
      <c r="AN2744" s="6">
        <f t="shared" si="793"/>
        <v>34824.085415258189</v>
      </c>
      <c r="AO2744" s="5">
        <f t="shared" si="794"/>
        <v>0</v>
      </c>
      <c r="AP2744" s="6">
        <f>+AN2744+SUM($D$16:$E$18)-SUM($AL$27:AL2744)</f>
        <v>35539.594415258165</v>
      </c>
      <c r="AQ2744" s="10">
        <f t="shared" si="802"/>
        <v>5.0255116751494189E-3</v>
      </c>
      <c r="AR2744" s="10">
        <f>+AN2744/SUM(AL$27:AL2744)-1</f>
        <v>0.3558409787158392</v>
      </c>
    </row>
    <row r="2745" spans="1:44" x14ac:dyDescent="0.25">
      <c r="A2745" s="1">
        <v>44266</v>
      </c>
      <c r="B2745">
        <v>10.42</v>
      </c>
      <c r="G2745">
        <f t="shared" si="795"/>
        <v>10042.759519511859</v>
      </c>
      <c r="H2745">
        <f t="shared" si="796"/>
        <v>9968.0145134266404</v>
      </c>
      <c r="I2745" s="5">
        <f t="shared" si="785"/>
        <v>0</v>
      </c>
      <c r="J2745" s="6">
        <f>+H2745+SUM($D$16:$E$16)-SUM($F$27:F2745)</f>
        <v>10182.628513426636</v>
      </c>
      <c r="K2745" s="10">
        <f t="shared" si="797"/>
        <v>1.4970423352837381E-2</v>
      </c>
      <c r="L2745" s="10">
        <f>+H2745/SUM(F$27:F2745)-1</f>
        <v>0.2936424617049207</v>
      </c>
      <c r="M2745">
        <v>7.9089999999999998</v>
      </c>
      <c r="R2745">
        <f t="shared" si="798"/>
        <v>7607.3001358593965</v>
      </c>
      <c r="S2745">
        <f t="shared" si="799"/>
        <v>7392.5507017950076</v>
      </c>
      <c r="T2745" s="5">
        <f t="shared" si="786"/>
        <v>0</v>
      </c>
      <c r="U2745" s="6">
        <f>+S2745+SUM($D$17:$E$17)-SUM($Q$27:Q2745)</f>
        <v>7571.5247017950023</v>
      </c>
      <c r="V2745" s="10">
        <f t="shared" si="787"/>
        <v>5.0871785685651094E-3</v>
      </c>
      <c r="W2745" s="10">
        <f>+S2745/SUM(Q$27:Q2745)-1</f>
        <v>0.15130365486683917</v>
      </c>
      <c r="X2745">
        <v>6.0990000000000002</v>
      </c>
      <c r="AC2745">
        <f t="shared" si="800"/>
        <v>17814.715208402402</v>
      </c>
      <c r="AD2745">
        <f t="shared" si="801"/>
        <v>17640.463383985974</v>
      </c>
      <c r="AE2745" s="5">
        <f t="shared" si="788"/>
        <v>0</v>
      </c>
      <c r="AF2745" s="6">
        <f>+AD2745+SUM($D$18:$E$18)-SUM($AB$27:AB2745)</f>
        <v>17962.384383985998</v>
      </c>
      <c r="AG2745" s="10">
        <f t="shared" si="789"/>
        <v>-6.4367660719366615E-4</v>
      </c>
      <c r="AH2745" s="10">
        <f>+AD2745/SUM(AB$27:AB2745)-1</f>
        <v>0.52624526826525519</v>
      </c>
      <c r="AI2745" s="6">
        <f t="shared" si="790"/>
        <v>0</v>
      </c>
      <c r="AL2745" s="6">
        <f t="shared" si="791"/>
        <v>0</v>
      </c>
      <c r="AM2745" s="6">
        <f t="shared" si="792"/>
        <v>35464.774863773659</v>
      </c>
      <c r="AN2745" s="6">
        <f t="shared" si="793"/>
        <v>35001.028599207624</v>
      </c>
      <c r="AO2745" s="5">
        <f t="shared" si="794"/>
        <v>0</v>
      </c>
      <c r="AP2745" s="6">
        <f>+AN2745+SUM($D$16:$E$18)-SUM($AL$27:AL2745)</f>
        <v>35716.537599207601</v>
      </c>
      <c r="AQ2745" s="10">
        <f t="shared" si="802"/>
        <v>4.9787620500663099E-3</v>
      </c>
      <c r="AR2745" s="10">
        <f>+AN2745/SUM(AL$27:AL2745)-1</f>
        <v>0.36273008482852931</v>
      </c>
    </row>
    <row r="2746" spans="1:44" x14ac:dyDescent="0.25">
      <c r="A2746" s="1">
        <v>44267</v>
      </c>
      <c r="B2746">
        <v>10.423999999999999</v>
      </c>
      <c r="G2746">
        <f t="shared" si="795"/>
        <v>10046.614705507833</v>
      </c>
      <c r="H2746">
        <f t="shared" si="796"/>
        <v>9971.841006522005</v>
      </c>
      <c r="I2746" s="5">
        <f t="shared" si="785"/>
        <v>0</v>
      </c>
      <c r="J2746" s="6">
        <f>+H2746+SUM($D$16:$E$16)-SUM($F$27:F2746)</f>
        <v>10186.455006521999</v>
      </c>
      <c r="K2746" s="10">
        <f t="shared" si="797"/>
        <v>3.7578637876434229E-4</v>
      </c>
      <c r="L2746" s="10">
        <f>+H2746/SUM(F$27:F2746)-1</f>
        <v>0.29413906149828128</v>
      </c>
      <c r="M2746">
        <v>7.9020000000000001</v>
      </c>
      <c r="R2746">
        <f t="shared" si="798"/>
        <v>7600.5671606474843</v>
      </c>
      <c r="S2746">
        <f t="shared" si="799"/>
        <v>7386.0077943588512</v>
      </c>
      <c r="T2746" s="5">
        <f t="shared" si="786"/>
        <v>0</v>
      </c>
      <c r="U2746" s="6">
        <f>+S2746+SUM($D$17:$E$17)-SUM($Q$27:Q2746)</f>
        <v>7564.9817943588459</v>
      </c>
      <c r="V2746" s="10">
        <f t="shared" si="787"/>
        <v>-8.6414661430145312E-4</v>
      </c>
      <c r="W2746" s="10">
        <f>+S2746/SUM(Q$27:Q2746)-1</f>
        <v>0.15028467325297323</v>
      </c>
      <c r="X2746">
        <v>6.1159999999999997</v>
      </c>
      <c r="AC2746">
        <f t="shared" si="800"/>
        <v>17864.370915656516</v>
      </c>
      <c r="AD2746">
        <f t="shared" si="801"/>
        <v>17689.633391778687</v>
      </c>
      <c r="AE2746" s="5">
        <f t="shared" si="788"/>
        <v>0</v>
      </c>
      <c r="AF2746" s="6">
        <f>+AD2746+SUM($D$18:$E$18)-SUM($AB$27:AB2746)</f>
        <v>18011.554391778714</v>
      </c>
      <c r="AG2746" s="10">
        <f t="shared" si="789"/>
        <v>2.737387572918859E-3</v>
      </c>
      <c r="AH2746" s="10">
        <f>+AD2746/SUM(AB$27:AB2746)-1</f>
        <v>0.53049943608957228</v>
      </c>
      <c r="AI2746" s="6">
        <f t="shared" si="790"/>
        <v>0</v>
      </c>
      <c r="AL2746" s="6">
        <f t="shared" si="791"/>
        <v>0</v>
      </c>
      <c r="AM2746" s="6">
        <f t="shared" si="792"/>
        <v>35511.552781811835</v>
      </c>
      <c r="AN2746" s="6">
        <f t="shared" si="793"/>
        <v>35047.482192659547</v>
      </c>
      <c r="AO2746" s="5">
        <f t="shared" si="794"/>
        <v>0</v>
      </c>
      <c r="AP2746" s="6">
        <f>+AN2746+SUM($D$16:$E$18)-SUM($AL$27:AL2746)</f>
        <v>35762.991192659523</v>
      </c>
      <c r="AQ2746" s="10">
        <f t="shared" si="802"/>
        <v>1.3006186090376293E-3</v>
      </c>
      <c r="AR2746" s="10">
        <f>+AN2746/SUM(AL$27:AL2746)-1</f>
        <v>0.36453870908555364</v>
      </c>
    </row>
    <row r="2747" spans="1:44" x14ac:dyDescent="0.25">
      <c r="A2747" s="1">
        <v>44270</v>
      </c>
      <c r="B2747">
        <v>10.404999999999999</v>
      </c>
      <c r="G2747">
        <f t="shared" si="795"/>
        <v>10028.302572026956</v>
      </c>
      <c r="H2747">
        <f t="shared" si="796"/>
        <v>9953.6651643190198</v>
      </c>
      <c r="I2747" s="5">
        <f t="shared" si="785"/>
        <v>0</v>
      </c>
      <c r="J2747" s="6">
        <f>+H2747+SUM($D$16:$E$16)-SUM($F$27:F2747)</f>
        <v>10168.279164319014</v>
      </c>
      <c r="K2747" s="10">
        <f t="shared" si="797"/>
        <v>-1.7843147779426083E-3</v>
      </c>
      <c r="L2747" s="10">
        <f>+H2747/SUM(F$27:F2747)-1</f>
        <v>0.29178021247981745</v>
      </c>
      <c r="M2747">
        <v>7.9119999999999999</v>
      </c>
      <c r="R2747">
        <f t="shared" si="798"/>
        <v>7610.1856966645018</v>
      </c>
      <c r="S2747">
        <f t="shared" si="799"/>
        <v>7395.3548049819328</v>
      </c>
      <c r="T2747" s="5">
        <f t="shared" si="786"/>
        <v>0</v>
      </c>
      <c r="U2747" s="6">
        <f>+S2747+SUM($D$17:$E$17)-SUM($Q$27:Q2747)</f>
        <v>7574.3288049819275</v>
      </c>
      <c r="V2747" s="10">
        <f t="shared" si="787"/>
        <v>1.2355628707594324E-3</v>
      </c>
      <c r="W2747" s="10">
        <f>+S2747/SUM(Q$27:Q2747)-1</f>
        <v>0.15174036127278212</v>
      </c>
      <c r="X2747">
        <v>6.1310000000000002</v>
      </c>
      <c r="AC2747">
        <f t="shared" si="800"/>
        <v>17908.184774998383</v>
      </c>
      <c r="AD2747">
        <f t="shared" si="801"/>
        <v>17733.018692772261</v>
      </c>
      <c r="AE2747" s="5">
        <f t="shared" si="788"/>
        <v>0</v>
      </c>
      <c r="AF2747" s="6">
        <f>+AD2747+SUM($D$18:$E$18)-SUM($AB$27:AB2747)</f>
        <v>18054.939692772285</v>
      </c>
      <c r="AG2747" s="10">
        <f t="shared" si="789"/>
        <v>2.4087482984462838E-3</v>
      </c>
      <c r="AH2747" s="10">
        <f>+AD2747/SUM(AB$27:AB2747)-1</f>
        <v>0.53425311358161687</v>
      </c>
      <c r="AI2747" s="6">
        <f t="shared" si="790"/>
        <v>0</v>
      </c>
      <c r="AL2747" s="6">
        <f t="shared" si="791"/>
        <v>0</v>
      </c>
      <c r="AM2747" s="6">
        <f t="shared" si="792"/>
        <v>35546.673043689836</v>
      </c>
      <c r="AN2747" s="6">
        <f t="shared" si="793"/>
        <v>35082.038662073217</v>
      </c>
      <c r="AO2747" s="5">
        <f t="shared" si="794"/>
        <v>0</v>
      </c>
      <c r="AP2747" s="6">
        <f>+AN2747+SUM($D$16:$E$18)-SUM($AL$27:AL2747)</f>
        <v>35797.547662073193</v>
      </c>
      <c r="AQ2747" s="10">
        <f t="shared" si="802"/>
        <v>9.6626339859295918E-4</v>
      </c>
      <c r="AR2747" s="10">
        <f>+AN2747/SUM(AL$27:AL2747)-1</f>
        <v>0.36588413070257797</v>
      </c>
    </row>
    <row r="2748" spans="1:44" x14ac:dyDescent="0.25">
      <c r="A2748" s="1">
        <v>44271</v>
      </c>
      <c r="B2748">
        <v>10.47</v>
      </c>
      <c r="G2748">
        <f t="shared" si="795"/>
        <v>10090.949344461531</v>
      </c>
      <c r="H2748">
        <f t="shared" si="796"/>
        <v>10015.845677118707</v>
      </c>
      <c r="I2748" s="5">
        <f t="shared" si="785"/>
        <v>0</v>
      </c>
      <c r="J2748" s="6">
        <f>+H2748+SUM($D$16:$E$16)-SUM($F$27:F2748)</f>
        <v>10230.459677118699</v>
      </c>
      <c r="K2748" s="10">
        <f t="shared" si="797"/>
        <v>6.1151461122230799E-3</v>
      </c>
      <c r="L2748" s="10">
        <f>+H2748/SUM(F$27:F2748)-1</f>
        <v>0.2998499591219308</v>
      </c>
      <c r="M2748">
        <v>7.9649999999999999</v>
      </c>
      <c r="R2748">
        <f t="shared" si="798"/>
        <v>7661.1639375546974</v>
      </c>
      <c r="S2748">
        <f t="shared" si="799"/>
        <v>7444.8939612842642</v>
      </c>
      <c r="T2748" s="5">
        <f t="shared" si="786"/>
        <v>0</v>
      </c>
      <c r="U2748" s="6">
        <f>+S2748+SUM($D$17:$E$17)-SUM($Q$27:Q2748)</f>
        <v>7623.8679612842589</v>
      </c>
      <c r="V2748" s="10">
        <f t="shared" si="787"/>
        <v>6.5404021369850351E-3</v>
      </c>
      <c r="W2748" s="10">
        <f>+S2748/SUM(Q$27:Q2748)-1</f>
        <v>0.15945550777776907</v>
      </c>
      <c r="X2748">
        <v>6.1559999999999997</v>
      </c>
      <c r="AC2748">
        <f t="shared" si="800"/>
        <v>17981.207873901491</v>
      </c>
      <c r="AD2748">
        <f t="shared" si="801"/>
        <v>17805.327527761547</v>
      </c>
      <c r="AE2748" s="5">
        <f t="shared" si="788"/>
        <v>0</v>
      </c>
      <c r="AF2748" s="6">
        <f>+AD2748+SUM($D$18:$E$18)-SUM($AB$27:AB2748)</f>
        <v>18127.248527761571</v>
      </c>
      <c r="AG2748" s="10">
        <f t="shared" si="789"/>
        <v>4.0049336203671348E-3</v>
      </c>
      <c r="AH2748" s="10">
        <f>+AD2748/SUM(AB$27:AB2748)-1</f>
        <v>0.54050924273502421</v>
      </c>
      <c r="AI2748" s="6">
        <f t="shared" si="790"/>
        <v>0</v>
      </c>
      <c r="AL2748" s="6">
        <f t="shared" si="791"/>
        <v>0</v>
      </c>
      <c r="AM2748" s="6">
        <f t="shared" si="792"/>
        <v>35733.321155917714</v>
      </c>
      <c r="AN2748" s="6">
        <f t="shared" si="793"/>
        <v>35266.067166164517</v>
      </c>
      <c r="AO2748" s="5">
        <f t="shared" si="794"/>
        <v>0</v>
      </c>
      <c r="AP2748" s="6">
        <f>+AN2748+SUM($D$16:$E$18)-SUM($AL$27:AL2748)</f>
        <v>35981.576166164494</v>
      </c>
      <c r="AQ2748" s="10">
        <f t="shared" si="802"/>
        <v>5.1408131592844963E-3</v>
      </c>
      <c r="AR2748" s="10">
        <f>+AN2748/SUM(AL$27:AL2748)-1</f>
        <v>0.37304909667723174</v>
      </c>
    </row>
    <row r="2749" spans="1:44" x14ac:dyDescent="0.25">
      <c r="A2749" s="1">
        <v>44273</v>
      </c>
      <c r="B2749">
        <v>10.419</v>
      </c>
      <c r="G2749">
        <f t="shared" si="795"/>
        <v>10041.795723012865</v>
      </c>
      <c r="H2749">
        <f t="shared" si="796"/>
        <v>9967.0578901527988</v>
      </c>
      <c r="I2749" s="5">
        <f t="shared" si="785"/>
        <v>0</v>
      </c>
      <c r="J2749" s="6">
        <f>+H2749+SUM($D$16:$E$16)-SUM($F$27:F2749)</f>
        <v>10181.671890152793</v>
      </c>
      <c r="K2749" s="10">
        <f t="shared" si="797"/>
        <v>-4.7688753492693969E-3</v>
      </c>
      <c r="L2749" s="10">
        <f>+H2749/SUM(F$27:F2749)-1</f>
        <v>0.2935183117565805</v>
      </c>
      <c r="M2749">
        <v>7.9740000000000002</v>
      </c>
      <c r="R2749">
        <f t="shared" si="798"/>
        <v>7669.8206199700135</v>
      </c>
      <c r="S2749">
        <f t="shared" si="799"/>
        <v>7453.3062708450379</v>
      </c>
      <c r="T2749" s="5">
        <f t="shared" si="786"/>
        <v>0</v>
      </c>
      <c r="U2749" s="6">
        <f>+S2749+SUM($D$17:$E$17)-SUM($Q$27:Q2749)</f>
        <v>7632.2802708450326</v>
      </c>
      <c r="V2749" s="10">
        <f t="shared" si="787"/>
        <v>1.1034175307722549E-3</v>
      </c>
      <c r="W2749" s="10">
        <f>+S2749/SUM(Q$27:Q2749)-1</f>
        <v>0.16076562699559727</v>
      </c>
      <c r="X2749">
        <v>6.0919999999999996</v>
      </c>
      <c r="AC2749">
        <f t="shared" si="800"/>
        <v>17794.268740709533</v>
      </c>
      <c r="AD2749">
        <f t="shared" si="801"/>
        <v>17620.216910188978</v>
      </c>
      <c r="AE2749" s="5">
        <f t="shared" si="788"/>
        <v>0</v>
      </c>
      <c r="AF2749" s="6">
        <f>+AD2749+SUM($D$18:$E$18)-SUM($AB$27:AB2749)</f>
        <v>17942.137910189005</v>
      </c>
      <c r="AG2749" s="10">
        <f t="shared" si="789"/>
        <v>-1.0211732756301717E-2</v>
      </c>
      <c r="AH2749" s="10">
        <f>+AD2749/SUM(AB$27:AB2749)-1</f>
        <v>0.52449355210230153</v>
      </c>
      <c r="AI2749" s="6">
        <f t="shared" si="790"/>
        <v>0</v>
      </c>
      <c r="AL2749" s="6">
        <f t="shared" si="791"/>
        <v>0</v>
      </c>
      <c r="AM2749" s="6">
        <f t="shared" si="792"/>
        <v>35505.88508369241</v>
      </c>
      <c r="AN2749" s="6">
        <f t="shared" si="793"/>
        <v>35040.581071186811</v>
      </c>
      <c r="AO2749" s="5">
        <f t="shared" si="794"/>
        <v>0</v>
      </c>
      <c r="AP2749" s="6">
        <f>+AN2749+SUM($D$16:$E$18)-SUM($AL$27:AL2749)</f>
        <v>35756.090071186787</v>
      </c>
      <c r="AQ2749" s="10">
        <f t="shared" si="802"/>
        <v>-6.2667097721457177E-3</v>
      </c>
      <c r="AR2749" s="10">
        <f>+AN2749/SUM(AL$27:AL2749)-1</f>
        <v>0.36427002081477045</v>
      </c>
    </row>
    <row r="2750" spans="1:44" x14ac:dyDescent="0.25">
      <c r="A2750" s="1">
        <v>44274</v>
      </c>
      <c r="B2750">
        <v>10.364000000000001</v>
      </c>
      <c r="G2750">
        <f t="shared" si="795"/>
        <v>9988.7869155682256</v>
      </c>
      <c r="H2750">
        <f t="shared" si="796"/>
        <v>9914.4436100915264</v>
      </c>
      <c r="I2750" s="5">
        <f t="shared" si="785"/>
        <v>0</v>
      </c>
      <c r="J2750" s="6">
        <f>+H2750+SUM($D$16:$E$16)-SUM($F$27:F2750)</f>
        <v>10129.05761009152</v>
      </c>
      <c r="K2750" s="10">
        <f t="shared" si="797"/>
        <v>-5.167548181567172E-3</v>
      </c>
      <c r="L2750" s="10">
        <f>+H2750/SUM(F$27:F2750)-1</f>
        <v>0.28669006459786939</v>
      </c>
      <c r="M2750">
        <v>7.9340000000000002</v>
      </c>
      <c r="R2750">
        <f t="shared" si="798"/>
        <v>7631.3464759019425</v>
      </c>
      <c r="S2750">
        <f t="shared" si="799"/>
        <v>7415.9182283527134</v>
      </c>
      <c r="T2750" s="5">
        <f t="shared" si="786"/>
        <v>0</v>
      </c>
      <c r="U2750" s="6">
        <f>+S2750+SUM($D$17:$E$17)-SUM($Q$27:Q2750)</f>
        <v>7594.8922283527081</v>
      </c>
      <c r="V2750" s="10">
        <f t="shared" si="787"/>
        <v>-4.8986726332816977E-3</v>
      </c>
      <c r="W2750" s="10">
        <f>+S2750/SUM(Q$27:Q2750)-1</f>
        <v>0.15494287491636194</v>
      </c>
      <c r="X2750">
        <v>6.109</v>
      </c>
      <c r="AC2750">
        <f t="shared" si="800"/>
        <v>17843.924447963647</v>
      </c>
      <c r="AD2750">
        <f t="shared" si="801"/>
        <v>17669.386917981694</v>
      </c>
      <c r="AE2750" s="5">
        <f t="shared" si="788"/>
        <v>0</v>
      </c>
      <c r="AF2750" s="6">
        <f>+AD2750+SUM($D$18:$E$18)-SUM($AB$27:AB2750)</f>
        <v>17991.307917981721</v>
      </c>
      <c r="AG2750" s="10">
        <f t="shared" si="789"/>
        <v>2.7404765273146836E-3</v>
      </c>
      <c r="AH2750" s="10">
        <f>+AD2750/SUM(AB$27:AB2750)-1</f>
        <v>0.52874771992661862</v>
      </c>
      <c r="AI2750" s="6">
        <f t="shared" si="790"/>
        <v>0</v>
      </c>
      <c r="AL2750" s="6">
        <f t="shared" si="791"/>
        <v>0</v>
      </c>
      <c r="AM2750" s="6">
        <f t="shared" si="792"/>
        <v>35464.057839433815</v>
      </c>
      <c r="AN2750" s="6">
        <f t="shared" si="793"/>
        <v>34999.748756425935</v>
      </c>
      <c r="AO2750" s="5">
        <f t="shared" si="794"/>
        <v>0</v>
      </c>
      <c r="AP2750" s="6">
        <f>+AN2750+SUM($D$16:$E$18)-SUM($AL$27:AL2750)</f>
        <v>35715.257756425912</v>
      </c>
      <c r="AQ2750" s="10">
        <f t="shared" si="802"/>
        <v>-1.1419681145109495E-3</v>
      </c>
      <c r="AR2750" s="10">
        <f>+AN2750/SUM(AL$27:AL2750)-1</f>
        <v>0.36268025542830129</v>
      </c>
    </row>
    <row r="2751" spans="1:44" x14ac:dyDescent="0.25">
      <c r="A2751" s="1">
        <v>44277</v>
      </c>
      <c r="B2751">
        <v>10.362</v>
      </c>
      <c r="G2751">
        <f t="shared" si="795"/>
        <v>9986.8593225702389</v>
      </c>
      <c r="H2751">
        <f t="shared" si="796"/>
        <v>9912.5303635438431</v>
      </c>
      <c r="I2751" s="5">
        <f t="shared" si="785"/>
        <v>0</v>
      </c>
      <c r="J2751" s="6">
        <f>+H2751+SUM($D$16:$E$16)-SUM($F$27:F2751)</f>
        <v>10127.144363543837</v>
      </c>
      <c r="K2751" s="10">
        <f t="shared" si="797"/>
        <v>-1.8888692525320661E-4</v>
      </c>
      <c r="L2751" s="10">
        <f>+H2751/SUM(F$27:F2751)-1</f>
        <v>0.28644176470118876</v>
      </c>
      <c r="M2751">
        <v>7.9409999999999998</v>
      </c>
      <c r="R2751">
        <f t="shared" si="798"/>
        <v>7638.0794511138547</v>
      </c>
      <c r="S2751">
        <f t="shared" si="799"/>
        <v>7422.4611357888707</v>
      </c>
      <c r="T2751" s="5">
        <f t="shared" si="786"/>
        <v>0</v>
      </c>
      <c r="U2751" s="6">
        <f>+S2751+SUM($D$17:$E$17)-SUM($Q$27:Q2751)</f>
        <v>7601.4351357888663</v>
      </c>
      <c r="V2751" s="10">
        <f t="shared" si="787"/>
        <v>8.6148785781747783E-4</v>
      </c>
      <c r="W2751" s="10">
        <f>+S2751/SUM(Q$27:Q2751)-1</f>
        <v>0.15596185653022809</v>
      </c>
      <c r="X2751">
        <v>6.1260000000000003</v>
      </c>
      <c r="AC2751">
        <f t="shared" si="800"/>
        <v>17893.580155217762</v>
      </c>
      <c r="AD2751">
        <f t="shared" si="801"/>
        <v>17718.556925774406</v>
      </c>
      <c r="AE2751" s="5">
        <f t="shared" si="788"/>
        <v>0</v>
      </c>
      <c r="AF2751" s="6">
        <f>+AD2751+SUM($D$18:$E$18)-SUM($AB$27:AB2751)</f>
        <v>18040.47792577443</v>
      </c>
      <c r="AG2751" s="10">
        <f t="shared" si="789"/>
        <v>2.7329868410270741E-3</v>
      </c>
      <c r="AH2751" s="10">
        <f>+AD2751/SUM(AB$27:AB2751)-1</f>
        <v>0.53300188775093549</v>
      </c>
      <c r="AI2751" s="6">
        <f t="shared" si="790"/>
        <v>0</v>
      </c>
      <c r="AL2751" s="6">
        <f t="shared" si="791"/>
        <v>0</v>
      </c>
      <c r="AM2751" s="6">
        <f t="shared" si="792"/>
        <v>35518.51892890186</v>
      </c>
      <c r="AN2751" s="6">
        <f t="shared" si="793"/>
        <v>35053.548425107118</v>
      </c>
      <c r="AO2751" s="5">
        <f t="shared" si="794"/>
        <v>0</v>
      </c>
      <c r="AP2751" s="6">
        <f>+AN2751+SUM($D$16:$E$18)-SUM($AL$27:AL2751)</f>
        <v>35769.057425107094</v>
      </c>
      <c r="AQ2751" s="10">
        <f t="shared" si="802"/>
        <v>1.5063497244816038E-3</v>
      </c>
      <c r="AR2751" s="10">
        <f>+AN2751/SUM(AL$27:AL2751)-1</f>
        <v>0.3647748917861402</v>
      </c>
    </row>
    <row r="2752" spans="1:44" x14ac:dyDescent="0.25">
      <c r="A2752" s="1">
        <v>44278</v>
      </c>
      <c r="B2752">
        <v>10.321999999999999</v>
      </c>
      <c r="G2752">
        <f t="shared" si="795"/>
        <v>9948.3074626105008</v>
      </c>
      <c r="H2752">
        <f t="shared" si="796"/>
        <v>9874.2654325901894</v>
      </c>
      <c r="I2752" s="5">
        <f t="shared" si="785"/>
        <v>0</v>
      </c>
      <c r="J2752" s="6">
        <f>+H2752+SUM($D$16:$E$16)-SUM($F$27:F2752)</f>
        <v>10088.879432590184</v>
      </c>
      <c r="K2752" s="10">
        <f t="shared" si="797"/>
        <v>-3.7784522052831671E-3</v>
      </c>
      <c r="L2752" s="10">
        <f>+H2752/SUM(F$27:F2752)-1</f>
        <v>0.28147576676758068</v>
      </c>
      <c r="M2752">
        <v>7.9379999999999997</v>
      </c>
      <c r="R2752">
        <f t="shared" si="798"/>
        <v>7635.1938903087494</v>
      </c>
      <c r="S2752">
        <f t="shared" si="799"/>
        <v>7419.6570326019464</v>
      </c>
      <c r="T2752" s="5">
        <f t="shared" si="786"/>
        <v>0</v>
      </c>
      <c r="U2752" s="6">
        <f>+S2752+SUM($D$17:$E$17)-SUM($Q$27:Q2752)</f>
        <v>7598.6310326019411</v>
      </c>
      <c r="V2752" s="10">
        <f t="shared" si="787"/>
        <v>-3.6889128655759329E-4</v>
      </c>
      <c r="W2752" s="10">
        <f>+S2752/SUM(Q$27:Q2752)-1</f>
        <v>0.15552515012428558</v>
      </c>
      <c r="X2752">
        <v>6.1</v>
      </c>
      <c r="AC2752">
        <f t="shared" si="800"/>
        <v>17817.636132358526</v>
      </c>
      <c r="AD2752">
        <f t="shared" si="801"/>
        <v>17643.355737385547</v>
      </c>
      <c r="AE2752" s="5">
        <f t="shared" si="788"/>
        <v>0</v>
      </c>
      <c r="AF2752" s="6">
        <f>+AD2752+SUM($D$18:$E$18)-SUM($AB$27:AB2752)</f>
        <v>17965.276737385575</v>
      </c>
      <c r="AG2752" s="10">
        <f t="shared" si="789"/>
        <v>-4.1684698541947229E-3</v>
      </c>
      <c r="AH2752" s="10">
        <f>+AD2752/SUM(AB$27:AB2752)-1</f>
        <v>0.52649551343139178</v>
      </c>
      <c r="AI2752" s="6">
        <f t="shared" si="790"/>
        <v>0</v>
      </c>
      <c r="AL2752" s="6">
        <f t="shared" si="791"/>
        <v>0</v>
      </c>
      <c r="AM2752" s="6">
        <f t="shared" si="792"/>
        <v>35401.137485277781</v>
      </c>
      <c r="AN2752" s="6">
        <f t="shared" si="793"/>
        <v>34937.278202577683</v>
      </c>
      <c r="AO2752" s="5">
        <f t="shared" si="794"/>
        <v>0</v>
      </c>
      <c r="AP2752" s="6">
        <f>+AN2752+SUM($D$16:$E$18)-SUM($AL$27:AL2752)</f>
        <v>35652.78720257766</v>
      </c>
      <c r="AQ2752" s="10">
        <f t="shared" si="802"/>
        <v>-3.2505811139384999E-3</v>
      </c>
      <c r="AR2752" s="10">
        <f>+AN2752/SUM(AL$27:AL2752)-1</f>
        <v>0.36024802681811585</v>
      </c>
    </row>
    <row r="2753" spans="1:44" x14ac:dyDescent="0.25">
      <c r="A2753" s="1">
        <v>44279</v>
      </c>
      <c r="B2753">
        <v>10.172000000000001</v>
      </c>
      <c r="G2753">
        <f t="shared" si="795"/>
        <v>9803.7379877614821</v>
      </c>
      <c r="H2753">
        <f t="shared" si="796"/>
        <v>9730.7719415139909</v>
      </c>
      <c r="I2753" s="5">
        <f t="shared" si="785"/>
        <v>0</v>
      </c>
      <c r="J2753" s="6">
        <f>+H2753+SUM($D$16:$E$16)-SUM($F$27:F2753)</f>
        <v>9945.385941513985</v>
      </c>
      <c r="K2753" s="10">
        <f t="shared" si="797"/>
        <v>-1.4222936455427382E-2</v>
      </c>
      <c r="L2753" s="10">
        <f>+H2753/SUM(F$27:F2753)-1</f>
        <v>0.26285327451655016</v>
      </c>
      <c r="M2753">
        <v>7.9210000000000003</v>
      </c>
      <c r="R2753">
        <f t="shared" si="798"/>
        <v>7618.8423790798197</v>
      </c>
      <c r="S2753">
        <f t="shared" si="799"/>
        <v>7403.7671145427084</v>
      </c>
      <c r="T2753" s="5">
        <f t="shared" si="786"/>
        <v>0</v>
      </c>
      <c r="U2753" s="6">
        <f>+S2753+SUM($D$17:$E$17)-SUM($Q$27:Q2753)</f>
        <v>7582.7411145427031</v>
      </c>
      <c r="V2753" s="10">
        <f t="shared" si="787"/>
        <v>-2.0911553661524529E-3</v>
      </c>
      <c r="W2753" s="10">
        <f>+S2753/SUM(Q$27:Q2753)-1</f>
        <v>0.15305048049061054</v>
      </c>
      <c r="X2753">
        <v>6.0739999999999998</v>
      </c>
      <c r="AC2753">
        <f t="shared" si="800"/>
        <v>17741.692109499294</v>
      </c>
      <c r="AD2753">
        <f t="shared" si="801"/>
        <v>17568.154548996692</v>
      </c>
      <c r="AE2753" s="5">
        <f t="shared" si="788"/>
        <v>0</v>
      </c>
      <c r="AF2753" s="6">
        <f>+AD2753+SUM($D$18:$E$18)-SUM($AB$27:AB2753)</f>
        <v>17890.07554899672</v>
      </c>
      <c r="AG2753" s="10">
        <f t="shared" si="789"/>
        <v>-4.185918730233773E-3</v>
      </c>
      <c r="AH2753" s="10">
        <f>+AD2753/SUM(AB$27:AB2753)-1</f>
        <v>0.51998913911184808</v>
      </c>
      <c r="AI2753" s="6">
        <f t="shared" si="790"/>
        <v>0</v>
      </c>
      <c r="AL2753" s="6">
        <f t="shared" si="791"/>
        <v>0</v>
      </c>
      <c r="AM2753" s="6">
        <f t="shared" si="792"/>
        <v>35164.2724763406</v>
      </c>
      <c r="AN2753" s="6">
        <f t="shared" si="793"/>
        <v>34702.693605053391</v>
      </c>
      <c r="AO2753" s="5">
        <f t="shared" si="794"/>
        <v>0</v>
      </c>
      <c r="AP2753" s="6">
        <f>+AN2753+SUM($D$16:$E$18)-SUM($AL$27:AL2753)</f>
        <v>35418.202605053375</v>
      </c>
      <c r="AQ2753" s="10">
        <f t="shared" si="802"/>
        <v>-6.5796986976469629E-3</v>
      </c>
      <c r="AR2753" s="10">
        <f>+AN2753/SUM(AL$27:AL2753)-1</f>
        <v>0.35111470984779736</v>
      </c>
    </row>
    <row r="2754" spans="1:44" x14ac:dyDescent="0.25">
      <c r="A2754" s="1">
        <v>44280</v>
      </c>
      <c r="B2754">
        <v>10.151999999999999</v>
      </c>
      <c r="G2754">
        <f t="shared" si="795"/>
        <v>9784.4620577816113</v>
      </c>
      <c r="H2754">
        <f t="shared" si="796"/>
        <v>9711.6394760371622</v>
      </c>
      <c r="I2754" s="5">
        <f t="shared" si="785"/>
        <v>0</v>
      </c>
      <c r="J2754" s="6">
        <f>+H2754+SUM($D$16:$E$16)-SUM($F$27:F2754)</f>
        <v>9926.2534760371564</v>
      </c>
      <c r="K2754" s="10">
        <f t="shared" si="797"/>
        <v>-1.9237529432584166E-3</v>
      </c>
      <c r="L2754" s="10">
        <f>+H2754/SUM(F$27:F2754)-1</f>
        <v>0.2603702755497459</v>
      </c>
      <c r="M2754">
        <v>7.9109999999999996</v>
      </c>
      <c r="R2754">
        <f t="shared" si="798"/>
        <v>7609.2238430628013</v>
      </c>
      <c r="S2754">
        <f t="shared" si="799"/>
        <v>7394.4201039196269</v>
      </c>
      <c r="T2754" s="5">
        <f t="shared" si="786"/>
        <v>0</v>
      </c>
      <c r="U2754" s="6">
        <f>+S2754+SUM($D$17:$E$17)-SUM($Q$27:Q2754)</f>
        <v>7573.3941039196216</v>
      </c>
      <c r="V2754" s="10">
        <f t="shared" si="787"/>
        <v>-1.2326690944459706E-3</v>
      </c>
      <c r="W2754" s="10">
        <f>+S2754/SUM(Q$27:Q2754)-1</f>
        <v>0.15159479247080143</v>
      </c>
      <c r="X2754">
        <v>6.14</v>
      </c>
      <c r="AC2754">
        <f t="shared" si="800"/>
        <v>17934.473090603504</v>
      </c>
      <c r="AD2754">
        <f t="shared" si="801"/>
        <v>17759.049873368407</v>
      </c>
      <c r="AE2754" s="5">
        <f t="shared" si="788"/>
        <v>0</v>
      </c>
      <c r="AF2754" s="6">
        <f>+AD2754+SUM($D$18:$E$18)-SUM($AB$27:AB2754)</f>
        <v>18080.970873368431</v>
      </c>
      <c r="AG2754" s="10">
        <f t="shared" si="789"/>
        <v>1.067045937558464E-2</v>
      </c>
      <c r="AH2754" s="10">
        <f>+AD2754/SUM(AB$27:AB2754)-1</f>
        <v>0.53650532007684371</v>
      </c>
      <c r="AI2754" s="6">
        <f t="shared" si="790"/>
        <v>0</v>
      </c>
      <c r="AL2754" s="6">
        <f t="shared" si="791"/>
        <v>0</v>
      </c>
      <c r="AM2754" s="6">
        <f t="shared" si="792"/>
        <v>35328.158991447912</v>
      </c>
      <c r="AN2754" s="6">
        <f t="shared" si="793"/>
        <v>34865.109453325196</v>
      </c>
      <c r="AO2754" s="5">
        <f t="shared" si="794"/>
        <v>0</v>
      </c>
      <c r="AP2754" s="6">
        <f>+AN2754+SUM($D$16:$E$18)-SUM($AL$27:AL2754)</f>
        <v>35580.61845332518</v>
      </c>
      <c r="AQ2754" s="10">
        <f t="shared" si="802"/>
        <v>4.5856603759060199E-3</v>
      </c>
      <c r="AR2754" s="10">
        <f>+AN2754/SUM(AL$27:AL2754)-1</f>
        <v>0.3574382086577137</v>
      </c>
    </row>
    <row r="2755" spans="1:44" x14ac:dyDescent="0.25">
      <c r="A2755" s="1">
        <v>44281</v>
      </c>
      <c r="B2755">
        <v>10.236000000000001</v>
      </c>
      <c r="G2755">
        <f t="shared" si="795"/>
        <v>9865.4209636970645</v>
      </c>
      <c r="H2755">
        <f t="shared" si="796"/>
        <v>9791.995831039836</v>
      </c>
      <c r="I2755" s="5">
        <f t="shared" si="785"/>
        <v>0</v>
      </c>
      <c r="J2755" s="6">
        <f>+H2755+SUM($D$16:$E$16)-SUM($F$27:F2755)</f>
        <v>10006.60983103983</v>
      </c>
      <c r="K2755" s="10">
        <f t="shared" si="797"/>
        <v>8.0953357877331378E-3</v>
      </c>
      <c r="L2755" s="10">
        <f>+H2755/SUM(F$27:F2755)-1</f>
        <v>0.27079887121032309</v>
      </c>
      <c r="M2755">
        <v>7.9630000000000001</v>
      </c>
      <c r="R2755">
        <f t="shared" si="798"/>
        <v>7659.2402303512945</v>
      </c>
      <c r="S2755">
        <f t="shared" si="799"/>
        <v>7443.0245591596495</v>
      </c>
      <c r="T2755" s="5">
        <f t="shared" si="786"/>
        <v>0</v>
      </c>
      <c r="U2755" s="6">
        <f>+S2755+SUM($D$17:$E$17)-SUM($Q$27:Q2755)</f>
        <v>7621.9985591596451</v>
      </c>
      <c r="V2755" s="10">
        <f t="shared" si="787"/>
        <v>6.4177903028799221E-3</v>
      </c>
      <c r="W2755" s="10">
        <f>+S2755/SUM(Q$27:Q2755)-1</f>
        <v>0.15916437017380769</v>
      </c>
      <c r="X2755">
        <v>6.2089999999999996</v>
      </c>
      <c r="AC2755">
        <f t="shared" si="800"/>
        <v>18136.016843576082</v>
      </c>
      <c r="AD2755">
        <f t="shared" si="801"/>
        <v>17958.622257938834</v>
      </c>
      <c r="AE2755" s="5">
        <f t="shared" si="788"/>
        <v>0</v>
      </c>
      <c r="AF2755" s="6">
        <f>+AD2755+SUM($D$18:$E$18)-SUM($AB$27:AB2755)</f>
        <v>18280.543257938858</v>
      </c>
      <c r="AG2755" s="10">
        <f t="shared" si="789"/>
        <v>1.1037702895942303E-2</v>
      </c>
      <c r="AH2755" s="10">
        <f>+AD2755/SUM(AB$27:AB2755)-1</f>
        <v>0.55377223654024799</v>
      </c>
      <c r="AI2755" s="6">
        <f t="shared" si="790"/>
        <v>0</v>
      </c>
      <c r="AL2755" s="6">
        <f t="shared" si="791"/>
        <v>0</v>
      </c>
      <c r="AM2755" s="6">
        <f t="shared" si="792"/>
        <v>35660.678037624442</v>
      </c>
      <c r="AN2755" s="6">
        <f t="shared" si="793"/>
        <v>35193.642648138324</v>
      </c>
      <c r="AO2755" s="5">
        <f t="shared" si="794"/>
        <v>0</v>
      </c>
      <c r="AP2755" s="6">
        <f>+AN2755+SUM($D$16:$E$18)-SUM($AL$27:AL2755)</f>
        <v>35909.151648138301</v>
      </c>
      <c r="AQ2755" s="10">
        <f t="shared" si="802"/>
        <v>9.2334874742014961E-3</v>
      </c>
      <c r="AR2755" s="10">
        <f>+AN2755/SUM(AL$27:AL2755)-1</f>
        <v>0.37022932041512124</v>
      </c>
    </row>
    <row r="2756" spans="1:44" x14ac:dyDescent="0.25">
      <c r="A2756" s="1">
        <v>44284</v>
      </c>
      <c r="B2756">
        <v>10.292</v>
      </c>
      <c r="G2756">
        <f t="shared" si="795"/>
        <v>9919.3935676406982</v>
      </c>
      <c r="H2756">
        <f t="shared" si="796"/>
        <v>9845.5667343749501</v>
      </c>
      <c r="I2756" s="5">
        <f t="shared" si="785"/>
        <v>0</v>
      </c>
      <c r="J2756" s="6">
        <f>+H2756+SUM($D$16:$E$16)-SUM($F$27:F2756)</f>
        <v>10060.180734374946</v>
      </c>
      <c r="K2756" s="10">
        <f t="shared" si="797"/>
        <v>5.3535517262741639E-3</v>
      </c>
      <c r="L2756" s="10">
        <f>+H2756/SUM(F$27:F2756)-1</f>
        <v>0.27775126831737462</v>
      </c>
      <c r="M2756">
        <v>7.9779999999999998</v>
      </c>
      <c r="R2756">
        <f t="shared" si="798"/>
        <v>7673.6680343768203</v>
      </c>
      <c r="S2756">
        <f t="shared" si="799"/>
        <v>7457.04507509427</v>
      </c>
      <c r="T2756" s="5">
        <f t="shared" si="786"/>
        <v>0</v>
      </c>
      <c r="U2756" s="6">
        <f>+S2756+SUM($D$17:$E$17)-SUM($Q$27:Q2756)</f>
        <v>7636.0190750942638</v>
      </c>
      <c r="V2756" s="10">
        <f t="shared" si="787"/>
        <v>1.8394802656804821E-3</v>
      </c>
      <c r="W2756" s="10">
        <f>+S2756/SUM(Q$27:Q2756)-1</f>
        <v>0.16134790220352069</v>
      </c>
      <c r="X2756">
        <v>6.2430000000000003</v>
      </c>
      <c r="AC2756">
        <f t="shared" si="800"/>
        <v>18235.328258084312</v>
      </c>
      <c r="AD2756">
        <f t="shared" si="801"/>
        <v>18056.962273524263</v>
      </c>
      <c r="AE2756" s="5">
        <f t="shared" si="788"/>
        <v>0</v>
      </c>
      <c r="AF2756" s="6">
        <f>+AD2756+SUM($D$18:$E$18)-SUM($AB$27:AB2756)</f>
        <v>18378.88327352429</v>
      </c>
      <c r="AG2756" s="10">
        <f t="shared" si="789"/>
        <v>5.3794908716799927E-3</v>
      </c>
      <c r="AH2756" s="10">
        <f>+AD2756/SUM(AB$27:AB2756)-1</f>
        <v>0.56228057218888217</v>
      </c>
      <c r="AI2756" s="6">
        <f t="shared" si="790"/>
        <v>0</v>
      </c>
      <c r="AL2756" s="6">
        <f t="shared" si="791"/>
        <v>0</v>
      </c>
      <c r="AM2756" s="6">
        <f t="shared" si="792"/>
        <v>35828.38986010183</v>
      </c>
      <c r="AN2756" s="6">
        <f t="shared" si="793"/>
        <v>35359.57408299348</v>
      </c>
      <c r="AO2756" s="5">
        <f t="shared" si="794"/>
        <v>0</v>
      </c>
      <c r="AP2756" s="6">
        <f>+AN2756+SUM($D$16:$E$18)-SUM($AL$27:AL2756)</f>
        <v>36075.083082993457</v>
      </c>
      <c r="AQ2756" s="10">
        <f t="shared" si="802"/>
        <v>4.6208675849839231E-3</v>
      </c>
      <c r="AR2756" s="10">
        <f>+AN2756/SUM(AL$27:AL2756)-1</f>
        <v>0.37668969507682482</v>
      </c>
    </row>
    <row r="2757" spans="1:44" x14ac:dyDescent="0.25">
      <c r="A2757" s="1">
        <v>44285</v>
      </c>
      <c r="B2757">
        <v>10.385</v>
      </c>
      <c r="G2757">
        <f t="shared" si="795"/>
        <v>10009.026642047089</v>
      </c>
      <c r="H2757">
        <f t="shared" si="796"/>
        <v>9934.532698842193</v>
      </c>
      <c r="I2757" s="5">
        <f t="shared" si="785"/>
        <v>0</v>
      </c>
      <c r="J2757" s="6">
        <f>+H2757+SUM($D$16:$E$16)-SUM($F$27:F2757)</f>
        <v>10149.146698842189</v>
      </c>
      <c r="K2757" s="10">
        <f t="shared" si="797"/>
        <v>8.8433763583641856E-3</v>
      </c>
      <c r="L2757" s="10">
        <f>+H2757/SUM(F$27:F2757)-1</f>
        <v>0.28929721351301341</v>
      </c>
      <c r="M2757">
        <v>8.0310000000000006</v>
      </c>
      <c r="R2757">
        <f t="shared" si="798"/>
        <v>7724.646275267015</v>
      </c>
      <c r="S2757">
        <f t="shared" si="799"/>
        <v>7506.5842313966014</v>
      </c>
      <c r="T2757" s="5">
        <f t="shared" si="786"/>
        <v>0</v>
      </c>
      <c r="U2757" s="6">
        <f>+S2757+SUM($D$17:$E$17)-SUM($Q$27:Q2757)</f>
        <v>7685.558231396597</v>
      </c>
      <c r="V2757" s="10">
        <f t="shared" si="787"/>
        <v>6.4875631942711287E-3</v>
      </c>
      <c r="W2757" s="10">
        <f>+S2757/SUM(Q$27:Q2757)-1</f>
        <v>0.16906304870850786</v>
      </c>
      <c r="X2757">
        <v>6.2380000000000004</v>
      </c>
      <c r="AC2757">
        <f t="shared" si="800"/>
        <v>18220.723638303691</v>
      </c>
      <c r="AD2757">
        <f t="shared" si="801"/>
        <v>18042.500506526409</v>
      </c>
      <c r="AE2757" s="5">
        <f t="shared" si="788"/>
        <v>0</v>
      </c>
      <c r="AF2757" s="6">
        <f>+AD2757+SUM($D$18:$E$18)-SUM($AB$27:AB2757)</f>
        <v>18364.421506526436</v>
      </c>
      <c r="AG2757" s="10">
        <f t="shared" si="789"/>
        <v>-7.8686864607746543E-4</v>
      </c>
      <c r="AH2757" s="10">
        <f>+AD2757/SUM(AB$27:AB2757)-1</f>
        <v>0.56102934635820101</v>
      </c>
      <c r="AI2757" s="6">
        <f t="shared" si="790"/>
        <v>0</v>
      </c>
      <c r="AL2757" s="6">
        <f t="shared" si="791"/>
        <v>0</v>
      </c>
      <c r="AM2757" s="6">
        <f t="shared" si="792"/>
        <v>35954.396555617794</v>
      </c>
      <c r="AN2757" s="6">
        <f t="shared" si="793"/>
        <v>35483.617436765198</v>
      </c>
      <c r="AO2757" s="5">
        <f t="shared" si="794"/>
        <v>0</v>
      </c>
      <c r="AP2757" s="6">
        <f>+AN2757+SUM($D$16:$E$18)-SUM($AL$27:AL2757)</f>
        <v>36199.126436765175</v>
      </c>
      <c r="AQ2757" s="10">
        <f t="shared" si="802"/>
        <v>3.4384772860078794E-3</v>
      </c>
      <c r="AR2757" s="10">
        <f>+AN2757/SUM(AL$27:AL2757)-1</f>
        <v>0.38151919914493027</v>
      </c>
    </row>
    <row r="2758" spans="1:44" x14ac:dyDescent="0.25">
      <c r="A2758" s="1">
        <v>44286</v>
      </c>
      <c r="B2758">
        <v>10.35</v>
      </c>
      <c r="G2758">
        <f t="shared" si="795"/>
        <v>9975.2937645823167</v>
      </c>
      <c r="H2758">
        <f t="shared" si="796"/>
        <v>9901.0508842577456</v>
      </c>
      <c r="I2758" s="5">
        <f t="shared" si="785"/>
        <v>0</v>
      </c>
      <c r="J2758" s="6">
        <f>+H2758+SUM($D$16:$E$16)-SUM($F$27:F2758)</f>
        <v>10115.664884257742</v>
      </c>
      <c r="K2758" s="10">
        <f t="shared" si="797"/>
        <v>-3.2989782863486194E-3</v>
      </c>
      <c r="L2758" s="10">
        <f>+H2758/SUM(F$27:F2758)-1</f>
        <v>0.28495196532110612</v>
      </c>
      <c r="M2758">
        <v>8.0269999999999992</v>
      </c>
      <c r="R2758">
        <f t="shared" si="798"/>
        <v>7720.7988608602063</v>
      </c>
      <c r="S2758">
        <f t="shared" si="799"/>
        <v>7502.8454271473674</v>
      </c>
      <c r="T2758" s="5">
        <f t="shared" si="786"/>
        <v>0</v>
      </c>
      <c r="U2758" s="6">
        <f>+S2758+SUM($D$17:$E$17)-SUM($Q$27:Q2758)</f>
        <v>7681.8194271473621</v>
      </c>
      <c r="V2758" s="10">
        <f t="shared" si="787"/>
        <v>-4.8647139695867647E-4</v>
      </c>
      <c r="W2758" s="10">
        <f>+S2758/SUM(Q$27:Q2758)-1</f>
        <v>0.16848077350058399</v>
      </c>
      <c r="X2758">
        <v>6.2249999999999996</v>
      </c>
      <c r="AC2758">
        <f t="shared" si="800"/>
        <v>18182.751626874073</v>
      </c>
      <c r="AD2758">
        <f t="shared" si="801"/>
        <v>18004.899912331977</v>
      </c>
      <c r="AE2758" s="5">
        <f t="shared" si="788"/>
        <v>0</v>
      </c>
      <c r="AF2758" s="6">
        <f>+AD2758+SUM($D$18:$E$18)-SUM($AB$27:AB2758)</f>
        <v>18326.820912332005</v>
      </c>
      <c r="AG2758" s="10">
        <f t="shared" si="789"/>
        <v>-2.0474695694100431E-3</v>
      </c>
      <c r="AH2758" s="10">
        <f>+AD2758/SUM(AB$27:AB2758)-1</f>
        <v>0.55777615919842893</v>
      </c>
      <c r="AI2758" s="6">
        <f t="shared" si="790"/>
        <v>0</v>
      </c>
      <c r="AL2758" s="6">
        <f t="shared" si="791"/>
        <v>0</v>
      </c>
      <c r="AM2758" s="6">
        <f t="shared" si="792"/>
        <v>35878.844252316594</v>
      </c>
      <c r="AN2758" s="6">
        <f t="shared" si="793"/>
        <v>35408.796223737096</v>
      </c>
      <c r="AO2758" s="5">
        <f t="shared" si="794"/>
        <v>0</v>
      </c>
      <c r="AP2758" s="6">
        <f>+AN2758+SUM($D$16:$E$18)-SUM($AL$27:AL2758)</f>
        <v>36124.305223737072</v>
      </c>
      <c r="AQ2758" s="10">
        <f t="shared" si="802"/>
        <v>-2.0669342161835358E-3</v>
      </c>
      <c r="AR2758" s="10">
        <f>+AN2758/SUM(AL$27:AL2758)-1</f>
        <v>0.37860610995705812</v>
      </c>
    </row>
    <row r="2759" spans="1:44" x14ac:dyDescent="0.25">
      <c r="A2759" s="1">
        <v>44287</v>
      </c>
      <c r="B2759">
        <v>10.467000000000001</v>
      </c>
      <c r="G2759">
        <f t="shared" si="795"/>
        <v>10088.057954964552</v>
      </c>
      <c r="H2759">
        <f t="shared" si="796"/>
        <v>10012.975807297182</v>
      </c>
      <c r="I2759" s="5">
        <f t="shared" si="785"/>
        <v>0</v>
      </c>
      <c r="J2759" s="6">
        <f>+H2759+SUM($D$16:$E$16)-SUM($F$27:F2759)</f>
        <v>10227.589807297176</v>
      </c>
      <c r="K2759" s="10">
        <f t="shared" si="797"/>
        <v>1.1064514722469276E-2</v>
      </c>
      <c r="L2759" s="10">
        <f>+H2759/SUM(F$27:F2759)-1</f>
        <v>0.29947750927690997</v>
      </c>
      <c r="M2759">
        <v>8.0630000000000006</v>
      </c>
      <c r="R2759">
        <f t="shared" si="798"/>
        <v>7755.4255905214713</v>
      </c>
      <c r="S2759">
        <f t="shared" si="799"/>
        <v>7536.4946653904608</v>
      </c>
      <c r="T2759" s="5">
        <f t="shared" si="786"/>
        <v>0</v>
      </c>
      <c r="U2759" s="6">
        <f>+S2759+SUM($D$17:$E$17)-SUM($Q$27:Q2759)</f>
        <v>7715.4686653904555</v>
      </c>
      <c r="V2759" s="10">
        <f t="shared" si="787"/>
        <v>4.3803734990408572E-3</v>
      </c>
      <c r="W2759" s="10">
        <f>+S2759/SUM(Q$27:Q2759)-1</f>
        <v>0.17372125037189612</v>
      </c>
      <c r="X2759">
        <v>6.2140000000000004</v>
      </c>
      <c r="AC2759">
        <f t="shared" si="800"/>
        <v>18150.621463356707</v>
      </c>
      <c r="AD2759">
        <f t="shared" si="801"/>
        <v>17973.084024936696</v>
      </c>
      <c r="AE2759" s="5">
        <f t="shared" si="788"/>
        <v>0</v>
      </c>
      <c r="AF2759" s="6">
        <f>+AD2759+SUM($D$18:$E$18)-SUM($AB$27:AB2759)</f>
        <v>18295.00502493672</v>
      </c>
      <c r="AG2759" s="10">
        <f t="shared" si="789"/>
        <v>-1.7360287170087307E-3</v>
      </c>
      <c r="AH2759" s="10">
        <f>+AD2759/SUM(AB$27:AB2759)-1</f>
        <v>0.55502346237093003</v>
      </c>
      <c r="AI2759" s="6">
        <f t="shared" si="790"/>
        <v>0</v>
      </c>
      <c r="AL2759" s="6">
        <f t="shared" si="791"/>
        <v>0</v>
      </c>
      <c r="AM2759" s="6">
        <f t="shared" si="792"/>
        <v>35994.105008842729</v>
      </c>
      <c r="AN2759" s="6">
        <f t="shared" si="793"/>
        <v>35522.55449762434</v>
      </c>
      <c r="AO2759" s="5">
        <f t="shared" si="794"/>
        <v>0</v>
      </c>
      <c r="AP2759" s="6">
        <f>+AN2759+SUM($D$16:$E$18)-SUM($AL$27:AL2759)</f>
        <v>36238.063497624316</v>
      </c>
      <c r="AQ2759" s="10">
        <f t="shared" si="802"/>
        <v>3.1490785271213184E-3</v>
      </c>
      <c r="AR2759" s="10">
        <f>+AN2759/SUM(AL$27:AL2759)-1</f>
        <v>0.38303517471396709</v>
      </c>
    </row>
    <row r="2760" spans="1:44" x14ac:dyDescent="0.25">
      <c r="A2760" s="1">
        <v>44292</v>
      </c>
      <c r="B2760">
        <v>10.515000000000001</v>
      </c>
      <c r="G2760">
        <f t="shared" si="795"/>
        <v>10134.320186916239</v>
      </c>
      <c r="H2760">
        <f t="shared" si="796"/>
        <v>10058.893724441567</v>
      </c>
      <c r="I2760" s="5">
        <f t="shared" si="785"/>
        <v>0</v>
      </c>
      <c r="J2760" s="6">
        <f>+H2760+SUM($D$16:$E$16)-SUM($F$27:F2760)</f>
        <v>10273.507724441559</v>
      </c>
      <c r="K2760" s="10">
        <f t="shared" si="797"/>
        <v>4.4896127053923873E-3</v>
      </c>
      <c r="L2760" s="10">
        <f>+H2760/SUM(F$27:F2760)-1</f>
        <v>0.30543670679723989</v>
      </c>
      <c r="M2760">
        <v>8.1150000000000002</v>
      </c>
      <c r="R2760">
        <f t="shared" si="798"/>
        <v>7805.4419778099627</v>
      </c>
      <c r="S2760">
        <f t="shared" si="799"/>
        <v>7585.0991206304825</v>
      </c>
      <c r="T2760" s="5">
        <f t="shared" si="786"/>
        <v>0</v>
      </c>
      <c r="U2760" s="6">
        <f>+S2760+SUM($D$17:$E$17)-SUM($Q$27:Q2760)</f>
        <v>7764.0731206304772</v>
      </c>
      <c r="V2760" s="10">
        <f t="shared" si="787"/>
        <v>6.2996115139510866E-3</v>
      </c>
      <c r="W2760" s="10">
        <f>+S2760/SUM(Q$27:Q2760)-1</f>
        <v>0.18129082807490216</v>
      </c>
      <c r="X2760">
        <v>6.2450000000000001</v>
      </c>
      <c r="AC2760">
        <f t="shared" si="800"/>
        <v>18241.170105996564</v>
      </c>
      <c r="AD2760">
        <f t="shared" si="801"/>
        <v>18062.746980323409</v>
      </c>
      <c r="AE2760" s="5">
        <f t="shared" si="788"/>
        <v>0</v>
      </c>
      <c r="AF2760" s="6">
        <f>+AD2760+SUM($D$18:$E$18)-SUM($AB$27:AB2760)</f>
        <v>18384.667980323436</v>
      </c>
      <c r="AG2760" s="10">
        <f t="shared" si="789"/>
        <v>4.900952760849453E-3</v>
      </c>
      <c r="AH2760" s="10">
        <f>+AD2760/SUM(AB$27:AB2760)-1</f>
        <v>0.56278106252115512</v>
      </c>
      <c r="AI2760" s="6">
        <f t="shared" si="790"/>
        <v>0</v>
      </c>
      <c r="AL2760" s="6">
        <f t="shared" si="791"/>
        <v>0</v>
      </c>
      <c r="AM2760" s="6">
        <f t="shared" si="792"/>
        <v>36180.932270722769</v>
      </c>
      <c r="AN2760" s="6">
        <f t="shared" si="793"/>
        <v>35706.73982539546</v>
      </c>
      <c r="AO2760" s="5">
        <f t="shared" si="794"/>
        <v>0</v>
      </c>
      <c r="AP2760" s="6">
        <f>+AN2760+SUM($D$16:$E$18)-SUM($AL$27:AL2760)</f>
        <v>36422.248825395436</v>
      </c>
      <c r="AQ2760" s="10">
        <f t="shared" si="802"/>
        <v>5.0826481879528984E-3</v>
      </c>
      <c r="AR2760" s="10">
        <f>+AN2760/SUM(AL$27:AL2760)-1</f>
        <v>0.39020624646193824</v>
      </c>
    </row>
    <row r="2761" spans="1:44" x14ac:dyDescent="0.25">
      <c r="A2761" s="1">
        <v>44293</v>
      </c>
      <c r="B2761">
        <v>10.416</v>
      </c>
      <c r="G2761">
        <f t="shared" si="795"/>
        <v>10038.904333515886</v>
      </c>
      <c r="H2761">
        <f t="shared" si="796"/>
        <v>9964.1880203312758</v>
      </c>
      <c r="I2761" s="5">
        <f t="shared" si="785"/>
        <v>0</v>
      </c>
      <c r="J2761" s="6">
        <f>+H2761+SUM($D$16:$E$16)-SUM($F$27:F2761)</f>
        <v>10178.80202033127</v>
      </c>
      <c r="K2761" s="10">
        <f t="shared" si="797"/>
        <v>-9.2184389840848091E-3</v>
      </c>
      <c r="L2761" s="10">
        <f>+H2761/SUM(F$27:F2761)-1</f>
        <v>0.29314586191155989</v>
      </c>
      <c r="M2761">
        <v>8.1189999999999998</v>
      </c>
      <c r="R2761">
        <f t="shared" si="798"/>
        <v>7809.2893922167696</v>
      </c>
      <c r="S2761">
        <f t="shared" si="799"/>
        <v>7588.8379248797146</v>
      </c>
      <c r="T2761" s="5">
        <f t="shared" si="786"/>
        <v>0</v>
      </c>
      <c r="U2761" s="6">
        <f>+S2761+SUM($D$17:$E$17)-SUM($Q$27:Q2761)</f>
        <v>7767.8119248797084</v>
      </c>
      <c r="V2761" s="10">
        <f t="shared" si="787"/>
        <v>4.8155191110921258E-4</v>
      </c>
      <c r="W2761" s="10">
        <f>+S2761/SUM(Q$27:Q2761)-1</f>
        <v>0.18187310328282558</v>
      </c>
      <c r="X2761">
        <v>6.202</v>
      </c>
      <c r="AC2761">
        <f t="shared" si="800"/>
        <v>18115.570375883217</v>
      </c>
      <c r="AD2761">
        <f t="shared" si="801"/>
        <v>17938.375784141837</v>
      </c>
      <c r="AE2761" s="5">
        <f t="shared" si="788"/>
        <v>0</v>
      </c>
      <c r="AF2761" s="6">
        <f>+AD2761+SUM($D$18:$E$18)-SUM($AB$27:AB2761)</f>
        <v>18260.296784141865</v>
      </c>
      <c r="AG2761" s="10">
        <f t="shared" si="789"/>
        <v>-6.7649411082475464E-3</v>
      </c>
      <c r="AH2761" s="10">
        <f>+AD2761/SUM(AB$27:AB2761)-1</f>
        <v>0.55202052037729432</v>
      </c>
      <c r="AI2761" s="6">
        <f t="shared" si="790"/>
        <v>0</v>
      </c>
      <c r="AL2761" s="6">
        <f t="shared" si="791"/>
        <v>0</v>
      </c>
      <c r="AM2761" s="6">
        <f t="shared" si="792"/>
        <v>35963.764101615874</v>
      </c>
      <c r="AN2761" s="6">
        <f t="shared" si="793"/>
        <v>35491.40172935283</v>
      </c>
      <c r="AO2761" s="5">
        <f t="shared" si="794"/>
        <v>0</v>
      </c>
      <c r="AP2761" s="6">
        <f>+AN2761+SUM($D$16:$E$18)-SUM($AL$27:AL2761)</f>
        <v>36206.910729352807</v>
      </c>
      <c r="AQ2761" s="10">
        <f t="shared" si="802"/>
        <v>-5.9122679951734147E-3</v>
      </c>
      <c r="AR2761" s="10">
        <f>+AN2761/SUM(AL$27:AL2761)-1</f>
        <v>0.38182227280084313</v>
      </c>
    </row>
    <row r="2762" spans="1:44" x14ac:dyDescent="0.25">
      <c r="A2762" s="1">
        <v>44294</v>
      </c>
      <c r="B2762">
        <v>10.454000000000001</v>
      </c>
      <c r="G2762">
        <f t="shared" si="795"/>
        <v>10075.528600477637</v>
      </c>
      <c r="H2762">
        <f t="shared" si="796"/>
        <v>10000.539704737246</v>
      </c>
      <c r="I2762" s="5">
        <f t="shared" si="785"/>
        <v>0</v>
      </c>
      <c r="J2762" s="6">
        <f>+H2762+SUM($D$16:$E$16)-SUM($F$27:F2762)</f>
        <v>10215.15370473724</v>
      </c>
      <c r="K2762" s="10">
        <f t="shared" si="797"/>
        <v>3.5713126489109737E-3</v>
      </c>
      <c r="L2762" s="10">
        <f>+H2762/SUM(F$27:F2762)-1</f>
        <v>0.29786355994848757</v>
      </c>
      <c r="M2762">
        <v>8.1579999999999995</v>
      </c>
      <c r="R2762">
        <f t="shared" si="798"/>
        <v>7846.801682683139</v>
      </c>
      <c r="S2762">
        <f t="shared" si="799"/>
        <v>7625.2912663097313</v>
      </c>
      <c r="T2762" s="5">
        <f t="shared" si="786"/>
        <v>0</v>
      </c>
      <c r="U2762" s="6">
        <f>+S2762+SUM($D$17:$E$17)-SUM($Q$27:Q2762)</f>
        <v>7804.2652663097251</v>
      </c>
      <c r="V2762" s="10">
        <f t="shared" si="787"/>
        <v>4.6928712721865384E-3</v>
      </c>
      <c r="W2762" s="10">
        <f>+S2762/SUM(Q$27:Q2762)-1</f>
        <v>0.18755028656008021</v>
      </c>
      <c r="X2762">
        <v>6.23</v>
      </c>
      <c r="AC2762">
        <f t="shared" si="800"/>
        <v>18197.356246654701</v>
      </c>
      <c r="AD2762">
        <f t="shared" si="801"/>
        <v>18019.361679329839</v>
      </c>
      <c r="AE2762" s="5">
        <f t="shared" si="788"/>
        <v>0</v>
      </c>
      <c r="AF2762" s="6">
        <f>+AD2762+SUM($D$18:$E$18)-SUM($AB$27:AB2762)</f>
        <v>18341.282679329866</v>
      </c>
      <c r="AG2762" s="10">
        <f t="shared" si="789"/>
        <v>4.4350809926776424E-3</v>
      </c>
      <c r="AH2762" s="10">
        <f>+AD2762/SUM(AB$27:AB2762)-1</f>
        <v>0.55902738502911076</v>
      </c>
      <c r="AI2762" s="6">
        <f t="shared" si="790"/>
        <v>0</v>
      </c>
      <c r="AL2762" s="6">
        <f t="shared" si="791"/>
        <v>0</v>
      </c>
      <c r="AM2762" s="6">
        <f t="shared" si="792"/>
        <v>36119.686529815473</v>
      </c>
      <c r="AN2762" s="6">
        <f t="shared" si="793"/>
        <v>35645.192650376819</v>
      </c>
      <c r="AO2762" s="5">
        <f t="shared" si="794"/>
        <v>0</v>
      </c>
      <c r="AP2762" s="6">
        <f>+AN2762+SUM($D$16:$E$18)-SUM($AL$27:AL2762)</f>
        <v>36360.701650376795</v>
      </c>
      <c r="AQ2762" s="10">
        <f t="shared" si="802"/>
        <v>4.2475571079116925E-3</v>
      </c>
      <c r="AR2762" s="10">
        <f>+AN2762/SUM(AL$27:AL2762)-1</f>
        <v>0.3878099686840899</v>
      </c>
    </row>
    <row r="2763" spans="1:44" x14ac:dyDescent="0.25">
      <c r="A2763" s="1">
        <v>44295</v>
      </c>
      <c r="B2763">
        <v>10.39</v>
      </c>
      <c r="G2763">
        <f t="shared" si="795"/>
        <v>10013.845624542055</v>
      </c>
      <c r="H2763">
        <f t="shared" si="796"/>
        <v>9939.3158152114011</v>
      </c>
      <c r="I2763" s="5">
        <f t="shared" si="785"/>
        <v>0</v>
      </c>
      <c r="J2763" s="6">
        <f>+H2763+SUM($D$16:$E$16)-SUM($F$27:F2763)</f>
        <v>10153.929815211395</v>
      </c>
      <c r="K2763" s="10">
        <f t="shared" si="797"/>
        <v>-5.99343791542295E-3</v>
      </c>
      <c r="L2763" s="10">
        <f>+H2763/SUM(F$27:F2763)-1</f>
        <v>0.28991796325471464</v>
      </c>
      <c r="M2763">
        <v>8.1649999999999991</v>
      </c>
      <c r="R2763">
        <f t="shared" si="798"/>
        <v>7853.5346578950503</v>
      </c>
      <c r="S2763">
        <f t="shared" si="799"/>
        <v>7631.8341737458868</v>
      </c>
      <c r="T2763" s="5">
        <f t="shared" si="786"/>
        <v>0</v>
      </c>
      <c r="U2763" s="6">
        <f>+S2763+SUM($D$17:$E$17)-SUM($Q$27:Q2763)</f>
        <v>7810.8081737458815</v>
      </c>
      <c r="V2763" s="10">
        <f t="shared" si="787"/>
        <v>8.3837583845358665E-4</v>
      </c>
      <c r="W2763" s="10">
        <f>+S2763/SUM(Q$27:Q2763)-1</f>
        <v>0.18856926817394615</v>
      </c>
      <c r="X2763">
        <v>6.258</v>
      </c>
      <c r="AC2763">
        <f t="shared" si="800"/>
        <v>18279.142117426181</v>
      </c>
      <c r="AD2763">
        <f t="shared" si="801"/>
        <v>18100.347574517837</v>
      </c>
      <c r="AE2763" s="5">
        <f t="shared" si="788"/>
        <v>0</v>
      </c>
      <c r="AF2763" s="6">
        <f>+AD2763+SUM($D$18:$E$18)-SUM($AB$27:AB2763)</f>
        <v>18422.268574517861</v>
      </c>
      <c r="AG2763" s="10">
        <f t="shared" si="789"/>
        <v>4.4154979018595775E-3</v>
      </c>
      <c r="AH2763" s="10">
        <f>+AD2763/SUM(AB$27:AB2763)-1</f>
        <v>0.56603424968092675</v>
      </c>
      <c r="AI2763" s="6">
        <f t="shared" si="790"/>
        <v>0</v>
      </c>
      <c r="AL2763" s="6">
        <f t="shared" si="791"/>
        <v>0</v>
      </c>
      <c r="AM2763" s="6">
        <f t="shared" si="792"/>
        <v>36146.522399863286</v>
      </c>
      <c r="AN2763" s="6">
        <f t="shared" si="793"/>
        <v>35671.497563475124</v>
      </c>
      <c r="AO2763" s="5">
        <f t="shared" si="794"/>
        <v>0</v>
      </c>
      <c r="AP2763" s="6">
        <f>+AN2763+SUM($D$16:$E$18)-SUM($AL$27:AL2763)</f>
        <v>36387.006563475108</v>
      </c>
      <c r="AQ2763" s="10">
        <f t="shared" si="802"/>
        <v>7.2344349543218556E-4</v>
      </c>
      <c r="AR2763" s="10">
        <f>+AN2763/SUM(AL$27:AL2763)-1</f>
        <v>0.38883412419872743</v>
      </c>
    </row>
    <row r="2764" spans="1:44" x14ac:dyDescent="0.25">
      <c r="A2764" s="1">
        <v>44298</v>
      </c>
      <c r="B2764">
        <v>10.287000000000001</v>
      </c>
      <c r="G2764">
        <f t="shared" si="795"/>
        <v>9914.5745851457286</v>
      </c>
      <c r="H2764">
        <f t="shared" si="796"/>
        <v>9840.7836180057457</v>
      </c>
      <c r="I2764" s="5">
        <f t="shared" si="785"/>
        <v>0</v>
      </c>
      <c r="J2764" s="6">
        <f>+H2764+SUM($D$16:$E$16)-SUM($F$27:F2764)</f>
        <v>10055.39761800574</v>
      </c>
      <c r="K2764" s="10">
        <f t="shared" si="797"/>
        <v>-9.7038485590127399E-3</v>
      </c>
      <c r="L2764" s="10">
        <f>+H2764/SUM(F$27:F2764)-1</f>
        <v>0.27713051857567383</v>
      </c>
      <c r="M2764">
        <v>8.14</v>
      </c>
      <c r="R2764">
        <f t="shared" si="798"/>
        <v>7829.488317852507</v>
      </c>
      <c r="S2764">
        <f t="shared" si="799"/>
        <v>7608.4666471881847</v>
      </c>
      <c r="T2764" s="5">
        <f t="shared" si="786"/>
        <v>0</v>
      </c>
      <c r="U2764" s="6">
        <f>+S2764+SUM($D$17:$E$17)-SUM($Q$27:Q2764)</f>
        <v>7787.4406471881794</v>
      </c>
      <c r="V2764" s="10">
        <f t="shared" si="787"/>
        <v>-2.9916912613788815E-3</v>
      </c>
      <c r="W2764" s="10">
        <f>+S2764/SUM(Q$27:Q2764)-1</f>
        <v>0.18493004812442404</v>
      </c>
      <c r="X2764">
        <v>6.25</v>
      </c>
      <c r="AC2764">
        <f t="shared" si="800"/>
        <v>18255.774725777188</v>
      </c>
      <c r="AD2764">
        <f t="shared" si="801"/>
        <v>18077.208747321267</v>
      </c>
      <c r="AE2764" s="5">
        <f t="shared" si="788"/>
        <v>0</v>
      </c>
      <c r="AF2764" s="6">
        <f>+AD2764+SUM($D$18:$E$18)-SUM($AB$27:AB2764)</f>
        <v>18399.129747321291</v>
      </c>
      <c r="AG2764" s="10">
        <f t="shared" si="789"/>
        <v>-1.2560248539952301E-3</v>
      </c>
      <c r="AH2764" s="10">
        <f>+AD2764/SUM(AB$27:AB2764)-1</f>
        <v>0.5640322883518365</v>
      </c>
      <c r="AI2764" s="6">
        <f t="shared" si="790"/>
        <v>0</v>
      </c>
      <c r="AL2764" s="6">
        <f t="shared" si="791"/>
        <v>0</v>
      </c>
      <c r="AM2764" s="6">
        <f t="shared" si="792"/>
        <v>35999.837628775422</v>
      </c>
      <c r="AN2764" s="6">
        <f t="shared" si="793"/>
        <v>35526.459012515195</v>
      </c>
      <c r="AO2764" s="5">
        <f t="shared" si="794"/>
        <v>0</v>
      </c>
      <c r="AP2764" s="6">
        <f>+AN2764+SUM($D$16:$E$18)-SUM($AL$27:AL2764)</f>
        <v>36241.968012515179</v>
      </c>
      <c r="AQ2764" s="10">
        <f t="shared" si="802"/>
        <v>-3.985998427952997E-3</v>
      </c>
      <c r="AR2764" s="10">
        <f>+AN2764/SUM(AL$27:AL2764)-1</f>
        <v>0.38318719310089366</v>
      </c>
    </row>
    <row r="2765" spans="1:44" x14ac:dyDescent="0.25">
      <c r="A2765" s="1">
        <v>44299</v>
      </c>
      <c r="B2765">
        <v>10.266999999999999</v>
      </c>
      <c r="G2765">
        <f t="shared" si="795"/>
        <v>9895.2986551658578</v>
      </c>
      <c r="H2765">
        <f t="shared" si="796"/>
        <v>9821.651152528917</v>
      </c>
      <c r="I2765" s="5">
        <f t="shared" si="785"/>
        <v>0</v>
      </c>
      <c r="J2765" s="6">
        <f>+H2765+SUM($D$16:$E$16)-SUM($F$27:F2765)</f>
        <v>10036.265152528911</v>
      </c>
      <c r="K2765" s="10">
        <f t="shared" si="797"/>
        <v>-1.9027060096130644E-3</v>
      </c>
      <c r="L2765" s="10">
        <f>+H2765/SUM(F$27:F2765)-1</f>
        <v>0.27464751960886957</v>
      </c>
      <c r="M2765">
        <v>8.1530000000000005</v>
      </c>
      <c r="R2765">
        <f t="shared" si="798"/>
        <v>7841.9924146746298</v>
      </c>
      <c r="S2765">
        <f t="shared" si="799"/>
        <v>7620.6177609981905</v>
      </c>
      <c r="T2765" s="5">
        <f t="shared" si="786"/>
        <v>0</v>
      </c>
      <c r="U2765" s="6">
        <f>+S2765+SUM($D$17:$E$17)-SUM($Q$27:Q2765)</f>
        <v>7799.5917609981843</v>
      </c>
      <c r="V2765" s="10">
        <f t="shared" si="787"/>
        <v>1.5603475339991402E-3</v>
      </c>
      <c r="W2765" s="10">
        <f>+S2765/SUM(Q$27:Q2765)-1</f>
        <v>0.18682244255017566</v>
      </c>
      <c r="X2765">
        <v>6.2560000000000002</v>
      </c>
      <c r="AC2765">
        <f t="shared" si="800"/>
        <v>18273.300269513937</v>
      </c>
      <c r="AD2765">
        <f t="shared" si="801"/>
        <v>18094.562867718698</v>
      </c>
      <c r="AE2765" s="5">
        <f t="shared" si="788"/>
        <v>0</v>
      </c>
      <c r="AF2765" s="6">
        <f>+AD2765+SUM($D$18:$E$18)-SUM($AB$27:AB2765)</f>
        <v>18416.483867718722</v>
      </c>
      <c r="AG2765" s="10">
        <f t="shared" si="789"/>
        <v>9.432033273180096E-4</v>
      </c>
      <c r="AH2765" s="10">
        <f>+AD2765/SUM(AB$27:AB2765)-1</f>
        <v>0.56553375934865469</v>
      </c>
      <c r="AI2765" s="6">
        <f t="shared" si="790"/>
        <v>0</v>
      </c>
      <c r="AL2765" s="6">
        <f t="shared" si="791"/>
        <v>0</v>
      </c>
      <c r="AM2765" s="6">
        <f t="shared" si="792"/>
        <v>36010.591339354425</v>
      </c>
      <c r="AN2765" s="6">
        <f t="shared" si="793"/>
        <v>35536.831781245804</v>
      </c>
      <c r="AO2765" s="5">
        <f t="shared" si="794"/>
        <v>0</v>
      </c>
      <c r="AP2765" s="6">
        <f>+AN2765+SUM($D$16:$E$18)-SUM($AL$27:AL2765)</f>
        <v>36252.340781245788</v>
      </c>
      <c r="AQ2765" s="10">
        <f t="shared" si="802"/>
        <v>2.8620876015961194E-4</v>
      </c>
      <c r="AR2765" s="10">
        <f>+AN2765/SUM(AL$27:AL2765)-1</f>
        <v>0.3835910464897192</v>
      </c>
    </row>
    <row r="2766" spans="1:44" x14ac:dyDescent="0.25">
      <c r="A2766" s="1">
        <v>44300</v>
      </c>
      <c r="B2766">
        <v>10.316000000000001</v>
      </c>
      <c r="G2766">
        <f t="shared" si="795"/>
        <v>9942.524683616537</v>
      </c>
      <c r="H2766">
        <f t="shared" si="796"/>
        <v>9868.5256929471416</v>
      </c>
      <c r="I2766" s="5">
        <f t="shared" si="785"/>
        <v>0</v>
      </c>
      <c r="J2766" s="6">
        <f>+H2766+SUM($D$16:$E$16)-SUM($F$27:F2766)</f>
        <v>10083.139692947138</v>
      </c>
      <c r="K2766" s="10">
        <f t="shared" si="797"/>
        <v>4.6705163430655894E-3</v>
      </c>
      <c r="L2766" s="10">
        <f>+H2766/SUM(F$27:F2766)-1</f>
        <v>0.28073086707753947</v>
      </c>
      <c r="M2766">
        <v>8.1690000000000005</v>
      </c>
      <c r="R2766">
        <f t="shared" si="798"/>
        <v>7857.382072301858</v>
      </c>
      <c r="S2766">
        <f t="shared" si="799"/>
        <v>7635.5729779951207</v>
      </c>
      <c r="T2766" s="5">
        <f t="shared" si="786"/>
        <v>0</v>
      </c>
      <c r="U2766" s="6">
        <f>+S2766+SUM($D$17:$E$17)-SUM($Q$27:Q2766)</f>
        <v>7814.5469779951163</v>
      </c>
      <c r="V2766" s="10">
        <f t="shared" si="787"/>
        <v>1.9174358678251124E-3</v>
      </c>
      <c r="W2766" s="10">
        <f>+S2766/SUM(Q$27:Q2766)-1</f>
        <v>0.18915154338186979</v>
      </c>
      <c r="X2766">
        <v>6.25</v>
      </c>
      <c r="AC2766">
        <f t="shared" si="800"/>
        <v>18255.774725777192</v>
      </c>
      <c r="AD2766">
        <f t="shared" si="801"/>
        <v>18077.20874732127</v>
      </c>
      <c r="AE2766" s="5">
        <f t="shared" si="788"/>
        <v>0</v>
      </c>
      <c r="AF2766" s="6">
        <f>+AD2766+SUM($D$18:$E$18)-SUM($AB$27:AB2766)</f>
        <v>18399.129747321298</v>
      </c>
      <c r="AG2766" s="10">
        <f t="shared" si="789"/>
        <v>-9.4231453311466318E-4</v>
      </c>
      <c r="AH2766" s="10">
        <f>+AD2766/SUM(AB$27:AB2766)-1</f>
        <v>0.56403228835183694</v>
      </c>
      <c r="AI2766" s="6">
        <f t="shared" si="790"/>
        <v>0</v>
      </c>
      <c r="AL2766" s="6">
        <f t="shared" si="791"/>
        <v>0</v>
      </c>
      <c r="AM2766" s="6">
        <f t="shared" si="792"/>
        <v>36055.681481695588</v>
      </c>
      <c r="AN2766" s="6">
        <f t="shared" si="793"/>
        <v>35581.307418263532</v>
      </c>
      <c r="AO2766" s="5">
        <f t="shared" si="794"/>
        <v>0</v>
      </c>
      <c r="AP2766" s="6">
        <f>+AN2766+SUM($D$16:$E$18)-SUM($AL$27:AL2766)</f>
        <v>36296.816418263508</v>
      </c>
      <c r="AQ2766" s="10">
        <f t="shared" si="802"/>
        <v>1.2268349038782045E-3</v>
      </c>
      <c r="AR2766" s="10">
        <f>+AN2766/SUM(AL$27:AL2766)-1</f>
        <v>0.38532266098882406</v>
      </c>
    </row>
    <row r="2767" spans="1:44" x14ac:dyDescent="0.25">
      <c r="A2767" s="1">
        <v>44301</v>
      </c>
      <c r="B2767">
        <v>10.353999999999999</v>
      </c>
      <c r="G2767">
        <f t="shared" si="795"/>
        <v>9979.1489505782883</v>
      </c>
      <c r="H2767">
        <f t="shared" si="796"/>
        <v>9904.877377353112</v>
      </c>
      <c r="I2767" s="5">
        <f t="shared" si="785"/>
        <v>0</v>
      </c>
      <c r="J2767" s="6">
        <f>+H2767+SUM($D$16:$E$16)-SUM($F$27:F2767)</f>
        <v>10119.491377353108</v>
      </c>
      <c r="K2767" s="10">
        <f t="shared" si="797"/>
        <v>3.6051949603947975E-3</v>
      </c>
      <c r="L2767" s="10">
        <f>+H2767/SUM(F$27:F2767)-1</f>
        <v>0.28544856511446715</v>
      </c>
      <c r="M2767">
        <v>8.1940000000000008</v>
      </c>
      <c r="R2767">
        <f t="shared" si="798"/>
        <v>7881.4284123444031</v>
      </c>
      <c r="S2767">
        <f t="shared" si="799"/>
        <v>7658.9405045528247</v>
      </c>
      <c r="T2767" s="5">
        <f t="shared" si="786"/>
        <v>0</v>
      </c>
      <c r="U2767" s="6">
        <f>+S2767+SUM($D$17:$E$17)-SUM($Q$27:Q2767)</f>
        <v>7837.9145045528203</v>
      </c>
      <c r="V2767" s="10">
        <f t="shared" si="787"/>
        <v>2.99025991186741E-3</v>
      </c>
      <c r="W2767" s="10">
        <f>+S2767/SUM(Q$27:Q2767)-1</f>
        <v>0.19279076343139212</v>
      </c>
      <c r="X2767">
        <v>6.3239999999999998</v>
      </c>
      <c r="AC2767">
        <f t="shared" si="800"/>
        <v>18471.923098530395</v>
      </c>
      <c r="AD2767">
        <f t="shared" si="801"/>
        <v>18291.242898889555</v>
      </c>
      <c r="AE2767" s="5">
        <f t="shared" si="788"/>
        <v>0</v>
      </c>
      <c r="AF2767" s="6">
        <f>+AD2767+SUM($D$18:$E$18)-SUM($AB$27:AB2767)</f>
        <v>18613.163898889579</v>
      </c>
      <c r="AG2767" s="10">
        <f t="shared" si="789"/>
        <v>1.1632841036921526E-2</v>
      </c>
      <c r="AH2767" s="10">
        <f>+AD2767/SUM(AB$27:AB2767)-1</f>
        <v>0.58255043064592282</v>
      </c>
      <c r="AI2767" s="6">
        <f t="shared" si="790"/>
        <v>0</v>
      </c>
      <c r="AL2767" s="6">
        <f t="shared" si="791"/>
        <v>0</v>
      </c>
      <c r="AM2767" s="6">
        <f t="shared" si="792"/>
        <v>36332.500461453084</v>
      </c>
      <c r="AN2767" s="6">
        <f t="shared" si="793"/>
        <v>35855.060780795495</v>
      </c>
      <c r="AO2767" s="5">
        <f t="shared" si="794"/>
        <v>0</v>
      </c>
      <c r="AP2767" s="6">
        <f>+AN2767+SUM($D$16:$E$18)-SUM($AL$27:AL2767)</f>
        <v>36570.569780795471</v>
      </c>
      <c r="AQ2767" s="10">
        <f t="shared" si="802"/>
        <v>7.5420764007891883E-3</v>
      </c>
      <c r="AR2767" s="10">
        <f>+AN2767/SUM(AL$27:AL2767)-1</f>
        <v>0.3959809746977454</v>
      </c>
    </row>
    <row r="2768" spans="1:44" x14ac:dyDescent="0.25">
      <c r="A2768" s="1">
        <v>44302</v>
      </c>
      <c r="B2768">
        <v>10.420999999999999</v>
      </c>
      <c r="G2768">
        <f t="shared" si="795"/>
        <v>10043.72331601085</v>
      </c>
      <c r="H2768">
        <f t="shared" si="796"/>
        <v>9968.9711367004802</v>
      </c>
      <c r="I2768" s="5">
        <f t="shared" si="785"/>
        <v>0</v>
      </c>
      <c r="J2768" s="6">
        <f>+H2768+SUM($D$16:$E$16)-SUM($F$27:F2768)</f>
        <v>10183.585136700473</v>
      </c>
      <c r="K2768" s="10">
        <f t="shared" si="797"/>
        <v>6.333693755676606E-3</v>
      </c>
      <c r="L2768" s="10">
        <f>+H2768/SUM(F$27:F2768)-1</f>
        <v>0.29376661165326068</v>
      </c>
      <c r="M2768">
        <v>8.2560000000000002</v>
      </c>
      <c r="R2768">
        <f t="shared" si="798"/>
        <v>7941.0633356499138</v>
      </c>
      <c r="S2768">
        <f t="shared" si="799"/>
        <v>7716.8919704159289</v>
      </c>
      <c r="T2768" s="5">
        <f t="shared" si="786"/>
        <v>0</v>
      </c>
      <c r="U2768" s="6">
        <f>+S2768+SUM($D$17:$E$17)-SUM($Q$27:Q2768)</f>
        <v>7895.8659704159236</v>
      </c>
      <c r="V2768" s="10">
        <f t="shared" si="787"/>
        <v>7.3937353908926085E-3</v>
      </c>
      <c r="W2768" s="10">
        <f>+S2768/SUM(Q$27:Q2768)-1</f>
        <v>0.20181602915420727</v>
      </c>
      <c r="X2768">
        <v>6.3449999999999998</v>
      </c>
      <c r="AC2768">
        <f t="shared" si="800"/>
        <v>18533.262501609006</v>
      </c>
      <c r="AD2768">
        <f t="shared" si="801"/>
        <v>18351.982320280556</v>
      </c>
      <c r="AE2768" s="5">
        <f t="shared" si="788"/>
        <v>0</v>
      </c>
      <c r="AF2768" s="6">
        <f>+AD2768+SUM($D$18:$E$18)-SUM($AB$27:AB2768)</f>
        <v>18673.90332028058</v>
      </c>
      <c r="AG2768" s="10">
        <f t="shared" si="789"/>
        <v>3.2632507681633616E-3</v>
      </c>
      <c r="AH2768" s="10">
        <f>+AD2768/SUM(AB$27:AB2768)-1</f>
        <v>0.58780557913478515</v>
      </c>
      <c r="AI2768" s="6">
        <f t="shared" si="790"/>
        <v>0</v>
      </c>
      <c r="AL2768" s="6">
        <f t="shared" si="791"/>
        <v>0</v>
      </c>
      <c r="AM2768" s="6">
        <f t="shared" si="792"/>
        <v>36518.049153269771</v>
      </c>
      <c r="AN2768" s="6">
        <f t="shared" si="793"/>
        <v>36037.845427396969</v>
      </c>
      <c r="AO2768" s="5">
        <f t="shared" si="794"/>
        <v>0</v>
      </c>
      <c r="AP2768" s="6">
        <f>+AN2768+SUM($D$16:$E$18)-SUM($AL$27:AL2768)</f>
        <v>36753.354427396946</v>
      </c>
      <c r="AQ2768" s="10">
        <f t="shared" si="802"/>
        <v>4.9981350494971988E-3</v>
      </c>
      <c r="AR2768" s="10">
        <f>+AN2768/SUM(AL$27:AL2768)-1</f>
        <v>0.40309751232356295</v>
      </c>
    </row>
    <row r="2769" spans="1:44" x14ac:dyDescent="0.25">
      <c r="A2769" s="1">
        <v>44305</v>
      </c>
      <c r="B2769">
        <v>10.388</v>
      </c>
      <c r="G2769">
        <f t="shared" si="795"/>
        <v>10011.918031544066</v>
      </c>
      <c r="H2769">
        <f t="shared" si="796"/>
        <v>9937.402568663716</v>
      </c>
      <c r="I2769" s="5">
        <f t="shared" si="785"/>
        <v>0</v>
      </c>
      <c r="J2769" s="6">
        <f>+H2769+SUM($D$16:$E$16)-SUM($F$27:F2769)</f>
        <v>10152.016568663712</v>
      </c>
      <c r="K2769" s="10">
        <f t="shared" si="797"/>
        <v>-3.0999463953996775E-3</v>
      </c>
      <c r="L2769" s="10">
        <f>+H2769/SUM(F$27:F2769)-1</f>
        <v>0.28966966335803379</v>
      </c>
      <c r="M2769">
        <v>8.266</v>
      </c>
      <c r="R2769">
        <f t="shared" si="798"/>
        <v>7950.6818716669313</v>
      </c>
      <c r="S2769">
        <f t="shared" si="799"/>
        <v>7726.2389810390096</v>
      </c>
      <c r="T2769" s="5">
        <f t="shared" si="786"/>
        <v>0</v>
      </c>
      <c r="U2769" s="6">
        <f>+S2769+SUM($D$17:$E$17)-SUM($Q$27:Q2769)</f>
        <v>7905.2129810390034</v>
      </c>
      <c r="V2769" s="10">
        <f t="shared" si="787"/>
        <v>1.1837853704839141E-3</v>
      </c>
      <c r="W2769" s="10">
        <f>+S2769/SUM(Q$27:Q2769)-1</f>
        <v>0.20327171717401593</v>
      </c>
      <c r="X2769">
        <v>6.34</v>
      </c>
      <c r="AC2769">
        <f t="shared" si="800"/>
        <v>18518.657881828385</v>
      </c>
      <c r="AD2769">
        <f t="shared" si="801"/>
        <v>18337.520553282699</v>
      </c>
      <c r="AE2769" s="5">
        <f t="shared" si="788"/>
        <v>0</v>
      </c>
      <c r="AF2769" s="6">
        <f>+AD2769+SUM($D$18:$E$18)-SUM($AB$27:AB2769)</f>
        <v>18659.441553282726</v>
      </c>
      <c r="AG2769" s="10">
        <f t="shared" si="789"/>
        <v>-7.7443728554316138E-4</v>
      </c>
      <c r="AH2769" s="10">
        <f>+AD2769/SUM(AB$27:AB2769)-1</f>
        <v>0.58655435330410355</v>
      </c>
      <c r="AI2769" s="6">
        <f t="shared" si="790"/>
        <v>0</v>
      </c>
      <c r="AL2769" s="6">
        <f t="shared" si="791"/>
        <v>0</v>
      </c>
      <c r="AM2769" s="6">
        <f t="shared" si="792"/>
        <v>36481.257785039386</v>
      </c>
      <c r="AN2769" s="6">
        <f t="shared" si="793"/>
        <v>36001.162102985429</v>
      </c>
      <c r="AO2769" s="5">
        <f t="shared" si="794"/>
        <v>0</v>
      </c>
      <c r="AP2769" s="6">
        <f>+AN2769+SUM($D$16:$E$18)-SUM($AL$27:AL2769)</f>
        <v>36716.671102985405</v>
      </c>
      <c r="AQ2769" s="10">
        <f t="shared" si="802"/>
        <v>-9.9809459525679323E-4</v>
      </c>
      <c r="AR2769" s="10">
        <f>+AN2769/SUM(AL$27:AL2769)-1</f>
        <v>0.4016692837317819</v>
      </c>
    </row>
    <row r="2770" spans="1:44" x14ac:dyDescent="0.25">
      <c r="A2770" s="1">
        <v>44306</v>
      </c>
      <c r="B2770">
        <v>10.348000000000001</v>
      </c>
      <c r="G2770">
        <f t="shared" si="795"/>
        <v>9973.3661715843282</v>
      </c>
      <c r="H2770">
        <f t="shared" si="796"/>
        <v>9899.1376377100642</v>
      </c>
      <c r="I2770" s="5">
        <f t="shared" si="785"/>
        <v>0</v>
      </c>
      <c r="J2770" s="6">
        <f>+H2770+SUM($D$16:$E$16)-SUM($F$27:F2770)</f>
        <v>10113.751637710058</v>
      </c>
      <c r="K2770" s="10">
        <f t="shared" si="797"/>
        <v>-3.7691950850204936E-3</v>
      </c>
      <c r="L2770" s="10">
        <f>+H2770/SUM(F$27:F2770)-1</f>
        <v>0.28470366542442593</v>
      </c>
      <c r="M2770">
        <v>8.1370000000000005</v>
      </c>
      <c r="R2770">
        <f t="shared" si="798"/>
        <v>7826.6027570474025</v>
      </c>
      <c r="S2770">
        <f t="shared" si="799"/>
        <v>7605.6625440012613</v>
      </c>
      <c r="T2770" s="5">
        <f t="shared" si="786"/>
        <v>0</v>
      </c>
      <c r="U2770" s="6">
        <f>+S2770+SUM($D$17:$E$17)-SUM($Q$27:Q2770)</f>
        <v>7784.636544001256</v>
      </c>
      <c r="V2770" s="10">
        <f t="shared" si="787"/>
        <v>-1.5252775267023844E-2</v>
      </c>
      <c r="W2770" s="10">
        <f>+S2770/SUM(Q$27:Q2770)-1</f>
        <v>0.18449334171848153</v>
      </c>
      <c r="X2770">
        <v>6.33</v>
      </c>
      <c r="AC2770">
        <f t="shared" si="800"/>
        <v>18489.448642267143</v>
      </c>
      <c r="AD2770">
        <f t="shared" si="801"/>
        <v>18308.597019286986</v>
      </c>
      <c r="AE2770" s="5">
        <f t="shared" si="788"/>
        <v>0</v>
      </c>
      <c r="AF2770" s="6">
        <f>+AD2770+SUM($D$18:$E$18)-SUM($AB$27:AB2770)</f>
        <v>18630.51801928701</v>
      </c>
      <c r="AG2770" s="10">
        <f t="shared" si="789"/>
        <v>-1.5500750069675773E-3</v>
      </c>
      <c r="AH2770" s="10">
        <f>+AD2770/SUM(AB$27:AB2770)-1</f>
        <v>0.58405190164274079</v>
      </c>
      <c r="AI2770" s="6">
        <f t="shared" si="790"/>
        <v>0</v>
      </c>
      <c r="AL2770" s="6">
        <f t="shared" si="791"/>
        <v>0</v>
      </c>
      <c r="AM2770" s="6">
        <f t="shared" si="792"/>
        <v>36289.417570898877</v>
      </c>
      <c r="AN2770" s="6">
        <f t="shared" si="793"/>
        <v>35813.397200998312</v>
      </c>
      <c r="AO2770" s="5">
        <f t="shared" si="794"/>
        <v>0</v>
      </c>
      <c r="AP2770" s="6">
        <f>+AN2770+SUM($D$16:$E$18)-SUM($AL$27:AL2770)</f>
        <v>36528.906200998288</v>
      </c>
      <c r="AQ2770" s="10">
        <f t="shared" si="802"/>
        <v>-5.1138868624680534E-3</v>
      </c>
      <c r="AR2770" s="10">
        <f>+AN2770/SUM(AL$27:AL2770)-1</f>
        <v>0.39435884483746575</v>
      </c>
    </row>
    <row r="2771" spans="1:44" x14ac:dyDescent="0.25">
      <c r="A2771" s="1">
        <v>44307</v>
      </c>
      <c r="B2771">
        <v>10.3</v>
      </c>
      <c r="G2771">
        <f t="shared" si="795"/>
        <v>9927.1039396326414</v>
      </c>
      <c r="H2771">
        <f t="shared" si="796"/>
        <v>9853.2197205656812</v>
      </c>
      <c r="I2771" s="5">
        <f t="shared" si="785"/>
        <v>0</v>
      </c>
      <c r="J2771" s="6">
        <f>+H2771+SUM($D$16:$E$16)-SUM($F$27:F2771)</f>
        <v>10067.833720565675</v>
      </c>
      <c r="K2771" s="10">
        <f t="shared" si="797"/>
        <v>-4.5401468010320967E-3</v>
      </c>
      <c r="L2771" s="10">
        <f>+H2771/SUM(F$27:F2771)-1</f>
        <v>0.27874446790409624</v>
      </c>
      <c r="M2771">
        <v>8.1560000000000006</v>
      </c>
      <c r="R2771">
        <f t="shared" si="798"/>
        <v>7844.877975479737</v>
      </c>
      <c r="S2771">
        <f t="shared" si="799"/>
        <v>7623.4218641851157</v>
      </c>
      <c r="T2771" s="5">
        <f t="shared" si="786"/>
        <v>0</v>
      </c>
      <c r="U2771" s="6">
        <f>+S2771+SUM($D$17:$E$17)-SUM($Q$27:Q2771)</f>
        <v>7802.3958641851095</v>
      </c>
      <c r="V2771" s="10">
        <f t="shared" si="787"/>
        <v>2.2813293958519054E-3</v>
      </c>
      <c r="W2771" s="10">
        <f>+S2771/SUM(Q$27:Q2771)-1</f>
        <v>0.18725914895611839</v>
      </c>
      <c r="X2771">
        <v>6.37</v>
      </c>
      <c r="AC2771">
        <f t="shared" si="800"/>
        <v>18606.285600512118</v>
      </c>
      <c r="AD2771">
        <f t="shared" si="801"/>
        <v>18424.291155269842</v>
      </c>
      <c r="AE2771" s="5">
        <f t="shared" si="788"/>
        <v>0</v>
      </c>
      <c r="AF2771" s="6">
        <f>+AD2771+SUM($D$18:$E$18)-SUM($AB$27:AB2771)</f>
        <v>18746.212155269866</v>
      </c>
      <c r="AG2771" s="10">
        <f t="shared" si="789"/>
        <v>6.2099258787697842E-3</v>
      </c>
      <c r="AH2771" s="10">
        <f>+AD2771/SUM(AB$27:AB2771)-1</f>
        <v>0.59406170828819249</v>
      </c>
      <c r="AI2771" s="6">
        <f t="shared" si="790"/>
        <v>0</v>
      </c>
      <c r="AL2771" s="6">
        <f t="shared" si="791"/>
        <v>0</v>
      </c>
      <c r="AM2771" s="6">
        <f t="shared" si="792"/>
        <v>36378.267515624495</v>
      </c>
      <c r="AN2771" s="6">
        <f t="shared" si="793"/>
        <v>35900.932740020638</v>
      </c>
      <c r="AO2771" s="5">
        <f t="shared" si="794"/>
        <v>0</v>
      </c>
      <c r="AP2771" s="6">
        <f>+AN2771+SUM($D$16:$E$18)-SUM($AL$27:AL2771)</f>
        <v>36616.441740020615</v>
      </c>
      <c r="AQ2771" s="10">
        <f t="shared" si="802"/>
        <v>2.3963361656837989E-3</v>
      </c>
      <c r="AR2771" s="10">
        <f>+AN2771/SUM(AL$27:AL2771)-1</f>
        <v>0.39776695360716352</v>
      </c>
    </row>
    <row r="2772" spans="1:44" x14ac:dyDescent="0.25">
      <c r="A2772" s="1">
        <v>44308</v>
      </c>
      <c r="B2772">
        <v>10.319000000000001</v>
      </c>
      <c r="G2772">
        <f t="shared" si="795"/>
        <v>9945.416073113518</v>
      </c>
      <c r="H2772">
        <f t="shared" si="796"/>
        <v>9871.3955627686664</v>
      </c>
      <c r="I2772" s="5">
        <f t="shared" si="785"/>
        <v>0</v>
      </c>
      <c r="J2772" s="6">
        <f>+H2772+SUM($D$16:$E$16)-SUM($F$27:F2772)</f>
        <v>10086.009562768661</v>
      </c>
      <c r="K2772" s="10">
        <f t="shared" si="797"/>
        <v>1.8053379413545123E-3</v>
      </c>
      <c r="L2772" s="10">
        <f>+H2772/SUM(F$27:F2772)-1</f>
        <v>0.28110331692256008</v>
      </c>
      <c r="M2772">
        <v>8.2129999999999992</v>
      </c>
      <c r="R2772">
        <f t="shared" si="798"/>
        <v>7899.7036307767376</v>
      </c>
      <c r="S2772">
        <f t="shared" si="799"/>
        <v>7676.6998247366782</v>
      </c>
      <c r="T2772" s="5">
        <f t="shared" si="786"/>
        <v>0</v>
      </c>
      <c r="U2772" s="6">
        <f>+S2772+SUM($D$17:$E$17)-SUM($Q$27:Q2772)</f>
        <v>7855.6738247366739</v>
      </c>
      <c r="V2772" s="10">
        <f t="shared" si="787"/>
        <v>6.8284103343336788E-3</v>
      </c>
      <c r="W2772" s="10">
        <f>+S2772/SUM(Q$27:Q2772)-1</f>
        <v>0.19555657066902898</v>
      </c>
      <c r="X2772">
        <v>6.3789999999999996</v>
      </c>
      <c r="AC2772">
        <f t="shared" si="800"/>
        <v>18632.573916117235</v>
      </c>
      <c r="AD2772">
        <f t="shared" si="801"/>
        <v>18450.322335865985</v>
      </c>
      <c r="AE2772" s="5">
        <f t="shared" si="788"/>
        <v>0</v>
      </c>
      <c r="AF2772" s="6">
        <f>+AD2772+SUM($D$18:$E$18)-SUM($AB$27:AB2772)</f>
        <v>18772.243335866013</v>
      </c>
      <c r="AG2772" s="10">
        <f t="shared" si="789"/>
        <v>1.3886101565765419E-3</v>
      </c>
      <c r="AH2772" s="10">
        <f>+AD2772/SUM(AB$27:AB2772)-1</f>
        <v>0.59631391478341911</v>
      </c>
      <c r="AI2772" s="6">
        <f t="shared" si="790"/>
        <v>0</v>
      </c>
      <c r="AL2772" s="6">
        <f t="shared" si="791"/>
        <v>0</v>
      </c>
      <c r="AM2772" s="6">
        <f t="shared" si="792"/>
        <v>36477.693620007485</v>
      </c>
      <c r="AN2772" s="6">
        <f t="shared" si="793"/>
        <v>35998.417723371327</v>
      </c>
      <c r="AO2772" s="5">
        <f t="shared" si="794"/>
        <v>0</v>
      </c>
      <c r="AP2772" s="6">
        <f>+AN2772+SUM($D$16:$E$18)-SUM($AL$27:AL2772)</f>
        <v>36713.926723371304</v>
      </c>
      <c r="AQ2772" s="10">
        <f t="shared" si="802"/>
        <v>2.6623281432651691E-3</v>
      </c>
      <c r="AR2772" s="10">
        <f>+AN2772/SUM(AL$27:AL2772)-1</f>
        <v>0.40156243405295822</v>
      </c>
    </row>
    <row r="2773" spans="1:44" x14ac:dyDescent="0.25">
      <c r="A2773" s="1">
        <v>44309</v>
      </c>
      <c r="B2773">
        <v>10.375999999999999</v>
      </c>
      <c r="G2773">
        <f t="shared" si="795"/>
        <v>10000.352473556144</v>
      </c>
      <c r="H2773">
        <f t="shared" si="796"/>
        <v>9925.9230893776221</v>
      </c>
      <c r="I2773" s="5">
        <f t="shared" si="785"/>
        <v>0</v>
      </c>
      <c r="J2773" s="6">
        <f>+H2773+SUM($D$16:$E$16)-SUM($F$27:F2773)</f>
        <v>10140.537089377616</v>
      </c>
      <c r="K2773" s="10">
        <f t="shared" si="797"/>
        <v>5.4062537091217333E-3</v>
      </c>
      <c r="L2773" s="10">
        <f>+H2773/SUM(F$27:F2773)-1</f>
        <v>0.28817986397795181</v>
      </c>
      <c r="M2773">
        <v>8.2089999999999996</v>
      </c>
      <c r="R2773">
        <f t="shared" si="798"/>
        <v>7895.8562163699307</v>
      </c>
      <c r="S2773">
        <f t="shared" si="799"/>
        <v>7672.9610204874461</v>
      </c>
      <c r="T2773" s="5">
        <f t="shared" si="786"/>
        <v>0</v>
      </c>
      <c r="U2773" s="6">
        <f>+S2773+SUM($D$17:$E$17)-SUM($Q$27:Q2773)</f>
        <v>7851.9350204874409</v>
      </c>
      <c r="V2773" s="10">
        <f t="shared" si="787"/>
        <v>-4.7593679837620861E-4</v>
      </c>
      <c r="W2773" s="10">
        <f>+S2773/SUM(Q$27:Q2773)-1</f>
        <v>0.19497429546110534</v>
      </c>
      <c r="X2773">
        <v>6.3789999999999996</v>
      </c>
      <c r="AC2773">
        <f t="shared" si="800"/>
        <v>18632.573916117235</v>
      </c>
      <c r="AD2773">
        <f t="shared" si="801"/>
        <v>18450.322335865985</v>
      </c>
      <c r="AE2773" s="5">
        <f t="shared" si="788"/>
        <v>0</v>
      </c>
      <c r="AF2773" s="6">
        <f>+AD2773+SUM($D$18:$E$18)-SUM($AB$27:AB2773)</f>
        <v>18772.243335866013</v>
      </c>
      <c r="AG2773" s="10">
        <f t="shared" si="789"/>
        <v>0</v>
      </c>
      <c r="AH2773" s="10">
        <f>+AD2773/SUM(AB$27:AB2773)-1</f>
        <v>0.59631391478341911</v>
      </c>
      <c r="AI2773" s="6">
        <f t="shared" si="790"/>
        <v>0</v>
      </c>
      <c r="AL2773" s="6">
        <f t="shared" si="791"/>
        <v>0</v>
      </c>
      <c r="AM2773" s="6">
        <f t="shared" si="792"/>
        <v>36528.782606043314</v>
      </c>
      <c r="AN2773" s="6">
        <f t="shared" si="793"/>
        <v>36049.206445731048</v>
      </c>
      <c r="AO2773" s="5">
        <f t="shared" si="794"/>
        <v>0</v>
      </c>
      <c r="AP2773" s="6">
        <f>+AN2773+SUM($D$16:$E$18)-SUM($AL$27:AL2773)</f>
        <v>36764.715445731024</v>
      </c>
      <c r="AQ2773" s="10">
        <f t="shared" si="802"/>
        <v>1.383363940947957E-3</v>
      </c>
      <c r="AR2773" s="10">
        <f>+AN2773/SUM(AL$27:AL2773)-1</f>
        <v>0.40353984222350436</v>
      </c>
    </row>
    <row r="2774" spans="1:44" x14ac:dyDescent="0.25">
      <c r="A2774" s="1">
        <v>44312</v>
      </c>
      <c r="B2774">
        <v>10.401999999999999</v>
      </c>
      <c r="G2774">
        <f t="shared" si="795"/>
        <v>10025.411182529975</v>
      </c>
      <c r="H2774">
        <f t="shared" si="796"/>
        <v>9950.7952944974968</v>
      </c>
      <c r="I2774" s="5">
        <f t="shared" si="785"/>
        <v>0</v>
      </c>
      <c r="J2774" s="6">
        <f>+H2774+SUM($D$16:$E$16)-SUM($F$27:F2774)</f>
        <v>10165.409294497491</v>
      </c>
      <c r="K2774" s="10">
        <f t="shared" si="797"/>
        <v>2.4527502735460782E-3</v>
      </c>
      <c r="L2774" s="10">
        <f>+H2774/SUM(F$27:F2774)-1</f>
        <v>0.29140776263479706</v>
      </c>
      <c r="M2774">
        <v>8.2249999999999996</v>
      </c>
      <c r="R2774">
        <f t="shared" si="798"/>
        <v>7911.2458739971598</v>
      </c>
      <c r="S2774">
        <f t="shared" si="799"/>
        <v>7687.9162374843763</v>
      </c>
      <c r="T2774" s="5">
        <f t="shared" si="786"/>
        <v>0</v>
      </c>
      <c r="U2774" s="6">
        <f>+S2774+SUM($D$17:$E$17)-SUM($Q$27:Q2774)</f>
        <v>7866.890237484371</v>
      </c>
      <c r="V2774" s="10">
        <f t="shared" si="787"/>
        <v>1.9046536882829646E-3</v>
      </c>
      <c r="W2774" s="10">
        <f>+S2774/SUM(Q$27:Q2774)-1</f>
        <v>0.19730339629279969</v>
      </c>
      <c r="X2774">
        <v>6.34</v>
      </c>
      <c r="AC2774">
        <f t="shared" si="800"/>
        <v>18518.657881828385</v>
      </c>
      <c r="AD2774">
        <f t="shared" si="801"/>
        <v>18337.520553282702</v>
      </c>
      <c r="AE2774" s="5">
        <f t="shared" si="788"/>
        <v>0</v>
      </c>
      <c r="AF2774" s="6">
        <f>+AD2774+SUM($D$18:$E$18)-SUM($AB$27:AB2774)</f>
        <v>18659.441553282726</v>
      </c>
      <c r="AG2774" s="10">
        <f t="shared" si="789"/>
        <v>-6.0089665664928571E-3</v>
      </c>
      <c r="AH2774" s="10">
        <f>+AD2774/SUM(AB$27:AB2774)-1</f>
        <v>0.58655435330410377</v>
      </c>
      <c r="AI2774" s="6">
        <f t="shared" si="790"/>
        <v>0</v>
      </c>
      <c r="AL2774" s="6">
        <f t="shared" si="791"/>
        <v>0</v>
      </c>
      <c r="AM2774" s="6">
        <f t="shared" si="792"/>
        <v>36455.314938355521</v>
      </c>
      <c r="AN2774" s="6">
        <f t="shared" si="793"/>
        <v>35976.232085264579</v>
      </c>
      <c r="AO2774" s="5">
        <f t="shared" si="794"/>
        <v>0</v>
      </c>
      <c r="AP2774" s="6">
        <f>+AN2774+SUM($D$16:$E$18)-SUM($AL$27:AL2774)</f>
        <v>36691.741085264555</v>
      </c>
      <c r="AQ2774" s="10">
        <f t="shared" si="802"/>
        <v>-1.9849020883675461E-3</v>
      </c>
      <c r="AR2774" s="10">
        <f>+AN2774/SUM(AL$27:AL2774)-1</f>
        <v>0.40069865839523744</v>
      </c>
    </row>
    <row r="2775" spans="1:44" x14ac:dyDescent="0.25">
      <c r="A2775" s="1">
        <v>44313</v>
      </c>
      <c r="B2775">
        <v>10.422000000000001</v>
      </c>
      <c r="G2775">
        <f t="shared" si="795"/>
        <v>10044.687112509846</v>
      </c>
      <c r="H2775">
        <f t="shared" si="796"/>
        <v>9969.9277599743236</v>
      </c>
      <c r="I2775" s="5">
        <f t="shared" si="785"/>
        <v>0</v>
      </c>
      <c r="J2775" s="6">
        <f>+H2775+SUM($D$16:$E$16)-SUM($F$27:F2775)</f>
        <v>10184.541759974316</v>
      </c>
      <c r="K2775" s="10">
        <f t="shared" si="797"/>
        <v>1.8821146224954344E-3</v>
      </c>
      <c r="L2775" s="10">
        <f>+H2775/SUM(F$27:F2775)-1</f>
        <v>0.2938907616016011</v>
      </c>
      <c r="M2775">
        <v>8.2100000000000009</v>
      </c>
      <c r="R2775">
        <f t="shared" si="798"/>
        <v>7896.818069971634</v>
      </c>
      <c r="S2775">
        <f t="shared" si="799"/>
        <v>7673.8957215497558</v>
      </c>
      <c r="T2775" s="5">
        <f t="shared" si="786"/>
        <v>0</v>
      </c>
      <c r="U2775" s="6">
        <f>+S2775+SUM($D$17:$E$17)-SUM($Q$27:Q2775)</f>
        <v>7852.8697215497505</v>
      </c>
      <c r="V2775" s="10">
        <f t="shared" si="787"/>
        <v>-1.7822183240608913E-3</v>
      </c>
      <c r="W2775" s="10">
        <f>+S2775/SUM(Q$27:Q2775)-1</f>
        <v>0.19511986426308647</v>
      </c>
      <c r="X2775">
        <v>6.319</v>
      </c>
      <c r="AC2775">
        <f t="shared" si="800"/>
        <v>18457.318478749774</v>
      </c>
      <c r="AD2775">
        <f t="shared" si="801"/>
        <v>18276.781131891705</v>
      </c>
      <c r="AE2775" s="5">
        <f t="shared" si="788"/>
        <v>0</v>
      </c>
      <c r="AF2775" s="6">
        <f>+AD2775+SUM($D$18:$E$18)-SUM($AB$27:AB2775)</f>
        <v>18598.702131891732</v>
      </c>
      <c r="AG2775" s="10">
        <f t="shared" si="789"/>
        <v>-3.2551575146314571E-3</v>
      </c>
      <c r="AH2775" s="10">
        <f>+AD2775/SUM(AB$27:AB2775)-1</f>
        <v>0.58129920481524189</v>
      </c>
      <c r="AI2775" s="6">
        <f t="shared" si="790"/>
        <v>0</v>
      </c>
      <c r="AL2775" s="6">
        <f t="shared" si="791"/>
        <v>0</v>
      </c>
      <c r="AM2775" s="6">
        <f t="shared" si="792"/>
        <v>36398.823661231254</v>
      </c>
      <c r="AN2775" s="6">
        <f t="shared" si="793"/>
        <v>35920.60461341578</v>
      </c>
      <c r="AO2775" s="5">
        <f t="shared" si="794"/>
        <v>0</v>
      </c>
      <c r="AP2775" s="6">
        <f>+AN2775+SUM($D$16:$E$18)-SUM($AL$27:AL2775)</f>
        <v>36636.113613415757</v>
      </c>
      <c r="AQ2775" s="10">
        <f t="shared" si="802"/>
        <v>-1.5160761033261583E-3</v>
      </c>
      <c r="AR2775" s="10">
        <f>+AN2775/SUM(AL$27:AL2775)-1</f>
        <v>0.39853285834692032</v>
      </c>
    </row>
    <row r="2776" spans="1:44" x14ac:dyDescent="0.25">
      <c r="A2776" s="1">
        <v>44314</v>
      </c>
      <c r="B2776">
        <v>10.436</v>
      </c>
      <c r="G2776">
        <f t="shared" si="795"/>
        <v>10058.180263495753</v>
      </c>
      <c r="H2776">
        <f t="shared" si="796"/>
        <v>9983.3204858081008</v>
      </c>
      <c r="I2776" s="5">
        <f t="shared" si="785"/>
        <v>0</v>
      </c>
      <c r="J2776" s="6">
        <f>+H2776+SUM($D$16:$E$16)-SUM($F$27:F2776)</f>
        <v>10197.934485808095</v>
      </c>
      <c r="K2776" s="10">
        <f t="shared" si="797"/>
        <v>1.3150052451464944E-3</v>
      </c>
      <c r="L2776" s="10">
        <f>+H2776/SUM(F$27:F2776)-1</f>
        <v>0.29562886087836371</v>
      </c>
      <c r="M2776">
        <v>8.2140000000000004</v>
      </c>
      <c r="R2776">
        <f t="shared" si="798"/>
        <v>7900.6654843784409</v>
      </c>
      <c r="S2776">
        <f t="shared" si="799"/>
        <v>7677.6345257989879</v>
      </c>
      <c r="T2776" s="5">
        <f t="shared" si="786"/>
        <v>0</v>
      </c>
      <c r="U2776" s="6">
        <f>+S2776+SUM($D$17:$E$17)-SUM($Q$27:Q2776)</f>
        <v>7856.6085257989835</v>
      </c>
      <c r="V2776" s="10">
        <f t="shared" si="787"/>
        <v>4.761067459164714E-4</v>
      </c>
      <c r="W2776" s="10">
        <f>+S2776/SUM(Q$27:Q2776)-1</f>
        <v>0.19570213947101012</v>
      </c>
      <c r="X2776">
        <v>6.3179999999999996</v>
      </c>
      <c r="AC2776">
        <f t="shared" si="800"/>
        <v>18454.39755479365</v>
      </c>
      <c r="AD2776">
        <f t="shared" si="801"/>
        <v>18273.888778492132</v>
      </c>
      <c r="AE2776" s="5">
        <f t="shared" si="788"/>
        <v>0</v>
      </c>
      <c r="AF2776" s="6">
        <f>+AD2776+SUM($D$18:$E$18)-SUM($AB$27:AB2776)</f>
        <v>18595.809778492156</v>
      </c>
      <c r="AG2776" s="10">
        <f t="shared" si="789"/>
        <v>-1.5551372235900196E-4</v>
      </c>
      <c r="AH2776" s="10">
        <f>+AD2776/SUM(AB$27:AB2776)-1</f>
        <v>0.5810489596491053</v>
      </c>
      <c r="AI2776" s="6">
        <f t="shared" si="790"/>
        <v>0</v>
      </c>
      <c r="AL2776" s="6">
        <f t="shared" si="791"/>
        <v>0</v>
      </c>
      <c r="AM2776" s="6">
        <f t="shared" si="792"/>
        <v>36413.243302667848</v>
      </c>
      <c r="AN2776" s="6">
        <f t="shared" si="793"/>
        <v>35934.843790099221</v>
      </c>
      <c r="AO2776" s="5">
        <f t="shared" si="794"/>
        <v>0</v>
      </c>
      <c r="AP2776" s="6">
        <f>+AN2776+SUM($D$16:$E$18)-SUM($AL$27:AL2776)</f>
        <v>36650.352790099205</v>
      </c>
      <c r="AQ2776" s="10">
        <f t="shared" si="802"/>
        <v>3.8866504328760598E-4</v>
      </c>
      <c r="AR2776" s="10">
        <f>+AN2776/SUM(AL$27:AL2776)-1</f>
        <v>0.39908724646710714</v>
      </c>
    </row>
    <row r="2777" spans="1:44" x14ac:dyDescent="0.25">
      <c r="A2777" s="1">
        <v>44315</v>
      </c>
      <c r="B2777">
        <v>10.433</v>
      </c>
      <c r="G2777">
        <f t="shared" si="795"/>
        <v>10055.288873998772</v>
      </c>
      <c r="H2777">
        <f t="shared" si="796"/>
        <v>9980.4506159865759</v>
      </c>
      <c r="I2777" s="5">
        <f t="shared" si="785"/>
        <v>0</v>
      </c>
      <c r="J2777" s="6">
        <f>+H2777+SUM($D$16:$E$16)-SUM($F$27:F2777)</f>
        <v>10195.064615986572</v>
      </c>
      <c r="K2777" s="10">
        <f t="shared" si="797"/>
        <v>-2.8141677371207319E-4</v>
      </c>
      <c r="L2777" s="10">
        <f>+H2777/SUM(F$27:F2777)-1</f>
        <v>0.2952564110333431</v>
      </c>
      <c r="M2777">
        <v>8.1940000000000008</v>
      </c>
      <c r="R2777">
        <f t="shared" si="798"/>
        <v>7881.4284123444058</v>
      </c>
      <c r="S2777">
        <f t="shared" si="799"/>
        <v>7658.9405045528256</v>
      </c>
      <c r="T2777" s="5">
        <f t="shared" si="786"/>
        <v>0</v>
      </c>
      <c r="U2777" s="6">
        <f>+S2777+SUM($D$17:$E$17)-SUM($Q$27:Q2777)</f>
        <v>7837.9145045528203</v>
      </c>
      <c r="V2777" s="10">
        <f t="shared" si="787"/>
        <v>-2.3794008807714873E-3</v>
      </c>
      <c r="W2777" s="10">
        <f>+S2777/SUM(Q$27:Q2777)-1</f>
        <v>0.19279076343139234</v>
      </c>
      <c r="X2777">
        <v>6.3090000000000002</v>
      </c>
      <c r="AC2777">
        <f t="shared" si="800"/>
        <v>18428.109239188532</v>
      </c>
      <c r="AD2777">
        <f t="shared" si="801"/>
        <v>18247.857597895989</v>
      </c>
      <c r="AE2777" s="5">
        <f t="shared" si="788"/>
        <v>0</v>
      </c>
      <c r="AF2777" s="6">
        <f>+AD2777+SUM($D$18:$E$18)-SUM($AB$27:AB2777)</f>
        <v>18569.778597896016</v>
      </c>
      <c r="AG2777" s="10">
        <f t="shared" si="789"/>
        <v>-1.3998411957433232E-3</v>
      </c>
      <c r="AH2777" s="10">
        <f>+AD2777/SUM(AB$27:AB2777)-1</f>
        <v>0.57879675315387868</v>
      </c>
      <c r="AI2777" s="6">
        <f t="shared" si="790"/>
        <v>0</v>
      </c>
      <c r="AL2777" s="6">
        <f t="shared" si="791"/>
        <v>0</v>
      </c>
      <c r="AM2777" s="6">
        <f t="shared" si="792"/>
        <v>36364.826525531709</v>
      </c>
      <c r="AN2777" s="6">
        <f t="shared" si="793"/>
        <v>35887.248718435396</v>
      </c>
      <c r="AO2777" s="5">
        <f t="shared" si="794"/>
        <v>0</v>
      </c>
      <c r="AP2777" s="6">
        <f>+AN2777+SUM($D$16:$E$18)-SUM($AL$27:AL2777)</f>
        <v>36602.757718435372</v>
      </c>
      <c r="AQ2777" s="10">
        <f t="shared" si="802"/>
        <v>-1.2986251984098418E-3</v>
      </c>
      <c r="AR2777" s="10">
        <f>+AN2777/SUM(AL$27:AL2777)-1</f>
        <v>0.3972341798961625</v>
      </c>
    </row>
    <row r="2778" spans="1:44" x14ac:dyDescent="0.25">
      <c r="A2778" s="1">
        <v>44316</v>
      </c>
      <c r="B2778">
        <v>10.371</v>
      </c>
      <c r="G2778">
        <f t="shared" si="795"/>
        <v>9995.5334910611782</v>
      </c>
      <c r="H2778">
        <f t="shared" si="796"/>
        <v>9921.139973008414</v>
      </c>
      <c r="I2778" s="5">
        <f t="shared" si="785"/>
        <v>0</v>
      </c>
      <c r="J2778" s="6">
        <f>+H2778+SUM($D$16:$E$16)-SUM($F$27:F2778)</f>
        <v>10135.75397300841</v>
      </c>
      <c r="K2778" s="10">
        <f t="shared" si="797"/>
        <v>-5.8175838223878396E-3</v>
      </c>
      <c r="L2778" s="10">
        <f>+H2778/SUM(F$27:F2778)-1</f>
        <v>0.28755911423625058</v>
      </c>
      <c r="M2778">
        <v>8.17</v>
      </c>
      <c r="R2778">
        <f t="shared" si="798"/>
        <v>7858.3439259035622</v>
      </c>
      <c r="S2778">
        <f t="shared" si="799"/>
        <v>7636.5076790574294</v>
      </c>
      <c r="T2778" s="5">
        <f t="shared" si="786"/>
        <v>0</v>
      </c>
      <c r="U2778" s="6">
        <f>+S2778+SUM($D$17:$E$17)-SUM($Q$27:Q2778)</f>
        <v>7815.4816790574241</v>
      </c>
      <c r="V2778" s="10">
        <f t="shared" si="787"/>
        <v>-2.8620911190554432E-3</v>
      </c>
      <c r="W2778" s="10">
        <f>+S2778/SUM(Q$27:Q2778)-1</f>
        <v>0.18929711218385092</v>
      </c>
      <c r="X2778">
        <v>6.3280000000000003</v>
      </c>
      <c r="AC2778">
        <f t="shared" si="800"/>
        <v>18483.606794354895</v>
      </c>
      <c r="AD2778">
        <f t="shared" si="801"/>
        <v>18302.812312487848</v>
      </c>
      <c r="AE2778" s="5">
        <f t="shared" si="788"/>
        <v>0</v>
      </c>
      <c r="AF2778" s="6">
        <f>+AD2778+SUM($D$18:$E$18)-SUM($AB$27:AB2778)</f>
        <v>18624.733312487871</v>
      </c>
      <c r="AG2778" s="10">
        <f t="shared" si="789"/>
        <v>2.9593629402819843E-3</v>
      </c>
      <c r="AH2778" s="10">
        <f>+AD2778/SUM(AB$27:AB2778)-1</f>
        <v>0.5835514113104685</v>
      </c>
      <c r="AI2778" s="6">
        <f t="shared" si="790"/>
        <v>0</v>
      </c>
      <c r="AL2778" s="6">
        <f t="shared" si="791"/>
        <v>0</v>
      </c>
      <c r="AM2778" s="6">
        <f t="shared" si="792"/>
        <v>36337.484211319636</v>
      </c>
      <c r="AN2778" s="6">
        <f t="shared" si="793"/>
        <v>35860.459964553695</v>
      </c>
      <c r="AO2778" s="5">
        <f t="shared" si="794"/>
        <v>0</v>
      </c>
      <c r="AP2778" s="6">
        <f>+AN2778+SUM($D$16:$E$18)-SUM($AL$27:AL2778)</f>
        <v>36575.968964553671</v>
      </c>
      <c r="AQ2778" s="10">
        <f t="shared" si="802"/>
        <v>-7.3187802098884092E-4</v>
      </c>
      <c r="AR2778" s="10">
        <f>+AN2778/SUM(AL$27:AL2778)-1</f>
        <v>0.39619118652394802</v>
      </c>
    </row>
    <row r="2779" spans="1:44" x14ac:dyDescent="0.25">
      <c r="A2779" s="1">
        <v>44320</v>
      </c>
      <c r="B2779">
        <v>10.303000000000001</v>
      </c>
      <c r="G2779">
        <f t="shared" si="795"/>
        <v>9929.9953291296242</v>
      </c>
      <c r="H2779">
        <f t="shared" si="796"/>
        <v>9856.0895903872042</v>
      </c>
      <c r="I2779" s="5">
        <f t="shared" si="785"/>
        <v>0</v>
      </c>
      <c r="J2779" s="6">
        <f>+H2779+SUM($D$16:$E$16)-SUM($F$27:F2779)</f>
        <v>10070.703590387198</v>
      </c>
      <c r="K2779" s="10">
        <f t="shared" si="797"/>
        <v>-6.4179125494207012E-3</v>
      </c>
      <c r="L2779" s="10">
        <f>+H2779/SUM(F$27:F2779)-1</f>
        <v>0.27911691774911662</v>
      </c>
      <c r="M2779">
        <v>8.1120000000000001</v>
      </c>
      <c r="R2779">
        <f t="shared" si="798"/>
        <v>7802.5564170048592</v>
      </c>
      <c r="S2779">
        <f t="shared" si="799"/>
        <v>7582.2950174435582</v>
      </c>
      <c r="T2779" s="5">
        <f t="shared" si="786"/>
        <v>0</v>
      </c>
      <c r="U2779" s="6">
        <f>+S2779+SUM($D$17:$E$17)-SUM($Q$27:Q2779)</f>
        <v>7761.269017443552</v>
      </c>
      <c r="V2779" s="10">
        <f t="shared" si="787"/>
        <v>-6.9365733092486836E-3</v>
      </c>
      <c r="W2779" s="10">
        <f>+S2779/SUM(Q$27:Q2779)-1</f>
        <v>0.18085412166895942</v>
      </c>
      <c r="X2779">
        <v>6.32</v>
      </c>
      <c r="AC2779">
        <f t="shared" si="800"/>
        <v>18460.239402705898</v>
      </c>
      <c r="AD2779">
        <f t="shared" si="801"/>
        <v>18279.673485291274</v>
      </c>
      <c r="AE2779" s="5">
        <f t="shared" si="788"/>
        <v>0</v>
      </c>
      <c r="AF2779" s="6">
        <f>+AD2779+SUM($D$18:$E$18)-SUM($AB$27:AB2779)</f>
        <v>18601.594485291302</v>
      </c>
      <c r="AG2779" s="10">
        <f t="shared" si="789"/>
        <v>-1.2423709273224892E-3</v>
      </c>
      <c r="AH2779" s="10">
        <f>+AD2779/SUM(AB$27:AB2779)-1</f>
        <v>0.58154944998137803</v>
      </c>
      <c r="AI2779" s="6">
        <f t="shared" si="790"/>
        <v>0</v>
      </c>
      <c r="AL2779" s="6">
        <f t="shared" si="791"/>
        <v>0</v>
      </c>
      <c r="AM2779" s="6">
        <f t="shared" si="792"/>
        <v>36192.791148840377</v>
      </c>
      <c r="AN2779" s="6">
        <f t="shared" si="793"/>
        <v>35718.058093122032</v>
      </c>
      <c r="AO2779" s="5">
        <f t="shared" si="794"/>
        <v>0</v>
      </c>
      <c r="AP2779" s="6">
        <f>+AN2779+SUM($D$16:$E$18)-SUM($AL$27:AL2779)</f>
        <v>36433.567093122008</v>
      </c>
      <c r="AQ2779" s="10">
        <f t="shared" si="802"/>
        <v>-3.8933178112018352E-3</v>
      </c>
      <c r="AR2779" s="10">
        <f>+AN2779/SUM(AL$27:AL2779)-1</f>
        <v>0.39064691190968137</v>
      </c>
    </row>
    <row r="2780" spans="1:44" x14ac:dyDescent="0.25">
      <c r="A2780" s="1">
        <v>44321</v>
      </c>
      <c r="B2780">
        <v>10.314</v>
      </c>
      <c r="G2780">
        <f t="shared" si="795"/>
        <v>9940.5970906185503</v>
      </c>
      <c r="H2780">
        <f t="shared" si="796"/>
        <v>9866.6124463994583</v>
      </c>
      <c r="I2780" s="5">
        <f t="shared" ref="I2780:I2843" si="803">+C2780*(MAX($A:$A)-$A2780)</f>
        <v>0</v>
      </c>
      <c r="J2780" s="6">
        <f>+H2780+SUM($D$16:$E$16)-SUM($F$27:F2780)</f>
        <v>10081.226446399451</v>
      </c>
      <c r="K2780" s="10">
        <f t="shared" si="797"/>
        <v>1.0448977986301511E-3</v>
      </c>
      <c r="L2780" s="10">
        <f>+H2780/SUM(F$27:F2780)-1</f>
        <v>0.28048256718085884</v>
      </c>
      <c r="M2780">
        <v>8.2149999999999999</v>
      </c>
      <c r="R2780">
        <f t="shared" si="798"/>
        <v>7901.6273379801432</v>
      </c>
      <c r="S2780">
        <f t="shared" si="799"/>
        <v>7678.5692268612956</v>
      </c>
      <c r="T2780" s="5">
        <f t="shared" ref="T2780:T2843" si="804">+N2780*(MAX($A:$A)-$A2780)</f>
        <v>0</v>
      </c>
      <c r="U2780" s="6">
        <f>+S2780+SUM($D$17:$E$17)-SUM($Q$27:Q2780)</f>
        <v>7857.5432268612894</v>
      </c>
      <c r="V2780" s="10">
        <f t="shared" ref="V2780:V2843" si="805">+U2780/U2779-1</f>
        <v>1.2404441748038897E-2</v>
      </c>
      <c r="W2780" s="10">
        <f>+S2780/SUM(Q$27:Q2780)-1</f>
        <v>0.19584770827299081</v>
      </c>
      <c r="X2780">
        <v>6.3250000000000002</v>
      </c>
      <c r="AC2780">
        <f t="shared" si="800"/>
        <v>18474.844022486519</v>
      </c>
      <c r="AD2780">
        <f t="shared" si="801"/>
        <v>18294.135252289128</v>
      </c>
      <c r="AE2780" s="5">
        <f t="shared" ref="AE2780:AE2843" si="806">+Y2780*(MAX($A:$A)-$A2780)</f>
        <v>0</v>
      </c>
      <c r="AF2780" s="6">
        <f>+AD2780+SUM($D$18:$E$18)-SUM($AB$27:AB2780)</f>
        <v>18616.056252289156</v>
      </c>
      <c r="AG2780" s="10">
        <f t="shared" ref="AG2780:AG2843" si="807">+AF2780/AF2779-1</f>
        <v>7.7744770800647345E-4</v>
      </c>
      <c r="AH2780" s="10">
        <f>+AD2780/SUM(AB$27:AB2780)-1</f>
        <v>0.58280067581205919</v>
      </c>
      <c r="AI2780" s="6">
        <f t="shared" ref="AI2780:AI2843" si="808">+C2780+N2780+Y2780</f>
        <v>0</v>
      </c>
      <c r="AL2780" s="6">
        <f t="shared" ref="AL2780:AL2843" si="809">+F2780+Q2780+AB2780</f>
        <v>0</v>
      </c>
      <c r="AM2780" s="6">
        <f t="shared" ref="AM2780:AM2843" si="810">+G2780+R2780+AC2780</f>
        <v>36317.068451085215</v>
      </c>
      <c r="AN2780" s="6">
        <f t="shared" ref="AN2780:AN2843" si="811">+H2780+S2780+AD2780</f>
        <v>35839.31692554988</v>
      </c>
      <c r="AO2780" s="5">
        <f t="shared" ref="AO2780:AO2843" si="812">+AI2780*(MAX($A:$A)-$A2780)</f>
        <v>0</v>
      </c>
      <c r="AP2780" s="6">
        <f>+AN2780+SUM($D$16:$E$18)-SUM($AL$27:AL2780)</f>
        <v>36554.825925549856</v>
      </c>
      <c r="AQ2780" s="10">
        <f t="shared" si="802"/>
        <v>3.3282174132969189E-3</v>
      </c>
      <c r="AR2780" s="10">
        <f>+AN2780/SUM(AL$27:AL2780)-1</f>
        <v>0.39536800342081335</v>
      </c>
    </row>
    <row r="2781" spans="1:44" x14ac:dyDescent="0.25">
      <c r="A2781" s="1">
        <v>44322</v>
      </c>
      <c r="B2781">
        <v>10.327999999999999</v>
      </c>
      <c r="G2781">
        <f t="shared" ref="G2781:G2844" si="813">+(B2781/B2780*G2780)+F2781</f>
        <v>9954.0902416044573</v>
      </c>
      <c r="H2781">
        <f t="shared" ref="H2781:H2844" si="814">+($B2781/$B2780*H2780)+F2781</f>
        <v>9880.0051722332355</v>
      </c>
      <c r="I2781" s="5">
        <f t="shared" si="803"/>
        <v>0</v>
      </c>
      <c r="J2781" s="6">
        <f>+H2781+SUM($D$16:$E$16)-SUM($F$27:F2781)</f>
        <v>10094.61917223323</v>
      </c>
      <c r="K2781" s="10">
        <f t="shared" ref="K2781:K2844" si="815">+J2781/J2780-1</f>
        <v>1.328481797823633E-3</v>
      </c>
      <c r="L2781" s="10">
        <f>+H2781/SUM(F$27:F2781)-1</f>
        <v>0.28222066645762167</v>
      </c>
      <c r="M2781">
        <v>8.2370000000000001</v>
      </c>
      <c r="R2781">
        <f t="shared" ref="R2781:R2844" si="816">+($M2781/$M2780*R2780)+N2781</f>
        <v>7922.788117217583</v>
      </c>
      <c r="S2781">
        <f t="shared" ref="S2781:S2844" si="817">+($M2781/$M2780*S2780)+Q2781</f>
        <v>7699.1326502320753</v>
      </c>
      <c r="T2781" s="5">
        <f t="shared" si="804"/>
        <v>0</v>
      </c>
      <c r="U2781" s="6">
        <f>+S2781+SUM($D$17:$E$17)-SUM($Q$27:Q2781)</f>
        <v>7878.10665023207</v>
      </c>
      <c r="V2781" s="10">
        <f t="shared" si="805"/>
        <v>2.6170296207195243E-3</v>
      </c>
      <c r="W2781" s="10">
        <f>+S2781/SUM(Q$27:Q2781)-1</f>
        <v>0.1990502219165704</v>
      </c>
      <c r="X2781">
        <v>6.3280000000000003</v>
      </c>
      <c r="AC2781">
        <f t="shared" ref="AC2781:AC2844" si="818">+(X2781/X2780*AC2780)+AB2781</f>
        <v>18483.606794354891</v>
      </c>
      <c r="AD2781">
        <f t="shared" ref="AD2781:AD2844" si="819">+($X2781/$X2780*AD2780)+AB2781</f>
        <v>18302.812312487844</v>
      </c>
      <c r="AE2781" s="5">
        <f t="shared" si="806"/>
        <v>0</v>
      </c>
      <c r="AF2781" s="6">
        <f>+AD2781+SUM($D$18:$E$18)-SUM($AB$27:AB2781)</f>
        <v>18624.733312487871</v>
      </c>
      <c r="AG2781" s="10">
        <f t="shared" si="807"/>
        <v>4.6610625156695562E-4</v>
      </c>
      <c r="AH2781" s="10">
        <f>+AD2781/SUM(AB$27:AB2781)-1</f>
        <v>0.58355141131046806</v>
      </c>
      <c r="AI2781" s="6">
        <f t="shared" si="808"/>
        <v>0</v>
      </c>
      <c r="AL2781" s="6">
        <f t="shared" si="809"/>
        <v>0</v>
      </c>
      <c r="AM2781" s="6">
        <f t="shared" si="810"/>
        <v>36360.485153176931</v>
      </c>
      <c r="AN2781" s="6">
        <f t="shared" si="811"/>
        <v>35881.950134953149</v>
      </c>
      <c r="AO2781" s="5">
        <f t="shared" si="812"/>
        <v>0</v>
      </c>
      <c r="AP2781" s="6">
        <f>+AN2781+SUM($D$16:$E$18)-SUM($AL$27:AL2781)</f>
        <v>36597.459134953126</v>
      </c>
      <c r="AQ2781" s="10">
        <f t="shared" ref="AQ2781:AQ2844" si="820">+AP2781/AP2780-1</f>
        <v>1.1662812863642014E-3</v>
      </c>
      <c r="AR2781" s="10">
        <f>+AN2781/SUM(AL$27:AL2781)-1</f>
        <v>0.39702788484121099</v>
      </c>
    </row>
    <row r="2782" spans="1:44" x14ac:dyDescent="0.25">
      <c r="A2782" s="1">
        <v>44323</v>
      </c>
      <c r="B2782">
        <v>10.316000000000001</v>
      </c>
      <c r="G2782">
        <f t="shared" si="813"/>
        <v>9942.524683616537</v>
      </c>
      <c r="H2782">
        <f t="shared" si="814"/>
        <v>9868.5256929471416</v>
      </c>
      <c r="I2782" s="5">
        <f t="shared" si="803"/>
        <v>0</v>
      </c>
      <c r="J2782" s="6">
        <f>+H2782+SUM($D$16:$E$16)-SUM($F$27:F2782)</f>
        <v>10083.139692947138</v>
      </c>
      <c r="K2782" s="10">
        <f t="shared" si="815"/>
        <v>-1.137187950355556E-3</v>
      </c>
      <c r="L2782" s="10">
        <f>+H2782/SUM(F$27:F2782)-1</f>
        <v>0.28073086707753947</v>
      </c>
      <c r="M2782">
        <v>8.3000000000000007</v>
      </c>
      <c r="R2782">
        <f t="shared" si="816"/>
        <v>7983.384894124797</v>
      </c>
      <c r="S2782">
        <f t="shared" si="817"/>
        <v>7758.0188171574891</v>
      </c>
      <c r="T2782" s="5">
        <f t="shared" si="804"/>
        <v>0</v>
      </c>
      <c r="U2782" s="6">
        <f>+S2782+SUM($D$17:$E$17)-SUM($Q$27:Q2782)</f>
        <v>7936.9928171574829</v>
      </c>
      <c r="V2782" s="10">
        <f t="shared" si="805"/>
        <v>7.4746597805550596E-3</v>
      </c>
      <c r="W2782" s="10">
        <f>+S2782/SUM(Q$27:Q2782)-1</f>
        <v>0.20822105644136668</v>
      </c>
      <c r="X2782">
        <v>6.3230000000000004</v>
      </c>
      <c r="AC2782">
        <f t="shared" si="818"/>
        <v>18469.002174574271</v>
      </c>
      <c r="AD2782">
        <f t="shared" si="819"/>
        <v>18288.350545489986</v>
      </c>
      <c r="AE2782" s="5">
        <f t="shared" si="806"/>
        <v>0</v>
      </c>
      <c r="AF2782" s="6">
        <f>+AD2782+SUM($D$18:$E$18)-SUM($AB$27:AB2782)</f>
        <v>18610.27154549001</v>
      </c>
      <c r="AG2782" s="10">
        <f t="shared" si="807"/>
        <v>-7.764818295769027E-4</v>
      </c>
      <c r="AH2782" s="10">
        <f>+AD2782/SUM(AB$27:AB2782)-1</f>
        <v>0.58230018547978668</v>
      </c>
      <c r="AI2782" s="6">
        <f t="shared" si="808"/>
        <v>0</v>
      </c>
      <c r="AL2782" s="6">
        <f t="shared" si="809"/>
        <v>0</v>
      </c>
      <c r="AM2782" s="6">
        <f t="shared" si="810"/>
        <v>36394.911752315602</v>
      </c>
      <c r="AN2782" s="6">
        <f t="shared" si="811"/>
        <v>35914.895055594621</v>
      </c>
      <c r="AO2782" s="5">
        <f t="shared" si="812"/>
        <v>0</v>
      </c>
      <c r="AP2782" s="6">
        <f>+AN2782+SUM($D$16:$E$18)-SUM($AL$27:AL2782)</f>
        <v>36630.404055594598</v>
      </c>
      <c r="AQ2782" s="10">
        <f t="shared" si="820"/>
        <v>9.0019693771603571E-4</v>
      </c>
      <c r="AR2782" s="10">
        <f>+AN2782/SUM(AL$27:AL2782)-1</f>
        <v>0.39831056241661922</v>
      </c>
    </row>
    <row r="2783" spans="1:44" x14ac:dyDescent="0.25">
      <c r="A2783" s="1">
        <v>44326</v>
      </c>
      <c r="B2783">
        <v>10.292999999999999</v>
      </c>
      <c r="G2783">
        <f t="shared" si="813"/>
        <v>9920.357364139687</v>
      </c>
      <c r="H2783">
        <f t="shared" si="814"/>
        <v>9846.5233576487899</v>
      </c>
      <c r="I2783" s="5">
        <f t="shared" si="803"/>
        <v>0</v>
      </c>
      <c r="J2783" s="6">
        <f>+H2783+SUM($D$16:$E$16)-SUM($F$27:F2783)</f>
        <v>10061.137357648782</v>
      </c>
      <c r="K2783" s="10">
        <f t="shared" si="815"/>
        <v>-2.1820916865552542E-3</v>
      </c>
      <c r="L2783" s="10">
        <f>+H2783/SUM(F$27:F2783)-1</f>
        <v>0.2778754182657146</v>
      </c>
      <c r="M2783">
        <v>8.3130000000000006</v>
      </c>
      <c r="R2783">
        <f t="shared" si="816"/>
        <v>7995.8889909469208</v>
      </c>
      <c r="S2783">
        <f t="shared" si="817"/>
        <v>7770.1699309674959</v>
      </c>
      <c r="T2783" s="5">
        <f t="shared" si="804"/>
        <v>0</v>
      </c>
      <c r="U2783" s="6">
        <f>+S2783+SUM($D$17:$E$17)-SUM($Q$27:Q2783)</f>
        <v>7949.1439309674897</v>
      </c>
      <c r="V2783" s="10">
        <f t="shared" si="805"/>
        <v>1.5309468069240051E-3</v>
      </c>
      <c r="W2783" s="10">
        <f>+S2783/SUM(Q$27:Q2783)-1</f>
        <v>0.2101134508671183</v>
      </c>
      <c r="X2783">
        <v>6.3239999999999998</v>
      </c>
      <c r="AC2783">
        <f t="shared" si="818"/>
        <v>18471.923098530395</v>
      </c>
      <c r="AD2783">
        <f t="shared" si="819"/>
        <v>18291.242898889555</v>
      </c>
      <c r="AE2783" s="5">
        <f t="shared" si="806"/>
        <v>0</v>
      </c>
      <c r="AF2783" s="6">
        <f>+AD2783+SUM($D$18:$E$18)-SUM($AB$27:AB2783)</f>
        <v>18613.163898889579</v>
      </c>
      <c r="AG2783" s="10">
        <f t="shared" si="807"/>
        <v>1.554170444262315E-4</v>
      </c>
      <c r="AH2783" s="10">
        <f>+AD2783/SUM(AB$27:AB2783)-1</f>
        <v>0.58255043064592282</v>
      </c>
      <c r="AI2783" s="6">
        <f t="shared" si="808"/>
        <v>0</v>
      </c>
      <c r="AL2783" s="6">
        <f t="shared" si="809"/>
        <v>0</v>
      </c>
      <c r="AM2783" s="6">
        <f t="shared" si="810"/>
        <v>36388.169453617003</v>
      </c>
      <c r="AN2783" s="6">
        <f t="shared" si="811"/>
        <v>35907.936187505838</v>
      </c>
      <c r="AO2783" s="5">
        <f t="shared" si="812"/>
        <v>0</v>
      </c>
      <c r="AP2783" s="6">
        <f>+AN2783+SUM($D$16:$E$18)-SUM($AL$27:AL2783)</f>
        <v>36623.445187505815</v>
      </c>
      <c r="AQ2783" s="10">
        <f t="shared" si="820"/>
        <v>-1.8997519323626921E-4</v>
      </c>
      <c r="AR2783" s="10">
        <f>+AN2783/SUM(AL$27:AL2783)-1</f>
        <v>0.3980396258390253</v>
      </c>
    </row>
    <row r="2784" spans="1:44" x14ac:dyDescent="0.25">
      <c r="A2784" s="1">
        <v>44327</v>
      </c>
      <c r="B2784">
        <v>10.182</v>
      </c>
      <c r="G2784">
        <f t="shared" si="813"/>
        <v>9813.3759527514139</v>
      </c>
      <c r="H2784">
        <f t="shared" si="814"/>
        <v>9740.3381742524034</v>
      </c>
      <c r="I2784" s="5">
        <f t="shared" si="803"/>
        <v>0</v>
      </c>
      <c r="J2784" s="6">
        <f>+H2784+SUM($D$16:$E$16)-SUM($F$27:F2784)</f>
        <v>9954.9521742523975</v>
      </c>
      <c r="K2784" s="10">
        <f t="shared" si="815"/>
        <v>-1.0553994009003365E-2</v>
      </c>
      <c r="L2784" s="10">
        <f>+H2784/SUM(F$27:F2784)-1</f>
        <v>0.26409477399995218</v>
      </c>
      <c r="M2784">
        <v>8.1790000000000003</v>
      </c>
      <c r="R2784">
        <f t="shared" si="816"/>
        <v>7867.0006083188819</v>
      </c>
      <c r="S2784">
        <f t="shared" si="817"/>
        <v>7644.9199886182059</v>
      </c>
      <c r="T2784" s="5">
        <f t="shared" si="804"/>
        <v>0</v>
      </c>
      <c r="U2784" s="6">
        <f>+S2784+SUM($D$17:$E$17)-SUM($Q$27:Q2784)</f>
        <v>7823.8939886182015</v>
      </c>
      <c r="V2784" s="10">
        <f t="shared" si="805"/>
        <v>-1.5756406405141532E-2</v>
      </c>
      <c r="W2784" s="10">
        <f>+S2784/SUM(Q$27:Q2784)-1</f>
        <v>0.19060723140167934</v>
      </c>
      <c r="X2784">
        <v>6.2460000000000004</v>
      </c>
      <c r="AC2784">
        <f t="shared" si="818"/>
        <v>18244.091029952699</v>
      </c>
      <c r="AD2784">
        <f t="shared" si="819"/>
        <v>18065.639333722989</v>
      </c>
      <c r="AE2784" s="5">
        <f t="shared" si="806"/>
        <v>0</v>
      </c>
      <c r="AF2784" s="6">
        <f>+AD2784+SUM($D$18:$E$18)-SUM($AB$27:AB2784)</f>
        <v>18387.560333723013</v>
      </c>
      <c r="AG2784" s="10">
        <f t="shared" si="807"/>
        <v>-1.2120645710320344E-2</v>
      </c>
      <c r="AH2784" s="10">
        <f>+AD2784/SUM(AB$27:AB2784)-1</f>
        <v>0.56303130768729215</v>
      </c>
      <c r="AI2784" s="6">
        <f t="shared" si="808"/>
        <v>0</v>
      </c>
      <c r="AL2784" s="6">
        <f t="shared" si="809"/>
        <v>0</v>
      </c>
      <c r="AM2784" s="6">
        <f t="shared" si="810"/>
        <v>35924.467591023</v>
      </c>
      <c r="AN2784" s="6">
        <f t="shared" si="811"/>
        <v>35450.897496593599</v>
      </c>
      <c r="AO2784" s="5">
        <f t="shared" si="812"/>
        <v>0</v>
      </c>
      <c r="AP2784" s="6">
        <f>+AN2784+SUM($D$16:$E$18)-SUM($AL$27:AL2784)</f>
        <v>36166.406496593583</v>
      </c>
      <c r="AQ2784" s="10">
        <f t="shared" si="820"/>
        <v>-1.2479401885111319E-2</v>
      </c>
      <c r="AR2784" s="10">
        <f>+AN2784/SUM(AL$27:AL2784)-1</f>
        <v>0.38024528095937637</v>
      </c>
    </row>
    <row r="2785" spans="1:44" x14ac:dyDescent="0.25">
      <c r="A2785" s="1">
        <v>44328</v>
      </c>
      <c r="B2785">
        <v>10.132999999999999</v>
      </c>
      <c r="G2785">
        <f t="shared" si="813"/>
        <v>9766.1499243007329</v>
      </c>
      <c r="H2785">
        <f t="shared" si="814"/>
        <v>9693.463633834177</v>
      </c>
      <c r="I2785" s="5">
        <f t="shared" si="803"/>
        <v>0</v>
      </c>
      <c r="J2785" s="6">
        <f>+H2785+SUM($D$16:$E$16)-SUM($F$27:F2785)</f>
        <v>9908.0776338341711</v>
      </c>
      <c r="K2785" s="10">
        <f t="shared" si="815"/>
        <v>-4.7086655563713942E-3</v>
      </c>
      <c r="L2785" s="10">
        <f>+H2785/SUM(F$27:F2785)-1</f>
        <v>0.25801142653128184</v>
      </c>
      <c r="M2785">
        <v>8.1769999999999996</v>
      </c>
      <c r="R2785">
        <f t="shared" si="816"/>
        <v>7865.0769011154771</v>
      </c>
      <c r="S2785">
        <f t="shared" si="817"/>
        <v>7643.0505864935885</v>
      </c>
      <c r="T2785" s="5">
        <f t="shared" si="804"/>
        <v>0</v>
      </c>
      <c r="U2785" s="6">
        <f>+S2785+SUM($D$17:$E$17)-SUM($Q$27:Q2785)</f>
        <v>7822.0245864935823</v>
      </c>
      <c r="V2785" s="10">
        <f t="shared" si="805"/>
        <v>-2.3893500184679617E-4</v>
      </c>
      <c r="W2785" s="10">
        <f>+S2785/SUM(Q$27:Q2785)-1</f>
        <v>0.1903160937977173</v>
      </c>
      <c r="X2785">
        <v>6.2320000000000002</v>
      </c>
      <c r="AC2785">
        <f t="shared" si="818"/>
        <v>18203.198094566957</v>
      </c>
      <c r="AD2785">
        <f t="shared" si="819"/>
        <v>18025.146386128989</v>
      </c>
      <c r="AE2785" s="5">
        <f t="shared" si="806"/>
        <v>0</v>
      </c>
      <c r="AF2785" s="6">
        <f>+AD2785+SUM($D$18:$E$18)-SUM($AB$27:AB2785)</f>
        <v>18347.067386129012</v>
      </c>
      <c r="AG2785" s="10">
        <f t="shared" si="807"/>
        <v>-2.2021925072754911E-3</v>
      </c>
      <c r="AH2785" s="10">
        <f>+AD2785/SUM(AB$27:AB2785)-1</f>
        <v>0.55952787536138393</v>
      </c>
      <c r="AI2785" s="6">
        <f t="shared" si="808"/>
        <v>0</v>
      </c>
      <c r="AL2785" s="6">
        <f t="shared" si="809"/>
        <v>0</v>
      </c>
      <c r="AM2785" s="6">
        <f t="shared" si="810"/>
        <v>35834.424919983168</v>
      </c>
      <c r="AN2785" s="6">
        <f t="shared" si="811"/>
        <v>35361.660606456753</v>
      </c>
      <c r="AO2785" s="5">
        <f t="shared" si="812"/>
        <v>0</v>
      </c>
      <c r="AP2785" s="6">
        <f>+AN2785+SUM($D$16:$E$18)-SUM($AL$27:AL2785)</f>
        <v>36077.169606456737</v>
      </c>
      <c r="AQ2785" s="10">
        <f t="shared" si="820"/>
        <v>-2.4673972003619316E-3</v>
      </c>
      <c r="AR2785" s="10">
        <f>+AN2785/SUM(AL$27:AL2785)-1</f>
        <v>0.37677093178357035</v>
      </c>
    </row>
    <row r="2786" spans="1:44" x14ac:dyDescent="0.25">
      <c r="A2786" s="1">
        <v>44330</v>
      </c>
      <c r="B2786">
        <v>10.038</v>
      </c>
      <c r="G2786">
        <f t="shared" si="813"/>
        <v>9674.5892568963554</v>
      </c>
      <c r="H2786">
        <f t="shared" si="814"/>
        <v>9602.5844228192527</v>
      </c>
      <c r="I2786" s="5">
        <f t="shared" si="803"/>
        <v>0</v>
      </c>
      <c r="J2786" s="6">
        <f>+H2786+SUM($D$16:$E$16)-SUM($F$27:F2786)</f>
        <v>9817.198422819245</v>
      </c>
      <c r="K2786" s="10">
        <f t="shared" si="815"/>
        <v>-9.1722344508677889E-3</v>
      </c>
      <c r="L2786" s="10">
        <f>+H2786/SUM(F$27:F2786)-1</f>
        <v>0.24621718143896287</v>
      </c>
      <c r="M2786">
        <v>8.2449999999999992</v>
      </c>
      <c r="R2786">
        <f t="shared" si="816"/>
        <v>7930.4829460311985</v>
      </c>
      <c r="S2786">
        <f t="shared" si="817"/>
        <v>7706.6102587305413</v>
      </c>
      <c r="T2786" s="5">
        <f t="shared" si="804"/>
        <v>0</v>
      </c>
      <c r="U2786" s="6">
        <f>+S2786+SUM($D$17:$E$17)-SUM($Q$27:Q2786)</f>
        <v>7885.584258730536</v>
      </c>
      <c r="V2786" s="10">
        <f t="shared" si="805"/>
        <v>8.1257315844676103E-3</v>
      </c>
      <c r="W2786" s="10">
        <f>+S2786/SUM(Q$27:Q2786)-1</f>
        <v>0.20021477233241769</v>
      </c>
      <c r="X2786">
        <v>6.3090000000000002</v>
      </c>
      <c r="AC2786">
        <f t="shared" si="818"/>
        <v>18428.109239188529</v>
      </c>
      <c r="AD2786">
        <f t="shared" si="819"/>
        <v>18247.857597895985</v>
      </c>
      <c r="AE2786" s="5">
        <f t="shared" si="806"/>
        <v>0</v>
      </c>
      <c r="AF2786" s="6">
        <f>+AD2786+SUM($D$18:$E$18)-SUM($AB$27:AB2786)</f>
        <v>18569.778597896009</v>
      </c>
      <c r="AG2786" s="10">
        <f t="shared" si="807"/>
        <v>1.2138790744038674E-2</v>
      </c>
      <c r="AH2786" s="10">
        <f>+AD2786/SUM(AB$27:AB2786)-1</f>
        <v>0.57879675315387846</v>
      </c>
      <c r="AI2786" s="6">
        <f t="shared" si="808"/>
        <v>0</v>
      </c>
      <c r="AL2786" s="6">
        <f t="shared" si="809"/>
        <v>0</v>
      </c>
      <c r="AM2786" s="6">
        <f t="shared" si="810"/>
        <v>36033.181442116082</v>
      </c>
      <c r="AN2786" s="6">
        <f t="shared" si="811"/>
        <v>35557.052279445779</v>
      </c>
      <c r="AO2786" s="5">
        <f t="shared" si="812"/>
        <v>0</v>
      </c>
      <c r="AP2786" s="6">
        <f>+AN2786+SUM($D$16:$E$18)-SUM($AL$27:AL2786)</f>
        <v>36272.561279445756</v>
      </c>
      <c r="AQ2786" s="10">
        <f t="shared" si="820"/>
        <v>5.4159368686741427E-3</v>
      </c>
      <c r="AR2786" s="10">
        <f>+AN2786/SUM(AL$27:AL2786)-1</f>
        <v>0.38437831138821288</v>
      </c>
    </row>
    <row r="2787" spans="1:44" x14ac:dyDescent="0.25">
      <c r="A2787" s="1">
        <v>44333</v>
      </c>
      <c r="B2787">
        <v>10.042</v>
      </c>
      <c r="G2787">
        <f t="shared" si="813"/>
        <v>9678.4444428923271</v>
      </c>
      <c r="H2787">
        <f t="shared" si="814"/>
        <v>9606.4109159146174</v>
      </c>
      <c r="I2787" s="5">
        <f t="shared" si="803"/>
        <v>0</v>
      </c>
      <c r="J2787" s="6">
        <f>+H2787+SUM($D$16:$E$16)-SUM($F$27:F2787)</f>
        <v>9821.0249159146115</v>
      </c>
      <c r="K2787" s="10">
        <f t="shared" si="815"/>
        <v>3.897744479191001E-4</v>
      </c>
      <c r="L2787" s="10">
        <f>+H2787/SUM(F$27:F2787)-1</f>
        <v>0.24671378123232368</v>
      </c>
      <c r="M2787">
        <v>8.2680000000000007</v>
      </c>
      <c r="R2787">
        <f t="shared" si="816"/>
        <v>7952.6055788703416</v>
      </c>
      <c r="S2787">
        <f t="shared" si="817"/>
        <v>7728.1083831636297</v>
      </c>
      <c r="T2787" s="5">
        <f t="shared" si="804"/>
        <v>0</v>
      </c>
      <c r="U2787" s="6">
        <f>+S2787+SUM($D$17:$E$17)-SUM($Q$27:Q2787)</f>
        <v>7907.0823831636244</v>
      </c>
      <c r="V2787" s="10">
        <f t="shared" si="805"/>
        <v>2.7262563847805232E-3</v>
      </c>
      <c r="W2787" s="10">
        <f>+S2787/SUM(Q$27:Q2787)-1</f>
        <v>0.20356285477797842</v>
      </c>
      <c r="X2787">
        <v>6.3159999999999998</v>
      </c>
      <c r="AC2787">
        <f t="shared" si="818"/>
        <v>18448.555706881398</v>
      </c>
      <c r="AD2787">
        <f t="shared" si="819"/>
        <v>18268.104071692986</v>
      </c>
      <c r="AE2787" s="5">
        <f t="shared" si="806"/>
        <v>0</v>
      </c>
      <c r="AF2787" s="6">
        <f>+AD2787+SUM($D$18:$E$18)-SUM($AB$27:AB2787)</f>
        <v>18590.02507169301</v>
      </c>
      <c r="AG2787" s="10">
        <f t="shared" si="807"/>
        <v>1.0902916095776316E-3</v>
      </c>
      <c r="AH2787" s="10">
        <f>+AD2787/SUM(AB$27:AB2787)-1</f>
        <v>0.58054846931683257</v>
      </c>
      <c r="AI2787" s="6">
        <f t="shared" si="808"/>
        <v>0</v>
      </c>
      <c r="AL2787" s="6">
        <f t="shared" si="809"/>
        <v>0</v>
      </c>
      <c r="AM2787" s="6">
        <f t="shared" si="810"/>
        <v>36079.605728644063</v>
      </c>
      <c r="AN2787" s="6">
        <f t="shared" si="811"/>
        <v>35602.623370771231</v>
      </c>
      <c r="AO2787" s="5">
        <f t="shared" si="812"/>
        <v>0</v>
      </c>
      <c r="AP2787" s="6">
        <f>+AN2787+SUM($D$16:$E$18)-SUM($AL$27:AL2787)</f>
        <v>36318.132370771214</v>
      </c>
      <c r="AQ2787" s="10">
        <f t="shared" si="820"/>
        <v>1.2563516255270635E-3</v>
      </c>
      <c r="AR2787" s="10">
        <f>+AN2787/SUM(AL$27:AL2787)-1</f>
        <v>0.38615257630650346</v>
      </c>
    </row>
    <row r="2788" spans="1:44" x14ac:dyDescent="0.25">
      <c r="A2788" s="1">
        <v>44334</v>
      </c>
      <c r="B2788">
        <v>10.117000000000001</v>
      </c>
      <c r="G2788">
        <f t="shared" si="813"/>
        <v>9750.7291803168373</v>
      </c>
      <c r="H2788">
        <f t="shared" si="814"/>
        <v>9678.1576614527185</v>
      </c>
      <c r="I2788" s="5">
        <f t="shared" si="803"/>
        <v>0</v>
      </c>
      <c r="J2788" s="6">
        <f>+H2788+SUM($D$16:$E$16)-SUM($F$27:F2788)</f>
        <v>9892.7716614527126</v>
      </c>
      <c r="K2788" s="10">
        <f t="shared" si="815"/>
        <v>7.3054234310960808E-3</v>
      </c>
      <c r="L2788" s="10">
        <f>+H2788/SUM(F$27:F2788)-1</f>
        <v>0.25602502735783905</v>
      </c>
      <c r="M2788">
        <v>8.2710000000000008</v>
      </c>
      <c r="R2788">
        <f t="shared" si="816"/>
        <v>7955.491139675446</v>
      </c>
      <c r="S2788">
        <f t="shared" si="817"/>
        <v>7730.912486350554</v>
      </c>
      <c r="T2788" s="5">
        <f t="shared" si="804"/>
        <v>0</v>
      </c>
      <c r="U2788" s="6">
        <f>+S2788+SUM($D$17:$E$17)-SUM($Q$27:Q2788)</f>
        <v>7909.8864863505478</v>
      </c>
      <c r="V2788" s="10">
        <f t="shared" si="805"/>
        <v>3.546318415619254E-4</v>
      </c>
      <c r="W2788" s="10">
        <f>+S2788/SUM(Q$27:Q2788)-1</f>
        <v>0.20399956118392093</v>
      </c>
      <c r="X2788">
        <v>6.2969999999999997</v>
      </c>
      <c r="AC2788">
        <f t="shared" si="818"/>
        <v>18393.058151715035</v>
      </c>
      <c r="AD2788">
        <f t="shared" si="819"/>
        <v>18213.149357101127</v>
      </c>
      <c r="AE2788" s="5">
        <f t="shared" si="806"/>
        <v>0</v>
      </c>
      <c r="AF2788" s="6">
        <f>+AD2788+SUM($D$18:$E$18)-SUM($AB$27:AB2788)</f>
        <v>18535.070357101155</v>
      </c>
      <c r="AG2788" s="10">
        <f t="shared" si="807"/>
        <v>-2.9561398857678167E-3</v>
      </c>
      <c r="AH2788" s="10">
        <f>+AD2788/SUM(AB$27:AB2788)-1</f>
        <v>0.57579381116024275</v>
      </c>
      <c r="AI2788" s="6">
        <f t="shared" si="808"/>
        <v>0</v>
      </c>
      <c r="AL2788" s="6">
        <f t="shared" si="809"/>
        <v>0</v>
      </c>
      <c r="AM2788" s="6">
        <f t="shared" si="810"/>
        <v>36099.278471707323</v>
      </c>
      <c r="AN2788" s="6">
        <f t="shared" si="811"/>
        <v>35622.219504904395</v>
      </c>
      <c r="AO2788" s="5">
        <f t="shared" si="812"/>
        <v>0</v>
      </c>
      <c r="AP2788" s="6">
        <f>+AN2788+SUM($D$16:$E$18)-SUM($AL$27:AL2788)</f>
        <v>36337.728504904371</v>
      </c>
      <c r="AQ2788" s="10">
        <f t="shared" si="820"/>
        <v>5.3956888347395093E-4</v>
      </c>
      <c r="AR2788" s="10">
        <f>+AN2788/SUM(AL$27:AL2788)-1</f>
        <v>0.38691553221375363</v>
      </c>
    </row>
    <row r="2789" spans="1:44" x14ac:dyDescent="0.25">
      <c r="A2789" s="1">
        <v>44335</v>
      </c>
      <c r="B2789">
        <v>10.106999999999999</v>
      </c>
      <c r="G2789">
        <f t="shared" si="813"/>
        <v>9741.0912153269019</v>
      </c>
      <c r="H2789">
        <f t="shared" si="814"/>
        <v>9668.5914287143041</v>
      </c>
      <c r="I2789" s="5">
        <f t="shared" si="803"/>
        <v>0</v>
      </c>
      <c r="J2789" s="6">
        <f>+H2789+SUM($D$16:$E$16)-SUM($F$27:F2789)</f>
        <v>9883.2054287142964</v>
      </c>
      <c r="K2789" s="10">
        <f t="shared" si="815"/>
        <v>-9.6699217022178097E-4</v>
      </c>
      <c r="L2789" s="10">
        <f>+H2789/SUM(F$27:F2789)-1</f>
        <v>0.25478352787443681</v>
      </c>
      <c r="M2789">
        <v>8.1820000000000004</v>
      </c>
      <c r="R2789">
        <f t="shared" si="816"/>
        <v>7869.8861691239872</v>
      </c>
      <c r="S2789">
        <f t="shared" si="817"/>
        <v>7647.7240918051302</v>
      </c>
      <c r="T2789" s="5">
        <f t="shared" si="804"/>
        <v>0</v>
      </c>
      <c r="U2789" s="6">
        <f>+S2789+SUM($D$17:$E$17)-SUM($Q$27:Q2789)</f>
        <v>7826.6980918051249</v>
      </c>
      <c r="V2789" s="10">
        <f t="shared" si="805"/>
        <v>-1.051701496462365E-2</v>
      </c>
      <c r="W2789" s="10">
        <f>+S2789/SUM(Q$27:Q2789)-1</f>
        <v>0.19104393780762208</v>
      </c>
      <c r="X2789">
        <v>6.2729999999999997</v>
      </c>
      <c r="AC2789">
        <f t="shared" si="818"/>
        <v>18322.955976768051</v>
      </c>
      <c r="AD2789">
        <f t="shared" si="819"/>
        <v>18143.732875511414</v>
      </c>
      <c r="AE2789" s="5">
        <f t="shared" si="806"/>
        <v>0</v>
      </c>
      <c r="AF2789" s="6">
        <f>+AD2789+SUM($D$18:$E$18)-SUM($AB$27:AB2789)</f>
        <v>18465.653875511438</v>
      </c>
      <c r="AG2789" s="10">
        <f t="shared" si="807"/>
        <v>-3.7451426000723043E-3</v>
      </c>
      <c r="AH2789" s="10">
        <f>+AD2789/SUM(AB$27:AB2789)-1</f>
        <v>0.56978792717297178</v>
      </c>
      <c r="AI2789" s="6">
        <f t="shared" si="808"/>
        <v>0</v>
      </c>
      <c r="AL2789" s="6">
        <f t="shared" si="809"/>
        <v>0</v>
      </c>
      <c r="AM2789" s="6">
        <f t="shared" si="810"/>
        <v>35933.933361218937</v>
      </c>
      <c r="AN2789" s="6">
        <f t="shared" si="811"/>
        <v>35460.048396030848</v>
      </c>
      <c r="AO2789" s="5">
        <f t="shared" si="812"/>
        <v>0</v>
      </c>
      <c r="AP2789" s="6">
        <f>+AN2789+SUM($D$16:$E$18)-SUM($AL$27:AL2789)</f>
        <v>36175.557396030825</v>
      </c>
      <c r="AQ2789" s="10">
        <f t="shared" si="820"/>
        <v>-4.4628851484664889E-3</v>
      </c>
      <c r="AR2789" s="10">
        <f>+AN2789/SUM(AL$27:AL2789)-1</f>
        <v>0.38060156208783047</v>
      </c>
    </row>
    <row r="2790" spans="1:44" x14ac:dyDescent="0.25">
      <c r="A2790" s="1">
        <v>44336</v>
      </c>
      <c r="B2790">
        <v>10.095000000000001</v>
      </c>
      <c r="G2790">
        <f t="shared" si="813"/>
        <v>9729.5256573389815</v>
      </c>
      <c r="H2790">
        <f t="shared" si="814"/>
        <v>9657.1119494282102</v>
      </c>
      <c r="I2790" s="5">
        <f t="shared" si="803"/>
        <v>0</v>
      </c>
      <c r="J2790" s="6">
        <f>+H2790+SUM($D$16:$E$16)-SUM($F$27:F2790)</f>
        <v>9871.7259494282043</v>
      </c>
      <c r="K2790" s="10">
        <f t="shared" si="815"/>
        <v>-1.1615137789952046E-3</v>
      </c>
      <c r="L2790" s="10">
        <f>+H2790/SUM(F$27:F2790)-1</f>
        <v>0.25329372849435461</v>
      </c>
      <c r="M2790">
        <v>8.2579999999999991</v>
      </c>
      <c r="R2790">
        <f t="shared" si="816"/>
        <v>7942.9870428533213</v>
      </c>
      <c r="S2790">
        <f t="shared" si="817"/>
        <v>7718.7613725405463</v>
      </c>
      <c r="T2790" s="5">
        <f t="shared" si="804"/>
        <v>0</v>
      </c>
      <c r="U2790" s="6">
        <f>+S2790+SUM($D$17:$E$17)-SUM($Q$27:Q2790)</f>
        <v>7897.735372540541</v>
      </c>
      <c r="V2790" s="10">
        <f t="shared" si="805"/>
        <v>9.0762771097296913E-3</v>
      </c>
      <c r="W2790" s="10">
        <f>+S2790/SUM(Q$27:Q2790)-1</f>
        <v>0.20210716675816909</v>
      </c>
      <c r="X2790">
        <v>6.335</v>
      </c>
      <c r="AC2790">
        <f t="shared" si="818"/>
        <v>18504.053262047761</v>
      </c>
      <c r="AD2790">
        <f t="shared" si="819"/>
        <v>18323.058786284841</v>
      </c>
      <c r="AE2790" s="5">
        <f t="shared" si="806"/>
        <v>0</v>
      </c>
      <c r="AF2790" s="6">
        <f>+AD2790+SUM($D$18:$E$18)-SUM($AB$27:AB2790)</f>
        <v>18644.979786284865</v>
      </c>
      <c r="AG2790" s="10">
        <f t="shared" si="807"/>
        <v>9.7113220025879521E-3</v>
      </c>
      <c r="AH2790" s="10">
        <f>+AD2790/SUM(AB$27:AB2790)-1</f>
        <v>0.58530312747342195</v>
      </c>
      <c r="AI2790" s="6">
        <f t="shared" si="808"/>
        <v>0</v>
      </c>
      <c r="AL2790" s="6">
        <f t="shared" si="809"/>
        <v>0</v>
      </c>
      <c r="AM2790" s="6">
        <f t="shared" si="810"/>
        <v>36176.565962240064</v>
      </c>
      <c r="AN2790" s="6">
        <f t="shared" si="811"/>
        <v>35698.932108253597</v>
      </c>
      <c r="AO2790" s="5">
        <f t="shared" si="812"/>
        <v>0</v>
      </c>
      <c r="AP2790" s="6">
        <f>+AN2790+SUM($D$16:$E$18)-SUM($AL$27:AL2790)</f>
        <v>36414.441108253581</v>
      </c>
      <c r="AQ2790" s="10">
        <f t="shared" si="820"/>
        <v>6.6034562952985709E-3</v>
      </c>
      <c r="AR2790" s="10">
        <f>+AN2790/SUM(AL$27:AL2790)-1</f>
        <v>0.38990226079440582</v>
      </c>
    </row>
    <row r="2791" spans="1:44" x14ac:dyDescent="0.25">
      <c r="A2791" s="1">
        <v>44337</v>
      </c>
      <c r="B2791">
        <v>10.093</v>
      </c>
      <c r="G2791">
        <f t="shared" si="813"/>
        <v>9727.598064340993</v>
      </c>
      <c r="H2791">
        <f t="shared" si="814"/>
        <v>9655.198702880527</v>
      </c>
      <c r="I2791" s="5">
        <f t="shared" si="803"/>
        <v>0</v>
      </c>
      <c r="J2791" s="6">
        <f>+H2791+SUM($D$16:$E$16)-SUM($F$27:F2791)</f>
        <v>9869.8127028805211</v>
      </c>
      <c r="K2791" s="10">
        <f t="shared" si="815"/>
        <v>-1.9381074368196582E-4</v>
      </c>
      <c r="L2791" s="10">
        <f>+H2791/SUM(F$27:F2791)-1</f>
        <v>0.2530454285976742</v>
      </c>
      <c r="M2791">
        <v>8.3059999999999992</v>
      </c>
      <c r="R2791">
        <f t="shared" si="816"/>
        <v>7989.1560157350077</v>
      </c>
      <c r="S2791">
        <f t="shared" si="817"/>
        <v>7763.6270235313377</v>
      </c>
      <c r="T2791" s="5">
        <f t="shared" si="804"/>
        <v>0</v>
      </c>
      <c r="U2791" s="6">
        <f>+S2791+SUM($D$17:$E$17)-SUM($Q$27:Q2791)</f>
        <v>7942.6010235313333</v>
      </c>
      <c r="V2791" s="10">
        <f t="shared" si="805"/>
        <v>5.6808248028650254E-3</v>
      </c>
      <c r="W2791" s="10">
        <f>+S2791/SUM(Q$27:Q2791)-1</f>
        <v>0.20909446925325192</v>
      </c>
      <c r="X2791">
        <v>6.36</v>
      </c>
      <c r="AC2791">
        <f t="shared" si="818"/>
        <v>18577.076360950869</v>
      </c>
      <c r="AD2791">
        <f t="shared" si="819"/>
        <v>18395.367621274127</v>
      </c>
      <c r="AE2791" s="5">
        <f t="shared" si="806"/>
        <v>0</v>
      </c>
      <c r="AF2791" s="6">
        <f>+AD2791+SUM($D$18:$E$18)-SUM($AB$27:AB2791)</f>
        <v>18717.288621274151</v>
      </c>
      <c r="AG2791" s="10">
        <f t="shared" si="807"/>
        <v>3.8781932626430482E-3</v>
      </c>
      <c r="AH2791" s="10">
        <f>+AD2791/SUM(AB$27:AB2791)-1</f>
        <v>0.59155925662682929</v>
      </c>
      <c r="AI2791" s="6">
        <f t="shared" si="808"/>
        <v>0</v>
      </c>
      <c r="AL2791" s="6">
        <f t="shared" si="809"/>
        <v>0</v>
      </c>
      <c r="AM2791" s="6">
        <f t="shared" si="810"/>
        <v>36293.830441026868</v>
      </c>
      <c r="AN2791" s="6">
        <f t="shared" si="811"/>
        <v>35814.193347685992</v>
      </c>
      <c r="AO2791" s="5">
        <f t="shared" si="812"/>
        <v>0</v>
      </c>
      <c r="AP2791" s="6">
        <f>+AN2791+SUM($D$16:$E$18)-SUM($AL$27:AL2791)</f>
        <v>36529.702347685976</v>
      </c>
      <c r="AQ2791" s="10">
        <f t="shared" si="820"/>
        <v>3.1652618006614563E-3</v>
      </c>
      <c r="AR2791" s="10">
        <f>+AN2791/SUM(AL$27:AL2791)-1</f>
        <v>0.39438984201345328</v>
      </c>
    </row>
    <row r="2792" spans="1:44" x14ac:dyDescent="0.25">
      <c r="A2792" s="1">
        <v>44341</v>
      </c>
      <c r="B2792">
        <v>10.117000000000001</v>
      </c>
      <c r="G2792">
        <f t="shared" si="813"/>
        <v>9750.7291803168373</v>
      </c>
      <c r="H2792">
        <f t="shared" si="814"/>
        <v>9678.1576614527203</v>
      </c>
      <c r="I2792" s="5">
        <f t="shared" si="803"/>
        <v>0</v>
      </c>
      <c r="J2792" s="6">
        <f>+H2792+SUM($D$16:$E$16)-SUM($F$27:F2792)</f>
        <v>9892.7716614527162</v>
      </c>
      <c r="K2792" s="10">
        <f t="shared" si="815"/>
        <v>2.3261797628129077E-3</v>
      </c>
      <c r="L2792" s="10">
        <f>+H2792/SUM(F$27:F2792)-1</f>
        <v>0.25602502735783927</v>
      </c>
      <c r="M2792">
        <v>8.34</v>
      </c>
      <c r="R2792">
        <f t="shared" si="816"/>
        <v>8021.8590381928698</v>
      </c>
      <c r="S2792">
        <f t="shared" si="817"/>
        <v>7795.4068596498155</v>
      </c>
      <c r="T2792" s="5">
        <f t="shared" si="804"/>
        <v>0</v>
      </c>
      <c r="U2792" s="6">
        <f>+S2792+SUM($D$17:$E$17)-SUM($Q$27:Q2792)</f>
        <v>7974.3808596498093</v>
      </c>
      <c r="V2792" s="10">
        <f t="shared" si="805"/>
        <v>4.0011875233720851E-3</v>
      </c>
      <c r="W2792" s="10">
        <f>+S2792/SUM(Q$27:Q2792)-1</f>
        <v>0.21404380852060223</v>
      </c>
      <c r="X2792">
        <v>6.343</v>
      </c>
      <c r="AC2792">
        <f t="shared" si="818"/>
        <v>18527.420653696754</v>
      </c>
      <c r="AD2792">
        <f t="shared" si="819"/>
        <v>18346.19761348141</v>
      </c>
      <c r="AE2792" s="5">
        <f t="shared" si="806"/>
        <v>0</v>
      </c>
      <c r="AF2792" s="6">
        <f>+AD2792+SUM($D$18:$E$18)-SUM($AB$27:AB2792)</f>
        <v>18668.118613481434</v>
      </c>
      <c r="AG2792" s="10">
        <f t="shared" si="807"/>
        <v>-2.626983469006805E-3</v>
      </c>
      <c r="AH2792" s="10">
        <f>+AD2792/SUM(AB$27:AB2792)-1</f>
        <v>0.5873050888025122</v>
      </c>
      <c r="AI2792" s="6">
        <f t="shared" si="808"/>
        <v>0</v>
      </c>
      <c r="AL2792" s="6">
        <f t="shared" si="809"/>
        <v>0</v>
      </c>
      <c r="AM2792" s="6">
        <f t="shared" si="810"/>
        <v>36300.008872206461</v>
      </c>
      <c r="AN2792" s="6">
        <f t="shared" si="811"/>
        <v>35819.762134583943</v>
      </c>
      <c r="AO2792" s="5">
        <f t="shared" si="812"/>
        <v>0</v>
      </c>
      <c r="AP2792" s="6">
        <f>+AN2792+SUM($D$16:$E$18)-SUM($AL$27:AL2792)</f>
        <v>36535.27113458392</v>
      </c>
      <c r="AQ2792" s="10">
        <f t="shared" si="820"/>
        <v>1.5244544959447381E-4</v>
      </c>
      <c r="AR2792" s="10">
        <f>+AN2792/SUM(AL$27:AL2792)-1</f>
        <v>0.39460665716848031</v>
      </c>
    </row>
    <row r="2793" spans="1:44" x14ac:dyDescent="0.25">
      <c r="A2793" s="1">
        <v>44342</v>
      </c>
      <c r="B2793">
        <v>10.194000000000001</v>
      </c>
      <c r="G2793">
        <f t="shared" si="813"/>
        <v>9824.9415107393343</v>
      </c>
      <c r="H2793">
        <f t="shared" si="814"/>
        <v>9751.8176535385028</v>
      </c>
      <c r="I2793" s="5">
        <f t="shared" si="803"/>
        <v>0</v>
      </c>
      <c r="J2793" s="6">
        <f>+H2793+SUM($D$16:$E$16)-SUM($F$27:F2793)</f>
        <v>9966.4316535384969</v>
      </c>
      <c r="K2793" s="10">
        <f t="shared" si="815"/>
        <v>7.4458397107048935E-3</v>
      </c>
      <c r="L2793" s="10">
        <f>+H2793/SUM(F$27:F2793)-1</f>
        <v>0.26558457338003505</v>
      </c>
      <c r="M2793">
        <v>8.3360000000000003</v>
      </c>
      <c r="R2793">
        <f t="shared" si="816"/>
        <v>8018.011623786063</v>
      </c>
      <c r="S2793">
        <f t="shared" si="817"/>
        <v>7791.6680554005834</v>
      </c>
      <c r="T2793" s="5">
        <f t="shared" si="804"/>
        <v>0</v>
      </c>
      <c r="U2793" s="6">
        <f>+S2793+SUM($D$17:$E$17)-SUM($Q$27:Q2793)</f>
        <v>7970.6420554005781</v>
      </c>
      <c r="V2793" s="10">
        <f t="shared" si="805"/>
        <v>-4.6885197923629551E-4</v>
      </c>
      <c r="W2793" s="10">
        <f>+S2793/SUM(Q$27:Q2793)-1</f>
        <v>0.21346153331267881</v>
      </c>
      <c r="X2793">
        <v>6.3419999999999996</v>
      </c>
      <c r="AC2793">
        <f t="shared" si="818"/>
        <v>18524.49972974063</v>
      </c>
      <c r="AD2793">
        <f t="shared" si="819"/>
        <v>18343.305260081837</v>
      </c>
      <c r="AE2793" s="5">
        <f t="shared" si="806"/>
        <v>0</v>
      </c>
      <c r="AF2793" s="6">
        <f>+AD2793+SUM($D$18:$E$18)-SUM($AB$27:AB2793)</f>
        <v>18665.226260081865</v>
      </c>
      <c r="AG2793" s="10">
        <f t="shared" si="807"/>
        <v>-1.5493545222500238E-4</v>
      </c>
      <c r="AH2793" s="10">
        <f>+AD2793/SUM(AB$27:AB2793)-1</f>
        <v>0.58705484363637583</v>
      </c>
      <c r="AI2793" s="6">
        <f t="shared" si="808"/>
        <v>0</v>
      </c>
      <c r="AL2793" s="6">
        <f t="shared" si="809"/>
        <v>0</v>
      </c>
      <c r="AM2793" s="6">
        <f t="shared" si="810"/>
        <v>36367.45286426603</v>
      </c>
      <c r="AN2793" s="6">
        <f t="shared" si="811"/>
        <v>35886.79096902092</v>
      </c>
      <c r="AO2793" s="5">
        <f t="shared" si="812"/>
        <v>0</v>
      </c>
      <c r="AP2793" s="6">
        <f>+AN2793+SUM($D$16:$E$18)-SUM($AL$27:AL2793)</f>
        <v>36602.299969020896</v>
      </c>
      <c r="AQ2793" s="10">
        <f t="shared" si="820"/>
        <v>1.8346335569829897E-3</v>
      </c>
      <c r="AR2793" s="10">
        <f>+AN2793/SUM(AL$27:AL2793)-1</f>
        <v>0.397216357879971</v>
      </c>
    </row>
    <row r="2794" spans="1:44" x14ac:dyDescent="0.25">
      <c r="A2794" s="1">
        <v>44343</v>
      </c>
      <c r="B2794">
        <v>10.239000000000001</v>
      </c>
      <c r="G2794">
        <f t="shared" si="813"/>
        <v>9868.31235319404</v>
      </c>
      <c r="H2794">
        <f t="shared" si="814"/>
        <v>9794.8657008613627</v>
      </c>
      <c r="I2794" s="5">
        <f t="shared" si="803"/>
        <v>0</v>
      </c>
      <c r="J2794" s="6">
        <f>+H2794+SUM($D$16:$E$16)-SUM($F$27:F2794)</f>
        <v>10009.479700861357</v>
      </c>
      <c r="K2794" s="10">
        <f t="shared" si="815"/>
        <v>4.3193039213362816E-3</v>
      </c>
      <c r="L2794" s="10">
        <f>+H2794/SUM(F$27:F2794)-1</f>
        <v>0.27117132105534414</v>
      </c>
      <c r="M2794">
        <v>8.3420000000000005</v>
      </c>
      <c r="R2794">
        <f t="shared" si="816"/>
        <v>8023.7827453962736</v>
      </c>
      <c r="S2794">
        <f t="shared" si="817"/>
        <v>7797.2762617744329</v>
      </c>
      <c r="T2794" s="5">
        <f t="shared" si="804"/>
        <v>0</v>
      </c>
      <c r="U2794" s="6">
        <f>+S2794+SUM($D$17:$E$17)-SUM($Q$27:Q2794)</f>
        <v>7976.2502617744285</v>
      </c>
      <c r="V2794" s="10">
        <f t="shared" si="805"/>
        <v>7.0360785679124405E-4</v>
      </c>
      <c r="W2794" s="10">
        <f>+S2794/SUM(Q$27:Q2794)-1</f>
        <v>0.21433494612456427</v>
      </c>
      <c r="X2794">
        <v>6.3339999999999996</v>
      </c>
      <c r="AC2794">
        <f t="shared" si="818"/>
        <v>18501.132338091633</v>
      </c>
      <c r="AD2794">
        <f t="shared" si="819"/>
        <v>18320.166432885264</v>
      </c>
      <c r="AE2794" s="5">
        <f t="shared" si="806"/>
        <v>0</v>
      </c>
      <c r="AF2794" s="6">
        <f>+AD2794+SUM($D$18:$E$18)-SUM($AB$27:AB2794)</f>
        <v>18642.087432885288</v>
      </c>
      <c r="AG2794" s="10">
        <f t="shared" si="807"/>
        <v>-1.2396756875142634E-3</v>
      </c>
      <c r="AH2794" s="10">
        <f>+AD2794/SUM(AB$27:AB2794)-1</f>
        <v>0.58505288230728514</v>
      </c>
      <c r="AI2794" s="6">
        <f t="shared" si="808"/>
        <v>0</v>
      </c>
      <c r="AL2794" s="6">
        <f t="shared" si="809"/>
        <v>0</v>
      </c>
      <c r="AM2794" s="6">
        <f t="shared" si="810"/>
        <v>36393.227436681947</v>
      </c>
      <c r="AN2794" s="6">
        <f t="shared" si="811"/>
        <v>35912.30839552106</v>
      </c>
      <c r="AO2794" s="5">
        <f t="shared" si="812"/>
        <v>0</v>
      </c>
      <c r="AP2794" s="6">
        <f>+AN2794+SUM($D$16:$E$18)-SUM($AL$27:AL2794)</f>
        <v>36627.817395521037</v>
      </c>
      <c r="AQ2794" s="10">
        <f t="shared" si="820"/>
        <v>6.9715363574807121E-4</v>
      </c>
      <c r="AR2794" s="10">
        <f>+AN2794/SUM(AL$27:AL2794)-1</f>
        <v>0.39820985339055515</v>
      </c>
    </row>
    <row r="2795" spans="1:44" x14ac:dyDescent="0.25">
      <c r="A2795" s="1">
        <v>44344</v>
      </c>
      <c r="B2795">
        <v>10.307</v>
      </c>
      <c r="G2795">
        <f t="shared" si="813"/>
        <v>9933.8505151255958</v>
      </c>
      <c r="H2795">
        <f t="shared" si="814"/>
        <v>9859.9160834825725</v>
      </c>
      <c r="I2795" s="5">
        <f t="shared" si="803"/>
        <v>0</v>
      </c>
      <c r="J2795" s="6">
        <f>+H2795+SUM($D$16:$E$16)-SUM($F$27:F2795)</f>
        <v>10074.530083482568</v>
      </c>
      <c r="K2795" s="10">
        <f t="shared" si="815"/>
        <v>6.4988775206380467E-3</v>
      </c>
      <c r="L2795" s="10">
        <f>+H2795/SUM(F$27:F2795)-1</f>
        <v>0.27961351754247787</v>
      </c>
      <c r="M2795">
        <v>8.3859999999999992</v>
      </c>
      <c r="R2795">
        <f t="shared" si="816"/>
        <v>8066.1043038711505</v>
      </c>
      <c r="S2795">
        <f t="shared" si="817"/>
        <v>7838.4031085159886</v>
      </c>
      <c r="T2795" s="5">
        <f t="shared" si="804"/>
        <v>0</v>
      </c>
      <c r="U2795" s="6">
        <f>+S2795+SUM($D$17:$E$17)-SUM($Q$27:Q2795)</f>
        <v>8017.3771085159824</v>
      </c>
      <c r="V2795" s="10">
        <f t="shared" si="805"/>
        <v>5.1561630329794994E-3</v>
      </c>
      <c r="W2795" s="10">
        <f>+S2795/SUM(Q$27:Q2795)-1</f>
        <v>0.22073997341172302</v>
      </c>
      <c r="X2795">
        <v>6.3659999999999997</v>
      </c>
      <c r="AC2795">
        <f t="shared" si="818"/>
        <v>18594.601904687614</v>
      </c>
      <c r="AD2795">
        <f t="shared" si="819"/>
        <v>18412.72174167155</v>
      </c>
      <c r="AE2795" s="5">
        <f t="shared" si="806"/>
        <v>0</v>
      </c>
      <c r="AF2795" s="6">
        <f>+AD2795+SUM($D$18:$E$18)-SUM($AB$27:AB2795)</f>
        <v>18734.642741671574</v>
      </c>
      <c r="AG2795" s="10">
        <f t="shared" si="807"/>
        <v>4.9648575632692538E-3</v>
      </c>
      <c r="AH2795" s="10">
        <f>+AD2795/SUM(AB$27:AB2795)-1</f>
        <v>0.59306072762364681</v>
      </c>
      <c r="AI2795" s="6">
        <f t="shared" si="808"/>
        <v>0</v>
      </c>
      <c r="AL2795" s="6">
        <f t="shared" si="809"/>
        <v>0</v>
      </c>
      <c r="AM2795" s="6">
        <f t="shared" si="810"/>
        <v>36594.556723684364</v>
      </c>
      <c r="AN2795" s="6">
        <f t="shared" si="811"/>
        <v>36111.040933670112</v>
      </c>
      <c r="AO2795" s="5">
        <f t="shared" si="812"/>
        <v>0</v>
      </c>
      <c r="AP2795" s="6">
        <f>+AN2795+SUM($D$16:$E$18)-SUM($AL$27:AL2795)</f>
        <v>36826.549933670089</v>
      </c>
      <c r="AQ2795" s="10">
        <f t="shared" si="820"/>
        <v>5.4257270096949028E-3</v>
      </c>
      <c r="AR2795" s="10">
        <f>+AN2795/SUM(AL$27:AL2795)-1</f>
        <v>0.40594730624290287</v>
      </c>
    </row>
    <row r="2796" spans="1:44" x14ac:dyDescent="0.25">
      <c r="A2796" s="1">
        <v>44347</v>
      </c>
      <c r="B2796">
        <v>10.335000000000001</v>
      </c>
      <c r="G2796">
        <f t="shared" si="813"/>
        <v>9960.8368170974136</v>
      </c>
      <c r="H2796">
        <f t="shared" si="814"/>
        <v>9886.7015351501304</v>
      </c>
      <c r="I2796" s="5">
        <f t="shared" si="803"/>
        <v>0</v>
      </c>
      <c r="J2796" s="6">
        <f>+H2796+SUM($D$16:$E$16)-SUM($F$27:F2796)</f>
        <v>10101.315535150126</v>
      </c>
      <c r="K2796" s="10">
        <f t="shared" si="815"/>
        <v>2.6587296326081589E-3</v>
      </c>
      <c r="L2796" s="10">
        <f>+H2796/SUM(F$27:F2796)-1</f>
        <v>0.28308971609600375</v>
      </c>
      <c r="M2796">
        <v>8.3569999999999993</v>
      </c>
      <c r="R2796">
        <f t="shared" si="816"/>
        <v>8038.2105494217994</v>
      </c>
      <c r="S2796">
        <f t="shared" si="817"/>
        <v>7811.2967777090535</v>
      </c>
      <c r="T2796" s="5">
        <f t="shared" si="804"/>
        <v>0</v>
      </c>
      <c r="U2796" s="6">
        <f>+S2796+SUM($D$17:$E$17)-SUM($Q$27:Q2796)</f>
        <v>7990.2707777090473</v>
      </c>
      <c r="V2796" s="10">
        <f t="shared" si="805"/>
        <v>-3.380947464494688E-3</v>
      </c>
      <c r="W2796" s="10">
        <f>+S2796/SUM(Q$27:Q2796)-1</f>
        <v>0.21651847815427727</v>
      </c>
      <c r="X2796">
        <v>6.3449999999999998</v>
      </c>
      <c r="AC2796">
        <f t="shared" si="818"/>
        <v>18533.262501609002</v>
      </c>
      <c r="AD2796">
        <f t="shared" si="819"/>
        <v>18351.982320280553</v>
      </c>
      <c r="AE2796" s="5">
        <f t="shared" si="806"/>
        <v>0</v>
      </c>
      <c r="AF2796" s="6">
        <f>+AD2796+SUM($D$18:$E$18)-SUM($AB$27:AB2796)</f>
        <v>18673.90332028058</v>
      </c>
      <c r="AG2796" s="10">
        <f t="shared" si="807"/>
        <v>-3.2420912546088365E-3</v>
      </c>
      <c r="AH2796" s="10">
        <f>+AD2796/SUM(AB$27:AB2796)-1</f>
        <v>0.58780557913478471</v>
      </c>
      <c r="AI2796" s="6">
        <f t="shared" si="808"/>
        <v>0</v>
      </c>
      <c r="AL2796" s="6">
        <f t="shared" si="809"/>
        <v>0</v>
      </c>
      <c r="AM2796" s="6">
        <f t="shared" si="810"/>
        <v>36532.309868128214</v>
      </c>
      <c r="AN2796" s="6">
        <f t="shared" si="811"/>
        <v>36049.980633139741</v>
      </c>
      <c r="AO2796" s="5">
        <f t="shared" si="812"/>
        <v>0</v>
      </c>
      <c r="AP2796" s="6">
        <f>+AN2796+SUM($D$16:$E$18)-SUM($AL$27:AL2796)</f>
        <v>36765.489633139718</v>
      </c>
      <c r="AQ2796" s="10">
        <f t="shared" si="820"/>
        <v>-1.6580510702292051E-3</v>
      </c>
      <c r="AR2796" s="10">
        <f>+AN2796/SUM(AL$27:AL2796)-1</f>
        <v>0.40356998443690051</v>
      </c>
    </row>
    <row r="2797" spans="1:44" x14ac:dyDescent="0.25">
      <c r="A2797" s="1">
        <v>44348</v>
      </c>
      <c r="B2797">
        <v>10.403</v>
      </c>
      <c r="G2797">
        <f t="shared" si="813"/>
        <v>10026.374979028968</v>
      </c>
      <c r="H2797">
        <f t="shared" si="814"/>
        <v>9951.7519177713402</v>
      </c>
      <c r="I2797" s="5">
        <f t="shared" si="803"/>
        <v>0</v>
      </c>
      <c r="J2797" s="6">
        <f>+H2797+SUM($D$16:$E$16)-SUM($F$27:F2797)</f>
        <v>10166.365917771334</v>
      </c>
      <c r="K2797" s="10">
        <f t="shared" si="815"/>
        <v>6.4397931531638974E-3</v>
      </c>
      <c r="L2797" s="10">
        <f>+H2797/SUM(F$27:F2797)-1</f>
        <v>0.29153191258313749</v>
      </c>
      <c r="M2797">
        <v>8.3989999999999991</v>
      </c>
      <c r="R2797">
        <f t="shared" si="816"/>
        <v>8078.6084006932742</v>
      </c>
      <c r="S2797">
        <f t="shared" si="817"/>
        <v>7850.5542223259954</v>
      </c>
      <c r="T2797" s="5">
        <f t="shared" si="804"/>
        <v>0</v>
      </c>
      <c r="U2797" s="6">
        <f>+S2797+SUM($D$17:$E$17)-SUM($Q$27:Q2797)</f>
        <v>8029.5282223259892</v>
      </c>
      <c r="V2797" s="10">
        <f t="shared" si="805"/>
        <v>4.913155725142726E-3</v>
      </c>
      <c r="W2797" s="10">
        <f>+S2797/SUM(Q$27:Q2797)-1</f>
        <v>0.22263236783747464</v>
      </c>
      <c r="X2797">
        <v>6.3120000000000003</v>
      </c>
      <c r="AC2797">
        <f t="shared" si="818"/>
        <v>18436.872011056901</v>
      </c>
      <c r="AD2797">
        <f t="shared" si="819"/>
        <v>18256.534658094697</v>
      </c>
      <c r="AE2797" s="5">
        <f t="shared" si="806"/>
        <v>0</v>
      </c>
      <c r="AF2797" s="6">
        <f>+AD2797+SUM($D$18:$E$18)-SUM($AB$27:AB2797)</f>
        <v>18578.455658094725</v>
      </c>
      <c r="AG2797" s="10">
        <f t="shared" si="807"/>
        <v>-5.1112860845861086E-3</v>
      </c>
      <c r="AH2797" s="10">
        <f>+AD2797/SUM(AB$27:AB2797)-1</f>
        <v>0.57954748865228711</v>
      </c>
      <c r="AI2797" s="6">
        <f t="shared" si="808"/>
        <v>0</v>
      </c>
      <c r="AL2797" s="6">
        <f t="shared" si="809"/>
        <v>0</v>
      </c>
      <c r="AM2797" s="6">
        <f t="shared" si="810"/>
        <v>36541.855390779143</v>
      </c>
      <c r="AN2797" s="6">
        <f t="shared" si="811"/>
        <v>36058.840798192032</v>
      </c>
      <c r="AO2797" s="5">
        <f t="shared" si="812"/>
        <v>0</v>
      </c>
      <c r="AP2797" s="6">
        <f>+AN2797+SUM($D$16:$E$18)-SUM($AL$27:AL2797)</f>
        <v>36774.349798192008</v>
      </c>
      <c r="AQ2797" s="10">
        <f t="shared" si="820"/>
        <v>2.4099135196342658E-4</v>
      </c>
      <c r="AR2797" s="10">
        <f>+AN2797/SUM(AL$27:AL2797)-1</f>
        <v>0.40391494611250045</v>
      </c>
    </row>
    <row r="2798" spans="1:44" x14ac:dyDescent="0.25">
      <c r="A2798" s="1">
        <v>44350</v>
      </c>
      <c r="B2798">
        <v>10.433999999999999</v>
      </c>
      <c r="G2798">
        <f t="shared" si="813"/>
        <v>10056.252670497764</v>
      </c>
      <c r="H2798">
        <f t="shared" si="814"/>
        <v>9981.4072392604212</v>
      </c>
      <c r="I2798" s="5">
        <f t="shared" si="803"/>
        <v>0</v>
      </c>
      <c r="J2798" s="6">
        <f>+H2798+SUM($D$16:$E$16)-SUM($F$27:F2798)</f>
        <v>10196.021239260415</v>
      </c>
      <c r="K2798" s="10">
        <f t="shared" si="815"/>
        <v>2.9170031581533529E-3</v>
      </c>
      <c r="L2798" s="10">
        <f>+H2798/SUM(F$27:F2798)-1</f>
        <v>0.29538056098168375</v>
      </c>
      <c r="M2798">
        <v>8.4160000000000004</v>
      </c>
      <c r="R2798">
        <f t="shared" si="816"/>
        <v>8094.9599119222057</v>
      </c>
      <c r="S2798">
        <f t="shared" si="817"/>
        <v>7866.4441403852352</v>
      </c>
      <c r="T2798" s="5">
        <f t="shared" si="804"/>
        <v>0</v>
      </c>
      <c r="U2798" s="6">
        <f>+S2798+SUM($D$17:$E$17)-SUM($Q$27:Q2798)</f>
        <v>8045.4181403852308</v>
      </c>
      <c r="V2798" s="10">
        <f t="shared" si="805"/>
        <v>1.9789354516570601E-3</v>
      </c>
      <c r="W2798" s="10">
        <f>+S2798/SUM(Q$27:Q2798)-1</f>
        <v>0.22510703747115013</v>
      </c>
      <c r="X2798">
        <v>6.3540000000000001</v>
      </c>
      <c r="AC2798">
        <f t="shared" si="818"/>
        <v>18559.550817214124</v>
      </c>
      <c r="AD2798">
        <f t="shared" si="819"/>
        <v>18378.013500876696</v>
      </c>
      <c r="AE2798" s="5">
        <f t="shared" si="806"/>
        <v>0</v>
      </c>
      <c r="AF2798" s="6">
        <f>+AD2798+SUM($D$18:$E$18)-SUM($AB$27:AB2798)</f>
        <v>18699.93450087672</v>
      </c>
      <c r="AG2798" s="10">
        <f t="shared" si="807"/>
        <v>6.5386943359344585E-3</v>
      </c>
      <c r="AH2798" s="10">
        <f>+AD2798/SUM(AB$27:AB2798)-1</f>
        <v>0.59005778563001132</v>
      </c>
      <c r="AI2798" s="6">
        <f t="shared" si="808"/>
        <v>0</v>
      </c>
      <c r="AL2798" s="6">
        <f t="shared" si="809"/>
        <v>0</v>
      </c>
      <c r="AM2798" s="6">
        <f t="shared" si="810"/>
        <v>36710.763399634088</v>
      </c>
      <c r="AN2798" s="6">
        <f t="shared" si="811"/>
        <v>36225.864880522349</v>
      </c>
      <c r="AO2798" s="5">
        <f t="shared" si="812"/>
        <v>0</v>
      </c>
      <c r="AP2798" s="6">
        <f>+AN2798+SUM($D$16:$E$18)-SUM($AL$27:AL2798)</f>
        <v>36941.373880522326</v>
      </c>
      <c r="AQ2798" s="10">
        <f t="shared" si="820"/>
        <v>4.5418636426450831E-3</v>
      </c>
      <c r="AR2798" s="10">
        <f>+AN2798/SUM(AL$27:AL2798)-1</f>
        <v>0.41041786191216789</v>
      </c>
    </row>
    <row r="2799" spans="1:44" x14ac:dyDescent="0.25">
      <c r="A2799" s="1">
        <v>44351</v>
      </c>
      <c r="B2799">
        <v>10.398999999999999</v>
      </c>
      <c r="G2799">
        <f t="shared" si="813"/>
        <v>10022.519793032992</v>
      </c>
      <c r="H2799">
        <f t="shared" si="814"/>
        <v>9947.9254246759738</v>
      </c>
      <c r="I2799" s="5">
        <f t="shared" si="803"/>
        <v>0</v>
      </c>
      <c r="J2799" s="6">
        <f>+H2799+SUM($D$16:$E$16)-SUM($F$27:F2799)</f>
        <v>10162.539424675968</v>
      </c>
      <c r="K2799" s="10">
        <f t="shared" si="815"/>
        <v>-3.283811773118317E-3</v>
      </c>
      <c r="L2799" s="10">
        <f>+H2799/SUM(F$27:F2799)-1</f>
        <v>0.29103531278977646</v>
      </c>
      <c r="M2799">
        <v>8.4280000000000008</v>
      </c>
      <c r="R2799">
        <f t="shared" si="816"/>
        <v>8106.5021551426271</v>
      </c>
      <c r="S2799">
        <f t="shared" si="817"/>
        <v>7877.6605531329324</v>
      </c>
      <c r="T2799" s="5">
        <f t="shared" si="804"/>
        <v>0</v>
      </c>
      <c r="U2799" s="6">
        <f>+S2799+SUM($D$17:$E$17)-SUM($Q$27:Q2799)</f>
        <v>8056.634553132928</v>
      </c>
      <c r="V2799" s="10">
        <f t="shared" si="805"/>
        <v>1.3941367063812216E-3</v>
      </c>
      <c r="W2799" s="10">
        <f>+S2799/SUM(Q$27:Q2799)-1</f>
        <v>0.22685386309492062</v>
      </c>
      <c r="X2799">
        <v>6.3650000000000002</v>
      </c>
      <c r="AC2799">
        <f t="shared" si="818"/>
        <v>18591.680980731493</v>
      </c>
      <c r="AD2799">
        <f t="shared" si="819"/>
        <v>18409.829388271981</v>
      </c>
      <c r="AE2799" s="5">
        <f t="shared" si="806"/>
        <v>0</v>
      </c>
      <c r="AF2799" s="6">
        <f>+AD2799+SUM($D$18:$E$18)-SUM($AB$27:AB2799)</f>
        <v>18731.750388272005</v>
      </c>
      <c r="AG2799" s="10">
        <f t="shared" si="807"/>
        <v>1.7013903120246532E-3</v>
      </c>
      <c r="AH2799" s="10">
        <f>+AD2799/SUM(AB$27:AB2799)-1</f>
        <v>0.59281048245751067</v>
      </c>
      <c r="AI2799" s="6">
        <f t="shared" si="808"/>
        <v>0</v>
      </c>
      <c r="AL2799" s="6">
        <f t="shared" si="809"/>
        <v>0</v>
      </c>
      <c r="AM2799" s="6">
        <f t="shared" si="810"/>
        <v>36720.702928907114</v>
      </c>
      <c r="AN2799" s="6">
        <f t="shared" si="811"/>
        <v>36235.415366080888</v>
      </c>
      <c r="AO2799" s="5">
        <f t="shared" si="812"/>
        <v>0</v>
      </c>
      <c r="AP2799" s="6">
        <f>+AN2799+SUM($D$16:$E$18)-SUM($AL$27:AL2799)</f>
        <v>36950.924366080872</v>
      </c>
      <c r="AQ2799" s="10">
        <f t="shared" si="820"/>
        <v>2.5853087081806336E-4</v>
      </c>
      <c r="AR2799" s="10">
        <f>+AN2799/SUM(AL$27:AL2799)-1</f>
        <v>0.41078970052709463</v>
      </c>
    </row>
    <row r="2800" spans="1:44" x14ac:dyDescent="0.25">
      <c r="A2800" s="1">
        <v>44355</v>
      </c>
      <c r="B2800">
        <v>10.346</v>
      </c>
      <c r="G2800">
        <f t="shared" si="813"/>
        <v>9971.4385785863396</v>
      </c>
      <c r="H2800">
        <f t="shared" si="814"/>
        <v>9897.2243911623846</v>
      </c>
      <c r="I2800" s="5">
        <f t="shared" si="803"/>
        <v>0</v>
      </c>
      <c r="J2800" s="6">
        <f>+H2800+SUM($D$16:$E$16)-SUM($F$27:F2800)</f>
        <v>10111.838391162379</v>
      </c>
      <c r="K2800" s="10">
        <f t="shared" si="815"/>
        <v>-4.989012233544754E-3</v>
      </c>
      <c r="L2800" s="10">
        <f>+H2800/SUM(F$27:F2800)-1</f>
        <v>0.28445536552774597</v>
      </c>
      <c r="M2800">
        <v>8.4610000000000003</v>
      </c>
      <c r="R2800">
        <f t="shared" si="816"/>
        <v>8138.2433239987859</v>
      </c>
      <c r="S2800">
        <f t="shared" si="817"/>
        <v>7908.5056881891005</v>
      </c>
      <c r="T2800" s="5">
        <f t="shared" si="804"/>
        <v>0</v>
      </c>
      <c r="U2800" s="6">
        <f>+S2800+SUM($D$17:$E$17)-SUM($Q$27:Q2800)</f>
        <v>8087.4796881890943</v>
      </c>
      <c r="V2800" s="10">
        <f t="shared" si="805"/>
        <v>3.8285384365823738E-3</v>
      </c>
      <c r="W2800" s="10">
        <f>+S2800/SUM(Q$27:Q2800)-1</f>
        <v>0.23165763356028979</v>
      </c>
      <c r="X2800">
        <v>6.3970000000000002</v>
      </c>
      <c r="AC2800">
        <f t="shared" si="818"/>
        <v>18685.150547327474</v>
      </c>
      <c r="AD2800">
        <f t="shared" si="819"/>
        <v>18502.384697058267</v>
      </c>
      <c r="AE2800" s="5">
        <f t="shared" si="806"/>
        <v>0</v>
      </c>
      <c r="AF2800" s="6">
        <f>+AD2800+SUM($D$18:$E$18)-SUM($AB$27:AB2800)</f>
        <v>18824.305697058291</v>
      </c>
      <c r="AG2800" s="10">
        <f t="shared" si="807"/>
        <v>4.9410923628490089E-3</v>
      </c>
      <c r="AH2800" s="10">
        <f>+AD2800/SUM(AB$27:AB2800)-1</f>
        <v>0.60081832777387212</v>
      </c>
      <c r="AI2800" s="6">
        <f t="shared" si="808"/>
        <v>0</v>
      </c>
      <c r="AL2800" s="6">
        <f t="shared" si="809"/>
        <v>0</v>
      </c>
      <c r="AM2800" s="6">
        <f t="shared" si="810"/>
        <v>36794.832449912603</v>
      </c>
      <c r="AN2800" s="6">
        <f t="shared" si="811"/>
        <v>36308.114776409755</v>
      </c>
      <c r="AO2800" s="5">
        <f t="shared" si="812"/>
        <v>0</v>
      </c>
      <c r="AP2800" s="6">
        <f>+AN2800+SUM($D$16:$E$18)-SUM($AL$27:AL2800)</f>
        <v>37023.623776409731</v>
      </c>
      <c r="AQ2800" s="10">
        <f t="shared" si="820"/>
        <v>1.9674585027591451E-3</v>
      </c>
      <c r="AR2800" s="10">
        <f>+AN2800/SUM(AL$27:AL2800)-1</f>
        <v>0.41362017944641094</v>
      </c>
    </row>
    <row r="2801" spans="1:44" x14ac:dyDescent="0.25">
      <c r="A2801" s="1">
        <v>44356</v>
      </c>
      <c r="B2801">
        <v>10.323</v>
      </c>
      <c r="G2801">
        <f t="shared" si="813"/>
        <v>9949.2712591094896</v>
      </c>
      <c r="H2801">
        <f t="shared" si="814"/>
        <v>9875.2220558640347</v>
      </c>
      <c r="I2801" s="5">
        <f t="shared" si="803"/>
        <v>0</v>
      </c>
      <c r="J2801" s="6">
        <f>+H2801+SUM($D$16:$E$16)-SUM($F$27:F2801)</f>
        <v>10089.836055864027</v>
      </c>
      <c r="K2801" s="10">
        <f t="shared" si="815"/>
        <v>-2.1758986296281924E-3</v>
      </c>
      <c r="L2801" s="10">
        <f>+H2801/SUM(F$27:F2801)-1</f>
        <v>0.28159991671592133</v>
      </c>
      <c r="M2801">
        <v>8.4659999999999993</v>
      </c>
      <c r="R2801">
        <f t="shared" si="816"/>
        <v>8143.0525920072942</v>
      </c>
      <c r="S2801">
        <f t="shared" si="817"/>
        <v>7913.1791935006404</v>
      </c>
      <c r="T2801" s="5">
        <f t="shared" si="804"/>
        <v>0</v>
      </c>
      <c r="U2801" s="6">
        <f>+S2801+SUM($D$17:$E$17)-SUM($Q$27:Q2801)</f>
        <v>8092.1531935006351</v>
      </c>
      <c r="V2801" s="10">
        <f t="shared" si="805"/>
        <v>5.77869186906943E-4</v>
      </c>
      <c r="W2801" s="10">
        <f>+S2801/SUM(Q$27:Q2801)-1</f>
        <v>0.23238547757019412</v>
      </c>
      <c r="X2801">
        <v>6.4359999999999999</v>
      </c>
      <c r="AC2801">
        <f t="shared" si="818"/>
        <v>18799.066581616324</v>
      </c>
      <c r="AD2801">
        <f t="shared" si="819"/>
        <v>18615.18647964155</v>
      </c>
      <c r="AE2801" s="5">
        <f t="shared" si="806"/>
        <v>0</v>
      </c>
      <c r="AF2801" s="6">
        <f>+AD2801+SUM($D$18:$E$18)-SUM($AB$27:AB2801)</f>
        <v>18937.107479641578</v>
      </c>
      <c r="AG2801" s="10">
        <f t="shared" si="807"/>
        <v>5.9923475743870469E-3</v>
      </c>
      <c r="AH2801" s="10">
        <f>+AD2801/SUM(AB$27:AB2801)-1</f>
        <v>0.61057788925318746</v>
      </c>
      <c r="AI2801" s="6">
        <f t="shared" si="808"/>
        <v>0</v>
      </c>
      <c r="AL2801" s="6">
        <f t="shared" si="809"/>
        <v>0</v>
      </c>
      <c r="AM2801" s="6">
        <f t="shared" si="810"/>
        <v>36891.390432733111</v>
      </c>
      <c r="AN2801" s="6">
        <f t="shared" si="811"/>
        <v>36403.58772900622</v>
      </c>
      <c r="AO2801" s="5">
        <f t="shared" si="812"/>
        <v>0</v>
      </c>
      <c r="AP2801" s="6">
        <f>+AN2801+SUM($D$16:$E$18)-SUM($AL$27:AL2801)</f>
        <v>37119.096729006196</v>
      </c>
      <c r="AQ2801" s="10">
        <f t="shared" si="820"/>
        <v>2.5787036183448908E-3</v>
      </c>
      <c r="AR2801" s="10">
        <f>+AN2801/SUM(AL$27:AL2801)-1</f>
        <v>0.41733732348467378</v>
      </c>
    </row>
    <row r="2802" spans="1:44" x14ac:dyDescent="0.25">
      <c r="A2802" s="1">
        <v>44357</v>
      </c>
      <c r="B2802">
        <v>10.359</v>
      </c>
      <c r="G2802">
        <f t="shared" si="813"/>
        <v>9983.9679330732542</v>
      </c>
      <c r="H2802">
        <f t="shared" si="814"/>
        <v>9909.6604937223219</v>
      </c>
      <c r="I2802" s="5">
        <f t="shared" si="803"/>
        <v>0</v>
      </c>
      <c r="J2802" s="6">
        <f>+H2802+SUM($D$16:$E$16)-SUM($F$27:F2802)</f>
        <v>10124.274493722318</v>
      </c>
      <c r="K2802" s="10">
        <f t="shared" si="815"/>
        <v>3.4131811129156642E-3</v>
      </c>
      <c r="L2802" s="10">
        <f>+H2802/SUM(F$27:F2802)-1</f>
        <v>0.2860693148561686</v>
      </c>
      <c r="M2802">
        <v>8.4649999999999999</v>
      </c>
      <c r="R2802">
        <f t="shared" si="816"/>
        <v>8142.0907384055927</v>
      </c>
      <c r="S2802">
        <f t="shared" si="817"/>
        <v>7912.2444924383326</v>
      </c>
      <c r="T2802" s="5">
        <f t="shared" si="804"/>
        <v>0</v>
      </c>
      <c r="U2802" s="6">
        <f>+S2802+SUM($D$17:$E$17)-SUM($Q$27:Q2802)</f>
        <v>8091.2184924383273</v>
      </c>
      <c r="V2802" s="10">
        <f t="shared" si="805"/>
        <v>-1.155070893935628E-4</v>
      </c>
      <c r="W2802" s="10">
        <f>+S2802/SUM(Q$27:Q2802)-1</f>
        <v>0.23223990876821343</v>
      </c>
      <c r="X2802">
        <v>6.49</v>
      </c>
      <c r="AC2802">
        <f t="shared" si="818"/>
        <v>18956.79647524704</v>
      </c>
      <c r="AD2802">
        <f t="shared" si="819"/>
        <v>18771.373563218407</v>
      </c>
      <c r="AE2802" s="5">
        <f t="shared" si="806"/>
        <v>0</v>
      </c>
      <c r="AF2802" s="6">
        <f>+AD2802+SUM($D$18:$E$18)-SUM($AB$27:AB2802)</f>
        <v>19093.294563218435</v>
      </c>
      <c r="AG2802" s="10">
        <f t="shared" si="807"/>
        <v>8.2476737138850176E-3</v>
      </c>
      <c r="AH2802" s="10">
        <f>+AD2802/SUM(AB$27:AB2802)-1</f>
        <v>0.62409112822454738</v>
      </c>
      <c r="AI2802" s="6">
        <f t="shared" si="808"/>
        <v>0</v>
      </c>
      <c r="AL2802" s="6">
        <f t="shared" si="809"/>
        <v>0</v>
      </c>
      <c r="AM2802" s="6">
        <f t="shared" si="810"/>
        <v>37082.855146725888</v>
      </c>
      <c r="AN2802" s="6">
        <f t="shared" si="811"/>
        <v>36593.278549379058</v>
      </c>
      <c r="AO2802" s="5">
        <f t="shared" si="812"/>
        <v>0</v>
      </c>
      <c r="AP2802" s="6">
        <f>+AN2802+SUM($D$16:$E$18)-SUM($AL$27:AL2802)</f>
        <v>37308.787549379034</v>
      </c>
      <c r="AQ2802" s="10">
        <f t="shared" si="820"/>
        <v>5.110329644002487E-3</v>
      </c>
      <c r="AR2802" s="10">
        <f>+AN2802/SUM(AL$27:AL2802)-1</f>
        <v>0.42472274608747473</v>
      </c>
    </row>
    <row r="2803" spans="1:44" x14ac:dyDescent="0.25">
      <c r="A2803" s="1">
        <v>44358</v>
      </c>
      <c r="B2803">
        <v>10.439</v>
      </c>
      <c r="G2803">
        <f t="shared" si="813"/>
        <v>10061.07165299273</v>
      </c>
      <c r="H2803">
        <f t="shared" si="814"/>
        <v>9986.1903556296274</v>
      </c>
      <c r="I2803" s="5">
        <f t="shared" si="803"/>
        <v>0</v>
      </c>
      <c r="J2803" s="6">
        <f>+H2803+SUM($D$16:$E$16)-SUM($F$27:F2803)</f>
        <v>10200.804355629622</v>
      </c>
      <c r="K2803" s="10">
        <f t="shared" si="815"/>
        <v>7.5590465227663994E-3</v>
      </c>
      <c r="L2803" s="10">
        <f>+H2803/SUM(F$27:F2803)-1</f>
        <v>0.29600131072338476</v>
      </c>
      <c r="M2803">
        <v>8.4969999999999999</v>
      </c>
      <c r="R2803">
        <f t="shared" si="816"/>
        <v>8172.87005366005</v>
      </c>
      <c r="S2803">
        <f t="shared" si="817"/>
        <v>7942.154926432193</v>
      </c>
      <c r="T2803" s="5">
        <f t="shared" si="804"/>
        <v>0</v>
      </c>
      <c r="U2803" s="6">
        <f>+S2803+SUM($D$17:$E$17)-SUM($Q$27:Q2803)</f>
        <v>8121.1289264321877</v>
      </c>
      <c r="V2803" s="10">
        <f t="shared" si="805"/>
        <v>3.696653850320919E-3</v>
      </c>
      <c r="W2803" s="10">
        <f>+S2803/SUM(Q$27:Q2803)-1</f>
        <v>0.23689811043160169</v>
      </c>
      <c r="X2803">
        <v>6.5030000000000001</v>
      </c>
      <c r="AC2803">
        <f t="shared" si="818"/>
        <v>18994.768486676654</v>
      </c>
      <c r="AD2803">
        <f t="shared" si="819"/>
        <v>18808.974157412835</v>
      </c>
      <c r="AE2803" s="5">
        <f t="shared" si="806"/>
        <v>0</v>
      </c>
      <c r="AF2803" s="6">
        <f>+AD2803+SUM($D$18:$E$18)-SUM($AB$27:AB2803)</f>
        <v>19130.895157412859</v>
      </c>
      <c r="AG2803" s="10">
        <f t="shared" si="807"/>
        <v>1.9693088623300437E-3</v>
      </c>
      <c r="AH2803" s="10">
        <f>+AD2803/SUM(AB$27:AB2803)-1</f>
        <v>0.62734431538431923</v>
      </c>
      <c r="AI2803" s="6">
        <f t="shared" si="808"/>
        <v>0</v>
      </c>
      <c r="AL2803" s="6">
        <f t="shared" si="809"/>
        <v>0</v>
      </c>
      <c r="AM2803" s="6">
        <f t="shared" si="810"/>
        <v>37228.710193329433</v>
      </c>
      <c r="AN2803" s="6">
        <f t="shared" si="811"/>
        <v>36737.319439474653</v>
      </c>
      <c r="AO2803" s="5">
        <f t="shared" si="812"/>
        <v>0</v>
      </c>
      <c r="AP2803" s="6">
        <f>+AN2803+SUM($D$16:$E$18)-SUM($AL$27:AL2803)</f>
        <v>37452.82843947463</v>
      </c>
      <c r="AQ2803" s="10">
        <f t="shared" si="820"/>
        <v>3.8607764968228153E-3</v>
      </c>
      <c r="AR2803" s="10">
        <f>+AN2803/SUM(AL$27:AL2803)-1</f>
        <v>0.43033083425615182</v>
      </c>
    </row>
    <row r="2804" spans="1:44" x14ac:dyDescent="0.25">
      <c r="A2804" s="1">
        <v>44361</v>
      </c>
      <c r="B2804">
        <v>10.430999999999999</v>
      </c>
      <c r="G2804">
        <f t="shared" si="813"/>
        <v>10053.361281000782</v>
      </c>
      <c r="H2804">
        <f t="shared" si="814"/>
        <v>9978.5373694388963</v>
      </c>
      <c r="I2804" s="5">
        <f t="shared" si="803"/>
        <v>0</v>
      </c>
      <c r="J2804" s="6">
        <f>+H2804+SUM($D$16:$E$16)-SUM($F$27:F2804)</f>
        <v>10193.151369438892</v>
      </c>
      <c r="K2804" s="10">
        <f t="shared" si="815"/>
        <v>-7.5023360157921992E-4</v>
      </c>
      <c r="L2804" s="10">
        <f>+H2804/SUM(F$27:F2804)-1</f>
        <v>0.29500811113666314</v>
      </c>
      <c r="M2804">
        <v>8.516</v>
      </c>
      <c r="R2804">
        <f t="shared" si="816"/>
        <v>8191.1452720923844</v>
      </c>
      <c r="S2804">
        <f t="shared" si="817"/>
        <v>7959.9142466160474</v>
      </c>
      <c r="T2804" s="5">
        <f t="shared" si="804"/>
        <v>0</v>
      </c>
      <c r="U2804" s="6">
        <f>+S2804+SUM($D$17:$E$17)-SUM($Q$27:Q2804)</f>
        <v>8138.888246616043</v>
      </c>
      <c r="V2804" s="10">
        <f t="shared" si="805"/>
        <v>2.1868043648529678E-3</v>
      </c>
      <c r="W2804" s="10">
        <f>+S2804/SUM(Q$27:Q2804)-1</f>
        <v>0.23966391766923856</v>
      </c>
      <c r="X2804">
        <v>6.4969999999999999</v>
      </c>
      <c r="AC2804">
        <f t="shared" si="818"/>
        <v>18977.242942939909</v>
      </c>
      <c r="AD2804">
        <f t="shared" si="819"/>
        <v>18791.620037015407</v>
      </c>
      <c r="AE2804" s="5">
        <f t="shared" si="806"/>
        <v>0</v>
      </c>
      <c r="AF2804" s="6">
        <f>+AD2804+SUM($D$18:$E$18)-SUM($AB$27:AB2804)</f>
        <v>19113.541037015435</v>
      </c>
      <c r="AG2804" s="10">
        <f t="shared" si="807"/>
        <v>-9.0712537257831016E-4</v>
      </c>
      <c r="AH2804" s="10">
        <f>+AD2804/SUM(AB$27:AB2804)-1</f>
        <v>0.62584284438750148</v>
      </c>
      <c r="AI2804" s="6">
        <f t="shared" si="808"/>
        <v>0</v>
      </c>
      <c r="AL2804" s="6">
        <f t="shared" si="809"/>
        <v>0</v>
      </c>
      <c r="AM2804" s="6">
        <f t="shared" si="810"/>
        <v>37221.749496033081</v>
      </c>
      <c r="AN2804" s="6">
        <f t="shared" si="811"/>
        <v>36730.07165307035</v>
      </c>
      <c r="AO2804" s="5">
        <f t="shared" si="812"/>
        <v>0</v>
      </c>
      <c r="AP2804" s="6">
        <f>+AN2804+SUM($D$16:$E$18)-SUM($AL$27:AL2804)</f>
        <v>37445.580653070327</v>
      </c>
      <c r="AQ2804" s="10">
        <f t="shared" si="820"/>
        <v>-1.9351773167186614E-4</v>
      </c>
      <c r="AR2804" s="10">
        <f>+AN2804/SUM(AL$27:AL2804)-1</f>
        <v>0.43004864893255323</v>
      </c>
    </row>
    <row r="2805" spans="1:44" x14ac:dyDescent="0.25">
      <c r="A2805" s="1">
        <v>44362</v>
      </c>
      <c r="B2805">
        <v>10.385999999999999</v>
      </c>
      <c r="G2805">
        <f t="shared" si="813"/>
        <v>10009.990438546076</v>
      </c>
      <c r="H2805">
        <f t="shared" si="814"/>
        <v>9935.4893221160364</v>
      </c>
      <c r="I2805" s="5">
        <f t="shared" si="803"/>
        <v>0</v>
      </c>
      <c r="J2805" s="6">
        <f>+H2805+SUM($D$16:$E$16)-SUM($F$27:F2805)</f>
        <v>10150.103322116032</v>
      </c>
      <c r="K2805" s="10">
        <f t="shared" si="815"/>
        <v>-4.2232324197526427E-3</v>
      </c>
      <c r="L2805" s="10">
        <f>+H2805/SUM(F$27:F2805)-1</f>
        <v>0.28942136346135383</v>
      </c>
      <c r="M2805">
        <v>8.5329999999999995</v>
      </c>
      <c r="R2805">
        <f t="shared" si="816"/>
        <v>8207.4967833213141</v>
      </c>
      <c r="S2805">
        <f t="shared" si="817"/>
        <v>7975.8041646752854</v>
      </c>
      <c r="T2805" s="5">
        <f t="shared" si="804"/>
        <v>0</v>
      </c>
      <c r="U2805" s="6">
        <f>+S2805+SUM($D$17:$E$17)-SUM($Q$27:Q2805)</f>
        <v>8154.778164675281</v>
      </c>
      <c r="V2805" s="10">
        <f t="shared" si="805"/>
        <v>1.9523450350660276E-3</v>
      </c>
      <c r="W2805" s="10">
        <f>+S2805/SUM(Q$27:Q2805)-1</f>
        <v>0.24213858730291382</v>
      </c>
      <c r="X2805">
        <v>6.5090000000000003</v>
      </c>
      <c r="AC2805">
        <f t="shared" si="818"/>
        <v>19012.294030413399</v>
      </c>
      <c r="AD2805">
        <f t="shared" si="819"/>
        <v>18826.328277810262</v>
      </c>
      <c r="AE2805" s="5">
        <f t="shared" si="806"/>
        <v>0</v>
      </c>
      <c r="AF2805" s="6">
        <f>+AD2805+SUM($D$18:$E$18)-SUM($AB$27:AB2805)</f>
        <v>19148.24927781029</v>
      </c>
      <c r="AG2805" s="10">
        <f t="shared" si="807"/>
        <v>1.8158979922997531E-3</v>
      </c>
      <c r="AH2805" s="10">
        <f>+AD2805/SUM(AB$27:AB2805)-1</f>
        <v>0.62884578638113697</v>
      </c>
      <c r="AI2805" s="6">
        <f t="shared" si="808"/>
        <v>0</v>
      </c>
      <c r="AL2805" s="6">
        <f t="shared" si="809"/>
        <v>0</v>
      </c>
      <c r="AM2805" s="6">
        <f t="shared" si="810"/>
        <v>37229.781252280794</v>
      </c>
      <c r="AN2805" s="6">
        <f t="shared" si="811"/>
        <v>36737.621764601587</v>
      </c>
      <c r="AO2805" s="5">
        <f t="shared" si="812"/>
        <v>0</v>
      </c>
      <c r="AP2805" s="6">
        <f>+AN2805+SUM($D$16:$E$18)-SUM($AL$27:AL2805)</f>
        <v>37453.130764601563</v>
      </c>
      <c r="AQ2805" s="10">
        <f t="shared" si="820"/>
        <v>2.0162890785924148E-4</v>
      </c>
      <c r="AR2805" s="10">
        <f>+AN2805/SUM(AL$27:AL2805)-1</f>
        <v>0.43034260498296639</v>
      </c>
    </row>
    <row r="2806" spans="1:44" x14ac:dyDescent="0.25">
      <c r="A2806" s="1">
        <v>44363</v>
      </c>
      <c r="B2806">
        <v>10.327</v>
      </c>
      <c r="G2806">
        <f t="shared" si="813"/>
        <v>9953.1264451054612</v>
      </c>
      <c r="H2806">
        <f t="shared" si="814"/>
        <v>9879.0485489593975</v>
      </c>
      <c r="I2806" s="5">
        <f t="shared" si="803"/>
        <v>0</v>
      </c>
      <c r="J2806" s="6">
        <f>+H2806+SUM($D$16:$E$16)-SUM($F$27:F2806)</f>
        <v>10093.662548959393</v>
      </c>
      <c r="K2806" s="10">
        <f t="shared" si="815"/>
        <v>-5.5606107017315276E-3</v>
      </c>
      <c r="L2806" s="10">
        <f>+H2806/SUM(F$27:F2806)-1</f>
        <v>0.28209651650928169</v>
      </c>
      <c r="M2806">
        <v>8.5500000000000007</v>
      </c>
      <c r="R2806">
        <f t="shared" si="816"/>
        <v>8223.8482945502456</v>
      </c>
      <c r="S2806">
        <f t="shared" si="817"/>
        <v>7991.6940827345252</v>
      </c>
      <c r="T2806" s="5">
        <f t="shared" si="804"/>
        <v>0</v>
      </c>
      <c r="U2806" s="6">
        <f>+S2806+SUM($D$17:$E$17)-SUM($Q$27:Q2806)</f>
        <v>8170.668082734519</v>
      </c>
      <c r="V2806" s="10">
        <f t="shared" si="805"/>
        <v>1.9485408110879732E-3</v>
      </c>
      <c r="W2806" s="10">
        <f>+S2806/SUM(Q$27:Q2806)-1</f>
        <v>0.24461325693658909</v>
      </c>
      <c r="X2806">
        <v>6.492</v>
      </c>
      <c r="AC2806">
        <f t="shared" si="818"/>
        <v>18962.638323159284</v>
      </c>
      <c r="AD2806">
        <f t="shared" si="819"/>
        <v>18777.158270017546</v>
      </c>
      <c r="AE2806" s="5">
        <f t="shared" si="806"/>
        <v>0</v>
      </c>
      <c r="AF2806" s="6">
        <f>+AD2806+SUM($D$18:$E$18)-SUM($AB$27:AB2806)</f>
        <v>19099.079270017573</v>
      </c>
      <c r="AG2806" s="10">
        <f t="shared" si="807"/>
        <v>-2.5678591854189081E-3</v>
      </c>
      <c r="AH2806" s="10">
        <f>+AD2806/SUM(AB$27:AB2806)-1</f>
        <v>0.62459161855681966</v>
      </c>
      <c r="AI2806" s="6">
        <f t="shared" si="808"/>
        <v>0</v>
      </c>
      <c r="AL2806" s="6">
        <f t="shared" si="809"/>
        <v>0</v>
      </c>
      <c r="AM2806" s="6">
        <f t="shared" si="810"/>
        <v>37139.613062814991</v>
      </c>
      <c r="AN2806" s="6">
        <f t="shared" si="811"/>
        <v>36647.900901711473</v>
      </c>
      <c r="AO2806" s="5">
        <f t="shared" si="812"/>
        <v>0</v>
      </c>
      <c r="AP2806" s="6">
        <f>+AN2806+SUM($D$16:$E$18)-SUM($AL$27:AL2806)</f>
        <v>37363.409901711449</v>
      </c>
      <c r="AQ2806" s="10">
        <f t="shared" si="820"/>
        <v>-2.3955504135027006E-3</v>
      </c>
      <c r="AR2806" s="10">
        <f>+AN2806/SUM(AL$27:AL2806)-1</f>
        <v>0.42684941281146838</v>
      </c>
    </row>
    <row r="2807" spans="1:44" x14ac:dyDescent="0.25">
      <c r="A2807" s="1">
        <v>44364</v>
      </c>
      <c r="B2807">
        <v>10.412000000000001</v>
      </c>
      <c r="G2807">
        <f t="shared" si="813"/>
        <v>10035.049147519907</v>
      </c>
      <c r="H2807">
        <f t="shared" si="814"/>
        <v>9960.3615272359111</v>
      </c>
      <c r="I2807" s="5">
        <f t="shared" si="803"/>
        <v>0</v>
      </c>
      <c r="J2807" s="6">
        <f>+H2807+SUM($D$16:$E$16)-SUM($F$27:F2807)</f>
        <v>10174.975527235903</v>
      </c>
      <c r="K2807" s="10">
        <f t="shared" si="815"/>
        <v>8.0558447324843296E-3</v>
      </c>
      <c r="L2807" s="10">
        <f>+H2807/SUM(F$27:F2807)-1</f>
        <v>0.29264926211819908</v>
      </c>
      <c r="M2807">
        <v>8.5470000000000006</v>
      </c>
      <c r="R2807">
        <f t="shared" si="816"/>
        <v>8220.9627337451402</v>
      </c>
      <c r="S2807">
        <f t="shared" si="817"/>
        <v>7988.8899795476009</v>
      </c>
      <c r="T2807" s="5">
        <f t="shared" si="804"/>
        <v>0</v>
      </c>
      <c r="U2807" s="6">
        <f>+S2807+SUM($D$17:$E$17)-SUM($Q$27:Q2807)</f>
        <v>8167.8639795475956</v>
      </c>
      <c r="V2807" s="10">
        <f t="shared" si="805"/>
        <v>-3.4319142064387353E-4</v>
      </c>
      <c r="W2807" s="10">
        <f>+S2807/SUM(Q$27:Q2807)-1</f>
        <v>0.24417655053064635</v>
      </c>
      <c r="X2807">
        <v>6.556</v>
      </c>
      <c r="AC2807">
        <f t="shared" si="818"/>
        <v>19149.577456351242</v>
      </c>
      <c r="AD2807">
        <f t="shared" si="819"/>
        <v>18962.268887590115</v>
      </c>
      <c r="AE2807" s="5">
        <f t="shared" si="806"/>
        <v>0</v>
      </c>
      <c r="AF2807" s="6">
        <f>+AD2807+SUM($D$18:$E$18)-SUM($AB$27:AB2807)</f>
        <v>19284.189887590139</v>
      </c>
      <c r="AG2807" s="10">
        <f t="shared" si="807"/>
        <v>9.6921225864097238E-3</v>
      </c>
      <c r="AH2807" s="10">
        <f>+AD2807/SUM(AB$27:AB2807)-1</f>
        <v>0.64060730918954234</v>
      </c>
      <c r="AI2807" s="6">
        <f t="shared" si="808"/>
        <v>0</v>
      </c>
      <c r="AL2807" s="6">
        <f t="shared" si="809"/>
        <v>0</v>
      </c>
      <c r="AM2807" s="6">
        <f t="shared" si="810"/>
        <v>37405.589337616286</v>
      </c>
      <c r="AN2807" s="6">
        <f t="shared" si="811"/>
        <v>36911.520394373627</v>
      </c>
      <c r="AO2807" s="5">
        <f t="shared" si="812"/>
        <v>0</v>
      </c>
      <c r="AP2807" s="6">
        <f>+AN2807+SUM($D$16:$E$18)-SUM($AL$27:AL2807)</f>
        <v>37627.029394373603</v>
      </c>
      <c r="AQ2807" s="10">
        <f t="shared" si="820"/>
        <v>7.0555522998472231E-3</v>
      </c>
      <c r="AR2807" s="10">
        <f>+AN2807/SUM(AL$27:AL2807)-1</f>
        <v>0.43711317442006536</v>
      </c>
    </row>
    <row r="2808" spans="1:44" x14ac:dyDescent="0.25">
      <c r="A2808" s="1">
        <v>44365</v>
      </c>
      <c r="B2808">
        <v>10.439</v>
      </c>
      <c r="G2808">
        <f t="shared" si="813"/>
        <v>10061.07165299273</v>
      </c>
      <c r="H2808">
        <f t="shared" si="814"/>
        <v>9986.1903556296256</v>
      </c>
      <c r="I2808" s="5">
        <f t="shared" si="803"/>
        <v>0</v>
      </c>
      <c r="J2808" s="6">
        <f>+H2808+SUM($D$16:$E$16)-SUM($F$27:F2808)</f>
        <v>10200.804355629618</v>
      </c>
      <c r="K2808" s="10">
        <f t="shared" si="815"/>
        <v>2.538465898475728E-3</v>
      </c>
      <c r="L2808" s="10">
        <f>+H2808/SUM(F$27:F2808)-1</f>
        <v>0.29600131072338454</v>
      </c>
      <c r="M2808">
        <v>8.4619999999999997</v>
      </c>
      <c r="R2808">
        <f t="shared" si="816"/>
        <v>8139.2051776004882</v>
      </c>
      <c r="S2808">
        <f t="shared" si="817"/>
        <v>7909.4403892514092</v>
      </c>
      <c r="T2808" s="5">
        <f t="shared" si="804"/>
        <v>0</v>
      </c>
      <c r="U2808" s="6">
        <f>+S2808+SUM($D$17:$E$17)-SUM($Q$27:Q2808)</f>
        <v>8088.4143892514039</v>
      </c>
      <c r="V2808" s="10">
        <f t="shared" si="805"/>
        <v>-9.7270951738587241E-3</v>
      </c>
      <c r="W2808" s="10">
        <f>+S2808/SUM(Q$27:Q2808)-1</f>
        <v>0.23180320236227092</v>
      </c>
      <c r="X2808">
        <v>6.53</v>
      </c>
      <c r="AC2808">
        <f t="shared" si="818"/>
        <v>19073.63343349201</v>
      </c>
      <c r="AD2808">
        <f t="shared" si="819"/>
        <v>18887.06769920126</v>
      </c>
      <c r="AE2808" s="5">
        <f t="shared" si="806"/>
        <v>0</v>
      </c>
      <c r="AF2808" s="6">
        <f>+AD2808+SUM($D$18:$E$18)-SUM($AB$27:AB2808)</f>
        <v>19208.988699201283</v>
      </c>
      <c r="AG2808" s="10">
        <f t="shared" si="807"/>
        <v>-3.8996291172826991E-3</v>
      </c>
      <c r="AH2808" s="10">
        <f>+AD2808/SUM(AB$27:AB2808)-1</f>
        <v>0.63410093486999886</v>
      </c>
      <c r="AI2808" s="6">
        <f t="shared" si="808"/>
        <v>0</v>
      </c>
      <c r="AL2808" s="6">
        <f t="shared" si="809"/>
        <v>0</v>
      </c>
      <c r="AM2808" s="6">
        <f t="shared" si="810"/>
        <v>37273.910264085229</v>
      </c>
      <c r="AN2808" s="6">
        <f t="shared" si="811"/>
        <v>36782.698444082293</v>
      </c>
      <c r="AO2808" s="5">
        <f t="shared" si="812"/>
        <v>0</v>
      </c>
      <c r="AP2808" s="6">
        <f>+AN2808+SUM($D$16:$E$18)-SUM($AL$27:AL2808)</f>
        <v>37498.207444082276</v>
      </c>
      <c r="AQ2808" s="10">
        <f t="shared" si="820"/>
        <v>-3.4236545474033431E-3</v>
      </c>
      <c r="AR2808" s="10">
        <f>+AN2808/SUM(AL$27:AL2808)-1</f>
        <v>0.43209762046996625</v>
      </c>
    </row>
    <row r="2809" spans="1:44" x14ac:dyDescent="0.25">
      <c r="A2809" s="1">
        <v>44368</v>
      </c>
      <c r="B2809">
        <v>10.311</v>
      </c>
      <c r="G2809">
        <f t="shared" si="813"/>
        <v>9937.7057011215675</v>
      </c>
      <c r="H2809">
        <f t="shared" si="814"/>
        <v>9863.7425765779353</v>
      </c>
      <c r="I2809" s="5">
        <f t="shared" si="803"/>
        <v>0</v>
      </c>
      <c r="J2809" s="6">
        <f>+H2809+SUM($D$16:$E$16)-SUM($F$27:F2809)</f>
        <v>10078.356576577928</v>
      </c>
      <c r="K2809" s="10">
        <f t="shared" si="815"/>
        <v>-1.2003737625270072E-2</v>
      </c>
      <c r="L2809" s="10">
        <f>+H2809/SUM(F$27:F2809)-1</f>
        <v>0.28011011733583846</v>
      </c>
      <c r="M2809">
        <v>8.4860000000000007</v>
      </c>
      <c r="R2809">
        <f t="shared" si="816"/>
        <v>8162.2896640413328</v>
      </c>
      <c r="S2809">
        <f t="shared" si="817"/>
        <v>7931.8732147468063</v>
      </c>
      <c r="T2809" s="5">
        <f t="shared" si="804"/>
        <v>0</v>
      </c>
      <c r="U2809" s="6">
        <f>+S2809+SUM($D$17:$E$17)-SUM($Q$27:Q2809)</f>
        <v>8110.8472147468019</v>
      </c>
      <c r="V2809" s="10">
        <f t="shared" si="805"/>
        <v>2.773451558714557E-3</v>
      </c>
      <c r="W2809" s="10">
        <f>+S2809/SUM(Q$27:Q2809)-1</f>
        <v>0.23529685360981256</v>
      </c>
      <c r="X2809">
        <v>6.5449999999999999</v>
      </c>
      <c r="AC2809">
        <f t="shared" si="818"/>
        <v>19117.447292833873</v>
      </c>
      <c r="AD2809">
        <f t="shared" si="819"/>
        <v>18930.453000194826</v>
      </c>
      <c r="AE2809" s="5">
        <f t="shared" si="806"/>
        <v>0</v>
      </c>
      <c r="AF2809" s="6">
        <f>+AD2809+SUM($D$18:$E$18)-SUM($AB$27:AB2809)</f>
        <v>19252.374000194854</v>
      </c>
      <c r="AG2809" s="10">
        <f t="shared" si="807"/>
        <v>2.2585937069854456E-3</v>
      </c>
      <c r="AH2809" s="10">
        <f>+AD2809/SUM(AB$27:AB2809)-1</f>
        <v>0.63785461236204277</v>
      </c>
      <c r="AI2809" s="6">
        <f t="shared" si="808"/>
        <v>0</v>
      </c>
      <c r="AL2809" s="6">
        <f t="shared" si="809"/>
        <v>0</v>
      </c>
      <c r="AM2809" s="6">
        <f t="shared" si="810"/>
        <v>37217.442657996769</v>
      </c>
      <c r="AN2809" s="6">
        <f t="shared" si="811"/>
        <v>36726.068791519567</v>
      </c>
      <c r="AO2809" s="5">
        <f t="shared" si="812"/>
        <v>0</v>
      </c>
      <c r="AP2809" s="6">
        <f>+AN2809+SUM($D$16:$E$18)-SUM($AL$27:AL2809)</f>
        <v>37441.57779151955</v>
      </c>
      <c r="AQ2809" s="10">
        <f t="shared" si="820"/>
        <v>-1.5101962579724404E-3</v>
      </c>
      <c r="AR2809" s="10">
        <f>+AN2809/SUM(AL$27:AL2809)-1</f>
        <v>0.42989280151666387</v>
      </c>
    </row>
    <row r="2810" spans="1:44" x14ac:dyDescent="0.25">
      <c r="A2810" s="1">
        <v>44369</v>
      </c>
      <c r="B2810">
        <v>10.315</v>
      </c>
      <c r="G2810">
        <f t="shared" si="813"/>
        <v>9941.5608871175409</v>
      </c>
      <c r="H2810">
        <f t="shared" si="814"/>
        <v>9867.5690696733</v>
      </c>
      <c r="I2810" s="5">
        <f t="shared" si="803"/>
        <v>0</v>
      </c>
      <c r="J2810" s="6">
        <f>+H2810+SUM($D$16:$E$16)-SUM($F$27:F2810)</f>
        <v>10082.183069673294</v>
      </c>
      <c r="K2810" s="10">
        <f t="shared" si="815"/>
        <v>3.7967431160934595E-4</v>
      </c>
      <c r="L2810" s="10">
        <f>+H2810/SUM(F$27:F2810)-1</f>
        <v>0.28060671712919905</v>
      </c>
      <c r="M2810">
        <v>8.5079999999999991</v>
      </c>
      <c r="R2810">
        <f t="shared" si="816"/>
        <v>8183.4504432787699</v>
      </c>
      <c r="S2810">
        <f t="shared" si="817"/>
        <v>7952.4366381175832</v>
      </c>
      <c r="T2810" s="5">
        <f t="shared" si="804"/>
        <v>0</v>
      </c>
      <c r="U2810" s="6">
        <f>+S2810+SUM($D$17:$E$17)-SUM($Q$27:Q2810)</f>
        <v>8131.410638117577</v>
      </c>
      <c r="V2810" s="10">
        <f t="shared" si="805"/>
        <v>2.5352990663400909E-3</v>
      </c>
      <c r="W2810" s="10">
        <f>+S2810/SUM(Q$27:Q2810)-1</f>
        <v>0.23849936725339171</v>
      </c>
      <c r="X2810">
        <v>6.5789999999999997</v>
      </c>
      <c r="AC2810">
        <f t="shared" si="818"/>
        <v>19216.758707342102</v>
      </c>
      <c r="AD2810">
        <f t="shared" si="819"/>
        <v>19028.793015780255</v>
      </c>
      <c r="AE2810" s="5">
        <f t="shared" si="806"/>
        <v>0</v>
      </c>
      <c r="AF2810" s="6">
        <f>+AD2810+SUM($D$18:$E$18)-SUM($AB$27:AB2810)</f>
        <v>19350.714015780279</v>
      </c>
      <c r="AG2810" s="10">
        <f t="shared" si="807"/>
        <v>5.107942302826185E-3</v>
      </c>
      <c r="AH2810" s="10">
        <f>+AD2810/SUM(AB$27:AB2810)-1</f>
        <v>0.64636294801067695</v>
      </c>
      <c r="AI2810" s="6">
        <f t="shared" si="808"/>
        <v>0</v>
      </c>
      <c r="AL2810" s="6">
        <f t="shared" si="809"/>
        <v>0</v>
      </c>
      <c r="AM2810" s="6">
        <f t="shared" si="810"/>
        <v>37341.770037738417</v>
      </c>
      <c r="AN2810" s="6">
        <f t="shared" si="811"/>
        <v>36848.798723571133</v>
      </c>
      <c r="AO2810" s="5">
        <f t="shared" si="812"/>
        <v>0</v>
      </c>
      <c r="AP2810" s="6">
        <f>+AN2810+SUM($D$16:$E$18)-SUM($AL$27:AL2810)</f>
        <v>37564.30772357111</v>
      </c>
      <c r="AQ2810" s="10">
        <f t="shared" si="820"/>
        <v>3.2779049198978782E-3</v>
      </c>
      <c r="AR2810" s="10">
        <f>+AN2810/SUM(AL$27:AL2810)-1</f>
        <v>0.43467116882211543</v>
      </c>
    </row>
    <row r="2811" spans="1:44" x14ac:dyDescent="0.25">
      <c r="A2811" s="1">
        <v>44371</v>
      </c>
      <c r="B2811">
        <v>10.398</v>
      </c>
      <c r="G2811">
        <f t="shared" si="813"/>
        <v>10021.555996533998</v>
      </c>
      <c r="H2811">
        <f t="shared" si="814"/>
        <v>9946.9688014021303</v>
      </c>
      <c r="I2811" s="5">
        <f t="shared" si="803"/>
        <v>0</v>
      </c>
      <c r="J2811" s="6">
        <f>+H2811+SUM($D$16:$E$16)-SUM($F$27:F2811)</f>
        <v>10161.582801402124</v>
      </c>
      <c r="K2811" s="10">
        <f t="shared" si="815"/>
        <v>7.8752519350357986E-3</v>
      </c>
      <c r="L2811" s="10">
        <f>+H2811/SUM(F$27:F2811)-1</f>
        <v>0.29091116284143603</v>
      </c>
      <c r="M2811">
        <v>8.5239999999999991</v>
      </c>
      <c r="R2811">
        <f t="shared" si="816"/>
        <v>8198.840100905998</v>
      </c>
      <c r="S2811">
        <f t="shared" si="817"/>
        <v>7967.3918551145134</v>
      </c>
      <c r="T2811" s="5">
        <f t="shared" si="804"/>
        <v>0</v>
      </c>
      <c r="U2811" s="6">
        <f>+S2811+SUM($D$17:$E$17)-SUM($Q$27:Q2811)</f>
        <v>8146.365855114509</v>
      </c>
      <c r="V2811" s="10">
        <f t="shared" si="805"/>
        <v>1.8391909672876849E-3</v>
      </c>
      <c r="W2811" s="10">
        <f>+S2811/SUM(Q$27:Q2811)-1</f>
        <v>0.24082846808508585</v>
      </c>
      <c r="X2811">
        <v>6.569</v>
      </c>
      <c r="AC2811">
        <f t="shared" si="818"/>
        <v>19187.54946778086</v>
      </c>
      <c r="AD2811">
        <f t="shared" si="819"/>
        <v>18999.869481784543</v>
      </c>
      <c r="AE2811" s="5">
        <f t="shared" si="806"/>
        <v>0</v>
      </c>
      <c r="AF2811" s="6">
        <f>+AD2811+SUM($D$18:$E$18)-SUM($AB$27:AB2811)</f>
        <v>19321.79048178457</v>
      </c>
      <c r="AG2811" s="10">
        <f t="shared" si="807"/>
        <v>-1.4947011243162667E-3</v>
      </c>
      <c r="AH2811" s="10">
        <f>+AD2811/SUM(AB$27:AB2811)-1</f>
        <v>0.64386049634931419</v>
      </c>
      <c r="AI2811" s="6">
        <f t="shared" si="808"/>
        <v>0</v>
      </c>
      <c r="AL2811" s="6">
        <f t="shared" si="809"/>
        <v>0</v>
      </c>
      <c r="AM2811" s="6">
        <f t="shared" si="810"/>
        <v>37407.945565220856</v>
      </c>
      <c r="AN2811" s="6">
        <f t="shared" si="811"/>
        <v>36914.230138301187</v>
      </c>
      <c r="AO2811" s="5">
        <f t="shared" si="812"/>
        <v>0</v>
      </c>
      <c r="AP2811" s="6">
        <f>+AN2811+SUM($D$16:$E$18)-SUM($AL$27:AL2811)</f>
        <v>37629.739138301171</v>
      </c>
      <c r="AQ2811" s="10">
        <f t="shared" si="820"/>
        <v>1.741850674090939E-3</v>
      </c>
      <c r="AR2811" s="10">
        <f>+AN2811/SUM(AL$27:AL2811)-1</f>
        <v>0.43721867559303229</v>
      </c>
    </row>
    <row r="2812" spans="1:44" x14ac:dyDescent="0.25">
      <c r="A2812" s="1">
        <v>44372</v>
      </c>
      <c r="B2812">
        <v>10.468999999999999</v>
      </c>
      <c r="G2812">
        <f t="shared" si="813"/>
        <v>10089.985547962533</v>
      </c>
      <c r="H2812">
        <f t="shared" si="814"/>
        <v>10014.889053844865</v>
      </c>
      <c r="I2812" s="5">
        <f t="shared" si="803"/>
        <v>0</v>
      </c>
      <c r="J2812" s="6">
        <f>+H2812+SUM($D$16:$E$16)-SUM($F$27:F2812)</f>
        <v>10229.503053844859</v>
      </c>
      <c r="K2812" s="10">
        <f t="shared" si="815"/>
        <v>6.6840229293179121E-3</v>
      </c>
      <c r="L2812" s="10">
        <f>+H2812/SUM(F$27:F2812)-1</f>
        <v>0.2997258091735906</v>
      </c>
      <c r="M2812">
        <v>8.5389999999999997</v>
      </c>
      <c r="R2812">
        <f t="shared" si="816"/>
        <v>8213.2679049315266</v>
      </c>
      <c r="S2812">
        <f t="shared" si="817"/>
        <v>7981.4123710491367</v>
      </c>
      <c r="T2812" s="5">
        <f t="shared" si="804"/>
        <v>0</v>
      </c>
      <c r="U2812" s="6">
        <f>+S2812+SUM($D$17:$E$17)-SUM($Q$27:Q2812)</f>
        <v>8160.3863710491314</v>
      </c>
      <c r="V2812" s="10">
        <f t="shared" si="805"/>
        <v>1.7210761441335265E-3</v>
      </c>
      <c r="W2812" s="10">
        <f>+S2812/SUM(Q$27:Q2812)-1</f>
        <v>0.24301200011479951</v>
      </c>
      <c r="X2812">
        <v>6.5780000000000003</v>
      </c>
      <c r="AC2812">
        <f t="shared" si="818"/>
        <v>19213.837783385978</v>
      </c>
      <c r="AD2812">
        <f t="shared" si="819"/>
        <v>19025.900662380685</v>
      </c>
      <c r="AE2812" s="5">
        <f t="shared" si="806"/>
        <v>0</v>
      </c>
      <c r="AF2812" s="6">
        <f>+AD2812+SUM($D$18:$E$18)-SUM($AB$27:AB2812)</f>
        <v>19347.821662380709</v>
      </c>
      <c r="AG2812" s="10">
        <f t="shared" si="807"/>
        <v>1.3472447401123855E-3</v>
      </c>
      <c r="AH2812" s="10">
        <f>+AD2812/SUM(AB$27:AB2812)-1</f>
        <v>0.64611270284454081</v>
      </c>
      <c r="AI2812" s="6">
        <f t="shared" si="808"/>
        <v>0</v>
      </c>
      <c r="AL2812" s="6">
        <f t="shared" si="809"/>
        <v>0</v>
      </c>
      <c r="AM2812" s="6">
        <f t="shared" si="810"/>
        <v>37517.091236280037</v>
      </c>
      <c r="AN2812" s="6">
        <f t="shared" si="811"/>
        <v>37022.202087274687</v>
      </c>
      <c r="AO2812" s="5">
        <f t="shared" si="812"/>
        <v>0</v>
      </c>
      <c r="AP2812" s="6">
        <f>+AN2812+SUM($D$16:$E$18)-SUM($AL$27:AL2812)</f>
        <v>37737.711087274671</v>
      </c>
      <c r="AQ2812" s="10">
        <f t="shared" si="820"/>
        <v>2.8693249394227127E-3</v>
      </c>
      <c r="AR2812" s="10">
        <f>+AN2812/SUM(AL$27:AL2812)-1</f>
        <v>0.44142245556957538</v>
      </c>
    </row>
    <row r="2813" spans="1:44" x14ac:dyDescent="0.25">
      <c r="A2813" s="1">
        <v>44375</v>
      </c>
      <c r="B2813">
        <v>10.484999999999999</v>
      </c>
      <c r="G2813">
        <f t="shared" si="813"/>
        <v>10105.406291946429</v>
      </c>
      <c r="H2813">
        <f t="shared" si="814"/>
        <v>10030.195026226327</v>
      </c>
      <c r="I2813" s="5">
        <f t="shared" si="803"/>
        <v>0</v>
      </c>
      <c r="J2813" s="6">
        <f>+H2813+SUM($D$16:$E$16)-SUM($F$27:F2813)</f>
        <v>10244.809026226321</v>
      </c>
      <c r="K2813" s="10">
        <f t="shared" si="815"/>
        <v>1.4962576677377548E-3</v>
      </c>
      <c r="L2813" s="10">
        <f>+H2813/SUM(F$27:F2813)-1</f>
        <v>0.30171220834703383</v>
      </c>
      <c r="M2813">
        <v>8.5090000000000003</v>
      </c>
      <c r="R2813">
        <f t="shared" si="816"/>
        <v>8184.4122968804731</v>
      </c>
      <c r="S2813">
        <f t="shared" si="817"/>
        <v>7953.3713391798929</v>
      </c>
      <c r="T2813" s="5">
        <f t="shared" si="804"/>
        <v>0</v>
      </c>
      <c r="U2813" s="6">
        <f>+S2813+SUM($D$17:$E$17)-SUM($Q$27:Q2813)</f>
        <v>8132.3453391798867</v>
      </c>
      <c r="V2813" s="10">
        <f t="shared" si="805"/>
        <v>-3.4362382605714892E-3</v>
      </c>
      <c r="W2813" s="10">
        <f>+S2813/SUM(Q$27:Q2813)-1</f>
        <v>0.23864493605537285</v>
      </c>
      <c r="X2813">
        <v>6.5949999999999998</v>
      </c>
      <c r="AC2813">
        <f t="shared" si="818"/>
        <v>19263.493490640092</v>
      </c>
      <c r="AD2813">
        <f t="shared" si="819"/>
        <v>19075.070670173398</v>
      </c>
      <c r="AE2813" s="5">
        <f t="shared" si="806"/>
        <v>0</v>
      </c>
      <c r="AF2813" s="6">
        <f>+AD2813+SUM($D$18:$E$18)-SUM($AB$27:AB2813)</f>
        <v>19396.991670173426</v>
      </c>
      <c r="AG2813" s="10">
        <f t="shared" si="807"/>
        <v>2.5413717704625416E-3</v>
      </c>
      <c r="AH2813" s="10">
        <f>+AD2813/SUM(AB$27:AB2813)-1</f>
        <v>0.65036687066885768</v>
      </c>
      <c r="AI2813" s="6">
        <f t="shared" si="808"/>
        <v>0</v>
      </c>
      <c r="AL2813" s="6">
        <f t="shared" si="809"/>
        <v>0</v>
      </c>
      <c r="AM2813" s="6">
        <f t="shared" si="810"/>
        <v>37553.312079466996</v>
      </c>
      <c r="AN2813" s="6">
        <f t="shared" si="811"/>
        <v>37058.637035579617</v>
      </c>
      <c r="AO2813" s="5">
        <f t="shared" si="812"/>
        <v>0</v>
      </c>
      <c r="AP2813" s="6">
        <f>+AN2813+SUM($D$16:$E$18)-SUM($AL$27:AL2813)</f>
        <v>37774.146035579601</v>
      </c>
      <c r="AQ2813" s="10">
        <f t="shared" si="820"/>
        <v>9.6547848969086303E-4</v>
      </c>
      <c r="AR2813" s="10">
        <f>+AN2813/SUM(AL$27:AL2813)-1</f>
        <v>0.44284101388575658</v>
      </c>
    </row>
    <row r="2814" spans="1:44" x14ac:dyDescent="0.25">
      <c r="A2814" s="1">
        <v>44376</v>
      </c>
      <c r="B2814">
        <v>10.474</v>
      </c>
      <c r="G2814">
        <f t="shared" si="813"/>
        <v>10094.804530457503</v>
      </c>
      <c r="H2814">
        <f t="shared" si="814"/>
        <v>10019.672170214073</v>
      </c>
      <c r="I2814" s="5">
        <f t="shared" si="803"/>
        <v>0</v>
      </c>
      <c r="J2814" s="6">
        <f>+H2814+SUM($D$16:$E$16)-SUM($F$27:F2814)</f>
        <v>10234.286170214065</v>
      </c>
      <c r="K2814" s="10">
        <f t="shared" si="815"/>
        <v>-1.0271402800499096E-3</v>
      </c>
      <c r="L2814" s="10">
        <f>+H2814/SUM(F$27:F2814)-1</f>
        <v>0.30034655891529183</v>
      </c>
      <c r="M2814">
        <v>8.5220000000000002</v>
      </c>
      <c r="R2814">
        <f t="shared" si="816"/>
        <v>8196.9163937025969</v>
      </c>
      <c r="S2814">
        <f t="shared" si="817"/>
        <v>7965.5224529898996</v>
      </c>
      <c r="T2814" s="5">
        <f t="shared" si="804"/>
        <v>0</v>
      </c>
      <c r="U2814" s="6">
        <f>+S2814+SUM($D$17:$E$17)-SUM($Q$27:Q2814)</f>
        <v>8144.4964529898934</v>
      </c>
      <c r="V2814" s="10">
        <f t="shared" si="805"/>
        <v>1.4941709068188036E-3</v>
      </c>
      <c r="W2814" s="10">
        <f>+S2814/SUM(Q$27:Q2814)-1</f>
        <v>0.24053733048112447</v>
      </c>
      <c r="X2814">
        <v>6.5890000000000004</v>
      </c>
      <c r="AC2814">
        <f t="shared" si="818"/>
        <v>19245.967946903347</v>
      </c>
      <c r="AD2814">
        <f t="shared" si="819"/>
        <v>19057.716549775971</v>
      </c>
      <c r="AE2814" s="5">
        <f t="shared" si="806"/>
        <v>0</v>
      </c>
      <c r="AF2814" s="6">
        <f>+AD2814+SUM($D$18:$E$18)-SUM($AB$27:AB2814)</f>
        <v>19379.637549775995</v>
      </c>
      <c r="AG2814" s="10">
        <f t="shared" si="807"/>
        <v>-8.9468102541467864E-4</v>
      </c>
      <c r="AH2814" s="10">
        <f>+AD2814/SUM(AB$27:AB2814)-1</f>
        <v>0.64886539967204016</v>
      </c>
      <c r="AI2814" s="6">
        <f t="shared" si="808"/>
        <v>0</v>
      </c>
      <c r="AL2814" s="6">
        <f t="shared" si="809"/>
        <v>0</v>
      </c>
      <c r="AM2814" s="6">
        <f t="shared" si="810"/>
        <v>37537.688871063452</v>
      </c>
      <c r="AN2814" s="6">
        <f t="shared" si="811"/>
        <v>37042.911172979948</v>
      </c>
      <c r="AO2814" s="5">
        <f t="shared" si="812"/>
        <v>0</v>
      </c>
      <c r="AP2814" s="6">
        <f>+AN2814+SUM($D$16:$E$18)-SUM($AL$27:AL2814)</f>
        <v>37758.420172979924</v>
      </c>
      <c r="AQ2814" s="10">
        <f t="shared" si="820"/>
        <v>-4.1631285548759944E-4</v>
      </c>
      <c r="AR2814" s="10">
        <f>+AN2814/SUM(AL$27:AL2814)-1</f>
        <v>0.4422287431345211</v>
      </c>
    </row>
    <row r="2815" spans="1:44" x14ac:dyDescent="0.25">
      <c r="A2815" s="1">
        <v>44377</v>
      </c>
      <c r="B2815">
        <v>10.484999999999999</v>
      </c>
      <c r="G2815">
        <f t="shared" si="813"/>
        <v>10105.40629194643</v>
      </c>
      <c r="H2815">
        <f t="shared" si="814"/>
        <v>10030.195026226327</v>
      </c>
      <c r="I2815" s="5">
        <f t="shared" si="803"/>
        <v>0</v>
      </c>
      <c r="J2815" s="6">
        <f>+H2815+SUM($D$16:$E$16)-SUM($F$27:F2815)</f>
        <v>10244.809026226321</v>
      </c>
      <c r="K2815" s="10">
        <f t="shared" si="815"/>
        <v>1.0281963819696038E-3</v>
      </c>
      <c r="L2815" s="10">
        <f>+H2815/SUM(F$27:F2815)-1</f>
        <v>0.30171220834703383</v>
      </c>
      <c r="M2815">
        <v>8.4779999999999998</v>
      </c>
      <c r="R2815">
        <f t="shared" si="816"/>
        <v>8154.5948352277182</v>
      </c>
      <c r="S2815">
        <f t="shared" si="817"/>
        <v>7924.3956062483412</v>
      </c>
      <c r="T2815" s="5">
        <f t="shared" si="804"/>
        <v>0</v>
      </c>
      <c r="U2815" s="6">
        <f>+S2815+SUM($D$17:$E$17)-SUM($Q$27:Q2815)</f>
        <v>8103.3696062483359</v>
      </c>
      <c r="V2815" s="10">
        <f t="shared" si="805"/>
        <v>-5.0496488001365858E-3</v>
      </c>
      <c r="W2815" s="10">
        <f>+S2815/SUM(Q$27:Q2815)-1</f>
        <v>0.23413230319396527</v>
      </c>
      <c r="X2815">
        <v>6.5890000000000004</v>
      </c>
      <c r="AC2815">
        <f t="shared" si="818"/>
        <v>19245.967946903347</v>
      </c>
      <c r="AD2815">
        <f t="shared" si="819"/>
        <v>19057.716549775971</v>
      </c>
      <c r="AE2815" s="5">
        <f t="shared" si="806"/>
        <v>0</v>
      </c>
      <c r="AF2815" s="6">
        <f>+AD2815+SUM($D$18:$E$18)-SUM($AB$27:AB2815)</f>
        <v>19379.637549775995</v>
      </c>
      <c r="AG2815" s="10">
        <f t="shared" si="807"/>
        <v>0</v>
      </c>
      <c r="AH2815" s="10">
        <f>+AD2815/SUM(AB$27:AB2815)-1</f>
        <v>0.64886539967204016</v>
      </c>
      <c r="AI2815" s="6">
        <f t="shared" si="808"/>
        <v>0</v>
      </c>
      <c r="AL2815" s="6">
        <f t="shared" si="809"/>
        <v>0</v>
      </c>
      <c r="AM2815" s="6">
        <f t="shared" si="810"/>
        <v>37505.969074077497</v>
      </c>
      <c r="AN2815" s="6">
        <f t="shared" si="811"/>
        <v>37012.307182250639</v>
      </c>
      <c r="AO2815" s="5">
        <f t="shared" si="812"/>
        <v>0</v>
      </c>
      <c r="AP2815" s="6">
        <f>+AN2815+SUM($D$16:$E$18)-SUM($AL$27:AL2815)</f>
        <v>37727.816182250623</v>
      </c>
      <c r="AQ2815" s="10">
        <f t="shared" si="820"/>
        <v>-8.1052095371303423E-4</v>
      </c>
      <c r="AR2815" s="10">
        <f>+AN2815/SUM(AL$27:AL2815)-1</f>
        <v>0.44103720732681095</v>
      </c>
    </row>
    <row r="2816" spans="1:44" x14ac:dyDescent="0.25">
      <c r="A2816" s="1">
        <v>44378</v>
      </c>
      <c r="B2816">
        <v>10.435</v>
      </c>
      <c r="G2816">
        <f t="shared" si="813"/>
        <v>10057.216466996759</v>
      </c>
      <c r="H2816">
        <f t="shared" si="814"/>
        <v>9982.3638625342628</v>
      </c>
      <c r="I2816" s="5">
        <f t="shared" si="803"/>
        <v>0</v>
      </c>
      <c r="J2816" s="6">
        <f>+H2816+SUM($D$16:$E$16)-SUM($F$27:F2816)</f>
        <v>10196.977862534259</v>
      </c>
      <c r="K2816" s="10">
        <f t="shared" si="815"/>
        <v>-4.6688194547713779E-3</v>
      </c>
      <c r="L2816" s="10">
        <f>+H2816/SUM(F$27:F2816)-1</f>
        <v>0.29550471093002395</v>
      </c>
      <c r="M2816">
        <v>8.5090000000000003</v>
      </c>
      <c r="R2816">
        <f t="shared" si="816"/>
        <v>8184.4122968804741</v>
      </c>
      <c r="S2816">
        <f t="shared" si="817"/>
        <v>7953.3713391798938</v>
      </c>
      <c r="T2816" s="5">
        <f t="shared" si="804"/>
        <v>0</v>
      </c>
      <c r="U2816" s="6">
        <f>+S2816+SUM($D$17:$E$17)-SUM($Q$27:Q2816)</f>
        <v>8132.3453391798885</v>
      </c>
      <c r="V2816" s="10">
        <f t="shared" si="805"/>
        <v>3.5757634588466924E-3</v>
      </c>
      <c r="W2816" s="10">
        <f>+S2816/SUM(Q$27:Q2816)-1</f>
        <v>0.23864493605537307</v>
      </c>
      <c r="X2816">
        <v>6.6109999999999998</v>
      </c>
      <c r="AC2816">
        <f t="shared" si="818"/>
        <v>19310.228273938083</v>
      </c>
      <c r="AD2816">
        <f t="shared" si="819"/>
        <v>19121.348324566541</v>
      </c>
      <c r="AE2816" s="5">
        <f t="shared" si="806"/>
        <v>0</v>
      </c>
      <c r="AF2816" s="6">
        <f>+AD2816+SUM($D$18:$E$18)-SUM($AB$27:AB2816)</f>
        <v>19443.269324566565</v>
      </c>
      <c r="AG2816" s="10">
        <f t="shared" si="807"/>
        <v>3.2834347199288683E-3</v>
      </c>
      <c r="AH2816" s="10">
        <f>+AD2816/SUM(AB$27:AB2816)-1</f>
        <v>0.6543707933270384</v>
      </c>
      <c r="AI2816" s="6">
        <f t="shared" si="808"/>
        <v>0</v>
      </c>
      <c r="AL2816" s="6">
        <f t="shared" si="809"/>
        <v>0</v>
      </c>
      <c r="AM2816" s="6">
        <f t="shared" si="810"/>
        <v>37551.857037815316</v>
      </c>
      <c r="AN2816" s="6">
        <f t="shared" si="811"/>
        <v>37057.083526280694</v>
      </c>
      <c r="AO2816" s="5">
        <f t="shared" si="812"/>
        <v>0</v>
      </c>
      <c r="AP2816" s="6">
        <f>+AN2816+SUM($D$16:$E$18)-SUM($AL$27:AL2816)</f>
        <v>37772.59252628067</v>
      </c>
      <c r="AQ2816" s="10">
        <f t="shared" si="820"/>
        <v>1.1868257577842822E-3</v>
      </c>
      <c r="AR2816" s="10">
        <f>+AN2816/SUM(AL$27:AL2816)-1</f>
        <v>0.44278052955305469</v>
      </c>
    </row>
    <row r="2817" spans="1:44" x14ac:dyDescent="0.25">
      <c r="A2817" s="1">
        <v>44379</v>
      </c>
      <c r="B2817">
        <v>10.371</v>
      </c>
      <c r="G2817">
        <f t="shared" si="813"/>
        <v>9995.5334910611782</v>
      </c>
      <c r="H2817">
        <f t="shared" si="814"/>
        <v>9921.1399730084177</v>
      </c>
      <c r="I2817" s="5">
        <f t="shared" si="803"/>
        <v>0</v>
      </c>
      <c r="J2817" s="6">
        <f>+H2817+SUM($D$16:$E$16)-SUM($F$27:F2817)</f>
        <v>10135.75397300841</v>
      </c>
      <c r="K2817" s="10">
        <f t="shared" si="815"/>
        <v>-6.00412105931869E-3</v>
      </c>
      <c r="L2817" s="10">
        <f>+H2817/SUM(F$27:F2817)-1</f>
        <v>0.28755911423625102</v>
      </c>
      <c r="M2817">
        <v>8.5220000000000002</v>
      </c>
      <c r="R2817">
        <f t="shared" si="816"/>
        <v>8196.9163937025987</v>
      </c>
      <c r="S2817">
        <f t="shared" si="817"/>
        <v>7965.5224529899006</v>
      </c>
      <c r="T2817" s="5">
        <f t="shared" si="804"/>
        <v>0</v>
      </c>
      <c r="U2817" s="6">
        <f>+S2817+SUM($D$17:$E$17)-SUM($Q$27:Q2817)</f>
        <v>8144.4964529898953</v>
      </c>
      <c r="V2817" s="10">
        <f t="shared" si="805"/>
        <v>1.4941709068188036E-3</v>
      </c>
      <c r="W2817" s="10">
        <f>+S2817/SUM(Q$27:Q2817)-1</f>
        <v>0.24053733048112469</v>
      </c>
      <c r="X2817">
        <v>6.6310000000000002</v>
      </c>
      <c r="AC2817">
        <f t="shared" si="818"/>
        <v>19368.64675306057</v>
      </c>
      <c r="AD2817">
        <f t="shared" si="819"/>
        <v>19179.195392557969</v>
      </c>
      <c r="AE2817" s="5">
        <f t="shared" si="806"/>
        <v>0</v>
      </c>
      <c r="AF2817" s="6">
        <f>+AD2817+SUM($D$18:$E$18)-SUM($AB$27:AB2817)</f>
        <v>19501.116392557997</v>
      </c>
      <c r="AG2817" s="10">
        <f t="shared" si="807"/>
        <v>2.9751718718591391E-3</v>
      </c>
      <c r="AH2817" s="10">
        <f>+AD2817/SUM(AB$27:AB2817)-1</f>
        <v>0.65937569664976436</v>
      </c>
      <c r="AI2817" s="6">
        <f t="shared" si="808"/>
        <v>0</v>
      </c>
      <c r="AL2817" s="6">
        <f t="shared" si="809"/>
        <v>0</v>
      </c>
      <c r="AM2817" s="6">
        <f t="shared" si="810"/>
        <v>37561.096637824347</v>
      </c>
      <c r="AN2817" s="6">
        <f t="shared" si="811"/>
        <v>37065.857818556287</v>
      </c>
      <c r="AO2817" s="5">
        <f t="shared" si="812"/>
        <v>0</v>
      </c>
      <c r="AP2817" s="6">
        <f>+AN2817+SUM($D$16:$E$18)-SUM($AL$27:AL2817)</f>
        <v>37781.366818556271</v>
      </c>
      <c r="AQ2817" s="10">
        <f t="shared" si="820"/>
        <v>2.3229256158407985E-4</v>
      </c>
      <c r="AR2817" s="10">
        <f>+AN2817/SUM(AL$27:AL2817)-1</f>
        <v>0.44312214785787485</v>
      </c>
    </row>
    <row r="2818" spans="1:44" x14ac:dyDescent="0.25">
      <c r="A2818" s="1">
        <v>44382</v>
      </c>
      <c r="B2818">
        <v>10.340999999999999</v>
      </c>
      <c r="G2818">
        <f t="shared" si="813"/>
        <v>9966.6195960913719</v>
      </c>
      <c r="H2818">
        <f t="shared" si="814"/>
        <v>9892.4412747931765</v>
      </c>
      <c r="I2818" s="5">
        <f t="shared" si="803"/>
        <v>0</v>
      </c>
      <c r="J2818" s="6">
        <f>+H2818+SUM($D$16:$E$16)-SUM($F$27:F2818)</f>
        <v>10107.055274793172</v>
      </c>
      <c r="K2818" s="10">
        <f t="shared" si="815"/>
        <v>-2.8314320070971233E-3</v>
      </c>
      <c r="L2818" s="10">
        <f>+H2818/SUM(F$27:F2818)-1</f>
        <v>0.28383461578604474</v>
      </c>
      <c r="M2818">
        <v>8.5429999999999993</v>
      </c>
      <c r="R2818">
        <f t="shared" si="816"/>
        <v>8217.1153193383361</v>
      </c>
      <c r="S2818">
        <f t="shared" si="817"/>
        <v>7985.1511752983706</v>
      </c>
      <c r="T2818" s="5">
        <f t="shared" si="804"/>
        <v>0</v>
      </c>
      <c r="U2818" s="6">
        <f>+S2818+SUM($D$17:$E$17)-SUM($Q$27:Q2818)</f>
        <v>8164.1251752983662</v>
      </c>
      <c r="V2818" s="10">
        <f t="shared" si="805"/>
        <v>2.4100596546106079E-3</v>
      </c>
      <c r="W2818" s="10">
        <f>+S2818/SUM(Q$27:Q2818)-1</f>
        <v>0.24359427532272315</v>
      </c>
      <c r="X2818">
        <v>6.6120000000000001</v>
      </c>
      <c r="AC2818">
        <f t="shared" si="818"/>
        <v>19313.149197894207</v>
      </c>
      <c r="AD2818">
        <f t="shared" si="819"/>
        <v>19124.240677966114</v>
      </c>
      <c r="AE2818" s="5">
        <f t="shared" si="806"/>
        <v>0</v>
      </c>
      <c r="AF2818" s="6">
        <f>+AD2818+SUM($D$18:$E$18)-SUM($AB$27:AB2818)</f>
        <v>19446.161677966142</v>
      </c>
      <c r="AG2818" s="10">
        <f t="shared" si="807"/>
        <v>-2.8180291571833216E-3</v>
      </c>
      <c r="AH2818" s="10">
        <f>+AD2818/SUM(AB$27:AB2818)-1</f>
        <v>0.65462103849317499</v>
      </c>
      <c r="AI2818" s="6">
        <f t="shared" si="808"/>
        <v>0</v>
      </c>
      <c r="AL2818" s="6">
        <f t="shared" si="809"/>
        <v>0</v>
      </c>
      <c r="AM2818" s="6">
        <f t="shared" si="810"/>
        <v>37496.884113323918</v>
      </c>
      <c r="AN2818" s="6">
        <f t="shared" si="811"/>
        <v>37001.83312805766</v>
      </c>
      <c r="AO2818" s="5">
        <f t="shared" si="812"/>
        <v>0</v>
      </c>
      <c r="AP2818" s="6">
        <f>+AN2818+SUM($D$16:$E$18)-SUM($AL$27:AL2818)</f>
        <v>37717.342128057644</v>
      </c>
      <c r="AQ2818" s="10">
        <f t="shared" si="820"/>
        <v>-1.6946102242966221E-3</v>
      </c>
      <c r="AR2818" s="10">
        <f>+AN2818/SUM(AL$27:AL2818)-1</f>
        <v>0.44062941048968551</v>
      </c>
    </row>
    <row r="2819" spans="1:44" x14ac:dyDescent="0.25">
      <c r="A2819" s="1">
        <v>44383</v>
      </c>
      <c r="B2819">
        <v>10.321999999999999</v>
      </c>
      <c r="G2819">
        <f t="shared" si="813"/>
        <v>9948.3074626104953</v>
      </c>
      <c r="H2819">
        <f t="shared" si="814"/>
        <v>9874.2654325901913</v>
      </c>
      <c r="I2819" s="5">
        <f t="shared" si="803"/>
        <v>0</v>
      </c>
      <c r="J2819" s="6">
        <f>+H2819+SUM($D$16:$E$16)-SUM($F$27:F2819)</f>
        <v>10088.879432590184</v>
      </c>
      <c r="K2819" s="10">
        <f t="shared" si="815"/>
        <v>-1.7983321263037588E-3</v>
      </c>
      <c r="L2819" s="10">
        <f>+H2819/SUM(F$27:F2819)-1</f>
        <v>0.2814757667675809</v>
      </c>
      <c r="M2819">
        <v>8.5180000000000007</v>
      </c>
      <c r="R2819">
        <f t="shared" si="816"/>
        <v>8193.0689792957928</v>
      </c>
      <c r="S2819">
        <f t="shared" si="817"/>
        <v>7961.7836487406685</v>
      </c>
      <c r="T2819" s="5">
        <f t="shared" si="804"/>
        <v>0</v>
      </c>
      <c r="U2819" s="6">
        <f>+S2819+SUM($D$17:$E$17)-SUM($Q$27:Q2819)</f>
        <v>8140.7576487406623</v>
      </c>
      <c r="V2819" s="10">
        <f t="shared" si="805"/>
        <v>-2.8622205142573298E-3</v>
      </c>
      <c r="W2819" s="10">
        <f>+S2819/SUM(Q$27:Q2819)-1</f>
        <v>0.23995505527320127</v>
      </c>
      <c r="X2819">
        <v>6.6189999999999998</v>
      </c>
      <c r="AC2819">
        <f t="shared" si="818"/>
        <v>19333.595665587076</v>
      </c>
      <c r="AD2819">
        <f t="shared" si="819"/>
        <v>19144.487151763115</v>
      </c>
      <c r="AE2819" s="5">
        <f t="shared" si="806"/>
        <v>0</v>
      </c>
      <c r="AF2819" s="6">
        <f>+AD2819+SUM($D$18:$E$18)-SUM($AB$27:AB2819)</f>
        <v>19466.408151763142</v>
      </c>
      <c r="AG2819" s="10">
        <f t="shared" si="807"/>
        <v>1.0411552743563313E-3</v>
      </c>
      <c r="AH2819" s="10">
        <f>+AD2819/SUM(AB$27:AB2819)-1</f>
        <v>0.6563727546561291</v>
      </c>
      <c r="AI2819" s="6">
        <f t="shared" si="808"/>
        <v>0</v>
      </c>
      <c r="AL2819" s="6">
        <f t="shared" si="809"/>
        <v>0</v>
      </c>
      <c r="AM2819" s="6">
        <f t="shared" si="810"/>
        <v>37474.972107493362</v>
      </c>
      <c r="AN2819" s="6">
        <f t="shared" si="811"/>
        <v>36980.536233093975</v>
      </c>
      <c r="AO2819" s="5">
        <f t="shared" si="812"/>
        <v>0</v>
      </c>
      <c r="AP2819" s="6">
        <f>+AN2819+SUM($D$16:$E$18)-SUM($AL$27:AL2819)</f>
        <v>37696.045233093959</v>
      </c>
      <c r="AQ2819" s="10">
        <f t="shared" si="820"/>
        <v>-5.6464463724348324E-4</v>
      </c>
      <c r="AR2819" s="10">
        <f>+AN2819/SUM(AL$27:AL2819)-1</f>
        <v>0.43980023715844507</v>
      </c>
    </row>
    <row r="2820" spans="1:44" x14ac:dyDescent="0.25">
      <c r="A2820" s="1">
        <v>44384</v>
      </c>
      <c r="B2820">
        <v>10.288</v>
      </c>
      <c r="G2820">
        <f t="shared" si="813"/>
        <v>9915.5383816447193</v>
      </c>
      <c r="H2820">
        <f t="shared" si="814"/>
        <v>9841.7402412795873</v>
      </c>
      <c r="I2820" s="5">
        <f t="shared" si="803"/>
        <v>0</v>
      </c>
      <c r="J2820" s="6">
        <f>+H2820+SUM($D$16:$E$16)-SUM($F$27:F2820)</f>
        <v>10056.35424127958</v>
      </c>
      <c r="K2820" s="10">
        <f t="shared" si="815"/>
        <v>-3.2238655965634022E-3</v>
      </c>
      <c r="L2820" s="10">
        <f>+H2820/SUM(F$27:F2820)-1</f>
        <v>0.27725466852401404</v>
      </c>
      <c r="M2820">
        <v>8.5609999999999999</v>
      </c>
      <c r="R2820">
        <f t="shared" si="816"/>
        <v>8234.4286841689682</v>
      </c>
      <c r="S2820">
        <f t="shared" si="817"/>
        <v>8001.9757944199173</v>
      </c>
      <c r="T2820" s="5">
        <f t="shared" si="804"/>
        <v>0</v>
      </c>
      <c r="U2820" s="6">
        <f>+S2820+SUM($D$17:$E$17)-SUM($Q$27:Q2820)</f>
        <v>8180.949794419912</v>
      </c>
      <c r="V2820" s="10">
        <f t="shared" si="805"/>
        <v>4.9371504979598413E-3</v>
      </c>
      <c r="W2820" s="10">
        <f>+S2820/SUM(Q$27:Q2820)-1</f>
        <v>0.24621451375837933</v>
      </c>
      <c r="X2820">
        <v>6.6529999999999996</v>
      </c>
      <c r="AC2820">
        <f t="shared" si="818"/>
        <v>19432.907080095305</v>
      </c>
      <c r="AD2820">
        <f t="shared" si="819"/>
        <v>19242.827167348543</v>
      </c>
      <c r="AE2820" s="5">
        <f t="shared" si="806"/>
        <v>0</v>
      </c>
      <c r="AF2820" s="6">
        <f>+AD2820+SUM($D$18:$E$18)-SUM($AB$27:AB2820)</f>
        <v>19564.748167348567</v>
      </c>
      <c r="AG2820" s="10">
        <f t="shared" si="807"/>
        <v>5.05178021639896E-3</v>
      </c>
      <c r="AH2820" s="10">
        <f>+AD2820/SUM(AB$27:AB2820)-1</f>
        <v>0.66488109030476306</v>
      </c>
      <c r="AI2820" s="6">
        <f t="shared" si="808"/>
        <v>0</v>
      </c>
      <c r="AL2820" s="6">
        <f t="shared" si="809"/>
        <v>0</v>
      </c>
      <c r="AM2820" s="6">
        <f t="shared" si="810"/>
        <v>37582.874145908994</v>
      </c>
      <c r="AN2820" s="6">
        <f t="shared" si="811"/>
        <v>37086.543203048044</v>
      </c>
      <c r="AO2820" s="5">
        <f t="shared" si="812"/>
        <v>0</v>
      </c>
      <c r="AP2820" s="6">
        <f>+AN2820+SUM($D$16:$E$18)-SUM($AL$27:AL2820)</f>
        <v>37802.052203048021</v>
      </c>
      <c r="AQ2820" s="10">
        <f t="shared" si="820"/>
        <v>2.8121509643403986E-3</v>
      </c>
      <c r="AR2820" s="10">
        <f>+AN2820/SUM(AL$27:AL2820)-1</f>
        <v>0.44392751263974883</v>
      </c>
    </row>
    <row r="2821" spans="1:44" x14ac:dyDescent="0.25">
      <c r="A2821" s="1">
        <v>44385</v>
      </c>
      <c r="B2821">
        <v>10.071999999999999</v>
      </c>
      <c r="G2821">
        <f t="shared" si="813"/>
        <v>9707.3583378621297</v>
      </c>
      <c r="H2821">
        <f t="shared" si="814"/>
        <v>9635.1096141298585</v>
      </c>
      <c r="I2821" s="5">
        <f t="shared" si="803"/>
        <v>0</v>
      </c>
      <c r="J2821" s="6">
        <f>+H2821+SUM($D$16:$E$16)-SUM($F$27:F2821)</f>
        <v>9849.7236141298526</v>
      </c>
      <c r="K2821" s="10">
        <f t="shared" si="815"/>
        <v>-2.0547270133100981E-2</v>
      </c>
      <c r="L2821" s="10">
        <f>+H2821/SUM(F$27:F2821)-1</f>
        <v>0.25043827968252996</v>
      </c>
      <c r="M2821">
        <v>8.4710000000000001</v>
      </c>
      <c r="R2821">
        <f t="shared" si="816"/>
        <v>8147.861860015807</v>
      </c>
      <c r="S2821">
        <f t="shared" si="817"/>
        <v>7917.8526988121848</v>
      </c>
      <c r="T2821" s="5">
        <f t="shared" si="804"/>
        <v>0</v>
      </c>
      <c r="U2821" s="6">
        <f>+S2821+SUM($D$17:$E$17)-SUM($Q$27:Q2821)</f>
        <v>8096.8266988121795</v>
      </c>
      <c r="V2821" s="10">
        <f t="shared" si="805"/>
        <v>-1.0282803063418333E-2</v>
      </c>
      <c r="W2821" s="10">
        <f>+S2821/SUM(Q$27:Q2821)-1</f>
        <v>0.23311332158009934</v>
      </c>
      <c r="X2821">
        <v>6.5890000000000004</v>
      </c>
      <c r="AC2821">
        <f t="shared" si="818"/>
        <v>19245.967946903347</v>
      </c>
      <c r="AD2821">
        <f t="shared" si="819"/>
        <v>19057.716549775974</v>
      </c>
      <c r="AE2821" s="5">
        <f t="shared" si="806"/>
        <v>0</v>
      </c>
      <c r="AF2821" s="6">
        <f>+AD2821+SUM($D$18:$E$18)-SUM($AB$27:AB2821)</f>
        <v>19379.637549776002</v>
      </c>
      <c r="AG2821" s="10">
        <f t="shared" si="807"/>
        <v>-9.4614362520389905E-3</v>
      </c>
      <c r="AH2821" s="10">
        <f>+AD2821/SUM(AB$27:AB2821)-1</f>
        <v>0.64886539967204038</v>
      </c>
      <c r="AI2821" s="6">
        <f t="shared" si="808"/>
        <v>0</v>
      </c>
      <c r="AL2821" s="6">
        <f t="shared" si="809"/>
        <v>0</v>
      </c>
      <c r="AM2821" s="6">
        <f t="shared" si="810"/>
        <v>37101.188144781285</v>
      </c>
      <c r="AN2821" s="6">
        <f t="shared" si="811"/>
        <v>36610.678862718021</v>
      </c>
      <c r="AO2821" s="5">
        <f t="shared" si="812"/>
        <v>0</v>
      </c>
      <c r="AP2821" s="6">
        <f>+AN2821+SUM($D$16:$E$18)-SUM($AL$27:AL2821)</f>
        <v>37326.187862717998</v>
      </c>
      <c r="AQ2821" s="10">
        <f t="shared" si="820"/>
        <v>-1.2588320278856591E-2</v>
      </c>
      <c r="AR2821" s="10">
        <f>+AN2821/SUM(AL$27:AL2821)-1</f>
        <v>0.42540020990558047</v>
      </c>
    </row>
    <row r="2822" spans="1:44" x14ac:dyDescent="0.25">
      <c r="A2822" s="1">
        <v>44386</v>
      </c>
      <c r="B2822">
        <v>10.069000000000001</v>
      </c>
      <c r="G2822">
        <f t="shared" si="813"/>
        <v>9704.4669483651523</v>
      </c>
      <c r="H2822">
        <f t="shared" si="814"/>
        <v>9632.2397443083373</v>
      </c>
      <c r="I2822" s="5">
        <f t="shared" si="803"/>
        <v>0</v>
      </c>
      <c r="J2822" s="6">
        <f>+H2822+SUM($D$16:$E$16)-SUM($F$27:F2822)</f>
        <v>9846.8537443083333</v>
      </c>
      <c r="K2822" s="10">
        <f t="shared" si="815"/>
        <v>-2.9136551785091669E-4</v>
      </c>
      <c r="L2822" s="10">
        <f>+H2822/SUM(F$27:F2822)-1</f>
        <v>0.25006582983750958</v>
      </c>
      <c r="M2822">
        <v>8.516</v>
      </c>
      <c r="R2822">
        <f t="shared" si="816"/>
        <v>8191.1452720923862</v>
      </c>
      <c r="S2822">
        <f t="shared" si="817"/>
        <v>7959.9142466160501</v>
      </c>
      <c r="T2822" s="5">
        <f t="shared" si="804"/>
        <v>0</v>
      </c>
      <c r="U2822" s="6">
        <f>+S2822+SUM($D$17:$E$17)-SUM($Q$27:Q2822)</f>
        <v>8138.8882466160449</v>
      </c>
      <c r="V2822" s="10">
        <f t="shared" si="805"/>
        <v>5.1948188306951693E-3</v>
      </c>
      <c r="W2822" s="10">
        <f>+S2822/SUM(Q$27:Q2822)-1</f>
        <v>0.239663917669239</v>
      </c>
      <c r="X2822">
        <v>6.6029999999999998</v>
      </c>
      <c r="AC2822">
        <f t="shared" si="818"/>
        <v>19286.860882289086</v>
      </c>
      <c r="AD2822">
        <f t="shared" si="819"/>
        <v>19098.209497369971</v>
      </c>
      <c r="AE2822" s="5">
        <f t="shared" si="806"/>
        <v>0</v>
      </c>
      <c r="AF2822" s="6">
        <f>+AD2822+SUM($D$18:$E$18)-SUM($AB$27:AB2822)</f>
        <v>19420.130497369995</v>
      </c>
      <c r="AG2822" s="10">
        <f t="shared" si="807"/>
        <v>2.0894584581361286E-3</v>
      </c>
      <c r="AH2822" s="10">
        <f>+AD2822/SUM(AB$27:AB2822)-1</f>
        <v>0.65236883199794837</v>
      </c>
      <c r="AI2822" s="6">
        <f t="shared" si="808"/>
        <v>0</v>
      </c>
      <c r="AL2822" s="6">
        <f t="shared" si="809"/>
        <v>0</v>
      </c>
      <c r="AM2822" s="6">
        <f t="shared" si="810"/>
        <v>37182.473102746619</v>
      </c>
      <c r="AN2822" s="6">
        <f t="shared" si="811"/>
        <v>36690.363488294359</v>
      </c>
      <c r="AO2822" s="5">
        <f t="shared" si="812"/>
        <v>0</v>
      </c>
      <c r="AP2822" s="6">
        <f>+AN2822+SUM($D$16:$E$18)-SUM($AL$27:AL2822)</f>
        <v>37405.872488294335</v>
      </c>
      <c r="AQ2822" s="10">
        <f t="shared" si="820"/>
        <v>2.1348182104587998E-3</v>
      </c>
      <c r="AR2822" s="10">
        <f>+AN2822/SUM(AL$27:AL2822)-1</f>
        <v>0.42850265120279518</v>
      </c>
    </row>
    <row r="2823" spans="1:44" x14ac:dyDescent="0.25">
      <c r="A2823" s="1">
        <v>44389</v>
      </c>
      <c r="B2823">
        <v>10.109</v>
      </c>
      <c r="G2823">
        <f t="shared" si="813"/>
        <v>9743.0188083248904</v>
      </c>
      <c r="H2823">
        <f t="shared" si="814"/>
        <v>9670.5046752619892</v>
      </c>
      <c r="I2823" s="5">
        <f t="shared" si="803"/>
        <v>0</v>
      </c>
      <c r="J2823" s="6">
        <f>+H2823+SUM($D$16:$E$16)-SUM($F$27:F2823)</f>
        <v>9885.1186752619833</v>
      </c>
      <c r="K2823" s="10">
        <f t="shared" si="815"/>
        <v>3.8860058194494229E-3</v>
      </c>
      <c r="L2823" s="10">
        <f>+H2823/SUM(F$27:F2823)-1</f>
        <v>0.25503182777111766</v>
      </c>
      <c r="M2823">
        <v>8.5679999999999996</v>
      </c>
      <c r="R2823">
        <f t="shared" si="816"/>
        <v>8241.1616593808776</v>
      </c>
      <c r="S2823">
        <f t="shared" si="817"/>
        <v>8008.5187018560719</v>
      </c>
      <c r="T2823" s="5">
        <f t="shared" si="804"/>
        <v>0</v>
      </c>
      <c r="U2823" s="6">
        <f>+S2823+SUM($D$17:$E$17)-SUM($Q$27:Q2823)</f>
        <v>8187.4927018560666</v>
      </c>
      <c r="V2823" s="10">
        <f t="shared" si="805"/>
        <v>5.9718789307900977E-3</v>
      </c>
      <c r="W2823" s="10">
        <f>+S2823/SUM(Q$27:Q2823)-1</f>
        <v>0.24723349537224504</v>
      </c>
      <c r="X2823">
        <v>6.63</v>
      </c>
      <c r="AC2823">
        <f t="shared" si="818"/>
        <v>19365.725829104442</v>
      </c>
      <c r="AD2823">
        <f t="shared" si="819"/>
        <v>19176.3030391584</v>
      </c>
      <c r="AE2823" s="5">
        <f t="shared" si="806"/>
        <v>0</v>
      </c>
      <c r="AF2823" s="6">
        <f>+AD2823+SUM($D$18:$E$18)-SUM($AB$27:AB2823)</f>
        <v>19498.224039158427</v>
      </c>
      <c r="AG2823" s="10">
        <f t="shared" si="807"/>
        <v>4.0212676119251167E-3</v>
      </c>
      <c r="AH2823" s="10">
        <f>+AD2823/SUM(AB$27:AB2823)-1</f>
        <v>0.65912545148362822</v>
      </c>
      <c r="AI2823" s="6">
        <f t="shared" si="808"/>
        <v>0</v>
      </c>
      <c r="AL2823" s="6">
        <f t="shared" si="809"/>
        <v>0</v>
      </c>
      <c r="AM2823" s="6">
        <f t="shared" si="810"/>
        <v>37349.906296810208</v>
      </c>
      <c r="AN2823" s="6">
        <f t="shared" si="811"/>
        <v>36855.326416276461</v>
      </c>
      <c r="AO2823" s="5">
        <f t="shared" si="812"/>
        <v>0</v>
      </c>
      <c r="AP2823" s="6">
        <f>+AN2823+SUM($D$16:$E$18)-SUM($AL$27:AL2823)</f>
        <v>37570.835416276444</v>
      </c>
      <c r="AQ2823" s="10">
        <f t="shared" si="820"/>
        <v>4.4100810115772493E-3</v>
      </c>
      <c r="AR2823" s="10">
        <f>+AN2823/SUM(AL$27:AL2823)-1</f>
        <v>0.43492531801686996</v>
      </c>
    </row>
    <row r="2824" spans="1:44" x14ac:dyDescent="0.25">
      <c r="A2824" s="1">
        <v>44390</v>
      </c>
      <c r="B2824">
        <v>10.241</v>
      </c>
      <c r="G2824">
        <f t="shared" si="813"/>
        <v>9870.2399461920268</v>
      </c>
      <c r="H2824">
        <f t="shared" si="814"/>
        <v>9796.7789474090441</v>
      </c>
      <c r="I2824" s="5">
        <f t="shared" si="803"/>
        <v>0</v>
      </c>
      <c r="J2824" s="6">
        <f>+H2824+SUM($D$16:$E$16)-SUM($F$27:F2824)</f>
        <v>10011.39294740904</v>
      </c>
      <c r="K2824" s="10">
        <f t="shared" si="815"/>
        <v>1.2774178671528302E-2</v>
      </c>
      <c r="L2824" s="10">
        <f>+H2824/SUM(F$27:F2824)-1</f>
        <v>0.27141962095202432</v>
      </c>
      <c r="M2824">
        <v>8.5670000000000002</v>
      </c>
      <c r="R2824">
        <f t="shared" si="816"/>
        <v>8240.199805779177</v>
      </c>
      <c r="S2824">
        <f t="shared" si="817"/>
        <v>8007.584000793765</v>
      </c>
      <c r="T2824" s="5">
        <f t="shared" si="804"/>
        <v>0</v>
      </c>
      <c r="U2824" s="6">
        <f>+S2824+SUM($D$17:$E$17)-SUM($Q$27:Q2824)</f>
        <v>8186.5580007937606</v>
      </c>
      <c r="V2824" s="10">
        <f t="shared" si="805"/>
        <v>-1.141620635697338E-4</v>
      </c>
      <c r="W2824" s="10">
        <f>+S2824/SUM(Q$27:Q2824)-1</f>
        <v>0.24708792657026435</v>
      </c>
      <c r="X2824">
        <v>6.641</v>
      </c>
      <c r="AC2824">
        <f t="shared" si="818"/>
        <v>19397.855992621811</v>
      </c>
      <c r="AD2824">
        <f t="shared" si="819"/>
        <v>19208.118926553685</v>
      </c>
      <c r="AE2824" s="5">
        <f t="shared" si="806"/>
        <v>0</v>
      </c>
      <c r="AF2824" s="6">
        <f>+AD2824+SUM($D$18:$E$18)-SUM($AB$27:AB2824)</f>
        <v>19530.039926553713</v>
      </c>
      <c r="AG2824" s="10">
        <f t="shared" si="807"/>
        <v>1.6317325788948178E-3</v>
      </c>
      <c r="AH2824" s="10">
        <f>+AD2824/SUM(AB$27:AB2824)-1</f>
        <v>0.66187814831112757</v>
      </c>
      <c r="AI2824" s="6">
        <f t="shared" si="808"/>
        <v>0</v>
      </c>
      <c r="AL2824" s="6">
        <f t="shared" si="809"/>
        <v>0</v>
      </c>
      <c r="AM2824" s="6">
        <f t="shared" si="810"/>
        <v>37508.295744593015</v>
      </c>
      <c r="AN2824" s="6">
        <f t="shared" si="811"/>
        <v>37012.481874756493</v>
      </c>
      <c r="AO2824" s="5">
        <f t="shared" si="812"/>
        <v>0</v>
      </c>
      <c r="AP2824" s="6">
        <f>+AN2824+SUM($D$16:$E$18)-SUM($AL$27:AL2824)</f>
        <v>37727.990874756477</v>
      </c>
      <c r="AQ2824" s="10">
        <f t="shared" si="820"/>
        <v>4.1829109397963915E-3</v>
      </c>
      <c r="AR2824" s="10">
        <f>+AN2824/SUM(AL$27:AL2824)-1</f>
        <v>0.44104400880502026</v>
      </c>
    </row>
    <row r="2825" spans="1:44" x14ac:dyDescent="0.25">
      <c r="A2825" s="1">
        <v>44391</v>
      </c>
      <c r="B2825">
        <v>10.243</v>
      </c>
      <c r="G2825">
        <f t="shared" si="813"/>
        <v>9872.1675391900153</v>
      </c>
      <c r="H2825">
        <f t="shared" si="814"/>
        <v>9798.6921939567274</v>
      </c>
      <c r="I2825" s="5">
        <f t="shared" si="803"/>
        <v>0</v>
      </c>
      <c r="J2825" s="6">
        <f>+H2825+SUM($D$16:$E$16)-SUM($F$27:F2825)</f>
        <v>10013.30619395672</v>
      </c>
      <c r="K2825" s="10">
        <f t="shared" si="815"/>
        <v>1.9110692765034187E-4</v>
      </c>
      <c r="L2825" s="10">
        <f>+H2825/SUM(F$27:F2825)-1</f>
        <v>0.27166792084870495</v>
      </c>
      <c r="M2825">
        <v>8.5559999999999992</v>
      </c>
      <c r="R2825">
        <f t="shared" si="816"/>
        <v>8229.6194161604562</v>
      </c>
      <c r="S2825">
        <f t="shared" si="817"/>
        <v>7997.3022891083747</v>
      </c>
      <c r="T2825" s="5">
        <f t="shared" si="804"/>
        <v>0</v>
      </c>
      <c r="U2825" s="6">
        <f>+S2825+SUM($D$17:$E$17)-SUM($Q$27:Q2825)</f>
        <v>8176.2762891083694</v>
      </c>
      <c r="V2825" s="10">
        <f t="shared" si="805"/>
        <v>-1.2559260783828741E-3</v>
      </c>
      <c r="W2825" s="10">
        <f>+S2825/SUM(Q$27:Q2825)-1</f>
        <v>0.24548666974847455</v>
      </c>
      <c r="X2825">
        <v>6.6269999999999998</v>
      </c>
      <c r="AC2825">
        <f t="shared" si="818"/>
        <v>19356.963057236069</v>
      </c>
      <c r="AD2825">
        <f t="shared" si="819"/>
        <v>19167.625978959684</v>
      </c>
      <c r="AE2825" s="5">
        <f t="shared" si="806"/>
        <v>0</v>
      </c>
      <c r="AF2825" s="6">
        <f>+AD2825+SUM($D$18:$E$18)-SUM($AB$27:AB2825)</f>
        <v>19489.546978959712</v>
      </c>
      <c r="AG2825" s="10">
        <f t="shared" si="807"/>
        <v>-2.0733673738652092E-3</v>
      </c>
      <c r="AH2825" s="10">
        <f>+AD2825/SUM(AB$27:AB2825)-1</f>
        <v>0.65837471598521935</v>
      </c>
      <c r="AI2825" s="6">
        <f t="shared" si="808"/>
        <v>0</v>
      </c>
      <c r="AL2825" s="6">
        <f t="shared" si="809"/>
        <v>0</v>
      </c>
      <c r="AM2825" s="6">
        <f t="shared" si="810"/>
        <v>37458.750012586541</v>
      </c>
      <c r="AN2825" s="6">
        <f t="shared" si="811"/>
        <v>36963.620462024788</v>
      </c>
      <c r="AO2825" s="5">
        <f t="shared" si="812"/>
        <v>0</v>
      </c>
      <c r="AP2825" s="6">
        <f>+AN2825+SUM($D$16:$E$18)-SUM($AL$27:AL2825)</f>
        <v>37679.129462024765</v>
      </c>
      <c r="AQ2825" s="10">
        <f t="shared" si="820"/>
        <v>-1.2950971307725823E-3</v>
      </c>
      <c r="AR2825" s="10">
        <f>+AN2825/SUM(AL$27:AL2825)-1</f>
        <v>0.43914163850958765</v>
      </c>
    </row>
    <row r="2826" spans="1:44" x14ac:dyDescent="0.25">
      <c r="A2826" s="1">
        <v>44392</v>
      </c>
      <c r="B2826">
        <v>10.305</v>
      </c>
      <c r="G2826">
        <f t="shared" si="813"/>
        <v>9931.9229221276091</v>
      </c>
      <c r="H2826">
        <f t="shared" si="814"/>
        <v>9858.0028369348893</v>
      </c>
      <c r="I2826" s="5">
        <f t="shared" si="803"/>
        <v>0</v>
      </c>
      <c r="J2826" s="6">
        <f>+H2826+SUM($D$16:$E$16)-SUM($F$27:F2826)</f>
        <v>10072.616836934882</v>
      </c>
      <c r="K2826" s="10">
        <f t="shared" si="815"/>
        <v>5.9231827959038696E-3</v>
      </c>
      <c r="L2826" s="10">
        <f>+H2826/SUM(F$27:F2826)-1</f>
        <v>0.27936521764579747</v>
      </c>
      <c r="M2826">
        <v>8.5039999999999996</v>
      </c>
      <c r="R2826">
        <f t="shared" si="816"/>
        <v>8179.603028871963</v>
      </c>
      <c r="S2826">
        <f t="shared" si="817"/>
        <v>7948.6978338683521</v>
      </c>
      <c r="T2826" s="5">
        <f t="shared" si="804"/>
        <v>0</v>
      </c>
      <c r="U2826" s="6">
        <f>+S2826+SUM($D$17:$E$17)-SUM($Q$27:Q2826)</f>
        <v>8127.6718338683459</v>
      </c>
      <c r="V2826" s="10">
        <f t="shared" si="805"/>
        <v>-5.9445710396026641E-3</v>
      </c>
      <c r="W2826" s="10">
        <f>+S2826/SUM(Q$27:Q2826)-1</f>
        <v>0.23791709204546829</v>
      </c>
      <c r="X2826">
        <v>6.5919999999999996</v>
      </c>
      <c r="AC2826">
        <f t="shared" si="818"/>
        <v>19254.730718771716</v>
      </c>
      <c r="AD2826">
        <f t="shared" si="819"/>
        <v>19066.393609974682</v>
      </c>
      <c r="AE2826" s="5">
        <f t="shared" si="806"/>
        <v>0</v>
      </c>
      <c r="AF2826" s="6">
        <f>+AD2826+SUM($D$18:$E$18)-SUM($AB$27:AB2826)</f>
        <v>19388.31460997471</v>
      </c>
      <c r="AG2826" s="10">
        <f t="shared" si="807"/>
        <v>-5.1941878943768671E-3</v>
      </c>
      <c r="AH2826" s="10">
        <f>+AD2826/SUM(AB$27:AB2826)-1</f>
        <v>0.64961613517044881</v>
      </c>
      <c r="AI2826" s="6">
        <f t="shared" si="808"/>
        <v>0</v>
      </c>
      <c r="AL2826" s="6">
        <f t="shared" si="809"/>
        <v>0</v>
      </c>
      <c r="AM2826" s="6">
        <f t="shared" si="810"/>
        <v>37366.25666977129</v>
      </c>
      <c r="AN2826" s="6">
        <f t="shared" si="811"/>
        <v>36873.094280777921</v>
      </c>
      <c r="AO2826" s="5">
        <f t="shared" si="812"/>
        <v>0</v>
      </c>
      <c r="AP2826" s="6">
        <f>+AN2826+SUM($D$16:$E$18)-SUM($AL$27:AL2826)</f>
        <v>37588.603280777897</v>
      </c>
      <c r="AQ2826" s="10">
        <f t="shared" si="820"/>
        <v>-2.4025550096136161E-3</v>
      </c>
      <c r="AR2826" s="10">
        <f>+AN2826/SUM(AL$27:AL2826)-1</f>
        <v>0.43561709207232857</v>
      </c>
    </row>
    <row r="2827" spans="1:44" x14ac:dyDescent="0.25">
      <c r="A2827" s="1">
        <v>44393</v>
      </c>
      <c r="B2827">
        <v>10.257999999999999</v>
      </c>
      <c r="G2827">
        <f t="shared" si="813"/>
        <v>9886.6244866749148</v>
      </c>
      <c r="H2827">
        <f t="shared" si="814"/>
        <v>9813.0415430643461</v>
      </c>
      <c r="I2827" s="5">
        <f t="shared" si="803"/>
        <v>0</v>
      </c>
      <c r="J2827" s="6">
        <f>+H2827+SUM($D$16:$E$16)-SUM($F$27:F2827)</f>
        <v>10027.655543064342</v>
      </c>
      <c r="K2827" s="10">
        <f t="shared" si="815"/>
        <v>-4.4637152984587924E-3</v>
      </c>
      <c r="L2827" s="10">
        <f>+H2827/SUM(F$27:F2827)-1</f>
        <v>0.27353017007380775</v>
      </c>
      <c r="M2827">
        <v>8.4809999999999999</v>
      </c>
      <c r="R2827">
        <f t="shared" si="816"/>
        <v>8157.4803960328218</v>
      </c>
      <c r="S2827">
        <f t="shared" si="817"/>
        <v>7927.1997094352655</v>
      </c>
      <c r="T2827" s="5">
        <f t="shared" si="804"/>
        <v>0</v>
      </c>
      <c r="U2827" s="6">
        <f>+S2827+SUM($D$17:$E$17)-SUM($Q$27:Q2827)</f>
        <v>8106.1737094352611</v>
      </c>
      <c r="V2827" s="10">
        <f t="shared" si="805"/>
        <v>-2.6450532049658859E-3</v>
      </c>
      <c r="W2827" s="10">
        <f>+S2827/SUM(Q$27:Q2827)-1</f>
        <v>0.23456900959990801</v>
      </c>
      <c r="X2827">
        <v>6.5960000000000001</v>
      </c>
      <c r="AC2827">
        <f t="shared" si="818"/>
        <v>19266.414414596213</v>
      </c>
      <c r="AD2827">
        <f t="shared" si="819"/>
        <v>19077.963023572967</v>
      </c>
      <c r="AE2827" s="5">
        <f t="shared" si="806"/>
        <v>0</v>
      </c>
      <c r="AF2827" s="6">
        <f>+AD2827+SUM($D$18:$E$18)-SUM($AB$27:AB2827)</f>
        <v>19399.884023572995</v>
      </c>
      <c r="AG2827" s="10">
        <f t="shared" si="807"/>
        <v>5.9672095440066464E-4</v>
      </c>
      <c r="AH2827" s="10">
        <f>+AD2827/SUM(AB$27:AB2827)-1</f>
        <v>0.65061711583499382</v>
      </c>
      <c r="AI2827" s="6">
        <f t="shared" si="808"/>
        <v>0</v>
      </c>
      <c r="AL2827" s="6">
        <f t="shared" si="809"/>
        <v>0</v>
      </c>
      <c r="AM2827" s="6">
        <f t="shared" si="810"/>
        <v>37310.519297303952</v>
      </c>
      <c r="AN2827" s="6">
        <f t="shared" si="811"/>
        <v>36818.204276072574</v>
      </c>
      <c r="AO2827" s="5">
        <f t="shared" si="812"/>
        <v>0</v>
      </c>
      <c r="AP2827" s="6">
        <f>+AN2827+SUM($D$16:$E$18)-SUM($AL$27:AL2827)</f>
        <v>37533.713276072551</v>
      </c>
      <c r="AQ2827" s="10">
        <f t="shared" si="820"/>
        <v>-1.4602831686862938E-3</v>
      </c>
      <c r="AR2827" s="10">
        <f>+AN2827/SUM(AL$27:AL2827)-1</f>
        <v>0.43348000457056157</v>
      </c>
    </row>
    <row r="2828" spans="1:44" x14ac:dyDescent="0.25">
      <c r="A2828" s="1">
        <v>44396</v>
      </c>
      <c r="B2828">
        <v>10.087999999999999</v>
      </c>
      <c r="G2828">
        <f t="shared" si="813"/>
        <v>9722.7790818460271</v>
      </c>
      <c r="H2828">
        <f t="shared" si="814"/>
        <v>9650.4155865113207</v>
      </c>
      <c r="I2828" s="5">
        <f t="shared" si="803"/>
        <v>0</v>
      </c>
      <c r="J2828" s="6">
        <f>+H2828+SUM($D$16:$E$16)-SUM($F$27:F2828)</f>
        <v>9865.0295865113148</v>
      </c>
      <c r="K2828" s="10">
        <f t="shared" si="815"/>
        <v>-1.6217744601878303E-2</v>
      </c>
      <c r="L2828" s="10">
        <f>+H2828/SUM(F$27:F2828)-1</f>
        <v>0.25242467885597319</v>
      </c>
      <c r="M2828">
        <v>8.3369999999999997</v>
      </c>
      <c r="R2828">
        <f t="shared" si="816"/>
        <v>8018.9734773877653</v>
      </c>
      <c r="S2828">
        <f t="shared" si="817"/>
        <v>7792.6027564628948</v>
      </c>
      <c r="T2828" s="5">
        <f t="shared" si="804"/>
        <v>0</v>
      </c>
      <c r="U2828" s="6">
        <f>+S2828+SUM($D$17:$E$17)-SUM($Q$27:Q2828)</f>
        <v>7971.5767564628895</v>
      </c>
      <c r="V2828" s="10">
        <f t="shared" si="805"/>
        <v>-1.6604252239957096E-2</v>
      </c>
      <c r="W2828" s="10">
        <f>+S2828/SUM(Q$27:Q2828)-1</f>
        <v>0.21360710211466016</v>
      </c>
      <c r="X2828">
        <v>6.5460000000000003</v>
      </c>
      <c r="AC2828">
        <f t="shared" si="818"/>
        <v>19120.368216789997</v>
      </c>
      <c r="AD2828">
        <f t="shared" si="819"/>
        <v>18933.345353594399</v>
      </c>
      <c r="AE2828" s="5">
        <f t="shared" si="806"/>
        <v>0</v>
      </c>
      <c r="AF2828" s="6">
        <f>+AD2828+SUM($D$18:$E$18)-SUM($AB$27:AB2828)</f>
        <v>19255.266353594423</v>
      </c>
      <c r="AG2828" s="10">
        <f t="shared" si="807"/>
        <v>-7.4545636356818656E-3</v>
      </c>
      <c r="AH2828" s="10">
        <f>+AD2828/SUM(AB$27:AB2828)-1</f>
        <v>0.63810485752817936</v>
      </c>
      <c r="AI2828" s="6">
        <f t="shared" si="808"/>
        <v>0</v>
      </c>
      <c r="AL2828" s="6">
        <f t="shared" si="809"/>
        <v>0</v>
      </c>
      <c r="AM2828" s="6">
        <f t="shared" si="810"/>
        <v>36862.120776023788</v>
      </c>
      <c r="AN2828" s="6">
        <f t="shared" si="811"/>
        <v>36376.363696568616</v>
      </c>
      <c r="AO2828" s="5">
        <f t="shared" si="812"/>
        <v>0</v>
      </c>
      <c r="AP2828" s="6">
        <f>+AN2828+SUM($D$16:$E$18)-SUM($AL$27:AL2828)</f>
        <v>37091.872696568593</v>
      </c>
      <c r="AQ2828" s="10">
        <f t="shared" si="820"/>
        <v>-1.1771832332550747E-2</v>
      </c>
      <c r="AR2828" s="10">
        <f>+AN2828/SUM(AL$27:AL2828)-1</f>
        <v>0.41627738297669947</v>
      </c>
    </row>
    <row r="2829" spans="1:44" x14ac:dyDescent="0.25">
      <c r="A2829" s="1">
        <v>44397</v>
      </c>
      <c r="B2829">
        <v>10.069000000000001</v>
      </c>
      <c r="G2829">
        <f t="shared" si="813"/>
        <v>9704.4669483651523</v>
      </c>
      <c r="H2829">
        <f t="shared" si="814"/>
        <v>9632.2397443083373</v>
      </c>
      <c r="I2829" s="5">
        <f t="shared" si="803"/>
        <v>0</v>
      </c>
      <c r="J2829" s="6">
        <f>+H2829+SUM($D$16:$E$16)-SUM($F$27:F2829)</f>
        <v>9846.8537443083333</v>
      </c>
      <c r="K2829" s="10">
        <f t="shared" si="815"/>
        <v>-1.8424518693622716E-3</v>
      </c>
      <c r="L2829" s="10">
        <f>+H2829/SUM(F$27:F2829)-1</f>
        <v>0.25006582983750958</v>
      </c>
      <c r="M2829">
        <v>8.3390000000000004</v>
      </c>
      <c r="R2829">
        <f t="shared" si="816"/>
        <v>8020.8971845911701</v>
      </c>
      <c r="S2829">
        <f t="shared" si="817"/>
        <v>7794.4721585875122</v>
      </c>
      <c r="T2829" s="5">
        <f t="shared" si="804"/>
        <v>0</v>
      </c>
      <c r="U2829" s="6">
        <f>+S2829+SUM($D$17:$E$17)-SUM($Q$27:Q2829)</f>
        <v>7973.4461585875069</v>
      </c>
      <c r="V2829" s="10">
        <f t="shared" si="805"/>
        <v>2.3450845193218051E-4</v>
      </c>
      <c r="W2829" s="10">
        <f>+S2829/SUM(Q$27:Q2829)-1</f>
        <v>0.21389823971862221</v>
      </c>
      <c r="X2829">
        <v>6.6150000000000002</v>
      </c>
      <c r="AC2829">
        <f t="shared" si="818"/>
        <v>19321.911969762576</v>
      </c>
      <c r="AD2829">
        <f t="shared" si="819"/>
        <v>19132.917738164822</v>
      </c>
      <c r="AE2829" s="5">
        <f t="shared" si="806"/>
        <v>0</v>
      </c>
      <c r="AF2829" s="6">
        <f>+AD2829+SUM($D$18:$E$18)-SUM($AB$27:AB2829)</f>
        <v>19454.83873816485</v>
      </c>
      <c r="AG2829" s="10">
        <f t="shared" si="807"/>
        <v>1.036456109749806E-2</v>
      </c>
      <c r="AH2829" s="10">
        <f>+AD2829/SUM(AB$27:AB2829)-1</f>
        <v>0.6553717739915832</v>
      </c>
      <c r="AI2829" s="6">
        <f t="shared" si="808"/>
        <v>0</v>
      </c>
      <c r="AL2829" s="6">
        <f t="shared" si="809"/>
        <v>0</v>
      </c>
      <c r="AM2829" s="6">
        <f t="shared" si="810"/>
        <v>37047.276102718897</v>
      </c>
      <c r="AN2829" s="6">
        <f t="shared" si="811"/>
        <v>36559.629641060674</v>
      </c>
      <c r="AO2829" s="5">
        <f t="shared" si="812"/>
        <v>0</v>
      </c>
      <c r="AP2829" s="6">
        <f>+AN2829+SUM($D$16:$E$18)-SUM($AL$27:AL2829)</f>
        <v>37275.13864106065</v>
      </c>
      <c r="AQ2829" s="10">
        <f t="shared" si="820"/>
        <v>4.9408652399751674E-3</v>
      </c>
      <c r="AR2829" s="10">
        <f>+AN2829/SUM(AL$27:AL2829)-1</f>
        <v>0.42341265945510242</v>
      </c>
    </row>
    <row r="2830" spans="1:44" x14ac:dyDescent="0.25">
      <c r="A2830" s="1">
        <v>44398</v>
      </c>
      <c r="B2830">
        <v>10.074999999999999</v>
      </c>
      <c r="G2830">
        <f t="shared" si="813"/>
        <v>9710.2497273591107</v>
      </c>
      <c r="H2830">
        <f t="shared" si="814"/>
        <v>9637.9794839513834</v>
      </c>
      <c r="I2830" s="5">
        <f t="shared" si="803"/>
        <v>0</v>
      </c>
      <c r="J2830" s="6">
        <f>+H2830+SUM($D$16:$E$16)-SUM($F$27:F2830)</f>
        <v>9852.5934839513793</v>
      </c>
      <c r="K2830" s="10">
        <f t="shared" si="815"/>
        <v>5.829008729172358E-4</v>
      </c>
      <c r="L2830" s="10">
        <f>+H2830/SUM(F$27:F2830)-1</f>
        <v>0.25081072952755057</v>
      </c>
      <c r="M2830">
        <v>8.4550000000000001</v>
      </c>
      <c r="R2830">
        <f t="shared" si="816"/>
        <v>8132.4722023885761</v>
      </c>
      <c r="S2830">
        <f t="shared" si="817"/>
        <v>7902.8974818152547</v>
      </c>
      <c r="T2830" s="5">
        <f t="shared" si="804"/>
        <v>0</v>
      </c>
      <c r="U2830" s="6">
        <f>+S2830+SUM($D$17:$E$17)-SUM($Q$27:Q2830)</f>
        <v>8081.8714818152494</v>
      </c>
      <c r="V2830" s="10">
        <f t="shared" si="805"/>
        <v>1.3598301295477677E-2</v>
      </c>
      <c r="W2830" s="10">
        <f>+S2830/SUM(Q$27:Q2830)-1</f>
        <v>0.23078422074840499</v>
      </c>
      <c r="X2830">
        <v>6.6040000000000001</v>
      </c>
      <c r="AC2830">
        <f t="shared" si="818"/>
        <v>19289.781806245206</v>
      </c>
      <c r="AD2830">
        <f t="shared" si="819"/>
        <v>19101.101850769537</v>
      </c>
      <c r="AE2830" s="5">
        <f t="shared" si="806"/>
        <v>0</v>
      </c>
      <c r="AF2830" s="6">
        <f>+AD2830+SUM($D$18:$E$18)-SUM($AB$27:AB2830)</f>
        <v>19423.022850769565</v>
      </c>
      <c r="AG2830" s="10">
        <f t="shared" si="807"/>
        <v>-1.6353714273082964E-3</v>
      </c>
      <c r="AH2830" s="10">
        <f>+AD2830/SUM(AB$27:AB2830)-1</f>
        <v>0.65261907716408407</v>
      </c>
      <c r="AI2830" s="6">
        <f t="shared" si="808"/>
        <v>0</v>
      </c>
      <c r="AL2830" s="6">
        <f t="shared" si="809"/>
        <v>0</v>
      </c>
      <c r="AM2830" s="6">
        <f t="shared" si="810"/>
        <v>37132.503735992897</v>
      </c>
      <c r="AN2830" s="6">
        <f t="shared" si="811"/>
        <v>36641.978816536175</v>
      </c>
      <c r="AO2830" s="5">
        <f t="shared" si="812"/>
        <v>0</v>
      </c>
      <c r="AP2830" s="6">
        <f>+AN2830+SUM($D$16:$E$18)-SUM($AL$27:AL2830)</f>
        <v>37357.487816536159</v>
      </c>
      <c r="AQ2830" s="10">
        <f t="shared" si="820"/>
        <v>2.2092251961418619E-3</v>
      </c>
      <c r="AR2830" s="10">
        <f>+AN2830/SUM(AL$27:AL2830)-1</f>
        <v>0.42661884234093428</v>
      </c>
    </row>
    <row r="2831" spans="1:44" x14ac:dyDescent="0.25">
      <c r="A2831" s="1">
        <v>44399</v>
      </c>
      <c r="B2831">
        <v>10.159000000000001</v>
      </c>
      <c r="G2831">
        <f t="shared" si="813"/>
        <v>9791.2086332745621</v>
      </c>
      <c r="H2831">
        <f t="shared" si="814"/>
        <v>9718.3358389540554</v>
      </c>
      <c r="I2831" s="5">
        <f t="shared" si="803"/>
        <v>0</v>
      </c>
      <c r="J2831" s="6">
        <f>+H2831+SUM($D$16:$E$16)-SUM($F$27:F2831)</f>
        <v>9932.9498389540495</v>
      </c>
      <c r="K2831" s="10">
        <f t="shared" si="815"/>
        <v>8.1558581640013283E-3</v>
      </c>
      <c r="L2831" s="10">
        <f>+H2831/SUM(F$27:F2831)-1</f>
        <v>0.26123932518812776</v>
      </c>
      <c r="M2831">
        <v>8.5020000000000007</v>
      </c>
      <c r="R2831">
        <f t="shared" si="816"/>
        <v>8177.6793216685601</v>
      </c>
      <c r="S2831">
        <f t="shared" si="817"/>
        <v>7946.8284317437374</v>
      </c>
      <c r="T2831" s="5">
        <f t="shared" si="804"/>
        <v>0</v>
      </c>
      <c r="U2831" s="6">
        <f>+S2831+SUM($D$17:$E$17)-SUM($Q$27:Q2831)</f>
        <v>8125.8024317437321</v>
      </c>
      <c r="V2831" s="10">
        <f t="shared" si="805"/>
        <v>5.4357397327253754E-3</v>
      </c>
      <c r="W2831" s="10">
        <f>+S2831/SUM(Q$27:Q2831)-1</f>
        <v>0.23762595444150691</v>
      </c>
      <c r="X2831">
        <v>6.6360000000000001</v>
      </c>
      <c r="AC2831">
        <f t="shared" si="818"/>
        <v>19383.251372841187</v>
      </c>
      <c r="AD2831">
        <f t="shared" si="819"/>
        <v>19193.657159555823</v>
      </c>
      <c r="AE2831" s="5">
        <f t="shared" si="806"/>
        <v>0</v>
      </c>
      <c r="AF2831" s="6">
        <f>+AD2831+SUM($D$18:$E$18)-SUM($AB$27:AB2831)</f>
        <v>19515.578159555851</v>
      </c>
      <c r="AG2831" s="10">
        <f t="shared" si="807"/>
        <v>4.765237084742413E-3</v>
      </c>
      <c r="AH2831" s="10">
        <f>+AD2831/SUM(AB$27:AB2831)-1</f>
        <v>0.66062692248044552</v>
      </c>
      <c r="AI2831" s="6">
        <f t="shared" si="808"/>
        <v>0</v>
      </c>
      <c r="AL2831" s="6">
        <f t="shared" si="809"/>
        <v>0</v>
      </c>
      <c r="AM2831" s="6">
        <f t="shared" si="810"/>
        <v>37352.139327784309</v>
      </c>
      <c r="AN2831" s="6">
        <f t="shared" si="811"/>
        <v>36858.821430253622</v>
      </c>
      <c r="AO2831" s="5">
        <f t="shared" si="812"/>
        <v>0</v>
      </c>
      <c r="AP2831" s="6">
        <f>+AN2831+SUM($D$16:$E$18)-SUM($AL$27:AL2831)</f>
        <v>37574.330430253598</v>
      </c>
      <c r="AQ2831" s="10">
        <f t="shared" si="820"/>
        <v>5.8045287943975232E-3</v>
      </c>
      <c r="AR2831" s="10">
        <f>+AN2831/SUM(AL$27:AL2831)-1</f>
        <v>0.43506139289478596</v>
      </c>
    </row>
    <row r="2832" spans="1:44" x14ac:dyDescent="0.25">
      <c r="A2832" s="1">
        <v>44400</v>
      </c>
      <c r="B2832">
        <v>10.116</v>
      </c>
      <c r="G2832">
        <f t="shared" si="813"/>
        <v>9749.765383817843</v>
      </c>
      <c r="H2832">
        <f t="shared" si="814"/>
        <v>9677.2010381788768</v>
      </c>
      <c r="I2832" s="5">
        <f t="shared" si="803"/>
        <v>0</v>
      </c>
      <c r="J2832" s="6">
        <f>+H2832+SUM($D$16:$E$16)-SUM($F$27:F2832)</f>
        <v>9891.8150381788728</v>
      </c>
      <c r="K2832" s="10">
        <f t="shared" si="815"/>
        <v>-4.1412472067319239E-3</v>
      </c>
      <c r="L2832" s="10">
        <f>+H2832/SUM(F$27:F2832)-1</f>
        <v>0.25590087740949885</v>
      </c>
      <c r="M2832">
        <v>8.5719999999999992</v>
      </c>
      <c r="R2832">
        <f t="shared" si="816"/>
        <v>8245.0090737876835</v>
      </c>
      <c r="S2832">
        <f t="shared" si="817"/>
        <v>8012.2575061053058</v>
      </c>
      <c r="T2832" s="5">
        <f t="shared" si="804"/>
        <v>0</v>
      </c>
      <c r="U2832" s="6">
        <f>+S2832+SUM($D$17:$E$17)-SUM($Q$27:Q2832)</f>
        <v>8191.2315061053014</v>
      </c>
      <c r="V2832" s="10">
        <f t="shared" si="805"/>
        <v>8.0520139286144321E-3</v>
      </c>
      <c r="W2832" s="10">
        <f>+S2832/SUM(Q$27:Q2832)-1</f>
        <v>0.2478157705801689</v>
      </c>
      <c r="X2832">
        <v>6.6959999999999997</v>
      </c>
      <c r="AC2832">
        <f t="shared" si="818"/>
        <v>19558.506810208648</v>
      </c>
      <c r="AD2832">
        <f t="shared" si="819"/>
        <v>19367.198363530108</v>
      </c>
      <c r="AE2832" s="5">
        <f t="shared" si="806"/>
        <v>0</v>
      </c>
      <c r="AF2832" s="6">
        <f>+AD2832+SUM($D$18:$E$18)-SUM($AB$27:AB2832)</f>
        <v>19689.119363530132</v>
      </c>
      <c r="AG2832" s="10">
        <f t="shared" si="807"/>
        <v>8.892444925558296E-3</v>
      </c>
      <c r="AH2832" s="10">
        <f>+AD2832/SUM(AB$27:AB2832)-1</f>
        <v>0.67564163244862319</v>
      </c>
      <c r="AI2832" s="6">
        <f t="shared" si="808"/>
        <v>0</v>
      </c>
      <c r="AL2832" s="6">
        <f t="shared" si="809"/>
        <v>0</v>
      </c>
      <c r="AM2832" s="6">
        <f t="shared" si="810"/>
        <v>37553.281267814178</v>
      </c>
      <c r="AN2832" s="6">
        <f t="shared" si="811"/>
        <v>37056.656907814293</v>
      </c>
      <c r="AO2832" s="5">
        <f t="shared" si="812"/>
        <v>0</v>
      </c>
      <c r="AP2832" s="6">
        <f>+AN2832+SUM($D$16:$E$18)-SUM($AL$27:AL2832)</f>
        <v>37772.165907814269</v>
      </c>
      <c r="AQ2832" s="10">
        <f t="shared" si="820"/>
        <v>5.2651763929072448E-3</v>
      </c>
      <c r="AR2832" s="10">
        <f>+AN2832/SUM(AL$27:AL2832)-1</f>
        <v>0.44276391958922856</v>
      </c>
    </row>
    <row r="2833" spans="1:44" x14ac:dyDescent="0.25">
      <c r="A2833" s="1">
        <v>44403</v>
      </c>
      <c r="B2833">
        <v>9.9209999999999994</v>
      </c>
      <c r="G2833">
        <f t="shared" si="813"/>
        <v>9561.8250665141186</v>
      </c>
      <c r="H2833">
        <f t="shared" si="814"/>
        <v>9490.6594997798184</v>
      </c>
      <c r="I2833" s="5">
        <f t="shared" si="803"/>
        <v>0</v>
      </c>
      <c r="J2833" s="6">
        <f>+H2833+SUM($D$16:$E$16)-SUM($F$27:F2833)</f>
        <v>9705.2734997798107</v>
      </c>
      <c r="K2833" s="10">
        <f t="shared" si="815"/>
        <v>-1.8858170889677783E-2</v>
      </c>
      <c r="L2833" s="10">
        <f>+H2833/SUM(F$27:F2833)-1</f>
        <v>0.23169163748315924</v>
      </c>
      <c r="M2833">
        <v>8.5670000000000002</v>
      </c>
      <c r="R2833">
        <f t="shared" si="816"/>
        <v>8240.1998057791752</v>
      </c>
      <c r="S2833">
        <f t="shared" si="817"/>
        <v>8007.5840007937659</v>
      </c>
      <c r="T2833" s="5">
        <f t="shared" si="804"/>
        <v>0</v>
      </c>
      <c r="U2833" s="6">
        <f>+S2833+SUM($D$17:$E$17)-SUM($Q$27:Q2833)</f>
        <v>8186.5580007937606</v>
      </c>
      <c r="V2833" s="10">
        <f t="shared" si="805"/>
        <v>-5.7054977729020795E-4</v>
      </c>
      <c r="W2833" s="10">
        <f>+S2833/SUM(Q$27:Q2833)-1</f>
        <v>0.24708792657026457</v>
      </c>
      <c r="X2833">
        <v>6.62</v>
      </c>
      <c r="AC2833">
        <f t="shared" si="818"/>
        <v>19336.5165895432</v>
      </c>
      <c r="AD2833">
        <f t="shared" si="819"/>
        <v>19147.379505162684</v>
      </c>
      <c r="AE2833" s="5">
        <f t="shared" si="806"/>
        <v>0</v>
      </c>
      <c r="AF2833" s="6">
        <f>+AD2833+SUM($D$18:$E$18)-SUM($AB$27:AB2833)</f>
        <v>19469.300505162711</v>
      </c>
      <c r="AG2833" s="10">
        <f t="shared" si="807"/>
        <v>-1.11644840131645E-2</v>
      </c>
      <c r="AH2833" s="10">
        <f>+AD2833/SUM(AB$27:AB2833)-1</f>
        <v>0.65662299982226524</v>
      </c>
      <c r="AI2833" s="6">
        <f t="shared" si="808"/>
        <v>0</v>
      </c>
      <c r="AL2833" s="6">
        <f t="shared" si="809"/>
        <v>0</v>
      </c>
      <c r="AM2833" s="6">
        <f t="shared" si="810"/>
        <v>37138.541461836496</v>
      </c>
      <c r="AN2833" s="6">
        <f t="shared" si="811"/>
        <v>36645.62300573627</v>
      </c>
      <c r="AO2833" s="5">
        <f t="shared" si="812"/>
        <v>0</v>
      </c>
      <c r="AP2833" s="6">
        <f>+AN2833+SUM($D$16:$E$18)-SUM($AL$27:AL2833)</f>
        <v>37361.132005736246</v>
      </c>
      <c r="AQ2833" s="10">
        <f t="shared" si="820"/>
        <v>-1.0881925677261428E-2</v>
      </c>
      <c r="AR2833" s="10">
        <f>+AN2833/SUM(AL$27:AL2833)-1</f>
        <v>0.42676072520713926</v>
      </c>
    </row>
    <row r="2834" spans="1:44" x14ac:dyDescent="0.25">
      <c r="A2834" s="1">
        <v>44404</v>
      </c>
      <c r="B2834">
        <v>9.7530000000000001</v>
      </c>
      <c r="G2834">
        <f t="shared" si="813"/>
        <v>9399.9072546832176</v>
      </c>
      <c r="H2834">
        <f t="shared" si="814"/>
        <v>9329.9467897744762</v>
      </c>
      <c r="I2834" s="5">
        <f t="shared" si="803"/>
        <v>0</v>
      </c>
      <c r="J2834" s="6">
        <f>+H2834+SUM($D$16:$E$16)-SUM($F$27:F2834)</f>
        <v>9544.5607897744703</v>
      </c>
      <c r="K2834" s="10">
        <f t="shared" si="815"/>
        <v>-1.6559317984082167E-2</v>
      </c>
      <c r="L2834" s="10">
        <f>+H2834/SUM(F$27:F2834)-1</f>
        <v>0.21083444616200508</v>
      </c>
      <c r="M2834">
        <v>8.5350000000000001</v>
      </c>
      <c r="R2834">
        <f t="shared" si="816"/>
        <v>8209.420490524717</v>
      </c>
      <c r="S2834">
        <f t="shared" si="817"/>
        <v>7977.6735667999055</v>
      </c>
      <c r="T2834" s="5">
        <f t="shared" si="804"/>
        <v>0</v>
      </c>
      <c r="U2834" s="6">
        <f>+S2834+SUM($D$17:$E$17)-SUM($Q$27:Q2834)</f>
        <v>8156.6475667999002</v>
      </c>
      <c r="V2834" s="10">
        <f t="shared" si="805"/>
        <v>-3.6536031371133815E-3</v>
      </c>
      <c r="W2834" s="10">
        <f>+S2834/SUM(Q$27:Q2834)-1</f>
        <v>0.24242972490687609</v>
      </c>
      <c r="X2834">
        <v>6.61</v>
      </c>
      <c r="AC2834">
        <f t="shared" si="818"/>
        <v>19307.307349981958</v>
      </c>
      <c r="AD2834">
        <f t="shared" si="819"/>
        <v>19118.455971166972</v>
      </c>
      <c r="AE2834" s="5">
        <f t="shared" si="806"/>
        <v>0</v>
      </c>
      <c r="AF2834" s="6">
        <f>+AD2834+SUM($D$18:$E$18)-SUM($AB$27:AB2834)</f>
        <v>19440.376971166996</v>
      </c>
      <c r="AG2834" s="10">
        <f t="shared" si="807"/>
        <v>-1.4855969780755984E-3</v>
      </c>
      <c r="AH2834" s="10">
        <f>+AD2834/SUM(AB$27:AB2834)-1</f>
        <v>0.65412054816090226</v>
      </c>
      <c r="AI2834" s="6">
        <f t="shared" si="808"/>
        <v>0</v>
      </c>
      <c r="AL2834" s="6">
        <f t="shared" si="809"/>
        <v>0</v>
      </c>
      <c r="AM2834" s="6">
        <f t="shared" si="810"/>
        <v>36916.635095189893</v>
      </c>
      <c r="AN2834" s="6">
        <f t="shared" si="811"/>
        <v>36426.07632774135</v>
      </c>
      <c r="AO2834" s="5">
        <f t="shared" si="812"/>
        <v>0</v>
      </c>
      <c r="AP2834" s="6">
        <f>+AN2834+SUM($D$16:$E$18)-SUM($AL$27:AL2834)</f>
        <v>37141.585327741326</v>
      </c>
      <c r="AQ2834" s="10">
        <f t="shared" si="820"/>
        <v>-5.8763390242354552E-3</v>
      </c>
      <c r="AR2834" s="10">
        <f>+AN2834/SUM(AL$27:AL2834)-1</f>
        <v>0.41821289461182309</v>
      </c>
    </row>
    <row r="2835" spans="1:44" x14ac:dyDescent="0.25">
      <c r="A2835" s="1">
        <v>44405</v>
      </c>
      <c r="B2835">
        <v>9.8219999999999992</v>
      </c>
      <c r="G2835">
        <f t="shared" si="813"/>
        <v>9466.4092131137659</v>
      </c>
      <c r="H2835">
        <f t="shared" si="814"/>
        <v>9395.9537956695258</v>
      </c>
      <c r="I2835" s="5">
        <f t="shared" si="803"/>
        <v>0</v>
      </c>
      <c r="J2835" s="6">
        <f>+H2835+SUM($D$16:$E$16)-SUM($F$27:F2835)</f>
        <v>9610.5677956695217</v>
      </c>
      <c r="K2835" s="10">
        <f t="shared" si="815"/>
        <v>6.9156671898165101E-3</v>
      </c>
      <c r="L2835" s="10">
        <f>+H2835/SUM(F$27:F2835)-1</f>
        <v>0.2194007925974788</v>
      </c>
      <c r="M2835">
        <v>8.5589999999999993</v>
      </c>
      <c r="R2835">
        <f t="shared" si="816"/>
        <v>8232.5049769655598</v>
      </c>
      <c r="S2835">
        <f t="shared" si="817"/>
        <v>8000.1063922952999</v>
      </c>
      <c r="T2835" s="5">
        <f t="shared" si="804"/>
        <v>0</v>
      </c>
      <c r="U2835" s="6">
        <f>+S2835+SUM($D$17:$E$17)-SUM($Q$27:Q2835)</f>
        <v>8179.0803922952946</v>
      </c>
      <c r="V2835" s="10">
        <f t="shared" si="805"/>
        <v>2.7502506773373625E-3</v>
      </c>
      <c r="W2835" s="10">
        <f>+S2835/SUM(Q$27:Q2835)-1</f>
        <v>0.24592337615441728</v>
      </c>
      <c r="X2835">
        <v>6.665</v>
      </c>
      <c r="AC2835">
        <f t="shared" si="818"/>
        <v>19467.958167568795</v>
      </c>
      <c r="AD2835">
        <f t="shared" si="819"/>
        <v>19277.535408143398</v>
      </c>
      <c r="AE2835" s="5">
        <f t="shared" si="806"/>
        <v>0</v>
      </c>
      <c r="AF2835" s="6">
        <f>+AD2835+SUM($D$18:$E$18)-SUM($AB$27:AB2835)</f>
        <v>19599.456408143422</v>
      </c>
      <c r="AG2835" s="10">
        <f t="shared" si="807"/>
        <v>8.1829399302475458E-3</v>
      </c>
      <c r="AH2835" s="10">
        <f>+AD2835/SUM(AB$27:AB2835)-1</f>
        <v>0.66788403229839854</v>
      </c>
      <c r="AI2835" s="6">
        <f t="shared" si="808"/>
        <v>0</v>
      </c>
      <c r="AL2835" s="6">
        <f t="shared" si="809"/>
        <v>0</v>
      </c>
      <c r="AM2835" s="6">
        <f t="shared" si="810"/>
        <v>37166.872357648121</v>
      </c>
      <c r="AN2835" s="6">
        <f t="shared" si="811"/>
        <v>36673.595596108222</v>
      </c>
      <c r="AO2835" s="5">
        <f t="shared" si="812"/>
        <v>0</v>
      </c>
      <c r="AP2835" s="6">
        <f>+AN2835+SUM($D$16:$E$18)-SUM($AL$27:AL2835)</f>
        <v>37389.104596108198</v>
      </c>
      <c r="AQ2835" s="10">
        <f t="shared" si="820"/>
        <v>6.664208492522139E-3</v>
      </c>
      <c r="AR2835" s="10">
        <f>+AN2835/SUM(AL$27:AL2835)-1</f>
        <v>0.42784981007052836</v>
      </c>
    </row>
    <row r="2836" spans="1:44" x14ac:dyDescent="0.25">
      <c r="A2836" s="1">
        <v>44406</v>
      </c>
      <c r="B2836">
        <v>9.9009999999999998</v>
      </c>
      <c r="G2836">
        <f t="shared" si="813"/>
        <v>9542.5491365342496</v>
      </c>
      <c r="H2836">
        <f t="shared" si="814"/>
        <v>9471.5270343029915</v>
      </c>
      <c r="I2836" s="5">
        <f t="shared" si="803"/>
        <v>0</v>
      </c>
      <c r="J2836" s="6">
        <f>+H2836+SUM($D$16:$E$16)-SUM($F$27:F2836)</f>
        <v>9686.1410343029856</v>
      </c>
      <c r="K2836" s="10">
        <f t="shared" si="815"/>
        <v>7.8635560603939059E-3</v>
      </c>
      <c r="L2836" s="10">
        <f>+H2836/SUM(F$27:F2836)-1</f>
        <v>0.22920863851635498</v>
      </c>
      <c r="M2836">
        <v>8.5869999999999997</v>
      </c>
      <c r="R2836">
        <f t="shared" si="816"/>
        <v>8259.4368778132084</v>
      </c>
      <c r="S2836">
        <f t="shared" si="817"/>
        <v>8026.2780220399272</v>
      </c>
      <c r="T2836" s="5">
        <f t="shared" si="804"/>
        <v>0</v>
      </c>
      <c r="U2836" s="6">
        <f>+S2836+SUM($D$17:$E$17)-SUM($Q$27:Q2836)</f>
        <v>8205.2520220399219</v>
      </c>
      <c r="V2836" s="10">
        <f t="shared" si="805"/>
        <v>3.1998254680662974E-3</v>
      </c>
      <c r="W2836" s="10">
        <f>+S2836/SUM(Q$27:Q2836)-1</f>
        <v>0.24999930260988212</v>
      </c>
      <c r="X2836">
        <v>6.6470000000000002</v>
      </c>
      <c r="AC2836">
        <f t="shared" si="818"/>
        <v>19415.381536358556</v>
      </c>
      <c r="AD2836">
        <f t="shared" si="819"/>
        <v>19225.473046951112</v>
      </c>
      <c r="AE2836" s="5">
        <f t="shared" si="806"/>
        <v>0</v>
      </c>
      <c r="AF2836" s="6">
        <f>+AD2836+SUM($D$18:$E$18)-SUM($AB$27:AB2836)</f>
        <v>19547.394046951136</v>
      </c>
      <c r="AG2836" s="10">
        <f t="shared" si="807"/>
        <v>-2.6563165889975648E-3</v>
      </c>
      <c r="AH2836" s="10">
        <f>+AD2836/SUM(AB$27:AB2836)-1</f>
        <v>0.66337961930794509</v>
      </c>
      <c r="AI2836" s="6">
        <f t="shared" si="808"/>
        <v>0</v>
      </c>
      <c r="AL2836" s="6">
        <f t="shared" si="809"/>
        <v>0</v>
      </c>
      <c r="AM2836" s="6">
        <f t="shared" si="810"/>
        <v>37217.367550706011</v>
      </c>
      <c r="AN2836" s="6">
        <f t="shared" si="811"/>
        <v>36723.278103294033</v>
      </c>
      <c r="AO2836" s="5">
        <f t="shared" si="812"/>
        <v>0</v>
      </c>
      <c r="AP2836" s="6">
        <f>+AN2836+SUM($D$16:$E$18)-SUM($AL$27:AL2836)</f>
        <v>37438.787103294017</v>
      </c>
      <c r="AQ2836" s="10">
        <f t="shared" si="820"/>
        <v>1.3287963892825161E-3</v>
      </c>
      <c r="AR2836" s="10">
        <f>+AN2836/SUM(AL$27:AL2836)-1</f>
        <v>0.42978414885831318</v>
      </c>
    </row>
    <row r="2837" spans="1:44" x14ac:dyDescent="0.25">
      <c r="A2837" s="1">
        <v>44407</v>
      </c>
      <c r="B2837">
        <v>9.8740000000000006</v>
      </c>
      <c r="G2837">
        <f t="shared" si="813"/>
        <v>9516.5266310614279</v>
      </c>
      <c r="H2837">
        <f t="shared" si="814"/>
        <v>9445.698205909277</v>
      </c>
      <c r="I2837" s="5">
        <f t="shared" si="803"/>
        <v>0</v>
      </c>
      <c r="J2837" s="6">
        <f>+H2837+SUM($D$16:$E$16)-SUM($F$27:F2837)</f>
        <v>9660.3122059092711</v>
      </c>
      <c r="K2837" s="10">
        <f t="shared" si="815"/>
        <v>-2.6665757087619424E-3</v>
      </c>
      <c r="L2837" s="10">
        <f>+H2837/SUM(F$27:F2837)-1</f>
        <v>0.22585658991116975</v>
      </c>
      <c r="M2837">
        <v>8.5790000000000006</v>
      </c>
      <c r="R2837">
        <f t="shared" si="816"/>
        <v>8251.7420489995948</v>
      </c>
      <c r="S2837">
        <f t="shared" si="817"/>
        <v>8018.8004135414631</v>
      </c>
      <c r="T2837" s="5">
        <f t="shared" si="804"/>
        <v>0</v>
      </c>
      <c r="U2837" s="6">
        <f>+S2837+SUM($D$17:$E$17)-SUM($Q$27:Q2837)</f>
        <v>8197.7744135414578</v>
      </c>
      <c r="V2837" s="10">
        <f t="shared" si="805"/>
        <v>-9.113197837651299E-4</v>
      </c>
      <c r="W2837" s="10">
        <f>+S2837/SUM(Q$27:Q2837)-1</f>
        <v>0.24883475219403506</v>
      </c>
      <c r="X2837">
        <v>6.6479999999999997</v>
      </c>
      <c r="AC2837">
        <f t="shared" si="818"/>
        <v>19418.302460314681</v>
      </c>
      <c r="AD2837">
        <f t="shared" si="819"/>
        <v>19228.365400350682</v>
      </c>
      <c r="AE2837" s="5">
        <f t="shared" si="806"/>
        <v>0</v>
      </c>
      <c r="AF2837" s="6">
        <f>+AD2837+SUM($D$18:$E$18)-SUM($AB$27:AB2837)</f>
        <v>19550.286400350706</v>
      </c>
      <c r="AG2837" s="10">
        <f t="shared" si="807"/>
        <v>1.4796618887524815E-4</v>
      </c>
      <c r="AH2837" s="10">
        <f>+AD2837/SUM(AB$27:AB2837)-1</f>
        <v>0.66362986447408123</v>
      </c>
      <c r="AI2837" s="6">
        <f t="shared" si="808"/>
        <v>0</v>
      </c>
      <c r="AL2837" s="6">
        <f t="shared" si="809"/>
        <v>0</v>
      </c>
      <c r="AM2837" s="6">
        <f t="shared" si="810"/>
        <v>37186.571140375701</v>
      </c>
      <c r="AN2837" s="6">
        <f t="shared" si="811"/>
        <v>36692.864019801418</v>
      </c>
      <c r="AO2837" s="5">
        <f t="shared" si="812"/>
        <v>0</v>
      </c>
      <c r="AP2837" s="6">
        <f>+AN2837+SUM($D$16:$E$18)-SUM($AL$27:AL2837)</f>
        <v>37408.373019801395</v>
      </c>
      <c r="AQ2837" s="10">
        <f t="shared" si="820"/>
        <v>-8.1236829090403084E-4</v>
      </c>
      <c r="AR2837" s="10">
        <f>+AN2837/SUM(AL$27:AL2837)-1</f>
        <v>0.42860000689915911</v>
      </c>
    </row>
    <row r="2838" spans="1:44" x14ac:dyDescent="0.25">
      <c r="A2838" s="1">
        <v>44411</v>
      </c>
      <c r="B2838">
        <v>9.9610000000000003</v>
      </c>
      <c r="G2838">
        <f t="shared" si="813"/>
        <v>9600.3769264738603</v>
      </c>
      <c r="H2838">
        <f t="shared" si="814"/>
        <v>9528.9244307334739</v>
      </c>
      <c r="I2838" s="5">
        <f t="shared" si="803"/>
        <v>0</v>
      </c>
      <c r="J2838" s="6">
        <f>+H2838+SUM($D$16:$E$16)-SUM($F$27:F2838)</f>
        <v>9743.538430733468</v>
      </c>
      <c r="K2838" s="10">
        <f t="shared" si="815"/>
        <v>8.6152727831392273E-3</v>
      </c>
      <c r="L2838" s="10">
        <f>+H2838/SUM(F$27:F2838)-1</f>
        <v>0.23665763541676754</v>
      </c>
      <c r="M2838">
        <v>8.6170000000000009</v>
      </c>
      <c r="R2838">
        <f t="shared" si="816"/>
        <v>8288.2924858642637</v>
      </c>
      <c r="S2838">
        <f t="shared" si="817"/>
        <v>8054.3190539091729</v>
      </c>
      <c r="T2838" s="5">
        <f t="shared" si="804"/>
        <v>0</v>
      </c>
      <c r="U2838" s="6">
        <f>+S2838+SUM($D$17:$E$17)-SUM($Q$27:Q2838)</f>
        <v>8233.2930539091685</v>
      </c>
      <c r="V2838" s="10">
        <f t="shared" si="805"/>
        <v>4.3327174640277466E-3</v>
      </c>
      <c r="W2838" s="10">
        <f>+S2838/SUM(Q$27:Q2838)-1</f>
        <v>0.25436636666930901</v>
      </c>
      <c r="X2838">
        <v>6.72</v>
      </c>
      <c r="AC2838">
        <f t="shared" si="818"/>
        <v>19628.608985155632</v>
      </c>
      <c r="AD2838">
        <f t="shared" si="819"/>
        <v>19436.614845119821</v>
      </c>
      <c r="AE2838" s="5">
        <f t="shared" si="806"/>
        <v>0</v>
      </c>
      <c r="AF2838" s="6">
        <f>+AD2838+SUM($D$18:$E$18)-SUM($AB$27:AB2838)</f>
        <v>19758.535845119848</v>
      </c>
      <c r="AG2838" s="10">
        <f t="shared" si="807"/>
        <v>1.0651989464737888E-2</v>
      </c>
      <c r="AH2838" s="10">
        <f>+AD2838/SUM(AB$27:AB2838)-1</f>
        <v>0.68164751643589416</v>
      </c>
      <c r="AI2838" s="6">
        <f t="shared" si="808"/>
        <v>0</v>
      </c>
      <c r="AL2838" s="6">
        <f t="shared" si="809"/>
        <v>0</v>
      </c>
      <c r="AM2838" s="6">
        <f t="shared" si="810"/>
        <v>37517.278397493756</v>
      </c>
      <c r="AN2838" s="6">
        <f t="shared" si="811"/>
        <v>37019.858329762472</v>
      </c>
      <c r="AO2838" s="5">
        <f t="shared" si="812"/>
        <v>0</v>
      </c>
      <c r="AP2838" s="6">
        <f>+AN2838+SUM($D$16:$E$18)-SUM($AL$27:AL2838)</f>
        <v>37735.367329762448</v>
      </c>
      <c r="AQ2838" s="10">
        <f t="shared" si="820"/>
        <v>8.7412064082008634E-3</v>
      </c>
      <c r="AR2838" s="10">
        <f>+AN2838/SUM(AL$27:AL2838)-1</f>
        <v>0.441331203712094</v>
      </c>
    </row>
    <row r="2839" spans="1:44" x14ac:dyDescent="0.25">
      <c r="A2839" s="1">
        <v>44412</v>
      </c>
      <c r="B2839">
        <v>10.01</v>
      </c>
      <c r="G2839">
        <f t="shared" si="813"/>
        <v>9647.6029549245395</v>
      </c>
      <c r="H2839">
        <f t="shared" si="814"/>
        <v>9575.7989711516984</v>
      </c>
      <c r="I2839" s="5">
        <f t="shared" si="803"/>
        <v>0</v>
      </c>
      <c r="J2839" s="6">
        <f>+H2839+SUM($D$16:$E$16)-SUM($F$27:F2839)</f>
        <v>9790.4129711516944</v>
      </c>
      <c r="K2839" s="10">
        <f t="shared" si="815"/>
        <v>4.8108334309404643E-3</v>
      </c>
      <c r="L2839" s="10">
        <f>+H2839/SUM(F$27:F2839)-1</f>
        <v>0.24274098288543744</v>
      </c>
      <c r="M2839">
        <v>8.6460000000000008</v>
      </c>
      <c r="R2839">
        <f t="shared" si="816"/>
        <v>8316.1862403136147</v>
      </c>
      <c r="S2839">
        <f t="shared" si="817"/>
        <v>8081.425384716109</v>
      </c>
      <c r="T2839" s="5">
        <f t="shared" si="804"/>
        <v>0</v>
      </c>
      <c r="U2839" s="6">
        <f>+S2839+SUM($D$17:$E$17)-SUM($Q$27:Q2839)</f>
        <v>8260.3993847161037</v>
      </c>
      <c r="V2839" s="10">
        <f t="shared" si="805"/>
        <v>3.2922830062589448E-3</v>
      </c>
      <c r="W2839" s="10">
        <f>+S2839/SUM(Q$27:Q2839)-1</f>
        <v>0.25858786192675476</v>
      </c>
      <c r="X2839">
        <v>6.7249999999999996</v>
      </c>
      <c r="AC2839">
        <f t="shared" si="818"/>
        <v>19643.213604936256</v>
      </c>
      <c r="AD2839">
        <f t="shared" si="819"/>
        <v>19451.076612117678</v>
      </c>
      <c r="AE2839" s="5">
        <f t="shared" si="806"/>
        <v>0</v>
      </c>
      <c r="AF2839" s="6">
        <f>+AD2839+SUM($D$18:$E$18)-SUM($AB$27:AB2839)</f>
        <v>19772.997612117702</v>
      </c>
      <c r="AG2839" s="10">
        <f t="shared" si="807"/>
        <v>7.3192503286745314E-4</v>
      </c>
      <c r="AH2839" s="10">
        <f>+AD2839/SUM(AB$27:AB2839)-1</f>
        <v>0.68289874226657576</v>
      </c>
      <c r="AI2839" s="6">
        <f t="shared" si="808"/>
        <v>0</v>
      </c>
      <c r="AL2839" s="6">
        <f t="shared" si="809"/>
        <v>0</v>
      </c>
      <c r="AM2839" s="6">
        <f t="shared" si="810"/>
        <v>37607.002800174407</v>
      </c>
      <c r="AN2839" s="6">
        <f t="shared" si="811"/>
        <v>37108.300967985488</v>
      </c>
      <c r="AO2839" s="5">
        <f t="shared" si="812"/>
        <v>0</v>
      </c>
      <c r="AP2839" s="6">
        <f>+AN2839+SUM($D$16:$E$18)-SUM($AL$27:AL2839)</f>
        <v>37823.809967985464</v>
      </c>
      <c r="AQ2839" s="10">
        <f t="shared" si="820"/>
        <v>2.3437598327884501E-3</v>
      </c>
      <c r="AR2839" s="10">
        <f>+AN2839/SUM(AL$27:AL2839)-1</f>
        <v>0.44477462948303925</v>
      </c>
    </row>
    <row r="2840" spans="1:44" x14ac:dyDescent="0.25">
      <c r="A2840" s="1">
        <v>44413</v>
      </c>
      <c r="B2840">
        <v>10.010999999999999</v>
      </c>
      <c r="G2840">
        <f t="shared" si="813"/>
        <v>9648.566751423532</v>
      </c>
      <c r="H2840">
        <f t="shared" si="814"/>
        <v>9576.7555944255382</v>
      </c>
      <c r="I2840" s="5">
        <f t="shared" si="803"/>
        <v>0</v>
      </c>
      <c r="J2840" s="6">
        <f>+H2840+SUM($D$16:$E$16)-SUM($F$27:F2840)</f>
        <v>9791.3695944255305</v>
      </c>
      <c r="K2840" s="10">
        <f t="shared" si="815"/>
        <v>9.771020657201035E-5</v>
      </c>
      <c r="L2840" s="10">
        <f>+H2840/SUM(F$27:F2840)-1</f>
        <v>0.24286513283377764</v>
      </c>
      <c r="M2840">
        <v>8.6780000000000008</v>
      </c>
      <c r="R2840">
        <f t="shared" si="816"/>
        <v>8346.9655555680711</v>
      </c>
      <c r="S2840">
        <f t="shared" si="817"/>
        <v>8111.3358187099684</v>
      </c>
      <c r="T2840" s="5">
        <f t="shared" si="804"/>
        <v>0</v>
      </c>
      <c r="U2840" s="6">
        <f>+S2840+SUM($D$17:$E$17)-SUM($Q$27:Q2840)</f>
        <v>8290.309818709964</v>
      </c>
      <c r="V2840" s="10">
        <f t="shared" si="805"/>
        <v>3.6209428383333631E-3</v>
      </c>
      <c r="W2840" s="10">
        <f>+S2840/SUM(Q$27:Q2840)-1</f>
        <v>0.26324606359014302</v>
      </c>
      <c r="X2840">
        <v>6.7240000000000002</v>
      </c>
      <c r="AC2840">
        <f t="shared" si="818"/>
        <v>19640.292680980132</v>
      </c>
      <c r="AD2840">
        <f t="shared" si="819"/>
        <v>19448.184258718109</v>
      </c>
      <c r="AE2840" s="5">
        <f t="shared" si="806"/>
        <v>0</v>
      </c>
      <c r="AF2840" s="6">
        <f>+AD2840+SUM($D$18:$E$18)-SUM($AB$27:AB2840)</f>
        <v>19770.105258718133</v>
      </c>
      <c r="AG2840" s="10">
        <f t="shared" si="807"/>
        <v>-1.4627794208588174E-4</v>
      </c>
      <c r="AH2840" s="10">
        <f>+AD2840/SUM(AB$27:AB2840)-1</f>
        <v>0.68264849710043962</v>
      </c>
      <c r="AI2840" s="6">
        <f t="shared" si="808"/>
        <v>0</v>
      </c>
      <c r="AL2840" s="6">
        <f t="shared" si="809"/>
        <v>0</v>
      </c>
      <c r="AM2840" s="6">
        <f t="shared" si="810"/>
        <v>37635.824987971733</v>
      </c>
      <c r="AN2840" s="6">
        <f t="shared" si="811"/>
        <v>37136.275671853611</v>
      </c>
      <c r="AO2840" s="5">
        <f t="shared" si="812"/>
        <v>0</v>
      </c>
      <c r="AP2840" s="6">
        <f>+AN2840+SUM($D$16:$E$18)-SUM($AL$27:AL2840)</f>
        <v>37851.784671853587</v>
      </c>
      <c r="AQ2840" s="10">
        <f t="shared" si="820"/>
        <v>7.3960565822961399E-4</v>
      </c>
      <c r="AR2840" s="10">
        <f>+AN2840/SUM(AL$27:AL2840)-1</f>
        <v>0.44586379663329057</v>
      </c>
    </row>
    <row r="2841" spans="1:44" x14ac:dyDescent="0.25">
      <c r="A2841" s="1">
        <v>44414</v>
      </c>
      <c r="B2841">
        <v>10.025</v>
      </c>
      <c r="G2841">
        <f t="shared" si="813"/>
        <v>9662.0599024094408</v>
      </c>
      <c r="H2841">
        <f t="shared" si="814"/>
        <v>9590.1483202593172</v>
      </c>
      <c r="I2841" s="5">
        <f t="shared" si="803"/>
        <v>0</v>
      </c>
      <c r="J2841" s="6">
        <f>+H2841+SUM($D$16:$E$16)-SUM($F$27:F2841)</f>
        <v>9804.7623202593095</v>
      </c>
      <c r="K2841" s="10">
        <f t="shared" si="815"/>
        <v>1.3678092430913225E-3</v>
      </c>
      <c r="L2841" s="10">
        <f>+H2841/SUM(F$27:F2841)-1</f>
        <v>0.24460323211054047</v>
      </c>
      <c r="M2841">
        <v>8.69</v>
      </c>
      <c r="R2841">
        <f t="shared" si="816"/>
        <v>8358.5077987884906</v>
      </c>
      <c r="S2841">
        <f t="shared" si="817"/>
        <v>8122.5522314576647</v>
      </c>
      <c r="T2841" s="5">
        <f t="shared" si="804"/>
        <v>0</v>
      </c>
      <c r="U2841" s="6">
        <f>+S2841+SUM($D$17:$E$17)-SUM($Q$27:Q2841)</f>
        <v>8301.5262314576594</v>
      </c>
      <c r="V2841" s="10">
        <f t="shared" si="805"/>
        <v>1.3529545931301179E-3</v>
      </c>
      <c r="W2841" s="10">
        <f>+S2841/SUM(Q$27:Q2841)-1</f>
        <v>0.26499288921391351</v>
      </c>
      <c r="X2841">
        <v>6.7270000000000003</v>
      </c>
      <c r="AC2841">
        <f t="shared" si="818"/>
        <v>19649.055452848505</v>
      </c>
      <c r="AD2841">
        <f t="shared" si="819"/>
        <v>19456.861318916821</v>
      </c>
      <c r="AE2841" s="5">
        <f t="shared" si="806"/>
        <v>0</v>
      </c>
      <c r="AF2841" s="6">
        <f>+AD2841+SUM($D$18:$E$18)-SUM($AB$27:AB2841)</f>
        <v>19778.782318916848</v>
      </c>
      <c r="AG2841" s="10">
        <f t="shared" si="807"/>
        <v>4.3889802735819217E-4</v>
      </c>
      <c r="AH2841" s="10">
        <f>+AD2841/SUM(AB$27:AB2841)-1</f>
        <v>0.68339923259884827</v>
      </c>
      <c r="AI2841" s="6">
        <f t="shared" si="808"/>
        <v>0</v>
      </c>
      <c r="AL2841" s="6">
        <f t="shared" si="809"/>
        <v>0</v>
      </c>
      <c r="AM2841" s="6">
        <f t="shared" si="810"/>
        <v>37669.623154046436</v>
      </c>
      <c r="AN2841" s="6">
        <f t="shared" si="811"/>
        <v>37169.561870633799</v>
      </c>
      <c r="AO2841" s="5">
        <f t="shared" si="812"/>
        <v>0</v>
      </c>
      <c r="AP2841" s="6">
        <f>+AN2841+SUM($D$16:$E$18)-SUM($AL$27:AL2841)</f>
        <v>37885.070870633775</v>
      </c>
      <c r="AQ2841" s="10">
        <f t="shared" si="820"/>
        <v>8.7938254612707212E-4</v>
      </c>
      <c r="AR2841" s="10">
        <f>+AN2841/SUM(AL$27:AL2841)-1</f>
        <v>0.44715976153211567</v>
      </c>
    </row>
    <row r="2842" spans="1:44" x14ac:dyDescent="0.25">
      <c r="A2842" s="1">
        <v>44417</v>
      </c>
      <c r="B2842">
        <v>10.054</v>
      </c>
      <c r="G2842">
        <f t="shared" si="813"/>
        <v>9690.010000880251</v>
      </c>
      <c r="H2842">
        <f t="shared" si="814"/>
        <v>9617.8903952007167</v>
      </c>
      <c r="I2842" s="5">
        <f t="shared" si="803"/>
        <v>0</v>
      </c>
      <c r="J2842" s="6">
        <f>+H2842+SUM($D$16:$E$16)-SUM($F$27:F2842)</f>
        <v>9832.5043952007109</v>
      </c>
      <c r="K2842" s="10">
        <f t="shared" si="815"/>
        <v>2.8294489999087791E-3</v>
      </c>
      <c r="L2842" s="10">
        <f>+H2842/SUM(F$27:F2842)-1</f>
        <v>0.24820358061240655</v>
      </c>
      <c r="M2842">
        <v>8.7050000000000001</v>
      </c>
      <c r="R2842">
        <f t="shared" si="816"/>
        <v>8372.9356028140173</v>
      </c>
      <c r="S2842">
        <f t="shared" si="817"/>
        <v>8136.5727473922871</v>
      </c>
      <c r="T2842" s="5">
        <f t="shared" si="804"/>
        <v>0</v>
      </c>
      <c r="U2842" s="6">
        <f>+S2842+SUM($D$17:$E$17)-SUM($Q$27:Q2842)</f>
        <v>8315.5467473922818</v>
      </c>
      <c r="V2842" s="10">
        <f t="shared" si="805"/>
        <v>1.6889082252722343E-3</v>
      </c>
      <c r="W2842" s="10">
        <f>+S2842/SUM(Q$27:Q2842)-1</f>
        <v>0.26717642124362695</v>
      </c>
      <c r="X2842">
        <v>6.742</v>
      </c>
      <c r="AC2842">
        <f t="shared" si="818"/>
        <v>19692.869312190371</v>
      </c>
      <c r="AD2842">
        <f t="shared" si="819"/>
        <v>19500.246619910391</v>
      </c>
      <c r="AE2842" s="5">
        <f t="shared" si="806"/>
        <v>0</v>
      </c>
      <c r="AF2842" s="6">
        <f>+AD2842+SUM($D$18:$E$18)-SUM($AB$27:AB2842)</f>
        <v>19822.167619910419</v>
      </c>
      <c r="AG2842" s="10">
        <f t="shared" si="807"/>
        <v>2.1935274019408979E-3</v>
      </c>
      <c r="AH2842" s="10">
        <f>+AD2842/SUM(AB$27:AB2842)-1</f>
        <v>0.68715291009089263</v>
      </c>
      <c r="AI2842" s="6">
        <f t="shared" si="808"/>
        <v>0</v>
      </c>
      <c r="AL2842" s="6">
        <f t="shared" si="809"/>
        <v>0</v>
      </c>
      <c r="AM2842" s="6">
        <f t="shared" si="810"/>
        <v>37755.814915884635</v>
      </c>
      <c r="AN2842" s="6">
        <f t="shared" si="811"/>
        <v>37254.709762503393</v>
      </c>
      <c r="AO2842" s="5">
        <f t="shared" si="812"/>
        <v>0</v>
      </c>
      <c r="AP2842" s="6">
        <f>+AN2842+SUM($D$16:$E$18)-SUM($AL$27:AL2842)</f>
        <v>37970.218762503369</v>
      </c>
      <c r="AQ2842" s="10">
        <f t="shared" si="820"/>
        <v>2.2475315450867228E-3</v>
      </c>
      <c r="AR2842" s="10">
        <f>+AN2842/SUM(AL$27:AL2842)-1</f>
        <v>0.45047490964502135</v>
      </c>
    </row>
    <row r="2843" spans="1:44" x14ac:dyDescent="0.25">
      <c r="A2843" s="1">
        <v>44418</v>
      </c>
      <c r="B2843">
        <v>10.083</v>
      </c>
      <c r="G2843">
        <f t="shared" si="813"/>
        <v>9717.9600993510612</v>
      </c>
      <c r="H2843">
        <f t="shared" si="814"/>
        <v>9645.6324701421145</v>
      </c>
      <c r="I2843" s="5">
        <f t="shared" si="803"/>
        <v>0</v>
      </c>
      <c r="J2843" s="6">
        <f>+H2843+SUM($D$16:$E$16)-SUM($F$27:F2843)</f>
        <v>9860.2464701421086</v>
      </c>
      <c r="K2843" s="10">
        <f t="shared" si="815"/>
        <v>2.8214658063046016E-3</v>
      </c>
      <c r="L2843" s="10">
        <f>+H2843/SUM(F$27:F2843)-1</f>
        <v>0.25180392911427218</v>
      </c>
      <c r="M2843">
        <v>8.73</v>
      </c>
      <c r="R2843">
        <f t="shared" si="816"/>
        <v>8396.9819428565625</v>
      </c>
      <c r="S2843">
        <f t="shared" si="817"/>
        <v>8159.9402739499901</v>
      </c>
      <c r="T2843" s="5">
        <f t="shared" si="804"/>
        <v>0</v>
      </c>
      <c r="U2843" s="6">
        <f>+S2843+SUM($D$17:$E$17)-SUM($Q$27:Q2843)</f>
        <v>8338.9142739499839</v>
      </c>
      <c r="V2843" s="10">
        <f t="shared" si="805"/>
        <v>2.8101010393610792E-3</v>
      </c>
      <c r="W2843" s="10">
        <f>+S2843/SUM(Q$27:Q2843)-1</f>
        <v>0.27081564129314906</v>
      </c>
      <c r="X2843">
        <v>6.7480000000000002</v>
      </c>
      <c r="AC2843">
        <f t="shared" si="818"/>
        <v>19710.394855927116</v>
      </c>
      <c r="AD2843">
        <f t="shared" si="819"/>
        <v>19517.600740307818</v>
      </c>
      <c r="AE2843" s="5">
        <f t="shared" si="806"/>
        <v>0</v>
      </c>
      <c r="AF2843" s="6">
        <f>+AD2843+SUM($D$18:$E$18)-SUM($AB$27:AB2843)</f>
        <v>19839.521740307842</v>
      </c>
      <c r="AG2843" s="10">
        <f t="shared" si="807"/>
        <v>8.7549054826840944E-4</v>
      </c>
      <c r="AH2843" s="10">
        <f>+AD2843/SUM(AB$27:AB2843)-1</f>
        <v>0.68865438108771038</v>
      </c>
      <c r="AI2843" s="6">
        <f t="shared" si="808"/>
        <v>0</v>
      </c>
      <c r="AL2843" s="6">
        <f t="shared" si="809"/>
        <v>0</v>
      </c>
      <c r="AM2843" s="6">
        <f t="shared" si="810"/>
        <v>37825.336898134738</v>
      </c>
      <c r="AN2843" s="6">
        <f t="shared" si="811"/>
        <v>37323.173484399922</v>
      </c>
      <c r="AO2843" s="5">
        <f t="shared" si="812"/>
        <v>0</v>
      </c>
      <c r="AP2843" s="6">
        <f>+AN2843+SUM($D$16:$E$18)-SUM($AL$27:AL2843)</f>
        <v>38038.682484399906</v>
      </c>
      <c r="AQ2843" s="10">
        <f t="shared" si="820"/>
        <v>1.8030900038992215E-3</v>
      </c>
      <c r="AR2843" s="10">
        <f>+AN2843/SUM(AL$27:AL2843)-1</f>
        <v>0.45314047626639331</v>
      </c>
    </row>
    <row r="2844" spans="1:44" x14ac:dyDescent="0.25">
      <c r="A2844" s="1">
        <v>44419</v>
      </c>
      <c r="B2844">
        <v>10.077</v>
      </c>
      <c r="G2844">
        <f t="shared" si="813"/>
        <v>9712.1773203571011</v>
      </c>
      <c r="H2844">
        <f t="shared" si="814"/>
        <v>9639.8927304990666</v>
      </c>
      <c r="I2844" s="5">
        <f t="shared" ref="I2844:I2907" si="821">+C2844*(MAX($A:$A)-$A2844)</f>
        <v>0</v>
      </c>
      <c r="J2844" s="6">
        <f>+H2844+SUM($D$16:$E$16)-SUM($F$27:F2844)</f>
        <v>9854.5067304990589</v>
      </c>
      <c r="K2844" s="10">
        <f t="shared" si="815"/>
        <v>-5.8210914508372014E-4</v>
      </c>
      <c r="L2844" s="10">
        <f>+H2844/SUM(F$27:F2844)-1</f>
        <v>0.25105902942423097</v>
      </c>
      <c r="M2844">
        <v>8.7609999999999992</v>
      </c>
      <c r="R2844">
        <f t="shared" si="816"/>
        <v>8426.7994045093164</v>
      </c>
      <c r="S2844">
        <f t="shared" si="817"/>
        <v>8188.9160068815399</v>
      </c>
      <c r="T2844" s="5">
        <f t="shared" ref="T2844:T2907" si="822">+N2844*(MAX($A:$A)-$A2844)</f>
        <v>0</v>
      </c>
      <c r="U2844" s="6">
        <f>+S2844+SUM($D$17:$E$17)-SUM($Q$27:Q2844)</f>
        <v>8367.8900068815346</v>
      </c>
      <c r="V2844" s="10">
        <f t="shared" ref="V2844:V2907" si="823">+U2844/U2843-1</f>
        <v>3.4747608597043289E-3</v>
      </c>
      <c r="W2844" s="10">
        <f>+S2844/SUM(Q$27:Q2844)-1</f>
        <v>0.27532827415455619</v>
      </c>
      <c r="X2844">
        <v>6.7009999999999996</v>
      </c>
      <c r="AC2844">
        <f t="shared" si="818"/>
        <v>19573.111429989269</v>
      </c>
      <c r="AD2844">
        <f t="shared" si="819"/>
        <v>19381.660130527962</v>
      </c>
      <c r="AE2844" s="5">
        <f t="shared" ref="AE2844:AE2907" si="824">+Y2844*(MAX($A:$A)-$A2844)</f>
        <v>0</v>
      </c>
      <c r="AF2844" s="6">
        <f>+AD2844+SUM($D$18:$E$18)-SUM($AB$27:AB2844)</f>
        <v>19703.581130527986</v>
      </c>
      <c r="AG2844" s="10">
        <f t="shared" ref="AG2844:AG2907" si="825">+AF2844/AF2843-1</f>
        <v>-6.8520104244078617E-3</v>
      </c>
      <c r="AH2844" s="10">
        <f>+AD2844/SUM(AB$27:AB2844)-1</f>
        <v>0.67689285827930457</v>
      </c>
      <c r="AI2844" s="6">
        <f t="shared" ref="AI2844:AI2907" si="826">+C2844+N2844+Y2844</f>
        <v>0</v>
      </c>
      <c r="AL2844" s="6">
        <f t="shared" ref="AL2844:AL2907" si="827">+F2844+Q2844+AB2844</f>
        <v>0</v>
      </c>
      <c r="AM2844" s="6">
        <f t="shared" ref="AM2844:AM2907" si="828">+G2844+R2844+AC2844</f>
        <v>37712.088154855686</v>
      </c>
      <c r="AN2844" s="6">
        <f t="shared" ref="AN2844:AN2907" si="829">+H2844+S2844+AD2844</f>
        <v>37210.468867908567</v>
      </c>
      <c r="AO2844" s="5">
        <f t="shared" ref="AO2844:AO2907" si="830">+AI2844*(MAX($A:$A)-$A2844)</f>
        <v>0</v>
      </c>
      <c r="AP2844" s="6">
        <f>+AN2844+SUM($D$16:$E$18)-SUM($AL$27:AL2844)</f>
        <v>37925.977867908543</v>
      </c>
      <c r="AQ2844" s="10">
        <f t="shared" si="820"/>
        <v>-2.9628948515129094E-3</v>
      </c>
      <c r="AR2844" s="10">
        <f>+AN2844/SUM(AL$27:AL2844)-1</f>
        <v>0.44875243460766012</v>
      </c>
    </row>
    <row r="2845" spans="1:44" x14ac:dyDescent="0.25">
      <c r="A2845" s="1">
        <v>44420</v>
      </c>
      <c r="B2845">
        <v>10.045</v>
      </c>
      <c r="G2845">
        <f t="shared" ref="G2845:G2908" si="831">+(B2845/B2844*G2844)+F2845</f>
        <v>9681.3358323893099</v>
      </c>
      <c r="H2845">
        <f t="shared" ref="H2845:H2908" si="832">+($B2845/$B2844*H2844)+F2845</f>
        <v>9609.280785736144</v>
      </c>
      <c r="I2845" s="5">
        <f t="shared" si="821"/>
        <v>0</v>
      </c>
      <c r="J2845" s="6">
        <f>+H2845+SUM($D$16:$E$16)-SUM($F$27:F2845)</f>
        <v>9823.8947857361381</v>
      </c>
      <c r="K2845" s="10">
        <f t="shared" ref="K2845:K2908" si="833">+J2845/J2844-1</f>
        <v>-3.1063903653522074E-3</v>
      </c>
      <c r="L2845" s="10">
        <f>+H2845/SUM(F$27:F2845)-1</f>
        <v>0.24708623107734451</v>
      </c>
      <c r="M2845">
        <v>8.7759999999999998</v>
      </c>
      <c r="R2845">
        <f t="shared" ref="R2845:R2908" si="834">+($M2845/$M2844*R2844)+N2845</f>
        <v>8441.227208534845</v>
      </c>
      <c r="S2845">
        <f t="shared" ref="S2845:S2908" si="835">+($M2845/$M2844*S2844)+Q2845</f>
        <v>8202.9365228161623</v>
      </c>
      <c r="T2845" s="5">
        <f t="shared" si="822"/>
        <v>0</v>
      </c>
      <c r="U2845" s="6">
        <f>+S2845+SUM($D$17:$E$17)-SUM($Q$27:Q2845)</f>
        <v>8381.910522816157</v>
      </c>
      <c r="V2845" s="10">
        <f t="shared" si="823"/>
        <v>1.6755138897730504E-3</v>
      </c>
      <c r="W2845" s="10">
        <f>+S2845/SUM(Q$27:Q2845)-1</f>
        <v>0.27751180618426963</v>
      </c>
      <c r="X2845">
        <v>6.7320000000000002</v>
      </c>
      <c r="AC2845">
        <f t="shared" ref="AC2845:AC2908" si="836">+(X2845/X2844*AC2844)+AB2845</f>
        <v>19663.660072629122</v>
      </c>
      <c r="AD2845">
        <f t="shared" ref="AD2845:AD2908" si="837">+($X2845/$X2844*AD2844)+AB2845</f>
        <v>19471.323085914675</v>
      </c>
      <c r="AE2845" s="5">
        <f t="shared" si="824"/>
        <v>0</v>
      </c>
      <c r="AF2845" s="6">
        <f>+AD2845+SUM($D$18:$E$18)-SUM($AB$27:AB2845)</f>
        <v>19793.244085914703</v>
      </c>
      <c r="AG2845" s="10">
        <f t="shared" si="825"/>
        <v>4.5505918336741225E-3</v>
      </c>
      <c r="AH2845" s="10">
        <f>+AD2845/SUM(AB$27:AB2845)-1</f>
        <v>0.68465045842952965</v>
      </c>
      <c r="AI2845" s="6">
        <f t="shared" si="826"/>
        <v>0</v>
      </c>
      <c r="AL2845" s="6">
        <f t="shared" si="827"/>
        <v>0</v>
      </c>
      <c r="AM2845" s="6">
        <f t="shared" si="828"/>
        <v>37786.223113553278</v>
      </c>
      <c r="AN2845" s="6">
        <f t="shared" si="829"/>
        <v>37283.540394466982</v>
      </c>
      <c r="AO2845" s="5">
        <f t="shared" si="830"/>
        <v>0</v>
      </c>
      <c r="AP2845" s="6">
        <f>+AN2845+SUM($D$16:$E$18)-SUM($AL$27:AL2845)</f>
        <v>37999.049394466958</v>
      </c>
      <c r="AQ2845" s="10">
        <f t="shared" ref="AQ2845:AQ2908" si="838">+AP2845/AP2844-1</f>
        <v>1.9266880029544797E-3</v>
      </c>
      <c r="AR2845" s="10">
        <f>+AN2845/SUM(AL$27:AL2845)-1</f>
        <v>0.45159740150065475</v>
      </c>
    </row>
    <row r="2846" spans="1:44" x14ac:dyDescent="0.25">
      <c r="A2846" s="1">
        <v>44421</v>
      </c>
      <c r="B2846">
        <v>9.9529999999999994</v>
      </c>
      <c r="G2846">
        <f t="shared" si="831"/>
        <v>9592.6665544819116</v>
      </c>
      <c r="H2846">
        <f t="shared" si="832"/>
        <v>9521.2714445427409</v>
      </c>
      <c r="I2846" s="5">
        <f t="shared" si="821"/>
        <v>0</v>
      </c>
      <c r="J2846" s="6">
        <f>+H2846+SUM($D$16:$E$16)-SUM($F$27:F2846)</f>
        <v>9735.8854445427351</v>
      </c>
      <c r="K2846" s="10">
        <f t="shared" si="833"/>
        <v>-8.9587015244899648E-3</v>
      </c>
      <c r="L2846" s="10">
        <f>+H2846/SUM(F$27:F2846)-1</f>
        <v>0.2356644358300457</v>
      </c>
      <c r="M2846">
        <v>8.7929999999999993</v>
      </c>
      <c r="R2846">
        <f t="shared" si="834"/>
        <v>8457.5787197637746</v>
      </c>
      <c r="S2846">
        <f t="shared" si="835"/>
        <v>8218.8264408753985</v>
      </c>
      <c r="T2846" s="5">
        <f t="shared" si="822"/>
        <v>0</v>
      </c>
      <c r="U2846" s="6">
        <f>+S2846+SUM($D$17:$E$17)-SUM($Q$27:Q2846)</f>
        <v>8397.8004408753932</v>
      </c>
      <c r="V2846" s="10">
        <f t="shared" si="823"/>
        <v>1.8957394040395315E-3</v>
      </c>
      <c r="W2846" s="10">
        <f>+S2846/SUM(Q$27:Q2846)-1</f>
        <v>0.27998647581794422</v>
      </c>
      <c r="X2846">
        <v>6.7370000000000001</v>
      </c>
      <c r="AC2846">
        <f t="shared" si="836"/>
        <v>19678.264692409743</v>
      </c>
      <c r="AD2846">
        <f t="shared" si="837"/>
        <v>19485.784852912529</v>
      </c>
      <c r="AE2846" s="5">
        <f t="shared" si="824"/>
        <v>0</v>
      </c>
      <c r="AF2846" s="6">
        <f>+AD2846+SUM($D$18:$E$18)-SUM($AB$27:AB2846)</f>
        <v>19807.705852912557</v>
      </c>
      <c r="AG2846" s="10">
        <f t="shared" si="825"/>
        <v>7.3064157320956724E-4</v>
      </c>
      <c r="AH2846" s="10">
        <f>+AD2846/SUM(AB$27:AB2846)-1</f>
        <v>0.68590168426021081</v>
      </c>
      <c r="AI2846" s="6">
        <f t="shared" si="826"/>
        <v>0</v>
      </c>
      <c r="AL2846" s="6">
        <f t="shared" si="827"/>
        <v>0</v>
      </c>
      <c r="AM2846" s="6">
        <f t="shared" si="828"/>
        <v>37728.509966655431</v>
      </c>
      <c r="AN2846" s="6">
        <f t="shared" si="829"/>
        <v>37225.882738330663</v>
      </c>
      <c r="AO2846" s="5">
        <f t="shared" si="830"/>
        <v>0</v>
      </c>
      <c r="AP2846" s="6">
        <f>+AN2846+SUM($D$16:$E$18)-SUM($AL$27:AL2846)</f>
        <v>37941.39173833064</v>
      </c>
      <c r="AQ2846" s="10">
        <f t="shared" si="838"/>
        <v>-1.5173446982258421E-3</v>
      </c>
      <c r="AR2846" s="10">
        <f>+AN2846/SUM(AL$27:AL2846)-1</f>
        <v>0.44935255825512121</v>
      </c>
    </row>
    <row r="2847" spans="1:44" x14ac:dyDescent="0.25">
      <c r="A2847" s="1">
        <v>44424</v>
      </c>
      <c r="B2847">
        <v>9.9160000000000004</v>
      </c>
      <c r="G2847">
        <f t="shared" si="831"/>
        <v>9557.0060840191545</v>
      </c>
      <c r="H2847">
        <f t="shared" si="832"/>
        <v>9485.8763834106121</v>
      </c>
      <c r="I2847" s="5">
        <f t="shared" si="821"/>
        <v>0</v>
      </c>
      <c r="J2847" s="6">
        <f>+H2847+SUM($D$16:$E$16)-SUM($F$27:F2847)</f>
        <v>9700.490383410608</v>
      </c>
      <c r="K2847" s="10">
        <f t="shared" si="833"/>
        <v>-3.6355256369585698E-3</v>
      </c>
      <c r="L2847" s="10">
        <f>+H2847/SUM(F$27:F2847)-1</f>
        <v>0.23107088774145823</v>
      </c>
      <c r="M2847">
        <v>8.7639999999999993</v>
      </c>
      <c r="R2847">
        <f t="shared" si="834"/>
        <v>8429.6849653144236</v>
      </c>
      <c r="S2847">
        <f t="shared" si="835"/>
        <v>8191.7201100684633</v>
      </c>
      <c r="T2847" s="5">
        <f t="shared" si="822"/>
        <v>0</v>
      </c>
      <c r="U2847" s="6">
        <f>+S2847+SUM($D$17:$E$17)-SUM($Q$27:Q2847)</f>
        <v>8370.694110068458</v>
      </c>
      <c r="V2847" s="10">
        <f t="shared" si="823"/>
        <v>-3.2277893476723163E-3</v>
      </c>
      <c r="W2847" s="10">
        <f>+S2847/SUM(Q$27:Q2847)-1</f>
        <v>0.2757649805604987</v>
      </c>
      <c r="X2847">
        <v>6.7809999999999997</v>
      </c>
      <c r="AC2847">
        <f t="shared" si="836"/>
        <v>19806.785346479213</v>
      </c>
      <c r="AD2847">
        <f t="shared" si="837"/>
        <v>19613.04840249367</v>
      </c>
      <c r="AE2847" s="5">
        <f t="shared" si="824"/>
        <v>0</v>
      </c>
      <c r="AF2847" s="6">
        <f>+AD2847+SUM($D$18:$E$18)-SUM($AB$27:AB2847)</f>
        <v>19934.969402493698</v>
      </c>
      <c r="AG2847" s="10">
        <f t="shared" si="825"/>
        <v>6.4249515075682773E-3</v>
      </c>
      <c r="AH2847" s="10">
        <f>+AD2847/SUM(AB$27:AB2847)-1</f>
        <v>0.69691247157020775</v>
      </c>
      <c r="AI2847" s="6">
        <f t="shared" si="826"/>
        <v>0</v>
      </c>
      <c r="AL2847" s="6">
        <f t="shared" si="827"/>
        <v>0</v>
      </c>
      <c r="AM2847" s="6">
        <f t="shared" si="828"/>
        <v>37793.476395812788</v>
      </c>
      <c r="AN2847" s="6">
        <f t="shared" si="829"/>
        <v>37290.644895972742</v>
      </c>
      <c r="AO2847" s="5">
        <f t="shared" si="830"/>
        <v>0</v>
      </c>
      <c r="AP2847" s="6">
        <f>+AN2847+SUM($D$16:$E$18)-SUM($AL$27:AL2847)</f>
        <v>38006.153895972719</v>
      </c>
      <c r="AQ2847" s="10">
        <f t="shared" si="838"/>
        <v>1.7068998967861848E-3</v>
      </c>
      <c r="AR2847" s="10">
        <f>+AN2847/SUM(AL$27:AL2847)-1</f>
        <v>0.45187400816986067</v>
      </c>
    </row>
    <row r="2848" spans="1:44" x14ac:dyDescent="0.25">
      <c r="A2848" s="1">
        <v>44425</v>
      </c>
      <c r="B2848">
        <v>9.8719999999999999</v>
      </c>
      <c r="G2848">
        <f t="shared" si="831"/>
        <v>9514.5990380634412</v>
      </c>
      <c r="H2848">
        <f t="shared" si="832"/>
        <v>9443.7849593615938</v>
      </c>
      <c r="I2848" s="5">
        <f t="shared" si="821"/>
        <v>0</v>
      </c>
      <c r="J2848" s="6">
        <f>+H2848+SUM($D$16:$E$16)-SUM($F$27:F2848)</f>
        <v>9658.3989593615879</v>
      </c>
      <c r="K2848" s="10">
        <f t="shared" si="833"/>
        <v>-4.3391027036121521E-3</v>
      </c>
      <c r="L2848" s="10">
        <f>+H2848/SUM(F$27:F2848)-1</f>
        <v>0.22560829001448934</v>
      </c>
      <c r="M2848">
        <v>8.7710000000000008</v>
      </c>
      <c r="R2848">
        <f t="shared" si="834"/>
        <v>8436.4179405263367</v>
      </c>
      <c r="S2848">
        <f t="shared" si="835"/>
        <v>8198.2630175046215</v>
      </c>
      <c r="T2848" s="5">
        <f t="shared" si="822"/>
        <v>0</v>
      </c>
      <c r="U2848" s="6">
        <f>+S2848+SUM($D$17:$E$17)-SUM($Q$27:Q2848)</f>
        <v>8377.2370175046162</v>
      </c>
      <c r="V2848" s="10">
        <f t="shared" si="823"/>
        <v>7.8164455063389759E-4</v>
      </c>
      <c r="W2848" s="10">
        <f>+S2848/SUM(Q$27:Q2848)-1</f>
        <v>0.27678396217436507</v>
      </c>
      <c r="X2848">
        <v>6.88</v>
      </c>
      <c r="AC2848">
        <f t="shared" si="836"/>
        <v>20095.956818135524</v>
      </c>
      <c r="AD2848">
        <f t="shared" si="837"/>
        <v>19899.391389051238</v>
      </c>
      <c r="AE2848" s="5">
        <f t="shared" si="824"/>
        <v>0</v>
      </c>
      <c r="AF2848" s="6">
        <f>+AD2848+SUM($D$18:$E$18)-SUM($AB$27:AB2848)</f>
        <v>20221.312389051265</v>
      </c>
      <c r="AG2848" s="10">
        <f t="shared" si="825"/>
        <v>1.436385382772376E-2</v>
      </c>
      <c r="AH2848" s="10">
        <f>+AD2848/SUM(AB$27:AB2848)-1</f>
        <v>0.72168674301770053</v>
      </c>
      <c r="AI2848" s="6">
        <f t="shared" si="826"/>
        <v>0</v>
      </c>
      <c r="AL2848" s="6">
        <f t="shared" si="827"/>
        <v>0</v>
      </c>
      <c r="AM2848" s="6">
        <f t="shared" si="828"/>
        <v>38046.973796725302</v>
      </c>
      <c r="AN2848" s="6">
        <f t="shared" si="829"/>
        <v>37541.439365917453</v>
      </c>
      <c r="AO2848" s="5">
        <f t="shared" si="830"/>
        <v>0</v>
      </c>
      <c r="AP2848" s="6">
        <f>+AN2848+SUM($D$16:$E$18)-SUM($AL$27:AL2848)</f>
        <v>38256.948365917429</v>
      </c>
      <c r="AQ2848" s="10">
        <f t="shared" si="838"/>
        <v>6.598785834293075E-3</v>
      </c>
      <c r="AR2848" s="10">
        <f>+AN2848/SUM(AL$27:AL2848)-1</f>
        <v>0.461638440330292</v>
      </c>
    </row>
    <row r="2849" spans="1:44" x14ac:dyDescent="0.25">
      <c r="A2849" s="1">
        <v>44426</v>
      </c>
      <c r="B2849">
        <v>9.8879999999999999</v>
      </c>
      <c r="G2849">
        <f t="shared" si="831"/>
        <v>9530.0197820473368</v>
      </c>
      <c r="H2849">
        <f t="shared" si="832"/>
        <v>9459.090931743056</v>
      </c>
      <c r="I2849" s="5">
        <f t="shared" si="821"/>
        <v>0</v>
      </c>
      <c r="J2849" s="6">
        <f>+H2849+SUM($D$16:$E$16)-SUM($F$27:F2849)</f>
        <v>9673.7049317430501</v>
      </c>
      <c r="K2849" s="10">
        <f t="shared" si="833"/>
        <v>1.5847318428099388E-3</v>
      </c>
      <c r="L2849" s="10">
        <f>+H2849/SUM(F$27:F2849)-1</f>
        <v>0.22759468918793258</v>
      </c>
      <c r="M2849">
        <v>8.7840000000000007</v>
      </c>
      <c r="R2849">
        <f t="shared" si="834"/>
        <v>8448.9220373484586</v>
      </c>
      <c r="S2849">
        <f t="shared" si="835"/>
        <v>8210.4141313146265</v>
      </c>
      <c r="T2849" s="5">
        <f t="shared" si="822"/>
        <v>0</v>
      </c>
      <c r="U2849" s="6">
        <f>+S2849+SUM($D$17:$E$17)-SUM($Q$27:Q2849)</f>
        <v>8389.3881313146212</v>
      </c>
      <c r="V2849" s="10">
        <f t="shared" si="823"/>
        <v>1.4504918250033416E-3</v>
      </c>
      <c r="W2849" s="10">
        <f>+S2849/SUM(Q$27:Q2849)-1</f>
        <v>0.27867635660011647</v>
      </c>
      <c r="X2849">
        <v>6.843</v>
      </c>
      <c r="AC2849">
        <f t="shared" si="836"/>
        <v>19987.882631758923</v>
      </c>
      <c r="AD2849">
        <f t="shared" si="837"/>
        <v>19792.374313267093</v>
      </c>
      <c r="AE2849" s="5">
        <f t="shared" si="824"/>
        <v>0</v>
      </c>
      <c r="AF2849" s="6">
        <f>+AD2849+SUM($D$18:$E$18)-SUM($AB$27:AB2849)</f>
        <v>20114.295313267117</v>
      </c>
      <c r="AG2849" s="10">
        <f t="shared" si="825"/>
        <v>-5.2922913075658107E-3</v>
      </c>
      <c r="AH2849" s="10">
        <f>+AD2849/SUM(AB$27:AB2849)-1</f>
        <v>0.71242767187065748</v>
      </c>
      <c r="AI2849" s="6">
        <f t="shared" si="826"/>
        <v>0</v>
      </c>
      <c r="AL2849" s="6">
        <f t="shared" si="827"/>
        <v>0</v>
      </c>
      <c r="AM2849" s="6">
        <f t="shared" si="828"/>
        <v>37966.824451154724</v>
      </c>
      <c r="AN2849" s="6">
        <f t="shared" si="829"/>
        <v>37461.879376324774</v>
      </c>
      <c r="AO2849" s="5">
        <f t="shared" si="830"/>
        <v>0</v>
      </c>
      <c r="AP2849" s="6">
        <f>+AN2849+SUM($D$16:$E$18)-SUM($AL$27:AL2849)</f>
        <v>38177.388376324758</v>
      </c>
      <c r="AQ2849" s="10">
        <f t="shared" si="838"/>
        <v>-2.0796219508074643E-3</v>
      </c>
      <c r="AR2849" s="10">
        <f>+AN2849/SUM(AL$27:AL2849)-1</f>
        <v>0.45854085161059821</v>
      </c>
    </row>
    <row r="2850" spans="1:44" x14ac:dyDescent="0.25">
      <c r="A2850" s="1">
        <v>44427</v>
      </c>
      <c r="B2850">
        <v>9.7629999999999999</v>
      </c>
      <c r="G2850">
        <f t="shared" si="831"/>
        <v>9409.5452196731549</v>
      </c>
      <c r="H2850">
        <f t="shared" si="832"/>
        <v>9339.5130225128905</v>
      </c>
      <c r="I2850" s="5">
        <f t="shared" si="821"/>
        <v>0</v>
      </c>
      <c r="J2850" s="6">
        <f>+H2850+SUM($D$16:$E$16)-SUM($F$27:F2850)</f>
        <v>9554.1270225128828</v>
      </c>
      <c r="K2850" s="10">
        <f t="shared" si="833"/>
        <v>-1.23611284480869E-2</v>
      </c>
      <c r="L2850" s="10">
        <f>+H2850/SUM(F$27:F2850)-1</f>
        <v>0.21207594564540733</v>
      </c>
      <c r="M2850">
        <v>8.7119999999999997</v>
      </c>
      <c r="R2850">
        <f t="shared" si="834"/>
        <v>8379.6685780259286</v>
      </c>
      <c r="S2850">
        <f t="shared" si="835"/>
        <v>8143.1156548284398</v>
      </c>
      <c r="T2850" s="5">
        <f t="shared" si="822"/>
        <v>0</v>
      </c>
      <c r="U2850" s="6">
        <f>+S2850+SUM($D$17:$E$17)-SUM($Q$27:Q2850)</f>
        <v>8322.0896548284345</v>
      </c>
      <c r="V2850" s="10">
        <f t="shared" si="823"/>
        <v>-8.0218575458423924E-3</v>
      </c>
      <c r="W2850" s="10">
        <f>+S2850/SUM(Q$27:Q2850)-1</f>
        <v>0.26819540285749244</v>
      </c>
      <c r="X2850">
        <v>6.8609999999999998</v>
      </c>
      <c r="AC2850">
        <f t="shared" si="836"/>
        <v>20040.459262969158</v>
      </c>
      <c r="AD2850">
        <f t="shared" si="837"/>
        <v>19844.436674459375</v>
      </c>
      <c r="AE2850" s="5">
        <f t="shared" si="824"/>
        <v>0</v>
      </c>
      <c r="AF2850" s="6">
        <f>+AD2850+SUM($D$18:$E$18)-SUM($AB$27:AB2850)</f>
        <v>20166.357674459403</v>
      </c>
      <c r="AG2850" s="10">
        <f t="shared" si="825"/>
        <v>2.5883263808872403E-3</v>
      </c>
      <c r="AH2850" s="10">
        <f>+AD2850/SUM(AB$27:AB2850)-1</f>
        <v>0.71693208486111049</v>
      </c>
      <c r="AI2850" s="6">
        <f t="shared" si="826"/>
        <v>0</v>
      </c>
      <c r="AL2850" s="6">
        <f t="shared" si="827"/>
        <v>0</v>
      </c>
      <c r="AM2850" s="6">
        <f t="shared" si="828"/>
        <v>37829.673060668239</v>
      </c>
      <c r="AN2850" s="6">
        <f t="shared" si="829"/>
        <v>37327.065351800702</v>
      </c>
      <c r="AO2850" s="5">
        <f t="shared" si="830"/>
        <v>0</v>
      </c>
      <c r="AP2850" s="6">
        <f>+AN2850+SUM($D$16:$E$18)-SUM($AL$27:AL2850)</f>
        <v>38042.574351800678</v>
      </c>
      <c r="AQ2850" s="10">
        <f t="shared" si="838"/>
        <v>-3.5312531908987532E-3</v>
      </c>
      <c r="AR2850" s="10">
        <f>+AN2850/SUM(AL$27:AL2850)-1</f>
        <v>0.45329200223592792</v>
      </c>
    </row>
    <row r="2851" spans="1:44" x14ac:dyDescent="0.25">
      <c r="A2851" s="1">
        <v>44428</v>
      </c>
      <c r="B2851">
        <v>9.6649999999999991</v>
      </c>
      <c r="G2851">
        <f t="shared" si="831"/>
        <v>9315.0931627717946</v>
      </c>
      <c r="H2851">
        <f t="shared" si="832"/>
        <v>9245.7639416764396</v>
      </c>
      <c r="I2851" s="5">
        <f t="shared" si="821"/>
        <v>0</v>
      </c>
      <c r="J2851" s="6">
        <f>+H2851+SUM($D$16:$E$16)-SUM($F$27:F2851)</f>
        <v>9460.3779416764337</v>
      </c>
      <c r="K2851" s="10">
        <f t="shared" si="833"/>
        <v>-9.8124172533547993E-3</v>
      </c>
      <c r="L2851" s="10">
        <f>+H2851/SUM(F$27:F2851)-1</f>
        <v>0.19990925070806731</v>
      </c>
      <c r="M2851">
        <v>8.718</v>
      </c>
      <c r="R2851">
        <f t="shared" si="834"/>
        <v>8385.4396996361393</v>
      </c>
      <c r="S2851">
        <f t="shared" si="835"/>
        <v>8148.7238612022884</v>
      </c>
      <c r="T2851" s="5">
        <f t="shared" si="822"/>
        <v>0</v>
      </c>
      <c r="U2851" s="6">
        <f>+S2851+SUM($D$17:$E$17)-SUM($Q$27:Q2851)</f>
        <v>8327.6978612022831</v>
      </c>
      <c r="V2851" s="10">
        <f t="shared" si="823"/>
        <v>6.7389401057393883E-4</v>
      </c>
      <c r="W2851" s="10">
        <f>+S2851/SUM(Q$27:Q2851)-1</f>
        <v>0.26906881566937768</v>
      </c>
      <c r="X2851">
        <v>6.8869999999999996</v>
      </c>
      <c r="AC2851">
        <f t="shared" si="836"/>
        <v>20116.40328582839</v>
      </c>
      <c r="AD2851">
        <f t="shared" si="837"/>
        <v>19919.637862848231</v>
      </c>
      <c r="AE2851" s="5">
        <f t="shared" si="824"/>
        <v>0</v>
      </c>
      <c r="AF2851" s="6">
        <f>+AD2851+SUM($D$18:$E$18)-SUM($AB$27:AB2851)</f>
        <v>20241.558862848258</v>
      </c>
      <c r="AG2851" s="10">
        <f t="shared" si="825"/>
        <v>3.729041684314538E-3</v>
      </c>
      <c r="AH2851" s="10">
        <f>+AD2851/SUM(AB$27:AB2851)-1</f>
        <v>0.72343845918065397</v>
      </c>
      <c r="AI2851" s="6">
        <f t="shared" si="826"/>
        <v>0</v>
      </c>
      <c r="AL2851" s="6">
        <f t="shared" si="827"/>
        <v>0</v>
      </c>
      <c r="AM2851" s="6">
        <f t="shared" si="828"/>
        <v>37816.936148236324</v>
      </c>
      <c r="AN2851" s="6">
        <f t="shared" si="829"/>
        <v>37314.125665726955</v>
      </c>
      <c r="AO2851" s="5">
        <f t="shared" si="830"/>
        <v>0</v>
      </c>
      <c r="AP2851" s="6">
        <f>+AN2851+SUM($D$16:$E$18)-SUM($AL$27:AL2851)</f>
        <v>38029.634665726931</v>
      </c>
      <c r="AQ2851" s="10">
        <f t="shared" si="838"/>
        <v>-3.4013697270030008E-4</v>
      </c>
      <c r="AR2851" s="10">
        <f>+AN2851/SUM(AL$27:AL2851)-1</f>
        <v>0.45278820848452583</v>
      </c>
    </row>
    <row r="2852" spans="1:44" x14ac:dyDescent="0.25">
      <c r="A2852" s="1">
        <v>44431</v>
      </c>
      <c r="B2852">
        <v>9.7200000000000006</v>
      </c>
      <c r="G2852">
        <f t="shared" si="831"/>
        <v>9368.1019702164358</v>
      </c>
      <c r="H2852">
        <f t="shared" si="832"/>
        <v>9298.3782217377138</v>
      </c>
      <c r="I2852" s="5">
        <f t="shared" si="821"/>
        <v>0</v>
      </c>
      <c r="J2852" s="6">
        <f>+H2852+SUM($D$16:$E$16)-SUM($F$27:F2852)</f>
        <v>9512.9922217377098</v>
      </c>
      <c r="K2852" s="10">
        <f t="shared" si="833"/>
        <v>5.5615410278155863E-3</v>
      </c>
      <c r="L2852" s="10">
        <f>+H2852/SUM(F$27:F2852)-1</f>
        <v>0.20673749786677864</v>
      </c>
      <c r="M2852">
        <v>8.7550000000000008</v>
      </c>
      <c r="R2852">
        <f t="shared" si="834"/>
        <v>8421.0282828991058</v>
      </c>
      <c r="S2852">
        <f t="shared" si="835"/>
        <v>8183.3078005076904</v>
      </c>
      <c r="T2852" s="5">
        <f t="shared" si="822"/>
        <v>0</v>
      </c>
      <c r="U2852" s="6">
        <f>+S2852+SUM($D$17:$E$17)-SUM($Q$27:Q2852)</f>
        <v>8362.2818005076842</v>
      </c>
      <c r="V2852" s="10">
        <f t="shared" si="823"/>
        <v>4.1528811301527746E-3</v>
      </c>
      <c r="W2852" s="10">
        <f>+S2852/SUM(Q$27:Q2852)-1</f>
        <v>0.27445486134267072</v>
      </c>
      <c r="X2852">
        <v>6.8879999999999999</v>
      </c>
      <c r="AC2852">
        <f t="shared" si="836"/>
        <v>20119.324209784514</v>
      </c>
      <c r="AD2852">
        <f t="shared" si="837"/>
        <v>19922.5302162478</v>
      </c>
      <c r="AE2852" s="5">
        <f t="shared" si="824"/>
        <v>0</v>
      </c>
      <c r="AF2852" s="6">
        <f>+AD2852+SUM($D$18:$E$18)-SUM($AB$27:AB2852)</f>
        <v>20244.451216247828</v>
      </c>
      <c r="AG2852" s="10">
        <f t="shared" si="825"/>
        <v>1.4289183057325516E-4</v>
      </c>
      <c r="AH2852" s="10">
        <f>+AD2852/SUM(AB$27:AB2852)-1</f>
        <v>0.72368870434679011</v>
      </c>
      <c r="AI2852" s="6">
        <f t="shared" si="826"/>
        <v>0</v>
      </c>
      <c r="AL2852" s="6">
        <f t="shared" si="827"/>
        <v>0</v>
      </c>
      <c r="AM2852" s="6">
        <f t="shared" si="828"/>
        <v>37908.454462900059</v>
      </c>
      <c r="AN2852" s="6">
        <f t="shared" si="829"/>
        <v>37404.216238493202</v>
      </c>
      <c r="AO2852" s="5">
        <f t="shared" si="830"/>
        <v>0</v>
      </c>
      <c r="AP2852" s="6">
        <f>+AN2852+SUM($D$16:$E$18)-SUM($AL$27:AL2852)</f>
        <v>38119.725238493178</v>
      </c>
      <c r="AQ2852" s="10">
        <f t="shared" si="838"/>
        <v>2.3689570924918524E-3</v>
      </c>
      <c r="AR2852" s="10">
        <f>+AN2852/SUM(AL$27:AL2852)-1</f>
        <v>0.4562957949407358</v>
      </c>
    </row>
    <row r="2853" spans="1:44" x14ac:dyDescent="0.25">
      <c r="A2853" s="1">
        <v>44432</v>
      </c>
      <c r="B2853">
        <v>9.8629999999999995</v>
      </c>
      <c r="G2853">
        <f t="shared" si="831"/>
        <v>9505.9248695724982</v>
      </c>
      <c r="H2853">
        <f t="shared" si="832"/>
        <v>9435.1753498970211</v>
      </c>
      <c r="I2853" s="5">
        <f t="shared" si="821"/>
        <v>0</v>
      </c>
      <c r="J2853" s="6">
        <f>+H2853+SUM($D$16:$E$16)-SUM($F$27:F2853)</f>
        <v>9649.7893498970152</v>
      </c>
      <c r="K2853" s="10">
        <f t="shared" si="833"/>
        <v>1.4380031536945559E-2</v>
      </c>
      <c r="L2853" s="10">
        <f>+H2853/SUM(F$27:F2853)-1</f>
        <v>0.2244909404794273</v>
      </c>
      <c r="M2853">
        <v>8.7569999999999997</v>
      </c>
      <c r="R2853">
        <f t="shared" si="834"/>
        <v>8422.9519901025087</v>
      </c>
      <c r="S2853">
        <f t="shared" si="835"/>
        <v>8185.177202632306</v>
      </c>
      <c r="T2853" s="5">
        <f t="shared" si="822"/>
        <v>0</v>
      </c>
      <c r="U2853" s="6">
        <f>+S2853+SUM($D$17:$E$17)-SUM($Q$27:Q2853)</f>
        <v>8364.1512026322998</v>
      </c>
      <c r="V2853" s="10">
        <f t="shared" si="823"/>
        <v>2.2355167754595229E-4</v>
      </c>
      <c r="W2853" s="10">
        <f>+S2853/SUM(Q$27:Q2853)-1</f>
        <v>0.27474599894663232</v>
      </c>
      <c r="X2853">
        <v>6.87</v>
      </c>
      <c r="AC2853">
        <f t="shared" si="836"/>
        <v>20066.747578574279</v>
      </c>
      <c r="AD2853">
        <f t="shared" si="837"/>
        <v>19870.467855055518</v>
      </c>
      <c r="AE2853" s="5">
        <f t="shared" si="824"/>
        <v>0</v>
      </c>
      <c r="AF2853" s="6">
        <f>+AD2853+SUM($D$18:$E$18)-SUM($AB$27:AB2853)</f>
        <v>20192.388855055542</v>
      </c>
      <c r="AG2853" s="10">
        <f t="shared" si="825"/>
        <v>-2.5716854774754383E-3</v>
      </c>
      <c r="AH2853" s="10">
        <f>+AD2853/SUM(AB$27:AB2853)-1</f>
        <v>0.7191842913563371</v>
      </c>
      <c r="AI2853" s="6">
        <f t="shared" si="826"/>
        <v>0</v>
      </c>
      <c r="AL2853" s="6">
        <f t="shared" si="827"/>
        <v>0</v>
      </c>
      <c r="AM2853" s="6">
        <f t="shared" si="828"/>
        <v>37995.624438249288</v>
      </c>
      <c r="AN2853" s="6">
        <f t="shared" si="829"/>
        <v>37490.820407584848</v>
      </c>
      <c r="AO2853" s="5">
        <f t="shared" si="830"/>
        <v>0</v>
      </c>
      <c r="AP2853" s="6">
        <f>+AN2853+SUM($D$16:$E$18)-SUM($AL$27:AL2853)</f>
        <v>38206.329407584824</v>
      </c>
      <c r="AQ2853" s="10">
        <f t="shared" si="838"/>
        <v>2.2718990902954594E-3</v>
      </c>
      <c r="AR2853" s="10">
        <f>+AN2853/SUM(AL$27:AL2853)-1</f>
        <v>0.4596676417525587</v>
      </c>
    </row>
    <row r="2854" spans="1:44" x14ac:dyDescent="0.25">
      <c r="A2854" s="1">
        <v>44433</v>
      </c>
      <c r="B2854">
        <v>9.9269999999999996</v>
      </c>
      <c r="G2854">
        <f t="shared" si="831"/>
        <v>9567.6078455080806</v>
      </c>
      <c r="H2854">
        <f t="shared" si="832"/>
        <v>9496.3992394228662</v>
      </c>
      <c r="I2854" s="5">
        <f t="shared" si="821"/>
        <v>0</v>
      </c>
      <c r="J2854" s="6">
        <f>+H2854+SUM($D$16:$E$16)-SUM($F$27:F2854)</f>
        <v>9711.0132394228604</v>
      </c>
      <c r="K2854" s="10">
        <f t="shared" si="833"/>
        <v>6.3445830065189668E-3</v>
      </c>
      <c r="L2854" s="10">
        <f>+H2854/SUM(F$27:F2854)-1</f>
        <v>0.23243653717320045</v>
      </c>
      <c r="M2854">
        <v>8.7569999999999997</v>
      </c>
      <c r="R2854">
        <f t="shared" si="834"/>
        <v>8422.9519901025087</v>
      </c>
      <c r="S2854">
        <f t="shared" si="835"/>
        <v>8185.177202632306</v>
      </c>
      <c r="T2854" s="5">
        <f t="shared" si="822"/>
        <v>0</v>
      </c>
      <c r="U2854" s="6">
        <f>+S2854+SUM($D$17:$E$17)-SUM($Q$27:Q2854)</f>
        <v>8364.1512026322998</v>
      </c>
      <c r="V2854" s="10">
        <f t="shared" si="823"/>
        <v>0</v>
      </c>
      <c r="W2854" s="10">
        <f>+S2854/SUM(Q$27:Q2854)-1</f>
        <v>0.27474599894663232</v>
      </c>
      <c r="X2854">
        <v>6.8579999999999997</v>
      </c>
      <c r="AC2854">
        <f t="shared" si="836"/>
        <v>20031.696491100785</v>
      </c>
      <c r="AD2854">
        <f t="shared" si="837"/>
        <v>19835.75961426066</v>
      </c>
      <c r="AE2854" s="5">
        <f t="shared" si="824"/>
        <v>0</v>
      </c>
      <c r="AF2854" s="6">
        <f>+AD2854+SUM($D$18:$E$18)-SUM($AB$27:AB2854)</f>
        <v>20157.680614260687</v>
      </c>
      <c r="AG2854" s="10">
        <f t="shared" si="825"/>
        <v>-1.7188773970230331E-3</v>
      </c>
      <c r="AH2854" s="10">
        <f>+AD2854/SUM(AB$27:AB2854)-1</f>
        <v>0.71618134936270161</v>
      </c>
      <c r="AI2854" s="6">
        <f t="shared" si="826"/>
        <v>0</v>
      </c>
      <c r="AL2854" s="6">
        <f t="shared" si="827"/>
        <v>0</v>
      </c>
      <c r="AM2854" s="6">
        <f t="shared" si="828"/>
        <v>38022.256326711373</v>
      </c>
      <c r="AN2854" s="6">
        <f t="shared" si="829"/>
        <v>37517.336056315835</v>
      </c>
      <c r="AO2854" s="5">
        <f t="shared" si="830"/>
        <v>0</v>
      </c>
      <c r="AP2854" s="6">
        <f>+AN2854+SUM($D$16:$E$18)-SUM($AL$27:AL2854)</f>
        <v>38232.845056315811</v>
      </c>
      <c r="AQ2854" s="10">
        <f t="shared" si="838"/>
        <v>6.9401193839158104E-4</v>
      </c>
      <c r="AR2854" s="10">
        <f>+AN2854/SUM(AL$27:AL2854)-1</f>
        <v>0.46070000204854389</v>
      </c>
    </row>
    <row r="2855" spans="1:44" x14ac:dyDescent="0.25">
      <c r="A2855" s="1">
        <v>44434</v>
      </c>
      <c r="B2855">
        <v>9.8759999999999994</v>
      </c>
      <c r="G2855">
        <f t="shared" si="831"/>
        <v>9518.4542240594146</v>
      </c>
      <c r="H2855">
        <f t="shared" si="832"/>
        <v>9447.6114524569584</v>
      </c>
      <c r="I2855" s="5">
        <f t="shared" si="821"/>
        <v>0</v>
      </c>
      <c r="J2855" s="6">
        <f>+H2855+SUM($D$16:$E$16)-SUM($F$27:F2855)</f>
        <v>9662.2254524569507</v>
      </c>
      <c r="K2855" s="10">
        <f t="shared" si="833"/>
        <v>-5.0239646227492329E-3</v>
      </c>
      <c r="L2855" s="10">
        <f>+H2855/SUM(F$27:F2855)-1</f>
        <v>0.22610488980784993</v>
      </c>
      <c r="M2855">
        <v>8.7449999999999992</v>
      </c>
      <c r="R2855">
        <f t="shared" si="834"/>
        <v>8411.4097468820873</v>
      </c>
      <c r="S2855">
        <f t="shared" si="835"/>
        <v>8173.9607898846079</v>
      </c>
      <c r="T2855" s="5">
        <f t="shared" si="822"/>
        <v>0</v>
      </c>
      <c r="U2855" s="6">
        <f>+S2855+SUM($D$17:$E$17)-SUM($Q$27:Q2855)</f>
        <v>8352.9347898846027</v>
      </c>
      <c r="V2855" s="10">
        <f t="shared" si="823"/>
        <v>-1.3410102801785229E-3</v>
      </c>
      <c r="W2855" s="10">
        <f>+S2855/SUM(Q$27:Q2855)-1</f>
        <v>0.27299917332286161</v>
      </c>
      <c r="X2855">
        <v>6.8330000000000002</v>
      </c>
      <c r="AC2855">
        <f t="shared" si="836"/>
        <v>19958.673392197677</v>
      </c>
      <c r="AD2855">
        <f t="shared" si="837"/>
        <v>19763.450779271378</v>
      </c>
      <c r="AE2855" s="5">
        <f t="shared" si="824"/>
        <v>0</v>
      </c>
      <c r="AF2855" s="6">
        <f>+AD2855+SUM($D$18:$E$18)-SUM($AB$27:AB2855)</f>
        <v>20085.371779271401</v>
      </c>
      <c r="AG2855" s="10">
        <f t="shared" si="825"/>
        <v>-3.5871604661763534E-3</v>
      </c>
      <c r="AH2855" s="10">
        <f>+AD2855/SUM(AB$27:AB2855)-1</f>
        <v>0.70992522020929449</v>
      </c>
      <c r="AI2855" s="6">
        <f t="shared" si="826"/>
        <v>0</v>
      </c>
      <c r="AL2855" s="6">
        <f t="shared" si="827"/>
        <v>0</v>
      </c>
      <c r="AM2855" s="6">
        <f t="shared" si="828"/>
        <v>37888.537363139178</v>
      </c>
      <c r="AN2855" s="6">
        <f t="shared" si="829"/>
        <v>37385.023021612942</v>
      </c>
      <c r="AO2855" s="5">
        <f t="shared" si="830"/>
        <v>0</v>
      </c>
      <c r="AP2855" s="6">
        <f>+AN2855+SUM($D$16:$E$18)-SUM($AL$27:AL2855)</f>
        <v>38100.532021612918</v>
      </c>
      <c r="AQ2855" s="10">
        <f t="shared" si="838"/>
        <v>-3.4607164208679819E-3</v>
      </c>
      <c r="AR2855" s="10">
        <f>+AN2855/SUM(AL$27:AL2855)-1</f>
        <v>0.45554852621424002</v>
      </c>
    </row>
    <row r="2856" spans="1:44" x14ac:dyDescent="0.25">
      <c r="A2856" s="1">
        <v>44435</v>
      </c>
      <c r="B2856">
        <v>9.8870000000000005</v>
      </c>
      <c r="G2856">
        <f t="shared" si="831"/>
        <v>9529.0559855483443</v>
      </c>
      <c r="H2856">
        <f t="shared" si="832"/>
        <v>9458.1343084692144</v>
      </c>
      <c r="I2856" s="5">
        <f t="shared" si="821"/>
        <v>0</v>
      </c>
      <c r="J2856" s="6">
        <f>+H2856+SUM($D$16:$E$16)-SUM($F$27:F2856)</f>
        <v>9672.7483084692067</v>
      </c>
      <c r="K2856" s="10">
        <f t="shared" si="833"/>
        <v>1.0890716702931513E-3</v>
      </c>
      <c r="L2856" s="10">
        <f>+H2856/SUM(F$27:F2856)-1</f>
        <v>0.22747053923959237</v>
      </c>
      <c r="M2856">
        <v>8.7560000000000002</v>
      </c>
      <c r="R2856">
        <f t="shared" si="834"/>
        <v>8421.9901365008081</v>
      </c>
      <c r="S2856">
        <f t="shared" si="835"/>
        <v>8184.2425015699991</v>
      </c>
      <c r="T2856" s="5">
        <f t="shared" si="822"/>
        <v>0</v>
      </c>
      <c r="U2856" s="6">
        <f>+S2856+SUM($D$17:$E$17)-SUM($Q$27:Q2856)</f>
        <v>8363.2165015699939</v>
      </c>
      <c r="V2856" s="10">
        <f t="shared" si="823"/>
        <v>1.2309100865772749E-3</v>
      </c>
      <c r="W2856" s="10">
        <f>+S2856/SUM(Q$27:Q2856)-1</f>
        <v>0.27460043014465163</v>
      </c>
      <c r="X2856">
        <v>6.8330000000000002</v>
      </c>
      <c r="AC2856">
        <f t="shared" si="836"/>
        <v>19958.673392197677</v>
      </c>
      <c r="AD2856">
        <f t="shared" si="837"/>
        <v>19763.450779271378</v>
      </c>
      <c r="AE2856" s="5">
        <f t="shared" si="824"/>
        <v>0</v>
      </c>
      <c r="AF2856" s="6">
        <f>+AD2856+SUM($D$18:$E$18)-SUM($AB$27:AB2856)</f>
        <v>20085.371779271401</v>
      </c>
      <c r="AG2856" s="10">
        <f t="shared" si="825"/>
        <v>0</v>
      </c>
      <c r="AH2856" s="10">
        <f>+AD2856/SUM(AB$27:AB2856)-1</f>
        <v>0.70992522020929449</v>
      </c>
      <c r="AI2856" s="6">
        <f t="shared" si="826"/>
        <v>0</v>
      </c>
      <c r="AL2856" s="6">
        <f t="shared" si="827"/>
        <v>0</v>
      </c>
      <c r="AM2856" s="6">
        <f t="shared" si="828"/>
        <v>37909.719514246826</v>
      </c>
      <c r="AN2856" s="6">
        <f t="shared" si="829"/>
        <v>37405.827589310589</v>
      </c>
      <c r="AO2856" s="5">
        <f t="shared" si="830"/>
        <v>0</v>
      </c>
      <c r="AP2856" s="6">
        <f>+AN2856+SUM($D$16:$E$18)-SUM($AL$27:AL2856)</f>
        <v>38121.336589310566</v>
      </c>
      <c r="AQ2856" s="10">
        <f t="shared" si="838"/>
        <v>5.4604402074609482E-4</v>
      </c>
      <c r="AR2856" s="10">
        <f>+AN2856/SUM(AL$27:AL2856)-1</f>
        <v>0.45635853127517922</v>
      </c>
    </row>
    <row r="2857" spans="1:44" x14ac:dyDescent="0.25">
      <c r="A2857" s="1">
        <v>44438</v>
      </c>
      <c r="B2857">
        <v>9.9309999999999992</v>
      </c>
      <c r="G2857">
        <f t="shared" si="831"/>
        <v>9571.4630315040558</v>
      </c>
      <c r="H2857">
        <f t="shared" si="832"/>
        <v>9500.2257325182309</v>
      </c>
      <c r="I2857" s="5">
        <f t="shared" si="821"/>
        <v>0</v>
      </c>
      <c r="J2857" s="6">
        <f>+H2857+SUM($D$16:$E$16)-SUM($F$27:F2857)</f>
        <v>9714.8397325182232</v>
      </c>
      <c r="K2857" s="10">
        <f t="shared" si="833"/>
        <v>4.3515475340305532E-3</v>
      </c>
      <c r="L2857" s="10">
        <f>+H2857/SUM(F$27:F2857)-1</f>
        <v>0.23293313696656104</v>
      </c>
      <c r="M2857">
        <v>8.7680000000000007</v>
      </c>
      <c r="R2857">
        <f t="shared" si="834"/>
        <v>8433.5323797212313</v>
      </c>
      <c r="S2857">
        <f t="shared" si="835"/>
        <v>8195.4589143176981</v>
      </c>
      <c r="T2857" s="5">
        <f t="shared" si="822"/>
        <v>0</v>
      </c>
      <c r="U2857" s="6">
        <f>+S2857+SUM($D$17:$E$17)-SUM($Q$27:Q2857)</f>
        <v>8374.4329143176928</v>
      </c>
      <c r="V2857" s="10">
        <f t="shared" si="823"/>
        <v>1.3411601559751851E-3</v>
      </c>
      <c r="W2857" s="10">
        <f>+S2857/SUM(Q$27:Q2857)-1</f>
        <v>0.27634725576842256</v>
      </c>
      <c r="X2857">
        <v>6.8540000000000001</v>
      </c>
      <c r="AC2857">
        <f t="shared" si="836"/>
        <v>20020.012795276289</v>
      </c>
      <c r="AD2857">
        <f t="shared" si="837"/>
        <v>19824.190200662375</v>
      </c>
      <c r="AE2857" s="5">
        <f t="shared" si="824"/>
        <v>0</v>
      </c>
      <c r="AF2857" s="6">
        <f>+AD2857+SUM($D$18:$E$18)-SUM($AB$27:AB2857)</f>
        <v>20146.111200662403</v>
      </c>
      <c r="AG2857" s="10">
        <f t="shared" si="825"/>
        <v>3.024062589356058E-3</v>
      </c>
      <c r="AH2857" s="10">
        <f>+AD2857/SUM(AB$27:AB2857)-1</f>
        <v>0.71518036869815638</v>
      </c>
      <c r="AI2857" s="6">
        <f t="shared" si="826"/>
        <v>0</v>
      </c>
      <c r="AL2857" s="6">
        <f t="shared" si="827"/>
        <v>0</v>
      </c>
      <c r="AM2857" s="6">
        <f t="shared" si="828"/>
        <v>38025.008206501574</v>
      </c>
      <c r="AN2857" s="6">
        <f t="shared" si="829"/>
        <v>37519.8748474983</v>
      </c>
      <c r="AO2857" s="5">
        <f t="shared" si="830"/>
        <v>0</v>
      </c>
      <c r="AP2857" s="6">
        <f>+AN2857+SUM($D$16:$E$18)-SUM($AL$27:AL2857)</f>
        <v>38235.383847498277</v>
      </c>
      <c r="AQ2857" s="10">
        <f t="shared" si="838"/>
        <v>2.9916909634193356E-3</v>
      </c>
      <c r="AR2857" s="10">
        <f>+AN2857/SUM(AL$27:AL2857)-1</f>
        <v>0.46079884734715093</v>
      </c>
    </row>
    <row r="2858" spans="1:44" x14ac:dyDescent="0.25">
      <c r="A2858" s="1">
        <v>44439</v>
      </c>
      <c r="B2858">
        <v>10.038</v>
      </c>
      <c r="G2858">
        <f t="shared" si="831"/>
        <v>9674.5892568963573</v>
      </c>
      <c r="H2858">
        <f t="shared" si="832"/>
        <v>9602.5844228192545</v>
      </c>
      <c r="I2858" s="5">
        <f t="shared" si="821"/>
        <v>0</v>
      </c>
      <c r="J2858" s="6">
        <f>+H2858+SUM($D$16:$E$16)-SUM($F$27:F2858)</f>
        <v>9817.1984228192487</v>
      </c>
      <c r="K2858" s="10">
        <f t="shared" si="833"/>
        <v>1.0536323101492107E-2</v>
      </c>
      <c r="L2858" s="10">
        <f>+H2858/SUM(F$27:F2858)-1</f>
        <v>0.2462171814389631</v>
      </c>
      <c r="M2858">
        <v>8.7409999999999997</v>
      </c>
      <c r="R2858">
        <f t="shared" si="834"/>
        <v>8407.5623324752814</v>
      </c>
      <c r="S2858">
        <f t="shared" si="835"/>
        <v>8170.2219856353777</v>
      </c>
      <c r="T2858" s="5">
        <f t="shared" si="822"/>
        <v>0</v>
      </c>
      <c r="U2858" s="6">
        <f>+S2858+SUM($D$17:$E$17)-SUM($Q$27:Q2858)</f>
        <v>8349.1959856353715</v>
      </c>
      <c r="V2858" s="10">
        <f t="shared" si="823"/>
        <v>-3.0135686727126298E-3</v>
      </c>
      <c r="W2858" s="10">
        <f>+S2858/SUM(Q$27:Q2858)-1</f>
        <v>0.27241689811493841</v>
      </c>
      <c r="X2858">
        <v>6.8440000000000003</v>
      </c>
      <c r="AC2858">
        <f t="shared" si="836"/>
        <v>19990.803555715047</v>
      </c>
      <c r="AD2858">
        <f t="shared" si="837"/>
        <v>19795.266666666663</v>
      </c>
      <c r="AE2858" s="5">
        <f t="shared" si="824"/>
        <v>0</v>
      </c>
      <c r="AF2858" s="6">
        <f>+AD2858+SUM($D$18:$E$18)-SUM($AB$27:AB2858)</f>
        <v>20117.187666666687</v>
      </c>
      <c r="AG2858" s="10">
        <f t="shared" si="825"/>
        <v>-1.4356881934993737E-3</v>
      </c>
      <c r="AH2858" s="10">
        <f>+AD2858/SUM(AB$27:AB2858)-1</f>
        <v>0.71267791703679362</v>
      </c>
      <c r="AI2858" s="6">
        <f t="shared" si="826"/>
        <v>0</v>
      </c>
      <c r="AL2858" s="6">
        <f t="shared" si="827"/>
        <v>0</v>
      </c>
      <c r="AM2858" s="6">
        <f t="shared" si="828"/>
        <v>38072.955145086686</v>
      </c>
      <c r="AN2858" s="6">
        <f t="shared" si="829"/>
        <v>37568.073075121298</v>
      </c>
      <c r="AO2858" s="5">
        <f t="shared" si="830"/>
        <v>0</v>
      </c>
      <c r="AP2858" s="6">
        <f>+AN2858+SUM($D$16:$E$18)-SUM($AL$27:AL2858)</f>
        <v>38283.582075121274</v>
      </c>
      <c r="AQ2858" s="10">
        <f t="shared" si="838"/>
        <v>1.2605660718678635E-3</v>
      </c>
      <c r="AR2858" s="10">
        <f>+AN2858/SUM(AL$27:AL2858)-1</f>
        <v>0.46267539719285344</v>
      </c>
    </row>
    <row r="2859" spans="1:44" x14ac:dyDescent="0.25">
      <c r="A2859" s="1">
        <v>44440</v>
      </c>
      <c r="B2859">
        <v>10.063000000000001</v>
      </c>
      <c r="G2859">
        <f t="shared" si="831"/>
        <v>9698.684169371194</v>
      </c>
      <c r="H2859">
        <f t="shared" si="832"/>
        <v>9626.5000046652876</v>
      </c>
      <c r="I2859" s="5">
        <f t="shared" si="821"/>
        <v>0</v>
      </c>
      <c r="J2859" s="6">
        <f>+H2859+SUM($D$16:$E$16)-SUM($F$27:F2859)</f>
        <v>9841.1140046652799</v>
      </c>
      <c r="K2859" s="10">
        <f t="shared" si="833"/>
        <v>2.4360902994933209E-3</v>
      </c>
      <c r="L2859" s="10">
        <f>+H2859/SUM(F$27:F2859)-1</f>
        <v>0.24932093014746814</v>
      </c>
      <c r="M2859">
        <v>8.7739999999999991</v>
      </c>
      <c r="R2859">
        <f t="shared" si="834"/>
        <v>8439.3035013314384</v>
      </c>
      <c r="S2859">
        <f t="shared" si="835"/>
        <v>8201.0671206915449</v>
      </c>
      <c r="T2859" s="5">
        <f t="shared" si="822"/>
        <v>0</v>
      </c>
      <c r="U2859" s="6">
        <f>+S2859+SUM($D$17:$E$17)-SUM($Q$27:Q2859)</f>
        <v>8380.0411206915396</v>
      </c>
      <c r="V2859" s="10">
        <f t="shared" si="823"/>
        <v>3.6943838795060469E-3</v>
      </c>
      <c r="W2859" s="10">
        <f>+S2859/SUM(Q$27:Q2859)-1</f>
        <v>0.27722066858030758</v>
      </c>
      <c r="X2859">
        <v>6.8449999999999998</v>
      </c>
      <c r="AC2859">
        <f t="shared" si="836"/>
        <v>19993.724479671171</v>
      </c>
      <c r="AD2859">
        <f t="shared" si="837"/>
        <v>19798.159020066232</v>
      </c>
      <c r="AE2859" s="5">
        <f t="shared" si="824"/>
        <v>0</v>
      </c>
      <c r="AF2859" s="6">
        <f>+AD2859+SUM($D$18:$E$18)-SUM($AB$27:AB2859)</f>
        <v>20120.080020066256</v>
      </c>
      <c r="AG2859" s="10">
        <f t="shared" si="825"/>
        <v>1.437752357582589E-4</v>
      </c>
      <c r="AH2859" s="10">
        <f>+AD2859/SUM(AB$27:AB2859)-1</f>
        <v>0.71292816220292976</v>
      </c>
      <c r="AI2859" s="6">
        <f t="shared" si="826"/>
        <v>0</v>
      </c>
      <c r="AL2859" s="6">
        <f t="shared" si="827"/>
        <v>0</v>
      </c>
      <c r="AM2859" s="6">
        <f t="shared" si="828"/>
        <v>38131.712150373802</v>
      </c>
      <c r="AN2859" s="6">
        <f t="shared" si="829"/>
        <v>37625.726145423061</v>
      </c>
      <c r="AO2859" s="5">
        <f t="shared" si="830"/>
        <v>0</v>
      </c>
      <c r="AP2859" s="6">
        <f>+AN2859+SUM($D$16:$E$18)-SUM($AL$27:AL2859)</f>
        <v>38341.235145423037</v>
      </c>
      <c r="AQ2859" s="10">
        <f t="shared" si="838"/>
        <v>1.5059476458769705E-3</v>
      </c>
      <c r="AR2859" s="10">
        <f>+AN2859/SUM(AL$27:AL2859)-1</f>
        <v>0.46492006189349944</v>
      </c>
    </row>
    <row r="2860" spans="1:44" x14ac:dyDescent="0.25">
      <c r="A2860" s="1">
        <v>44441</v>
      </c>
      <c r="B2860">
        <v>10.058999999999999</v>
      </c>
      <c r="G2860">
        <f t="shared" si="831"/>
        <v>9694.8289833752187</v>
      </c>
      <c r="H2860">
        <f t="shared" si="832"/>
        <v>9622.6735115699212</v>
      </c>
      <c r="I2860" s="5">
        <f t="shared" si="821"/>
        <v>0</v>
      </c>
      <c r="J2860" s="6">
        <f>+H2860+SUM($D$16:$E$16)-SUM($F$27:F2860)</f>
        <v>9837.2875115699135</v>
      </c>
      <c r="K2860" s="10">
        <f t="shared" si="833"/>
        <v>-3.8882722967670258E-4</v>
      </c>
      <c r="L2860" s="10">
        <f>+H2860/SUM(F$27:F2860)-1</f>
        <v>0.24882433035410711</v>
      </c>
      <c r="M2860">
        <v>8.7949999999999999</v>
      </c>
      <c r="R2860">
        <f t="shared" si="834"/>
        <v>8459.5024269671776</v>
      </c>
      <c r="S2860">
        <f t="shared" si="835"/>
        <v>8220.6958430000177</v>
      </c>
      <c r="T2860" s="5">
        <f t="shared" si="822"/>
        <v>0</v>
      </c>
      <c r="U2860" s="6">
        <f>+S2860+SUM($D$17:$E$17)-SUM($Q$27:Q2860)</f>
        <v>8399.6698430000124</v>
      </c>
      <c r="V2860" s="10">
        <f t="shared" si="823"/>
        <v>2.3423181373187774E-3</v>
      </c>
      <c r="W2860" s="10">
        <f>+S2860/SUM(Q$27:Q2860)-1</f>
        <v>0.28027761342190649</v>
      </c>
      <c r="X2860">
        <v>6.9050000000000002</v>
      </c>
      <c r="AC2860">
        <f t="shared" si="836"/>
        <v>20168.979917038636</v>
      </c>
      <c r="AD2860">
        <f t="shared" si="837"/>
        <v>19971.70022404052</v>
      </c>
      <c r="AE2860" s="5">
        <f t="shared" si="824"/>
        <v>0</v>
      </c>
      <c r="AF2860" s="6">
        <f>+AD2860+SUM($D$18:$E$18)-SUM($AB$27:AB2860)</f>
        <v>20293.621224040544</v>
      </c>
      <c r="AG2860" s="10">
        <f t="shared" si="825"/>
        <v>8.6252740446961518E-3</v>
      </c>
      <c r="AH2860" s="10">
        <f>+AD2860/SUM(AB$27:AB2860)-1</f>
        <v>0.72794287217110765</v>
      </c>
      <c r="AI2860" s="6">
        <f t="shared" si="826"/>
        <v>0</v>
      </c>
      <c r="AL2860" s="6">
        <f t="shared" si="827"/>
        <v>0</v>
      </c>
      <c r="AM2860" s="6">
        <f t="shared" si="828"/>
        <v>38323.31132738103</v>
      </c>
      <c r="AN2860" s="6">
        <f t="shared" si="829"/>
        <v>37815.069578610462</v>
      </c>
      <c r="AO2860" s="5">
        <f t="shared" si="830"/>
        <v>0</v>
      </c>
      <c r="AP2860" s="6">
        <f>+AN2860+SUM($D$16:$E$18)-SUM($AL$27:AL2860)</f>
        <v>38530.578578610439</v>
      </c>
      <c r="AQ2860" s="10">
        <f t="shared" si="838"/>
        <v>4.9383759409222794E-3</v>
      </c>
      <c r="AR2860" s="10">
        <f>+AN2860/SUM(AL$27:AL2860)-1</f>
        <v>0.47229195932325196</v>
      </c>
    </row>
    <row r="2861" spans="1:44" x14ac:dyDescent="0.25">
      <c r="A2861" s="1">
        <v>44442</v>
      </c>
      <c r="B2861">
        <v>10.079000000000001</v>
      </c>
      <c r="G2861">
        <f t="shared" si="831"/>
        <v>9714.1049133550878</v>
      </c>
      <c r="H2861">
        <f t="shared" si="832"/>
        <v>9641.805977046748</v>
      </c>
      <c r="I2861" s="5">
        <f t="shared" si="821"/>
        <v>0</v>
      </c>
      <c r="J2861" s="6">
        <f>+H2861+SUM($D$16:$E$16)-SUM($F$27:F2861)</f>
        <v>9856.4199770467421</v>
      </c>
      <c r="K2861" s="10">
        <f t="shared" si="833"/>
        <v>1.9448923754974423E-3</v>
      </c>
      <c r="L2861" s="10">
        <f>+H2861/SUM(F$27:F2861)-1</f>
        <v>0.25130732932091138</v>
      </c>
      <c r="M2861">
        <v>8.7629999999999999</v>
      </c>
      <c r="R2861">
        <f t="shared" si="834"/>
        <v>8428.7231117127212</v>
      </c>
      <c r="S2861">
        <f t="shared" si="835"/>
        <v>8190.7854090061583</v>
      </c>
      <c r="T2861" s="5">
        <f t="shared" si="822"/>
        <v>0</v>
      </c>
      <c r="U2861" s="6">
        <f>+S2861+SUM($D$17:$E$17)-SUM($Q$27:Q2861)</f>
        <v>8369.7594090061539</v>
      </c>
      <c r="V2861" s="10">
        <f t="shared" si="823"/>
        <v>-3.5609059109370511E-3</v>
      </c>
      <c r="W2861" s="10">
        <f>+S2861/SUM(Q$27:Q2861)-1</f>
        <v>0.27561941175851823</v>
      </c>
      <c r="X2861">
        <v>6.8970000000000002</v>
      </c>
      <c r="AC2861">
        <f t="shared" si="836"/>
        <v>20145.612525389643</v>
      </c>
      <c r="AD2861">
        <f t="shared" si="837"/>
        <v>19948.56139684395</v>
      </c>
      <c r="AE2861" s="5">
        <f t="shared" si="824"/>
        <v>0</v>
      </c>
      <c r="AF2861" s="6">
        <f>+AD2861+SUM($D$18:$E$18)-SUM($AB$27:AB2861)</f>
        <v>20270.482396843974</v>
      </c>
      <c r="AG2861" s="10">
        <f t="shared" si="825"/>
        <v>-1.1402019847083222E-3</v>
      </c>
      <c r="AH2861" s="10">
        <f>+AD2861/SUM(AB$27:AB2861)-1</f>
        <v>0.7259409108420174</v>
      </c>
      <c r="AI2861" s="6">
        <f t="shared" si="826"/>
        <v>0</v>
      </c>
      <c r="AL2861" s="6">
        <f t="shared" si="827"/>
        <v>0</v>
      </c>
      <c r="AM2861" s="6">
        <f t="shared" si="828"/>
        <v>38288.440550457453</v>
      </c>
      <c r="AN2861" s="6">
        <f t="shared" si="829"/>
        <v>37781.152782896854</v>
      </c>
      <c r="AO2861" s="5">
        <f t="shared" si="830"/>
        <v>0</v>
      </c>
      <c r="AP2861" s="6">
        <f>+AN2861+SUM($D$16:$E$18)-SUM($AL$27:AL2861)</f>
        <v>38496.66178289683</v>
      </c>
      <c r="AQ2861" s="10">
        <f t="shared" si="838"/>
        <v>-8.8025659008494905E-4</v>
      </c>
      <c r="AR2861" s="10">
        <f>+AN2861/SUM(AL$27:AL2861)-1</f>
        <v>0.47097144276274827</v>
      </c>
    </row>
    <row r="2862" spans="1:44" x14ac:dyDescent="0.25">
      <c r="A2862" s="1">
        <v>44445</v>
      </c>
      <c r="B2862">
        <v>10.135</v>
      </c>
      <c r="G2862">
        <f t="shared" si="831"/>
        <v>9768.0775172987196</v>
      </c>
      <c r="H2862">
        <f t="shared" si="832"/>
        <v>9695.3768803818602</v>
      </c>
      <c r="I2862" s="5">
        <f t="shared" si="821"/>
        <v>0</v>
      </c>
      <c r="J2862" s="6">
        <f>+H2862+SUM($D$16:$E$16)-SUM($F$27:F2862)</f>
        <v>9909.9908803818544</v>
      </c>
      <c r="K2862" s="10">
        <f t="shared" si="833"/>
        <v>5.4351279125550711E-3</v>
      </c>
      <c r="L2862" s="10">
        <f>+H2862/SUM(F$27:F2862)-1</f>
        <v>0.25825972642796247</v>
      </c>
      <c r="M2862">
        <v>8.7970000000000006</v>
      </c>
      <c r="R2862">
        <f t="shared" si="834"/>
        <v>8461.4261341705824</v>
      </c>
      <c r="S2862">
        <f t="shared" si="835"/>
        <v>8222.5652451246351</v>
      </c>
      <c r="T2862" s="5">
        <f t="shared" si="822"/>
        <v>0</v>
      </c>
      <c r="U2862" s="6">
        <f>+S2862+SUM($D$17:$E$17)-SUM($Q$27:Q2862)</f>
        <v>8401.5392451246298</v>
      </c>
      <c r="V2862" s="10">
        <f t="shared" si="823"/>
        <v>3.7969832303996753E-3</v>
      </c>
      <c r="W2862" s="10">
        <f>+S2862/SUM(Q$27:Q2862)-1</f>
        <v>0.28056875102586853</v>
      </c>
      <c r="X2862">
        <v>6.923</v>
      </c>
      <c r="AC2862">
        <f t="shared" si="836"/>
        <v>20221.556548248875</v>
      </c>
      <c r="AD2862">
        <f t="shared" si="837"/>
        <v>20023.762585232806</v>
      </c>
      <c r="AE2862" s="5">
        <f t="shared" si="824"/>
        <v>0</v>
      </c>
      <c r="AF2862" s="6">
        <f>+AD2862+SUM($D$18:$E$18)-SUM($AB$27:AB2862)</f>
        <v>20345.68358523283</v>
      </c>
      <c r="AG2862" s="10">
        <f t="shared" si="825"/>
        <v>3.7098864702185264E-3</v>
      </c>
      <c r="AH2862" s="10">
        <f>+AD2862/SUM(AB$27:AB2862)-1</f>
        <v>0.7324472851615611</v>
      </c>
      <c r="AI2862" s="6">
        <f t="shared" si="826"/>
        <v>0</v>
      </c>
      <c r="AL2862" s="6">
        <f t="shared" si="827"/>
        <v>0</v>
      </c>
      <c r="AM2862" s="6">
        <f t="shared" si="828"/>
        <v>38451.06019971818</v>
      </c>
      <c r="AN2862" s="6">
        <f t="shared" si="829"/>
        <v>37941.704710739301</v>
      </c>
      <c r="AO2862" s="5">
        <f t="shared" si="830"/>
        <v>0</v>
      </c>
      <c r="AP2862" s="6">
        <f>+AN2862+SUM($D$16:$E$18)-SUM($AL$27:AL2862)</f>
        <v>38657.213710739277</v>
      </c>
      <c r="AQ2862" s="10">
        <f t="shared" si="838"/>
        <v>4.1705415588468853E-3</v>
      </c>
      <c r="AR2862" s="10">
        <f>+AN2862/SUM(AL$27:AL2862)-1</f>
        <v>0.47722237169267911</v>
      </c>
    </row>
    <row r="2863" spans="1:44" x14ac:dyDescent="0.25">
      <c r="A2863" s="1">
        <v>44446</v>
      </c>
      <c r="B2863">
        <v>10.146000000000001</v>
      </c>
      <c r="G2863">
        <f t="shared" si="831"/>
        <v>9778.6792787876493</v>
      </c>
      <c r="H2863">
        <f t="shared" si="832"/>
        <v>9705.8997363941162</v>
      </c>
      <c r="I2863" s="5">
        <f t="shared" si="821"/>
        <v>0</v>
      </c>
      <c r="J2863" s="6">
        <f>+H2863+SUM($D$16:$E$16)-SUM($F$27:F2863)</f>
        <v>9920.5137363941103</v>
      </c>
      <c r="K2863" s="10">
        <f t="shared" si="833"/>
        <v>1.0618431580080578E-3</v>
      </c>
      <c r="L2863" s="10">
        <f>+H2863/SUM(F$27:F2863)-1</f>
        <v>0.25962537585970491</v>
      </c>
      <c r="M2863">
        <v>8.7829999999999995</v>
      </c>
      <c r="R2863">
        <f t="shared" si="834"/>
        <v>8447.9601837467562</v>
      </c>
      <c r="S2863">
        <f t="shared" si="835"/>
        <v>8209.4794302523205</v>
      </c>
      <c r="T2863" s="5">
        <f t="shared" si="822"/>
        <v>0</v>
      </c>
      <c r="U2863" s="6">
        <f>+S2863+SUM($D$17:$E$17)-SUM($Q$27:Q2863)</f>
        <v>8388.4534302523152</v>
      </c>
      <c r="V2863" s="10">
        <f t="shared" si="823"/>
        <v>-1.5575496930408939E-3</v>
      </c>
      <c r="W2863" s="10">
        <f>+S2863/SUM(Q$27:Q2863)-1</f>
        <v>0.278530787798136</v>
      </c>
      <c r="X2863">
        <v>6.8760000000000003</v>
      </c>
      <c r="AC2863">
        <f t="shared" si="836"/>
        <v>20084.273122311031</v>
      </c>
      <c r="AD2863">
        <f t="shared" si="837"/>
        <v>19887.821975452949</v>
      </c>
      <c r="AE2863" s="5">
        <f t="shared" si="824"/>
        <v>0</v>
      </c>
      <c r="AF2863" s="6">
        <f>+AD2863+SUM($D$18:$E$18)-SUM($AB$27:AB2863)</f>
        <v>20209.742975452973</v>
      </c>
      <c r="AG2863" s="10">
        <f t="shared" si="825"/>
        <v>-6.6815454595255952E-3</v>
      </c>
      <c r="AH2863" s="10">
        <f>+AD2863/SUM(AB$27:AB2863)-1</f>
        <v>0.72068576235315507</v>
      </c>
      <c r="AI2863" s="6">
        <f t="shared" si="826"/>
        <v>0</v>
      </c>
      <c r="AL2863" s="6">
        <f t="shared" si="827"/>
        <v>0</v>
      </c>
      <c r="AM2863" s="6">
        <f t="shared" si="828"/>
        <v>38310.912584845435</v>
      </c>
      <c r="AN2863" s="6">
        <f t="shared" si="829"/>
        <v>37803.201142099388</v>
      </c>
      <c r="AO2863" s="5">
        <f t="shared" si="830"/>
        <v>0</v>
      </c>
      <c r="AP2863" s="6">
        <f>+AN2863+SUM($D$16:$E$18)-SUM($AL$27:AL2863)</f>
        <v>38518.710142099371</v>
      </c>
      <c r="AQ2863" s="10">
        <f t="shared" si="838"/>
        <v>-3.5828647578247663E-3</v>
      </c>
      <c r="AR2863" s="10">
        <f>+AN2863/SUM(AL$27:AL2863)-1</f>
        <v>0.47182987360346584</v>
      </c>
    </row>
    <row r="2864" spans="1:44" x14ac:dyDescent="0.25">
      <c r="A2864" s="1">
        <v>44447</v>
      </c>
      <c r="B2864">
        <v>10.099</v>
      </c>
      <c r="G2864">
        <f t="shared" si="831"/>
        <v>9733.3808433349568</v>
      </c>
      <c r="H2864">
        <f t="shared" si="832"/>
        <v>9660.938442523573</v>
      </c>
      <c r="I2864" s="5">
        <f t="shared" si="821"/>
        <v>0</v>
      </c>
      <c r="J2864" s="6">
        <f>+H2864+SUM($D$16:$E$16)-SUM($F$27:F2864)</f>
        <v>9875.5524425235672</v>
      </c>
      <c r="K2864" s="10">
        <f t="shared" si="833"/>
        <v>-4.5321537840927739E-3</v>
      </c>
      <c r="L2864" s="10">
        <f>+H2864/SUM(F$27:F2864)-1</f>
        <v>0.25379032828771519</v>
      </c>
      <c r="M2864">
        <v>8.7240000000000002</v>
      </c>
      <c r="R2864">
        <f t="shared" si="834"/>
        <v>8391.2108212463518</v>
      </c>
      <c r="S2864">
        <f t="shared" si="835"/>
        <v>8154.3320675761415</v>
      </c>
      <c r="T2864" s="5">
        <f t="shared" si="822"/>
        <v>0</v>
      </c>
      <c r="U2864" s="6">
        <f>+S2864+SUM($D$17:$E$17)-SUM($Q$27:Q2864)</f>
        <v>8333.3060675761371</v>
      </c>
      <c r="V2864" s="10">
        <f t="shared" si="823"/>
        <v>-6.5741990624031965E-3</v>
      </c>
      <c r="W2864" s="10">
        <f>+S2864/SUM(Q$27:Q2864)-1</f>
        <v>0.26994222848126381</v>
      </c>
      <c r="X2864">
        <v>6.8689999999999998</v>
      </c>
      <c r="AC2864">
        <f t="shared" si="836"/>
        <v>20063.826654618158</v>
      </c>
      <c r="AD2864">
        <f t="shared" si="837"/>
        <v>19867.575501655949</v>
      </c>
      <c r="AE2864" s="5">
        <f t="shared" si="824"/>
        <v>0</v>
      </c>
      <c r="AF2864" s="6">
        <f>+AD2864+SUM($D$18:$E$18)-SUM($AB$27:AB2864)</f>
        <v>20189.496501655973</v>
      </c>
      <c r="AG2864" s="10">
        <f t="shared" si="825"/>
        <v>-1.0018174808849034E-3</v>
      </c>
      <c r="AH2864" s="10">
        <f>+AD2864/SUM(AB$27:AB2864)-1</f>
        <v>0.71893404619020118</v>
      </c>
      <c r="AI2864" s="6">
        <f t="shared" si="826"/>
        <v>0</v>
      </c>
      <c r="AL2864" s="6">
        <f t="shared" si="827"/>
        <v>0</v>
      </c>
      <c r="AM2864" s="6">
        <f t="shared" si="828"/>
        <v>38188.418319199467</v>
      </c>
      <c r="AN2864" s="6">
        <f t="shared" si="829"/>
        <v>37682.846011755668</v>
      </c>
      <c r="AO2864" s="5">
        <f t="shared" si="830"/>
        <v>0</v>
      </c>
      <c r="AP2864" s="6">
        <f>+AN2864+SUM($D$16:$E$18)-SUM($AL$27:AL2864)</f>
        <v>38398.355011755644</v>
      </c>
      <c r="AQ2864" s="10">
        <f t="shared" si="838"/>
        <v>-3.1245888011235401E-3</v>
      </c>
      <c r="AR2864" s="10">
        <f>+AN2864/SUM(AL$27:AL2864)-1</f>
        <v>0.46714396683024151</v>
      </c>
    </row>
    <row r="2865" spans="1:44" x14ac:dyDescent="0.25">
      <c r="A2865" s="1">
        <v>44448</v>
      </c>
      <c r="B2865">
        <v>10.010999999999999</v>
      </c>
      <c r="G2865">
        <f t="shared" si="831"/>
        <v>9648.566751423532</v>
      </c>
      <c r="H2865">
        <f t="shared" si="832"/>
        <v>9576.7555944255364</v>
      </c>
      <c r="I2865" s="5">
        <f t="shared" si="821"/>
        <v>0</v>
      </c>
      <c r="J2865" s="6">
        <f>+H2865+SUM($D$16:$E$16)-SUM($F$27:F2865)</f>
        <v>9791.3695944255305</v>
      </c>
      <c r="K2865" s="10">
        <f t="shared" si="833"/>
        <v>-8.524368493609491E-3</v>
      </c>
      <c r="L2865" s="10">
        <f>+H2865/SUM(F$27:F2865)-1</f>
        <v>0.2428651328337772</v>
      </c>
      <c r="M2865">
        <v>8.6969999999999992</v>
      </c>
      <c r="R2865">
        <f t="shared" si="834"/>
        <v>8365.2407740004019</v>
      </c>
      <c r="S2865">
        <f t="shared" si="835"/>
        <v>8129.0951388938211</v>
      </c>
      <c r="T2865" s="5">
        <f t="shared" si="822"/>
        <v>0</v>
      </c>
      <c r="U2865" s="6">
        <f>+S2865+SUM($D$17:$E$17)-SUM($Q$27:Q2865)</f>
        <v>8308.0691388938158</v>
      </c>
      <c r="V2865" s="10">
        <f t="shared" si="823"/>
        <v>-3.028441350608202E-3</v>
      </c>
      <c r="W2865" s="10">
        <f>+S2865/SUM(Q$27:Q2865)-1</f>
        <v>0.26601187082777966</v>
      </c>
      <c r="X2865">
        <v>6.8129999999999997</v>
      </c>
      <c r="AC2865">
        <f t="shared" si="836"/>
        <v>19900.254913075194</v>
      </c>
      <c r="AD2865">
        <f t="shared" si="837"/>
        <v>19705.603711279949</v>
      </c>
      <c r="AE2865" s="5">
        <f t="shared" si="824"/>
        <v>0</v>
      </c>
      <c r="AF2865" s="6">
        <f>+AD2865+SUM($D$18:$E$18)-SUM($AB$27:AB2865)</f>
        <v>20027.524711279977</v>
      </c>
      <c r="AG2865" s="10">
        <f t="shared" si="825"/>
        <v>-8.0225770049644485E-3</v>
      </c>
      <c r="AH2865" s="10">
        <f>+AD2865/SUM(AB$27:AB2865)-1</f>
        <v>0.70492031688656853</v>
      </c>
      <c r="AI2865" s="6">
        <f t="shared" si="826"/>
        <v>0</v>
      </c>
      <c r="AL2865" s="6">
        <f t="shared" si="827"/>
        <v>0</v>
      </c>
      <c r="AM2865" s="6">
        <f t="shared" si="828"/>
        <v>37914.062438499124</v>
      </c>
      <c r="AN2865" s="6">
        <f t="shared" si="829"/>
        <v>37411.454444599309</v>
      </c>
      <c r="AO2865" s="5">
        <f t="shared" si="830"/>
        <v>0</v>
      </c>
      <c r="AP2865" s="6">
        <f>+AN2865+SUM($D$16:$E$18)-SUM($AL$27:AL2865)</f>
        <v>38126.963444599285</v>
      </c>
      <c r="AQ2865" s="10">
        <f t="shared" si="838"/>
        <v>-7.0677914997471225E-3</v>
      </c>
      <c r="AR2865" s="10">
        <f>+AN2865/SUM(AL$27:AL2865)-1</f>
        <v>0.4565776072649943</v>
      </c>
    </row>
    <row r="2866" spans="1:44" x14ac:dyDescent="0.25">
      <c r="A2866" s="1">
        <v>44449</v>
      </c>
      <c r="B2866">
        <v>10.029</v>
      </c>
      <c r="G2866">
        <f t="shared" si="831"/>
        <v>9665.9150884054143</v>
      </c>
      <c r="H2866">
        <f t="shared" si="832"/>
        <v>9593.97481335468</v>
      </c>
      <c r="I2866" s="5">
        <f t="shared" si="821"/>
        <v>0</v>
      </c>
      <c r="J2866" s="6">
        <f>+H2866+SUM($D$16:$E$16)-SUM($F$27:F2866)</f>
        <v>9808.5888133546759</v>
      </c>
      <c r="K2866" s="10">
        <f t="shared" si="833"/>
        <v>1.7586118839747478E-3</v>
      </c>
      <c r="L2866" s="10">
        <f>+H2866/SUM(F$27:F2866)-1</f>
        <v>0.24509983190390083</v>
      </c>
      <c r="M2866">
        <v>8.6780000000000008</v>
      </c>
      <c r="R2866">
        <f t="shared" si="834"/>
        <v>8346.9655555680692</v>
      </c>
      <c r="S2866">
        <f t="shared" si="835"/>
        <v>8111.3358187099684</v>
      </c>
      <c r="T2866" s="5">
        <f t="shared" si="822"/>
        <v>0</v>
      </c>
      <c r="U2866" s="6">
        <f>+S2866+SUM($D$17:$E$17)-SUM($Q$27:Q2866)</f>
        <v>8290.309818709964</v>
      </c>
      <c r="V2866" s="10">
        <f t="shared" si="823"/>
        <v>-2.1375989880383361E-3</v>
      </c>
      <c r="W2866" s="10">
        <f>+S2866/SUM(Q$27:Q2866)-1</f>
        <v>0.26324606359014302</v>
      </c>
      <c r="X2866">
        <v>6.7350000000000003</v>
      </c>
      <c r="AC2866">
        <f t="shared" si="836"/>
        <v>19672.422844497498</v>
      </c>
      <c r="AD2866">
        <f t="shared" si="837"/>
        <v>19480.000146113383</v>
      </c>
      <c r="AE2866" s="5">
        <f t="shared" si="824"/>
        <v>0</v>
      </c>
      <c r="AF2866" s="6">
        <f>+AD2866+SUM($D$18:$E$18)-SUM($AB$27:AB2866)</f>
        <v>19801.921146113411</v>
      </c>
      <c r="AG2866" s="10">
        <f t="shared" si="825"/>
        <v>-1.1264675411410185E-2</v>
      </c>
      <c r="AH2866" s="10">
        <f>+AD2866/SUM(AB$27:AB2866)-1</f>
        <v>0.68540119392793786</v>
      </c>
      <c r="AI2866" s="6">
        <f t="shared" si="826"/>
        <v>0</v>
      </c>
      <c r="AL2866" s="6">
        <f t="shared" si="827"/>
        <v>0</v>
      </c>
      <c r="AM2866" s="6">
        <f t="shared" si="828"/>
        <v>37685.303488470978</v>
      </c>
      <c r="AN2866" s="6">
        <f t="shared" si="829"/>
        <v>37185.310778178027</v>
      </c>
      <c r="AO2866" s="5">
        <f t="shared" si="830"/>
        <v>0</v>
      </c>
      <c r="AP2866" s="6">
        <f>+AN2866+SUM($D$16:$E$18)-SUM($AL$27:AL2866)</f>
        <v>37900.819778178004</v>
      </c>
      <c r="AQ2866" s="10">
        <f t="shared" si="838"/>
        <v>-5.9313316873472743E-3</v>
      </c>
      <c r="AR2866" s="10">
        <f>+AN2866/SUM(AL$27:AL2866)-1</f>
        <v>0.44777292951524705</v>
      </c>
    </row>
    <row r="2867" spans="1:44" x14ac:dyDescent="0.25">
      <c r="A2867" s="1">
        <v>44452</v>
      </c>
      <c r="B2867">
        <v>10.02</v>
      </c>
      <c r="G2867">
        <f t="shared" si="831"/>
        <v>9657.2409199144731</v>
      </c>
      <c r="H2867">
        <f t="shared" si="832"/>
        <v>9585.3652038901073</v>
      </c>
      <c r="I2867" s="5">
        <f t="shared" si="821"/>
        <v>0</v>
      </c>
      <c r="J2867" s="6">
        <f>+H2867+SUM($D$16:$E$16)-SUM($F$27:F2867)</f>
        <v>9799.9792038900996</v>
      </c>
      <c r="K2867" s="10">
        <f t="shared" si="833"/>
        <v>-8.7776229877778444E-4</v>
      </c>
      <c r="L2867" s="10">
        <f>+H2867/SUM(F$27:F2867)-1</f>
        <v>0.24398248236883902</v>
      </c>
      <c r="M2867">
        <v>8.6850000000000005</v>
      </c>
      <c r="R2867">
        <f t="shared" si="834"/>
        <v>8353.6985307799805</v>
      </c>
      <c r="S2867">
        <f t="shared" si="835"/>
        <v>8117.8787261461248</v>
      </c>
      <c r="T2867" s="5">
        <f t="shared" si="822"/>
        <v>0</v>
      </c>
      <c r="U2867" s="6">
        <f>+S2867+SUM($D$17:$E$17)-SUM($Q$27:Q2867)</f>
        <v>8296.8527261461204</v>
      </c>
      <c r="V2867" s="10">
        <f t="shared" si="823"/>
        <v>7.8922351265942048E-4</v>
      </c>
      <c r="W2867" s="10">
        <f>+S2867/SUM(Q$27:Q2867)-1</f>
        <v>0.26426504520400917</v>
      </c>
      <c r="X2867">
        <v>6.6980000000000004</v>
      </c>
      <c r="AC2867">
        <f t="shared" si="836"/>
        <v>19564.348658120896</v>
      </c>
      <c r="AD2867">
        <f t="shared" si="837"/>
        <v>19372.983070329239</v>
      </c>
      <c r="AE2867" s="5">
        <f t="shared" si="824"/>
        <v>0</v>
      </c>
      <c r="AF2867" s="6">
        <f>+AD2867+SUM($D$18:$E$18)-SUM($AB$27:AB2867)</f>
        <v>19694.904070329263</v>
      </c>
      <c r="AG2867" s="10">
        <f t="shared" si="825"/>
        <v>-5.4043784436114128E-3</v>
      </c>
      <c r="AH2867" s="10">
        <f>+AD2867/SUM(AB$27:AB2867)-1</f>
        <v>0.67614212278089481</v>
      </c>
      <c r="AI2867" s="6">
        <f t="shared" si="826"/>
        <v>0</v>
      </c>
      <c r="AL2867" s="6">
        <f t="shared" si="827"/>
        <v>0</v>
      </c>
      <c r="AM2867" s="6">
        <f t="shared" si="828"/>
        <v>37575.288108815352</v>
      </c>
      <c r="AN2867" s="6">
        <f t="shared" si="829"/>
        <v>37076.22700036547</v>
      </c>
      <c r="AO2867" s="5">
        <f t="shared" si="830"/>
        <v>0</v>
      </c>
      <c r="AP2867" s="6">
        <f>+AN2867+SUM($D$16:$E$18)-SUM($AL$27:AL2867)</f>
        <v>37791.736000365447</v>
      </c>
      <c r="AQ2867" s="10">
        <f t="shared" si="838"/>
        <v>-2.87813768807621E-3</v>
      </c>
      <c r="AR2867" s="10">
        <f>+AN2867/SUM(AL$27:AL2867)-1</f>
        <v>0.44352586159349783</v>
      </c>
    </row>
    <row r="2868" spans="1:44" x14ac:dyDescent="0.25">
      <c r="A2868" s="1">
        <v>44453</v>
      </c>
      <c r="B2868">
        <v>9.9809999999999999</v>
      </c>
      <c r="G2868">
        <f t="shared" si="831"/>
        <v>9619.6528564537293</v>
      </c>
      <c r="H2868">
        <f t="shared" si="832"/>
        <v>9548.0568962102952</v>
      </c>
      <c r="I2868" s="5">
        <f t="shared" si="821"/>
        <v>0</v>
      </c>
      <c r="J2868" s="6">
        <f>+H2868+SUM($D$16:$E$16)-SUM($F$27:F2868)</f>
        <v>9762.6708962102894</v>
      </c>
      <c r="K2868" s="10">
        <f t="shared" si="833"/>
        <v>-3.8069782500150806E-3</v>
      </c>
      <c r="L2868" s="10">
        <f>+H2868/SUM(F$27:F2868)-1</f>
        <v>0.23914063438357114</v>
      </c>
      <c r="M2868">
        <v>8.6829999999999998</v>
      </c>
      <c r="R2868">
        <f t="shared" si="834"/>
        <v>8351.7748235765757</v>
      </c>
      <c r="S2868">
        <f t="shared" si="835"/>
        <v>8116.0093240215074</v>
      </c>
      <c r="T2868" s="5">
        <f t="shared" si="822"/>
        <v>0</v>
      </c>
      <c r="U2868" s="6">
        <f>+S2868+SUM($D$17:$E$17)-SUM($Q$27:Q2868)</f>
        <v>8294.9833240215012</v>
      </c>
      <c r="V2868" s="10">
        <f t="shared" si="823"/>
        <v>-2.2531460860186758E-4</v>
      </c>
      <c r="W2868" s="10">
        <f>+S2868/SUM(Q$27:Q2868)-1</f>
        <v>0.26397390760004713</v>
      </c>
      <c r="X2868">
        <v>6.7009999999999996</v>
      </c>
      <c r="AC2868">
        <f t="shared" si="836"/>
        <v>19573.111429989269</v>
      </c>
      <c r="AD2868">
        <f t="shared" si="837"/>
        <v>19381.660130527951</v>
      </c>
      <c r="AE2868" s="5">
        <f t="shared" si="824"/>
        <v>0</v>
      </c>
      <c r="AF2868" s="6">
        <f>+AD2868+SUM($D$18:$E$18)-SUM($AB$27:AB2868)</f>
        <v>19703.581130527979</v>
      </c>
      <c r="AG2868" s="10">
        <f t="shared" si="825"/>
        <v>4.4057387473084297E-4</v>
      </c>
      <c r="AH2868" s="10">
        <f>+AD2868/SUM(AB$27:AB2868)-1</f>
        <v>0.67689285827930346</v>
      </c>
      <c r="AI2868" s="6">
        <f t="shared" si="826"/>
        <v>0</v>
      </c>
      <c r="AL2868" s="6">
        <f t="shared" si="827"/>
        <v>0</v>
      </c>
      <c r="AM2868" s="6">
        <f t="shared" si="828"/>
        <v>37544.53911001957</v>
      </c>
      <c r="AN2868" s="6">
        <f t="shared" si="829"/>
        <v>37045.726350759753</v>
      </c>
      <c r="AO2868" s="5">
        <f t="shared" si="830"/>
        <v>0</v>
      </c>
      <c r="AP2868" s="6">
        <f>+AN2868+SUM($D$16:$E$18)-SUM($AL$27:AL2868)</f>
        <v>37761.235350759729</v>
      </c>
      <c r="AQ2868" s="10">
        <f t="shared" si="838"/>
        <v>-8.0707193777551645E-4</v>
      </c>
      <c r="AR2868" s="10">
        <f>+AN2868/SUM(AL$27:AL2868)-1</f>
        <v>0.4423383492692039</v>
      </c>
    </row>
    <row r="2869" spans="1:44" x14ac:dyDescent="0.25">
      <c r="A2869" s="1">
        <v>44454</v>
      </c>
      <c r="B2869">
        <v>9.9320000000000004</v>
      </c>
      <c r="G2869">
        <f t="shared" si="831"/>
        <v>9572.4268280030501</v>
      </c>
      <c r="H2869">
        <f t="shared" si="832"/>
        <v>9501.1823557920707</v>
      </c>
      <c r="I2869" s="5">
        <f t="shared" si="821"/>
        <v>0</v>
      </c>
      <c r="J2869" s="6">
        <f>+H2869+SUM($D$16:$E$16)-SUM($F$27:F2869)</f>
        <v>9715.7963557920666</v>
      </c>
      <c r="K2869" s="10">
        <f t="shared" si="833"/>
        <v>-4.8014053650439203E-3</v>
      </c>
      <c r="L2869" s="10">
        <f>+H2869/SUM(F$27:F2869)-1</f>
        <v>0.23305728691490102</v>
      </c>
      <c r="M2869">
        <v>8.6340000000000003</v>
      </c>
      <c r="R2869">
        <f t="shared" si="834"/>
        <v>8304.6439970931897</v>
      </c>
      <c r="S2869">
        <f t="shared" si="835"/>
        <v>8070.20897196841</v>
      </c>
      <c r="T2869" s="5">
        <f t="shared" si="822"/>
        <v>0</v>
      </c>
      <c r="U2869" s="6">
        <f>+S2869+SUM($D$17:$E$17)-SUM($Q$27:Q2869)</f>
        <v>8249.1829719684047</v>
      </c>
      <c r="V2869" s="10">
        <f t="shared" si="823"/>
        <v>-5.5214519745281354E-3</v>
      </c>
      <c r="W2869" s="10">
        <f>+S2869/SUM(Q$27:Q2869)-1</f>
        <v>0.25684103630298383</v>
      </c>
      <c r="X2869">
        <v>6.7140000000000004</v>
      </c>
      <c r="AC2869">
        <f t="shared" si="836"/>
        <v>19611.08344141889</v>
      </c>
      <c r="AD2869">
        <f t="shared" si="837"/>
        <v>19419.260724722382</v>
      </c>
      <c r="AE2869" s="5">
        <f t="shared" si="824"/>
        <v>0</v>
      </c>
      <c r="AF2869" s="6">
        <f>+AD2869+SUM($D$18:$E$18)-SUM($AB$27:AB2869)</f>
        <v>19741.18172472241</v>
      </c>
      <c r="AG2869" s="10">
        <f t="shared" si="825"/>
        <v>1.9083127044441373E-3</v>
      </c>
      <c r="AH2869" s="10">
        <f>+AD2869/SUM(AB$27:AB2869)-1</f>
        <v>0.68014604543907553</v>
      </c>
      <c r="AI2869" s="6">
        <f t="shared" si="826"/>
        <v>0</v>
      </c>
      <c r="AL2869" s="6">
        <f t="shared" si="827"/>
        <v>0</v>
      </c>
      <c r="AM2869" s="6">
        <f t="shared" si="828"/>
        <v>37488.154266515136</v>
      </c>
      <c r="AN2869" s="6">
        <f t="shared" si="829"/>
        <v>36990.652052482867</v>
      </c>
      <c r="AO2869" s="5">
        <f t="shared" si="830"/>
        <v>0</v>
      </c>
      <c r="AP2869" s="6">
        <f>+AN2869+SUM($D$16:$E$18)-SUM($AL$27:AL2869)</f>
        <v>37706.161052482843</v>
      </c>
      <c r="AQ2869" s="10">
        <f t="shared" si="838"/>
        <v>-1.4584877259790074E-3</v>
      </c>
      <c r="AR2869" s="10">
        <f>+AN2869/SUM(AL$27:AL2869)-1</f>
        <v>0.44019408648132585</v>
      </c>
    </row>
    <row r="2870" spans="1:44" x14ac:dyDescent="0.25">
      <c r="A2870" s="1">
        <v>44455</v>
      </c>
      <c r="B2870">
        <v>9.9039999999999999</v>
      </c>
      <c r="G2870">
        <f t="shared" si="831"/>
        <v>9545.4405260312324</v>
      </c>
      <c r="H2870">
        <f t="shared" si="832"/>
        <v>9474.3969041245127</v>
      </c>
      <c r="I2870" s="5">
        <f t="shared" si="821"/>
        <v>0</v>
      </c>
      <c r="J2870" s="6">
        <f>+H2870+SUM($D$16:$E$16)-SUM($F$27:F2870)</f>
        <v>9689.0109041245087</v>
      </c>
      <c r="K2870" s="10">
        <f t="shared" si="833"/>
        <v>-2.7568971895535199E-3</v>
      </c>
      <c r="L2870" s="10">
        <f>+H2870/SUM(F$27:F2870)-1</f>
        <v>0.22958108836137536</v>
      </c>
      <c r="M2870">
        <v>8.657</v>
      </c>
      <c r="R2870">
        <f t="shared" si="834"/>
        <v>8326.76662993233</v>
      </c>
      <c r="S2870">
        <f t="shared" si="835"/>
        <v>8091.7070964014974</v>
      </c>
      <c r="T2870" s="5">
        <f t="shared" si="822"/>
        <v>0</v>
      </c>
      <c r="U2870" s="6">
        <f>+S2870+SUM($D$17:$E$17)-SUM($Q$27:Q2870)</f>
        <v>8270.6810964014912</v>
      </c>
      <c r="V2870" s="10">
        <f t="shared" si="823"/>
        <v>2.6060913554881715E-3</v>
      </c>
      <c r="W2870" s="10">
        <f>+S2870/SUM(Q$27:Q2870)-1</f>
        <v>0.26018911874854433</v>
      </c>
      <c r="X2870">
        <v>6.73</v>
      </c>
      <c r="AC2870">
        <f t="shared" si="836"/>
        <v>19657.818224716881</v>
      </c>
      <c r="AD2870">
        <f t="shared" si="837"/>
        <v>19465.538379115525</v>
      </c>
      <c r="AE2870" s="5">
        <f t="shared" si="824"/>
        <v>0</v>
      </c>
      <c r="AF2870" s="6">
        <f>+AD2870+SUM($D$18:$E$18)-SUM($AB$27:AB2870)</f>
        <v>19787.459379115549</v>
      </c>
      <c r="AG2870" s="10">
        <f t="shared" si="825"/>
        <v>2.3442190563083276E-3</v>
      </c>
      <c r="AH2870" s="10">
        <f>+AD2870/SUM(AB$27:AB2870)-1</f>
        <v>0.68414996809725648</v>
      </c>
      <c r="AI2870" s="6">
        <f t="shared" si="826"/>
        <v>0</v>
      </c>
      <c r="AL2870" s="6">
        <f t="shared" si="827"/>
        <v>0</v>
      </c>
      <c r="AM2870" s="6">
        <f t="shared" si="828"/>
        <v>37530.025380680439</v>
      </c>
      <c r="AN2870" s="6">
        <f t="shared" si="829"/>
        <v>37031.642379641533</v>
      </c>
      <c r="AO2870" s="5">
        <f t="shared" si="830"/>
        <v>0</v>
      </c>
      <c r="AP2870" s="6">
        <f>+AN2870+SUM($D$16:$E$18)-SUM($AL$27:AL2870)</f>
        <v>37747.151379641509</v>
      </c>
      <c r="AQ2870" s="10">
        <f t="shared" si="838"/>
        <v>1.0870989253350949E-3</v>
      </c>
      <c r="AR2870" s="10">
        <f>+AN2870/SUM(AL$27:AL2870)-1</f>
        <v>0.44179000392265921</v>
      </c>
    </row>
    <row r="2871" spans="1:44" x14ac:dyDescent="0.25">
      <c r="A2871" s="1">
        <v>44456</v>
      </c>
      <c r="B2871">
        <v>9.9039999999999999</v>
      </c>
      <c r="G2871">
        <f t="shared" si="831"/>
        <v>9545.4405260312324</v>
      </c>
      <c r="H2871">
        <f t="shared" si="832"/>
        <v>9474.3969041245127</v>
      </c>
      <c r="I2871" s="5">
        <f t="shared" si="821"/>
        <v>0</v>
      </c>
      <c r="J2871" s="6">
        <f>+H2871+SUM($D$16:$E$16)-SUM($F$27:F2871)</f>
        <v>9689.0109041245087</v>
      </c>
      <c r="K2871" s="10">
        <f t="shared" si="833"/>
        <v>0</v>
      </c>
      <c r="L2871" s="10">
        <f>+H2871/SUM(F$27:F2871)-1</f>
        <v>0.22958108836137536</v>
      </c>
      <c r="M2871">
        <v>8.6150000000000002</v>
      </c>
      <c r="R2871">
        <f t="shared" si="834"/>
        <v>8286.3687786608552</v>
      </c>
      <c r="S2871">
        <f t="shared" si="835"/>
        <v>8052.4496517845564</v>
      </c>
      <c r="T2871" s="5">
        <f t="shared" si="822"/>
        <v>0</v>
      </c>
      <c r="U2871" s="6">
        <f>+S2871+SUM($D$17:$E$17)-SUM($Q$27:Q2871)</f>
        <v>8231.4236517845511</v>
      </c>
      <c r="V2871" s="10">
        <f t="shared" si="823"/>
        <v>-4.7465794121865912E-3</v>
      </c>
      <c r="W2871" s="10">
        <f>+S2871/SUM(Q$27:Q2871)-1</f>
        <v>0.25407522906534719</v>
      </c>
      <c r="X2871">
        <v>6.7539999999999996</v>
      </c>
      <c r="AC2871">
        <f t="shared" si="836"/>
        <v>19727.920399663861</v>
      </c>
      <c r="AD2871">
        <f t="shared" si="837"/>
        <v>19534.954860705235</v>
      </c>
      <c r="AE2871" s="5">
        <f t="shared" si="824"/>
        <v>0</v>
      </c>
      <c r="AF2871" s="6">
        <f>+AD2871+SUM($D$18:$E$18)-SUM($AB$27:AB2871)</f>
        <v>19856.875860705259</v>
      </c>
      <c r="AG2871" s="10">
        <f t="shared" si="825"/>
        <v>3.5081048182958874E-3</v>
      </c>
      <c r="AH2871" s="10">
        <f>+AD2871/SUM(AB$27:AB2871)-1</f>
        <v>0.69015585208452701</v>
      </c>
      <c r="AI2871" s="6">
        <f t="shared" si="826"/>
        <v>0</v>
      </c>
      <c r="AL2871" s="6">
        <f t="shared" si="827"/>
        <v>0</v>
      </c>
      <c r="AM2871" s="6">
        <f t="shared" si="828"/>
        <v>37559.729704355952</v>
      </c>
      <c r="AN2871" s="6">
        <f t="shared" si="829"/>
        <v>37061.801416614304</v>
      </c>
      <c r="AO2871" s="5">
        <f t="shared" si="830"/>
        <v>0</v>
      </c>
      <c r="AP2871" s="6">
        <f>+AN2871+SUM($D$16:$E$18)-SUM($AL$27:AL2871)</f>
        <v>37777.310416614288</v>
      </c>
      <c r="AQ2871" s="10">
        <f t="shared" si="838"/>
        <v>7.9897517747640201E-4</v>
      </c>
      <c r="AR2871" s="10">
        <f>+AN2871/SUM(AL$27:AL2871)-1</f>
        <v>0.44296421590033752</v>
      </c>
    </row>
    <row r="2872" spans="1:44" x14ac:dyDescent="0.25">
      <c r="A2872" s="1">
        <v>44459</v>
      </c>
      <c r="B2872">
        <v>9.7729999999999997</v>
      </c>
      <c r="G2872">
        <f t="shared" si="831"/>
        <v>9419.1831846630885</v>
      </c>
      <c r="H2872">
        <f t="shared" si="832"/>
        <v>9349.0792552512976</v>
      </c>
      <c r="I2872" s="5">
        <f t="shared" si="821"/>
        <v>0</v>
      </c>
      <c r="J2872" s="6">
        <f>+H2872+SUM($D$16:$E$16)-SUM($F$27:F2872)</f>
        <v>9563.6932552512917</v>
      </c>
      <c r="K2872" s="10">
        <f t="shared" si="833"/>
        <v>-1.2933998125636448E-2</v>
      </c>
      <c r="L2872" s="10">
        <f>+H2872/SUM(F$27:F2872)-1</f>
        <v>0.21331744512880846</v>
      </c>
      <c r="M2872">
        <v>8.5050000000000008</v>
      </c>
      <c r="R2872">
        <f t="shared" si="834"/>
        <v>8180.56488247366</v>
      </c>
      <c r="S2872">
        <f t="shared" si="835"/>
        <v>7949.6325349306626</v>
      </c>
      <c r="T2872" s="5">
        <f t="shared" si="822"/>
        <v>0</v>
      </c>
      <c r="U2872" s="6">
        <f>+S2872+SUM($D$17:$E$17)-SUM($Q$27:Q2872)</f>
        <v>8128.6065349306573</v>
      </c>
      <c r="V2872" s="10">
        <f t="shared" si="823"/>
        <v>-1.2490806111237318E-2</v>
      </c>
      <c r="W2872" s="10">
        <f>+S2872/SUM(Q$27:Q2872)-1</f>
        <v>0.23806266084744965</v>
      </c>
      <c r="X2872">
        <v>6.7220000000000004</v>
      </c>
      <c r="AC2872">
        <f t="shared" si="836"/>
        <v>19634.450833067884</v>
      </c>
      <c r="AD2872">
        <f t="shared" si="837"/>
        <v>19442.399551918952</v>
      </c>
      <c r="AE2872" s="5">
        <f t="shared" si="824"/>
        <v>0</v>
      </c>
      <c r="AF2872" s="6">
        <f>+AD2872+SUM($D$18:$E$18)-SUM($AB$27:AB2872)</f>
        <v>19764.32055191898</v>
      </c>
      <c r="AG2872" s="10">
        <f t="shared" si="825"/>
        <v>-4.6611213886589287E-3</v>
      </c>
      <c r="AH2872" s="10">
        <f>+AD2872/SUM(AB$27:AB2872)-1</f>
        <v>0.68214800676816578</v>
      </c>
      <c r="AI2872" s="6">
        <f t="shared" si="826"/>
        <v>0</v>
      </c>
      <c r="AL2872" s="6">
        <f t="shared" si="827"/>
        <v>0</v>
      </c>
      <c r="AM2872" s="6">
        <f t="shared" si="828"/>
        <v>37234.198900204632</v>
      </c>
      <c r="AN2872" s="6">
        <f t="shared" si="829"/>
        <v>36741.111342100907</v>
      </c>
      <c r="AO2872" s="5">
        <f t="shared" si="830"/>
        <v>0</v>
      </c>
      <c r="AP2872" s="6">
        <f>+AN2872+SUM($D$16:$E$18)-SUM($AL$27:AL2872)</f>
        <v>37456.620342100883</v>
      </c>
      <c r="AQ2872" s="10">
        <f t="shared" si="838"/>
        <v>-8.4889599332717003E-3</v>
      </c>
      <c r="AR2872" s="10">
        <f>+AN2872/SUM(AL$27:AL2872)-1</f>
        <v>0.43047846819704838</v>
      </c>
    </row>
    <row r="2873" spans="1:44" x14ac:dyDescent="0.25">
      <c r="A2873" s="1">
        <v>44460</v>
      </c>
      <c r="B2873">
        <v>9.7970000000000006</v>
      </c>
      <c r="G2873">
        <f t="shared" si="831"/>
        <v>9442.3143006389328</v>
      </c>
      <c r="H2873">
        <f t="shared" si="832"/>
        <v>9372.0382138234909</v>
      </c>
      <c r="I2873" s="5">
        <f t="shared" si="821"/>
        <v>0</v>
      </c>
      <c r="J2873" s="6">
        <f>+H2873+SUM($D$16:$E$16)-SUM($F$27:F2873)</f>
        <v>9586.6522138234868</v>
      </c>
      <c r="K2873" s="10">
        <f t="shared" si="833"/>
        <v>2.4006372809572962E-3</v>
      </c>
      <c r="L2873" s="10">
        <f>+H2873/SUM(F$27:F2873)-1</f>
        <v>0.21629704388897353</v>
      </c>
      <c r="M2873">
        <v>8.5449999999999999</v>
      </c>
      <c r="R2873">
        <f t="shared" si="834"/>
        <v>8219.03902654173</v>
      </c>
      <c r="S2873">
        <f t="shared" si="835"/>
        <v>7987.0205774229871</v>
      </c>
      <c r="T2873" s="5">
        <f t="shared" si="822"/>
        <v>0</v>
      </c>
      <c r="U2873" s="6">
        <f>+S2873+SUM($D$17:$E$17)-SUM($Q$27:Q2873)</f>
        <v>8165.9945774229818</v>
      </c>
      <c r="V2873" s="10">
        <f t="shared" si="823"/>
        <v>4.5995635699254134E-3</v>
      </c>
      <c r="W2873" s="10">
        <f>+S2873/SUM(Q$27:Q2873)-1</f>
        <v>0.24388541292668497</v>
      </c>
      <c r="X2873">
        <v>6.7480000000000002</v>
      </c>
      <c r="AC2873">
        <f t="shared" si="836"/>
        <v>19710.394855927116</v>
      </c>
      <c r="AD2873">
        <f t="shared" si="837"/>
        <v>19517.600740307807</v>
      </c>
      <c r="AE2873" s="5">
        <f t="shared" si="824"/>
        <v>0</v>
      </c>
      <c r="AF2873" s="6">
        <f>+AD2873+SUM($D$18:$E$18)-SUM($AB$27:AB2873)</f>
        <v>19839.521740307835</v>
      </c>
      <c r="AG2873" s="10">
        <f t="shared" si="825"/>
        <v>3.8048962113981233E-3</v>
      </c>
      <c r="AH2873" s="10">
        <f>+AD2873/SUM(AB$27:AB2873)-1</f>
        <v>0.68865438108770927</v>
      </c>
      <c r="AI2873" s="6">
        <f t="shared" si="826"/>
        <v>0</v>
      </c>
      <c r="AL2873" s="6">
        <f t="shared" si="827"/>
        <v>0</v>
      </c>
      <c r="AM2873" s="6">
        <f t="shared" si="828"/>
        <v>37371.748183107775</v>
      </c>
      <c r="AN2873" s="6">
        <f t="shared" si="829"/>
        <v>36876.65953155428</v>
      </c>
      <c r="AO2873" s="5">
        <f t="shared" si="830"/>
        <v>0</v>
      </c>
      <c r="AP2873" s="6">
        <f>+AN2873+SUM($D$16:$E$18)-SUM($AL$27:AL2873)</f>
        <v>37592.168531554256</v>
      </c>
      <c r="AQ2873" s="10">
        <f t="shared" si="838"/>
        <v>3.6188045855545248E-3</v>
      </c>
      <c r="AR2873" s="10">
        <f>+AN2873/SUM(AL$27:AL2873)-1</f>
        <v>0.43575590154985955</v>
      </c>
    </row>
    <row r="2874" spans="1:44" x14ac:dyDescent="0.25">
      <c r="A2874" s="1">
        <v>44461</v>
      </c>
      <c r="B2874">
        <v>9.81</v>
      </c>
      <c r="G2874">
        <f t="shared" si="831"/>
        <v>9454.8436551258492</v>
      </c>
      <c r="H2874">
        <f t="shared" si="832"/>
        <v>9384.4743163834282</v>
      </c>
      <c r="I2874" s="5">
        <f t="shared" si="821"/>
        <v>0</v>
      </c>
      <c r="J2874" s="6">
        <f>+H2874+SUM($D$16:$E$16)-SUM($F$27:F2874)</f>
        <v>9599.0883163834224</v>
      </c>
      <c r="K2874" s="10">
        <f t="shared" si="833"/>
        <v>1.2972310127203901E-3</v>
      </c>
      <c r="L2874" s="10">
        <f>+H2874/SUM(F$27:F2874)-1</f>
        <v>0.21791099321739615</v>
      </c>
      <c r="M2874">
        <v>8.6129999999999995</v>
      </c>
      <c r="R2874">
        <f t="shared" si="834"/>
        <v>8284.4450714574505</v>
      </c>
      <c r="S2874">
        <f t="shared" si="835"/>
        <v>8050.5802496599399</v>
      </c>
      <c r="T2874" s="5">
        <f t="shared" si="822"/>
        <v>0</v>
      </c>
      <c r="U2874" s="6">
        <f>+S2874+SUM($D$17:$E$17)-SUM($Q$27:Q2874)</f>
        <v>8229.5542496599337</v>
      </c>
      <c r="V2874" s="10">
        <f t="shared" si="823"/>
        <v>7.7834575610273848E-3</v>
      </c>
      <c r="W2874" s="10">
        <f>+S2874/SUM(Q$27:Q2874)-1</f>
        <v>0.25378409146138536</v>
      </c>
      <c r="X2874">
        <v>6.7409999999999997</v>
      </c>
      <c r="AC2874">
        <f t="shared" si="836"/>
        <v>19689.948388234243</v>
      </c>
      <c r="AD2874">
        <f t="shared" si="837"/>
        <v>19497.354266510807</v>
      </c>
      <c r="AE2874" s="5">
        <f t="shared" si="824"/>
        <v>0</v>
      </c>
      <c r="AF2874" s="6">
        <f>+AD2874+SUM($D$18:$E$18)-SUM($AB$27:AB2874)</f>
        <v>19819.275266510835</v>
      </c>
      <c r="AG2874" s="10">
        <f t="shared" si="825"/>
        <v>-1.0205121908692938E-3</v>
      </c>
      <c r="AH2874" s="10">
        <f>+AD2874/SUM(AB$27:AB2874)-1</f>
        <v>0.68690266492475538</v>
      </c>
      <c r="AI2874" s="6">
        <f t="shared" si="826"/>
        <v>0</v>
      </c>
      <c r="AL2874" s="6">
        <f t="shared" si="827"/>
        <v>0</v>
      </c>
      <c r="AM2874" s="6">
        <f t="shared" si="828"/>
        <v>37429.237114817544</v>
      </c>
      <c r="AN2874" s="6">
        <f t="shared" si="829"/>
        <v>36932.408832554174</v>
      </c>
      <c r="AO2874" s="5">
        <f t="shared" si="830"/>
        <v>0</v>
      </c>
      <c r="AP2874" s="6">
        <f>+AN2874+SUM($D$16:$E$18)-SUM($AL$27:AL2874)</f>
        <v>37647.917832554158</v>
      </c>
      <c r="AQ2874" s="10">
        <f t="shared" si="838"/>
        <v>1.4830030609462863E-3</v>
      </c>
      <c r="AR2874" s="10">
        <f>+AN2874/SUM(AL$27:AL2874)-1</f>
        <v>0.4379264448944753</v>
      </c>
    </row>
    <row r="2875" spans="1:44" x14ac:dyDescent="0.25">
      <c r="A2875" s="1">
        <v>44462</v>
      </c>
      <c r="B2875">
        <v>9.8550000000000004</v>
      </c>
      <c r="G2875">
        <f t="shared" si="831"/>
        <v>9498.214497580555</v>
      </c>
      <c r="H2875">
        <f t="shared" si="832"/>
        <v>9427.5223637062882</v>
      </c>
      <c r="I2875" s="5">
        <f t="shared" si="821"/>
        <v>0</v>
      </c>
      <c r="J2875" s="6">
        <f>+H2875+SUM($D$16:$E$16)-SUM($F$27:F2875)</f>
        <v>9642.1363637062823</v>
      </c>
      <c r="K2875" s="10">
        <f t="shared" si="833"/>
        <v>4.4845974850951098E-3</v>
      </c>
      <c r="L2875" s="10">
        <f>+H2875/SUM(F$27:F2875)-1</f>
        <v>0.22349774089270547</v>
      </c>
      <c r="M2875">
        <v>8.6639999999999997</v>
      </c>
      <c r="R2875">
        <f t="shared" si="834"/>
        <v>8333.4996051442413</v>
      </c>
      <c r="S2875">
        <f t="shared" si="835"/>
        <v>8098.2500038376547</v>
      </c>
      <c r="T2875" s="5">
        <f t="shared" si="822"/>
        <v>0</v>
      </c>
      <c r="U2875" s="6">
        <f>+S2875+SUM($D$17:$E$17)-SUM($Q$27:Q2875)</f>
        <v>8277.2240038376494</v>
      </c>
      <c r="V2875" s="10">
        <f t="shared" si="823"/>
        <v>5.792507434978722E-3</v>
      </c>
      <c r="W2875" s="10">
        <f>+S2875/SUM(Q$27:Q2875)-1</f>
        <v>0.26120810036241071</v>
      </c>
      <c r="X2875">
        <v>6.7779999999999996</v>
      </c>
      <c r="AC2875">
        <f t="shared" si="836"/>
        <v>19798.022574610844</v>
      </c>
      <c r="AD2875">
        <f t="shared" si="837"/>
        <v>19604.371342294951</v>
      </c>
      <c r="AE2875" s="5">
        <f t="shared" si="824"/>
        <v>0</v>
      </c>
      <c r="AF2875" s="6">
        <f>+AD2875+SUM($D$18:$E$18)-SUM($AB$27:AB2875)</f>
        <v>19926.292342294975</v>
      </c>
      <c r="AG2875" s="10">
        <f t="shared" si="825"/>
        <v>5.3996462708689741E-3</v>
      </c>
      <c r="AH2875" s="10">
        <f>+AD2875/SUM(AB$27:AB2875)-1</f>
        <v>0.69616173607179843</v>
      </c>
      <c r="AI2875" s="6">
        <f t="shared" si="826"/>
        <v>0</v>
      </c>
      <c r="AL2875" s="6">
        <f t="shared" si="827"/>
        <v>0</v>
      </c>
      <c r="AM2875" s="6">
        <f t="shared" si="828"/>
        <v>37629.736677335641</v>
      </c>
      <c r="AN2875" s="6">
        <f t="shared" si="829"/>
        <v>37130.143709838892</v>
      </c>
      <c r="AO2875" s="5">
        <f t="shared" si="830"/>
        <v>0</v>
      </c>
      <c r="AP2875" s="6">
        <f>+AN2875+SUM($D$16:$E$18)-SUM($AL$27:AL2875)</f>
        <v>37845.652709838876</v>
      </c>
      <c r="AQ2875" s="10">
        <f t="shared" si="838"/>
        <v>5.2522128358911679E-3</v>
      </c>
      <c r="AR2875" s="10">
        <f>+AN2875/SUM(AL$27:AL2875)-1</f>
        <v>0.44562505481766657</v>
      </c>
    </row>
    <row r="2876" spans="1:44" x14ac:dyDescent="0.25">
      <c r="A2876" s="1">
        <v>44463</v>
      </c>
      <c r="B2876">
        <v>9.8330000000000002</v>
      </c>
      <c r="G2876">
        <f t="shared" si="831"/>
        <v>9477.0109746026992</v>
      </c>
      <c r="H2876">
        <f t="shared" si="832"/>
        <v>9406.4766516817781</v>
      </c>
      <c r="I2876" s="5">
        <f t="shared" si="821"/>
        <v>0</v>
      </c>
      <c r="J2876" s="6">
        <f>+H2876+SUM($D$16:$E$16)-SUM($F$27:F2876)</f>
        <v>9621.0906516817704</v>
      </c>
      <c r="K2876" s="10">
        <f t="shared" si="833"/>
        <v>-2.1826814339329648E-3</v>
      </c>
      <c r="L2876" s="10">
        <f>+H2876/SUM(F$27:F2876)-1</f>
        <v>0.2207664420292208</v>
      </c>
      <c r="M2876">
        <v>8.6219999999999999</v>
      </c>
      <c r="R2876">
        <f t="shared" si="834"/>
        <v>8293.1017538727665</v>
      </c>
      <c r="S2876">
        <f t="shared" si="835"/>
        <v>8058.9925592207128</v>
      </c>
      <c r="T2876" s="5">
        <f t="shared" si="822"/>
        <v>0</v>
      </c>
      <c r="U2876" s="6">
        <f>+S2876+SUM($D$17:$E$17)-SUM($Q$27:Q2876)</f>
        <v>8237.9665592207075</v>
      </c>
      <c r="V2876" s="10">
        <f t="shared" si="823"/>
        <v>-4.7428273777223584E-3</v>
      </c>
      <c r="W2876" s="10">
        <f>+S2876/SUM(Q$27:Q2876)-1</f>
        <v>0.25509421067921334</v>
      </c>
      <c r="X2876">
        <v>6.7539999999999996</v>
      </c>
      <c r="AC2876">
        <f t="shared" si="836"/>
        <v>19727.920399663861</v>
      </c>
      <c r="AD2876">
        <f t="shared" si="837"/>
        <v>19534.954860705238</v>
      </c>
      <c r="AE2876" s="5">
        <f t="shared" si="824"/>
        <v>0</v>
      </c>
      <c r="AF2876" s="6">
        <f>+AD2876+SUM($D$18:$E$18)-SUM($AB$27:AB2876)</f>
        <v>19856.875860705266</v>
      </c>
      <c r="AG2876" s="10">
        <f t="shared" si="825"/>
        <v>-3.4836627104164464E-3</v>
      </c>
      <c r="AH2876" s="10">
        <f>+AD2876/SUM(AB$27:AB2876)-1</f>
        <v>0.69015585208452745</v>
      </c>
      <c r="AI2876" s="6">
        <f t="shared" si="826"/>
        <v>0</v>
      </c>
      <c r="AL2876" s="6">
        <f t="shared" si="827"/>
        <v>0</v>
      </c>
      <c r="AM2876" s="6">
        <f t="shared" si="828"/>
        <v>37498.03312813933</v>
      </c>
      <c r="AN2876" s="6">
        <f t="shared" si="829"/>
        <v>37000.424071607733</v>
      </c>
      <c r="AO2876" s="5">
        <f t="shared" si="830"/>
        <v>0</v>
      </c>
      <c r="AP2876" s="6">
        <f>+AN2876+SUM($D$16:$E$18)-SUM($AL$27:AL2876)</f>
        <v>37715.933071607709</v>
      </c>
      <c r="AQ2876" s="10">
        <f t="shared" si="838"/>
        <v>-3.427596802880406E-3</v>
      </c>
      <c r="AR2876" s="10">
        <f>+AN2876/SUM(AL$27:AL2876)-1</f>
        <v>0.44057455028436054</v>
      </c>
    </row>
    <row r="2877" spans="1:44" x14ac:dyDescent="0.25">
      <c r="A2877" s="1">
        <v>44466</v>
      </c>
      <c r="B2877">
        <v>9.8339999999999996</v>
      </c>
      <c r="G2877">
        <f t="shared" si="831"/>
        <v>9477.9747711016917</v>
      </c>
      <c r="H2877">
        <f t="shared" si="832"/>
        <v>9407.4332749556179</v>
      </c>
      <c r="I2877" s="5">
        <f t="shared" si="821"/>
        <v>0</v>
      </c>
      <c r="J2877" s="6">
        <f>+H2877+SUM($D$16:$E$16)-SUM($F$27:F2877)</f>
        <v>9622.0472749556138</v>
      </c>
      <c r="K2877" s="10">
        <f t="shared" si="833"/>
        <v>9.9429816065255139E-5</v>
      </c>
      <c r="L2877" s="10">
        <f>+H2877/SUM(F$27:F2877)-1</f>
        <v>0.22089059197756078</v>
      </c>
      <c r="M2877">
        <v>8.5980000000000008</v>
      </c>
      <c r="R2877">
        <f t="shared" si="834"/>
        <v>8270.0172674319238</v>
      </c>
      <c r="S2877">
        <f t="shared" si="835"/>
        <v>8036.5597337253184</v>
      </c>
      <c r="T2877" s="5">
        <f t="shared" si="822"/>
        <v>0</v>
      </c>
      <c r="U2877" s="6">
        <f>+S2877+SUM($D$17:$E$17)-SUM($Q$27:Q2877)</f>
        <v>8215.5337337253131</v>
      </c>
      <c r="V2877" s="10">
        <f t="shared" si="823"/>
        <v>-2.7231022770158875E-3</v>
      </c>
      <c r="W2877" s="10">
        <f>+S2877/SUM(Q$27:Q2877)-1</f>
        <v>0.25160055943167214</v>
      </c>
      <c r="X2877">
        <v>6.6920000000000002</v>
      </c>
      <c r="AC2877">
        <f t="shared" si="836"/>
        <v>19546.823114384155</v>
      </c>
      <c r="AD2877">
        <f t="shared" si="837"/>
        <v>19355.628949931815</v>
      </c>
      <c r="AE2877" s="5">
        <f t="shared" si="824"/>
        <v>0</v>
      </c>
      <c r="AF2877" s="6">
        <f>+AD2877+SUM($D$18:$E$18)-SUM($AB$27:AB2877)</f>
        <v>19677.549949931839</v>
      </c>
      <c r="AG2877" s="10">
        <f t="shared" si="825"/>
        <v>-9.0309226905272988E-3</v>
      </c>
      <c r="AH2877" s="10">
        <f>+AD2877/SUM(AB$27:AB2877)-1</f>
        <v>0.67464065178407751</v>
      </c>
      <c r="AI2877" s="6">
        <f t="shared" si="826"/>
        <v>0</v>
      </c>
      <c r="AL2877" s="6">
        <f t="shared" si="827"/>
        <v>0</v>
      </c>
      <c r="AM2877" s="6">
        <f t="shared" si="828"/>
        <v>37294.81515291777</v>
      </c>
      <c r="AN2877" s="6">
        <f t="shared" si="829"/>
        <v>36799.621958612755</v>
      </c>
      <c r="AO2877" s="5">
        <f t="shared" si="830"/>
        <v>0</v>
      </c>
      <c r="AP2877" s="6">
        <f>+AN2877+SUM($D$16:$E$18)-SUM($AL$27:AL2877)</f>
        <v>37515.130958612732</v>
      </c>
      <c r="AQ2877" s="10">
        <f t="shared" si="838"/>
        <v>-5.324065895804142E-3</v>
      </c>
      <c r="AR2877" s="10">
        <f>+AN2877/SUM(AL$27:AL2877)-1</f>
        <v>0.43275652060275305</v>
      </c>
    </row>
    <row r="2878" spans="1:44" x14ac:dyDescent="0.25">
      <c r="A2878" s="1">
        <v>44467</v>
      </c>
      <c r="B2878">
        <v>9.8160000000000007</v>
      </c>
      <c r="G2878">
        <f t="shared" si="831"/>
        <v>9460.6264341198112</v>
      </c>
      <c r="H2878">
        <f t="shared" si="832"/>
        <v>9390.2140560264761</v>
      </c>
      <c r="I2878" s="5">
        <f t="shared" si="821"/>
        <v>0</v>
      </c>
      <c r="J2878" s="6">
        <f>+H2878+SUM($D$16:$E$16)-SUM($F$27:F2878)</f>
        <v>9604.8280560264684</v>
      </c>
      <c r="K2878" s="10">
        <f t="shared" si="833"/>
        <v>-1.7895587536722601E-3</v>
      </c>
      <c r="L2878" s="10">
        <f>+H2878/SUM(F$27:F2878)-1</f>
        <v>0.21865589290743737</v>
      </c>
      <c r="M2878">
        <v>8.4819999999999993</v>
      </c>
      <c r="R2878">
        <f t="shared" si="834"/>
        <v>8158.4422496345151</v>
      </c>
      <c r="S2878">
        <f t="shared" si="835"/>
        <v>7928.1344104975733</v>
      </c>
      <c r="T2878" s="5">
        <f t="shared" si="822"/>
        <v>0</v>
      </c>
      <c r="U2878" s="6">
        <f>+S2878+SUM($D$17:$E$17)-SUM($Q$27:Q2878)</f>
        <v>8107.1084104975671</v>
      </c>
      <c r="V2878" s="10">
        <f t="shared" si="823"/>
        <v>-1.3197599418605321E-2</v>
      </c>
      <c r="W2878" s="10">
        <f>+S2878/SUM(Q$27:Q2878)-1</f>
        <v>0.23471457840188892</v>
      </c>
      <c r="X2878">
        <v>6.5970000000000004</v>
      </c>
      <c r="AC2878">
        <f t="shared" si="836"/>
        <v>19269.335338552341</v>
      </c>
      <c r="AD2878">
        <f t="shared" si="837"/>
        <v>19080.855376972533</v>
      </c>
      <c r="AE2878" s="5">
        <f t="shared" si="824"/>
        <v>0</v>
      </c>
      <c r="AF2878" s="6">
        <f>+AD2878+SUM($D$18:$E$18)-SUM($AB$27:AB2878)</f>
        <v>19402.776376972557</v>
      </c>
      <c r="AG2878" s="10">
        <f t="shared" si="825"/>
        <v>-1.3963810213081684E-2</v>
      </c>
      <c r="AH2878" s="10">
        <f>+AD2878/SUM(AB$27:AB2878)-1</f>
        <v>0.65086736100112974</v>
      </c>
      <c r="AI2878" s="6">
        <f t="shared" si="826"/>
        <v>0</v>
      </c>
      <c r="AL2878" s="6">
        <f t="shared" si="827"/>
        <v>0</v>
      </c>
      <c r="AM2878" s="6">
        <f t="shared" si="828"/>
        <v>36888.40402230667</v>
      </c>
      <c r="AN2878" s="6">
        <f t="shared" si="829"/>
        <v>36399.20384349658</v>
      </c>
      <c r="AO2878" s="5">
        <f t="shared" si="830"/>
        <v>0</v>
      </c>
      <c r="AP2878" s="6">
        <f>+AN2878+SUM($D$16:$E$18)-SUM($AL$27:AL2878)</f>
        <v>37114.712843496556</v>
      </c>
      <c r="AQ2878" s="10">
        <f t="shared" si="838"/>
        <v>-1.0673509724860697E-2</v>
      </c>
      <c r="AR2878" s="10">
        <f>+AN2878/SUM(AL$27:AL2878)-1</f>
        <v>0.41716664128156378</v>
      </c>
    </row>
    <row r="2879" spans="1:44" x14ac:dyDescent="0.25">
      <c r="A2879" s="1">
        <v>44468</v>
      </c>
      <c r="B2879">
        <v>9.8049999999999997</v>
      </c>
      <c r="G2879">
        <f t="shared" si="831"/>
        <v>9450.0246726308815</v>
      </c>
      <c r="H2879">
        <f t="shared" si="832"/>
        <v>9379.6912000142202</v>
      </c>
      <c r="I2879" s="5">
        <f t="shared" si="821"/>
        <v>0</v>
      </c>
      <c r="J2879" s="6">
        <f>+H2879+SUM($D$16:$E$16)-SUM($F$27:F2879)</f>
        <v>9594.3052000142125</v>
      </c>
      <c r="K2879" s="10">
        <f t="shared" si="833"/>
        <v>-1.0955798428534669E-3</v>
      </c>
      <c r="L2879" s="10">
        <f>+H2879/SUM(F$27:F2879)-1</f>
        <v>0.21729024347569514</v>
      </c>
      <c r="M2879">
        <v>8.5030000000000001</v>
      </c>
      <c r="R2879">
        <f t="shared" si="834"/>
        <v>8178.6411752702534</v>
      </c>
      <c r="S2879">
        <f t="shared" si="835"/>
        <v>7947.7631328060452</v>
      </c>
      <c r="T2879" s="5">
        <f t="shared" si="822"/>
        <v>0</v>
      </c>
      <c r="U2879" s="6">
        <f>+S2879+SUM($D$17:$E$17)-SUM($Q$27:Q2879)</f>
        <v>8126.7371328060399</v>
      </c>
      <c r="V2879" s="10">
        <f t="shared" si="823"/>
        <v>2.421174272575044E-3</v>
      </c>
      <c r="W2879" s="10">
        <f>+S2879/SUM(Q$27:Q2879)-1</f>
        <v>0.2377715232434876</v>
      </c>
      <c r="X2879">
        <v>6.6429999999999998</v>
      </c>
      <c r="AC2879">
        <f t="shared" si="836"/>
        <v>19403.697840534056</v>
      </c>
      <c r="AD2879">
        <f t="shared" si="837"/>
        <v>19213.903633352813</v>
      </c>
      <c r="AE2879" s="5">
        <f t="shared" si="824"/>
        <v>0</v>
      </c>
      <c r="AF2879" s="6">
        <f>+AD2879+SUM($D$18:$E$18)-SUM($AB$27:AB2879)</f>
        <v>19535.824633352837</v>
      </c>
      <c r="AG2879" s="10">
        <f t="shared" si="825"/>
        <v>6.8571761997000547E-3</v>
      </c>
      <c r="AH2879" s="10">
        <f>+AD2879/SUM(AB$27:AB2879)-1</f>
        <v>0.66237863864339874</v>
      </c>
      <c r="AI2879" s="6">
        <f t="shared" si="826"/>
        <v>0</v>
      </c>
      <c r="AL2879" s="6">
        <f t="shared" si="827"/>
        <v>0</v>
      </c>
      <c r="AM2879" s="6">
        <f t="shared" si="828"/>
        <v>37032.363688435187</v>
      </c>
      <c r="AN2879" s="6">
        <f t="shared" si="829"/>
        <v>36541.357966173076</v>
      </c>
      <c r="AO2879" s="5">
        <f t="shared" si="830"/>
        <v>0</v>
      </c>
      <c r="AP2879" s="6">
        <f>+AN2879+SUM($D$16:$E$18)-SUM($AL$27:AL2879)</f>
        <v>37256.866966173053</v>
      </c>
      <c r="AQ2879" s="10">
        <f t="shared" si="838"/>
        <v>3.8301285874398072E-3</v>
      </c>
      <c r="AR2879" s="10">
        <f>+AN2879/SUM(AL$27:AL2879)-1</f>
        <v>0.42270127004553237</v>
      </c>
    </row>
    <row r="2880" spans="1:44" x14ac:dyDescent="0.25">
      <c r="A2880" s="1">
        <v>44469</v>
      </c>
      <c r="B2880">
        <v>9.8249999999999993</v>
      </c>
      <c r="G2880">
        <f t="shared" si="831"/>
        <v>9469.3006026107505</v>
      </c>
      <c r="H2880">
        <f t="shared" si="832"/>
        <v>9398.823665491047</v>
      </c>
      <c r="I2880" s="5">
        <f t="shared" si="821"/>
        <v>0</v>
      </c>
      <c r="J2880" s="6">
        <f>+H2880+SUM($D$16:$E$16)-SUM($F$27:F2880)</f>
        <v>9613.4376654910411</v>
      </c>
      <c r="K2880" s="10">
        <f t="shared" si="833"/>
        <v>1.9941480991036986E-3</v>
      </c>
      <c r="L2880" s="10">
        <f>+H2880/SUM(F$27:F2880)-1</f>
        <v>0.21977324244249918</v>
      </c>
      <c r="M2880">
        <v>8.4969999999999999</v>
      </c>
      <c r="R2880">
        <f t="shared" si="834"/>
        <v>8172.8700536600427</v>
      </c>
      <c r="S2880">
        <f t="shared" si="835"/>
        <v>7942.1549264321966</v>
      </c>
      <c r="T2880" s="5">
        <f t="shared" si="822"/>
        <v>0</v>
      </c>
      <c r="U2880" s="6">
        <f>+S2880+SUM($D$17:$E$17)-SUM($Q$27:Q2880)</f>
        <v>8121.1289264321913</v>
      </c>
      <c r="V2880" s="10">
        <f t="shared" si="823"/>
        <v>-6.9009324187552235E-4</v>
      </c>
      <c r="W2880" s="10">
        <f>+S2880/SUM(Q$27:Q2880)-1</f>
        <v>0.23689811043160236</v>
      </c>
      <c r="X2880">
        <v>6.64</v>
      </c>
      <c r="AC2880">
        <f t="shared" si="836"/>
        <v>19394.935068665684</v>
      </c>
      <c r="AD2880">
        <f t="shared" si="837"/>
        <v>19205.226573154097</v>
      </c>
      <c r="AE2880" s="5">
        <f t="shared" si="824"/>
        <v>0</v>
      </c>
      <c r="AF2880" s="6">
        <f>+AD2880+SUM($D$18:$E$18)-SUM($AB$27:AB2880)</f>
        <v>19527.147573154121</v>
      </c>
      <c r="AG2880" s="10">
        <f t="shared" si="825"/>
        <v>-4.4416145013415065E-4</v>
      </c>
      <c r="AH2880" s="10">
        <f>+AD2880/SUM(AB$27:AB2880)-1</f>
        <v>0.66162790314498987</v>
      </c>
      <c r="AI2880" s="6">
        <f t="shared" si="826"/>
        <v>0</v>
      </c>
      <c r="AL2880" s="6">
        <f t="shared" si="827"/>
        <v>0</v>
      </c>
      <c r="AM2880" s="6">
        <f t="shared" si="828"/>
        <v>37037.105724936475</v>
      </c>
      <c r="AN2880" s="6">
        <f t="shared" si="829"/>
        <v>36546.205165077343</v>
      </c>
      <c r="AO2880" s="5">
        <f t="shared" si="830"/>
        <v>0</v>
      </c>
      <c r="AP2880" s="6">
        <f>+AN2880+SUM($D$16:$E$18)-SUM($AL$27:AL2880)</f>
        <v>37261.714165077326</v>
      </c>
      <c r="AQ2880" s="10">
        <f t="shared" si="838"/>
        <v>1.3010216099695882E-4</v>
      </c>
      <c r="AR2880" s="10">
        <f>+AN2880/SUM(AL$27:AL2880)-1</f>
        <v>0.42288999089284318</v>
      </c>
    </row>
    <row r="2881" spans="1:44" x14ac:dyDescent="0.25">
      <c r="A2881" s="1">
        <v>44470</v>
      </c>
      <c r="B2881">
        <v>9.8040000000000003</v>
      </c>
      <c r="G2881">
        <f t="shared" si="831"/>
        <v>9449.060876131889</v>
      </c>
      <c r="H2881">
        <f t="shared" si="832"/>
        <v>9378.7345767403804</v>
      </c>
      <c r="I2881" s="5">
        <f t="shared" si="821"/>
        <v>0</v>
      </c>
      <c r="J2881" s="6">
        <f>+H2881+SUM($D$16:$E$16)-SUM($F$27:F2881)</f>
        <v>9593.3485767403763</v>
      </c>
      <c r="K2881" s="10">
        <f t="shared" si="833"/>
        <v>-2.0896883559954338E-3</v>
      </c>
      <c r="L2881" s="10">
        <f>+H2881/SUM(F$27:F2881)-1</f>
        <v>0.21716609352735494</v>
      </c>
      <c r="M2881">
        <v>8.452</v>
      </c>
      <c r="R2881">
        <f t="shared" si="834"/>
        <v>8129.5866415834626</v>
      </c>
      <c r="S2881">
        <f t="shared" si="835"/>
        <v>7900.0933786283313</v>
      </c>
      <c r="T2881" s="5">
        <f t="shared" si="822"/>
        <v>0</v>
      </c>
      <c r="U2881" s="6">
        <f>+S2881+SUM($D$17:$E$17)-SUM($Q$27:Q2881)</f>
        <v>8079.067378628326</v>
      </c>
      <c r="V2881" s="10">
        <f t="shared" si="823"/>
        <v>-5.1792734957040176E-3</v>
      </c>
      <c r="W2881" s="10">
        <f>+S2881/SUM(Q$27:Q2881)-1</f>
        <v>0.23034751434246248</v>
      </c>
      <c r="X2881">
        <v>6.6180000000000003</v>
      </c>
      <c r="AC2881">
        <f t="shared" si="836"/>
        <v>19330.674741630948</v>
      </c>
      <c r="AD2881">
        <f t="shared" si="837"/>
        <v>19141.594798363527</v>
      </c>
      <c r="AE2881" s="5">
        <f t="shared" si="824"/>
        <v>0</v>
      </c>
      <c r="AF2881" s="6">
        <f>+AD2881+SUM($D$18:$E$18)-SUM($AB$27:AB2881)</f>
        <v>19463.515798363551</v>
      </c>
      <c r="AG2881" s="10">
        <f t="shared" si="825"/>
        <v>-3.2586313260648536E-3</v>
      </c>
      <c r="AH2881" s="10">
        <f>+AD2881/SUM(AB$27:AB2881)-1</f>
        <v>0.6561225094899914</v>
      </c>
      <c r="AI2881" s="6">
        <f t="shared" si="826"/>
        <v>0</v>
      </c>
      <c r="AL2881" s="6">
        <f t="shared" si="827"/>
        <v>0</v>
      </c>
      <c r="AM2881" s="6">
        <f t="shared" si="828"/>
        <v>36909.3222593463</v>
      </c>
      <c r="AN2881" s="6">
        <f t="shared" si="829"/>
        <v>36420.422753732237</v>
      </c>
      <c r="AO2881" s="5">
        <f t="shared" si="830"/>
        <v>0</v>
      </c>
      <c r="AP2881" s="6">
        <f>+AN2881+SUM($D$16:$E$18)-SUM($AL$27:AL2881)</f>
        <v>37135.93175373222</v>
      </c>
      <c r="AQ2881" s="10">
        <f t="shared" si="838"/>
        <v>-3.3756474752574261E-3</v>
      </c>
      <c r="AR2881" s="10">
        <f>+AN2881/SUM(AL$27:AL2881)-1</f>
        <v>0.41799277835531989</v>
      </c>
    </row>
    <row r="2882" spans="1:44" x14ac:dyDescent="0.25">
      <c r="A2882" s="1">
        <v>44473</v>
      </c>
      <c r="B2882">
        <v>9.7159999999999993</v>
      </c>
      <c r="G2882">
        <f t="shared" si="831"/>
        <v>9364.2467842204642</v>
      </c>
      <c r="H2882">
        <f t="shared" si="832"/>
        <v>9294.5517286423419</v>
      </c>
      <c r="I2882" s="5">
        <f t="shared" si="821"/>
        <v>0</v>
      </c>
      <c r="J2882" s="6">
        <f>+H2882+SUM($D$16:$E$16)-SUM($F$27:F2882)</f>
        <v>9509.165728642336</v>
      </c>
      <c r="K2882" s="10">
        <f t="shared" si="833"/>
        <v>-8.7751265811549795E-3</v>
      </c>
      <c r="L2882" s="10">
        <f>+H2882/SUM(F$27:F2882)-1</f>
        <v>0.20624089807341695</v>
      </c>
      <c r="M2882">
        <v>8.4250000000000007</v>
      </c>
      <c r="R2882">
        <f t="shared" si="834"/>
        <v>8103.6165943375154</v>
      </c>
      <c r="S2882">
        <f t="shared" si="835"/>
        <v>7874.8564499460126</v>
      </c>
      <c r="T2882" s="5">
        <f t="shared" si="822"/>
        <v>0</v>
      </c>
      <c r="U2882" s="6">
        <f>+S2882+SUM($D$17:$E$17)-SUM($Q$27:Q2882)</f>
        <v>8053.8304499460064</v>
      </c>
      <c r="V2882" s="10">
        <f t="shared" si="823"/>
        <v>-3.1237428157956382E-3</v>
      </c>
      <c r="W2882" s="10">
        <f>+S2882/SUM(Q$27:Q2882)-1</f>
        <v>0.22641715668897877</v>
      </c>
      <c r="X2882">
        <v>6.5389999999999997</v>
      </c>
      <c r="AC2882">
        <f t="shared" si="836"/>
        <v>19099.921749097124</v>
      </c>
      <c r="AD2882">
        <f t="shared" si="837"/>
        <v>18913.098879797384</v>
      </c>
      <c r="AE2882" s="5">
        <f t="shared" si="824"/>
        <v>0</v>
      </c>
      <c r="AF2882" s="6">
        <f>+AD2882+SUM($D$18:$E$18)-SUM($AB$27:AB2882)</f>
        <v>19235.019879797408</v>
      </c>
      <c r="AG2882" s="10">
        <f t="shared" si="825"/>
        <v>-1.173970422061954E-2</v>
      </c>
      <c r="AH2882" s="10">
        <f>+AD2882/SUM(AB$27:AB2882)-1</f>
        <v>0.63635314136522392</v>
      </c>
      <c r="AI2882" s="6">
        <f t="shared" si="826"/>
        <v>0</v>
      </c>
      <c r="AL2882" s="6">
        <f t="shared" si="827"/>
        <v>0</v>
      </c>
      <c r="AM2882" s="6">
        <f t="shared" si="828"/>
        <v>36567.785127655108</v>
      </c>
      <c r="AN2882" s="6">
        <f t="shared" si="829"/>
        <v>36082.507058385738</v>
      </c>
      <c r="AO2882" s="5">
        <f t="shared" si="830"/>
        <v>0</v>
      </c>
      <c r="AP2882" s="6">
        <f>+AN2882+SUM($D$16:$E$18)-SUM($AL$27:AL2882)</f>
        <v>36798.016058385721</v>
      </c>
      <c r="AQ2882" s="10">
        <f t="shared" si="838"/>
        <v>-9.0994268728032957E-3</v>
      </c>
      <c r="AR2882" s="10">
        <f>+AN2882/SUM(AL$27:AL2882)-1</f>
        <v>0.40483636831213476</v>
      </c>
    </row>
    <row r="2883" spans="1:44" x14ac:dyDescent="0.25">
      <c r="A2883" s="1">
        <v>44474</v>
      </c>
      <c r="B2883">
        <v>9.7309999999999999</v>
      </c>
      <c r="G2883">
        <f t="shared" si="831"/>
        <v>9378.7037317053673</v>
      </c>
      <c r="H2883">
        <f t="shared" si="832"/>
        <v>9308.9010777499625</v>
      </c>
      <c r="I2883" s="5">
        <f t="shared" si="821"/>
        <v>0</v>
      </c>
      <c r="J2883" s="6">
        <f>+H2883+SUM($D$16:$E$16)-SUM($F$27:F2883)</f>
        <v>9523.5150777499584</v>
      </c>
      <c r="K2883" s="10">
        <f t="shared" si="833"/>
        <v>1.5090018953398676E-3</v>
      </c>
      <c r="L2883" s="10">
        <f>+H2883/SUM(F$27:F2883)-1</f>
        <v>0.20810314729851997</v>
      </c>
      <c r="M2883">
        <v>8.4920000000000009</v>
      </c>
      <c r="R2883">
        <f t="shared" si="834"/>
        <v>8168.0607856515344</v>
      </c>
      <c r="S2883">
        <f t="shared" si="835"/>
        <v>7937.4814211206567</v>
      </c>
      <c r="T2883" s="5">
        <f t="shared" si="822"/>
        <v>0</v>
      </c>
      <c r="U2883" s="6">
        <f>+S2883+SUM($D$17:$E$17)-SUM($Q$27:Q2883)</f>
        <v>8116.4554211206523</v>
      </c>
      <c r="V2883" s="10">
        <f t="shared" si="823"/>
        <v>7.7757995482838904E-3</v>
      </c>
      <c r="W2883" s="10">
        <f>+S2883/SUM(Q$27:Q2883)-1</f>
        <v>0.23617026642169803</v>
      </c>
      <c r="X2883">
        <v>6.5750000000000002</v>
      </c>
      <c r="AC2883">
        <f t="shared" si="836"/>
        <v>19205.075011517605</v>
      </c>
      <c r="AD2883">
        <f t="shared" si="837"/>
        <v>19017.223602181959</v>
      </c>
      <c r="AE2883" s="5">
        <f t="shared" si="824"/>
        <v>0</v>
      </c>
      <c r="AF2883" s="6">
        <f>+AD2883+SUM($D$18:$E$18)-SUM($AB$27:AB2883)</f>
        <v>19339.144602181987</v>
      </c>
      <c r="AG2883" s="10">
        <f t="shared" si="825"/>
        <v>5.4132890444236192E-3</v>
      </c>
      <c r="AH2883" s="10">
        <f>+AD2883/SUM(AB$27:AB2883)-1</f>
        <v>0.64536196734613083</v>
      </c>
      <c r="AI2883" s="6">
        <f t="shared" si="826"/>
        <v>0</v>
      </c>
      <c r="AL2883" s="6">
        <f t="shared" si="827"/>
        <v>0</v>
      </c>
      <c r="AM2883" s="6">
        <f t="shared" si="828"/>
        <v>36751.839528874509</v>
      </c>
      <c r="AN2883" s="6">
        <f t="shared" si="829"/>
        <v>36263.606101052574</v>
      </c>
      <c r="AO2883" s="5">
        <f t="shared" si="830"/>
        <v>0</v>
      </c>
      <c r="AP2883" s="6">
        <f>+AN2883+SUM($D$16:$E$18)-SUM($AL$27:AL2883)</f>
        <v>36979.11510105255</v>
      </c>
      <c r="AQ2883" s="10">
        <f t="shared" si="838"/>
        <v>4.921434959414217E-3</v>
      </c>
      <c r="AR2883" s="10">
        <f>+AN2883/SUM(AL$27:AL2883)-1</f>
        <v>0.41188727863256247</v>
      </c>
    </row>
    <row r="2884" spans="1:44" x14ac:dyDescent="0.25">
      <c r="A2884" s="1">
        <v>44475</v>
      </c>
      <c r="B2884">
        <v>9.7159999999999993</v>
      </c>
      <c r="G2884">
        <f t="shared" si="831"/>
        <v>9364.2467842204642</v>
      </c>
      <c r="H2884">
        <f t="shared" si="832"/>
        <v>9294.5517286423419</v>
      </c>
      <c r="I2884" s="5">
        <f t="shared" si="821"/>
        <v>0</v>
      </c>
      <c r="J2884" s="6">
        <f>+H2884+SUM($D$16:$E$16)-SUM($F$27:F2884)</f>
        <v>9509.165728642336</v>
      </c>
      <c r="K2884" s="10">
        <f t="shared" si="833"/>
        <v>-1.5067282395706538E-3</v>
      </c>
      <c r="L2884" s="10">
        <f>+H2884/SUM(F$27:F2884)-1</f>
        <v>0.20624089807341695</v>
      </c>
      <c r="M2884">
        <v>8.4260000000000002</v>
      </c>
      <c r="R2884">
        <f t="shared" si="834"/>
        <v>8104.5784479392159</v>
      </c>
      <c r="S2884">
        <f t="shared" si="835"/>
        <v>7875.7911510083186</v>
      </c>
      <c r="T2884" s="5">
        <f t="shared" si="822"/>
        <v>0</v>
      </c>
      <c r="U2884" s="6">
        <f>+S2884+SUM($D$17:$E$17)-SUM($Q$27:Q2884)</f>
        <v>8054.7651510083124</v>
      </c>
      <c r="V2884" s="10">
        <f t="shared" si="823"/>
        <v>-7.6006417717529029E-3</v>
      </c>
      <c r="W2884" s="10">
        <f>+S2884/SUM(Q$27:Q2884)-1</f>
        <v>0.22656272549095924</v>
      </c>
      <c r="X2884">
        <v>6.5750000000000002</v>
      </c>
      <c r="AC2884">
        <f t="shared" si="836"/>
        <v>19205.075011517605</v>
      </c>
      <c r="AD2884">
        <f t="shared" si="837"/>
        <v>19017.223602181959</v>
      </c>
      <c r="AE2884" s="5">
        <f t="shared" si="824"/>
        <v>0</v>
      </c>
      <c r="AF2884" s="6">
        <f>+AD2884+SUM($D$18:$E$18)-SUM($AB$27:AB2884)</f>
        <v>19339.144602181987</v>
      </c>
      <c r="AG2884" s="10">
        <f t="shared" si="825"/>
        <v>0</v>
      </c>
      <c r="AH2884" s="10">
        <f>+AD2884/SUM(AB$27:AB2884)-1</f>
        <v>0.64536196734613083</v>
      </c>
      <c r="AI2884" s="6">
        <f t="shared" si="826"/>
        <v>0</v>
      </c>
      <c r="AL2884" s="6">
        <f t="shared" si="827"/>
        <v>0</v>
      </c>
      <c r="AM2884" s="6">
        <f t="shared" si="828"/>
        <v>36673.900243677286</v>
      </c>
      <c r="AN2884" s="6">
        <f t="shared" si="829"/>
        <v>36187.566481832619</v>
      </c>
      <c r="AO2884" s="5">
        <f t="shared" si="830"/>
        <v>0</v>
      </c>
      <c r="AP2884" s="6">
        <f>+AN2884+SUM($D$16:$E$18)-SUM($AL$27:AL2884)</f>
        <v>36903.075481832595</v>
      </c>
      <c r="AQ2884" s="10">
        <f t="shared" si="838"/>
        <v>-2.0562855279842029E-3</v>
      </c>
      <c r="AR2884" s="10">
        <f>+AN2884/SUM(AL$27:AL2884)-1</f>
        <v>0.40892675201671658</v>
      </c>
    </row>
    <row r="2885" spans="1:44" x14ac:dyDescent="0.25">
      <c r="A2885" s="1">
        <v>44476</v>
      </c>
      <c r="B2885">
        <v>9.8379999999999992</v>
      </c>
      <c r="G2885">
        <f t="shared" si="831"/>
        <v>9481.8299570976651</v>
      </c>
      <c r="H2885">
        <f t="shared" si="832"/>
        <v>9411.2597680509825</v>
      </c>
      <c r="I2885" s="5">
        <f t="shared" si="821"/>
        <v>0</v>
      </c>
      <c r="J2885" s="6">
        <f>+H2885+SUM($D$16:$E$16)-SUM($F$27:F2885)</f>
        <v>9625.8737680509767</v>
      </c>
      <c r="K2885" s="10">
        <f t="shared" si="833"/>
        <v>1.2273215415428806E-2</v>
      </c>
      <c r="L2885" s="10">
        <f>+H2885/SUM(F$27:F2885)-1</f>
        <v>0.22138719177092159</v>
      </c>
      <c r="M2885">
        <v>8.5220000000000002</v>
      </c>
      <c r="R2885">
        <f t="shared" si="834"/>
        <v>8196.9163937025878</v>
      </c>
      <c r="S2885">
        <f t="shared" si="835"/>
        <v>7965.5224529898996</v>
      </c>
      <c r="T2885" s="5">
        <f t="shared" si="822"/>
        <v>0</v>
      </c>
      <c r="U2885" s="6">
        <f>+S2885+SUM($D$17:$E$17)-SUM($Q$27:Q2885)</f>
        <v>8144.4964529898934</v>
      </c>
      <c r="V2885" s="10">
        <f t="shared" si="823"/>
        <v>1.1140151239586116E-2</v>
      </c>
      <c r="W2885" s="10">
        <f>+S2885/SUM(Q$27:Q2885)-1</f>
        <v>0.24053733048112447</v>
      </c>
      <c r="X2885">
        <v>6.6360000000000001</v>
      </c>
      <c r="AC2885">
        <f t="shared" si="836"/>
        <v>19383.251372841187</v>
      </c>
      <c r="AD2885">
        <f t="shared" si="837"/>
        <v>19193.657159555813</v>
      </c>
      <c r="AE2885" s="5">
        <f t="shared" si="824"/>
        <v>0</v>
      </c>
      <c r="AF2885" s="6">
        <f>+AD2885+SUM($D$18:$E$18)-SUM($AB$27:AB2885)</f>
        <v>19515.578159555836</v>
      </c>
      <c r="AG2885" s="10">
        <f t="shared" si="825"/>
        <v>9.1231314002349073E-3</v>
      </c>
      <c r="AH2885" s="10">
        <f>+AD2885/SUM(AB$27:AB2885)-1</f>
        <v>0.66062692248044463</v>
      </c>
      <c r="AI2885" s="6">
        <f t="shared" si="826"/>
        <v>0</v>
      </c>
      <c r="AL2885" s="6">
        <f t="shared" si="827"/>
        <v>0</v>
      </c>
      <c r="AM2885" s="6">
        <f t="shared" si="828"/>
        <v>37061.997723641442</v>
      </c>
      <c r="AN2885" s="6">
        <f t="shared" si="829"/>
        <v>36570.439380596697</v>
      </c>
      <c r="AO2885" s="5">
        <f t="shared" si="830"/>
        <v>0</v>
      </c>
      <c r="AP2885" s="6">
        <f>+AN2885+SUM($D$16:$E$18)-SUM($AL$27:AL2885)</f>
        <v>37285.948380596674</v>
      </c>
      <c r="AQ2885" s="10">
        <f t="shared" si="838"/>
        <v>1.0375094589408107E-2</v>
      </c>
      <c r="AR2885" s="10">
        <f>+AN2885/SUM(AL$27:AL2885)-1</f>
        <v>0.42383352586573242</v>
      </c>
    </row>
    <row r="2886" spans="1:44" x14ac:dyDescent="0.25">
      <c r="A2886" s="1">
        <v>44477</v>
      </c>
      <c r="B2886">
        <v>9.8729999999999993</v>
      </c>
      <c r="G2886">
        <f t="shared" si="831"/>
        <v>9515.5628345624355</v>
      </c>
      <c r="H2886">
        <f t="shared" si="832"/>
        <v>9444.7415826354281</v>
      </c>
      <c r="I2886" s="5">
        <f t="shared" si="821"/>
        <v>0</v>
      </c>
      <c r="J2886" s="6">
        <f>+H2886+SUM($D$16:$E$16)-SUM($F$27:F2886)</f>
        <v>9659.3555826354204</v>
      </c>
      <c r="K2886" s="10">
        <f t="shared" si="833"/>
        <v>3.4783143215084689E-3</v>
      </c>
      <c r="L2886" s="10">
        <f>+H2886/SUM(F$27:F2886)-1</f>
        <v>0.22573243996282866</v>
      </c>
      <c r="M2886">
        <v>8.5250000000000004</v>
      </c>
      <c r="R2886">
        <f t="shared" si="834"/>
        <v>8199.8019545076932</v>
      </c>
      <c r="S2886">
        <f t="shared" si="835"/>
        <v>7968.3265561768239</v>
      </c>
      <c r="T2886" s="5">
        <f t="shared" si="822"/>
        <v>0</v>
      </c>
      <c r="U2886" s="6">
        <f>+S2886+SUM($D$17:$E$17)-SUM($Q$27:Q2886)</f>
        <v>8147.3005561768186</v>
      </c>
      <c r="V2886" s="10">
        <f t="shared" si="823"/>
        <v>3.4429423637294398E-4</v>
      </c>
      <c r="W2886" s="10">
        <f>+S2886/SUM(Q$27:Q2886)-1</f>
        <v>0.2409740368870672</v>
      </c>
      <c r="X2886">
        <v>6.6020000000000003</v>
      </c>
      <c r="AC2886">
        <f t="shared" si="836"/>
        <v>19283.939958332958</v>
      </c>
      <c r="AD2886">
        <f t="shared" si="837"/>
        <v>19095.317143970384</v>
      </c>
      <c r="AE2886" s="5">
        <f t="shared" si="824"/>
        <v>0</v>
      </c>
      <c r="AF2886" s="6">
        <f>+AD2886+SUM($D$18:$E$18)-SUM($AB$27:AB2886)</f>
        <v>19417.238143970411</v>
      </c>
      <c r="AG2886" s="10">
        <f t="shared" si="825"/>
        <v>-5.0390521244830788E-3</v>
      </c>
      <c r="AH2886" s="10">
        <f>+AD2886/SUM(AB$27:AB2886)-1</f>
        <v>0.65211858683181068</v>
      </c>
      <c r="AI2886" s="6">
        <f t="shared" si="826"/>
        <v>0</v>
      </c>
      <c r="AL2886" s="6">
        <f t="shared" si="827"/>
        <v>0</v>
      </c>
      <c r="AM2886" s="6">
        <f t="shared" si="828"/>
        <v>36999.30474740309</v>
      </c>
      <c r="AN2886" s="6">
        <f t="shared" si="829"/>
        <v>36508.385282782634</v>
      </c>
      <c r="AO2886" s="5">
        <f t="shared" si="830"/>
        <v>0</v>
      </c>
      <c r="AP2886" s="6">
        <f>+AN2886+SUM($D$16:$E$18)-SUM($AL$27:AL2886)</f>
        <v>37223.89428278261</v>
      </c>
      <c r="AQ2886" s="10">
        <f t="shared" si="838"/>
        <v>-1.6642756992699681E-3</v>
      </c>
      <c r="AR2886" s="10">
        <f>+AN2886/SUM(AL$27:AL2886)-1</f>
        <v>0.42141751155522633</v>
      </c>
    </row>
    <row r="2887" spans="1:44" x14ac:dyDescent="0.25">
      <c r="A2887" s="1">
        <v>44480</v>
      </c>
      <c r="B2887">
        <v>9.9109999999999996</v>
      </c>
      <c r="G2887">
        <f t="shared" si="831"/>
        <v>9552.1871015241868</v>
      </c>
      <c r="H2887">
        <f t="shared" si="832"/>
        <v>9481.0932670413986</v>
      </c>
      <c r="I2887" s="5">
        <f t="shared" si="821"/>
        <v>0</v>
      </c>
      <c r="J2887" s="6">
        <f>+H2887+SUM($D$16:$E$16)-SUM($F$27:F2887)</f>
        <v>9695.7072670413909</v>
      </c>
      <c r="K2887" s="10">
        <f t="shared" si="833"/>
        <v>3.7633653813635704E-3</v>
      </c>
      <c r="L2887" s="10">
        <f>+H2887/SUM(F$27:F2887)-1</f>
        <v>0.23045013799975633</v>
      </c>
      <c r="M2887">
        <v>8.5150000000000006</v>
      </c>
      <c r="R2887">
        <f t="shared" si="834"/>
        <v>8190.1834184906756</v>
      </c>
      <c r="S2887">
        <f t="shared" si="835"/>
        <v>7958.9795455537433</v>
      </c>
      <c r="T2887" s="5">
        <f t="shared" si="822"/>
        <v>0</v>
      </c>
      <c r="U2887" s="6">
        <f>+S2887+SUM($D$17:$E$17)-SUM($Q$27:Q2887)</f>
        <v>8137.9535455537371</v>
      </c>
      <c r="V2887" s="10">
        <f t="shared" si="823"/>
        <v>-1.1472524621661817E-3</v>
      </c>
      <c r="W2887" s="10">
        <f>+S2887/SUM(Q$27:Q2887)-1</f>
        <v>0.23951834886725831</v>
      </c>
      <c r="X2887">
        <v>6.58</v>
      </c>
      <c r="AC2887">
        <f t="shared" si="836"/>
        <v>19219.679631298219</v>
      </c>
      <c r="AD2887">
        <f t="shared" si="837"/>
        <v>19031.68536917981</v>
      </c>
      <c r="AE2887" s="5">
        <f t="shared" si="824"/>
        <v>0</v>
      </c>
      <c r="AF2887" s="6">
        <f>+AD2887+SUM($D$18:$E$18)-SUM($AB$27:AB2887)</f>
        <v>19353.606369179834</v>
      </c>
      <c r="AG2887" s="10">
        <f t="shared" si="825"/>
        <v>-3.2770764986644885E-3</v>
      </c>
      <c r="AH2887" s="10">
        <f>+AD2887/SUM(AB$27:AB2887)-1</f>
        <v>0.64661319317681176</v>
      </c>
      <c r="AI2887" s="6">
        <f t="shared" si="826"/>
        <v>0</v>
      </c>
      <c r="AL2887" s="6">
        <f t="shared" si="827"/>
        <v>0</v>
      </c>
      <c r="AM2887" s="6">
        <f t="shared" si="828"/>
        <v>36962.05015131308</v>
      </c>
      <c r="AN2887" s="6">
        <f t="shared" si="829"/>
        <v>36471.758181774952</v>
      </c>
      <c r="AO2887" s="5">
        <f t="shared" si="830"/>
        <v>0</v>
      </c>
      <c r="AP2887" s="6">
        <f>+AN2887+SUM($D$16:$E$18)-SUM($AL$27:AL2887)</f>
        <v>37187.267181774936</v>
      </c>
      <c r="AQ2887" s="10">
        <f t="shared" si="838"/>
        <v>-9.839674680307553E-4</v>
      </c>
      <c r="AR2887" s="10">
        <f>+AN2887/SUM(AL$27:AL2887)-1</f>
        <v>0.41999147196551112</v>
      </c>
    </row>
    <row r="2888" spans="1:44" x14ac:dyDescent="0.25">
      <c r="A2888" s="1">
        <v>44481</v>
      </c>
      <c r="B2888">
        <v>9.8689999999999998</v>
      </c>
      <c r="G2888">
        <f t="shared" si="831"/>
        <v>9511.707648566462</v>
      </c>
      <c r="H2888">
        <f t="shared" si="832"/>
        <v>9440.9150895400635</v>
      </c>
      <c r="I2888" s="5">
        <f t="shared" si="821"/>
        <v>0</v>
      </c>
      <c r="J2888" s="6">
        <f>+H2888+SUM($D$16:$E$16)-SUM($F$27:F2888)</f>
        <v>9655.5290895400576</v>
      </c>
      <c r="K2888" s="10">
        <f t="shared" si="833"/>
        <v>-4.1439140430642452E-3</v>
      </c>
      <c r="L2888" s="10">
        <f>+H2888/SUM(F$27:F2888)-1</f>
        <v>0.22523584016946785</v>
      </c>
      <c r="M2888">
        <v>8.5180000000000007</v>
      </c>
      <c r="R2888">
        <f t="shared" si="834"/>
        <v>8193.0689792957801</v>
      </c>
      <c r="S2888">
        <f t="shared" si="835"/>
        <v>7961.7836487406676</v>
      </c>
      <c r="T2888" s="5">
        <f t="shared" si="822"/>
        <v>0</v>
      </c>
      <c r="U2888" s="6">
        <f>+S2888+SUM($D$17:$E$17)-SUM($Q$27:Q2888)</f>
        <v>8140.7576487406623</v>
      </c>
      <c r="V2888" s="10">
        <f t="shared" si="823"/>
        <v>3.4457104863383492E-4</v>
      </c>
      <c r="W2888" s="10">
        <f>+S2888/SUM(Q$27:Q2888)-1</f>
        <v>0.23995505527320105</v>
      </c>
      <c r="X2888">
        <v>6.5720000000000001</v>
      </c>
      <c r="AC2888">
        <f t="shared" si="836"/>
        <v>19196.312239649222</v>
      </c>
      <c r="AD2888">
        <f t="shared" si="837"/>
        <v>19008.546541983236</v>
      </c>
      <c r="AE2888" s="5">
        <f t="shared" si="824"/>
        <v>0</v>
      </c>
      <c r="AF2888" s="6">
        <f>+AD2888+SUM($D$18:$E$18)-SUM($AB$27:AB2888)</f>
        <v>19330.467541983264</v>
      </c>
      <c r="AG2888" s="10">
        <f t="shared" si="825"/>
        <v>-1.1955821956479706E-3</v>
      </c>
      <c r="AH2888" s="10">
        <f>+AD2888/SUM(AB$27:AB2888)-1</f>
        <v>0.64461123184772129</v>
      </c>
      <c r="AI2888" s="6">
        <f t="shared" si="826"/>
        <v>0</v>
      </c>
      <c r="AL2888" s="6">
        <f t="shared" si="827"/>
        <v>0</v>
      </c>
      <c r="AM2888" s="6">
        <f t="shared" si="828"/>
        <v>36901.088867511469</v>
      </c>
      <c r="AN2888" s="6">
        <f t="shared" si="829"/>
        <v>36411.245280263967</v>
      </c>
      <c r="AO2888" s="5">
        <f t="shared" si="830"/>
        <v>0</v>
      </c>
      <c r="AP2888" s="6">
        <f>+AN2888+SUM($D$16:$E$18)-SUM($AL$27:AL2888)</f>
        <v>37126.754280263951</v>
      </c>
      <c r="AQ2888" s="10">
        <f t="shared" si="838"/>
        <v>-1.6272478753330821E-3</v>
      </c>
      <c r="AR2888" s="10">
        <f>+AN2888/SUM(AL$27:AL2888)-1</f>
        <v>0.4176354625935137</v>
      </c>
    </row>
    <row r="2889" spans="1:44" x14ac:dyDescent="0.25">
      <c r="A2889" s="1">
        <v>44482</v>
      </c>
      <c r="B2889">
        <v>9.8889999999999993</v>
      </c>
      <c r="G2889">
        <f t="shared" si="831"/>
        <v>9530.983578546331</v>
      </c>
      <c r="H2889">
        <f t="shared" si="832"/>
        <v>9460.0475550168903</v>
      </c>
      <c r="I2889" s="5">
        <f t="shared" si="821"/>
        <v>0</v>
      </c>
      <c r="J2889" s="6">
        <f>+H2889+SUM($D$16:$E$16)-SUM($F$27:F2889)</f>
        <v>9674.6615550168863</v>
      </c>
      <c r="K2889" s="10">
        <f t="shared" si="833"/>
        <v>1.9815035819792381E-3</v>
      </c>
      <c r="L2889" s="10">
        <f>+H2889/SUM(F$27:F2889)-1</f>
        <v>0.22771883913627189</v>
      </c>
      <c r="M2889">
        <v>8.5630000000000006</v>
      </c>
      <c r="R2889">
        <f t="shared" si="834"/>
        <v>8236.3523913723602</v>
      </c>
      <c r="S2889">
        <f t="shared" si="835"/>
        <v>8003.8451965445338</v>
      </c>
      <c r="T2889" s="5">
        <f t="shared" si="822"/>
        <v>0</v>
      </c>
      <c r="U2889" s="6">
        <f>+S2889+SUM($D$17:$E$17)-SUM($Q$27:Q2889)</f>
        <v>8182.8191965445294</v>
      </c>
      <c r="V2889" s="10">
        <f t="shared" si="823"/>
        <v>5.1667854048418338E-3</v>
      </c>
      <c r="W2889" s="10">
        <f>+S2889/SUM(Q$27:Q2889)-1</f>
        <v>0.24650565136234093</v>
      </c>
      <c r="X2889">
        <v>6.5650000000000004</v>
      </c>
      <c r="AC2889">
        <f t="shared" si="836"/>
        <v>19175.865771956353</v>
      </c>
      <c r="AD2889">
        <f t="shared" si="837"/>
        <v>18988.30006818624</v>
      </c>
      <c r="AE2889" s="5">
        <f t="shared" si="824"/>
        <v>0</v>
      </c>
      <c r="AF2889" s="6">
        <f>+AD2889+SUM($D$18:$E$18)-SUM($AB$27:AB2889)</f>
        <v>19310.221068186263</v>
      </c>
      <c r="AG2889" s="10">
        <f t="shared" si="825"/>
        <v>-1.0473866580322788E-3</v>
      </c>
      <c r="AH2889" s="10">
        <f>+AD2889/SUM(AB$27:AB2889)-1</f>
        <v>0.6428595156847674</v>
      </c>
      <c r="AI2889" s="6">
        <f t="shared" si="826"/>
        <v>0</v>
      </c>
      <c r="AL2889" s="6">
        <f t="shared" si="827"/>
        <v>0</v>
      </c>
      <c r="AM2889" s="6">
        <f t="shared" si="828"/>
        <v>36943.201741875047</v>
      </c>
      <c r="AN2889" s="6">
        <f t="shared" si="829"/>
        <v>36452.192819747666</v>
      </c>
      <c r="AO2889" s="5">
        <f t="shared" si="830"/>
        <v>0</v>
      </c>
      <c r="AP2889" s="6">
        <f>+AN2889+SUM($D$16:$E$18)-SUM($AL$27:AL2889)</f>
        <v>37167.701819747643</v>
      </c>
      <c r="AQ2889" s="10">
        <f t="shared" si="838"/>
        <v>1.1029119102248242E-3</v>
      </c>
      <c r="AR2889" s="10">
        <f>+AN2889/SUM(AL$27:AL2889)-1</f>
        <v>0.41922971413946408</v>
      </c>
    </row>
    <row r="2890" spans="1:44" x14ac:dyDescent="0.25">
      <c r="A2890" s="1">
        <v>44483</v>
      </c>
      <c r="B2890">
        <v>9.9239999999999995</v>
      </c>
      <c r="G2890">
        <f t="shared" si="831"/>
        <v>9564.7164560111014</v>
      </c>
      <c r="H2890">
        <f t="shared" si="832"/>
        <v>9493.5293696013359</v>
      </c>
      <c r="I2890" s="5">
        <f t="shared" si="821"/>
        <v>0</v>
      </c>
      <c r="J2890" s="6">
        <f>+H2890+SUM($D$16:$E$16)-SUM($F$27:F2890)</f>
        <v>9708.1433696013301</v>
      </c>
      <c r="K2890" s="10">
        <f t="shared" si="833"/>
        <v>3.460773732914868E-3</v>
      </c>
      <c r="L2890" s="10">
        <f>+H2890/SUM(F$27:F2890)-1</f>
        <v>0.23206408732817896</v>
      </c>
      <c r="M2890">
        <v>8.6300000000000008</v>
      </c>
      <c r="R2890">
        <f t="shared" si="834"/>
        <v>8300.7965826863801</v>
      </c>
      <c r="S2890">
        <f t="shared" si="835"/>
        <v>8066.4701677191788</v>
      </c>
      <c r="T2890" s="5">
        <f t="shared" si="822"/>
        <v>0</v>
      </c>
      <c r="U2890" s="6">
        <f>+S2890+SUM($D$17:$E$17)-SUM($Q$27:Q2890)</f>
        <v>8245.4441677191735</v>
      </c>
      <c r="V2890" s="10">
        <f t="shared" si="823"/>
        <v>7.65322680001157E-3</v>
      </c>
      <c r="W2890" s="10">
        <f>+S2890/SUM(Q$27:Q2890)-1</f>
        <v>0.25625876109506063</v>
      </c>
      <c r="X2890">
        <v>6.6289999999999996</v>
      </c>
      <c r="AC2890">
        <f t="shared" si="836"/>
        <v>19362.804905148307</v>
      </c>
      <c r="AD2890">
        <f t="shared" si="837"/>
        <v>19173.410685758805</v>
      </c>
      <c r="AE2890" s="5">
        <f t="shared" si="824"/>
        <v>0</v>
      </c>
      <c r="AF2890" s="6">
        <f>+AD2890+SUM($D$18:$E$18)-SUM($AB$27:AB2890)</f>
        <v>19495.331685758829</v>
      </c>
      <c r="AG2890" s="10">
        <f t="shared" si="825"/>
        <v>9.5861469901832308E-3</v>
      </c>
      <c r="AH2890" s="10">
        <f>+AD2890/SUM(AB$27:AB2890)-1</f>
        <v>0.65887520631748986</v>
      </c>
      <c r="AI2890" s="6">
        <f t="shared" si="826"/>
        <v>0</v>
      </c>
      <c r="AL2890" s="6">
        <f t="shared" si="827"/>
        <v>0</v>
      </c>
      <c r="AM2890" s="6">
        <f t="shared" si="828"/>
        <v>37228.317943845788</v>
      </c>
      <c r="AN2890" s="6">
        <f t="shared" si="829"/>
        <v>36733.410223079321</v>
      </c>
      <c r="AO2890" s="5">
        <f t="shared" si="830"/>
        <v>0</v>
      </c>
      <c r="AP2890" s="6">
        <f>+AN2890+SUM($D$16:$E$18)-SUM($AL$27:AL2890)</f>
        <v>37448.919223079298</v>
      </c>
      <c r="AQ2890" s="10">
        <f t="shared" si="838"/>
        <v>7.5661768030608201E-3</v>
      </c>
      <c r="AR2890" s="10">
        <f>+AN2890/SUM(AL$27:AL2890)-1</f>
        <v>0.43017863282084479</v>
      </c>
    </row>
    <row r="2891" spans="1:44" x14ac:dyDescent="0.25">
      <c r="A2891" s="1">
        <v>44484</v>
      </c>
      <c r="B2891">
        <v>10.002000000000001</v>
      </c>
      <c r="G2891">
        <f t="shared" si="831"/>
        <v>9639.8925829325926</v>
      </c>
      <c r="H2891">
        <f t="shared" si="832"/>
        <v>9568.14598496096</v>
      </c>
      <c r="I2891" s="5">
        <f t="shared" si="821"/>
        <v>0</v>
      </c>
      <c r="J2891" s="6">
        <f>+H2891+SUM($D$16:$E$16)-SUM($F$27:F2891)</f>
        <v>9782.7599849609542</v>
      </c>
      <c r="K2891" s="10">
        <f t="shared" si="833"/>
        <v>7.6859820172483495E-3</v>
      </c>
      <c r="L2891" s="10">
        <f>+H2891/SUM(F$27:F2891)-1</f>
        <v>0.24174778329871494</v>
      </c>
      <c r="M2891">
        <v>8.6790000000000003</v>
      </c>
      <c r="R2891">
        <f t="shared" si="834"/>
        <v>8347.9274091697662</v>
      </c>
      <c r="S2891">
        <f t="shared" si="835"/>
        <v>8112.2705197722762</v>
      </c>
      <c r="T2891" s="5">
        <f t="shared" si="822"/>
        <v>0</v>
      </c>
      <c r="U2891" s="6">
        <f>+S2891+SUM($D$17:$E$17)-SUM($Q$27:Q2891)</f>
        <v>8291.24451977227</v>
      </c>
      <c r="V2891" s="10">
        <f t="shared" si="823"/>
        <v>5.5546252113869432E-3</v>
      </c>
      <c r="W2891" s="10">
        <f>+S2891/SUM(Q$27:Q2891)-1</f>
        <v>0.26339163239212393</v>
      </c>
      <c r="X2891">
        <v>6.649</v>
      </c>
      <c r="AC2891">
        <f t="shared" si="836"/>
        <v>19421.223384270797</v>
      </c>
      <c r="AD2891">
        <f t="shared" si="837"/>
        <v>19231.257753750237</v>
      </c>
      <c r="AE2891" s="5">
        <f t="shared" si="824"/>
        <v>0</v>
      </c>
      <c r="AF2891" s="6">
        <f>+AD2891+SUM($D$18:$E$18)-SUM($AB$27:AB2891)</f>
        <v>19553.178753750261</v>
      </c>
      <c r="AG2891" s="10">
        <f t="shared" si="825"/>
        <v>2.9672266634832578E-3</v>
      </c>
      <c r="AH2891" s="10">
        <f>+AD2891/SUM(AB$27:AB2891)-1</f>
        <v>0.66388010964021604</v>
      </c>
      <c r="AI2891" s="6">
        <f t="shared" si="826"/>
        <v>0</v>
      </c>
      <c r="AL2891" s="6">
        <f t="shared" si="827"/>
        <v>0</v>
      </c>
      <c r="AM2891" s="6">
        <f t="shared" si="828"/>
        <v>37409.043376373156</v>
      </c>
      <c r="AN2891" s="6">
        <f t="shared" si="829"/>
        <v>36911.674258483472</v>
      </c>
      <c r="AO2891" s="5">
        <f t="shared" si="830"/>
        <v>0</v>
      </c>
      <c r="AP2891" s="6">
        <f>+AN2891+SUM($D$16:$E$18)-SUM($AL$27:AL2891)</f>
        <v>37627.183258483448</v>
      </c>
      <c r="AQ2891" s="10">
        <f t="shared" si="838"/>
        <v>4.760191725220464E-3</v>
      </c>
      <c r="AR2891" s="10">
        <f>+AN2891/SUM(AL$27:AL2891)-1</f>
        <v>0.4371191649654822</v>
      </c>
    </row>
    <row r="2892" spans="1:44" x14ac:dyDescent="0.25">
      <c r="A2892" s="1">
        <v>44487</v>
      </c>
      <c r="B2892">
        <v>10.015000000000001</v>
      </c>
      <c r="G2892">
        <f t="shared" si="831"/>
        <v>9652.4219374195072</v>
      </c>
      <c r="H2892">
        <f t="shared" si="832"/>
        <v>9580.5820875208974</v>
      </c>
      <c r="I2892" s="5">
        <f t="shared" si="821"/>
        <v>0</v>
      </c>
      <c r="J2892" s="6">
        <f>+H2892+SUM($D$16:$E$16)-SUM($F$27:F2892)</f>
        <v>9795.1960875208897</v>
      </c>
      <c r="K2892" s="10">
        <f t="shared" si="833"/>
        <v>1.2712263797796108E-3</v>
      </c>
      <c r="L2892" s="10">
        <f>+H2892/SUM(F$27:F2892)-1</f>
        <v>0.24336173262713756</v>
      </c>
      <c r="M2892">
        <v>8.6630000000000003</v>
      </c>
      <c r="R2892">
        <f t="shared" si="834"/>
        <v>8332.5377515425371</v>
      </c>
      <c r="S2892">
        <f t="shared" si="835"/>
        <v>8097.315302775346</v>
      </c>
      <c r="T2892" s="5">
        <f t="shared" si="822"/>
        <v>0</v>
      </c>
      <c r="U2892" s="6">
        <f>+S2892+SUM($D$17:$E$17)-SUM($Q$27:Q2892)</f>
        <v>8276.2893027753416</v>
      </c>
      <c r="V2892" s="10">
        <f t="shared" si="823"/>
        <v>-1.8037360930875934E-3</v>
      </c>
      <c r="W2892" s="10">
        <f>+S2892/SUM(Q$27:Q2892)-1</f>
        <v>0.26106253156042958</v>
      </c>
      <c r="X2892">
        <v>6.6040000000000001</v>
      </c>
      <c r="AC2892">
        <f t="shared" si="836"/>
        <v>19289.781806245202</v>
      </c>
      <c r="AD2892">
        <f t="shared" si="837"/>
        <v>19101.101850769526</v>
      </c>
      <c r="AE2892" s="5">
        <f t="shared" si="824"/>
        <v>0</v>
      </c>
      <c r="AF2892" s="6">
        <f>+AD2892+SUM($D$18:$E$18)-SUM($AB$27:AB2892)</f>
        <v>19423.02285076955</v>
      </c>
      <c r="AG2892" s="10">
        <f t="shared" si="825"/>
        <v>-6.6565086229647408E-3</v>
      </c>
      <c r="AH2892" s="10">
        <f>+AD2892/SUM(AB$27:AB2892)-1</f>
        <v>0.65261907716408318</v>
      </c>
      <c r="AI2892" s="6">
        <f t="shared" si="826"/>
        <v>0</v>
      </c>
      <c r="AL2892" s="6">
        <f t="shared" si="827"/>
        <v>0</v>
      </c>
      <c r="AM2892" s="6">
        <f t="shared" si="828"/>
        <v>37274.741495207243</v>
      </c>
      <c r="AN2892" s="6">
        <f t="shared" si="829"/>
        <v>36778.999241065772</v>
      </c>
      <c r="AO2892" s="5">
        <f t="shared" si="830"/>
        <v>0</v>
      </c>
      <c r="AP2892" s="6">
        <f>+AN2892+SUM($D$16:$E$18)-SUM($AL$27:AL2892)</f>
        <v>37494.508241065749</v>
      </c>
      <c r="AQ2892" s="10">
        <f t="shared" si="838"/>
        <v>-3.5260417051756754E-3</v>
      </c>
      <c r="AR2892" s="10">
        <f>+AN2892/SUM(AL$27:AL2892)-1</f>
        <v>0.43195359569577385</v>
      </c>
    </row>
    <row r="2893" spans="1:44" x14ac:dyDescent="0.25">
      <c r="A2893" s="1">
        <v>44488</v>
      </c>
      <c r="B2893">
        <v>10.037000000000001</v>
      </c>
      <c r="G2893">
        <f t="shared" si="831"/>
        <v>9673.625460397363</v>
      </c>
      <c r="H2893">
        <f t="shared" si="832"/>
        <v>9601.6277995454075</v>
      </c>
      <c r="I2893" s="5">
        <f t="shared" si="821"/>
        <v>0</v>
      </c>
      <c r="J2893" s="6">
        <f>+H2893+SUM($D$16:$E$16)-SUM($F$27:F2893)</f>
        <v>9816.2417995454016</v>
      </c>
      <c r="K2893" s="10">
        <f t="shared" si="833"/>
        <v>2.1485748561300699E-3</v>
      </c>
      <c r="L2893" s="10">
        <f>+H2893/SUM(F$27:F2893)-1</f>
        <v>0.24609303149062223</v>
      </c>
      <c r="M2893">
        <v>8.6739999999999995</v>
      </c>
      <c r="R2893">
        <f t="shared" si="834"/>
        <v>8343.1181411612561</v>
      </c>
      <c r="S2893">
        <f t="shared" si="835"/>
        <v>8107.5970144607345</v>
      </c>
      <c r="T2893" s="5">
        <f t="shared" si="822"/>
        <v>0</v>
      </c>
      <c r="U2893" s="6">
        <f>+S2893+SUM($D$17:$E$17)-SUM($Q$27:Q2893)</f>
        <v>8286.5710144607292</v>
      </c>
      <c r="V2893" s="10">
        <f t="shared" si="823"/>
        <v>1.2423093622331294E-3</v>
      </c>
      <c r="W2893" s="10">
        <f>+S2893/SUM(Q$27:Q2893)-1</f>
        <v>0.26266378838221915</v>
      </c>
      <c r="X2893">
        <v>6.6440000000000001</v>
      </c>
      <c r="AC2893">
        <f t="shared" si="836"/>
        <v>19406.618764490177</v>
      </c>
      <c r="AD2893">
        <f t="shared" si="837"/>
        <v>19216.795986752382</v>
      </c>
      <c r="AE2893" s="5">
        <f t="shared" si="824"/>
        <v>0</v>
      </c>
      <c r="AF2893" s="6">
        <f>+AD2893+SUM($D$18:$E$18)-SUM($AB$27:AB2893)</f>
        <v>19538.716986752406</v>
      </c>
      <c r="AG2893" s="10">
        <f t="shared" si="825"/>
        <v>5.9565463559279053E-3</v>
      </c>
      <c r="AH2893" s="10">
        <f>+AD2893/SUM(AB$27:AB2893)-1</f>
        <v>0.66262888380953489</v>
      </c>
      <c r="AI2893" s="6">
        <f t="shared" si="826"/>
        <v>0</v>
      </c>
      <c r="AL2893" s="6">
        <f t="shared" si="827"/>
        <v>0</v>
      </c>
      <c r="AM2893" s="6">
        <f t="shared" si="828"/>
        <v>37423.362366048794</v>
      </c>
      <c r="AN2893" s="6">
        <f t="shared" si="829"/>
        <v>36926.020800758524</v>
      </c>
      <c r="AO2893" s="5">
        <f t="shared" si="830"/>
        <v>0</v>
      </c>
      <c r="AP2893" s="6">
        <f>+AN2893+SUM($D$16:$E$18)-SUM($AL$27:AL2893)</f>
        <v>37641.529800758508</v>
      </c>
      <c r="AQ2893" s="10">
        <f t="shared" si="838"/>
        <v>3.9211491652992869E-3</v>
      </c>
      <c r="AR2893" s="10">
        <f>+AN2893/SUM(AL$27:AL2893)-1</f>
        <v>0.4376777332577273</v>
      </c>
    </row>
    <row r="2894" spans="1:44" x14ac:dyDescent="0.25">
      <c r="A2894" s="1">
        <v>44489</v>
      </c>
      <c r="B2894">
        <v>10.07</v>
      </c>
      <c r="G2894">
        <f t="shared" si="831"/>
        <v>9705.4307448641466</v>
      </c>
      <c r="H2894">
        <f t="shared" si="832"/>
        <v>9633.1963675821717</v>
      </c>
      <c r="I2894" s="5">
        <f t="shared" si="821"/>
        <v>0</v>
      </c>
      <c r="J2894" s="6">
        <f>+H2894+SUM($D$16:$E$16)-SUM($F$27:F2894)</f>
        <v>9847.8103675821658</v>
      </c>
      <c r="K2894" s="10">
        <f t="shared" si="833"/>
        <v>3.2159525693657987E-3</v>
      </c>
      <c r="L2894" s="10">
        <f>+H2894/SUM(F$27:F2894)-1</f>
        <v>0.25018997978584889</v>
      </c>
      <c r="M2894">
        <v>8.6940000000000008</v>
      </c>
      <c r="R2894">
        <f t="shared" si="834"/>
        <v>8362.3552131952929</v>
      </c>
      <c r="S2894">
        <f t="shared" si="835"/>
        <v>8126.2910357068977</v>
      </c>
      <c r="T2894" s="5">
        <f t="shared" si="822"/>
        <v>0</v>
      </c>
      <c r="U2894" s="6">
        <f>+S2894+SUM($D$17:$E$17)-SUM($Q$27:Q2894)</f>
        <v>8305.2650357068924</v>
      </c>
      <c r="V2894" s="10">
        <f t="shared" si="823"/>
        <v>2.2559417174534691E-3</v>
      </c>
      <c r="W2894" s="10">
        <f>+S2894/SUM(Q$27:Q2894)-1</f>
        <v>0.26557516442183715</v>
      </c>
      <c r="X2894">
        <v>6.6909999999999998</v>
      </c>
      <c r="AC2894">
        <f t="shared" si="836"/>
        <v>19543.902190428023</v>
      </c>
      <c r="AD2894">
        <f t="shared" si="837"/>
        <v>19352.736596532239</v>
      </c>
      <c r="AE2894" s="5">
        <f t="shared" si="824"/>
        <v>0</v>
      </c>
      <c r="AF2894" s="6">
        <f>+AD2894+SUM($D$18:$E$18)-SUM($AB$27:AB2894)</f>
        <v>19674.657596532263</v>
      </c>
      <c r="AG2894" s="10">
        <f t="shared" si="825"/>
        <v>6.9574993011070063E-3</v>
      </c>
      <c r="AH2894" s="10">
        <f>+AD2894/SUM(AB$27:AB2894)-1</f>
        <v>0.6743904066179407</v>
      </c>
      <c r="AI2894" s="6">
        <f t="shared" si="826"/>
        <v>0</v>
      </c>
      <c r="AL2894" s="6">
        <f t="shared" si="827"/>
        <v>0</v>
      </c>
      <c r="AM2894" s="6">
        <f t="shared" si="828"/>
        <v>37611.688148487461</v>
      </c>
      <c r="AN2894" s="6">
        <f t="shared" si="829"/>
        <v>37112.223999821304</v>
      </c>
      <c r="AO2894" s="5">
        <f t="shared" si="830"/>
        <v>0</v>
      </c>
      <c r="AP2894" s="6">
        <f>+AN2894+SUM($D$16:$E$18)-SUM($AL$27:AL2894)</f>
        <v>37827.732999821281</v>
      </c>
      <c r="AQ2894" s="10">
        <f t="shared" si="838"/>
        <v>4.946748977747939E-3</v>
      </c>
      <c r="AR2894" s="10">
        <f>+AN2894/SUM(AL$27:AL2894)-1</f>
        <v>0.44492736880872097</v>
      </c>
    </row>
    <row r="2895" spans="1:44" x14ac:dyDescent="0.25">
      <c r="A2895" s="1">
        <v>44490</v>
      </c>
      <c r="B2895">
        <v>10.028</v>
      </c>
      <c r="G2895">
        <f t="shared" si="831"/>
        <v>9664.9512919064218</v>
      </c>
      <c r="H2895">
        <f t="shared" si="832"/>
        <v>9593.0181900808366</v>
      </c>
      <c r="I2895" s="5">
        <f t="shared" si="821"/>
        <v>0</v>
      </c>
      <c r="J2895" s="6">
        <f>+H2895+SUM($D$16:$E$16)-SUM($F$27:F2895)</f>
        <v>9807.6321900808325</v>
      </c>
      <c r="K2895" s="10">
        <f t="shared" si="833"/>
        <v>-4.079909746596555E-3</v>
      </c>
      <c r="L2895" s="10">
        <f>+H2895/SUM(F$27:F2895)-1</f>
        <v>0.24497568195556041</v>
      </c>
      <c r="M2895">
        <v>8.69</v>
      </c>
      <c r="R2895">
        <f t="shared" si="834"/>
        <v>8358.5077987884852</v>
      </c>
      <c r="S2895">
        <f t="shared" si="835"/>
        <v>8122.5522314576638</v>
      </c>
      <c r="T2895" s="5">
        <f t="shared" si="822"/>
        <v>0</v>
      </c>
      <c r="U2895" s="6">
        <f>+S2895+SUM($D$17:$E$17)-SUM($Q$27:Q2895)</f>
        <v>8301.5262314576576</v>
      </c>
      <c r="V2895" s="10">
        <f t="shared" si="823"/>
        <v>-4.5017277993664173E-4</v>
      </c>
      <c r="W2895" s="10">
        <f>+S2895/SUM(Q$27:Q2895)-1</f>
        <v>0.26499288921391329</v>
      </c>
      <c r="X2895">
        <v>6.7039999999999997</v>
      </c>
      <c r="AC2895">
        <f t="shared" si="836"/>
        <v>19581.874201857638</v>
      </c>
      <c r="AD2895">
        <f t="shared" si="837"/>
        <v>19390.337190726666</v>
      </c>
      <c r="AE2895" s="5">
        <f t="shared" si="824"/>
        <v>0</v>
      </c>
      <c r="AF2895" s="6">
        <f>+AD2895+SUM($D$18:$E$18)-SUM($AB$27:AB2895)</f>
        <v>19712.258190726694</v>
      </c>
      <c r="AG2895" s="10">
        <f t="shared" si="825"/>
        <v>1.9111180974786812E-3</v>
      </c>
      <c r="AH2895" s="10">
        <f>+AD2895/SUM(AB$27:AB2895)-1</f>
        <v>0.67764359377771255</v>
      </c>
      <c r="AI2895" s="6">
        <f t="shared" si="826"/>
        <v>0</v>
      </c>
      <c r="AL2895" s="6">
        <f t="shared" si="827"/>
        <v>0</v>
      </c>
      <c r="AM2895" s="6">
        <f t="shared" si="828"/>
        <v>37605.333292552546</v>
      </c>
      <c r="AN2895" s="6">
        <f t="shared" si="829"/>
        <v>37105.907612265168</v>
      </c>
      <c r="AO2895" s="5">
        <f t="shared" si="830"/>
        <v>0</v>
      </c>
      <c r="AP2895" s="6">
        <f>+AN2895+SUM($D$16:$E$18)-SUM($AL$27:AL2895)</f>
        <v>37821.416612265151</v>
      </c>
      <c r="AQ2895" s="10">
        <f t="shared" si="838"/>
        <v>-1.6697769216467151E-4</v>
      </c>
      <c r="AR2895" s="10">
        <f>+AN2895/SUM(AL$27:AL2895)-1</f>
        <v>0.44468144656887065</v>
      </c>
    </row>
    <row r="2896" spans="1:44" x14ac:dyDescent="0.25">
      <c r="A2896" s="1">
        <v>44491</v>
      </c>
      <c r="B2896">
        <v>10.018000000000001</v>
      </c>
      <c r="G2896">
        <f t="shared" si="831"/>
        <v>9655.3133269164864</v>
      </c>
      <c r="H2896">
        <f t="shared" si="832"/>
        <v>9583.4519573424241</v>
      </c>
      <c r="I2896" s="5">
        <f t="shared" si="821"/>
        <v>0</v>
      </c>
      <c r="J2896" s="6">
        <f>+H2896+SUM($D$16:$E$16)-SUM($F$27:F2896)</f>
        <v>9798.06595734242</v>
      </c>
      <c r="K2896" s="10">
        <f t="shared" si="833"/>
        <v>-9.7538657170359588E-4</v>
      </c>
      <c r="L2896" s="10">
        <f>+H2896/SUM(F$27:F2896)-1</f>
        <v>0.24373418247215861</v>
      </c>
      <c r="M2896">
        <v>8.7110000000000003</v>
      </c>
      <c r="R2896">
        <f t="shared" si="834"/>
        <v>8378.7067244242244</v>
      </c>
      <c r="S2896">
        <f t="shared" si="835"/>
        <v>8142.1809537661356</v>
      </c>
      <c r="T2896" s="5">
        <f t="shared" si="822"/>
        <v>0</v>
      </c>
      <c r="U2896" s="6">
        <f>+S2896+SUM($D$17:$E$17)-SUM($Q$27:Q2896)</f>
        <v>8321.1549537661303</v>
      </c>
      <c r="V2896" s="10">
        <f t="shared" si="823"/>
        <v>2.3644715153814388E-3</v>
      </c>
      <c r="W2896" s="10">
        <f>+S2896/SUM(Q$27:Q2896)-1</f>
        <v>0.26804983405551219</v>
      </c>
      <c r="X2896">
        <v>6.7240000000000002</v>
      </c>
      <c r="AC2896">
        <f t="shared" si="836"/>
        <v>19640.292680980128</v>
      </c>
      <c r="AD2896">
        <f t="shared" si="837"/>
        <v>19448.184258718098</v>
      </c>
      <c r="AE2896" s="5">
        <f t="shared" si="824"/>
        <v>0</v>
      </c>
      <c r="AF2896" s="6">
        <f>+AD2896+SUM($D$18:$E$18)-SUM($AB$27:AB2896)</f>
        <v>19770.105258718126</v>
      </c>
      <c r="AG2896" s="10">
        <f t="shared" si="825"/>
        <v>2.9345733721488632E-3</v>
      </c>
      <c r="AH2896" s="10">
        <f>+AD2896/SUM(AB$27:AB2896)-1</f>
        <v>0.68264849710043873</v>
      </c>
      <c r="AI2896" s="6">
        <f t="shared" si="826"/>
        <v>0</v>
      </c>
      <c r="AL2896" s="6">
        <f t="shared" si="827"/>
        <v>0</v>
      </c>
      <c r="AM2896" s="6">
        <f t="shared" si="828"/>
        <v>37674.312732320839</v>
      </c>
      <c r="AN2896" s="6">
        <f t="shared" si="829"/>
        <v>37173.817169826652</v>
      </c>
      <c r="AO2896" s="5">
        <f t="shared" si="830"/>
        <v>0</v>
      </c>
      <c r="AP2896" s="6">
        <f>+AN2896+SUM($D$16:$E$18)-SUM($AL$27:AL2896)</f>
        <v>37889.326169826629</v>
      </c>
      <c r="AQ2896" s="10">
        <f t="shared" si="838"/>
        <v>1.7955318347186999E-3</v>
      </c>
      <c r="AR2896" s="10">
        <f>+AN2896/SUM(AL$27:AL2896)-1</f>
        <v>0.44732543735543073</v>
      </c>
    </row>
    <row r="2897" spans="1:44" x14ac:dyDescent="0.25">
      <c r="A2897" s="1">
        <v>44495</v>
      </c>
      <c r="B2897">
        <v>10.061999999999999</v>
      </c>
      <c r="G2897">
        <f t="shared" si="831"/>
        <v>9697.7203728721979</v>
      </c>
      <c r="H2897">
        <f t="shared" si="832"/>
        <v>9625.5433813914424</v>
      </c>
      <c r="I2897" s="5">
        <f t="shared" si="821"/>
        <v>0</v>
      </c>
      <c r="J2897" s="6">
        <f>+H2897+SUM($D$16:$E$16)-SUM($F$27:F2897)</f>
        <v>9840.1573813914365</v>
      </c>
      <c r="K2897" s="10">
        <f t="shared" si="833"/>
        <v>4.2958910699590902E-3</v>
      </c>
      <c r="L2897" s="10">
        <f>+H2897/SUM(F$27:F2897)-1</f>
        <v>0.2491967801991275</v>
      </c>
      <c r="M2897">
        <v>8.7530000000000001</v>
      </c>
      <c r="R2897">
        <f t="shared" si="834"/>
        <v>8419.1045756956992</v>
      </c>
      <c r="S2897">
        <f t="shared" si="835"/>
        <v>8181.4383983830767</v>
      </c>
      <c r="T2897" s="5">
        <f t="shared" si="822"/>
        <v>0</v>
      </c>
      <c r="U2897" s="6">
        <f>+S2897+SUM($D$17:$E$17)-SUM($Q$27:Q2897)</f>
        <v>8360.4123983830723</v>
      </c>
      <c r="V2897" s="10">
        <f t="shared" si="823"/>
        <v>4.7177879555257984E-3</v>
      </c>
      <c r="W2897" s="10">
        <f>+S2897/SUM(Q$27:Q2897)-1</f>
        <v>0.27416372373870934</v>
      </c>
      <c r="X2897">
        <v>6.7690000000000001</v>
      </c>
      <c r="AC2897">
        <f t="shared" si="836"/>
        <v>19771.734259005723</v>
      </c>
      <c r="AD2897">
        <f t="shared" si="837"/>
        <v>19578.340161698812</v>
      </c>
      <c r="AE2897" s="5">
        <f t="shared" si="824"/>
        <v>0</v>
      </c>
      <c r="AF2897" s="6">
        <f>+AD2897+SUM($D$18:$E$18)-SUM($AB$27:AB2897)</f>
        <v>19900.261161698836</v>
      </c>
      <c r="AG2897" s="10">
        <f t="shared" si="825"/>
        <v>6.5834704103719943E-3</v>
      </c>
      <c r="AH2897" s="10">
        <f>+AD2897/SUM(AB$27:AB2897)-1</f>
        <v>0.69390952957657204</v>
      </c>
      <c r="AI2897" s="6">
        <f t="shared" si="826"/>
        <v>0</v>
      </c>
      <c r="AL2897" s="6">
        <f t="shared" si="827"/>
        <v>0</v>
      </c>
      <c r="AM2897" s="6">
        <f t="shared" si="828"/>
        <v>37888.55920757362</v>
      </c>
      <c r="AN2897" s="6">
        <f t="shared" si="829"/>
        <v>37385.321941473332</v>
      </c>
      <c r="AO2897" s="5">
        <f t="shared" si="830"/>
        <v>0</v>
      </c>
      <c r="AP2897" s="6">
        <f>+AN2897+SUM($D$16:$E$18)-SUM($AL$27:AL2897)</f>
        <v>38100.830941473308</v>
      </c>
      <c r="AQ2897" s="10">
        <f t="shared" si="838"/>
        <v>5.582172950204356E-3</v>
      </c>
      <c r="AR2897" s="10">
        <f>+AN2897/SUM(AL$27:AL2897)-1</f>
        <v>0.45556016436040347</v>
      </c>
    </row>
    <row r="2898" spans="1:44" x14ac:dyDescent="0.25">
      <c r="A2898" s="1">
        <v>44496</v>
      </c>
      <c r="B2898">
        <v>9.9789999999999992</v>
      </c>
      <c r="G2898">
        <f t="shared" si="831"/>
        <v>9617.7252634557408</v>
      </c>
      <c r="H2898">
        <f t="shared" si="832"/>
        <v>9546.143649662612</v>
      </c>
      <c r="I2898" s="5">
        <f t="shared" si="821"/>
        <v>0</v>
      </c>
      <c r="J2898" s="6">
        <f>+H2898+SUM($D$16:$E$16)-SUM($F$27:F2898)</f>
        <v>9760.7576496626061</v>
      </c>
      <c r="K2898" s="10">
        <f t="shared" si="833"/>
        <v>-8.0689493725966122E-3</v>
      </c>
      <c r="L2898" s="10">
        <f>+H2898/SUM(F$27:F2898)-1</f>
        <v>0.23889233448689051</v>
      </c>
      <c r="M2898">
        <v>8.7439999999999998</v>
      </c>
      <c r="R2898">
        <f t="shared" si="834"/>
        <v>8410.4478932803831</v>
      </c>
      <c r="S2898">
        <f t="shared" si="835"/>
        <v>8173.0260888223038</v>
      </c>
      <c r="T2898" s="5">
        <f t="shared" si="822"/>
        <v>0</v>
      </c>
      <c r="U2898" s="6">
        <f>+S2898+SUM($D$17:$E$17)-SUM($Q$27:Q2898)</f>
        <v>8352.0000888222985</v>
      </c>
      <c r="V2898" s="10">
        <f t="shared" si="823"/>
        <v>-1.0062074883292471E-3</v>
      </c>
      <c r="W2898" s="10">
        <f>+S2898/SUM(Q$27:Q2898)-1</f>
        <v>0.27285360452088137</v>
      </c>
      <c r="X2898">
        <v>6.7169999999999996</v>
      </c>
      <c r="AC2898">
        <f t="shared" si="836"/>
        <v>19619.846213287256</v>
      </c>
      <c r="AD2898">
        <f t="shared" si="837"/>
        <v>19427.937784921098</v>
      </c>
      <c r="AE2898" s="5">
        <f t="shared" si="824"/>
        <v>0</v>
      </c>
      <c r="AF2898" s="6">
        <f>+AD2898+SUM($D$18:$E$18)-SUM($AB$27:AB2898)</f>
        <v>19749.858784921125</v>
      </c>
      <c r="AG2898" s="10">
        <f t="shared" si="825"/>
        <v>-7.5578091943427905E-3</v>
      </c>
      <c r="AH2898" s="10">
        <f>+AD2898/SUM(AB$27:AB2898)-1</f>
        <v>0.68089678093748462</v>
      </c>
      <c r="AI2898" s="6">
        <f t="shared" si="826"/>
        <v>0</v>
      </c>
      <c r="AL2898" s="6">
        <f t="shared" si="827"/>
        <v>0</v>
      </c>
      <c r="AM2898" s="6">
        <f t="shared" si="828"/>
        <v>37648.019370023379</v>
      </c>
      <c r="AN2898" s="6">
        <f t="shared" si="829"/>
        <v>37147.107523406012</v>
      </c>
      <c r="AO2898" s="5">
        <f t="shared" si="830"/>
        <v>0</v>
      </c>
      <c r="AP2898" s="6">
        <f>+AN2898+SUM($D$16:$E$18)-SUM($AL$27:AL2898)</f>
        <v>37862.616523405988</v>
      </c>
      <c r="AQ2898" s="10">
        <f t="shared" si="838"/>
        <v>-6.2522105733925359E-3</v>
      </c>
      <c r="AR2898" s="10">
        <f>+AN2898/SUM(AL$27:AL2898)-1</f>
        <v>0.44628552395318954</v>
      </c>
    </row>
    <row r="2899" spans="1:44" x14ac:dyDescent="0.25">
      <c r="A2899" s="1">
        <v>44497</v>
      </c>
      <c r="B2899">
        <v>9.891</v>
      </c>
      <c r="G2899">
        <f t="shared" si="831"/>
        <v>9532.9111715443178</v>
      </c>
      <c r="H2899">
        <f t="shared" si="832"/>
        <v>9461.9608015645754</v>
      </c>
      <c r="I2899" s="5">
        <f t="shared" si="821"/>
        <v>0</v>
      </c>
      <c r="J2899" s="6">
        <f>+H2899+SUM($D$16:$E$16)-SUM($F$27:F2899)</f>
        <v>9676.5748015645695</v>
      </c>
      <c r="K2899" s="10">
        <f t="shared" si="833"/>
        <v>-8.6246223008054068E-3</v>
      </c>
      <c r="L2899" s="10">
        <f>+H2899/SUM(F$27:F2899)-1</f>
        <v>0.22796713903295274</v>
      </c>
      <c r="M2899">
        <v>8.7490000000000006</v>
      </c>
      <c r="R2899">
        <f t="shared" si="834"/>
        <v>8415.2571612888933</v>
      </c>
      <c r="S2899">
        <f t="shared" si="835"/>
        <v>8177.6995941338455</v>
      </c>
      <c r="T2899" s="5">
        <f t="shared" si="822"/>
        <v>0</v>
      </c>
      <c r="U2899" s="6">
        <f>+S2899+SUM($D$17:$E$17)-SUM($Q$27:Q2899)</f>
        <v>8356.6735941338411</v>
      </c>
      <c r="V2899" s="10">
        <f t="shared" si="823"/>
        <v>5.5956720089089806E-4</v>
      </c>
      <c r="W2899" s="10">
        <f>+S2899/SUM(Q$27:Q2899)-1</f>
        <v>0.27358144853078592</v>
      </c>
      <c r="X2899">
        <v>6.7110000000000003</v>
      </c>
      <c r="AC2899">
        <f t="shared" si="836"/>
        <v>19602.320669550511</v>
      </c>
      <c r="AD2899">
        <f t="shared" si="837"/>
        <v>19410.58366452367</v>
      </c>
      <c r="AE2899" s="5">
        <f t="shared" si="824"/>
        <v>0</v>
      </c>
      <c r="AF2899" s="6">
        <f>+AD2899+SUM($D$18:$E$18)-SUM($AB$27:AB2899)</f>
        <v>19732.504664523694</v>
      </c>
      <c r="AG2899" s="10">
        <f t="shared" si="825"/>
        <v>-8.7869592316680567E-4</v>
      </c>
      <c r="AH2899" s="10">
        <f>+AD2899/SUM(AB$27:AB2899)-1</f>
        <v>0.67939530994066688</v>
      </c>
      <c r="AI2899" s="6">
        <f t="shared" si="826"/>
        <v>0</v>
      </c>
      <c r="AL2899" s="6">
        <f t="shared" si="827"/>
        <v>0</v>
      </c>
      <c r="AM2899" s="6">
        <f t="shared" si="828"/>
        <v>37550.489002383722</v>
      </c>
      <c r="AN2899" s="6">
        <f t="shared" si="829"/>
        <v>37050.244060222089</v>
      </c>
      <c r="AO2899" s="5">
        <f t="shared" si="830"/>
        <v>0</v>
      </c>
      <c r="AP2899" s="6">
        <f>+AN2899+SUM($D$16:$E$18)-SUM($AL$27:AL2899)</f>
        <v>37765.753060222065</v>
      </c>
      <c r="AQ2899" s="10">
        <f t="shared" si="838"/>
        <v>-2.5582876218827044E-3</v>
      </c>
      <c r="AR2899" s="10">
        <f>+AN2899/SUM(AL$27:AL2899)-1</f>
        <v>0.44251424177423093</v>
      </c>
    </row>
    <row r="2900" spans="1:44" x14ac:dyDescent="0.25">
      <c r="A2900" s="1">
        <v>44498</v>
      </c>
      <c r="B2900">
        <v>9.8960000000000008</v>
      </c>
      <c r="G2900">
        <f t="shared" si="831"/>
        <v>9537.7301540392855</v>
      </c>
      <c r="H2900">
        <f t="shared" si="832"/>
        <v>9466.7439179337835</v>
      </c>
      <c r="I2900" s="5">
        <f t="shared" si="821"/>
        <v>0</v>
      </c>
      <c r="J2900" s="6">
        <f>+H2900+SUM($D$16:$E$16)-SUM($F$27:F2900)</f>
        <v>9681.3579179337758</v>
      </c>
      <c r="K2900" s="10">
        <f t="shared" si="833"/>
        <v>4.9429849583071395E-4</v>
      </c>
      <c r="L2900" s="10">
        <f>+H2900/SUM(F$27:F2900)-1</f>
        <v>0.22858788877465397</v>
      </c>
      <c r="M2900">
        <v>8.7460000000000004</v>
      </c>
      <c r="R2900">
        <f t="shared" si="834"/>
        <v>8412.3716004837879</v>
      </c>
      <c r="S2900">
        <f t="shared" si="835"/>
        <v>8174.8954909469212</v>
      </c>
      <c r="T2900" s="5">
        <f t="shared" si="822"/>
        <v>0</v>
      </c>
      <c r="U2900" s="6">
        <f>+S2900+SUM($D$17:$E$17)-SUM($Q$27:Q2900)</f>
        <v>8353.8694909469159</v>
      </c>
      <c r="V2900" s="10">
        <f t="shared" si="823"/>
        <v>-3.3555255632977676E-4</v>
      </c>
      <c r="W2900" s="10">
        <f>+S2900/SUM(Q$27:Q2900)-1</f>
        <v>0.27314474212484341</v>
      </c>
      <c r="X2900">
        <v>6.7789999999999999</v>
      </c>
      <c r="AC2900">
        <f t="shared" si="836"/>
        <v>19800.943498566965</v>
      </c>
      <c r="AD2900">
        <f t="shared" si="837"/>
        <v>19607.263695694524</v>
      </c>
      <c r="AE2900" s="5">
        <f t="shared" si="824"/>
        <v>0</v>
      </c>
      <c r="AF2900" s="6">
        <f>+AD2900+SUM($D$18:$E$18)-SUM($AB$27:AB2900)</f>
        <v>19929.184695694552</v>
      </c>
      <c r="AG2900" s="10">
        <f t="shared" si="825"/>
        <v>9.9673120323371389E-3</v>
      </c>
      <c r="AH2900" s="10">
        <f>+AD2900/SUM(AB$27:AB2900)-1</f>
        <v>0.6964119812379348</v>
      </c>
      <c r="AI2900" s="6">
        <f t="shared" si="826"/>
        <v>0</v>
      </c>
      <c r="AL2900" s="6">
        <f t="shared" si="827"/>
        <v>0</v>
      </c>
      <c r="AM2900" s="6">
        <f t="shared" si="828"/>
        <v>37751.045253090037</v>
      </c>
      <c r="AN2900" s="6">
        <f t="shared" si="829"/>
        <v>37248.903104575234</v>
      </c>
      <c r="AO2900" s="5">
        <f t="shared" si="830"/>
        <v>0</v>
      </c>
      <c r="AP2900" s="6">
        <f>+AN2900+SUM($D$16:$E$18)-SUM($AL$27:AL2900)</f>
        <v>37964.412104575211</v>
      </c>
      <c r="AQ2900" s="10">
        <f t="shared" si="838"/>
        <v>5.2602961216305921E-3</v>
      </c>
      <c r="AR2900" s="10">
        <f>+AN2900/SUM(AL$27:AL2900)-1</f>
        <v>0.45024883321905063</v>
      </c>
    </row>
    <row r="2901" spans="1:44" x14ac:dyDescent="0.25">
      <c r="A2901" s="1">
        <v>44502</v>
      </c>
      <c r="B2901">
        <v>9.8629999999999995</v>
      </c>
      <c r="G2901">
        <f t="shared" si="831"/>
        <v>9505.9248695725</v>
      </c>
      <c r="H2901">
        <f t="shared" si="832"/>
        <v>9435.1753498970174</v>
      </c>
      <c r="I2901" s="5">
        <f t="shared" si="821"/>
        <v>0</v>
      </c>
      <c r="J2901" s="6">
        <f>+H2901+SUM($D$16:$E$16)-SUM($F$27:F2901)</f>
        <v>9649.7893498970116</v>
      </c>
      <c r="K2901" s="10">
        <f t="shared" si="833"/>
        <v>-3.2607582845672889E-3</v>
      </c>
      <c r="L2901" s="10">
        <f>+H2901/SUM(F$27:F2901)-1</f>
        <v>0.22449094047942686</v>
      </c>
      <c r="M2901">
        <v>8.8089999999999993</v>
      </c>
      <c r="R2901">
        <f t="shared" si="834"/>
        <v>8472.9683773910001</v>
      </c>
      <c r="S2901">
        <f t="shared" si="835"/>
        <v>8233.7816578723323</v>
      </c>
      <c r="T2901" s="5">
        <f t="shared" si="822"/>
        <v>0</v>
      </c>
      <c r="U2901" s="6">
        <f>+S2901+SUM($D$17:$E$17)-SUM($Q$27:Q2901)</f>
        <v>8412.755657872327</v>
      </c>
      <c r="V2901" s="10">
        <f t="shared" si="823"/>
        <v>7.04896898248486E-3</v>
      </c>
      <c r="W2901" s="10">
        <f>+S2901/SUM(Q$27:Q2901)-1</f>
        <v>0.28231557664963902</v>
      </c>
      <c r="X2901">
        <v>6.85</v>
      </c>
      <c r="AC2901">
        <f t="shared" si="836"/>
        <v>20008.329099451792</v>
      </c>
      <c r="AD2901">
        <f t="shared" si="837"/>
        <v>19812.62078706409</v>
      </c>
      <c r="AE2901" s="5">
        <f t="shared" si="824"/>
        <v>0</v>
      </c>
      <c r="AF2901" s="6">
        <f>+AD2901+SUM($D$18:$E$18)-SUM($AB$27:AB2901)</f>
        <v>20134.541787064118</v>
      </c>
      <c r="AG2901" s="10">
        <f t="shared" si="825"/>
        <v>1.0304339816466834E-2</v>
      </c>
      <c r="AH2901" s="10">
        <f>+AD2901/SUM(AB$27:AB2901)-1</f>
        <v>0.71417938803361136</v>
      </c>
      <c r="AI2901" s="6">
        <f t="shared" si="826"/>
        <v>0</v>
      </c>
      <c r="AL2901" s="6">
        <f t="shared" si="827"/>
        <v>0</v>
      </c>
      <c r="AM2901" s="6">
        <f t="shared" si="828"/>
        <v>37987.222346415292</v>
      </c>
      <c r="AN2901" s="6">
        <f t="shared" si="829"/>
        <v>37481.577794833443</v>
      </c>
      <c r="AO2901" s="5">
        <f t="shared" si="830"/>
        <v>0</v>
      </c>
      <c r="AP2901" s="6">
        <f>+AN2901+SUM($D$16:$E$18)-SUM($AL$27:AL2901)</f>
        <v>38197.08679483342</v>
      </c>
      <c r="AQ2901" s="10">
        <f t="shared" si="838"/>
        <v>6.1287578908713058E-3</v>
      </c>
      <c r="AR2901" s="10">
        <f>+AN2901/SUM(AL$27:AL2901)-1</f>
        <v>0.45930778985783349</v>
      </c>
    </row>
    <row r="2902" spans="1:44" x14ac:dyDescent="0.25">
      <c r="A2902" s="1">
        <v>44503</v>
      </c>
      <c r="B2902">
        <v>9.8439999999999994</v>
      </c>
      <c r="G2902">
        <f t="shared" si="831"/>
        <v>9487.6127360916234</v>
      </c>
      <c r="H2902">
        <f t="shared" si="832"/>
        <v>9416.9995076940322</v>
      </c>
      <c r="I2902" s="5">
        <f t="shared" si="821"/>
        <v>0</v>
      </c>
      <c r="J2902" s="6">
        <f>+H2902+SUM($D$16:$E$16)-SUM($F$27:F2902)</f>
        <v>9631.6135076940263</v>
      </c>
      <c r="K2902" s="10">
        <f t="shared" si="833"/>
        <v>-1.8835480800603044E-3</v>
      </c>
      <c r="L2902" s="10">
        <f>+H2902/SUM(F$27:F2902)-1</f>
        <v>0.22213209146096302</v>
      </c>
      <c r="M2902">
        <v>8.83</v>
      </c>
      <c r="R2902">
        <f t="shared" si="834"/>
        <v>8493.1673030267393</v>
      </c>
      <c r="S2902">
        <f t="shared" si="835"/>
        <v>8253.4103801808051</v>
      </c>
      <c r="T2902" s="5">
        <f t="shared" si="822"/>
        <v>0</v>
      </c>
      <c r="U2902" s="6">
        <f>+S2902+SUM($D$17:$E$17)-SUM($Q$27:Q2902)</f>
        <v>8432.3843801807998</v>
      </c>
      <c r="V2902" s="10">
        <f t="shared" si="823"/>
        <v>2.3332096053574336E-3</v>
      </c>
      <c r="W2902" s="10">
        <f>+S2902/SUM(Q$27:Q2902)-1</f>
        <v>0.28537252149123815</v>
      </c>
      <c r="X2902">
        <v>6.88</v>
      </c>
      <c r="AC2902">
        <f t="shared" si="836"/>
        <v>20095.956818135524</v>
      </c>
      <c r="AD2902">
        <f t="shared" si="837"/>
        <v>19899.391389051234</v>
      </c>
      <c r="AE2902" s="5">
        <f t="shared" si="824"/>
        <v>0</v>
      </c>
      <c r="AF2902" s="6">
        <f>+AD2902+SUM($D$18:$E$18)-SUM($AB$27:AB2902)</f>
        <v>20221.312389051258</v>
      </c>
      <c r="AG2902" s="10">
        <f t="shared" si="825"/>
        <v>4.3095394424563782E-3</v>
      </c>
      <c r="AH2902" s="10">
        <f>+AD2902/SUM(AB$27:AB2902)-1</f>
        <v>0.72168674301770031</v>
      </c>
      <c r="AI2902" s="6">
        <f t="shared" si="826"/>
        <v>0</v>
      </c>
      <c r="AL2902" s="6">
        <f t="shared" si="827"/>
        <v>0</v>
      </c>
      <c r="AM2902" s="6">
        <f t="shared" si="828"/>
        <v>38076.736857253883</v>
      </c>
      <c r="AN2902" s="6">
        <f t="shared" si="829"/>
        <v>37569.801276926068</v>
      </c>
      <c r="AO2902" s="5">
        <f t="shared" si="830"/>
        <v>0</v>
      </c>
      <c r="AP2902" s="6">
        <f>+AN2902+SUM($D$16:$E$18)-SUM($AL$27:AL2902)</f>
        <v>38285.310276926044</v>
      </c>
      <c r="AQ2902" s="10">
        <f t="shared" si="838"/>
        <v>2.3096913795153107E-3</v>
      </c>
      <c r="AR2902" s="10">
        <f>+AN2902/SUM(AL$27:AL2902)-1</f>
        <v>0.46274268300376442</v>
      </c>
    </row>
    <row r="2903" spans="1:44" x14ac:dyDescent="0.25">
      <c r="A2903" s="1">
        <v>44504</v>
      </c>
      <c r="B2903">
        <v>9.8949999999999996</v>
      </c>
      <c r="G2903">
        <f t="shared" si="831"/>
        <v>9536.7663575402894</v>
      </c>
      <c r="H2903">
        <f t="shared" si="832"/>
        <v>9465.78729465994</v>
      </c>
      <c r="I2903" s="5">
        <f t="shared" si="821"/>
        <v>0</v>
      </c>
      <c r="J2903" s="6">
        <f>+H2903+SUM($D$16:$E$16)-SUM($F$27:F2903)</f>
        <v>9680.4012946599323</v>
      </c>
      <c r="K2903" s="10">
        <f t="shared" si="833"/>
        <v>5.0653804709805961E-3</v>
      </c>
      <c r="L2903" s="10">
        <f>+H2903/SUM(F$27:F2903)-1</f>
        <v>0.22846373882631332</v>
      </c>
      <c r="M2903">
        <v>8.8719999999999999</v>
      </c>
      <c r="R2903">
        <f t="shared" si="834"/>
        <v>8533.5651542982141</v>
      </c>
      <c r="S2903">
        <f t="shared" si="835"/>
        <v>8292.667824797747</v>
      </c>
      <c r="T2903" s="5">
        <f t="shared" si="822"/>
        <v>0</v>
      </c>
      <c r="U2903" s="6">
        <f>+S2903+SUM($D$17:$E$17)-SUM($Q$27:Q2903)</f>
        <v>8471.6418247977417</v>
      </c>
      <c r="V2903" s="10">
        <f t="shared" si="823"/>
        <v>4.655556820821749E-3</v>
      </c>
      <c r="W2903" s="10">
        <f>+S2903/SUM(Q$27:Q2903)-1</f>
        <v>0.2914864111744353</v>
      </c>
      <c r="X2903">
        <v>6.899</v>
      </c>
      <c r="AC2903">
        <f t="shared" si="836"/>
        <v>20151.454373301891</v>
      </c>
      <c r="AD2903">
        <f t="shared" si="837"/>
        <v>19954.346103643093</v>
      </c>
      <c r="AE2903" s="5">
        <f t="shared" si="824"/>
        <v>0</v>
      </c>
      <c r="AF2903" s="6">
        <f>+AD2903+SUM($D$18:$E$18)-SUM($AB$27:AB2903)</f>
        <v>20276.26710364312</v>
      </c>
      <c r="AG2903" s="10">
        <f t="shared" si="825"/>
        <v>2.717663103885215E-3</v>
      </c>
      <c r="AH2903" s="10">
        <f>+AD2903/SUM(AB$27:AB2903)-1</f>
        <v>0.72644140117429012</v>
      </c>
      <c r="AI2903" s="6">
        <f t="shared" si="826"/>
        <v>0</v>
      </c>
      <c r="AL2903" s="6">
        <f t="shared" si="827"/>
        <v>0</v>
      </c>
      <c r="AM2903" s="6">
        <f t="shared" si="828"/>
        <v>38221.785885140394</v>
      </c>
      <c r="AN2903" s="6">
        <f t="shared" si="829"/>
        <v>37712.801223100774</v>
      </c>
      <c r="AO2903" s="5">
        <f t="shared" si="830"/>
        <v>0</v>
      </c>
      <c r="AP2903" s="6">
        <f>+AN2903+SUM($D$16:$E$18)-SUM($AL$27:AL2903)</f>
        <v>38428.310223100751</v>
      </c>
      <c r="AQ2903" s="10">
        <f t="shared" si="838"/>
        <v>3.7351126356390818E-3</v>
      </c>
      <c r="AR2903" s="10">
        <f>+AN2903/SUM(AL$27:AL2903)-1</f>
        <v>0.46831024306071489</v>
      </c>
    </row>
    <row r="2904" spans="1:44" x14ac:dyDescent="0.25">
      <c r="A2904" s="1">
        <v>44505</v>
      </c>
      <c r="B2904">
        <v>9.8770000000000007</v>
      </c>
      <c r="G2904">
        <f t="shared" si="831"/>
        <v>9519.4180205584089</v>
      </c>
      <c r="H2904">
        <f t="shared" si="832"/>
        <v>9448.5680757307982</v>
      </c>
      <c r="I2904" s="5">
        <f t="shared" si="821"/>
        <v>0</v>
      </c>
      <c r="J2904" s="6">
        <f>+H2904+SUM($D$16:$E$16)-SUM($F$27:F2904)</f>
        <v>9663.1820757307942</v>
      </c>
      <c r="K2904" s="10">
        <f t="shared" si="833"/>
        <v>-1.7787711898510361E-3</v>
      </c>
      <c r="L2904" s="10">
        <f>+H2904/SUM(F$27:F2904)-1</f>
        <v>0.22622903975618991</v>
      </c>
      <c r="M2904">
        <v>8.8789999999999996</v>
      </c>
      <c r="R2904">
        <f t="shared" si="834"/>
        <v>8540.2981295101272</v>
      </c>
      <c r="S2904">
        <f t="shared" si="835"/>
        <v>8299.2107322339034</v>
      </c>
      <c r="T2904" s="5">
        <f t="shared" si="822"/>
        <v>0</v>
      </c>
      <c r="U2904" s="6">
        <f>+S2904+SUM($D$17:$E$17)-SUM($Q$27:Q2904)</f>
        <v>8478.1847322338981</v>
      </c>
      <c r="V2904" s="10">
        <f t="shared" si="823"/>
        <v>7.7233050823810601E-4</v>
      </c>
      <c r="W2904" s="10">
        <f>+S2904/SUM(Q$27:Q2904)-1</f>
        <v>0.29250539278830145</v>
      </c>
      <c r="X2904">
        <v>6.88</v>
      </c>
      <c r="AC2904">
        <f t="shared" si="836"/>
        <v>20095.956818135528</v>
      </c>
      <c r="AD2904">
        <f t="shared" si="837"/>
        <v>19899.391389051238</v>
      </c>
      <c r="AE2904" s="5">
        <f t="shared" si="824"/>
        <v>0</v>
      </c>
      <c r="AF2904" s="6">
        <f>+AD2904+SUM($D$18:$E$18)-SUM($AB$27:AB2904)</f>
        <v>20221.312389051265</v>
      </c>
      <c r="AG2904" s="10">
        <f t="shared" si="825"/>
        <v>-2.710297428562769E-3</v>
      </c>
      <c r="AH2904" s="10">
        <f>+AD2904/SUM(AB$27:AB2904)-1</f>
        <v>0.72168674301770053</v>
      </c>
      <c r="AI2904" s="6">
        <f t="shared" si="826"/>
        <v>0</v>
      </c>
      <c r="AL2904" s="6">
        <f t="shared" si="827"/>
        <v>0</v>
      </c>
      <c r="AM2904" s="6">
        <f t="shared" si="828"/>
        <v>38155.67296820406</v>
      </c>
      <c r="AN2904" s="6">
        <f t="shared" si="829"/>
        <v>37647.170197015934</v>
      </c>
      <c r="AO2904" s="5">
        <f t="shared" si="830"/>
        <v>0</v>
      </c>
      <c r="AP2904" s="6">
        <f>+AN2904+SUM($D$16:$E$18)-SUM($AL$27:AL2904)</f>
        <v>38362.67919701591</v>
      </c>
      <c r="AQ2904" s="10">
        <f t="shared" si="838"/>
        <v>-1.707882176026243E-3</v>
      </c>
      <c r="AR2904" s="10">
        <f>+AN2904/SUM(AL$27:AL2904)-1</f>
        <v>0.46575496462109789</v>
      </c>
    </row>
    <row r="2905" spans="1:44" x14ac:dyDescent="0.25">
      <c r="A2905" s="1">
        <v>44508</v>
      </c>
      <c r="B2905">
        <v>9.8919999999999995</v>
      </c>
      <c r="G2905">
        <f t="shared" si="831"/>
        <v>9533.8749680433102</v>
      </c>
      <c r="H2905">
        <f t="shared" si="832"/>
        <v>9462.917424838417</v>
      </c>
      <c r="I2905" s="5">
        <f t="shared" si="821"/>
        <v>0</v>
      </c>
      <c r="J2905" s="6">
        <f>+H2905+SUM($D$16:$E$16)-SUM($F$27:F2905)</f>
        <v>9677.5314248384093</v>
      </c>
      <c r="K2905" s="10">
        <f t="shared" si="833"/>
        <v>1.4849507124214956E-3</v>
      </c>
      <c r="L2905" s="10">
        <f>+H2905/SUM(F$27:F2905)-1</f>
        <v>0.22809128898129294</v>
      </c>
      <c r="M2905">
        <v>8.8810000000000002</v>
      </c>
      <c r="R2905">
        <f t="shared" si="834"/>
        <v>8542.221836713532</v>
      </c>
      <c r="S2905">
        <f t="shared" si="835"/>
        <v>8301.0801343585208</v>
      </c>
      <c r="T2905" s="5">
        <f t="shared" si="822"/>
        <v>0</v>
      </c>
      <c r="U2905" s="6">
        <f>+S2905+SUM($D$17:$E$17)-SUM($Q$27:Q2905)</f>
        <v>8480.0541343585155</v>
      </c>
      <c r="V2905" s="10">
        <f t="shared" si="823"/>
        <v>2.2049556404568627E-4</v>
      </c>
      <c r="W2905" s="10">
        <f>+S2905/SUM(Q$27:Q2905)-1</f>
        <v>0.2927965303922635</v>
      </c>
      <c r="X2905">
        <v>6.8810000000000002</v>
      </c>
      <c r="AC2905">
        <f t="shared" si="836"/>
        <v>20098.877742091656</v>
      </c>
      <c r="AD2905">
        <f t="shared" si="837"/>
        <v>19902.283742450811</v>
      </c>
      <c r="AE2905" s="5">
        <f t="shared" si="824"/>
        <v>0</v>
      </c>
      <c r="AF2905" s="6">
        <f>+AD2905+SUM($D$18:$E$18)-SUM($AB$27:AB2905)</f>
        <v>20224.204742450835</v>
      </c>
      <c r="AG2905" s="10">
        <f t="shared" si="825"/>
        <v>1.4303490020428633E-4</v>
      </c>
      <c r="AH2905" s="10">
        <f>+AD2905/SUM(AB$27:AB2905)-1</f>
        <v>0.72193698818383711</v>
      </c>
      <c r="AI2905" s="6">
        <f t="shared" si="826"/>
        <v>0</v>
      </c>
      <c r="AL2905" s="6">
        <f t="shared" si="827"/>
        <v>0</v>
      </c>
      <c r="AM2905" s="6">
        <f t="shared" si="828"/>
        <v>38174.974546848498</v>
      </c>
      <c r="AN2905" s="6">
        <f t="shared" si="829"/>
        <v>37666.281301647745</v>
      </c>
      <c r="AO2905" s="5">
        <f t="shared" si="830"/>
        <v>0</v>
      </c>
      <c r="AP2905" s="6">
        <f>+AN2905+SUM($D$16:$E$18)-SUM($AL$27:AL2905)</f>
        <v>38381.790301647721</v>
      </c>
      <c r="AQ2905" s="10">
        <f t="shared" si="838"/>
        <v>4.9816918504741459E-4</v>
      </c>
      <c r="AR2905" s="10">
        <f>+AN2905/SUM(AL$27:AL2905)-1</f>
        <v>0.46649903638922474</v>
      </c>
    </row>
    <row r="2906" spans="1:44" x14ac:dyDescent="0.25">
      <c r="A2906" s="1">
        <v>44509</v>
      </c>
      <c r="B2906">
        <v>9.9130000000000003</v>
      </c>
      <c r="G2906">
        <f t="shared" si="831"/>
        <v>9554.1146945221735</v>
      </c>
      <c r="H2906">
        <f t="shared" si="832"/>
        <v>9483.0065135890854</v>
      </c>
      <c r="I2906" s="5">
        <f t="shared" si="821"/>
        <v>0</v>
      </c>
      <c r="J2906" s="6">
        <f>+H2906+SUM($D$16:$E$16)-SUM($F$27:F2906)</f>
        <v>9697.6205135890777</v>
      </c>
      <c r="K2906" s="10">
        <f t="shared" si="833"/>
        <v>2.0758484647342978E-3</v>
      </c>
      <c r="L2906" s="10">
        <f>+H2906/SUM(F$27:F2906)-1</f>
        <v>0.23069843789643718</v>
      </c>
      <c r="M2906">
        <v>8.875</v>
      </c>
      <c r="R2906">
        <f t="shared" si="834"/>
        <v>8536.4507151033213</v>
      </c>
      <c r="S2906">
        <f t="shared" si="835"/>
        <v>8295.4719279846722</v>
      </c>
      <c r="T2906" s="5">
        <f t="shared" si="822"/>
        <v>0</v>
      </c>
      <c r="U2906" s="6">
        <f>+S2906+SUM($D$17:$E$17)-SUM($Q$27:Q2906)</f>
        <v>8474.4459279846669</v>
      </c>
      <c r="V2906" s="10">
        <f t="shared" si="823"/>
        <v>-6.6134086940861092E-4</v>
      </c>
      <c r="W2906" s="10">
        <f>+S2906/SUM(Q$27:Q2906)-1</f>
        <v>0.29192311758037826</v>
      </c>
      <c r="X2906">
        <v>6.8479999999999999</v>
      </c>
      <c r="AC2906">
        <f t="shared" si="836"/>
        <v>20002.487251539551</v>
      </c>
      <c r="AD2906">
        <f t="shared" si="837"/>
        <v>19806.836080264955</v>
      </c>
      <c r="AE2906" s="5">
        <f t="shared" si="824"/>
        <v>0</v>
      </c>
      <c r="AF2906" s="6">
        <f>+AD2906+SUM($D$18:$E$18)-SUM($AB$27:AB2906)</f>
        <v>20128.757080264979</v>
      </c>
      <c r="AG2906" s="10">
        <f t="shared" si="825"/>
        <v>-4.719476656874888E-3</v>
      </c>
      <c r="AH2906" s="10">
        <f>+AD2906/SUM(AB$27:AB2906)-1</f>
        <v>0.7136788977013393</v>
      </c>
      <c r="AI2906" s="6">
        <f t="shared" si="826"/>
        <v>0</v>
      </c>
      <c r="AL2906" s="6">
        <f t="shared" si="827"/>
        <v>0</v>
      </c>
      <c r="AM2906" s="6">
        <f t="shared" si="828"/>
        <v>38093.052661165042</v>
      </c>
      <c r="AN2906" s="6">
        <f t="shared" si="829"/>
        <v>37585.314521838714</v>
      </c>
      <c r="AO2906" s="5">
        <f t="shared" si="830"/>
        <v>0</v>
      </c>
      <c r="AP2906" s="6">
        <f>+AN2906+SUM($D$16:$E$18)-SUM($AL$27:AL2906)</f>
        <v>38300.823521838698</v>
      </c>
      <c r="AQ2906" s="10">
        <f t="shared" si="838"/>
        <v>-2.1095102435997326E-3</v>
      </c>
      <c r="AR2906" s="10">
        <f>+AN2906/SUM(AL$27:AL2906)-1</f>
        <v>0.46334667569774646</v>
      </c>
    </row>
    <row r="2907" spans="1:44" x14ac:dyDescent="0.25">
      <c r="A2907" s="1">
        <v>44510</v>
      </c>
      <c r="B2907">
        <v>9.9350000000000005</v>
      </c>
      <c r="G2907">
        <f t="shared" si="831"/>
        <v>9575.3182175000311</v>
      </c>
      <c r="H2907">
        <f t="shared" si="832"/>
        <v>9504.0522256135955</v>
      </c>
      <c r="I2907" s="5">
        <f t="shared" si="821"/>
        <v>0</v>
      </c>
      <c r="J2907" s="6">
        <f>+H2907+SUM($D$16:$E$16)-SUM($F$27:F2907)</f>
        <v>9718.6662256135896</v>
      </c>
      <c r="K2907" s="10">
        <f t="shared" si="833"/>
        <v>2.1701933989910493E-3</v>
      </c>
      <c r="L2907" s="10">
        <f>+H2907/SUM(F$27:F2907)-1</f>
        <v>0.23342973675992185</v>
      </c>
      <c r="M2907">
        <v>8.8879999999999999</v>
      </c>
      <c r="R2907">
        <f t="shared" si="834"/>
        <v>8548.954811925445</v>
      </c>
      <c r="S2907">
        <f t="shared" si="835"/>
        <v>8307.623041794679</v>
      </c>
      <c r="T2907" s="5">
        <f t="shared" si="822"/>
        <v>0</v>
      </c>
      <c r="U2907" s="6">
        <f>+S2907+SUM($D$17:$E$17)-SUM($Q$27:Q2907)</f>
        <v>8486.5970417946737</v>
      </c>
      <c r="V2907" s="10">
        <f t="shared" si="823"/>
        <v>1.4338534829612115E-3</v>
      </c>
      <c r="W2907" s="10">
        <f>+S2907/SUM(Q$27:Q2907)-1</f>
        <v>0.29381551200612988</v>
      </c>
      <c r="X2907">
        <v>6.8689999999999998</v>
      </c>
      <c r="AC2907">
        <f t="shared" si="836"/>
        <v>20063.826654618162</v>
      </c>
      <c r="AD2907">
        <f t="shared" si="837"/>
        <v>19867.575501655956</v>
      </c>
      <c r="AE2907" s="5">
        <f t="shared" si="824"/>
        <v>0</v>
      </c>
      <c r="AF2907" s="6">
        <f>+AD2907+SUM($D$18:$E$18)-SUM($AB$27:AB2907)</f>
        <v>20189.49650165598</v>
      </c>
      <c r="AG2907" s="10">
        <f t="shared" si="825"/>
        <v>3.0175445582059091E-3</v>
      </c>
      <c r="AH2907" s="10">
        <f>+AD2907/SUM(AB$27:AB2907)-1</f>
        <v>0.71893404619020163</v>
      </c>
      <c r="AI2907" s="6">
        <f t="shared" si="826"/>
        <v>0</v>
      </c>
      <c r="AL2907" s="6">
        <f t="shared" si="827"/>
        <v>0</v>
      </c>
      <c r="AM2907" s="6">
        <f t="shared" si="828"/>
        <v>38188.099684043642</v>
      </c>
      <c r="AN2907" s="6">
        <f t="shared" si="829"/>
        <v>37679.250769064231</v>
      </c>
      <c r="AO2907" s="5">
        <f t="shared" si="830"/>
        <v>0</v>
      </c>
      <c r="AP2907" s="6">
        <f>+AN2907+SUM($D$16:$E$18)-SUM($AL$27:AL2907)</f>
        <v>38394.759769064214</v>
      </c>
      <c r="AQ2907" s="10">
        <f t="shared" si="838"/>
        <v>2.4525907953898418E-3</v>
      </c>
      <c r="AR2907" s="10">
        <f>+AN2907/SUM(AL$27:AL2907)-1</f>
        <v>0.46700398964745693</v>
      </c>
    </row>
    <row r="2908" spans="1:44" x14ac:dyDescent="0.25">
      <c r="A2908" s="1">
        <v>44511</v>
      </c>
      <c r="B2908">
        <v>10.003</v>
      </c>
      <c r="G2908">
        <f t="shared" si="831"/>
        <v>9640.8563794315851</v>
      </c>
      <c r="H2908">
        <f t="shared" si="832"/>
        <v>9569.1026082348053</v>
      </c>
      <c r="I2908" s="5">
        <f t="shared" ref="I2908:I2971" si="839">+C2908*(MAX($A:$A)-$A2908)</f>
        <v>0</v>
      </c>
      <c r="J2908" s="6">
        <f>+H2908+SUM($D$16:$E$16)-SUM($F$27:F2908)</f>
        <v>9783.7166082347976</v>
      </c>
      <c r="K2908" s="10">
        <f t="shared" si="833"/>
        <v>6.6933446535870633E-3</v>
      </c>
      <c r="L2908" s="10">
        <f>+H2908/SUM(F$27:F2908)-1</f>
        <v>0.24187193324705558</v>
      </c>
      <c r="M2908">
        <v>8.9049999999999994</v>
      </c>
      <c r="R2908">
        <f t="shared" si="834"/>
        <v>8565.3063231543747</v>
      </c>
      <c r="S2908">
        <f t="shared" si="835"/>
        <v>8323.5129598539152</v>
      </c>
      <c r="T2908" s="5">
        <f t="shared" ref="T2908:T2971" si="840">+N2908*(MAX($A:$A)-$A2908)</f>
        <v>0</v>
      </c>
      <c r="U2908" s="6">
        <f>+S2908+SUM($D$17:$E$17)-SUM($Q$27:Q2908)</f>
        <v>8502.4869598539099</v>
      </c>
      <c r="V2908" s="10">
        <f t="shared" ref="V2908:V2971" si="841">+U2908/U2907-1</f>
        <v>1.8723544880216991E-3</v>
      </c>
      <c r="W2908" s="10">
        <f>+S2908/SUM(Q$27:Q2908)-1</f>
        <v>0.2962901816398047</v>
      </c>
      <c r="X2908">
        <v>6.8739999999999997</v>
      </c>
      <c r="AC2908">
        <f t="shared" si="836"/>
        <v>20078.431274398787</v>
      </c>
      <c r="AD2908">
        <f t="shared" si="837"/>
        <v>19882.037268653814</v>
      </c>
      <c r="AE2908" s="5">
        <f t="shared" ref="AE2908:AE2971" si="842">+Y2908*(MAX($A:$A)-$A2908)</f>
        <v>0</v>
      </c>
      <c r="AF2908" s="6">
        <f>+AD2908+SUM($D$18:$E$18)-SUM($AB$27:AB2908)</f>
        <v>20203.958268653842</v>
      </c>
      <c r="AG2908" s="10">
        <f t="shared" ref="AG2908:AG2971" si="843">+AF2908/AF2907-1</f>
        <v>7.1630151830071043E-4</v>
      </c>
      <c r="AH2908" s="10">
        <f>+AD2908/SUM(AB$27:AB2908)-1</f>
        <v>0.72018527202088323</v>
      </c>
      <c r="AI2908" s="6">
        <f t="shared" ref="AI2908:AI2971" si="844">+C2908+N2908+Y2908</f>
        <v>0</v>
      </c>
      <c r="AL2908" s="6">
        <f t="shared" ref="AL2908:AL2971" si="845">+F2908+Q2908+AB2908</f>
        <v>0</v>
      </c>
      <c r="AM2908" s="6">
        <f t="shared" ref="AM2908:AM2971" si="846">+G2908+R2908+AC2908</f>
        <v>38284.593976984746</v>
      </c>
      <c r="AN2908" s="6">
        <f t="shared" ref="AN2908:AN2971" si="847">+H2908+S2908+AD2908</f>
        <v>37774.652836742534</v>
      </c>
      <c r="AO2908" s="5">
        <f t="shared" ref="AO2908:AO2971" si="848">+AI2908*(MAX($A:$A)-$A2908)</f>
        <v>0</v>
      </c>
      <c r="AP2908" s="6">
        <f>+AN2908+SUM($D$16:$E$18)-SUM($AL$27:AL2908)</f>
        <v>38490.161836742511</v>
      </c>
      <c r="AQ2908" s="10">
        <f t="shared" si="838"/>
        <v>2.4847679280224355E-3</v>
      </c>
      <c r="AR2908" s="10">
        <f>+AN2908/SUM(AL$27:AL2908)-1</f>
        <v>0.47071837385224047</v>
      </c>
    </row>
    <row r="2909" spans="1:44" x14ac:dyDescent="0.25">
      <c r="A2909" s="1">
        <v>44512</v>
      </c>
      <c r="B2909">
        <v>10.061999999999999</v>
      </c>
      <c r="G2909">
        <f t="shared" ref="G2909:G2972" si="849">+(B2909/B2908*G2908)+F2909</f>
        <v>9697.7203728721979</v>
      </c>
      <c r="H2909">
        <f t="shared" ref="H2909:H2972" si="850">+($B2909/$B2908*H2908)+F2909</f>
        <v>9625.5433813914424</v>
      </c>
      <c r="I2909" s="5">
        <f t="shared" si="839"/>
        <v>0</v>
      </c>
      <c r="J2909" s="6">
        <f>+H2909+SUM($D$16:$E$16)-SUM($F$27:F2909)</f>
        <v>9840.1573813914365</v>
      </c>
      <c r="K2909" s="10">
        <f t="shared" ref="K2909:K2972" si="851">+J2909/J2908-1</f>
        <v>5.7688479150279637E-3</v>
      </c>
      <c r="L2909" s="10">
        <f>+H2909/SUM(F$27:F2909)-1</f>
        <v>0.2491967801991275</v>
      </c>
      <c r="M2909">
        <v>8.9220000000000006</v>
      </c>
      <c r="R2909">
        <f t="shared" ref="R2909:R2972" si="852">+($M2909/$M2908*R2908)+N2909</f>
        <v>8581.6578343833062</v>
      </c>
      <c r="S2909">
        <f t="shared" ref="S2909:S2972" si="853">+($M2909/$M2908*S2908)+Q2909</f>
        <v>8339.402877913155</v>
      </c>
      <c r="T2909" s="5">
        <f t="shared" si="840"/>
        <v>0</v>
      </c>
      <c r="U2909" s="6">
        <f>+S2909+SUM($D$17:$E$17)-SUM($Q$27:Q2909)</f>
        <v>8518.3768779131497</v>
      </c>
      <c r="V2909" s="10">
        <f t="shared" si="841"/>
        <v>1.8688553283605636E-3</v>
      </c>
      <c r="W2909" s="10">
        <f>+S2909/SUM(Q$27:Q2909)-1</f>
        <v>0.29876485127347996</v>
      </c>
      <c r="X2909">
        <v>6.883</v>
      </c>
      <c r="AC2909">
        <f t="shared" ref="AC2909:AC2972" si="854">+(X2909/X2908*AC2908)+AB2909</f>
        <v>20104.719590003908</v>
      </c>
      <c r="AD2909">
        <f t="shared" ref="AD2909:AD2972" si="855">+($X2909/$X2908*AD2908)+AB2909</f>
        <v>19908.068449249957</v>
      </c>
      <c r="AE2909" s="5">
        <f t="shared" si="842"/>
        <v>0</v>
      </c>
      <c r="AF2909" s="6">
        <f>+AD2909+SUM($D$18:$E$18)-SUM($AB$27:AB2909)</f>
        <v>20229.989449249981</v>
      </c>
      <c r="AG2909" s="10">
        <f t="shared" si="843"/>
        <v>1.2884198358560361E-3</v>
      </c>
      <c r="AH2909" s="10">
        <f>+AD2909/SUM(AB$27:AB2909)-1</f>
        <v>0.72243747851610984</v>
      </c>
      <c r="AI2909" s="6">
        <f t="shared" si="844"/>
        <v>0</v>
      </c>
      <c r="AL2909" s="6">
        <f t="shared" si="845"/>
        <v>0</v>
      </c>
      <c r="AM2909" s="6">
        <f t="shared" si="846"/>
        <v>38384.097797259412</v>
      </c>
      <c r="AN2909" s="6">
        <f t="shared" si="847"/>
        <v>37873.014708554554</v>
      </c>
      <c r="AO2909" s="5">
        <f t="shared" si="848"/>
        <v>0</v>
      </c>
      <c r="AP2909" s="6">
        <f>+AN2909+SUM($D$16:$E$18)-SUM($AL$27:AL2909)</f>
        <v>38588.523708554538</v>
      </c>
      <c r="AQ2909" s="10">
        <f t="shared" ref="AQ2909:AQ2972" si="856">+AP2909/AP2908-1</f>
        <v>2.5555068391043267E-3</v>
      </c>
      <c r="AR2909" s="10">
        <f>+AN2909/SUM(AL$27:AL2909)-1</f>
        <v>0.47454799507432432</v>
      </c>
    </row>
    <row r="2910" spans="1:44" x14ac:dyDescent="0.25">
      <c r="A2910" s="1">
        <v>44515</v>
      </c>
      <c r="B2910">
        <v>10.090999999999999</v>
      </c>
      <c r="G2910">
        <f t="shared" si="849"/>
        <v>9725.6704713430081</v>
      </c>
      <c r="H2910">
        <f t="shared" si="850"/>
        <v>9653.2854563328419</v>
      </c>
      <c r="I2910" s="5">
        <f t="shared" si="839"/>
        <v>0</v>
      </c>
      <c r="J2910" s="6">
        <f>+H2910+SUM($D$16:$E$16)-SUM($F$27:F2910)</f>
        <v>9867.8994563328379</v>
      </c>
      <c r="K2910" s="10">
        <f t="shared" si="851"/>
        <v>2.8192714675341346E-3</v>
      </c>
      <c r="L2910" s="10">
        <f>+H2910/SUM(F$27:F2910)-1</f>
        <v>0.25279712870099358</v>
      </c>
      <c r="M2910">
        <v>8.94</v>
      </c>
      <c r="R2910">
        <f t="shared" si="852"/>
        <v>8598.9711992139382</v>
      </c>
      <c r="S2910">
        <f t="shared" si="853"/>
        <v>8356.2274970347007</v>
      </c>
      <c r="T2910" s="5">
        <f t="shared" si="840"/>
        <v>0</v>
      </c>
      <c r="U2910" s="6">
        <f>+S2910+SUM($D$17:$E$17)-SUM($Q$27:Q2910)</f>
        <v>8535.2014970346954</v>
      </c>
      <c r="V2910" s="10">
        <f t="shared" si="841"/>
        <v>1.9750968245100253E-3</v>
      </c>
      <c r="W2910" s="10">
        <f>+S2910/SUM(Q$27:Q2910)-1</f>
        <v>0.30138508970913591</v>
      </c>
      <c r="X2910">
        <v>6.8689999999999998</v>
      </c>
      <c r="AC2910">
        <f t="shared" si="854"/>
        <v>20063.826654618166</v>
      </c>
      <c r="AD2910">
        <f t="shared" si="855"/>
        <v>19867.575501655956</v>
      </c>
      <c r="AE2910" s="5">
        <f t="shared" si="842"/>
        <v>0</v>
      </c>
      <c r="AF2910" s="6">
        <f>+AD2910+SUM($D$18:$E$18)-SUM($AB$27:AB2910)</f>
        <v>20189.49650165598</v>
      </c>
      <c r="AG2910" s="10">
        <f t="shared" si="843"/>
        <v>-2.0016296941519629E-3</v>
      </c>
      <c r="AH2910" s="10">
        <f>+AD2910/SUM(AB$27:AB2910)-1</f>
        <v>0.71893404619020163</v>
      </c>
      <c r="AI2910" s="6">
        <f t="shared" si="844"/>
        <v>0</v>
      </c>
      <c r="AL2910" s="6">
        <f t="shared" si="845"/>
        <v>0</v>
      </c>
      <c r="AM2910" s="6">
        <f t="shared" si="846"/>
        <v>38388.468325175112</v>
      </c>
      <c r="AN2910" s="6">
        <f t="shared" si="847"/>
        <v>37877.088455023499</v>
      </c>
      <c r="AO2910" s="5">
        <f t="shared" si="848"/>
        <v>0</v>
      </c>
      <c r="AP2910" s="6">
        <f>+AN2910+SUM($D$16:$E$18)-SUM($AL$27:AL2910)</f>
        <v>38592.597455023482</v>
      </c>
      <c r="AQ2910" s="10">
        <f t="shared" si="856"/>
        <v>1.055688603097682E-4</v>
      </c>
      <c r="AR2910" s="10">
        <f>+AN2910/SUM(AL$27:AL2910)-1</f>
        <v>0.47470660232369299</v>
      </c>
    </row>
    <row r="2911" spans="1:44" x14ac:dyDescent="0.25">
      <c r="A2911" s="1">
        <v>44516</v>
      </c>
      <c r="B2911">
        <v>10.151</v>
      </c>
      <c r="G2911">
        <f t="shared" si="849"/>
        <v>9783.498261282617</v>
      </c>
      <c r="H2911">
        <f t="shared" si="850"/>
        <v>9710.6828527633224</v>
      </c>
      <c r="I2911" s="5">
        <f t="shared" si="839"/>
        <v>0</v>
      </c>
      <c r="J2911" s="6">
        <f>+H2911+SUM($D$16:$E$16)-SUM($F$27:F2911)</f>
        <v>9925.2968527633166</v>
      </c>
      <c r="K2911" s="10">
        <f t="shared" si="851"/>
        <v>5.816576940662177E-3</v>
      </c>
      <c r="L2911" s="10">
        <f>+H2911/SUM(F$27:F2911)-1</f>
        <v>0.2602461256014057</v>
      </c>
      <c r="M2911">
        <v>8.9529999999999994</v>
      </c>
      <c r="R2911">
        <f t="shared" si="852"/>
        <v>8611.475296036062</v>
      </c>
      <c r="S2911">
        <f t="shared" si="853"/>
        <v>8368.3786108447075</v>
      </c>
      <c r="T2911" s="5">
        <f t="shared" si="840"/>
        <v>0</v>
      </c>
      <c r="U2911" s="6">
        <f>+S2911+SUM($D$17:$E$17)-SUM($Q$27:Q2911)</f>
        <v>8547.3526108447022</v>
      </c>
      <c r="V2911" s="10">
        <f t="shared" si="841"/>
        <v>1.4236469770783078E-3</v>
      </c>
      <c r="W2911" s="10">
        <f>+S2911/SUM(Q$27:Q2911)-1</f>
        <v>0.30327748413488753</v>
      </c>
      <c r="X2911">
        <v>6.9130000000000003</v>
      </c>
      <c r="AC2911">
        <f t="shared" si="854"/>
        <v>20192.34730868764</v>
      </c>
      <c r="AD2911">
        <f t="shared" si="855"/>
        <v>19994.839051237101</v>
      </c>
      <c r="AE2911" s="5">
        <f t="shared" si="842"/>
        <v>0</v>
      </c>
      <c r="AF2911" s="6">
        <f>+AD2911+SUM($D$18:$E$18)-SUM($AB$27:AB2911)</f>
        <v>20316.760051237128</v>
      </c>
      <c r="AG2911" s="10">
        <f t="shared" si="843"/>
        <v>6.3034533610439869E-3</v>
      </c>
      <c r="AH2911" s="10">
        <f>+AD2911/SUM(AB$27:AB2911)-1</f>
        <v>0.72994483350019879</v>
      </c>
      <c r="AI2911" s="6">
        <f t="shared" si="844"/>
        <v>0</v>
      </c>
      <c r="AL2911" s="6">
        <f t="shared" si="845"/>
        <v>0</v>
      </c>
      <c r="AM2911" s="6">
        <f t="shared" si="846"/>
        <v>38587.320866006317</v>
      </c>
      <c r="AN2911" s="6">
        <f t="shared" si="847"/>
        <v>38073.900514845125</v>
      </c>
      <c r="AO2911" s="5">
        <f t="shared" si="848"/>
        <v>0</v>
      </c>
      <c r="AP2911" s="6">
        <f>+AN2911+SUM($D$16:$E$18)-SUM($AL$27:AL2911)</f>
        <v>38789.409514845102</v>
      </c>
      <c r="AQ2911" s="10">
        <f t="shared" si="856"/>
        <v>5.0997360323048468E-3</v>
      </c>
      <c r="AR2911" s="10">
        <f>+AN2911/SUM(AL$27:AL2911)-1</f>
        <v>0.48236928327079154</v>
      </c>
    </row>
    <row r="2912" spans="1:44" x14ac:dyDescent="0.25">
      <c r="A2912" s="1">
        <v>44517</v>
      </c>
      <c r="B2912">
        <v>10.148999999999999</v>
      </c>
      <c r="G2912">
        <f t="shared" si="849"/>
        <v>9781.5706682846285</v>
      </c>
      <c r="H2912">
        <f t="shared" si="850"/>
        <v>9708.7696062156392</v>
      </c>
      <c r="I2912" s="5">
        <f t="shared" si="839"/>
        <v>0</v>
      </c>
      <c r="J2912" s="6">
        <f>+H2912+SUM($D$16:$E$16)-SUM($F$27:F2912)</f>
        <v>9923.3836062156333</v>
      </c>
      <c r="K2912" s="10">
        <f t="shared" si="851"/>
        <v>-1.9276466750217658E-4</v>
      </c>
      <c r="L2912" s="10">
        <f>+H2912/SUM(F$27:F2912)-1</f>
        <v>0.25999782570472529</v>
      </c>
      <c r="M2912">
        <v>8.9380000000000006</v>
      </c>
      <c r="R2912">
        <f t="shared" si="852"/>
        <v>8597.0474920105353</v>
      </c>
      <c r="S2912">
        <f t="shared" si="853"/>
        <v>8354.3580949100869</v>
      </c>
      <c r="T2912" s="5">
        <f t="shared" si="840"/>
        <v>0</v>
      </c>
      <c r="U2912" s="6">
        <f>+S2912+SUM($D$17:$E$17)-SUM($Q$27:Q2912)</f>
        <v>8533.3320949100817</v>
      </c>
      <c r="V2912" s="10">
        <f t="shared" si="841"/>
        <v>-1.6403343319230101E-3</v>
      </c>
      <c r="W2912" s="10">
        <f>+S2912/SUM(Q$27:Q2912)-1</f>
        <v>0.30109395210517453</v>
      </c>
      <c r="X2912">
        <v>6.9340000000000002</v>
      </c>
      <c r="AC2912">
        <f t="shared" si="854"/>
        <v>20253.686711766251</v>
      </c>
      <c r="AD2912">
        <f t="shared" si="855"/>
        <v>20055.578472628098</v>
      </c>
      <c r="AE2912" s="5">
        <f t="shared" si="842"/>
        <v>0</v>
      </c>
      <c r="AF2912" s="6">
        <f>+AD2912+SUM($D$18:$E$18)-SUM($AB$27:AB2912)</f>
        <v>20377.499472628122</v>
      </c>
      <c r="AG2912" s="10">
        <f t="shared" si="843"/>
        <v>2.9896214375626506E-3</v>
      </c>
      <c r="AH2912" s="10">
        <f>+AD2912/SUM(AB$27:AB2912)-1</f>
        <v>0.73519998198906089</v>
      </c>
      <c r="AI2912" s="6">
        <f t="shared" si="844"/>
        <v>0</v>
      </c>
      <c r="AL2912" s="6">
        <f t="shared" si="845"/>
        <v>0</v>
      </c>
      <c r="AM2912" s="6">
        <f t="shared" si="846"/>
        <v>38632.304872061417</v>
      </c>
      <c r="AN2912" s="6">
        <f t="shared" si="847"/>
        <v>38118.706173753824</v>
      </c>
      <c r="AO2912" s="5">
        <f t="shared" si="848"/>
        <v>0</v>
      </c>
      <c r="AP2912" s="6">
        <f>+AN2912+SUM($D$16:$E$18)-SUM($AL$27:AL2912)</f>
        <v>38834.215173753808</v>
      </c>
      <c r="AQ2912" s="10">
        <f t="shared" si="856"/>
        <v>1.1551003087983958E-3</v>
      </c>
      <c r="AR2912" s="10">
        <f>+AN2912/SUM(AL$27:AL2912)-1</f>
        <v>0.4841137468425516</v>
      </c>
    </row>
    <row r="2913" spans="1:44" x14ac:dyDescent="0.25">
      <c r="A2913" s="1">
        <v>44518</v>
      </c>
      <c r="B2913">
        <v>10.041</v>
      </c>
      <c r="G2913">
        <f t="shared" si="849"/>
        <v>9677.4806463933364</v>
      </c>
      <c r="H2913">
        <f t="shared" si="850"/>
        <v>9605.4542926407776</v>
      </c>
      <c r="I2913" s="5">
        <f t="shared" si="839"/>
        <v>0</v>
      </c>
      <c r="J2913" s="6">
        <f>+H2913+SUM($D$16:$E$16)-SUM($F$27:F2913)</f>
        <v>9820.0682926407717</v>
      </c>
      <c r="K2913" s="10">
        <f t="shared" si="851"/>
        <v>-1.0411298975699035E-2</v>
      </c>
      <c r="L2913" s="10">
        <f>+H2913/SUM(F$27:F2913)-1</f>
        <v>0.24658963128398348</v>
      </c>
      <c r="M2913">
        <v>8.9169999999999998</v>
      </c>
      <c r="R2913">
        <f t="shared" si="852"/>
        <v>8576.8485663747961</v>
      </c>
      <c r="S2913">
        <f t="shared" si="853"/>
        <v>8334.7293726016142</v>
      </c>
      <c r="T2913" s="5">
        <f t="shared" si="840"/>
        <v>0</v>
      </c>
      <c r="U2913" s="6">
        <f>+S2913+SUM($D$17:$E$17)-SUM($Q$27:Q2913)</f>
        <v>8513.7033726016089</v>
      </c>
      <c r="V2913" s="10">
        <f t="shared" si="841"/>
        <v>-2.3002412293529062E-3</v>
      </c>
      <c r="W2913" s="10">
        <f>+S2913/SUM(Q$27:Q2913)-1</f>
        <v>0.29803700726357563</v>
      </c>
      <c r="X2913">
        <v>6.8659999999999997</v>
      </c>
      <c r="AC2913">
        <f t="shared" si="854"/>
        <v>20055.063882749793</v>
      </c>
      <c r="AD2913">
        <f t="shared" si="855"/>
        <v>19858.898441457241</v>
      </c>
      <c r="AE2913" s="5">
        <f t="shared" si="842"/>
        <v>0</v>
      </c>
      <c r="AF2913" s="6">
        <f>+AD2913+SUM($D$18:$E$18)-SUM($AB$27:AB2913)</f>
        <v>20180.819441457264</v>
      </c>
      <c r="AG2913" s="10">
        <f t="shared" si="843"/>
        <v>-9.6518236418087211E-3</v>
      </c>
      <c r="AH2913" s="10">
        <f>+AD2913/SUM(AB$27:AB2913)-1</f>
        <v>0.71818331069179275</v>
      </c>
      <c r="AI2913" s="6">
        <f t="shared" si="844"/>
        <v>0</v>
      </c>
      <c r="AL2913" s="6">
        <f t="shared" si="845"/>
        <v>0</v>
      </c>
      <c r="AM2913" s="6">
        <f t="shared" si="846"/>
        <v>38309.393095517924</v>
      </c>
      <c r="AN2913" s="6">
        <f t="shared" si="847"/>
        <v>37799.082106699629</v>
      </c>
      <c r="AO2913" s="5">
        <f t="shared" si="848"/>
        <v>0</v>
      </c>
      <c r="AP2913" s="6">
        <f>+AN2913+SUM($D$16:$E$18)-SUM($AL$27:AL2913)</f>
        <v>38514.591106699605</v>
      </c>
      <c r="AQ2913" s="10">
        <f t="shared" si="856"/>
        <v>-8.2304757705061737E-3</v>
      </c>
      <c r="AR2913" s="10">
        <f>+AN2913/SUM(AL$27:AL2913)-1</f>
        <v>0.47166950307481659</v>
      </c>
    </row>
    <row r="2914" spans="1:44" x14ac:dyDescent="0.25">
      <c r="A2914" s="1">
        <v>44519</v>
      </c>
      <c r="B2914">
        <v>10.037000000000001</v>
      </c>
      <c r="G2914">
        <f t="shared" si="849"/>
        <v>9673.625460397363</v>
      </c>
      <c r="H2914">
        <f t="shared" si="850"/>
        <v>9601.6277995454129</v>
      </c>
      <c r="I2914" s="5">
        <f t="shared" si="839"/>
        <v>0</v>
      </c>
      <c r="J2914" s="6">
        <f>+H2914+SUM($D$16:$E$16)-SUM($F$27:F2914)</f>
        <v>9816.2417995454089</v>
      </c>
      <c r="K2914" s="10">
        <f t="shared" si="851"/>
        <v>-3.8966053812783397E-4</v>
      </c>
      <c r="L2914" s="10">
        <f>+H2914/SUM(F$27:F2914)-1</f>
        <v>0.24609303149062289</v>
      </c>
      <c r="M2914">
        <v>8.8949999999999996</v>
      </c>
      <c r="R2914">
        <f t="shared" si="852"/>
        <v>8555.6877871373563</v>
      </c>
      <c r="S2914">
        <f t="shared" si="853"/>
        <v>8314.1659492308354</v>
      </c>
      <c r="T2914" s="5">
        <f t="shared" si="840"/>
        <v>0</v>
      </c>
      <c r="U2914" s="6">
        <f>+S2914+SUM($D$17:$E$17)-SUM($Q$27:Q2914)</f>
        <v>8493.1399492308301</v>
      </c>
      <c r="V2914" s="10">
        <f t="shared" si="841"/>
        <v>-2.4153323730956577E-3</v>
      </c>
      <c r="W2914" s="10">
        <f>+S2914/SUM(Q$27:Q2914)-1</f>
        <v>0.29483449361999603</v>
      </c>
      <c r="X2914">
        <v>6.8579999999999997</v>
      </c>
      <c r="AC2914">
        <f t="shared" si="854"/>
        <v>20031.6964911008</v>
      </c>
      <c r="AD2914">
        <f t="shared" si="855"/>
        <v>19835.759614260671</v>
      </c>
      <c r="AE2914" s="5">
        <f t="shared" si="842"/>
        <v>0</v>
      </c>
      <c r="AF2914" s="6">
        <f>+AD2914+SUM($D$18:$E$18)-SUM($AB$27:AB2914)</f>
        <v>20157.680614260695</v>
      </c>
      <c r="AG2914" s="10">
        <f t="shared" si="843"/>
        <v>-1.1465752054168332E-3</v>
      </c>
      <c r="AH2914" s="10">
        <f>+AD2914/SUM(AB$27:AB2914)-1</f>
        <v>0.7161813493627025</v>
      </c>
      <c r="AI2914" s="6">
        <f t="shared" si="844"/>
        <v>0</v>
      </c>
      <c r="AL2914" s="6">
        <f t="shared" si="845"/>
        <v>0</v>
      </c>
      <c r="AM2914" s="6">
        <f t="shared" si="846"/>
        <v>38261.009738635519</v>
      </c>
      <c r="AN2914" s="6">
        <f t="shared" si="847"/>
        <v>37751.553363036917</v>
      </c>
      <c r="AO2914" s="5">
        <f t="shared" si="848"/>
        <v>0</v>
      </c>
      <c r="AP2914" s="6">
        <f>+AN2914+SUM($D$16:$E$18)-SUM($AL$27:AL2914)</f>
        <v>38467.062363036894</v>
      </c>
      <c r="AQ2914" s="10">
        <f t="shared" si="856"/>
        <v>-1.2340451319096113E-3</v>
      </c>
      <c r="AR2914" s="10">
        <f>+AN2914/SUM(AL$27:AL2914)-1</f>
        <v>0.46981901891833822</v>
      </c>
    </row>
    <row r="2915" spans="1:44" x14ac:dyDescent="0.25">
      <c r="A2915" s="1">
        <v>44522</v>
      </c>
      <c r="B2915">
        <v>10.054</v>
      </c>
      <c r="G2915">
        <f t="shared" si="849"/>
        <v>9690.010000880251</v>
      </c>
      <c r="H2915">
        <f t="shared" si="850"/>
        <v>9617.8903952007149</v>
      </c>
      <c r="I2915" s="5">
        <f t="shared" si="839"/>
        <v>0</v>
      </c>
      <c r="J2915" s="6">
        <f>+H2915+SUM($D$16:$E$16)-SUM($F$27:F2915)</f>
        <v>9832.5043952007109</v>
      </c>
      <c r="K2915" s="10">
        <f t="shared" si="851"/>
        <v>1.6567028387641791E-3</v>
      </c>
      <c r="L2915" s="10">
        <f>+H2915/SUM(F$27:F2915)-1</f>
        <v>0.24820358061240633</v>
      </c>
      <c r="M2915">
        <v>8.8800000000000008</v>
      </c>
      <c r="R2915">
        <f t="shared" si="852"/>
        <v>8541.2599831118314</v>
      </c>
      <c r="S2915">
        <f t="shared" si="853"/>
        <v>8300.1454332962148</v>
      </c>
      <c r="T2915" s="5">
        <f t="shared" si="840"/>
        <v>0</v>
      </c>
      <c r="U2915" s="6">
        <f>+S2915+SUM($D$17:$E$17)-SUM($Q$27:Q2915)</f>
        <v>8479.1194332962095</v>
      </c>
      <c r="V2915" s="10">
        <f t="shared" si="841"/>
        <v>-1.6508047693115646E-3</v>
      </c>
      <c r="W2915" s="10">
        <f>+S2915/SUM(Q$27:Q2915)-1</f>
        <v>0.29265096159028303</v>
      </c>
      <c r="X2915">
        <v>6.8470000000000004</v>
      </c>
      <c r="AC2915">
        <f t="shared" si="854"/>
        <v>19999.566327583434</v>
      </c>
      <c r="AD2915">
        <f t="shared" si="855"/>
        <v>19803.943726865389</v>
      </c>
      <c r="AE2915" s="5">
        <f t="shared" si="842"/>
        <v>0</v>
      </c>
      <c r="AF2915" s="6">
        <f>+AD2915+SUM($D$18:$E$18)-SUM($AB$27:AB2915)</f>
        <v>20125.864726865417</v>
      </c>
      <c r="AG2915" s="10">
        <f t="shared" si="843"/>
        <v>-1.5783506051172402E-3</v>
      </c>
      <c r="AH2915" s="10">
        <f>+AD2915/SUM(AB$27:AB2915)-1</f>
        <v>0.7134286525352036</v>
      </c>
      <c r="AI2915" s="6">
        <f t="shared" si="844"/>
        <v>0</v>
      </c>
      <c r="AL2915" s="6">
        <f t="shared" si="845"/>
        <v>0</v>
      </c>
      <c r="AM2915" s="6">
        <f t="shared" si="846"/>
        <v>38230.83631157552</v>
      </c>
      <c r="AN2915" s="6">
        <f t="shared" si="847"/>
        <v>37721.979555362319</v>
      </c>
      <c r="AO2915" s="5">
        <f t="shared" si="848"/>
        <v>0</v>
      </c>
      <c r="AP2915" s="6">
        <f>+AN2915+SUM($D$16:$E$18)-SUM($AL$27:AL2915)</f>
        <v>38437.488555362303</v>
      </c>
      <c r="AQ2915" s="10">
        <f t="shared" si="856"/>
        <v>-7.6880858214456449E-4</v>
      </c>
      <c r="AR2915" s="10">
        <f>+AN2915/SUM(AL$27:AL2915)-1</f>
        <v>0.46866759225877952</v>
      </c>
    </row>
    <row r="2916" spans="1:44" x14ac:dyDescent="0.25">
      <c r="A2916" s="1">
        <v>44523</v>
      </c>
      <c r="B2916">
        <v>10.009</v>
      </c>
      <c r="G2916">
        <f t="shared" si="849"/>
        <v>9646.6391584255452</v>
      </c>
      <c r="H2916">
        <f t="shared" si="850"/>
        <v>9574.842347877855</v>
      </c>
      <c r="I2916" s="5">
        <f t="shared" si="839"/>
        <v>0</v>
      </c>
      <c r="J2916" s="6">
        <f>+H2916+SUM($D$16:$E$16)-SUM($F$27:F2916)</f>
        <v>9789.4563478778509</v>
      </c>
      <c r="K2916" s="10">
        <f t="shared" si="851"/>
        <v>-4.3781365959899565E-3</v>
      </c>
      <c r="L2916" s="10">
        <f>+H2916/SUM(F$27:F2916)-1</f>
        <v>0.24261683293709702</v>
      </c>
      <c r="M2916">
        <v>8.8059999999999992</v>
      </c>
      <c r="R2916">
        <f t="shared" si="852"/>
        <v>8470.0828165858984</v>
      </c>
      <c r="S2916">
        <f t="shared" si="853"/>
        <v>8230.9775546854107</v>
      </c>
      <c r="T2916" s="5">
        <f t="shared" si="840"/>
        <v>0</v>
      </c>
      <c r="U2916" s="6">
        <f>+S2916+SUM($D$17:$E$17)-SUM($Q$27:Q2916)</f>
        <v>8409.9515546854054</v>
      </c>
      <c r="V2916" s="10">
        <f t="shared" si="841"/>
        <v>-8.1574365304010188E-3</v>
      </c>
      <c r="W2916" s="10">
        <f>+S2916/SUM(Q$27:Q2916)-1</f>
        <v>0.28187887024369696</v>
      </c>
      <c r="X2916">
        <v>6.7859999999999996</v>
      </c>
      <c r="AC2916">
        <f t="shared" si="854"/>
        <v>19821.389966259845</v>
      </c>
      <c r="AD2916">
        <f t="shared" si="855"/>
        <v>19627.510169491532</v>
      </c>
      <c r="AE2916" s="5">
        <f t="shared" si="842"/>
        <v>0</v>
      </c>
      <c r="AF2916" s="6">
        <f>+AD2916+SUM($D$18:$E$18)-SUM($AB$27:AB2916)</f>
        <v>19949.43116949156</v>
      </c>
      <c r="AG2916" s="10">
        <f t="shared" si="843"/>
        <v>-8.7665081609309414E-3</v>
      </c>
      <c r="AH2916" s="10">
        <f>+AD2916/SUM(AB$27:AB2916)-1</f>
        <v>0.69816369740088957</v>
      </c>
      <c r="AI2916" s="6">
        <f t="shared" si="844"/>
        <v>0</v>
      </c>
      <c r="AL2916" s="6">
        <f t="shared" si="845"/>
        <v>0</v>
      </c>
      <c r="AM2916" s="6">
        <f t="shared" si="846"/>
        <v>37938.111941271287</v>
      </c>
      <c r="AN2916" s="6">
        <f t="shared" si="847"/>
        <v>37433.3300720548</v>
      </c>
      <c r="AO2916" s="5">
        <f t="shared" si="848"/>
        <v>0</v>
      </c>
      <c r="AP2916" s="6">
        <f>+AN2916+SUM($D$16:$E$18)-SUM($AL$27:AL2916)</f>
        <v>38148.839072054776</v>
      </c>
      <c r="AQ2916" s="10">
        <f t="shared" si="856"/>
        <v>-7.5095822894822861E-3</v>
      </c>
      <c r="AR2916" s="10">
        <f>+AN2916/SUM(AL$27:AL2916)-1</f>
        <v>0.45742931296768807</v>
      </c>
    </row>
    <row r="2917" spans="1:44" x14ac:dyDescent="0.25">
      <c r="A2917" s="1">
        <v>44524</v>
      </c>
      <c r="B2917">
        <v>10.032999999999999</v>
      </c>
      <c r="G2917">
        <f t="shared" si="849"/>
        <v>9669.7702744013877</v>
      </c>
      <c r="H2917">
        <f t="shared" si="850"/>
        <v>9597.8013064500465</v>
      </c>
      <c r="I2917" s="5">
        <f t="shared" si="839"/>
        <v>0</v>
      </c>
      <c r="J2917" s="6">
        <f>+H2917+SUM($D$16:$E$16)-SUM($F$27:F2917)</f>
        <v>9812.4153064500424</v>
      </c>
      <c r="K2917" s="10">
        <f t="shared" si="851"/>
        <v>2.3452741149583289E-3</v>
      </c>
      <c r="L2917" s="10">
        <f>+H2917/SUM(F$27:F2917)-1</f>
        <v>0.24559643169726186</v>
      </c>
      <c r="M2917">
        <v>8.7910000000000004</v>
      </c>
      <c r="R2917">
        <f t="shared" si="852"/>
        <v>8455.6550125603735</v>
      </c>
      <c r="S2917">
        <f t="shared" si="853"/>
        <v>8216.9570387507902</v>
      </c>
      <c r="T2917" s="5">
        <f t="shared" si="840"/>
        <v>0</v>
      </c>
      <c r="U2917" s="6">
        <f>+S2917+SUM($D$17:$E$17)-SUM($Q$27:Q2917)</f>
        <v>8395.9310387507849</v>
      </c>
      <c r="V2917" s="10">
        <f t="shared" si="841"/>
        <v>-1.6671339713971722E-3</v>
      </c>
      <c r="W2917" s="10">
        <f>+S2917/SUM(Q$27:Q2917)-1</f>
        <v>0.27969533821398374</v>
      </c>
      <c r="X2917">
        <v>6.8289999999999997</v>
      </c>
      <c r="AC2917">
        <f t="shared" si="854"/>
        <v>19946.989696373192</v>
      </c>
      <c r="AD2917">
        <f t="shared" si="855"/>
        <v>19751.881365673104</v>
      </c>
      <c r="AE2917" s="5">
        <f t="shared" si="842"/>
        <v>0</v>
      </c>
      <c r="AF2917" s="6">
        <f>+AD2917+SUM($D$18:$E$18)-SUM($AB$27:AB2917)</f>
        <v>20073.802365673131</v>
      </c>
      <c r="AG2917" s="10">
        <f t="shared" si="843"/>
        <v>6.2343229300578784E-3</v>
      </c>
      <c r="AH2917" s="10">
        <f>+AD2917/SUM(AB$27:AB2917)-1</f>
        <v>0.70892423954475037</v>
      </c>
      <c r="AI2917" s="6">
        <f t="shared" si="844"/>
        <v>0</v>
      </c>
      <c r="AL2917" s="6">
        <f t="shared" si="845"/>
        <v>0</v>
      </c>
      <c r="AM2917" s="6">
        <f t="shared" si="846"/>
        <v>38072.414983334951</v>
      </c>
      <c r="AN2917" s="6">
        <f t="shared" si="847"/>
        <v>37566.63971087394</v>
      </c>
      <c r="AO2917" s="5">
        <f t="shared" si="848"/>
        <v>0</v>
      </c>
      <c r="AP2917" s="6">
        <f>+AN2917+SUM($D$16:$E$18)-SUM($AL$27:AL2917)</f>
        <v>38282.148710873924</v>
      </c>
      <c r="AQ2917" s="10">
        <f t="shared" si="856"/>
        <v>3.4944612224596661E-3</v>
      </c>
      <c r="AR2917" s="10">
        <f>+AN2917/SUM(AL$27:AL2917)-1</f>
        <v>0.46261959058771729</v>
      </c>
    </row>
    <row r="2918" spans="1:44" x14ac:dyDescent="0.25">
      <c r="A2918" s="1">
        <v>44525</v>
      </c>
      <c r="B2918">
        <v>10.031000000000001</v>
      </c>
      <c r="G2918">
        <f t="shared" si="849"/>
        <v>9667.842681403401</v>
      </c>
      <c r="H2918">
        <f t="shared" si="850"/>
        <v>9595.8880599023651</v>
      </c>
      <c r="I2918" s="5">
        <f t="shared" si="839"/>
        <v>0</v>
      </c>
      <c r="J2918" s="6">
        <f>+H2918+SUM($D$16:$E$16)-SUM($F$27:F2918)</f>
        <v>9810.5020599023592</v>
      </c>
      <c r="K2918" s="10">
        <f t="shared" si="851"/>
        <v>-1.9498222281988387E-4</v>
      </c>
      <c r="L2918" s="10">
        <f>+H2918/SUM(F$27:F2918)-1</f>
        <v>0.24534813180058168</v>
      </c>
      <c r="M2918">
        <v>8.8160000000000007</v>
      </c>
      <c r="R2918">
        <f t="shared" si="852"/>
        <v>8479.7013526029186</v>
      </c>
      <c r="S2918">
        <f t="shared" si="853"/>
        <v>8240.3245653084941</v>
      </c>
      <c r="T2918" s="5">
        <f t="shared" si="840"/>
        <v>0</v>
      </c>
      <c r="U2918" s="6">
        <f>+S2918+SUM($D$17:$E$17)-SUM($Q$27:Q2918)</f>
        <v>8419.2985653084888</v>
      </c>
      <c r="V2918" s="10">
        <f t="shared" si="841"/>
        <v>2.7831965805642511E-3</v>
      </c>
      <c r="W2918" s="10">
        <f>+S2918/SUM(Q$27:Q2918)-1</f>
        <v>0.28333455826350606</v>
      </c>
      <c r="X2918">
        <v>6.8319999999999999</v>
      </c>
      <c r="AC2918">
        <f t="shared" si="854"/>
        <v>19955.752468241568</v>
      </c>
      <c r="AD2918">
        <f t="shared" si="855"/>
        <v>19760.558425871819</v>
      </c>
      <c r="AE2918" s="5">
        <f t="shared" si="842"/>
        <v>0</v>
      </c>
      <c r="AF2918" s="6">
        <f>+AD2918+SUM($D$18:$E$18)-SUM($AB$27:AB2918)</f>
        <v>20082.479425871847</v>
      </c>
      <c r="AG2918" s="10">
        <f t="shared" si="843"/>
        <v>4.3225792705592347E-4</v>
      </c>
      <c r="AH2918" s="10">
        <f>+AD2918/SUM(AB$27:AB2918)-1</f>
        <v>0.70967497504315924</v>
      </c>
      <c r="AI2918" s="6">
        <f t="shared" si="844"/>
        <v>0</v>
      </c>
      <c r="AL2918" s="6">
        <f t="shared" si="845"/>
        <v>0</v>
      </c>
      <c r="AM2918" s="6">
        <f t="shared" si="846"/>
        <v>38103.296502247889</v>
      </c>
      <c r="AN2918" s="6">
        <f t="shared" si="847"/>
        <v>37596.771051082673</v>
      </c>
      <c r="AO2918" s="5">
        <f t="shared" si="848"/>
        <v>0</v>
      </c>
      <c r="AP2918" s="6">
        <f>+AN2918+SUM($D$16:$E$18)-SUM($AL$27:AL2918)</f>
        <v>38312.280051082649</v>
      </c>
      <c r="AQ2918" s="10">
        <f t="shared" si="856"/>
        <v>7.8708591924381288E-4</v>
      </c>
      <c r="AR2918" s="10">
        <f>+AN2918/SUM(AL$27:AL2918)-1</f>
        <v>0.46379272421955497</v>
      </c>
    </row>
    <row r="2919" spans="1:44" x14ac:dyDescent="0.25">
      <c r="A2919" s="1">
        <v>44526</v>
      </c>
      <c r="B2919">
        <v>9.7669999999999995</v>
      </c>
      <c r="G2919">
        <f t="shared" si="849"/>
        <v>9413.4004056691265</v>
      </c>
      <c r="H2919">
        <f t="shared" si="850"/>
        <v>9343.3395156082534</v>
      </c>
      <c r="I2919" s="5">
        <f t="shared" si="839"/>
        <v>0</v>
      </c>
      <c r="J2919" s="6">
        <f>+H2919+SUM($D$16:$E$16)-SUM($F$27:F2919)</f>
        <v>9557.9535156082493</v>
      </c>
      <c r="K2919" s="10">
        <f t="shared" si="851"/>
        <v>-2.574267277577269E-2</v>
      </c>
      <c r="L2919" s="10">
        <f>+H2919/SUM(F$27:F2919)-1</f>
        <v>0.21257254543876769</v>
      </c>
      <c r="M2919">
        <v>8.6289999999999996</v>
      </c>
      <c r="R2919">
        <f t="shared" si="852"/>
        <v>8299.834729084685</v>
      </c>
      <c r="S2919">
        <f t="shared" si="853"/>
        <v>8065.5354666568728</v>
      </c>
      <c r="T2919" s="5">
        <f t="shared" si="840"/>
        <v>0</v>
      </c>
      <c r="U2919" s="6">
        <f>+S2919+SUM($D$17:$E$17)-SUM($Q$27:Q2919)</f>
        <v>8244.5094666568675</v>
      </c>
      <c r="V2919" s="10">
        <f t="shared" si="841"/>
        <v>-2.0760529787105519E-2</v>
      </c>
      <c r="W2919" s="10">
        <f>+S2919/SUM(Q$27:Q2919)-1</f>
        <v>0.25611319229307994</v>
      </c>
      <c r="X2919">
        <v>6.7249999999999996</v>
      </c>
      <c r="AC2919">
        <f t="shared" si="854"/>
        <v>19643.21360493626</v>
      </c>
      <c r="AD2919">
        <f t="shared" si="855"/>
        <v>19451.076612117678</v>
      </c>
      <c r="AE2919" s="5">
        <f t="shared" si="842"/>
        <v>0</v>
      </c>
      <c r="AF2919" s="6">
        <f>+AD2919+SUM($D$18:$E$18)-SUM($AB$27:AB2919)</f>
        <v>19772.997612117702</v>
      </c>
      <c r="AG2919" s="10">
        <f t="shared" si="843"/>
        <v>-1.541053807108328E-2</v>
      </c>
      <c r="AH2919" s="10">
        <f>+AD2919/SUM(AB$27:AB2919)-1</f>
        <v>0.68289874226657576</v>
      </c>
      <c r="AI2919" s="6">
        <f t="shared" si="844"/>
        <v>0</v>
      </c>
      <c r="AL2919" s="6">
        <f t="shared" si="845"/>
        <v>0</v>
      </c>
      <c r="AM2919" s="6">
        <f t="shared" si="846"/>
        <v>37356.448739690073</v>
      </c>
      <c r="AN2919" s="6">
        <f t="shared" si="847"/>
        <v>36859.951594382801</v>
      </c>
      <c r="AO2919" s="5">
        <f t="shared" si="848"/>
        <v>0</v>
      </c>
      <c r="AP2919" s="6">
        <f>+AN2919+SUM($D$16:$E$18)-SUM($AL$27:AL2919)</f>
        <v>37575.460594382777</v>
      </c>
      <c r="AQ2919" s="10">
        <f t="shared" si="856"/>
        <v>-1.9231939621381255E-2</v>
      </c>
      <c r="AR2919" s="10">
        <f>+AN2919/SUM(AL$27:AL2919)-1</f>
        <v>0.43510539470619736</v>
      </c>
    </row>
    <row r="2920" spans="1:44" x14ac:dyDescent="0.25">
      <c r="A2920" s="1">
        <v>44529</v>
      </c>
      <c r="B2920">
        <v>9.7530000000000001</v>
      </c>
      <c r="G2920">
        <f t="shared" si="849"/>
        <v>9399.9072546832194</v>
      </c>
      <c r="H2920">
        <f t="shared" si="850"/>
        <v>9329.9467897744762</v>
      </c>
      <c r="I2920" s="5">
        <f t="shared" si="839"/>
        <v>0</v>
      </c>
      <c r="J2920" s="6">
        <f>+H2920+SUM($D$16:$E$16)-SUM($F$27:F2920)</f>
        <v>9544.5607897744703</v>
      </c>
      <c r="K2920" s="10">
        <f t="shared" si="851"/>
        <v>-1.4012126980852413E-3</v>
      </c>
      <c r="L2920" s="10">
        <f>+H2920/SUM(F$27:F2920)-1</f>
        <v>0.21083444616200508</v>
      </c>
      <c r="M2920">
        <v>8.6229999999999993</v>
      </c>
      <c r="R2920">
        <f t="shared" si="852"/>
        <v>8294.0636074744743</v>
      </c>
      <c r="S2920">
        <f t="shared" si="853"/>
        <v>8059.9272602830242</v>
      </c>
      <c r="T2920" s="5">
        <f t="shared" si="840"/>
        <v>0</v>
      </c>
      <c r="U2920" s="6">
        <f>+S2920+SUM($D$17:$E$17)-SUM($Q$27:Q2920)</f>
        <v>8238.9012602830189</v>
      </c>
      <c r="V2920" s="10">
        <f t="shared" si="841"/>
        <v>-6.8023530041783076E-4</v>
      </c>
      <c r="W2920" s="10">
        <f>+S2920/SUM(Q$27:Q2920)-1</f>
        <v>0.2552397794811947</v>
      </c>
      <c r="X2920">
        <v>6.7279999999999998</v>
      </c>
      <c r="AC2920">
        <f t="shared" si="854"/>
        <v>19651.976376804636</v>
      </c>
      <c r="AD2920">
        <f t="shared" si="855"/>
        <v>19459.753672316394</v>
      </c>
      <c r="AE2920" s="5">
        <f t="shared" si="842"/>
        <v>0</v>
      </c>
      <c r="AF2920" s="6">
        <f>+AD2920+SUM($D$18:$E$18)-SUM($AB$27:AB2920)</f>
        <v>19781.674672316418</v>
      </c>
      <c r="AG2920" s="10">
        <f t="shared" si="843"/>
        <v>4.3883382625797829E-4</v>
      </c>
      <c r="AH2920" s="10">
        <f>+AD2920/SUM(AB$27:AB2920)-1</f>
        <v>0.68364947776498486</v>
      </c>
      <c r="AI2920" s="6">
        <f t="shared" si="844"/>
        <v>0</v>
      </c>
      <c r="AL2920" s="6">
        <f t="shared" si="845"/>
        <v>0</v>
      </c>
      <c r="AM2920" s="6">
        <f t="shared" si="846"/>
        <v>37345.947238962326</v>
      </c>
      <c r="AN2920" s="6">
        <f t="shared" si="847"/>
        <v>36849.627722373894</v>
      </c>
      <c r="AO2920" s="5">
        <f t="shared" si="848"/>
        <v>0</v>
      </c>
      <c r="AP2920" s="6">
        <f>+AN2920+SUM($D$16:$E$18)-SUM($AL$27:AL2920)</f>
        <v>37565.136722373878</v>
      </c>
      <c r="AQ2920" s="10">
        <f t="shared" si="856"/>
        <v>-2.7475037818813774E-4</v>
      </c>
      <c r="AR2920" s="10">
        <f>+AN2920/SUM(AL$27:AL2920)-1</f>
        <v>0.43470344506238678</v>
      </c>
    </row>
    <row r="2921" spans="1:44" x14ac:dyDescent="0.25">
      <c r="A2921" s="1">
        <v>44530</v>
      </c>
      <c r="B2921">
        <v>9.6829999999999998</v>
      </c>
      <c r="G2921">
        <f t="shared" si="849"/>
        <v>9332.4414997536769</v>
      </c>
      <c r="H2921">
        <f t="shared" si="850"/>
        <v>9262.9831606055832</v>
      </c>
      <c r="I2921" s="5">
        <f t="shared" si="839"/>
        <v>0</v>
      </c>
      <c r="J2921" s="6">
        <f>+H2921+SUM($D$16:$E$16)-SUM($F$27:F2921)</f>
        <v>9477.5971606055755</v>
      </c>
      <c r="K2921" s="10">
        <f t="shared" si="851"/>
        <v>-7.0158942505386124E-3</v>
      </c>
      <c r="L2921" s="10">
        <f>+H2921/SUM(F$27:F2921)-1</f>
        <v>0.20214394977819095</v>
      </c>
      <c r="M2921">
        <v>8.5779999999999994</v>
      </c>
      <c r="R2921">
        <f t="shared" si="852"/>
        <v>8250.7801953978942</v>
      </c>
      <c r="S2921">
        <f t="shared" si="853"/>
        <v>8017.8657124791589</v>
      </c>
      <c r="T2921" s="5">
        <f t="shared" si="840"/>
        <v>0</v>
      </c>
      <c r="U2921" s="6">
        <f>+S2921+SUM($D$17:$E$17)-SUM($Q$27:Q2921)</f>
        <v>8196.8397124791536</v>
      </c>
      <c r="V2921" s="10">
        <f t="shared" si="841"/>
        <v>-5.1052375159088559E-3</v>
      </c>
      <c r="W2921" s="10">
        <f>+S2921/SUM(Q$27:Q2921)-1</f>
        <v>0.24868918339205481</v>
      </c>
      <c r="X2921">
        <v>6.65</v>
      </c>
      <c r="AC2921">
        <f t="shared" si="854"/>
        <v>19424.144308226936</v>
      </c>
      <c r="AD2921">
        <f t="shared" si="855"/>
        <v>19234.150107149824</v>
      </c>
      <c r="AE2921" s="5">
        <f t="shared" si="842"/>
        <v>0</v>
      </c>
      <c r="AF2921" s="6">
        <f>+AD2921+SUM($D$18:$E$18)-SUM($AB$27:AB2921)</f>
        <v>19556.071107149852</v>
      </c>
      <c r="AG2921" s="10">
        <f t="shared" si="843"/>
        <v>-1.1404674725658537E-2</v>
      </c>
      <c r="AH2921" s="10">
        <f>+AD2921/SUM(AB$27:AB2921)-1</f>
        <v>0.66413035480635374</v>
      </c>
      <c r="AI2921" s="6">
        <f t="shared" si="844"/>
        <v>0</v>
      </c>
      <c r="AL2921" s="6">
        <f t="shared" si="845"/>
        <v>0</v>
      </c>
      <c r="AM2921" s="6">
        <f t="shared" si="846"/>
        <v>37007.366003378513</v>
      </c>
      <c r="AN2921" s="6">
        <f t="shared" si="847"/>
        <v>36514.998980234566</v>
      </c>
      <c r="AO2921" s="5">
        <f t="shared" si="848"/>
        <v>0</v>
      </c>
      <c r="AP2921" s="6">
        <f>+AN2921+SUM($D$16:$E$18)-SUM($AL$27:AL2921)</f>
        <v>37230.507980234543</v>
      </c>
      <c r="AQ2921" s="10">
        <f t="shared" si="856"/>
        <v>-8.9079601816017817E-3</v>
      </c>
      <c r="AR2921" s="10">
        <f>+AN2921/SUM(AL$27:AL2921)-1</f>
        <v>0.4216750092588768</v>
      </c>
    </row>
    <row r="2922" spans="1:44" x14ac:dyDescent="0.25">
      <c r="A2922" s="1">
        <v>44531</v>
      </c>
      <c r="B2922">
        <v>9.6890000000000001</v>
      </c>
      <c r="G2922">
        <f t="shared" si="849"/>
        <v>9338.2242787476371</v>
      </c>
      <c r="H2922">
        <f t="shared" si="850"/>
        <v>9268.722900248631</v>
      </c>
      <c r="I2922" s="5">
        <f t="shared" si="839"/>
        <v>0</v>
      </c>
      <c r="J2922" s="6">
        <f>+H2922+SUM($D$16:$E$16)-SUM($F$27:F2922)</f>
        <v>9483.3369002486252</v>
      </c>
      <c r="K2922" s="10">
        <f t="shared" si="851"/>
        <v>6.0561126895186668E-4</v>
      </c>
      <c r="L2922" s="10">
        <f>+H2922/SUM(F$27:F2922)-1</f>
        <v>0.20288884946823216</v>
      </c>
      <c r="M2922">
        <v>8.6519999999999992</v>
      </c>
      <c r="R2922">
        <f t="shared" si="852"/>
        <v>8321.9573619238254</v>
      </c>
      <c r="S2922">
        <f t="shared" si="853"/>
        <v>8087.0335910899603</v>
      </c>
      <c r="T2922" s="5">
        <f t="shared" si="840"/>
        <v>0</v>
      </c>
      <c r="U2922" s="6">
        <f>+S2922+SUM($D$17:$E$17)-SUM($Q$27:Q2922)</f>
        <v>8266.0075910899541</v>
      </c>
      <c r="V2922" s="10">
        <f t="shared" si="841"/>
        <v>8.4383592990719958E-3</v>
      </c>
      <c r="W2922" s="10">
        <f>+S2922/SUM(Q$27:Q2922)-1</f>
        <v>0.25946127473864045</v>
      </c>
      <c r="X2922">
        <v>6.6219999999999999</v>
      </c>
      <c r="AC2922">
        <f t="shared" si="854"/>
        <v>19342.358437455452</v>
      </c>
      <c r="AD2922">
        <f t="shared" si="855"/>
        <v>19153.164211961823</v>
      </c>
      <c r="AE2922" s="5">
        <f t="shared" si="842"/>
        <v>0</v>
      </c>
      <c r="AF2922" s="6">
        <f>+AD2922+SUM($D$18:$E$18)-SUM($AB$27:AB2922)</f>
        <v>19475.08521196185</v>
      </c>
      <c r="AG2922" s="10">
        <f t="shared" si="843"/>
        <v>-4.1412150091023614E-3</v>
      </c>
      <c r="AH2922" s="10">
        <f>+AD2922/SUM(AB$27:AB2922)-1</f>
        <v>0.6571234901545373</v>
      </c>
      <c r="AI2922" s="6">
        <f t="shared" si="844"/>
        <v>0</v>
      </c>
      <c r="AL2922" s="6">
        <f t="shared" si="845"/>
        <v>0</v>
      </c>
      <c r="AM2922" s="6">
        <f t="shared" si="846"/>
        <v>37002.540078126913</v>
      </c>
      <c r="AN2922" s="6">
        <f t="shared" si="847"/>
        <v>36508.920703300413</v>
      </c>
      <c r="AO2922" s="5">
        <f t="shared" si="848"/>
        <v>0</v>
      </c>
      <c r="AP2922" s="6">
        <f>+AN2922+SUM($D$16:$E$18)-SUM($AL$27:AL2922)</f>
        <v>37224.429703300397</v>
      </c>
      <c r="AQ2922" s="10">
        <f t="shared" si="856"/>
        <v>-1.6326065003924306E-4</v>
      </c>
      <c r="AR2922" s="10">
        <f>+AN2922/SUM(AL$27:AL2922)-1</f>
        <v>0.42143835761823678</v>
      </c>
    </row>
    <row r="2923" spans="1:44" x14ac:dyDescent="0.25">
      <c r="A2923" s="1">
        <v>44532</v>
      </c>
      <c r="B2923">
        <v>9.8149999999999995</v>
      </c>
      <c r="G2923">
        <f t="shared" si="849"/>
        <v>9459.6626376208114</v>
      </c>
      <c r="H2923">
        <f t="shared" si="850"/>
        <v>9389.2574327526381</v>
      </c>
      <c r="I2923" s="5">
        <f t="shared" si="839"/>
        <v>0</v>
      </c>
      <c r="J2923" s="6">
        <f>+H2923+SUM($D$16:$E$16)-SUM($F$27:F2923)</f>
        <v>9603.8714327526322</v>
      </c>
      <c r="K2923" s="10">
        <f t="shared" si="851"/>
        <v>1.2710139244430652E-2</v>
      </c>
      <c r="L2923" s="10">
        <f>+H2923/SUM(F$27:F2923)-1</f>
        <v>0.21853174295909761</v>
      </c>
      <c r="M2923">
        <v>8.6029999999999998</v>
      </c>
      <c r="R2923">
        <f t="shared" si="852"/>
        <v>8274.8265354404375</v>
      </c>
      <c r="S2923">
        <f t="shared" si="853"/>
        <v>8041.233239036862</v>
      </c>
      <c r="T2923" s="5">
        <f t="shared" si="840"/>
        <v>0</v>
      </c>
      <c r="U2923" s="6">
        <f>+S2923+SUM($D$17:$E$17)-SUM($Q$27:Q2923)</f>
        <v>8220.2072390368558</v>
      </c>
      <c r="V2923" s="10">
        <f t="shared" si="841"/>
        <v>-5.540806918985508E-3</v>
      </c>
      <c r="W2923" s="10">
        <f>+S2923/SUM(Q$27:Q2923)-1</f>
        <v>0.25232840344157692</v>
      </c>
      <c r="X2923">
        <v>6.633</v>
      </c>
      <c r="AC2923">
        <f t="shared" si="854"/>
        <v>19374.488600972822</v>
      </c>
      <c r="AD2923">
        <f t="shared" si="855"/>
        <v>19184.980099357108</v>
      </c>
      <c r="AE2923" s="5">
        <f t="shared" si="842"/>
        <v>0</v>
      </c>
      <c r="AF2923" s="6">
        <f>+AD2923+SUM($D$18:$E$18)-SUM($AB$27:AB2923)</f>
        <v>19506.901099357136</v>
      </c>
      <c r="AG2923" s="10">
        <f t="shared" si="843"/>
        <v>1.6336712804596587E-3</v>
      </c>
      <c r="AH2923" s="10">
        <f>+AD2923/SUM(AB$27:AB2923)-1</f>
        <v>0.65987618698203665</v>
      </c>
      <c r="AI2923" s="6">
        <f t="shared" si="844"/>
        <v>0</v>
      </c>
      <c r="AL2923" s="6">
        <f t="shared" si="845"/>
        <v>0</v>
      </c>
      <c r="AM2923" s="6">
        <f t="shared" si="846"/>
        <v>37108.977774034072</v>
      </c>
      <c r="AN2923" s="6">
        <f t="shared" si="847"/>
        <v>36615.470771146604</v>
      </c>
      <c r="AO2923" s="5">
        <f t="shared" si="848"/>
        <v>0</v>
      </c>
      <c r="AP2923" s="6">
        <f>+AN2923+SUM($D$16:$E$18)-SUM($AL$27:AL2923)</f>
        <v>37330.97977114658</v>
      </c>
      <c r="AQ2923" s="10">
        <f t="shared" si="856"/>
        <v>2.8623693820279961E-3</v>
      </c>
      <c r="AR2923" s="10">
        <f>+AN2923/SUM(AL$27:AL2923)-1</f>
        <v>0.42558677807345191</v>
      </c>
    </row>
    <row r="2924" spans="1:44" x14ac:dyDescent="0.25">
      <c r="A2924" s="1">
        <v>44533</v>
      </c>
      <c r="B2924">
        <v>9.7759999999999998</v>
      </c>
      <c r="G2924">
        <f t="shared" si="849"/>
        <v>9422.0745741600676</v>
      </c>
      <c r="H2924">
        <f t="shared" si="850"/>
        <v>9351.9491250728261</v>
      </c>
      <c r="I2924" s="5">
        <f t="shared" si="839"/>
        <v>0</v>
      </c>
      <c r="J2924" s="6">
        <f>+H2924+SUM($D$16:$E$16)-SUM($F$27:F2924)</f>
        <v>9566.5631250728184</v>
      </c>
      <c r="K2924" s="10">
        <f t="shared" si="851"/>
        <v>-3.8847154442924747E-3</v>
      </c>
      <c r="L2924" s="10">
        <f>+H2924/SUM(F$27:F2924)-1</f>
        <v>0.21368989497382973</v>
      </c>
      <c r="M2924">
        <v>8.5570000000000004</v>
      </c>
      <c r="R2924">
        <f t="shared" si="852"/>
        <v>8230.5812697621568</v>
      </c>
      <c r="S2924">
        <f t="shared" si="853"/>
        <v>7998.2369901706888</v>
      </c>
      <c r="T2924" s="5">
        <f t="shared" si="840"/>
        <v>0</v>
      </c>
      <c r="U2924" s="6">
        <f>+S2924+SUM($D$17:$E$17)-SUM($Q$27:Q2924)</f>
        <v>8177.2109901706826</v>
      </c>
      <c r="V2924" s="10">
        <f t="shared" si="841"/>
        <v>-5.23055533952832E-3</v>
      </c>
      <c r="W2924" s="10">
        <f>+S2924/SUM(Q$27:Q2924)-1</f>
        <v>0.24563223855045635</v>
      </c>
      <c r="X2924">
        <v>6.6139999999999999</v>
      </c>
      <c r="AC2924">
        <f t="shared" si="854"/>
        <v>19318.991045806459</v>
      </c>
      <c r="AD2924">
        <f t="shared" si="855"/>
        <v>19130.025384765253</v>
      </c>
      <c r="AE2924" s="5">
        <f t="shared" si="842"/>
        <v>0</v>
      </c>
      <c r="AF2924" s="6">
        <f>+AD2924+SUM($D$18:$E$18)-SUM($AB$27:AB2924)</f>
        <v>19451.946384765281</v>
      </c>
      <c r="AG2924" s="10">
        <f t="shared" si="843"/>
        <v>-2.8171934799867682E-3</v>
      </c>
      <c r="AH2924" s="10">
        <f>+AD2924/SUM(AB$27:AB2924)-1</f>
        <v>0.65512152882544727</v>
      </c>
      <c r="AI2924" s="6">
        <f t="shared" si="844"/>
        <v>0</v>
      </c>
      <c r="AL2924" s="6">
        <f t="shared" si="845"/>
        <v>0</v>
      </c>
      <c r="AM2924" s="6">
        <f t="shared" si="846"/>
        <v>36971.646889728683</v>
      </c>
      <c r="AN2924" s="6">
        <f t="shared" si="847"/>
        <v>36480.211500008765</v>
      </c>
      <c r="AO2924" s="5">
        <f t="shared" si="848"/>
        <v>0</v>
      </c>
      <c r="AP2924" s="6">
        <f>+AN2924+SUM($D$16:$E$18)-SUM($AL$27:AL2924)</f>
        <v>37195.720500008742</v>
      </c>
      <c r="AQ2924" s="10">
        <f t="shared" si="856"/>
        <v>-3.6232446072144153E-3</v>
      </c>
      <c r="AR2924" s="10">
        <f>+AN2924/SUM(AL$27:AL2924)-1</f>
        <v>0.4203205934666463</v>
      </c>
    </row>
    <row r="2925" spans="1:44" x14ac:dyDescent="0.25">
      <c r="A2925" s="1">
        <v>44536</v>
      </c>
      <c r="B2925">
        <v>9.7119999999999997</v>
      </c>
      <c r="G2925">
        <f t="shared" si="849"/>
        <v>9360.3915982244871</v>
      </c>
      <c r="H2925">
        <f t="shared" si="850"/>
        <v>9290.7252355469809</v>
      </c>
      <c r="I2925" s="5">
        <f t="shared" si="839"/>
        <v>0</v>
      </c>
      <c r="J2925" s="6">
        <f>+H2925+SUM($D$16:$E$16)-SUM($F$27:F2925)</f>
        <v>9505.3392355469769</v>
      </c>
      <c r="K2925" s="10">
        <f t="shared" si="851"/>
        <v>-6.3997789723857501E-3</v>
      </c>
      <c r="L2925" s="10">
        <f>+H2925/SUM(F$27:F2925)-1</f>
        <v>0.20574429828005658</v>
      </c>
      <c r="M2925">
        <v>8.6389999999999993</v>
      </c>
      <c r="R2925">
        <f t="shared" si="852"/>
        <v>8309.4532651017034</v>
      </c>
      <c r="S2925">
        <f t="shared" si="853"/>
        <v>8074.8824772799553</v>
      </c>
      <c r="T2925" s="5">
        <f t="shared" si="840"/>
        <v>0</v>
      </c>
      <c r="U2925" s="6">
        <f>+S2925+SUM($D$17:$E$17)-SUM($Q$27:Q2925)</f>
        <v>8253.8564772799509</v>
      </c>
      <c r="V2925" s="10">
        <f t="shared" si="841"/>
        <v>9.3730597389989345E-3</v>
      </c>
      <c r="W2925" s="10">
        <f>+S2925/SUM(Q$27:Q2925)-1</f>
        <v>0.25756888031288905</v>
      </c>
      <c r="X2925">
        <v>6.6269999999999998</v>
      </c>
      <c r="AC2925">
        <f t="shared" si="854"/>
        <v>19356.963057236073</v>
      </c>
      <c r="AD2925">
        <f t="shared" si="855"/>
        <v>19167.625978959681</v>
      </c>
      <c r="AE2925" s="5">
        <f t="shared" si="842"/>
        <v>0</v>
      </c>
      <c r="AF2925" s="6">
        <f>+AD2925+SUM($D$18:$E$18)-SUM($AB$27:AB2925)</f>
        <v>19489.546978959705</v>
      </c>
      <c r="AG2925" s="10">
        <f t="shared" si="843"/>
        <v>1.9329990660406082E-3</v>
      </c>
      <c r="AH2925" s="10">
        <f>+AD2925/SUM(AB$27:AB2925)-1</f>
        <v>0.65837471598521891</v>
      </c>
      <c r="AI2925" s="6">
        <f t="shared" si="844"/>
        <v>0</v>
      </c>
      <c r="AL2925" s="6">
        <f t="shared" si="845"/>
        <v>0</v>
      </c>
      <c r="AM2925" s="6">
        <f t="shared" si="846"/>
        <v>37026.807920562263</v>
      </c>
      <c r="AN2925" s="6">
        <f t="shared" si="847"/>
        <v>36533.23369178662</v>
      </c>
      <c r="AO2925" s="5">
        <f t="shared" si="848"/>
        <v>0</v>
      </c>
      <c r="AP2925" s="6">
        <f>+AN2925+SUM($D$16:$E$18)-SUM($AL$27:AL2925)</f>
        <v>37248.742691786596</v>
      </c>
      <c r="AQ2925" s="10">
        <f t="shared" si="856"/>
        <v>1.4254917249914012E-3</v>
      </c>
      <c r="AR2925" s="10">
        <f>+AN2925/SUM(AL$27:AL2925)-1</f>
        <v>0.42238495953790145</v>
      </c>
    </row>
    <row r="2926" spans="1:44" x14ac:dyDescent="0.25">
      <c r="A2926" s="1">
        <v>44537</v>
      </c>
      <c r="B2926">
        <v>9.8970000000000002</v>
      </c>
      <c r="G2926">
        <f t="shared" si="849"/>
        <v>9538.6939505382779</v>
      </c>
      <c r="H2926">
        <f t="shared" si="850"/>
        <v>9467.7005412076269</v>
      </c>
      <c r="I2926" s="5">
        <f t="shared" si="839"/>
        <v>0</v>
      </c>
      <c r="J2926" s="6">
        <f>+H2926+SUM($D$16:$E$16)-SUM($F$27:F2926)</f>
        <v>9682.3145412076192</v>
      </c>
      <c r="K2926" s="10">
        <f t="shared" si="851"/>
        <v>1.8618515475892883E-2</v>
      </c>
      <c r="L2926" s="10">
        <f>+H2926/SUM(F$27:F2926)-1</f>
        <v>0.22871203872299439</v>
      </c>
      <c r="M2926">
        <v>8.7840000000000007</v>
      </c>
      <c r="R2926">
        <f t="shared" si="852"/>
        <v>8448.9220373484623</v>
      </c>
      <c r="S2926">
        <f t="shared" si="853"/>
        <v>8210.4141313146356</v>
      </c>
      <c r="T2926" s="5">
        <f t="shared" si="840"/>
        <v>0</v>
      </c>
      <c r="U2926" s="6">
        <f>+S2926+SUM($D$17:$E$17)-SUM($Q$27:Q2926)</f>
        <v>8389.3881313146303</v>
      </c>
      <c r="V2926" s="10">
        <f t="shared" si="841"/>
        <v>1.6420403529883387E-2</v>
      </c>
      <c r="W2926" s="10">
        <f>+S2926/SUM(Q$27:Q2926)-1</f>
        <v>0.27867635660011802</v>
      </c>
      <c r="X2926">
        <v>6.7309999999999999</v>
      </c>
      <c r="AC2926">
        <f t="shared" si="854"/>
        <v>19660.739148673005</v>
      </c>
      <c r="AD2926">
        <f t="shared" si="855"/>
        <v>19468.430732515106</v>
      </c>
      <c r="AE2926" s="5">
        <f t="shared" si="842"/>
        <v>0</v>
      </c>
      <c r="AF2926" s="6">
        <f>+AD2926+SUM($D$18:$E$18)-SUM($AB$27:AB2926)</f>
        <v>19790.351732515133</v>
      </c>
      <c r="AG2926" s="10">
        <f t="shared" si="843"/>
        <v>1.5434158314719504E-2</v>
      </c>
      <c r="AH2926" s="10">
        <f>+AD2926/SUM(AB$27:AB2926)-1</f>
        <v>0.68440021326339351</v>
      </c>
      <c r="AI2926" s="6">
        <f t="shared" si="844"/>
        <v>0</v>
      </c>
      <c r="AL2926" s="6">
        <f t="shared" si="845"/>
        <v>0</v>
      </c>
      <c r="AM2926" s="6">
        <f t="shared" si="846"/>
        <v>37648.355136559745</v>
      </c>
      <c r="AN2926" s="6">
        <f t="shared" si="847"/>
        <v>37146.545405037366</v>
      </c>
      <c r="AO2926" s="5">
        <f t="shared" si="848"/>
        <v>0</v>
      </c>
      <c r="AP2926" s="6">
        <f>+AN2926+SUM($D$16:$E$18)-SUM($AL$27:AL2926)</f>
        <v>37862.054405037343</v>
      </c>
      <c r="AQ2926" s="10">
        <f t="shared" si="856"/>
        <v>1.6465299737109973E-2</v>
      </c>
      <c r="AR2926" s="10">
        <f>+AN2926/SUM(AL$27:AL2926)-1</f>
        <v>0.44626363843602501</v>
      </c>
    </row>
    <row r="2927" spans="1:44" x14ac:dyDescent="0.25">
      <c r="A2927" s="1">
        <v>44539</v>
      </c>
      <c r="B2927">
        <v>9.9510000000000005</v>
      </c>
      <c r="G2927">
        <f t="shared" si="849"/>
        <v>9590.7389614839249</v>
      </c>
      <c r="H2927">
        <f t="shared" si="850"/>
        <v>9519.3581979950595</v>
      </c>
      <c r="I2927" s="5">
        <f t="shared" si="839"/>
        <v>0</v>
      </c>
      <c r="J2927" s="6">
        <f>+H2927+SUM($D$16:$E$16)-SUM($F$27:F2927)</f>
        <v>9733.9721979950555</v>
      </c>
      <c r="K2927" s="10">
        <f t="shared" si="851"/>
        <v>5.335259102313028E-3</v>
      </c>
      <c r="L2927" s="10">
        <f>+H2927/SUM(F$27:F2927)-1</f>
        <v>0.23541613593336552</v>
      </c>
      <c r="M2927">
        <v>8.7750000000000004</v>
      </c>
      <c r="R2927">
        <f t="shared" si="852"/>
        <v>8440.2653549331462</v>
      </c>
      <c r="S2927">
        <f t="shared" si="853"/>
        <v>8202.0018217538618</v>
      </c>
      <c r="T2927" s="5">
        <f t="shared" si="840"/>
        <v>0</v>
      </c>
      <c r="U2927" s="6">
        <f>+S2927+SUM($D$17:$E$17)-SUM($Q$27:Q2927)</f>
        <v>8380.9758217538565</v>
      </c>
      <c r="V2927" s="10">
        <f t="shared" si="841"/>
        <v>-1.0027321932303268E-3</v>
      </c>
      <c r="W2927" s="10">
        <f>+S2927/SUM(Q$27:Q2927)-1</f>
        <v>0.27736623738228983</v>
      </c>
      <c r="X2927">
        <v>6.7370000000000001</v>
      </c>
      <c r="AC2927">
        <f t="shared" si="854"/>
        <v>19678.26469240975</v>
      </c>
      <c r="AD2927">
        <f t="shared" si="855"/>
        <v>19485.784852912533</v>
      </c>
      <c r="AE2927" s="5">
        <f t="shared" si="842"/>
        <v>0</v>
      </c>
      <c r="AF2927" s="6">
        <f>+AD2927+SUM($D$18:$E$18)-SUM($AB$27:AB2927)</f>
        <v>19807.705852912557</v>
      </c>
      <c r="AG2927" s="10">
        <f t="shared" si="843"/>
        <v>8.7689802748225354E-4</v>
      </c>
      <c r="AH2927" s="10">
        <f>+AD2927/SUM(AB$27:AB2927)-1</f>
        <v>0.68590168426021103</v>
      </c>
      <c r="AI2927" s="6">
        <f t="shared" si="844"/>
        <v>0</v>
      </c>
      <c r="AL2927" s="6">
        <f t="shared" si="845"/>
        <v>0</v>
      </c>
      <c r="AM2927" s="6">
        <f t="shared" si="846"/>
        <v>37709.269008826821</v>
      </c>
      <c r="AN2927" s="6">
        <f t="shared" si="847"/>
        <v>37207.144872661454</v>
      </c>
      <c r="AO2927" s="5">
        <f t="shared" si="848"/>
        <v>0</v>
      </c>
      <c r="AP2927" s="6">
        <f>+AN2927+SUM($D$16:$E$18)-SUM($AL$27:AL2927)</f>
        <v>37922.653872661438</v>
      </c>
      <c r="AQ2927" s="10">
        <f t="shared" si="856"/>
        <v>1.6005330026684916E-3</v>
      </c>
      <c r="AR2927" s="10">
        <f>+AN2927/SUM(AL$27:AL2927)-1</f>
        <v>0.4486230181731623</v>
      </c>
    </row>
    <row r="2928" spans="1:44" x14ac:dyDescent="0.25">
      <c r="A2928" s="1">
        <v>44540</v>
      </c>
      <c r="B2928">
        <v>9.8870000000000005</v>
      </c>
      <c r="G2928">
        <f t="shared" si="849"/>
        <v>9529.0559855483425</v>
      </c>
      <c r="H2928">
        <f t="shared" si="850"/>
        <v>9458.1343084692144</v>
      </c>
      <c r="I2928" s="5">
        <f t="shared" si="839"/>
        <v>0</v>
      </c>
      <c r="J2928" s="6">
        <f>+H2928+SUM($D$16:$E$16)-SUM($F$27:F2928)</f>
        <v>9672.7483084692067</v>
      </c>
      <c r="K2928" s="10">
        <f t="shared" si="851"/>
        <v>-6.2897127997200153E-3</v>
      </c>
      <c r="L2928" s="10">
        <f>+H2928/SUM(F$27:F2928)-1</f>
        <v>0.22747053923959237</v>
      </c>
      <c r="M2928">
        <v>8.76</v>
      </c>
      <c r="R2928">
        <f t="shared" si="852"/>
        <v>8425.8375509076177</v>
      </c>
      <c r="S2928">
        <f t="shared" si="853"/>
        <v>8187.9813058192385</v>
      </c>
      <c r="T2928" s="5">
        <f t="shared" si="840"/>
        <v>0</v>
      </c>
      <c r="U2928" s="6">
        <f>+S2928+SUM($D$17:$E$17)-SUM($Q$27:Q2928)</f>
        <v>8366.9553058192323</v>
      </c>
      <c r="V2928" s="10">
        <f t="shared" si="841"/>
        <v>-1.6728977905212661E-3</v>
      </c>
      <c r="W2928" s="10">
        <f>+S2928/SUM(Q$27:Q2928)-1</f>
        <v>0.27518270535257638</v>
      </c>
      <c r="X2928">
        <v>6.7130000000000001</v>
      </c>
      <c r="AC2928">
        <f t="shared" si="854"/>
        <v>19608.162517462766</v>
      </c>
      <c r="AD2928">
        <f t="shared" si="855"/>
        <v>19416.36837132282</v>
      </c>
      <c r="AE2928" s="5">
        <f t="shared" si="842"/>
        <v>0</v>
      </c>
      <c r="AF2928" s="6">
        <f>+AD2928+SUM($D$18:$E$18)-SUM($AB$27:AB2928)</f>
        <v>19738.289371322848</v>
      </c>
      <c r="AG2928" s="10">
        <f t="shared" si="843"/>
        <v>-3.5045190041279595E-3</v>
      </c>
      <c r="AH2928" s="10">
        <f>+AD2928/SUM(AB$27:AB2928)-1</f>
        <v>0.67989580027294005</v>
      </c>
      <c r="AI2928" s="6">
        <f t="shared" si="844"/>
        <v>0</v>
      </c>
      <c r="AL2928" s="6">
        <f t="shared" si="845"/>
        <v>0</v>
      </c>
      <c r="AM2928" s="6">
        <f t="shared" si="846"/>
        <v>37563.056053918728</v>
      </c>
      <c r="AN2928" s="6">
        <f t="shared" si="847"/>
        <v>37062.483985611274</v>
      </c>
      <c r="AO2928" s="5">
        <f t="shared" si="848"/>
        <v>0</v>
      </c>
      <c r="AP2928" s="6">
        <f>+AN2928+SUM($D$16:$E$18)-SUM($AL$27:AL2928)</f>
        <v>37777.992985611258</v>
      </c>
      <c r="AQ2928" s="10">
        <f t="shared" si="856"/>
        <v>-3.8146298393548772E-3</v>
      </c>
      <c r="AR2928" s="10">
        <f>+AN2928/SUM(AL$27:AL2928)-1</f>
        <v>0.44299079104239381</v>
      </c>
    </row>
    <row r="2929" spans="1:44" x14ac:dyDescent="0.25">
      <c r="A2929" s="1">
        <v>44543</v>
      </c>
      <c r="B2929">
        <v>9.8520000000000003</v>
      </c>
      <c r="G2929">
        <f t="shared" si="849"/>
        <v>9495.3231080835722</v>
      </c>
      <c r="H2929">
        <f t="shared" si="850"/>
        <v>9424.652493884767</v>
      </c>
      <c r="I2929" s="5">
        <f t="shared" si="839"/>
        <v>0</v>
      </c>
      <c r="J2929" s="6">
        <f>+H2929+SUM($D$16:$E$16)-SUM($F$27:F2929)</f>
        <v>9639.2664938847593</v>
      </c>
      <c r="K2929" s="10">
        <f t="shared" si="851"/>
        <v>-3.4614582657063186E-3</v>
      </c>
      <c r="L2929" s="10">
        <f>+H2929/SUM(F$27:F2929)-1</f>
        <v>0.22312529104768508</v>
      </c>
      <c r="M2929">
        <v>8.7319999999999993</v>
      </c>
      <c r="R2929">
        <f t="shared" si="852"/>
        <v>8398.9056500599672</v>
      </c>
      <c r="S2929">
        <f t="shared" si="853"/>
        <v>8161.8096760746112</v>
      </c>
      <c r="T2929" s="5">
        <f t="shared" si="840"/>
        <v>0</v>
      </c>
      <c r="U2929" s="6">
        <f>+S2929+SUM($D$17:$E$17)-SUM($Q$27:Q2929)</f>
        <v>8340.7836760746068</v>
      </c>
      <c r="V2929" s="10">
        <f t="shared" si="841"/>
        <v>-3.127975325316168E-3</v>
      </c>
      <c r="W2929" s="10">
        <f>+S2929/SUM(Q$27:Q2929)-1</f>
        <v>0.27110677889711154</v>
      </c>
      <c r="X2929">
        <v>6.7670000000000003</v>
      </c>
      <c r="AC2929">
        <f t="shared" si="854"/>
        <v>19765.892411093482</v>
      </c>
      <c r="AD2929">
        <f t="shared" si="855"/>
        <v>19572.555454899677</v>
      </c>
      <c r="AE2929" s="5">
        <f t="shared" si="842"/>
        <v>0</v>
      </c>
      <c r="AF2929" s="6">
        <f>+AD2929+SUM($D$18:$E$18)-SUM($AB$27:AB2929)</f>
        <v>19894.476454899705</v>
      </c>
      <c r="AG2929" s="10">
        <f t="shared" si="843"/>
        <v>7.9128986630307985E-3</v>
      </c>
      <c r="AH2929" s="10">
        <f>+AD2929/SUM(AB$27:AB2929)-1</f>
        <v>0.69340903924429997</v>
      </c>
      <c r="AI2929" s="6">
        <f t="shared" si="844"/>
        <v>0</v>
      </c>
      <c r="AL2929" s="6">
        <f t="shared" si="845"/>
        <v>0</v>
      </c>
      <c r="AM2929" s="6">
        <f t="shared" si="846"/>
        <v>37660.12116923702</v>
      </c>
      <c r="AN2929" s="6">
        <f t="shared" si="847"/>
        <v>37159.017624859058</v>
      </c>
      <c r="AO2929" s="5">
        <f t="shared" si="848"/>
        <v>0</v>
      </c>
      <c r="AP2929" s="6">
        <f>+AN2929+SUM($D$16:$E$18)-SUM($AL$27:AL2929)</f>
        <v>37874.526624859034</v>
      </c>
      <c r="AQ2929" s="10">
        <f t="shared" si="856"/>
        <v>2.5552876587313644E-3</v>
      </c>
      <c r="AR2929" s="10">
        <f>+AN2929/SUM(AL$27:AL2929)-1</f>
        <v>0.44674923185587079</v>
      </c>
    </row>
    <row r="2930" spans="1:44" x14ac:dyDescent="0.25">
      <c r="A2930" s="1">
        <v>44544</v>
      </c>
      <c r="B2930">
        <v>9.7739999999999991</v>
      </c>
      <c r="G2930">
        <f t="shared" si="849"/>
        <v>9420.1469811620809</v>
      </c>
      <c r="H2930">
        <f t="shared" si="850"/>
        <v>9350.0358785251428</v>
      </c>
      <c r="I2930" s="5">
        <f t="shared" si="839"/>
        <v>0</v>
      </c>
      <c r="J2930" s="6">
        <f>+H2930+SUM($D$16:$E$16)-SUM($F$27:F2930)</f>
        <v>9564.6498785251388</v>
      </c>
      <c r="K2930" s="10">
        <f t="shared" si="851"/>
        <v>-7.7409018006668884E-3</v>
      </c>
      <c r="L2930" s="10">
        <f>+H2930/SUM(F$27:F2930)-1</f>
        <v>0.21344159507714933</v>
      </c>
      <c r="M2930">
        <v>8.6809999999999992</v>
      </c>
      <c r="R2930">
        <f t="shared" si="852"/>
        <v>8349.8511163731764</v>
      </c>
      <c r="S2930">
        <f t="shared" si="853"/>
        <v>8114.1399218968963</v>
      </c>
      <c r="T2930" s="5">
        <f t="shared" si="840"/>
        <v>0</v>
      </c>
      <c r="U2930" s="6">
        <f>+S2930+SUM($D$17:$E$17)-SUM($Q$27:Q2930)</f>
        <v>8293.113921896891</v>
      </c>
      <c r="V2930" s="10">
        <f t="shared" si="841"/>
        <v>-5.7152608230873758E-3</v>
      </c>
      <c r="W2930" s="10">
        <f>+S2930/SUM(Q$27:Q2930)-1</f>
        <v>0.2636827699960862</v>
      </c>
      <c r="X2930">
        <v>6.7220000000000004</v>
      </c>
      <c r="AC2930">
        <f t="shared" si="854"/>
        <v>19634.450833067887</v>
      </c>
      <c r="AD2930">
        <f t="shared" si="855"/>
        <v>19442.399551918963</v>
      </c>
      <c r="AE2930" s="5">
        <f t="shared" si="842"/>
        <v>0</v>
      </c>
      <c r="AF2930" s="6">
        <f>+AD2930+SUM($D$18:$E$18)-SUM($AB$27:AB2930)</f>
        <v>19764.320551918987</v>
      </c>
      <c r="AG2930" s="10">
        <f t="shared" si="843"/>
        <v>-6.5423135550100042E-3</v>
      </c>
      <c r="AH2930" s="10">
        <f>+AD2930/SUM(AB$27:AB2930)-1</f>
        <v>0.68214800676816667</v>
      </c>
      <c r="AI2930" s="6">
        <f t="shared" si="844"/>
        <v>0</v>
      </c>
      <c r="AL2930" s="6">
        <f t="shared" si="845"/>
        <v>0</v>
      </c>
      <c r="AM2930" s="6">
        <f t="shared" si="846"/>
        <v>37404.448930603146</v>
      </c>
      <c r="AN2930" s="6">
        <f t="shared" si="847"/>
        <v>36906.575352341002</v>
      </c>
      <c r="AO2930" s="5">
        <f t="shared" si="848"/>
        <v>0</v>
      </c>
      <c r="AP2930" s="6">
        <f>+AN2930+SUM($D$16:$E$18)-SUM($AL$27:AL2930)</f>
        <v>37622.084352340986</v>
      </c>
      <c r="AQ2930" s="10">
        <f t="shared" si="856"/>
        <v>-6.6652258130760478E-3</v>
      </c>
      <c r="AR2930" s="10">
        <f>+AN2930/SUM(AL$27:AL2930)-1</f>
        <v>0.43692064414829068</v>
      </c>
    </row>
    <row r="2931" spans="1:44" x14ac:dyDescent="0.25">
      <c r="A2931" s="1">
        <v>44545</v>
      </c>
      <c r="B2931">
        <v>9.7579999999999991</v>
      </c>
      <c r="G2931">
        <f t="shared" si="849"/>
        <v>9404.7262371781853</v>
      </c>
      <c r="H2931">
        <f t="shared" si="850"/>
        <v>9334.7299061436825</v>
      </c>
      <c r="I2931" s="5">
        <f t="shared" si="839"/>
        <v>0</v>
      </c>
      <c r="J2931" s="6">
        <f>+H2931+SUM($D$16:$E$16)-SUM($F$27:F2931)</f>
        <v>9549.3439061436766</v>
      </c>
      <c r="K2931" s="10">
        <f t="shared" si="851"/>
        <v>-1.6002647850004159E-3</v>
      </c>
      <c r="L2931" s="10">
        <f>+H2931/SUM(F$27:F2931)-1</f>
        <v>0.21145519590370609</v>
      </c>
      <c r="M2931">
        <v>8.6829999999999998</v>
      </c>
      <c r="R2931">
        <f t="shared" si="852"/>
        <v>8351.7748235765812</v>
      </c>
      <c r="S2931">
        <f t="shared" si="853"/>
        <v>8116.0093240215137</v>
      </c>
      <c r="T2931" s="5">
        <f t="shared" si="840"/>
        <v>0</v>
      </c>
      <c r="U2931" s="6">
        <f>+S2931+SUM($D$17:$E$17)-SUM($Q$27:Q2931)</f>
        <v>8294.9833240215085</v>
      </c>
      <c r="V2931" s="10">
        <f t="shared" si="841"/>
        <v>2.2541618772198291E-4</v>
      </c>
      <c r="W2931" s="10">
        <f>+S2931/SUM(Q$27:Q2931)-1</f>
        <v>0.26397390760004824</v>
      </c>
      <c r="X2931">
        <v>6.8369999999999997</v>
      </c>
      <c r="AC2931">
        <f t="shared" si="854"/>
        <v>19970.357088022185</v>
      </c>
      <c r="AD2931">
        <f t="shared" si="855"/>
        <v>19775.020192869673</v>
      </c>
      <c r="AE2931" s="5">
        <f t="shared" si="842"/>
        <v>0</v>
      </c>
      <c r="AF2931" s="6">
        <f>+AD2931+SUM($D$18:$E$18)-SUM($AB$27:AB2931)</f>
        <v>20096.941192869701</v>
      </c>
      <c r="AG2931" s="10">
        <f t="shared" si="843"/>
        <v>1.6829348627338314E-2</v>
      </c>
      <c r="AH2931" s="10">
        <f>+AD2931/SUM(AB$27:AB2931)-1</f>
        <v>0.7109262008738404</v>
      </c>
      <c r="AI2931" s="6">
        <f t="shared" si="844"/>
        <v>0</v>
      </c>
      <c r="AL2931" s="6">
        <f t="shared" si="845"/>
        <v>0</v>
      </c>
      <c r="AM2931" s="6">
        <f t="shared" si="846"/>
        <v>37726.858148776955</v>
      </c>
      <c r="AN2931" s="6">
        <f t="shared" si="847"/>
        <v>37225.75942303487</v>
      </c>
      <c r="AO2931" s="5">
        <f t="shared" si="848"/>
        <v>0</v>
      </c>
      <c r="AP2931" s="6">
        <f>+AN2931+SUM($D$16:$E$18)-SUM($AL$27:AL2931)</f>
        <v>37941.268423034853</v>
      </c>
      <c r="AQ2931" s="10">
        <f t="shared" si="856"/>
        <v>8.4839550011270859E-3</v>
      </c>
      <c r="AR2931" s="10">
        <f>+AN2931/SUM(AL$27:AL2931)-1</f>
        <v>0.44934775709726305</v>
      </c>
    </row>
    <row r="2932" spans="1:44" x14ac:dyDescent="0.25">
      <c r="A2932" s="1">
        <v>44546</v>
      </c>
      <c r="B2932">
        <v>9.75</v>
      </c>
      <c r="G2932">
        <f t="shared" si="849"/>
        <v>9397.0158651862384</v>
      </c>
      <c r="H2932">
        <f t="shared" si="850"/>
        <v>9327.0769199529532</v>
      </c>
      <c r="I2932" s="5">
        <f t="shared" si="839"/>
        <v>0</v>
      </c>
      <c r="J2932" s="6">
        <f>+H2932+SUM($D$16:$E$16)-SUM($F$27:F2932)</f>
        <v>9541.6909199529473</v>
      </c>
      <c r="K2932" s="10">
        <f t="shared" si="851"/>
        <v>-8.0141486849227839E-4</v>
      </c>
      <c r="L2932" s="10">
        <f>+H2932/SUM(F$27:F2932)-1</f>
        <v>0.2104619963169847</v>
      </c>
      <c r="M2932">
        <v>8.7509999999999994</v>
      </c>
      <c r="R2932">
        <f t="shared" si="852"/>
        <v>8417.1808684923017</v>
      </c>
      <c r="S2932">
        <f t="shared" si="853"/>
        <v>8179.5689962584665</v>
      </c>
      <c r="T2932" s="5">
        <f t="shared" si="840"/>
        <v>0</v>
      </c>
      <c r="U2932" s="6">
        <f>+S2932+SUM($D$17:$E$17)-SUM($Q$27:Q2932)</f>
        <v>8358.5429962584603</v>
      </c>
      <c r="V2932" s="10">
        <f t="shared" si="841"/>
        <v>7.6624231483248817E-3</v>
      </c>
      <c r="W2932" s="10">
        <f>+S2932/SUM(Q$27:Q2932)-1</f>
        <v>0.27387258613474863</v>
      </c>
      <c r="X2932">
        <v>6.8710000000000004</v>
      </c>
      <c r="AC2932">
        <f t="shared" si="854"/>
        <v>20069.668502530418</v>
      </c>
      <c r="AD2932">
        <f t="shared" si="855"/>
        <v>19873.360208455106</v>
      </c>
      <c r="AE2932" s="5">
        <f t="shared" si="842"/>
        <v>0</v>
      </c>
      <c r="AF2932" s="6">
        <f>+AD2932+SUM($D$18:$E$18)-SUM($AB$27:AB2932)</f>
        <v>20195.281208455133</v>
      </c>
      <c r="AG2932" s="10">
        <f t="shared" si="843"/>
        <v>4.8932827459495787E-3</v>
      </c>
      <c r="AH2932" s="10">
        <f>+AD2932/SUM(AB$27:AB2932)-1</f>
        <v>0.7194345365224748</v>
      </c>
      <c r="AI2932" s="6">
        <f t="shared" si="844"/>
        <v>0</v>
      </c>
      <c r="AL2932" s="6">
        <f t="shared" si="845"/>
        <v>0</v>
      </c>
      <c r="AM2932" s="6">
        <f t="shared" si="846"/>
        <v>37883.865236208956</v>
      </c>
      <c r="AN2932" s="6">
        <f t="shared" si="847"/>
        <v>37380.006124666528</v>
      </c>
      <c r="AO2932" s="5">
        <f t="shared" si="848"/>
        <v>0</v>
      </c>
      <c r="AP2932" s="6">
        <f>+AN2932+SUM($D$16:$E$18)-SUM($AL$27:AL2932)</f>
        <v>38095.515124666505</v>
      </c>
      <c r="AQ2932" s="10">
        <f t="shared" si="856"/>
        <v>4.065407089500539E-3</v>
      </c>
      <c r="AR2932" s="10">
        <f>+AN2932/SUM(AL$27:AL2932)-1</f>
        <v>0.45535319834317534</v>
      </c>
    </row>
    <row r="2933" spans="1:44" x14ac:dyDescent="0.25">
      <c r="A2933" s="1">
        <v>44547</v>
      </c>
      <c r="B2933">
        <v>9.74</v>
      </c>
      <c r="G2933">
        <f t="shared" si="849"/>
        <v>9387.3779001963048</v>
      </c>
      <c r="H2933">
        <f t="shared" si="850"/>
        <v>9317.5106872145407</v>
      </c>
      <c r="I2933" s="5">
        <f t="shared" si="839"/>
        <v>0</v>
      </c>
      <c r="J2933" s="6">
        <f>+H2933+SUM($D$16:$E$16)-SUM($F$27:F2933)</f>
        <v>9532.1246872145348</v>
      </c>
      <c r="K2933" s="10">
        <f t="shared" si="851"/>
        <v>-1.0025720617724554E-3</v>
      </c>
      <c r="L2933" s="10">
        <f>+H2933/SUM(F$27:F2933)-1</f>
        <v>0.20922049683358268</v>
      </c>
      <c r="M2933">
        <v>8.7240000000000002</v>
      </c>
      <c r="R2933">
        <f t="shared" si="852"/>
        <v>8391.2108212463536</v>
      </c>
      <c r="S2933">
        <f t="shared" si="853"/>
        <v>8154.3320675761479</v>
      </c>
      <c r="T2933" s="5">
        <f t="shared" si="840"/>
        <v>0</v>
      </c>
      <c r="U2933" s="6">
        <f>+S2933+SUM($D$17:$E$17)-SUM($Q$27:Q2933)</f>
        <v>8333.3060675761426</v>
      </c>
      <c r="V2933" s="10">
        <f t="shared" si="841"/>
        <v>-3.0192975849516746E-3</v>
      </c>
      <c r="W2933" s="10">
        <f>+S2933/SUM(Q$27:Q2933)-1</f>
        <v>0.2699422284812647</v>
      </c>
      <c r="X2933">
        <v>6.8810000000000002</v>
      </c>
      <c r="AC2933">
        <f t="shared" si="854"/>
        <v>20098.877742091659</v>
      </c>
      <c r="AD2933">
        <f t="shared" si="855"/>
        <v>19902.283742450818</v>
      </c>
      <c r="AE2933" s="5">
        <f t="shared" si="842"/>
        <v>0</v>
      </c>
      <c r="AF2933" s="6">
        <f>+AD2933+SUM($D$18:$E$18)-SUM($AB$27:AB2933)</f>
        <v>20224.204742450842</v>
      </c>
      <c r="AG2933" s="10">
        <f t="shared" si="843"/>
        <v>1.4321926838829491E-3</v>
      </c>
      <c r="AH2933" s="10">
        <f>+AD2933/SUM(AB$27:AB2933)-1</f>
        <v>0.72193698818383756</v>
      </c>
      <c r="AI2933" s="6">
        <f t="shared" si="844"/>
        <v>0</v>
      </c>
      <c r="AL2933" s="6">
        <f t="shared" si="845"/>
        <v>0</v>
      </c>
      <c r="AM2933" s="6">
        <f t="shared" si="846"/>
        <v>37877.466463534322</v>
      </c>
      <c r="AN2933" s="6">
        <f t="shared" si="847"/>
        <v>37374.126497241508</v>
      </c>
      <c r="AO2933" s="5">
        <f t="shared" si="848"/>
        <v>0</v>
      </c>
      <c r="AP2933" s="6">
        <f>+AN2933+SUM($D$16:$E$18)-SUM($AL$27:AL2933)</f>
        <v>38089.635497241485</v>
      </c>
      <c r="AQ2933" s="10">
        <f t="shared" si="856"/>
        <v>-1.5433909754936082E-4</v>
      </c>
      <c r="AR2933" s="10">
        <f>+AN2933/SUM(AL$27:AL2933)-1</f>
        <v>0.45512428092273582</v>
      </c>
    </row>
    <row r="2934" spans="1:44" x14ac:dyDescent="0.25">
      <c r="A2934" s="1">
        <v>44550</v>
      </c>
      <c r="B2934">
        <v>9.5530000000000008</v>
      </c>
      <c r="G2934">
        <f t="shared" si="849"/>
        <v>9207.1479548845273</v>
      </c>
      <c r="H2934">
        <f t="shared" si="850"/>
        <v>9138.6221350062133</v>
      </c>
      <c r="I2934" s="5">
        <f t="shared" si="839"/>
        <v>0</v>
      </c>
      <c r="J2934" s="6">
        <f>+H2934+SUM($D$16:$E$16)-SUM($F$27:F2934)</f>
        <v>9353.2361350062056</v>
      </c>
      <c r="K2934" s="10">
        <f t="shared" si="851"/>
        <v>-1.8766912737542385E-2</v>
      </c>
      <c r="L2934" s="10">
        <f>+H2934/SUM(F$27:F2934)-1</f>
        <v>0.18600445649396469</v>
      </c>
      <c r="M2934">
        <v>8.6470000000000002</v>
      </c>
      <c r="R2934">
        <f t="shared" si="852"/>
        <v>8317.1480939153153</v>
      </c>
      <c r="S2934">
        <f t="shared" si="853"/>
        <v>8082.3600857784213</v>
      </c>
      <c r="T2934" s="5">
        <f t="shared" si="840"/>
        <v>0</v>
      </c>
      <c r="U2934" s="6">
        <f>+S2934+SUM($D$17:$E$17)-SUM($Q$27:Q2934)</f>
        <v>8261.3340857784169</v>
      </c>
      <c r="V2934" s="10">
        <f t="shared" si="841"/>
        <v>-8.6366660739558565E-3</v>
      </c>
      <c r="W2934" s="10">
        <f>+S2934/SUM(Q$27:Q2934)-1</f>
        <v>0.25873343072873634</v>
      </c>
      <c r="X2934">
        <v>6.8280000000000003</v>
      </c>
      <c r="AC2934">
        <f t="shared" si="854"/>
        <v>19944.068772417068</v>
      </c>
      <c r="AD2934">
        <f t="shared" si="855"/>
        <v>19748.989012273534</v>
      </c>
      <c r="AE2934" s="5">
        <f t="shared" si="842"/>
        <v>0</v>
      </c>
      <c r="AF2934" s="6">
        <f>+AD2934+SUM($D$18:$E$18)-SUM($AB$27:AB2934)</f>
        <v>20070.910012273562</v>
      </c>
      <c r="AG2934" s="10">
        <f t="shared" si="843"/>
        <v>-7.5797655398291974E-3</v>
      </c>
      <c r="AH2934" s="10">
        <f>+AD2934/SUM(AB$27:AB2934)-1</f>
        <v>0.70867399437861422</v>
      </c>
      <c r="AI2934" s="6">
        <f t="shared" si="844"/>
        <v>0</v>
      </c>
      <c r="AL2934" s="6">
        <f t="shared" si="845"/>
        <v>0</v>
      </c>
      <c r="AM2934" s="6">
        <f t="shared" si="846"/>
        <v>37468.364821216906</v>
      </c>
      <c r="AN2934" s="6">
        <f t="shared" si="847"/>
        <v>36969.971233058168</v>
      </c>
      <c r="AO2934" s="5">
        <f t="shared" si="848"/>
        <v>0</v>
      </c>
      <c r="AP2934" s="6">
        <f>+AN2934+SUM($D$16:$E$18)-SUM($AL$27:AL2934)</f>
        <v>37685.480233058144</v>
      </c>
      <c r="AQ2934" s="10">
        <f t="shared" si="856"/>
        <v>-1.0610636171947907E-2</v>
      </c>
      <c r="AR2934" s="10">
        <f>+AN2934/SUM(AL$27:AL2934)-1</f>
        <v>0.43938889943577775</v>
      </c>
    </row>
    <row r="2935" spans="1:44" x14ac:dyDescent="0.25">
      <c r="A2935" s="1">
        <v>44551</v>
      </c>
      <c r="B2935">
        <v>9.641</v>
      </c>
      <c r="G2935">
        <f t="shared" si="849"/>
        <v>9291.9620467959521</v>
      </c>
      <c r="H2935">
        <f t="shared" si="850"/>
        <v>9222.8049831042499</v>
      </c>
      <c r="I2935" s="5">
        <f t="shared" si="839"/>
        <v>0</v>
      </c>
      <c r="J2935" s="6">
        <f>+H2935+SUM($D$16:$E$16)-SUM($F$27:F2935)</f>
        <v>9437.4189831042459</v>
      </c>
      <c r="K2935" s="10">
        <f t="shared" si="851"/>
        <v>9.0003980315400689E-3</v>
      </c>
      <c r="L2935" s="10">
        <f>+H2935/SUM(F$27:F2935)-1</f>
        <v>0.19692965194790268</v>
      </c>
      <c r="M2935">
        <v>8.7119999999999997</v>
      </c>
      <c r="R2935">
        <f t="shared" si="852"/>
        <v>8379.6685780259322</v>
      </c>
      <c r="S2935">
        <f t="shared" si="853"/>
        <v>8143.1156548284498</v>
      </c>
      <c r="T2935" s="5">
        <f t="shared" si="840"/>
        <v>0</v>
      </c>
      <c r="U2935" s="6">
        <f>+S2935+SUM($D$17:$E$17)-SUM($Q$27:Q2935)</f>
        <v>8322.0896548284436</v>
      </c>
      <c r="V2935" s="10">
        <f t="shared" si="841"/>
        <v>7.3542079789044035E-3</v>
      </c>
      <c r="W2935" s="10">
        <f>+S2935/SUM(Q$27:Q2935)-1</f>
        <v>0.26819540285749399</v>
      </c>
      <c r="X2935">
        <v>6.9050000000000002</v>
      </c>
      <c r="AC2935">
        <f t="shared" si="854"/>
        <v>20168.97991703864</v>
      </c>
      <c r="AD2935">
        <f t="shared" si="855"/>
        <v>19971.700224040531</v>
      </c>
      <c r="AE2935" s="5">
        <f t="shared" si="842"/>
        <v>0</v>
      </c>
      <c r="AF2935" s="6">
        <f>+AD2935+SUM($D$18:$E$18)-SUM($AB$27:AB2935)</f>
        <v>20293.621224040558</v>
      </c>
      <c r="AG2935" s="10">
        <f t="shared" si="843"/>
        <v>1.1096218937298064E-2</v>
      </c>
      <c r="AH2935" s="10">
        <f>+AD2935/SUM(AB$27:AB2935)-1</f>
        <v>0.72794287217110876</v>
      </c>
      <c r="AI2935" s="6">
        <f t="shared" si="844"/>
        <v>0</v>
      </c>
      <c r="AL2935" s="6">
        <f t="shared" si="845"/>
        <v>0</v>
      </c>
      <c r="AM2935" s="6">
        <f t="shared" si="846"/>
        <v>37840.610541860522</v>
      </c>
      <c r="AN2935" s="6">
        <f t="shared" si="847"/>
        <v>37337.620861973235</v>
      </c>
      <c r="AO2935" s="5">
        <f t="shared" si="848"/>
        <v>0</v>
      </c>
      <c r="AP2935" s="6">
        <f>+AN2935+SUM($D$16:$E$18)-SUM($AL$27:AL2935)</f>
        <v>38053.129861973212</v>
      </c>
      <c r="AQ2935" s="10">
        <f t="shared" si="856"/>
        <v>9.7557368684546564E-3</v>
      </c>
      <c r="AR2935" s="10">
        <f>+AN2935/SUM(AL$27:AL2935)-1</f>
        <v>0.45370297048024844</v>
      </c>
    </row>
    <row r="2936" spans="1:44" x14ac:dyDescent="0.25">
      <c r="A2936" s="1">
        <v>44552</v>
      </c>
      <c r="B2936">
        <v>9.6560000000000006</v>
      </c>
      <c r="G2936">
        <f t="shared" si="849"/>
        <v>9306.4189942808534</v>
      </c>
      <c r="H2936">
        <f t="shared" si="850"/>
        <v>9237.1543322118687</v>
      </c>
      <c r="I2936" s="5">
        <f t="shared" si="839"/>
        <v>0</v>
      </c>
      <c r="J2936" s="6">
        <f>+H2936+SUM($D$16:$E$16)-SUM($F$27:F2936)</f>
        <v>9451.768332211861</v>
      </c>
      <c r="K2936" s="10">
        <f t="shared" si="851"/>
        <v>1.520473885212148E-3</v>
      </c>
      <c r="L2936" s="10">
        <f>+H2936/SUM(F$27:F2936)-1</f>
        <v>0.19879190117300549</v>
      </c>
      <c r="M2936">
        <v>8.7720000000000002</v>
      </c>
      <c r="R2936">
        <f t="shared" si="852"/>
        <v>8437.3797941280391</v>
      </c>
      <c r="S2936">
        <f t="shared" si="853"/>
        <v>8199.1977185669384</v>
      </c>
      <c r="T2936" s="5">
        <f t="shared" si="840"/>
        <v>0</v>
      </c>
      <c r="U2936" s="6">
        <f>+S2936+SUM($D$17:$E$17)-SUM($Q$27:Q2936)</f>
        <v>8378.1717185669331</v>
      </c>
      <c r="V2936" s="10">
        <f t="shared" si="841"/>
        <v>6.7389401057402765E-3</v>
      </c>
      <c r="W2936" s="10">
        <f>+S2936/SUM(Q$27:Q2936)-1</f>
        <v>0.27692953097634732</v>
      </c>
      <c r="X2936">
        <v>6.9429999999999996</v>
      </c>
      <c r="AC2936">
        <f t="shared" si="854"/>
        <v>20279.975027371362</v>
      </c>
      <c r="AD2936">
        <f t="shared" si="855"/>
        <v>20081.609653224241</v>
      </c>
      <c r="AE2936" s="5">
        <f t="shared" si="842"/>
        <v>0</v>
      </c>
      <c r="AF2936" s="6">
        <f>+AD2936+SUM($D$18:$E$18)-SUM($AB$27:AB2936)</f>
        <v>20403.530653224268</v>
      </c>
      <c r="AG2936" s="10">
        <f t="shared" si="843"/>
        <v>5.4159594273646139E-3</v>
      </c>
      <c r="AH2936" s="10">
        <f>+AD2936/SUM(AB$27:AB2936)-1</f>
        <v>0.73745218848428751</v>
      </c>
      <c r="AI2936" s="6">
        <f t="shared" si="844"/>
        <v>0</v>
      </c>
      <c r="AL2936" s="6">
        <f t="shared" si="845"/>
        <v>0</v>
      </c>
      <c r="AM2936" s="6">
        <f t="shared" si="846"/>
        <v>38023.773815780252</v>
      </c>
      <c r="AN2936" s="6">
        <f t="shared" si="847"/>
        <v>37517.961704003043</v>
      </c>
      <c r="AO2936" s="5">
        <f t="shared" si="848"/>
        <v>0</v>
      </c>
      <c r="AP2936" s="6">
        <f>+AN2936+SUM($D$16:$E$18)-SUM($AL$27:AL2936)</f>
        <v>38233.470704003019</v>
      </c>
      <c r="AQ2936" s="10">
        <f t="shared" si="856"/>
        <v>4.7391855199281352E-3</v>
      </c>
      <c r="AR2936" s="10">
        <f>+AN2936/SUM(AL$27:AL2936)-1</f>
        <v>0.46072436101626524</v>
      </c>
    </row>
    <row r="2937" spans="1:44" x14ac:dyDescent="0.25">
      <c r="A2937" s="1">
        <v>44553</v>
      </c>
      <c r="B2937">
        <v>9.7409999999999997</v>
      </c>
      <c r="G2937">
        <f t="shared" si="849"/>
        <v>9388.3416966952955</v>
      </c>
      <c r="H2937">
        <f t="shared" si="850"/>
        <v>9318.4673104883805</v>
      </c>
      <c r="I2937" s="5">
        <f t="shared" si="839"/>
        <v>0</v>
      </c>
      <c r="J2937" s="6">
        <f>+H2937+SUM($D$16:$E$16)-SUM($F$27:F2937)</f>
        <v>9533.0813104883746</v>
      </c>
      <c r="K2937" s="10">
        <f t="shared" si="851"/>
        <v>8.6029381400936078E-3</v>
      </c>
      <c r="L2937" s="10">
        <f>+H2937/SUM(F$27:F2937)-1</f>
        <v>0.20934464678192266</v>
      </c>
      <c r="M2937">
        <v>8.83</v>
      </c>
      <c r="R2937">
        <f t="shared" si="852"/>
        <v>8493.167303026743</v>
      </c>
      <c r="S2937">
        <f t="shared" si="853"/>
        <v>8253.4103801808105</v>
      </c>
      <c r="T2937" s="5">
        <f t="shared" si="840"/>
        <v>0</v>
      </c>
      <c r="U2937" s="6">
        <f>+S2937+SUM($D$17:$E$17)-SUM($Q$27:Q2937)</f>
        <v>8432.3843801808052</v>
      </c>
      <c r="V2937" s="10">
        <f t="shared" si="841"/>
        <v>6.4707030883277561E-3</v>
      </c>
      <c r="W2937" s="10">
        <f>+S2937/SUM(Q$27:Q2937)-1</f>
        <v>0.28537252149123882</v>
      </c>
      <c r="X2937">
        <v>6.9749999999999996</v>
      </c>
      <c r="AC2937">
        <f t="shared" si="854"/>
        <v>20373.444593967339</v>
      </c>
      <c r="AD2937">
        <f t="shared" si="855"/>
        <v>20174.164962010524</v>
      </c>
      <c r="AE2937" s="5">
        <f t="shared" si="842"/>
        <v>0</v>
      </c>
      <c r="AF2937" s="6">
        <f>+AD2937+SUM($D$18:$E$18)-SUM($AB$27:AB2937)</f>
        <v>20496.085962010548</v>
      </c>
      <c r="AG2937" s="10">
        <f t="shared" si="843"/>
        <v>4.5362398478643318E-3</v>
      </c>
      <c r="AH2937" s="10">
        <f>+AD2937/SUM(AB$27:AB2937)-1</f>
        <v>0.74546003380064874</v>
      </c>
      <c r="AI2937" s="6">
        <f t="shared" si="844"/>
        <v>0</v>
      </c>
      <c r="AL2937" s="6">
        <f t="shared" si="845"/>
        <v>0</v>
      </c>
      <c r="AM2937" s="6">
        <f t="shared" si="846"/>
        <v>38254.953593689381</v>
      </c>
      <c r="AN2937" s="6">
        <f t="shared" si="847"/>
        <v>37746.042652679716</v>
      </c>
      <c r="AO2937" s="5">
        <f t="shared" si="848"/>
        <v>0</v>
      </c>
      <c r="AP2937" s="6">
        <f>+AN2937+SUM($D$16:$E$18)-SUM($AL$27:AL2937)</f>
        <v>38461.5516526797</v>
      </c>
      <c r="AQ2937" s="10">
        <f t="shared" si="856"/>
        <v>5.9654785316887171E-3</v>
      </c>
      <c r="AR2937" s="10">
        <f>+AN2937/SUM(AL$27:AL2937)-1</f>
        <v>0.46960446491541097</v>
      </c>
    </row>
    <row r="2938" spans="1:44" x14ac:dyDescent="0.25">
      <c r="A2938" s="1">
        <v>44554</v>
      </c>
      <c r="B2938">
        <v>9.7409999999999997</v>
      </c>
      <c r="G2938">
        <f t="shared" si="849"/>
        <v>9388.3416966952955</v>
      </c>
      <c r="H2938">
        <f t="shared" si="850"/>
        <v>9318.4673104883805</v>
      </c>
      <c r="I2938" s="5">
        <f t="shared" si="839"/>
        <v>0</v>
      </c>
      <c r="J2938" s="6">
        <f>+H2938+SUM($D$16:$E$16)-SUM($F$27:F2938)</f>
        <v>9533.0813104883746</v>
      </c>
      <c r="K2938" s="10">
        <f t="shared" si="851"/>
        <v>0</v>
      </c>
      <c r="L2938" s="10">
        <f>+H2938/SUM(F$27:F2938)-1</f>
        <v>0.20934464678192266</v>
      </c>
      <c r="M2938">
        <v>8.8279999999999994</v>
      </c>
      <c r="R2938">
        <f t="shared" si="852"/>
        <v>8491.2435958233382</v>
      </c>
      <c r="S2938">
        <f t="shared" si="853"/>
        <v>8251.5409780561931</v>
      </c>
      <c r="T2938" s="5">
        <f t="shared" si="840"/>
        <v>0</v>
      </c>
      <c r="U2938" s="6">
        <f>+S2938+SUM($D$17:$E$17)-SUM($Q$27:Q2938)</f>
        <v>8430.5149780561878</v>
      </c>
      <c r="V2938" s="10">
        <f t="shared" si="841"/>
        <v>-2.2169318194398269E-4</v>
      </c>
      <c r="W2938" s="10">
        <f>+S2938/SUM(Q$27:Q2938)-1</f>
        <v>0.285081383887277</v>
      </c>
      <c r="X2938">
        <v>6.9649999999999999</v>
      </c>
      <c r="AC2938">
        <f t="shared" si="854"/>
        <v>20344.235354406097</v>
      </c>
      <c r="AD2938">
        <f t="shared" si="855"/>
        <v>20145.241428014811</v>
      </c>
      <c r="AE2938" s="5">
        <f t="shared" si="842"/>
        <v>0</v>
      </c>
      <c r="AF2938" s="6">
        <f>+AD2938+SUM($D$18:$E$18)-SUM($AB$27:AB2938)</f>
        <v>20467.162428014839</v>
      </c>
      <c r="AG2938" s="10">
        <f t="shared" si="843"/>
        <v>-1.4111735308545148E-3</v>
      </c>
      <c r="AH2938" s="10">
        <f>+AD2938/SUM(AB$27:AB2938)-1</f>
        <v>0.74295758213928598</v>
      </c>
      <c r="AI2938" s="6">
        <f t="shared" si="844"/>
        <v>0</v>
      </c>
      <c r="AL2938" s="6">
        <f t="shared" si="845"/>
        <v>0</v>
      </c>
      <c r="AM2938" s="6">
        <f t="shared" si="846"/>
        <v>38223.820646924731</v>
      </c>
      <c r="AN2938" s="6">
        <f t="shared" si="847"/>
        <v>37715.249716559381</v>
      </c>
      <c r="AO2938" s="5">
        <f t="shared" si="848"/>
        <v>0</v>
      </c>
      <c r="AP2938" s="6">
        <f>+AN2938+SUM($D$16:$E$18)-SUM($AL$27:AL2938)</f>
        <v>38430.758716559358</v>
      </c>
      <c r="AQ2938" s="10">
        <f t="shared" si="856"/>
        <v>-8.0061606454184808E-4</v>
      </c>
      <c r="AR2938" s="10">
        <f>+AN2938/SUM(AL$27:AL2938)-1</f>
        <v>0.46840557270764505</v>
      </c>
    </row>
    <row r="2939" spans="1:44" x14ac:dyDescent="0.25">
      <c r="A2939" s="1">
        <v>44560</v>
      </c>
      <c r="B2939">
        <v>9.7479999999999993</v>
      </c>
      <c r="G2939">
        <f t="shared" si="849"/>
        <v>9395.0882721882499</v>
      </c>
      <c r="H2939">
        <f t="shared" si="850"/>
        <v>9325.1636734052699</v>
      </c>
      <c r="I2939" s="5">
        <f t="shared" si="839"/>
        <v>0</v>
      </c>
      <c r="J2939" s="6">
        <f>+H2939+SUM($D$16:$E$16)-SUM($F$27:F2939)</f>
        <v>9539.7776734052641</v>
      </c>
      <c r="K2939" s="10">
        <f t="shared" si="851"/>
        <v>7.0243426010874188E-4</v>
      </c>
      <c r="L2939" s="10">
        <f>+H2939/SUM(F$27:F2939)-1</f>
        <v>0.21021369642030407</v>
      </c>
      <c r="M2939">
        <v>8.91</v>
      </c>
      <c r="R2939">
        <f t="shared" si="852"/>
        <v>8570.1155911628848</v>
      </c>
      <c r="S2939">
        <f t="shared" si="853"/>
        <v>8328.1864651654614</v>
      </c>
      <c r="T2939" s="5">
        <f t="shared" si="840"/>
        <v>0</v>
      </c>
      <c r="U2939" s="6">
        <f>+S2939+SUM($D$17:$E$17)-SUM($Q$27:Q2939)</f>
        <v>8507.1604651654561</v>
      </c>
      <c r="V2939" s="10">
        <f t="shared" si="841"/>
        <v>9.0914359690681401E-3</v>
      </c>
      <c r="W2939" s="10">
        <f>+S2939/SUM(Q$27:Q2939)-1</f>
        <v>0.29701802564970992</v>
      </c>
      <c r="X2939">
        <v>7.0119999999999996</v>
      </c>
      <c r="AC2939">
        <f t="shared" si="854"/>
        <v>20481.51878034394</v>
      </c>
      <c r="AD2939">
        <f t="shared" si="855"/>
        <v>20281.182037794664</v>
      </c>
      <c r="AE2939" s="5">
        <f t="shared" si="842"/>
        <v>0</v>
      </c>
      <c r="AF2939" s="6">
        <f>+AD2939+SUM($D$18:$E$18)-SUM($AB$27:AB2939)</f>
        <v>20603.103037794688</v>
      </c>
      <c r="AG2939" s="10">
        <f t="shared" si="843"/>
        <v>6.641888452195932E-3</v>
      </c>
      <c r="AH2939" s="10">
        <f>+AD2939/SUM(AB$27:AB2939)-1</f>
        <v>0.75471910494769157</v>
      </c>
      <c r="AI2939" s="6">
        <f t="shared" si="844"/>
        <v>0</v>
      </c>
      <c r="AL2939" s="6">
        <f t="shared" si="845"/>
        <v>0</v>
      </c>
      <c r="AM2939" s="6">
        <f t="shared" si="846"/>
        <v>38446.722643695073</v>
      </c>
      <c r="AN2939" s="6">
        <f t="shared" si="847"/>
        <v>37934.532176365392</v>
      </c>
      <c r="AO2939" s="5">
        <f t="shared" si="848"/>
        <v>0</v>
      </c>
      <c r="AP2939" s="6">
        <f>+AN2939+SUM($D$16:$E$18)-SUM($AL$27:AL2939)</f>
        <v>38650.041176365368</v>
      </c>
      <c r="AQ2939" s="10">
        <f t="shared" si="856"/>
        <v>5.7059102429721786E-3</v>
      </c>
      <c r="AR2939" s="10">
        <f>+AN2939/SUM(AL$27:AL2939)-1</f>
        <v>0.47694311623171215</v>
      </c>
    </row>
    <row r="2940" spans="1:44" x14ac:dyDescent="0.25">
      <c r="A2940" s="1">
        <v>44561</v>
      </c>
      <c r="B2940">
        <v>9.7080000000000002</v>
      </c>
      <c r="G2940">
        <f t="shared" si="849"/>
        <v>9356.5364122285118</v>
      </c>
      <c r="H2940">
        <f t="shared" si="850"/>
        <v>9286.8987424516181</v>
      </c>
      <c r="I2940" s="5">
        <f t="shared" si="839"/>
        <v>0</v>
      </c>
      <c r="J2940" s="6">
        <f>+H2940+SUM($D$16:$E$16)-SUM($F$27:F2940)</f>
        <v>9501.5127424516104</v>
      </c>
      <c r="K2940" s="10">
        <f t="shared" si="851"/>
        <v>-4.0110925289514876E-3</v>
      </c>
      <c r="L2940" s="10">
        <f>+H2940/SUM(F$27:F2940)-1</f>
        <v>0.20524769848669622</v>
      </c>
      <c r="M2940">
        <v>8.9039999999999999</v>
      </c>
      <c r="R2940">
        <f t="shared" si="852"/>
        <v>8564.3444695526741</v>
      </c>
      <c r="S2940">
        <f t="shared" si="853"/>
        <v>8322.5782587916128</v>
      </c>
      <c r="T2940" s="5">
        <f t="shared" si="840"/>
        <v>0</v>
      </c>
      <c r="U2940" s="6">
        <f>+S2940+SUM($D$17:$E$17)-SUM($Q$27:Q2940)</f>
        <v>8501.5522587916075</v>
      </c>
      <c r="V2940" s="10">
        <f t="shared" si="841"/>
        <v>-6.5923364168485321E-4</v>
      </c>
      <c r="W2940" s="10">
        <f>+S2940/SUM(Q$27:Q2940)-1</f>
        <v>0.29614461283782467</v>
      </c>
      <c r="X2940">
        <v>6.9720000000000004</v>
      </c>
      <c r="AC2940">
        <f t="shared" si="854"/>
        <v>20364.68182209897</v>
      </c>
      <c r="AD2940">
        <f t="shared" si="855"/>
        <v>20165.487901811812</v>
      </c>
      <c r="AE2940" s="5">
        <f t="shared" si="842"/>
        <v>0</v>
      </c>
      <c r="AF2940" s="6">
        <f>+AD2940+SUM($D$18:$E$18)-SUM($AB$27:AB2940)</f>
        <v>20487.408901811839</v>
      </c>
      <c r="AG2940" s="10">
        <f t="shared" si="843"/>
        <v>-5.6153743332069128E-3</v>
      </c>
      <c r="AH2940" s="10">
        <f>+AD2940/SUM(AB$27:AB2940)-1</f>
        <v>0.74470929830224009</v>
      </c>
      <c r="AI2940" s="6">
        <f t="shared" si="844"/>
        <v>0</v>
      </c>
      <c r="AL2940" s="6">
        <f t="shared" si="845"/>
        <v>0</v>
      </c>
      <c r="AM2940" s="6">
        <f t="shared" si="846"/>
        <v>38285.562703880161</v>
      </c>
      <c r="AN2940" s="6">
        <f t="shared" si="847"/>
        <v>37774.964903055043</v>
      </c>
      <c r="AO2940" s="5">
        <f t="shared" si="848"/>
        <v>0</v>
      </c>
      <c r="AP2940" s="6">
        <f>+AN2940+SUM($D$16:$E$18)-SUM($AL$27:AL2940)</f>
        <v>38490.473903055026</v>
      </c>
      <c r="AQ2940" s="10">
        <f t="shared" si="856"/>
        <v>-4.128514962822849E-3</v>
      </c>
      <c r="AR2940" s="10">
        <f>+AN2940/SUM(AL$27:AL2940)-1</f>
        <v>0.47073052384238467</v>
      </c>
    </row>
    <row r="2941" spans="1:44" x14ac:dyDescent="0.25">
      <c r="A2941" s="1">
        <v>44565</v>
      </c>
      <c r="B2941">
        <v>9.7859999999999996</v>
      </c>
      <c r="G2941">
        <f t="shared" si="849"/>
        <v>9431.7125391500012</v>
      </c>
      <c r="H2941">
        <f t="shared" si="850"/>
        <v>9361.5153578112422</v>
      </c>
      <c r="I2941" s="5">
        <f t="shared" si="839"/>
        <v>0</v>
      </c>
      <c r="J2941" s="6">
        <f>+H2941+SUM($D$16:$E$16)-SUM($F$27:F2941)</f>
        <v>9576.1293578112382</v>
      </c>
      <c r="K2941" s="10">
        <f t="shared" si="851"/>
        <v>7.8531300627793232E-3</v>
      </c>
      <c r="L2941" s="10">
        <f>+H2941/SUM(F$27:F2941)-1</f>
        <v>0.21493139445723219</v>
      </c>
      <c r="M2941">
        <v>8.9610000000000003</v>
      </c>
      <c r="R2941">
        <f t="shared" si="852"/>
        <v>8619.1701248496774</v>
      </c>
      <c r="S2941">
        <f t="shared" si="853"/>
        <v>8375.8562193431771</v>
      </c>
      <c r="T2941" s="5">
        <f t="shared" si="840"/>
        <v>0</v>
      </c>
      <c r="U2941" s="6">
        <f>+S2941+SUM($D$17:$E$17)-SUM($Q$27:Q2941)</f>
        <v>8554.8302193431718</v>
      </c>
      <c r="V2941" s="10">
        <f t="shared" si="841"/>
        <v>6.2668509149572671E-3</v>
      </c>
      <c r="W2941" s="10">
        <f>+S2941/SUM(Q$27:Q2941)-1</f>
        <v>0.30444203455073549</v>
      </c>
      <c r="X2941">
        <v>6.8540000000000001</v>
      </c>
      <c r="AC2941">
        <f t="shared" si="854"/>
        <v>20020.012795276296</v>
      </c>
      <c r="AD2941">
        <f t="shared" si="855"/>
        <v>19824.190200662386</v>
      </c>
      <c r="AE2941" s="5">
        <f t="shared" si="842"/>
        <v>0</v>
      </c>
      <c r="AF2941" s="6">
        <f>+AD2941+SUM($D$18:$E$18)-SUM($AB$27:AB2941)</f>
        <v>20146.11120066241</v>
      </c>
      <c r="AG2941" s="10">
        <f t="shared" si="843"/>
        <v>-1.6658900243810004E-2</v>
      </c>
      <c r="AH2941" s="10">
        <f>+AD2941/SUM(AB$27:AB2941)-1</f>
        <v>0.71518036869815726</v>
      </c>
      <c r="AI2941" s="6">
        <f t="shared" si="844"/>
        <v>0</v>
      </c>
      <c r="AL2941" s="6">
        <f t="shared" si="845"/>
        <v>0</v>
      </c>
      <c r="AM2941" s="6">
        <f t="shared" si="846"/>
        <v>38070.895459275969</v>
      </c>
      <c r="AN2941" s="6">
        <f t="shared" si="847"/>
        <v>37561.561777816809</v>
      </c>
      <c r="AO2941" s="5">
        <f t="shared" si="848"/>
        <v>0</v>
      </c>
      <c r="AP2941" s="6">
        <f>+AN2941+SUM($D$16:$E$18)-SUM($AL$27:AL2941)</f>
        <v>38277.070777816785</v>
      </c>
      <c r="AQ2941" s="10">
        <f t="shared" si="856"/>
        <v>-5.544310152577836E-3</v>
      </c>
      <c r="AR2941" s="10">
        <f>+AN2941/SUM(AL$27:AL2941)-1</f>
        <v>0.46242188633665271</v>
      </c>
    </row>
    <row r="2942" spans="1:44" x14ac:dyDescent="0.25">
      <c r="A2942" s="1">
        <v>44566</v>
      </c>
      <c r="B2942">
        <v>9.7010000000000005</v>
      </c>
      <c r="G2942">
        <f t="shared" si="849"/>
        <v>9349.7898367355574</v>
      </c>
      <c r="H2942">
        <f t="shared" si="850"/>
        <v>9280.2023795347304</v>
      </c>
      <c r="I2942" s="5">
        <f t="shared" si="839"/>
        <v>0</v>
      </c>
      <c r="J2942" s="6">
        <f>+H2942+SUM($D$16:$E$16)-SUM($F$27:F2942)</f>
        <v>9494.8163795347245</v>
      </c>
      <c r="K2942" s="10">
        <f t="shared" si="851"/>
        <v>-8.4912155254238675E-3</v>
      </c>
      <c r="L2942" s="10">
        <f>+H2942/SUM(F$27:F2942)-1</f>
        <v>0.20437864884831503</v>
      </c>
      <c r="M2942">
        <v>8.9789999999999992</v>
      </c>
      <c r="R2942">
        <f t="shared" si="852"/>
        <v>8636.4834896803095</v>
      </c>
      <c r="S2942">
        <f t="shared" si="853"/>
        <v>8392.6808384647229</v>
      </c>
      <c r="T2942" s="5">
        <f t="shared" si="840"/>
        <v>0</v>
      </c>
      <c r="U2942" s="6">
        <f>+S2942+SUM($D$17:$E$17)-SUM($Q$27:Q2942)</f>
        <v>8571.6548384647176</v>
      </c>
      <c r="V2942" s="10">
        <f t="shared" si="841"/>
        <v>1.9666806576130735E-3</v>
      </c>
      <c r="W2942" s="10">
        <f>+S2942/SUM(Q$27:Q2942)-1</f>
        <v>0.30706227298639122</v>
      </c>
      <c r="X2942">
        <v>6.74</v>
      </c>
      <c r="AC2942">
        <f t="shared" si="854"/>
        <v>19687.027464278119</v>
      </c>
      <c r="AD2942">
        <f t="shared" si="855"/>
        <v>19494.461913111245</v>
      </c>
      <c r="AE2942" s="5">
        <f t="shared" si="842"/>
        <v>0</v>
      </c>
      <c r="AF2942" s="6">
        <f>+AD2942+SUM($D$18:$E$18)-SUM($AB$27:AB2942)</f>
        <v>19816.382913111273</v>
      </c>
      <c r="AG2942" s="10">
        <f t="shared" si="843"/>
        <v>-1.6366845405891284E-2</v>
      </c>
      <c r="AH2942" s="10">
        <f>+AD2942/SUM(AB$27:AB2942)-1</f>
        <v>0.68665241975861968</v>
      </c>
      <c r="AI2942" s="6">
        <f t="shared" si="844"/>
        <v>0</v>
      </c>
      <c r="AL2942" s="6">
        <f t="shared" si="845"/>
        <v>0</v>
      </c>
      <c r="AM2942" s="6">
        <f t="shared" si="846"/>
        <v>37673.300790693989</v>
      </c>
      <c r="AN2942" s="6">
        <f t="shared" si="847"/>
        <v>37167.345131110698</v>
      </c>
      <c r="AO2942" s="5">
        <f t="shared" si="848"/>
        <v>0</v>
      </c>
      <c r="AP2942" s="6">
        <f>+AN2942+SUM($D$16:$E$18)-SUM($AL$27:AL2942)</f>
        <v>37882.854131110682</v>
      </c>
      <c r="AQ2942" s="10">
        <f t="shared" si="856"/>
        <v>-1.02990286010749E-2</v>
      </c>
      <c r="AR2942" s="10">
        <f>+AN2942/SUM(AL$27:AL2942)-1</f>
        <v>0.44707345499315787</v>
      </c>
    </row>
    <row r="2943" spans="1:44" x14ac:dyDescent="0.25">
      <c r="A2943" s="1">
        <v>44568</v>
      </c>
      <c r="B2943">
        <v>9.7270000000000003</v>
      </c>
      <c r="G2943">
        <f t="shared" si="849"/>
        <v>9374.8485457093866</v>
      </c>
      <c r="H2943">
        <f t="shared" si="850"/>
        <v>9305.0745846546051</v>
      </c>
      <c r="I2943" s="5">
        <f t="shared" si="839"/>
        <v>0</v>
      </c>
      <c r="J2943" s="6">
        <f>+H2943+SUM($D$16:$E$16)-SUM($F$27:F2943)</f>
        <v>9519.6885846545993</v>
      </c>
      <c r="K2943" s="10">
        <f t="shared" si="851"/>
        <v>2.6195562005268958E-3</v>
      </c>
      <c r="L2943" s="10">
        <f>+H2943/SUM(F$27:F2943)-1</f>
        <v>0.20760654750516028</v>
      </c>
      <c r="M2943">
        <v>8.8550000000000004</v>
      </c>
      <c r="R2943">
        <f t="shared" si="852"/>
        <v>8517.2136430692899</v>
      </c>
      <c r="S2943">
        <f t="shared" si="853"/>
        <v>8276.7779067385145</v>
      </c>
      <c r="T2943" s="5">
        <f t="shared" si="840"/>
        <v>0</v>
      </c>
      <c r="U2943" s="6">
        <f>+S2943+SUM($D$17:$E$17)-SUM($Q$27:Q2943)</f>
        <v>8455.7519067385092</v>
      </c>
      <c r="V2943" s="10">
        <f t="shared" si="841"/>
        <v>-1.3521651759249798E-2</v>
      </c>
      <c r="W2943" s="10">
        <f>+S2943/SUM(Q$27:Q2943)-1</f>
        <v>0.28901174154076115</v>
      </c>
      <c r="X2943">
        <v>6.57</v>
      </c>
      <c r="AC2943">
        <f t="shared" si="854"/>
        <v>19190.470391736977</v>
      </c>
      <c r="AD2943">
        <f t="shared" si="855"/>
        <v>19002.761835184105</v>
      </c>
      <c r="AE2943" s="5">
        <f t="shared" si="842"/>
        <v>0</v>
      </c>
      <c r="AF2943" s="6">
        <f>+AD2943+SUM($D$18:$E$18)-SUM($AB$27:AB2943)</f>
        <v>19324.682835184132</v>
      </c>
      <c r="AG2943" s="10">
        <f t="shared" si="843"/>
        <v>-2.4812806660180819E-2</v>
      </c>
      <c r="AH2943" s="10">
        <f>+AD2943/SUM(AB$27:AB2943)-1</f>
        <v>0.64411074151544967</v>
      </c>
      <c r="AI2943" s="6">
        <f t="shared" si="844"/>
        <v>0</v>
      </c>
      <c r="AL2943" s="6">
        <f t="shared" si="845"/>
        <v>0</v>
      </c>
      <c r="AM2943" s="6">
        <f t="shared" si="846"/>
        <v>37082.532580515654</v>
      </c>
      <c r="AN2943" s="6">
        <f t="shared" si="847"/>
        <v>36584.614326577226</v>
      </c>
      <c r="AO2943" s="5">
        <f t="shared" si="848"/>
        <v>0</v>
      </c>
      <c r="AP2943" s="6">
        <f>+AN2943+SUM($D$16:$E$18)-SUM($AL$27:AL2943)</f>
        <v>37300.123326577203</v>
      </c>
      <c r="AQ2943" s="10">
        <f t="shared" si="856"/>
        <v>-1.5382441948979753E-2</v>
      </c>
      <c r="AR2943" s="10">
        <f>+AN2943/SUM(AL$27:AL2943)-1</f>
        <v>0.42438541322766321</v>
      </c>
    </row>
    <row r="2944" spans="1:44" x14ac:dyDescent="0.25">
      <c r="A2944" s="1">
        <v>44571</v>
      </c>
      <c r="B2944">
        <v>9.7759999999999998</v>
      </c>
      <c r="G2944">
        <f t="shared" si="849"/>
        <v>9422.0745741600658</v>
      </c>
      <c r="H2944">
        <f t="shared" si="850"/>
        <v>9351.9491250728297</v>
      </c>
      <c r="I2944" s="5">
        <f t="shared" si="839"/>
        <v>0</v>
      </c>
      <c r="J2944" s="6">
        <f>+H2944+SUM($D$16:$E$16)-SUM($F$27:F2944)</f>
        <v>9566.5631250728256</v>
      </c>
      <c r="K2944" s="10">
        <f t="shared" si="851"/>
        <v>4.9239573334138864E-3</v>
      </c>
      <c r="L2944" s="10">
        <f>+H2944/SUM(F$27:F2944)-1</f>
        <v>0.21368989497383017</v>
      </c>
      <c r="M2944">
        <v>8.7370000000000001</v>
      </c>
      <c r="R2944">
        <f t="shared" si="852"/>
        <v>8403.7149180684792</v>
      </c>
      <c r="S2944">
        <f t="shared" si="853"/>
        <v>8166.4831813861538</v>
      </c>
      <c r="T2944" s="5">
        <f t="shared" si="840"/>
        <v>0</v>
      </c>
      <c r="U2944" s="6">
        <f>+S2944+SUM($D$17:$E$17)-SUM($Q$27:Q2944)</f>
        <v>8345.4571813861476</v>
      </c>
      <c r="V2944" s="10">
        <f t="shared" si="841"/>
        <v>-1.3043751350422905E-2</v>
      </c>
      <c r="W2944" s="10">
        <f>+S2944/SUM(Q$27:Q2944)-1</f>
        <v>0.27183462290701632</v>
      </c>
      <c r="X2944">
        <v>6.59</v>
      </c>
      <c r="AC2944">
        <f t="shared" si="854"/>
        <v>19248.88887085946</v>
      </c>
      <c r="AD2944">
        <f t="shared" si="855"/>
        <v>19060.608903175529</v>
      </c>
      <c r="AE2944" s="5">
        <f t="shared" si="842"/>
        <v>0</v>
      </c>
      <c r="AF2944" s="6">
        <f>+AD2944+SUM($D$18:$E$18)-SUM($AB$27:AB2944)</f>
        <v>19382.529903175557</v>
      </c>
      <c r="AG2944" s="10">
        <f t="shared" si="843"/>
        <v>2.9934291022930548E-3</v>
      </c>
      <c r="AH2944" s="10">
        <f>+AD2944/SUM(AB$27:AB2944)-1</f>
        <v>0.64911564483817519</v>
      </c>
      <c r="AI2944" s="6">
        <f t="shared" si="844"/>
        <v>0</v>
      </c>
      <c r="AL2944" s="6">
        <f t="shared" si="845"/>
        <v>0</v>
      </c>
      <c r="AM2944" s="6">
        <f t="shared" si="846"/>
        <v>37074.678363088009</v>
      </c>
      <c r="AN2944" s="6">
        <f t="shared" si="847"/>
        <v>36579.04120963451</v>
      </c>
      <c r="AO2944" s="5">
        <f t="shared" si="848"/>
        <v>0</v>
      </c>
      <c r="AP2944" s="6">
        <f>+AN2944+SUM($D$16:$E$18)-SUM($AL$27:AL2944)</f>
        <v>37294.550209634486</v>
      </c>
      <c r="AQ2944" s="10">
        <f t="shared" si="856"/>
        <v>-1.4941282885105878E-4</v>
      </c>
      <c r="AR2944" s="10">
        <f>+AN2944/SUM(AL$27:AL2944)-1</f>
        <v>0.42416842948666877</v>
      </c>
    </row>
    <row r="2945" spans="1:44" x14ac:dyDescent="0.25">
      <c r="A2945" s="1">
        <v>44572</v>
      </c>
      <c r="B2945">
        <v>9.8260000000000005</v>
      </c>
      <c r="G2945">
        <f t="shared" si="849"/>
        <v>9470.2643991097393</v>
      </c>
      <c r="H2945">
        <f t="shared" si="850"/>
        <v>9399.7802887648977</v>
      </c>
      <c r="I2945" s="5">
        <f t="shared" si="839"/>
        <v>0</v>
      </c>
      <c r="J2945" s="6">
        <f>+H2945+SUM($D$16:$E$16)-SUM($F$27:F2945)</f>
        <v>9614.3942887648918</v>
      </c>
      <c r="K2945" s="10">
        <f t="shared" si="851"/>
        <v>4.9998273221765199E-3</v>
      </c>
      <c r="L2945" s="10">
        <f>+H2945/SUM(F$27:F2945)-1</f>
        <v>0.2198973923908405</v>
      </c>
      <c r="M2945">
        <v>8.7750000000000004</v>
      </c>
      <c r="R2945">
        <f t="shared" si="852"/>
        <v>8440.265354933148</v>
      </c>
      <c r="S2945">
        <f t="shared" si="853"/>
        <v>8202.0018217538636</v>
      </c>
      <c r="T2945" s="5">
        <f t="shared" si="840"/>
        <v>0</v>
      </c>
      <c r="U2945" s="6">
        <f>+S2945+SUM($D$17:$E$17)-SUM($Q$27:Q2945)</f>
        <v>8380.9758217538583</v>
      </c>
      <c r="V2945" s="10">
        <f t="shared" si="841"/>
        <v>4.2560448871431511E-3</v>
      </c>
      <c r="W2945" s="10">
        <f>+S2945/SUM(Q$27:Q2945)-1</f>
        <v>0.27736623738229005</v>
      </c>
      <c r="X2945">
        <v>6.6539999999999999</v>
      </c>
      <c r="AC2945">
        <f t="shared" si="854"/>
        <v>19435.828004051422</v>
      </c>
      <c r="AD2945">
        <f t="shared" si="855"/>
        <v>19245.719520748102</v>
      </c>
      <c r="AE2945" s="5">
        <f t="shared" si="842"/>
        <v>0</v>
      </c>
      <c r="AF2945" s="6">
        <f>+AD2945+SUM($D$18:$E$18)-SUM($AB$27:AB2945)</f>
        <v>19567.640520748129</v>
      </c>
      <c r="AG2945" s="10">
        <f t="shared" si="843"/>
        <v>9.5503847277564891E-3</v>
      </c>
      <c r="AH2945" s="10">
        <f>+AD2945/SUM(AB$27:AB2945)-1</f>
        <v>0.66513133547089831</v>
      </c>
      <c r="AI2945" s="6">
        <f t="shared" si="844"/>
        <v>0</v>
      </c>
      <c r="AL2945" s="6">
        <f t="shared" si="845"/>
        <v>0</v>
      </c>
      <c r="AM2945" s="6">
        <f t="shared" si="846"/>
        <v>37346.357758094309</v>
      </c>
      <c r="AN2945" s="6">
        <f t="shared" si="847"/>
        <v>36847.501631266859</v>
      </c>
      <c r="AO2945" s="5">
        <f t="shared" si="848"/>
        <v>0</v>
      </c>
      <c r="AP2945" s="6">
        <f>+AN2945+SUM($D$16:$E$18)-SUM($AL$27:AL2945)</f>
        <v>37563.010631266836</v>
      </c>
      <c r="AQ2945" s="10">
        <f t="shared" si="856"/>
        <v>7.1983820725365355E-3</v>
      </c>
      <c r="AR2945" s="10">
        <f>+AN2945/SUM(AL$27:AL2945)-1</f>
        <v>0.43462066782895681</v>
      </c>
    </row>
    <row r="2946" spans="1:44" x14ac:dyDescent="0.25">
      <c r="A2946" s="1">
        <v>44573</v>
      </c>
      <c r="B2946">
        <v>9.9149999999999991</v>
      </c>
      <c r="G2946">
        <f t="shared" si="849"/>
        <v>9556.0422875201548</v>
      </c>
      <c r="H2946">
        <f t="shared" si="850"/>
        <v>9484.9197601367741</v>
      </c>
      <c r="I2946" s="5">
        <f t="shared" si="839"/>
        <v>0</v>
      </c>
      <c r="J2946" s="6">
        <f>+H2946+SUM($D$16:$E$16)-SUM($F$27:F2946)</f>
        <v>9699.5337601367683</v>
      </c>
      <c r="K2946" s="10">
        <f t="shared" si="851"/>
        <v>8.8554170772221497E-3</v>
      </c>
      <c r="L2946" s="10">
        <f>+H2946/SUM(F$27:F2946)-1</f>
        <v>0.23094673779311847</v>
      </c>
      <c r="M2946">
        <v>8.83</v>
      </c>
      <c r="R2946">
        <f t="shared" si="852"/>
        <v>8493.1673030267466</v>
      </c>
      <c r="S2946">
        <f t="shared" si="853"/>
        <v>8253.4103801808105</v>
      </c>
      <c r="T2946" s="5">
        <f t="shared" si="840"/>
        <v>0</v>
      </c>
      <c r="U2946" s="6">
        <f>+S2946+SUM($D$17:$E$17)-SUM($Q$27:Q2946)</f>
        <v>8432.3843801808052</v>
      </c>
      <c r="V2946" s="10">
        <f t="shared" si="841"/>
        <v>6.1339585652435691E-3</v>
      </c>
      <c r="W2946" s="10">
        <f>+S2946/SUM(Q$27:Q2946)-1</f>
        <v>0.28537252149123882</v>
      </c>
      <c r="X2946">
        <v>6.59</v>
      </c>
      <c r="AC2946">
        <f t="shared" si="854"/>
        <v>19248.888870859464</v>
      </c>
      <c r="AD2946">
        <f t="shared" si="855"/>
        <v>19060.608903175533</v>
      </c>
      <c r="AE2946" s="5">
        <f t="shared" si="842"/>
        <v>0</v>
      </c>
      <c r="AF2946" s="6">
        <f>+AD2946+SUM($D$18:$E$18)-SUM($AB$27:AB2946)</f>
        <v>19382.529903175557</v>
      </c>
      <c r="AG2946" s="10">
        <f t="shared" si="843"/>
        <v>-9.4600377279159265E-3</v>
      </c>
      <c r="AH2946" s="10">
        <f>+AD2946/SUM(AB$27:AB2946)-1</f>
        <v>0.64911564483817563</v>
      </c>
      <c r="AI2946" s="6">
        <f t="shared" si="844"/>
        <v>0</v>
      </c>
      <c r="AL2946" s="6">
        <f t="shared" si="845"/>
        <v>0</v>
      </c>
      <c r="AM2946" s="6">
        <f t="shared" si="846"/>
        <v>37298.098461406364</v>
      </c>
      <c r="AN2946" s="6">
        <f t="shared" si="847"/>
        <v>36798.939043493119</v>
      </c>
      <c r="AO2946" s="5">
        <f t="shared" si="848"/>
        <v>0</v>
      </c>
      <c r="AP2946" s="6">
        <f>+AN2946+SUM($D$16:$E$18)-SUM($AL$27:AL2946)</f>
        <v>37514.448043493103</v>
      </c>
      <c r="AQ2946" s="10">
        <f t="shared" si="856"/>
        <v>-1.2928300196819453E-3</v>
      </c>
      <c r="AR2946" s="10">
        <f>+AN2946/SUM(AL$27:AL2946)-1</f>
        <v>0.4327299319847564</v>
      </c>
    </row>
    <row r="2947" spans="1:44" x14ac:dyDescent="0.25">
      <c r="A2947" s="1">
        <v>44574</v>
      </c>
      <c r="B2947">
        <v>9.859</v>
      </c>
      <c r="G2947">
        <f t="shared" si="849"/>
        <v>9502.0696835765211</v>
      </c>
      <c r="H2947">
        <f t="shared" si="850"/>
        <v>9431.3488568016601</v>
      </c>
      <c r="I2947" s="5">
        <f t="shared" si="839"/>
        <v>0</v>
      </c>
      <c r="J2947" s="6">
        <f>+H2947+SUM($D$16:$E$16)-SUM($F$27:F2947)</f>
        <v>9645.962856801656</v>
      </c>
      <c r="K2947" s="10">
        <f t="shared" si="851"/>
        <v>-5.5230390099035853E-3</v>
      </c>
      <c r="L2947" s="10">
        <f>+H2947/SUM(F$27:F2947)-1</f>
        <v>0.22399434068606716</v>
      </c>
      <c r="M2947">
        <v>8.8379999999999992</v>
      </c>
      <c r="R2947">
        <f t="shared" si="852"/>
        <v>8500.8621318403602</v>
      </c>
      <c r="S2947">
        <f t="shared" si="853"/>
        <v>8260.8879886792747</v>
      </c>
      <c r="T2947" s="5">
        <f t="shared" si="840"/>
        <v>0</v>
      </c>
      <c r="U2947" s="6">
        <f>+S2947+SUM($D$17:$E$17)-SUM($Q$27:Q2947)</f>
        <v>8439.8619886792694</v>
      </c>
      <c r="V2947" s="10">
        <f t="shared" si="841"/>
        <v>8.8677272777548666E-4</v>
      </c>
      <c r="W2947" s="10">
        <f>+S2947/SUM(Q$27:Q2947)-1</f>
        <v>0.28653707190708588</v>
      </c>
      <c r="X2947">
        <v>6.4729999999999999</v>
      </c>
      <c r="AC2947">
        <f t="shared" si="854"/>
        <v>18907.140767992914</v>
      </c>
      <c r="AD2947">
        <f t="shared" si="855"/>
        <v>18722.20355542568</v>
      </c>
      <c r="AE2947" s="5">
        <f t="shared" si="842"/>
        <v>0</v>
      </c>
      <c r="AF2947" s="6">
        <f>+AD2947+SUM($D$18:$E$18)-SUM($AB$27:AB2947)</f>
        <v>19044.124555425704</v>
      </c>
      <c r="AG2947" s="10">
        <f t="shared" si="843"/>
        <v>-1.7459297080429592E-2</v>
      </c>
      <c r="AH2947" s="10">
        <f>+AD2947/SUM(AB$27:AB2947)-1</f>
        <v>0.61983696040022918</v>
      </c>
      <c r="AI2947" s="6">
        <f t="shared" si="844"/>
        <v>0</v>
      </c>
      <c r="AL2947" s="6">
        <f t="shared" si="845"/>
        <v>0</v>
      </c>
      <c r="AM2947" s="6">
        <f t="shared" si="846"/>
        <v>36910.072583409798</v>
      </c>
      <c r="AN2947" s="6">
        <f t="shared" si="847"/>
        <v>36414.440400906613</v>
      </c>
      <c r="AO2947" s="5">
        <f t="shared" si="848"/>
        <v>0</v>
      </c>
      <c r="AP2947" s="6">
        <f>+AN2947+SUM($D$16:$E$18)-SUM($AL$27:AL2947)</f>
        <v>37129.949400906597</v>
      </c>
      <c r="AQ2947" s="10">
        <f t="shared" si="856"/>
        <v>-1.0249348254857127E-2</v>
      </c>
      <c r="AR2947" s="10">
        <f>+AN2947/SUM(AL$27:AL2947)-1</f>
        <v>0.41775986142402366</v>
      </c>
    </row>
    <row r="2948" spans="1:44" x14ac:dyDescent="0.25">
      <c r="A2948" s="1">
        <v>44575</v>
      </c>
      <c r="B2948">
        <v>9.8339999999999996</v>
      </c>
      <c r="G2948">
        <f t="shared" si="849"/>
        <v>9477.9747711016844</v>
      </c>
      <c r="H2948">
        <f t="shared" si="850"/>
        <v>9407.433274955627</v>
      </c>
      <c r="I2948" s="5">
        <f t="shared" si="839"/>
        <v>0</v>
      </c>
      <c r="J2948" s="6">
        <f>+H2948+SUM($D$16:$E$16)-SUM($F$27:F2948)</f>
        <v>9622.0472749556211</v>
      </c>
      <c r="K2948" s="10">
        <f t="shared" si="851"/>
        <v>-2.479335883941447E-3</v>
      </c>
      <c r="L2948" s="10">
        <f>+H2948/SUM(F$27:F2948)-1</f>
        <v>0.22089059197756211</v>
      </c>
      <c r="M2948">
        <v>8.7609999999999992</v>
      </c>
      <c r="R2948">
        <f t="shared" si="852"/>
        <v>8426.7994045093237</v>
      </c>
      <c r="S2948">
        <f t="shared" si="853"/>
        <v>8188.916006881549</v>
      </c>
      <c r="T2948" s="5">
        <f t="shared" si="840"/>
        <v>0</v>
      </c>
      <c r="U2948" s="6">
        <f>+S2948+SUM($D$17:$E$17)-SUM($Q$27:Q2948)</f>
        <v>8367.8900068815437</v>
      </c>
      <c r="V2948" s="10">
        <f t="shared" si="841"/>
        <v>-8.5276254391676298E-3</v>
      </c>
      <c r="W2948" s="10">
        <f>+S2948/SUM(Q$27:Q2948)-1</f>
        <v>0.27532827415455752</v>
      </c>
      <c r="X2948">
        <v>6.4560000000000004</v>
      </c>
      <c r="AC2948">
        <f t="shared" si="854"/>
        <v>18857.4850607388</v>
      </c>
      <c r="AD2948">
        <f t="shared" si="855"/>
        <v>18673.033547632967</v>
      </c>
      <c r="AE2948" s="5">
        <f t="shared" si="842"/>
        <v>0</v>
      </c>
      <c r="AF2948" s="6">
        <f>+AD2948+SUM($D$18:$E$18)-SUM($AB$27:AB2948)</f>
        <v>18994.954547632995</v>
      </c>
      <c r="AG2948" s="10">
        <f t="shared" si="843"/>
        <v>-2.581899086492756E-3</v>
      </c>
      <c r="AH2948" s="10">
        <f>+AD2948/SUM(AB$27:AB2948)-1</f>
        <v>0.61558279257591231</v>
      </c>
      <c r="AI2948" s="6">
        <f t="shared" si="844"/>
        <v>0</v>
      </c>
      <c r="AL2948" s="6">
        <f t="shared" si="845"/>
        <v>0</v>
      </c>
      <c r="AM2948" s="6">
        <f t="shared" si="846"/>
        <v>36762.259236349812</v>
      </c>
      <c r="AN2948" s="6">
        <f t="shared" si="847"/>
        <v>36269.382829470138</v>
      </c>
      <c r="AO2948" s="5">
        <f t="shared" si="848"/>
        <v>0</v>
      </c>
      <c r="AP2948" s="6">
        <f>+AN2948+SUM($D$16:$E$18)-SUM($AL$27:AL2948)</f>
        <v>36984.891829470114</v>
      </c>
      <c r="AQ2948" s="10">
        <f t="shared" si="856"/>
        <v>-3.9067538140232783E-3</v>
      </c>
      <c r="AR2948" s="10">
        <f>+AN2948/SUM(AL$27:AL2948)-1</f>
        <v>0.41211218978293584</v>
      </c>
    </row>
    <row r="2949" spans="1:44" x14ac:dyDescent="0.25">
      <c r="A2949" s="1">
        <v>44578</v>
      </c>
      <c r="B2949">
        <v>9.8249999999999993</v>
      </c>
      <c r="G2949">
        <f t="shared" si="849"/>
        <v>9469.3006026107432</v>
      </c>
      <c r="H2949">
        <f t="shared" si="850"/>
        <v>9398.8236654910543</v>
      </c>
      <c r="I2949" s="5">
        <f t="shared" si="839"/>
        <v>0</v>
      </c>
      <c r="J2949" s="6">
        <f>+H2949+SUM($D$16:$E$16)-SUM($F$27:F2949)</f>
        <v>9613.4376654910484</v>
      </c>
      <c r="K2949" s="10">
        <f t="shared" si="851"/>
        <v>-8.9477937683613007E-4</v>
      </c>
      <c r="L2949" s="10">
        <f>+H2949/SUM(F$27:F2949)-1</f>
        <v>0.21977324244250007</v>
      </c>
      <c r="M2949">
        <v>8.8070000000000004</v>
      </c>
      <c r="R2949">
        <f t="shared" si="852"/>
        <v>8471.0446701876062</v>
      </c>
      <c r="S2949">
        <f t="shared" si="853"/>
        <v>8231.912255747724</v>
      </c>
      <c r="T2949" s="5">
        <f t="shared" si="840"/>
        <v>0</v>
      </c>
      <c r="U2949" s="6">
        <f>+S2949+SUM($D$17:$E$17)-SUM($Q$27:Q2949)</f>
        <v>8410.8862557477187</v>
      </c>
      <c r="V2949" s="10">
        <f t="shared" si="841"/>
        <v>5.1382425953037103E-3</v>
      </c>
      <c r="W2949" s="10">
        <f>+S2949/SUM(Q$27:Q2949)-1</f>
        <v>0.28202443904567853</v>
      </c>
      <c r="X2949">
        <v>6.4939999999999998</v>
      </c>
      <c r="AC2949">
        <f t="shared" si="854"/>
        <v>18968.480171071522</v>
      </c>
      <c r="AD2949">
        <f t="shared" si="855"/>
        <v>18782.942976816677</v>
      </c>
      <c r="AE2949" s="5">
        <f t="shared" si="842"/>
        <v>0</v>
      </c>
      <c r="AF2949" s="6">
        <f>+AD2949+SUM($D$18:$E$18)-SUM($AB$27:AB2949)</f>
        <v>19104.863976816705</v>
      </c>
      <c r="AG2949" s="10">
        <f t="shared" si="843"/>
        <v>5.7862433367814603E-3</v>
      </c>
      <c r="AH2949" s="10">
        <f>+AD2949/SUM(AB$27:AB2949)-1</f>
        <v>0.62509210888909128</v>
      </c>
      <c r="AI2949" s="6">
        <f t="shared" si="844"/>
        <v>0</v>
      </c>
      <c r="AL2949" s="6">
        <f t="shared" si="845"/>
        <v>0</v>
      </c>
      <c r="AM2949" s="6">
        <f t="shared" si="846"/>
        <v>36908.825443869871</v>
      </c>
      <c r="AN2949" s="6">
        <f t="shared" si="847"/>
        <v>36413.678898055456</v>
      </c>
      <c r="AO2949" s="5">
        <f t="shared" si="848"/>
        <v>0</v>
      </c>
      <c r="AP2949" s="6">
        <f>+AN2949+SUM($D$16:$E$18)-SUM($AL$27:AL2949)</f>
        <v>37129.187898055432</v>
      </c>
      <c r="AQ2949" s="10">
        <f t="shared" si="856"/>
        <v>3.9014868355067289E-3</v>
      </c>
      <c r="AR2949" s="10">
        <f>+AN2949/SUM(AL$27:AL2949)-1</f>
        <v>0.41773021307120417</v>
      </c>
    </row>
    <row r="2950" spans="1:44" x14ac:dyDescent="0.25">
      <c r="A2950" s="1">
        <v>44579</v>
      </c>
      <c r="B2950">
        <v>9.7870000000000008</v>
      </c>
      <c r="G2950">
        <f t="shared" si="849"/>
        <v>9432.6763356489937</v>
      </c>
      <c r="H2950">
        <f t="shared" si="850"/>
        <v>9362.4719810850856</v>
      </c>
      <c r="I2950" s="5">
        <f t="shared" si="839"/>
        <v>0</v>
      </c>
      <c r="J2950" s="6">
        <f>+H2950+SUM($D$16:$E$16)-SUM($F$27:F2950)</f>
        <v>9577.0859810850816</v>
      </c>
      <c r="K2950" s="10">
        <f t="shared" si="851"/>
        <v>-3.7813408346586419E-3</v>
      </c>
      <c r="L2950" s="10">
        <f>+H2950/SUM(F$27:F2950)-1</f>
        <v>0.21505554440557262</v>
      </c>
      <c r="M2950">
        <v>8.7520000000000007</v>
      </c>
      <c r="R2950">
        <f t="shared" si="852"/>
        <v>8418.1427220940077</v>
      </c>
      <c r="S2950">
        <f t="shared" si="853"/>
        <v>8180.5036973207771</v>
      </c>
      <c r="T2950" s="5">
        <f t="shared" si="840"/>
        <v>0</v>
      </c>
      <c r="U2950" s="6">
        <f>+S2950+SUM($D$17:$E$17)-SUM($Q$27:Q2950)</f>
        <v>8359.4776973207718</v>
      </c>
      <c r="V2950" s="10">
        <f t="shared" si="841"/>
        <v>-6.1121452441252888E-3</v>
      </c>
      <c r="W2950" s="10">
        <f>+S2950/SUM(Q$27:Q2950)-1</f>
        <v>0.27401815493672976</v>
      </c>
      <c r="X2950">
        <v>6.4050000000000002</v>
      </c>
      <c r="AC2950">
        <f t="shared" si="854"/>
        <v>18708.517938976456</v>
      </c>
      <c r="AD2950">
        <f t="shared" si="855"/>
        <v>18525.523524254822</v>
      </c>
      <c r="AE2950" s="5">
        <f t="shared" si="842"/>
        <v>0</v>
      </c>
      <c r="AF2950" s="6">
        <f>+AD2950+SUM($D$18:$E$18)-SUM($AB$27:AB2950)</f>
        <v>18847.444524254846</v>
      </c>
      <c r="AG2950" s="10">
        <f t="shared" si="843"/>
        <v>-1.3474026974189979E-2</v>
      </c>
      <c r="AH2950" s="10">
        <f>+AD2950/SUM(AB$27:AB2950)-1</f>
        <v>0.60282028910296104</v>
      </c>
      <c r="AI2950" s="6">
        <f t="shared" si="844"/>
        <v>0</v>
      </c>
      <c r="AL2950" s="6">
        <f t="shared" si="845"/>
        <v>0</v>
      </c>
      <c r="AM2950" s="6">
        <f t="shared" si="846"/>
        <v>36559.336996719459</v>
      </c>
      <c r="AN2950" s="6">
        <f t="shared" si="847"/>
        <v>36068.499202660685</v>
      </c>
      <c r="AO2950" s="5">
        <f t="shared" si="848"/>
        <v>0</v>
      </c>
      <c r="AP2950" s="6">
        <f>+AN2950+SUM($D$16:$E$18)-SUM($AL$27:AL2950)</f>
        <v>36784.008202660669</v>
      </c>
      <c r="AQ2950" s="10">
        <f t="shared" si="856"/>
        <v>-9.2967208532143131E-3</v>
      </c>
      <c r="AR2950" s="10">
        <f>+AN2950/SUM(AL$27:AL2950)-1</f>
        <v>0.4042909864423887</v>
      </c>
    </row>
    <row r="2951" spans="1:44" x14ac:dyDescent="0.25">
      <c r="A2951" s="1">
        <v>44580</v>
      </c>
      <c r="B2951">
        <v>9.77</v>
      </c>
      <c r="G2951">
        <f t="shared" si="849"/>
        <v>9416.2917951661038</v>
      </c>
      <c r="H2951">
        <f t="shared" si="850"/>
        <v>9346.2093854297818</v>
      </c>
      <c r="I2951" s="5">
        <f t="shared" si="839"/>
        <v>0</v>
      </c>
      <c r="J2951" s="6">
        <f>+H2951+SUM($D$16:$E$16)-SUM($F$27:F2951)</f>
        <v>9560.823385429776</v>
      </c>
      <c r="K2951" s="10">
        <f t="shared" si="851"/>
        <v>-1.6980734732281455E-3</v>
      </c>
      <c r="L2951" s="10">
        <f>+H2951/SUM(F$27:F2951)-1</f>
        <v>0.21294499528378896</v>
      </c>
      <c r="M2951">
        <v>8.76</v>
      </c>
      <c r="R2951">
        <f t="shared" si="852"/>
        <v>8425.8375509076213</v>
      </c>
      <c r="S2951">
        <f t="shared" si="853"/>
        <v>8187.9813058192412</v>
      </c>
      <c r="T2951" s="5">
        <f t="shared" si="840"/>
        <v>0</v>
      </c>
      <c r="U2951" s="6">
        <f>+S2951+SUM($D$17:$E$17)-SUM($Q$27:Q2951)</f>
        <v>8366.9553058192359</v>
      </c>
      <c r="V2951" s="10">
        <f t="shared" si="841"/>
        <v>8.9450666288160008E-4</v>
      </c>
      <c r="W2951" s="10">
        <f>+S2951/SUM(Q$27:Q2951)-1</f>
        <v>0.27518270535257683</v>
      </c>
      <c r="X2951">
        <v>6.3869999999999996</v>
      </c>
      <c r="AC2951">
        <f t="shared" si="854"/>
        <v>18655.941307766218</v>
      </c>
      <c r="AD2951">
        <f t="shared" si="855"/>
        <v>18473.461163062537</v>
      </c>
      <c r="AE2951" s="5">
        <f t="shared" si="842"/>
        <v>0</v>
      </c>
      <c r="AF2951" s="6">
        <f>+AD2951+SUM($D$18:$E$18)-SUM($AB$27:AB2951)</f>
        <v>18795.382163062561</v>
      </c>
      <c r="AG2951" s="10">
        <f t="shared" si="843"/>
        <v>-2.7623034584495221E-3</v>
      </c>
      <c r="AH2951" s="10">
        <f>+AD2951/SUM(AB$27:AB2951)-1</f>
        <v>0.59831587611250781</v>
      </c>
      <c r="AI2951" s="6">
        <f t="shared" si="844"/>
        <v>0</v>
      </c>
      <c r="AL2951" s="6">
        <f t="shared" si="845"/>
        <v>0</v>
      </c>
      <c r="AM2951" s="6">
        <f t="shared" si="846"/>
        <v>36498.070653839939</v>
      </c>
      <c r="AN2951" s="6">
        <f t="shared" si="847"/>
        <v>36007.65185431156</v>
      </c>
      <c r="AO2951" s="5">
        <f t="shared" si="848"/>
        <v>0</v>
      </c>
      <c r="AP2951" s="6">
        <f>+AN2951+SUM($D$16:$E$18)-SUM($AL$27:AL2951)</f>
        <v>36723.160854311544</v>
      </c>
      <c r="AQ2951" s="10">
        <f t="shared" si="856"/>
        <v>-1.6541793926830861E-3</v>
      </c>
      <c r="AR2951" s="10">
        <f>+AN2951/SUM(AL$27:AL2951)-1</f>
        <v>0.40192195571683831</v>
      </c>
    </row>
    <row r="2952" spans="1:44" x14ac:dyDescent="0.25">
      <c r="A2952" s="1">
        <v>44581</v>
      </c>
      <c r="B2952">
        <v>9.84</v>
      </c>
      <c r="G2952">
        <f t="shared" si="849"/>
        <v>9483.7575500956464</v>
      </c>
      <c r="H2952">
        <f t="shared" si="850"/>
        <v>9413.1730145986767</v>
      </c>
      <c r="I2952" s="5">
        <f t="shared" si="839"/>
        <v>0</v>
      </c>
      <c r="J2952" s="6">
        <f>+H2952+SUM($D$16:$E$16)-SUM($F$27:F2952)</f>
        <v>9627.7870145986708</v>
      </c>
      <c r="K2952" s="10">
        <f t="shared" si="851"/>
        <v>7.003960482205418E-3</v>
      </c>
      <c r="L2952" s="10">
        <f>+H2952/SUM(F$27:F2952)-1</f>
        <v>0.22163549166760355</v>
      </c>
      <c r="M2952">
        <v>8.7910000000000004</v>
      </c>
      <c r="R2952">
        <f t="shared" si="852"/>
        <v>8455.6550125603771</v>
      </c>
      <c r="S2952">
        <f t="shared" si="853"/>
        <v>8216.9570387507938</v>
      </c>
      <c r="T2952" s="5">
        <f t="shared" si="840"/>
        <v>0</v>
      </c>
      <c r="U2952" s="6">
        <f>+S2952+SUM($D$17:$E$17)-SUM($Q$27:Q2952)</f>
        <v>8395.9310387507885</v>
      </c>
      <c r="V2952" s="10">
        <f t="shared" si="841"/>
        <v>3.4631155387432333E-3</v>
      </c>
      <c r="W2952" s="10">
        <f>+S2952/SUM(Q$27:Q2952)-1</f>
        <v>0.2796953382139844</v>
      </c>
      <c r="X2952">
        <v>6.391</v>
      </c>
      <c r="AC2952">
        <f t="shared" si="854"/>
        <v>18667.625003590718</v>
      </c>
      <c r="AD2952">
        <f t="shared" si="855"/>
        <v>18485.030576660825</v>
      </c>
      <c r="AE2952" s="5">
        <f t="shared" si="842"/>
        <v>0</v>
      </c>
      <c r="AF2952" s="6">
        <f>+AD2952+SUM($D$18:$E$18)-SUM($AB$27:AB2952)</f>
        <v>18806.951576660853</v>
      </c>
      <c r="AG2952" s="10">
        <f t="shared" si="843"/>
        <v>6.1554553655351896E-4</v>
      </c>
      <c r="AH2952" s="10">
        <f>+AD2952/SUM(AB$27:AB2952)-1</f>
        <v>0.59931685677705326</v>
      </c>
      <c r="AI2952" s="6">
        <f t="shared" si="844"/>
        <v>0</v>
      </c>
      <c r="AL2952" s="6">
        <f t="shared" si="845"/>
        <v>0</v>
      </c>
      <c r="AM2952" s="6">
        <f t="shared" si="846"/>
        <v>36607.037566246741</v>
      </c>
      <c r="AN2952" s="6">
        <f t="shared" si="847"/>
        <v>36115.160630010301</v>
      </c>
      <c r="AO2952" s="5">
        <f t="shared" si="848"/>
        <v>0</v>
      </c>
      <c r="AP2952" s="6">
        <f>+AN2952+SUM($D$16:$E$18)-SUM($AL$27:AL2952)</f>
        <v>36830.669630010278</v>
      </c>
      <c r="AQ2952" s="10">
        <f t="shared" si="856"/>
        <v>2.9275468994960363E-3</v>
      </c>
      <c r="AR2952" s="10">
        <f>+AN2952/SUM(AL$27:AL2952)-1</f>
        <v>0.40610770250460759</v>
      </c>
    </row>
    <row r="2953" spans="1:44" x14ac:dyDescent="0.25">
      <c r="A2953" s="1">
        <v>44582</v>
      </c>
      <c r="B2953">
        <v>9.7899999999999991</v>
      </c>
      <c r="G2953">
        <f t="shared" si="849"/>
        <v>9435.5677251459729</v>
      </c>
      <c r="H2953">
        <f t="shared" si="850"/>
        <v>9365.3418509066105</v>
      </c>
      <c r="I2953" s="5">
        <f t="shared" si="839"/>
        <v>0</v>
      </c>
      <c r="J2953" s="6">
        <f>+H2953+SUM($D$16:$E$16)-SUM($F$27:F2953)</f>
        <v>9579.9558509066046</v>
      </c>
      <c r="K2953" s="10">
        <f t="shared" si="851"/>
        <v>-4.9680330089915126E-3</v>
      </c>
      <c r="L2953" s="10">
        <f>+H2953/SUM(F$27:F2953)-1</f>
        <v>0.21542799425059322</v>
      </c>
      <c r="M2953">
        <v>8.6609999999999996</v>
      </c>
      <c r="R2953">
        <f t="shared" si="852"/>
        <v>8330.614044339145</v>
      </c>
      <c r="S2953">
        <f t="shared" si="853"/>
        <v>8095.4459006507359</v>
      </c>
      <c r="T2953" s="5">
        <f t="shared" si="840"/>
        <v>0</v>
      </c>
      <c r="U2953" s="6">
        <f>+S2953+SUM($D$17:$E$17)-SUM($Q$27:Q2953)</f>
        <v>8274.4199006507297</v>
      </c>
      <c r="V2953" s="10">
        <f t="shared" si="841"/>
        <v>-1.447262221893364E-2</v>
      </c>
      <c r="W2953" s="10">
        <f>+S2953/SUM(Q$27:Q2953)-1</f>
        <v>0.26077139395646887</v>
      </c>
      <c r="X2953">
        <v>6.3</v>
      </c>
      <c r="AC2953">
        <f t="shared" si="854"/>
        <v>18401.820923583404</v>
      </c>
      <c r="AD2953">
        <f t="shared" si="855"/>
        <v>18221.826417299828</v>
      </c>
      <c r="AE2953" s="5">
        <f t="shared" si="842"/>
        <v>0</v>
      </c>
      <c r="AF2953" s="6">
        <f>+AD2953+SUM($D$18:$E$18)-SUM($AB$27:AB2953)</f>
        <v>18543.747417299855</v>
      </c>
      <c r="AG2953" s="10">
        <f t="shared" si="843"/>
        <v>-1.3995046368260433E-2</v>
      </c>
      <c r="AH2953" s="10">
        <f>+AD2953/SUM(AB$27:AB2953)-1</f>
        <v>0.57654454665865051</v>
      </c>
      <c r="AI2953" s="6">
        <f t="shared" si="844"/>
        <v>0</v>
      </c>
      <c r="AL2953" s="6">
        <f t="shared" si="845"/>
        <v>0</v>
      </c>
      <c r="AM2953" s="6">
        <f t="shared" si="846"/>
        <v>36168.002693068527</v>
      </c>
      <c r="AN2953" s="6">
        <f t="shared" si="847"/>
        <v>35682.614168857173</v>
      </c>
      <c r="AO2953" s="5">
        <f t="shared" si="848"/>
        <v>0</v>
      </c>
      <c r="AP2953" s="6">
        <f>+AN2953+SUM($D$16:$E$18)-SUM($AL$27:AL2953)</f>
        <v>36398.123168857157</v>
      </c>
      <c r="AQ2953" s="10">
        <f t="shared" si="856"/>
        <v>-1.1744192150138777E-2</v>
      </c>
      <c r="AR2953" s="10">
        <f>+AN2953/SUM(AL$27:AL2953)-1</f>
        <v>0.38926693812453372</v>
      </c>
    </row>
    <row r="2954" spans="1:44" x14ac:dyDescent="0.25">
      <c r="A2954" s="1">
        <v>44585</v>
      </c>
      <c r="B2954">
        <v>9.6980000000000004</v>
      </c>
      <c r="G2954">
        <f t="shared" si="849"/>
        <v>9346.8984472385764</v>
      </c>
      <c r="H2954">
        <f t="shared" si="850"/>
        <v>9277.3325097132092</v>
      </c>
      <c r="I2954" s="5">
        <f t="shared" si="839"/>
        <v>0</v>
      </c>
      <c r="J2954" s="6">
        <f>+H2954+SUM($D$16:$E$16)-SUM($F$27:F2954)</f>
        <v>9491.9465097132052</v>
      </c>
      <c r="K2954" s="10">
        <f t="shared" si="851"/>
        <v>-9.1868211673512556E-3</v>
      </c>
      <c r="L2954" s="10">
        <f>+H2954/SUM(F$27:F2954)-1</f>
        <v>0.20400619900329464</v>
      </c>
      <c r="M2954">
        <v>8.3670000000000009</v>
      </c>
      <c r="R2954">
        <f t="shared" si="852"/>
        <v>8047.8290854388215</v>
      </c>
      <c r="S2954">
        <f t="shared" si="853"/>
        <v>7820.643788332146</v>
      </c>
      <c r="T2954" s="5">
        <f t="shared" si="840"/>
        <v>0</v>
      </c>
      <c r="U2954" s="6">
        <f>+S2954+SUM($D$17:$E$17)-SUM($Q$27:Q2954)</f>
        <v>7999.6177883321398</v>
      </c>
      <c r="V2954" s="10">
        <f t="shared" si="841"/>
        <v>-3.3211042661368761E-2</v>
      </c>
      <c r="W2954" s="10">
        <f>+S2954/SUM(Q$27:Q2954)-1</f>
        <v>0.21797416617408794</v>
      </c>
      <c r="X2954">
        <v>6.2220000000000004</v>
      </c>
      <c r="AC2954">
        <f t="shared" si="854"/>
        <v>18173.988855005708</v>
      </c>
      <c r="AD2954">
        <f t="shared" si="855"/>
        <v>17996.222852133262</v>
      </c>
      <c r="AE2954" s="5">
        <f t="shared" si="842"/>
        <v>0</v>
      </c>
      <c r="AF2954" s="6">
        <f>+AD2954+SUM($D$18:$E$18)-SUM($AB$27:AB2954)</f>
        <v>18318.143852133289</v>
      </c>
      <c r="AG2954" s="10">
        <f t="shared" si="843"/>
        <v>-1.2166018016190994E-2</v>
      </c>
      <c r="AH2954" s="10">
        <f>+AD2954/SUM(AB$27:AB2954)-1</f>
        <v>0.55702542370001984</v>
      </c>
      <c r="AI2954" s="6">
        <f t="shared" si="844"/>
        <v>0</v>
      </c>
      <c r="AL2954" s="6">
        <f t="shared" si="845"/>
        <v>0</v>
      </c>
      <c r="AM2954" s="6">
        <f t="shared" si="846"/>
        <v>35568.716387683104</v>
      </c>
      <c r="AN2954" s="6">
        <f t="shared" si="847"/>
        <v>35094.199150178618</v>
      </c>
      <c r="AO2954" s="5">
        <f t="shared" si="848"/>
        <v>0</v>
      </c>
      <c r="AP2954" s="6">
        <f>+AN2954+SUM($D$16:$E$18)-SUM($AL$27:AL2954)</f>
        <v>35809.708150178601</v>
      </c>
      <c r="AQ2954" s="10">
        <f t="shared" si="856"/>
        <v>-1.6166081309983982E-2</v>
      </c>
      <c r="AR2954" s="10">
        <f>+AN2954/SUM(AL$27:AL2954)-1</f>
        <v>0.36635758715944933</v>
      </c>
    </row>
    <row r="2955" spans="1:44" x14ac:dyDescent="0.25">
      <c r="A2955" s="1">
        <v>44586</v>
      </c>
      <c r="B2955">
        <v>9.6370000000000005</v>
      </c>
      <c r="G2955">
        <f t="shared" si="849"/>
        <v>9288.106860799975</v>
      </c>
      <c r="H2955">
        <f t="shared" si="850"/>
        <v>9218.9784900088889</v>
      </c>
      <c r="I2955" s="5">
        <f t="shared" si="839"/>
        <v>0</v>
      </c>
      <c r="J2955" s="6">
        <f>+H2955+SUM($D$16:$E$16)-SUM($F$27:F2955)</f>
        <v>9433.592490008883</v>
      </c>
      <c r="K2955" s="10">
        <f t="shared" si="851"/>
        <v>-6.1477400493784584E-3</v>
      </c>
      <c r="L2955" s="10">
        <f>+H2955/SUM(F$27:F2955)-1</f>
        <v>0.19643305215454232</v>
      </c>
      <c r="M2955">
        <v>8.359</v>
      </c>
      <c r="R2955">
        <f t="shared" si="852"/>
        <v>8040.1342566252069</v>
      </c>
      <c r="S2955">
        <f t="shared" si="853"/>
        <v>7813.16617983368</v>
      </c>
      <c r="T2955" s="5">
        <f t="shared" si="840"/>
        <v>0</v>
      </c>
      <c r="U2955" s="6">
        <f>+S2955+SUM($D$17:$E$17)-SUM($Q$27:Q2955)</f>
        <v>7992.1401798336738</v>
      </c>
      <c r="V2955" s="10">
        <f t="shared" si="841"/>
        <v>-9.3474572114837784E-4</v>
      </c>
      <c r="W2955" s="10">
        <f>+S2955/SUM(Q$27:Q2955)-1</f>
        <v>0.21680961575824065</v>
      </c>
      <c r="X2955">
        <v>6.21</v>
      </c>
      <c r="AC2955">
        <f t="shared" si="854"/>
        <v>18138.937767532214</v>
      </c>
      <c r="AD2955">
        <f t="shared" si="855"/>
        <v>17961.514611338403</v>
      </c>
      <c r="AE2955" s="5">
        <f t="shared" si="842"/>
        <v>0</v>
      </c>
      <c r="AF2955" s="6">
        <f>+AD2955+SUM($D$18:$E$18)-SUM($AB$27:AB2955)</f>
        <v>18283.435611338427</v>
      </c>
      <c r="AG2955" s="10">
        <f t="shared" si="843"/>
        <v>-1.8947466006944413E-3</v>
      </c>
      <c r="AH2955" s="10">
        <f>+AD2955/SUM(AB$27:AB2955)-1</f>
        <v>0.55402248170638413</v>
      </c>
      <c r="AI2955" s="6">
        <f t="shared" si="844"/>
        <v>0</v>
      </c>
      <c r="AL2955" s="6">
        <f t="shared" si="845"/>
        <v>0</v>
      </c>
      <c r="AM2955" s="6">
        <f t="shared" si="846"/>
        <v>35467.178884957393</v>
      </c>
      <c r="AN2955" s="6">
        <f t="shared" si="847"/>
        <v>34993.659281180968</v>
      </c>
      <c r="AO2955" s="5">
        <f t="shared" si="848"/>
        <v>0</v>
      </c>
      <c r="AP2955" s="6">
        <f>+AN2955+SUM($D$16:$E$18)-SUM($AL$27:AL2955)</f>
        <v>35709.168281180944</v>
      </c>
      <c r="AQ2955" s="10">
        <f t="shared" si="856"/>
        <v>-2.8076148673430446E-3</v>
      </c>
      <c r="AR2955" s="10">
        <f>+AN2955/SUM(AL$27:AL2955)-1</f>
        <v>0.36244316779261609</v>
      </c>
    </row>
    <row r="2956" spans="1:44" x14ac:dyDescent="0.25">
      <c r="A2956" s="1">
        <v>44587</v>
      </c>
      <c r="B2956">
        <v>9.6379999999999999</v>
      </c>
      <c r="G2956">
        <f t="shared" si="849"/>
        <v>9289.0706572989675</v>
      </c>
      <c r="H2956">
        <f t="shared" si="850"/>
        <v>9219.9351132827305</v>
      </c>
      <c r="I2956" s="5">
        <f t="shared" si="839"/>
        <v>0</v>
      </c>
      <c r="J2956" s="6">
        <f>+H2956+SUM($D$16:$E$16)-SUM($F$27:F2956)</f>
        <v>9434.5491132827228</v>
      </c>
      <c r="K2956" s="10">
        <f t="shared" si="851"/>
        <v>1.0140604174413426E-4</v>
      </c>
      <c r="L2956" s="10">
        <f>+H2956/SUM(F$27:F2956)-1</f>
        <v>0.19655720210288274</v>
      </c>
      <c r="M2956">
        <v>8.48</v>
      </c>
      <c r="R2956">
        <f t="shared" si="852"/>
        <v>8156.5185424311221</v>
      </c>
      <c r="S2956">
        <f t="shared" si="853"/>
        <v>7926.2650083729641</v>
      </c>
      <c r="T2956" s="5">
        <f t="shared" si="840"/>
        <v>0</v>
      </c>
      <c r="U2956" s="6">
        <f>+S2956+SUM($D$17:$E$17)-SUM($Q$27:Q2956)</f>
        <v>8105.2390083729588</v>
      </c>
      <c r="V2956" s="10">
        <f t="shared" si="841"/>
        <v>1.4151256859165739E-2</v>
      </c>
      <c r="W2956" s="10">
        <f>+S2956/SUM(Q$27:Q2956)-1</f>
        <v>0.23442344079792821</v>
      </c>
      <c r="X2956">
        <v>6.1950000000000003</v>
      </c>
      <c r="AC2956">
        <f t="shared" si="854"/>
        <v>18095.123908190351</v>
      </c>
      <c r="AD2956">
        <f t="shared" si="855"/>
        <v>17918.129310344833</v>
      </c>
      <c r="AE2956" s="5">
        <f t="shared" si="842"/>
        <v>0</v>
      </c>
      <c r="AF2956" s="6">
        <f>+AD2956+SUM($D$18:$E$18)-SUM($AB$27:AB2956)</f>
        <v>18240.050310344857</v>
      </c>
      <c r="AG2956" s="10">
        <f t="shared" si="843"/>
        <v>-2.3729293506885574E-3</v>
      </c>
      <c r="AH2956" s="10">
        <f>+AD2956/SUM(AB$27:AB2956)-1</f>
        <v>0.55026880421433999</v>
      </c>
      <c r="AI2956" s="6">
        <f t="shared" si="844"/>
        <v>0</v>
      </c>
      <c r="AL2956" s="6">
        <f t="shared" si="845"/>
        <v>0</v>
      </c>
      <c r="AM2956" s="6">
        <f t="shared" si="846"/>
        <v>35540.713107920441</v>
      </c>
      <c r="AN2956" s="6">
        <f t="shared" si="847"/>
        <v>35064.32943200053</v>
      </c>
      <c r="AO2956" s="5">
        <f t="shared" si="848"/>
        <v>0</v>
      </c>
      <c r="AP2956" s="6">
        <f>+AN2956+SUM($D$16:$E$18)-SUM($AL$27:AL2956)</f>
        <v>35779.838432000513</v>
      </c>
      <c r="AQ2956" s="10">
        <f t="shared" si="856"/>
        <v>1.9790477969998665E-3</v>
      </c>
      <c r="AR2956" s="10">
        <f>+AN2956/SUM(AL$27:AL2956)-1</f>
        <v>0.36519463952003184</v>
      </c>
    </row>
    <row r="2957" spans="1:44" x14ac:dyDescent="0.25">
      <c r="A2957" s="1">
        <v>44588</v>
      </c>
      <c r="B2957">
        <v>9.609</v>
      </c>
      <c r="G2957">
        <f t="shared" si="849"/>
        <v>9261.1205588281573</v>
      </c>
      <c r="H2957">
        <f t="shared" si="850"/>
        <v>9192.1930383413328</v>
      </c>
      <c r="I2957" s="5">
        <f t="shared" si="839"/>
        <v>0</v>
      </c>
      <c r="J2957" s="6">
        <f>+H2957+SUM($D$16:$E$16)-SUM($F$27:F2957)</f>
        <v>9406.8070383413287</v>
      </c>
      <c r="K2957" s="10">
        <f t="shared" si="851"/>
        <v>-2.9404770284503501E-3</v>
      </c>
      <c r="L2957" s="10">
        <f>+H2957/SUM(F$27:F2957)-1</f>
        <v>0.19295685360101689</v>
      </c>
      <c r="M2957">
        <v>8.5440000000000005</v>
      </c>
      <c r="R2957">
        <f t="shared" si="852"/>
        <v>8218.0771729400367</v>
      </c>
      <c r="S2957">
        <f t="shared" si="853"/>
        <v>7986.0858763606848</v>
      </c>
      <c r="T2957" s="5">
        <f t="shared" si="840"/>
        <v>0</v>
      </c>
      <c r="U2957" s="6">
        <f>+S2957+SUM($D$17:$E$17)-SUM($Q$27:Q2957)</f>
        <v>8165.0598763606795</v>
      </c>
      <c r="V2957" s="10">
        <f t="shared" si="841"/>
        <v>7.3805186899391639E-3</v>
      </c>
      <c r="W2957" s="10">
        <f>+S2957/SUM(Q$27:Q2957)-1</f>
        <v>0.24373984412470495</v>
      </c>
      <c r="X2957">
        <v>6.2309999999999999</v>
      </c>
      <c r="AC2957">
        <f t="shared" si="854"/>
        <v>18200.277170610829</v>
      </c>
      <c r="AD2957">
        <f t="shared" si="855"/>
        <v>18022.254032729405</v>
      </c>
      <c r="AE2957" s="5">
        <f t="shared" si="842"/>
        <v>0</v>
      </c>
      <c r="AF2957" s="6">
        <f>+AD2957+SUM($D$18:$E$18)-SUM($AB$27:AB2957)</f>
        <v>18344.175032729428</v>
      </c>
      <c r="AG2957" s="10">
        <f t="shared" si="843"/>
        <v>5.7085764903574976E-3</v>
      </c>
      <c r="AH2957" s="10">
        <f>+AD2957/SUM(AB$27:AB2957)-1</f>
        <v>0.55927763019524646</v>
      </c>
      <c r="AI2957" s="6">
        <f t="shared" si="844"/>
        <v>0</v>
      </c>
      <c r="AL2957" s="6">
        <f t="shared" si="845"/>
        <v>0</v>
      </c>
      <c r="AM2957" s="6">
        <f t="shared" si="846"/>
        <v>35679.474902379021</v>
      </c>
      <c r="AN2957" s="6">
        <f t="shared" si="847"/>
        <v>35200.53294743142</v>
      </c>
      <c r="AO2957" s="5">
        <f t="shared" si="848"/>
        <v>0</v>
      </c>
      <c r="AP2957" s="6">
        <f>+AN2957+SUM($D$16:$E$18)-SUM($AL$27:AL2957)</f>
        <v>35916.041947431397</v>
      </c>
      <c r="AQ2957" s="10">
        <f t="shared" si="856"/>
        <v>3.8067113044608636E-3</v>
      </c>
      <c r="AR2957" s="10">
        <f>+AN2957/SUM(AL$27:AL2957)-1</f>
        <v>0.37049758733515081</v>
      </c>
    </row>
    <row r="2958" spans="1:44" x14ac:dyDescent="0.25">
      <c r="A2958" s="1">
        <v>44589</v>
      </c>
      <c r="B2958">
        <v>9.6039999999999992</v>
      </c>
      <c r="G2958">
        <f t="shared" si="849"/>
        <v>9256.3015763331896</v>
      </c>
      <c r="H2958">
        <f t="shared" si="850"/>
        <v>9187.4099219721247</v>
      </c>
      <c r="I2958" s="5">
        <f t="shared" si="839"/>
        <v>0</v>
      </c>
      <c r="J2958" s="6">
        <f>+H2958+SUM($D$16:$E$16)-SUM($F$27:F2958)</f>
        <v>9402.0239219721188</v>
      </c>
      <c r="K2958" s="10">
        <f t="shared" si="851"/>
        <v>-5.0847395399034045E-4</v>
      </c>
      <c r="L2958" s="10">
        <f>+H2958/SUM(F$27:F2958)-1</f>
        <v>0.19233610385931565</v>
      </c>
      <c r="M2958">
        <v>8.4770000000000003</v>
      </c>
      <c r="R2958">
        <f t="shared" si="852"/>
        <v>8153.6329816260168</v>
      </c>
      <c r="S2958">
        <f t="shared" si="853"/>
        <v>7923.4609051860398</v>
      </c>
      <c r="T2958" s="5">
        <f t="shared" si="840"/>
        <v>0</v>
      </c>
      <c r="U2958" s="6">
        <f>+S2958+SUM($D$17:$E$17)-SUM($Q$27:Q2958)</f>
        <v>8102.4349051860336</v>
      </c>
      <c r="V2958" s="10">
        <f t="shared" si="841"/>
        <v>-7.6698728635116176E-3</v>
      </c>
      <c r="W2958" s="10">
        <f>+S2958/SUM(Q$27:Q2958)-1</f>
        <v>0.23398673439198547</v>
      </c>
      <c r="X2958">
        <v>6.3179999999999996</v>
      </c>
      <c r="AC2958">
        <f t="shared" si="854"/>
        <v>18454.397554793646</v>
      </c>
      <c r="AD2958">
        <f t="shared" si="855"/>
        <v>18273.888778492113</v>
      </c>
      <c r="AE2958" s="5">
        <f t="shared" si="842"/>
        <v>0</v>
      </c>
      <c r="AF2958" s="6">
        <f>+AD2958+SUM($D$18:$E$18)-SUM($AB$27:AB2958)</f>
        <v>18595.809778492141</v>
      </c>
      <c r="AG2958" s="10">
        <f t="shared" si="843"/>
        <v>1.3717419579444057E-2</v>
      </c>
      <c r="AH2958" s="10">
        <f>+AD2958/SUM(AB$27:AB2958)-1</f>
        <v>0.58104895964910375</v>
      </c>
      <c r="AI2958" s="6">
        <f t="shared" si="844"/>
        <v>0</v>
      </c>
      <c r="AL2958" s="6">
        <f t="shared" si="845"/>
        <v>0</v>
      </c>
      <c r="AM2958" s="6">
        <f t="shared" si="846"/>
        <v>35864.332112752847</v>
      </c>
      <c r="AN2958" s="6">
        <f t="shared" si="847"/>
        <v>35384.759605650281</v>
      </c>
      <c r="AO2958" s="5">
        <f t="shared" si="848"/>
        <v>0</v>
      </c>
      <c r="AP2958" s="6">
        <f>+AN2958+SUM($D$16:$E$18)-SUM($AL$27:AL2958)</f>
        <v>36100.268605650257</v>
      </c>
      <c r="AQ2958" s="10">
        <f t="shared" si="856"/>
        <v>5.1293697253307347E-3</v>
      </c>
      <c r="AR2958" s="10">
        <f>+AN2958/SUM(AL$27:AL2958)-1</f>
        <v>0.37767026824281835</v>
      </c>
    </row>
    <row r="2959" spans="1:44" x14ac:dyDescent="0.25">
      <c r="A2959" s="1">
        <v>44592</v>
      </c>
      <c r="B2959">
        <v>9.6839999999999993</v>
      </c>
      <c r="G2959">
        <f t="shared" si="849"/>
        <v>9333.4052962526675</v>
      </c>
      <c r="H2959">
        <f t="shared" si="850"/>
        <v>9263.9397838794321</v>
      </c>
      <c r="I2959" s="5">
        <f t="shared" si="839"/>
        <v>0</v>
      </c>
      <c r="J2959" s="6">
        <f>+H2959+SUM($D$16:$E$16)-SUM($F$27:F2959)</f>
        <v>9478.5537838794262</v>
      </c>
      <c r="K2959" s="10">
        <f t="shared" si="851"/>
        <v>8.1397221005214959E-3</v>
      </c>
      <c r="L2959" s="10">
        <f>+H2959/SUM(F$27:F2959)-1</f>
        <v>0.20226809972653204</v>
      </c>
      <c r="M2959">
        <v>8.5340000000000007</v>
      </c>
      <c r="R2959">
        <f t="shared" si="852"/>
        <v>8208.4586369230183</v>
      </c>
      <c r="S2959">
        <f t="shared" si="853"/>
        <v>7976.7388657376041</v>
      </c>
      <c r="T2959" s="5">
        <f t="shared" si="840"/>
        <v>0</v>
      </c>
      <c r="U2959" s="6">
        <f>+S2959+SUM($D$17:$E$17)-SUM($Q$27:Q2959)</f>
        <v>8155.7128657375979</v>
      </c>
      <c r="V2959" s="10">
        <f t="shared" si="841"/>
        <v>6.5755493472046123E-3</v>
      </c>
      <c r="W2959" s="10">
        <f>+S2959/SUM(Q$27:Q2959)-1</f>
        <v>0.24228415610489629</v>
      </c>
      <c r="X2959">
        <v>6.3780000000000001</v>
      </c>
      <c r="AC2959">
        <f t="shared" si="854"/>
        <v>18629.652992161107</v>
      </c>
      <c r="AD2959">
        <f t="shared" si="855"/>
        <v>18447.429982466398</v>
      </c>
      <c r="AE2959" s="5">
        <f t="shared" si="842"/>
        <v>0</v>
      </c>
      <c r="AF2959" s="6">
        <f>+AD2959+SUM($D$18:$E$18)-SUM($AB$27:AB2959)</f>
        <v>18769.350982466422</v>
      </c>
      <c r="AG2959" s="10">
        <f t="shared" si="843"/>
        <v>9.3322746382895616E-3</v>
      </c>
      <c r="AH2959" s="10">
        <f>+AD2959/SUM(AB$27:AB2959)-1</f>
        <v>0.59606366961728141</v>
      </c>
      <c r="AI2959" s="6">
        <f t="shared" si="844"/>
        <v>0</v>
      </c>
      <c r="AL2959" s="6">
        <f t="shared" si="845"/>
        <v>0</v>
      </c>
      <c r="AM2959" s="6">
        <f t="shared" si="846"/>
        <v>36171.516925336793</v>
      </c>
      <c r="AN2959" s="6">
        <f t="shared" si="847"/>
        <v>35688.108632083429</v>
      </c>
      <c r="AO2959" s="5">
        <f t="shared" si="848"/>
        <v>0</v>
      </c>
      <c r="AP2959" s="6">
        <f>+AN2959+SUM($D$16:$E$18)-SUM($AL$27:AL2959)</f>
        <v>36403.617632083406</v>
      </c>
      <c r="AQ2959" s="10">
        <f t="shared" si="856"/>
        <v>8.4029575997579542E-3</v>
      </c>
      <c r="AR2959" s="10">
        <f>+AN2959/SUM(AL$27:AL2959)-1</f>
        <v>0.38948085956164769</v>
      </c>
    </row>
    <row r="2960" spans="1:44" x14ac:dyDescent="0.25">
      <c r="A2960" s="1">
        <v>44593</v>
      </c>
      <c r="B2960">
        <v>9.6980000000000004</v>
      </c>
      <c r="G2960">
        <f t="shared" si="849"/>
        <v>9346.8984472385764</v>
      </c>
      <c r="H2960">
        <f t="shared" si="850"/>
        <v>9277.332509713211</v>
      </c>
      <c r="I2960" s="5">
        <f t="shared" si="839"/>
        <v>0</v>
      </c>
      <c r="J2960" s="6">
        <f>+H2960+SUM($D$16:$E$16)-SUM($F$27:F2960)</f>
        <v>9491.9465097132052</v>
      </c>
      <c r="K2960" s="10">
        <f t="shared" si="851"/>
        <v>1.4129503444455516E-3</v>
      </c>
      <c r="L2960" s="10">
        <f>+H2960/SUM(F$27:F2960)-1</f>
        <v>0.20400619900329486</v>
      </c>
      <c r="M2960">
        <v>8.6270000000000007</v>
      </c>
      <c r="R2960">
        <f t="shared" si="852"/>
        <v>8297.9110218812839</v>
      </c>
      <c r="S2960">
        <f t="shared" si="853"/>
        <v>8063.66606453226</v>
      </c>
      <c r="T2960" s="5">
        <f t="shared" si="840"/>
        <v>0</v>
      </c>
      <c r="U2960" s="6">
        <f>+S2960+SUM($D$17:$E$17)-SUM($Q$27:Q2960)</f>
        <v>8242.6400645322537</v>
      </c>
      <c r="V2960" s="10">
        <f t="shared" si="841"/>
        <v>1.0658442765909548E-2</v>
      </c>
      <c r="W2960" s="10">
        <f>+S2960/SUM(Q$27:Q2960)-1</f>
        <v>0.25582205468911878</v>
      </c>
      <c r="X2960">
        <v>6.3929999999999998</v>
      </c>
      <c r="AC2960">
        <f t="shared" si="854"/>
        <v>18673.46685150297</v>
      </c>
      <c r="AD2960">
        <f t="shared" si="855"/>
        <v>18490.815283459968</v>
      </c>
      <c r="AE2960" s="5">
        <f t="shared" si="842"/>
        <v>0</v>
      </c>
      <c r="AF2960" s="6">
        <f>+AD2960+SUM($D$18:$E$18)-SUM($AB$27:AB2960)</f>
        <v>18812.736283459992</v>
      </c>
      <c r="AG2960" s="10">
        <f t="shared" si="843"/>
        <v>2.3114971334969869E-3</v>
      </c>
      <c r="AH2960" s="10">
        <f>+AD2960/SUM(AB$27:AB2960)-1</f>
        <v>0.59981734710932577</v>
      </c>
      <c r="AI2960" s="6">
        <f t="shared" si="844"/>
        <v>0</v>
      </c>
      <c r="AL2960" s="6">
        <f t="shared" si="845"/>
        <v>0</v>
      </c>
      <c r="AM2960" s="6">
        <f t="shared" si="846"/>
        <v>36318.276320622826</v>
      </c>
      <c r="AN2960" s="6">
        <f t="shared" si="847"/>
        <v>35831.813857705434</v>
      </c>
      <c r="AO2960" s="5">
        <f t="shared" si="848"/>
        <v>0</v>
      </c>
      <c r="AP2960" s="6">
        <f>+AN2960+SUM($D$16:$E$18)-SUM($AL$27:AL2960)</f>
        <v>36547.322857705411</v>
      </c>
      <c r="AQ2960" s="10">
        <f t="shared" si="856"/>
        <v>3.9475534292876535E-3</v>
      </c>
      <c r="AR2960" s="10">
        <f>+AN2960/SUM(AL$27:AL2960)-1</f>
        <v>0.39507587896935181</v>
      </c>
    </row>
    <row r="2961" spans="1:44" x14ac:dyDescent="0.25">
      <c r="A2961" s="1">
        <v>44594</v>
      </c>
      <c r="B2961">
        <v>9.6649999999999991</v>
      </c>
      <c r="G2961">
        <f t="shared" si="849"/>
        <v>9315.093162771791</v>
      </c>
      <c r="H2961">
        <f t="shared" si="850"/>
        <v>9245.763941676445</v>
      </c>
      <c r="I2961" s="5">
        <f t="shared" si="839"/>
        <v>0</v>
      </c>
      <c r="J2961" s="6">
        <f>+H2961+SUM($D$16:$E$16)-SUM($F$27:F2961)</f>
        <v>9460.3779416764373</v>
      </c>
      <c r="K2961" s="10">
        <f t="shared" si="851"/>
        <v>-3.3258265840903078E-3</v>
      </c>
      <c r="L2961" s="10">
        <f>+H2961/SUM(F$27:F2961)-1</f>
        <v>0.19990925070806798</v>
      </c>
      <c r="M2961">
        <v>8.6910000000000007</v>
      </c>
      <c r="R2961">
        <f t="shared" si="852"/>
        <v>8359.4696523901985</v>
      </c>
      <c r="S2961">
        <f t="shared" si="853"/>
        <v>8123.4869325199807</v>
      </c>
      <c r="T2961" s="5">
        <f t="shared" si="840"/>
        <v>0</v>
      </c>
      <c r="U2961" s="6">
        <f>+S2961+SUM($D$17:$E$17)-SUM($Q$27:Q2961)</f>
        <v>8302.4609325199744</v>
      </c>
      <c r="V2961" s="10">
        <f t="shared" si="841"/>
        <v>7.2574888044822927E-3</v>
      </c>
      <c r="W2961" s="10">
        <f>+S2961/SUM(Q$27:Q2961)-1</f>
        <v>0.26513845801589553</v>
      </c>
      <c r="X2961">
        <v>6.4160000000000004</v>
      </c>
      <c r="AC2961">
        <f t="shared" si="854"/>
        <v>18740.648102493833</v>
      </c>
      <c r="AD2961">
        <f t="shared" si="855"/>
        <v>18557.339411650111</v>
      </c>
      <c r="AE2961" s="5">
        <f t="shared" si="842"/>
        <v>0</v>
      </c>
      <c r="AF2961" s="6">
        <f>+AD2961+SUM($D$18:$E$18)-SUM($AB$27:AB2961)</f>
        <v>18879.260411650139</v>
      </c>
      <c r="AG2961" s="10">
        <f t="shared" si="843"/>
        <v>3.5361218691314367E-3</v>
      </c>
      <c r="AH2961" s="10">
        <f>+AD2961/SUM(AB$27:AB2961)-1</f>
        <v>0.60557298593046061</v>
      </c>
      <c r="AI2961" s="6">
        <f t="shared" si="844"/>
        <v>0</v>
      </c>
      <c r="AL2961" s="6">
        <f t="shared" si="845"/>
        <v>0</v>
      </c>
      <c r="AM2961" s="6">
        <f t="shared" si="846"/>
        <v>36415.210917655822</v>
      </c>
      <c r="AN2961" s="6">
        <f t="shared" si="847"/>
        <v>35926.590285846542</v>
      </c>
      <c r="AO2961" s="5">
        <f t="shared" si="848"/>
        <v>0</v>
      </c>
      <c r="AP2961" s="6">
        <f>+AN2961+SUM($D$16:$E$18)-SUM($AL$27:AL2961)</f>
        <v>36642.099285846518</v>
      </c>
      <c r="AQ2961" s="10">
        <f t="shared" si="856"/>
        <v>2.5932522748688402E-3</v>
      </c>
      <c r="AR2961" s="10">
        <f>+AN2961/SUM(AL$27:AL2961)-1</f>
        <v>0.39876590452372662</v>
      </c>
    </row>
    <row r="2962" spans="1:44" x14ac:dyDescent="0.25">
      <c r="A2962" s="1">
        <v>44595</v>
      </c>
      <c r="B2962">
        <v>9.5530000000000008</v>
      </c>
      <c r="G2962">
        <f t="shared" si="849"/>
        <v>9207.1479548845255</v>
      </c>
      <c r="H2962">
        <f t="shared" si="850"/>
        <v>9138.6221350062169</v>
      </c>
      <c r="I2962" s="5">
        <f t="shared" si="839"/>
        <v>0</v>
      </c>
      <c r="J2962" s="6">
        <f>+H2962+SUM($D$16:$E$16)-SUM($F$27:F2962)</f>
        <v>9353.2361350062129</v>
      </c>
      <c r="K2962" s="10">
        <f t="shared" si="851"/>
        <v>-1.1325319911187237E-2</v>
      </c>
      <c r="L2962" s="10">
        <f>+H2962/SUM(F$27:F2962)-1</f>
        <v>0.18600445649396535</v>
      </c>
      <c r="M2962">
        <v>8.5660000000000007</v>
      </c>
      <c r="R2962">
        <f t="shared" si="852"/>
        <v>8239.2379521774747</v>
      </c>
      <c r="S2962">
        <f t="shared" si="853"/>
        <v>8006.6492997314635</v>
      </c>
      <c r="T2962" s="5">
        <f t="shared" si="840"/>
        <v>0</v>
      </c>
      <c r="U2962" s="6">
        <f>+S2962+SUM($D$17:$E$17)-SUM($Q$27:Q2962)</f>
        <v>8185.6232997314582</v>
      </c>
      <c r="V2962" s="10">
        <f t="shared" si="841"/>
        <v>-1.4072650716232094E-2</v>
      </c>
      <c r="W2962" s="10">
        <f>+S2962/SUM(Q$27:Q2962)-1</f>
        <v>0.24694235776828455</v>
      </c>
      <c r="X2962">
        <v>6.32</v>
      </c>
      <c r="AC2962">
        <f t="shared" si="854"/>
        <v>18460.239402705894</v>
      </c>
      <c r="AD2962">
        <f t="shared" si="855"/>
        <v>18279.673485291256</v>
      </c>
      <c r="AE2962" s="5">
        <f t="shared" si="842"/>
        <v>0</v>
      </c>
      <c r="AF2962" s="6">
        <f>+AD2962+SUM($D$18:$E$18)-SUM($AB$27:AB2962)</f>
        <v>18601.59448529128</v>
      </c>
      <c r="AG2962" s="10">
        <f t="shared" si="843"/>
        <v>-1.4707457829625348E-2</v>
      </c>
      <c r="AH2962" s="10">
        <f>+AD2962/SUM(AB$27:AB2962)-1</f>
        <v>0.58154944998137648</v>
      </c>
      <c r="AI2962" s="6">
        <f t="shared" si="844"/>
        <v>0</v>
      </c>
      <c r="AL2962" s="6">
        <f t="shared" si="845"/>
        <v>0</v>
      </c>
      <c r="AM2962" s="6">
        <f t="shared" si="846"/>
        <v>35906.6253097679</v>
      </c>
      <c r="AN2962" s="6">
        <f t="shared" si="847"/>
        <v>35424.944920028938</v>
      </c>
      <c r="AO2962" s="5">
        <f t="shared" si="848"/>
        <v>0</v>
      </c>
      <c r="AP2962" s="6">
        <f>+AN2962+SUM($D$16:$E$18)-SUM($AL$27:AL2962)</f>
        <v>36140.453920028915</v>
      </c>
      <c r="AQ2962" s="10">
        <f t="shared" si="856"/>
        <v>-1.3690410090978933E-2</v>
      </c>
      <c r="AR2962" s="10">
        <f>+AN2962/SUM(AL$27:AL2962)-1</f>
        <v>0.37923484331571577</v>
      </c>
    </row>
    <row r="2963" spans="1:44" x14ac:dyDescent="0.25">
      <c r="A2963" s="1">
        <v>44596</v>
      </c>
      <c r="B2963">
        <v>9.6080000000000005</v>
      </c>
      <c r="G2963">
        <f t="shared" si="849"/>
        <v>9260.1567623291648</v>
      </c>
      <c r="H2963">
        <f t="shared" si="850"/>
        <v>9191.2364150674894</v>
      </c>
      <c r="I2963" s="5">
        <f t="shared" si="839"/>
        <v>0</v>
      </c>
      <c r="J2963" s="6">
        <f>+H2963+SUM($D$16:$E$16)-SUM($F$27:F2963)</f>
        <v>9405.8504150674853</v>
      </c>
      <c r="K2963" s="10">
        <f t="shared" si="851"/>
        <v>5.6252487697123765E-3</v>
      </c>
      <c r="L2963" s="10">
        <f>+H2963/SUM(F$27:F2963)-1</f>
        <v>0.19283270365267646</v>
      </c>
      <c r="M2963">
        <v>8.468</v>
      </c>
      <c r="R2963">
        <f t="shared" si="852"/>
        <v>8144.9762992106989</v>
      </c>
      <c r="S2963">
        <f t="shared" si="853"/>
        <v>7915.048595625266</v>
      </c>
      <c r="T2963" s="5">
        <f t="shared" si="840"/>
        <v>0</v>
      </c>
      <c r="U2963" s="6">
        <f>+S2963+SUM($D$17:$E$17)-SUM($Q$27:Q2963)</f>
        <v>8094.0225956252616</v>
      </c>
      <c r="V2963" s="10">
        <f t="shared" si="841"/>
        <v>-1.1190437276682563E-2</v>
      </c>
      <c r="W2963" s="10">
        <f>+S2963/SUM(Q$27:Q2963)-1</f>
        <v>0.2326766151741575</v>
      </c>
      <c r="X2963">
        <v>6.2960000000000003</v>
      </c>
      <c r="AC2963">
        <f t="shared" si="854"/>
        <v>18390.137227758911</v>
      </c>
      <c r="AD2963">
        <f t="shared" si="855"/>
        <v>18210.257003701543</v>
      </c>
      <c r="AE2963" s="5">
        <f t="shared" si="842"/>
        <v>0</v>
      </c>
      <c r="AF2963" s="6">
        <f>+AD2963+SUM($D$18:$E$18)-SUM($AB$27:AB2963)</f>
        <v>18532.178003701571</v>
      </c>
      <c r="AG2963" s="10">
        <f t="shared" si="843"/>
        <v>-3.7317489984312058E-3</v>
      </c>
      <c r="AH2963" s="10">
        <f>+AD2963/SUM(AB$27:AB2963)-1</f>
        <v>0.57554356599410528</v>
      </c>
      <c r="AI2963" s="6">
        <f t="shared" si="844"/>
        <v>0</v>
      </c>
      <c r="AL2963" s="6">
        <f t="shared" si="845"/>
        <v>0</v>
      </c>
      <c r="AM2963" s="6">
        <f t="shared" si="846"/>
        <v>35795.270289298773</v>
      </c>
      <c r="AN2963" s="6">
        <f t="shared" si="847"/>
        <v>35316.542014394297</v>
      </c>
      <c r="AO2963" s="5">
        <f t="shared" si="848"/>
        <v>0</v>
      </c>
      <c r="AP2963" s="6">
        <f>+AN2963+SUM($D$16:$E$18)-SUM($AL$27:AL2963)</f>
        <v>36032.051014394281</v>
      </c>
      <c r="AQ2963" s="10">
        <f t="shared" si="856"/>
        <v>-2.9994893222565766E-3</v>
      </c>
      <c r="AR2963" s="10">
        <f>+AN2963/SUM(AL$27:AL2963)-1</f>
        <v>0.37501428447206808</v>
      </c>
    </row>
    <row r="2964" spans="1:44" x14ac:dyDescent="0.25">
      <c r="A2964" s="1">
        <v>44599</v>
      </c>
      <c r="B2964">
        <v>9.6069999999999993</v>
      </c>
      <c r="G2964">
        <f t="shared" si="849"/>
        <v>9259.1929658301706</v>
      </c>
      <c r="H2964">
        <f t="shared" si="850"/>
        <v>9190.2797917936459</v>
      </c>
      <c r="I2964" s="5">
        <f t="shared" si="839"/>
        <v>0</v>
      </c>
      <c r="J2964" s="6">
        <f>+H2964+SUM($D$16:$E$16)-SUM($F$27:F2964)</f>
        <v>9404.8937917936419</v>
      </c>
      <c r="K2964" s="10">
        <f t="shared" si="851"/>
        <v>-1.017051336805741E-4</v>
      </c>
      <c r="L2964" s="10">
        <f>+H2964/SUM(F$27:F2964)-1</f>
        <v>0.19270855370433582</v>
      </c>
      <c r="M2964">
        <v>8.4949999999999992</v>
      </c>
      <c r="R2964">
        <f t="shared" si="852"/>
        <v>8170.946346456647</v>
      </c>
      <c r="S2964">
        <f t="shared" si="853"/>
        <v>7940.2855243075855</v>
      </c>
      <c r="T2964" s="5">
        <f t="shared" si="840"/>
        <v>0</v>
      </c>
      <c r="U2964" s="6">
        <f>+S2964+SUM($D$17:$E$17)-SUM($Q$27:Q2964)</f>
        <v>8119.2595243075812</v>
      </c>
      <c r="V2964" s="10">
        <f t="shared" si="841"/>
        <v>3.1179711180890912E-3</v>
      </c>
      <c r="W2964" s="10">
        <f>+S2964/SUM(Q$27:Q2964)-1</f>
        <v>0.23660697282764143</v>
      </c>
      <c r="X2964">
        <v>6.3120000000000003</v>
      </c>
      <c r="AC2964">
        <f t="shared" si="854"/>
        <v>18436.872011056901</v>
      </c>
      <c r="AD2964">
        <f t="shared" si="855"/>
        <v>18256.534658094686</v>
      </c>
      <c r="AE2964" s="5">
        <f t="shared" si="842"/>
        <v>0</v>
      </c>
      <c r="AF2964" s="6">
        <f>+AD2964+SUM($D$18:$E$18)-SUM($AB$27:AB2964)</f>
        <v>18578.45565809471</v>
      </c>
      <c r="AG2964" s="10">
        <f t="shared" si="843"/>
        <v>2.4971514078862E-3</v>
      </c>
      <c r="AH2964" s="10">
        <f>+AD2964/SUM(AB$27:AB2964)-1</f>
        <v>0.57954748865228622</v>
      </c>
      <c r="AI2964" s="6">
        <f t="shared" si="844"/>
        <v>0</v>
      </c>
      <c r="AL2964" s="6">
        <f t="shared" si="845"/>
        <v>0</v>
      </c>
      <c r="AM2964" s="6">
        <f t="shared" si="846"/>
        <v>35867.011323343715</v>
      </c>
      <c r="AN2964" s="6">
        <f t="shared" si="847"/>
        <v>35387.099974195917</v>
      </c>
      <c r="AO2964" s="5">
        <f t="shared" si="848"/>
        <v>0</v>
      </c>
      <c r="AP2964" s="6">
        <f>+AN2964+SUM($D$16:$E$18)-SUM($AL$27:AL2964)</f>
        <v>36102.6089741959</v>
      </c>
      <c r="AQ2964" s="10">
        <f t="shared" si="856"/>
        <v>1.9581999307625164E-3</v>
      </c>
      <c r="AR2964" s="10">
        <f>+AN2964/SUM(AL$27:AL2964)-1</f>
        <v>0.3777613881542714</v>
      </c>
    </row>
    <row r="2965" spans="1:44" x14ac:dyDescent="0.25">
      <c r="A2965" s="1">
        <v>44600</v>
      </c>
      <c r="B2965">
        <v>9.65</v>
      </c>
      <c r="G2965">
        <f t="shared" si="849"/>
        <v>9300.6362152868896</v>
      </c>
      <c r="H2965">
        <f t="shared" si="850"/>
        <v>9231.4145925688244</v>
      </c>
      <c r="I2965" s="5">
        <f t="shared" si="839"/>
        <v>0</v>
      </c>
      <c r="J2965" s="6">
        <f>+H2965+SUM($D$16:$E$16)-SUM($F$27:F2965)</f>
        <v>9446.0285925688186</v>
      </c>
      <c r="K2965" s="10">
        <f t="shared" si="851"/>
        <v>4.3737655826661115E-3</v>
      </c>
      <c r="L2965" s="10">
        <f>+H2965/SUM(F$27:F2965)-1</f>
        <v>0.19804700148296472</v>
      </c>
      <c r="M2965">
        <v>8.4730000000000008</v>
      </c>
      <c r="R2965">
        <f t="shared" si="852"/>
        <v>8149.78556721921</v>
      </c>
      <c r="S2965">
        <f t="shared" si="853"/>
        <v>7919.7221009368086</v>
      </c>
      <c r="T2965" s="5">
        <f t="shared" si="840"/>
        <v>0</v>
      </c>
      <c r="U2965" s="6">
        <f>+S2965+SUM($D$17:$E$17)-SUM($Q$27:Q2965)</f>
        <v>8098.6961009368024</v>
      </c>
      <c r="V2965" s="10">
        <f t="shared" si="841"/>
        <v>-2.5326722602246887E-3</v>
      </c>
      <c r="W2965" s="10">
        <f>+S2965/SUM(Q$27:Q2965)-1</f>
        <v>0.23340445918406227</v>
      </c>
      <c r="X2965">
        <v>6.3410000000000002</v>
      </c>
      <c r="AC2965">
        <f t="shared" si="854"/>
        <v>18521.578805784506</v>
      </c>
      <c r="AD2965">
        <f t="shared" si="855"/>
        <v>18340.412906682253</v>
      </c>
      <c r="AE2965" s="5">
        <f t="shared" si="842"/>
        <v>0</v>
      </c>
      <c r="AF2965" s="6">
        <f>+AD2965+SUM($D$18:$E$18)-SUM($AB$27:AB2965)</f>
        <v>18662.333906682281</v>
      </c>
      <c r="AG2965" s="10">
        <f t="shared" si="843"/>
        <v>4.5148127557643747E-3</v>
      </c>
      <c r="AH2965" s="10">
        <f>+AD2965/SUM(AB$27:AB2965)-1</f>
        <v>0.58680459847023836</v>
      </c>
      <c r="AI2965" s="6">
        <f t="shared" si="844"/>
        <v>0</v>
      </c>
      <c r="AL2965" s="6">
        <f t="shared" si="845"/>
        <v>0</v>
      </c>
      <c r="AM2965" s="6">
        <f t="shared" si="846"/>
        <v>35972.000588290604</v>
      </c>
      <c r="AN2965" s="6">
        <f t="shared" si="847"/>
        <v>35491.549600187886</v>
      </c>
      <c r="AO2965" s="5">
        <f t="shared" si="848"/>
        <v>0</v>
      </c>
      <c r="AP2965" s="6">
        <f>+AN2965+SUM($D$16:$E$18)-SUM($AL$27:AL2965)</f>
        <v>36207.058600187869</v>
      </c>
      <c r="AQ2965" s="10">
        <f t="shared" si="856"/>
        <v>2.8931323513661233E-3</v>
      </c>
      <c r="AR2965" s="10">
        <f>+AN2965/SUM(AL$27:AL2965)-1</f>
        <v>0.38182803000409304</v>
      </c>
    </row>
    <row r="2966" spans="1:44" x14ac:dyDescent="0.25">
      <c r="A2966" s="1">
        <v>44601</v>
      </c>
      <c r="B2966">
        <v>9.7829999999999995</v>
      </c>
      <c r="G2966">
        <f t="shared" si="849"/>
        <v>9428.8211496530203</v>
      </c>
      <c r="H2966">
        <f t="shared" si="850"/>
        <v>9358.645487989721</v>
      </c>
      <c r="I2966" s="5">
        <f t="shared" si="839"/>
        <v>0</v>
      </c>
      <c r="J2966" s="6">
        <f>+H2966+SUM($D$16:$E$16)-SUM($F$27:F2966)</f>
        <v>9573.2594879897151</v>
      </c>
      <c r="K2966" s="10">
        <f t="shared" si="851"/>
        <v>1.3469247332258627E-2</v>
      </c>
      <c r="L2966" s="10">
        <f>+H2966/SUM(F$27:F2966)-1</f>
        <v>0.21455894461221181</v>
      </c>
      <c r="M2966">
        <v>8.609</v>
      </c>
      <c r="R2966">
        <f t="shared" si="852"/>
        <v>8280.5976570506518</v>
      </c>
      <c r="S2966">
        <f t="shared" si="853"/>
        <v>8046.8414454107133</v>
      </c>
      <c r="T2966" s="5">
        <f t="shared" si="840"/>
        <v>0</v>
      </c>
      <c r="U2966" s="6">
        <f>+S2966+SUM($D$17:$E$17)-SUM($Q$27:Q2966)</f>
        <v>8225.815445410708</v>
      </c>
      <c r="V2966" s="10">
        <f t="shared" si="841"/>
        <v>1.5696272941912337E-2</v>
      </c>
      <c r="W2966" s="10">
        <f>+S2966/SUM(Q$27:Q2966)-1</f>
        <v>0.25320181625346261</v>
      </c>
      <c r="X2966">
        <v>6.4269999999999996</v>
      </c>
      <c r="AC2966">
        <f t="shared" si="854"/>
        <v>18772.778266011195</v>
      </c>
      <c r="AD2966">
        <f t="shared" si="855"/>
        <v>18589.155299045389</v>
      </c>
      <c r="AE2966" s="5">
        <f t="shared" si="842"/>
        <v>0</v>
      </c>
      <c r="AF2966" s="6">
        <f>+AD2966+SUM($D$18:$E$18)-SUM($AB$27:AB2966)</f>
        <v>18911.076299045417</v>
      </c>
      <c r="AG2966" s="10">
        <f t="shared" si="843"/>
        <v>1.3328579030196686E-2</v>
      </c>
      <c r="AH2966" s="10">
        <f>+AD2966/SUM(AB$27:AB2966)-1</f>
        <v>0.60832568275795929</v>
      </c>
      <c r="AI2966" s="6">
        <f t="shared" si="844"/>
        <v>0</v>
      </c>
      <c r="AL2966" s="6">
        <f t="shared" si="845"/>
        <v>0</v>
      </c>
      <c r="AM2966" s="6">
        <f t="shared" si="846"/>
        <v>36482.197072714873</v>
      </c>
      <c r="AN2966" s="6">
        <f t="shared" si="847"/>
        <v>35994.642232445825</v>
      </c>
      <c r="AO2966" s="5">
        <f t="shared" si="848"/>
        <v>0</v>
      </c>
      <c r="AP2966" s="6">
        <f>+AN2966+SUM($D$16:$E$18)-SUM($AL$27:AL2966)</f>
        <v>36710.151232445802</v>
      </c>
      <c r="AQ2966" s="10">
        <f t="shared" si="856"/>
        <v>1.3894877178874721E-2</v>
      </c>
      <c r="AR2966" s="10">
        <f>+AN2966/SUM(AL$27:AL2966)-1</f>
        <v>0.40141543908523625</v>
      </c>
    </row>
    <row r="2967" spans="1:44" x14ac:dyDescent="0.25">
      <c r="A2967" s="1">
        <v>44602</v>
      </c>
      <c r="B2967">
        <v>9.8249999999999993</v>
      </c>
      <c r="G2967">
        <f t="shared" si="849"/>
        <v>9469.3006026107469</v>
      </c>
      <c r="H2967">
        <f t="shared" si="850"/>
        <v>9398.8236654910579</v>
      </c>
      <c r="I2967" s="5">
        <f t="shared" si="839"/>
        <v>0</v>
      </c>
      <c r="J2967" s="6">
        <f>+H2967+SUM($D$16:$E$16)-SUM($F$27:F2967)</f>
        <v>9613.437665491052</v>
      </c>
      <c r="K2967" s="10">
        <f t="shared" si="851"/>
        <v>4.1969172100415619E-3</v>
      </c>
      <c r="L2967" s="10">
        <f>+H2967/SUM(F$27:F2967)-1</f>
        <v>0.21977324244250052</v>
      </c>
      <c r="M2967">
        <v>8.6170000000000009</v>
      </c>
      <c r="R2967">
        <f t="shared" si="852"/>
        <v>8288.2924858642673</v>
      </c>
      <c r="S2967">
        <f t="shared" si="853"/>
        <v>8054.3190539091802</v>
      </c>
      <c r="T2967" s="5">
        <f t="shared" si="840"/>
        <v>0</v>
      </c>
      <c r="U2967" s="6">
        <f>+S2967+SUM($D$17:$E$17)-SUM($Q$27:Q2967)</f>
        <v>8233.2930539091758</v>
      </c>
      <c r="V2967" s="10">
        <f t="shared" si="841"/>
        <v>9.0904160786142718E-4</v>
      </c>
      <c r="W2967" s="10">
        <f>+S2967/SUM(Q$27:Q2967)-1</f>
        <v>0.25436636666931012</v>
      </c>
      <c r="X2967">
        <v>6.343</v>
      </c>
      <c r="AC2967">
        <f t="shared" si="854"/>
        <v>18527.42065369675</v>
      </c>
      <c r="AD2967">
        <f t="shared" si="855"/>
        <v>18346.197613481392</v>
      </c>
      <c r="AE2967" s="5">
        <f t="shared" si="842"/>
        <v>0</v>
      </c>
      <c r="AF2967" s="6">
        <f>+AD2967+SUM($D$18:$E$18)-SUM($AB$27:AB2967)</f>
        <v>18668.11861348142</v>
      </c>
      <c r="AG2967" s="10">
        <f t="shared" si="843"/>
        <v>-1.2847374825316615E-2</v>
      </c>
      <c r="AH2967" s="10">
        <f>+AD2967/SUM(AB$27:AB2967)-1</f>
        <v>0.58730508880251064</v>
      </c>
      <c r="AI2967" s="6">
        <f t="shared" si="844"/>
        <v>0</v>
      </c>
      <c r="AL2967" s="6">
        <f t="shared" si="845"/>
        <v>0</v>
      </c>
      <c r="AM2967" s="6">
        <f t="shared" si="846"/>
        <v>36285.013742171766</v>
      </c>
      <c r="AN2967" s="6">
        <f t="shared" si="847"/>
        <v>35799.340332881635</v>
      </c>
      <c r="AO2967" s="5">
        <f t="shared" si="848"/>
        <v>0</v>
      </c>
      <c r="AP2967" s="6">
        <f>+AN2967+SUM($D$16:$E$18)-SUM($AL$27:AL2967)</f>
        <v>36514.849332881611</v>
      </c>
      <c r="AQ2967" s="10">
        <f t="shared" si="856"/>
        <v>-5.3201061016489026E-3</v>
      </c>
      <c r="AR2967" s="10">
        <f>+AN2967/SUM(AL$27:AL2967)-1</f>
        <v>0.39381155471921203</v>
      </c>
    </row>
    <row r="2968" spans="1:44" x14ac:dyDescent="0.25">
      <c r="A2968" s="1">
        <v>44603</v>
      </c>
      <c r="B2968">
        <v>9.8239999999999998</v>
      </c>
      <c r="G2968">
        <f t="shared" si="849"/>
        <v>9468.3368061117544</v>
      </c>
      <c r="H2968">
        <f t="shared" si="850"/>
        <v>9397.8670422172163</v>
      </c>
      <c r="I2968" s="5">
        <f t="shared" si="839"/>
        <v>0</v>
      </c>
      <c r="J2968" s="6">
        <f>+H2968+SUM($D$16:$E$16)-SUM($F$27:F2968)</f>
        <v>9612.4810422172086</v>
      </c>
      <c r="K2968" s="10">
        <f t="shared" si="851"/>
        <v>-9.9508969333306219E-5</v>
      </c>
      <c r="L2968" s="10">
        <f>+H2968/SUM(F$27:F2968)-1</f>
        <v>0.21964909249416031</v>
      </c>
      <c r="M2968">
        <v>8.5540000000000003</v>
      </c>
      <c r="R2968">
        <f t="shared" si="852"/>
        <v>8227.6957089570551</v>
      </c>
      <c r="S2968">
        <f t="shared" si="853"/>
        <v>7995.4328869837673</v>
      </c>
      <c r="T2968" s="5">
        <f t="shared" si="840"/>
        <v>0</v>
      </c>
      <c r="U2968" s="6">
        <f>+S2968+SUM($D$17:$E$17)-SUM($Q$27:Q2968)</f>
        <v>8174.4068869837611</v>
      </c>
      <c r="V2968" s="10">
        <f t="shared" si="841"/>
        <v>-7.1522010135974812E-3</v>
      </c>
      <c r="W2968" s="10">
        <f>+S2968/SUM(Q$27:Q2968)-1</f>
        <v>0.24519553214451406</v>
      </c>
      <c r="X2968">
        <v>6.2949999999999999</v>
      </c>
      <c r="AC2968">
        <f t="shared" si="854"/>
        <v>18387.216303802783</v>
      </c>
      <c r="AD2968">
        <f t="shared" si="855"/>
        <v>18207.364650301966</v>
      </c>
      <c r="AE2968" s="5">
        <f t="shared" si="842"/>
        <v>0</v>
      </c>
      <c r="AF2968" s="6">
        <f>+AD2968+SUM($D$18:$E$18)-SUM($AB$27:AB2968)</f>
        <v>18529.285650301994</v>
      </c>
      <c r="AG2968" s="10">
        <f t="shared" si="843"/>
        <v>-7.436901706804333E-3</v>
      </c>
      <c r="AH2968" s="10">
        <f>+AD2968/SUM(AB$27:AB2968)-1</f>
        <v>0.57529332082796869</v>
      </c>
      <c r="AI2968" s="6">
        <f t="shared" si="844"/>
        <v>0</v>
      </c>
      <c r="AL2968" s="6">
        <f t="shared" si="845"/>
        <v>0</v>
      </c>
      <c r="AM2968" s="6">
        <f t="shared" si="846"/>
        <v>36083.248818871594</v>
      </c>
      <c r="AN2968" s="6">
        <f t="shared" si="847"/>
        <v>35600.664579502947</v>
      </c>
      <c r="AO2968" s="5">
        <f t="shared" si="848"/>
        <v>0</v>
      </c>
      <c r="AP2968" s="6">
        <f>+AN2968+SUM($D$16:$E$18)-SUM($AL$27:AL2968)</f>
        <v>36316.173579502924</v>
      </c>
      <c r="AQ2968" s="10">
        <f t="shared" si="856"/>
        <v>-5.4409577749450211E-3</v>
      </c>
      <c r="AR2968" s="10">
        <f>+AN2968/SUM(AL$27:AL2968)-1</f>
        <v>0.38607631272517406</v>
      </c>
    </row>
    <row r="2969" spans="1:44" x14ac:dyDescent="0.25">
      <c r="A2969" s="1">
        <v>44606</v>
      </c>
      <c r="B2969">
        <v>9.7629999999999999</v>
      </c>
      <c r="G2969">
        <f t="shared" si="849"/>
        <v>9409.545219673153</v>
      </c>
      <c r="H2969">
        <f t="shared" si="850"/>
        <v>9339.5130225128942</v>
      </c>
      <c r="I2969" s="5">
        <f t="shared" si="839"/>
        <v>0</v>
      </c>
      <c r="J2969" s="6">
        <f>+H2969+SUM($D$16:$E$16)-SUM($F$27:F2969)</f>
        <v>9554.1270225128901</v>
      </c>
      <c r="K2969" s="10">
        <f t="shared" si="851"/>
        <v>-6.0706512135662027E-3</v>
      </c>
      <c r="L2969" s="10">
        <f>+H2969/SUM(F$27:F2969)-1</f>
        <v>0.21207594564540777</v>
      </c>
      <c r="M2969">
        <v>8.4039999999999999</v>
      </c>
      <c r="R2969">
        <f t="shared" si="852"/>
        <v>8083.4176687017871</v>
      </c>
      <c r="S2969">
        <f t="shared" si="853"/>
        <v>7855.2277276375471</v>
      </c>
      <c r="T2969" s="5">
        <f t="shared" si="840"/>
        <v>0</v>
      </c>
      <c r="U2969" s="6">
        <f>+S2969+SUM($D$17:$E$17)-SUM($Q$27:Q2969)</f>
        <v>8034.2017276375409</v>
      </c>
      <c r="V2969" s="10">
        <f t="shared" si="841"/>
        <v>-1.7151722600140085E-2</v>
      </c>
      <c r="W2969" s="10">
        <f>+S2969/SUM(Q$27:Q2969)-1</f>
        <v>0.22336021184738097</v>
      </c>
      <c r="X2969">
        <v>6.2569999999999997</v>
      </c>
      <c r="AC2969">
        <f t="shared" si="854"/>
        <v>18276.221193470057</v>
      </c>
      <c r="AD2969">
        <f t="shared" si="855"/>
        <v>18097.455221118253</v>
      </c>
      <c r="AE2969" s="5">
        <f t="shared" si="842"/>
        <v>0</v>
      </c>
      <c r="AF2969" s="6">
        <f>+AD2969+SUM($D$18:$E$18)-SUM($AB$27:AB2969)</f>
        <v>18419.376221118277</v>
      </c>
      <c r="AG2969" s="10">
        <f t="shared" si="843"/>
        <v>-5.9316603596062389E-3</v>
      </c>
      <c r="AH2969" s="10">
        <f>+AD2969/SUM(AB$27:AB2969)-1</f>
        <v>0.5657840045147895</v>
      </c>
      <c r="AI2969" s="6">
        <f t="shared" si="844"/>
        <v>0</v>
      </c>
      <c r="AL2969" s="6">
        <f t="shared" si="845"/>
        <v>0</v>
      </c>
      <c r="AM2969" s="6">
        <f t="shared" si="846"/>
        <v>35769.184081845</v>
      </c>
      <c r="AN2969" s="6">
        <f t="shared" si="847"/>
        <v>35292.195971268695</v>
      </c>
      <c r="AO2969" s="5">
        <f t="shared" si="848"/>
        <v>0</v>
      </c>
      <c r="AP2969" s="6">
        <f>+AN2969+SUM($D$16:$E$18)-SUM($AL$27:AL2969)</f>
        <v>36007.704971268671</v>
      </c>
      <c r="AQ2969" s="10">
        <f t="shared" si="856"/>
        <v>-8.4939732860059847E-3</v>
      </c>
      <c r="AR2969" s="10">
        <f>+AN2969/SUM(AL$27:AL2969)-1</f>
        <v>0.37406639560303789</v>
      </c>
    </row>
    <row r="2970" spans="1:44" x14ac:dyDescent="0.25">
      <c r="A2970" s="1">
        <v>44607</v>
      </c>
      <c r="B2970">
        <v>9.7899999999999991</v>
      </c>
      <c r="G2970">
        <f t="shared" si="849"/>
        <v>9435.5677251459765</v>
      </c>
      <c r="H2970">
        <f t="shared" si="850"/>
        <v>9365.3418509066105</v>
      </c>
      <c r="I2970" s="5">
        <f t="shared" si="839"/>
        <v>0</v>
      </c>
      <c r="J2970" s="6">
        <f>+H2970+SUM($D$16:$E$16)-SUM($F$27:F2970)</f>
        <v>9579.9558509066046</v>
      </c>
      <c r="K2970" s="10">
        <f t="shared" si="851"/>
        <v>2.7034210800058744E-3</v>
      </c>
      <c r="L2970" s="10">
        <f>+H2970/SUM(F$27:F2970)-1</f>
        <v>0.21542799425059322</v>
      </c>
      <c r="M2970">
        <v>8.4909999999999997</v>
      </c>
      <c r="R2970">
        <f t="shared" si="852"/>
        <v>8167.098932049842</v>
      </c>
      <c r="S2970">
        <f t="shared" si="853"/>
        <v>7936.5467200583544</v>
      </c>
      <c r="T2970" s="5">
        <f t="shared" si="840"/>
        <v>0</v>
      </c>
      <c r="U2970" s="6">
        <f>+S2970+SUM($D$17:$E$17)-SUM($Q$27:Q2970)</f>
        <v>8115.52072005835</v>
      </c>
      <c r="V2970" s="10">
        <f t="shared" si="841"/>
        <v>1.0121602018166032E-2</v>
      </c>
      <c r="W2970" s="10">
        <f>+S2970/SUM(Q$27:Q2970)-1</f>
        <v>0.236024697619718</v>
      </c>
      <c r="X2970">
        <v>6.3390000000000004</v>
      </c>
      <c r="AC2970">
        <f t="shared" si="854"/>
        <v>18515.736957872254</v>
      </c>
      <c r="AD2970">
        <f t="shared" si="855"/>
        <v>18334.628199883107</v>
      </c>
      <c r="AE2970" s="5">
        <f t="shared" si="842"/>
        <v>0</v>
      </c>
      <c r="AF2970" s="6">
        <f>+AD2970+SUM($D$18:$E$18)-SUM($AB$27:AB2970)</f>
        <v>18656.549199883135</v>
      </c>
      <c r="AG2970" s="10">
        <f t="shared" si="843"/>
        <v>1.2876276368845474E-2</v>
      </c>
      <c r="AH2970" s="10">
        <f>+AD2970/SUM(AB$27:AB2970)-1</f>
        <v>0.58630410813796541</v>
      </c>
      <c r="AI2970" s="6">
        <f t="shared" si="844"/>
        <v>0</v>
      </c>
      <c r="AL2970" s="6">
        <f t="shared" si="845"/>
        <v>0</v>
      </c>
      <c r="AM2970" s="6">
        <f t="shared" si="846"/>
        <v>36118.403615068077</v>
      </c>
      <c r="AN2970" s="6">
        <f t="shared" si="847"/>
        <v>35636.516770848073</v>
      </c>
      <c r="AO2970" s="5">
        <f t="shared" si="848"/>
        <v>0</v>
      </c>
      <c r="AP2970" s="6">
        <f>+AN2970+SUM($D$16:$E$18)-SUM($AL$27:AL2970)</f>
        <v>36352.025770848049</v>
      </c>
      <c r="AQ2970" s="10">
        <f t="shared" si="856"/>
        <v>9.5624200391033476E-3</v>
      </c>
      <c r="AR2970" s="10">
        <f>+AN2970/SUM(AL$27:AL2970)-1</f>
        <v>0.38747218198126032</v>
      </c>
    </row>
    <row r="2971" spans="1:44" x14ac:dyDescent="0.25">
      <c r="A2971" s="1">
        <v>44608</v>
      </c>
      <c r="B2971">
        <v>9.8620000000000001</v>
      </c>
      <c r="G2971">
        <f t="shared" si="849"/>
        <v>9504.9610730735076</v>
      </c>
      <c r="H2971">
        <f t="shared" si="850"/>
        <v>9434.2187266231867</v>
      </c>
      <c r="I2971" s="5">
        <f t="shared" si="839"/>
        <v>0</v>
      </c>
      <c r="J2971" s="6">
        <f>+H2971+SUM($D$16:$E$16)-SUM($F$27:F2971)</f>
        <v>9648.832726623179</v>
      </c>
      <c r="K2971" s="10">
        <f t="shared" si="851"/>
        <v>7.1896861309705962E-3</v>
      </c>
      <c r="L2971" s="10">
        <f>+H2971/SUM(F$27:F2971)-1</f>
        <v>0.22436679053108799</v>
      </c>
      <c r="M2971">
        <v>8.4990000000000006</v>
      </c>
      <c r="R2971">
        <f t="shared" si="852"/>
        <v>8174.7937608634566</v>
      </c>
      <c r="S2971">
        <f t="shared" si="853"/>
        <v>7944.0243285568195</v>
      </c>
      <c r="T2971" s="5">
        <f t="shared" si="840"/>
        <v>0</v>
      </c>
      <c r="U2971" s="6">
        <f>+S2971+SUM($D$17:$E$17)-SUM($Q$27:Q2971)</f>
        <v>8122.9983285568142</v>
      </c>
      <c r="V2971" s="10">
        <f t="shared" si="841"/>
        <v>9.2139602083474159E-4</v>
      </c>
      <c r="W2971" s="10">
        <f>+S2971/SUM(Q$27:Q2971)-1</f>
        <v>0.23718924803556507</v>
      </c>
      <c r="X2971">
        <v>6.33</v>
      </c>
      <c r="AC2971">
        <f t="shared" si="854"/>
        <v>18489.448642267133</v>
      </c>
      <c r="AD2971">
        <f t="shared" si="855"/>
        <v>18308.597019286964</v>
      </c>
      <c r="AE2971" s="5">
        <f t="shared" si="842"/>
        <v>0</v>
      </c>
      <c r="AF2971" s="6">
        <f>+AD2971+SUM($D$18:$E$18)-SUM($AB$27:AB2971)</f>
        <v>18630.518019286988</v>
      </c>
      <c r="AG2971" s="10">
        <f t="shared" si="843"/>
        <v>-1.3952837857232891E-3</v>
      </c>
      <c r="AH2971" s="10">
        <f>+AD2971/SUM(AB$27:AB2971)-1</f>
        <v>0.58405190164273879</v>
      </c>
      <c r="AI2971" s="6">
        <f t="shared" si="844"/>
        <v>0</v>
      </c>
      <c r="AL2971" s="6">
        <f t="shared" si="845"/>
        <v>0</v>
      </c>
      <c r="AM2971" s="6">
        <f t="shared" si="846"/>
        <v>36169.2034762041</v>
      </c>
      <c r="AN2971" s="6">
        <f t="shared" si="847"/>
        <v>35686.840074466971</v>
      </c>
      <c r="AO2971" s="5">
        <f t="shared" si="848"/>
        <v>0</v>
      </c>
      <c r="AP2971" s="6">
        <f>+AN2971+SUM($D$16:$E$18)-SUM($AL$27:AL2971)</f>
        <v>36402.349074466954</v>
      </c>
      <c r="AQ2971" s="10">
        <f t="shared" si="856"/>
        <v>1.3843328549592027E-3</v>
      </c>
      <c r="AR2971" s="10">
        <f>+AN2971/SUM(AL$27:AL2971)-1</f>
        <v>0.38943146953805474</v>
      </c>
    </row>
    <row r="2972" spans="1:44" x14ac:dyDescent="0.25">
      <c r="A2972" s="1">
        <v>44609</v>
      </c>
      <c r="B2972">
        <v>9.8390000000000004</v>
      </c>
      <c r="G2972">
        <f t="shared" si="849"/>
        <v>9482.7937535966594</v>
      </c>
      <c r="H2972">
        <f t="shared" si="850"/>
        <v>9412.2163913248369</v>
      </c>
      <c r="I2972" s="5">
        <f t="shared" ref="I2972:I3035" si="857">+C2972*(MAX($A:$A)-$A2972)</f>
        <v>0</v>
      </c>
      <c r="J2972" s="6">
        <f>+H2972+SUM($D$16:$E$16)-SUM($F$27:F2972)</f>
        <v>9626.830391324831</v>
      </c>
      <c r="K2972" s="10">
        <f t="shared" si="851"/>
        <v>-2.2803105745256014E-3</v>
      </c>
      <c r="L2972" s="10">
        <f>+H2972/SUM(F$27:F2972)-1</f>
        <v>0.22151134171926357</v>
      </c>
      <c r="M2972">
        <v>8.4499999999999993</v>
      </c>
      <c r="R2972">
        <f t="shared" si="852"/>
        <v>8127.6629343800678</v>
      </c>
      <c r="S2972">
        <f t="shared" si="853"/>
        <v>7898.2239765037193</v>
      </c>
      <c r="T2972" s="5">
        <f t="shared" ref="T2972:T3035" si="858">+N2972*(MAX($A:$A)-$A2972)</f>
        <v>0</v>
      </c>
      <c r="U2972" s="6">
        <f>+S2972+SUM($D$17:$E$17)-SUM($Q$27:Q2972)</f>
        <v>8077.197976503714</v>
      </c>
      <c r="V2972" s="10">
        <f t="shared" ref="V2972:V3035" si="859">+U2972/U2971-1</f>
        <v>-5.6383554693205662E-3</v>
      </c>
      <c r="W2972" s="10">
        <f>+S2972/SUM(Q$27:Q2972)-1</f>
        <v>0.23005637673850132</v>
      </c>
      <c r="X2972">
        <v>6.2320000000000002</v>
      </c>
      <c r="AC2972">
        <f t="shared" si="854"/>
        <v>18203.198094566946</v>
      </c>
      <c r="AD2972">
        <f t="shared" si="855"/>
        <v>18025.146386128967</v>
      </c>
      <c r="AE2972" s="5">
        <f t="shared" ref="AE2972:AE3035" si="860">+Y2972*(MAX($A:$A)-$A2972)</f>
        <v>0</v>
      </c>
      <c r="AF2972" s="6">
        <f>+AD2972+SUM($D$18:$E$18)-SUM($AB$27:AB2972)</f>
        <v>18347.067386128991</v>
      </c>
      <c r="AG2972" s="10">
        <f t="shared" ref="AG2972:AG3035" si="861">+AF2972/AF2971-1</f>
        <v>-1.5214318402985816E-2</v>
      </c>
      <c r="AH2972" s="10">
        <f>+AD2972/SUM(AB$27:AB2972)-1</f>
        <v>0.55952787536138193</v>
      </c>
      <c r="AI2972" s="6">
        <f t="shared" ref="AI2972:AI3035" si="862">+C2972+N2972+Y2972</f>
        <v>0</v>
      </c>
      <c r="AL2972" s="6">
        <f t="shared" ref="AL2972:AL3035" si="863">+F2972+Q2972+AB2972</f>
        <v>0</v>
      </c>
      <c r="AM2972" s="6">
        <f t="shared" ref="AM2972:AM3035" si="864">+G2972+R2972+AC2972</f>
        <v>35813.654782543672</v>
      </c>
      <c r="AN2972" s="6">
        <f t="shared" ref="AN2972:AN3035" si="865">+H2972+S2972+AD2972</f>
        <v>35335.586753957527</v>
      </c>
      <c r="AO2972" s="5">
        <f t="shared" ref="AO2972:AO3035" si="866">+AI2972*(MAX($A:$A)-$A2972)</f>
        <v>0</v>
      </c>
      <c r="AP2972" s="6">
        <f>+AN2972+SUM($D$16:$E$18)-SUM($AL$27:AL2972)</f>
        <v>36051.095753957503</v>
      </c>
      <c r="AQ2972" s="10">
        <f t="shared" si="856"/>
        <v>-9.6491937866676203E-3</v>
      </c>
      <c r="AR2972" s="10">
        <f>+AN2972/SUM(AL$27:AL2972)-1</f>
        <v>0.37575577238254398</v>
      </c>
    </row>
    <row r="2973" spans="1:44" x14ac:dyDescent="0.25">
      <c r="A2973" s="1">
        <v>44610</v>
      </c>
      <c r="B2973">
        <v>9.7970000000000006</v>
      </c>
      <c r="G2973">
        <f t="shared" ref="G2973:G3036" si="867">+(B2973/B2972*G2972)+F2973</f>
        <v>9442.3143006389346</v>
      </c>
      <c r="H2973">
        <f t="shared" ref="H2973:H3036" si="868">+($B2973/$B2972*H2972)+F2973</f>
        <v>9372.0382138235018</v>
      </c>
      <c r="I2973" s="5">
        <f t="shared" si="857"/>
        <v>0</v>
      </c>
      <c r="J2973" s="6">
        <f>+H2973+SUM($D$16:$E$16)-SUM($F$27:F2973)</f>
        <v>9586.6522138234941</v>
      </c>
      <c r="K2973" s="10">
        <f t="shared" ref="K2973:K3036" si="869">+J2973/J2972-1</f>
        <v>-4.1735624154699558E-3</v>
      </c>
      <c r="L2973" s="10">
        <f>+H2973/SUM(F$27:F2973)-1</f>
        <v>0.21629704388897508</v>
      </c>
      <c r="M2973">
        <v>8.3829999999999991</v>
      </c>
      <c r="R2973">
        <f t="shared" ref="R2973:R3036" si="870">+($M2973/$M2972*R2972)+N2973</f>
        <v>8063.2187430660479</v>
      </c>
      <c r="S2973">
        <f t="shared" ref="S2973:S3036" si="871">+($M2973/$M2972*S2972)+Q2973</f>
        <v>7835.5990053290734</v>
      </c>
      <c r="T2973" s="5">
        <f t="shared" si="858"/>
        <v>0</v>
      </c>
      <c r="U2973" s="6">
        <f>+S2973+SUM($D$17:$E$17)-SUM($Q$27:Q2973)</f>
        <v>8014.5730053290681</v>
      </c>
      <c r="V2973" s="10">
        <f t="shared" si="859"/>
        <v>-7.7533039745738552E-3</v>
      </c>
      <c r="W2973" s="10">
        <f>+S2973/SUM(Q$27:Q2973)-1</f>
        <v>0.22030326700578184</v>
      </c>
      <c r="X2973">
        <v>6.1909999999999998</v>
      </c>
      <c r="AC2973">
        <f t="shared" ref="AC2973:AC3036" si="872">+(X2973/X2972*AC2972)+AB2973</f>
        <v>18083.440212365847</v>
      </c>
      <c r="AD2973">
        <f t="shared" ref="AD2973:AD3036" si="873">+($X2973/$X2972*AD2972)+AB2973</f>
        <v>17906.559896746538</v>
      </c>
      <c r="AE2973" s="5">
        <f t="shared" si="860"/>
        <v>0</v>
      </c>
      <c r="AF2973" s="6">
        <f>+AD2973+SUM($D$18:$E$18)-SUM($AB$27:AB2973)</f>
        <v>18228.480896746565</v>
      </c>
      <c r="AG2973" s="10">
        <f t="shared" si="861"/>
        <v>-6.4635119546179176E-3</v>
      </c>
      <c r="AH2973" s="10">
        <f>+AD2973/SUM(AB$27:AB2973)-1</f>
        <v>0.54926782354979387</v>
      </c>
      <c r="AI2973" s="6">
        <f t="shared" si="862"/>
        <v>0</v>
      </c>
      <c r="AL2973" s="6">
        <f t="shared" si="863"/>
        <v>0</v>
      </c>
      <c r="AM2973" s="6">
        <f t="shared" si="864"/>
        <v>35588.973256070829</v>
      </c>
      <c r="AN2973" s="6">
        <f t="shared" si="865"/>
        <v>35114.197115899107</v>
      </c>
      <c r="AO2973" s="5">
        <f t="shared" si="866"/>
        <v>0</v>
      </c>
      <c r="AP2973" s="6">
        <f>+AN2973+SUM($D$16:$E$18)-SUM($AL$27:AL2973)</f>
        <v>35829.706115899084</v>
      </c>
      <c r="AQ2973" s="10">
        <f t="shared" ref="AQ2973:AQ3036" si="874">+AP2973/AP2972-1</f>
        <v>-6.1409960898100024E-3</v>
      </c>
      <c r="AR2973" s="10">
        <f>+AN2973/SUM(AL$27:AL2973)-1</f>
        <v>0.36713618797814918</v>
      </c>
    </row>
    <row r="2974" spans="1:44" x14ac:dyDescent="0.25">
      <c r="A2974" s="1">
        <v>44613</v>
      </c>
      <c r="B2974">
        <v>9.7319999999999993</v>
      </c>
      <c r="G2974">
        <f t="shared" si="867"/>
        <v>9379.667528204358</v>
      </c>
      <c r="H2974">
        <f t="shared" si="868"/>
        <v>9309.8577010238132</v>
      </c>
      <c r="I2974" s="5">
        <f t="shared" si="857"/>
        <v>0</v>
      </c>
      <c r="J2974" s="6">
        <f>+H2974+SUM($D$16:$E$16)-SUM($F$27:F2974)</f>
        <v>9524.4717010238091</v>
      </c>
      <c r="K2974" s="10">
        <f t="shared" si="869"/>
        <v>-6.4861550636022836E-3</v>
      </c>
      <c r="L2974" s="10">
        <f>+H2974/SUM(F$27:F2974)-1</f>
        <v>0.20822729724686151</v>
      </c>
      <c r="M2974">
        <v>8.2629999999999999</v>
      </c>
      <c r="R2974">
        <f t="shared" si="870"/>
        <v>7947.7963108618351</v>
      </c>
      <c r="S2974">
        <f t="shared" si="871"/>
        <v>7723.4348778520989</v>
      </c>
      <c r="T2974" s="5">
        <f t="shared" si="858"/>
        <v>0</v>
      </c>
      <c r="U2974" s="6">
        <f>+S2974+SUM($D$17:$E$17)-SUM($Q$27:Q2974)</f>
        <v>7902.4088778520927</v>
      </c>
      <c r="V2974" s="10">
        <f t="shared" si="859"/>
        <v>-1.3995022242906163E-2</v>
      </c>
      <c r="W2974" s="10">
        <f>+S2974/SUM(Q$27:Q2974)-1</f>
        <v>0.20283501076807542</v>
      </c>
      <c r="X2974">
        <v>6.1909999999999998</v>
      </c>
      <c r="AC2974">
        <f t="shared" si="872"/>
        <v>18083.440212365847</v>
      </c>
      <c r="AD2974">
        <f t="shared" si="873"/>
        <v>17906.559896746538</v>
      </c>
      <c r="AE2974" s="5">
        <f t="shared" si="860"/>
        <v>0</v>
      </c>
      <c r="AF2974" s="6">
        <f>+AD2974+SUM($D$18:$E$18)-SUM($AB$27:AB2974)</f>
        <v>18228.480896746565</v>
      </c>
      <c r="AG2974" s="10">
        <f t="shared" si="861"/>
        <v>0</v>
      </c>
      <c r="AH2974" s="10">
        <f>+AD2974/SUM(AB$27:AB2974)-1</f>
        <v>0.54926782354979387</v>
      </c>
      <c r="AI2974" s="6">
        <f t="shared" si="862"/>
        <v>0</v>
      </c>
      <c r="AL2974" s="6">
        <f t="shared" si="863"/>
        <v>0</v>
      </c>
      <c r="AM2974" s="6">
        <f t="shared" si="864"/>
        <v>35410.904051432037</v>
      </c>
      <c r="AN2974" s="6">
        <f t="shared" si="865"/>
        <v>34939.852475622451</v>
      </c>
      <c r="AO2974" s="5">
        <f t="shared" si="866"/>
        <v>0</v>
      </c>
      <c r="AP2974" s="6">
        <f>+AN2974+SUM($D$16:$E$18)-SUM($AL$27:AL2974)</f>
        <v>35655.361475622427</v>
      </c>
      <c r="AQ2974" s="10">
        <f t="shared" si="874"/>
        <v>-4.8659243732755986E-3</v>
      </c>
      <c r="AR2974" s="10">
        <f>+AN2974/SUM(AL$27:AL2974)-1</f>
        <v>0.36034825356758771</v>
      </c>
    </row>
    <row r="2975" spans="1:44" x14ac:dyDescent="0.25">
      <c r="A2975" s="1">
        <v>44614</v>
      </c>
      <c r="B2975">
        <v>9.6479999999999997</v>
      </c>
      <c r="G2975">
        <f t="shared" si="867"/>
        <v>9298.7086222889084</v>
      </c>
      <c r="H2975">
        <f t="shared" si="868"/>
        <v>9229.5013460211412</v>
      </c>
      <c r="I2975" s="5">
        <f t="shared" si="857"/>
        <v>0</v>
      </c>
      <c r="J2975" s="6">
        <f>+H2975+SUM($D$16:$E$16)-SUM($F$27:F2975)</f>
        <v>9444.1153460211353</v>
      </c>
      <c r="K2975" s="10">
        <f t="shared" si="869"/>
        <v>-8.4368306741922083E-3</v>
      </c>
      <c r="L2975" s="10">
        <f>+H2975/SUM(F$27:F2975)-1</f>
        <v>0.19779870158628432</v>
      </c>
      <c r="M2975">
        <v>8.2650000000000006</v>
      </c>
      <c r="R2975">
        <f t="shared" si="870"/>
        <v>7949.7200180652389</v>
      </c>
      <c r="S2975">
        <f t="shared" si="871"/>
        <v>7725.3042799767154</v>
      </c>
      <c r="T2975" s="5">
        <f t="shared" si="858"/>
        <v>0</v>
      </c>
      <c r="U2975" s="6">
        <f>+S2975+SUM($D$17:$E$17)-SUM($Q$27:Q2975)</f>
        <v>7904.2782799767101</v>
      </c>
      <c r="V2975" s="10">
        <f t="shared" si="859"/>
        <v>2.3656104784164356E-4</v>
      </c>
      <c r="W2975" s="10">
        <f>+S2975/SUM(Q$27:Q2975)-1</f>
        <v>0.20312614837203724</v>
      </c>
      <c r="X2975">
        <v>6.194</v>
      </c>
      <c r="AC2975">
        <f t="shared" si="872"/>
        <v>18092.202984234224</v>
      </c>
      <c r="AD2975">
        <f t="shared" si="873"/>
        <v>17915.236956945253</v>
      </c>
      <c r="AE2975" s="5">
        <f t="shared" si="860"/>
        <v>0</v>
      </c>
      <c r="AF2975" s="6">
        <f>+AD2975+SUM($D$18:$E$18)-SUM($AB$27:AB2975)</f>
        <v>18237.157956945281</v>
      </c>
      <c r="AG2975" s="10">
        <f t="shared" si="861"/>
        <v>4.7601663835106223E-4</v>
      </c>
      <c r="AH2975" s="10">
        <f>+AD2975/SUM(AB$27:AB2975)-1</f>
        <v>0.55001855904820274</v>
      </c>
      <c r="AI2975" s="6">
        <f t="shared" si="862"/>
        <v>0</v>
      </c>
      <c r="AL2975" s="6">
        <f t="shared" si="863"/>
        <v>0</v>
      </c>
      <c r="AM2975" s="6">
        <f t="shared" si="864"/>
        <v>35340.631624588372</v>
      </c>
      <c r="AN2975" s="6">
        <f t="shared" si="865"/>
        <v>34870.042582943104</v>
      </c>
      <c r="AO2975" s="5">
        <f t="shared" si="866"/>
        <v>0</v>
      </c>
      <c r="AP2975" s="6">
        <f>+AN2975+SUM($D$16:$E$18)-SUM($AL$27:AL2975)</f>
        <v>35585.551582943081</v>
      </c>
      <c r="AQ2975" s="10">
        <f t="shared" si="874"/>
        <v>-1.957907304545925E-3</v>
      </c>
      <c r="AR2975" s="10">
        <f>+AN2975/SUM(AL$27:AL2975)-1</f>
        <v>0.35763027513152101</v>
      </c>
    </row>
    <row r="2976" spans="1:44" x14ac:dyDescent="0.25">
      <c r="A2976" s="1">
        <v>44615</v>
      </c>
      <c r="B2976">
        <v>9.6229999999999993</v>
      </c>
      <c r="G2976">
        <f t="shared" si="867"/>
        <v>9274.6137098140716</v>
      </c>
      <c r="H2976">
        <f t="shared" si="868"/>
        <v>9205.5857641751081</v>
      </c>
      <c r="I2976" s="5">
        <f t="shared" si="857"/>
        <v>0</v>
      </c>
      <c r="J2976" s="6">
        <f>+H2976+SUM($D$16:$E$16)-SUM($F$27:F2976)</f>
        <v>9420.1997641751004</v>
      </c>
      <c r="K2976" s="10">
        <f t="shared" si="869"/>
        <v>-2.5323263185377254E-3</v>
      </c>
      <c r="L2976" s="10">
        <f>+H2976/SUM(F$27:F2976)-1</f>
        <v>0.19469495287777927</v>
      </c>
      <c r="M2976">
        <v>8.2379999999999995</v>
      </c>
      <c r="R2976">
        <f t="shared" si="870"/>
        <v>7923.74997081929</v>
      </c>
      <c r="S2976">
        <f t="shared" si="871"/>
        <v>7700.0673512943949</v>
      </c>
      <c r="T2976" s="5">
        <f t="shared" si="858"/>
        <v>0</v>
      </c>
      <c r="U2976" s="6">
        <f>+S2976+SUM($D$17:$E$17)-SUM($Q$27:Q2976)</f>
        <v>7879.0413512943887</v>
      </c>
      <c r="V2976" s="10">
        <f t="shared" si="859"/>
        <v>-3.1928188492872378E-3</v>
      </c>
      <c r="W2976" s="10">
        <f>+S2976/SUM(Q$27:Q2976)-1</f>
        <v>0.19919579071855309</v>
      </c>
      <c r="X2976">
        <v>6.1550000000000002</v>
      </c>
      <c r="AC2976">
        <f t="shared" si="872"/>
        <v>17978.286949945374</v>
      </c>
      <c r="AD2976">
        <f t="shared" si="873"/>
        <v>17802.43517436197</v>
      </c>
      <c r="AE2976" s="5">
        <f t="shared" si="860"/>
        <v>0</v>
      </c>
      <c r="AF2976" s="6">
        <f>+AD2976+SUM($D$18:$E$18)-SUM($AB$27:AB2976)</f>
        <v>18124.356174361994</v>
      </c>
      <c r="AG2976" s="10">
        <f t="shared" si="861"/>
        <v>-6.1852720061750244E-3</v>
      </c>
      <c r="AH2976" s="10">
        <f>+AD2976/SUM(AB$27:AB2976)-1</f>
        <v>0.5402589975688874</v>
      </c>
      <c r="AI2976" s="6">
        <f t="shared" si="862"/>
        <v>0</v>
      </c>
      <c r="AL2976" s="6">
        <f t="shared" si="863"/>
        <v>0</v>
      </c>
      <c r="AM2976" s="6">
        <f t="shared" si="864"/>
        <v>35176.650630578733</v>
      </c>
      <c r="AN2976" s="6">
        <f t="shared" si="865"/>
        <v>34708.088289831474</v>
      </c>
      <c r="AO2976" s="5">
        <f t="shared" si="866"/>
        <v>0</v>
      </c>
      <c r="AP2976" s="6">
        <f>+AN2976+SUM($D$16:$E$18)-SUM($AL$27:AL2976)</f>
        <v>35423.59728983145</v>
      </c>
      <c r="AQ2976" s="10">
        <f t="shared" si="874"/>
        <v>-4.5511249905497708E-3</v>
      </c>
      <c r="AR2976" s="10">
        <f>+AN2976/SUM(AL$27:AL2976)-1</f>
        <v>0.35132474651070367</v>
      </c>
    </row>
    <row r="2977" spans="1:44" x14ac:dyDescent="0.25">
      <c r="A2977" s="1">
        <v>44616</v>
      </c>
      <c r="B2977">
        <v>9.5009999999999994</v>
      </c>
      <c r="G2977">
        <f t="shared" si="867"/>
        <v>9157.0305369368689</v>
      </c>
      <c r="H2977">
        <f t="shared" si="868"/>
        <v>9088.8777247664657</v>
      </c>
      <c r="I2977" s="5">
        <f t="shared" si="857"/>
        <v>0</v>
      </c>
      <c r="J2977" s="6">
        <f>+H2977+SUM($D$16:$E$16)-SUM($F$27:F2977)</f>
        <v>9303.4917247664598</v>
      </c>
      <c r="K2977" s="10">
        <f t="shared" si="869"/>
        <v>-1.2389125743647145E-2</v>
      </c>
      <c r="L2977" s="10">
        <f>+H2977/SUM(F$27:F2977)-1</f>
        <v>0.17954865918027441</v>
      </c>
      <c r="M2977">
        <v>8.0169999999999995</v>
      </c>
      <c r="R2977">
        <f t="shared" si="870"/>
        <v>7711.1803248431952</v>
      </c>
      <c r="S2977">
        <f t="shared" si="871"/>
        <v>7493.4984165242977</v>
      </c>
      <c r="T2977" s="5">
        <f t="shared" si="858"/>
        <v>0</v>
      </c>
      <c r="U2977" s="6">
        <f>+S2977+SUM($D$17:$E$17)-SUM($Q$27:Q2977)</f>
        <v>7672.4724165242915</v>
      </c>
      <c r="V2977" s="10">
        <f t="shared" si="859"/>
        <v>-2.6217521340481609E-2</v>
      </c>
      <c r="W2977" s="10">
        <f>+S2977/SUM(Q$27:Q2977)-1</f>
        <v>0.16702508548077688</v>
      </c>
      <c r="X2977">
        <v>6.2670000000000003</v>
      </c>
      <c r="AC2977">
        <f t="shared" si="872"/>
        <v>18305.430433031303</v>
      </c>
      <c r="AD2977">
        <f t="shared" si="873"/>
        <v>18126.378755113969</v>
      </c>
      <c r="AE2977" s="5">
        <f t="shared" si="860"/>
        <v>0</v>
      </c>
      <c r="AF2977" s="6">
        <f>+AD2977+SUM($D$18:$E$18)-SUM($AB$27:AB2977)</f>
        <v>18448.299755113992</v>
      </c>
      <c r="AG2977" s="10">
        <f t="shared" si="861"/>
        <v>1.787338417075679E-2</v>
      </c>
      <c r="AH2977" s="10">
        <f>+AD2977/SUM(AB$27:AB2977)-1</f>
        <v>0.56828645617615248</v>
      </c>
      <c r="AI2977" s="6">
        <f t="shared" si="862"/>
        <v>0</v>
      </c>
      <c r="AL2977" s="6">
        <f t="shared" si="863"/>
        <v>0</v>
      </c>
      <c r="AM2977" s="6">
        <f t="shared" si="864"/>
        <v>35173.641294811365</v>
      </c>
      <c r="AN2977" s="6">
        <f t="shared" si="865"/>
        <v>34708.754896404731</v>
      </c>
      <c r="AO2977" s="5">
        <f t="shared" si="866"/>
        <v>0</v>
      </c>
      <c r="AP2977" s="6">
        <f>+AN2977+SUM($D$16:$E$18)-SUM($AL$27:AL2977)</f>
        <v>35424.263896404707</v>
      </c>
      <c r="AQ2977" s="10">
        <f t="shared" si="874"/>
        <v>1.8818150167021486E-5</v>
      </c>
      <c r="AR2977" s="10">
        <f>+AN2977/SUM(AL$27:AL2977)-1</f>
        <v>0.35135070017173797</v>
      </c>
    </row>
    <row r="2978" spans="1:44" x14ac:dyDescent="0.25">
      <c r="A2978" s="1">
        <v>44617</v>
      </c>
      <c r="B2978">
        <v>9.4879999999999995</v>
      </c>
      <c r="G2978">
        <f t="shared" si="867"/>
        <v>9144.5011824499543</v>
      </c>
      <c r="H2978">
        <f t="shared" si="868"/>
        <v>9076.4416222065283</v>
      </c>
      <c r="I2978" s="5">
        <f t="shared" si="857"/>
        <v>0</v>
      </c>
      <c r="J2978" s="6">
        <f>+H2978+SUM($D$16:$E$16)-SUM($F$27:F2978)</f>
        <v>9291.0556222065206</v>
      </c>
      <c r="K2978" s="10">
        <f t="shared" si="869"/>
        <v>-1.3367134542435766E-3</v>
      </c>
      <c r="L2978" s="10">
        <f>+H2978/SUM(F$27:F2978)-1</f>
        <v>0.17793470985185178</v>
      </c>
      <c r="M2978">
        <v>8.2040000000000006</v>
      </c>
      <c r="R2978">
        <f t="shared" si="870"/>
        <v>7891.0469483614297</v>
      </c>
      <c r="S2978">
        <f t="shared" si="871"/>
        <v>7668.2875151759199</v>
      </c>
      <c r="T2978" s="5">
        <f t="shared" si="858"/>
        <v>0</v>
      </c>
      <c r="U2978" s="6">
        <f>+S2978+SUM($D$17:$E$17)-SUM($Q$27:Q2978)</f>
        <v>7847.2615151759146</v>
      </c>
      <c r="V2978" s="10">
        <f t="shared" si="859"/>
        <v>2.2781326430731497E-2</v>
      </c>
      <c r="W2978" s="10">
        <f>+S2978/SUM(Q$27:Q2978)-1</f>
        <v>0.19424645145120323</v>
      </c>
      <c r="X2978">
        <v>6.3780000000000001</v>
      </c>
      <c r="AC2978">
        <f t="shared" si="872"/>
        <v>18629.652992161104</v>
      </c>
      <c r="AD2978">
        <f t="shared" si="873"/>
        <v>18447.42998246639</v>
      </c>
      <c r="AE2978" s="5">
        <f t="shared" si="860"/>
        <v>0</v>
      </c>
      <c r="AF2978" s="6">
        <f>+AD2978+SUM($D$18:$E$18)-SUM($AB$27:AB2978)</f>
        <v>18769.350982466414</v>
      </c>
      <c r="AG2978" s="10">
        <f t="shared" si="861"/>
        <v>1.7402754270806176E-2</v>
      </c>
      <c r="AH2978" s="10">
        <f>+AD2978/SUM(AB$27:AB2978)-1</f>
        <v>0.59606366961728074</v>
      </c>
      <c r="AI2978" s="6">
        <f t="shared" si="862"/>
        <v>0</v>
      </c>
      <c r="AL2978" s="6">
        <f t="shared" si="863"/>
        <v>0</v>
      </c>
      <c r="AM2978" s="6">
        <f t="shared" si="864"/>
        <v>35665.201122972489</v>
      </c>
      <c r="AN2978" s="6">
        <f t="shared" si="865"/>
        <v>35192.159119848839</v>
      </c>
      <c r="AO2978" s="5">
        <f t="shared" si="866"/>
        <v>0</v>
      </c>
      <c r="AP2978" s="6">
        <f>+AN2978+SUM($D$16:$E$18)-SUM($AL$27:AL2978)</f>
        <v>35907.668119848822</v>
      </c>
      <c r="AQ2978" s="10">
        <f t="shared" si="874"/>
        <v>1.3646133194405774E-2</v>
      </c>
      <c r="AR2978" s="10">
        <f>+AN2978/SUM(AL$27:AL2978)-1</f>
        <v>0.3701715607231153</v>
      </c>
    </row>
    <row r="2979" spans="1:44" x14ac:dyDescent="0.25">
      <c r="A2979" s="1">
        <v>44620</v>
      </c>
      <c r="B2979">
        <v>9.4550000000000001</v>
      </c>
      <c r="G2979">
        <f t="shared" si="867"/>
        <v>9112.6958979831707</v>
      </c>
      <c r="H2979">
        <f t="shared" si="868"/>
        <v>9044.873054169766</v>
      </c>
      <c r="I2979" s="5">
        <f t="shared" si="857"/>
        <v>0</v>
      </c>
      <c r="J2979" s="6">
        <f>+H2979+SUM($D$16:$E$16)-SUM($F$27:F2979)</f>
        <v>9259.4870541697601</v>
      </c>
      <c r="K2979" s="10">
        <f t="shared" si="869"/>
        <v>-3.3977374929613502E-3</v>
      </c>
      <c r="L2979" s="10">
        <f>+H2979/SUM(F$27:F2979)-1</f>
        <v>0.17383776155662511</v>
      </c>
      <c r="M2979">
        <v>8.2409999999999997</v>
      </c>
      <c r="R2979">
        <f t="shared" si="870"/>
        <v>7926.6355316243944</v>
      </c>
      <c r="S2979">
        <f t="shared" si="871"/>
        <v>7702.8714544813201</v>
      </c>
      <c r="T2979" s="5">
        <f t="shared" si="858"/>
        <v>0</v>
      </c>
      <c r="U2979" s="6">
        <f>+S2979+SUM($D$17:$E$17)-SUM($Q$27:Q2979)</f>
        <v>7881.8454544813139</v>
      </c>
      <c r="V2979" s="10">
        <f t="shared" si="859"/>
        <v>4.4071347996390564E-3</v>
      </c>
      <c r="W2979" s="10">
        <f>+S2979/SUM(Q$27:Q2979)-1</f>
        <v>0.19963249712449604</v>
      </c>
      <c r="X2979">
        <v>6.3719999999999999</v>
      </c>
      <c r="AC2979">
        <f t="shared" si="872"/>
        <v>18612.127448424355</v>
      </c>
      <c r="AD2979">
        <f t="shared" si="873"/>
        <v>18430.075862068959</v>
      </c>
      <c r="AE2979" s="5">
        <f t="shared" si="860"/>
        <v>0</v>
      </c>
      <c r="AF2979" s="6">
        <f>+AD2979+SUM($D$18:$E$18)-SUM($AB$27:AB2979)</f>
        <v>18751.996862068983</v>
      </c>
      <c r="AG2979" s="10">
        <f t="shared" si="861"/>
        <v>-9.245988533989058E-4</v>
      </c>
      <c r="AH2979" s="10">
        <f>+AD2979/SUM(AB$27:AB2979)-1</f>
        <v>0.59456219862046278</v>
      </c>
      <c r="AI2979" s="6">
        <f t="shared" si="862"/>
        <v>0</v>
      </c>
      <c r="AL2979" s="6">
        <f t="shared" si="863"/>
        <v>0</v>
      </c>
      <c r="AM2979" s="6">
        <f t="shared" si="864"/>
        <v>35651.458878031917</v>
      </c>
      <c r="AN2979" s="6">
        <f t="shared" si="865"/>
        <v>35177.820370720045</v>
      </c>
      <c r="AO2979" s="5">
        <f t="shared" si="866"/>
        <v>0</v>
      </c>
      <c r="AP2979" s="6">
        <f>+AN2979+SUM($D$16:$E$18)-SUM($AL$27:AL2979)</f>
        <v>35893.329370720021</v>
      </c>
      <c r="AQ2979" s="10">
        <f t="shared" si="874"/>
        <v>-3.993227597220983E-4</v>
      </c>
      <c r="AR2979" s="10">
        <f>+AN2979/SUM(AL$27:AL2979)-1</f>
        <v>0.36961329584923508</v>
      </c>
    </row>
    <row r="2980" spans="1:44" x14ac:dyDescent="0.25">
      <c r="A2980" s="1">
        <v>44621</v>
      </c>
      <c r="B2980">
        <v>9.4819999999999993</v>
      </c>
      <c r="G2980">
        <f t="shared" si="867"/>
        <v>9138.7184034559941</v>
      </c>
      <c r="H2980">
        <f t="shared" si="868"/>
        <v>9070.7018825634805</v>
      </c>
      <c r="I2980" s="5">
        <f t="shared" si="857"/>
        <v>0</v>
      </c>
      <c r="J2980" s="6">
        <f>+H2980+SUM($D$16:$E$16)-SUM($F$27:F2980)</f>
        <v>9285.3158825634746</v>
      </c>
      <c r="K2980" s="10">
        <f t="shared" si="869"/>
        <v>2.7894448410166195E-3</v>
      </c>
      <c r="L2980" s="10">
        <f>+H2980/SUM(F$27:F2980)-1</f>
        <v>0.17718981016181057</v>
      </c>
      <c r="M2980">
        <v>8.0730000000000004</v>
      </c>
      <c r="R2980">
        <f t="shared" si="870"/>
        <v>7765.0441265384961</v>
      </c>
      <c r="S2980">
        <f t="shared" si="871"/>
        <v>7545.8416760135551</v>
      </c>
      <c r="T2980" s="5">
        <f t="shared" si="858"/>
        <v>0</v>
      </c>
      <c r="U2980" s="6">
        <f>+S2980+SUM($D$17:$E$17)-SUM($Q$27:Q2980)</f>
        <v>7724.8156760135498</v>
      </c>
      <c r="V2980" s="10">
        <f t="shared" si="859"/>
        <v>-1.9922971006553158E-2</v>
      </c>
      <c r="W2980" s="10">
        <f>+S2980/SUM(Q$27:Q2980)-1</f>
        <v>0.175176938391707</v>
      </c>
      <c r="X2980">
        <v>6.3979999999999997</v>
      </c>
      <c r="AC2980">
        <f t="shared" si="872"/>
        <v>18688.071471283587</v>
      </c>
      <c r="AD2980">
        <f t="shared" si="873"/>
        <v>18505.277050457815</v>
      </c>
      <c r="AE2980" s="5">
        <f t="shared" si="860"/>
        <v>0</v>
      </c>
      <c r="AF2980" s="6">
        <f>+AD2980+SUM($D$18:$E$18)-SUM($AB$27:AB2980)</f>
        <v>18827.198050457839</v>
      </c>
      <c r="AG2980" s="10">
        <f t="shared" si="861"/>
        <v>4.0103029529068301E-3</v>
      </c>
      <c r="AH2980" s="10">
        <f>+AD2980/SUM(AB$27:AB2980)-1</f>
        <v>0.60106857294000648</v>
      </c>
      <c r="AI2980" s="6">
        <f t="shared" si="862"/>
        <v>0</v>
      </c>
      <c r="AL2980" s="6">
        <f t="shared" si="863"/>
        <v>0</v>
      </c>
      <c r="AM2980" s="6">
        <f t="shared" si="864"/>
        <v>35591.834001278083</v>
      </c>
      <c r="AN2980" s="6">
        <f t="shared" si="865"/>
        <v>35121.820609034854</v>
      </c>
      <c r="AO2980" s="5">
        <f t="shared" si="866"/>
        <v>0</v>
      </c>
      <c r="AP2980" s="6">
        <f>+AN2980+SUM($D$16:$E$18)-SUM($AL$27:AL2980)</f>
        <v>35837.32960903483</v>
      </c>
      <c r="AQ2980" s="10">
        <f t="shared" si="874"/>
        <v>-1.5601718388061903E-3</v>
      </c>
      <c r="AR2980" s="10">
        <f>+AN2980/SUM(AL$27:AL2980)-1</f>
        <v>0.36743300106803067</v>
      </c>
    </row>
    <row r="2981" spans="1:44" x14ac:dyDescent="0.25">
      <c r="A2981" s="1">
        <v>44622</v>
      </c>
      <c r="B2981">
        <v>9.4890000000000008</v>
      </c>
      <c r="G2981">
        <f t="shared" si="867"/>
        <v>9145.4649789489486</v>
      </c>
      <c r="H2981">
        <f t="shared" si="868"/>
        <v>9077.39824548037</v>
      </c>
      <c r="I2981" s="5">
        <f t="shared" si="857"/>
        <v>0</v>
      </c>
      <c r="J2981" s="6">
        <f>+H2981+SUM($D$16:$E$16)-SUM($F$27:F2981)</f>
        <v>9292.0122454803641</v>
      </c>
      <c r="K2981" s="10">
        <f t="shared" si="869"/>
        <v>7.2117771776225581E-4</v>
      </c>
      <c r="L2981" s="10">
        <f>+H2981/SUM(F$27:F2981)-1</f>
        <v>0.17805885980019198</v>
      </c>
      <c r="M2981">
        <v>8.1039999999999992</v>
      </c>
      <c r="R2981">
        <f t="shared" si="870"/>
        <v>7794.861588191251</v>
      </c>
      <c r="S2981">
        <f t="shared" si="871"/>
        <v>7574.8174089451068</v>
      </c>
      <c r="T2981" s="5">
        <f t="shared" si="858"/>
        <v>0</v>
      </c>
      <c r="U2981" s="6">
        <f>+S2981+SUM($D$17:$E$17)-SUM($Q$27:Q2981)</f>
        <v>7753.7914089451006</v>
      </c>
      <c r="V2981" s="10">
        <f t="shared" si="859"/>
        <v>3.7509934407269352E-3</v>
      </c>
      <c r="W2981" s="10">
        <f>+S2981/SUM(Q$27:Q2981)-1</f>
        <v>0.17968957125311436</v>
      </c>
      <c r="X2981">
        <v>6.484</v>
      </c>
      <c r="AC2981">
        <f t="shared" si="872"/>
        <v>18939.27093151028</v>
      </c>
      <c r="AD2981">
        <f t="shared" si="873"/>
        <v>18754.019442820954</v>
      </c>
      <c r="AE2981" s="5">
        <f t="shared" si="860"/>
        <v>0</v>
      </c>
      <c r="AF2981" s="6">
        <f>+AD2981+SUM($D$18:$E$18)-SUM($AB$27:AB2981)</f>
        <v>19075.940442820982</v>
      </c>
      <c r="AG2981" s="10">
        <f t="shared" si="861"/>
        <v>1.321186464903068E-2</v>
      </c>
      <c r="AH2981" s="10">
        <f>+AD2981/SUM(AB$27:AB2981)-1</f>
        <v>0.62258965722772763</v>
      </c>
      <c r="AI2981" s="6">
        <f t="shared" si="862"/>
        <v>0</v>
      </c>
      <c r="AL2981" s="6">
        <f t="shared" si="863"/>
        <v>0</v>
      </c>
      <c r="AM2981" s="6">
        <f t="shared" si="864"/>
        <v>35879.597498650481</v>
      </c>
      <c r="AN2981" s="6">
        <f t="shared" si="865"/>
        <v>35406.235097246434</v>
      </c>
      <c r="AO2981" s="5">
        <f t="shared" si="866"/>
        <v>0</v>
      </c>
      <c r="AP2981" s="6">
        <f>+AN2981+SUM($D$16:$E$18)-SUM($AL$27:AL2981)</f>
        <v>36121.74409724641</v>
      </c>
      <c r="AQ2981" s="10">
        <f t="shared" si="874"/>
        <v>7.9362634246016306E-3</v>
      </c>
      <c r="AR2981" s="10">
        <f>+AN2981/SUM(AL$27:AL2981)-1</f>
        <v>0.37850639505553785</v>
      </c>
    </row>
    <row r="2982" spans="1:44" x14ac:dyDescent="0.25">
      <c r="A2982" s="1">
        <v>44623</v>
      </c>
      <c r="B2982">
        <v>9.4830000000000005</v>
      </c>
      <c r="G2982">
        <f t="shared" si="867"/>
        <v>9139.6821999549884</v>
      </c>
      <c r="H2982">
        <f t="shared" si="868"/>
        <v>9071.6585058373221</v>
      </c>
      <c r="I2982" s="5">
        <f t="shared" si="857"/>
        <v>0</v>
      </c>
      <c r="J2982" s="6">
        <f>+H2982+SUM($D$16:$E$16)-SUM($F$27:F2982)</f>
        <v>9286.272505837318</v>
      </c>
      <c r="K2982" s="10">
        <f t="shared" si="869"/>
        <v>-6.1770685309181506E-4</v>
      </c>
      <c r="L2982" s="10">
        <f>+H2982/SUM(F$27:F2982)-1</f>
        <v>0.17731396011015077</v>
      </c>
      <c r="M2982">
        <v>7.97</v>
      </c>
      <c r="R2982">
        <f t="shared" si="870"/>
        <v>7665.973205563213</v>
      </c>
      <c r="S2982">
        <f t="shared" si="871"/>
        <v>7449.5674665958177</v>
      </c>
      <c r="T2982" s="5">
        <f t="shared" si="858"/>
        <v>0</v>
      </c>
      <c r="U2982" s="6">
        <f>+S2982+SUM($D$17:$E$17)-SUM($Q$27:Q2982)</f>
        <v>7628.5414665958124</v>
      </c>
      <c r="V2982" s="10">
        <f t="shared" si="859"/>
        <v>-1.6153380423001185E-2</v>
      </c>
      <c r="W2982" s="10">
        <f>+S2982/SUM(Q$27:Q2982)-1</f>
        <v>0.16018335178767562</v>
      </c>
      <c r="X2982">
        <v>6.4589999999999996</v>
      </c>
      <c r="AC2982">
        <f t="shared" si="872"/>
        <v>18866.247832607169</v>
      </c>
      <c r="AD2982">
        <f t="shared" si="873"/>
        <v>18681.710607831668</v>
      </c>
      <c r="AE2982" s="5">
        <f t="shared" si="860"/>
        <v>0</v>
      </c>
      <c r="AF2982" s="6">
        <f>+AD2982+SUM($D$18:$E$18)-SUM($AB$27:AB2982)</f>
        <v>19003.631607831696</v>
      </c>
      <c r="AG2982" s="10">
        <f t="shared" si="861"/>
        <v>-3.7905777283184783E-3</v>
      </c>
      <c r="AH2982" s="10">
        <f>+AD2982/SUM(AB$27:AB2982)-1</f>
        <v>0.61633352807432007</v>
      </c>
      <c r="AI2982" s="6">
        <f t="shared" si="862"/>
        <v>0</v>
      </c>
      <c r="AL2982" s="6">
        <f t="shared" si="863"/>
        <v>0</v>
      </c>
      <c r="AM2982" s="6">
        <f t="shared" si="864"/>
        <v>35671.903238125371</v>
      </c>
      <c r="AN2982" s="6">
        <f t="shared" si="865"/>
        <v>35202.93658026481</v>
      </c>
      <c r="AO2982" s="5">
        <f t="shared" si="866"/>
        <v>0</v>
      </c>
      <c r="AP2982" s="6">
        <f>+AN2982+SUM($D$16:$E$18)-SUM($AL$27:AL2982)</f>
        <v>35918.445580264786</v>
      </c>
      <c r="AQ2982" s="10">
        <f t="shared" si="874"/>
        <v>-5.6281478666785345E-3</v>
      </c>
      <c r="AR2982" s="10">
        <f>+AN2982/SUM(AL$27:AL2982)-1</f>
        <v>0.37059117037845057</v>
      </c>
    </row>
    <row r="2983" spans="1:44" x14ac:dyDescent="0.25">
      <c r="A2983" s="1">
        <v>44624</v>
      </c>
      <c r="B2983">
        <v>9.4060000000000006</v>
      </c>
      <c r="G2983">
        <f t="shared" si="867"/>
        <v>9065.4698695324914</v>
      </c>
      <c r="H2983">
        <f t="shared" si="868"/>
        <v>8997.9985137515396</v>
      </c>
      <c r="I2983" s="5">
        <f t="shared" si="857"/>
        <v>0</v>
      </c>
      <c r="J2983" s="6">
        <f>+H2983+SUM($D$16:$E$16)-SUM($F$27:F2983)</f>
        <v>9212.6125137515337</v>
      </c>
      <c r="K2983" s="10">
        <f t="shared" si="869"/>
        <v>-7.9321376838211721E-3</v>
      </c>
      <c r="L2983" s="10">
        <f>+H2983/SUM(F$27:F2983)-1</f>
        <v>0.16775441408795499</v>
      </c>
      <c r="M2983">
        <v>7.6859999999999999</v>
      </c>
      <c r="R2983">
        <f t="shared" si="870"/>
        <v>7392.8067826799061</v>
      </c>
      <c r="S2983">
        <f t="shared" si="871"/>
        <v>7184.1123649003075</v>
      </c>
      <c r="T2983" s="5">
        <f t="shared" si="858"/>
        <v>0</v>
      </c>
      <c r="U2983" s="6">
        <f>+S2983+SUM($D$17:$E$17)-SUM($Q$27:Q2983)</f>
        <v>7363.0863649003022</v>
      </c>
      <c r="V2983" s="10">
        <f t="shared" si="859"/>
        <v>-3.4797621912117327E-2</v>
      </c>
      <c r="W2983" s="10">
        <f>+S2983/SUM(Q$27:Q2983)-1</f>
        <v>0.11884181202510335</v>
      </c>
      <c r="X2983">
        <v>6.51</v>
      </c>
      <c r="AC2983">
        <f t="shared" si="872"/>
        <v>19015.214954369509</v>
      </c>
      <c r="AD2983">
        <f t="shared" si="873"/>
        <v>18829.22063120981</v>
      </c>
      <c r="AE2983" s="5">
        <f t="shared" si="860"/>
        <v>0</v>
      </c>
      <c r="AF2983" s="6">
        <f>+AD2983+SUM($D$18:$E$18)-SUM($AB$27:AB2983)</f>
        <v>19151.141631209837</v>
      </c>
      <c r="AG2983" s="10">
        <f t="shared" si="861"/>
        <v>7.7622017950162991E-3</v>
      </c>
      <c r="AH2983" s="10">
        <f>+AD2983/SUM(AB$27:AB2983)-1</f>
        <v>0.62909603154727112</v>
      </c>
      <c r="AI2983" s="6">
        <f t="shared" si="862"/>
        <v>0</v>
      </c>
      <c r="AL2983" s="6">
        <f t="shared" si="863"/>
        <v>0</v>
      </c>
      <c r="AM2983" s="6">
        <f t="shared" si="864"/>
        <v>35473.491606581905</v>
      </c>
      <c r="AN2983" s="6">
        <f t="shared" si="865"/>
        <v>35011.331509861659</v>
      </c>
      <c r="AO2983" s="5">
        <f t="shared" si="866"/>
        <v>0</v>
      </c>
      <c r="AP2983" s="6">
        <f>+AN2983+SUM($D$16:$E$18)-SUM($AL$27:AL2983)</f>
        <v>35726.840509861635</v>
      </c>
      <c r="AQ2983" s="10">
        <f t="shared" si="874"/>
        <v>-5.3344477275605318E-3</v>
      </c>
      <c r="AR2983" s="10">
        <f>+AN2983/SUM(AL$27:AL2983)-1</f>
        <v>0.36313121836292694</v>
      </c>
    </row>
    <row r="2984" spans="1:44" x14ac:dyDescent="0.25">
      <c r="A2984" s="1">
        <v>44627</v>
      </c>
      <c r="B2984">
        <v>9.1549999999999994</v>
      </c>
      <c r="G2984">
        <f t="shared" si="867"/>
        <v>8823.5569482851315</v>
      </c>
      <c r="H2984">
        <f t="shared" si="868"/>
        <v>8757.8860720173652</v>
      </c>
      <c r="I2984" s="5">
        <f t="shared" si="857"/>
        <v>0</v>
      </c>
      <c r="J2984" s="6">
        <f>+H2984+SUM($D$16:$E$16)-SUM($F$27:F2984)</f>
        <v>8972.5000720173593</v>
      </c>
      <c r="K2984" s="10">
        <f t="shared" si="869"/>
        <v>-2.6063447407102203E-2</v>
      </c>
      <c r="L2984" s="10">
        <f>+H2984/SUM(F$27:F2984)-1</f>
        <v>0.13659277705456385</v>
      </c>
      <c r="M2984">
        <v>7.5919999999999996</v>
      </c>
      <c r="R2984">
        <f t="shared" si="870"/>
        <v>7302.3925441199381</v>
      </c>
      <c r="S2984">
        <f t="shared" si="871"/>
        <v>7096.250465043342</v>
      </c>
      <c r="T2984" s="5">
        <f t="shared" si="858"/>
        <v>0</v>
      </c>
      <c r="U2984" s="6">
        <f>+S2984+SUM($D$17:$E$17)-SUM($Q$27:Q2984)</f>
        <v>7275.2244650433367</v>
      </c>
      <c r="V2984" s="10">
        <f t="shared" si="859"/>
        <v>-1.1932754215107644E-2</v>
      </c>
      <c r="W2984" s="10">
        <f>+S2984/SUM(Q$27:Q2984)-1</f>
        <v>0.10515834463889973</v>
      </c>
      <c r="X2984">
        <v>6.4249999999999998</v>
      </c>
      <c r="AC2984">
        <f t="shared" si="872"/>
        <v>18766.93641809894</v>
      </c>
      <c r="AD2984">
        <f t="shared" si="873"/>
        <v>18583.37059224624</v>
      </c>
      <c r="AE2984" s="5">
        <f t="shared" si="860"/>
        <v>0</v>
      </c>
      <c r="AF2984" s="6">
        <f>+AD2984+SUM($D$18:$E$18)-SUM($AB$27:AB2984)</f>
        <v>18905.291592246263</v>
      </c>
      <c r="AG2984" s="10">
        <f t="shared" si="861"/>
        <v>-1.283735683740761E-2</v>
      </c>
      <c r="AH2984" s="10">
        <f>+AD2984/SUM(AB$27:AB2984)-1</f>
        <v>0.60782519242568611</v>
      </c>
      <c r="AI2984" s="6">
        <f t="shared" si="862"/>
        <v>0</v>
      </c>
      <c r="AL2984" s="6">
        <f t="shared" si="863"/>
        <v>0</v>
      </c>
      <c r="AM2984" s="6">
        <f t="shared" si="864"/>
        <v>34892.88591050401</v>
      </c>
      <c r="AN2984" s="6">
        <f t="shared" si="865"/>
        <v>34437.507129306949</v>
      </c>
      <c r="AO2984" s="5">
        <f t="shared" si="866"/>
        <v>0</v>
      </c>
      <c r="AP2984" s="6">
        <f>+AN2984+SUM($D$16:$E$18)-SUM($AL$27:AL2984)</f>
        <v>35153.016129306925</v>
      </c>
      <c r="AQ2984" s="10">
        <f t="shared" si="874"/>
        <v>-1.6061436510074745E-2</v>
      </c>
      <c r="AR2984" s="10">
        <f>+AN2984/SUM(AL$27:AL2984)-1</f>
        <v>0.34078993931812485</v>
      </c>
    </row>
    <row r="2985" spans="1:44" x14ac:dyDescent="0.25">
      <c r="A2985" s="1">
        <v>44628</v>
      </c>
      <c r="B2985">
        <v>9.0269999999999992</v>
      </c>
      <c r="G2985">
        <f t="shared" si="867"/>
        <v>8700.1909964139686</v>
      </c>
      <c r="H2985">
        <f t="shared" si="868"/>
        <v>8635.4382929656749</v>
      </c>
      <c r="I2985" s="5">
        <f t="shared" si="857"/>
        <v>0</v>
      </c>
      <c r="J2985" s="6">
        <f>+H2985+SUM($D$16:$E$16)-SUM($F$27:F2985)</f>
        <v>8850.052292965669</v>
      </c>
      <c r="K2985" s="10">
        <f t="shared" si="869"/>
        <v>-1.364700786501738E-2</v>
      </c>
      <c r="L2985" s="10">
        <f>+H2985/SUM(F$27:F2985)-1</f>
        <v>0.12070158366701778</v>
      </c>
      <c r="M2985">
        <v>7.5309999999999997</v>
      </c>
      <c r="R2985">
        <f t="shared" si="870"/>
        <v>7243.7194744161297</v>
      </c>
      <c r="S2985">
        <f t="shared" si="871"/>
        <v>7039.2337002425456</v>
      </c>
      <c r="T2985" s="5">
        <f t="shared" si="858"/>
        <v>0</v>
      </c>
      <c r="U2985" s="6">
        <f>+S2985+SUM($D$17:$E$17)-SUM($Q$27:Q2985)</f>
        <v>7218.2077002425394</v>
      </c>
      <c r="V2985" s="10">
        <f t="shared" si="859"/>
        <v>-7.8371141776802933E-3</v>
      </c>
      <c r="W2985" s="10">
        <f>+S2985/SUM(Q$27:Q2985)-1</f>
        <v>9.6278647718065491E-2</v>
      </c>
      <c r="X2985">
        <v>6.3259999999999996</v>
      </c>
      <c r="AC2985">
        <f t="shared" si="872"/>
        <v>18477.764946442629</v>
      </c>
      <c r="AD2985">
        <f t="shared" si="873"/>
        <v>18297.027605688669</v>
      </c>
      <c r="AE2985" s="5">
        <f t="shared" si="860"/>
        <v>0</v>
      </c>
      <c r="AF2985" s="6">
        <f>+AD2985+SUM($D$18:$E$18)-SUM($AB$27:AB2985)</f>
        <v>18618.948605688696</v>
      </c>
      <c r="AG2985" s="10">
        <f t="shared" si="861"/>
        <v>-1.514618196500106E-2</v>
      </c>
      <c r="AH2985" s="10">
        <f>+AD2985/SUM(AB$27:AB2985)-1</f>
        <v>0.58305092097819289</v>
      </c>
      <c r="AI2985" s="6">
        <f t="shared" si="862"/>
        <v>0</v>
      </c>
      <c r="AL2985" s="6">
        <f t="shared" si="863"/>
        <v>0</v>
      </c>
      <c r="AM2985" s="6">
        <f t="shared" si="864"/>
        <v>34421.675417272723</v>
      </c>
      <c r="AN2985" s="6">
        <f t="shared" si="865"/>
        <v>33971.699598896885</v>
      </c>
      <c r="AO2985" s="5">
        <f t="shared" si="866"/>
        <v>0</v>
      </c>
      <c r="AP2985" s="6">
        <f>+AN2985+SUM($D$16:$E$18)-SUM($AL$27:AL2985)</f>
        <v>34687.208598896861</v>
      </c>
      <c r="AQ2985" s="10">
        <f t="shared" si="874"/>
        <v>-1.325085530916148E-2</v>
      </c>
      <c r="AR2985" s="10">
        <f>+AN2985/SUM(AL$27:AL2985)-1</f>
        <v>0.32265418843211102</v>
      </c>
    </row>
    <row r="2986" spans="1:44" x14ac:dyDescent="0.25">
      <c r="A2986" s="1">
        <v>44629</v>
      </c>
      <c r="B2986">
        <v>9.0060000000000002</v>
      </c>
      <c r="G2986">
        <f t="shared" si="867"/>
        <v>8679.9512699351071</v>
      </c>
      <c r="H2986">
        <f t="shared" si="868"/>
        <v>8615.3492042150083</v>
      </c>
      <c r="I2986" s="5">
        <f t="shared" si="857"/>
        <v>0</v>
      </c>
      <c r="J2986" s="6">
        <f>+H2986+SUM($D$16:$E$16)-SUM($F$27:F2986)</f>
        <v>8829.9632042150042</v>
      </c>
      <c r="K2986" s="10">
        <f t="shared" si="869"/>
        <v>-2.2699401185044543E-3</v>
      </c>
      <c r="L2986" s="10">
        <f>+H2986/SUM(F$27:F2986)-1</f>
        <v>0.11809443475187376</v>
      </c>
      <c r="M2986">
        <v>7.8490000000000002</v>
      </c>
      <c r="R2986">
        <f t="shared" si="870"/>
        <v>7549.5889197572969</v>
      </c>
      <c r="S2986">
        <f t="shared" si="871"/>
        <v>7336.4686380565317</v>
      </c>
      <c r="T2986" s="5">
        <f t="shared" si="858"/>
        <v>0</v>
      </c>
      <c r="U2986" s="6">
        <f>+S2986+SUM($D$17:$E$17)-SUM($Q$27:Q2986)</f>
        <v>7515.4426380565274</v>
      </c>
      <c r="V2986" s="10">
        <f t="shared" si="859"/>
        <v>4.1178496125014563E-2</v>
      </c>
      <c r="W2986" s="10">
        <f>+S2986/SUM(Q$27:Q2986)-1</f>
        <v>0.14256952674798784</v>
      </c>
      <c r="X2986">
        <v>6.3739999999999997</v>
      </c>
      <c r="AC2986">
        <f t="shared" si="872"/>
        <v>18617.969296336596</v>
      </c>
      <c r="AD2986">
        <f t="shared" si="873"/>
        <v>18435.860568868095</v>
      </c>
      <c r="AE2986" s="5">
        <f t="shared" si="860"/>
        <v>0</v>
      </c>
      <c r="AF2986" s="6">
        <f>+AD2986+SUM($D$18:$E$18)-SUM($AB$27:AB2986)</f>
        <v>18757.781568868122</v>
      </c>
      <c r="AG2986" s="10">
        <f t="shared" si="861"/>
        <v>7.456541511533521E-3</v>
      </c>
      <c r="AH2986" s="10">
        <f>+AD2986/SUM(AB$27:AB2986)-1</f>
        <v>0.59506268895273484</v>
      </c>
      <c r="AI2986" s="6">
        <f t="shared" si="862"/>
        <v>0</v>
      </c>
      <c r="AL2986" s="6">
        <f t="shared" si="863"/>
        <v>0</v>
      </c>
      <c r="AM2986" s="6">
        <f t="shared" si="864"/>
        <v>34847.509486028997</v>
      </c>
      <c r="AN2986" s="6">
        <f t="shared" si="865"/>
        <v>34387.678411139634</v>
      </c>
      <c r="AO2986" s="5">
        <f t="shared" si="866"/>
        <v>0</v>
      </c>
      <c r="AP2986" s="6">
        <f>+AN2986+SUM($D$16:$E$18)-SUM($AL$27:AL2986)</f>
        <v>35103.187411139617</v>
      </c>
      <c r="AQ2986" s="10">
        <f t="shared" si="874"/>
        <v>1.199228271876529E-2</v>
      </c>
      <c r="AR2986" s="10">
        <f>+AN2986/SUM(AL$27:AL2986)-1</f>
        <v>0.33884990795183012</v>
      </c>
    </row>
    <row r="2987" spans="1:44" x14ac:dyDescent="0.25">
      <c r="A2987" s="1">
        <v>44630</v>
      </c>
      <c r="B2987">
        <v>9.0749999999999993</v>
      </c>
      <c r="G2987">
        <f t="shared" si="867"/>
        <v>8746.4532283656554</v>
      </c>
      <c r="H2987">
        <f t="shared" si="868"/>
        <v>8681.3562101100597</v>
      </c>
      <c r="I2987" s="5">
        <f t="shared" si="857"/>
        <v>0</v>
      </c>
      <c r="J2987" s="6">
        <f>+H2987+SUM($D$16:$E$16)-SUM($F$27:F2987)</f>
        <v>8895.9702101100556</v>
      </c>
      <c r="K2987" s="10">
        <f t="shared" si="869"/>
        <v>7.4753432566450062E-3</v>
      </c>
      <c r="L2987" s="10">
        <f>+H2987/SUM(F$27:F2987)-1</f>
        <v>0.12666078118734769</v>
      </c>
      <c r="M2987">
        <v>7.8</v>
      </c>
      <c r="R2987">
        <f t="shared" si="870"/>
        <v>7502.4580932739091</v>
      </c>
      <c r="S2987">
        <f t="shared" si="871"/>
        <v>7290.6682860034325</v>
      </c>
      <c r="T2987" s="5">
        <f t="shared" si="858"/>
        <v>0</v>
      </c>
      <c r="U2987" s="6">
        <f>+S2987+SUM($D$17:$E$17)-SUM($Q$27:Q2987)</f>
        <v>7469.6422860034272</v>
      </c>
      <c r="V2987" s="10">
        <f t="shared" si="859"/>
        <v>-6.0941656079147588E-3</v>
      </c>
      <c r="W2987" s="10">
        <f>+S2987/SUM(Q$27:Q2987)-1</f>
        <v>0.13543665545092431</v>
      </c>
      <c r="X2987">
        <v>6.3739999999999997</v>
      </c>
      <c r="AC2987">
        <f t="shared" si="872"/>
        <v>18617.969296336596</v>
      </c>
      <c r="AD2987">
        <f t="shared" si="873"/>
        <v>18435.860568868095</v>
      </c>
      <c r="AE2987" s="5">
        <f t="shared" si="860"/>
        <v>0</v>
      </c>
      <c r="AF2987" s="6">
        <f>+AD2987+SUM($D$18:$E$18)-SUM($AB$27:AB2987)</f>
        <v>18757.781568868122</v>
      </c>
      <c r="AG2987" s="10">
        <f t="shared" si="861"/>
        <v>0</v>
      </c>
      <c r="AH2987" s="10">
        <f>+AD2987/SUM(AB$27:AB2987)-1</f>
        <v>0.59506268895273484</v>
      </c>
      <c r="AI2987" s="6">
        <f t="shared" si="862"/>
        <v>0</v>
      </c>
      <c r="AL2987" s="6">
        <f t="shared" si="863"/>
        <v>0</v>
      </c>
      <c r="AM2987" s="6">
        <f t="shared" si="864"/>
        <v>34866.88061797616</v>
      </c>
      <c r="AN2987" s="6">
        <f t="shared" si="865"/>
        <v>34407.885064981587</v>
      </c>
      <c r="AO2987" s="5">
        <f t="shared" si="866"/>
        <v>0</v>
      </c>
      <c r="AP2987" s="6">
        <f>+AN2987+SUM($D$16:$E$18)-SUM($AL$27:AL2987)</f>
        <v>35123.394064981563</v>
      </c>
      <c r="AQ2987" s="10">
        <f t="shared" si="874"/>
        <v>5.7563587047759768E-4</v>
      </c>
      <c r="AR2987" s="10">
        <f>+AN2987/SUM(AL$27:AL2987)-1</f>
        <v>0.33963663383407372</v>
      </c>
    </row>
    <row r="2988" spans="1:44" x14ac:dyDescent="0.25">
      <c r="A2988" s="1">
        <v>44631</v>
      </c>
      <c r="B2988">
        <v>8.9860000000000007</v>
      </c>
      <c r="G2988">
        <f t="shared" si="867"/>
        <v>8660.6753399552381</v>
      </c>
      <c r="H2988">
        <f t="shared" si="868"/>
        <v>8596.2167387381833</v>
      </c>
      <c r="I2988" s="5">
        <f t="shared" si="857"/>
        <v>0</v>
      </c>
      <c r="J2988" s="6">
        <f>+H2988+SUM($D$16:$E$16)-SUM($F$27:F2988)</f>
        <v>8810.8307387381792</v>
      </c>
      <c r="K2988" s="10">
        <f t="shared" si="869"/>
        <v>-9.5705661508530548E-3</v>
      </c>
      <c r="L2988" s="10">
        <f>+H2988/SUM(F$27:F2988)-1</f>
        <v>0.11561143578506972</v>
      </c>
      <c r="M2988">
        <v>7.8460000000000001</v>
      </c>
      <c r="R2988">
        <f t="shared" si="870"/>
        <v>7546.7033589521916</v>
      </c>
      <c r="S2988">
        <f t="shared" si="871"/>
        <v>7333.6645348696075</v>
      </c>
      <c r="T2988" s="5">
        <f t="shared" si="858"/>
        <v>0</v>
      </c>
      <c r="U2988" s="6">
        <f>+S2988+SUM($D$17:$E$17)-SUM($Q$27:Q2988)</f>
        <v>7512.6385348696022</v>
      </c>
      <c r="V2988" s="10">
        <f t="shared" si="859"/>
        <v>5.7561322510371049E-3</v>
      </c>
      <c r="W2988" s="10">
        <f>+S2988/SUM(Q$27:Q2988)-1</f>
        <v>0.14213282034204533</v>
      </c>
      <c r="X2988">
        <v>6.3680000000000003</v>
      </c>
      <c r="AC2988">
        <f t="shared" si="872"/>
        <v>18600.443752599851</v>
      </c>
      <c r="AD2988">
        <f t="shared" si="873"/>
        <v>18418.506448470667</v>
      </c>
      <c r="AE2988" s="5">
        <f t="shared" si="860"/>
        <v>0</v>
      </c>
      <c r="AF2988" s="6">
        <f>+AD2988+SUM($D$18:$E$18)-SUM($AB$27:AB2988)</f>
        <v>18740.427448470691</v>
      </c>
      <c r="AG2988" s="10">
        <f t="shared" si="861"/>
        <v>-9.2516912694162734E-4</v>
      </c>
      <c r="AH2988" s="10">
        <f>+AD2988/SUM(AB$27:AB2988)-1</f>
        <v>0.5935612179559171</v>
      </c>
      <c r="AI2988" s="6">
        <f t="shared" si="862"/>
        <v>0</v>
      </c>
      <c r="AL2988" s="6">
        <f t="shared" si="863"/>
        <v>0</v>
      </c>
      <c r="AM2988" s="6">
        <f t="shared" si="864"/>
        <v>34807.82245150728</v>
      </c>
      <c r="AN2988" s="6">
        <f t="shared" si="865"/>
        <v>34348.387722078456</v>
      </c>
      <c r="AO2988" s="5">
        <f t="shared" si="866"/>
        <v>0</v>
      </c>
      <c r="AP2988" s="6">
        <f>+AN2988+SUM($D$16:$E$18)-SUM($AL$27:AL2988)</f>
        <v>35063.89672207844</v>
      </c>
      <c r="AQ2988" s="10">
        <f t="shared" si="874"/>
        <v>-1.6939519794997304E-3</v>
      </c>
      <c r="AR2988" s="10">
        <f>+AN2988/SUM(AL$27:AL2988)-1</f>
        <v>0.33732016422199806</v>
      </c>
    </row>
    <row r="2989" spans="1:44" x14ac:dyDescent="0.25">
      <c r="A2989" s="1">
        <v>44634</v>
      </c>
      <c r="B2989">
        <v>8.7620000000000005</v>
      </c>
      <c r="G2989">
        <f t="shared" si="867"/>
        <v>8444.7849241807035</v>
      </c>
      <c r="H2989">
        <f t="shared" si="868"/>
        <v>8381.9331253977252</v>
      </c>
      <c r="I2989" s="5">
        <f t="shared" si="857"/>
        <v>0</v>
      </c>
      <c r="J2989" s="6">
        <f>+H2989+SUM($D$16:$E$16)-SUM($F$27:F2989)</f>
        <v>8596.5471253977194</v>
      </c>
      <c r="K2989" s="10">
        <f t="shared" si="869"/>
        <v>-2.4320477795394368E-2</v>
      </c>
      <c r="L2989" s="10">
        <f>+H2989/SUM(F$27:F2989)-1</f>
        <v>8.7801847356864027E-2</v>
      </c>
      <c r="M2989">
        <v>7.9359999999999999</v>
      </c>
      <c r="R2989">
        <f t="shared" si="870"/>
        <v>7633.2701831053519</v>
      </c>
      <c r="S2989">
        <f t="shared" si="871"/>
        <v>7417.787630477339</v>
      </c>
      <c r="T2989" s="5">
        <f t="shared" si="858"/>
        <v>0</v>
      </c>
      <c r="U2989" s="6">
        <f>+S2989+SUM($D$17:$E$17)-SUM($Q$27:Q2989)</f>
        <v>7596.7616304773328</v>
      </c>
      <c r="V2989" s="10">
        <f t="shared" si="859"/>
        <v>1.1197543342099658E-2</v>
      </c>
      <c r="W2989" s="10">
        <f>+S2989/SUM(Q$27:Q2989)-1</f>
        <v>0.15523401252032509</v>
      </c>
      <c r="X2989">
        <v>6.3630000000000004</v>
      </c>
      <c r="AC2989">
        <f t="shared" si="872"/>
        <v>18585.83913281923</v>
      </c>
      <c r="AD2989">
        <f t="shared" si="873"/>
        <v>18404.044681472809</v>
      </c>
      <c r="AE2989" s="5">
        <f t="shared" si="860"/>
        <v>0</v>
      </c>
      <c r="AF2989" s="6">
        <f>+AD2989+SUM($D$18:$E$18)-SUM($AB$27:AB2989)</f>
        <v>18725.965681472837</v>
      </c>
      <c r="AG2989" s="10">
        <f t="shared" si="861"/>
        <v>-7.7168821456286008E-4</v>
      </c>
      <c r="AH2989" s="10">
        <f>+AD2989/SUM(AB$27:AB2989)-1</f>
        <v>0.5923099921252355</v>
      </c>
      <c r="AI2989" s="6">
        <f t="shared" si="862"/>
        <v>0</v>
      </c>
      <c r="AL2989" s="6">
        <f t="shared" si="863"/>
        <v>0</v>
      </c>
      <c r="AM2989" s="6">
        <f t="shared" si="864"/>
        <v>34663.894240105285</v>
      </c>
      <c r="AN2989" s="6">
        <f t="shared" si="865"/>
        <v>34203.765437347873</v>
      </c>
      <c r="AO2989" s="5">
        <f t="shared" si="866"/>
        <v>0</v>
      </c>
      <c r="AP2989" s="6">
        <f>+AN2989+SUM($D$16:$E$18)-SUM($AL$27:AL2989)</f>
        <v>34919.274437347849</v>
      </c>
      <c r="AQ2989" s="10">
        <f t="shared" si="874"/>
        <v>-4.1245354410232027E-3</v>
      </c>
      <c r="AR2989" s="10">
        <f>+AN2989/SUM(AL$27:AL2989)-1</f>
        <v>0.33168944003398182</v>
      </c>
    </row>
    <row r="2990" spans="1:44" x14ac:dyDescent="0.25">
      <c r="A2990" s="1">
        <v>44635</v>
      </c>
      <c r="B2990">
        <v>8.5410000000000004</v>
      </c>
      <c r="G2990">
        <f t="shared" si="867"/>
        <v>8231.785897903148</v>
      </c>
      <c r="H2990">
        <f t="shared" si="868"/>
        <v>8170.5193818787911</v>
      </c>
      <c r="I2990" s="5">
        <f t="shared" si="857"/>
        <v>0</v>
      </c>
      <c r="J2990" s="6">
        <f>+H2990+SUM($D$16:$E$16)-SUM($F$27:F2990)</f>
        <v>8385.1333818787862</v>
      </c>
      <c r="K2990" s="10">
        <f t="shared" si="869"/>
        <v>-2.4592867396065365E-2</v>
      </c>
      <c r="L2990" s="10">
        <f>+H2990/SUM(F$27:F2990)-1</f>
        <v>6.0364708773679165E-2</v>
      </c>
      <c r="M2990">
        <v>7.9379999999999997</v>
      </c>
      <c r="R2990">
        <f t="shared" si="870"/>
        <v>7635.1938903087557</v>
      </c>
      <c r="S2990">
        <f t="shared" si="871"/>
        <v>7419.6570326019555</v>
      </c>
      <c r="T2990" s="5">
        <f t="shared" si="858"/>
        <v>0</v>
      </c>
      <c r="U2990" s="6">
        <f>+S2990+SUM($D$17:$E$17)-SUM($Q$27:Q2990)</f>
        <v>7598.6310326019502</v>
      </c>
      <c r="V2990" s="10">
        <f t="shared" si="859"/>
        <v>2.4607881825833289E-4</v>
      </c>
      <c r="W2990" s="10">
        <f>+S2990/SUM(Q$27:Q2990)-1</f>
        <v>0.15552515012428691</v>
      </c>
      <c r="X2990">
        <v>6.44</v>
      </c>
      <c r="AC2990">
        <f t="shared" si="872"/>
        <v>18810.750277440806</v>
      </c>
      <c r="AD2990">
        <f t="shared" si="873"/>
        <v>18626.755893239806</v>
      </c>
      <c r="AE2990" s="5">
        <f t="shared" si="860"/>
        <v>0</v>
      </c>
      <c r="AF2990" s="6">
        <f>+AD2990+SUM($D$18:$E$18)-SUM($AB$27:AB2990)</f>
        <v>18948.676893239834</v>
      </c>
      <c r="AG2990" s="10">
        <f t="shared" si="861"/>
        <v>1.189317632827569E-2</v>
      </c>
      <c r="AH2990" s="10">
        <f>+AD2990/SUM(AB$27:AB2990)-1</f>
        <v>0.61157886991773003</v>
      </c>
      <c r="AI2990" s="6">
        <f t="shared" si="862"/>
        <v>0</v>
      </c>
      <c r="AL2990" s="6">
        <f t="shared" si="863"/>
        <v>0</v>
      </c>
      <c r="AM2990" s="6">
        <f t="shared" si="864"/>
        <v>34677.730065652708</v>
      </c>
      <c r="AN2990" s="6">
        <f t="shared" si="865"/>
        <v>34216.932307720548</v>
      </c>
      <c r="AO2990" s="5">
        <f t="shared" si="866"/>
        <v>0</v>
      </c>
      <c r="AP2990" s="6">
        <f>+AN2990+SUM($D$16:$E$18)-SUM($AL$27:AL2990)</f>
        <v>34932.441307720524</v>
      </c>
      <c r="AQ2990" s="10">
        <f t="shared" si="874"/>
        <v>3.7706597816922205E-4</v>
      </c>
      <c r="AR2990" s="10">
        <f>+AN2990/SUM(AL$27:AL2990)-1</f>
        <v>0.33220207897912091</v>
      </c>
    </row>
    <row r="2991" spans="1:44" x14ac:dyDescent="0.25">
      <c r="A2991" s="1">
        <v>44636</v>
      </c>
      <c r="B2991">
        <v>8.9030000000000005</v>
      </c>
      <c r="G2991">
        <f t="shared" si="867"/>
        <v>8580.680230538781</v>
      </c>
      <c r="H2991">
        <f t="shared" si="868"/>
        <v>8516.8170070093529</v>
      </c>
      <c r="I2991" s="5">
        <f t="shared" si="857"/>
        <v>0</v>
      </c>
      <c r="J2991" s="6">
        <f>+H2991+SUM($D$16:$E$16)-SUM($F$27:F2991)</f>
        <v>8731.4310070093488</v>
      </c>
      <c r="K2991" s="10">
        <f t="shared" si="869"/>
        <v>4.1299000189901625E-2</v>
      </c>
      <c r="L2991" s="10">
        <f>+H2991/SUM(F$27:F2991)-1</f>
        <v>0.10530699007283295</v>
      </c>
      <c r="M2991">
        <v>8.1509999999999998</v>
      </c>
      <c r="R2991">
        <f t="shared" si="870"/>
        <v>7840.0687074712359</v>
      </c>
      <c r="S2991">
        <f t="shared" si="871"/>
        <v>7618.7483588735877</v>
      </c>
      <c r="T2991" s="5">
        <f t="shared" si="858"/>
        <v>0</v>
      </c>
      <c r="U2991" s="6">
        <f>+S2991+SUM($D$17:$E$17)-SUM($Q$27:Q2991)</f>
        <v>7797.7223588735833</v>
      </c>
      <c r="V2991" s="10">
        <f t="shared" si="859"/>
        <v>2.6200946646498746E-2</v>
      </c>
      <c r="W2991" s="10">
        <f>+S2991/SUM(Q$27:Q2991)-1</f>
        <v>0.18653130494621606</v>
      </c>
      <c r="X2991">
        <v>6.5430000000000001</v>
      </c>
      <c r="AC2991">
        <f t="shared" si="872"/>
        <v>19111.605444921614</v>
      </c>
      <c r="AD2991">
        <f t="shared" si="873"/>
        <v>18924.668293395662</v>
      </c>
      <c r="AE2991" s="5">
        <f t="shared" si="860"/>
        <v>0</v>
      </c>
      <c r="AF2991" s="6">
        <f>+AD2991+SUM($D$18:$E$18)-SUM($AB$27:AB2991)</f>
        <v>19246.589293395686</v>
      </c>
      <c r="AG2991" s="10">
        <f t="shared" si="861"/>
        <v>1.5722068714050241E-2</v>
      </c>
      <c r="AH2991" s="10">
        <f>+AD2991/SUM(AB$27:AB2991)-1</f>
        <v>0.63735412202976849</v>
      </c>
      <c r="AI2991" s="6">
        <f t="shared" si="862"/>
        <v>0</v>
      </c>
      <c r="AL2991" s="6">
        <f t="shared" si="863"/>
        <v>0</v>
      </c>
      <c r="AM2991" s="6">
        <f t="shared" si="864"/>
        <v>35532.354382931633</v>
      </c>
      <c r="AN2991" s="6">
        <f t="shared" si="865"/>
        <v>35060.233659278601</v>
      </c>
      <c r="AO2991" s="5">
        <f t="shared" si="866"/>
        <v>0</v>
      </c>
      <c r="AP2991" s="6">
        <f>+AN2991+SUM($D$16:$E$18)-SUM($AL$27:AL2991)</f>
        <v>35775.742659278578</v>
      </c>
      <c r="AQ2991" s="10">
        <f t="shared" si="874"/>
        <v>2.4140922305698531E-2</v>
      </c>
      <c r="AR2991" s="10">
        <f>+AN2991/SUM(AL$27:AL2991)-1</f>
        <v>0.36503517470050606</v>
      </c>
    </row>
    <row r="2992" spans="1:44" x14ac:dyDescent="0.25">
      <c r="A2992" s="1">
        <v>44641</v>
      </c>
      <c r="B2992">
        <v>9.1750000000000007</v>
      </c>
      <c r="G2992">
        <f t="shared" si="867"/>
        <v>8842.8328782650024</v>
      </c>
      <c r="H2992">
        <f t="shared" si="868"/>
        <v>8777.0185374941939</v>
      </c>
      <c r="I2992" s="5">
        <f t="shared" si="857"/>
        <v>0</v>
      </c>
      <c r="J2992" s="6">
        <f>+H2992+SUM($D$16:$E$16)-SUM($F$27:F2992)</f>
        <v>8991.632537494188</v>
      </c>
      <c r="K2992" s="10">
        <f t="shared" si="869"/>
        <v>2.9800559642051416E-2</v>
      </c>
      <c r="L2992" s="10">
        <f>+H2992/SUM(F$27:F2992)-1</f>
        <v>0.13907577602136811</v>
      </c>
      <c r="M2992">
        <v>8.3219999999999992</v>
      </c>
      <c r="R2992">
        <f t="shared" si="870"/>
        <v>8004.5456733622395</v>
      </c>
      <c r="S2992">
        <f t="shared" si="871"/>
        <v>7778.582240528277</v>
      </c>
      <c r="T2992" s="5">
        <f t="shared" si="858"/>
        <v>0</v>
      </c>
      <c r="U2992" s="6">
        <f>+S2992+SUM($D$17:$E$17)-SUM($Q$27:Q2992)</f>
        <v>7957.5562405282726</v>
      </c>
      <c r="V2992" s="10">
        <f t="shared" si="859"/>
        <v>2.0497508669669706E-2</v>
      </c>
      <c r="W2992" s="10">
        <f>+S2992/SUM(Q$27:Q2992)-1</f>
        <v>0.21142357008494761</v>
      </c>
      <c r="X2992">
        <v>6.6710000000000003</v>
      </c>
      <c r="AC2992">
        <f t="shared" si="872"/>
        <v>19485.483711305533</v>
      </c>
      <c r="AD2992">
        <f t="shared" si="873"/>
        <v>19294.889528540803</v>
      </c>
      <c r="AE2992" s="5">
        <f t="shared" si="860"/>
        <v>0</v>
      </c>
      <c r="AF2992" s="6">
        <f>+AD2992+SUM($D$18:$E$18)-SUM($AB$27:AB2992)</f>
        <v>19616.810528540831</v>
      </c>
      <c r="AG2992" s="10">
        <f t="shared" si="861"/>
        <v>1.9235680125007093E-2</v>
      </c>
      <c r="AH2992" s="10">
        <f>+AD2992/SUM(AB$27:AB2992)-1</f>
        <v>0.66938550329521429</v>
      </c>
      <c r="AI2992" s="6">
        <f t="shared" si="862"/>
        <v>0</v>
      </c>
      <c r="AL2992" s="6">
        <f t="shared" si="863"/>
        <v>0</v>
      </c>
      <c r="AM2992" s="6">
        <f t="shared" si="864"/>
        <v>36332.862262932773</v>
      </c>
      <c r="AN2992" s="6">
        <f t="shared" si="865"/>
        <v>35850.490306563275</v>
      </c>
      <c r="AO2992" s="5">
        <f t="shared" si="866"/>
        <v>0</v>
      </c>
      <c r="AP2992" s="6">
        <f>+AN2992+SUM($D$16:$E$18)-SUM($AL$27:AL2992)</f>
        <v>36565.999306563259</v>
      </c>
      <c r="AQ2992" s="10">
        <f t="shared" si="874"/>
        <v>2.2089175193676258E-2</v>
      </c>
      <c r="AR2992" s="10">
        <f>+AN2992/SUM(AL$27:AL2992)-1</f>
        <v>0.39580302784911114</v>
      </c>
    </row>
    <row r="2993" spans="1:44" x14ac:dyDescent="0.25">
      <c r="A2993" s="1">
        <v>44642</v>
      </c>
      <c r="B2993">
        <v>9.3149999999999995</v>
      </c>
      <c r="G2993">
        <f t="shared" si="867"/>
        <v>8977.7643881240856</v>
      </c>
      <c r="H2993">
        <f t="shared" si="868"/>
        <v>8910.9457958319781</v>
      </c>
      <c r="I2993" s="5">
        <f t="shared" si="857"/>
        <v>0</v>
      </c>
      <c r="J2993" s="6">
        <f>+H2993+SUM($D$16:$E$16)-SUM($F$27:F2993)</f>
        <v>9125.5597958319704</v>
      </c>
      <c r="K2993" s="10">
        <f t="shared" si="869"/>
        <v>1.4894654311029765E-2</v>
      </c>
      <c r="L2993" s="10">
        <f>+H2993/SUM(F$27:F2993)-1</f>
        <v>0.15645676878899639</v>
      </c>
      <c r="M2993">
        <v>8.3680000000000003</v>
      </c>
      <c r="R2993">
        <f t="shared" si="870"/>
        <v>8048.790939040523</v>
      </c>
      <c r="S2993">
        <f t="shared" si="871"/>
        <v>7821.5784893944519</v>
      </c>
      <c r="T2993" s="5">
        <f t="shared" si="858"/>
        <v>0</v>
      </c>
      <c r="U2993" s="6">
        <f>+S2993+SUM($D$17:$E$17)-SUM($Q$27:Q2993)</f>
        <v>8000.5524893944457</v>
      </c>
      <c r="V2993" s="10">
        <f t="shared" si="859"/>
        <v>5.4031976107427049E-3</v>
      </c>
      <c r="W2993" s="10">
        <f>+S2993/SUM(Q$27:Q2993)-1</f>
        <v>0.21811973497606862</v>
      </c>
      <c r="X2993">
        <v>6.6959999999999997</v>
      </c>
      <c r="AC2993">
        <f t="shared" si="872"/>
        <v>19558.506810208641</v>
      </c>
      <c r="AD2993">
        <f t="shared" si="873"/>
        <v>19367.198363530086</v>
      </c>
      <c r="AE2993" s="5">
        <f t="shared" si="860"/>
        <v>0</v>
      </c>
      <c r="AF2993" s="6">
        <f>+AD2993+SUM($D$18:$E$18)-SUM($AB$27:AB2993)</f>
        <v>19689.11936353011</v>
      </c>
      <c r="AG2993" s="10">
        <f t="shared" si="861"/>
        <v>3.686064810794587E-3</v>
      </c>
      <c r="AH2993" s="10">
        <f>+AD2993/SUM(AB$27:AB2993)-1</f>
        <v>0.67564163244862141</v>
      </c>
      <c r="AI2993" s="6">
        <f t="shared" si="862"/>
        <v>0</v>
      </c>
      <c r="AL2993" s="6">
        <f t="shared" si="863"/>
        <v>0</v>
      </c>
      <c r="AM2993" s="6">
        <f t="shared" si="864"/>
        <v>36585.06213737325</v>
      </c>
      <c r="AN2993" s="6">
        <f t="shared" si="865"/>
        <v>36099.72264875652</v>
      </c>
      <c r="AO2993" s="5">
        <f t="shared" si="866"/>
        <v>0</v>
      </c>
      <c r="AP2993" s="6">
        <f>+AN2993+SUM($D$16:$E$18)-SUM($AL$27:AL2993)</f>
        <v>36815.231648756497</v>
      </c>
      <c r="AQ2993" s="10">
        <f t="shared" si="874"/>
        <v>6.8159587299587709E-3</v>
      </c>
      <c r="AR2993" s="10">
        <f>+AN2993/SUM(AL$27:AL2993)-1</f>
        <v>0.40550664012600035</v>
      </c>
    </row>
    <row r="2994" spans="1:44" x14ac:dyDescent="0.25">
      <c r="A2994" s="1">
        <v>44643</v>
      </c>
      <c r="B2994">
        <v>9.359</v>
      </c>
      <c r="G2994">
        <f t="shared" si="867"/>
        <v>9020.1714340797989</v>
      </c>
      <c r="H2994">
        <f t="shared" si="868"/>
        <v>8953.0372198809982</v>
      </c>
      <c r="I2994" s="5">
        <f t="shared" si="857"/>
        <v>0</v>
      </c>
      <c r="J2994" s="6">
        <f>+H2994+SUM($D$16:$E$16)-SUM($F$27:F2994)</f>
        <v>9167.6512198809942</v>
      </c>
      <c r="K2994" s="10">
        <f t="shared" si="869"/>
        <v>4.6124758360850393E-3</v>
      </c>
      <c r="L2994" s="10">
        <f>+H2994/SUM(F$27:F2994)-1</f>
        <v>0.16191936651596572</v>
      </c>
      <c r="M2994">
        <v>8.3049999999999997</v>
      </c>
      <c r="R2994">
        <f t="shared" si="870"/>
        <v>7988.1941621333099</v>
      </c>
      <c r="S2994">
        <f t="shared" si="871"/>
        <v>7762.692322469039</v>
      </c>
      <c r="T2994" s="5">
        <f t="shared" si="858"/>
        <v>0</v>
      </c>
      <c r="U2994" s="6">
        <f>+S2994+SUM($D$17:$E$17)-SUM($Q$27:Q2994)</f>
        <v>7941.6663224690346</v>
      </c>
      <c r="V2994" s="10">
        <f t="shared" si="859"/>
        <v>-7.3602625573009339E-3</v>
      </c>
      <c r="W2994" s="10">
        <f>+S2994/SUM(Q$27:Q2994)-1</f>
        <v>0.20894890045127257</v>
      </c>
      <c r="X2994">
        <v>6.6239999999999997</v>
      </c>
      <c r="AC2994">
        <f t="shared" si="872"/>
        <v>19348.20028536769</v>
      </c>
      <c r="AD2994">
        <f t="shared" si="873"/>
        <v>19158.948918760947</v>
      </c>
      <c r="AE2994" s="5">
        <f t="shared" si="860"/>
        <v>0</v>
      </c>
      <c r="AF2994" s="6">
        <f>+AD2994+SUM($D$18:$E$18)-SUM($AB$27:AB2994)</f>
        <v>19480.869918760975</v>
      </c>
      <c r="AG2994" s="10">
        <f t="shared" si="861"/>
        <v>-1.0576879591419064E-2</v>
      </c>
      <c r="AH2994" s="10">
        <f>+AD2994/SUM(AB$27:AB2994)-1</f>
        <v>0.65762398048680848</v>
      </c>
      <c r="AI2994" s="6">
        <f t="shared" si="862"/>
        <v>0</v>
      </c>
      <c r="AL2994" s="6">
        <f t="shared" si="863"/>
        <v>0</v>
      </c>
      <c r="AM2994" s="6">
        <f t="shared" si="864"/>
        <v>36356.565881580798</v>
      </c>
      <c r="AN2994" s="6">
        <f t="shared" si="865"/>
        <v>35874.678461110983</v>
      </c>
      <c r="AO2994" s="5">
        <f t="shared" si="866"/>
        <v>0</v>
      </c>
      <c r="AP2994" s="6">
        <f>+AN2994+SUM($D$16:$E$18)-SUM($AL$27:AL2994)</f>
        <v>36590.187461110967</v>
      </c>
      <c r="AQ2994" s="10">
        <f t="shared" si="874"/>
        <v>-6.1128010762667717E-3</v>
      </c>
      <c r="AR2994" s="10">
        <f>+AN2994/SUM(AL$27:AL2994)-1</f>
        <v>0.39674476948408111</v>
      </c>
    </row>
    <row r="2995" spans="1:44" x14ac:dyDescent="0.25">
      <c r="A2995" s="1">
        <v>44644</v>
      </c>
      <c r="B2995">
        <v>9.3539999999999992</v>
      </c>
      <c r="G2995">
        <f t="shared" si="867"/>
        <v>9015.3524515848312</v>
      </c>
      <c r="H2995">
        <f t="shared" si="868"/>
        <v>8948.2541035117902</v>
      </c>
      <c r="I2995" s="5">
        <f t="shared" si="857"/>
        <v>0</v>
      </c>
      <c r="J2995" s="6">
        <f>+H2995+SUM($D$16:$E$16)-SUM($F$27:F2995)</f>
        <v>9162.8681035117843</v>
      </c>
      <c r="K2995" s="10">
        <f t="shared" si="869"/>
        <v>-5.2173847526371109E-4</v>
      </c>
      <c r="L2995" s="10">
        <f>+H2995/SUM(F$27:F2995)-1</f>
        <v>0.16129861677426449</v>
      </c>
      <c r="M2995">
        <v>8.2789999999999999</v>
      </c>
      <c r="R2995">
        <f t="shared" si="870"/>
        <v>7963.1859684890642</v>
      </c>
      <c r="S2995">
        <f t="shared" si="871"/>
        <v>7738.3900948490282</v>
      </c>
      <c r="T2995" s="5">
        <f t="shared" si="858"/>
        <v>0</v>
      </c>
      <c r="U2995" s="6">
        <f>+S2995+SUM($D$17:$E$17)-SUM($Q$27:Q2995)</f>
        <v>7917.3640948490229</v>
      </c>
      <c r="V2995" s="10">
        <f t="shared" si="859"/>
        <v>-3.0600917531947713E-3</v>
      </c>
      <c r="W2995" s="10">
        <f>+S2995/SUM(Q$27:Q2995)-1</f>
        <v>0.20516411159976955</v>
      </c>
      <c r="X2995">
        <v>6.6719999999999997</v>
      </c>
      <c r="AC2995">
        <f t="shared" si="872"/>
        <v>19488.404635261661</v>
      </c>
      <c r="AD2995">
        <f t="shared" si="873"/>
        <v>19297.781881940376</v>
      </c>
      <c r="AE2995" s="5">
        <f t="shared" si="860"/>
        <v>0</v>
      </c>
      <c r="AF2995" s="6">
        <f>+AD2995+SUM($D$18:$E$18)-SUM($AB$27:AB2995)</f>
        <v>19619.7028819404</v>
      </c>
      <c r="AG2995" s="10">
        <f t="shared" si="861"/>
        <v>7.1266305744244196E-3</v>
      </c>
      <c r="AH2995" s="10">
        <f>+AD2995/SUM(AB$27:AB2995)-1</f>
        <v>0.66963574846135065</v>
      </c>
      <c r="AI2995" s="6">
        <f t="shared" si="862"/>
        <v>0</v>
      </c>
      <c r="AL2995" s="6">
        <f t="shared" si="863"/>
        <v>0</v>
      </c>
      <c r="AM2995" s="6">
        <f t="shared" si="864"/>
        <v>36466.943055335556</v>
      </c>
      <c r="AN2995" s="6">
        <f t="shared" si="865"/>
        <v>35984.426080301193</v>
      </c>
      <c r="AO2995" s="5">
        <f t="shared" si="866"/>
        <v>0</v>
      </c>
      <c r="AP2995" s="6">
        <f>+AN2995+SUM($D$16:$E$18)-SUM($AL$27:AL2995)</f>
        <v>36699.935080301177</v>
      </c>
      <c r="AQ2995" s="10">
        <f t="shared" si="874"/>
        <v>2.9993729686914605E-3</v>
      </c>
      <c r="AR2995" s="10">
        <f>+AN2995/SUM(AL$27:AL2995)-1</f>
        <v>0.40101768340673627</v>
      </c>
    </row>
    <row r="2996" spans="1:44" x14ac:dyDescent="0.25">
      <c r="A2996" s="1">
        <v>44645</v>
      </c>
      <c r="B2996">
        <v>9.266</v>
      </c>
      <c r="G2996">
        <f t="shared" si="867"/>
        <v>8930.5383596734082</v>
      </c>
      <c r="H2996">
        <f t="shared" si="868"/>
        <v>8864.0712554137535</v>
      </c>
      <c r="I2996" s="5">
        <f t="shared" si="857"/>
        <v>0</v>
      </c>
      <c r="J2996" s="6">
        <f>+H2996+SUM($D$16:$E$16)-SUM($F$27:F2996)</f>
        <v>9078.6852554137477</v>
      </c>
      <c r="K2996" s="10">
        <f t="shared" si="869"/>
        <v>-9.1873905797872357E-3</v>
      </c>
      <c r="L2996" s="10">
        <f>+H2996/SUM(F$27:F2996)-1</f>
        <v>0.15037342132032649</v>
      </c>
      <c r="M2996">
        <v>8.2810000000000006</v>
      </c>
      <c r="R2996">
        <f t="shared" si="870"/>
        <v>7965.109675692468</v>
      </c>
      <c r="S2996">
        <f t="shared" si="871"/>
        <v>7740.2594969736447</v>
      </c>
      <c r="T2996" s="5">
        <f t="shared" si="858"/>
        <v>0</v>
      </c>
      <c r="U2996" s="6">
        <f>+S2996+SUM($D$17:$E$17)-SUM($Q$27:Q2996)</f>
        <v>7919.2334969736403</v>
      </c>
      <c r="V2996" s="10">
        <f t="shared" si="859"/>
        <v>2.3611420445268649E-4</v>
      </c>
      <c r="W2996" s="10">
        <f>+S2996/SUM(Q$27:Q2996)-1</f>
        <v>0.20545524920373137</v>
      </c>
      <c r="X2996">
        <v>6.6929999999999996</v>
      </c>
      <c r="AC2996">
        <f t="shared" si="872"/>
        <v>19549.744038340272</v>
      </c>
      <c r="AD2996">
        <f t="shared" si="873"/>
        <v>19358.521303331374</v>
      </c>
      <c r="AE2996" s="5">
        <f t="shared" si="860"/>
        <v>0</v>
      </c>
      <c r="AF2996" s="6">
        <f>+AD2996+SUM($D$18:$E$18)-SUM($AB$27:AB2996)</f>
        <v>19680.442303331401</v>
      </c>
      <c r="AG2996" s="10">
        <f t="shared" si="861"/>
        <v>3.0958379826899751E-3</v>
      </c>
      <c r="AH2996" s="10">
        <f>+AD2996/SUM(AB$27:AB2996)-1</f>
        <v>0.67489089695021276</v>
      </c>
      <c r="AI2996" s="6">
        <f t="shared" si="862"/>
        <v>0</v>
      </c>
      <c r="AL2996" s="6">
        <f t="shared" si="863"/>
        <v>0</v>
      </c>
      <c r="AM2996" s="6">
        <f t="shared" si="864"/>
        <v>36445.392073706149</v>
      </c>
      <c r="AN2996" s="6">
        <f t="shared" si="865"/>
        <v>35962.852055718773</v>
      </c>
      <c r="AO2996" s="5">
        <f t="shared" si="866"/>
        <v>0</v>
      </c>
      <c r="AP2996" s="6">
        <f>+AN2996+SUM($D$16:$E$18)-SUM($AL$27:AL2996)</f>
        <v>36678.361055718749</v>
      </c>
      <c r="AQ2996" s="10">
        <f t="shared" si="874"/>
        <v>-5.8784912112852528E-4</v>
      </c>
      <c r="AR2996" s="10">
        <f>+AN2996/SUM(AL$27:AL2996)-1</f>
        <v>0.40017772031062426</v>
      </c>
    </row>
    <row r="2997" spans="1:44" x14ac:dyDescent="0.25">
      <c r="A2997" s="1">
        <v>44648</v>
      </c>
      <c r="B2997">
        <v>9.2739999999999991</v>
      </c>
      <c r="G2997">
        <f t="shared" si="867"/>
        <v>8938.2487316653551</v>
      </c>
      <c r="H2997">
        <f t="shared" si="868"/>
        <v>8871.7242416044846</v>
      </c>
      <c r="I2997" s="5">
        <f t="shared" si="857"/>
        <v>0</v>
      </c>
      <c r="J2997" s="6">
        <f>+H2997+SUM($D$16:$E$16)-SUM($F$27:F2997)</f>
        <v>9086.3382416044769</v>
      </c>
      <c r="K2997" s="10">
        <f t="shared" si="869"/>
        <v>8.4296194607746955E-4</v>
      </c>
      <c r="L2997" s="10">
        <f>+H2997/SUM(F$27:F2997)-1</f>
        <v>0.15136662090704833</v>
      </c>
      <c r="M2997">
        <v>8.3140000000000001</v>
      </c>
      <c r="R2997">
        <f t="shared" si="870"/>
        <v>7996.8508445486259</v>
      </c>
      <c r="S2997">
        <f t="shared" si="871"/>
        <v>7771.1046320298119</v>
      </c>
      <c r="T2997" s="5">
        <f t="shared" si="858"/>
        <v>0</v>
      </c>
      <c r="U2997" s="6">
        <f>+S2997+SUM($D$17:$E$17)-SUM($Q$27:Q2997)</f>
        <v>7950.0786320298066</v>
      </c>
      <c r="V2997" s="10">
        <f t="shared" si="859"/>
        <v>3.8949647169708168E-3</v>
      </c>
      <c r="W2997" s="10">
        <f>+S2997/SUM(Q$27:Q2997)-1</f>
        <v>0.21025901966910054</v>
      </c>
      <c r="X2997">
        <v>6.7279999999999998</v>
      </c>
      <c r="AC2997">
        <f t="shared" si="872"/>
        <v>19651.976376804625</v>
      </c>
      <c r="AD2997">
        <f t="shared" si="873"/>
        <v>19459.753672316376</v>
      </c>
      <c r="AE2997" s="5">
        <f t="shared" si="860"/>
        <v>0</v>
      </c>
      <c r="AF2997" s="6">
        <f>+AD2997+SUM($D$18:$E$18)-SUM($AB$27:AB2997)</f>
        <v>19781.674672316403</v>
      </c>
      <c r="AG2997" s="10">
        <f t="shared" si="861"/>
        <v>5.1438055824519768E-3</v>
      </c>
      <c r="AH2997" s="10">
        <f>+AD2997/SUM(AB$27:AB2997)-1</f>
        <v>0.68364947776498308</v>
      </c>
      <c r="AI2997" s="6">
        <f t="shared" si="862"/>
        <v>0</v>
      </c>
      <c r="AL2997" s="6">
        <f t="shared" si="863"/>
        <v>0</v>
      </c>
      <c r="AM2997" s="6">
        <f t="shared" si="864"/>
        <v>36587.075953018604</v>
      </c>
      <c r="AN2997" s="6">
        <f t="shared" si="865"/>
        <v>36102.582545950674</v>
      </c>
      <c r="AO2997" s="5">
        <f t="shared" si="866"/>
        <v>0</v>
      </c>
      <c r="AP2997" s="6">
        <f>+AN2997+SUM($D$16:$E$18)-SUM($AL$27:AL2997)</f>
        <v>36818.09154595065</v>
      </c>
      <c r="AQ2997" s="10">
        <f t="shared" si="874"/>
        <v>3.8096165207499588E-3</v>
      </c>
      <c r="AR2997" s="10">
        <f>+AN2997/SUM(AL$27:AL2997)-1</f>
        <v>0.40561798736640897</v>
      </c>
    </row>
    <row r="2998" spans="1:44" x14ac:dyDescent="0.25">
      <c r="A2998" s="1">
        <v>44649</v>
      </c>
      <c r="B2998">
        <v>9.26</v>
      </c>
      <c r="G2998">
        <f t="shared" si="867"/>
        <v>8924.755580679448</v>
      </c>
      <c r="H2998">
        <f t="shared" si="868"/>
        <v>8858.3315157707075</v>
      </c>
      <c r="I2998" s="5">
        <f t="shared" si="857"/>
        <v>0</v>
      </c>
      <c r="J2998" s="6">
        <f>+H2998+SUM($D$16:$E$16)-SUM($F$27:F2998)</f>
        <v>9072.9455157707016</v>
      </c>
      <c r="K2998" s="10">
        <f t="shared" si="869"/>
        <v>-1.4739409295212447E-3</v>
      </c>
      <c r="L2998" s="10">
        <f>+H2998/SUM(F$27:F2998)-1</f>
        <v>0.1496285216302855</v>
      </c>
      <c r="M2998">
        <v>8.4380000000000006</v>
      </c>
      <c r="R2998">
        <f t="shared" si="870"/>
        <v>8116.1206911596482</v>
      </c>
      <c r="S2998">
        <f t="shared" si="871"/>
        <v>7887.0075637560212</v>
      </c>
      <c r="T2998" s="5">
        <f t="shared" si="858"/>
        <v>0</v>
      </c>
      <c r="U2998" s="6">
        <f>+S2998+SUM($D$17:$E$17)-SUM($Q$27:Q2998)</f>
        <v>8065.9815637560168</v>
      </c>
      <c r="V2998" s="10">
        <f t="shared" si="859"/>
        <v>1.4578840926082526E-2</v>
      </c>
      <c r="W2998" s="10">
        <f>+S2998/SUM(Q$27:Q2998)-1</f>
        <v>0.22830955111473061</v>
      </c>
      <c r="X2998">
        <v>6.7309999999999999</v>
      </c>
      <c r="AC2998">
        <f t="shared" si="872"/>
        <v>19660.739148673001</v>
      </c>
      <c r="AD2998">
        <f t="shared" si="873"/>
        <v>19468.430732515091</v>
      </c>
      <c r="AE2998" s="5">
        <f t="shared" si="860"/>
        <v>0</v>
      </c>
      <c r="AF2998" s="6">
        <f>+AD2998+SUM($D$18:$E$18)-SUM($AB$27:AB2998)</f>
        <v>19790.351732515119</v>
      </c>
      <c r="AG2998" s="10">
        <f t="shared" si="861"/>
        <v>4.3864133560234109E-4</v>
      </c>
      <c r="AH2998" s="10">
        <f>+AD2998/SUM(AB$27:AB2998)-1</f>
        <v>0.68440021326339218</v>
      </c>
      <c r="AI2998" s="6">
        <f t="shared" si="862"/>
        <v>0</v>
      </c>
      <c r="AL2998" s="6">
        <f t="shared" si="863"/>
        <v>0</v>
      </c>
      <c r="AM2998" s="6">
        <f t="shared" si="864"/>
        <v>36701.615420512098</v>
      </c>
      <c r="AN2998" s="6">
        <f t="shared" si="865"/>
        <v>36213.769812041821</v>
      </c>
      <c r="AO2998" s="5">
        <f t="shared" si="866"/>
        <v>0</v>
      </c>
      <c r="AP2998" s="6">
        <f>+AN2998+SUM($D$16:$E$18)-SUM($AL$27:AL2998)</f>
        <v>36929.278812041797</v>
      </c>
      <c r="AQ2998" s="10">
        <f t="shared" si="874"/>
        <v>3.0199084586548519E-3</v>
      </c>
      <c r="AR2998" s="10">
        <f>+AN2998/SUM(AL$27:AL2998)-1</f>
        <v>0.40994695250304125</v>
      </c>
    </row>
    <row r="2999" spans="1:44" x14ac:dyDescent="0.25">
      <c r="A2999" s="1">
        <v>44650</v>
      </c>
      <c r="B2999">
        <v>9.2799999999999994</v>
      </c>
      <c r="G2999">
        <f t="shared" si="867"/>
        <v>8944.0315106593171</v>
      </c>
      <c r="H2999">
        <f t="shared" si="868"/>
        <v>8877.4639812475325</v>
      </c>
      <c r="I2999" s="5">
        <f t="shared" si="857"/>
        <v>0</v>
      </c>
      <c r="J2999" s="6">
        <f>+H2999+SUM($D$16:$E$16)-SUM($F$27:F2999)</f>
        <v>9092.0779812475266</v>
      </c>
      <c r="K2999" s="10">
        <f t="shared" si="869"/>
        <v>2.1087380546449541E-3</v>
      </c>
      <c r="L2999" s="10">
        <f>+H2999/SUM(F$27:F2999)-1</f>
        <v>0.15211152059708954</v>
      </c>
      <c r="M2999">
        <v>8.4280000000000008</v>
      </c>
      <c r="R2999">
        <f t="shared" si="870"/>
        <v>8106.5021551426307</v>
      </c>
      <c r="S2999">
        <f t="shared" si="871"/>
        <v>7877.6605531329405</v>
      </c>
      <c r="T2999" s="5">
        <f t="shared" si="858"/>
        <v>0</v>
      </c>
      <c r="U2999" s="6">
        <f>+S2999+SUM($D$17:$E$17)-SUM($Q$27:Q2999)</f>
        <v>8056.6345531329353</v>
      </c>
      <c r="V2999" s="10">
        <f t="shared" si="859"/>
        <v>-1.1588187437820974E-3</v>
      </c>
      <c r="W2999" s="10">
        <f>+S2999/SUM(Q$27:Q2999)-1</f>
        <v>0.22685386309492195</v>
      </c>
      <c r="X2999">
        <v>6.71</v>
      </c>
      <c r="AC2999">
        <f t="shared" si="872"/>
        <v>19599.39974559439</v>
      </c>
      <c r="AD2999">
        <f t="shared" si="873"/>
        <v>19407.69131112409</v>
      </c>
      <c r="AE2999" s="5">
        <f t="shared" si="860"/>
        <v>0</v>
      </c>
      <c r="AF2999" s="6">
        <f>+AD2999+SUM($D$18:$E$18)-SUM($AB$27:AB2999)</f>
        <v>19729.612311124118</v>
      </c>
      <c r="AG2999" s="10">
        <f t="shared" si="861"/>
        <v>-3.0691430961889976E-3</v>
      </c>
      <c r="AH2999" s="10">
        <f>+AD2999/SUM(AB$27:AB2999)-1</f>
        <v>0.67914506477452985</v>
      </c>
      <c r="AI2999" s="6">
        <f t="shared" si="862"/>
        <v>0</v>
      </c>
      <c r="AL2999" s="6">
        <f t="shared" si="863"/>
        <v>0</v>
      </c>
      <c r="AM2999" s="6">
        <f t="shared" si="864"/>
        <v>36649.933411396341</v>
      </c>
      <c r="AN2999" s="6">
        <f t="shared" si="865"/>
        <v>36162.815845504563</v>
      </c>
      <c r="AO2999" s="5">
        <f t="shared" si="866"/>
        <v>0</v>
      </c>
      <c r="AP2999" s="6">
        <f>+AN2999+SUM($D$16:$E$18)-SUM($AL$27:AL2999)</f>
        <v>36878.32484550454</v>
      </c>
      <c r="AQ2999" s="10">
        <f t="shared" si="874"/>
        <v>-1.3797715031641511E-3</v>
      </c>
      <c r="AR2999" s="10">
        <f>+AN2999/SUM(AL$27:AL2999)-1</f>
        <v>0.40796311071551061</v>
      </c>
    </row>
    <row r="3000" spans="1:44" x14ac:dyDescent="0.25">
      <c r="A3000" s="1">
        <v>44651</v>
      </c>
      <c r="B3000">
        <v>9.2430000000000003</v>
      </c>
      <c r="G3000">
        <f t="shared" si="867"/>
        <v>8908.37104019656</v>
      </c>
      <c r="H3000">
        <f t="shared" si="868"/>
        <v>8842.0689201154037</v>
      </c>
      <c r="I3000" s="5">
        <f t="shared" si="857"/>
        <v>0</v>
      </c>
      <c r="J3000" s="6">
        <f>+H3000+SUM($D$16:$E$16)-SUM($F$27:F3000)</f>
        <v>9056.682920115396</v>
      </c>
      <c r="K3000" s="10">
        <f t="shared" si="869"/>
        <v>-3.89295617625951E-3</v>
      </c>
      <c r="L3000" s="10">
        <f>+H3000/SUM(F$27:F3000)-1</f>
        <v>0.14751797250850185</v>
      </c>
      <c r="M3000">
        <v>8.3629999999999995</v>
      </c>
      <c r="R3000">
        <f t="shared" si="870"/>
        <v>8043.9816710320138</v>
      </c>
      <c r="S3000">
        <f t="shared" si="871"/>
        <v>7816.9049840829111</v>
      </c>
      <c r="T3000" s="5">
        <f t="shared" si="858"/>
        <v>0</v>
      </c>
      <c r="U3000" s="6">
        <f>+S3000+SUM($D$17:$E$17)-SUM($Q$27:Q3000)</f>
        <v>7995.8789840829049</v>
      </c>
      <c r="V3000" s="10">
        <f t="shared" si="859"/>
        <v>-7.541060556905177E-3</v>
      </c>
      <c r="W3000" s="10">
        <f>+S3000/SUM(Q$27:Q3000)-1</f>
        <v>0.21739189096616407</v>
      </c>
      <c r="X3000">
        <v>6.6779999999999999</v>
      </c>
      <c r="AC3000">
        <f t="shared" si="872"/>
        <v>19505.930178998409</v>
      </c>
      <c r="AD3000">
        <f t="shared" si="873"/>
        <v>19315.136002337804</v>
      </c>
      <c r="AE3000" s="5">
        <f t="shared" si="860"/>
        <v>0</v>
      </c>
      <c r="AF3000" s="6">
        <f>+AD3000+SUM($D$18:$E$18)-SUM($AB$27:AB3000)</f>
        <v>19637.057002337831</v>
      </c>
      <c r="AG3000" s="10">
        <f t="shared" si="861"/>
        <v>-4.6911874053450209E-3</v>
      </c>
      <c r="AH3000" s="10">
        <f>+AD3000/SUM(AB$27:AB3000)-1</f>
        <v>0.6711372194581684</v>
      </c>
      <c r="AI3000" s="6">
        <f t="shared" si="862"/>
        <v>0</v>
      </c>
      <c r="AL3000" s="6">
        <f t="shared" si="863"/>
        <v>0</v>
      </c>
      <c r="AM3000" s="6">
        <f t="shared" si="864"/>
        <v>36458.282890226983</v>
      </c>
      <c r="AN3000" s="6">
        <f t="shared" si="865"/>
        <v>35974.10990653612</v>
      </c>
      <c r="AO3000" s="5">
        <f t="shared" si="866"/>
        <v>0</v>
      </c>
      <c r="AP3000" s="6">
        <f>+AN3000+SUM($D$16:$E$18)-SUM($AL$27:AL3000)</f>
        <v>36689.618906536096</v>
      </c>
      <c r="AQ3000" s="10">
        <f t="shared" si="874"/>
        <v>-5.1169878176136052E-3</v>
      </c>
      <c r="AR3000" s="10">
        <f>+AN3000/SUM(AL$27:AL3000)-1</f>
        <v>0.4006160334863591</v>
      </c>
    </row>
    <row r="3001" spans="1:44" x14ac:dyDescent="0.25">
      <c r="A3001" s="1">
        <v>44652</v>
      </c>
      <c r="B3001">
        <v>9.3450000000000006</v>
      </c>
      <c r="G3001">
        <f t="shared" si="867"/>
        <v>9006.6782830938937</v>
      </c>
      <c r="H3001">
        <f t="shared" si="868"/>
        <v>8939.6444940472193</v>
      </c>
      <c r="I3001" s="5">
        <f t="shared" si="857"/>
        <v>0</v>
      </c>
      <c r="J3001" s="6">
        <f>+H3001+SUM($D$16:$E$16)-SUM($F$27:F3001)</f>
        <v>9154.2584940472152</v>
      </c>
      <c r="K3001" s="10">
        <f t="shared" si="869"/>
        <v>1.0773875467705585E-2</v>
      </c>
      <c r="L3001" s="10">
        <f>+H3001/SUM(F$27:F3001)-1</f>
        <v>0.16018126723920267</v>
      </c>
      <c r="M3001">
        <v>8.3789999999999996</v>
      </c>
      <c r="R3001">
        <f t="shared" si="870"/>
        <v>8059.3713286592429</v>
      </c>
      <c r="S3001">
        <f t="shared" si="871"/>
        <v>7831.8602010798422</v>
      </c>
      <c r="T3001" s="5">
        <f t="shared" si="858"/>
        <v>0</v>
      </c>
      <c r="U3001" s="6">
        <f>+S3001+SUM($D$17:$E$17)-SUM($Q$27:Q3001)</f>
        <v>8010.8342010798369</v>
      </c>
      <c r="V3001" s="10">
        <f t="shared" si="859"/>
        <v>1.870365600417756E-3</v>
      </c>
      <c r="W3001" s="10">
        <f>+S3001/SUM(Q$27:Q3001)-1</f>
        <v>0.21972099179785842</v>
      </c>
      <c r="X3001">
        <v>6.7619999999999996</v>
      </c>
      <c r="AC3001">
        <f t="shared" si="872"/>
        <v>19751.287791312854</v>
      </c>
      <c r="AD3001">
        <f t="shared" si="873"/>
        <v>19558.093687901801</v>
      </c>
      <c r="AE3001" s="5">
        <f t="shared" si="860"/>
        <v>0</v>
      </c>
      <c r="AF3001" s="6">
        <f>+AD3001+SUM($D$18:$E$18)-SUM($AB$27:AB3001)</f>
        <v>19880.014687901828</v>
      </c>
      <c r="AG3001" s="10">
        <f t="shared" si="861"/>
        <v>1.2372408224667897E-2</v>
      </c>
      <c r="AH3001" s="10">
        <f>+AD3001/SUM(AB$27:AB3001)-1</f>
        <v>0.69215781341361704</v>
      </c>
      <c r="AI3001" s="6">
        <f t="shared" si="862"/>
        <v>0</v>
      </c>
      <c r="AL3001" s="6">
        <f t="shared" si="863"/>
        <v>0</v>
      </c>
      <c r="AM3001" s="6">
        <f t="shared" si="864"/>
        <v>36817.337403065991</v>
      </c>
      <c r="AN3001" s="6">
        <f t="shared" si="865"/>
        <v>36329.598383028861</v>
      </c>
      <c r="AO3001" s="5">
        <f t="shared" si="866"/>
        <v>0</v>
      </c>
      <c r="AP3001" s="6">
        <f>+AN3001+SUM($D$16:$E$18)-SUM($AL$27:AL3001)</f>
        <v>37045.107383028837</v>
      </c>
      <c r="AQ3001" s="10">
        <f t="shared" si="874"/>
        <v>9.6890751958562671E-3</v>
      </c>
      <c r="AR3001" s="10">
        <f>+AN3001/SUM(AL$27:AL3001)-1</f>
        <v>0.41445662220944279</v>
      </c>
    </row>
    <row r="3002" spans="1:44" x14ac:dyDescent="0.25">
      <c r="A3002" s="1">
        <v>44655</v>
      </c>
      <c r="B3002">
        <v>9.4960000000000004</v>
      </c>
      <c r="G3002">
        <f t="shared" si="867"/>
        <v>9152.2115544419066</v>
      </c>
      <c r="H3002">
        <f t="shared" si="868"/>
        <v>9084.0946083972613</v>
      </c>
      <c r="I3002" s="5">
        <f t="shared" si="857"/>
        <v>0</v>
      </c>
      <c r="J3002" s="6">
        <f>+H3002+SUM($D$16:$E$16)-SUM($F$27:F3002)</f>
        <v>9298.7086083972536</v>
      </c>
      <c r="K3002" s="10">
        <f t="shared" si="869"/>
        <v>1.5779553793894951E-2</v>
      </c>
      <c r="L3002" s="10">
        <f>+H3002/SUM(F$27:F3002)-1</f>
        <v>0.17892790943857362</v>
      </c>
      <c r="M3002">
        <v>8.4380000000000006</v>
      </c>
      <c r="R3002">
        <f t="shared" si="870"/>
        <v>8116.1206911596482</v>
      </c>
      <c r="S3002">
        <f t="shared" si="871"/>
        <v>7887.0075637560221</v>
      </c>
      <c r="T3002" s="5">
        <f t="shared" si="858"/>
        <v>0</v>
      </c>
      <c r="U3002" s="6">
        <f>+S3002+SUM($D$17:$E$17)-SUM($Q$27:Q3002)</f>
        <v>8065.9815637560168</v>
      </c>
      <c r="V3002" s="10">
        <f t="shared" si="859"/>
        <v>6.8840973726240762E-3</v>
      </c>
      <c r="W3002" s="10">
        <f>+S3002/SUM(Q$27:Q3002)-1</f>
        <v>0.22830955111473084</v>
      </c>
      <c r="X3002">
        <v>6.7859999999999996</v>
      </c>
      <c r="AC3002">
        <f t="shared" si="872"/>
        <v>19821.389966259838</v>
      </c>
      <c r="AD3002">
        <f t="shared" si="873"/>
        <v>19627.510169491514</v>
      </c>
      <c r="AE3002" s="5">
        <f t="shared" si="860"/>
        <v>0</v>
      </c>
      <c r="AF3002" s="6">
        <f>+AD3002+SUM($D$18:$E$18)-SUM($AB$27:AB3002)</f>
        <v>19949.431169491538</v>
      </c>
      <c r="AG3002" s="10">
        <f t="shared" si="861"/>
        <v>3.491772148033423E-3</v>
      </c>
      <c r="AH3002" s="10">
        <f>+AD3002/SUM(AB$27:AB3002)-1</f>
        <v>0.69816369740088802</v>
      </c>
      <c r="AI3002" s="6">
        <f t="shared" si="862"/>
        <v>0</v>
      </c>
      <c r="AL3002" s="6">
        <f t="shared" si="863"/>
        <v>0</v>
      </c>
      <c r="AM3002" s="6">
        <f t="shared" si="864"/>
        <v>37089.722211861394</v>
      </c>
      <c r="AN3002" s="6">
        <f t="shared" si="865"/>
        <v>36598.612341644795</v>
      </c>
      <c r="AO3002" s="5">
        <f t="shared" si="866"/>
        <v>0</v>
      </c>
      <c r="AP3002" s="6">
        <f>+AN3002+SUM($D$16:$E$18)-SUM($AL$27:AL3002)</f>
        <v>37314.121341644772</v>
      </c>
      <c r="AQ3002" s="10">
        <f t="shared" si="874"/>
        <v>7.2617945423794072E-3</v>
      </c>
      <c r="AR3002" s="10">
        <f>+AN3002/SUM(AL$27:AL3002)-1</f>
        <v>0.42493041196124026</v>
      </c>
    </row>
    <row r="3003" spans="1:44" x14ac:dyDescent="0.25">
      <c r="A3003" s="1">
        <v>44656</v>
      </c>
      <c r="B3003">
        <v>9.5109999999999992</v>
      </c>
      <c r="G3003">
        <f t="shared" si="867"/>
        <v>9166.6685019268061</v>
      </c>
      <c r="H3003">
        <f t="shared" si="868"/>
        <v>9098.44395750488</v>
      </c>
      <c r="I3003" s="5">
        <f t="shared" si="857"/>
        <v>0</v>
      </c>
      <c r="J3003" s="6">
        <f>+H3003+SUM($D$16:$E$16)-SUM($F$27:F3003)</f>
        <v>9313.057957504876</v>
      </c>
      <c r="K3003" s="10">
        <f t="shared" si="869"/>
        <v>1.5431550457085663E-3</v>
      </c>
      <c r="L3003" s="10">
        <f>+H3003/SUM(F$27:F3003)-1</f>
        <v>0.18079015866367665</v>
      </c>
      <c r="M3003">
        <v>8.4489999999999998</v>
      </c>
      <c r="R3003">
        <f t="shared" si="870"/>
        <v>8126.7010807783663</v>
      </c>
      <c r="S3003">
        <f t="shared" si="871"/>
        <v>7897.2892754414097</v>
      </c>
      <c r="T3003" s="5">
        <f t="shared" si="858"/>
        <v>0</v>
      </c>
      <c r="U3003" s="6">
        <f>+S3003+SUM($D$17:$E$17)-SUM($Q$27:Q3003)</f>
        <v>8076.2632754414044</v>
      </c>
      <c r="V3003" s="10">
        <f t="shared" si="859"/>
        <v>1.2747006181601517E-3</v>
      </c>
      <c r="W3003" s="10">
        <f>+S3003/SUM(Q$27:Q3003)-1</f>
        <v>0.22991080793652019</v>
      </c>
      <c r="X3003">
        <v>6.8390000000000004</v>
      </c>
      <c r="AC3003">
        <f t="shared" si="872"/>
        <v>19976.19893593443</v>
      </c>
      <c r="AD3003">
        <f t="shared" si="873"/>
        <v>19780.804899668798</v>
      </c>
      <c r="AE3003" s="5">
        <f t="shared" si="860"/>
        <v>0</v>
      </c>
      <c r="AF3003" s="6">
        <f>+AD3003+SUM($D$18:$E$18)-SUM($AB$27:AB3003)</f>
        <v>20102.725899668825</v>
      </c>
      <c r="AG3003" s="10">
        <f t="shared" si="861"/>
        <v>7.6841654719317365E-3</v>
      </c>
      <c r="AH3003" s="10">
        <f>+AD3003/SUM(AB$27:AB3003)-1</f>
        <v>0.71142669120611157</v>
      </c>
      <c r="AI3003" s="6">
        <f t="shared" si="862"/>
        <v>0</v>
      </c>
      <c r="AL3003" s="6">
        <f t="shared" si="863"/>
        <v>0</v>
      </c>
      <c r="AM3003" s="6">
        <f t="shared" si="864"/>
        <v>37269.5685186396</v>
      </c>
      <c r="AN3003" s="6">
        <f t="shared" si="865"/>
        <v>36776.538132615082</v>
      </c>
      <c r="AO3003" s="5">
        <f t="shared" si="866"/>
        <v>0</v>
      </c>
      <c r="AP3003" s="6">
        <f>+AN3003+SUM($D$16:$E$18)-SUM($AL$27:AL3003)</f>
        <v>37492.047132615058</v>
      </c>
      <c r="AQ3003" s="10">
        <f t="shared" si="874"/>
        <v>4.768323213113268E-3</v>
      </c>
      <c r="AR3003" s="10">
        <f>+AN3003/SUM(AL$27:AL3003)-1</f>
        <v>0.43185777489672872</v>
      </c>
    </row>
    <row r="3004" spans="1:44" x14ac:dyDescent="0.25">
      <c r="A3004" s="1">
        <v>44657</v>
      </c>
      <c r="B3004">
        <v>9.4039999999999999</v>
      </c>
      <c r="G3004">
        <f t="shared" si="867"/>
        <v>9063.5422765345065</v>
      </c>
      <c r="H3004">
        <f t="shared" si="868"/>
        <v>8996.0852672038582</v>
      </c>
      <c r="I3004" s="5">
        <f t="shared" si="857"/>
        <v>0</v>
      </c>
      <c r="J3004" s="6">
        <f>+H3004+SUM($D$16:$E$16)-SUM($F$27:F3004)</f>
        <v>9210.6992672038541</v>
      </c>
      <c r="K3004" s="10">
        <f t="shared" si="869"/>
        <v>-1.099087869613613E-2</v>
      </c>
      <c r="L3004" s="10">
        <f>+H3004/SUM(F$27:F3004)-1</f>
        <v>0.16750611419127481</v>
      </c>
      <c r="M3004">
        <v>8.33</v>
      </c>
      <c r="R3004">
        <f t="shared" si="870"/>
        <v>8012.2405021758541</v>
      </c>
      <c r="S3004">
        <f t="shared" si="871"/>
        <v>7786.0598490267421</v>
      </c>
      <c r="T3004" s="5">
        <f t="shared" si="858"/>
        <v>0</v>
      </c>
      <c r="U3004" s="6">
        <f>+S3004+SUM($D$17:$E$17)-SUM($Q$27:Q3004)</f>
        <v>7965.0338490267368</v>
      </c>
      <c r="V3004" s="10">
        <f t="shared" si="859"/>
        <v>-1.3772387380299733E-2</v>
      </c>
      <c r="W3004" s="10">
        <f>+S3004/SUM(Q$27:Q3004)-1</f>
        <v>0.21258812050079468</v>
      </c>
      <c r="X3004">
        <v>6.8879999999999999</v>
      </c>
      <c r="AC3004">
        <f t="shared" si="872"/>
        <v>20119.324209784521</v>
      </c>
      <c r="AD3004">
        <f t="shared" si="873"/>
        <v>19922.530216247793</v>
      </c>
      <c r="AE3004" s="5">
        <f t="shared" si="860"/>
        <v>0</v>
      </c>
      <c r="AF3004" s="6">
        <f>+AD3004+SUM($D$18:$E$18)-SUM($AB$27:AB3004)</f>
        <v>20244.45121624782</v>
      </c>
      <c r="AG3004" s="10">
        <f t="shared" si="861"/>
        <v>7.0500546685228205E-3</v>
      </c>
      <c r="AH3004" s="10">
        <f>+AD3004/SUM(AB$27:AB3004)-1</f>
        <v>0.72368870434678967</v>
      </c>
      <c r="AI3004" s="6">
        <f t="shared" si="862"/>
        <v>0</v>
      </c>
      <c r="AL3004" s="6">
        <f t="shared" si="863"/>
        <v>0</v>
      </c>
      <c r="AM3004" s="6">
        <f t="shared" si="864"/>
        <v>37195.106988494881</v>
      </c>
      <c r="AN3004" s="6">
        <f t="shared" si="865"/>
        <v>36704.675332478393</v>
      </c>
      <c r="AO3004" s="5">
        <f t="shared" si="866"/>
        <v>0</v>
      </c>
      <c r="AP3004" s="6">
        <f>+AN3004+SUM($D$16:$E$18)-SUM($AL$27:AL3004)</f>
        <v>37420.184332478369</v>
      </c>
      <c r="AQ3004" s="10">
        <f t="shared" si="874"/>
        <v>-1.9167478340805788E-3</v>
      </c>
      <c r="AR3004" s="10">
        <f>+AN3004/SUM(AL$27:AL3004)-1</f>
        <v>0.42905986855952749</v>
      </c>
    </row>
    <row r="3005" spans="1:44" x14ac:dyDescent="0.25">
      <c r="A3005" s="1">
        <v>44658</v>
      </c>
      <c r="B3005">
        <v>9.2729999999999997</v>
      </c>
      <c r="G3005">
        <f t="shared" si="867"/>
        <v>8937.2849351663626</v>
      </c>
      <c r="H3005">
        <f t="shared" si="868"/>
        <v>8870.7676183306448</v>
      </c>
      <c r="I3005" s="5">
        <f t="shared" si="857"/>
        <v>0</v>
      </c>
      <c r="J3005" s="6">
        <f>+H3005+SUM($D$16:$E$16)-SUM($F$27:F3005)</f>
        <v>9085.3816183306408</v>
      </c>
      <c r="K3005" s="10">
        <f t="shared" si="869"/>
        <v>-1.3605660681966558E-2</v>
      </c>
      <c r="L3005" s="10">
        <f>+H3005/SUM(F$27:F3005)-1</f>
        <v>0.15124247095870813</v>
      </c>
      <c r="M3005">
        <v>8.31</v>
      </c>
      <c r="R3005">
        <f t="shared" si="870"/>
        <v>7993.0034301418191</v>
      </c>
      <c r="S3005">
        <f t="shared" si="871"/>
        <v>7767.3658277805798</v>
      </c>
      <c r="T3005" s="5">
        <f t="shared" si="858"/>
        <v>0</v>
      </c>
      <c r="U3005" s="6">
        <f>+S3005+SUM($D$17:$E$17)-SUM($Q$27:Q3005)</f>
        <v>7946.3398277805754</v>
      </c>
      <c r="V3005" s="10">
        <f t="shared" si="859"/>
        <v>-2.3470108979443127E-3</v>
      </c>
      <c r="W3005" s="10">
        <f>+S3005/SUM(Q$27:Q3005)-1</f>
        <v>0.2096767444611769</v>
      </c>
      <c r="X3005">
        <v>7.0049999999999999</v>
      </c>
      <c r="AC3005">
        <f t="shared" si="872"/>
        <v>20461.072312651071</v>
      </c>
      <c r="AD3005">
        <f t="shared" si="873"/>
        <v>20260.935563997646</v>
      </c>
      <c r="AE3005" s="5">
        <f t="shared" si="860"/>
        <v>0</v>
      </c>
      <c r="AF3005" s="6">
        <f>+AD3005+SUM($D$18:$E$18)-SUM($AB$27:AB3005)</f>
        <v>20582.856563997673</v>
      </c>
      <c r="AG3005" s="10">
        <f t="shared" si="861"/>
        <v>1.6715955603590515E-2</v>
      </c>
      <c r="AH3005" s="10">
        <f>+AD3005/SUM(AB$27:AB3005)-1</f>
        <v>0.7529673887847359</v>
      </c>
      <c r="AI3005" s="6">
        <f t="shared" si="862"/>
        <v>0</v>
      </c>
      <c r="AL3005" s="6">
        <f t="shared" si="863"/>
        <v>0</v>
      </c>
      <c r="AM3005" s="6">
        <f t="shared" si="864"/>
        <v>37391.360677959252</v>
      </c>
      <c r="AN3005" s="6">
        <f t="shared" si="865"/>
        <v>36899.069010108869</v>
      </c>
      <c r="AO3005" s="5">
        <f t="shared" si="866"/>
        <v>0</v>
      </c>
      <c r="AP3005" s="6">
        <f>+AN3005+SUM($D$16:$E$18)-SUM($AL$27:AL3005)</f>
        <v>37614.578010108846</v>
      </c>
      <c r="AQ3005" s="10">
        <f t="shared" si="874"/>
        <v>5.1948882962009613E-3</v>
      </c>
      <c r="AR3005" s="10">
        <f>+AN3005/SUM(AL$27:AL3005)-1</f>
        <v>0.43662839221181526</v>
      </c>
    </row>
    <row r="3006" spans="1:44" x14ac:dyDescent="0.25">
      <c r="A3006" s="1">
        <v>44659</v>
      </c>
      <c r="B3006">
        <v>9.3179999999999996</v>
      </c>
      <c r="G3006">
        <f t="shared" si="867"/>
        <v>8980.6557776210684</v>
      </c>
      <c r="H3006">
        <f t="shared" si="868"/>
        <v>8913.8156656535048</v>
      </c>
      <c r="I3006" s="5">
        <f t="shared" si="857"/>
        <v>0</v>
      </c>
      <c r="J3006" s="6">
        <f>+H3006+SUM($D$16:$E$16)-SUM($F$27:F3006)</f>
        <v>9128.4296656535007</v>
      </c>
      <c r="K3006" s="10">
        <f t="shared" si="869"/>
        <v>4.7381661146743692E-3</v>
      </c>
      <c r="L3006" s="10">
        <f>+H3006/SUM(F$27:F3006)-1</f>
        <v>0.15682921863401744</v>
      </c>
      <c r="M3006">
        <v>8.3970000000000002</v>
      </c>
      <c r="R3006">
        <f t="shared" si="870"/>
        <v>8076.684693489874</v>
      </c>
      <c r="S3006">
        <f t="shared" si="871"/>
        <v>7848.6848202013871</v>
      </c>
      <c r="T3006" s="5">
        <f t="shared" si="858"/>
        <v>0</v>
      </c>
      <c r="U3006" s="6">
        <f>+S3006+SUM($D$17:$E$17)-SUM($Q$27:Q3006)</f>
        <v>8027.6588202013809</v>
      </c>
      <c r="V3006" s="10">
        <f t="shared" si="859"/>
        <v>1.0233515578645713E-2</v>
      </c>
      <c r="W3006" s="10">
        <f>+S3006/SUM(Q$27:Q3006)-1</f>
        <v>0.22234123023351415</v>
      </c>
      <c r="X3006">
        <v>7.0609999999999999</v>
      </c>
      <c r="AC3006">
        <f t="shared" si="872"/>
        <v>20624.644054194036</v>
      </c>
      <c r="AD3006">
        <f t="shared" si="873"/>
        <v>20422.907354373645</v>
      </c>
      <c r="AE3006" s="5">
        <f t="shared" si="860"/>
        <v>0</v>
      </c>
      <c r="AF3006" s="6">
        <f>+AD3006+SUM($D$18:$E$18)-SUM($AB$27:AB3006)</f>
        <v>20744.828354373669</v>
      </c>
      <c r="AG3006" s="10">
        <f t="shared" si="861"/>
        <v>7.8692571107601417E-3</v>
      </c>
      <c r="AH3006" s="10">
        <f>+AD3006/SUM(AB$27:AB3006)-1</f>
        <v>0.76698111808836833</v>
      </c>
      <c r="AI3006" s="6">
        <f t="shared" si="862"/>
        <v>0</v>
      </c>
      <c r="AL3006" s="6">
        <f t="shared" si="863"/>
        <v>0</v>
      </c>
      <c r="AM3006" s="6">
        <f t="shared" si="864"/>
        <v>37681.984525304979</v>
      </c>
      <c r="AN3006" s="6">
        <f t="shared" si="865"/>
        <v>37185.407840228538</v>
      </c>
      <c r="AO3006" s="5">
        <f t="shared" si="866"/>
        <v>0</v>
      </c>
      <c r="AP3006" s="6">
        <f>+AN3006+SUM($D$16:$E$18)-SUM($AL$27:AL3006)</f>
        <v>37900.916840228514</v>
      </c>
      <c r="AQ3006" s="10">
        <f t="shared" si="874"/>
        <v>7.6124429747082001E-3</v>
      </c>
      <c r="AR3006" s="10">
        <f>+AN3006/SUM(AL$27:AL3006)-1</f>
        <v>0.44777670852922524</v>
      </c>
    </row>
    <row r="3007" spans="1:44" x14ac:dyDescent="0.25">
      <c r="A3007" s="1">
        <v>44662</v>
      </c>
      <c r="B3007">
        <v>9.1750000000000007</v>
      </c>
      <c r="G3007">
        <f t="shared" si="867"/>
        <v>8842.8328782650042</v>
      </c>
      <c r="H3007">
        <f t="shared" si="868"/>
        <v>8777.0185374941957</v>
      </c>
      <c r="I3007" s="5">
        <f t="shared" si="857"/>
        <v>0</v>
      </c>
      <c r="J3007" s="6">
        <f>+H3007+SUM($D$16:$E$16)-SUM($F$27:F3007)</f>
        <v>8991.632537494188</v>
      </c>
      <c r="K3007" s="10">
        <f t="shared" si="869"/>
        <v>-1.4985833617585209E-2</v>
      </c>
      <c r="L3007" s="10">
        <f>+H3007/SUM(F$27:F3007)-1</f>
        <v>0.13907577602136834</v>
      </c>
      <c r="M3007">
        <v>8.3680000000000003</v>
      </c>
      <c r="R3007">
        <f t="shared" si="870"/>
        <v>8048.7909390405221</v>
      </c>
      <c r="S3007">
        <f t="shared" si="871"/>
        <v>7821.578489394451</v>
      </c>
      <c r="T3007" s="5">
        <f t="shared" si="858"/>
        <v>0</v>
      </c>
      <c r="U3007" s="6">
        <f>+S3007+SUM($D$17:$E$17)-SUM($Q$27:Q3007)</f>
        <v>8000.5524893944457</v>
      </c>
      <c r="V3007" s="10">
        <f t="shared" si="859"/>
        <v>-3.3766171948815815E-3</v>
      </c>
      <c r="W3007" s="10">
        <f>+S3007/SUM(Q$27:Q3007)-1</f>
        <v>0.2181197349760684</v>
      </c>
      <c r="X3007">
        <v>6.9509999999999996</v>
      </c>
      <c r="AC3007">
        <f t="shared" si="872"/>
        <v>20303.342419020355</v>
      </c>
      <c r="AD3007">
        <f t="shared" si="873"/>
        <v>20104.748480420789</v>
      </c>
      <c r="AE3007" s="5">
        <f t="shared" si="860"/>
        <v>0</v>
      </c>
      <c r="AF3007" s="6">
        <f>+AD3007+SUM($D$18:$E$18)-SUM($AB$27:AB3007)</f>
        <v>20426.669480420816</v>
      </c>
      <c r="AG3007" s="10">
        <f t="shared" si="861"/>
        <v>-1.5336780257609317E-2</v>
      </c>
      <c r="AH3007" s="10">
        <f>+AD3007/SUM(AB$27:AB3007)-1</f>
        <v>0.73945414981337598</v>
      </c>
      <c r="AI3007" s="6">
        <f t="shared" si="862"/>
        <v>0</v>
      </c>
      <c r="AL3007" s="6">
        <f t="shared" si="863"/>
        <v>0</v>
      </c>
      <c r="AM3007" s="6">
        <f t="shared" si="864"/>
        <v>37194.966236325883</v>
      </c>
      <c r="AN3007" s="6">
        <f t="shared" si="865"/>
        <v>36703.345507309437</v>
      </c>
      <c r="AO3007" s="5">
        <f t="shared" si="866"/>
        <v>0</v>
      </c>
      <c r="AP3007" s="6">
        <f>+AN3007+SUM($D$16:$E$18)-SUM($AL$27:AL3007)</f>
        <v>37418.854507309414</v>
      </c>
      <c r="AQ3007" s="10">
        <f t="shared" si="874"/>
        <v>-1.2719015082174323E-2</v>
      </c>
      <c r="AR3007" s="10">
        <f>+AN3007/SUM(AL$27:AL3007)-1</f>
        <v>0.42900809314498023</v>
      </c>
    </row>
    <row r="3008" spans="1:44" x14ac:dyDescent="0.25">
      <c r="A3008" s="1">
        <v>44663</v>
      </c>
      <c r="B3008">
        <v>9.1639999999999997</v>
      </c>
      <c r="G3008">
        <f t="shared" si="867"/>
        <v>8832.2311167760745</v>
      </c>
      <c r="H3008">
        <f t="shared" si="868"/>
        <v>8766.4956814819398</v>
      </c>
      <c r="I3008" s="5">
        <f t="shared" si="857"/>
        <v>0</v>
      </c>
      <c r="J3008" s="6">
        <f>+H3008+SUM($D$16:$E$16)-SUM($F$27:F3008)</f>
        <v>8981.1096814819321</v>
      </c>
      <c r="K3008" s="10">
        <f t="shared" si="869"/>
        <v>-1.1702942672953132E-3</v>
      </c>
      <c r="L3008" s="10">
        <f>+H3008/SUM(F$27:F3008)-1</f>
        <v>0.13771012658962611</v>
      </c>
      <c r="M3008">
        <v>8.3379999999999992</v>
      </c>
      <c r="R3008">
        <f t="shared" si="870"/>
        <v>8019.9353309894668</v>
      </c>
      <c r="S3008">
        <f t="shared" si="871"/>
        <v>7793.5374575252054</v>
      </c>
      <c r="T3008" s="5">
        <f t="shared" si="858"/>
        <v>0</v>
      </c>
      <c r="U3008" s="6">
        <f>+S3008+SUM($D$17:$E$17)-SUM($Q$27:Q3008)</f>
        <v>7972.511457525201</v>
      </c>
      <c r="V3008" s="10">
        <f t="shared" si="859"/>
        <v>-3.5048869320483123E-3</v>
      </c>
      <c r="W3008" s="10">
        <f>+S3008/SUM(Q$27:Q3008)-1</f>
        <v>0.21375267091664152</v>
      </c>
      <c r="X3008">
        <v>6.89</v>
      </c>
      <c r="AC3008">
        <f t="shared" si="872"/>
        <v>20125.16605769677</v>
      </c>
      <c r="AD3008">
        <f t="shared" si="873"/>
        <v>19928.314923046935</v>
      </c>
      <c r="AE3008" s="5">
        <f t="shared" si="860"/>
        <v>0</v>
      </c>
      <c r="AF3008" s="6">
        <f>+AD3008+SUM($D$18:$E$18)-SUM($AB$27:AB3008)</f>
        <v>20250.235923046959</v>
      </c>
      <c r="AG3008" s="10">
        <f t="shared" si="861"/>
        <v>-8.6374118670188293E-3</v>
      </c>
      <c r="AH3008" s="10">
        <f>+AD3008/SUM(AB$27:AB3008)-1</f>
        <v>0.72418919467906218</v>
      </c>
      <c r="AI3008" s="6">
        <f t="shared" si="862"/>
        <v>0</v>
      </c>
      <c r="AL3008" s="6">
        <f t="shared" si="863"/>
        <v>0</v>
      </c>
      <c r="AM3008" s="6">
        <f t="shared" si="864"/>
        <v>36977.332505462313</v>
      </c>
      <c r="AN3008" s="6">
        <f t="shared" si="865"/>
        <v>36488.348062054079</v>
      </c>
      <c r="AO3008" s="5">
        <f t="shared" si="866"/>
        <v>0</v>
      </c>
      <c r="AP3008" s="6">
        <f>+AN3008+SUM($D$16:$E$18)-SUM($AL$27:AL3008)</f>
        <v>37203.857062054056</v>
      </c>
      <c r="AQ3008" s="10">
        <f t="shared" si="874"/>
        <v>-5.7456982071260043E-3</v>
      </c>
      <c r="AR3008" s="10">
        <f>+AN3008/SUM(AL$27:AL3008)-1</f>
        <v>0.42063738238200044</v>
      </c>
    </row>
    <row r="3009" spans="1:44" x14ac:dyDescent="0.25">
      <c r="A3009" s="1">
        <v>44664</v>
      </c>
      <c r="B3009">
        <v>9.24</v>
      </c>
      <c r="G3009">
        <f t="shared" si="867"/>
        <v>8905.479650699579</v>
      </c>
      <c r="H3009">
        <f t="shared" si="868"/>
        <v>8839.1990502938806</v>
      </c>
      <c r="I3009" s="5">
        <f t="shared" si="857"/>
        <v>0</v>
      </c>
      <c r="J3009" s="6">
        <f>+H3009+SUM($D$16:$E$16)-SUM($F$27:F3009)</f>
        <v>9053.8130502938729</v>
      </c>
      <c r="K3009" s="10">
        <f t="shared" si="869"/>
        <v>8.0951431827902542E-3</v>
      </c>
      <c r="L3009" s="10">
        <f>+H3009/SUM(F$27:F3009)-1</f>
        <v>0.14714552266348147</v>
      </c>
      <c r="M3009">
        <v>8.3379999999999992</v>
      </c>
      <c r="R3009">
        <f t="shared" si="870"/>
        <v>8019.9353309894668</v>
      </c>
      <c r="S3009">
        <f t="shared" si="871"/>
        <v>7793.5374575252054</v>
      </c>
      <c r="T3009" s="5">
        <f t="shared" si="858"/>
        <v>0</v>
      </c>
      <c r="U3009" s="6">
        <f>+S3009+SUM($D$17:$E$17)-SUM($Q$27:Q3009)</f>
        <v>7972.511457525201</v>
      </c>
      <c r="V3009" s="10">
        <f t="shared" si="859"/>
        <v>0</v>
      </c>
      <c r="W3009" s="10">
        <f>+S3009/SUM(Q$27:Q3009)-1</f>
        <v>0.21375267091664152</v>
      </c>
      <c r="X3009">
        <v>6.9290000000000003</v>
      </c>
      <c r="AC3009">
        <f t="shared" si="872"/>
        <v>20239.082091985623</v>
      </c>
      <c r="AD3009">
        <f t="shared" si="873"/>
        <v>20041.116705630222</v>
      </c>
      <c r="AE3009" s="5">
        <f t="shared" si="860"/>
        <v>0</v>
      </c>
      <c r="AF3009" s="6">
        <f>+AD3009+SUM($D$18:$E$18)-SUM($AB$27:AB3009)</f>
        <v>20363.037705630246</v>
      </c>
      <c r="AG3009" s="10">
        <f t="shared" si="861"/>
        <v>5.5703935011890415E-3</v>
      </c>
      <c r="AH3009" s="10">
        <f>+AD3009/SUM(AB$27:AB3009)-1</f>
        <v>0.73394875615837774</v>
      </c>
      <c r="AI3009" s="6">
        <f t="shared" si="862"/>
        <v>0</v>
      </c>
      <c r="AL3009" s="6">
        <f t="shared" si="863"/>
        <v>0</v>
      </c>
      <c r="AM3009" s="6">
        <f t="shared" si="864"/>
        <v>37164.497073674669</v>
      </c>
      <c r="AN3009" s="6">
        <f t="shared" si="865"/>
        <v>36673.853213449307</v>
      </c>
      <c r="AO3009" s="5">
        <f t="shared" si="866"/>
        <v>0</v>
      </c>
      <c r="AP3009" s="6">
        <f>+AN3009+SUM($D$16:$E$18)-SUM($AL$27:AL3009)</f>
        <v>37389.362213449291</v>
      </c>
      <c r="AQ3009" s="10">
        <f t="shared" si="874"/>
        <v>4.9861806286863875E-3</v>
      </c>
      <c r="AR3009" s="10">
        <f>+AN3009/SUM(AL$27:AL3009)-1</f>
        <v>0.42785984014436096</v>
      </c>
    </row>
    <row r="3010" spans="1:44" x14ac:dyDescent="0.25">
      <c r="A3010" s="1">
        <v>44665</v>
      </c>
      <c r="B3010">
        <v>9.2739999999999991</v>
      </c>
      <c r="G3010">
        <f t="shared" si="867"/>
        <v>8938.2487316653551</v>
      </c>
      <c r="H3010">
        <f t="shared" si="868"/>
        <v>8871.7242416044846</v>
      </c>
      <c r="I3010" s="5">
        <f t="shared" si="857"/>
        <v>0</v>
      </c>
      <c r="J3010" s="6">
        <f>+H3010+SUM($D$16:$E$16)-SUM($F$27:F3010)</f>
        <v>9086.3382416044769</v>
      </c>
      <c r="K3010" s="10">
        <f t="shared" si="869"/>
        <v>3.5924301871406161E-3</v>
      </c>
      <c r="L3010" s="10">
        <f>+H3010/SUM(F$27:F3010)-1</f>
        <v>0.15136662090704833</v>
      </c>
      <c r="M3010">
        <v>8.375</v>
      </c>
      <c r="R3010">
        <f t="shared" si="870"/>
        <v>8055.5239142524333</v>
      </c>
      <c r="S3010">
        <f t="shared" si="871"/>
        <v>7828.1213968306065</v>
      </c>
      <c r="T3010" s="5">
        <f t="shared" si="858"/>
        <v>0</v>
      </c>
      <c r="U3010" s="6">
        <f>+S3010+SUM($D$17:$E$17)-SUM($Q$27:Q3010)</f>
        <v>8007.0953968306021</v>
      </c>
      <c r="V3010" s="10">
        <f t="shared" si="859"/>
        <v>4.3378977239045824E-3</v>
      </c>
      <c r="W3010" s="10">
        <f>+S3010/SUM(Q$27:Q3010)-1</f>
        <v>0.21913871658993433</v>
      </c>
      <c r="X3010">
        <v>6.9560000000000004</v>
      </c>
      <c r="AC3010">
        <f t="shared" si="872"/>
        <v>20317.947038800983</v>
      </c>
      <c r="AD3010">
        <f t="shared" si="873"/>
        <v>20119.21024741865</v>
      </c>
      <c r="AE3010" s="5">
        <f t="shared" si="860"/>
        <v>0</v>
      </c>
      <c r="AF3010" s="6">
        <f>+AD3010+SUM($D$18:$E$18)-SUM($AB$27:AB3010)</f>
        <v>20441.131247418678</v>
      </c>
      <c r="AG3010" s="10">
        <f t="shared" si="861"/>
        <v>3.835063457493959E-3</v>
      </c>
      <c r="AH3010" s="10">
        <f>+AD3010/SUM(AB$27:AB3010)-1</f>
        <v>0.74070537564405781</v>
      </c>
      <c r="AI3010" s="6">
        <f t="shared" si="862"/>
        <v>0</v>
      </c>
      <c r="AL3010" s="6">
        <f t="shared" si="863"/>
        <v>0</v>
      </c>
      <c r="AM3010" s="6">
        <f t="shared" si="864"/>
        <v>37311.719684718773</v>
      </c>
      <c r="AN3010" s="6">
        <f t="shared" si="865"/>
        <v>36819.055885853741</v>
      </c>
      <c r="AO3010" s="5">
        <f t="shared" si="866"/>
        <v>0</v>
      </c>
      <c r="AP3010" s="6">
        <f>+AN3010+SUM($D$16:$E$18)-SUM($AL$27:AL3010)</f>
        <v>37534.564885853717</v>
      </c>
      <c r="AQ3010" s="10">
        <f t="shared" si="874"/>
        <v>3.8835289988496946E-3</v>
      </c>
      <c r="AR3010" s="10">
        <f>+AN3010/SUM(AL$27:AL3010)-1</f>
        <v>0.43351316114669003</v>
      </c>
    </row>
    <row r="3011" spans="1:44" x14ac:dyDescent="0.25">
      <c r="A3011" s="1">
        <v>44670</v>
      </c>
      <c r="B3011">
        <v>9.1720000000000006</v>
      </c>
      <c r="G3011">
        <f t="shared" si="867"/>
        <v>8839.9414887680232</v>
      </c>
      <c r="H3011">
        <f t="shared" si="868"/>
        <v>8774.1486676726709</v>
      </c>
      <c r="I3011" s="5">
        <f t="shared" si="857"/>
        <v>0</v>
      </c>
      <c r="J3011" s="6">
        <f>+H3011+SUM($D$16:$E$16)-SUM($F$27:F3011)</f>
        <v>8988.762667672665</v>
      </c>
      <c r="K3011" s="10">
        <f t="shared" si="869"/>
        <v>-1.0738712486514479E-2</v>
      </c>
      <c r="L3011" s="10">
        <f>+H3011/SUM(F$27:F3011)-1</f>
        <v>0.13870332617634773</v>
      </c>
      <c r="M3011">
        <v>8.3439999999999994</v>
      </c>
      <c r="R3011">
        <f t="shared" si="870"/>
        <v>8025.7064525996775</v>
      </c>
      <c r="S3011">
        <f t="shared" si="871"/>
        <v>7799.145663899053</v>
      </c>
      <c r="T3011" s="5">
        <f t="shared" si="858"/>
        <v>0</v>
      </c>
      <c r="U3011" s="6">
        <f>+S3011+SUM($D$17:$E$17)-SUM($Q$27:Q3011)</f>
        <v>7978.1196638990477</v>
      </c>
      <c r="V3011" s="10">
        <f t="shared" si="859"/>
        <v>-3.6187570517798306E-3</v>
      </c>
      <c r="W3011" s="10">
        <f>+S3011/SUM(Q$27:Q3011)-1</f>
        <v>0.21462608372852676</v>
      </c>
      <c r="X3011">
        <v>6.8769999999999998</v>
      </c>
      <c r="AC3011">
        <f t="shared" si="872"/>
        <v>20087.194046267155</v>
      </c>
      <c r="AD3011">
        <f t="shared" si="873"/>
        <v>19890.714328852508</v>
      </c>
      <c r="AE3011" s="5">
        <f t="shared" si="860"/>
        <v>0</v>
      </c>
      <c r="AF3011" s="6">
        <f>+AD3011+SUM($D$18:$E$18)-SUM($AB$27:AB3011)</f>
        <v>20212.635328852535</v>
      </c>
      <c r="AG3011" s="10">
        <f t="shared" si="861"/>
        <v>-1.1178242329176302E-2</v>
      </c>
      <c r="AH3011" s="10">
        <f>+AD3011/SUM(AB$27:AB3011)-1</f>
        <v>0.72093600751929032</v>
      </c>
      <c r="AI3011" s="6">
        <f t="shared" si="862"/>
        <v>0</v>
      </c>
      <c r="AL3011" s="6">
        <f t="shared" si="863"/>
        <v>0</v>
      </c>
      <c r="AM3011" s="6">
        <f t="shared" si="864"/>
        <v>36952.841987634856</v>
      </c>
      <c r="AN3011" s="6">
        <f t="shared" si="865"/>
        <v>36464.008660424231</v>
      </c>
      <c r="AO3011" s="5">
        <f t="shared" si="866"/>
        <v>0</v>
      </c>
      <c r="AP3011" s="6">
        <f>+AN3011+SUM($D$16:$E$18)-SUM($AL$27:AL3011)</f>
        <v>37179.517660424215</v>
      </c>
      <c r="AQ3011" s="10">
        <f t="shared" si="874"/>
        <v>-9.4592071736874228E-3</v>
      </c>
      <c r="AR3011" s="10">
        <f>+AN3011/SUM(AL$27:AL3011)-1</f>
        <v>0.41968975209297321</v>
      </c>
    </row>
    <row r="3012" spans="1:44" x14ac:dyDescent="0.25">
      <c r="A3012" s="1">
        <v>44671</v>
      </c>
      <c r="B3012">
        <v>9.0969999999999995</v>
      </c>
      <c r="G3012">
        <f t="shared" si="867"/>
        <v>8767.656751343513</v>
      </c>
      <c r="H3012">
        <f t="shared" si="868"/>
        <v>8702.4019221345698</v>
      </c>
      <c r="I3012" s="5">
        <f t="shared" si="857"/>
        <v>0</v>
      </c>
      <c r="J3012" s="6">
        <f>+H3012+SUM($D$16:$E$16)-SUM($F$27:F3012)</f>
        <v>8917.0159221345639</v>
      </c>
      <c r="K3012" s="10">
        <f t="shared" si="869"/>
        <v>-7.981826664100522E-3</v>
      </c>
      <c r="L3012" s="10">
        <f>+H3012/SUM(F$27:F3012)-1</f>
        <v>0.12939208005083236</v>
      </c>
      <c r="M3012">
        <v>8.3960000000000008</v>
      </c>
      <c r="R3012">
        <f t="shared" si="870"/>
        <v>8075.7228398881707</v>
      </c>
      <c r="S3012">
        <f t="shared" si="871"/>
        <v>7847.7501191390766</v>
      </c>
      <c r="T3012" s="5">
        <f t="shared" si="858"/>
        <v>0</v>
      </c>
      <c r="U3012" s="6">
        <f>+S3012+SUM($D$17:$E$17)-SUM($Q$27:Q3012)</f>
        <v>8026.7241191390713</v>
      </c>
      <c r="V3012" s="10">
        <f t="shared" si="859"/>
        <v>6.0922193809600511E-3</v>
      </c>
      <c r="W3012" s="10">
        <f>+S3012/SUM(Q$27:Q3012)-1</f>
        <v>0.22219566143153302</v>
      </c>
      <c r="X3012">
        <v>6.8929999999999998</v>
      </c>
      <c r="AC3012">
        <f t="shared" si="872"/>
        <v>20133.928829565146</v>
      </c>
      <c r="AD3012">
        <f t="shared" si="873"/>
        <v>19936.991983245651</v>
      </c>
      <c r="AE3012" s="5">
        <f t="shared" si="860"/>
        <v>0</v>
      </c>
      <c r="AF3012" s="6">
        <f>+AD3012+SUM($D$18:$E$18)-SUM($AB$27:AB3012)</f>
        <v>20258.912983245675</v>
      </c>
      <c r="AG3012" s="10">
        <f t="shared" si="861"/>
        <v>2.289540856015071E-3</v>
      </c>
      <c r="AH3012" s="10">
        <f>+AD3012/SUM(AB$27:AB3012)-1</f>
        <v>0.72493993017747105</v>
      </c>
      <c r="AI3012" s="6">
        <f t="shared" si="862"/>
        <v>0</v>
      </c>
      <c r="AL3012" s="6">
        <f t="shared" si="863"/>
        <v>0</v>
      </c>
      <c r="AM3012" s="6">
        <f t="shared" si="864"/>
        <v>36977.308420796835</v>
      </c>
      <c r="AN3012" s="6">
        <f t="shared" si="865"/>
        <v>36487.144024519293</v>
      </c>
      <c r="AO3012" s="5">
        <f t="shared" si="866"/>
        <v>0</v>
      </c>
      <c r="AP3012" s="6">
        <f>+AN3012+SUM($D$16:$E$18)-SUM($AL$27:AL3012)</f>
        <v>37202.65302451927</v>
      </c>
      <c r="AQ3012" s="10">
        <f t="shared" si="874"/>
        <v>6.2226100688977937E-4</v>
      </c>
      <c r="AR3012" s="10">
        <f>+AN3012/SUM(AL$27:AL3012)-1</f>
        <v>0.42059050438333645</v>
      </c>
    </row>
    <row r="3013" spans="1:44" x14ac:dyDescent="0.25">
      <c r="A3013" s="1">
        <v>44672</v>
      </c>
      <c r="B3013">
        <v>9.0370000000000008</v>
      </c>
      <c r="G3013">
        <f t="shared" si="867"/>
        <v>8709.8289614039059</v>
      </c>
      <c r="H3013">
        <f t="shared" si="868"/>
        <v>8645.0045257040911</v>
      </c>
      <c r="I3013" s="5">
        <f t="shared" si="857"/>
        <v>0</v>
      </c>
      <c r="J3013" s="6">
        <f>+H3013+SUM($D$16:$E$16)-SUM($F$27:F3013)</f>
        <v>8859.6185257040852</v>
      </c>
      <c r="K3013" s="10">
        <f t="shared" si="869"/>
        <v>-6.4368390649613971E-3</v>
      </c>
      <c r="L3013" s="10">
        <f>+H3013/SUM(F$27:F3013)-1</f>
        <v>0.12194308315042024</v>
      </c>
      <c r="M3013">
        <v>8.43</v>
      </c>
      <c r="R3013">
        <f t="shared" si="870"/>
        <v>8108.42586234603</v>
      </c>
      <c r="S3013">
        <f t="shared" si="871"/>
        <v>7879.5299552575525</v>
      </c>
      <c r="T3013" s="5">
        <f t="shared" si="858"/>
        <v>0</v>
      </c>
      <c r="U3013" s="6">
        <f>+S3013+SUM($D$17:$E$17)-SUM($Q$27:Q3013)</f>
        <v>8058.5039552575472</v>
      </c>
      <c r="V3013" s="10">
        <f t="shared" si="859"/>
        <v>3.9592535692984931E-3</v>
      </c>
      <c r="W3013" s="10">
        <f>+S3013/SUM(Q$27:Q3013)-1</f>
        <v>0.2271450006988831</v>
      </c>
      <c r="X3013">
        <v>6.8170000000000002</v>
      </c>
      <c r="AC3013">
        <f t="shared" si="872"/>
        <v>19911.938608899694</v>
      </c>
      <c r="AD3013">
        <f t="shared" si="873"/>
        <v>19717.173124878227</v>
      </c>
      <c r="AE3013" s="5">
        <f t="shared" si="860"/>
        <v>0</v>
      </c>
      <c r="AF3013" s="6">
        <f>+AD3013+SUM($D$18:$E$18)-SUM($AB$27:AB3013)</f>
        <v>20039.094124878255</v>
      </c>
      <c r="AG3013" s="10">
        <f t="shared" si="861"/>
        <v>-1.0850476456916169E-2</v>
      </c>
      <c r="AH3013" s="10">
        <f>+AD3013/SUM(AB$27:AB3013)-1</f>
        <v>0.7059212975511131</v>
      </c>
      <c r="AI3013" s="6">
        <f t="shared" si="862"/>
        <v>0</v>
      </c>
      <c r="AL3013" s="6">
        <f t="shared" si="863"/>
        <v>0</v>
      </c>
      <c r="AM3013" s="6">
        <f t="shared" si="864"/>
        <v>36730.193432649627</v>
      </c>
      <c r="AN3013" s="6">
        <f t="shared" si="865"/>
        <v>36241.707605839867</v>
      </c>
      <c r="AO3013" s="5">
        <f t="shared" si="866"/>
        <v>0</v>
      </c>
      <c r="AP3013" s="6">
        <f>+AN3013+SUM($D$16:$E$18)-SUM($AL$27:AL3013)</f>
        <v>36957.216605839843</v>
      </c>
      <c r="AQ3013" s="10">
        <f t="shared" si="874"/>
        <v>-6.5972826862016332E-3</v>
      </c>
      <c r="AR3013" s="10">
        <f>+AN3013/SUM(AL$27:AL3013)-1</f>
        <v>0.41103468259658471</v>
      </c>
    </row>
    <row r="3014" spans="1:44" x14ac:dyDescent="0.25">
      <c r="A3014" s="1">
        <v>44673</v>
      </c>
      <c r="B3014">
        <v>8.9730000000000008</v>
      </c>
      <c r="G3014">
        <f t="shared" si="867"/>
        <v>8648.1459854683253</v>
      </c>
      <c r="H3014">
        <f t="shared" si="868"/>
        <v>8583.7806361782459</v>
      </c>
      <c r="I3014" s="5">
        <f t="shared" si="857"/>
        <v>0</v>
      </c>
      <c r="J3014" s="6">
        <f>+H3014+SUM($D$16:$E$16)-SUM($F$27:F3014)</f>
        <v>8798.39463617824</v>
      </c>
      <c r="K3014" s="10">
        <f t="shared" si="869"/>
        <v>-6.9104430792611415E-3</v>
      </c>
      <c r="L3014" s="10">
        <f>+H3014/SUM(F$27:F3014)-1</f>
        <v>0.11399748645664709</v>
      </c>
      <c r="M3014">
        <v>8.3140000000000001</v>
      </c>
      <c r="R3014">
        <f t="shared" si="870"/>
        <v>7996.8508445486232</v>
      </c>
      <c r="S3014">
        <f t="shared" si="871"/>
        <v>7771.1046320298092</v>
      </c>
      <c r="T3014" s="5">
        <f t="shared" si="858"/>
        <v>0</v>
      </c>
      <c r="U3014" s="6">
        <f>+S3014+SUM($D$17:$E$17)-SUM($Q$27:Q3014)</f>
        <v>7950.078632029803</v>
      </c>
      <c r="V3014" s="10">
        <f t="shared" si="859"/>
        <v>-1.345477074029422E-2</v>
      </c>
      <c r="W3014" s="10">
        <f>+S3014/SUM(Q$27:Q3014)-1</f>
        <v>0.2102590196691001</v>
      </c>
      <c r="X3014">
        <v>6.63</v>
      </c>
      <c r="AC3014">
        <f t="shared" si="872"/>
        <v>19365.725829104438</v>
      </c>
      <c r="AD3014">
        <f t="shared" si="873"/>
        <v>19176.303039158374</v>
      </c>
      <c r="AE3014" s="5">
        <f t="shared" si="860"/>
        <v>0</v>
      </c>
      <c r="AF3014" s="6">
        <f>+AD3014+SUM($D$18:$E$18)-SUM($AB$27:AB3014)</f>
        <v>19498.224039158398</v>
      </c>
      <c r="AG3014" s="10">
        <f t="shared" si="861"/>
        <v>-2.6990745307612141E-2</v>
      </c>
      <c r="AH3014" s="10">
        <f>+AD3014/SUM(AB$27:AB3014)-1</f>
        <v>0.659125451483626</v>
      </c>
      <c r="AI3014" s="6">
        <f t="shared" si="862"/>
        <v>0</v>
      </c>
      <c r="AL3014" s="6">
        <f t="shared" si="863"/>
        <v>0</v>
      </c>
      <c r="AM3014" s="6">
        <f t="shared" si="864"/>
        <v>36010.722659121384</v>
      </c>
      <c r="AN3014" s="6">
        <f t="shared" si="865"/>
        <v>35531.188307366428</v>
      </c>
      <c r="AO3014" s="5">
        <f t="shared" si="866"/>
        <v>0</v>
      </c>
      <c r="AP3014" s="6">
        <f>+AN3014+SUM($D$16:$E$18)-SUM($AL$27:AL3014)</f>
        <v>36246.697307366412</v>
      </c>
      <c r="AQ3014" s="10">
        <f t="shared" si="874"/>
        <v>-1.9225454829332467E-2</v>
      </c>
      <c r="AR3014" s="10">
        <f>+AN3014/SUM(AL$27:AL3014)-1</f>
        <v>0.38337132347167802</v>
      </c>
    </row>
    <row r="3015" spans="1:44" x14ac:dyDescent="0.25">
      <c r="A3015" s="1">
        <v>44677</v>
      </c>
      <c r="B3015">
        <v>8.8059999999999992</v>
      </c>
      <c r="G3015">
        <f t="shared" si="867"/>
        <v>8487.1919701364168</v>
      </c>
      <c r="H3015">
        <f t="shared" si="868"/>
        <v>8424.0245494467435</v>
      </c>
      <c r="I3015" s="5">
        <f t="shared" si="857"/>
        <v>0</v>
      </c>
      <c r="J3015" s="6">
        <f>+H3015+SUM($D$16:$E$16)-SUM($F$27:F3015)</f>
        <v>8638.6385494467359</v>
      </c>
      <c r="K3015" s="10">
        <f t="shared" si="869"/>
        <v>-1.8157413180195481E-2</v>
      </c>
      <c r="L3015" s="10">
        <f>+H3015/SUM(F$27:F3015)-1</f>
        <v>9.3264445083833136E-2</v>
      </c>
      <c r="M3015">
        <v>8.0939999999999994</v>
      </c>
      <c r="R3015">
        <f t="shared" si="870"/>
        <v>7785.2430521742308</v>
      </c>
      <c r="S3015">
        <f t="shared" si="871"/>
        <v>7565.4703983220197</v>
      </c>
      <c r="T3015" s="5">
        <f t="shared" si="858"/>
        <v>0</v>
      </c>
      <c r="U3015" s="6">
        <f>+S3015+SUM($D$17:$E$17)-SUM($Q$27:Q3015)</f>
        <v>7744.4443983220153</v>
      </c>
      <c r="V3015" s="10">
        <f t="shared" si="859"/>
        <v>-2.5865685514016801E-2</v>
      </c>
      <c r="W3015" s="10">
        <f>+S3015/SUM(Q$27:Q3015)-1</f>
        <v>0.17823388323330458</v>
      </c>
      <c r="X3015">
        <v>6.5830000000000002</v>
      </c>
      <c r="AC3015">
        <f t="shared" si="872"/>
        <v>19228.442403166595</v>
      </c>
      <c r="AD3015">
        <f t="shared" si="873"/>
        <v>19040.362429378518</v>
      </c>
      <c r="AE3015" s="5">
        <f t="shared" si="860"/>
        <v>0</v>
      </c>
      <c r="AF3015" s="6">
        <f>+AD3015+SUM($D$18:$E$18)-SUM($AB$27:AB3015)</f>
        <v>19362.283429378542</v>
      </c>
      <c r="AG3015" s="10">
        <f t="shared" si="861"/>
        <v>-6.9719482916416053E-3</v>
      </c>
      <c r="AH3015" s="10">
        <f>+AD3015/SUM(AB$27:AB3015)-1</f>
        <v>0.64736392867522019</v>
      </c>
      <c r="AI3015" s="6">
        <f t="shared" si="862"/>
        <v>0</v>
      </c>
      <c r="AL3015" s="6">
        <f t="shared" si="863"/>
        <v>0</v>
      </c>
      <c r="AM3015" s="6">
        <f t="shared" si="864"/>
        <v>35500.877425477243</v>
      </c>
      <c r="AN3015" s="6">
        <f t="shared" si="865"/>
        <v>35029.85737714728</v>
      </c>
      <c r="AO3015" s="5">
        <f t="shared" si="866"/>
        <v>0</v>
      </c>
      <c r="AP3015" s="6">
        <f>+AN3015+SUM($D$16:$E$18)-SUM($AL$27:AL3015)</f>
        <v>35745.366377147264</v>
      </c>
      <c r="AQ3015" s="10">
        <f t="shared" si="874"/>
        <v>-1.3831078897145854E-2</v>
      </c>
      <c r="AR3015" s="10">
        <f>+AN3015/SUM(AL$27:AL3015)-1</f>
        <v>0.36385250449959283</v>
      </c>
    </row>
    <row r="3016" spans="1:44" x14ac:dyDescent="0.25">
      <c r="A3016" s="1">
        <v>44678</v>
      </c>
      <c r="B3016">
        <v>8.8580000000000005</v>
      </c>
      <c r="G3016">
        <f t="shared" si="867"/>
        <v>8537.3093880840788</v>
      </c>
      <c r="H3016">
        <f t="shared" si="868"/>
        <v>8473.7689596864948</v>
      </c>
      <c r="I3016" s="5">
        <f t="shared" si="857"/>
        <v>0</v>
      </c>
      <c r="J3016" s="6">
        <f>+H3016+SUM($D$16:$E$16)-SUM($F$27:F3016)</f>
        <v>8688.3829596864889</v>
      </c>
      <c r="K3016" s="10">
        <f t="shared" si="869"/>
        <v>5.7583622644958865E-3</v>
      </c>
      <c r="L3016" s="10">
        <f>+H3016/SUM(F$27:F3016)-1</f>
        <v>9.9720242397523862E-2</v>
      </c>
      <c r="M3016">
        <v>8.1310000000000002</v>
      </c>
      <c r="R3016">
        <f t="shared" si="870"/>
        <v>7820.8316354371964</v>
      </c>
      <c r="S3016">
        <f t="shared" si="871"/>
        <v>7600.0543376274209</v>
      </c>
      <c r="T3016" s="5">
        <f t="shared" si="858"/>
        <v>0</v>
      </c>
      <c r="U3016" s="6">
        <f>+S3016+SUM($D$17:$E$17)-SUM($Q$27:Q3016)</f>
        <v>7779.0283376274165</v>
      </c>
      <c r="V3016" s="10">
        <f t="shared" si="859"/>
        <v>4.4656449871205428E-3</v>
      </c>
      <c r="W3016" s="10">
        <f>+S3016/SUM(Q$27:Q3016)-1</f>
        <v>0.18361992890659762</v>
      </c>
      <c r="X3016">
        <v>6.6440000000000001</v>
      </c>
      <c r="AC3016">
        <f t="shared" si="872"/>
        <v>19406.618764490177</v>
      </c>
      <c r="AD3016">
        <f t="shared" si="873"/>
        <v>19216.795986752371</v>
      </c>
      <c r="AE3016" s="5">
        <f t="shared" si="860"/>
        <v>0</v>
      </c>
      <c r="AF3016" s="6">
        <f>+AD3016+SUM($D$18:$E$18)-SUM($AB$27:AB3016)</f>
        <v>19538.716986752399</v>
      </c>
      <c r="AG3016" s="10">
        <f t="shared" si="861"/>
        <v>9.1122288348570724E-3</v>
      </c>
      <c r="AH3016" s="10">
        <f>+AD3016/SUM(AB$27:AB3016)-1</f>
        <v>0.662628883809534</v>
      </c>
      <c r="AI3016" s="6">
        <f t="shared" si="862"/>
        <v>0</v>
      </c>
      <c r="AL3016" s="6">
        <f t="shared" si="863"/>
        <v>0</v>
      </c>
      <c r="AM3016" s="6">
        <f t="shared" si="864"/>
        <v>35764.759788011448</v>
      </c>
      <c r="AN3016" s="6">
        <f t="shared" si="865"/>
        <v>35290.619284066284</v>
      </c>
      <c r="AO3016" s="5">
        <f t="shared" si="866"/>
        <v>0</v>
      </c>
      <c r="AP3016" s="6">
        <f>+AN3016+SUM($D$16:$E$18)-SUM($AL$27:AL3016)</f>
        <v>36006.128284066261</v>
      </c>
      <c r="AQ3016" s="10">
        <f t="shared" si="874"/>
        <v>7.2949848707022369E-3</v>
      </c>
      <c r="AR3016" s="10">
        <f>+AN3016/SUM(AL$27:AL3016)-1</f>
        <v>0.37400500886181698</v>
      </c>
    </row>
    <row r="3017" spans="1:44" x14ac:dyDescent="0.25">
      <c r="A3017" s="1">
        <v>44679</v>
      </c>
      <c r="B3017">
        <v>8.9700000000000006</v>
      </c>
      <c r="G3017">
        <f t="shared" si="867"/>
        <v>8645.2545959713461</v>
      </c>
      <c r="H3017">
        <f t="shared" si="868"/>
        <v>8580.9107663567229</v>
      </c>
      <c r="I3017" s="5">
        <f t="shared" si="857"/>
        <v>0</v>
      </c>
      <c r="J3017" s="6">
        <f>+H3017+SUM($D$16:$E$16)-SUM($F$27:F3017)</f>
        <v>8795.524766356717</v>
      </c>
      <c r="K3017" s="10">
        <f t="shared" si="869"/>
        <v>1.2331616500718123E-2</v>
      </c>
      <c r="L3017" s="10">
        <f>+H3017/SUM(F$27:F3017)-1</f>
        <v>0.11362503661162671</v>
      </c>
      <c r="M3017">
        <v>8.1880000000000006</v>
      </c>
      <c r="R3017">
        <f t="shared" si="870"/>
        <v>7875.6572907341979</v>
      </c>
      <c r="S3017">
        <f t="shared" si="871"/>
        <v>7653.3322981789843</v>
      </c>
      <c r="T3017" s="5">
        <f t="shared" si="858"/>
        <v>0</v>
      </c>
      <c r="U3017" s="6">
        <f>+S3017+SUM($D$17:$E$17)-SUM($Q$27:Q3017)</f>
        <v>7832.306298178979</v>
      </c>
      <c r="V3017" s="10">
        <f t="shared" si="859"/>
        <v>6.8489222868433064E-3</v>
      </c>
      <c r="W3017" s="10">
        <f>+S3017/SUM(Q$27:Q3017)-1</f>
        <v>0.19191735061950821</v>
      </c>
      <c r="X3017">
        <v>6.68</v>
      </c>
      <c r="AC3017">
        <f t="shared" si="872"/>
        <v>19511.77202691065</v>
      </c>
      <c r="AD3017">
        <f t="shared" si="873"/>
        <v>19320.920709136939</v>
      </c>
      <c r="AE3017" s="5">
        <f t="shared" si="860"/>
        <v>0</v>
      </c>
      <c r="AF3017" s="6">
        <f>+AD3017+SUM($D$18:$E$18)-SUM($AB$27:AB3017)</f>
        <v>19642.841709136963</v>
      </c>
      <c r="AG3017" s="10">
        <f t="shared" si="861"/>
        <v>5.3291484008475276E-3</v>
      </c>
      <c r="AH3017" s="10">
        <f>+AD3017/SUM(AB$27:AB3017)-1</f>
        <v>0.67163770979044024</v>
      </c>
      <c r="AI3017" s="6">
        <f t="shared" si="862"/>
        <v>0</v>
      </c>
      <c r="AL3017" s="6">
        <f t="shared" si="863"/>
        <v>0</v>
      </c>
      <c r="AM3017" s="6">
        <f t="shared" si="864"/>
        <v>36032.683913616194</v>
      </c>
      <c r="AN3017" s="6">
        <f t="shared" si="865"/>
        <v>35555.163773672648</v>
      </c>
      <c r="AO3017" s="5">
        <f t="shared" si="866"/>
        <v>0</v>
      </c>
      <c r="AP3017" s="6">
        <f>+AN3017+SUM($D$16:$E$18)-SUM($AL$27:AL3017)</f>
        <v>36270.672773672632</v>
      </c>
      <c r="AQ3017" s="10">
        <f t="shared" si="874"/>
        <v>7.347207328687988E-3</v>
      </c>
      <c r="AR3017" s="10">
        <f>+AN3017/SUM(AL$27:AL3017)-1</f>
        <v>0.38430478430242676</v>
      </c>
    </row>
    <row r="3018" spans="1:44" x14ac:dyDescent="0.25">
      <c r="A3018" s="1">
        <v>44680</v>
      </c>
      <c r="B3018">
        <v>9.0820000000000007</v>
      </c>
      <c r="G3018">
        <f t="shared" si="867"/>
        <v>8753.1998038586153</v>
      </c>
      <c r="H3018">
        <f t="shared" si="868"/>
        <v>8688.0525730269528</v>
      </c>
      <c r="I3018" s="5">
        <f t="shared" si="857"/>
        <v>0</v>
      </c>
      <c r="J3018" s="6">
        <f>+H3018+SUM($D$16:$E$16)-SUM($F$27:F3018)</f>
        <v>8902.6665730269451</v>
      </c>
      <c r="K3018" s="10">
        <f t="shared" si="869"/>
        <v>1.2181400145679921E-2</v>
      </c>
      <c r="L3018" s="10">
        <f>+H3018/SUM(F$27:F3018)-1</f>
        <v>0.12752983082572955</v>
      </c>
      <c r="M3018">
        <v>8.2420000000000009</v>
      </c>
      <c r="R3018">
        <f t="shared" si="870"/>
        <v>7927.597385226095</v>
      </c>
      <c r="S3018">
        <f t="shared" si="871"/>
        <v>7703.8061555436243</v>
      </c>
      <c r="T3018" s="5">
        <f t="shared" si="858"/>
        <v>0</v>
      </c>
      <c r="U3018" s="6">
        <f>+S3018+SUM($D$17:$E$17)-SUM($Q$27:Q3018)</f>
        <v>7882.7801555436199</v>
      </c>
      <c r="V3018" s="10">
        <f t="shared" si="859"/>
        <v>6.4443160728246962E-3</v>
      </c>
      <c r="W3018" s="10">
        <f>+S3018/SUM(Q$27:Q3018)-1</f>
        <v>0.19977806592647629</v>
      </c>
      <c r="X3018">
        <v>6.5979999999999999</v>
      </c>
      <c r="AC3018">
        <f t="shared" si="872"/>
        <v>19272.256262508454</v>
      </c>
      <c r="AD3018">
        <f t="shared" si="873"/>
        <v>19083.747730372084</v>
      </c>
      <c r="AE3018" s="5">
        <f t="shared" si="860"/>
        <v>0</v>
      </c>
      <c r="AF3018" s="6">
        <f>+AD3018+SUM($D$18:$E$18)-SUM($AB$27:AB3018)</f>
        <v>19405.668730372112</v>
      </c>
      <c r="AG3018" s="10">
        <f t="shared" si="861"/>
        <v>-1.2074270224075034E-2</v>
      </c>
      <c r="AH3018" s="10">
        <f>+AD3018/SUM(AB$27:AB3018)-1</f>
        <v>0.65111760616726411</v>
      </c>
      <c r="AI3018" s="6">
        <f t="shared" si="862"/>
        <v>0</v>
      </c>
      <c r="AL3018" s="6">
        <f t="shared" si="863"/>
        <v>0</v>
      </c>
      <c r="AM3018" s="6">
        <f t="shared" si="864"/>
        <v>35953.053451593165</v>
      </c>
      <c r="AN3018" s="6">
        <f t="shared" si="865"/>
        <v>35475.606458942661</v>
      </c>
      <c r="AO3018" s="5">
        <f t="shared" si="866"/>
        <v>0</v>
      </c>
      <c r="AP3018" s="6">
        <f>+AN3018+SUM($D$16:$E$18)-SUM($AL$27:AL3018)</f>
        <v>36191.115458942644</v>
      </c>
      <c r="AQ3018" s="10">
        <f t="shared" si="874"/>
        <v>-2.1934336654415576E-3</v>
      </c>
      <c r="AR3018" s="10">
        <f>+AN3018/SUM(AL$27:AL3018)-1</f>
        <v>0.38120729972583978</v>
      </c>
    </row>
    <row r="3019" spans="1:44" x14ac:dyDescent="0.25">
      <c r="A3019" s="1">
        <v>44684</v>
      </c>
      <c r="B3019">
        <v>9.0630000000000006</v>
      </c>
      <c r="G3019">
        <f t="shared" si="867"/>
        <v>8734.8876703777405</v>
      </c>
      <c r="H3019">
        <f t="shared" si="868"/>
        <v>8669.8767308239676</v>
      </c>
      <c r="I3019" s="5">
        <f t="shared" si="857"/>
        <v>0</v>
      </c>
      <c r="J3019" s="6">
        <f>+H3019+SUM($D$16:$E$16)-SUM($F$27:F3019)</f>
        <v>8884.4907308239635</v>
      </c>
      <c r="K3019" s="10">
        <f t="shared" si="869"/>
        <v>-2.0416177618119979E-3</v>
      </c>
      <c r="L3019" s="10">
        <f>+H3019/SUM(F$27:F3019)-1</f>
        <v>0.12517098180726571</v>
      </c>
      <c r="M3019">
        <v>8.1910000000000007</v>
      </c>
      <c r="R3019">
        <f t="shared" si="870"/>
        <v>7878.5428515393041</v>
      </c>
      <c r="S3019">
        <f t="shared" si="871"/>
        <v>7656.1364013659095</v>
      </c>
      <c r="T3019" s="5">
        <f t="shared" si="858"/>
        <v>0</v>
      </c>
      <c r="U3019" s="6">
        <f>+S3019+SUM($D$17:$E$17)-SUM($Q$27:Q3019)</f>
        <v>7835.1104013659042</v>
      </c>
      <c r="V3019" s="10">
        <f t="shared" si="859"/>
        <v>-6.0473276226270523E-3</v>
      </c>
      <c r="W3019" s="10">
        <f>+S3019/SUM(Q$27:Q3019)-1</f>
        <v>0.19235405702545094</v>
      </c>
      <c r="X3019">
        <v>6.5750000000000002</v>
      </c>
      <c r="AC3019">
        <f t="shared" si="872"/>
        <v>19205.075011517594</v>
      </c>
      <c r="AD3019">
        <f t="shared" si="873"/>
        <v>19017.223602181944</v>
      </c>
      <c r="AE3019" s="5">
        <f t="shared" si="860"/>
        <v>0</v>
      </c>
      <c r="AF3019" s="6">
        <f>+AD3019+SUM($D$18:$E$18)-SUM($AB$27:AB3019)</f>
        <v>19339.144602181972</v>
      </c>
      <c r="AG3019" s="10">
        <f t="shared" si="861"/>
        <v>-3.4280770796639715E-3</v>
      </c>
      <c r="AH3019" s="10">
        <f>+AD3019/SUM(AB$27:AB3019)-1</f>
        <v>0.64536196734612972</v>
      </c>
      <c r="AI3019" s="6">
        <f t="shared" si="862"/>
        <v>0</v>
      </c>
      <c r="AL3019" s="6">
        <f t="shared" si="863"/>
        <v>0</v>
      </c>
      <c r="AM3019" s="6">
        <f t="shared" si="864"/>
        <v>35818.50553343464</v>
      </c>
      <c r="AN3019" s="6">
        <f t="shared" si="865"/>
        <v>35343.236734371822</v>
      </c>
      <c r="AO3019" s="5">
        <f t="shared" si="866"/>
        <v>0</v>
      </c>
      <c r="AP3019" s="6">
        <f>+AN3019+SUM($D$16:$E$18)-SUM($AL$27:AL3019)</f>
        <v>36058.745734371798</v>
      </c>
      <c r="AQ3019" s="10">
        <f t="shared" si="874"/>
        <v>-3.6575198883000981E-3</v>
      </c>
      <c r="AR3019" s="10">
        <f>+AN3019/SUM(AL$27:AL3019)-1</f>
        <v>0.37605361672815696</v>
      </c>
    </row>
    <row r="3020" spans="1:44" x14ac:dyDescent="0.25">
      <c r="A3020" s="1">
        <v>44685</v>
      </c>
      <c r="B3020">
        <v>9.0410000000000004</v>
      </c>
      <c r="G3020">
        <f t="shared" si="867"/>
        <v>8713.6841473998829</v>
      </c>
      <c r="H3020">
        <f t="shared" si="868"/>
        <v>8648.8310187994575</v>
      </c>
      <c r="I3020" s="5">
        <f t="shared" si="857"/>
        <v>0</v>
      </c>
      <c r="J3020" s="6">
        <f>+H3020+SUM($D$16:$E$16)-SUM($F$27:F3020)</f>
        <v>8863.4450187994516</v>
      </c>
      <c r="K3020" s="10">
        <f t="shared" si="869"/>
        <v>-2.3688146751614791E-3</v>
      </c>
      <c r="L3020" s="10">
        <f>+H3020/SUM(F$27:F3020)-1</f>
        <v>0.12243968294378105</v>
      </c>
      <c r="M3020">
        <v>8.1329999999999991</v>
      </c>
      <c r="R3020">
        <f t="shared" si="870"/>
        <v>7822.7553426405993</v>
      </c>
      <c r="S3020">
        <f t="shared" si="871"/>
        <v>7601.9237397520365</v>
      </c>
      <c r="T3020" s="5">
        <f t="shared" si="858"/>
        <v>0</v>
      </c>
      <c r="U3020" s="6">
        <f>+S3020+SUM($D$17:$E$17)-SUM($Q$27:Q3020)</f>
        <v>7780.8977397520321</v>
      </c>
      <c r="V3020" s="10">
        <f t="shared" si="859"/>
        <v>-6.9191956254274212E-3</v>
      </c>
      <c r="W3020" s="10">
        <f>+S3020/SUM(Q$27:Q3020)-1</f>
        <v>0.18391106651055922</v>
      </c>
      <c r="X3020">
        <v>6.6139999999999999</v>
      </c>
      <c r="AC3020">
        <f t="shared" si="872"/>
        <v>19318.991045806444</v>
      </c>
      <c r="AD3020">
        <f t="shared" si="873"/>
        <v>19130.025384765231</v>
      </c>
      <c r="AE3020" s="5">
        <f t="shared" si="860"/>
        <v>0</v>
      </c>
      <c r="AF3020" s="6">
        <f>+AD3020+SUM($D$18:$E$18)-SUM($AB$27:AB3020)</f>
        <v>19451.946384765259</v>
      </c>
      <c r="AG3020" s="10">
        <f t="shared" si="861"/>
        <v>5.8328217149046235E-3</v>
      </c>
      <c r="AH3020" s="10">
        <f>+AD3020/SUM(AB$27:AB3020)-1</f>
        <v>0.65512152882544528</v>
      </c>
      <c r="AI3020" s="6">
        <f t="shared" si="862"/>
        <v>0</v>
      </c>
      <c r="AL3020" s="6">
        <f t="shared" si="863"/>
        <v>0</v>
      </c>
      <c r="AM3020" s="6">
        <f t="shared" si="864"/>
        <v>35855.430535846928</v>
      </c>
      <c r="AN3020" s="6">
        <f t="shared" si="865"/>
        <v>35380.780143316726</v>
      </c>
      <c r="AO3020" s="5">
        <f t="shared" si="866"/>
        <v>0</v>
      </c>
      <c r="AP3020" s="6">
        <f>+AN3020+SUM($D$16:$E$18)-SUM($AL$27:AL3020)</f>
        <v>36096.28914331671</v>
      </c>
      <c r="AQ3020" s="10">
        <f t="shared" si="874"/>
        <v>1.0411734568216424E-3</v>
      </c>
      <c r="AR3020" s="10">
        <f>+AN3020/SUM(AL$27:AL3020)-1</f>
        <v>0.37751533185207742</v>
      </c>
    </row>
    <row r="3021" spans="1:44" x14ac:dyDescent="0.25">
      <c r="A3021" s="1">
        <v>44686</v>
      </c>
      <c r="B3021">
        <v>8.9930000000000003</v>
      </c>
      <c r="G3021">
        <f t="shared" si="867"/>
        <v>8667.4219154481962</v>
      </c>
      <c r="H3021">
        <f t="shared" si="868"/>
        <v>8602.9131016550746</v>
      </c>
      <c r="I3021" s="5">
        <f t="shared" si="857"/>
        <v>0</v>
      </c>
      <c r="J3021" s="6">
        <f>+H3021+SUM($D$16:$E$16)-SUM($F$27:F3021)</f>
        <v>8817.5271016550687</v>
      </c>
      <c r="K3021" s="10">
        <f t="shared" si="869"/>
        <v>-5.1805947966045984E-3</v>
      </c>
      <c r="L3021" s="10">
        <f>+H3021/SUM(F$27:F3021)-1</f>
        <v>0.11648048542345157</v>
      </c>
      <c r="M3021">
        <v>8.0830000000000002</v>
      </c>
      <c r="R3021">
        <f t="shared" si="870"/>
        <v>7774.6626625555109</v>
      </c>
      <c r="S3021">
        <f t="shared" si="871"/>
        <v>7555.1886866366303</v>
      </c>
      <c r="T3021" s="5">
        <f t="shared" si="858"/>
        <v>0</v>
      </c>
      <c r="U3021" s="6">
        <f>+S3021+SUM($D$17:$E$17)-SUM($Q$27:Q3021)</f>
        <v>7734.1626866366241</v>
      </c>
      <c r="V3021" s="10">
        <f t="shared" si="859"/>
        <v>-6.0063831550750679E-3</v>
      </c>
      <c r="W3021" s="10">
        <f>+S3021/SUM(Q$27:Q3021)-1</f>
        <v>0.176632626411515</v>
      </c>
      <c r="X3021">
        <v>6.5350000000000001</v>
      </c>
      <c r="AC3021">
        <f t="shared" si="872"/>
        <v>19088.238053272624</v>
      </c>
      <c r="AD3021">
        <f t="shared" si="873"/>
        <v>18901.529466199092</v>
      </c>
      <c r="AE3021" s="5">
        <f t="shared" si="860"/>
        <v>0</v>
      </c>
      <c r="AF3021" s="6">
        <f>+AD3021+SUM($D$18:$E$18)-SUM($AB$27:AB3021)</f>
        <v>19223.450466199116</v>
      </c>
      <c r="AG3021" s="10">
        <f t="shared" si="861"/>
        <v>-1.174668663209455E-2</v>
      </c>
      <c r="AH3021" s="10">
        <f>+AD3021/SUM(AB$27:AB3021)-1</f>
        <v>0.63535216070067824</v>
      </c>
      <c r="AI3021" s="6">
        <f t="shared" si="862"/>
        <v>0</v>
      </c>
      <c r="AL3021" s="6">
        <f t="shared" si="863"/>
        <v>0</v>
      </c>
      <c r="AM3021" s="6">
        <f t="shared" si="864"/>
        <v>35530.322631276329</v>
      </c>
      <c r="AN3021" s="6">
        <f t="shared" si="865"/>
        <v>35059.6312544908</v>
      </c>
      <c r="AO3021" s="5">
        <f t="shared" si="866"/>
        <v>0</v>
      </c>
      <c r="AP3021" s="6">
        <f>+AN3021+SUM($D$16:$E$18)-SUM($AL$27:AL3021)</f>
        <v>35775.140254490776</v>
      </c>
      <c r="AQ3021" s="10">
        <f t="shared" si="874"/>
        <v>-8.8970056603558945E-3</v>
      </c>
      <c r="AR3021" s="10">
        <f>+AN3021/SUM(AL$27:AL3021)-1</f>
        <v>0.36501172067185506</v>
      </c>
    </row>
    <row r="3022" spans="1:44" x14ac:dyDescent="0.25">
      <c r="A3022" s="1">
        <v>44687</v>
      </c>
      <c r="B3022">
        <v>8.7289999999999992</v>
      </c>
      <c r="G3022">
        <f t="shared" si="867"/>
        <v>8412.9796397139216</v>
      </c>
      <c r="H3022">
        <f t="shared" si="868"/>
        <v>8350.3645573609629</v>
      </c>
      <c r="I3022" s="5">
        <f t="shared" si="857"/>
        <v>0</v>
      </c>
      <c r="J3022" s="6">
        <f>+H3022+SUM($D$16:$E$16)-SUM($F$27:F3022)</f>
        <v>8564.9785573609552</v>
      </c>
      <c r="K3022" s="10">
        <f t="shared" si="869"/>
        <v>-2.8641652175552701E-2</v>
      </c>
      <c r="L3022" s="10">
        <f>+H3022/SUM(F$27:F3022)-1</f>
        <v>8.3704899061637583E-2</v>
      </c>
      <c r="M3022">
        <v>7.9640000000000004</v>
      </c>
      <c r="R3022">
        <f t="shared" si="870"/>
        <v>7660.2020839529987</v>
      </c>
      <c r="S3022">
        <f t="shared" si="871"/>
        <v>7443.9592602219627</v>
      </c>
      <c r="T3022" s="5">
        <f t="shared" si="858"/>
        <v>0</v>
      </c>
      <c r="U3022" s="6">
        <f>+S3022+SUM($D$17:$E$17)-SUM($Q$27:Q3022)</f>
        <v>7622.9332602219583</v>
      </c>
      <c r="V3022" s="10">
        <f t="shared" si="859"/>
        <v>-1.4381573147776217E-2</v>
      </c>
      <c r="W3022" s="10">
        <f>+S3022/SUM(Q$27:Q3022)-1</f>
        <v>0.15930993897578927</v>
      </c>
      <c r="X3022">
        <v>6.4269999999999996</v>
      </c>
      <c r="AC3022">
        <f t="shared" si="872"/>
        <v>18772.778266011192</v>
      </c>
      <c r="AD3022">
        <f t="shared" si="873"/>
        <v>18589.155299045378</v>
      </c>
      <c r="AE3022" s="5">
        <f t="shared" si="860"/>
        <v>0</v>
      </c>
      <c r="AF3022" s="6">
        <f>+AD3022+SUM($D$18:$E$18)-SUM($AB$27:AB3022)</f>
        <v>18911.076299045402</v>
      </c>
      <c r="AG3022" s="10">
        <f t="shared" si="861"/>
        <v>-1.624964091139447E-2</v>
      </c>
      <c r="AH3022" s="10">
        <f>+AD3022/SUM(AB$27:AB3022)-1</f>
        <v>0.60832568275795817</v>
      </c>
      <c r="AI3022" s="6">
        <f t="shared" si="862"/>
        <v>0</v>
      </c>
      <c r="AL3022" s="6">
        <f t="shared" si="863"/>
        <v>0</v>
      </c>
      <c r="AM3022" s="6">
        <f t="shared" si="864"/>
        <v>34845.959989678115</v>
      </c>
      <c r="AN3022" s="6">
        <f t="shared" si="865"/>
        <v>34383.479116628303</v>
      </c>
      <c r="AO3022" s="5">
        <f t="shared" si="866"/>
        <v>0</v>
      </c>
      <c r="AP3022" s="6">
        <f>+AN3022+SUM($D$16:$E$18)-SUM($AL$27:AL3022)</f>
        <v>35098.988116628287</v>
      </c>
      <c r="AQ3022" s="10">
        <f t="shared" si="874"/>
        <v>-1.890005554283225E-2</v>
      </c>
      <c r="AR3022" s="10">
        <f>+AN3022/SUM(AL$27:AL3022)-1</f>
        <v>0.33868641261484522</v>
      </c>
    </row>
    <row r="3023" spans="1:44" x14ac:dyDescent="0.25">
      <c r="A3023" s="1">
        <v>44691</v>
      </c>
      <c r="B3023">
        <v>8.5229999999999997</v>
      </c>
      <c r="G3023">
        <f t="shared" si="867"/>
        <v>8214.4375609212693</v>
      </c>
      <c r="H3023">
        <f t="shared" si="868"/>
        <v>8153.3001629496493</v>
      </c>
      <c r="I3023" s="5">
        <f t="shared" si="857"/>
        <v>0</v>
      </c>
      <c r="J3023" s="6">
        <f>+H3023+SUM($D$16:$E$16)-SUM($F$27:F3023)</f>
        <v>8367.9141629496444</v>
      </c>
      <c r="K3023" s="10">
        <f t="shared" si="869"/>
        <v>-2.3008159692583074E-2</v>
      </c>
      <c r="L3023" s="10">
        <f>+H3023/SUM(F$27:F3023)-1</f>
        <v>5.8130009703555752E-2</v>
      </c>
      <c r="M3023">
        <v>7.7910000000000004</v>
      </c>
      <c r="R3023">
        <f t="shared" si="870"/>
        <v>7493.8014108585903</v>
      </c>
      <c r="S3023">
        <f t="shared" si="871"/>
        <v>7282.255976442656</v>
      </c>
      <c r="T3023" s="5">
        <f t="shared" si="858"/>
        <v>0</v>
      </c>
      <c r="U3023" s="6">
        <f>+S3023+SUM($D$17:$E$17)-SUM($Q$27:Q3023)</f>
        <v>7461.2299764426498</v>
      </c>
      <c r="V3023" s="10">
        <f t="shared" si="859"/>
        <v>-2.1212737703360185E-2</v>
      </c>
      <c r="W3023" s="10">
        <f>+S3023/SUM(Q$27:Q3023)-1</f>
        <v>0.13412653623309567</v>
      </c>
      <c r="X3023">
        <v>6.2610000000000001</v>
      </c>
      <c r="AC3023">
        <f t="shared" si="872"/>
        <v>18287.90488929455</v>
      </c>
      <c r="AD3023">
        <f t="shared" si="873"/>
        <v>18109.024634716527</v>
      </c>
      <c r="AE3023" s="5">
        <f t="shared" si="860"/>
        <v>0</v>
      </c>
      <c r="AF3023" s="6">
        <f>+AD3023+SUM($D$18:$E$18)-SUM($AB$27:AB3023)</f>
        <v>18430.945634716554</v>
      </c>
      <c r="AG3023" s="10">
        <f t="shared" si="861"/>
        <v>-2.5388859773839756E-2</v>
      </c>
      <c r="AH3023" s="10">
        <f>+AD3023/SUM(AB$27:AB3023)-1</f>
        <v>0.56678498517933362</v>
      </c>
      <c r="AI3023" s="6">
        <f t="shared" si="862"/>
        <v>0</v>
      </c>
      <c r="AL3023" s="6">
        <f t="shared" si="863"/>
        <v>0</v>
      </c>
      <c r="AM3023" s="6">
        <f t="shared" si="864"/>
        <v>33996.143861074408</v>
      </c>
      <c r="AN3023" s="6">
        <f t="shared" si="865"/>
        <v>33544.580774108836</v>
      </c>
      <c r="AO3023" s="5">
        <f t="shared" si="866"/>
        <v>0</v>
      </c>
      <c r="AP3023" s="6">
        <f>+AN3023+SUM($D$16:$E$18)-SUM($AL$27:AL3023)</f>
        <v>34260.089774108812</v>
      </c>
      <c r="AQ3023" s="10">
        <f t="shared" si="874"/>
        <v>-2.3900926708540715E-2</v>
      </c>
      <c r="AR3023" s="10">
        <f>+AN3023/SUM(AL$27:AL3023)-1</f>
        <v>0.30602474365206644</v>
      </c>
    </row>
    <row r="3024" spans="1:44" x14ac:dyDescent="0.25">
      <c r="A3024" s="1">
        <v>44692</v>
      </c>
      <c r="B3024">
        <v>8.5210000000000008</v>
      </c>
      <c r="G3024">
        <f t="shared" si="867"/>
        <v>8212.5099679232844</v>
      </c>
      <c r="H3024">
        <f t="shared" si="868"/>
        <v>8151.3869164019679</v>
      </c>
      <c r="I3024" s="5">
        <f t="shared" si="857"/>
        <v>0</v>
      </c>
      <c r="J3024" s="6">
        <f>+H3024+SUM($D$16:$E$16)-SUM($F$27:F3024)</f>
        <v>8366.0009164019611</v>
      </c>
      <c r="K3024" s="10">
        <f t="shared" si="869"/>
        <v>-2.2864079511653035E-4</v>
      </c>
      <c r="L3024" s="10">
        <f>+H3024/SUM(F$27:F3024)-1</f>
        <v>5.7881709806875348E-2</v>
      </c>
      <c r="M3024">
        <v>7.8570000000000002</v>
      </c>
      <c r="R3024">
        <f t="shared" si="870"/>
        <v>7557.2837485709078</v>
      </c>
      <c r="S3024">
        <f t="shared" si="871"/>
        <v>7343.9462465549923</v>
      </c>
      <c r="T3024" s="5">
        <f t="shared" si="858"/>
        <v>0</v>
      </c>
      <c r="U3024" s="6">
        <f>+S3024+SUM($D$17:$E$17)-SUM($Q$27:Q3024)</f>
        <v>7522.9202465549861</v>
      </c>
      <c r="V3024" s="10">
        <f t="shared" si="859"/>
        <v>8.2681099908608058E-3</v>
      </c>
      <c r="W3024" s="10">
        <f>+S3024/SUM(Q$27:Q3024)-1</f>
        <v>0.14373407716383424</v>
      </c>
      <c r="X3024">
        <v>6.2229999999999999</v>
      </c>
      <c r="AC3024">
        <f t="shared" si="872"/>
        <v>18176.909778961824</v>
      </c>
      <c r="AD3024">
        <f t="shared" si="873"/>
        <v>17999.115205532813</v>
      </c>
      <c r="AE3024" s="5">
        <f t="shared" si="860"/>
        <v>0</v>
      </c>
      <c r="AF3024" s="6">
        <f>+AD3024+SUM($D$18:$E$18)-SUM($AB$27:AB3024)</f>
        <v>18321.036205532837</v>
      </c>
      <c r="AG3024" s="10">
        <f t="shared" si="861"/>
        <v>-5.9633092822265477E-3</v>
      </c>
      <c r="AH3024" s="10">
        <f>+AD3024/SUM(AB$27:AB3024)-1</f>
        <v>0.55727566886615443</v>
      </c>
      <c r="AI3024" s="6">
        <f t="shared" si="862"/>
        <v>0</v>
      </c>
      <c r="AL3024" s="6">
        <f t="shared" si="863"/>
        <v>0</v>
      </c>
      <c r="AM3024" s="6">
        <f t="shared" si="864"/>
        <v>33946.703495456015</v>
      </c>
      <c r="AN3024" s="6">
        <f t="shared" si="865"/>
        <v>33494.448368489771</v>
      </c>
      <c r="AO3024" s="5">
        <f t="shared" si="866"/>
        <v>0</v>
      </c>
      <c r="AP3024" s="6">
        <f>+AN3024+SUM($D$16:$E$18)-SUM($AL$27:AL3024)</f>
        <v>34209.957368489748</v>
      </c>
      <c r="AQ3024" s="10">
        <f t="shared" si="874"/>
        <v>-1.4632887989963761E-3</v>
      </c>
      <c r="AR3024" s="10">
        <f>+AN3024/SUM(AL$27:AL3024)-1</f>
        <v>0.30407288851820136</v>
      </c>
    </row>
    <row r="3025" spans="1:44" x14ac:dyDescent="0.25">
      <c r="A3025" s="1">
        <v>44693</v>
      </c>
      <c r="B3025">
        <v>8.4779999999999998</v>
      </c>
      <c r="G3025">
        <f t="shared" si="867"/>
        <v>8171.0667184665645</v>
      </c>
      <c r="H3025">
        <f t="shared" si="868"/>
        <v>8110.2521156267894</v>
      </c>
      <c r="I3025" s="5">
        <f t="shared" si="857"/>
        <v>0</v>
      </c>
      <c r="J3025" s="6">
        <f>+H3025+SUM($D$16:$E$16)-SUM($F$27:F3025)</f>
        <v>8324.8661156267844</v>
      </c>
      <c r="K3025" s="10">
        <f t="shared" si="869"/>
        <v>-4.9169012992252847E-3</v>
      </c>
      <c r="L3025" s="10">
        <f>+H3025/SUM(F$27:F3025)-1</f>
        <v>5.254326202824644E-2</v>
      </c>
      <c r="M3025">
        <v>7.8109999999999999</v>
      </c>
      <c r="R3025">
        <f t="shared" si="870"/>
        <v>7513.0384828926253</v>
      </c>
      <c r="S3025">
        <f t="shared" si="871"/>
        <v>7300.9499976888183</v>
      </c>
      <c r="T3025" s="5">
        <f t="shared" si="858"/>
        <v>0</v>
      </c>
      <c r="U3025" s="6">
        <f>+S3025+SUM($D$17:$E$17)-SUM($Q$27:Q3025)</f>
        <v>7479.923997688813</v>
      </c>
      <c r="V3025" s="10">
        <f t="shared" si="859"/>
        <v>-5.7153668332271534E-3</v>
      </c>
      <c r="W3025" s="10">
        <f>+S3025/SUM(Q$27:Q3025)-1</f>
        <v>0.13703791227271345</v>
      </c>
      <c r="X3025">
        <v>6.3070000000000004</v>
      </c>
      <c r="AC3025">
        <f t="shared" si="872"/>
        <v>18422.267391276269</v>
      </c>
      <c r="AD3025">
        <f t="shared" si="873"/>
        <v>18242.07289109681</v>
      </c>
      <c r="AE3025" s="5">
        <f t="shared" si="860"/>
        <v>0</v>
      </c>
      <c r="AF3025" s="6">
        <f>+AD3025+SUM($D$18:$E$18)-SUM($AB$27:AB3025)</f>
        <v>18563.993891096834</v>
      </c>
      <c r="AG3025" s="10">
        <f t="shared" si="861"/>
        <v>1.326113233107562E-2</v>
      </c>
      <c r="AH3025" s="10">
        <f>+AD3025/SUM(AB$27:AB3025)-1</f>
        <v>0.57829626282160307</v>
      </c>
      <c r="AI3025" s="6">
        <f t="shared" si="862"/>
        <v>0</v>
      </c>
      <c r="AL3025" s="6">
        <f t="shared" si="863"/>
        <v>0</v>
      </c>
      <c r="AM3025" s="6">
        <f t="shared" si="864"/>
        <v>34106.37259263546</v>
      </c>
      <c r="AN3025" s="6">
        <f t="shared" si="865"/>
        <v>33653.275004412419</v>
      </c>
      <c r="AO3025" s="5">
        <f t="shared" si="866"/>
        <v>0</v>
      </c>
      <c r="AP3025" s="6">
        <f>+AN3025+SUM($D$16:$E$18)-SUM($AL$27:AL3025)</f>
        <v>34368.784004412402</v>
      </c>
      <c r="AQ3025" s="10">
        <f t="shared" si="874"/>
        <v>4.6427019540500325E-3</v>
      </c>
      <c r="AR3025" s="10">
        <f>+AN3025/SUM(AL$27:AL3025)-1</f>
        <v>0.31025664493068561</v>
      </c>
    </row>
    <row r="3026" spans="1:44" x14ac:dyDescent="0.25">
      <c r="A3026" s="1">
        <v>44694</v>
      </c>
      <c r="B3026">
        <v>8.6289999999999996</v>
      </c>
      <c r="G3026">
        <f t="shared" si="867"/>
        <v>8316.5999898145765</v>
      </c>
      <c r="H3026">
        <f t="shared" si="868"/>
        <v>8254.7022299768305</v>
      </c>
      <c r="I3026" s="5">
        <f t="shared" si="857"/>
        <v>0</v>
      </c>
      <c r="J3026" s="6">
        <f>+H3026+SUM($D$16:$E$16)-SUM($F$27:F3026)</f>
        <v>8469.3162299768228</v>
      </c>
      <c r="K3026" s="10">
        <f t="shared" si="869"/>
        <v>1.7351644139824485E-2</v>
      </c>
      <c r="L3026" s="10">
        <f>+H3026/SUM(F$27:F3026)-1</f>
        <v>7.1289904227617384E-2</v>
      </c>
      <c r="M3026">
        <v>7.9409999999999998</v>
      </c>
      <c r="R3026">
        <f t="shared" si="870"/>
        <v>7638.0794511138565</v>
      </c>
      <c r="S3026">
        <f t="shared" si="871"/>
        <v>7422.4611357888743</v>
      </c>
      <c r="T3026" s="5">
        <f t="shared" si="858"/>
        <v>0</v>
      </c>
      <c r="U3026" s="6">
        <f>+S3026+SUM($D$17:$E$17)-SUM($Q$27:Q3026)</f>
        <v>7601.43513578887</v>
      </c>
      <c r="V3026" s="10">
        <f t="shared" si="859"/>
        <v>1.6244969619691574E-2</v>
      </c>
      <c r="W3026" s="10">
        <f>+S3026/SUM(Q$27:Q3026)-1</f>
        <v>0.15596185653022876</v>
      </c>
      <c r="X3026">
        <v>6.4349999999999996</v>
      </c>
      <c r="AC3026">
        <f t="shared" si="872"/>
        <v>18796.145657660185</v>
      </c>
      <c r="AD3026">
        <f t="shared" si="873"/>
        <v>18612.294126241948</v>
      </c>
      <c r="AE3026" s="5">
        <f t="shared" si="860"/>
        <v>0</v>
      </c>
      <c r="AF3026" s="6">
        <f>+AD3026+SUM($D$18:$E$18)-SUM($AB$27:AB3026)</f>
        <v>18934.215126241972</v>
      </c>
      <c r="AG3026" s="10">
        <f t="shared" si="861"/>
        <v>1.9942973334132308E-2</v>
      </c>
      <c r="AH3026" s="10">
        <f>+AD3026/SUM(AB$27:AB3026)-1</f>
        <v>0.61032764408704843</v>
      </c>
      <c r="AI3026" s="6">
        <f t="shared" si="862"/>
        <v>0</v>
      </c>
      <c r="AL3026" s="6">
        <f t="shared" si="863"/>
        <v>0</v>
      </c>
      <c r="AM3026" s="6">
        <f t="shared" si="864"/>
        <v>34750.825098588619</v>
      </c>
      <c r="AN3026" s="6">
        <f t="shared" si="865"/>
        <v>34289.457492007656</v>
      </c>
      <c r="AO3026" s="5">
        <f t="shared" si="866"/>
        <v>0</v>
      </c>
      <c r="AP3026" s="6">
        <f>+AN3026+SUM($D$16:$E$18)-SUM($AL$27:AL3026)</f>
        <v>35004.966492007632</v>
      </c>
      <c r="AQ3026" s="10">
        <f t="shared" si="874"/>
        <v>1.8510474141696598E-2</v>
      </c>
      <c r="AR3026" s="10">
        <f>+AN3026/SUM(AL$27:AL3026)-1</f>
        <v>0.33502577458154148</v>
      </c>
    </row>
    <row r="3027" spans="1:44" x14ac:dyDescent="0.25">
      <c r="A3027" s="1">
        <v>44697</v>
      </c>
      <c r="B3027">
        <v>8.67</v>
      </c>
      <c r="G3027">
        <f t="shared" si="867"/>
        <v>8356.1156462733088</v>
      </c>
      <c r="H3027">
        <f t="shared" si="868"/>
        <v>8293.9237842043258</v>
      </c>
      <c r="I3027" s="5">
        <f t="shared" si="857"/>
        <v>0</v>
      </c>
      <c r="J3027" s="6">
        <f>+H3027+SUM($D$16:$E$16)-SUM($F$27:F3027)</f>
        <v>8508.5377842043199</v>
      </c>
      <c r="K3027" s="10">
        <f t="shared" si="869"/>
        <v>4.6310178014929981E-3</v>
      </c>
      <c r="L3027" s="10">
        <f>+H3027/SUM(F$27:F3027)-1</f>
        <v>7.6380052109565666E-2</v>
      </c>
      <c r="M3027">
        <v>7.9720000000000004</v>
      </c>
      <c r="R3027">
        <f t="shared" si="870"/>
        <v>7667.8969127666132</v>
      </c>
      <c r="S3027">
        <f t="shared" si="871"/>
        <v>7451.4368687204278</v>
      </c>
      <c r="T3027" s="5">
        <f t="shared" si="858"/>
        <v>0</v>
      </c>
      <c r="U3027" s="6">
        <f>+S3027+SUM($D$17:$E$17)-SUM($Q$27:Q3027)</f>
        <v>7630.4108687204225</v>
      </c>
      <c r="V3027" s="10">
        <f t="shared" si="859"/>
        <v>3.8118766277606131E-3</v>
      </c>
      <c r="W3027" s="10">
        <f>+S3027/SUM(Q$27:Q3027)-1</f>
        <v>0.16047448939163633</v>
      </c>
      <c r="X3027">
        <v>6.4779999999999998</v>
      </c>
      <c r="AC3027">
        <f t="shared" si="872"/>
        <v>18921.745387773535</v>
      </c>
      <c r="AD3027">
        <f t="shared" si="873"/>
        <v>18736.66532242352</v>
      </c>
      <c r="AE3027" s="5">
        <f t="shared" si="860"/>
        <v>0</v>
      </c>
      <c r="AF3027" s="6">
        <f>+AD3027+SUM($D$18:$E$18)-SUM($AB$27:AB3027)</f>
        <v>19058.586322423544</v>
      </c>
      <c r="AG3027" s="10">
        <f t="shared" si="861"/>
        <v>6.5685952838467898E-3</v>
      </c>
      <c r="AH3027" s="10">
        <f>+AD3027/SUM(AB$27:AB3027)-1</f>
        <v>0.62108818623090922</v>
      </c>
      <c r="AI3027" s="6">
        <f t="shared" si="862"/>
        <v>0</v>
      </c>
      <c r="AL3027" s="6">
        <f t="shared" si="863"/>
        <v>0</v>
      </c>
      <c r="AM3027" s="6">
        <f t="shared" si="864"/>
        <v>34945.757946813457</v>
      </c>
      <c r="AN3027" s="6">
        <f t="shared" si="865"/>
        <v>34482.025975348275</v>
      </c>
      <c r="AO3027" s="5">
        <f t="shared" si="866"/>
        <v>0</v>
      </c>
      <c r="AP3027" s="6">
        <f>+AN3027+SUM($D$16:$E$18)-SUM($AL$27:AL3027)</f>
        <v>35197.534975348259</v>
      </c>
      <c r="AQ3027" s="10">
        <f t="shared" si="874"/>
        <v>5.5011760512495567E-3</v>
      </c>
      <c r="AR3027" s="10">
        <f>+AN3027/SUM(AL$27:AL3027)-1</f>
        <v>0.34252323611740043</v>
      </c>
    </row>
    <row r="3028" spans="1:44" x14ac:dyDescent="0.25">
      <c r="A3028" s="1">
        <v>44698</v>
      </c>
      <c r="B3028">
        <v>8.7720000000000002</v>
      </c>
      <c r="G3028">
        <f t="shared" si="867"/>
        <v>8454.4228891706407</v>
      </c>
      <c r="H3028">
        <f t="shared" si="868"/>
        <v>8391.4993581361414</v>
      </c>
      <c r="I3028" s="5">
        <f t="shared" si="857"/>
        <v>0</v>
      </c>
      <c r="J3028" s="6">
        <f>+H3028+SUM($D$16:$E$16)-SUM($F$27:F3028)</f>
        <v>8606.1133581361355</v>
      </c>
      <c r="K3028" s="10">
        <f t="shared" si="869"/>
        <v>1.1467960348364503E-2</v>
      </c>
      <c r="L3028" s="10">
        <f>+H3028/SUM(F$27:F3028)-1</f>
        <v>8.9043346840266491E-2</v>
      </c>
      <c r="M3028">
        <v>8.0579999999999998</v>
      </c>
      <c r="R3028">
        <f t="shared" si="870"/>
        <v>7750.6163225129658</v>
      </c>
      <c r="S3028">
        <f t="shared" si="871"/>
        <v>7531.8211600789264</v>
      </c>
      <c r="T3028" s="5">
        <f t="shared" si="858"/>
        <v>0</v>
      </c>
      <c r="U3028" s="6">
        <f>+S3028+SUM($D$17:$E$17)-SUM($Q$27:Q3028)</f>
        <v>7710.7951600789202</v>
      </c>
      <c r="V3028" s="10">
        <f t="shared" si="859"/>
        <v>1.0534726470368572E-2</v>
      </c>
      <c r="W3028" s="10">
        <f>+S3028/SUM(Q$27:Q3028)-1</f>
        <v>0.17299340636199267</v>
      </c>
      <c r="X3028">
        <v>6.4930000000000003</v>
      </c>
      <c r="AC3028">
        <f t="shared" si="872"/>
        <v>18965.559247115401</v>
      </c>
      <c r="AD3028">
        <f t="shared" si="873"/>
        <v>18780.050623417093</v>
      </c>
      <c r="AE3028" s="5">
        <f t="shared" si="860"/>
        <v>0</v>
      </c>
      <c r="AF3028" s="6">
        <f>+AD3028+SUM($D$18:$E$18)-SUM($AB$27:AB3028)</f>
        <v>19101.971623417121</v>
      </c>
      <c r="AG3028" s="10">
        <f t="shared" si="861"/>
        <v>2.2764175820602084E-3</v>
      </c>
      <c r="AH3028" s="10">
        <f>+AD3028/SUM(AB$27:AB3028)-1</f>
        <v>0.62484186372295381</v>
      </c>
      <c r="AI3028" s="6">
        <f t="shared" si="862"/>
        <v>0</v>
      </c>
      <c r="AL3028" s="6">
        <f t="shared" si="863"/>
        <v>0</v>
      </c>
      <c r="AM3028" s="6">
        <f t="shared" si="864"/>
        <v>35170.59845879901</v>
      </c>
      <c r="AN3028" s="6">
        <f t="shared" si="865"/>
        <v>34703.37114163216</v>
      </c>
      <c r="AO3028" s="5">
        <f t="shared" si="866"/>
        <v>0</v>
      </c>
      <c r="AP3028" s="6">
        <f>+AN3028+SUM($D$16:$E$18)-SUM($AL$27:AL3028)</f>
        <v>35418.880141632137</v>
      </c>
      <c r="AQ3028" s="10">
        <f t="shared" si="874"/>
        <v>6.2886553401795275E-3</v>
      </c>
      <c r="AR3028" s="10">
        <f>+AN3028/SUM(AL$27:AL3028)-1</f>
        <v>0.35114108905767827</v>
      </c>
    </row>
    <row r="3029" spans="1:44" x14ac:dyDescent="0.25">
      <c r="A3029" s="1">
        <v>44699</v>
      </c>
      <c r="B3029">
        <v>8.7859999999999996</v>
      </c>
      <c r="G3029">
        <f t="shared" si="867"/>
        <v>8467.9160401565478</v>
      </c>
      <c r="H3029">
        <f t="shared" si="868"/>
        <v>8404.8920839699203</v>
      </c>
      <c r="I3029" s="5">
        <f t="shared" si="857"/>
        <v>0</v>
      </c>
      <c r="J3029" s="6">
        <f>+H3029+SUM($D$16:$E$16)-SUM($F$27:F3029)</f>
        <v>8619.5060839699145</v>
      </c>
      <c r="K3029" s="10">
        <f t="shared" si="869"/>
        <v>1.556187477023796E-3</v>
      </c>
      <c r="L3029" s="10">
        <f>+H3029/SUM(F$27:F3029)-1</f>
        <v>9.0781446117029541E-2</v>
      </c>
      <c r="M3029">
        <v>7.9930000000000003</v>
      </c>
      <c r="R3029">
        <f t="shared" si="870"/>
        <v>7688.0958384023506</v>
      </c>
      <c r="S3029">
        <f t="shared" si="871"/>
        <v>7471.0655910288988</v>
      </c>
      <c r="T3029" s="5">
        <f t="shared" si="858"/>
        <v>0</v>
      </c>
      <c r="U3029" s="6">
        <f>+S3029+SUM($D$17:$E$17)-SUM($Q$27:Q3029)</f>
        <v>7650.0395910288935</v>
      </c>
      <c r="V3029" s="10">
        <f t="shared" si="859"/>
        <v>-7.8792871278148269E-3</v>
      </c>
      <c r="W3029" s="10">
        <f>+S3029/SUM(Q$27:Q3029)-1</f>
        <v>0.16353143423323502</v>
      </c>
      <c r="X3029">
        <v>6.3760000000000003</v>
      </c>
      <c r="AC3029">
        <f t="shared" si="872"/>
        <v>18623.811144248852</v>
      </c>
      <c r="AD3029">
        <f t="shared" si="873"/>
        <v>18441.645275667241</v>
      </c>
      <c r="AE3029" s="5">
        <f t="shared" si="860"/>
        <v>0</v>
      </c>
      <c r="AF3029" s="6">
        <f>+AD3029+SUM($D$18:$E$18)-SUM($AB$27:AB3029)</f>
        <v>18763.566275667268</v>
      </c>
      <c r="AG3029" s="10">
        <f t="shared" si="861"/>
        <v>-1.7715728743675885E-2</v>
      </c>
      <c r="AH3029" s="10">
        <f>+AD3029/SUM(AB$27:AB3029)-1</f>
        <v>0.59556317928500757</v>
      </c>
      <c r="AI3029" s="6">
        <f t="shared" si="862"/>
        <v>0</v>
      </c>
      <c r="AL3029" s="6">
        <f t="shared" si="863"/>
        <v>0</v>
      </c>
      <c r="AM3029" s="6">
        <f t="shared" si="864"/>
        <v>34779.823022807752</v>
      </c>
      <c r="AN3029" s="6">
        <f t="shared" si="865"/>
        <v>34317.602950666056</v>
      </c>
      <c r="AO3029" s="5">
        <f t="shared" si="866"/>
        <v>0</v>
      </c>
      <c r="AP3029" s="6">
        <f>+AN3029+SUM($D$16:$E$18)-SUM($AL$27:AL3029)</f>
        <v>35033.111950666032</v>
      </c>
      <c r="AQ3029" s="10">
        <f t="shared" si="874"/>
        <v>-1.0891597628821192E-2</v>
      </c>
      <c r="AR3029" s="10">
        <f>+AN3029/SUM(AL$27:AL3029)-1</f>
        <v>0.33612158989897956</v>
      </c>
    </row>
    <row r="3030" spans="1:44" x14ac:dyDescent="0.25">
      <c r="A3030" s="1">
        <v>44700</v>
      </c>
      <c r="B3030">
        <v>8.6069999999999993</v>
      </c>
      <c r="G3030">
        <f t="shared" si="867"/>
        <v>8295.3964668367171</v>
      </c>
      <c r="H3030">
        <f t="shared" si="868"/>
        <v>8233.6565179523222</v>
      </c>
      <c r="I3030" s="5">
        <f t="shared" si="857"/>
        <v>0</v>
      </c>
      <c r="J3030" s="6">
        <f>+H3030+SUM($D$16:$E$16)-SUM($F$27:F3030)</f>
        <v>8448.2705179523145</v>
      </c>
      <c r="K3030" s="10">
        <f t="shared" si="869"/>
        <v>-1.9866053153098195E-2</v>
      </c>
      <c r="L3030" s="10">
        <f>+H3030/SUM(F$27:F3030)-1</f>
        <v>6.8558605364132941E-2</v>
      </c>
      <c r="M3030">
        <v>7.883</v>
      </c>
      <c r="R3030">
        <f t="shared" si="870"/>
        <v>7582.2919422151544</v>
      </c>
      <c r="S3030">
        <f t="shared" si="871"/>
        <v>7368.248474175004</v>
      </c>
      <c r="T3030" s="5">
        <f t="shared" si="858"/>
        <v>0</v>
      </c>
      <c r="U3030" s="6">
        <f>+S3030+SUM($D$17:$E$17)-SUM($Q$27:Q3030)</f>
        <v>7547.2224741749997</v>
      </c>
      <c r="V3030" s="10">
        <f t="shared" si="859"/>
        <v>-1.3440076437573723E-2</v>
      </c>
      <c r="W3030" s="10">
        <f>+S3030/SUM(Q$27:Q3030)-1</f>
        <v>0.14751886601533748</v>
      </c>
      <c r="X3030">
        <v>6.3390000000000004</v>
      </c>
      <c r="AC3030">
        <f t="shared" si="872"/>
        <v>18515.73695787225</v>
      </c>
      <c r="AD3030">
        <f t="shared" si="873"/>
        <v>18334.6281998831</v>
      </c>
      <c r="AE3030" s="5">
        <f t="shared" si="860"/>
        <v>0</v>
      </c>
      <c r="AF3030" s="6">
        <f>+AD3030+SUM($D$18:$E$18)-SUM($AB$27:AB3030)</f>
        <v>18656.549199883128</v>
      </c>
      <c r="AG3030" s="10">
        <f t="shared" si="861"/>
        <v>-5.7034507306279458E-3</v>
      </c>
      <c r="AH3030" s="10">
        <f>+AD3030/SUM(AB$27:AB3030)-1</f>
        <v>0.58630410813796496</v>
      </c>
      <c r="AI3030" s="6">
        <f t="shared" si="862"/>
        <v>0</v>
      </c>
      <c r="AL3030" s="6">
        <f t="shared" si="863"/>
        <v>0</v>
      </c>
      <c r="AM3030" s="6">
        <f t="shared" si="864"/>
        <v>34393.425366924122</v>
      </c>
      <c r="AN3030" s="6">
        <f t="shared" si="865"/>
        <v>33936.533192010422</v>
      </c>
      <c r="AO3030" s="5">
        <f t="shared" si="866"/>
        <v>0</v>
      </c>
      <c r="AP3030" s="6">
        <f>+AN3030+SUM($D$16:$E$18)-SUM($AL$27:AL3030)</f>
        <v>34652.042192010398</v>
      </c>
      <c r="AQ3030" s="10">
        <f t="shared" si="874"/>
        <v>-1.0877416747683166E-2</v>
      </c>
      <c r="AR3030" s="10">
        <f>+AN3030/SUM(AL$27:AL3030)-1</f>
        <v>0.3212850195088699</v>
      </c>
    </row>
    <row r="3031" spans="1:44" x14ac:dyDescent="0.25">
      <c r="A3031" s="1">
        <v>44701</v>
      </c>
      <c r="B3031">
        <v>8.7840000000000007</v>
      </c>
      <c r="G3031">
        <f t="shared" si="867"/>
        <v>8465.988447158561</v>
      </c>
      <c r="H3031">
        <f t="shared" si="868"/>
        <v>8402.9788374222389</v>
      </c>
      <c r="I3031" s="5">
        <f t="shared" si="857"/>
        <v>0</v>
      </c>
      <c r="J3031" s="6">
        <f>+H3031+SUM($D$16:$E$16)-SUM($F$27:F3031)</f>
        <v>8617.5928374222312</v>
      </c>
      <c r="K3031" s="10">
        <f t="shared" si="869"/>
        <v>2.0042246411275721E-2</v>
      </c>
      <c r="L3031" s="10">
        <f>+H3031/SUM(F$27:F3031)-1</f>
        <v>9.0533146220349137E-2</v>
      </c>
      <c r="M3031">
        <v>7.9290000000000003</v>
      </c>
      <c r="R3031">
        <f t="shared" si="870"/>
        <v>7626.5372078934379</v>
      </c>
      <c r="S3031">
        <f t="shared" si="871"/>
        <v>7411.244723041179</v>
      </c>
      <c r="T3031" s="5">
        <f t="shared" si="858"/>
        <v>0</v>
      </c>
      <c r="U3031" s="6">
        <f>+S3031+SUM($D$17:$E$17)-SUM($Q$27:Q3031)</f>
        <v>7590.2187230411728</v>
      </c>
      <c r="V3031" s="10">
        <f t="shared" si="859"/>
        <v>5.6969632223373701E-3</v>
      </c>
      <c r="W3031" s="10">
        <f>+S3031/SUM(Q$27:Q3031)-1</f>
        <v>0.15421503090645849</v>
      </c>
      <c r="X3031">
        <v>6.4279999999999999</v>
      </c>
      <c r="AC3031">
        <f t="shared" si="872"/>
        <v>18775.699189967316</v>
      </c>
      <c r="AD3031">
        <f t="shared" si="873"/>
        <v>18592.047652444951</v>
      </c>
      <c r="AE3031" s="5">
        <f t="shared" si="860"/>
        <v>0</v>
      </c>
      <c r="AF3031" s="6">
        <f>+AD3031+SUM($D$18:$E$18)-SUM($AB$27:AB3031)</f>
        <v>18913.968652444979</v>
      </c>
      <c r="AG3031" s="10">
        <f t="shared" si="861"/>
        <v>1.3797806325483997E-2</v>
      </c>
      <c r="AH3031" s="10">
        <f>+AD3031/SUM(AB$27:AB3031)-1</f>
        <v>0.60857592792409476</v>
      </c>
      <c r="AI3031" s="6">
        <f t="shared" si="862"/>
        <v>0</v>
      </c>
      <c r="AL3031" s="6">
        <f t="shared" si="863"/>
        <v>0</v>
      </c>
      <c r="AM3031" s="6">
        <f t="shared" si="864"/>
        <v>34868.224845019315</v>
      </c>
      <c r="AN3031" s="6">
        <f t="shared" si="865"/>
        <v>34406.271212908367</v>
      </c>
      <c r="AO3031" s="5">
        <f t="shared" si="866"/>
        <v>0</v>
      </c>
      <c r="AP3031" s="6">
        <f>+AN3031+SUM($D$16:$E$18)-SUM($AL$27:AL3031)</f>
        <v>35121.780212908343</v>
      </c>
      <c r="AQ3031" s="10">
        <f t="shared" si="874"/>
        <v>1.3555853888641778E-2</v>
      </c>
      <c r="AR3031" s="10">
        <f>+AN3031/SUM(AL$27:AL3031)-1</f>
        <v>0.3395738001157329</v>
      </c>
    </row>
    <row r="3032" spans="1:44" x14ac:dyDescent="0.25">
      <c r="A3032" s="1">
        <v>44704</v>
      </c>
      <c r="B3032">
        <v>8.7210000000000001</v>
      </c>
      <c r="G3032">
        <f t="shared" si="867"/>
        <v>8405.2692677219729</v>
      </c>
      <c r="H3032">
        <f t="shared" si="868"/>
        <v>8342.7115711702354</v>
      </c>
      <c r="I3032" s="5">
        <f t="shared" si="857"/>
        <v>0</v>
      </c>
      <c r="J3032" s="6">
        <f>+H3032+SUM($D$16:$E$16)-SUM($F$27:F3032)</f>
        <v>8557.3255711702295</v>
      </c>
      <c r="K3032" s="10">
        <f t="shared" si="869"/>
        <v>-6.9935151716948862E-3</v>
      </c>
      <c r="L3032" s="10">
        <f>+H3032/SUM(F$27:F3032)-1</f>
        <v>8.2711699474916411E-2</v>
      </c>
      <c r="M3032">
        <v>8.02</v>
      </c>
      <c r="R3032">
        <f t="shared" si="870"/>
        <v>7714.0658856482987</v>
      </c>
      <c r="S3032">
        <f t="shared" si="871"/>
        <v>7496.3025197112174</v>
      </c>
      <c r="T3032" s="5">
        <f t="shared" si="858"/>
        <v>0</v>
      </c>
      <c r="U3032" s="6">
        <f>+S3032+SUM($D$17:$E$17)-SUM($Q$27:Q3032)</f>
        <v>7675.276519711213</v>
      </c>
      <c r="V3032" s="10">
        <f t="shared" si="859"/>
        <v>1.1206237892965598E-2</v>
      </c>
      <c r="W3032" s="10">
        <f>+S3032/SUM(Q$27:Q3032)-1</f>
        <v>0.16746179188671895</v>
      </c>
      <c r="X3032">
        <v>6.4379999999999997</v>
      </c>
      <c r="AC3032">
        <f t="shared" si="872"/>
        <v>18804.908429528557</v>
      </c>
      <c r="AD3032">
        <f t="shared" si="873"/>
        <v>18620.971186440664</v>
      </c>
      <c r="AE3032" s="5">
        <f t="shared" si="860"/>
        <v>0</v>
      </c>
      <c r="AF3032" s="6">
        <f>+AD3032+SUM($D$18:$E$18)-SUM($AB$27:AB3032)</f>
        <v>18942.892186440688</v>
      </c>
      <c r="AG3032" s="10">
        <f t="shared" si="861"/>
        <v>1.5292154981958461E-3</v>
      </c>
      <c r="AH3032" s="10">
        <f>+AD3032/SUM(AB$27:AB3032)-1</f>
        <v>0.61107837958545752</v>
      </c>
      <c r="AI3032" s="6">
        <f t="shared" si="862"/>
        <v>0</v>
      </c>
      <c r="AL3032" s="6">
        <f t="shared" si="863"/>
        <v>0</v>
      </c>
      <c r="AM3032" s="6">
        <f t="shared" si="864"/>
        <v>34924.243582898831</v>
      </c>
      <c r="AN3032" s="6">
        <f t="shared" si="865"/>
        <v>34459.985277322121</v>
      </c>
      <c r="AO3032" s="5">
        <f t="shared" si="866"/>
        <v>0</v>
      </c>
      <c r="AP3032" s="6">
        <f>+AN3032+SUM($D$16:$E$18)-SUM($AL$27:AL3032)</f>
        <v>35175.494277322097</v>
      </c>
      <c r="AQ3032" s="10">
        <f t="shared" si="874"/>
        <v>1.5293662248365703E-3</v>
      </c>
      <c r="AR3032" s="10">
        <f>+AN3032/SUM(AL$27:AL3032)-1</f>
        <v>0.34166510355693225</v>
      </c>
    </row>
    <row r="3033" spans="1:44" x14ac:dyDescent="0.25">
      <c r="A3033" s="1">
        <v>44705</v>
      </c>
      <c r="B3033">
        <v>8.5640000000000001</v>
      </c>
      <c r="G3033">
        <f t="shared" si="867"/>
        <v>8253.9532173799998</v>
      </c>
      <c r="H3033">
        <f t="shared" si="868"/>
        <v>8192.5217171771474</v>
      </c>
      <c r="I3033" s="5">
        <f t="shared" si="857"/>
        <v>0</v>
      </c>
      <c r="J3033" s="6">
        <f>+H3033+SUM($D$16:$E$16)-SUM($F$27:F3033)</f>
        <v>8407.1357171771415</v>
      </c>
      <c r="K3033" s="10">
        <f t="shared" si="869"/>
        <v>-1.7551027215685244E-2</v>
      </c>
      <c r="L3033" s="10">
        <f>+H3033/SUM(F$27:F3033)-1</f>
        <v>6.3220157585504477E-2</v>
      </c>
      <c r="M3033">
        <v>7.9749999999999996</v>
      </c>
      <c r="R3033">
        <f t="shared" si="870"/>
        <v>7670.7824735717186</v>
      </c>
      <c r="S3033">
        <f t="shared" si="871"/>
        <v>7454.2409719073512</v>
      </c>
      <c r="T3033" s="5">
        <f t="shared" si="858"/>
        <v>0</v>
      </c>
      <c r="U3033" s="6">
        <f>+S3033+SUM($D$17:$E$17)-SUM($Q$27:Q3033)</f>
        <v>7633.2149719073459</v>
      </c>
      <c r="V3033" s="10">
        <f t="shared" si="859"/>
        <v>-5.4801345196940909E-3</v>
      </c>
      <c r="W3033" s="10">
        <f>+S3033/SUM(Q$27:Q3033)-1</f>
        <v>0.16091119579757884</v>
      </c>
      <c r="X3033">
        <v>6.38</v>
      </c>
      <c r="AC3033">
        <f t="shared" si="872"/>
        <v>18635.494840073345</v>
      </c>
      <c r="AD3033">
        <f t="shared" si="873"/>
        <v>18453.214689265522</v>
      </c>
      <c r="AE3033" s="5">
        <f t="shared" si="860"/>
        <v>0</v>
      </c>
      <c r="AF3033" s="6">
        <f>+AD3033+SUM($D$18:$E$18)-SUM($AB$27:AB3033)</f>
        <v>18775.135689265546</v>
      </c>
      <c r="AG3033" s="10">
        <f t="shared" si="861"/>
        <v>-8.8559072988454446E-3</v>
      </c>
      <c r="AH3033" s="10">
        <f>+AD3033/SUM(AB$27:AB3033)-1</f>
        <v>0.59656415994955236</v>
      </c>
      <c r="AI3033" s="6">
        <f t="shared" si="862"/>
        <v>0</v>
      </c>
      <c r="AL3033" s="6">
        <f t="shared" si="863"/>
        <v>0</v>
      </c>
      <c r="AM3033" s="6">
        <f t="shared" si="864"/>
        <v>34560.230531025067</v>
      </c>
      <c r="AN3033" s="6">
        <f t="shared" si="865"/>
        <v>34099.97737835002</v>
      </c>
      <c r="AO3033" s="5">
        <f t="shared" si="866"/>
        <v>0</v>
      </c>
      <c r="AP3033" s="6">
        <f>+AN3033+SUM($D$16:$E$18)-SUM($AL$27:AL3033)</f>
        <v>34815.486378350004</v>
      </c>
      <c r="AQ3033" s="10">
        <f t="shared" si="874"/>
        <v>-1.0234622323536002E-2</v>
      </c>
      <c r="AR3033" s="10">
        <f>+AN3033/SUM(AL$27:AL3033)-1</f>
        <v>0.32764855563421502</v>
      </c>
    </row>
    <row r="3034" spans="1:44" x14ac:dyDescent="0.25">
      <c r="A3034" s="1">
        <v>44706</v>
      </c>
      <c r="B3034">
        <v>8.593</v>
      </c>
      <c r="G3034">
        <f t="shared" si="867"/>
        <v>8281.90331585081</v>
      </c>
      <c r="H3034">
        <f t="shared" si="868"/>
        <v>8220.2637921185451</v>
      </c>
      <c r="I3034" s="5">
        <f t="shared" si="857"/>
        <v>0</v>
      </c>
      <c r="J3034" s="6">
        <f>+H3034+SUM($D$16:$E$16)-SUM($F$27:F3034)</f>
        <v>8434.8777921185392</v>
      </c>
      <c r="K3034" s="10">
        <f t="shared" si="869"/>
        <v>3.2998248005817743E-3</v>
      </c>
      <c r="L3034" s="10">
        <f>+H3034/SUM(F$27:F3034)-1</f>
        <v>6.6820506087370335E-2</v>
      </c>
      <c r="M3034">
        <v>8.0050000000000008</v>
      </c>
      <c r="R3034">
        <f t="shared" si="870"/>
        <v>7699.6380816227729</v>
      </c>
      <c r="S3034">
        <f t="shared" si="871"/>
        <v>7482.282003776596</v>
      </c>
      <c r="T3034" s="5">
        <f t="shared" si="858"/>
        <v>0</v>
      </c>
      <c r="U3034" s="6">
        <f>+S3034+SUM($D$17:$E$17)-SUM($Q$27:Q3034)</f>
        <v>7661.2560037765907</v>
      </c>
      <c r="V3034" s="10">
        <f t="shared" si="859"/>
        <v>3.6735545864283736E-3</v>
      </c>
      <c r="W3034" s="10">
        <f>+S3034/SUM(Q$27:Q3034)-1</f>
        <v>0.16527825985700573</v>
      </c>
      <c r="X3034">
        <v>6.415</v>
      </c>
      <c r="AC3034">
        <f t="shared" si="872"/>
        <v>18737.727178537698</v>
      </c>
      <c r="AD3034">
        <f t="shared" si="873"/>
        <v>18554.44705825052</v>
      </c>
      <c r="AE3034" s="5">
        <f t="shared" si="860"/>
        <v>0</v>
      </c>
      <c r="AF3034" s="6">
        <f>+AD3034+SUM($D$18:$E$18)-SUM($AB$27:AB3034)</f>
        <v>18876.368058250548</v>
      </c>
      <c r="AG3034" s="10">
        <f t="shared" si="861"/>
        <v>5.3918315510699255E-3</v>
      </c>
      <c r="AH3034" s="10">
        <f>+AD3034/SUM(AB$27:AB3034)-1</f>
        <v>0.60532274076432269</v>
      </c>
      <c r="AI3034" s="6">
        <f t="shared" si="862"/>
        <v>0</v>
      </c>
      <c r="AL3034" s="6">
        <f t="shared" si="863"/>
        <v>0</v>
      </c>
      <c r="AM3034" s="6">
        <f t="shared" si="864"/>
        <v>34719.26857601128</v>
      </c>
      <c r="AN3034" s="6">
        <f t="shared" si="865"/>
        <v>34256.992854145661</v>
      </c>
      <c r="AO3034" s="5">
        <f t="shared" si="866"/>
        <v>0</v>
      </c>
      <c r="AP3034" s="6">
        <f>+AN3034+SUM($D$16:$E$18)-SUM($AL$27:AL3034)</f>
        <v>34972.501854145637</v>
      </c>
      <c r="AQ3034" s="10">
        <f t="shared" si="874"/>
        <v>4.509931990876126E-3</v>
      </c>
      <c r="AR3034" s="10">
        <f>+AN3034/SUM(AL$27:AL3034)-1</f>
        <v>0.33376179633638192</v>
      </c>
    </row>
    <row r="3035" spans="1:44" x14ac:dyDescent="0.25">
      <c r="A3035" s="1">
        <v>44708</v>
      </c>
      <c r="B3035">
        <v>8.7629999999999999</v>
      </c>
      <c r="G3035">
        <f t="shared" si="867"/>
        <v>8445.7487206796995</v>
      </c>
      <c r="H3035">
        <f t="shared" si="868"/>
        <v>8382.8897486715723</v>
      </c>
      <c r="I3035" s="5">
        <f t="shared" si="857"/>
        <v>0</v>
      </c>
      <c r="J3035" s="6">
        <f>+H3035+SUM($D$16:$E$16)-SUM($F$27:F3035)</f>
        <v>8597.5037486715664</v>
      </c>
      <c r="K3035" s="10">
        <f t="shared" si="869"/>
        <v>1.9280179341185422E-2</v>
      </c>
      <c r="L3035" s="10">
        <f>+H3035/SUM(F$27:F3035)-1</f>
        <v>8.7925997305205117E-2</v>
      </c>
      <c r="M3035">
        <v>8.1630000000000003</v>
      </c>
      <c r="R3035">
        <f t="shared" si="870"/>
        <v>7851.6109506916537</v>
      </c>
      <c r="S3035">
        <f t="shared" si="871"/>
        <v>7629.9647716212794</v>
      </c>
      <c r="T3035" s="5">
        <f t="shared" si="858"/>
        <v>0</v>
      </c>
      <c r="U3035" s="6">
        <f>+S3035+SUM($D$17:$E$17)-SUM($Q$27:Q3035)</f>
        <v>7808.9387716212732</v>
      </c>
      <c r="V3035" s="10">
        <f t="shared" si="859"/>
        <v>1.9276573941907627E-2</v>
      </c>
      <c r="W3035" s="10">
        <f>+S3035/SUM(Q$27:Q3035)-1</f>
        <v>0.18827813056998566</v>
      </c>
      <c r="X3035">
        <v>6.5289999999999999</v>
      </c>
      <c r="AC3035">
        <f t="shared" si="872"/>
        <v>19070.712509535872</v>
      </c>
      <c r="AD3035">
        <f t="shared" si="873"/>
        <v>18884.175345801657</v>
      </c>
      <c r="AE3035" s="5">
        <f t="shared" si="860"/>
        <v>0</v>
      </c>
      <c r="AF3035" s="6">
        <f>+AD3035+SUM($D$18:$E$18)-SUM($AB$27:AB3035)</f>
        <v>19206.096345801685</v>
      </c>
      <c r="AG3035" s="10">
        <f t="shared" si="861"/>
        <v>1.7467782283839162E-2</v>
      </c>
      <c r="AH3035" s="10">
        <f>+AD3035/SUM(AB$27:AB3035)-1</f>
        <v>0.63385068970385983</v>
      </c>
      <c r="AI3035" s="6">
        <f t="shared" si="862"/>
        <v>0</v>
      </c>
      <c r="AL3035" s="6">
        <f t="shared" si="863"/>
        <v>0</v>
      </c>
      <c r="AM3035" s="6">
        <f t="shared" si="864"/>
        <v>35368.072180907227</v>
      </c>
      <c r="AN3035" s="6">
        <f t="shared" si="865"/>
        <v>34897.029866094512</v>
      </c>
      <c r="AO3035" s="5">
        <f t="shared" si="866"/>
        <v>0</v>
      </c>
      <c r="AP3035" s="6">
        <f>+AN3035+SUM($D$16:$E$18)-SUM($AL$27:AL3035)</f>
        <v>35612.538866094488</v>
      </c>
      <c r="AQ3035" s="10">
        <f t="shared" si="874"/>
        <v>1.8301150275669587E-2</v>
      </c>
      <c r="AR3035" s="10">
        <f>+AN3035/SUM(AL$27:AL3035)-1</f>
        <v>0.35868099804253406</v>
      </c>
    </row>
    <row r="3036" spans="1:44" x14ac:dyDescent="0.25">
      <c r="A3036" s="1">
        <v>44711</v>
      </c>
      <c r="B3036">
        <v>8.8689999999999998</v>
      </c>
      <c r="G3036">
        <f t="shared" si="867"/>
        <v>8547.9111495730067</v>
      </c>
      <c r="H3036">
        <f t="shared" si="868"/>
        <v>8484.2918156987544</v>
      </c>
      <c r="I3036" s="5">
        <f t="shared" ref="I3036:I3099" si="875">+C3036*(MAX($A:$A)-$A3036)</f>
        <v>0</v>
      </c>
      <c r="J3036" s="6">
        <f>+H3036+SUM($D$16:$E$16)-SUM($F$27:F3036)</f>
        <v>8698.9058156987485</v>
      </c>
      <c r="K3036" s="10">
        <f t="shared" si="869"/>
        <v>1.1794361478801418E-2</v>
      </c>
      <c r="L3036" s="10">
        <f>+H3036/SUM(F$27:F3036)-1</f>
        <v>0.10108589182926675</v>
      </c>
      <c r="M3036">
        <v>8.2420000000000009</v>
      </c>
      <c r="R3036">
        <f t="shared" si="870"/>
        <v>7927.597385226095</v>
      </c>
      <c r="S3036">
        <f t="shared" si="871"/>
        <v>7703.8061555436216</v>
      </c>
      <c r="T3036" s="5">
        <f t="shared" ref="T3036:T3099" si="876">+N3036*(MAX($A:$A)-$A3036)</f>
        <v>0</v>
      </c>
      <c r="U3036" s="6">
        <f>+S3036+SUM($D$17:$E$17)-SUM($Q$27:Q3036)</f>
        <v>7882.7801555436163</v>
      </c>
      <c r="V3036" s="10">
        <f t="shared" ref="V3036:V3099" si="877">+U3036/U3035-1</f>
        <v>9.4560075423684165E-3</v>
      </c>
      <c r="W3036" s="10">
        <f>+S3036/SUM(Q$27:Q3036)-1</f>
        <v>0.19977806592647585</v>
      </c>
      <c r="X3036">
        <v>6.5119999999999996</v>
      </c>
      <c r="AC3036">
        <f t="shared" si="872"/>
        <v>19021.056802281757</v>
      </c>
      <c r="AD3036">
        <f t="shared" si="873"/>
        <v>18835.005338008945</v>
      </c>
      <c r="AE3036" s="5">
        <f t="shared" ref="AE3036:AE3099" si="878">+Y3036*(MAX($A:$A)-$A3036)</f>
        <v>0</v>
      </c>
      <c r="AF3036" s="6">
        <f>+AD3036+SUM($D$18:$E$18)-SUM($AB$27:AB3036)</f>
        <v>19156.926338008969</v>
      </c>
      <c r="AG3036" s="10">
        <f t="shared" ref="AG3036:AG3099" si="879">+AF3036/AF3035-1</f>
        <v>-2.5601250200676384E-3</v>
      </c>
      <c r="AH3036" s="10">
        <f>+AD3036/SUM(AB$27:AB3036)-1</f>
        <v>0.62959652187954296</v>
      </c>
      <c r="AI3036" s="6">
        <f t="shared" ref="AI3036:AI3099" si="880">+C3036+N3036+Y3036</f>
        <v>0</v>
      </c>
      <c r="AL3036" s="6">
        <f t="shared" ref="AL3036:AL3099" si="881">+F3036+Q3036+AB3036</f>
        <v>0</v>
      </c>
      <c r="AM3036" s="6">
        <f t="shared" ref="AM3036:AM3099" si="882">+G3036+R3036+AC3036</f>
        <v>35496.565337080858</v>
      </c>
      <c r="AN3036" s="6">
        <f t="shared" ref="AN3036:AN3099" si="883">+H3036+S3036+AD3036</f>
        <v>35023.103309251324</v>
      </c>
      <c r="AO3036" s="5">
        <f t="shared" ref="AO3036:AO3099" si="884">+AI3036*(MAX($A:$A)-$A3036)</f>
        <v>0</v>
      </c>
      <c r="AP3036" s="6">
        <f>+AN3036+SUM($D$16:$E$18)-SUM($AL$27:AL3036)</f>
        <v>35738.612309251301</v>
      </c>
      <c r="AQ3036" s="10">
        <f t="shared" si="874"/>
        <v>3.5401419604161877E-3</v>
      </c>
      <c r="AR3036" s="10">
        <f>+AN3036/SUM(AL$27:AL3036)-1</f>
        <v>0.36358954161292489</v>
      </c>
    </row>
    <row r="3037" spans="1:44" x14ac:dyDescent="0.25">
      <c r="A3037" s="1">
        <v>44712</v>
      </c>
      <c r="B3037">
        <v>9.0259999999999998</v>
      </c>
      <c r="G3037">
        <f t="shared" ref="G3037:G3100" si="885">+(B3037/B3036*G3036)+F3037</f>
        <v>8699.2271999149798</v>
      </c>
      <c r="H3037">
        <f t="shared" ref="H3037:H3100" si="886">+($B3037/$B3036*H3036)+F3037</f>
        <v>8634.4816696918424</v>
      </c>
      <c r="I3037" s="5">
        <f t="shared" si="875"/>
        <v>0</v>
      </c>
      <c r="J3037" s="6">
        <f>+H3037+SUM($D$16:$E$16)-SUM($F$27:F3037)</f>
        <v>8849.0956696918365</v>
      </c>
      <c r="K3037" s="10">
        <f t="shared" ref="K3037:K3100" si="887">+J3037/J3036-1</f>
        <v>1.7265373045198817E-2</v>
      </c>
      <c r="L3037" s="10">
        <f>+H3037/SUM(F$27:F3037)-1</f>
        <v>0.12057743371867868</v>
      </c>
      <c r="M3037">
        <v>8.18</v>
      </c>
      <c r="R3037">
        <f t="shared" ref="R3037:R3100" si="888">+($M3037/$M3036*R3036)+N3037</f>
        <v>7867.9624619205833</v>
      </c>
      <c r="S3037">
        <f t="shared" ref="S3037:S3100" si="889">+($M3037/$M3036*S3036)+Q3037</f>
        <v>7645.8546896805165</v>
      </c>
      <c r="T3037" s="5">
        <f t="shared" si="876"/>
        <v>0</v>
      </c>
      <c r="U3037" s="6">
        <f>+S3037+SUM($D$17:$E$17)-SUM($Q$27:Q3037)</f>
        <v>7824.8286896805112</v>
      </c>
      <c r="V3037" s="10">
        <f t="shared" si="877"/>
        <v>-7.3516531882917846E-3</v>
      </c>
      <c r="W3037" s="10">
        <f>+S3037/SUM(Q$27:Q3037)-1</f>
        <v>0.1907528002036607</v>
      </c>
      <c r="X3037">
        <v>6.4329999999999998</v>
      </c>
      <c r="AC3037">
        <f t="shared" ref="AC3037:AC3100" si="890">+(X3037/X3036*AC3036)+AB3037</f>
        <v>18790.303809747933</v>
      </c>
      <c r="AD3037">
        <f t="shared" ref="AD3037:AD3100" si="891">+($X3037/$X3036*AD3036)+AB3037</f>
        <v>18606.509419442806</v>
      </c>
      <c r="AE3037" s="5">
        <f t="shared" si="878"/>
        <v>0</v>
      </c>
      <c r="AF3037" s="6">
        <f>+AD3037+SUM($D$18:$E$18)-SUM($AB$27:AB3037)</f>
        <v>18928.430419442833</v>
      </c>
      <c r="AG3037" s="10">
        <f t="shared" si="879"/>
        <v>-1.1927587679490093E-2</v>
      </c>
      <c r="AH3037" s="10">
        <f>+AD3037/SUM(AB$27:AB3037)-1</f>
        <v>0.60982715375477592</v>
      </c>
      <c r="AI3037" s="6">
        <f t="shared" si="880"/>
        <v>0</v>
      </c>
      <c r="AL3037" s="6">
        <f t="shared" si="881"/>
        <v>0</v>
      </c>
      <c r="AM3037" s="6">
        <f t="shared" si="882"/>
        <v>35357.493471583497</v>
      </c>
      <c r="AN3037" s="6">
        <f t="shared" si="883"/>
        <v>34886.845778815165</v>
      </c>
      <c r="AO3037" s="5">
        <f t="shared" si="884"/>
        <v>0</v>
      </c>
      <c r="AP3037" s="6">
        <f>+AN3037+SUM($D$16:$E$18)-SUM($AL$27:AL3037)</f>
        <v>35602.354778815148</v>
      </c>
      <c r="AQ3037" s="10">
        <f t="shared" ref="AQ3037:AQ3100" si="892">+AP3037/AP3036-1</f>
        <v>-3.8126139106100521E-3</v>
      </c>
      <c r="AR3037" s="10">
        <f>+AN3037/SUM(AL$27:AL3037)-1</f>
        <v>0.35828449077753333</v>
      </c>
    </row>
    <row r="3038" spans="1:44" x14ac:dyDescent="0.25">
      <c r="A3038" s="1">
        <v>44713</v>
      </c>
      <c r="B3038">
        <v>9.0090000000000003</v>
      </c>
      <c r="G3038">
        <f t="shared" si="885"/>
        <v>8682.8426594320918</v>
      </c>
      <c r="H3038">
        <f t="shared" si="886"/>
        <v>8618.2190740365404</v>
      </c>
      <c r="I3038" s="5">
        <f t="shared" si="875"/>
        <v>0</v>
      </c>
      <c r="J3038" s="6">
        <f>+H3038+SUM($D$16:$E$16)-SUM($F$27:F3038)</f>
        <v>8832.8330740365345</v>
      </c>
      <c r="K3038" s="10">
        <f t="shared" si="887"/>
        <v>-1.837769220983998E-3</v>
      </c>
      <c r="L3038" s="10">
        <f>+H3038/SUM(F$27:F3038)-1</f>
        <v>0.11846688459689525</v>
      </c>
      <c r="M3038">
        <v>8.1059999999999999</v>
      </c>
      <c r="R3038">
        <f t="shared" si="888"/>
        <v>7796.7852953946513</v>
      </c>
      <c r="S3038">
        <f t="shared" si="889"/>
        <v>7576.6868110697151</v>
      </c>
      <c r="T3038" s="5">
        <f t="shared" si="876"/>
        <v>0</v>
      </c>
      <c r="U3038" s="6">
        <f>+S3038+SUM($D$17:$E$17)-SUM($Q$27:Q3038)</f>
        <v>7755.6608110697089</v>
      </c>
      <c r="V3038" s="10">
        <f t="shared" si="877"/>
        <v>-8.8395390306783561E-3</v>
      </c>
      <c r="W3038" s="10">
        <f>+S3038/SUM(Q$27:Q3038)-1</f>
        <v>0.17998070885707507</v>
      </c>
      <c r="X3038">
        <v>6.3630000000000004</v>
      </c>
      <c r="AC3038">
        <f t="shared" si="890"/>
        <v>18585.83913281923</v>
      </c>
      <c r="AD3038">
        <f t="shared" si="891"/>
        <v>18404.044681472809</v>
      </c>
      <c r="AE3038" s="5">
        <f t="shared" si="878"/>
        <v>0</v>
      </c>
      <c r="AF3038" s="6">
        <f>+AD3038+SUM($D$18:$E$18)-SUM($AB$27:AB3038)</f>
        <v>18725.965681472837</v>
      </c>
      <c r="AG3038" s="10">
        <f t="shared" si="879"/>
        <v>-1.0696329990574904E-2</v>
      </c>
      <c r="AH3038" s="10">
        <f>+AD3038/SUM(AB$27:AB3038)-1</f>
        <v>0.5923099921252355</v>
      </c>
      <c r="AI3038" s="6">
        <f t="shared" si="880"/>
        <v>0</v>
      </c>
      <c r="AL3038" s="6">
        <f t="shared" si="881"/>
        <v>0</v>
      </c>
      <c r="AM3038" s="6">
        <f t="shared" si="882"/>
        <v>35065.467087645971</v>
      </c>
      <c r="AN3038" s="6">
        <f t="shared" si="883"/>
        <v>34598.950566579064</v>
      </c>
      <c r="AO3038" s="5">
        <f t="shared" si="884"/>
        <v>0</v>
      </c>
      <c r="AP3038" s="6">
        <f>+AN3038+SUM($D$16:$E$18)-SUM($AL$27:AL3038)</f>
        <v>35314.45956657904</v>
      </c>
      <c r="AQ3038" s="10">
        <f t="shared" si="892"/>
        <v>-8.0864092845739366E-3</v>
      </c>
      <c r="AR3038" s="10">
        <f>+AN3038/SUM(AL$27:AL3038)-1</f>
        <v>0.34707557827714153</v>
      </c>
    </row>
    <row r="3039" spans="1:44" x14ac:dyDescent="0.25">
      <c r="A3039" s="1">
        <v>44715</v>
      </c>
      <c r="B3039">
        <v>8.9350000000000005</v>
      </c>
      <c r="G3039">
        <f t="shared" si="885"/>
        <v>8611.5217185065758</v>
      </c>
      <c r="H3039">
        <f t="shared" si="886"/>
        <v>8547.4289517722827</v>
      </c>
      <c r="I3039" s="5">
        <f t="shared" si="875"/>
        <v>0</v>
      </c>
      <c r="J3039" s="6">
        <f>+H3039+SUM($D$16:$E$16)-SUM($F$27:F3039)</f>
        <v>8762.0429517722769</v>
      </c>
      <c r="K3039" s="10">
        <f t="shared" si="887"/>
        <v>-8.0144299876264702E-3</v>
      </c>
      <c r="L3039" s="10">
        <f>+H3039/SUM(F$27:F3039)-1</f>
        <v>0.1092797884197203</v>
      </c>
      <c r="M3039">
        <v>8.1389999999999993</v>
      </c>
      <c r="R3039">
        <f t="shared" si="888"/>
        <v>7828.52646425081</v>
      </c>
      <c r="S3039">
        <f t="shared" si="889"/>
        <v>7607.5319461258832</v>
      </c>
      <c r="T3039" s="5">
        <f t="shared" si="876"/>
        <v>0</v>
      </c>
      <c r="U3039" s="6">
        <f>+S3039+SUM($D$17:$E$17)-SUM($Q$27:Q3039)</f>
        <v>7786.5059461258788</v>
      </c>
      <c r="V3039" s="10">
        <f t="shared" si="877"/>
        <v>3.9771124353640275E-3</v>
      </c>
      <c r="W3039" s="10">
        <f>+S3039/SUM(Q$27:Q3039)-1</f>
        <v>0.18478447932244424</v>
      </c>
      <c r="X3039">
        <v>6.3419999999999996</v>
      </c>
      <c r="AC3039">
        <f t="shared" si="890"/>
        <v>18524.499729740615</v>
      </c>
      <c r="AD3039">
        <f t="shared" si="891"/>
        <v>18343.305260081808</v>
      </c>
      <c r="AE3039" s="5">
        <f t="shared" si="878"/>
        <v>0</v>
      </c>
      <c r="AF3039" s="6">
        <f>+AD3039+SUM($D$18:$E$18)-SUM($AB$27:AB3039)</f>
        <v>18665.226260081836</v>
      </c>
      <c r="AG3039" s="10">
        <f t="shared" si="879"/>
        <v>-3.2435935440753294E-3</v>
      </c>
      <c r="AH3039" s="10">
        <f>+AD3039/SUM(AB$27:AB3039)-1</f>
        <v>0.58705484363637317</v>
      </c>
      <c r="AI3039" s="6">
        <f t="shared" si="880"/>
        <v>0</v>
      </c>
      <c r="AL3039" s="6">
        <f t="shared" si="881"/>
        <v>0</v>
      </c>
      <c r="AM3039" s="6">
        <f t="shared" si="882"/>
        <v>34964.547912498005</v>
      </c>
      <c r="AN3039" s="6">
        <f t="shared" si="883"/>
        <v>34498.266157979975</v>
      </c>
      <c r="AO3039" s="5">
        <f t="shared" si="884"/>
        <v>0</v>
      </c>
      <c r="AP3039" s="6">
        <f>+AN3039+SUM($D$16:$E$18)-SUM($AL$27:AL3039)</f>
        <v>35213.775157979951</v>
      </c>
      <c r="AQ3039" s="10">
        <f t="shared" si="892"/>
        <v>-2.8510816768770875E-3</v>
      </c>
      <c r="AR3039" s="10">
        <f>+AN3039/SUM(AL$27:AL3039)-1</f>
        <v>0.34315553140531185</v>
      </c>
    </row>
    <row r="3040" spans="1:44" x14ac:dyDescent="0.25">
      <c r="A3040" s="1">
        <v>44719</v>
      </c>
      <c r="B3040">
        <v>8.952</v>
      </c>
      <c r="G3040">
        <f t="shared" si="885"/>
        <v>8627.9062589894638</v>
      </c>
      <c r="H3040">
        <f t="shared" si="886"/>
        <v>8563.6915474275847</v>
      </c>
      <c r="I3040" s="5">
        <f t="shared" si="875"/>
        <v>0</v>
      </c>
      <c r="J3040" s="6">
        <f>+H3040+SUM($D$16:$E$16)-SUM($F$27:F3040)</f>
        <v>8778.3055474275789</v>
      </c>
      <c r="K3040" s="10">
        <f t="shared" si="887"/>
        <v>1.856027840175356E-3</v>
      </c>
      <c r="L3040" s="10">
        <f>+H3040/SUM(F$27:F3040)-1</f>
        <v>0.11139033754150374</v>
      </c>
      <c r="M3040">
        <v>8.1850000000000005</v>
      </c>
      <c r="R3040">
        <f t="shared" si="888"/>
        <v>7872.7717299290935</v>
      </c>
      <c r="S3040">
        <f t="shared" si="889"/>
        <v>7650.5281949920582</v>
      </c>
      <c r="T3040" s="5">
        <f t="shared" si="876"/>
        <v>0</v>
      </c>
      <c r="U3040" s="6">
        <f>+S3040+SUM($D$17:$E$17)-SUM($Q$27:Q3040)</f>
        <v>7829.502194992052</v>
      </c>
      <c r="V3040" s="10">
        <f t="shared" si="877"/>
        <v>5.5218925104096872E-3</v>
      </c>
      <c r="W3040" s="10">
        <f>+S3040/SUM(Q$27:Q3040)-1</f>
        <v>0.19148064421356525</v>
      </c>
      <c r="X3040">
        <v>6.415</v>
      </c>
      <c r="AC3040">
        <f t="shared" si="890"/>
        <v>18737.727178537694</v>
      </c>
      <c r="AD3040">
        <f t="shared" si="891"/>
        <v>18554.44705825052</v>
      </c>
      <c r="AE3040" s="5">
        <f t="shared" si="878"/>
        <v>0</v>
      </c>
      <c r="AF3040" s="6">
        <f>+AD3040+SUM($D$18:$E$18)-SUM($AB$27:AB3040)</f>
        <v>18876.368058250548</v>
      </c>
      <c r="AG3040" s="10">
        <f t="shared" si="879"/>
        <v>1.1312040648565169E-2</v>
      </c>
      <c r="AH3040" s="10">
        <f>+AD3040/SUM(AB$27:AB3040)-1</f>
        <v>0.60532274076432269</v>
      </c>
      <c r="AI3040" s="6">
        <f t="shared" si="880"/>
        <v>0</v>
      </c>
      <c r="AL3040" s="6">
        <f t="shared" si="881"/>
        <v>0</v>
      </c>
      <c r="AM3040" s="6">
        <f t="shared" si="882"/>
        <v>35238.405167456251</v>
      </c>
      <c r="AN3040" s="6">
        <f t="shared" si="883"/>
        <v>34768.666800670166</v>
      </c>
      <c r="AO3040" s="5">
        <f t="shared" si="884"/>
        <v>0</v>
      </c>
      <c r="AP3040" s="6">
        <f>+AN3040+SUM($D$16:$E$18)-SUM($AL$27:AL3040)</f>
        <v>35484.175800670142</v>
      </c>
      <c r="AQ3040" s="10">
        <f t="shared" si="892"/>
        <v>7.6788314083646725E-3</v>
      </c>
      <c r="AR3040" s="10">
        <f>+AN3040/SUM(AL$27:AL3040)-1</f>
        <v>0.35368331031633593</v>
      </c>
    </row>
    <row r="3041" spans="1:44" x14ac:dyDescent="0.25">
      <c r="A3041" s="1">
        <v>44720</v>
      </c>
      <c r="B3041">
        <v>8.9890000000000008</v>
      </c>
      <c r="G3041">
        <f t="shared" si="885"/>
        <v>8663.5667294522227</v>
      </c>
      <c r="H3041">
        <f t="shared" si="886"/>
        <v>8599.0866085597136</v>
      </c>
      <c r="I3041" s="5">
        <f t="shared" si="875"/>
        <v>0</v>
      </c>
      <c r="J3041" s="6">
        <f>+H3041+SUM($D$16:$E$16)-SUM($F$27:F3041)</f>
        <v>8813.7006085597095</v>
      </c>
      <c r="K3041" s="10">
        <f t="shared" si="887"/>
        <v>4.032106303534011E-3</v>
      </c>
      <c r="L3041" s="10">
        <f>+H3041/SUM(F$27:F3041)-1</f>
        <v>0.11598388563009121</v>
      </c>
      <c r="M3041">
        <v>8.16</v>
      </c>
      <c r="R3041">
        <f t="shared" si="888"/>
        <v>7848.7253898865483</v>
      </c>
      <c r="S3041">
        <f t="shared" si="889"/>
        <v>7627.1606684343542</v>
      </c>
      <c r="T3041" s="5">
        <f t="shared" si="876"/>
        <v>0</v>
      </c>
      <c r="U3041" s="6">
        <f>+S3041+SUM($D$17:$E$17)-SUM($Q$27:Q3041)</f>
        <v>7806.134668434348</v>
      </c>
      <c r="V3041" s="10">
        <f t="shared" si="877"/>
        <v>-2.9845481840020671E-3</v>
      </c>
      <c r="W3041" s="10">
        <f>+S3041/SUM(Q$27:Q3041)-1</f>
        <v>0.18784142416404292</v>
      </c>
      <c r="X3041">
        <v>6.4059999999999997</v>
      </c>
      <c r="AC3041">
        <f t="shared" si="890"/>
        <v>18711.438862932573</v>
      </c>
      <c r="AD3041">
        <f t="shared" si="891"/>
        <v>18528.415877654377</v>
      </c>
      <c r="AE3041" s="5">
        <f t="shared" si="878"/>
        <v>0</v>
      </c>
      <c r="AF3041" s="6">
        <f>+AD3041+SUM($D$18:$E$18)-SUM($AB$27:AB3041)</f>
        <v>18850.336877654401</v>
      </c>
      <c r="AG3041" s="10">
        <f t="shared" si="879"/>
        <v>-1.3790354434611851E-3</v>
      </c>
      <c r="AH3041" s="10">
        <f>+AD3041/SUM(AB$27:AB3041)-1</f>
        <v>0.60307053426909607</v>
      </c>
      <c r="AI3041" s="6">
        <f t="shared" si="880"/>
        <v>0</v>
      </c>
      <c r="AL3041" s="6">
        <f t="shared" si="881"/>
        <v>0</v>
      </c>
      <c r="AM3041" s="6">
        <f t="shared" si="882"/>
        <v>35223.730982271343</v>
      </c>
      <c r="AN3041" s="6">
        <f t="shared" si="883"/>
        <v>34754.663154648442</v>
      </c>
      <c r="AO3041" s="5">
        <f t="shared" si="884"/>
        <v>0</v>
      </c>
      <c r="AP3041" s="6">
        <f>+AN3041+SUM($D$16:$E$18)-SUM($AL$27:AL3041)</f>
        <v>35470.172154648419</v>
      </c>
      <c r="AQ3041" s="10">
        <f t="shared" si="892"/>
        <v>-3.9464481577333732E-4</v>
      </c>
      <c r="AR3041" s="10">
        <f>+AN3041/SUM(AL$27:AL3041)-1</f>
        <v>0.35313809234718385</v>
      </c>
    </row>
    <row r="3042" spans="1:44" x14ac:dyDescent="0.25">
      <c r="A3042" s="1">
        <v>44721</v>
      </c>
      <c r="B3042">
        <v>8.99</v>
      </c>
      <c r="G3042">
        <f t="shared" si="885"/>
        <v>8664.530525951217</v>
      </c>
      <c r="H3042">
        <f t="shared" si="886"/>
        <v>8600.0432318335552</v>
      </c>
      <c r="I3042" s="5">
        <f t="shared" si="875"/>
        <v>0</v>
      </c>
      <c r="J3042" s="6">
        <f>+H3042+SUM($D$16:$E$16)-SUM($F$27:F3042)</f>
        <v>8814.6572318335493</v>
      </c>
      <c r="K3042" s="10">
        <f t="shared" si="887"/>
        <v>1.0853820844691775E-4</v>
      </c>
      <c r="L3042" s="10">
        <f>+H3042/SUM(F$27:F3042)-1</f>
        <v>0.11610803557843141</v>
      </c>
      <c r="M3042">
        <v>8.0410000000000004</v>
      </c>
      <c r="R3042">
        <f t="shared" si="888"/>
        <v>7734.264811284037</v>
      </c>
      <c r="S3042">
        <f t="shared" si="889"/>
        <v>7515.9312420196866</v>
      </c>
      <c r="T3042" s="5">
        <f t="shared" si="876"/>
        <v>0</v>
      </c>
      <c r="U3042" s="6">
        <f>+S3042+SUM($D$17:$E$17)-SUM($Q$27:Q3042)</f>
        <v>7694.9052420196822</v>
      </c>
      <c r="V3042" s="10">
        <f t="shared" si="877"/>
        <v>-1.4248976111627232E-2</v>
      </c>
      <c r="W3042" s="10">
        <f>+S3042/SUM(Q$27:Q3042)-1</f>
        <v>0.17051873672831741</v>
      </c>
      <c r="X3042">
        <v>6.319</v>
      </c>
      <c r="AC3042">
        <f t="shared" si="890"/>
        <v>18457.318478749756</v>
      </c>
      <c r="AD3042">
        <f t="shared" si="891"/>
        <v>18276.781131891668</v>
      </c>
      <c r="AE3042" s="5">
        <f t="shared" si="878"/>
        <v>0</v>
      </c>
      <c r="AF3042" s="6">
        <f>+AD3042+SUM($D$18:$E$18)-SUM($AB$27:AB3042)</f>
        <v>18598.702131891696</v>
      </c>
      <c r="AG3042" s="10">
        <f t="shared" si="879"/>
        <v>-1.3349084814552992E-2</v>
      </c>
      <c r="AH3042" s="10">
        <f>+AD3042/SUM(AB$27:AB3042)-1</f>
        <v>0.58129920481523878</v>
      </c>
      <c r="AI3042" s="6">
        <f t="shared" si="880"/>
        <v>0</v>
      </c>
      <c r="AL3042" s="6">
        <f t="shared" si="881"/>
        <v>0</v>
      </c>
      <c r="AM3042" s="6">
        <f t="shared" si="882"/>
        <v>34856.113815985009</v>
      </c>
      <c r="AN3042" s="6">
        <f t="shared" si="883"/>
        <v>34392.755605744911</v>
      </c>
      <c r="AO3042" s="5">
        <f t="shared" si="884"/>
        <v>0</v>
      </c>
      <c r="AP3042" s="6">
        <f>+AN3042+SUM($D$16:$E$18)-SUM($AL$27:AL3042)</f>
        <v>35108.264605744887</v>
      </c>
      <c r="AQ3042" s="10">
        <f t="shared" si="892"/>
        <v>-1.0203151744672345E-2</v>
      </c>
      <c r="AR3042" s="10">
        <f>+AN3042/SUM(AL$27:AL3042)-1</f>
        <v>0.33904758345200947</v>
      </c>
    </row>
    <row r="3043" spans="1:44" x14ac:dyDescent="0.25">
      <c r="A3043" s="1">
        <v>44722</v>
      </c>
      <c r="B3043">
        <v>8.9420000000000002</v>
      </c>
      <c r="G3043">
        <f t="shared" si="885"/>
        <v>8618.268293999532</v>
      </c>
      <c r="H3043">
        <f t="shared" si="886"/>
        <v>8554.1253146891722</v>
      </c>
      <c r="I3043" s="5">
        <f t="shared" si="875"/>
        <v>0</v>
      </c>
      <c r="J3043" s="6">
        <f>+H3043+SUM($D$16:$E$16)-SUM($F$27:F3043)</f>
        <v>8768.7393146891663</v>
      </c>
      <c r="K3043" s="10">
        <f t="shared" si="887"/>
        <v>-5.2092686007747524E-3</v>
      </c>
      <c r="L3043" s="10">
        <f>+H3043/SUM(F$27:F3043)-1</f>
        <v>0.11014883805810172</v>
      </c>
      <c r="M3043">
        <v>7.8579999999999997</v>
      </c>
      <c r="R3043">
        <f t="shared" si="888"/>
        <v>7558.2456021726093</v>
      </c>
      <c r="S3043">
        <f t="shared" si="889"/>
        <v>7344.8809476172974</v>
      </c>
      <c r="T3043" s="5">
        <f t="shared" si="876"/>
        <v>0</v>
      </c>
      <c r="U3043" s="6">
        <f>+S3043+SUM($D$17:$E$17)-SUM($Q$27:Q3043)</f>
        <v>7523.8549476172921</v>
      </c>
      <c r="V3043" s="10">
        <f t="shared" si="877"/>
        <v>-2.2229031940293908E-2</v>
      </c>
      <c r="W3043" s="10">
        <f>+S3043/SUM(Q$27:Q3043)-1</f>
        <v>0.14387964596581471</v>
      </c>
      <c r="X3043">
        <v>6.2380000000000004</v>
      </c>
      <c r="AC3043">
        <f t="shared" si="890"/>
        <v>18220.723638303687</v>
      </c>
      <c r="AD3043">
        <f t="shared" si="891"/>
        <v>18042.500506526387</v>
      </c>
      <c r="AE3043" s="5">
        <f t="shared" si="878"/>
        <v>0</v>
      </c>
      <c r="AF3043" s="6">
        <f>+AD3043+SUM($D$18:$E$18)-SUM($AB$27:AB3043)</f>
        <v>18364.421506526414</v>
      </c>
      <c r="AG3043" s="10">
        <f t="shared" si="879"/>
        <v>-1.2596611511055622E-2</v>
      </c>
      <c r="AH3043" s="10">
        <f>+AD3043/SUM(AB$27:AB3043)-1</f>
        <v>0.56102934635819901</v>
      </c>
      <c r="AI3043" s="6">
        <f t="shared" si="880"/>
        <v>0</v>
      </c>
      <c r="AL3043" s="6">
        <f t="shared" si="881"/>
        <v>0</v>
      </c>
      <c r="AM3043" s="6">
        <f t="shared" si="882"/>
        <v>34397.237534475833</v>
      </c>
      <c r="AN3043" s="6">
        <f t="shared" si="883"/>
        <v>33941.506768832856</v>
      </c>
      <c r="AO3043" s="5">
        <f t="shared" si="884"/>
        <v>0</v>
      </c>
      <c r="AP3043" s="6">
        <f>+AN3043+SUM($D$16:$E$18)-SUM($AL$27:AL3043)</f>
        <v>34657.015768832833</v>
      </c>
      <c r="AQ3043" s="10">
        <f t="shared" si="892"/>
        <v>-1.2853065851572087E-2</v>
      </c>
      <c r="AR3043" s="10">
        <f>+AN3043/SUM(AL$27:AL3043)-1</f>
        <v>0.32147866075418152</v>
      </c>
    </row>
    <row r="3044" spans="1:44" x14ac:dyDescent="0.25">
      <c r="A3044" s="1">
        <v>44725</v>
      </c>
      <c r="B3044">
        <v>8.7309999999999999</v>
      </c>
      <c r="G3044">
        <f t="shared" si="885"/>
        <v>8414.907232711912</v>
      </c>
      <c r="H3044">
        <f t="shared" si="886"/>
        <v>8352.2778039086515</v>
      </c>
      <c r="I3044" s="5">
        <f t="shared" si="875"/>
        <v>0</v>
      </c>
      <c r="J3044" s="6">
        <f>+H3044+SUM($D$16:$E$16)-SUM($F$27:F3044)</f>
        <v>8566.8918039086457</v>
      </c>
      <c r="K3044" s="10">
        <f t="shared" si="887"/>
        <v>-2.3018988652381389E-2</v>
      </c>
      <c r="L3044" s="10">
        <f>+H3044/SUM(F$27:F3044)-1</f>
        <v>8.3953198958318875E-2</v>
      </c>
      <c r="M3044">
        <v>7.6550000000000002</v>
      </c>
      <c r="R3044">
        <f t="shared" si="888"/>
        <v>7362.9893210271484</v>
      </c>
      <c r="S3044">
        <f t="shared" si="889"/>
        <v>7155.1366319687477</v>
      </c>
      <c r="T3044" s="5">
        <f t="shared" si="876"/>
        <v>0</v>
      </c>
      <c r="U3044" s="6">
        <f>+S3044+SUM($D$17:$E$17)-SUM($Q$27:Q3044)</f>
        <v>7334.1106319687424</v>
      </c>
      <c r="V3044" s="10">
        <f t="shared" si="877"/>
        <v>-2.521902893790362E-2</v>
      </c>
      <c r="W3044" s="10">
        <f>+S3044/SUM(Q$27:Q3044)-1</f>
        <v>0.11432917916369467</v>
      </c>
      <c r="X3044">
        <v>6.1050000000000004</v>
      </c>
      <c r="AC3044">
        <f t="shared" si="890"/>
        <v>17832.240752139147</v>
      </c>
      <c r="AD3044">
        <f t="shared" si="891"/>
        <v>17657.817504383391</v>
      </c>
      <c r="AE3044" s="5">
        <f t="shared" si="878"/>
        <v>0</v>
      </c>
      <c r="AF3044" s="6">
        <f>+AD3044+SUM($D$18:$E$18)-SUM($AB$27:AB3044)</f>
        <v>17979.738504383415</v>
      </c>
      <c r="AG3044" s="10">
        <f t="shared" si="879"/>
        <v>-2.0947188671654571E-2</v>
      </c>
      <c r="AH3044" s="10">
        <f>+AD3044/SUM(AB$27:AB3044)-1</f>
        <v>0.52774673926207205</v>
      </c>
      <c r="AI3044" s="6">
        <f t="shared" si="880"/>
        <v>0</v>
      </c>
      <c r="AL3044" s="6">
        <f t="shared" si="881"/>
        <v>0</v>
      </c>
      <c r="AM3044" s="6">
        <f t="shared" si="882"/>
        <v>33610.137305878205</v>
      </c>
      <c r="AN3044" s="6">
        <f t="shared" si="883"/>
        <v>33165.23194026079</v>
      </c>
      <c r="AO3044" s="5">
        <f t="shared" si="884"/>
        <v>0</v>
      </c>
      <c r="AP3044" s="6">
        <f>+AN3044+SUM($D$16:$E$18)-SUM($AL$27:AL3044)</f>
        <v>33880.740940260774</v>
      </c>
      <c r="AQ3044" s="10">
        <f t="shared" si="892"/>
        <v>-2.2398778756656967E-2</v>
      </c>
      <c r="AR3044" s="10">
        <f>+AN3044/SUM(AL$27:AL3044)-1</f>
        <v>0.29125517575025195</v>
      </c>
    </row>
    <row r="3045" spans="1:44" x14ac:dyDescent="0.25">
      <c r="A3045" s="1">
        <v>44726</v>
      </c>
      <c r="B3045">
        <v>8.6890000000000001</v>
      </c>
      <c r="G3045">
        <f t="shared" si="885"/>
        <v>8374.4277797541872</v>
      </c>
      <c r="H3045">
        <f t="shared" si="886"/>
        <v>8312.0996264073165</v>
      </c>
      <c r="I3045" s="5">
        <f t="shared" si="875"/>
        <v>0</v>
      </c>
      <c r="J3045" s="6">
        <f>+H3045+SUM($D$16:$E$16)-SUM($F$27:F3045)</f>
        <v>8526.7136264073088</v>
      </c>
      <c r="K3045" s="10">
        <f t="shared" si="887"/>
        <v>-4.6899363761084834E-3</v>
      </c>
      <c r="L3045" s="10">
        <f>+H3045/SUM(F$27:F3045)-1</f>
        <v>7.8738901128030392E-2</v>
      </c>
      <c r="M3045">
        <v>7.5659999999999998</v>
      </c>
      <c r="R3045">
        <f t="shared" si="888"/>
        <v>7277.3843504756896</v>
      </c>
      <c r="S3045">
        <f t="shared" si="889"/>
        <v>7071.9482374233239</v>
      </c>
      <c r="T3045" s="5">
        <f t="shared" si="876"/>
        <v>0</v>
      </c>
      <c r="U3045" s="6">
        <f>+S3045+SUM($D$17:$E$17)-SUM($Q$27:Q3045)</f>
        <v>7250.9222374233177</v>
      </c>
      <c r="V3045" s="10">
        <f t="shared" si="877"/>
        <v>-1.1342669714145548E-2</v>
      </c>
      <c r="W3045" s="10">
        <f>+S3045/SUM(Q$27:Q3045)-1</f>
        <v>0.1013735557873956</v>
      </c>
      <c r="X3045">
        <v>6.0339999999999998</v>
      </c>
      <c r="AC3045">
        <f t="shared" si="890"/>
        <v>17624.855151254316</v>
      </c>
      <c r="AD3045">
        <f t="shared" si="891"/>
        <v>17452.460413013821</v>
      </c>
      <c r="AE3045" s="5">
        <f t="shared" si="878"/>
        <v>0</v>
      </c>
      <c r="AF3045" s="6">
        <f>+AD3045+SUM($D$18:$E$18)-SUM($AB$27:AB3045)</f>
        <v>17774.381413013849</v>
      </c>
      <c r="AG3045" s="10">
        <f t="shared" si="879"/>
        <v>-1.1421583874509644E-2</v>
      </c>
      <c r="AH3045" s="10">
        <f>+AD3045/SUM(AB$27:AB3045)-1</f>
        <v>0.50997933246639526</v>
      </c>
      <c r="AI3045" s="6">
        <f t="shared" si="880"/>
        <v>0</v>
      </c>
      <c r="AL3045" s="6">
        <f t="shared" si="881"/>
        <v>0</v>
      </c>
      <c r="AM3045" s="6">
        <f t="shared" si="882"/>
        <v>33276.667281484195</v>
      </c>
      <c r="AN3045" s="6">
        <f t="shared" si="883"/>
        <v>32836.508276844463</v>
      </c>
      <c r="AO3045" s="5">
        <f t="shared" si="884"/>
        <v>0</v>
      </c>
      <c r="AP3045" s="6">
        <f>+AN3045+SUM($D$16:$E$18)-SUM($AL$27:AL3045)</f>
        <v>33552.017276844446</v>
      </c>
      <c r="AQ3045" s="10">
        <f t="shared" si="892"/>
        <v>-9.7023752814597852E-3</v>
      </c>
      <c r="AR3045" s="10">
        <f>+AN3045/SUM(AL$27:AL3045)-1</f>
        <v>0.27845664828804417</v>
      </c>
    </row>
    <row r="3046" spans="1:44" x14ac:dyDescent="0.25">
      <c r="A3046" s="1">
        <v>44727</v>
      </c>
      <c r="B3046">
        <v>8.7260000000000009</v>
      </c>
      <c r="G3046">
        <f t="shared" si="885"/>
        <v>8410.0882502169461</v>
      </c>
      <c r="H3046">
        <f t="shared" si="886"/>
        <v>8347.4946875394471</v>
      </c>
      <c r="I3046" s="5">
        <f t="shared" si="875"/>
        <v>0</v>
      </c>
      <c r="J3046" s="6">
        <f>+H3046+SUM($D$16:$E$16)-SUM($F$27:F3046)</f>
        <v>8562.1086875394394</v>
      </c>
      <c r="K3046" s="10">
        <f t="shared" si="887"/>
        <v>4.1510789130423387E-3</v>
      </c>
      <c r="L3046" s="10">
        <f>+H3046/SUM(F$27:F3046)-1</f>
        <v>8.3332449216618087E-2</v>
      </c>
      <c r="M3046">
        <v>7.6310000000000002</v>
      </c>
      <c r="R3046">
        <f t="shared" si="888"/>
        <v>7339.9048345863057</v>
      </c>
      <c r="S3046">
        <f t="shared" si="889"/>
        <v>7132.7038064733524</v>
      </c>
      <c r="T3046" s="5">
        <f t="shared" si="876"/>
        <v>0</v>
      </c>
      <c r="U3046" s="6">
        <f>+S3046+SUM($D$17:$E$17)-SUM($Q$27:Q3046)</f>
        <v>7311.677806473348</v>
      </c>
      <c r="V3046" s="10">
        <f t="shared" si="877"/>
        <v>8.3790126360010486E-3</v>
      </c>
      <c r="W3046" s="10">
        <f>+S3046/SUM(Q$27:Q3046)-1</f>
        <v>0.11083552791615325</v>
      </c>
      <c r="X3046">
        <v>6.0979999999999999</v>
      </c>
      <c r="AC3046">
        <f t="shared" si="890"/>
        <v>17811.794284446278</v>
      </c>
      <c r="AD3046">
        <f t="shared" si="891"/>
        <v>17637.571030586394</v>
      </c>
      <c r="AE3046" s="5">
        <f t="shared" si="878"/>
        <v>0</v>
      </c>
      <c r="AF3046" s="6">
        <f>+AD3046+SUM($D$18:$E$18)-SUM($AB$27:AB3046)</f>
        <v>17959.492030586422</v>
      </c>
      <c r="AG3046" s="10">
        <f t="shared" si="879"/>
        <v>1.0414461874720393E-2</v>
      </c>
      <c r="AH3046" s="10">
        <f>+AD3046/SUM(AB$27:AB3046)-1</f>
        <v>0.52599502309911816</v>
      </c>
      <c r="AI3046" s="6">
        <f t="shared" si="880"/>
        <v>0</v>
      </c>
      <c r="AL3046" s="6">
        <f t="shared" si="881"/>
        <v>0</v>
      </c>
      <c r="AM3046" s="6">
        <f t="shared" si="882"/>
        <v>33561.787369249534</v>
      </c>
      <c r="AN3046" s="6">
        <f t="shared" si="883"/>
        <v>33117.769524599193</v>
      </c>
      <c r="AO3046" s="5">
        <f t="shared" si="884"/>
        <v>0</v>
      </c>
      <c r="AP3046" s="6">
        <f>+AN3046+SUM($D$16:$E$18)-SUM($AL$27:AL3046)</f>
        <v>33833.278524599169</v>
      </c>
      <c r="AQ3046" s="10">
        <f t="shared" si="892"/>
        <v>8.3828416465685507E-3</v>
      </c>
      <c r="AR3046" s="10">
        <f>+AN3046/SUM(AL$27:AL3046)-1</f>
        <v>0.28940727400823962</v>
      </c>
    </row>
    <row r="3047" spans="1:44" x14ac:dyDescent="0.25">
      <c r="A3047" s="1">
        <v>44728</v>
      </c>
      <c r="B3047">
        <v>8.5630000000000006</v>
      </c>
      <c r="G3047">
        <f t="shared" si="885"/>
        <v>8252.989420881011</v>
      </c>
      <c r="H3047">
        <f t="shared" si="886"/>
        <v>8191.5650939033103</v>
      </c>
      <c r="I3047" s="5">
        <f t="shared" si="875"/>
        <v>0</v>
      </c>
      <c r="J3047" s="6">
        <f>+H3047+SUM($D$16:$E$16)-SUM($F$27:F3047)</f>
        <v>8406.1790939033053</v>
      </c>
      <c r="K3047" s="10">
        <f t="shared" si="887"/>
        <v>-1.8211587743923507E-2</v>
      </c>
      <c r="L3047" s="10">
        <f>+H3047/SUM(F$27:F3047)-1</f>
        <v>6.3096007637164941E-2</v>
      </c>
      <c r="M3047">
        <v>7.4530000000000003</v>
      </c>
      <c r="R3047">
        <f t="shared" si="888"/>
        <v>7168.6948934833881</v>
      </c>
      <c r="S3047">
        <f t="shared" si="889"/>
        <v>6966.3270173825049</v>
      </c>
      <c r="T3047" s="5">
        <f t="shared" si="876"/>
        <v>0</v>
      </c>
      <c r="U3047" s="6">
        <f>+S3047+SUM($D$17:$E$17)-SUM($Q$27:Q3047)</f>
        <v>7145.3010173824987</v>
      </c>
      <c r="V3047" s="10">
        <f t="shared" si="877"/>
        <v>-2.2754939904976235E-2</v>
      </c>
      <c r="W3047" s="10">
        <f>+S3047/SUM(Q$27:Q3047)-1</f>
        <v>8.4924281163555326E-2</v>
      </c>
      <c r="X3047">
        <v>5.9630000000000001</v>
      </c>
      <c r="AC3047">
        <f t="shared" si="890"/>
        <v>17417.469550369493</v>
      </c>
      <c r="AD3047">
        <f t="shared" si="891"/>
        <v>17247.103321644256</v>
      </c>
      <c r="AE3047" s="5">
        <f t="shared" si="878"/>
        <v>0</v>
      </c>
      <c r="AF3047" s="6">
        <f>+AD3047+SUM($D$18:$E$18)-SUM($AB$27:AB3047)</f>
        <v>17569.024321644283</v>
      </c>
      <c r="AG3047" s="10">
        <f t="shared" si="879"/>
        <v>-2.1741578674783324E-2</v>
      </c>
      <c r="AH3047" s="10">
        <f>+AD3047/SUM(AB$27:AB3047)-1</f>
        <v>0.4922119256707187</v>
      </c>
      <c r="AI3047" s="6">
        <f t="shared" si="880"/>
        <v>0</v>
      </c>
      <c r="AL3047" s="6">
        <f t="shared" si="881"/>
        <v>0</v>
      </c>
      <c r="AM3047" s="6">
        <f t="shared" si="882"/>
        <v>32839.153864733889</v>
      </c>
      <c r="AN3047" s="6">
        <f t="shared" si="883"/>
        <v>32404.995432930071</v>
      </c>
      <c r="AO3047" s="5">
        <f t="shared" si="884"/>
        <v>0</v>
      </c>
      <c r="AP3047" s="6">
        <f>+AN3047+SUM($D$16:$E$18)-SUM($AL$27:AL3047)</f>
        <v>33120.504432930044</v>
      </c>
      <c r="AQ3047" s="10">
        <f t="shared" si="892"/>
        <v>-2.1067248660247007E-2</v>
      </c>
      <c r="AR3047" s="10">
        <f>+AN3047/SUM(AL$27:AL3047)-1</f>
        <v>0.26165612676264627</v>
      </c>
    </row>
    <row r="3048" spans="1:44" x14ac:dyDescent="0.25">
      <c r="A3048" s="1">
        <v>44729</v>
      </c>
      <c r="B3048">
        <v>8.5429999999999993</v>
      </c>
      <c r="G3048">
        <f t="shared" si="885"/>
        <v>8233.7134909011402</v>
      </c>
      <c r="H3048">
        <f t="shared" si="886"/>
        <v>8172.4326284264826</v>
      </c>
      <c r="I3048" s="5">
        <f t="shared" si="875"/>
        <v>0</v>
      </c>
      <c r="J3048" s="6">
        <f>+H3048+SUM($D$16:$E$16)-SUM($F$27:F3048)</f>
        <v>8387.0466284264767</v>
      </c>
      <c r="K3048" s="10">
        <f t="shared" si="887"/>
        <v>-2.2760002211592578E-3</v>
      </c>
      <c r="L3048" s="10">
        <f>+H3048/SUM(F$27:F3048)-1</f>
        <v>6.061300867036068E-2</v>
      </c>
      <c r="M3048">
        <v>7.4269999999999996</v>
      </c>
      <c r="R3048">
        <f t="shared" si="888"/>
        <v>7143.6866998391415</v>
      </c>
      <c r="S3048">
        <f t="shared" si="889"/>
        <v>6942.0247897624931</v>
      </c>
      <c r="T3048" s="5">
        <f t="shared" si="876"/>
        <v>0</v>
      </c>
      <c r="U3048" s="6">
        <f>+S3048+SUM($D$17:$E$17)-SUM($Q$27:Q3048)</f>
        <v>7120.9987897624887</v>
      </c>
      <c r="V3048" s="10">
        <f t="shared" si="877"/>
        <v>-3.4011481896829565E-3</v>
      </c>
      <c r="W3048" s="10">
        <f>+S3048/SUM(Q$27:Q3048)-1</f>
        <v>8.1139492312052308E-2</v>
      </c>
      <c r="X3048">
        <v>6.0259999999999998</v>
      </c>
      <c r="AC3048">
        <f t="shared" si="890"/>
        <v>17601.487759605327</v>
      </c>
      <c r="AD3048">
        <f t="shared" si="891"/>
        <v>17429.321585817252</v>
      </c>
      <c r="AE3048" s="5">
        <f t="shared" si="878"/>
        <v>0</v>
      </c>
      <c r="AF3048" s="6">
        <f>+AD3048+SUM($D$18:$E$18)-SUM($AB$27:AB3048)</f>
        <v>17751.242585817279</v>
      </c>
      <c r="AG3048" s="10">
        <f t="shared" si="879"/>
        <v>1.0371564227872998E-2</v>
      </c>
      <c r="AH3048" s="10">
        <f>+AD3048/SUM(AB$27:AB3048)-1</f>
        <v>0.50797737113730501</v>
      </c>
      <c r="AI3048" s="6">
        <f t="shared" si="880"/>
        <v>0</v>
      </c>
      <c r="AL3048" s="6">
        <f t="shared" si="881"/>
        <v>0</v>
      </c>
      <c r="AM3048" s="6">
        <f t="shared" si="882"/>
        <v>32978.887950345612</v>
      </c>
      <c r="AN3048" s="6">
        <f t="shared" si="883"/>
        <v>32543.779004006228</v>
      </c>
      <c r="AO3048" s="5">
        <f t="shared" si="884"/>
        <v>0</v>
      </c>
      <c r="AP3048" s="6">
        <f>+AN3048+SUM($D$16:$E$18)-SUM($AL$27:AL3048)</f>
        <v>33259.288004006201</v>
      </c>
      <c r="AQ3048" s="10">
        <f t="shared" si="892"/>
        <v>4.190261394031447E-3</v>
      </c>
      <c r="AR3048" s="10">
        <f>+AN3048/SUM(AL$27:AL3048)-1</f>
        <v>0.26705952646701081</v>
      </c>
    </row>
    <row r="3049" spans="1:44" x14ac:dyDescent="0.25">
      <c r="A3049" s="1">
        <v>44732</v>
      </c>
      <c r="B3049">
        <v>8.4689999999999994</v>
      </c>
      <c r="G3049">
        <f t="shared" si="885"/>
        <v>8162.3925499756242</v>
      </c>
      <c r="H3049">
        <f t="shared" si="886"/>
        <v>8101.642506162224</v>
      </c>
      <c r="I3049" s="5">
        <f t="shared" si="875"/>
        <v>0</v>
      </c>
      <c r="J3049" s="6">
        <f>+H3049+SUM($D$16:$E$16)-SUM($F$27:F3049)</f>
        <v>8316.256506162219</v>
      </c>
      <c r="K3049" s="10">
        <f t="shared" si="887"/>
        <v>-8.440411196037334E-3</v>
      </c>
      <c r="L3049" s="10">
        <f>+H3049/SUM(F$27:F3049)-1</f>
        <v>5.142591249318551E-2</v>
      </c>
      <c r="M3049">
        <v>7.4710000000000001</v>
      </c>
      <c r="R3049">
        <f t="shared" si="888"/>
        <v>7186.0082583140211</v>
      </c>
      <c r="S3049">
        <f t="shared" si="889"/>
        <v>6983.1516365040516</v>
      </c>
      <c r="T3049" s="5">
        <f t="shared" si="876"/>
        <v>0</v>
      </c>
      <c r="U3049" s="6">
        <f>+S3049+SUM($D$17:$E$17)-SUM($Q$27:Q3049)</f>
        <v>7162.1256365040463</v>
      </c>
      <c r="V3049" s="10">
        <f t="shared" si="877"/>
        <v>5.7754323453451661E-3</v>
      </c>
      <c r="W3049" s="10">
        <f>+S3049/SUM(Q$27:Q3049)-1</f>
        <v>8.7544519599211279E-2</v>
      </c>
      <c r="X3049">
        <v>6.0060000000000002</v>
      </c>
      <c r="AC3049">
        <f t="shared" si="890"/>
        <v>17543.06928048284</v>
      </c>
      <c r="AD3049">
        <f t="shared" si="891"/>
        <v>17371.474517825824</v>
      </c>
      <c r="AE3049" s="5">
        <f t="shared" si="878"/>
        <v>0</v>
      </c>
      <c r="AF3049" s="6">
        <f>+AD3049+SUM($D$18:$E$18)-SUM($AB$27:AB3049)</f>
        <v>17693.395517825847</v>
      </c>
      <c r="AG3049" s="10">
        <f t="shared" si="879"/>
        <v>-3.258761616927619E-3</v>
      </c>
      <c r="AH3049" s="10">
        <f>+AD3049/SUM(AB$27:AB3049)-1</f>
        <v>0.50297246781457905</v>
      </c>
      <c r="AI3049" s="6">
        <f t="shared" si="880"/>
        <v>0</v>
      </c>
      <c r="AL3049" s="6">
        <f t="shared" si="881"/>
        <v>0</v>
      </c>
      <c r="AM3049" s="6">
        <f t="shared" si="882"/>
        <v>32891.470088772483</v>
      </c>
      <c r="AN3049" s="6">
        <f t="shared" si="883"/>
        <v>32456.2686604921</v>
      </c>
      <c r="AO3049" s="5">
        <f t="shared" si="884"/>
        <v>0</v>
      </c>
      <c r="AP3049" s="6">
        <f>+AN3049+SUM($D$16:$E$18)-SUM($AL$27:AL3049)</f>
        <v>33171.77766049208</v>
      </c>
      <c r="AQ3049" s="10">
        <f t="shared" si="892"/>
        <v>-2.631155047684075E-3</v>
      </c>
      <c r="AR3049" s="10">
        <f>+AN3049/SUM(AL$27:AL3049)-1</f>
        <v>0.26365239865925605</v>
      </c>
    </row>
    <row r="3050" spans="1:44" x14ac:dyDescent="0.25">
      <c r="A3050" s="1">
        <v>44733</v>
      </c>
      <c r="B3050">
        <v>8.5619999999999994</v>
      </c>
      <c r="G3050">
        <f t="shared" si="885"/>
        <v>8252.0256243820168</v>
      </c>
      <c r="H3050">
        <f t="shared" si="886"/>
        <v>8190.6084706294678</v>
      </c>
      <c r="I3050" s="5">
        <f t="shared" si="875"/>
        <v>0</v>
      </c>
      <c r="J3050" s="6">
        <f>+H3050+SUM($D$16:$E$16)-SUM($F$27:F3050)</f>
        <v>8405.2224706294619</v>
      </c>
      <c r="K3050" s="10">
        <f t="shared" si="887"/>
        <v>1.0697837951645806E-2</v>
      </c>
      <c r="L3050" s="10">
        <f>+H3050/SUM(F$27:F3050)-1</f>
        <v>6.2971857688824517E-2</v>
      </c>
      <c r="M3050">
        <v>7.5119999999999996</v>
      </c>
      <c r="R3050">
        <f t="shared" si="888"/>
        <v>7225.4442559837944</v>
      </c>
      <c r="S3050">
        <f t="shared" si="889"/>
        <v>7021.4743800586848</v>
      </c>
      <c r="T3050" s="5">
        <f t="shared" si="876"/>
        <v>0</v>
      </c>
      <c r="U3050" s="6">
        <f>+S3050+SUM($D$17:$E$17)-SUM($Q$27:Q3050)</f>
        <v>7200.4483800586786</v>
      </c>
      <c r="V3050" s="10">
        <f t="shared" si="877"/>
        <v>5.3507499727885044E-3</v>
      </c>
      <c r="W3050" s="10">
        <f>+S3050/SUM(Q$27:Q3050)-1</f>
        <v>9.3512840480427739E-2</v>
      </c>
      <c r="X3050">
        <v>6.0970000000000004</v>
      </c>
      <c r="AC3050">
        <f t="shared" si="890"/>
        <v>17808.873360490154</v>
      </c>
      <c r="AD3050">
        <f t="shared" si="891"/>
        <v>17634.678677186821</v>
      </c>
      <c r="AE3050" s="5">
        <f t="shared" si="878"/>
        <v>0</v>
      </c>
      <c r="AF3050" s="6">
        <f>+AD3050+SUM($D$18:$E$18)-SUM($AB$27:AB3050)</f>
        <v>17956.599677186845</v>
      </c>
      <c r="AG3050" s="10">
        <f t="shared" si="879"/>
        <v>1.4875842180537058E-2</v>
      </c>
      <c r="AH3050" s="10">
        <f>+AD3050/SUM(AB$27:AB3050)-1</f>
        <v>0.5257447779329818</v>
      </c>
      <c r="AI3050" s="6">
        <f t="shared" si="880"/>
        <v>0</v>
      </c>
      <c r="AL3050" s="6">
        <f t="shared" si="881"/>
        <v>0</v>
      </c>
      <c r="AM3050" s="6">
        <f t="shared" si="882"/>
        <v>33286.34324085596</v>
      </c>
      <c r="AN3050" s="6">
        <f t="shared" si="883"/>
        <v>32846.761527874973</v>
      </c>
      <c r="AO3050" s="5">
        <f t="shared" si="884"/>
        <v>0</v>
      </c>
      <c r="AP3050" s="6">
        <f>+AN3050+SUM($D$16:$E$18)-SUM($AL$27:AL3050)</f>
        <v>33562.270527874949</v>
      </c>
      <c r="AQ3050" s="10">
        <f t="shared" si="892"/>
        <v>1.1771840248644638E-2</v>
      </c>
      <c r="AR3050" s="10">
        <f>+AN3050/SUM(AL$27:AL3050)-1</f>
        <v>0.27885584837460664</v>
      </c>
    </row>
    <row r="3051" spans="1:44" x14ac:dyDescent="0.25">
      <c r="A3051" s="1">
        <v>44734</v>
      </c>
      <c r="B3051">
        <v>8.4039999999999999</v>
      </c>
      <c r="G3051">
        <f t="shared" si="885"/>
        <v>8099.7457775410503</v>
      </c>
      <c r="H3051">
        <f t="shared" si="886"/>
        <v>8039.4619933625381</v>
      </c>
      <c r="I3051" s="5">
        <f t="shared" si="875"/>
        <v>0</v>
      </c>
      <c r="J3051" s="6">
        <f>+H3051+SUM($D$16:$E$16)-SUM($F$27:F3051)</f>
        <v>8254.0759933625304</v>
      </c>
      <c r="K3051" s="10">
        <f t="shared" si="887"/>
        <v>-1.7982448149955088E-2</v>
      </c>
      <c r="L3051" s="10">
        <f>+H3051/SUM(F$27:F3051)-1</f>
        <v>4.3356165851072381E-2</v>
      </c>
      <c r="M3051">
        <v>7.47</v>
      </c>
      <c r="R3051">
        <f t="shared" si="888"/>
        <v>7185.0464047123196</v>
      </c>
      <c r="S3051">
        <f t="shared" si="889"/>
        <v>6982.2169354417438</v>
      </c>
      <c r="T3051" s="5">
        <f t="shared" si="876"/>
        <v>0</v>
      </c>
      <c r="U3051" s="6">
        <f>+S3051+SUM($D$17:$E$17)-SUM($Q$27:Q3051)</f>
        <v>7161.1909354417385</v>
      </c>
      <c r="V3051" s="10">
        <f t="shared" si="877"/>
        <v>-5.4520833349297471E-3</v>
      </c>
      <c r="W3051" s="10">
        <f>+S3051/SUM(Q$27:Q3051)-1</f>
        <v>8.739895079723059E-2</v>
      </c>
      <c r="X3051">
        <v>6.1589999999999998</v>
      </c>
      <c r="AC3051">
        <f t="shared" si="890"/>
        <v>17989.970645769863</v>
      </c>
      <c r="AD3051">
        <f t="shared" si="891"/>
        <v>17814.004587960248</v>
      </c>
      <c r="AE3051" s="5">
        <f t="shared" si="878"/>
        <v>0</v>
      </c>
      <c r="AF3051" s="6">
        <f>+AD3051+SUM($D$18:$E$18)-SUM($AB$27:AB3051)</f>
        <v>18135.925587960272</v>
      </c>
      <c r="AG3051" s="10">
        <f t="shared" si="879"/>
        <v>9.9866296513395625E-3</v>
      </c>
      <c r="AH3051" s="10">
        <f>+AD3051/SUM(AB$27:AB3051)-1</f>
        <v>0.54125997823343197</v>
      </c>
      <c r="AI3051" s="6">
        <f t="shared" si="880"/>
        <v>0</v>
      </c>
      <c r="AL3051" s="6">
        <f t="shared" si="881"/>
        <v>0</v>
      </c>
      <c r="AM3051" s="6">
        <f t="shared" si="882"/>
        <v>33274.762828023231</v>
      </c>
      <c r="AN3051" s="6">
        <f t="shared" si="883"/>
        <v>32835.683516764533</v>
      </c>
      <c r="AO3051" s="5">
        <f t="shared" si="884"/>
        <v>0</v>
      </c>
      <c r="AP3051" s="6">
        <f>+AN3051+SUM($D$16:$E$18)-SUM($AL$27:AL3051)</f>
        <v>33551.192516764509</v>
      </c>
      <c r="AQ3051" s="10">
        <f t="shared" si="892"/>
        <v>-3.3007335130197379E-4</v>
      </c>
      <c r="AR3051" s="10">
        <f>+AN3051/SUM(AL$27:AL3051)-1</f>
        <v>0.27842453707821213</v>
      </c>
    </row>
    <row r="3052" spans="1:44" x14ac:dyDescent="0.25">
      <c r="A3052" s="1">
        <v>44736</v>
      </c>
      <c r="B3052">
        <v>8.5630000000000006</v>
      </c>
      <c r="G3052">
        <f t="shared" si="885"/>
        <v>8252.989420881011</v>
      </c>
      <c r="H3052">
        <f t="shared" si="886"/>
        <v>8191.5650939033094</v>
      </c>
      <c r="I3052" s="5">
        <f t="shared" si="875"/>
        <v>0</v>
      </c>
      <c r="J3052" s="6">
        <f>+H3052+SUM($D$16:$E$16)-SUM($F$27:F3052)</f>
        <v>8406.1790939033017</v>
      </c>
      <c r="K3052" s="10">
        <f t="shared" si="887"/>
        <v>1.8427635105744633E-2</v>
      </c>
      <c r="L3052" s="10">
        <f>+H3052/SUM(F$27:F3052)-1</f>
        <v>6.3096007637164719E-2</v>
      </c>
      <c r="M3052">
        <v>7.5679999999999996</v>
      </c>
      <c r="R3052">
        <f t="shared" si="888"/>
        <v>7279.3080576790944</v>
      </c>
      <c r="S3052">
        <f t="shared" si="889"/>
        <v>7073.8176395479404</v>
      </c>
      <c r="T3052" s="5">
        <f t="shared" si="876"/>
        <v>0</v>
      </c>
      <c r="U3052" s="6">
        <f>+S3052+SUM($D$17:$E$17)-SUM($Q$27:Q3052)</f>
        <v>7252.7916395479351</v>
      </c>
      <c r="V3052" s="10">
        <f t="shared" si="877"/>
        <v>1.279126683424292E-2</v>
      </c>
      <c r="W3052" s="10">
        <f>+S3052/SUM(Q$27:Q3052)-1</f>
        <v>0.10166469339135742</v>
      </c>
      <c r="X3052">
        <v>6.4379999999999997</v>
      </c>
      <c r="AC3052">
        <f t="shared" si="890"/>
        <v>18804.908429528557</v>
      </c>
      <c r="AD3052">
        <f t="shared" si="891"/>
        <v>18620.971186440667</v>
      </c>
      <c r="AE3052" s="5">
        <f t="shared" si="878"/>
        <v>0</v>
      </c>
      <c r="AF3052" s="6">
        <f>+AD3052+SUM($D$18:$E$18)-SUM($AB$27:AB3052)</f>
        <v>18942.892186440695</v>
      </c>
      <c r="AG3052" s="10">
        <f t="shared" si="879"/>
        <v>4.4495473614875047E-2</v>
      </c>
      <c r="AH3052" s="10">
        <f>+AD3052/SUM(AB$27:AB3052)-1</f>
        <v>0.61107837958545774</v>
      </c>
      <c r="AI3052" s="6">
        <f t="shared" si="880"/>
        <v>0</v>
      </c>
      <c r="AL3052" s="6">
        <f t="shared" si="881"/>
        <v>0</v>
      </c>
      <c r="AM3052" s="6">
        <f t="shared" si="882"/>
        <v>34337.205908088661</v>
      </c>
      <c r="AN3052" s="6">
        <f t="shared" si="883"/>
        <v>33886.353919891917</v>
      </c>
      <c r="AO3052" s="5">
        <f t="shared" si="884"/>
        <v>0</v>
      </c>
      <c r="AP3052" s="6">
        <f>+AN3052+SUM($D$16:$E$18)-SUM($AL$27:AL3052)</f>
        <v>34601.862919891893</v>
      </c>
      <c r="AQ3052" s="10">
        <f t="shared" si="892"/>
        <v>3.131544139906195E-2</v>
      </c>
      <c r="AR3052" s="10">
        <f>+AN3052/SUM(AL$27:AL3052)-1</f>
        <v>0.31933133967466554</v>
      </c>
    </row>
    <row r="3053" spans="1:44" x14ac:dyDescent="0.25">
      <c r="A3053" s="1">
        <v>44739</v>
      </c>
      <c r="B3053">
        <v>8.6579999999999995</v>
      </c>
      <c r="G3053">
        <f t="shared" si="885"/>
        <v>8344.5500882853885</v>
      </c>
      <c r="H3053">
        <f t="shared" si="886"/>
        <v>8282.4443049182355</v>
      </c>
      <c r="I3053" s="5">
        <f t="shared" si="875"/>
        <v>0</v>
      </c>
      <c r="J3053" s="6">
        <f>+H3053+SUM($D$16:$E$16)-SUM($F$27:F3053)</f>
        <v>8497.0583049182278</v>
      </c>
      <c r="K3053" s="10">
        <f t="shared" si="887"/>
        <v>1.0811001050505586E-2</v>
      </c>
      <c r="L3053" s="10">
        <f>+H3053/SUM(F$27:F3053)-1</f>
        <v>7.489025272948413E-2</v>
      </c>
      <c r="M3053">
        <v>7.6280000000000001</v>
      </c>
      <c r="R3053">
        <f t="shared" si="888"/>
        <v>7337.0192737812013</v>
      </c>
      <c r="S3053">
        <f t="shared" si="889"/>
        <v>7129.8997032864281</v>
      </c>
      <c r="T3053" s="5">
        <f t="shared" si="876"/>
        <v>0</v>
      </c>
      <c r="U3053" s="6">
        <f>+S3053+SUM($D$17:$E$17)-SUM($Q$27:Q3053)</f>
        <v>7308.8737032864228</v>
      </c>
      <c r="V3053" s="10">
        <f t="shared" si="877"/>
        <v>7.7324796472415525E-3</v>
      </c>
      <c r="W3053" s="10">
        <f>+S3053/SUM(Q$27:Q3053)-1</f>
        <v>0.11039882151021074</v>
      </c>
      <c r="X3053">
        <v>6.4480000000000004</v>
      </c>
      <c r="AC3053">
        <f t="shared" si="890"/>
        <v>18834.117669089803</v>
      </c>
      <c r="AD3053">
        <f t="shared" si="891"/>
        <v>18649.894720436383</v>
      </c>
      <c r="AE3053" s="5">
        <f t="shared" si="878"/>
        <v>0</v>
      </c>
      <c r="AF3053" s="6">
        <f>+AD3053+SUM($D$18:$E$18)-SUM($AB$27:AB3053)</f>
        <v>18971.815720436411</v>
      </c>
      <c r="AG3053" s="10">
        <f t="shared" si="879"/>
        <v>1.5268805687664866E-3</v>
      </c>
      <c r="AH3053" s="10">
        <f>+AD3053/SUM(AB$27:AB3053)-1</f>
        <v>0.61358083124682095</v>
      </c>
      <c r="AI3053" s="6">
        <f t="shared" si="880"/>
        <v>0</v>
      </c>
      <c r="AL3053" s="6">
        <f t="shared" si="881"/>
        <v>0</v>
      </c>
      <c r="AM3053" s="6">
        <f t="shared" si="882"/>
        <v>34515.687031156391</v>
      </c>
      <c r="AN3053" s="6">
        <f t="shared" si="883"/>
        <v>34062.238728641045</v>
      </c>
      <c r="AO3053" s="5">
        <f t="shared" si="884"/>
        <v>0</v>
      </c>
      <c r="AP3053" s="6">
        <f>+AN3053+SUM($D$16:$E$18)-SUM($AL$27:AL3053)</f>
        <v>34777.747728641029</v>
      </c>
      <c r="AQ3053" s="10">
        <f t="shared" si="892"/>
        <v>5.0831022929700431E-3</v>
      </c>
      <c r="AR3053" s="10">
        <f>+AN3053/SUM(AL$27:AL3053)-1</f>
        <v>0.32617923900617773</v>
      </c>
    </row>
    <row r="3054" spans="1:44" x14ac:dyDescent="0.25">
      <c r="A3054" s="1">
        <v>44740</v>
      </c>
      <c r="B3054">
        <v>8.7430000000000003</v>
      </c>
      <c r="G3054">
        <f t="shared" si="885"/>
        <v>8426.4727906998341</v>
      </c>
      <c r="H3054">
        <f t="shared" si="886"/>
        <v>8363.7572831947491</v>
      </c>
      <c r="I3054" s="5">
        <f t="shared" si="875"/>
        <v>0</v>
      </c>
      <c r="J3054" s="6">
        <f>+H3054+SUM($D$16:$E$16)-SUM($F$27:F3054)</f>
        <v>8578.3712831947414</v>
      </c>
      <c r="K3054" s="10">
        <f t="shared" si="887"/>
        <v>9.5695445833823278E-3</v>
      </c>
      <c r="L3054" s="10">
        <f>+H3054/SUM(F$27:F3054)-1</f>
        <v>8.5442998338401521E-2</v>
      </c>
      <c r="M3054">
        <v>7.6429999999999998</v>
      </c>
      <c r="R3054">
        <f t="shared" si="888"/>
        <v>7351.4470778067271</v>
      </c>
      <c r="S3054">
        <f t="shared" si="889"/>
        <v>7143.9202192210496</v>
      </c>
      <c r="T3054" s="5">
        <f t="shared" si="876"/>
        <v>0</v>
      </c>
      <c r="U3054" s="6">
        <f>+S3054+SUM($D$17:$E$17)-SUM($Q$27:Q3054)</f>
        <v>7322.8942192210452</v>
      </c>
      <c r="V3054" s="10">
        <f t="shared" si="877"/>
        <v>1.918286798185953E-3</v>
      </c>
      <c r="W3054" s="10">
        <f>+S3054/SUM(Q$27:Q3054)-1</f>
        <v>0.11258235353992396</v>
      </c>
      <c r="X3054">
        <v>6.4119999999999999</v>
      </c>
      <c r="AC3054">
        <f t="shared" si="890"/>
        <v>18728.964406669325</v>
      </c>
      <c r="AD3054">
        <f t="shared" si="891"/>
        <v>18545.769998051812</v>
      </c>
      <c r="AE3054" s="5">
        <f t="shared" si="878"/>
        <v>0</v>
      </c>
      <c r="AF3054" s="6">
        <f>+AD3054+SUM($D$18:$E$18)-SUM($AB$27:AB3054)</f>
        <v>18867.690998051839</v>
      </c>
      <c r="AG3054" s="10">
        <f t="shared" si="879"/>
        <v>-5.4883899316188201E-3</v>
      </c>
      <c r="AH3054" s="10">
        <f>+AD3054/SUM(AB$27:AB3054)-1</f>
        <v>0.60457200526591426</v>
      </c>
      <c r="AI3054" s="6">
        <f t="shared" si="880"/>
        <v>0</v>
      </c>
      <c r="AL3054" s="6">
        <f t="shared" si="881"/>
        <v>0</v>
      </c>
      <c r="AM3054" s="6">
        <f t="shared" si="882"/>
        <v>34506.884275175886</v>
      </c>
      <c r="AN3054" s="6">
        <f t="shared" si="883"/>
        <v>34053.447500467606</v>
      </c>
      <c r="AO3054" s="5">
        <f t="shared" si="884"/>
        <v>0</v>
      </c>
      <c r="AP3054" s="6">
        <f>+AN3054+SUM($D$16:$E$18)-SUM($AL$27:AL3054)</f>
        <v>34768.956500467582</v>
      </c>
      <c r="AQ3054" s="10">
        <f t="shared" si="892"/>
        <v>-2.5278313713816836E-4</v>
      </c>
      <c r="AR3054" s="10">
        <f>+AN3054/SUM(AL$27:AL3054)-1</f>
        <v>0.32583696131909257</v>
      </c>
    </row>
    <row r="3055" spans="1:44" x14ac:dyDescent="0.25">
      <c r="A3055" s="1">
        <v>44741</v>
      </c>
      <c r="B3055">
        <v>8.6419999999999995</v>
      </c>
      <c r="G3055">
        <f t="shared" si="885"/>
        <v>8329.1293443014929</v>
      </c>
      <c r="H3055">
        <f t="shared" si="886"/>
        <v>8267.1383325367733</v>
      </c>
      <c r="I3055" s="5">
        <f t="shared" si="875"/>
        <v>0</v>
      </c>
      <c r="J3055" s="6">
        <f>+H3055+SUM($D$16:$E$16)-SUM($F$27:F3055)</f>
        <v>8481.7523325367656</v>
      </c>
      <c r="K3055" s="10">
        <f t="shared" si="887"/>
        <v>-1.1263087999846211E-2</v>
      </c>
      <c r="L3055" s="10">
        <f>+H3055/SUM(F$27:F3055)-1</f>
        <v>7.2903853556040676E-2</v>
      </c>
      <c r="M3055">
        <v>7.5960000000000001</v>
      </c>
      <c r="R3055">
        <f t="shared" si="888"/>
        <v>7306.239958526744</v>
      </c>
      <c r="S3055">
        <f t="shared" si="889"/>
        <v>7099.9892692925678</v>
      </c>
      <c r="T3055" s="5">
        <f t="shared" si="876"/>
        <v>0</v>
      </c>
      <c r="U3055" s="6">
        <f>+S3055+SUM($D$17:$E$17)-SUM($Q$27:Q3055)</f>
        <v>7278.9632692925625</v>
      </c>
      <c r="V3055" s="10">
        <f t="shared" si="877"/>
        <v>-5.9991239274184149E-3</v>
      </c>
      <c r="W3055" s="10">
        <f>+S3055/SUM(Q$27:Q3055)-1</f>
        <v>0.10574061984682226</v>
      </c>
      <c r="X3055">
        <v>6.4580000000000002</v>
      </c>
      <c r="AC3055">
        <f t="shared" si="890"/>
        <v>18863.326908651045</v>
      </c>
      <c r="AD3055">
        <f t="shared" si="891"/>
        <v>18678.818254432095</v>
      </c>
      <c r="AE3055" s="5">
        <f t="shared" si="878"/>
        <v>0</v>
      </c>
      <c r="AF3055" s="6">
        <f>+AD3055+SUM($D$18:$E$18)-SUM($AB$27:AB3055)</f>
        <v>19000.739254432119</v>
      </c>
      <c r="AG3055" s="10">
        <f t="shared" si="879"/>
        <v>7.0516448670914222E-3</v>
      </c>
      <c r="AH3055" s="10">
        <f>+AD3055/SUM(AB$27:AB3055)-1</f>
        <v>0.6160832829081837</v>
      </c>
      <c r="AI3055" s="6">
        <f t="shared" si="880"/>
        <v>0</v>
      </c>
      <c r="AL3055" s="6">
        <f t="shared" si="881"/>
        <v>0</v>
      </c>
      <c r="AM3055" s="6">
        <f t="shared" si="882"/>
        <v>34498.696211479284</v>
      </c>
      <c r="AN3055" s="6">
        <f t="shared" si="883"/>
        <v>34045.945856261438</v>
      </c>
      <c r="AO3055" s="5">
        <f t="shared" si="884"/>
        <v>0</v>
      </c>
      <c r="AP3055" s="6">
        <f>+AN3055+SUM($D$16:$E$18)-SUM($AL$27:AL3055)</f>
        <v>34761.454856261422</v>
      </c>
      <c r="AQ3055" s="10">
        <f t="shared" si="892"/>
        <v>-2.1575695566411479E-4</v>
      </c>
      <c r="AR3055" s="10">
        <f>+AN3055/SUM(AL$27:AL3055)-1</f>
        <v>0.32554489229556505</v>
      </c>
    </row>
    <row r="3056" spans="1:44" x14ac:dyDescent="0.25">
      <c r="A3056" s="1">
        <v>44742</v>
      </c>
      <c r="B3056">
        <v>8.5760000000000005</v>
      </c>
      <c r="G3056">
        <f t="shared" si="885"/>
        <v>8265.5187753679256</v>
      </c>
      <c r="H3056">
        <f t="shared" si="886"/>
        <v>8204.0011964632467</v>
      </c>
      <c r="I3056" s="5">
        <f t="shared" si="875"/>
        <v>0</v>
      </c>
      <c r="J3056" s="6">
        <f>+H3056+SUM($D$16:$E$16)-SUM($F$27:F3056)</f>
        <v>8418.6151964632409</v>
      </c>
      <c r="K3056" s="10">
        <f t="shared" si="887"/>
        <v>-7.4438787644535154E-3</v>
      </c>
      <c r="L3056" s="10">
        <f>+H3056/SUM(F$27:F3056)-1</f>
        <v>6.4709956965587345E-2</v>
      </c>
      <c r="M3056">
        <v>7.4939999999999998</v>
      </c>
      <c r="R3056">
        <f t="shared" si="888"/>
        <v>7208.1308911531623</v>
      </c>
      <c r="S3056">
        <f t="shared" si="889"/>
        <v>7004.6497609371381</v>
      </c>
      <c r="T3056" s="5">
        <f t="shared" si="876"/>
        <v>0</v>
      </c>
      <c r="U3056" s="6">
        <f>+S3056+SUM($D$17:$E$17)-SUM($Q$27:Q3056)</f>
        <v>7183.6237609371328</v>
      </c>
      <c r="V3056" s="10">
        <f t="shared" si="877"/>
        <v>-1.3097951566486743E-2</v>
      </c>
      <c r="W3056" s="10">
        <f>+S3056/SUM(Q$27:Q3056)-1</f>
        <v>9.0892602044771786E-2</v>
      </c>
      <c r="X3056">
        <v>6.4429999999999996</v>
      </c>
      <c r="AC3056">
        <f t="shared" si="890"/>
        <v>18819.513049309178</v>
      </c>
      <c r="AD3056">
        <f t="shared" si="891"/>
        <v>18635.432953438522</v>
      </c>
      <c r="AE3056" s="5">
        <f t="shared" si="878"/>
        <v>0</v>
      </c>
      <c r="AF3056" s="6">
        <f>+AD3056+SUM($D$18:$E$18)-SUM($AB$27:AB3056)</f>
        <v>18957.353953438549</v>
      </c>
      <c r="AG3056" s="10">
        <f t="shared" si="879"/>
        <v>-2.2833480536000872E-3</v>
      </c>
      <c r="AH3056" s="10">
        <f>+AD3056/SUM(AB$27:AB3056)-1</f>
        <v>0.61232960541613912</v>
      </c>
      <c r="AI3056" s="6">
        <f t="shared" si="880"/>
        <v>0</v>
      </c>
      <c r="AL3056" s="6">
        <f t="shared" si="881"/>
        <v>0</v>
      </c>
      <c r="AM3056" s="6">
        <f t="shared" si="882"/>
        <v>34293.162715830265</v>
      </c>
      <c r="AN3056" s="6">
        <f t="shared" si="883"/>
        <v>33844.083910838905</v>
      </c>
      <c r="AO3056" s="5">
        <f t="shared" si="884"/>
        <v>0</v>
      </c>
      <c r="AP3056" s="6">
        <f>+AN3056+SUM($D$16:$E$18)-SUM($AL$27:AL3056)</f>
        <v>34559.592910838881</v>
      </c>
      <c r="AQ3056" s="10">
        <f t="shared" si="892"/>
        <v>-5.8070626289158378E-3</v>
      </c>
      <c r="AR3056" s="10">
        <f>+AN3056/SUM(AL$27:AL3056)-1</f>
        <v>0.31768559909709237</v>
      </c>
    </row>
    <row r="3057" spans="1:44" x14ac:dyDescent="0.25">
      <c r="A3057" s="1">
        <v>44743</v>
      </c>
      <c r="B3057">
        <v>8.5510000000000002</v>
      </c>
      <c r="G3057">
        <f t="shared" si="885"/>
        <v>8241.4238628930889</v>
      </c>
      <c r="H3057">
        <f t="shared" si="886"/>
        <v>8180.0856146172127</v>
      </c>
      <c r="I3057" s="5">
        <f t="shared" si="875"/>
        <v>0</v>
      </c>
      <c r="J3057" s="6">
        <f>+H3057+SUM($D$16:$E$16)-SUM($F$27:F3057)</f>
        <v>8394.699614617206</v>
      </c>
      <c r="K3057" s="10">
        <f t="shared" si="887"/>
        <v>-2.8407976000710544E-3</v>
      </c>
      <c r="L3057" s="10">
        <f>+H3057/SUM(F$27:F3057)-1</f>
        <v>6.1606208257082296E-2</v>
      </c>
      <c r="M3057">
        <v>7.4820000000000002</v>
      </c>
      <c r="R3057">
        <f t="shared" si="888"/>
        <v>7196.588647932741</v>
      </c>
      <c r="S3057">
        <f t="shared" si="889"/>
        <v>6993.4333481894409</v>
      </c>
      <c r="T3057" s="5">
        <f t="shared" si="876"/>
        <v>0</v>
      </c>
      <c r="U3057" s="6">
        <f>+S3057+SUM($D$17:$E$17)-SUM($Q$27:Q3057)</f>
        <v>7172.4073481894357</v>
      </c>
      <c r="V3057" s="10">
        <f t="shared" si="877"/>
        <v>-1.5613864424094404E-3</v>
      </c>
      <c r="W3057" s="10">
        <f>+S3057/SUM(Q$27:Q3057)-1</f>
        <v>8.9145776421001077E-2</v>
      </c>
      <c r="X3057">
        <v>6.5289999999999999</v>
      </c>
      <c r="AC3057">
        <f t="shared" si="890"/>
        <v>19070.712509535875</v>
      </c>
      <c r="AD3057">
        <f t="shared" si="891"/>
        <v>18884.175345801665</v>
      </c>
      <c r="AE3057" s="5">
        <f t="shared" si="878"/>
        <v>0</v>
      </c>
      <c r="AF3057" s="6">
        <f>+AD3057+SUM($D$18:$E$18)-SUM($AB$27:AB3057)</f>
        <v>19206.096345801692</v>
      </c>
      <c r="AG3057" s="10">
        <f t="shared" si="879"/>
        <v>1.3121155672573437E-2</v>
      </c>
      <c r="AH3057" s="10">
        <f>+AD3057/SUM(AB$27:AB3057)-1</f>
        <v>0.63385068970386049</v>
      </c>
      <c r="AI3057" s="6">
        <f t="shared" si="880"/>
        <v>0</v>
      </c>
      <c r="AL3057" s="6">
        <f t="shared" si="881"/>
        <v>0</v>
      </c>
      <c r="AM3057" s="6">
        <f t="shared" si="882"/>
        <v>34508.7250203617</v>
      </c>
      <c r="AN3057" s="6">
        <f t="shared" si="883"/>
        <v>34057.694308608319</v>
      </c>
      <c r="AO3057" s="5">
        <f t="shared" si="884"/>
        <v>0</v>
      </c>
      <c r="AP3057" s="6">
        <f>+AN3057+SUM($D$16:$E$18)-SUM($AL$27:AL3057)</f>
        <v>34773.203308608296</v>
      </c>
      <c r="AQ3057" s="10">
        <f t="shared" si="892"/>
        <v>6.1809292233421242E-3</v>
      </c>
      <c r="AR3057" s="10">
        <f>+AN3057/SUM(AL$27:AL3057)-1</f>
        <v>0.32600230655177453</v>
      </c>
    </row>
    <row r="3058" spans="1:44" x14ac:dyDescent="0.25">
      <c r="A3058" s="1">
        <v>44746</v>
      </c>
      <c r="B3058">
        <v>8.5380000000000003</v>
      </c>
      <c r="G3058">
        <f t="shared" si="885"/>
        <v>8228.8945084061743</v>
      </c>
      <c r="H3058">
        <f t="shared" si="886"/>
        <v>8167.6495120572754</v>
      </c>
      <c r="I3058" s="5">
        <f t="shared" si="875"/>
        <v>0</v>
      </c>
      <c r="J3058" s="6">
        <f>+H3058+SUM($D$16:$E$16)-SUM($F$27:F3058)</f>
        <v>8382.2635120572704</v>
      </c>
      <c r="K3058" s="10">
        <f t="shared" si="887"/>
        <v>-1.4814231754380902E-3</v>
      </c>
      <c r="L3058" s="10">
        <f>+H3058/SUM(F$27:F3058)-1</f>
        <v>5.9992258928659448E-2</v>
      </c>
      <c r="M3058">
        <v>7.508</v>
      </c>
      <c r="R3058">
        <f t="shared" si="888"/>
        <v>7221.5968415769876</v>
      </c>
      <c r="S3058">
        <f t="shared" si="889"/>
        <v>7017.7355758094527</v>
      </c>
      <c r="T3058" s="5">
        <f t="shared" si="876"/>
        <v>0</v>
      </c>
      <c r="U3058" s="6">
        <f>+S3058+SUM($D$17:$E$17)-SUM($Q$27:Q3058)</f>
        <v>7196.7095758094474</v>
      </c>
      <c r="V3058" s="10">
        <f t="shared" si="877"/>
        <v>3.3882943954859357E-3</v>
      </c>
      <c r="W3058" s="10">
        <f>+S3058/SUM(Q$27:Q3058)-1</f>
        <v>9.2930565272504317E-2</v>
      </c>
      <c r="X3058">
        <v>6.5369999999999999</v>
      </c>
      <c r="AC3058">
        <f t="shared" si="890"/>
        <v>19094.079901184869</v>
      </c>
      <c r="AD3058">
        <f t="shared" si="891"/>
        <v>18907.314172998234</v>
      </c>
      <c r="AE3058" s="5">
        <f t="shared" si="878"/>
        <v>0</v>
      </c>
      <c r="AF3058" s="6">
        <f>+AD3058+SUM($D$18:$E$18)-SUM($AB$27:AB3058)</f>
        <v>19229.235172998262</v>
      </c>
      <c r="AG3058" s="10">
        <f t="shared" si="879"/>
        <v>1.2047647153257124E-3</v>
      </c>
      <c r="AH3058" s="10">
        <f>+AD3058/SUM(AB$27:AB3058)-1</f>
        <v>0.63585265103295074</v>
      </c>
      <c r="AI3058" s="6">
        <f t="shared" si="880"/>
        <v>0</v>
      </c>
      <c r="AL3058" s="6">
        <f t="shared" si="881"/>
        <v>0</v>
      </c>
      <c r="AM3058" s="6">
        <f t="shared" si="882"/>
        <v>34544.571251168032</v>
      </c>
      <c r="AN3058" s="6">
        <f t="shared" si="883"/>
        <v>34092.69926086496</v>
      </c>
      <c r="AO3058" s="5">
        <f t="shared" si="884"/>
        <v>0</v>
      </c>
      <c r="AP3058" s="6">
        <f>+AN3058+SUM($D$16:$E$18)-SUM($AL$27:AL3058)</f>
        <v>34808.208260864936</v>
      </c>
      <c r="AQ3058" s="10">
        <f t="shared" si="892"/>
        <v>1.0066645843920252E-3</v>
      </c>
      <c r="AR3058" s="10">
        <f>+AN3058/SUM(AL$27:AL3058)-1</f>
        <v>0.32736518940028558</v>
      </c>
    </row>
    <row r="3059" spans="1:44" x14ac:dyDescent="0.25">
      <c r="A3059" s="1">
        <v>44747</v>
      </c>
      <c r="B3059">
        <v>8.657</v>
      </c>
      <c r="G3059">
        <f t="shared" si="885"/>
        <v>8343.586291786396</v>
      </c>
      <c r="H3059">
        <f t="shared" si="886"/>
        <v>8281.4876816443939</v>
      </c>
      <c r="I3059" s="5">
        <f t="shared" si="875"/>
        <v>0</v>
      </c>
      <c r="J3059" s="6">
        <f>+H3059+SUM($D$16:$E$16)-SUM($F$27:F3059)</f>
        <v>8496.101681644388</v>
      </c>
      <c r="K3059" s="10">
        <f t="shared" si="887"/>
        <v>1.3580838806053874E-2</v>
      </c>
      <c r="L3059" s="10">
        <f>+H3059/SUM(F$27:F3059)-1</f>
        <v>7.4766102781143706E-2</v>
      </c>
      <c r="M3059">
        <v>7.3639999999999999</v>
      </c>
      <c r="R3059">
        <f t="shared" si="888"/>
        <v>7083.0899229319302</v>
      </c>
      <c r="S3059">
        <f t="shared" si="889"/>
        <v>6883.1386228370811</v>
      </c>
      <c r="T3059" s="5">
        <f t="shared" si="876"/>
        <v>0</v>
      </c>
      <c r="U3059" s="6">
        <f>+S3059+SUM($D$17:$E$17)-SUM($Q$27:Q3059)</f>
        <v>7062.1126228370758</v>
      </c>
      <c r="V3059" s="10">
        <f t="shared" si="877"/>
        <v>-1.8702568382750528E-2</v>
      </c>
      <c r="W3059" s="10">
        <f>+S3059/SUM(Q$27:Q3059)-1</f>
        <v>7.1968657787256252E-2</v>
      </c>
      <c r="X3059">
        <v>6.6159999999999997</v>
      </c>
      <c r="AC3059">
        <f t="shared" si="890"/>
        <v>19324.832893718693</v>
      </c>
      <c r="AD3059">
        <f t="shared" si="891"/>
        <v>19135.810091564377</v>
      </c>
      <c r="AE3059" s="5">
        <f t="shared" si="878"/>
        <v>0</v>
      </c>
      <c r="AF3059" s="6">
        <f>+AD3059+SUM($D$18:$E$18)-SUM($AB$27:AB3059)</f>
        <v>19457.731091564405</v>
      </c>
      <c r="AG3059" s="10">
        <f t="shared" si="879"/>
        <v>1.1882735663194532E-2</v>
      </c>
      <c r="AH3059" s="10">
        <f>+AD3059/SUM(AB$27:AB3059)-1</f>
        <v>0.65562201915771823</v>
      </c>
      <c r="AI3059" s="6">
        <f t="shared" si="880"/>
        <v>0</v>
      </c>
      <c r="AL3059" s="6">
        <f t="shared" si="881"/>
        <v>0</v>
      </c>
      <c r="AM3059" s="6">
        <f t="shared" si="882"/>
        <v>34751.509108437021</v>
      </c>
      <c r="AN3059" s="6">
        <f t="shared" si="883"/>
        <v>34300.43639604585</v>
      </c>
      <c r="AO3059" s="5">
        <f t="shared" si="884"/>
        <v>0</v>
      </c>
      <c r="AP3059" s="6">
        <f>+AN3059+SUM($D$16:$E$18)-SUM($AL$27:AL3059)</f>
        <v>35015.945396045834</v>
      </c>
      <c r="AQ3059" s="10">
        <f t="shared" si="892"/>
        <v>5.9680502260859303E-3</v>
      </c>
      <c r="AR3059" s="10">
        <f>+AN3059/SUM(AL$27:AL3059)-1</f>
        <v>0.33545322724307924</v>
      </c>
    </row>
    <row r="3060" spans="1:44" x14ac:dyDescent="0.25">
      <c r="A3060" s="1">
        <v>44748</v>
      </c>
      <c r="B3060">
        <v>8.6180000000000003</v>
      </c>
      <c r="G3060">
        <f t="shared" si="885"/>
        <v>8305.9982283256522</v>
      </c>
      <c r="H3060">
        <f t="shared" si="886"/>
        <v>8244.1793739645818</v>
      </c>
      <c r="I3060" s="5">
        <f t="shared" si="875"/>
        <v>0</v>
      </c>
      <c r="J3060" s="6">
        <f>+H3060+SUM($D$16:$E$16)-SUM($F$27:F3060)</f>
        <v>8458.7933739645741</v>
      </c>
      <c r="K3060" s="10">
        <f t="shared" si="887"/>
        <v>-4.3912265975367681E-3</v>
      </c>
      <c r="L3060" s="10">
        <f>+H3060/SUM(F$27:F3060)-1</f>
        <v>6.9924254795875829E-2</v>
      </c>
      <c r="M3060">
        <v>7.4269999999999996</v>
      </c>
      <c r="R3060">
        <f t="shared" si="888"/>
        <v>7143.6866998391424</v>
      </c>
      <c r="S3060">
        <f t="shared" si="889"/>
        <v>6942.0247897624931</v>
      </c>
      <c r="T3060" s="5">
        <f t="shared" si="876"/>
        <v>0</v>
      </c>
      <c r="U3060" s="6">
        <f>+S3060+SUM($D$17:$E$17)-SUM($Q$27:Q3060)</f>
        <v>7120.9987897624887</v>
      </c>
      <c r="V3060" s="10">
        <f t="shared" si="877"/>
        <v>8.3383216992305442E-3</v>
      </c>
      <c r="W3060" s="10">
        <f>+S3060/SUM(Q$27:Q3060)-1</f>
        <v>8.1139492312052308E-2</v>
      </c>
      <c r="X3060">
        <v>6.7210000000000001</v>
      </c>
      <c r="AC3060">
        <f t="shared" si="890"/>
        <v>19631.529909111749</v>
      </c>
      <c r="AD3060">
        <f t="shared" si="891"/>
        <v>19439.507198519375</v>
      </c>
      <c r="AE3060" s="5">
        <f t="shared" si="878"/>
        <v>0</v>
      </c>
      <c r="AF3060" s="6">
        <f>+AD3060+SUM($D$18:$E$18)-SUM($AB$27:AB3060)</f>
        <v>19761.428198519403</v>
      </c>
      <c r="AG3060" s="10">
        <f t="shared" si="879"/>
        <v>1.5608043174502484E-2</v>
      </c>
      <c r="AH3060" s="10">
        <f>+AD3060/SUM(AB$27:AB3060)-1</f>
        <v>0.68189776160202897</v>
      </c>
      <c r="AI3060" s="6">
        <f t="shared" si="880"/>
        <v>0</v>
      </c>
      <c r="AL3060" s="6">
        <f t="shared" si="881"/>
        <v>0</v>
      </c>
      <c r="AM3060" s="6">
        <f t="shared" si="882"/>
        <v>35081.214837276544</v>
      </c>
      <c r="AN3060" s="6">
        <f t="shared" si="883"/>
        <v>34625.711362246453</v>
      </c>
      <c r="AO3060" s="5">
        <f t="shared" si="884"/>
        <v>0</v>
      </c>
      <c r="AP3060" s="6">
        <f>+AN3060+SUM($D$16:$E$18)-SUM($AL$27:AL3060)</f>
        <v>35341.220362246429</v>
      </c>
      <c r="AQ3060" s="10">
        <f t="shared" si="892"/>
        <v>9.2893384005940938E-3</v>
      </c>
      <c r="AR3060" s="10">
        <f>+AN3060/SUM(AL$27:AL3060)-1</f>
        <v>0.3481174831242102</v>
      </c>
    </row>
    <row r="3061" spans="1:44" x14ac:dyDescent="0.25">
      <c r="A3061" s="1">
        <v>44749</v>
      </c>
      <c r="B3061">
        <v>8.75</v>
      </c>
      <c r="G3061">
        <f t="shared" si="885"/>
        <v>8433.2193661927886</v>
      </c>
      <c r="H3061">
        <f t="shared" si="886"/>
        <v>8370.4536461116368</v>
      </c>
      <c r="I3061" s="5">
        <f t="shared" si="875"/>
        <v>0</v>
      </c>
      <c r="J3061" s="6">
        <f>+H3061+SUM($D$16:$E$16)-SUM($F$27:F3061)</f>
        <v>8585.0676461116309</v>
      </c>
      <c r="K3061" s="10">
        <f t="shared" si="887"/>
        <v>1.4928166059206216E-2</v>
      </c>
      <c r="L3061" s="10">
        <f>+H3061/SUM(F$27:F3061)-1</f>
        <v>8.6312047976782713E-2</v>
      </c>
      <c r="M3061">
        <v>7.5410000000000004</v>
      </c>
      <c r="R3061">
        <f t="shared" si="888"/>
        <v>7253.3380104331463</v>
      </c>
      <c r="S3061">
        <f t="shared" si="889"/>
        <v>7048.5807108656209</v>
      </c>
      <c r="T3061" s="5">
        <f t="shared" si="876"/>
        <v>0</v>
      </c>
      <c r="U3061" s="6">
        <f>+S3061+SUM($D$17:$E$17)-SUM($Q$27:Q3061)</f>
        <v>7227.5547108656156</v>
      </c>
      <c r="V3061" s="10">
        <f t="shared" si="877"/>
        <v>1.4963620167484981E-2</v>
      </c>
      <c r="W3061" s="10">
        <f>+S3061/SUM(Q$27:Q3061)-1</f>
        <v>9.773433573787349E-2</v>
      </c>
      <c r="X3061">
        <v>6.7830000000000004</v>
      </c>
      <c r="AC3061">
        <f t="shared" si="890"/>
        <v>19812.627194391462</v>
      </c>
      <c r="AD3061">
        <f t="shared" si="891"/>
        <v>19618.833109292806</v>
      </c>
      <c r="AE3061" s="5">
        <f t="shared" si="878"/>
        <v>0</v>
      </c>
      <c r="AF3061" s="6">
        <f>+AD3061+SUM($D$18:$E$18)-SUM($AB$27:AB3061)</f>
        <v>19940.75410929283</v>
      </c>
      <c r="AG3061" s="10">
        <f t="shared" si="879"/>
        <v>9.0745420306646007E-3</v>
      </c>
      <c r="AH3061" s="10">
        <f>+AD3061/SUM(AB$27:AB3061)-1</f>
        <v>0.69741296190247959</v>
      </c>
      <c r="AI3061" s="6">
        <f t="shared" si="880"/>
        <v>0</v>
      </c>
      <c r="AL3061" s="6">
        <f t="shared" si="881"/>
        <v>0</v>
      </c>
      <c r="AM3061" s="6">
        <f t="shared" si="882"/>
        <v>35499.184571017395</v>
      </c>
      <c r="AN3061" s="6">
        <f t="shared" si="883"/>
        <v>35037.867466270065</v>
      </c>
      <c r="AO3061" s="5">
        <f t="shared" si="884"/>
        <v>0</v>
      </c>
      <c r="AP3061" s="6">
        <f>+AN3061+SUM($D$16:$E$18)-SUM($AL$27:AL3061)</f>
        <v>35753.376466270041</v>
      </c>
      <c r="AQ3061" s="10">
        <f t="shared" si="892"/>
        <v>1.1662192188018006E-2</v>
      </c>
      <c r="AR3061" s="10">
        <f>+AN3061/SUM(AL$27:AL3061)-1</f>
        <v>0.3641643693180463</v>
      </c>
    </row>
    <row r="3062" spans="1:44" x14ac:dyDescent="0.25">
      <c r="A3062" s="1">
        <v>44750</v>
      </c>
      <c r="B3062">
        <v>8.8309999999999995</v>
      </c>
      <c r="G3062">
        <f t="shared" si="885"/>
        <v>8511.286882611259</v>
      </c>
      <c r="H3062">
        <f t="shared" si="886"/>
        <v>8447.9401312927839</v>
      </c>
      <c r="I3062" s="5">
        <f t="shared" si="875"/>
        <v>0</v>
      </c>
      <c r="J3062" s="6">
        <f>+H3062+SUM($D$16:$E$16)-SUM($F$27:F3062)</f>
        <v>8662.554131292778</v>
      </c>
      <c r="K3062" s="10">
        <f t="shared" si="887"/>
        <v>9.0257279703838122E-3</v>
      </c>
      <c r="L3062" s="10">
        <f>+H3062/SUM(F$27:F3062)-1</f>
        <v>9.6368193792339074E-2</v>
      </c>
      <c r="M3062">
        <v>7.593</v>
      </c>
      <c r="R3062">
        <f t="shared" si="888"/>
        <v>7303.3543977216395</v>
      </c>
      <c r="S3062">
        <f t="shared" si="889"/>
        <v>7097.1851661056444</v>
      </c>
      <c r="T3062" s="5">
        <f t="shared" si="876"/>
        <v>0</v>
      </c>
      <c r="U3062" s="6">
        <f>+S3062+SUM($D$17:$E$17)-SUM($Q$27:Q3062)</f>
        <v>7276.1591661056391</v>
      </c>
      <c r="V3062" s="10">
        <f t="shared" si="877"/>
        <v>6.7248823681615999E-3</v>
      </c>
      <c r="W3062" s="10">
        <f>+S3062/SUM(Q$27:Q3062)-1</f>
        <v>0.10530391344087975</v>
      </c>
      <c r="X3062">
        <v>6.8010000000000002</v>
      </c>
      <c r="AC3062">
        <f t="shared" si="890"/>
        <v>19865.2038256017</v>
      </c>
      <c r="AD3062">
        <f t="shared" si="891"/>
        <v>19670.895470485091</v>
      </c>
      <c r="AE3062" s="5">
        <f t="shared" si="878"/>
        <v>0</v>
      </c>
      <c r="AF3062" s="6">
        <f>+AD3062+SUM($D$18:$E$18)-SUM($AB$27:AB3062)</f>
        <v>19992.816470485115</v>
      </c>
      <c r="AG3062" s="10">
        <f t="shared" si="879"/>
        <v>2.610852172738154E-3</v>
      </c>
      <c r="AH3062" s="10">
        <f>+AD3062/SUM(AB$27:AB3062)-1</f>
        <v>0.70191737489293282</v>
      </c>
      <c r="AI3062" s="6">
        <f t="shared" si="880"/>
        <v>0</v>
      </c>
      <c r="AL3062" s="6">
        <f t="shared" si="881"/>
        <v>0</v>
      </c>
      <c r="AM3062" s="6">
        <f t="shared" si="882"/>
        <v>35679.845105934597</v>
      </c>
      <c r="AN3062" s="6">
        <f t="shared" si="883"/>
        <v>35216.020767883521</v>
      </c>
      <c r="AO3062" s="5">
        <f t="shared" si="884"/>
        <v>0</v>
      </c>
      <c r="AP3062" s="6">
        <f>+AN3062+SUM($D$16:$E$18)-SUM($AL$27:AL3062)</f>
        <v>35931.529767883505</v>
      </c>
      <c r="AQ3062" s="10">
        <f t="shared" si="892"/>
        <v>4.9828385238392947E-3</v>
      </c>
      <c r="AR3062" s="10">
        <f>+AN3062/SUM(AL$27:AL3062)-1</f>
        <v>0.37110059015315877</v>
      </c>
    </row>
    <row r="3063" spans="1:44" x14ac:dyDescent="0.25">
      <c r="A3063" s="1">
        <v>44753</v>
      </c>
      <c r="B3063">
        <v>8.7420000000000009</v>
      </c>
      <c r="G3063">
        <f t="shared" si="885"/>
        <v>8425.5089942008417</v>
      </c>
      <c r="H3063">
        <f t="shared" si="886"/>
        <v>8362.8006599209075</v>
      </c>
      <c r="I3063" s="5">
        <f t="shared" si="875"/>
        <v>0</v>
      </c>
      <c r="J3063" s="6">
        <f>+H3063+SUM($D$16:$E$16)-SUM($F$27:F3063)</f>
        <v>8577.4146599209016</v>
      </c>
      <c r="K3063" s="10">
        <f t="shared" si="887"/>
        <v>-9.8284489864619573E-3</v>
      </c>
      <c r="L3063" s="10">
        <f>+H3063/SUM(F$27:F3063)-1</f>
        <v>8.5318848390061097E-2</v>
      </c>
      <c r="M3063">
        <v>7.5780000000000003</v>
      </c>
      <c r="R3063">
        <f t="shared" si="888"/>
        <v>7288.9265936961128</v>
      </c>
      <c r="S3063">
        <f t="shared" si="889"/>
        <v>7083.1646501710229</v>
      </c>
      <c r="T3063" s="5">
        <f t="shared" si="876"/>
        <v>0</v>
      </c>
      <c r="U3063" s="6">
        <f>+S3063+SUM($D$17:$E$17)-SUM($Q$27:Q3063)</f>
        <v>7262.1386501710185</v>
      </c>
      <c r="V3063" s="10">
        <f t="shared" si="877"/>
        <v>-1.9269116596475344E-3</v>
      </c>
      <c r="W3063" s="10">
        <f>+S3063/SUM(Q$27:Q3063)-1</f>
        <v>0.10312038141116653</v>
      </c>
      <c r="X3063">
        <v>6.8259999999999996</v>
      </c>
      <c r="AC3063">
        <f t="shared" si="890"/>
        <v>19938.226924504805</v>
      </c>
      <c r="AD3063">
        <f t="shared" si="891"/>
        <v>19743.204305474374</v>
      </c>
      <c r="AE3063" s="5">
        <f t="shared" si="878"/>
        <v>0</v>
      </c>
      <c r="AF3063" s="6">
        <f>+AD3063+SUM($D$18:$E$18)-SUM($AB$27:AB3063)</f>
        <v>20065.125305474401</v>
      </c>
      <c r="AG3063" s="10">
        <f t="shared" si="879"/>
        <v>3.6167407976777088E-3</v>
      </c>
      <c r="AH3063" s="10">
        <f>+AD3063/SUM(AB$27:AB3063)-1</f>
        <v>0.70817350404633994</v>
      </c>
      <c r="AI3063" s="6">
        <f t="shared" si="880"/>
        <v>0</v>
      </c>
      <c r="AL3063" s="6">
        <f t="shared" si="881"/>
        <v>0</v>
      </c>
      <c r="AM3063" s="6">
        <f t="shared" si="882"/>
        <v>35652.662512401759</v>
      </c>
      <c r="AN3063" s="6">
        <f t="shared" si="883"/>
        <v>35189.169615566308</v>
      </c>
      <c r="AO3063" s="5">
        <f t="shared" si="884"/>
        <v>0</v>
      </c>
      <c r="AP3063" s="6">
        <f>+AN3063+SUM($D$16:$E$18)-SUM($AL$27:AL3063)</f>
        <v>35904.678615566285</v>
      </c>
      <c r="AQ3063" s="10">
        <f t="shared" si="892"/>
        <v>-7.4728664464540628E-4</v>
      </c>
      <c r="AR3063" s="10">
        <f>+AN3063/SUM(AL$27:AL3063)-1</f>
        <v>0.37005516736018951</v>
      </c>
    </row>
    <row r="3064" spans="1:44" x14ac:dyDescent="0.25">
      <c r="A3064" s="1">
        <v>44754</v>
      </c>
      <c r="B3064">
        <v>8.6530000000000005</v>
      </c>
      <c r="G3064">
        <f t="shared" si="885"/>
        <v>8339.7311057904226</v>
      </c>
      <c r="H3064">
        <f t="shared" si="886"/>
        <v>8277.6611885490292</v>
      </c>
      <c r="I3064" s="5">
        <f t="shared" si="875"/>
        <v>0</v>
      </c>
      <c r="J3064" s="6">
        <f>+H3064+SUM($D$16:$E$16)-SUM($F$27:F3064)</f>
        <v>8492.2751885490215</v>
      </c>
      <c r="K3064" s="10">
        <f t="shared" si="887"/>
        <v>-9.9260062323563991E-3</v>
      </c>
      <c r="L3064" s="10">
        <f>+H3064/SUM(F$27:F3064)-1</f>
        <v>7.426950298778312E-2</v>
      </c>
      <c r="M3064">
        <v>7.5810000000000004</v>
      </c>
      <c r="R3064">
        <f t="shared" si="888"/>
        <v>7291.8121545012182</v>
      </c>
      <c r="S3064">
        <f t="shared" si="889"/>
        <v>7085.9687533579472</v>
      </c>
      <c r="T3064" s="5">
        <f t="shared" si="876"/>
        <v>0</v>
      </c>
      <c r="U3064" s="6">
        <f>+S3064+SUM($D$17:$E$17)-SUM($Q$27:Q3064)</f>
        <v>7264.9427533579419</v>
      </c>
      <c r="V3064" s="10">
        <f t="shared" si="877"/>
        <v>3.8612636332091554E-4</v>
      </c>
      <c r="W3064" s="10">
        <f>+S3064/SUM(Q$27:Q3064)-1</f>
        <v>0.10355708781710926</v>
      </c>
      <c r="X3064">
        <v>6.7759999999999998</v>
      </c>
      <c r="AC3064">
        <f t="shared" si="890"/>
        <v>19792.180726698589</v>
      </c>
      <c r="AD3064">
        <f t="shared" si="891"/>
        <v>19598.586635495805</v>
      </c>
      <c r="AE3064" s="5">
        <f t="shared" si="878"/>
        <v>0</v>
      </c>
      <c r="AF3064" s="6">
        <f>+AD3064+SUM($D$18:$E$18)-SUM($AB$27:AB3064)</f>
        <v>19920.507635495829</v>
      </c>
      <c r="AG3064" s="10">
        <f t="shared" si="879"/>
        <v>-7.2074142462054125E-3</v>
      </c>
      <c r="AH3064" s="10">
        <f>+AD3064/SUM(AB$27:AB3064)-1</f>
        <v>0.69566124573952548</v>
      </c>
      <c r="AI3064" s="6">
        <f t="shared" si="880"/>
        <v>0</v>
      </c>
      <c r="AL3064" s="6">
        <f t="shared" si="881"/>
        <v>0</v>
      </c>
      <c r="AM3064" s="6">
        <f t="shared" si="882"/>
        <v>35423.723986990226</v>
      </c>
      <c r="AN3064" s="6">
        <f t="shared" si="883"/>
        <v>34962.216577402782</v>
      </c>
      <c r="AO3064" s="5">
        <f t="shared" si="884"/>
        <v>0</v>
      </c>
      <c r="AP3064" s="6">
        <f>+AN3064+SUM($D$16:$E$18)-SUM($AL$27:AL3064)</f>
        <v>35677.725577402758</v>
      </c>
      <c r="AQ3064" s="10">
        <f t="shared" si="892"/>
        <v>-6.3209878744084902E-3</v>
      </c>
      <c r="AR3064" s="10">
        <f>+AN3064/SUM(AL$27:AL3064)-1</f>
        <v>0.36121897753016619</v>
      </c>
    </row>
    <row r="3065" spans="1:44" x14ac:dyDescent="0.25">
      <c r="A3065" s="1">
        <v>44755</v>
      </c>
      <c r="B3065">
        <v>8.6229999999999993</v>
      </c>
      <c r="G3065">
        <f t="shared" si="885"/>
        <v>8310.8172108206181</v>
      </c>
      <c r="H3065">
        <f t="shared" si="886"/>
        <v>8248.9624903337881</v>
      </c>
      <c r="I3065" s="5">
        <f t="shared" si="875"/>
        <v>0</v>
      </c>
      <c r="J3065" s="6">
        <f>+H3065+SUM($D$16:$E$16)-SUM($F$27:F3065)</f>
        <v>8463.5764903337804</v>
      </c>
      <c r="K3065" s="10">
        <f t="shared" si="887"/>
        <v>-3.3793886300267362E-3</v>
      </c>
      <c r="L3065" s="10">
        <f>+H3065/SUM(F$27:F3065)-1</f>
        <v>7.0545004537576839E-2</v>
      </c>
      <c r="M3065">
        <v>7.5309999999999997</v>
      </c>
      <c r="R3065">
        <f t="shared" si="888"/>
        <v>7243.7194744161288</v>
      </c>
      <c r="S3065">
        <f t="shared" si="889"/>
        <v>7039.2337002425402</v>
      </c>
      <c r="T3065" s="5">
        <f t="shared" si="876"/>
        <v>0</v>
      </c>
      <c r="U3065" s="6">
        <f>+S3065+SUM($D$17:$E$17)-SUM($Q$27:Q3065)</f>
        <v>7218.2077002425358</v>
      </c>
      <c r="V3065" s="10">
        <f t="shared" si="877"/>
        <v>-6.4329554549902301E-3</v>
      </c>
      <c r="W3065" s="10">
        <f>+S3065/SUM(Q$27:Q3065)-1</f>
        <v>9.6278647718064825E-2</v>
      </c>
      <c r="X3065">
        <v>6.6879999999999997</v>
      </c>
      <c r="AC3065">
        <f t="shared" si="890"/>
        <v>19535.139418559647</v>
      </c>
      <c r="AD3065">
        <f t="shared" si="891"/>
        <v>19344.059536333523</v>
      </c>
      <c r="AE3065" s="5">
        <f t="shared" si="878"/>
        <v>0</v>
      </c>
      <c r="AF3065" s="6">
        <f>+AD3065+SUM($D$18:$E$18)-SUM($AB$27:AB3065)</f>
        <v>19665.980536333547</v>
      </c>
      <c r="AG3065" s="10">
        <f t="shared" si="879"/>
        <v>-1.2777139208478117E-2</v>
      </c>
      <c r="AH3065" s="10">
        <f>+AD3065/SUM(AB$27:AB3065)-1</f>
        <v>0.67363967111953182</v>
      </c>
      <c r="AI3065" s="6">
        <f t="shared" si="880"/>
        <v>0</v>
      </c>
      <c r="AL3065" s="6">
        <f t="shared" si="881"/>
        <v>0</v>
      </c>
      <c r="AM3065" s="6">
        <f t="shared" si="882"/>
        <v>35089.676103796395</v>
      </c>
      <c r="AN3065" s="6">
        <f t="shared" si="883"/>
        <v>34632.255726909847</v>
      </c>
      <c r="AO3065" s="5">
        <f t="shared" si="884"/>
        <v>0</v>
      </c>
      <c r="AP3065" s="6">
        <f>+AN3065+SUM($D$16:$E$18)-SUM($AL$27:AL3065)</f>
        <v>35347.764726909823</v>
      </c>
      <c r="AQ3065" s="10">
        <f t="shared" si="892"/>
        <v>-9.2483712219010306E-3</v>
      </c>
      <c r="AR3065" s="10">
        <f>+AN3065/SUM(AL$27:AL3065)-1</f>
        <v>0.34837228142499765</v>
      </c>
    </row>
    <row r="3066" spans="1:44" x14ac:dyDescent="0.25">
      <c r="A3066" s="1">
        <v>44756</v>
      </c>
      <c r="B3066">
        <v>8.6739999999999995</v>
      </c>
      <c r="G3066">
        <f t="shared" si="885"/>
        <v>8359.9708322692841</v>
      </c>
      <c r="H3066">
        <f t="shared" si="886"/>
        <v>8297.7502772996959</v>
      </c>
      <c r="I3066" s="5">
        <f t="shared" si="875"/>
        <v>0</v>
      </c>
      <c r="J3066" s="6">
        <f>+H3066+SUM($D$16:$E$16)-SUM($F$27:F3066)</f>
        <v>8512.36427729969</v>
      </c>
      <c r="K3066" s="10">
        <f t="shared" si="887"/>
        <v>5.7644409572750188E-3</v>
      </c>
      <c r="L3066" s="10">
        <f>+H3066/SUM(F$27:F3066)-1</f>
        <v>7.687665190292714E-2</v>
      </c>
      <c r="M3066">
        <v>7.4210000000000003</v>
      </c>
      <c r="R3066">
        <f t="shared" si="888"/>
        <v>7137.9155782289336</v>
      </c>
      <c r="S3066">
        <f t="shared" si="889"/>
        <v>6936.4165833886464</v>
      </c>
      <c r="T3066" s="5">
        <f t="shared" si="876"/>
        <v>0</v>
      </c>
      <c r="U3066" s="6">
        <f>+S3066+SUM($D$17:$E$17)-SUM($Q$27:Q3066)</f>
        <v>7115.390583388642</v>
      </c>
      <c r="V3066" s="10">
        <f t="shared" si="877"/>
        <v>-1.4244133879721899E-2</v>
      </c>
      <c r="W3066" s="10">
        <f>+S3066/SUM(Q$27:Q3066)-1</f>
        <v>8.0266079500167287E-2</v>
      </c>
      <c r="X3066">
        <v>6.6909999999999998</v>
      </c>
      <c r="AC3066">
        <f t="shared" si="890"/>
        <v>19543.90219042802</v>
      </c>
      <c r="AD3066">
        <f t="shared" si="891"/>
        <v>19352.736596532239</v>
      </c>
      <c r="AE3066" s="5">
        <f t="shared" si="878"/>
        <v>0</v>
      </c>
      <c r="AF3066" s="6">
        <f>+AD3066+SUM($D$18:$E$18)-SUM($AB$27:AB3066)</f>
        <v>19674.657596532263</v>
      </c>
      <c r="AG3066" s="10">
        <f t="shared" si="879"/>
        <v>4.4122184412231924E-4</v>
      </c>
      <c r="AH3066" s="10">
        <f>+AD3066/SUM(AB$27:AB3066)-1</f>
        <v>0.6743904066179407</v>
      </c>
      <c r="AI3066" s="6">
        <f t="shared" si="880"/>
        <v>0</v>
      </c>
      <c r="AL3066" s="6">
        <f t="shared" si="881"/>
        <v>0</v>
      </c>
      <c r="AM3066" s="6">
        <f t="shared" si="882"/>
        <v>35041.788600926237</v>
      </c>
      <c r="AN3066" s="6">
        <f t="shared" si="883"/>
        <v>34586.903457220586</v>
      </c>
      <c r="AO3066" s="5">
        <f t="shared" si="884"/>
        <v>0</v>
      </c>
      <c r="AP3066" s="6">
        <f>+AN3066+SUM($D$16:$E$18)-SUM($AL$27:AL3066)</f>
        <v>35302.412457220562</v>
      </c>
      <c r="AQ3066" s="10">
        <f t="shared" si="892"/>
        <v>-1.2830307669988716E-3</v>
      </c>
      <c r="AR3066" s="10">
        <f>+AN3066/SUM(AL$27:AL3066)-1</f>
        <v>0.34660653610852399</v>
      </c>
    </row>
    <row r="3067" spans="1:44" x14ac:dyDescent="0.25">
      <c r="A3067" s="1">
        <v>44757</v>
      </c>
      <c r="B3067">
        <v>8.58</v>
      </c>
      <c r="G3067">
        <f t="shared" si="885"/>
        <v>8269.3739613638991</v>
      </c>
      <c r="H3067">
        <f t="shared" si="886"/>
        <v>8207.8276895586114</v>
      </c>
      <c r="I3067" s="5">
        <f t="shared" si="875"/>
        <v>0</v>
      </c>
      <c r="J3067" s="6">
        <f>+H3067+SUM($D$16:$E$16)-SUM($F$27:F3067)</f>
        <v>8422.4416895586037</v>
      </c>
      <c r="K3067" s="10">
        <f t="shared" si="887"/>
        <v>-1.056376170142137E-2</v>
      </c>
      <c r="L3067" s="10">
        <f>+H3067/SUM(F$27:F3067)-1</f>
        <v>6.5206556758948153E-2</v>
      </c>
      <c r="M3067">
        <v>7.5259999999999998</v>
      </c>
      <c r="R3067">
        <f t="shared" si="888"/>
        <v>7238.9102064076205</v>
      </c>
      <c r="S3067">
        <f t="shared" si="889"/>
        <v>7034.5601949310003</v>
      </c>
      <c r="T3067" s="5">
        <f t="shared" si="876"/>
        <v>0</v>
      </c>
      <c r="U3067" s="6">
        <f>+S3067+SUM($D$17:$E$17)-SUM($Q$27:Q3067)</f>
        <v>7213.534194930995</v>
      </c>
      <c r="V3067" s="10">
        <f t="shared" si="877"/>
        <v>1.3793144647811229E-2</v>
      </c>
      <c r="W3067" s="10">
        <f>+S3067/SUM(Q$27:Q3067)-1</f>
        <v>9.5550803708160492E-2</v>
      </c>
      <c r="X3067">
        <v>6.8010000000000002</v>
      </c>
      <c r="AC3067">
        <f t="shared" si="890"/>
        <v>19865.2038256017</v>
      </c>
      <c r="AD3067">
        <f t="shared" si="891"/>
        <v>19670.895470485095</v>
      </c>
      <c r="AE3067" s="5">
        <f t="shared" si="878"/>
        <v>0</v>
      </c>
      <c r="AF3067" s="6">
        <f>+AD3067+SUM($D$18:$E$18)-SUM($AB$27:AB3067)</f>
        <v>19992.816470485122</v>
      </c>
      <c r="AG3067" s="10">
        <f t="shared" si="879"/>
        <v>1.6170999286357901E-2</v>
      </c>
      <c r="AH3067" s="10">
        <f>+AD3067/SUM(AB$27:AB3067)-1</f>
        <v>0.70191737489293327</v>
      </c>
      <c r="AI3067" s="6">
        <f t="shared" si="880"/>
        <v>0</v>
      </c>
      <c r="AL3067" s="6">
        <f t="shared" si="881"/>
        <v>0</v>
      </c>
      <c r="AM3067" s="6">
        <f t="shared" si="882"/>
        <v>35373.487993373215</v>
      </c>
      <c r="AN3067" s="6">
        <f t="shared" si="883"/>
        <v>34913.283354974708</v>
      </c>
      <c r="AO3067" s="5">
        <f t="shared" si="884"/>
        <v>0</v>
      </c>
      <c r="AP3067" s="6">
        <f>+AN3067+SUM($D$16:$E$18)-SUM($AL$27:AL3067)</f>
        <v>35628.792354974692</v>
      </c>
      <c r="AQ3067" s="10">
        <f t="shared" si="892"/>
        <v>9.2452576194228531E-3</v>
      </c>
      <c r="AR3067" s="10">
        <f>+AN3067/SUM(AL$27:AL3067)-1</f>
        <v>0.35931381139593865</v>
      </c>
    </row>
    <row r="3068" spans="1:44" x14ac:dyDescent="0.25">
      <c r="A3068" s="1">
        <v>44760</v>
      </c>
      <c r="B3068">
        <v>8.6280000000000001</v>
      </c>
      <c r="G3068">
        <f t="shared" si="885"/>
        <v>8315.636193315584</v>
      </c>
      <c r="H3068">
        <f t="shared" si="886"/>
        <v>8253.7456067029943</v>
      </c>
      <c r="I3068" s="5">
        <f t="shared" si="875"/>
        <v>0</v>
      </c>
      <c r="J3068" s="6">
        <f>+H3068+SUM($D$16:$E$16)-SUM($F$27:F3068)</f>
        <v>8468.3596067029866</v>
      </c>
      <c r="K3068" s="10">
        <f t="shared" si="887"/>
        <v>5.4518533742189401E-3</v>
      </c>
      <c r="L3068" s="10">
        <f>+H3068/SUM(F$27:F3068)-1</f>
        <v>7.1165754279277849E-2</v>
      </c>
      <c r="M3068">
        <v>7.6050000000000004</v>
      </c>
      <c r="R3068">
        <f t="shared" si="888"/>
        <v>7314.8966409420627</v>
      </c>
      <c r="S3068">
        <f t="shared" si="889"/>
        <v>7108.4015788533434</v>
      </c>
      <c r="T3068" s="5">
        <f t="shared" si="876"/>
        <v>0</v>
      </c>
      <c r="U3068" s="6">
        <f>+S3068+SUM($D$17:$E$17)-SUM($Q$27:Q3068)</f>
        <v>7287.3755788533381</v>
      </c>
      <c r="V3068" s="10">
        <f t="shared" si="877"/>
        <v>1.023650570260437E-2</v>
      </c>
      <c r="W3068" s="10">
        <f>+S3068/SUM(Q$27:Q3068)-1</f>
        <v>0.10705073906465068</v>
      </c>
      <c r="X3068">
        <v>6.6589999999999998</v>
      </c>
      <c r="AC3068">
        <f t="shared" si="890"/>
        <v>19450.432623832043</v>
      </c>
      <c r="AD3068">
        <f t="shared" si="891"/>
        <v>19260.181287745956</v>
      </c>
      <c r="AE3068" s="5">
        <f t="shared" si="878"/>
        <v>0</v>
      </c>
      <c r="AF3068" s="6">
        <f>+AD3068+SUM($D$18:$E$18)-SUM($AB$27:AB3068)</f>
        <v>19582.102287745984</v>
      </c>
      <c r="AG3068" s="10">
        <f t="shared" si="879"/>
        <v>-2.054308773080904E-2</v>
      </c>
      <c r="AH3068" s="10">
        <f>+AD3068/SUM(AB$27:AB3068)-1</f>
        <v>0.66638256130157947</v>
      </c>
      <c r="AI3068" s="6">
        <f t="shared" si="880"/>
        <v>0</v>
      </c>
      <c r="AL3068" s="6">
        <f t="shared" si="881"/>
        <v>0</v>
      </c>
      <c r="AM3068" s="6">
        <f t="shared" si="882"/>
        <v>35080.965458089689</v>
      </c>
      <c r="AN3068" s="6">
        <f t="shared" si="883"/>
        <v>34622.328473302296</v>
      </c>
      <c r="AO3068" s="5">
        <f t="shared" si="884"/>
        <v>0</v>
      </c>
      <c r="AP3068" s="6">
        <f>+AN3068+SUM($D$16:$E$18)-SUM($AL$27:AL3068)</f>
        <v>35337.837473302279</v>
      </c>
      <c r="AQ3068" s="10">
        <f t="shared" si="892"/>
        <v>-8.1662852552953913E-3</v>
      </c>
      <c r="AR3068" s="10">
        <f>+AN3068/SUM(AL$27:AL3068)-1</f>
        <v>0.34798577372244854</v>
      </c>
    </row>
    <row r="3069" spans="1:44" x14ac:dyDescent="0.25">
      <c r="A3069" s="1">
        <v>44761</v>
      </c>
      <c r="B3069">
        <v>8.6170000000000009</v>
      </c>
      <c r="G3069">
        <f t="shared" si="885"/>
        <v>8305.0344318266561</v>
      </c>
      <c r="H3069">
        <f t="shared" si="886"/>
        <v>8243.2227506907402</v>
      </c>
      <c r="I3069" s="5">
        <f t="shared" si="875"/>
        <v>0</v>
      </c>
      <c r="J3069" s="6">
        <f>+H3069+SUM($D$16:$E$16)-SUM($F$27:F3069)</f>
        <v>8457.8367506907343</v>
      </c>
      <c r="K3069" s="10">
        <f t="shared" si="887"/>
        <v>-1.2426085453342006E-3</v>
      </c>
      <c r="L3069" s="10">
        <f>+H3069/SUM(F$27:F3069)-1</f>
        <v>6.9800104847535627E-2</v>
      </c>
      <c r="M3069">
        <v>7.7009999999999996</v>
      </c>
      <c r="R3069">
        <f t="shared" si="888"/>
        <v>7407.2345867054328</v>
      </c>
      <c r="S3069">
        <f t="shared" si="889"/>
        <v>7198.1328808349235</v>
      </c>
      <c r="T3069" s="5">
        <f t="shared" si="876"/>
        <v>0</v>
      </c>
      <c r="U3069" s="6">
        <f>+S3069+SUM($D$17:$E$17)-SUM($Q$27:Q3069)</f>
        <v>7377.1068808349191</v>
      </c>
      <c r="V3069" s="10">
        <f t="shared" si="877"/>
        <v>1.2313253380540123E-2</v>
      </c>
      <c r="W3069" s="10">
        <f>+S3069/SUM(Q$27:Q3069)-1</f>
        <v>0.12102534405481569</v>
      </c>
      <c r="X3069">
        <v>6.7190000000000003</v>
      </c>
      <c r="AC3069">
        <f t="shared" si="890"/>
        <v>19625.688061199504</v>
      </c>
      <c r="AD3069">
        <f t="shared" si="891"/>
        <v>19433.72249172024</v>
      </c>
      <c r="AE3069" s="5">
        <f t="shared" si="878"/>
        <v>0</v>
      </c>
      <c r="AF3069" s="6">
        <f>+AD3069+SUM($D$18:$E$18)-SUM($AB$27:AB3069)</f>
        <v>19755.643491720264</v>
      </c>
      <c r="AG3069" s="10">
        <f t="shared" si="879"/>
        <v>8.8622355978029699E-3</v>
      </c>
      <c r="AH3069" s="10">
        <f>+AD3069/SUM(AB$27:AB3069)-1</f>
        <v>0.68139727126975713</v>
      </c>
      <c r="AI3069" s="6">
        <f t="shared" si="880"/>
        <v>0</v>
      </c>
      <c r="AL3069" s="6">
        <f t="shared" si="881"/>
        <v>0</v>
      </c>
      <c r="AM3069" s="6">
        <f t="shared" si="882"/>
        <v>35337.957079731597</v>
      </c>
      <c r="AN3069" s="6">
        <f t="shared" si="883"/>
        <v>34875.078123245905</v>
      </c>
      <c r="AO3069" s="5">
        <f t="shared" si="884"/>
        <v>0</v>
      </c>
      <c r="AP3069" s="6">
        <f>+AN3069+SUM($D$16:$E$18)-SUM($AL$27:AL3069)</f>
        <v>35590.587123245889</v>
      </c>
      <c r="AQ3069" s="10">
        <f t="shared" si="892"/>
        <v>7.1523802251498569E-3</v>
      </c>
      <c r="AR3069" s="10">
        <f>+AN3069/SUM(AL$27:AL3069)-1</f>
        <v>0.35782632886304344</v>
      </c>
    </row>
    <row r="3070" spans="1:44" x14ac:dyDescent="0.25">
      <c r="A3070" s="1">
        <v>44762</v>
      </c>
      <c r="B3070">
        <v>8.6940000000000008</v>
      </c>
      <c r="G3070">
        <f t="shared" si="885"/>
        <v>8379.2467622491531</v>
      </c>
      <c r="H3070">
        <f t="shared" si="886"/>
        <v>8316.8827427765227</v>
      </c>
      <c r="I3070" s="5">
        <f t="shared" si="875"/>
        <v>0</v>
      </c>
      <c r="J3070" s="6">
        <f>+H3070+SUM($D$16:$E$16)-SUM($F$27:F3070)</f>
        <v>8531.496742776515</v>
      </c>
      <c r="K3070" s="10">
        <f t="shared" si="887"/>
        <v>8.7090817968040746E-3</v>
      </c>
      <c r="L3070" s="10">
        <f>+H3070/SUM(F$27:F3070)-1</f>
        <v>7.9359650869731402E-2</v>
      </c>
      <c r="M3070">
        <v>7.7069999999999999</v>
      </c>
      <c r="R3070">
        <f t="shared" si="888"/>
        <v>7413.0057083156444</v>
      </c>
      <c r="S3070">
        <f t="shared" si="889"/>
        <v>7203.741087208773</v>
      </c>
      <c r="T3070" s="5">
        <f t="shared" si="876"/>
        <v>0</v>
      </c>
      <c r="U3070" s="6">
        <f>+S3070+SUM($D$17:$E$17)-SUM($Q$27:Q3070)</f>
        <v>7382.7150872087677</v>
      </c>
      <c r="V3070" s="10">
        <f t="shared" si="877"/>
        <v>7.6021758454092314E-4</v>
      </c>
      <c r="W3070" s="10">
        <f>+S3070/SUM(Q$27:Q3070)-1</f>
        <v>0.12189875686670115</v>
      </c>
      <c r="X3070">
        <v>6.7160000000000002</v>
      </c>
      <c r="AC3070">
        <f t="shared" si="890"/>
        <v>19616.925289331131</v>
      </c>
      <c r="AD3070">
        <f t="shared" si="891"/>
        <v>19425.045431521525</v>
      </c>
      <c r="AE3070" s="5">
        <f t="shared" si="878"/>
        <v>0</v>
      </c>
      <c r="AF3070" s="6">
        <f>+AD3070+SUM($D$18:$E$18)-SUM($AB$27:AB3070)</f>
        <v>19746.966431521549</v>
      </c>
      <c r="AG3070" s="10">
        <f t="shared" si="879"/>
        <v>-4.3921931484303123E-4</v>
      </c>
      <c r="AH3070" s="10">
        <f>+AD3070/SUM(AB$27:AB3070)-1</f>
        <v>0.68064653577134826</v>
      </c>
      <c r="AI3070" s="6">
        <f t="shared" si="880"/>
        <v>0</v>
      </c>
      <c r="AL3070" s="6">
        <f t="shared" si="881"/>
        <v>0</v>
      </c>
      <c r="AM3070" s="6">
        <f t="shared" si="882"/>
        <v>35409.177759895931</v>
      </c>
      <c r="AN3070" s="6">
        <f t="shared" si="883"/>
        <v>34945.669261506817</v>
      </c>
      <c r="AO3070" s="5">
        <f t="shared" si="884"/>
        <v>0</v>
      </c>
      <c r="AP3070" s="6">
        <f>+AN3070+SUM($D$16:$E$18)-SUM($AL$27:AL3070)</f>
        <v>35661.178261506793</v>
      </c>
      <c r="AQ3070" s="10">
        <f t="shared" si="892"/>
        <v>1.9834215720144766E-3</v>
      </c>
      <c r="AR3070" s="10">
        <f>+AN3070/SUM(AL$27:AL3070)-1</f>
        <v>0.36057472431541626</v>
      </c>
    </row>
    <row r="3071" spans="1:44" x14ac:dyDescent="0.25">
      <c r="A3071" s="1">
        <v>44763</v>
      </c>
      <c r="B3071">
        <v>8.7430000000000003</v>
      </c>
      <c r="G3071">
        <f t="shared" si="885"/>
        <v>8426.4727906998323</v>
      </c>
      <c r="H3071">
        <f t="shared" si="886"/>
        <v>8363.7572831947473</v>
      </c>
      <c r="I3071" s="5">
        <f t="shared" si="875"/>
        <v>0</v>
      </c>
      <c r="J3071" s="6">
        <f>+H3071+SUM($D$16:$E$16)-SUM($F$27:F3071)</f>
        <v>8578.3712831947414</v>
      </c>
      <c r="K3071" s="10">
        <f t="shared" si="887"/>
        <v>5.4942927169157052E-3</v>
      </c>
      <c r="L3071" s="10">
        <f>+H3071/SUM(F$27:F3071)-1</f>
        <v>8.5442998338401299E-2</v>
      </c>
      <c r="M3071">
        <v>7.734</v>
      </c>
      <c r="R3071">
        <f t="shared" si="888"/>
        <v>7438.9757555615925</v>
      </c>
      <c r="S3071">
        <f t="shared" si="889"/>
        <v>7228.9780158910926</v>
      </c>
      <c r="T3071" s="5">
        <f t="shared" si="876"/>
        <v>0</v>
      </c>
      <c r="U3071" s="6">
        <f>+S3071+SUM($D$17:$E$17)-SUM($Q$27:Q3071)</f>
        <v>7407.9520158910873</v>
      </c>
      <c r="V3071" s="10">
        <f t="shared" si="877"/>
        <v>3.4183804175302868E-3</v>
      </c>
      <c r="W3071" s="10">
        <f>+S3071/SUM(Q$27:Q3071)-1</f>
        <v>0.12582911452018508</v>
      </c>
      <c r="X3071">
        <v>6.806</v>
      </c>
      <c r="AC3071">
        <f t="shared" si="890"/>
        <v>19879.808445382321</v>
      </c>
      <c r="AD3071">
        <f t="shared" si="891"/>
        <v>19685.357237482949</v>
      </c>
      <c r="AE3071" s="5">
        <f t="shared" si="878"/>
        <v>0</v>
      </c>
      <c r="AF3071" s="6">
        <f>+AD3071+SUM($D$18:$E$18)-SUM($AB$27:AB3071)</f>
        <v>20007.278237482977</v>
      </c>
      <c r="AG3071" s="10">
        <f t="shared" si="879"/>
        <v>1.3182369396541826E-2</v>
      </c>
      <c r="AH3071" s="10">
        <f>+AD3071/SUM(AB$27:AB3071)-1</f>
        <v>0.70316860072361442</v>
      </c>
      <c r="AI3071" s="6">
        <f t="shared" si="880"/>
        <v>0</v>
      </c>
      <c r="AL3071" s="6">
        <f t="shared" si="881"/>
        <v>0</v>
      </c>
      <c r="AM3071" s="6">
        <f t="shared" si="882"/>
        <v>35745.25699164375</v>
      </c>
      <c r="AN3071" s="6">
        <f t="shared" si="883"/>
        <v>35278.092536568787</v>
      </c>
      <c r="AO3071" s="5">
        <f t="shared" si="884"/>
        <v>0</v>
      </c>
      <c r="AP3071" s="6">
        <f>+AN3071+SUM($D$16:$E$18)-SUM($AL$27:AL3071)</f>
        <v>35993.601536568764</v>
      </c>
      <c r="AQ3071" s="10">
        <f t="shared" si="892"/>
        <v>9.3217131701111011E-3</v>
      </c>
      <c r="AR3071" s="10">
        <f>+AN3071/SUM(AL$27:AL3071)-1</f>
        <v>0.37351729246138299</v>
      </c>
    </row>
    <row r="3072" spans="1:44" x14ac:dyDescent="0.25">
      <c r="A3072" s="1">
        <v>44764</v>
      </c>
      <c r="B3072">
        <v>8.7119999999999997</v>
      </c>
      <c r="G3072">
        <f t="shared" si="885"/>
        <v>8396.5950992310354</v>
      </c>
      <c r="H3072">
        <f t="shared" si="886"/>
        <v>8334.1019617056663</v>
      </c>
      <c r="I3072" s="5">
        <f t="shared" si="875"/>
        <v>0</v>
      </c>
      <c r="J3072" s="6">
        <f>+H3072+SUM($D$16:$E$16)-SUM($F$27:F3072)</f>
        <v>8548.7159617056604</v>
      </c>
      <c r="K3072" s="10">
        <f t="shared" si="887"/>
        <v>-3.4569874058932859E-3</v>
      </c>
      <c r="L3072" s="10">
        <f>+H3072/SUM(F$27:F3072)-1</f>
        <v>8.1594349939854816E-2</v>
      </c>
      <c r="M3072">
        <v>7.7480000000000002</v>
      </c>
      <c r="R3072">
        <f t="shared" si="888"/>
        <v>7452.4417059854177</v>
      </c>
      <c r="S3072">
        <f t="shared" si="889"/>
        <v>7242.0638307634063</v>
      </c>
      <c r="T3072" s="5">
        <f t="shared" si="876"/>
        <v>0</v>
      </c>
      <c r="U3072" s="6">
        <f>+S3072+SUM($D$17:$E$17)-SUM($Q$27:Q3072)</f>
        <v>7421.0378307634019</v>
      </c>
      <c r="V3072" s="10">
        <f t="shared" si="877"/>
        <v>1.7664551341913803E-3</v>
      </c>
      <c r="W3072" s="10">
        <f>+S3072/SUM(Q$27:Q3072)-1</f>
        <v>0.12786707774791761</v>
      </c>
      <c r="X3072">
        <v>6.7629999999999999</v>
      </c>
      <c r="AC3072">
        <f t="shared" si="890"/>
        <v>19754.208715268975</v>
      </c>
      <c r="AD3072">
        <f t="shared" si="891"/>
        <v>19560.986041301378</v>
      </c>
      <c r="AE3072" s="5">
        <f t="shared" si="878"/>
        <v>0</v>
      </c>
      <c r="AF3072" s="6">
        <f>+AD3072+SUM($D$18:$E$18)-SUM($AB$27:AB3072)</f>
        <v>19882.907041301405</v>
      </c>
      <c r="AG3072" s="10">
        <f t="shared" si="879"/>
        <v>-6.2162976245597745E-3</v>
      </c>
      <c r="AH3072" s="10">
        <f>+AD3072/SUM(AB$27:AB3072)-1</f>
        <v>0.69240805857975363</v>
      </c>
      <c r="AI3072" s="6">
        <f t="shared" si="880"/>
        <v>0</v>
      </c>
      <c r="AL3072" s="6">
        <f t="shared" si="881"/>
        <v>0</v>
      </c>
      <c r="AM3072" s="6">
        <f t="shared" si="882"/>
        <v>35603.245520485427</v>
      </c>
      <c r="AN3072" s="6">
        <f t="shared" si="883"/>
        <v>35137.151833770447</v>
      </c>
      <c r="AO3072" s="5">
        <f t="shared" si="884"/>
        <v>0</v>
      </c>
      <c r="AP3072" s="6">
        <f>+AN3072+SUM($D$16:$E$18)-SUM($AL$27:AL3072)</f>
        <v>35852.660833770424</v>
      </c>
      <c r="AQ3072" s="10">
        <f t="shared" si="892"/>
        <v>-3.9157154822405671E-3</v>
      </c>
      <c r="AR3072" s="10">
        <f>+AN3072/SUM(AL$27:AL3072)-1</f>
        <v>0.36802990698824511</v>
      </c>
    </row>
    <row r="3073" spans="1:44" x14ac:dyDescent="0.25">
      <c r="A3073" s="1">
        <v>44767</v>
      </c>
      <c r="B3073">
        <v>8.6920000000000002</v>
      </c>
      <c r="G3073">
        <f t="shared" si="885"/>
        <v>8377.3191692511664</v>
      </c>
      <c r="H3073">
        <f t="shared" si="886"/>
        <v>8314.9694962288395</v>
      </c>
      <c r="I3073" s="5">
        <f t="shared" si="875"/>
        <v>0</v>
      </c>
      <c r="J3073" s="6">
        <f>+H3073+SUM($D$16:$E$16)-SUM($F$27:F3073)</f>
        <v>8529.5834962288318</v>
      </c>
      <c r="K3073" s="10">
        <f t="shared" si="887"/>
        <v>-2.2380513708180061E-3</v>
      </c>
      <c r="L3073" s="10">
        <f>+H3073/SUM(F$27:F3073)-1</f>
        <v>7.9111350973050776E-2</v>
      </c>
      <c r="M3073">
        <v>7.758</v>
      </c>
      <c r="R3073">
        <f t="shared" si="888"/>
        <v>7462.0602420024343</v>
      </c>
      <c r="S3073">
        <f t="shared" si="889"/>
        <v>7251.4108413864869</v>
      </c>
      <c r="T3073" s="5">
        <f t="shared" si="876"/>
        <v>0</v>
      </c>
      <c r="U3073" s="6">
        <f>+S3073+SUM($D$17:$E$17)-SUM($Q$27:Q3073)</f>
        <v>7430.3848413864816</v>
      </c>
      <c r="V3073" s="10">
        <f t="shared" si="877"/>
        <v>1.2595287662235943E-3</v>
      </c>
      <c r="W3073" s="10">
        <f>+S3073/SUM(Q$27:Q3073)-1</f>
        <v>0.12932276576772628</v>
      </c>
      <c r="X3073">
        <v>6.76</v>
      </c>
      <c r="AC3073">
        <f t="shared" si="890"/>
        <v>19745.445943400602</v>
      </c>
      <c r="AD3073">
        <f t="shared" si="891"/>
        <v>19552.308981102662</v>
      </c>
      <c r="AE3073" s="5">
        <f t="shared" si="878"/>
        <v>0</v>
      </c>
      <c r="AF3073" s="6">
        <f>+AD3073+SUM($D$18:$E$18)-SUM($AB$27:AB3073)</f>
        <v>19874.22998110269</v>
      </c>
      <c r="AG3073" s="10">
        <f t="shared" si="879"/>
        <v>-4.3640802527977751E-4</v>
      </c>
      <c r="AH3073" s="10">
        <f>+AD3073/SUM(AB$27:AB3073)-1</f>
        <v>0.69165732308134475</v>
      </c>
      <c r="AI3073" s="6">
        <f t="shared" si="880"/>
        <v>0</v>
      </c>
      <c r="AL3073" s="6">
        <f t="shared" si="881"/>
        <v>0</v>
      </c>
      <c r="AM3073" s="6">
        <f t="shared" si="882"/>
        <v>35584.825354654204</v>
      </c>
      <c r="AN3073" s="6">
        <f t="shared" si="883"/>
        <v>35118.689318717988</v>
      </c>
      <c r="AO3073" s="5">
        <f t="shared" si="884"/>
        <v>0</v>
      </c>
      <c r="AP3073" s="6">
        <f>+AN3073+SUM($D$16:$E$18)-SUM($AL$27:AL3073)</f>
        <v>35834.198318717972</v>
      </c>
      <c r="AQ3073" s="10">
        <f t="shared" si="892"/>
        <v>-5.1495522572375663E-4</v>
      </c>
      <c r="AR3073" s="10">
        <f>+AN3073/SUM(AL$27:AL3073)-1</f>
        <v>0.36731108740749274</v>
      </c>
    </row>
    <row r="3074" spans="1:44" x14ac:dyDescent="0.25">
      <c r="A3074" s="1">
        <v>44768</v>
      </c>
      <c r="B3074">
        <v>8.77</v>
      </c>
      <c r="G3074">
        <f t="shared" si="885"/>
        <v>8452.4952961726558</v>
      </c>
      <c r="H3074">
        <f t="shared" si="886"/>
        <v>8389.5861115884618</v>
      </c>
      <c r="I3074" s="5">
        <f t="shared" si="875"/>
        <v>0</v>
      </c>
      <c r="J3074" s="6">
        <f>+H3074+SUM($D$16:$E$16)-SUM($F$27:F3074)</f>
        <v>8604.2001115884559</v>
      </c>
      <c r="K3074" s="10">
        <f t="shared" si="887"/>
        <v>8.747978772071896E-3</v>
      </c>
      <c r="L3074" s="10">
        <f>+H3074/SUM(F$27:F3074)-1</f>
        <v>8.8795046943586531E-2</v>
      </c>
      <c r="M3074">
        <v>7.7290000000000001</v>
      </c>
      <c r="R3074">
        <f t="shared" si="888"/>
        <v>7434.1664875530823</v>
      </c>
      <c r="S3074">
        <f t="shared" si="889"/>
        <v>7224.3045105795509</v>
      </c>
      <c r="T3074" s="5">
        <f t="shared" si="876"/>
        <v>0</v>
      </c>
      <c r="U3074" s="6">
        <f>+S3074+SUM($D$17:$E$17)-SUM($Q$27:Q3074)</f>
        <v>7403.2785105795447</v>
      </c>
      <c r="V3074" s="10">
        <f t="shared" si="877"/>
        <v>-3.648038612476312E-3</v>
      </c>
      <c r="W3074" s="10">
        <f>+S3074/SUM(Q$27:Q3074)-1</f>
        <v>0.12510127051028053</v>
      </c>
      <c r="X3074">
        <v>6.8520000000000003</v>
      </c>
      <c r="AC3074">
        <f t="shared" si="890"/>
        <v>20014.170947364044</v>
      </c>
      <c r="AD3074">
        <f t="shared" si="891"/>
        <v>19818.405493863233</v>
      </c>
      <c r="AE3074" s="5">
        <f t="shared" si="878"/>
        <v>0</v>
      </c>
      <c r="AF3074" s="6">
        <f>+AD3074+SUM($D$18:$E$18)-SUM($AB$27:AB3074)</f>
        <v>20140.326493863256</v>
      </c>
      <c r="AG3074" s="10">
        <f t="shared" si="879"/>
        <v>1.3389022518788485E-2</v>
      </c>
      <c r="AH3074" s="10">
        <f>+AD3074/SUM(AB$27:AB3074)-1</f>
        <v>0.71467987836588387</v>
      </c>
      <c r="AI3074" s="6">
        <f t="shared" si="880"/>
        <v>0</v>
      </c>
      <c r="AL3074" s="6">
        <f t="shared" si="881"/>
        <v>0</v>
      </c>
      <c r="AM3074" s="6">
        <f t="shared" si="882"/>
        <v>35900.83273108978</v>
      </c>
      <c r="AN3074" s="6">
        <f t="shared" si="883"/>
        <v>35432.296116031241</v>
      </c>
      <c r="AO3074" s="5">
        <f t="shared" si="884"/>
        <v>0</v>
      </c>
      <c r="AP3074" s="6">
        <f>+AN3074+SUM($D$16:$E$18)-SUM($AL$27:AL3074)</f>
        <v>36147.805116031217</v>
      </c>
      <c r="AQ3074" s="10">
        <f t="shared" si="892"/>
        <v>8.7516063433024094E-3</v>
      </c>
      <c r="AR3074" s="10">
        <f>+AN3074/SUM(AL$27:AL3074)-1</f>
        <v>0.37952105478871334</v>
      </c>
    </row>
    <row r="3075" spans="1:44" x14ac:dyDescent="0.25">
      <c r="A3075" s="1">
        <v>44769</v>
      </c>
      <c r="B3075">
        <v>8.798</v>
      </c>
      <c r="G3075">
        <f t="shared" si="885"/>
        <v>8479.4815981444735</v>
      </c>
      <c r="H3075">
        <f t="shared" si="886"/>
        <v>8416.3715632560197</v>
      </c>
      <c r="I3075" s="5">
        <f t="shared" si="875"/>
        <v>0</v>
      </c>
      <c r="J3075" s="6">
        <f>+H3075+SUM($D$16:$E$16)-SUM($F$27:F3075)</f>
        <v>8630.9855632560138</v>
      </c>
      <c r="K3075" s="10">
        <f t="shared" si="887"/>
        <v>3.1130670277510486E-3</v>
      </c>
      <c r="L3075" s="10">
        <f>+H3075/SUM(F$27:F3075)-1</f>
        <v>9.2271245497112409E-2</v>
      </c>
      <c r="M3075">
        <v>7.7649999999999997</v>
      </c>
      <c r="R3075">
        <f t="shared" si="888"/>
        <v>7468.7932172143464</v>
      </c>
      <c r="S3075">
        <f t="shared" si="889"/>
        <v>7257.9537488226442</v>
      </c>
      <c r="T3075" s="5">
        <f t="shared" si="876"/>
        <v>0</v>
      </c>
      <c r="U3075" s="6">
        <f>+S3075+SUM($D$17:$E$17)-SUM($Q$27:Q3075)</f>
        <v>7436.9277488226398</v>
      </c>
      <c r="V3075" s="10">
        <f t="shared" si="877"/>
        <v>4.5451806513843174E-3</v>
      </c>
      <c r="W3075" s="10">
        <f>+S3075/SUM(Q$27:Q3075)-1</f>
        <v>0.13034174738159265</v>
      </c>
      <c r="X3075">
        <v>6.8879999999999999</v>
      </c>
      <c r="AC3075">
        <f t="shared" si="890"/>
        <v>20119.324209784521</v>
      </c>
      <c r="AD3075">
        <f t="shared" si="891"/>
        <v>19922.530216247804</v>
      </c>
      <c r="AE3075" s="5">
        <f t="shared" si="878"/>
        <v>0</v>
      </c>
      <c r="AF3075" s="6">
        <f>+AD3075+SUM($D$18:$E$18)-SUM($AB$27:AB3075)</f>
        <v>20244.451216247828</v>
      </c>
      <c r="AG3075" s="10">
        <f t="shared" si="879"/>
        <v>5.1699619872744851E-3</v>
      </c>
      <c r="AH3075" s="10">
        <f>+AD3075/SUM(AB$27:AB3075)-1</f>
        <v>0.72368870434679056</v>
      </c>
      <c r="AI3075" s="6">
        <f t="shared" si="880"/>
        <v>0</v>
      </c>
      <c r="AL3075" s="6">
        <f t="shared" si="881"/>
        <v>0</v>
      </c>
      <c r="AM3075" s="6">
        <f t="shared" si="882"/>
        <v>36067.59902514334</v>
      </c>
      <c r="AN3075" s="6">
        <f t="shared" si="883"/>
        <v>35596.855528326472</v>
      </c>
      <c r="AO3075" s="5">
        <f t="shared" si="884"/>
        <v>0</v>
      </c>
      <c r="AP3075" s="6">
        <f>+AN3075+SUM($D$16:$E$18)-SUM($AL$27:AL3075)</f>
        <v>36312.364528326449</v>
      </c>
      <c r="AQ3075" s="10">
        <f t="shared" si="892"/>
        <v>4.5524039915290082E-3</v>
      </c>
      <c r="AR3075" s="10">
        <f>+AN3075/SUM(AL$27:AL3075)-1</f>
        <v>0.38592801112260489</v>
      </c>
    </row>
    <row r="3076" spans="1:44" x14ac:dyDescent="0.25">
      <c r="A3076" s="1">
        <v>44770</v>
      </c>
      <c r="B3076">
        <v>8.8439999999999994</v>
      </c>
      <c r="G3076">
        <f t="shared" si="885"/>
        <v>8523.8162370981718</v>
      </c>
      <c r="H3076">
        <f t="shared" si="886"/>
        <v>8460.3762338527195</v>
      </c>
      <c r="I3076" s="5">
        <f t="shared" si="875"/>
        <v>0</v>
      </c>
      <c r="J3076" s="6">
        <f>+H3076+SUM($D$16:$E$16)-SUM($F$27:F3076)</f>
        <v>8674.9902338527136</v>
      </c>
      <c r="K3076" s="10">
        <f t="shared" si="887"/>
        <v>5.0984525781201384E-3</v>
      </c>
      <c r="L3076" s="10">
        <f>+H3076/SUM(F$27:F3076)-1</f>
        <v>9.7982143120761478E-2</v>
      </c>
      <c r="M3076">
        <v>7.8360000000000003</v>
      </c>
      <c r="R3076">
        <f t="shared" si="888"/>
        <v>7537.0848229351732</v>
      </c>
      <c r="S3076">
        <f t="shared" si="889"/>
        <v>7324.3175242465222</v>
      </c>
      <c r="T3076" s="5">
        <f t="shared" si="876"/>
        <v>0</v>
      </c>
      <c r="U3076" s="6">
        <f>+S3076+SUM($D$17:$E$17)-SUM($Q$27:Q3076)</f>
        <v>7503.2915242465169</v>
      </c>
      <c r="V3076" s="10">
        <f t="shared" si="877"/>
        <v>8.9235471508222197E-3</v>
      </c>
      <c r="W3076" s="10">
        <f>+S3076/SUM(Q$27:Q3076)-1</f>
        <v>0.14067713232223578</v>
      </c>
      <c r="X3076">
        <v>6.9130000000000003</v>
      </c>
      <c r="AC3076">
        <f t="shared" si="890"/>
        <v>20192.347308687629</v>
      </c>
      <c r="AD3076">
        <f t="shared" si="891"/>
        <v>19994.83905123709</v>
      </c>
      <c r="AE3076" s="5">
        <f t="shared" si="878"/>
        <v>0</v>
      </c>
      <c r="AF3076" s="6">
        <f>+AD3076+SUM($D$18:$E$18)-SUM($AB$27:AB3076)</f>
        <v>20316.760051237114</v>
      </c>
      <c r="AG3076" s="10">
        <f t="shared" si="879"/>
        <v>3.5717853853827197E-3</v>
      </c>
      <c r="AH3076" s="10">
        <f>+AD3076/SUM(AB$27:AB3076)-1</f>
        <v>0.7299448335001979</v>
      </c>
      <c r="AI3076" s="6">
        <f t="shared" si="880"/>
        <v>0</v>
      </c>
      <c r="AL3076" s="6">
        <f t="shared" si="881"/>
        <v>0</v>
      </c>
      <c r="AM3076" s="6">
        <f t="shared" si="882"/>
        <v>36253.248368720975</v>
      </c>
      <c r="AN3076" s="6">
        <f t="shared" si="883"/>
        <v>35779.532809336335</v>
      </c>
      <c r="AO3076" s="5">
        <f t="shared" si="884"/>
        <v>0</v>
      </c>
      <c r="AP3076" s="6">
        <f>+AN3076+SUM($D$16:$E$18)-SUM($AL$27:AL3076)</f>
        <v>36495.041809336311</v>
      </c>
      <c r="AQ3076" s="10">
        <f t="shared" si="892"/>
        <v>5.0307184173412622E-3</v>
      </c>
      <c r="AR3076" s="10">
        <f>+AN3076/SUM(AL$27:AL3076)-1</f>
        <v>0.39304036857636415</v>
      </c>
    </row>
    <row r="3077" spans="1:44" x14ac:dyDescent="0.25">
      <c r="A3077" s="1">
        <v>44771</v>
      </c>
      <c r="B3077">
        <v>8.8059999999999992</v>
      </c>
      <c r="G3077">
        <f t="shared" si="885"/>
        <v>8487.1919701364204</v>
      </c>
      <c r="H3077">
        <f t="shared" si="886"/>
        <v>8424.024549446749</v>
      </c>
      <c r="I3077" s="5">
        <f t="shared" si="875"/>
        <v>0</v>
      </c>
      <c r="J3077" s="6">
        <f>+H3077+SUM($D$16:$E$16)-SUM($F$27:F3077)</f>
        <v>8638.6385494467431</v>
      </c>
      <c r="K3077" s="10">
        <f t="shared" si="887"/>
        <v>-4.1904006144138917E-3</v>
      </c>
      <c r="L3077" s="10">
        <f>+H3077/SUM(F$27:F3077)-1</f>
        <v>9.3264445083833802E-2</v>
      </c>
      <c r="M3077">
        <v>7.9409999999999998</v>
      </c>
      <c r="R3077">
        <f t="shared" si="888"/>
        <v>7638.0794511138602</v>
      </c>
      <c r="S3077">
        <f t="shared" si="889"/>
        <v>7422.4611357888762</v>
      </c>
      <c r="T3077" s="5">
        <f t="shared" si="876"/>
        <v>0</v>
      </c>
      <c r="U3077" s="6">
        <f>+S3077+SUM($D$17:$E$17)-SUM($Q$27:Q3077)</f>
        <v>7601.43513578887</v>
      </c>
      <c r="V3077" s="10">
        <f t="shared" si="877"/>
        <v>1.3080074421366605E-2</v>
      </c>
      <c r="W3077" s="10">
        <f>+S3077/SUM(Q$27:Q3077)-1</f>
        <v>0.15596185653022898</v>
      </c>
      <c r="X3077">
        <v>6.8529999999999998</v>
      </c>
      <c r="AC3077">
        <f t="shared" si="890"/>
        <v>20017.091871320168</v>
      </c>
      <c r="AD3077">
        <f t="shared" si="891"/>
        <v>19821.297847262806</v>
      </c>
      <c r="AE3077" s="5">
        <f t="shared" si="878"/>
        <v>0</v>
      </c>
      <c r="AF3077" s="6">
        <f>+AD3077+SUM($D$18:$E$18)-SUM($AB$27:AB3077)</f>
        <v>20143.218847262833</v>
      </c>
      <c r="AG3077" s="10">
        <f t="shared" si="879"/>
        <v>-8.5417755358937475E-3</v>
      </c>
      <c r="AH3077" s="10">
        <f>+AD3077/SUM(AB$27:AB3077)-1</f>
        <v>0.71493012353202023</v>
      </c>
      <c r="AI3077" s="6">
        <f t="shared" si="880"/>
        <v>0</v>
      </c>
      <c r="AL3077" s="6">
        <f t="shared" si="881"/>
        <v>0</v>
      </c>
      <c r="AM3077" s="6">
        <f t="shared" si="882"/>
        <v>36142.363292570444</v>
      </c>
      <c r="AN3077" s="6">
        <f t="shared" si="883"/>
        <v>35667.783532498433</v>
      </c>
      <c r="AO3077" s="5">
        <f t="shared" si="884"/>
        <v>0</v>
      </c>
      <c r="AP3077" s="6">
        <f>+AN3077+SUM($D$16:$E$18)-SUM($AL$27:AL3077)</f>
        <v>36383.29253249841</v>
      </c>
      <c r="AQ3077" s="10">
        <f t="shared" si="892"/>
        <v>-3.062039973038555E-3</v>
      </c>
      <c r="AR3077" s="10">
        <f>+AN3077/SUM(AL$27:AL3077)-1</f>
        <v>0.38868952211271801</v>
      </c>
    </row>
    <row r="3078" spans="1:44" x14ac:dyDescent="0.25">
      <c r="A3078" s="1">
        <v>44775</v>
      </c>
      <c r="B3078">
        <v>8.7210000000000001</v>
      </c>
      <c r="G3078">
        <f t="shared" si="885"/>
        <v>8405.2692677219766</v>
      </c>
      <c r="H3078">
        <f t="shared" si="886"/>
        <v>8342.7115711702372</v>
      </c>
      <c r="I3078" s="5">
        <f t="shared" si="875"/>
        <v>0</v>
      </c>
      <c r="J3078" s="6">
        <f>+H3078+SUM($D$16:$E$16)-SUM($F$27:F3078)</f>
        <v>8557.3255711702295</v>
      </c>
      <c r="K3078" s="10">
        <f t="shared" si="887"/>
        <v>-9.4127075477329347E-3</v>
      </c>
      <c r="L3078" s="10">
        <f>+H3078/SUM(F$27:F3078)-1</f>
        <v>8.2711699474916633E-2</v>
      </c>
      <c r="M3078">
        <v>7.9240000000000004</v>
      </c>
      <c r="R3078">
        <f t="shared" si="888"/>
        <v>7621.7279398849296</v>
      </c>
      <c r="S3078">
        <f t="shared" si="889"/>
        <v>7406.5712177296382</v>
      </c>
      <c r="T3078" s="5">
        <f t="shared" si="876"/>
        <v>0</v>
      </c>
      <c r="U3078" s="6">
        <f>+S3078+SUM($D$17:$E$17)-SUM($Q$27:Q3078)</f>
        <v>7585.545217729632</v>
      </c>
      <c r="V3078" s="10">
        <f t="shared" si="877"/>
        <v>-2.0903839571589922E-3</v>
      </c>
      <c r="W3078" s="10">
        <f>+S3078/SUM(Q$27:Q3078)-1</f>
        <v>0.15348718689655394</v>
      </c>
      <c r="X3078">
        <v>6.79</v>
      </c>
      <c r="AC3078">
        <f t="shared" si="890"/>
        <v>19833.073662084335</v>
      </c>
      <c r="AD3078">
        <f t="shared" si="891"/>
        <v>19639.07958308981</v>
      </c>
      <c r="AE3078" s="5">
        <f t="shared" si="878"/>
        <v>0</v>
      </c>
      <c r="AF3078" s="6">
        <f>+AD3078+SUM($D$18:$E$18)-SUM($AB$27:AB3078)</f>
        <v>19961.000583089837</v>
      </c>
      <c r="AG3078" s="10">
        <f t="shared" si="879"/>
        <v>-9.0461343618751799E-3</v>
      </c>
      <c r="AH3078" s="10">
        <f>+AD3078/SUM(AB$27:AB3078)-1</f>
        <v>0.69916467806543392</v>
      </c>
      <c r="AI3078" s="6">
        <f t="shared" si="880"/>
        <v>0</v>
      </c>
      <c r="AL3078" s="6">
        <f t="shared" si="881"/>
        <v>0</v>
      </c>
      <c r="AM3078" s="6">
        <f t="shared" si="882"/>
        <v>35860.070869691241</v>
      </c>
      <c r="AN3078" s="6">
        <f t="shared" si="883"/>
        <v>35388.362371989686</v>
      </c>
      <c r="AO3078" s="5">
        <f t="shared" si="884"/>
        <v>0</v>
      </c>
      <c r="AP3078" s="6">
        <f>+AN3078+SUM($D$16:$E$18)-SUM($AL$27:AL3078)</f>
        <v>36103.871371989662</v>
      </c>
      <c r="AQ3078" s="10">
        <f t="shared" si="892"/>
        <v>-7.679930568657678E-3</v>
      </c>
      <c r="AR3078" s="10">
        <f>+AN3078/SUM(AL$27:AL3078)-1</f>
        <v>0.37781053835132106</v>
      </c>
    </row>
    <row r="3079" spans="1:44" x14ac:dyDescent="0.25">
      <c r="A3079" s="1">
        <v>44776</v>
      </c>
      <c r="B3079">
        <v>8.8049999999999997</v>
      </c>
      <c r="G3079">
        <f t="shared" si="885"/>
        <v>8486.228173637428</v>
      </c>
      <c r="H3079">
        <f t="shared" si="886"/>
        <v>8423.0679261729092</v>
      </c>
      <c r="I3079" s="5">
        <f t="shared" si="875"/>
        <v>0</v>
      </c>
      <c r="J3079" s="6">
        <f>+H3079+SUM($D$16:$E$16)-SUM($F$27:F3079)</f>
        <v>8637.6819261729033</v>
      </c>
      <c r="K3079" s="10">
        <f t="shared" si="887"/>
        <v>9.3903585103032317E-3</v>
      </c>
      <c r="L3079" s="10">
        <f>+H3079/SUM(F$27:F3079)-1</f>
        <v>9.3140295135493822E-2</v>
      </c>
      <c r="M3079">
        <v>7.95</v>
      </c>
      <c r="R3079">
        <f t="shared" si="888"/>
        <v>7646.7361335291762</v>
      </c>
      <c r="S3079">
        <f t="shared" si="889"/>
        <v>7430.87344534965</v>
      </c>
      <c r="T3079" s="5">
        <f t="shared" si="876"/>
        <v>0</v>
      </c>
      <c r="U3079" s="6">
        <f>+S3079+SUM($D$17:$E$17)-SUM($Q$27:Q3079)</f>
        <v>7609.8474453496456</v>
      </c>
      <c r="V3079" s="10">
        <f t="shared" si="877"/>
        <v>3.2037548946661776E-3</v>
      </c>
      <c r="W3079" s="10">
        <f>+S3079/SUM(Q$27:Q3079)-1</f>
        <v>0.15727197574805696</v>
      </c>
      <c r="X3079">
        <v>6.8579999999999997</v>
      </c>
      <c r="AC3079">
        <f t="shared" si="890"/>
        <v>20031.696491100789</v>
      </c>
      <c r="AD3079">
        <f t="shared" si="891"/>
        <v>19835.759614260664</v>
      </c>
      <c r="AE3079" s="5">
        <f t="shared" si="878"/>
        <v>0</v>
      </c>
      <c r="AF3079" s="6">
        <f>+AD3079+SUM($D$18:$E$18)-SUM($AB$27:AB3079)</f>
        <v>20157.680614260687</v>
      </c>
      <c r="AG3079" s="10">
        <f t="shared" si="879"/>
        <v>9.8532150406063224E-3</v>
      </c>
      <c r="AH3079" s="10">
        <f>+AD3079/SUM(AB$27:AB3079)-1</f>
        <v>0.71618134936270184</v>
      </c>
      <c r="AI3079" s="6">
        <f t="shared" si="880"/>
        <v>0</v>
      </c>
      <c r="AL3079" s="6">
        <f t="shared" si="881"/>
        <v>0</v>
      </c>
      <c r="AM3079" s="6">
        <f t="shared" si="882"/>
        <v>36164.660798267389</v>
      </c>
      <c r="AN3079" s="6">
        <f t="shared" si="883"/>
        <v>35689.700985783224</v>
      </c>
      <c r="AO3079" s="5">
        <f t="shared" si="884"/>
        <v>0</v>
      </c>
      <c r="AP3079" s="6">
        <f>+AN3079+SUM($D$16:$E$18)-SUM($AL$27:AL3079)</f>
        <v>36405.209985783207</v>
      </c>
      <c r="AQ3079" s="10">
        <f t="shared" si="892"/>
        <v>8.346434948450776E-3</v>
      </c>
      <c r="AR3079" s="10">
        <f>+AN3079/SUM(AL$27:AL3079)-1</f>
        <v>0.38954285626229446</v>
      </c>
    </row>
    <row r="3080" spans="1:44" x14ac:dyDescent="0.25">
      <c r="A3080" s="1">
        <v>44777</v>
      </c>
      <c r="B3080">
        <v>8.8190000000000008</v>
      </c>
      <c r="G3080">
        <f t="shared" si="885"/>
        <v>8499.7213246233368</v>
      </c>
      <c r="H3080">
        <f t="shared" si="886"/>
        <v>8436.4606520066882</v>
      </c>
      <c r="I3080" s="5">
        <f t="shared" si="875"/>
        <v>0</v>
      </c>
      <c r="J3080" s="6">
        <f>+H3080+SUM($D$16:$E$16)-SUM($F$27:F3080)</f>
        <v>8651.0746520066823</v>
      </c>
      <c r="K3080" s="10">
        <f t="shared" si="887"/>
        <v>1.5505000008391168E-3</v>
      </c>
      <c r="L3080" s="10">
        <f>+H3080/SUM(F$27:F3080)-1</f>
        <v>9.487839441225665E-2</v>
      </c>
      <c r="M3080">
        <v>7.9790000000000001</v>
      </c>
      <c r="R3080">
        <f t="shared" si="888"/>
        <v>7674.6298879785281</v>
      </c>
      <c r="S3080">
        <f t="shared" si="889"/>
        <v>7457.979776156586</v>
      </c>
      <c r="T3080" s="5">
        <f t="shared" si="876"/>
        <v>0</v>
      </c>
      <c r="U3080" s="6">
        <f>+S3080+SUM($D$17:$E$17)-SUM($Q$27:Q3080)</f>
        <v>7636.9537761565807</v>
      </c>
      <c r="V3080" s="10">
        <f t="shared" si="877"/>
        <v>3.5620071232176365E-3</v>
      </c>
      <c r="W3080" s="10">
        <f>+S3080/SUM(Q$27:Q3080)-1</f>
        <v>0.16149347100550293</v>
      </c>
      <c r="X3080">
        <v>6.8090000000000002</v>
      </c>
      <c r="AC3080">
        <f t="shared" si="890"/>
        <v>19888.571217250697</v>
      </c>
      <c r="AD3080">
        <f t="shared" si="891"/>
        <v>19694.034297681668</v>
      </c>
      <c r="AE3080" s="5">
        <f t="shared" si="878"/>
        <v>0</v>
      </c>
      <c r="AF3080" s="6">
        <f>+AD3080+SUM($D$18:$E$18)-SUM($AB$27:AB3080)</f>
        <v>20015.955297681692</v>
      </c>
      <c r="AG3080" s="10">
        <f t="shared" si="879"/>
        <v>-7.0308345137054529E-3</v>
      </c>
      <c r="AH3080" s="10">
        <f>+AD3080/SUM(AB$27:AB3080)-1</f>
        <v>0.70391933622202374</v>
      </c>
      <c r="AI3080" s="6">
        <f t="shared" si="880"/>
        <v>0</v>
      </c>
      <c r="AL3080" s="6">
        <f t="shared" si="881"/>
        <v>0</v>
      </c>
      <c r="AM3080" s="6">
        <f t="shared" si="882"/>
        <v>36062.922429852566</v>
      </c>
      <c r="AN3080" s="6">
        <f t="shared" si="883"/>
        <v>35588.474725844942</v>
      </c>
      <c r="AO3080" s="5">
        <f t="shared" si="884"/>
        <v>0</v>
      </c>
      <c r="AP3080" s="6">
        <f>+AN3080+SUM($D$16:$E$18)-SUM($AL$27:AL3080)</f>
        <v>36303.983725844926</v>
      </c>
      <c r="AQ3080" s="10">
        <f t="shared" si="892"/>
        <v>-2.7805432238355854E-3</v>
      </c>
      <c r="AR3080" s="10">
        <f>+AN3080/SUM(AL$27:AL3080)-1</f>
        <v>0.38560171294984635</v>
      </c>
    </row>
    <row r="3081" spans="1:44" x14ac:dyDescent="0.25">
      <c r="A3081" s="1">
        <v>44778</v>
      </c>
      <c r="B3081">
        <v>8.9250000000000007</v>
      </c>
      <c r="G3081">
        <f t="shared" si="885"/>
        <v>8601.883753516644</v>
      </c>
      <c r="H3081">
        <f t="shared" si="886"/>
        <v>8537.8627190338702</v>
      </c>
      <c r="I3081" s="5">
        <f t="shared" si="875"/>
        <v>0</v>
      </c>
      <c r="J3081" s="6">
        <f>+H3081+SUM($D$16:$E$16)-SUM($F$27:F3081)</f>
        <v>8752.4767190338644</v>
      </c>
      <c r="K3081" s="10">
        <f t="shared" si="887"/>
        <v>1.1721326090240236E-2</v>
      </c>
      <c r="L3081" s="10">
        <f>+H3081/SUM(F$27:F3081)-1</f>
        <v>0.10803828893631851</v>
      </c>
      <c r="M3081">
        <v>7.9210000000000003</v>
      </c>
      <c r="R3081">
        <f t="shared" si="888"/>
        <v>7618.8423790798252</v>
      </c>
      <c r="S3081">
        <f t="shared" si="889"/>
        <v>7403.7671145427148</v>
      </c>
      <c r="T3081" s="5">
        <f t="shared" si="876"/>
        <v>0</v>
      </c>
      <c r="U3081" s="6">
        <f>+S3081+SUM($D$17:$E$17)-SUM($Q$27:Q3081)</f>
        <v>7582.7411145427104</v>
      </c>
      <c r="V3081" s="10">
        <f t="shared" si="877"/>
        <v>-7.0987285248639287E-3</v>
      </c>
      <c r="W3081" s="10">
        <f>+S3081/SUM(Q$27:Q3081)-1</f>
        <v>0.15305048049061143</v>
      </c>
      <c r="X3081">
        <v>6.8410000000000002</v>
      </c>
      <c r="AC3081">
        <f t="shared" si="890"/>
        <v>19982.040783846678</v>
      </c>
      <c r="AD3081">
        <f t="shared" si="891"/>
        <v>19786.589606467955</v>
      </c>
      <c r="AE3081" s="5">
        <f t="shared" si="878"/>
        <v>0</v>
      </c>
      <c r="AF3081" s="6">
        <f>+AD3081+SUM($D$18:$E$18)-SUM($AB$27:AB3081)</f>
        <v>20108.510606467979</v>
      </c>
      <c r="AG3081" s="10">
        <f t="shared" si="879"/>
        <v>4.6240765134506479E-3</v>
      </c>
      <c r="AH3081" s="10">
        <f>+AD3081/SUM(AB$27:AB3081)-1</f>
        <v>0.71192718153838519</v>
      </c>
      <c r="AI3081" s="6">
        <f t="shared" si="880"/>
        <v>0</v>
      </c>
      <c r="AL3081" s="6">
        <f t="shared" si="881"/>
        <v>0</v>
      </c>
      <c r="AM3081" s="6">
        <f t="shared" si="882"/>
        <v>36202.766916443143</v>
      </c>
      <c r="AN3081" s="6">
        <f t="shared" si="883"/>
        <v>35728.219440044544</v>
      </c>
      <c r="AO3081" s="5">
        <f t="shared" si="884"/>
        <v>0</v>
      </c>
      <c r="AP3081" s="6">
        <f>+AN3081+SUM($D$16:$E$18)-SUM($AL$27:AL3081)</f>
        <v>36443.728440044521</v>
      </c>
      <c r="AQ3081" s="10">
        <f t="shared" si="892"/>
        <v>3.849294205696463E-3</v>
      </c>
      <c r="AR3081" s="10">
        <f>+AN3081/SUM(AL$27:AL3081)-1</f>
        <v>0.39104253380160481</v>
      </c>
    </row>
    <row r="3082" spans="1:44" x14ac:dyDescent="0.25">
      <c r="A3082" s="1">
        <v>44781</v>
      </c>
      <c r="B3082">
        <v>8.8870000000000005</v>
      </c>
      <c r="G3082">
        <f t="shared" si="885"/>
        <v>8565.2594865548926</v>
      </c>
      <c r="H3082">
        <f t="shared" si="886"/>
        <v>8501.5110346278998</v>
      </c>
      <c r="I3082" s="5">
        <f t="shared" si="875"/>
        <v>0</v>
      </c>
      <c r="J3082" s="6">
        <f>+H3082+SUM($D$16:$E$16)-SUM($F$27:F3082)</f>
        <v>8716.1250346278939</v>
      </c>
      <c r="K3082" s="10">
        <f t="shared" si="887"/>
        <v>-4.1533026105533555E-3</v>
      </c>
      <c r="L3082" s="10">
        <f>+H3082/SUM(F$27:F3082)-1</f>
        <v>0.10332059089939061</v>
      </c>
      <c r="M3082">
        <v>7.9489999999999998</v>
      </c>
      <c r="R3082">
        <f t="shared" si="888"/>
        <v>7645.7742799274738</v>
      </c>
      <c r="S3082">
        <f t="shared" si="889"/>
        <v>7429.9387442873413</v>
      </c>
      <c r="T3082" s="5">
        <f t="shared" si="876"/>
        <v>0</v>
      </c>
      <c r="U3082" s="6">
        <f>+S3082+SUM($D$17:$E$17)-SUM($Q$27:Q3082)</f>
        <v>7608.912744287336</v>
      </c>
      <c r="V3082" s="10">
        <f t="shared" si="877"/>
        <v>3.4514734644484069E-3</v>
      </c>
      <c r="W3082" s="10">
        <f>+S3082/SUM(Q$27:Q3082)-1</f>
        <v>0.15712640694607605</v>
      </c>
      <c r="X3082">
        <v>6.8609999999999998</v>
      </c>
      <c r="AC3082">
        <f t="shared" si="890"/>
        <v>20040.459262969162</v>
      </c>
      <c r="AD3082">
        <f t="shared" si="891"/>
        <v>19844.436674459379</v>
      </c>
      <c r="AE3082" s="5">
        <f t="shared" si="878"/>
        <v>0</v>
      </c>
      <c r="AF3082" s="6">
        <f>+AD3082+SUM($D$18:$E$18)-SUM($AB$27:AB3082)</f>
        <v>20166.357674459403</v>
      </c>
      <c r="AG3082" s="10">
        <f t="shared" si="879"/>
        <v>2.8767455294684829E-3</v>
      </c>
      <c r="AH3082" s="10">
        <f>+AD3082/SUM(AB$27:AB3082)-1</f>
        <v>0.71693208486111093</v>
      </c>
      <c r="AI3082" s="6">
        <f t="shared" si="880"/>
        <v>0</v>
      </c>
      <c r="AL3082" s="6">
        <f t="shared" si="881"/>
        <v>0</v>
      </c>
      <c r="AM3082" s="6">
        <f t="shared" si="882"/>
        <v>36251.493029451529</v>
      </c>
      <c r="AN3082" s="6">
        <f t="shared" si="883"/>
        <v>35775.886453374624</v>
      </c>
      <c r="AO3082" s="5">
        <f t="shared" si="884"/>
        <v>0</v>
      </c>
      <c r="AP3082" s="6">
        <f>+AN3082+SUM($D$16:$E$18)-SUM($AL$27:AL3082)</f>
        <v>36491.3954533746</v>
      </c>
      <c r="AQ3082" s="10">
        <f t="shared" si="892"/>
        <v>1.3079620382008272E-3</v>
      </c>
      <c r="AR3082" s="10">
        <f>+AN3082/SUM(AL$27:AL3082)-1</f>
        <v>0.39289840134946008</v>
      </c>
    </row>
    <row r="3083" spans="1:44" x14ac:dyDescent="0.25">
      <c r="A3083" s="1">
        <v>44782</v>
      </c>
      <c r="B3083">
        <v>8.8670000000000009</v>
      </c>
      <c r="G3083">
        <f t="shared" si="885"/>
        <v>8545.9835565750236</v>
      </c>
      <c r="H3083">
        <f t="shared" si="886"/>
        <v>8482.3785691510748</v>
      </c>
      <c r="I3083" s="5">
        <f t="shared" si="875"/>
        <v>0</v>
      </c>
      <c r="J3083" s="6">
        <f>+H3083+SUM($D$16:$E$16)-SUM($F$27:F3083)</f>
        <v>8696.9925691510689</v>
      </c>
      <c r="K3083" s="10">
        <f t="shared" si="887"/>
        <v>-2.1950655137248365E-3</v>
      </c>
      <c r="L3083" s="10">
        <f>+H3083/SUM(F$27:F3083)-1</f>
        <v>0.10083759193258679</v>
      </c>
      <c r="M3083">
        <v>7.923</v>
      </c>
      <c r="R3083">
        <f t="shared" si="888"/>
        <v>7620.7660862832272</v>
      </c>
      <c r="S3083">
        <f t="shared" si="889"/>
        <v>7405.6365166673304</v>
      </c>
      <c r="T3083" s="5">
        <f t="shared" si="876"/>
        <v>0</v>
      </c>
      <c r="U3083" s="6">
        <f>+S3083+SUM($D$17:$E$17)-SUM($Q$27:Q3083)</f>
        <v>7584.610516667326</v>
      </c>
      <c r="V3083" s="10">
        <f t="shared" si="877"/>
        <v>-3.1939159294809283E-3</v>
      </c>
      <c r="W3083" s="10">
        <f>+S3083/SUM(Q$27:Q3083)-1</f>
        <v>0.15334161809457303</v>
      </c>
      <c r="X3083">
        <v>6.8159999999999998</v>
      </c>
      <c r="AC3083">
        <f t="shared" si="890"/>
        <v>19909.017684943567</v>
      </c>
      <c r="AD3083">
        <f t="shared" si="891"/>
        <v>19714.280771478665</v>
      </c>
      <c r="AE3083" s="5">
        <f t="shared" si="878"/>
        <v>0</v>
      </c>
      <c r="AF3083" s="6">
        <f>+AD3083+SUM($D$18:$E$18)-SUM($AB$27:AB3083)</f>
        <v>20036.201771478693</v>
      </c>
      <c r="AG3083" s="10">
        <f t="shared" si="879"/>
        <v>-6.4541106074673671E-3</v>
      </c>
      <c r="AH3083" s="10">
        <f>+AD3083/SUM(AB$27:AB3083)-1</f>
        <v>0.70567105238497763</v>
      </c>
      <c r="AI3083" s="6">
        <f t="shared" si="880"/>
        <v>0</v>
      </c>
      <c r="AL3083" s="6">
        <f t="shared" si="881"/>
        <v>0</v>
      </c>
      <c r="AM3083" s="6">
        <f t="shared" si="882"/>
        <v>36075.767327801819</v>
      </c>
      <c r="AN3083" s="6">
        <f t="shared" si="883"/>
        <v>35602.295857297067</v>
      </c>
      <c r="AO3083" s="5">
        <f t="shared" si="884"/>
        <v>0</v>
      </c>
      <c r="AP3083" s="6">
        <f>+AN3083+SUM($D$16:$E$18)-SUM($AL$27:AL3083)</f>
        <v>36317.804857297044</v>
      </c>
      <c r="AQ3083" s="10">
        <f t="shared" si="892"/>
        <v>-4.7570281684446991E-3</v>
      </c>
      <c r="AR3083" s="10">
        <f>+AN3083/SUM(AL$27:AL3083)-1</f>
        <v>0.38613982489655108</v>
      </c>
    </row>
    <row r="3084" spans="1:44" x14ac:dyDescent="0.25">
      <c r="A3084" s="1">
        <v>44783</v>
      </c>
      <c r="B3084">
        <v>8.7289999999999992</v>
      </c>
      <c r="G3084">
        <f t="shared" si="885"/>
        <v>8412.9796397139235</v>
      </c>
      <c r="H3084">
        <f t="shared" si="886"/>
        <v>8350.3645573609701</v>
      </c>
      <c r="I3084" s="5">
        <f t="shared" si="875"/>
        <v>0</v>
      </c>
      <c r="J3084" s="6">
        <f>+H3084+SUM($D$16:$E$16)-SUM($F$27:F3084)</f>
        <v>8564.9785573609624</v>
      </c>
      <c r="K3084" s="10">
        <f t="shared" si="887"/>
        <v>-1.5179271540183947E-2</v>
      </c>
      <c r="L3084" s="10">
        <f>+H3084/SUM(F$27:F3084)-1</f>
        <v>8.3704899061638471E-2</v>
      </c>
      <c r="M3084">
        <v>7.9660000000000002</v>
      </c>
      <c r="R3084">
        <f t="shared" si="888"/>
        <v>7662.1257911564035</v>
      </c>
      <c r="S3084">
        <f t="shared" si="889"/>
        <v>7445.8286623465801</v>
      </c>
      <c r="T3084" s="5">
        <f t="shared" si="876"/>
        <v>0</v>
      </c>
      <c r="U3084" s="6">
        <f>+S3084+SUM($D$17:$E$17)-SUM($Q$27:Q3084)</f>
        <v>7624.8026623465739</v>
      </c>
      <c r="V3084" s="10">
        <f t="shared" si="877"/>
        <v>5.2991706813323436E-3</v>
      </c>
      <c r="W3084" s="10">
        <f>+S3084/SUM(Q$27:Q3084)-1</f>
        <v>0.15960107657975131</v>
      </c>
      <c r="X3084">
        <v>6.81</v>
      </c>
      <c r="AC3084">
        <f t="shared" si="890"/>
        <v>19891.492141206822</v>
      </c>
      <c r="AD3084">
        <f t="shared" si="891"/>
        <v>19696.926651081238</v>
      </c>
      <c r="AE3084" s="5">
        <f t="shared" si="878"/>
        <v>0</v>
      </c>
      <c r="AF3084" s="6">
        <f>+AD3084+SUM($D$18:$E$18)-SUM($AB$27:AB3084)</f>
        <v>20018.847651081262</v>
      </c>
      <c r="AG3084" s="10">
        <f t="shared" si="879"/>
        <v>-8.6613823295267345E-4</v>
      </c>
      <c r="AH3084" s="10">
        <f>+AD3084/SUM(AB$27:AB3084)-1</f>
        <v>0.70416958138815988</v>
      </c>
      <c r="AI3084" s="6">
        <f t="shared" si="880"/>
        <v>0</v>
      </c>
      <c r="AL3084" s="6">
        <f t="shared" si="881"/>
        <v>0</v>
      </c>
      <c r="AM3084" s="6">
        <f t="shared" si="882"/>
        <v>35966.597572077153</v>
      </c>
      <c r="AN3084" s="6">
        <f t="shared" si="883"/>
        <v>35493.119870788789</v>
      </c>
      <c r="AO3084" s="5">
        <f t="shared" si="884"/>
        <v>0</v>
      </c>
      <c r="AP3084" s="6">
        <f>+AN3084+SUM($D$16:$E$18)-SUM($AL$27:AL3084)</f>
        <v>36208.628870788772</v>
      </c>
      <c r="AQ3084" s="10">
        <f t="shared" si="892"/>
        <v>-3.0061284523460463E-3</v>
      </c>
      <c r="AR3084" s="10">
        <f>+AN3084/SUM(AL$27:AL3084)-1</f>
        <v>0.38188916692134423</v>
      </c>
    </row>
    <row r="3085" spans="1:44" x14ac:dyDescent="0.25">
      <c r="A3085" s="1">
        <v>44784</v>
      </c>
      <c r="B3085">
        <v>8.8450000000000006</v>
      </c>
      <c r="G3085">
        <f t="shared" si="885"/>
        <v>8524.780033597166</v>
      </c>
      <c r="H3085">
        <f t="shared" si="886"/>
        <v>8461.3328571265647</v>
      </c>
      <c r="I3085" s="5">
        <f t="shared" si="875"/>
        <v>0</v>
      </c>
      <c r="J3085" s="6">
        <f>+H3085+SUM($D$16:$E$16)-SUM($F$27:F3085)</f>
        <v>8675.946857126557</v>
      </c>
      <c r="K3085" s="10">
        <f t="shared" si="887"/>
        <v>1.2956051089027643E-2</v>
      </c>
      <c r="L3085" s="10">
        <f>+H3085/SUM(F$27:F3085)-1</f>
        <v>9.8106293069102124E-2</v>
      </c>
      <c r="M3085">
        <v>7.9909999999999997</v>
      </c>
      <c r="R3085">
        <f t="shared" si="888"/>
        <v>7686.1721311989468</v>
      </c>
      <c r="S3085">
        <f t="shared" si="889"/>
        <v>7469.1961889042823</v>
      </c>
      <c r="T3085" s="5">
        <f t="shared" si="876"/>
        <v>0</v>
      </c>
      <c r="U3085" s="6">
        <f>+S3085+SUM($D$17:$E$17)-SUM($Q$27:Q3085)</f>
        <v>7648.1701889042779</v>
      </c>
      <c r="V3085" s="10">
        <f t="shared" si="877"/>
        <v>3.0646729617147539E-3</v>
      </c>
      <c r="W3085" s="10">
        <f>+S3085/SUM(Q$27:Q3085)-1</f>
        <v>0.1632402966292732</v>
      </c>
      <c r="X3085">
        <v>6.7850000000000001</v>
      </c>
      <c r="AC3085">
        <f t="shared" si="890"/>
        <v>19818.469042303714</v>
      </c>
      <c r="AD3085">
        <f t="shared" si="891"/>
        <v>19624.617816091955</v>
      </c>
      <c r="AE3085" s="5">
        <f t="shared" si="878"/>
        <v>0</v>
      </c>
      <c r="AF3085" s="6">
        <f>+AD3085+SUM($D$18:$E$18)-SUM($AB$27:AB3085)</f>
        <v>19946.538816091983</v>
      </c>
      <c r="AG3085" s="10">
        <f t="shared" si="879"/>
        <v>-3.6120378280302123E-3</v>
      </c>
      <c r="AH3085" s="10">
        <f>+AD3085/SUM(AB$27:AB3085)-1</f>
        <v>0.69791345223475276</v>
      </c>
      <c r="AI3085" s="6">
        <f t="shared" si="880"/>
        <v>0</v>
      </c>
      <c r="AL3085" s="6">
        <f t="shared" si="881"/>
        <v>0</v>
      </c>
      <c r="AM3085" s="6">
        <f t="shared" si="882"/>
        <v>36029.421207099826</v>
      </c>
      <c r="AN3085" s="6">
        <f t="shared" si="883"/>
        <v>35555.146862122798</v>
      </c>
      <c r="AO3085" s="5">
        <f t="shared" si="884"/>
        <v>0</v>
      </c>
      <c r="AP3085" s="6">
        <f>+AN3085+SUM($D$16:$E$18)-SUM($AL$27:AL3085)</f>
        <v>36270.655862122774</v>
      </c>
      <c r="AQ3085" s="10">
        <f t="shared" si="892"/>
        <v>1.7130444667028399E-3</v>
      </c>
      <c r="AR3085" s="10">
        <f>+AN3085/SUM(AL$27:AL3085)-1</f>
        <v>0.38430412586812679</v>
      </c>
    </row>
    <row r="3086" spans="1:44" x14ac:dyDescent="0.25">
      <c r="A3086" s="1">
        <v>44785</v>
      </c>
      <c r="B3086">
        <v>8.9700000000000006</v>
      </c>
      <c r="G3086">
        <f t="shared" si="885"/>
        <v>8645.254595971348</v>
      </c>
      <c r="H3086">
        <f t="shared" si="886"/>
        <v>8580.9107663567302</v>
      </c>
      <c r="I3086" s="5">
        <f t="shared" si="875"/>
        <v>0</v>
      </c>
      <c r="J3086" s="6">
        <f>+H3086+SUM($D$16:$E$16)-SUM($F$27:F3086)</f>
        <v>8795.5247663567243</v>
      </c>
      <c r="K3086" s="10">
        <f t="shared" si="887"/>
        <v>1.3782692678891095E-2</v>
      </c>
      <c r="L3086" s="10">
        <f>+H3086/SUM(F$27:F3086)-1</f>
        <v>0.11362503661162759</v>
      </c>
      <c r="M3086">
        <v>7.9989999999999997</v>
      </c>
      <c r="R3086">
        <f t="shared" si="888"/>
        <v>7693.8669600125604</v>
      </c>
      <c r="S3086">
        <f t="shared" si="889"/>
        <v>7476.6737974027474</v>
      </c>
      <c r="T3086" s="5">
        <f t="shared" si="876"/>
        <v>0</v>
      </c>
      <c r="U3086" s="6">
        <f>+S3086+SUM($D$17:$E$17)-SUM($Q$27:Q3086)</f>
        <v>7655.6477974027421</v>
      </c>
      <c r="V3086" s="10">
        <f t="shared" si="877"/>
        <v>9.7769901999722464E-4</v>
      </c>
      <c r="W3086" s="10">
        <f>+S3086/SUM(Q$27:Q3086)-1</f>
        <v>0.16440484704512048</v>
      </c>
      <c r="X3086">
        <v>6.8979999999999997</v>
      </c>
      <c r="AC3086">
        <f t="shared" si="890"/>
        <v>20148.533449345763</v>
      </c>
      <c r="AD3086">
        <f t="shared" si="891"/>
        <v>19951.45375024352</v>
      </c>
      <c r="AE3086" s="5">
        <f t="shared" si="878"/>
        <v>0</v>
      </c>
      <c r="AF3086" s="6">
        <f>+AD3086+SUM($D$18:$E$18)-SUM($AB$27:AB3086)</f>
        <v>20273.374750243544</v>
      </c>
      <c r="AG3086" s="10">
        <f t="shared" si="879"/>
        <v>1.6385596376644829E-2</v>
      </c>
      <c r="AH3086" s="10">
        <f>+AD3086/SUM(AB$27:AB3086)-1</f>
        <v>0.72619115600815354</v>
      </c>
      <c r="AI3086" s="6">
        <f t="shared" si="880"/>
        <v>0</v>
      </c>
      <c r="AL3086" s="6">
        <f t="shared" si="881"/>
        <v>0</v>
      </c>
      <c r="AM3086" s="6">
        <f t="shared" si="882"/>
        <v>36487.655005329667</v>
      </c>
      <c r="AN3086" s="6">
        <f t="shared" si="883"/>
        <v>36009.038314002995</v>
      </c>
      <c r="AO3086" s="5">
        <f t="shared" si="884"/>
        <v>0</v>
      </c>
      <c r="AP3086" s="6">
        <f>+AN3086+SUM($D$16:$E$18)-SUM($AL$27:AL3086)</f>
        <v>36724.547314002979</v>
      </c>
      <c r="AQ3086" s="10">
        <f t="shared" si="892"/>
        <v>1.2514012804334174E-2</v>
      </c>
      <c r="AR3086" s="10">
        <f>+AN3086/SUM(AL$27:AL3086)-1</f>
        <v>0.40197593613994398</v>
      </c>
    </row>
    <row r="3087" spans="1:44" x14ac:dyDescent="0.25">
      <c r="A3087" s="1">
        <v>44789</v>
      </c>
      <c r="B3087">
        <v>9.0250000000000004</v>
      </c>
      <c r="G3087">
        <f t="shared" si="885"/>
        <v>8698.2634034159873</v>
      </c>
      <c r="H3087">
        <f t="shared" si="886"/>
        <v>8633.5250464180026</v>
      </c>
      <c r="I3087" s="5">
        <f t="shared" si="875"/>
        <v>0</v>
      </c>
      <c r="J3087" s="6">
        <f>+H3087+SUM($D$16:$E$16)-SUM($F$27:F3087)</f>
        <v>8848.1390464179967</v>
      </c>
      <c r="K3087" s="10">
        <f t="shared" si="887"/>
        <v>5.9819375715390866E-3</v>
      </c>
      <c r="L3087" s="10">
        <f>+H3087/SUM(F$27:F3087)-1</f>
        <v>0.1204532837703387</v>
      </c>
      <c r="M3087">
        <v>8.0289999999999999</v>
      </c>
      <c r="R3087">
        <f t="shared" si="888"/>
        <v>7722.7225680636147</v>
      </c>
      <c r="S3087">
        <f t="shared" si="889"/>
        <v>7504.7148292719921</v>
      </c>
      <c r="T3087" s="5">
        <f t="shared" si="876"/>
        <v>0</v>
      </c>
      <c r="U3087" s="6">
        <f>+S3087+SUM($D$17:$E$17)-SUM($Q$27:Q3087)</f>
        <v>7683.6888292719868</v>
      </c>
      <c r="V3087" s="10">
        <f t="shared" si="877"/>
        <v>3.6627902185832895E-3</v>
      </c>
      <c r="W3087" s="10">
        <f>+S3087/SUM(Q$27:Q3087)-1</f>
        <v>0.16877191110454715</v>
      </c>
      <c r="X3087">
        <v>6.9530000000000003</v>
      </c>
      <c r="AC3087">
        <f t="shared" si="890"/>
        <v>20309.184266932603</v>
      </c>
      <c r="AD3087">
        <f t="shared" si="891"/>
        <v>20110.533187219946</v>
      </c>
      <c r="AE3087" s="5">
        <f t="shared" si="878"/>
        <v>0</v>
      </c>
      <c r="AF3087" s="6">
        <f>+AD3087+SUM($D$18:$E$18)-SUM($AB$27:AB3087)</f>
        <v>20432.45418721997</v>
      </c>
      <c r="AG3087" s="10">
        <f t="shared" si="879"/>
        <v>7.8467171320115714E-3</v>
      </c>
      <c r="AH3087" s="10">
        <f>+AD3087/SUM(AB$27:AB3087)-1</f>
        <v>0.7399546401456496</v>
      </c>
      <c r="AI3087" s="6">
        <f t="shared" si="880"/>
        <v>0</v>
      </c>
      <c r="AL3087" s="6">
        <f t="shared" si="881"/>
        <v>0</v>
      </c>
      <c r="AM3087" s="6">
        <f t="shared" si="882"/>
        <v>36730.170238412204</v>
      </c>
      <c r="AN3087" s="6">
        <f t="shared" si="883"/>
        <v>36248.773062909939</v>
      </c>
      <c r="AO3087" s="5">
        <f t="shared" si="884"/>
        <v>0</v>
      </c>
      <c r="AP3087" s="6">
        <f>+AN3087+SUM($D$16:$E$18)-SUM($AL$27:AL3087)</f>
        <v>36964.282062909915</v>
      </c>
      <c r="AQ3087" s="10">
        <f t="shared" si="892"/>
        <v>6.5279156978341746E-3</v>
      </c>
      <c r="AR3087" s="10">
        <f>+AN3087/SUM(AL$27:AL3087)-1</f>
        <v>0.41130976910969008</v>
      </c>
    </row>
    <row r="3088" spans="1:44" x14ac:dyDescent="0.25">
      <c r="A3088" s="1">
        <v>44790</v>
      </c>
      <c r="B3088">
        <v>9.0250000000000004</v>
      </c>
      <c r="G3088">
        <f t="shared" si="885"/>
        <v>8698.2634034159873</v>
      </c>
      <c r="H3088">
        <f t="shared" si="886"/>
        <v>8633.5250464180026</v>
      </c>
      <c r="I3088" s="5">
        <f t="shared" si="875"/>
        <v>0</v>
      </c>
      <c r="J3088" s="6">
        <f>+H3088+SUM($D$16:$E$16)-SUM($F$27:F3088)</f>
        <v>8848.1390464179967</v>
      </c>
      <c r="K3088" s="10">
        <f t="shared" si="887"/>
        <v>0</v>
      </c>
      <c r="L3088" s="10">
        <f>+H3088/SUM(F$27:F3088)-1</f>
        <v>0.1204532837703387</v>
      </c>
      <c r="M3088">
        <v>7.99</v>
      </c>
      <c r="R3088">
        <f t="shared" si="888"/>
        <v>7685.2102775972453</v>
      </c>
      <c r="S3088">
        <f t="shared" si="889"/>
        <v>7468.2614878419754</v>
      </c>
      <c r="T3088" s="5">
        <f t="shared" si="876"/>
        <v>0</v>
      </c>
      <c r="U3088" s="6">
        <f>+S3088+SUM($D$17:$E$17)-SUM($Q$27:Q3088)</f>
        <v>7647.2354878419701</v>
      </c>
      <c r="V3088" s="10">
        <f t="shared" si="877"/>
        <v>-4.7442500913289498E-3</v>
      </c>
      <c r="W3088" s="10">
        <f>+S3088/SUM(Q$27:Q3088)-1</f>
        <v>0.16309472782729251</v>
      </c>
      <c r="X3088">
        <v>6.92</v>
      </c>
      <c r="AC3088">
        <f t="shared" si="890"/>
        <v>20212.793776380498</v>
      </c>
      <c r="AD3088">
        <f t="shared" si="891"/>
        <v>20015.08552503409</v>
      </c>
      <c r="AE3088" s="5">
        <f t="shared" si="878"/>
        <v>0</v>
      </c>
      <c r="AF3088" s="6">
        <f>+AD3088+SUM($D$18:$E$18)-SUM($AB$27:AB3088)</f>
        <v>20337.006525034114</v>
      </c>
      <c r="AG3088" s="10">
        <f t="shared" si="879"/>
        <v>-4.6713753184655094E-3</v>
      </c>
      <c r="AH3088" s="10">
        <f>+AD3088/SUM(AB$27:AB3088)-1</f>
        <v>0.73169654966315201</v>
      </c>
      <c r="AI3088" s="6">
        <f t="shared" si="880"/>
        <v>0</v>
      </c>
      <c r="AL3088" s="6">
        <f t="shared" si="881"/>
        <v>0</v>
      </c>
      <c r="AM3088" s="6">
        <f t="shared" si="882"/>
        <v>36596.267457393733</v>
      </c>
      <c r="AN3088" s="6">
        <f t="shared" si="883"/>
        <v>36116.872059294066</v>
      </c>
      <c r="AO3088" s="5">
        <f t="shared" si="884"/>
        <v>0</v>
      </c>
      <c r="AP3088" s="6">
        <f>+AN3088+SUM($D$16:$E$18)-SUM($AL$27:AL3088)</f>
        <v>36832.381059294043</v>
      </c>
      <c r="AQ3088" s="10">
        <f t="shared" si="892"/>
        <v>-3.5683366821892548E-3</v>
      </c>
      <c r="AR3088" s="10">
        <f>+AN3088/SUM(AL$27:AL3088)-1</f>
        <v>0.40617433529416802</v>
      </c>
    </row>
    <row r="3089" spans="1:44" x14ac:dyDescent="0.25">
      <c r="A3089" s="1">
        <v>44791</v>
      </c>
      <c r="B3089">
        <v>8.9920000000000009</v>
      </c>
      <c r="G3089">
        <f t="shared" si="885"/>
        <v>8666.4581189492037</v>
      </c>
      <c r="H3089">
        <f t="shared" si="886"/>
        <v>8601.9564783812384</v>
      </c>
      <c r="I3089" s="5">
        <f t="shared" si="875"/>
        <v>0</v>
      </c>
      <c r="J3089" s="6">
        <f>+H3089+SUM($D$16:$E$16)-SUM($F$27:F3089)</f>
        <v>8816.5704783812325</v>
      </c>
      <c r="K3089" s="10">
        <f t="shared" si="887"/>
        <v>-3.567820066022187E-3</v>
      </c>
      <c r="L3089" s="10">
        <f>+H3089/SUM(F$27:F3089)-1</f>
        <v>0.11635633547511204</v>
      </c>
      <c r="M3089">
        <v>8.0060000000000002</v>
      </c>
      <c r="R3089">
        <f t="shared" si="888"/>
        <v>7700.5999352244735</v>
      </c>
      <c r="S3089">
        <f t="shared" si="889"/>
        <v>7483.2167048389047</v>
      </c>
      <c r="T3089" s="5">
        <f t="shared" si="876"/>
        <v>0</v>
      </c>
      <c r="U3089" s="6">
        <f>+S3089+SUM($D$17:$E$17)-SUM($Q$27:Q3089)</f>
        <v>7662.1907048389003</v>
      </c>
      <c r="V3089" s="10">
        <f t="shared" si="877"/>
        <v>1.9556370430473535E-3</v>
      </c>
      <c r="W3089" s="10">
        <f>+S3089/SUM(Q$27:Q3089)-1</f>
        <v>0.16542382865898664</v>
      </c>
      <c r="X3089">
        <v>6.9080000000000004</v>
      </c>
      <c r="AC3089">
        <f t="shared" si="890"/>
        <v>20177.742688907008</v>
      </c>
      <c r="AD3089">
        <f t="shared" si="891"/>
        <v>19980.377284239235</v>
      </c>
      <c r="AE3089" s="5">
        <f t="shared" si="878"/>
        <v>0</v>
      </c>
      <c r="AF3089" s="6">
        <f>+AD3089+SUM($D$18:$E$18)-SUM($AB$27:AB3089)</f>
        <v>20302.298284239259</v>
      </c>
      <c r="AG3089" s="10">
        <f t="shared" si="879"/>
        <v>-1.7066543570278814E-3</v>
      </c>
      <c r="AH3089" s="10">
        <f>+AD3089/SUM(AB$27:AB3089)-1</f>
        <v>0.72869360766951674</v>
      </c>
      <c r="AI3089" s="6">
        <f t="shared" si="880"/>
        <v>0</v>
      </c>
      <c r="AL3089" s="6">
        <f t="shared" si="881"/>
        <v>0</v>
      </c>
      <c r="AM3089" s="6">
        <f t="shared" si="882"/>
        <v>36544.80074308069</v>
      </c>
      <c r="AN3089" s="6">
        <f t="shared" si="883"/>
        <v>36065.550467459383</v>
      </c>
      <c r="AO3089" s="5">
        <f t="shared" si="884"/>
        <v>0</v>
      </c>
      <c r="AP3089" s="6">
        <f>+AN3089+SUM($D$16:$E$18)-SUM($AL$27:AL3089)</f>
        <v>36781.059467459359</v>
      </c>
      <c r="AQ3089" s="10">
        <f t="shared" si="892"/>
        <v>-1.3933824085948787E-3</v>
      </c>
      <c r="AR3089" s="10">
        <f>+AN3089/SUM(AL$27:AL3089)-1</f>
        <v>0.40417618038291492</v>
      </c>
    </row>
    <row r="3090" spans="1:44" x14ac:dyDescent="0.25">
      <c r="A3090" s="1">
        <v>44792</v>
      </c>
      <c r="B3090">
        <v>8.9830000000000005</v>
      </c>
      <c r="G3090">
        <f t="shared" si="885"/>
        <v>8657.7839504582626</v>
      </c>
      <c r="H3090">
        <f t="shared" si="886"/>
        <v>8593.3468689166657</v>
      </c>
      <c r="I3090" s="5">
        <f t="shared" si="875"/>
        <v>0</v>
      </c>
      <c r="J3090" s="6">
        <f>+H3090+SUM($D$16:$E$16)-SUM($F$27:F3090)</f>
        <v>8807.9608689166598</v>
      </c>
      <c r="K3090" s="10">
        <f t="shared" si="887"/>
        <v>-9.7652590490648894E-4</v>
      </c>
      <c r="L3090" s="10">
        <f>+H3090/SUM(F$27:F3090)-1</f>
        <v>0.11523898594005</v>
      </c>
      <c r="M3090">
        <v>7.9720000000000004</v>
      </c>
      <c r="R3090">
        <f t="shared" si="888"/>
        <v>7667.8969127666132</v>
      </c>
      <c r="S3090">
        <f t="shared" si="889"/>
        <v>7451.4368687204278</v>
      </c>
      <c r="T3090" s="5">
        <f t="shared" si="876"/>
        <v>0</v>
      </c>
      <c r="U3090" s="6">
        <f>+S3090+SUM($D$17:$E$17)-SUM($Q$27:Q3090)</f>
        <v>7630.4108687204225</v>
      </c>
      <c r="V3090" s="10">
        <f t="shared" si="877"/>
        <v>-4.1476174820874734E-3</v>
      </c>
      <c r="W3090" s="10">
        <f>+S3090/SUM(Q$27:Q3090)-1</f>
        <v>0.16047448939163633</v>
      </c>
      <c r="X3090">
        <v>6.95</v>
      </c>
      <c r="AC3090">
        <f t="shared" si="890"/>
        <v>20300.421495064231</v>
      </c>
      <c r="AD3090">
        <f t="shared" si="891"/>
        <v>20101.856127021234</v>
      </c>
      <c r="AE3090" s="5">
        <f t="shared" si="878"/>
        <v>0</v>
      </c>
      <c r="AF3090" s="6">
        <f>+AD3090+SUM($D$18:$E$18)-SUM($AB$27:AB3090)</f>
        <v>20423.777127021262</v>
      </c>
      <c r="AG3090" s="10">
        <f t="shared" si="879"/>
        <v>5.983502019389908E-3</v>
      </c>
      <c r="AH3090" s="10">
        <f>+AD3090/SUM(AB$27:AB3090)-1</f>
        <v>0.73920390464724095</v>
      </c>
      <c r="AI3090" s="6">
        <f t="shared" si="880"/>
        <v>0</v>
      </c>
      <c r="AL3090" s="6">
        <f t="shared" si="881"/>
        <v>0</v>
      </c>
      <c r="AM3090" s="6">
        <f t="shared" si="882"/>
        <v>36626.102358289107</v>
      </c>
      <c r="AN3090" s="6">
        <f t="shared" si="883"/>
        <v>36146.639864658326</v>
      </c>
      <c r="AO3090" s="5">
        <f t="shared" si="884"/>
        <v>0</v>
      </c>
      <c r="AP3090" s="6">
        <f>+AN3090+SUM($D$16:$E$18)-SUM($AL$27:AL3090)</f>
        <v>36862.148864658302</v>
      </c>
      <c r="AQ3090" s="10">
        <f t="shared" si="892"/>
        <v>2.2046509364603839E-3</v>
      </c>
      <c r="AR3090" s="10">
        <f>+AN3090/SUM(AL$27:AL3090)-1</f>
        <v>0.40733331505998294</v>
      </c>
    </row>
    <row r="3091" spans="1:44" x14ac:dyDescent="0.25">
      <c r="A3091" s="1">
        <v>44795</v>
      </c>
      <c r="B3091">
        <v>8.9600000000000009</v>
      </c>
      <c r="G3091">
        <f t="shared" si="885"/>
        <v>8635.6166309814143</v>
      </c>
      <c r="H3091">
        <f t="shared" si="886"/>
        <v>8571.3445336183158</v>
      </c>
      <c r="I3091" s="5">
        <f t="shared" si="875"/>
        <v>0</v>
      </c>
      <c r="J3091" s="6">
        <f>+H3091+SUM($D$16:$E$16)-SUM($F$27:F3091)</f>
        <v>8785.9585336183081</v>
      </c>
      <c r="K3091" s="10">
        <f t="shared" si="887"/>
        <v>-2.4980055685758229E-3</v>
      </c>
      <c r="L3091" s="10">
        <f>+H3091/SUM(F$27:F3091)-1</f>
        <v>0.11238353712822535</v>
      </c>
      <c r="M3091">
        <v>7.899</v>
      </c>
      <c r="R3091">
        <f t="shared" si="888"/>
        <v>7597.6815998423826</v>
      </c>
      <c r="S3091">
        <f t="shared" si="889"/>
        <v>7383.2036911719342</v>
      </c>
      <c r="T3091" s="5">
        <f t="shared" si="876"/>
        <v>0</v>
      </c>
      <c r="U3091" s="6">
        <f>+S3091+SUM($D$17:$E$17)-SUM($Q$27:Q3091)</f>
        <v>7562.177691171928</v>
      </c>
      <c r="V3091" s="10">
        <f t="shared" si="877"/>
        <v>-8.94226781787133E-3</v>
      </c>
      <c r="W3091" s="10">
        <f>+S3091/SUM(Q$27:Q3091)-1</f>
        <v>0.14984796684703161</v>
      </c>
      <c r="X3091">
        <v>6.9450000000000003</v>
      </c>
      <c r="AC3091">
        <f t="shared" si="890"/>
        <v>20285.81687528361</v>
      </c>
      <c r="AD3091">
        <f t="shared" si="891"/>
        <v>20087.39436002338</v>
      </c>
      <c r="AE3091" s="5">
        <f t="shared" si="878"/>
        <v>0</v>
      </c>
      <c r="AF3091" s="6">
        <f>+AD3091+SUM($D$18:$E$18)-SUM($AB$27:AB3091)</f>
        <v>20409.315360023407</v>
      </c>
      <c r="AG3091" s="10">
        <f t="shared" si="879"/>
        <v>-7.0808484189344156E-4</v>
      </c>
      <c r="AH3091" s="10">
        <f>+AD3091/SUM(AB$27:AB3091)-1</f>
        <v>0.73795267881655979</v>
      </c>
      <c r="AI3091" s="6">
        <f t="shared" si="880"/>
        <v>0</v>
      </c>
      <c r="AL3091" s="6">
        <f t="shared" si="881"/>
        <v>0</v>
      </c>
      <c r="AM3091" s="6">
        <f t="shared" si="882"/>
        <v>36519.115106107405</v>
      </c>
      <c r="AN3091" s="6">
        <f t="shared" si="883"/>
        <v>36041.942584813631</v>
      </c>
      <c r="AO3091" s="5">
        <f t="shared" si="884"/>
        <v>0</v>
      </c>
      <c r="AP3091" s="6">
        <f>+AN3091+SUM($D$16:$E$18)-SUM($AL$27:AL3091)</f>
        <v>36757.451584813607</v>
      </c>
      <c r="AQ3091" s="10">
        <f t="shared" si="892"/>
        <v>-2.8402381051928494E-3</v>
      </c>
      <c r="AR3091" s="10">
        <f>+AN3091/SUM(AL$27:AL3091)-1</f>
        <v>0.40325703105479493</v>
      </c>
    </row>
    <row r="3092" spans="1:44" x14ac:dyDescent="0.25">
      <c r="A3092" s="1">
        <v>44796</v>
      </c>
      <c r="B3092">
        <v>8.9489999999999998</v>
      </c>
      <c r="G3092">
        <f t="shared" si="885"/>
        <v>8625.0148694924846</v>
      </c>
      <c r="H3092">
        <f t="shared" si="886"/>
        <v>8560.8216776060599</v>
      </c>
      <c r="I3092" s="5">
        <f t="shared" si="875"/>
        <v>0</v>
      </c>
      <c r="J3092" s="6">
        <f>+H3092+SUM($D$16:$E$16)-SUM($F$27:F3092)</f>
        <v>8775.4356776060522</v>
      </c>
      <c r="K3092" s="10">
        <f t="shared" si="887"/>
        <v>-1.1976901520752703E-3</v>
      </c>
      <c r="L3092" s="10">
        <f>+H3092/SUM(F$27:F3092)-1</f>
        <v>0.11101788769648291</v>
      </c>
      <c r="M3092">
        <v>7.8570000000000002</v>
      </c>
      <c r="R3092">
        <f t="shared" si="888"/>
        <v>7557.2837485709078</v>
      </c>
      <c r="S3092">
        <f t="shared" si="889"/>
        <v>7343.9462465549923</v>
      </c>
      <c r="T3092" s="5">
        <f t="shared" si="876"/>
        <v>0</v>
      </c>
      <c r="U3092" s="6">
        <f>+S3092+SUM($D$17:$E$17)-SUM($Q$27:Q3092)</f>
        <v>7522.9202465549861</v>
      </c>
      <c r="V3092" s="10">
        <f t="shared" si="877"/>
        <v>-5.1912883061147053E-3</v>
      </c>
      <c r="W3092" s="10">
        <f>+S3092/SUM(Q$27:Q3092)-1</f>
        <v>0.14373407716383424</v>
      </c>
      <c r="X3092">
        <v>6.83</v>
      </c>
      <c r="AC3092">
        <f t="shared" si="890"/>
        <v>19949.910620329309</v>
      </c>
      <c r="AD3092">
        <f t="shared" si="891"/>
        <v>19754.773719072669</v>
      </c>
      <c r="AE3092" s="5">
        <f t="shared" si="878"/>
        <v>0</v>
      </c>
      <c r="AF3092" s="6">
        <f>+AD3092+SUM($D$18:$E$18)-SUM($AB$27:AB3092)</f>
        <v>20076.694719072693</v>
      </c>
      <c r="AG3092" s="10">
        <f t="shared" si="879"/>
        <v>-1.6297491370153017E-2</v>
      </c>
      <c r="AH3092" s="10">
        <f>+AD3092/SUM(AB$27:AB3092)-1</f>
        <v>0.70917448471088607</v>
      </c>
      <c r="AI3092" s="6">
        <f t="shared" si="880"/>
        <v>0</v>
      </c>
      <c r="AL3092" s="6">
        <f t="shared" si="881"/>
        <v>0</v>
      </c>
      <c r="AM3092" s="6">
        <f t="shared" si="882"/>
        <v>36132.209238392701</v>
      </c>
      <c r="AN3092" s="6">
        <f t="shared" si="883"/>
        <v>35659.541643233722</v>
      </c>
      <c r="AO3092" s="5">
        <f t="shared" si="884"/>
        <v>0</v>
      </c>
      <c r="AP3092" s="6">
        <f>+AN3092+SUM($D$16:$E$18)-SUM($AL$27:AL3092)</f>
        <v>36375.050643233699</v>
      </c>
      <c r="AQ3092" s="10">
        <f t="shared" si="892"/>
        <v>-1.0403358369324378E-2</v>
      </c>
      <c r="AR3092" s="10">
        <f>+AN3092/SUM(AL$27:AL3092)-1</f>
        <v>0.38836863238729147</v>
      </c>
    </row>
    <row r="3093" spans="1:44" x14ac:dyDescent="0.25">
      <c r="A3093" s="1">
        <v>44797</v>
      </c>
      <c r="B3093">
        <v>8.9179999999999993</v>
      </c>
      <c r="G3093">
        <f t="shared" si="885"/>
        <v>8595.1371780236877</v>
      </c>
      <c r="H3093">
        <f t="shared" si="886"/>
        <v>8531.1663561169789</v>
      </c>
      <c r="I3093" s="5">
        <f t="shared" si="875"/>
        <v>0</v>
      </c>
      <c r="J3093" s="6">
        <f>+H3093+SUM($D$16:$E$16)-SUM($F$27:F3093)</f>
        <v>8745.7803561169712</v>
      </c>
      <c r="K3093" s="10">
        <f t="shared" si="887"/>
        <v>-3.3793560318330362E-3</v>
      </c>
      <c r="L3093" s="10">
        <f>+H3093/SUM(F$27:F3093)-1</f>
        <v>0.10716923929793665</v>
      </c>
      <c r="M3093">
        <v>7.87</v>
      </c>
      <c r="R3093">
        <f t="shared" si="888"/>
        <v>7569.7878453930316</v>
      </c>
      <c r="S3093">
        <f t="shared" si="889"/>
        <v>7356.0973603649982</v>
      </c>
      <c r="T3093" s="5">
        <f t="shared" si="876"/>
        <v>0</v>
      </c>
      <c r="U3093" s="6">
        <f>+S3093+SUM($D$17:$E$17)-SUM($Q$27:Q3093)</f>
        <v>7535.0713603649929</v>
      </c>
      <c r="V3093" s="10">
        <f t="shared" si="877"/>
        <v>1.6152123659121109E-3</v>
      </c>
      <c r="W3093" s="10">
        <f>+S3093/SUM(Q$27:Q3093)-1</f>
        <v>0.14562647158958586</v>
      </c>
      <c r="X3093">
        <v>6.8659999999999997</v>
      </c>
      <c r="AC3093">
        <f t="shared" si="890"/>
        <v>20055.063882749782</v>
      </c>
      <c r="AD3093">
        <f t="shared" si="891"/>
        <v>19858.898441457237</v>
      </c>
      <c r="AE3093" s="5">
        <f t="shared" si="878"/>
        <v>0</v>
      </c>
      <c r="AF3093" s="6">
        <f>+AD3093+SUM($D$18:$E$18)-SUM($AB$27:AB3093)</f>
        <v>20180.819441457264</v>
      </c>
      <c r="AG3093" s="10">
        <f t="shared" si="879"/>
        <v>5.1863478446805278E-3</v>
      </c>
      <c r="AH3093" s="10">
        <f>+AD3093/SUM(AB$27:AB3093)-1</f>
        <v>0.71818331069179231</v>
      </c>
      <c r="AI3093" s="6">
        <f t="shared" si="880"/>
        <v>0</v>
      </c>
      <c r="AL3093" s="6">
        <f t="shared" si="881"/>
        <v>0</v>
      </c>
      <c r="AM3093" s="6">
        <f t="shared" si="882"/>
        <v>36219.988906166502</v>
      </c>
      <c r="AN3093" s="6">
        <f t="shared" si="883"/>
        <v>35746.162157939216</v>
      </c>
      <c r="AO3093" s="5">
        <f t="shared" si="884"/>
        <v>0</v>
      </c>
      <c r="AP3093" s="6">
        <f>+AN3093+SUM($D$16:$E$18)-SUM($AL$27:AL3093)</f>
        <v>36461.671157939199</v>
      </c>
      <c r="AQ3093" s="10">
        <f t="shared" si="892"/>
        <v>2.3813166765065397E-3</v>
      </c>
      <c r="AR3093" s="10">
        <f>+AN3093/SUM(AL$27:AL3093)-1</f>
        <v>0.39174111559926139</v>
      </c>
    </row>
    <row r="3094" spans="1:44" x14ac:dyDescent="0.25">
      <c r="A3094" s="1">
        <v>44798</v>
      </c>
      <c r="B3094">
        <v>9.0649999999999995</v>
      </c>
      <c r="G3094">
        <f t="shared" si="885"/>
        <v>8736.8152633757254</v>
      </c>
      <c r="H3094">
        <f t="shared" si="886"/>
        <v>8671.7899773716545</v>
      </c>
      <c r="I3094" s="5">
        <f t="shared" si="875"/>
        <v>0</v>
      </c>
      <c r="J3094" s="6">
        <f>+H3094+SUM($D$16:$E$16)-SUM($F$27:F3094)</f>
        <v>8886.4039773716504</v>
      </c>
      <c r="K3094" s="10">
        <f t="shared" si="887"/>
        <v>1.6079025030204974E-2</v>
      </c>
      <c r="L3094" s="10">
        <f>+H3094/SUM(F$27:F3094)-1</f>
        <v>0.12541928170394656</v>
      </c>
      <c r="M3094">
        <v>7.8879999999999999</v>
      </c>
      <c r="R3094">
        <f t="shared" si="888"/>
        <v>7587.1012102236637</v>
      </c>
      <c r="S3094">
        <f t="shared" si="889"/>
        <v>7372.9219794865448</v>
      </c>
      <c r="T3094" s="5">
        <f t="shared" si="876"/>
        <v>0</v>
      </c>
      <c r="U3094" s="6">
        <f>+S3094+SUM($D$17:$E$17)-SUM($Q$27:Q3094)</f>
        <v>7551.8959794865405</v>
      </c>
      <c r="V3094" s="10">
        <f t="shared" si="877"/>
        <v>2.2328413782577439E-3</v>
      </c>
      <c r="W3094" s="10">
        <f>+S3094/SUM(Q$27:Q3094)-1</f>
        <v>0.14824671002524181</v>
      </c>
      <c r="X3094">
        <v>6.9279999999999999</v>
      </c>
      <c r="AC3094">
        <f t="shared" si="890"/>
        <v>20236.161168029492</v>
      </c>
      <c r="AD3094">
        <f t="shared" si="891"/>
        <v>20038.224352230663</v>
      </c>
      <c r="AE3094" s="5">
        <f t="shared" si="878"/>
        <v>0</v>
      </c>
      <c r="AF3094" s="6">
        <f>+AD3094+SUM($D$18:$E$18)-SUM($AB$27:AB3094)</f>
        <v>20360.145352230691</v>
      </c>
      <c r="AG3094" s="10">
        <f t="shared" si="879"/>
        <v>8.8859578419813179E-3</v>
      </c>
      <c r="AH3094" s="10">
        <f>+AD3094/SUM(AB$27:AB3094)-1</f>
        <v>0.73369851099224248</v>
      </c>
      <c r="AI3094" s="6">
        <f t="shared" si="880"/>
        <v>0</v>
      </c>
      <c r="AL3094" s="6">
        <f t="shared" si="881"/>
        <v>0</v>
      </c>
      <c r="AM3094" s="6">
        <f t="shared" si="882"/>
        <v>36560.077641628879</v>
      </c>
      <c r="AN3094" s="6">
        <f t="shared" si="883"/>
        <v>36082.936309088866</v>
      </c>
      <c r="AO3094" s="5">
        <f t="shared" si="884"/>
        <v>0</v>
      </c>
      <c r="AP3094" s="6">
        <f>+AN3094+SUM($D$16:$E$18)-SUM($AL$27:AL3094)</f>
        <v>36798.445309088842</v>
      </c>
      <c r="AQ3094" s="10">
        <f t="shared" si="892"/>
        <v>9.2363882524981733E-3</v>
      </c>
      <c r="AR3094" s="10">
        <f>+AN3094/SUM(AL$27:AL3094)-1</f>
        <v>0.40485308075946835</v>
      </c>
    </row>
    <row r="3095" spans="1:44" x14ac:dyDescent="0.25">
      <c r="A3095" s="1">
        <v>44799</v>
      </c>
      <c r="B3095">
        <v>9.0660000000000007</v>
      </c>
      <c r="G3095">
        <f t="shared" si="885"/>
        <v>8737.7790598747197</v>
      </c>
      <c r="H3095">
        <f t="shared" si="886"/>
        <v>8672.7466006454979</v>
      </c>
      <c r="I3095" s="5">
        <f t="shared" si="875"/>
        <v>0</v>
      </c>
      <c r="J3095" s="6">
        <f>+H3095+SUM($D$16:$E$16)-SUM($F$27:F3095)</f>
        <v>8887.3606006454938</v>
      </c>
      <c r="K3095" s="10">
        <f t="shared" si="887"/>
        <v>1.0765021219816262E-4</v>
      </c>
      <c r="L3095" s="10">
        <f>+H3095/SUM(F$27:F3095)-1</f>
        <v>0.12554343165228721</v>
      </c>
      <c r="M3095">
        <v>7.7930000000000001</v>
      </c>
      <c r="R3095">
        <f t="shared" si="888"/>
        <v>7495.7251180619942</v>
      </c>
      <c r="S3095">
        <f t="shared" si="889"/>
        <v>7284.1253785672725</v>
      </c>
      <c r="T3095" s="5">
        <f t="shared" si="876"/>
        <v>0</v>
      </c>
      <c r="U3095" s="6">
        <f>+S3095+SUM($D$17:$E$17)-SUM($Q$27:Q3095)</f>
        <v>7463.0993785672672</v>
      </c>
      <c r="V3095" s="10">
        <f t="shared" si="877"/>
        <v>-1.1758186442249019E-2</v>
      </c>
      <c r="W3095" s="10">
        <f>+S3095/SUM(Q$27:Q3095)-1</f>
        <v>0.13441767383705749</v>
      </c>
      <c r="X3095">
        <v>6.7569999999999997</v>
      </c>
      <c r="AC3095">
        <f t="shared" si="890"/>
        <v>19736.683171532226</v>
      </c>
      <c r="AD3095">
        <f t="shared" si="891"/>
        <v>19543.631920903954</v>
      </c>
      <c r="AE3095" s="5">
        <f t="shared" si="878"/>
        <v>0</v>
      </c>
      <c r="AF3095" s="6">
        <f>+AD3095+SUM($D$18:$E$18)-SUM($AB$27:AB3095)</f>
        <v>19865.552920903981</v>
      </c>
      <c r="AG3095" s="10">
        <f t="shared" si="879"/>
        <v>-2.4292185677963318E-2</v>
      </c>
      <c r="AH3095" s="10">
        <f>+AD3095/SUM(AB$27:AB3095)-1</f>
        <v>0.69090658758293633</v>
      </c>
      <c r="AI3095" s="6">
        <f t="shared" si="880"/>
        <v>0</v>
      </c>
      <c r="AL3095" s="6">
        <f t="shared" si="881"/>
        <v>0</v>
      </c>
      <c r="AM3095" s="6">
        <f t="shared" si="882"/>
        <v>35970.187349468935</v>
      </c>
      <c r="AN3095" s="6">
        <f t="shared" si="883"/>
        <v>35500.503900116724</v>
      </c>
      <c r="AO3095" s="5">
        <f t="shared" si="884"/>
        <v>0</v>
      </c>
      <c r="AP3095" s="6">
        <f>+AN3095+SUM($D$16:$E$18)-SUM($AL$27:AL3095)</f>
        <v>36216.012900116708</v>
      </c>
      <c r="AQ3095" s="10">
        <f t="shared" si="892"/>
        <v>-1.5827636305827286E-2</v>
      </c>
      <c r="AR3095" s="10">
        <f>+AN3095/SUM(AL$27:AL3095)-1</f>
        <v>0.38217665672707701</v>
      </c>
    </row>
    <row r="3096" spans="1:44" x14ac:dyDescent="0.25">
      <c r="A3096" s="1">
        <v>44802</v>
      </c>
      <c r="B3096">
        <v>8.9860000000000007</v>
      </c>
      <c r="G3096">
        <f t="shared" si="885"/>
        <v>8660.6753399552417</v>
      </c>
      <c r="H3096">
        <f t="shared" si="886"/>
        <v>8596.2167387381905</v>
      </c>
      <c r="I3096" s="5">
        <f t="shared" si="875"/>
        <v>0</v>
      </c>
      <c r="J3096" s="6">
        <f>+H3096+SUM($D$16:$E$16)-SUM($F$27:F3096)</f>
        <v>8810.8307387381865</v>
      </c>
      <c r="K3096" s="10">
        <f t="shared" si="887"/>
        <v>-8.611089990176457E-3</v>
      </c>
      <c r="L3096" s="10">
        <f>+H3096/SUM(F$27:F3096)-1</f>
        <v>0.11561143578507083</v>
      </c>
      <c r="M3096">
        <v>7.7240000000000002</v>
      </c>
      <c r="R3096">
        <f t="shared" si="888"/>
        <v>7429.3572195445713</v>
      </c>
      <c r="S3096">
        <f t="shared" si="889"/>
        <v>7219.631005268011</v>
      </c>
      <c r="T3096" s="5">
        <f t="shared" si="876"/>
        <v>0</v>
      </c>
      <c r="U3096" s="6">
        <f>+S3096+SUM($D$17:$E$17)-SUM($Q$27:Q3096)</f>
        <v>7398.6050052680057</v>
      </c>
      <c r="V3096" s="10">
        <f t="shared" si="877"/>
        <v>-8.6417679877717202E-3</v>
      </c>
      <c r="W3096" s="10">
        <f>+S3096/SUM(Q$27:Q3096)-1</f>
        <v>0.12437342650037619</v>
      </c>
      <c r="X3096">
        <v>6.6870000000000003</v>
      </c>
      <c r="AC3096">
        <f t="shared" si="890"/>
        <v>19532.218494603523</v>
      </c>
      <c r="AD3096">
        <f t="shared" si="891"/>
        <v>19341.167182933958</v>
      </c>
      <c r="AE3096" s="5">
        <f t="shared" si="878"/>
        <v>0</v>
      </c>
      <c r="AF3096" s="6">
        <f>+AD3096+SUM($D$18:$E$18)-SUM($AB$27:AB3096)</f>
        <v>19663.088182933985</v>
      </c>
      <c r="AG3096" s="10">
        <f t="shared" si="879"/>
        <v>-1.0191749445692455E-2</v>
      </c>
      <c r="AH3096" s="10">
        <f>+AD3096/SUM(AB$27:AB3096)-1</f>
        <v>0.6733894259533959</v>
      </c>
      <c r="AI3096" s="6">
        <f t="shared" si="880"/>
        <v>0</v>
      </c>
      <c r="AL3096" s="6">
        <f t="shared" si="881"/>
        <v>0</v>
      </c>
      <c r="AM3096" s="6">
        <f t="shared" si="882"/>
        <v>35622.251054103341</v>
      </c>
      <c r="AN3096" s="6">
        <f t="shared" si="883"/>
        <v>35157.014926940159</v>
      </c>
      <c r="AO3096" s="5">
        <f t="shared" si="884"/>
        <v>0</v>
      </c>
      <c r="AP3096" s="6">
        <f>+AN3096+SUM($D$16:$E$18)-SUM($AL$27:AL3096)</f>
        <v>35872.523926940135</v>
      </c>
      <c r="AQ3096" s="10">
        <f t="shared" si="892"/>
        <v>-9.4844502657956964E-3</v>
      </c>
      <c r="AR3096" s="10">
        <f>+AN3096/SUM(AL$27:AL3096)-1</f>
        <v>0.36880325667890923</v>
      </c>
    </row>
    <row r="3097" spans="1:44" x14ac:dyDescent="0.25">
      <c r="A3097" s="1">
        <v>44803</v>
      </c>
      <c r="B3097">
        <v>8.9610000000000003</v>
      </c>
      <c r="G3097">
        <f t="shared" si="885"/>
        <v>8636.580427480405</v>
      </c>
      <c r="H3097">
        <f t="shared" si="886"/>
        <v>8572.3011568921575</v>
      </c>
      <c r="I3097" s="5">
        <f t="shared" si="875"/>
        <v>0</v>
      </c>
      <c r="J3097" s="6">
        <f>+H3097+SUM($D$16:$E$16)-SUM($F$27:F3097)</f>
        <v>8786.9151568921516</v>
      </c>
      <c r="K3097" s="10">
        <f t="shared" si="887"/>
        <v>-2.7143390396646705E-3</v>
      </c>
      <c r="L3097" s="10">
        <f>+H3097/SUM(F$27:F3097)-1</f>
        <v>0.11250768707656555</v>
      </c>
      <c r="M3097">
        <v>7.6749999999999998</v>
      </c>
      <c r="R3097">
        <f t="shared" si="888"/>
        <v>7382.2263930611834</v>
      </c>
      <c r="S3097">
        <f t="shared" si="889"/>
        <v>7173.8306532149118</v>
      </c>
      <c r="T3097" s="5">
        <f t="shared" si="876"/>
        <v>0</v>
      </c>
      <c r="U3097" s="6">
        <f>+S3097+SUM($D$17:$E$17)-SUM($Q$27:Q3097)</f>
        <v>7352.8046532149056</v>
      </c>
      <c r="V3097" s="10">
        <f t="shared" si="877"/>
        <v>-6.1904037342835894E-3</v>
      </c>
      <c r="W3097" s="10">
        <f>+S3097/SUM(Q$27:Q3097)-1</f>
        <v>0.11724055520331267</v>
      </c>
      <c r="X3097">
        <v>6.633</v>
      </c>
      <c r="AC3097">
        <f t="shared" si="890"/>
        <v>19374.488600972807</v>
      </c>
      <c r="AD3097">
        <f t="shared" si="891"/>
        <v>19184.980099357101</v>
      </c>
      <c r="AE3097" s="5">
        <f t="shared" si="878"/>
        <v>0</v>
      </c>
      <c r="AF3097" s="6">
        <f>+AD3097+SUM($D$18:$E$18)-SUM($AB$27:AB3097)</f>
        <v>19506.901099357128</v>
      </c>
      <c r="AG3097" s="10">
        <f t="shared" si="879"/>
        <v>-7.9431614263122396E-3</v>
      </c>
      <c r="AH3097" s="10">
        <f>+AD3097/SUM(AB$27:AB3097)-1</f>
        <v>0.65987618698203598</v>
      </c>
      <c r="AI3097" s="6">
        <f t="shared" si="880"/>
        <v>0</v>
      </c>
      <c r="AL3097" s="6">
        <f t="shared" si="881"/>
        <v>0</v>
      </c>
      <c r="AM3097" s="6">
        <f t="shared" si="882"/>
        <v>35393.295421514398</v>
      </c>
      <c r="AN3097" s="6">
        <f t="shared" si="883"/>
        <v>34931.111909464169</v>
      </c>
      <c r="AO3097" s="5">
        <f t="shared" si="884"/>
        <v>0</v>
      </c>
      <c r="AP3097" s="6">
        <f>+AN3097+SUM($D$16:$E$18)-SUM($AL$27:AL3097)</f>
        <v>35646.620909464153</v>
      </c>
      <c r="AQ3097" s="10">
        <f t="shared" si="892"/>
        <v>-6.2973828642798324E-3</v>
      </c>
      <c r="AR3097" s="10">
        <f>+AN3097/SUM(AL$27:AL3097)-1</f>
        <v>0.3600079483554548</v>
      </c>
    </row>
    <row r="3098" spans="1:44" x14ac:dyDescent="0.25">
      <c r="A3098" s="1">
        <v>44804</v>
      </c>
      <c r="B3098">
        <v>8.8930000000000007</v>
      </c>
      <c r="G3098">
        <f t="shared" si="885"/>
        <v>8571.0422655488492</v>
      </c>
      <c r="H3098">
        <f t="shared" si="886"/>
        <v>8507.2507742709477</v>
      </c>
      <c r="I3098" s="5">
        <f t="shared" si="875"/>
        <v>0</v>
      </c>
      <c r="J3098" s="6">
        <f>+H3098+SUM($D$16:$E$16)-SUM($F$27:F3098)</f>
        <v>8721.8647742709436</v>
      </c>
      <c r="K3098" s="10">
        <f t="shared" si="887"/>
        <v>-7.403096702280676E-3</v>
      </c>
      <c r="L3098" s="10">
        <f>+H3098/SUM(F$27:F3098)-1</f>
        <v>0.10406549058943182</v>
      </c>
      <c r="M3098">
        <v>7.61</v>
      </c>
      <c r="R3098">
        <f t="shared" si="888"/>
        <v>7319.7059089505683</v>
      </c>
      <c r="S3098">
        <f t="shared" si="889"/>
        <v>7113.0750841648842</v>
      </c>
      <c r="T3098" s="5">
        <f t="shared" si="876"/>
        <v>0</v>
      </c>
      <c r="U3098" s="6">
        <f>+S3098+SUM($D$17:$E$17)-SUM($Q$27:Q3098)</f>
        <v>7292.0490841648789</v>
      </c>
      <c r="V3098" s="10">
        <f t="shared" si="877"/>
        <v>-8.2629108096136106E-3</v>
      </c>
      <c r="W3098" s="10">
        <f>+S3098/SUM(Q$27:Q3098)-1</f>
        <v>0.10777858307455501</v>
      </c>
      <c r="X3098">
        <v>6.5620000000000003</v>
      </c>
      <c r="AC3098">
        <f t="shared" si="890"/>
        <v>19167.10300008798</v>
      </c>
      <c r="AD3098">
        <f t="shared" si="891"/>
        <v>18979.623007987531</v>
      </c>
      <c r="AE3098" s="5">
        <f t="shared" si="878"/>
        <v>0</v>
      </c>
      <c r="AF3098" s="6">
        <f>+AD3098+SUM($D$18:$E$18)-SUM($AB$27:AB3098)</f>
        <v>19301.544007987555</v>
      </c>
      <c r="AG3098" s="10">
        <f t="shared" si="879"/>
        <v>-1.0527407214687812E-2</v>
      </c>
      <c r="AH3098" s="10">
        <f>+AD3098/SUM(AB$27:AB3098)-1</f>
        <v>0.6421087801863592</v>
      </c>
      <c r="AI3098" s="6">
        <f t="shared" si="880"/>
        <v>0</v>
      </c>
      <c r="AL3098" s="6">
        <f t="shared" si="881"/>
        <v>0</v>
      </c>
      <c r="AM3098" s="6">
        <f t="shared" si="882"/>
        <v>35057.851174587398</v>
      </c>
      <c r="AN3098" s="6">
        <f t="shared" si="883"/>
        <v>34599.948866423365</v>
      </c>
      <c r="AO3098" s="5">
        <f t="shared" si="884"/>
        <v>0</v>
      </c>
      <c r="AP3098" s="6">
        <f>+AN3098+SUM($D$16:$E$18)-SUM($AL$27:AL3098)</f>
        <v>35315.457866423341</v>
      </c>
      <c r="AQ3098" s="10">
        <f t="shared" si="892"/>
        <v>-9.2901664896065661E-3</v>
      </c>
      <c r="AR3098" s="10">
        <f>+AN3098/SUM(AL$27:AL3098)-1</f>
        <v>0.34711444608434472</v>
      </c>
    </row>
    <row r="3099" spans="1:44" x14ac:dyDescent="0.25">
      <c r="A3099" s="1">
        <v>44805</v>
      </c>
      <c r="B3099">
        <v>8.8930000000000007</v>
      </c>
      <c r="G3099">
        <f t="shared" si="885"/>
        <v>8571.0422655488492</v>
      </c>
      <c r="H3099">
        <f t="shared" si="886"/>
        <v>8507.2507742709477</v>
      </c>
      <c r="I3099" s="5">
        <f t="shared" si="875"/>
        <v>0</v>
      </c>
      <c r="J3099" s="6">
        <f>+H3099+SUM($D$16:$E$16)-SUM($F$27:F3099)</f>
        <v>8721.8647742709436</v>
      </c>
      <c r="K3099" s="10">
        <f t="shared" si="887"/>
        <v>0</v>
      </c>
      <c r="L3099" s="10">
        <f>+H3099/SUM(F$27:F3099)-1</f>
        <v>0.10406549058943182</v>
      </c>
      <c r="M3099">
        <v>7.4820000000000002</v>
      </c>
      <c r="R3099">
        <f t="shared" si="888"/>
        <v>7196.5886479327401</v>
      </c>
      <c r="S3099">
        <f t="shared" si="889"/>
        <v>6993.4333481894437</v>
      </c>
      <c r="T3099" s="5">
        <f t="shared" si="876"/>
        <v>0</v>
      </c>
      <c r="U3099" s="6">
        <f>+S3099+SUM($D$17:$E$17)-SUM($Q$27:Q3099)</f>
        <v>7172.4073481894375</v>
      </c>
      <c r="V3099" s="10">
        <f t="shared" si="877"/>
        <v>-1.6407149018682676E-2</v>
      </c>
      <c r="W3099" s="10">
        <f>+S3099/SUM(Q$27:Q3099)-1</f>
        <v>8.9145776421001521E-2</v>
      </c>
      <c r="X3099">
        <v>6.6559999999999997</v>
      </c>
      <c r="AC3099">
        <f t="shared" si="890"/>
        <v>19441.669851963667</v>
      </c>
      <c r="AD3099">
        <f t="shared" si="891"/>
        <v>19251.504227547241</v>
      </c>
      <c r="AE3099" s="5">
        <f t="shared" si="878"/>
        <v>0</v>
      </c>
      <c r="AF3099" s="6">
        <f>+AD3099+SUM($D$18:$E$18)-SUM($AB$27:AB3099)</f>
        <v>19573.425227547268</v>
      </c>
      <c r="AG3099" s="10">
        <f t="shared" si="879"/>
        <v>1.4085982937282138E-2</v>
      </c>
      <c r="AH3099" s="10">
        <f>+AD3099/SUM(AB$27:AB3099)-1</f>
        <v>0.6656318258031706</v>
      </c>
      <c r="AI3099" s="6">
        <f t="shared" si="880"/>
        <v>0</v>
      </c>
      <c r="AL3099" s="6">
        <f t="shared" si="881"/>
        <v>0</v>
      </c>
      <c r="AM3099" s="6">
        <f t="shared" si="882"/>
        <v>35209.300765445252</v>
      </c>
      <c r="AN3099" s="6">
        <f t="shared" si="883"/>
        <v>34752.188350007636</v>
      </c>
      <c r="AO3099" s="5">
        <f t="shared" si="884"/>
        <v>0</v>
      </c>
      <c r="AP3099" s="6">
        <f>+AN3099+SUM($D$16:$E$18)-SUM($AL$27:AL3099)</f>
        <v>35467.697350007613</v>
      </c>
      <c r="AQ3099" s="10">
        <f t="shared" si="892"/>
        <v>4.3108455271938517E-3</v>
      </c>
      <c r="AR3099" s="10">
        <f>+AN3099/SUM(AL$27:AL3099)-1</f>
        <v>0.3530417383006581</v>
      </c>
    </row>
    <row r="3100" spans="1:44" x14ac:dyDescent="0.25">
      <c r="A3100" s="1">
        <v>44806</v>
      </c>
      <c r="B3100">
        <v>8.7460000000000004</v>
      </c>
      <c r="G3100">
        <f t="shared" si="885"/>
        <v>8429.3641801968097</v>
      </c>
      <c r="H3100">
        <f t="shared" si="886"/>
        <v>8366.6271530162721</v>
      </c>
      <c r="I3100" s="5">
        <f t="shared" ref="I3100:I3163" si="893">+C3100*(MAX($A:$A)-$A3100)</f>
        <v>0</v>
      </c>
      <c r="J3100" s="6">
        <f>+H3100+SUM($D$16:$E$16)-SUM($F$27:F3100)</f>
        <v>8581.2411530162644</v>
      </c>
      <c r="K3100" s="10">
        <f t="shared" si="887"/>
        <v>-1.6123114138333339E-2</v>
      </c>
      <c r="L3100" s="10">
        <f>+H3100/SUM(F$27:F3100)-1</f>
        <v>8.5815448183421905E-2</v>
      </c>
      <c r="M3100">
        <v>7.585</v>
      </c>
      <c r="R3100">
        <f t="shared" si="888"/>
        <v>7295.6595689080232</v>
      </c>
      <c r="S3100">
        <f t="shared" si="889"/>
        <v>7089.7075576071802</v>
      </c>
      <c r="T3100" s="5">
        <f t="shared" ref="T3100:T3163" si="894">+N3100*(MAX($A:$A)-$A3100)</f>
        <v>0</v>
      </c>
      <c r="U3100" s="6">
        <f>+S3100+SUM($D$17:$E$17)-SUM($Q$27:Q3100)</f>
        <v>7268.6815576071749</v>
      </c>
      <c r="V3100" s="10">
        <f t="shared" ref="V3100:V3163" si="895">+U3100/U3099-1</f>
        <v>1.3422858566732199E-2</v>
      </c>
      <c r="W3100" s="10">
        <f>+S3100/SUM(Q$27:Q3100)-1</f>
        <v>0.1041393630250329</v>
      </c>
      <c r="X3100">
        <v>6.585</v>
      </c>
      <c r="AC3100">
        <f t="shared" si="890"/>
        <v>19234.28425107884</v>
      </c>
      <c r="AD3100">
        <f t="shared" si="891"/>
        <v>19046.147136177671</v>
      </c>
      <c r="AE3100" s="5">
        <f t="shared" ref="AE3100:AE3163" si="896">+Y3100*(MAX($A:$A)-$A3100)</f>
        <v>0</v>
      </c>
      <c r="AF3100" s="6">
        <f>+AD3100+SUM($D$18:$E$18)-SUM($AB$27:AB3100)</f>
        <v>19368.068136177695</v>
      </c>
      <c r="AG3100" s="10">
        <f t="shared" ref="AG3100:AG3163" si="897">+AF3100/AF3099-1</f>
        <v>-1.0491627754582122E-2</v>
      </c>
      <c r="AH3100" s="10">
        <f>+AD3100/SUM(AB$27:AB3100)-1</f>
        <v>0.64786441900749359</v>
      </c>
      <c r="AI3100" s="6">
        <f t="shared" ref="AI3100:AI3163" si="898">+C3100+N3100+Y3100</f>
        <v>0</v>
      </c>
      <c r="AL3100" s="6">
        <f t="shared" ref="AL3100:AL3163" si="899">+F3100+Q3100+AB3100</f>
        <v>0</v>
      </c>
      <c r="AM3100" s="6">
        <f t="shared" ref="AM3100:AM3163" si="900">+G3100+R3100+AC3100</f>
        <v>34959.308000183672</v>
      </c>
      <c r="AN3100" s="6">
        <f t="shared" ref="AN3100:AN3163" si="901">+H3100+S3100+AD3100</f>
        <v>34502.481846801122</v>
      </c>
      <c r="AO3100" s="5">
        <f t="shared" ref="AO3100:AO3163" si="902">+AI3100*(MAX($A:$A)-$A3100)</f>
        <v>0</v>
      </c>
      <c r="AP3100" s="6">
        <f>+AN3100+SUM($D$16:$E$18)-SUM($AL$27:AL3100)</f>
        <v>35217.990846801098</v>
      </c>
      <c r="AQ3100" s="10">
        <f t="shared" si="892"/>
        <v>-7.0403922967516852E-3</v>
      </c>
      <c r="AR3100" s="10">
        <f>+AN3100/SUM(AL$27:AL3100)-1</f>
        <v>0.34331966503837252</v>
      </c>
    </row>
    <row r="3101" spans="1:44" x14ac:dyDescent="0.25">
      <c r="A3101" s="1">
        <v>44809</v>
      </c>
      <c r="B3101">
        <v>8.8079999999999998</v>
      </c>
      <c r="G3101">
        <f t="shared" ref="G3101:G3164" si="903">+(B3101/B3100*G3100)+F3101</f>
        <v>8489.1195631344035</v>
      </c>
      <c r="H3101">
        <f t="shared" ref="H3101:H3164" si="904">+($B3101/$B3100*H3100)+F3101</f>
        <v>8425.9377959944341</v>
      </c>
      <c r="I3101" s="5">
        <f t="shared" si="893"/>
        <v>0</v>
      </c>
      <c r="J3101" s="6">
        <f>+H3101+SUM($D$16:$E$16)-SUM($F$27:F3101)</f>
        <v>8640.5517959944264</v>
      </c>
      <c r="K3101" s="10">
        <f t="shared" ref="K3101:K3164" si="905">+J3101/J3100-1</f>
        <v>6.911662534657248E-3</v>
      </c>
      <c r="L3101" s="10">
        <f>+H3101/SUM(F$27:F3101)-1</f>
        <v>9.3512744980514428E-2</v>
      </c>
      <c r="M3101">
        <v>7.56</v>
      </c>
      <c r="R3101">
        <f t="shared" ref="R3101:R3164" si="906">+($M3101/$M3100*R3100)+N3101</f>
        <v>7271.613228865478</v>
      </c>
      <c r="S3101">
        <f t="shared" ref="S3101:S3164" si="907">+($M3101/$M3100*S3100)+Q3101</f>
        <v>7066.3400310494762</v>
      </c>
      <c r="T3101" s="5">
        <f t="shared" si="894"/>
        <v>0</v>
      </c>
      <c r="U3101" s="6">
        <f>+S3101+SUM($D$17:$E$17)-SUM($Q$27:Q3101)</f>
        <v>7245.3140310494709</v>
      </c>
      <c r="V3101" s="10">
        <f t="shared" si="895"/>
        <v>-3.2148232623079309E-3</v>
      </c>
      <c r="W3101" s="10">
        <f>+S3101/SUM(Q$27:Q3101)-1</f>
        <v>0.10050014297551058</v>
      </c>
      <c r="X3101">
        <v>6.6260000000000003</v>
      </c>
      <c r="AC3101">
        <f t="shared" ref="AC3101:AC3164" si="908">+(X3101/X3100*AC3100)+AB3101</f>
        <v>19354.042133279941</v>
      </c>
      <c r="AD3101">
        <f t="shared" ref="AD3101:AD3164" si="909">+($X3101/$X3100*AD3100)+AB3101</f>
        <v>19164.7336255601</v>
      </c>
      <c r="AE3101" s="5">
        <f t="shared" si="896"/>
        <v>0</v>
      </c>
      <c r="AF3101" s="6">
        <f>+AD3101+SUM($D$18:$E$18)-SUM($AB$27:AB3101)</f>
        <v>19486.654625560128</v>
      </c>
      <c r="AG3101" s="10">
        <f t="shared" si="897"/>
        <v>6.1227835708055345E-3</v>
      </c>
      <c r="AH3101" s="10">
        <f>+AD3101/SUM(AB$27:AB3101)-1</f>
        <v>0.65812447081908187</v>
      </c>
      <c r="AI3101" s="6">
        <f t="shared" si="898"/>
        <v>0</v>
      </c>
      <c r="AL3101" s="6">
        <f t="shared" si="899"/>
        <v>0</v>
      </c>
      <c r="AM3101" s="6">
        <f t="shared" si="900"/>
        <v>35114.774925279824</v>
      </c>
      <c r="AN3101" s="6">
        <f t="shared" si="901"/>
        <v>34657.011452604012</v>
      </c>
      <c r="AO3101" s="5">
        <f t="shared" si="902"/>
        <v>0</v>
      </c>
      <c r="AP3101" s="6">
        <f>+AN3101+SUM($D$16:$E$18)-SUM($AL$27:AL3101)</f>
        <v>35372.520452603989</v>
      </c>
      <c r="AQ3101" s="10">
        <f t="shared" ref="AQ3101:AQ3164" si="910">+AP3101/AP3100-1</f>
        <v>4.3878029974819821E-3</v>
      </c>
      <c r="AR3101" s="10">
        <f>+AN3101/SUM(AL$27:AL3101)-1</f>
        <v>0.34933612087558941</v>
      </c>
    </row>
    <row r="3102" spans="1:44" x14ac:dyDescent="0.25">
      <c r="A3102" s="1">
        <v>44810</v>
      </c>
      <c r="B3102">
        <v>8.7910000000000004</v>
      </c>
      <c r="G3102">
        <f t="shared" si="903"/>
        <v>8472.7350226515155</v>
      </c>
      <c r="H3102">
        <f t="shared" si="904"/>
        <v>8409.6752003391321</v>
      </c>
      <c r="I3102" s="5">
        <f t="shared" si="893"/>
        <v>0</v>
      </c>
      <c r="J3102" s="6">
        <f>+H3102+SUM($D$16:$E$16)-SUM($F$27:F3102)</f>
        <v>8624.2892003391244</v>
      </c>
      <c r="K3102" s="10">
        <f t="shared" si="905"/>
        <v>-1.8821246650985168E-3</v>
      </c>
      <c r="L3102" s="10">
        <f>+H3102/SUM(F$27:F3102)-1</f>
        <v>9.1402195858731217E-2</v>
      </c>
      <c r="M3102">
        <v>7.5529999999999999</v>
      </c>
      <c r="R3102">
        <f t="shared" si="906"/>
        <v>7264.8802536535659</v>
      </c>
      <c r="S3102">
        <f t="shared" si="907"/>
        <v>7059.7971236133199</v>
      </c>
      <c r="T3102" s="5">
        <f t="shared" si="894"/>
        <v>0</v>
      </c>
      <c r="U3102" s="6">
        <f>+S3102+SUM($D$17:$E$17)-SUM($Q$27:Q3102)</f>
        <v>7238.7711236133146</v>
      </c>
      <c r="V3102" s="10">
        <f t="shared" si="895"/>
        <v>-9.0305367139598136E-4</v>
      </c>
      <c r="W3102" s="10">
        <f>+S3102/SUM(Q$27:Q3102)-1</f>
        <v>9.9481161361644421E-2</v>
      </c>
      <c r="X3102">
        <v>6.6280000000000001</v>
      </c>
      <c r="AC3102">
        <f t="shared" si="908"/>
        <v>19359.88398119219</v>
      </c>
      <c r="AD3102">
        <f t="shared" si="909"/>
        <v>19170.518332359243</v>
      </c>
      <c r="AE3102" s="5">
        <f t="shared" si="896"/>
        <v>0</v>
      </c>
      <c r="AF3102" s="6">
        <f>+AD3102+SUM($D$18:$E$18)-SUM($AB$27:AB3102)</f>
        <v>19492.439332359267</v>
      </c>
      <c r="AG3102" s="10">
        <f t="shared" si="897"/>
        <v>2.9685479166596807E-4</v>
      </c>
      <c r="AH3102" s="10">
        <f>+AD3102/SUM(AB$27:AB3102)-1</f>
        <v>0.65862496115135438</v>
      </c>
      <c r="AI3102" s="6">
        <f t="shared" si="898"/>
        <v>0</v>
      </c>
      <c r="AL3102" s="6">
        <f t="shared" si="899"/>
        <v>0</v>
      </c>
      <c r="AM3102" s="6">
        <f t="shared" si="900"/>
        <v>35097.499257497271</v>
      </c>
      <c r="AN3102" s="6">
        <f t="shared" si="901"/>
        <v>34639.990656311697</v>
      </c>
      <c r="AO3102" s="5">
        <f t="shared" si="902"/>
        <v>0</v>
      </c>
      <c r="AP3102" s="6">
        <f>+AN3102+SUM($D$16:$E$18)-SUM($AL$27:AL3102)</f>
        <v>35355.499656311673</v>
      </c>
      <c r="AQ3102" s="10">
        <f t="shared" si="910"/>
        <v>-4.8118698002086457E-4</v>
      </c>
      <c r="AR3102" s="10">
        <f>+AN3102/SUM(AL$27:AL3102)-1</f>
        <v>0.34867343317458266</v>
      </c>
    </row>
    <row r="3103" spans="1:44" x14ac:dyDescent="0.25">
      <c r="A3103" s="1">
        <v>44811</v>
      </c>
      <c r="B3103">
        <v>8.7100000000000009</v>
      </c>
      <c r="G3103">
        <f t="shared" si="903"/>
        <v>8394.6675062330451</v>
      </c>
      <c r="H3103">
        <f t="shared" si="904"/>
        <v>8332.1887151579849</v>
      </c>
      <c r="I3103" s="5">
        <f t="shared" si="893"/>
        <v>0</v>
      </c>
      <c r="J3103" s="6">
        <f>+H3103+SUM($D$16:$E$16)-SUM($F$27:F3103)</f>
        <v>8546.8027151579772</v>
      </c>
      <c r="K3103" s="10">
        <f t="shared" si="905"/>
        <v>-8.984680752368579E-3</v>
      </c>
      <c r="L3103" s="10">
        <f>+H3103/SUM(F$27:F3103)-1</f>
        <v>8.1346050043174634E-2</v>
      </c>
      <c r="M3103">
        <v>7.54</v>
      </c>
      <c r="R3103">
        <f t="shared" si="906"/>
        <v>7252.376156831443</v>
      </c>
      <c r="S3103">
        <f t="shared" si="907"/>
        <v>7047.646009803314</v>
      </c>
      <c r="T3103" s="5">
        <f t="shared" si="894"/>
        <v>0</v>
      </c>
      <c r="U3103" s="6">
        <f>+S3103+SUM($D$17:$E$17)-SUM($Q$27:Q3103)</f>
        <v>7226.6200098033078</v>
      </c>
      <c r="V3103" s="10">
        <f t="shared" si="895"/>
        <v>-1.6786155553901727E-3</v>
      </c>
      <c r="W3103" s="10">
        <f>+S3103/SUM(Q$27:Q3103)-1</f>
        <v>9.7588766935892801E-2</v>
      </c>
      <c r="X3103">
        <v>6.67</v>
      </c>
      <c r="AC3103">
        <f t="shared" si="908"/>
        <v>19482.562787349409</v>
      </c>
      <c r="AD3103">
        <f t="shared" si="909"/>
        <v>19291.997175141238</v>
      </c>
      <c r="AE3103" s="5">
        <f t="shared" si="896"/>
        <v>0</v>
      </c>
      <c r="AF3103" s="6">
        <f>+AD3103+SUM($D$18:$E$18)-SUM($AB$27:AB3103)</f>
        <v>19613.918175141262</v>
      </c>
      <c r="AG3103" s="10">
        <f t="shared" si="897"/>
        <v>6.2321005960670472E-3</v>
      </c>
      <c r="AH3103" s="10">
        <f>+AD3103/SUM(AB$27:AB3103)-1</f>
        <v>0.66913525812907837</v>
      </c>
      <c r="AI3103" s="6">
        <f t="shared" si="898"/>
        <v>0</v>
      </c>
      <c r="AL3103" s="6">
        <f t="shared" si="899"/>
        <v>0</v>
      </c>
      <c r="AM3103" s="6">
        <f t="shared" si="900"/>
        <v>35129.606450413892</v>
      </c>
      <c r="AN3103" s="6">
        <f t="shared" si="901"/>
        <v>34671.831900102537</v>
      </c>
      <c r="AO3103" s="5">
        <f t="shared" si="902"/>
        <v>0</v>
      </c>
      <c r="AP3103" s="6">
        <f>+AN3103+SUM($D$16:$E$18)-SUM($AL$27:AL3103)</f>
        <v>35387.340900102514</v>
      </c>
      <c r="AQ3103" s="10">
        <f t="shared" si="910"/>
        <v>9.0060228536903431E-4</v>
      </c>
      <c r="AR3103" s="10">
        <f>+AN3103/SUM(AL$27:AL3103)-1</f>
        <v>0.34991314019431075</v>
      </c>
    </row>
    <row r="3104" spans="1:44" x14ac:dyDescent="0.25">
      <c r="A3104" s="1">
        <v>44812</v>
      </c>
      <c r="B3104">
        <v>8.6999999999999993</v>
      </c>
      <c r="G3104">
        <f t="shared" si="903"/>
        <v>8385.0295412431096</v>
      </c>
      <c r="H3104">
        <f t="shared" si="904"/>
        <v>8322.6224824195706</v>
      </c>
      <c r="I3104" s="5">
        <f t="shared" si="893"/>
        <v>0</v>
      </c>
      <c r="J3104" s="6">
        <f>+H3104+SUM($D$16:$E$16)-SUM($F$27:F3104)</f>
        <v>8537.2364824195647</v>
      </c>
      <c r="K3104" s="10">
        <f t="shared" si="905"/>
        <v>-1.1192761851688271E-3</v>
      </c>
      <c r="L3104" s="10">
        <f>+H3104/SUM(F$27:F3104)-1</f>
        <v>8.0104550559772614E-2</v>
      </c>
      <c r="M3104">
        <v>7.5529999999999999</v>
      </c>
      <c r="R3104">
        <f t="shared" si="906"/>
        <v>7264.8802536535659</v>
      </c>
      <c r="S3104">
        <f t="shared" si="907"/>
        <v>7059.7971236133189</v>
      </c>
      <c r="T3104" s="5">
        <f t="shared" si="894"/>
        <v>0</v>
      </c>
      <c r="U3104" s="6">
        <f>+S3104+SUM($D$17:$E$17)-SUM($Q$27:Q3104)</f>
        <v>7238.7711236133146</v>
      </c>
      <c r="V3104" s="10">
        <f t="shared" si="895"/>
        <v>1.681438043445338E-3</v>
      </c>
      <c r="W3104" s="10">
        <f>+S3104/SUM(Q$27:Q3104)-1</f>
        <v>9.9481161361644199E-2</v>
      </c>
      <c r="X3104">
        <v>6.8010000000000002</v>
      </c>
      <c r="AC3104">
        <f t="shared" si="908"/>
        <v>19865.203825601697</v>
      </c>
      <c r="AD3104">
        <f t="shared" si="909"/>
        <v>19670.895470485091</v>
      </c>
      <c r="AE3104" s="5">
        <f t="shared" si="896"/>
        <v>0</v>
      </c>
      <c r="AF3104" s="6">
        <f>+AD3104+SUM($D$18:$E$18)-SUM($AB$27:AB3104)</f>
        <v>19992.816470485115</v>
      </c>
      <c r="AG3104" s="10">
        <f t="shared" si="897"/>
        <v>1.9317827879187899E-2</v>
      </c>
      <c r="AH3104" s="10">
        <f>+AD3104/SUM(AB$27:AB3104)-1</f>
        <v>0.70191737489293282</v>
      </c>
      <c r="AI3104" s="6">
        <f t="shared" si="898"/>
        <v>0</v>
      </c>
      <c r="AL3104" s="6">
        <f t="shared" si="899"/>
        <v>0</v>
      </c>
      <c r="AM3104" s="6">
        <f t="shared" si="900"/>
        <v>35515.11362049837</v>
      </c>
      <c r="AN3104" s="6">
        <f t="shared" si="901"/>
        <v>35053.315076517982</v>
      </c>
      <c r="AO3104" s="5">
        <f t="shared" si="902"/>
        <v>0</v>
      </c>
      <c r="AP3104" s="6">
        <f>+AN3104+SUM($D$16:$E$18)-SUM($AL$27:AL3104)</f>
        <v>35768.824076517965</v>
      </c>
      <c r="AQ3104" s="10">
        <f t="shared" si="910"/>
        <v>1.0780215939150795E-2</v>
      </c>
      <c r="AR3104" s="10">
        <f>+AN3104/SUM(AL$27:AL3104)-1</f>
        <v>0.3647658065919217</v>
      </c>
    </row>
    <row r="3105" spans="1:44" x14ac:dyDescent="0.25">
      <c r="A3105" s="1">
        <v>44813</v>
      </c>
      <c r="B3105">
        <v>8.7530000000000001</v>
      </c>
      <c r="G3105">
        <f t="shared" si="903"/>
        <v>8436.1107556897641</v>
      </c>
      <c r="H3105">
        <f t="shared" si="904"/>
        <v>8373.3235159331616</v>
      </c>
      <c r="I3105" s="5">
        <f t="shared" si="893"/>
        <v>0</v>
      </c>
      <c r="J3105" s="6">
        <f>+H3105+SUM($D$16:$E$16)-SUM($F$27:F3105)</f>
        <v>8587.9375159331539</v>
      </c>
      <c r="K3105" s="10">
        <f t="shared" si="905"/>
        <v>5.9388109510607467E-3</v>
      </c>
      <c r="L3105" s="10">
        <f>+H3105/SUM(F$27:F3105)-1</f>
        <v>8.6684497821803319E-2</v>
      </c>
      <c r="M3105">
        <v>7.6550000000000002</v>
      </c>
      <c r="R3105">
        <f t="shared" si="906"/>
        <v>7362.9893210271475</v>
      </c>
      <c r="S3105">
        <f t="shared" si="907"/>
        <v>7155.1366319687486</v>
      </c>
      <c r="T3105" s="5">
        <f t="shared" si="894"/>
        <v>0</v>
      </c>
      <c r="U3105" s="6">
        <f>+S3105+SUM($D$17:$E$17)-SUM($Q$27:Q3105)</f>
        <v>7334.1106319687424</v>
      </c>
      <c r="V3105" s="10">
        <f t="shared" si="895"/>
        <v>1.3170675896137185E-2</v>
      </c>
      <c r="W3105" s="10">
        <f>+S3105/SUM(Q$27:Q3105)-1</f>
        <v>0.11432917916369489</v>
      </c>
      <c r="X3105">
        <v>6.8209999999999997</v>
      </c>
      <c r="AC3105">
        <f t="shared" si="908"/>
        <v>19923.622304724184</v>
      </c>
      <c r="AD3105">
        <f t="shared" si="909"/>
        <v>19728.742538476519</v>
      </c>
      <c r="AE3105" s="5">
        <f t="shared" si="896"/>
        <v>0</v>
      </c>
      <c r="AF3105" s="6">
        <f>+AD3105+SUM($D$18:$E$18)-SUM($AB$27:AB3105)</f>
        <v>20050.663538476547</v>
      </c>
      <c r="AG3105" s="10">
        <f t="shared" si="897"/>
        <v>2.8933926381422559E-3</v>
      </c>
      <c r="AH3105" s="10">
        <f>+AD3105/SUM(AB$27:AB3105)-1</f>
        <v>0.70692227821565878</v>
      </c>
      <c r="AI3105" s="6">
        <f t="shared" si="898"/>
        <v>0</v>
      </c>
      <c r="AL3105" s="6">
        <f t="shared" si="899"/>
        <v>0</v>
      </c>
      <c r="AM3105" s="6">
        <f t="shared" si="900"/>
        <v>35722.722381441097</v>
      </c>
      <c r="AN3105" s="6">
        <f t="shared" si="901"/>
        <v>35257.202686378427</v>
      </c>
      <c r="AO3105" s="5">
        <f t="shared" si="902"/>
        <v>0</v>
      </c>
      <c r="AP3105" s="6">
        <f>+AN3105+SUM($D$16:$E$18)-SUM($AL$27:AL3105)</f>
        <v>35972.711686378403</v>
      </c>
      <c r="AQ3105" s="10">
        <f t="shared" si="910"/>
        <v>5.7001485266687801E-3</v>
      </c>
      <c r="AR3105" s="10">
        <f>+AN3105/SUM(AL$27:AL3105)-1</f>
        <v>0.37270396701178155</v>
      </c>
    </row>
    <row r="3106" spans="1:44" x14ac:dyDescent="0.25">
      <c r="A3106" s="1">
        <v>44816</v>
      </c>
      <c r="B3106">
        <v>8.76</v>
      </c>
      <c r="G3106">
        <f t="shared" si="903"/>
        <v>8442.8573311827186</v>
      </c>
      <c r="H3106">
        <f t="shared" si="904"/>
        <v>8380.0198788500511</v>
      </c>
      <c r="I3106" s="5">
        <f t="shared" si="893"/>
        <v>0</v>
      </c>
      <c r="J3106" s="6">
        <f>+H3106+SUM($D$16:$E$16)-SUM($F$27:F3106)</f>
        <v>8594.6338788500434</v>
      </c>
      <c r="K3106" s="10">
        <f t="shared" si="905"/>
        <v>7.7974052611184952E-4</v>
      </c>
      <c r="L3106" s="10">
        <f>+H3106/SUM(F$27:F3106)-1</f>
        <v>8.7553547460184733E-2</v>
      </c>
      <c r="M3106">
        <v>7.7690000000000001</v>
      </c>
      <c r="R3106">
        <f t="shared" si="906"/>
        <v>7472.6406316211514</v>
      </c>
      <c r="S3106">
        <f t="shared" si="907"/>
        <v>7261.6925530718763</v>
      </c>
      <c r="T3106" s="5">
        <f t="shared" si="894"/>
        <v>0</v>
      </c>
      <c r="U3106" s="6">
        <f>+S3106+SUM($D$17:$E$17)-SUM($Q$27:Q3106)</f>
        <v>7440.666553071871</v>
      </c>
      <c r="V3106" s="10">
        <f t="shared" si="895"/>
        <v>1.4528812892276477E-2</v>
      </c>
      <c r="W3106" s="10">
        <f>+S3106/SUM(Q$27:Q3106)-1</f>
        <v>0.13092402258951608</v>
      </c>
      <c r="X3106">
        <v>6.827</v>
      </c>
      <c r="AC3106">
        <f t="shared" si="908"/>
        <v>19941.147848460929</v>
      </c>
      <c r="AD3106">
        <f t="shared" si="909"/>
        <v>19746.096658873947</v>
      </c>
      <c r="AE3106" s="5">
        <f t="shared" si="896"/>
        <v>0</v>
      </c>
      <c r="AF3106" s="6">
        <f>+AD3106+SUM($D$18:$E$18)-SUM($AB$27:AB3106)</f>
        <v>20068.017658873971</v>
      </c>
      <c r="AG3106" s="10">
        <f t="shared" si="897"/>
        <v>8.6551352099251133E-4</v>
      </c>
      <c r="AH3106" s="10">
        <f>+AD3106/SUM(AB$27:AB3106)-1</f>
        <v>0.70842374921247653</v>
      </c>
      <c r="AI3106" s="6">
        <f t="shared" si="898"/>
        <v>0</v>
      </c>
      <c r="AL3106" s="6">
        <f t="shared" si="899"/>
        <v>0</v>
      </c>
      <c r="AM3106" s="6">
        <f t="shared" si="900"/>
        <v>35856.645811264796</v>
      </c>
      <c r="AN3106" s="6">
        <f t="shared" si="901"/>
        <v>35387.809090795876</v>
      </c>
      <c r="AO3106" s="5">
        <f t="shared" si="902"/>
        <v>0</v>
      </c>
      <c r="AP3106" s="6">
        <f>+AN3106+SUM($D$16:$E$18)-SUM($AL$27:AL3106)</f>
        <v>36103.318090795859</v>
      </c>
      <c r="AQ3106" s="10">
        <f t="shared" si="910"/>
        <v>3.6307077863944048E-3</v>
      </c>
      <c r="AR3106" s="10">
        <f>+AN3106/SUM(AL$27:AL3106)-1</f>
        <v>0.37778899690073087</v>
      </c>
    </row>
    <row r="3107" spans="1:44" x14ac:dyDescent="0.25">
      <c r="A3107" s="1">
        <v>44817</v>
      </c>
      <c r="B3107">
        <v>8.8360000000000003</v>
      </c>
      <c r="G3107">
        <f t="shared" si="903"/>
        <v>8516.1058651062231</v>
      </c>
      <c r="H3107">
        <f t="shared" si="904"/>
        <v>8452.7232476619938</v>
      </c>
      <c r="I3107" s="5">
        <f t="shared" si="893"/>
        <v>0</v>
      </c>
      <c r="J3107" s="6">
        <f>+H3107+SUM($D$16:$E$16)-SUM($F$27:F3107)</f>
        <v>8667.3372476619879</v>
      </c>
      <c r="K3107" s="10">
        <f t="shared" si="905"/>
        <v>8.4591583349298283E-3</v>
      </c>
      <c r="L3107" s="10">
        <f>+H3107/SUM(F$27:F3107)-1</f>
        <v>9.6988943534040528E-2</v>
      </c>
      <c r="M3107">
        <v>7.69</v>
      </c>
      <c r="R3107">
        <f t="shared" si="906"/>
        <v>7396.6541970867111</v>
      </c>
      <c r="S3107">
        <f t="shared" si="907"/>
        <v>7187.8511691495341</v>
      </c>
      <c r="T3107" s="5">
        <f t="shared" si="894"/>
        <v>0</v>
      </c>
      <c r="U3107" s="6">
        <f>+S3107+SUM($D$17:$E$17)-SUM($Q$27:Q3107)</f>
        <v>7366.8251691495279</v>
      </c>
      <c r="V3107" s="10">
        <f t="shared" si="895"/>
        <v>-9.9240280955551485E-3</v>
      </c>
      <c r="W3107" s="10">
        <f>+S3107/SUM(Q$27:Q3107)-1</f>
        <v>0.11942408723302611</v>
      </c>
      <c r="X3107">
        <v>6.6920000000000002</v>
      </c>
      <c r="AC3107">
        <f t="shared" si="908"/>
        <v>19546.82311438414</v>
      </c>
      <c r="AD3107">
        <f t="shared" si="909"/>
        <v>19355.628949931808</v>
      </c>
      <c r="AE3107" s="5">
        <f t="shared" si="896"/>
        <v>0</v>
      </c>
      <c r="AF3107" s="6">
        <f>+AD3107+SUM($D$18:$E$18)-SUM($AB$27:AB3107)</f>
        <v>19677.549949931832</v>
      </c>
      <c r="AG3107" s="10">
        <f t="shared" si="897"/>
        <v>-1.9457213740764034E-2</v>
      </c>
      <c r="AH3107" s="10">
        <f>+AD3107/SUM(AB$27:AB3107)-1</f>
        <v>0.67464065178407684</v>
      </c>
      <c r="AI3107" s="6">
        <f t="shared" si="898"/>
        <v>0</v>
      </c>
      <c r="AL3107" s="6">
        <f t="shared" si="899"/>
        <v>0</v>
      </c>
      <c r="AM3107" s="6">
        <f t="shared" si="900"/>
        <v>35459.583176577071</v>
      </c>
      <c r="AN3107" s="6">
        <f t="shared" si="901"/>
        <v>34996.203366743335</v>
      </c>
      <c r="AO3107" s="5">
        <f t="shared" si="902"/>
        <v>0</v>
      </c>
      <c r="AP3107" s="6">
        <f>+AN3107+SUM($D$16:$E$18)-SUM($AL$27:AL3107)</f>
        <v>35711.712366743319</v>
      </c>
      <c r="AQ3107" s="10">
        <f t="shared" si="910"/>
        <v>-1.0846807018338178E-2</v>
      </c>
      <c r="AR3107" s="10">
        <f>+AN3107/SUM(AL$27:AL3107)-1</f>
        <v>0.36254221922261598</v>
      </c>
    </row>
    <row r="3108" spans="1:44" x14ac:dyDescent="0.25">
      <c r="A3108" s="1">
        <v>44818</v>
      </c>
      <c r="B3108">
        <v>8.7409999999999997</v>
      </c>
      <c r="G3108">
        <f t="shared" si="903"/>
        <v>8424.5451977018438</v>
      </c>
      <c r="H3108">
        <f t="shared" si="904"/>
        <v>8361.8440366470677</v>
      </c>
      <c r="I3108" s="5">
        <f t="shared" si="893"/>
        <v>0</v>
      </c>
      <c r="J3108" s="6">
        <f>+H3108+SUM($D$16:$E$16)-SUM($F$27:F3108)</f>
        <v>8576.4580366470618</v>
      </c>
      <c r="K3108" s="10">
        <f t="shared" si="905"/>
        <v>-1.0485251515907068E-2</v>
      </c>
      <c r="L3108" s="10">
        <f>+H3108/SUM(F$27:F3108)-1</f>
        <v>8.5194698441721117E-2</v>
      </c>
      <c r="M3108">
        <v>7.6139999999999999</v>
      </c>
      <c r="R3108">
        <f t="shared" si="906"/>
        <v>7323.5533233573751</v>
      </c>
      <c r="S3108">
        <f t="shared" si="907"/>
        <v>7116.8138884141154</v>
      </c>
      <c r="T3108" s="5">
        <f t="shared" si="894"/>
        <v>0</v>
      </c>
      <c r="U3108" s="6">
        <f>+S3108+SUM($D$17:$E$17)-SUM($Q$27:Q3108)</f>
        <v>7295.7878884141101</v>
      </c>
      <c r="V3108" s="10">
        <f t="shared" si="895"/>
        <v>-9.6428623055837548E-3</v>
      </c>
      <c r="W3108" s="10">
        <f>+S3108/SUM(Q$27:Q3108)-1</f>
        <v>0.10836085828247843</v>
      </c>
      <c r="X3108">
        <v>6.67</v>
      </c>
      <c r="AC3108">
        <f t="shared" si="908"/>
        <v>19482.562787349405</v>
      </c>
      <c r="AD3108">
        <f t="shared" si="909"/>
        <v>19291.997175141238</v>
      </c>
      <c r="AE3108" s="5">
        <f t="shared" si="896"/>
        <v>0</v>
      </c>
      <c r="AF3108" s="6">
        <f>+AD3108+SUM($D$18:$E$18)-SUM($AB$27:AB3108)</f>
        <v>19613.918175141262</v>
      </c>
      <c r="AG3108" s="10">
        <f t="shared" si="897"/>
        <v>-3.2337244703978252E-3</v>
      </c>
      <c r="AH3108" s="10">
        <f>+AD3108/SUM(AB$27:AB3108)-1</f>
        <v>0.66913525812907837</v>
      </c>
      <c r="AI3108" s="6">
        <f t="shared" si="898"/>
        <v>0</v>
      </c>
      <c r="AL3108" s="6">
        <f t="shared" si="899"/>
        <v>0</v>
      </c>
      <c r="AM3108" s="6">
        <f t="shared" si="900"/>
        <v>35230.661308408628</v>
      </c>
      <c r="AN3108" s="6">
        <f t="shared" si="901"/>
        <v>34770.655100202421</v>
      </c>
      <c r="AO3108" s="5">
        <f t="shared" si="902"/>
        <v>0</v>
      </c>
      <c r="AP3108" s="6">
        <f>+AN3108+SUM($D$16:$E$18)-SUM($AL$27:AL3108)</f>
        <v>35486.164100202397</v>
      </c>
      <c r="AQ3108" s="10">
        <f t="shared" si="910"/>
        <v>-6.3158065405725106E-3</v>
      </c>
      <c r="AR3108" s="10">
        <f>+AN3108/SUM(AL$27:AL3108)-1</f>
        <v>0.35376072277244641</v>
      </c>
    </row>
    <row r="3109" spans="1:44" x14ac:dyDescent="0.25">
      <c r="A3109" s="1">
        <v>44819</v>
      </c>
      <c r="B3109">
        <v>8.7129999999999992</v>
      </c>
      <c r="G3109">
        <f t="shared" si="903"/>
        <v>8397.5588957300261</v>
      </c>
      <c r="H3109">
        <f t="shared" si="904"/>
        <v>8335.0585849795098</v>
      </c>
      <c r="I3109" s="5">
        <f t="shared" si="893"/>
        <v>0</v>
      </c>
      <c r="J3109" s="6">
        <f>+H3109+SUM($D$16:$E$16)-SUM($F$27:F3109)</f>
        <v>8549.6725849795039</v>
      </c>
      <c r="K3109" s="10">
        <f t="shared" si="905"/>
        <v>-3.1231367952951894E-3</v>
      </c>
      <c r="L3109" s="10">
        <f>+H3109/SUM(F$27:F3109)-1</f>
        <v>8.1718499888195462E-2</v>
      </c>
      <c r="M3109">
        <v>7.5640000000000001</v>
      </c>
      <c r="R3109">
        <f t="shared" si="906"/>
        <v>7275.4606432722858</v>
      </c>
      <c r="S3109">
        <f t="shared" si="907"/>
        <v>7070.0788352987092</v>
      </c>
      <c r="T3109" s="5">
        <f t="shared" si="894"/>
        <v>0</v>
      </c>
      <c r="U3109" s="6">
        <f>+S3109+SUM($D$17:$E$17)-SUM($Q$27:Q3109)</f>
        <v>7249.0528352987039</v>
      </c>
      <c r="V3109" s="10">
        <f t="shared" si="895"/>
        <v>-6.4057582032535088E-3</v>
      </c>
      <c r="W3109" s="10">
        <f>+S3109/SUM(Q$27:Q3109)-1</f>
        <v>0.10108241818343422</v>
      </c>
      <c r="X3109">
        <v>6.6929999999999996</v>
      </c>
      <c r="AC3109">
        <f t="shared" si="908"/>
        <v>19549.744038340265</v>
      </c>
      <c r="AD3109">
        <f t="shared" si="909"/>
        <v>19358.521303331378</v>
      </c>
      <c r="AE3109" s="5">
        <f t="shared" si="896"/>
        <v>0</v>
      </c>
      <c r="AF3109" s="6">
        <f>+AD3109+SUM($D$18:$E$18)-SUM($AB$27:AB3109)</f>
        <v>19680.442303331401</v>
      </c>
      <c r="AG3109" s="10">
        <f t="shared" si="897"/>
        <v>3.3916797039794666E-3</v>
      </c>
      <c r="AH3109" s="10">
        <f>+AD3109/SUM(AB$27:AB3109)-1</f>
        <v>0.67489089695021298</v>
      </c>
      <c r="AI3109" s="6">
        <f t="shared" si="898"/>
        <v>0</v>
      </c>
      <c r="AL3109" s="6">
        <f t="shared" si="899"/>
        <v>0</v>
      </c>
      <c r="AM3109" s="6">
        <f t="shared" si="900"/>
        <v>35222.763577342572</v>
      </c>
      <c r="AN3109" s="6">
        <f t="shared" si="901"/>
        <v>34763.658723609595</v>
      </c>
      <c r="AO3109" s="5">
        <f t="shared" si="902"/>
        <v>0</v>
      </c>
      <c r="AP3109" s="6">
        <f>+AN3109+SUM($D$16:$E$18)-SUM($AL$27:AL3109)</f>
        <v>35479.167723609571</v>
      </c>
      <c r="AQ3109" s="10">
        <f t="shared" si="910"/>
        <v>-1.9715787181362465E-4</v>
      </c>
      <c r="AR3109" s="10">
        <f>+AN3109/SUM(AL$27:AL3109)-1</f>
        <v>0.35348832583871603</v>
      </c>
    </row>
    <row r="3110" spans="1:44" x14ac:dyDescent="0.25">
      <c r="A3110" s="1">
        <v>44820</v>
      </c>
      <c r="B3110">
        <v>8.5510000000000002</v>
      </c>
      <c r="G3110">
        <f t="shared" si="903"/>
        <v>8241.4238628930852</v>
      </c>
      <c r="H3110">
        <f t="shared" si="904"/>
        <v>8180.0856146172146</v>
      </c>
      <c r="I3110" s="5">
        <f t="shared" si="893"/>
        <v>0</v>
      </c>
      <c r="J3110" s="6">
        <f>+H3110+SUM($D$16:$E$16)-SUM($F$27:F3110)</f>
        <v>8394.6996146172096</v>
      </c>
      <c r="K3110" s="10">
        <f t="shared" si="905"/>
        <v>-1.8126187736657751E-2</v>
      </c>
      <c r="L3110" s="10">
        <f>+H3110/SUM(F$27:F3110)-1</f>
        <v>6.1606208257082518E-2</v>
      </c>
      <c r="M3110">
        <v>7.4640000000000004</v>
      </c>
      <c r="R3110">
        <f t="shared" si="906"/>
        <v>7179.275283102108</v>
      </c>
      <c r="S3110">
        <f t="shared" si="907"/>
        <v>6976.6087290678961</v>
      </c>
      <c r="T3110" s="5">
        <f t="shared" si="894"/>
        <v>0</v>
      </c>
      <c r="U3110" s="6">
        <f>+S3110+SUM($D$17:$E$17)-SUM($Q$27:Q3110)</f>
        <v>7155.5827290678899</v>
      </c>
      <c r="V3110" s="10">
        <f t="shared" si="895"/>
        <v>-1.2894112976480021E-2</v>
      </c>
      <c r="W3110" s="10">
        <f>+S3110/SUM(Q$27:Q3110)-1</f>
        <v>8.6525537985345347E-2</v>
      </c>
      <c r="X3110">
        <v>6.6159999999999997</v>
      </c>
      <c r="AC3110">
        <f t="shared" si="908"/>
        <v>19324.832893718693</v>
      </c>
      <c r="AD3110">
        <f t="shared" si="909"/>
        <v>19135.810091564381</v>
      </c>
      <c r="AE3110" s="5">
        <f t="shared" si="896"/>
        <v>0</v>
      </c>
      <c r="AF3110" s="6">
        <f>+AD3110+SUM($D$18:$E$18)-SUM($AB$27:AB3110)</f>
        <v>19457.731091564405</v>
      </c>
      <c r="AG3110" s="10">
        <f t="shared" si="897"/>
        <v>-1.1316372281394149E-2</v>
      </c>
      <c r="AH3110" s="10">
        <f>+AD3110/SUM(AB$27:AB3110)-1</f>
        <v>0.65562201915771845</v>
      </c>
      <c r="AI3110" s="6">
        <f t="shared" si="898"/>
        <v>0</v>
      </c>
      <c r="AL3110" s="6">
        <f t="shared" si="899"/>
        <v>0</v>
      </c>
      <c r="AM3110" s="6">
        <f t="shared" si="900"/>
        <v>34745.532039713886</v>
      </c>
      <c r="AN3110" s="6">
        <f t="shared" si="901"/>
        <v>34292.504435249488</v>
      </c>
      <c r="AO3110" s="5">
        <f t="shared" si="902"/>
        <v>0</v>
      </c>
      <c r="AP3110" s="6">
        <f>+AN3110+SUM($D$16:$E$18)-SUM($AL$27:AL3110)</f>
        <v>35008.013435249464</v>
      </c>
      <c r="AQ3110" s="10">
        <f t="shared" si="910"/>
        <v>-1.3279744666800042E-2</v>
      </c>
      <c r="AR3110" s="10">
        <f>+AN3110/SUM(AL$27:AL3110)-1</f>
        <v>0.3351444042729701</v>
      </c>
    </row>
    <row r="3111" spans="1:44" x14ac:dyDescent="0.25">
      <c r="A3111" s="1">
        <v>44823</v>
      </c>
      <c r="B3111">
        <v>8.5389999999999997</v>
      </c>
      <c r="G3111">
        <f t="shared" si="903"/>
        <v>8229.8583049051631</v>
      </c>
      <c r="H3111">
        <f t="shared" si="904"/>
        <v>8168.6061353311188</v>
      </c>
      <c r="I3111" s="5">
        <f t="shared" si="893"/>
        <v>0</v>
      </c>
      <c r="J3111" s="6">
        <f>+H3111+SUM($D$16:$E$16)-SUM($F$27:F3111)</f>
        <v>8383.2201353311139</v>
      </c>
      <c r="K3111" s="10">
        <f t="shared" si="905"/>
        <v>-1.3674675465584762E-3</v>
      </c>
      <c r="L3111" s="10">
        <f>+H3111/SUM(F$27:F3111)-1</f>
        <v>6.0116408877000094E-2</v>
      </c>
      <c r="M3111">
        <v>7.4470000000000001</v>
      </c>
      <c r="R3111">
        <f t="shared" si="906"/>
        <v>7162.9237718731774</v>
      </c>
      <c r="S3111">
        <f t="shared" si="907"/>
        <v>6960.7188110086572</v>
      </c>
      <c r="T3111" s="5">
        <f t="shared" si="894"/>
        <v>0</v>
      </c>
      <c r="U3111" s="6">
        <f>+S3111+SUM($D$17:$E$17)-SUM($Q$27:Q3111)</f>
        <v>7139.6928110086519</v>
      </c>
      <c r="V3111" s="10">
        <f t="shared" si="895"/>
        <v>-2.2206322896232145E-3</v>
      </c>
      <c r="W3111" s="10">
        <f>+S3111/SUM(Q$27:Q3111)-1</f>
        <v>8.4050868351670305E-2</v>
      </c>
      <c r="X3111">
        <v>6.5810000000000004</v>
      </c>
      <c r="AC3111">
        <f t="shared" si="908"/>
        <v>19222.600555254343</v>
      </c>
      <c r="AD3111">
        <f t="shared" si="909"/>
        <v>19034.577722579386</v>
      </c>
      <c r="AE3111" s="5">
        <f t="shared" si="896"/>
        <v>0</v>
      </c>
      <c r="AF3111" s="6">
        <f>+AD3111+SUM($D$18:$E$18)-SUM($AB$27:AB3111)</f>
        <v>19356.49872257941</v>
      </c>
      <c r="AG3111" s="10">
        <f t="shared" si="897"/>
        <v>-5.2026810581672356E-3</v>
      </c>
      <c r="AH3111" s="10">
        <f>+AD3111/SUM(AB$27:AB3111)-1</f>
        <v>0.64686343834294857</v>
      </c>
      <c r="AI3111" s="6">
        <f t="shared" si="898"/>
        <v>0</v>
      </c>
      <c r="AL3111" s="6">
        <f t="shared" si="899"/>
        <v>0</v>
      </c>
      <c r="AM3111" s="6">
        <f t="shared" si="900"/>
        <v>34615.382632032684</v>
      </c>
      <c r="AN3111" s="6">
        <f t="shared" si="901"/>
        <v>34163.902668919167</v>
      </c>
      <c r="AO3111" s="5">
        <f t="shared" si="902"/>
        <v>0</v>
      </c>
      <c r="AP3111" s="6">
        <f>+AN3111+SUM($D$16:$E$18)-SUM($AL$27:AL3111)</f>
        <v>34879.411668919143</v>
      </c>
      <c r="AQ3111" s="10">
        <f t="shared" si="910"/>
        <v>-3.6734951147165962E-3</v>
      </c>
      <c r="AR3111" s="10">
        <f>+AN3111/SUM(AL$27:AL3111)-1</f>
        <v>0.33013742296544413</v>
      </c>
    </row>
    <row r="3112" spans="1:44" x14ac:dyDescent="0.25">
      <c r="A3112" s="1">
        <v>44824</v>
      </c>
      <c r="B3112">
        <v>8.577</v>
      </c>
      <c r="G3112">
        <f t="shared" si="903"/>
        <v>8266.4825718669144</v>
      </c>
      <c r="H3112">
        <f t="shared" si="904"/>
        <v>8204.9578197370884</v>
      </c>
      <c r="I3112" s="5">
        <f t="shared" si="893"/>
        <v>0</v>
      </c>
      <c r="J3112" s="6">
        <f>+H3112+SUM($D$16:$E$16)-SUM($F$27:F3112)</f>
        <v>8419.5718197370807</v>
      </c>
      <c r="K3112" s="10">
        <f t="shared" si="905"/>
        <v>4.3362435697904544E-3</v>
      </c>
      <c r="L3112" s="10">
        <f>+H3112/SUM(F$27:F3112)-1</f>
        <v>6.4834106913927547E-2</v>
      </c>
      <c r="M3112">
        <v>7.3659999999999997</v>
      </c>
      <c r="R3112">
        <f t="shared" si="906"/>
        <v>7085.0136301353323</v>
      </c>
      <c r="S3112">
        <f t="shared" si="907"/>
        <v>6885.0080249616976</v>
      </c>
      <c r="T3112" s="5">
        <f t="shared" si="894"/>
        <v>0</v>
      </c>
      <c r="U3112" s="6">
        <f>+S3112+SUM($D$17:$E$17)-SUM($Q$27:Q3112)</f>
        <v>7063.9820249616932</v>
      </c>
      <c r="V3112" s="10">
        <f t="shared" si="895"/>
        <v>-1.0604207779110753E-2</v>
      </c>
      <c r="W3112" s="10">
        <f>+S3112/SUM(Q$27:Q3112)-1</f>
        <v>7.2259795391218073E-2</v>
      </c>
      <c r="X3112">
        <v>6.5330000000000004</v>
      </c>
      <c r="AC3112">
        <f t="shared" si="908"/>
        <v>19082.396205360372</v>
      </c>
      <c r="AD3112">
        <f t="shared" si="909"/>
        <v>18895.744759399957</v>
      </c>
      <c r="AE3112" s="5">
        <f t="shared" si="896"/>
        <v>0</v>
      </c>
      <c r="AF3112" s="6">
        <f>+AD3112+SUM($D$18:$E$18)-SUM($AB$27:AB3112)</f>
        <v>19217.665759399984</v>
      </c>
      <c r="AG3112" s="10">
        <f t="shared" si="897"/>
        <v>-7.1724212714914248E-3</v>
      </c>
      <c r="AH3112" s="10">
        <f>+AD3112/SUM(AB$27:AB3112)-1</f>
        <v>0.63485167036840617</v>
      </c>
      <c r="AI3112" s="6">
        <f t="shared" si="898"/>
        <v>0</v>
      </c>
      <c r="AL3112" s="6">
        <f t="shared" si="899"/>
        <v>0</v>
      </c>
      <c r="AM3112" s="6">
        <f t="shared" si="900"/>
        <v>34433.892407362619</v>
      </c>
      <c r="AN3112" s="6">
        <f t="shared" si="901"/>
        <v>33985.710604098742</v>
      </c>
      <c r="AO3112" s="5">
        <f t="shared" si="902"/>
        <v>0</v>
      </c>
      <c r="AP3112" s="6">
        <f>+AN3112+SUM($D$16:$E$18)-SUM($AL$27:AL3112)</f>
        <v>34701.219604098718</v>
      </c>
      <c r="AQ3112" s="10">
        <f t="shared" si="910"/>
        <v>-5.108803626387215E-3</v>
      </c>
      <c r="AR3112" s="10">
        <f>+AN3112/SUM(AL$27:AL3112)-1</f>
        <v>0.32319969292359008</v>
      </c>
    </row>
    <row r="3113" spans="1:44" x14ac:dyDescent="0.25">
      <c r="A3113" s="1">
        <v>44825</v>
      </c>
      <c r="B3113">
        <v>8.5579999999999998</v>
      </c>
      <c r="G3113">
        <f t="shared" si="903"/>
        <v>8248.1704383860379</v>
      </c>
      <c r="H3113">
        <f t="shared" si="904"/>
        <v>8186.7819775341031</v>
      </c>
      <c r="I3113" s="5">
        <f t="shared" si="893"/>
        <v>0</v>
      </c>
      <c r="J3113" s="6">
        <f>+H3113+SUM($D$16:$E$16)-SUM($F$27:F3113)</f>
        <v>8401.3959775340954</v>
      </c>
      <c r="K3113" s="10">
        <f t="shared" si="905"/>
        <v>-2.1587608719456641E-3</v>
      </c>
      <c r="L3113" s="10">
        <f>+H3113/SUM(F$27:F3113)-1</f>
        <v>6.2475257895463709E-2</v>
      </c>
      <c r="M3113">
        <v>7.3929999999999998</v>
      </c>
      <c r="R3113">
        <f t="shared" si="906"/>
        <v>7110.9836773812813</v>
      </c>
      <c r="S3113">
        <f t="shared" si="907"/>
        <v>6910.2449536440172</v>
      </c>
      <c r="T3113" s="5">
        <f t="shared" si="894"/>
        <v>0</v>
      </c>
      <c r="U3113" s="6">
        <f>+S3113+SUM($D$17:$E$17)-SUM($Q$27:Q3113)</f>
        <v>7089.2189536440128</v>
      </c>
      <c r="V3113" s="10">
        <f t="shared" si="895"/>
        <v>3.5726207390025522E-3</v>
      </c>
      <c r="W3113" s="10">
        <f>+S3113/SUM(Q$27:Q3113)-1</f>
        <v>7.6190153044702225E-2</v>
      </c>
      <c r="X3113">
        <v>6.5140000000000002</v>
      </c>
      <c r="AC3113">
        <f t="shared" si="908"/>
        <v>19026.898650194009</v>
      </c>
      <c r="AD3113">
        <f t="shared" si="909"/>
        <v>18840.790044808098</v>
      </c>
      <c r="AE3113" s="5">
        <f t="shared" si="896"/>
        <v>0</v>
      </c>
      <c r="AF3113" s="6">
        <f>+AD3113+SUM($D$18:$E$18)-SUM($AB$27:AB3113)</f>
        <v>19162.711044808122</v>
      </c>
      <c r="AG3113" s="10">
        <f t="shared" si="897"/>
        <v>-2.8595936301464286E-3</v>
      </c>
      <c r="AH3113" s="10">
        <f>+AD3113/SUM(AB$27:AB3113)-1</f>
        <v>0.63009701221181658</v>
      </c>
      <c r="AI3113" s="6">
        <f t="shared" si="898"/>
        <v>0</v>
      </c>
      <c r="AL3113" s="6">
        <f t="shared" si="899"/>
        <v>0</v>
      </c>
      <c r="AM3113" s="6">
        <f t="shared" si="900"/>
        <v>34386.052765961329</v>
      </c>
      <c r="AN3113" s="6">
        <f t="shared" si="901"/>
        <v>33937.816975986221</v>
      </c>
      <c r="AO3113" s="5">
        <f t="shared" si="902"/>
        <v>0</v>
      </c>
      <c r="AP3113" s="6">
        <f>+AN3113+SUM($D$16:$E$18)-SUM($AL$27:AL3113)</f>
        <v>34653.325975986198</v>
      </c>
      <c r="AQ3113" s="10">
        <f t="shared" si="910"/>
        <v>-1.3801713213233979E-3</v>
      </c>
      <c r="AR3113" s="10">
        <f>+AN3113/SUM(AL$27:AL3113)-1</f>
        <v>0.32133500235555368</v>
      </c>
    </row>
    <row r="3114" spans="1:44" x14ac:dyDescent="0.25">
      <c r="A3114" s="1">
        <v>44826</v>
      </c>
      <c r="B3114">
        <v>8.5</v>
      </c>
      <c r="G3114">
        <f t="shared" si="903"/>
        <v>8192.2702414444175</v>
      </c>
      <c r="H3114">
        <f t="shared" si="904"/>
        <v>8131.2978276513068</v>
      </c>
      <c r="I3114" s="5">
        <f t="shared" si="893"/>
        <v>0</v>
      </c>
      <c r="J3114" s="6">
        <f>+H3114+SUM($D$16:$E$16)-SUM($F$27:F3114)</f>
        <v>8345.9118276513</v>
      </c>
      <c r="K3114" s="10">
        <f t="shared" si="905"/>
        <v>-6.6041584078603277E-3</v>
      </c>
      <c r="L3114" s="10">
        <f>+H3114/SUM(F$27:F3114)-1</f>
        <v>5.5274560891731994E-2</v>
      </c>
      <c r="M3114">
        <v>7.3090000000000002</v>
      </c>
      <c r="R3114">
        <f t="shared" si="906"/>
        <v>7030.1879748383317</v>
      </c>
      <c r="S3114">
        <f t="shared" si="907"/>
        <v>6831.7300644101342</v>
      </c>
      <c r="T3114" s="5">
        <f t="shared" si="894"/>
        <v>0</v>
      </c>
      <c r="U3114" s="6">
        <f>+S3114+SUM($D$17:$E$17)-SUM($Q$27:Q3114)</f>
        <v>7010.7040644101289</v>
      </c>
      <c r="V3114" s="10">
        <f t="shared" si="895"/>
        <v>-1.107525240048135E-2</v>
      </c>
      <c r="W3114" s="10">
        <f>+S3114/SUM(Q$27:Q3114)-1</f>
        <v>6.3962373678307483E-2</v>
      </c>
      <c r="X3114">
        <v>6.5010000000000003</v>
      </c>
      <c r="AC3114">
        <f t="shared" si="908"/>
        <v>18988.926638764391</v>
      </c>
      <c r="AD3114">
        <f t="shared" si="909"/>
        <v>18803.18945061367</v>
      </c>
      <c r="AE3114" s="5">
        <f t="shared" si="896"/>
        <v>0</v>
      </c>
      <c r="AF3114" s="6">
        <f>+AD3114+SUM($D$18:$E$18)-SUM($AB$27:AB3114)</f>
        <v>19125.110450613698</v>
      </c>
      <c r="AG3114" s="10">
        <f t="shared" si="897"/>
        <v>-1.9621750861087417E-3</v>
      </c>
      <c r="AH3114" s="10">
        <f>+AD3114/SUM(AB$27:AB3114)-1</f>
        <v>0.62684382505204472</v>
      </c>
      <c r="AI3114" s="6">
        <f t="shared" si="898"/>
        <v>0</v>
      </c>
      <c r="AL3114" s="6">
        <f t="shared" si="899"/>
        <v>0</v>
      </c>
      <c r="AM3114" s="6">
        <f t="shared" si="900"/>
        <v>34211.384855047145</v>
      </c>
      <c r="AN3114" s="6">
        <f t="shared" si="901"/>
        <v>33766.217342675111</v>
      </c>
      <c r="AO3114" s="5">
        <f t="shared" si="902"/>
        <v>0</v>
      </c>
      <c r="AP3114" s="6">
        <f>+AN3114+SUM($D$16:$E$18)-SUM($AL$27:AL3114)</f>
        <v>34481.726342675087</v>
      </c>
      <c r="AQ3114" s="10">
        <f t="shared" si="910"/>
        <v>-4.9518950484009894E-3</v>
      </c>
      <c r="AR3114" s="10">
        <f>+AN3114/SUM(AL$27:AL3114)-1</f>
        <v>0.31465394204911767</v>
      </c>
    </row>
    <row r="3115" spans="1:44" x14ac:dyDescent="0.25">
      <c r="A3115" s="1">
        <v>44827</v>
      </c>
      <c r="B3115">
        <v>8.423</v>
      </c>
      <c r="G3115">
        <f t="shared" si="903"/>
        <v>8118.0579110219205</v>
      </c>
      <c r="H3115">
        <f t="shared" si="904"/>
        <v>8057.6378355655243</v>
      </c>
      <c r="I3115" s="5">
        <f t="shared" si="893"/>
        <v>0</v>
      </c>
      <c r="J3115" s="6">
        <f>+H3115+SUM($D$16:$E$16)-SUM($F$27:F3115)</f>
        <v>8272.2518355655193</v>
      </c>
      <c r="K3115" s="10">
        <f t="shared" si="905"/>
        <v>-8.8258771008978831E-3</v>
      </c>
      <c r="L3115" s="10">
        <f>+H3115/SUM(F$27:F3115)-1</f>
        <v>4.5715014869536441E-2</v>
      </c>
      <c r="M3115">
        <v>7.1639999999999997</v>
      </c>
      <c r="R3115">
        <f t="shared" si="906"/>
        <v>6890.7192025915729</v>
      </c>
      <c r="S3115">
        <f t="shared" si="907"/>
        <v>6696.1984103754548</v>
      </c>
      <c r="T3115" s="5">
        <f t="shared" si="894"/>
        <v>0</v>
      </c>
      <c r="U3115" s="6">
        <f>+S3115+SUM($D$17:$E$17)-SUM($Q$27:Q3115)</f>
        <v>6875.1724103754495</v>
      </c>
      <c r="V3115" s="10">
        <f t="shared" si="895"/>
        <v>-1.933210313678857E-2</v>
      </c>
      <c r="W3115" s="10">
        <f>+S3115/SUM(Q$27:Q3115)-1</f>
        <v>4.2854897391078728E-2</v>
      </c>
      <c r="X3115">
        <v>6.5060000000000002</v>
      </c>
      <c r="AC3115">
        <f t="shared" si="908"/>
        <v>19003.531258545012</v>
      </c>
      <c r="AD3115">
        <f t="shared" si="909"/>
        <v>18817.651217611525</v>
      </c>
      <c r="AE3115" s="5">
        <f t="shared" si="896"/>
        <v>0</v>
      </c>
      <c r="AF3115" s="6">
        <f>+AD3115+SUM($D$18:$E$18)-SUM($AB$27:AB3115)</f>
        <v>19139.572217611552</v>
      </c>
      <c r="AG3115" s="10">
        <f t="shared" si="897"/>
        <v>7.5616645640819158E-4</v>
      </c>
      <c r="AH3115" s="10">
        <f>+AD3115/SUM(AB$27:AB3115)-1</f>
        <v>0.62809505088272588</v>
      </c>
      <c r="AI3115" s="6">
        <f t="shared" si="898"/>
        <v>0</v>
      </c>
      <c r="AL3115" s="6">
        <f t="shared" si="899"/>
        <v>0</v>
      </c>
      <c r="AM3115" s="6">
        <f t="shared" si="900"/>
        <v>34012.308372158506</v>
      </c>
      <c r="AN3115" s="6">
        <f t="shared" si="901"/>
        <v>33571.487463552505</v>
      </c>
      <c r="AO3115" s="5">
        <f t="shared" si="902"/>
        <v>0</v>
      </c>
      <c r="AP3115" s="6">
        <f>+AN3115+SUM($D$16:$E$18)-SUM($AL$27:AL3115)</f>
        <v>34286.996463552481</v>
      </c>
      <c r="AQ3115" s="10">
        <f t="shared" si="910"/>
        <v>-5.6473355535452407E-3</v>
      </c>
      <c r="AR3115" s="10">
        <f>+AN3115/SUM(AL$27:AL3115)-1</f>
        <v>0.3070723287275765</v>
      </c>
    </row>
    <row r="3116" spans="1:44" x14ac:dyDescent="0.25">
      <c r="A3116" s="1">
        <v>44830</v>
      </c>
      <c r="B3116">
        <v>8.3239999999999998</v>
      </c>
      <c r="G3116">
        <f t="shared" si="903"/>
        <v>8022.6420576215678</v>
      </c>
      <c r="H3116">
        <f t="shared" si="904"/>
        <v>7962.9321314552326</v>
      </c>
      <c r="I3116" s="5">
        <f t="shared" si="893"/>
        <v>0</v>
      </c>
      <c r="J3116" s="6">
        <f>+H3116+SUM($D$16:$E$16)-SUM($F$27:F3116)</f>
        <v>8177.5461314552258</v>
      </c>
      <c r="K3116" s="10">
        <f t="shared" si="905"/>
        <v>-1.1448600211023341E-2</v>
      </c>
      <c r="L3116" s="10">
        <f>+H3116/SUM(F$27:F3116)-1</f>
        <v>3.3424169983856222E-2</v>
      </c>
      <c r="M3116">
        <v>7.1210000000000004</v>
      </c>
      <c r="R3116">
        <f t="shared" si="906"/>
        <v>6849.3594977183966</v>
      </c>
      <c r="S3116">
        <f t="shared" si="907"/>
        <v>6656.006264696206</v>
      </c>
      <c r="T3116" s="5">
        <f t="shared" si="894"/>
        <v>0</v>
      </c>
      <c r="U3116" s="6">
        <f>+S3116+SUM($D$17:$E$17)-SUM($Q$27:Q3116)</f>
        <v>6834.9802646962016</v>
      </c>
      <c r="V3116" s="10">
        <f t="shared" si="895"/>
        <v>-5.8459836757829287E-3</v>
      </c>
      <c r="W3116" s="10">
        <f>+S3116/SUM(Q$27:Q3116)-1</f>
        <v>3.659543890590089E-2</v>
      </c>
      <c r="X3116">
        <v>6.4829999999999997</v>
      </c>
      <c r="AC3116">
        <f t="shared" si="908"/>
        <v>18936.350007554149</v>
      </c>
      <c r="AD3116">
        <f t="shared" si="909"/>
        <v>18751.127089421381</v>
      </c>
      <c r="AE3116" s="5">
        <f t="shared" si="896"/>
        <v>0</v>
      </c>
      <c r="AF3116" s="6">
        <f>+AD3116+SUM($D$18:$E$18)-SUM($AB$27:AB3116)</f>
        <v>19073.048089421405</v>
      </c>
      <c r="AG3116" s="10">
        <f t="shared" si="897"/>
        <v>-3.4757374633971327E-3</v>
      </c>
      <c r="AH3116" s="10">
        <f>+AD3116/SUM(AB$27:AB3116)-1</f>
        <v>0.62233941206159105</v>
      </c>
      <c r="AI3116" s="6">
        <f t="shared" si="898"/>
        <v>0</v>
      </c>
      <c r="AL3116" s="6">
        <f t="shared" si="899"/>
        <v>0</v>
      </c>
      <c r="AM3116" s="6">
        <f t="shared" si="900"/>
        <v>33808.35156289411</v>
      </c>
      <c r="AN3116" s="6">
        <f t="shared" si="901"/>
        <v>33370.065485572821</v>
      </c>
      <c r="AO3116" s="5">
        <f t="shared" si="902"/>
        <v>0</v>
      </c>
      <c r="AP3116" s="6">
        <f>+AN3116+SUM($D$16:$E$18)-SUM($AL$27:AL3116)</f>
        <v>34085.574485572797</v>
      </c>
      <c r="AQ3116" s="10">
        <f t="shared" si="910"/>
        <v>-5.8745879999666517E-3</v>
      </c>
      <c r="AR3116" s="10">
        <f>+AN3116/SUM(AL$27:AL3116)-1</f>
        <v>0.29923016522199308</v>
      </c>
    </row>
    <row r="3117" spans="1:44" x14ac:dyDescent="0.25">
      <c r="A3117" s="1">
        <v>44831</v>
      </c>
      <c r="B3117">
        <v>8.3550000000000004</v>
      </c>
      <c r="G3117">
        <f t="shared" si="903"/>
        <v>8052.5197490903656</v>
      </c>
      <c r="H3117">
        <f t="shared" si="904"/>
        <v>7992.5874529443145</v>
      </c>
      <c r="I3117" s="5">
        <f t="shared" si="893"/>
        <v>0</v>
      </c>
      <c r="J3117" s="6">
        <f>+H3117+SUM($D$16:$E$16)-SUM($F$27:F3117)</f>
        <v>8207.2014529443077</v>
      </c>
      <c r="K3117" s="10">
        <f t="shared" si="905"/>
        <v>3.6264327968766885E-3</v>
      </c>
      <c r="L3117" s="10">
        <f>+H3117/SUM(F$27:F3117)-1</f>
        <v>3.7272818382402484E-2</v>
      </c>
      <c r="M3117">
        <v>7.1139999999999999</v>
      </c>
      <c r="R3117">
        <f t="shared" si="906"/>
        <v>6842.6265225064835</v>
      </c>
      <c r="S3117">
        <f t="shared" si="907"/>
        <v>6649.4633572600487</v>
      </c>
      <c r="T3117" s="5">
        <f t="shared" si="894"/>
        <v>0</v>
      </c>
      <c r="U3117" s="6">
        <f>+S3117+SUM($D$17:$E$17)-SUM($Q$27:Q3117)</f>
        <v>6828.4373572600434</v>
      </c>
      <c r="V3117" s="10">
        <f t="shared" si="895"/>
        <v>-9.5726793388906106E-4</v>
      </c>
      <c r="W3117" s="10">
        <f>+S3117/SUM(Q$27:Q3117)-1</f>
        <v>3.5576457292034513E-2</v>
      </c>
      <c r="X3117">
        <v>6.5069999999999997</v>
      </c>
      <c r="AC3117">
        <f t="shared" si="908"/>
        <v>19006.452182501136</v>
      </c>
      <c r="AD3117">
        <f t="shared" si="909"/>
        <v>18820.543571011098</v>
      </c>
      <c r="AE3117" s="5">
        <f t="shared" si="896"/>
        <v>0</v>
      </c>
      <c r="AF3117" s="6">
        <f>+AD3117+SUM($D$18:$E$18)-SUM($AB$27:AB3117)</f>
        <v>19142.464571011122</v>
      </c>
      <c r="AG3117" s="10">
        <f t="shared" si="897"/>
        <v>3.6395064524699094E-3</v>
      </c>
      <c r="AH3117" s="10">
        <f>+AD3117/SUM(AB$27:AB3117)-1</f>
        <v>0.62834529604886247</v>
      </c>
      <c r="AI3117" s="6">
        <f t="shared" si="898"/>
        <v>0</v>
      </c>
      <c r="AL3117" s="6">
        <f t="shared" si="899"/>
        <v>0</v>
      </c>
      <c r="AM3117" s="6">
        <f t="shared" si="900"/>
        <v>33901.598454097984</v>
      </c>
      <c r="AN3117" s="6">
        <f t="shared" si="901"/>
        <v>33462.594381215458</v>
      </c>
      <c r="AO3117" s="5">
        <f t="shared" si="902"/>
        <v>0</v>
      </c>
      <c r="AP3117" s="6">
        <f>+AN3117+SUM($D$16:$E$18)-SUM($AL$27:AL3117)</f>
        <v>34178.103381215435</v>
      </c>
      <c r="AQ3117" s="10">
        <f t="shared" si="910"/>
        <v>2.7146057251228317E-3</v>
      </c>
      <c r="AR3117" s="10">
        <f>+AN3117/SUM(AL$27:AL3117)-1</f>
        <v>0.30283268534367425</v>
      </c>
    </row>
    <row r="3118" spans="1:44" x14ac:dyDescent="0.25">
      <c r="A3118" s="1">
        <v>44832</v>
      </c>
      <c r="B3118">
        <v>8.2210000000000001</v>
      </c>
      <c r="G3118">
        <f t="shared" si="903"/>
        <v>7923.3710182252416</v>
      </c>
      <c r="H3118">
        <f t="shared" si="904"/>
        <v>7864.3999342495763</v>
      </c>
      <c r="I3118" s="5">
        <f t="shared" si="893"/>
        <v>0</v>
      </c>
      <c r="J3118" s="6">
        <f>+H3118+SUM($D$16:$E$16)-SUM($F$27:F3118)</f>
        <v>8079.0139342495704</v>
      </c>
      <c r="K3118" s="10">
        <f t="shared" si="905"/>
        <v>-1.5618907301069185E-2</v>
      </c>
      <c r="L3118" s="10">
        <f>+H3118/SUM(F$27:F3118)-1</f>
        <v>2.0636725304815196E-2</v>
      </c>
      <c r="M3118">
        <v>7.1280000000000001</v>
      </c>
      <c r="R3118">
        <f t="shared" si="906"/>
        <v>6856.0924729303097</v>
      </c>
      <c r="S3118">
        <f t="shared" si="907"/>
        <v>6662.5491721323633</v>
      </c>
      <c r="T3118" s="5">
        <f t="shared" si="894"/>
        <v>0</v>
      </c>
      <c r="U3118" s="6">
        <f>+S3118+SUM($D$17:$E$17)-SUM($Q$27:Q3118)</f>
        <v>6841.523172132358</v>
      </c>
      <c r="V3118" s="10">
        <f t="shared" si="895"/>
        <v>1.9163703476610117E-3</v>
      </c>
      <c r="W3118" s="10">
        <f>+S3118/SUM(Q$27:Q3118)-1</f>
        <v>3.7614420519767044E-2</v>
      </c>
      <c r="X3118">
        <v>6.6449999999999996</v>
      </c>
      <c r="AC3118">
        <f t="shared" si="908"/>
        <v>19409.539688446293</v>
      </c>
      <c r="AD3118">
        <f t="shared" si="909"/>
        <v>19219.688340151948</v>
      </c>
      <c r="AE3118" s="5">
        <f t="shared" si="896"/>
        <v>0</v>
      </c>
      <c r="AF3118" s="6">
        <f>+AD3118+SUM($D$18:$E$18)-SUM($AB$27:AB3118)</f>
        <v>19541.609340151976</v>
      </c>
      <c r="AG3118" s="10">
        <f t="shared" si="897"/>
        <v>2.0851273756322231E-2</v>
      </c>
      <c r="AH3118" s="10">
        <f>+AD3118/SUM(AB$27:AB3118)-1</f>
        <v>0.66287912897567058</v>
      </c>
      <c r="AI3118" s="6">
        <f t="shared" si="898"/>
        <v>0</v>
      </c>
      <c r="AL3118" s="6">
        <f t="shared" si="899"/>
        <v>0</v>
      </c>
      <c r="AM3118" s="6">
        <f t="shared" si="900"/>
        <v>34189.003179601845</v>
      </c>
      <c r="AN3118" s="6">
        <f t="shared" si="901"/>
        <v>33746.637446533889</v>
      </c>
      <c r="AO3118" s="5">
        <f t="shared" si="902"/>
        <v>0</v>
      </c>
      <c r="AP3118" s="6">
        <f>+AN3118+SUM($D$16:$E$18)-SUM($AL$27:AL3118)</f>
        <v>34462.146446533865</v>
      </c>
      <c r="AQ3118" s="10">
        <f t="shared" si="910"/>
        <v>8.3106737126479313E-3</v>
      </c>
      <c r="AR3118" s="10">
        <f>+AN3118/SUM(AL$27:AL3118)-1</f>
        <v>0.31389161835186319</v>
      </c>
    </row>
    <row r="3119" spans="1:44" x14ac:dyDescent="0.25">
      <c r="A3119" s="1">
        <v>44833</v>
      </c>
      <c r="B3119">
        <v>8.0760000000000005</v>
      </c>
      <c r="G3119">
        <f t="shared" si="903"/>
        <v>7783.6205258711907</v>
      </c>
      <c r="H3119">
        <f t="shared" si="904"/>
        <v>7725.689559542584</v>
      </c>
      <c r="I3119" s="5">
        <f t="shared" si="893"/>
        <v>0</v>
      </c>
      <c r="J3119" s="6">
        <f>+H3119+SUM($D$16:$E$16)-SUM($F$27:F3119)</f>
        <v>7940.3035595425781</v>
      </c>
      <c r="K3119" s="10">
        <f t="shared" si="905"/>
        <v>-1.7169220877185754E-2</v>
      </c>
      <c r="L3119" s="10">
        <f>+H3119/SUM(F$27:F3119)-1</f>
        <v>2.6349827954859073E-3</v>
      </c>
      <c r="M3119">
        <v>7.0410000000000004</v>
      </c>
      <c r="R3119">
        <f t="shared" si="906"/>
        <v>6772.4112095822547</v>
      </c>
      <c r="S3119">
        <f t="shared" si="907"/>
        <v>6581.230179711556</v>
      </c>
      <c r="T3119" s="5">
        <f t="shared" si="894"/>
        <v>0</v>
      </c>
      <c r="U3119" s="6">
        <f>+S3119+SUM($D$17:$E$17)-SUM($Q$27:Q3119)</f>
        <v>6760.2041797115508</v>
      </c>
      <c r="V3119" s="10">
        <f t="shared" si="895"/>
        <v>-1.1886094715288675E-2</v>
      </c>
      <c r="W3119" s="10">
        <f>+S3119/SUM(Q$27:Q3119)-1</f>
        <v>2.4949934747429792E-2</v>
      </c>
      <c r="X3119">
        <v>6.53</v>
      </c>
      <c r="AC3119">
        <f t="shared" si="908"/>
        <v>19073.633433491996</v>
      </c>
      <c r="AD3119">
        <f t="shared" si="909"/>
        <v>18887.067699201241</v>
      </c>
      <c r="AE3119" s="5">
        <f t="shared" si="896"/>
        <v>0</v>
      </c>
      <c r="AF3119" s="6">
        <f>+AD3119+SUM($D$18:$E$18)-SUM($AB$27:AB3119)</f>
        <v>19208.988699201269</v>
      </c>
      <c r="AG3119" s="10">
        <f t="shared" si="897"/>
        <v>-1.7021148829706401E-2</v>
      </c>
      <c r="AH3119" s="10">
        <f>+AD3119/SUM(AB$27:AB3119)-1</f>
        <v>0.6341009348699973</v>
      </c>
      <c r="AI3119" s="6">
        <f t="shared" si="898"/>
        <v>0</v>
      </c>
      <c r="AL3119" s="6">
        <f t="shared" si="899"/>
        <v>0</v>
      </c>
      <c r="AM3119" s="6">
        <f t="shared" si="900"/>
        <v>33629.665168945445</v>
      </c>
      <c r="AN3119" s="6">
        <f t="shared" si="901"/>
        <v>33193.987438455384</v>
      </c>
      <c r="AO3119" s="5">
        <f t="shared" si="902"/>
        <v>0</v>
      </c>
      <c r="AP3119" s="6">
        <f>+AN3119+SUM($D$16:$E$18)-SUM($AL$27:AL3119)</f>
        <v>33909.49643845536</v>
      </c>
      <c r="AQ3119" s="10">
        <f t="shared" si="910"/>
        <v>-1.6036436062852655E-2</v>
      </c>
      <c r="AR3119" s="10">
        <f>+AN3119/SUM(AL$27:AL3119)-1</f>
        <v>0.29237474234764305</v>
      </c>
    </row>
    <row r="3120" spans="1:44" x14ac:dyDescent="0.25">
      <c r="A3120" s="1">
        <v>44834</v>
      </c>
      <c r="B3120">
        <v>8.0549999999999997</v>
      </c>
      <c r="G3120">
        <f t="shared" si="903"/>
        <v>7763.3807993923274</v>
      </c>
      <c r="H3120">
        <f t="shared" si="904"/>
        <v>7705.6004707919155</v>
      </c>
      <c r="I3120" s="5">
        <f t="shared" si="893"/>
        <v>0</v>
      </c>
      <c r="J3120" s="6">
        <f>+H3120+SUM($D$16:$E$16)-SUM($F$27:F3120)</f>
        <v>7920.2144707919097</v>
      </c>
      <c r="K3120" s="10">
        <f t="shared" si="905"/>
        <v>-2.5300152066006776E-3</v>
      </c>
      <c r="L3120" s="10">
        <f>+H3120/SUM(F$27:F3120)-1</f>
        <v>2.7833880341443518E-5</v>
      </c>
      <c r="M3120">
        <v>7.0830000000000002</v>
      </c>
      <c r="R3120">
        <f t="shared" si="906"/>
        <v>6812.8090608537295</v>
      </c>
      <c r="S3120">
        <f t="shared" si="907"/>
        <v>6620.4876243284971</v>
      </c>
      <c r="T3120" s="5">
        <f t="shared" si="894"/>
        <v>0</v>
      </c>
      <c r="U3120" s="6">
        <f>+S3120+SUM($D$17:$E$17)-SUM($Q$27:Q3120)</f>
        <v>6799.4616243284909</v>
      </c>
      <c r="V3120" s="10">
        <f t="shared" si="895"/>
        <v>5.8071388930467371E-3</v>
      </c>
      <c r="W3120" s="10">
        <f>+S3120/SUM(Q$27:Q3120)-1</f>
        <v>3.1063824430627163E-2</v>
      </c>
      <c r="X3120">
        <v>6.4930000000000003</v>
      </c>
      <c r="AC3120">
        <f t="shared" si="908"/>
        <v>18965.559247115394</v>
      </c>
      <c r="AD3120">
        <f t="shared" si="909"/>
        <v>18780.050623417101</v>
      </c>
      <c r="AE3120" s="5">
        <f t="shared" si="896"/>
        <v>0</v>
      </c>
      <c r="AF3120" s="6">
        <f>+AD3120+SUM($D$18:$E$18)-SUM($AB$27:AB3120)</f>
        <v>19101.971623417128</v>
      </c>
      <c r="AG3120" s="10">
        <f t="shared" si="897"/>
        <v>-5.5711978105641435E-3</v>
      </c>
      <c r="AH3120" s="10">
        <f>+AD3120/SUM(AB$27:AB3120)-1</f>
        <v>0.62484186372295447</v>
      </c>
      <c r="AI3120" s="6">
        <f t="shared" si="898"/>
        <v>0</v>
      </c>
      <c r="AL3120" s="6">
        <f t="shared" si="899"/>
        <v>0</v>
      </c>
      <c r="AM3120" s="6">
        <f t="shared" si="900"/>
        <v>33541.749107361451</v>
      </c>
      <c r="AN3120" s="6">
        <f t="shared" si="901"/>
        <v>33106.138718537513</v>
      </c>
      <c r="AO3120" s="5">
        <f t="shared" si="902"/>
        <v>0</v>
      </c>
      <c r="AP3120" s="6">
        <f>+AN3120+SUM($D$16:$E$18)-SUM($AL$27:AL3120)</f>
        <v>33821.647718537497</v>
      </c>
      <c r="AQ3120" s="10">
        <f t="shared" si="910"/>
        <v>-2.590681937058692E-3</v>
      </c>
      <c r="AR3120" s="10">
        <f>+AN3120/SUM(AL$27:AL3120)-1</f>
        <v>0.28895444019262384</v>
      </c>
    </row>
    <row r="3121" spans="1:44" x14ac:dyDescent="0.25">
      <c r="A3121" s="1">
        <v>44837</v>
      </c>
      <c r="B3121">
        <v>8.0739999999999998</v>
      </c>
      <c r="G3121">
        <f t="shared" si="903"/>
        <v>7781.6929328732031</v>
      </c>
      <c r="H3121">
        <f t="shared" si="904"/>
        <v>7723.7763129949008</v>
      </c>
      <c r="I3121" s="5">
        <f t="shared" si="893"/>
        <v>0</v>
      </c>
      <c r="J3121" s="6">
        <f>+H3121+SUM($D$16:$E$16)-SUM($F$27:F3121)</f>
        <v>7938.3903129948949</v>
      </c>
      <c r="K3121" s="10">
        <f t="shared" si="905"/>
        <v>2.2948674268876701E-3</v>
      </c>
      <c r="L3121" s="10">
        <f>+H3121/SUM(F$27:F3121)-1</f>
        <v>2.3866828988052813E-3</v>
      </c>
      <c r="M3121">
        <v>7.1459999999999999</v>
      </c>
      <c r="R3121">
        <f t="shared" si="906"/>
        <v>6873.4058377609426</v>
      </c>
      <c r="S3121">
        <f t="shared" si="907"/>
        <v>6679.37379125391</v>
      </c>
      <c r="T3121" s="5">
        <f t="shared" si="894"/>
        <v>0</v>
      </c>
      <c r="U3121" s="6">
        <f>+S3121+SUM($D$17:$E$17)-SUM($Q$27:Q3121)</f>
        <v>6858.3477912539056</v>
      </c>
      <c r="V3121" s="10">
        <f t="shared" si="895"/>
        <v>8.6604161004042446E-3</v>
      </c>
      <c r="W3121" s="10">
        <f>+S3121/SUM(Q$27:Q3121)-1</f>
        <v>4.0234658955422997E-2</v>
      </c>
      <c r="X3121">
        <v>6.55</v>
      </c>
      <c r="AC3121">
        <f t="shared" si="908"/>
        <v>19132.051912614479</v>
      </c>
      <c r="AD3121">
        <f t="shared" si="909"/>
        <v>18944.914767192669</v>
      </c>
      <c r="AE3121" s="5">
        <f t="shared" si="896"/>
        <v>0</v>
      </c>
      <c r="AF3121" s="6">
        <f>+AD3121+SUM($D$18:$E$18)-SUM($AB$27:AB3121)</f>
        <v>19266.835767192693</v>
      </c>
      <c r="AG3121" s="10">
        <f t="shared" si="897"/>
        <v>8.6307396443547901E-3</v>
      </c>
      <c r="AH3121" s="10">
        <f>+AD3121/SUM(AB$27:AB3121)-1</f>
        <v>0.63910583819272326</v>
      </c>
      <c r="AI3121" s="6">
        <f t="shared" si="898"/>
        <v>0</v>
      </c>
      <c r="AL3121" s="6">
        <f t="shared" si="899"/>
        <v>0</v>
      </c>
      <c r="AM3121" s="6">
        <f t="shared" si="900"/>
        <v>33787.150683248627</v>
      </c>
      <c r="AN3121" s="6">
        <f t="shared" si="901"/>
        <v>33348.064871441478</v>
      </c>
      <c r="AO3121" s="5">
        <f t="shared" si="902"/>
        <v>0</v>
      </c>
      <c r="AP3121" s="6">
        <f>+AN3121+SUM($D$16:$E$18)-SUM($AL$27:AL3121)</f>
        <v>34063.573871441462</v>
      </c>
      <c r="AQ3121" s="10">
        <f t="shared" si="910"/>
        <v>7.1529972435779854E-3</v>
      </c>
      <c r="AR3121" s="10">
        <f>+AN3121/SUM(AL$27:AL3121)-1</f>
        <v>0.29837359328792812</v>
      </c>
    </row>
    <row r="3122" spans="1:44" x14ac:dyDescent="0.25">
      <c r="A3122" s="1">
        <v>44838</v>
      </c>
      <c r="B3122">
        <v>8.1229999999999993</v>
      </c>
      <c r="G3122">
        <f t="shared" si="903"/>
        <v>7828.9189613238814</v>
      </c>
      <c r="H3122">
        <f t="shared" si="904"/>
        <v>7770.6508534131244</v>
      </c>
      <c r="I3122" s="5">
        <f t="shared" si="893"/>
        <v>0</v>
      </c>
      <c r="J3122" s="6">
        <f>+H3122+SUM($D$16:$E$16)-SUM($F$27:F3122)</f>
        <v>7985.2648534131176</v>
      </c>
      <c r="K3122" s="10">
        <f t="shared" si="905"/>
        <v>5.9047915975471987E-3</v>
      </c>
      <c r="L3122" s="10">
        <f>+H3122/SUM(F$27:F3122)-1</f>
        <v>8.4700303674751787E-3</v>
      </c>
      <c r="M3122">
        <v>7.343</v>
      </c>
      <c r="R3122">
        <f t="shared" si="906"/>
        <v>7062.8909972961937</v>
      </c>
      <c r="S3122">
        <f t="shared" si="907"/>
        <v>6863.5099005286111</v>
      </c>
      <c r="T3122" s="5">
        <f t="shared" si="894"/>
        <v>0</v>
      </c>
      <c r="U3122" s="6">
        <f>+S3122+SUM($D$17:$E$17)-SUM($Q$27:Q3122)</f>
        <v>7042.4839005286049</v>
      </c>
      <c r="V3122" s="10">
        <f t="shared" si="895"/>
        <v>2.6848464802196048E-2</v>
      </c>
      <c r="W3122" s="10">
        <f>+S3122/SUM(Q$27:Q3122)-1</f>
        <v>6.8911712945657788E-2</v>
      </c>
      <c r="X3122">
        <v>6.62</v>
      </c>
      <c r="AC3122">
        <f t="shared" si="908"/>
        <v>19336.516589543186</v>
      </c>
      <c r="AD3122">
        <f t="shared" si="909"/>
        <v>19147.379505162669</v>
      </c>
      <c r="AE3122" s="5">
        <f t="shared" si="896"/>
        <v>0</v>
      </c>
      <c r="AF3122" s="6">
        <f>+AD3122+SUM($D$18:$E$18)-SUM($AB$27:AB3122)</f>
        <v>19469.300505162697</v>
      </c>
      <c r="AG3122" s="10">
        <f t="shared" si="897"/>
        <v>1.0508458182570735E-2</v>
      </c>
      <c r="AH3122" s="10">
        <f>+AD3122/SUM(AB$27:AB3122)-1</f>
        <v>0.65662299982226391</v>
      </c>
      <c r="AI3122" s="6">
        <f t="shared" si="898"/>
        <v>0</v>
      </c>
      <c r="AL3122" s="6">
        <f t="shared" si="899"/>
        <v>0</v>
      </c>
      <c r="AM3122" s="6">
        <f t="shared" si="900"/>
        <v>34228.326548163262</v>
      </c>
      <c r="AN3122" s="6">
        <f t="shared" si="901"/>
        <v>33781.540259104404</v>
      </c>
      <c r="AO3122" s="5">
        <f t="shared" si="902"/>
        <v>0</v>
      </c>
      <c r="AP3122" s="6">
        <f>+AN3122+SUM($D$16:$E$18)-SUM($AL$27:AL3122)</f>
        <v>34497.049259104388</v>
      </c>
      <c r="AQ3122" s="10">
        <f t="shared" si="910"/>
        <v>1.272548175064947E-2</v>
      </c>
      <c r="AR3122" s="10">
        <f>+AN3122/SUM(AL$27:AL3122)-1</f>
        <v>0.31525052449372581</v>
      </c>
    </row>
    <row r="3123" spans="1:44" x14ac:dyDescent="0.25">
      <c r="A3123" s="1">
        <v>44839</v>
      </c>
      <c r="B3123">
        <v>8.3279999999999994</v>
      </c>
      <c r="G3123">
        <f t="shared" si="903"/>
        <v>8026.4972436175412</v>
      </c>
      <c r="H3123">
        <f t="shared" si="904"/>
        <v>7966.7586245505972</v>
      </c>
      <c r="I3123" s="5">
        <f t="shared" si="893"/>
        <v>0</v>
      </c>
      <c r="J3123" s="6">
        <f>+H3123+SUM($D$16:$E$16)-SUM($F$27:F3123)</f>
        <v>8181.3726245505904</v>
      </c>
      <c r="K3123" s="10">
        <f t="shared" si="905"/>
        <v>2.4558705908627632E-2</v>
      </c>
      <c r="L3123" s="10">
        <f>+H3123/SUM(F$27:F3123)-1</f>
        <v>3.3920769777216808E-2</v>
      </c>
      <c r="M3123">
        <v>7.34</v>
      </c>
      <c r="R3123">
        <f t="shared" si="906"/>
        <v>7060.0054364910884</v>
      </c>
      <c r="S3123">
        <f t="shared" si="907"/>
        <v>6860.7057973416868</v>
      </c>
      <c r="T3123" s="5">
        <f t="shared" si="894"/>
        <v>0</v>
      </c>
      <c r="U3123" s="6">
        <f>+S3123+SUM($D$17:$E$17)-SUM($Q$27:Q3123)</f>
        <v>7039.6797973416815</v>
      </c>
      <c r="V3123" s="10">
        <f t="shared" si="895"/>
        <v>-3.9816962687166946E-4</v>
      </c>
      <c r="W3123" s="10">
        <f>+S3123/SUM(Q$27:Q3123)-1</f>
        <v>6.8475006539715055E-2</v>
      </c>
      <c r="X3123">
        <v>6.6760000000000002</v>
      </c>
      <c r="AC3123">
        <f t="shared" si="908"/>
        <v>19500.08833108615</v>
      </c>
      <c r="AD3123">
        <f t="shared" si="909"/>
        <v>19309.351295538669</v>
      </c>
      <c r="AE3123" s="5">
        <f t="shared" si="896"/>
        <v>0</v>
      </c>
      <c r="AF3123" s="6">
        <f>+AD3123+SUM($D$18:$E$18)-SUM($AB$27:AB3123)</f>
        <v>19631.272295538693</v>
      </c>
      <c r="AG3123" s="10">
        <f t="shared" si="897"/>
        <v>8.3193430772228183E-3</v>
      </c>
      <c r="AH3123" s="10">
        <f>+AD3123/SUM(AB$27:AB3123)-1</f>
        <v>0.67063672912589634</v>
      </c>
      <c r="AI3123" s="6">
        <f t="shared" si="898"/>
        <v>0</v>
      </c>
      <c r="AL3123" s="6">
        <f t="shared" si="899"/>
        <v>0</v>
      </c>
      <c r="AM3123" s="6">
        <f t="shared" si="900"/>
        <v>34586.591011194781</v>
      </c>
      <c r="AN3123" s="6">
        <f t="shared" si="901"/>
        <v>34136.815717430953</v>
      </c>
      <c r="AO3123" s="5">
        <f t="shared" si="902"/>
        <v>0</v>
      </c>
      <c r="AP3123" s="6">
        <f>+AN3123+SUM($D$16:$E$18)-SUM($AL$27:AL3123)</f>
        <v>34852.324717430936</v>
      </c>
      <c r="AQ3123" s="10">
        <f t="shared" si="910"/>
        <v>1.0298720208157697E-2</v>
      </c>
      <c r="AR3123" s="10">
        <f>+AN3123/SUM(AL$27:AL3123)-1</f>
        <v>0.32908281956729946</v>
      </c>
    </row>
    <row r="3124" spans="1:44" x14ac:dyDescent="0.25">
      <c r="A3124" s="1">
        <v>44840</v>
      </c>
      <c r="B3124">
        <v>8.3490000000000002</v>
      </c>
      <c r="G3124">
        <f t="shared" si="903"/>
        <v>8046.7369700964055</v>
      </c>
      <c r="H3124">
        <f t="shared" si="904"/>
        <v>7986.8477133012666</v>
      </c>
      <c r="I3124" s="5">
        <f t="shared" si="893"/>
        <v>0</v>
      </c>
      <c r="J3124" s="6">
        <f>+H3124+SUM($D$16:$E$16)-SUM($F$27:F3124)</f>
        <v>8201.4617133012616</v>
      </c>
      <c r="K3124" s="10">
        <f t="shared" si="905"/>
        <v>2.4554667868796898E-3</v>
      </c>
      <c r="L3124" s="10">
        <f>+H3124/SUM(F$27:F3124)-1</f>
        <v>3.6527918692361272E-2</v>
      </c>
      <c r="M3124">
        <v>7.3010000000000002</v>
      </c>
      <c r="R3124">
        <f t="shared" si="906"/>
        <v>7022.493146024719</v>
      </c>
      <c r="S3124">
        <f t="shared" si="907"/>
        <v>6824.25245591167</v>
      </c>
      <c r="T3124" s="5">
        <f t="shared" si="894"/>
        <v>0</v>
      </c>
      <c r="U3124" s="6">
        <f>+S3124+SUM($D$17:$E$17)-SUM($Q$27:Q3124)</f>
        <v>7003.2264559116647</v>
      </c>
      <c r="V3124" s="10">
        <f t="shared" si="895"/>
        <v>-5.1782669779643076E-3</v>
      </c>
      <c r="W3124" s="10">
        <f>+S3124/SUM(Q$27:Q3124)-1</f>
        <v>6.2797823262460639E-2</v>
      </c>
      <c r="X3124">
        <v>6.65</v>
      </c>
      <c r="AC3124">
        <f t="shared" si="908"/>
        <v>19424.144308226918</v>
      </c>
      <c r="AD3124">
        <f t="shared" si="909"/>
        <v>19234.150107149813</v>
      </c>
      <c r="AE3124" s="5">
        <f t="shared" si="896"/>
        <v>0</v>
      </c>
      <c r="AF3124" s="6">
        <f>+AD3124+SUM($D$18:$E$18)-SUM($AB$27:AB3124)</f>
        <v>19556.071107149837</v>
      </c>
      <c r="AG3124" s="10">
        <f t="shared" si="897"/>
        <v>-3.8306833737895563E-3</v>
      </c>
      <c r="AH3124" s="10">
        <f>+AD3124/SUM(AB$27:AB3124)-1</f>
        <v>0.66413035480635285</v>
      </c>
      <c r="AI3124" s="6">
        <f t="shared" si="898"/>
        <v>0</v>
      </c>
      <c r="AL3124" s="6">
        <f t="shared" si="899"/>
        <v>0</v>
      </c>
      <c r="AM3124" s="6">
        <f t="shared" si="900"/>
        <v>34493.374424348047</v>
      </c>
      <c r="AN3124" s="6">
        <f t="shared" si="901"/>
        <v>34045.250276362749</v>
      </c>
      <c r="AO3124" s="5">
        <f t="shared" si="902"/>
        <v>0</v>
      </c>
      <c r="AP3124" s="6">
        <f>+AN3124+SUM($D$16:$E$18)-SUM($AL$27:AL3124)</f>
        <v>34760.759276362733</v>
      </c>
      <c r="AQ3124" s="10">
        <f t="shared" si="910"/>
        <v>-2.627240558860322E-3</v>
      </c>
      <c r="AR3124" s="10">
        <f>+AN3124/SUM(AL$27:AL3124)-1</f>
        <v>0.32551781058704732</v>
      </c>
    </row>
    <row r="3125" spans="1:44" x14ac:dyDescent="0.25">
      <c r="A3125" s="1">
        <v>44841</v>
      </c>
      <c r="B3125">
        <v>8.2780000000000005</v>
      </c>
      <c r="G3125">
        <f t="shared" si="903"/>
        <v>7978.3074186678696</v>
      </c>
      <c r="H3125">
        <f t="shared" si="904"/>
        <v>7918.927460858532</v>
      </c>
      <c r="I3125" s="5">
        <f t="shared" si="893"/>
        <v>0</v>
      </c>
      <c r="J3125" s="6">
        <f>+H3125+SUM($D$16:$E$16)-SUM($F$27:F3125)</f>
        <v>8133.5414608585261</v>
      </c>
      <c r="K3125" s="10">
        <f t="shared" si="905"/>
        <v>-8.2814813769820361E-3</v>
      </c>
      <c r="L3125" s="10">
        <f>+H3125/SUM(F$27:F3125)-1</f>
        <v>2.7713272360206931E-2</v>
      </c>
      <c r="M3125">
        <v>7.2190000000000003</v>
      </c>
      <c r="R3125">
        <f t="shared" si="906"/>
        <v>6943.6211506851723</v>
      </c>
      <c r="S3125">
        <f t="shared" si="907"/>
        <v>6747.6069688024036</v>
      </c>
      <c r="T3125" s="5">
        <f t="shared" si="894"/>
        <v>0</v>
      </c>
      <c r="U3125" s="6">
        <f>+S3125+SUM($D$17:$E$17)-SUM($Q$27:Q3125)</f>
        <v>6926.5809688023983</v>
      </c>
      <c r="V3125" s="10">
        <f t="shared" si="895"/>
        <v>-1.0944310824701042E-2</v>
      </c>
      <c r="W3125" s="10">
        <f>+S3125/SUM(Q$27:Q3125)-1</f>
        <v>5.0861181500027941E-2</v>
      </c>
      <c r="X3125">
        <v>6.577</v>
      </c>
      <c r="AC3125">
        <f t="shared" si="908"/>
        <v>19210.916859429839</v>
      </c>
      <c r="AD3125">
        <f t="shared" si="909"/>
        <v>19023.008308981098</v>
      </c>
      <c r="AE3125" s="5">
        <f t="shared" si="896"/>
        <v>0</v>
      </c>
      <c r="AF3125" s="6">
        <f>+AD3125+SUM($D$18:$E$18)-SUM($AB$27:AB3125)</f>
        <v>19344.929308981125</v>
      </c>
      <c r="AG3125" s="10">
        <f t="shared" si="897"/>
        <v>-1.0796739130873645E-2</v>
      </c>
      <c r="AH3125" s="10">
        <f>+AD3125/SUM(AB$27:AB3125)-1</f>
        <v>0.64586245767840311</v>
      </c>
      <c r="AI3125" s="6">
        <f t="shared" si="898"/>
        <v>0</v>
      </c>
      <c r="AL3125" s="6">
        <f t="shared" si="899"/>
        <v>0</v>
      </c>
      <c r="AM3125" s="6">
        <f t="shared" si="900"/>
        <v>34132.845428782879</v>
      </c>
      <c r="AN3125" s="6">
        <f t="shared" si="901"/>
        <v>33689.542738642034</v>
      </c>
      <c r="AO3125" s="5">
        <f t="shared" si="902"/>
        <v>0</v>
      </c>
      <c r="AP3125" s="6">
        <f>+AN3125+SUM($D$16:$E$18)-SUM($AL$27:AL3125)</f>
        <v>34405.051738642011</v>
      </c>
      <c r="AQ3125" s="10">
        <f t="shared" si="910"/>
        <v>-1.02330197937478E-2</v>
      </c>
      <c r="AR3125" s="10">
        <f>+AN3125/SUM(AL$27:AL3125)-1</f>
        <v>0.31166869293388011</v>
      </c>
    </row>
    <row r="3126" spans="1:44" x14ac:dyDescent="0.25">
      <c r="A3126" s="1">
        <v>44844</v>
      </c>
      <c r="B3126">
        <v>8.2439999999999998</v>
      </c>
      <c r="G3126">
        <f t="shared" si="903"/>
        <v>7945.5383377020917</v>
      </c>
      <c r="H3126">
        <f t="shared" si="904"/>
        <v>7886.4022695479262</v>
      </c>
      <c r="I3126" s="5">
        <f t="shared" si="893"/>
        <v>0</v>
      </c>
      <c r="J3126" s="6">
        <f>+H3126+SUM($D$16:$E$16)-SUM($F$27:F3126)</f>
        <v>8101.0162695479185</v>
      </c>
      <c r="K3126" s="10">
        <f t="shared" si="905"/>
        <v>-3.9988966020682026E-3</v>
      </c>
      <c r="L3126" s="10">
        <f>+H3126/SUM(F$27:F3126)-1</f>
        <v>2.3492174116639841E-2</v>
      </c>
      <c r="M3126">
        <v>7.1769999999999996</v>
      </c>
      <c r="R3126">
        <f t="shared" si="906"/>
        <v>6903.2232994136966</v>
      </c>
      <c r="S3126">
        <f t="shared" si="907"/>
        <v>6708.3495241854616</v>
      </c>
      <c r="T3126" s="5">
        <f t="shared" si="894"/>
        <v>0</v>
      </c>
      <c r="U3126" s="6">
        <f>+S3126+SUM($D$17:$E$17)-SUM($Q$27:Q3126)</f>
        <v>6887.3235241854563</v>
      </c>
      <c r="V3126" s="10">
        <f t="shared" si="895"/>
        <v>-5.6676511533986229E-3</v>
      </c>
      <c r="W3126" s="10">
        <f>+S3126/SUM(Q$27:Q3126)-1</f>
        <v>4.474729181683057E-2</v>
      </c>
      <c r="X3126">
        <v>6.5380000000000003</v>
      </c>
      <c r="AC3126">
        <f t="shared" si="908"/>
        <v>19097.000825140993</v>
      </c>
      <c r="AD3126">
        <f t="shared" si="909"/>
        <v>18910.206526397815</v>
      </c>
      <c r="AE3126" s="5">
        <f t="shared" si="896"/>
        <v>0</v>
      </c>
      <c r="AF3126" s="6">
        <f>+AD3126+SUM($D$18:$E$18)-SUM($AB$27:AB3126)</f>
        <v>19232.127526397839</v>
      </c>
      <c r="AG3126" s="10">
        <f t="shared" si="897"/>
        <v>-5.8310775284620142E-3</v>
      </c>
      <c r="AH3126" s="10">
        <f>+AD3126/SUM(AB$27:AB3126)-1</f>
        <v>0.63610289619908778</v>
      </c>
      <c r="AI3126" s="6">
        <f t="shared" si="898"/>
        <v>0</v>
      </c>
      <c r="AL3126" s="6">
        <f t="shared" si="899"/>
        <v>0</v>
      </c>
      <c r="AM3126" s="6">
        <f t="shared" si="900"/>
        <v>33945.762462256782</v>
      </c>
      <c r="AN3126" s="6">
        <f t="shared" si="901"/>
        <v>33504.958320131205</v>
      </c>
      <c r="AO3126" s="5">
        <f t="shared" si="902"/>
        <v>0</v>
      </c>
      <c r="AP3126" s="6">
        <f>+AN3126+SUM($D$16:$E$18)-SUM($AL$27:AL3126)</f>
        <v>34220.467320131182</v>
      </c>
      <c r="AQ3126" s="10">
        <f t="shared" si="910"/>
        <v>-5.3650382482498538E-3</v>
      </c>
      <c r="AR3126" s="10">
        <f>+AN3126/SUM(AL$27:AL3126)-1</f>
        <v>0.30448208298662327</v>
      </c>
    </row>
    <row r="3127" spans="1:44" x14ac:dyDescent="0.25">
      <c r="A3127" s="1">
        <v>44845</v>
      </c>
      <c r="B3127">
        <v>8.0719999999999992</v>
      </c>
      <c r="G3127">
        <f t="shared" si="903"/>
        <v>7779.7653398752154</v>
      </c>
      <c r="H3127">
        <f t="shared" si="904"/>
        <v>7721.8630664472166</v>
      </c>
      <c r="I3127" s="5">
        <f t="shared" si="893"/>
        <v>0</v>
      </c>
      <c r="J3127" s="6">
        <f>+H3127+SUM($D$16:$E$16)-SUM($F$27:F3127)</f>
        <v>7936.4770664472098</v>
      </c>
      <c r="K3127" s="10">
        <f t="shared" si="905"/>
        <v>-2.0310933545365062E-2</v>
      </c>
      <c r="L3127" s="10">
        <f>+H3127/SUM(F$27:F3127)-1</f>
        <v>2.1383830021246553E-3</v>
      </c>
      <c r="M3127">
        <v>7.1269999999999998</v>
      </c>
      <c r="R3127">
        <f t="shared" si="906"/>
        <v>6855.1306193286073</v>
      </c>
      <c r="S3127">
        <f t="shared" si="907"/>
        <v>6661.6144710700555</v>
      </c>
      <c r="T3127" s="5">
        <f t="shared" si="894"/>
        <v>0</v>
      </c>
      <c r="U3127" s="6">
        <f>+S3127+SUM($D$17:$E$17)-SUM($Q$27:Q3127)</f>
        <v>6840.5884710700502</v>
      </c>
      <c r="V3127" s="10">
        <f t="shared" si="895"/>
        <v>-6.7856625220655831E-3</v>
      </c>
      <c r="W3127" s="10">
        <f>+S3127/SUM(Q$27:Q3127)-1</f>
        <v>3.7468851717786134E-2</v>
      </c>
      <c r="X3127">
        <v>6.54</v>
      </c>
      <c r="AC3127">
        <f t="shared" si="908"/>
        <v>19102.842673053241</v>
      </c>
      <c r="AD3127">
        <f t="shared" si="909"/>
        <v>18915.991233196957</v>
      </c>
      <c r="AE3127" s="5">
        <f t="shared" si="896"/>
        <v>0</v>
      </c>
      <c r="AF3127" s="6">
        <f>+AD3127+SUM($D$18:$E$18)-SUM($AB$27:AB3127)</f>
        <v>19237.912233196985</v>
      </c>
      <c r="AG3127" s="10">
        <f t="shared" si="897"/>
        <v>3.0078350880358151E-4</v>
      </c>
      <c r="AH3127" s="10">
        <f>+AD3127/SUM(AB$27:AB3127)-1</f>
        <v>0.63660338653136028</v>
      </c>
      <c r="AI3127" s="6">
        <f t="shared" si="898"/>
        <v>0</v>
      </c>
      <c r="AL3127" s="6">
        <f t="shared" si="899"/>
        <v>0</v>
      </c>
      <c r="AM3127" s="6">
        <f t="shared" si="900"/>
        <v>33737.738632257067</v>
      </c>
      <c r="AN3127" s="6">
        <f t="shared" si="901"/>
        <v>33299.468770714229</v>
      </c>
      <c r="AO3127" s="5">
        <f t="shared" si="902"/>
        <v>0</v>
      </c>
      <c r="AP3127" s="6">
        <f>+AN3127+SUM($D$16:$E$18)-SUM($AL$27:AL3127)</f>
        <v>34014.977770714206</v>
      </c>
      <c r="AQ3127" s="10">
        <f t="shared" si="910"/>
        <v>-6.0048726831994914E-3</v>
      </c>
      <c r="AR3127" s="10">
        <f>+AN3127/SUM(AL$27:AL3127)-1</f>
        <v>0.29648155265036014</v>
      </c>
    </row>
    <row r="3128" spans="1:44" x14ac:dyDescent="0.25">
      <c r="A3128" s="1">
        <v>44846</v>
      </c>
      <c r="B3128">
        <v>8.0540000000000003</v>
      </c>
      <c r="G3128">
        <f t="shared" si="903"/>
        <v>7762.417002893334</v>
      </c>
      <c r="H3128">
        <f t="shared" si="904"/>
        <v>7704.643847518073</v>
      </c>
      <c r="I3128" s="5">
        <f t="shared" si="893"/>
        <v>0</v>
      </c>
      <c r="J3128" s="6">
        <f>+H3128+SUM($D$16:$E$16)-SUM($F$27:F3128)</f>
        <v>7919.2578475180662</v>
      </c>
      <c r="K3128" s="10">
        <f t="shared" si="905"/>
        <v>-2.1696300241250688E-3</v>
      </c>
      <c r="L3128" s="10">
        <f>+H3128/SUM(F$27:F3128)-1</f>
        <v>-9.6316067998869492E-5</v>
      </c>
      <c r="M3128">
        <v>7.0869999999999997</v>
      </c>
      <c r="R3128">
        <f t="shared" si="906"/>
        <v>6816.6564752605354</v>
      </c>
      <c r="S3128">
        <f t="shared" si="907"/>
        <v>6624.2264285777301</v>
      </c>
      <c r="T3128" s="5">
        <f t="shared" si="894"/>
        <v>0</v>
      </c>
      <c r="U3128" s="6">
        <f>+S3128+SUM($D$17:$E$17)-SUM($Q$27:Q3128)</f>
        <v>6803.2004285777257</v>
      </c>
      <c r="V3128" s="10">
        <f t="shared" si="895"/>
        <v>-5.4656178558971646E-3</v>
      </c>
      <c r="W3128" s="10">
        <f>+S3128/SUM(Q$27:Q3128)-1</f>
        <v>3.1646099638550584E-2</v>
      </c>
      <c r="X3128">
        <v>6.5279999999999996</v>
      </c>
      <c r="AC3128">
        <f t="shared" si="908"/>
        <v>19067.791585579747</v>
      </c>
      <c r="AD3128">
        <f t="shared" si="909"/>
        <v>18881.282992402099</v>
      </c>
      <c r="AE3128" s="5">
        <f t="shared" si="896"/>
        <v>0</v>
      </c>
      <c r="AF3128" s="6">
        <f>+AD3128+SUM($D$18:$E$18)-SUM($AB$27:AB3128)</f>
        <v>19203.203992402123</v>
      </c>
      <c r="AG3128" s="10">
        <f t="shared" si="897"/>
        <v>-1.8041583917286497E-3</v>
      </c>
      <c r="AH3128" s="10">
        <f>+AD3128/SUM(AB$27:AB3128)-1</f>
        <v>0.63360044453772479</v>
      </c>
      <c r="AI3128" s="6">
        <f t="shared" si="898"/>
        <v>0</v>
      </c>
      <c r="AL3128" s="6">
        <f t="shared" si="899"/>
        <v>0</v>
      </c>
      <c r="AM3128" s="6">
        <f t="shared" si="900"/>
        <v>33646.865063733618</v>
      </c>
      <c r="AN3128" s="6">
        <f t="shared" si="901"/>
        <v>33210.153268497903</v>
      </c>
      <c r="AO3128" s="5">
        <f t="shared" si="902"/>
        <v>0</v>
      </c>
      <c r="AP3128" s="6">
        <f>+AN3128+SUM($D$16:$E$18)-SUM($AL$27:AL3128)</f>
        <v>33925.662268497879</v>
      </c>
      <c r="AQ3128" s="10">
        <f t="shared" si="910"/>
        <v>-2.625769824645463E-3</v>
      </c>
      <c r="AR3128" s="10">
        <f>+AN3128/SUM(AL$27:AL3128)-1</f>
        <v>0.29300414279176779</v>
      </c>
    </row>
    <row r="3129" spans="1:44" x14ac:dyDescent="0.25">
      <c r="A3129" s="1">
        <v>44847</v>
      </c>
      <c r="B3129">
        <v>8.0060000000000002</v>
      </c>
      <c r="G3129">
        <f t="shared" si="903"/>
        <v>7716.1547709416473</v>
      </c>
      <c r="H3129">
        <f t="shared" si="904"/>
        <v>7658.7259303736892</v>
      </c>
      <c r="I3129" s="5">
        <f t="shared" si="893"/>
        <v>0</v>
      </c>
      <c r="J3129" s="6">
        <f>+H3129+SUM($D$16:$E$16)-SUM($F$27:F3129)</f>
        <v>7873.3399303736833</v>
      </c>
      <c r="K3129" s="10">
        <f t="shared" si="905"/>
        <v>-5.7982601436287196E-3</v>
      </c>
      <c r="L3129" s="10">
        <f>+H3129/SUM(F$27:F3129)-1</f>
        <v>-6.0555135883286759E-3</v>
      </c>
      <c r="M3129">
        <v>7.1260000000000003</v>
      </c>
      <c r="R3129">
        <f t="shared" si="906"/>
        <v>6854.1687657269058</v>
      </c>
      <c r="S3129">
        <f t="shared" si="907"/>
        <v>6660.6797700077477</v>
      </c>
      <c r="T3129" s="5">
        <f t="shared" si="894"/>
        <v>0</v>
      </c>
      <c r="U3129" s="6">
        <f>+S3129+SUM($D$17:$E$17)-SUM($Q$27:Q3129)</f>
        <v>6839.6537700077424</v>
      </c>
      <c r="V3129" s="10">
        <f t="shared" si="895"/>
        <v>5.3582636308773246E-3</v>
      </c>
      <c r="W3129" s="10">
        <f>+S3129/SUM(Q$27:Q3129)-1</f>
        <v>3.7323282915805445E-2</v>
      </c>
      <c r="X3129">
        <v>6.5880000000000001</v>
      </c>
      <c r="AC3129">
        <f t="shared" si="908"/>
        <v>19243.047022947208</v>
      </c>
      <c r="AD3129">
        <f t="shared" si="909"/>
        <v>19054.824196376383</v>
      </c>
      <c r="AE3129" s="5">
        <f t="shared" si="896"/>
        <v>0</v>
      </c>
      <c r="AF3129" s="6">
        <f>+AD3129+SUM($D$18:$E$18)-SUM($AB$27:AB3129)</f>
        <v>19376.745196376411</v>
      </c>
      <c r="AG3129" s="10">
        <f t="shared" si="897"/>
        <v>9.0370963117900605E-3</v>
      </c>
      <c r="AH3129" s="10">
        <f>+AD3129/SUM(AB$27:AB3129)-1</f>
        <v>0.64861515450590246</v>
      </c>
      <c r="AI3129" s="6">
        <f t="shared" si="898"/>
        <v>0</v>
      </c>
      <c r="AL3129" s="6">
        <f t="shared" si="899"/>
        <v>0</v>
      </c>
      <c r="AM3129" s="6">
        <f t="shared" si="900"/>
        <v>33813.37055961576</v>
      </c>
      <c r="AN3129" s="6">
        <f t="shared" si="901"/>
        <v>33374.229896757824</v>
      </c>
      <c r="AO3129" s="5">
        <f t="shared" si="902"/>
        <v>0</v>
      </c>
      <c r="AP3129" s="6">
        <f>+AN3129+SUM($D$16:$E$18)-SUM($AL$27:AL3129)</f>
        <v>34089.738896757801</v>
      </c>
      <c r="AQ3129" s="10">
        <f t="shared" si="910"/>
        <v>4.8363574146723654E-3</v>
      </c>
      <c r="AR3129" s="10">
        <f>+AN3129/SUM(AL$27:AL3129)-1</f>
        <v>0.29939230241151349</v>
      </c>
    </row>
    <row r="3130" spans="1:44" x14ac:dyDescent="0.25">
      <c r="A3130" s="1">
        <v>44848</v>
      </c>
      <c r="B3130">
        <v>8.0150000000000006</v>
      </c>
      <c r="G3130">
        <f t="shared" si="903"/>
        <v>7724.8289394325893</v>
      </c>
      <c r="H3130">
        <f t="shared" si="904"/>
        <v>7667.3355398382619</v>
      </c>
      <c r="I3130" s="5">
        <f t="shared" si="893"/>
        <v>0</v>
      </c>
      <c r="J3130" s="6">
        <f>+H3130+SUM($D$16:$E$16)-SUM($F$27:F3130)</f>
        <v>7881.949539838256</v>
      </c>
      <c r="K3130" s="10">
        <f t="shared" si="905"/>
        <v>1.0935142570638323E-3</v>
      </c>
      <c r="L3130" s="10">
        <f>+H3130/SUM(F$27:F3130)-1</f>
        <v>-4.938164053266747E-3</v>
      </c>
      <c r="M3130">
        <v>7.17</v>
      </c>
      <c r="R3130">
        <f t="shared" si="906"/>
        <v>6896.4903242017836</v>
      </c>
      <c r="S3130">
        <f t="shared" si="907"/>
        <v>6701.8066167493043</v>
      </c>
      <c r="T3130" s="5">
        <f t="shared" si="894"/>
        <v>0</v>
      </c>
      <c r="U3130" s="6">
        <f>+S3130+SUM($D$17:$E$17)-SUM($Q$27:Q3130)</f>
        <v>6880.7806167493</v>
      </c>
      <c r="V3130" s="10">
        <f t="shared" si="895"/>
        <v>6.0130012606633976E-3</v>
      </c>
      <c r="W3130" s="10">
        <f>+S3130/SUM(Q$27:Q3130)-1</f>
        <v>4.3728310202964193E-2</v>
      </c>
      <c r="X3130">
        <v>6.56</v>
      </c>
      <c r="AC3130">
        <f t="shared" si="908"/>
        <v>19161.261152175728</v>
      </c>
      <c r="AD3130">
        <f t="shared" si="909"/>
        <v>18973.838301188385</v>
      </c>
      <c r="AE3130" s="5">
        <f t="shared" si="896"/>
        <v>0</v>
      </c>
      <c r="AF3130" s="6">
        <f>+AD3130+SUM($D$18:$E$18)-SUM($AB$27:AB3130)</f>
        <v>19295.759301188409</v>
      </c>
      <c r="AG3130" s="10">
        <f t="shared" si="897"/>
        <v>-4.179540700320783E-3</v>
      </c>
      <c r="AH3130" s="10">
        <f>+AD3130/SUM(AB$27:AB3130)-1</f>
        <v>0.64160828985408624</v>
      </c>
      <c r="AI3130" s="6">
        <f t="shared" si="898"/>
        <v>0</v>
      </c>
      <c r="AL3130" s="6">
        <f t="shared" si="899"/>
        <v>0</v>
      </c>
      <c r="AM3130" s="6">
        <f t="shared" si="900"/>
        <v>33782.580415810102</v>
      </c>
      <c r="AN3130" s="6">
        <f t="shared" si="901"/>
        <v>33342.98045777595</v>
      </c>
      <c r="AO3130" s="5">
        <f t="shared" si="902"/>
        <v>0</v>
      </c>
      <c r="AP3130" s="6">
        <f>+AN3130+SUM($D$16:$E$18)-SUM($AL$27:AL3130)</f>
        <v>34058.489457775926</v>
      </c>
      <c r="AQ3130" s="10">
        <f t="shared" si="910"/>
        <v>-9.1668167587066751E-4</v>
      </c>
      <c r="AR3130" s="10">
        <f>+AN3130/SUM(AL$27:AL3130)-1</f>
        <v>0.29817563672084924</v>
      </c>
    </row>
    <row r="3131" spans="1:44" x14ac:dyDescent="0.25">
      <c r="A3131" s="1">
        <v>44851</v>
      </c>
      <c r="B3131">
        <v>7.9960000000000004</v>
      </c>
      <c r="G3131">
        <f t="shared" si="903"/>
        <v>7706.5168059517127</v>
      </c>
      <c r="H3131">
        <f t="shared" si="904"/>
        <v>7649.1596976352757</v>
      </c>
      <c r="I3131" s="5">
        <f t="shared" si="893"/>
        <v>0</v>
      </c>
      <c r="J3131" s="6">
        <f>+H3131+SUM($D$16:$E$16)-SUM($F$27:F3131)</f>
        <v>7863.7736976352689</v>
      </c>
      <c r="K3131" s="10">
        <f t="shared" si="905"/>
        <v>-2.3060084451339558E-3</v>
      </c>
      <c r="L3131" s="10">
        <f>+H3131/SUM(F$27:F3131)-1</f>
        <v>-7.2970130717306958E-3</v>
      </c>
      <c r="M3131">
        <v>7.2729999999999997</v>
      </c>
      <c r="R3131">
        <f t="shared" si="906"/>
        <v>6995.5612451770667</v>
      </c>
      <c r="S3131">
        <f t="shared" si="907"/>
        <v>6798.0808261670409</v>
      </c>
      <c r="T3131" s="5">
        <f t="shared" si="894"/>
        <v>0</v>
      </c>
      <c r="U3131" s="6">
        <f>+S3131+SUM($D$17:$E$17)-SUM($Q$27:Q3131)</f>
        <v>6977.0548261670356</v>
      </c>
      <c r="V3131" s="10">
        <f t="shared" si="895"/>
        <v>1.3991756863077853E-2</v>
      </c>
      <c r="W3131" s="10">
        <f>+S3131/SUM(Q$27:Q3131)-1</f>
        <v>5.8721896806995577E-2</v>
      </c>
      <c r="X3131">
        <v>6.6120000000000001</v>
      </c>
      <c r="AC3131">
        <f t="shared" si="908"/>
        <v>19313.149197894196</v>
      </c>
      <c r="AD3131">
        <f t="shared" si="909"/>
        <v>19124.2406779661</v>
      </c>
      <c r="AE3131" s="5">
        <f t="shared" si="896"/>
        <v>0</v>
      </c>
      <c r="AF3131" s="6">
        <f>+AD3131+SUM($D$18:$E$18)-SUM($AB$27:AB3131)</f>
        <v>19446.161677966127</v>
      </c>
      <c r="AG3131" s="10">
        <f t="shared" si="897"/>
        <v>7.7945819301579178E-3</v>
      </c>
      <c r="AH3131" s="10">
        <f>+AD3131/SUM(AB$27:AB3131)-1</f>
        <v>0.65462103849317366</v>
      </c>
      <c r="AI3131" s="6">
        <f t="shared" si="898"/>
        <v>0</v>
      </c>
      <c r="AL3131" s="6">
        <f t="shared" si="899"/>
        <v>0</v>
      </c>
      <c r="AM3131" s="6">
        <f t="shared" si="900"/>
        <v>34015.227249022973</v>
      </c>
      <c r="AN3131" s="6">
        <f t="shared" si="901"/>
        <v>33571.481201768416</v>
      </c>
      <c r="AO3131" s="5">
        <f t="shared" si="902"/>
        <v>0</v>
      </c>
      <c r="AP3131" s="6">
        <f>+AN3131+SUM($D$16:$E$18)-SUM($AL$27:AL3131)</f>
        <v>34286.990201768393</v>
      </c>
      <c r="AQ3131" s="10">
        <f t="shared" si="910"/>
        <v>6.709068653081296E-3</v>
      </c>
      <c r="AR3131" s="10">
        <f>+AN3131/SUM(AL$27:AL3131)-1</f>
        <v>0.30707208493126803</v>
      </c>
    </row>
    <row r="3132" spans="1:44" x14ac:dyDescent="0.25">
      <c r="A3132" s="1">
        <v>44852</v>
      </c>
      <c r="B3132">
        <v>8.0670000000000002</v>
      </c>
      <c r="G3132">
        <f t="shared" si="903"/>
        <v>7774.9463573802486</v>
      </c>
      <c r="H3132">
        <f t="shared" si="904"/>
        <v>7717.0799500780104</v>
      </c>
      <c r="I3132" s="5">
        <f t="shared" si="893"/>
        <v>0</v>
      </c>
      <c r="J3132" s="6">
        <f>+H3132+SUM($D$16:$E$16)-SUM($F$27:F3132)</f>
        <v>7931.6939500780036</v>
      </c>
      <c r="K3132" s="10">
        <f t="shared" si="905"/>
        <v>8.6371066938457641E-3</v>
      </c>
      <c r="L3132" s="10">
        <f>+H3132/SUM(F$27:F3132)-1</f>
        <v>1.5176332604238674E-3</v>
      </c>
      <c r="M3132">
        <v>7.33</v>
      </c>
      <c r="R3132">
        <f t="shared" si="906"/>
        <v>7050.3869004740691</v>
      </c>
      <c r="S3132">
        <f t="shared" si="907"/>
        <v>6851.3587867186043</v>
      </c>
      <c r="T3132" s="5">
        <f t="shared" si="894"/>
        <v>0</v>
      </c>
      <c r="U3132" s="6">
        <f>+S3132+SUM($D$17:$E$17)-SUM($Q$27:Q3132)</f>
        <v>7030.3327867185981</v>
      </c>
      <c r="V3132" s="10">
        <f t="shared" si="895"/>
        <v>7.6361676780505316E-3</v>
      </c>
      <c r="W3132" s="10">
        <f>+S3132/SUM(Q$27:Q3132)-1</f>
        <v>6.7019318519906168E-2</v>
      </c>
      <c r="X3132">
        <v>6.6319999999999997</v>
      </c>
      <c r="AC3132">
        <f t="shared" si="908"/>
        <v>19371.567677016683</v>
      </c>
      <c r="AD3132">
        <f t="shared" si="909"/>
        <v>19182.087745957528</v>
      </c>
      <c r="AE3132" s="5">
        <f t="shared" si="896"/>
        <v>0</v>
      </c>
      <c r="AF3132" s="6">
        <f>+AD3132+SUM($D$18:$E$18)-SUM($AB$27:AB3132)</f>
        <v>19504.008745957552</v>
      </c>
      <c r="AG3132" s="10">
        <f t="shared" si="897"/>
        <v>2.9747293553035181E-3</v>
      </c>
      <c r="AH3132" s="10">
        <f>+AD3132/SUM(AB$27:AB3132)-1</f>
        <v>0.65962594181589962</v>
      </c>
      <c r="AI3132" s="6">
        <f t="shared" si="898"/>
        <v>0</v>
      </c>
      <c r="AL3132" s="6">
        <f t="shared" si="899"/>
        <v>0</v>
      </c>
      <c r="AM3132" s="6">
        <f t="shared" si="900"/>
        <v>34196.900934871002</v>
      </c>
      <c r="AN3132" s="6">
        <f t="shared" si="901"/>
        <v>33750.52648275414</v>
      </c>
      <c r="AO3132" s="5">
        <f t="shared" si="902"/>
        <v>0</v>
      </c>
      <c r="AP3132" s="6">
        <f>+AN3132+SUM($D$16:$E$18)-SUM($AL$27:AL3132)</f>
        <v>34466.035482754116</v>
      </c>
      <c r="AQ3132" s="10">
        <f t="shared" si="910"/>
        <v>5.2219596976024185E-3</v>
      </c>
      <c r="AR3132" s="10">
        <f>+AN3132/SUM(AL$27:AL3132)-1</f>
        <v>0.31404303409221201</v>
      </c>
    </row>
    <row r="3133" spans="1:44" x14ac:dyDescent="0.25">
      <c r="A3133" s="1">
        <v>44853</v>
      </c>
      <c r="B3133">
        <v>8.0239999999999991</v>
      </c>
      <c r="G3133">
        <f t="shared" si="903"/>
        <v>7733.5031079235287</v>
      </c>
      <c r="H3133">
        <f t="shared" si="904"/>
        <v>7675.9451493028328</v>
      </c>
      <c r="I3133" s="5">
        <f t="shared" si="893"/>
        <v>0</v>
      </c>
      <c r="J3133" s="6">
        <f>+H3133+SUM($D$16:$E$16)-SUM($F$27:F3133)</f>
        <v>7890.5591493028251</v>
      </c>
      <c r="K3133" s="10">
        <f t="shared" si="905"/>
        <v>-5.1861306089318049E-3</v>
      </c>
      <c r="L3133" s="10">
        <f>+H3133/SUM(F$27:F3133)-1</f>
        <v>-3.8208145182050401E-3</v>
      </c>
      <c r="M3133">
        <v>7.2910000000000004</v>
      </c>
      <c r="R3133">
        <f t="shared" si="906"/>
        <v>7012.8746100076996</v>
      </c>
      <c r="S3133">
        <f t="shared" si="907"/>
        <v>6814.9054452885866</v>
      </c>
      <c r="T3133" s="5">
        <f t="shared" si="894"/>
        <v>0</v>
      </c>
      <c r="U3133" s="6">
        <f>+S3133+SUM($D$17:$E$17)-SUM($Q$27:Q3133)</f>
        <v>6993.8794452885813</v>
      </c>
      <c r="V3133" s="10">
        <f t="shared" si="895"/>
        <v>-5.1851516188370361E-3</v>
      </c>
      <c r="W3133" s="10">
        <f>+S3133/SUM(Q$27:Q3133)-1</f>
        <v>6.1342135242651308E-2</v>
      </c>
      <c r="X3133">
        <v>6.5789999999999997</v>
      </c>
      <c r="AC3133">
        <f t="shared" si="908"/>
        <v>19216.758707342095</v>
      </c>
      <c r="AD3133">
        <f t="shared" si="909"/>
        <v>19028.793015780244</v>
      </c>
      <c r="AE3133" s="5">
        <f t="shared" si="896"/>
        <v>0</v>
      </c>
      <c r="AF3133" s="6">
        <f>+AD3133+SUM($D$18:$E$18)-SUM($AB$27:AB3133)</f>
        <v>19350.714015780271</v>
      </c>
      <c r="AG3133" s="10">
        <f t="shared" si="897"/>
        <v>-7.8596524526811651E-3</v>
      </c>
      <c r="AH3133" s="10">
        <f>+AD3133/SUM(AB$27:AB3133)-1</f>
        <v>0.64636294801067606</v>
      </c>
      <c r="AI3133" s="6">
        <f t="shared" si="898"/>
        <v>0</v>
      </c>
      <c r="AL3133" s="6">
        <f t="shared" si="899"/>
        <v>0</v>
      </c>
      <c r="AM3133" s="6">
        <f t="shared" si="900"/>
        <v>33963.136425273318</v>
      </c>
      <c r="AN3133" s="6">
        <f t="shared" si="901"/>
        <v>33519.643610371662</v>
      </c>
      <c r="AO3133" s="5">
        <f t="shared" si="902"/>
        <v>0</v>
      </c>
      <c r="AP3133" s="6">
        <f>+AN3133+SUM($D$16:$E$18)-SUM($AL$27:AL3133)</f>
        <v>34235.152610371646</v>
      </c>
      <c r="AQ3133" s="10">
        <f t="shared" si="910"/>
        <v>-6.6988520480690816E-3</v>
      </c>
      <c r="AR3133" s="10">
        <f>+AN3133/SUM(AL$27:AL3133)-1</f>
        <v>0.30505384009251491</v>
      </c>
    </row>
    <row r="3134" spans="1:44" x14ac:dyDescent="0.25">
      <c r="A3134" s="1">
        <v>44854</v>
      </c>
      <c r="B3134">
        <v>7.9379999999999997</v>
      </c>
      <c r="G3134">
        <f t="shared" si="903"/>
        <v>7650.6166090100924</v>
      </c>
      <c r="H3134">
        <f t="shared" si="904"/>
        <v>7593.6755477524794</v>
      </c>
      <c r="I3134" s="5">
        <f t="shared" si="893"/>
        <v>0</v>
      </c>
      <c r="J3134" s="6">
        <f>+H3134+SUM($D$16:$E$16)-SUM($F$27:F3134)</f>
        <v>7808.2895477524717</v>
      </c>
      <c r="K3134" s="10">
        <f t="shared" si="905"/>
        <v>-1.0426333545401789E-2</v>
      </c>
      <c r="L3134" s="10">
        <f>+H3134/SUM(F$27:F3134)-1</f>
        <v>-1.4497710075462411E-2</v>
      </c>
      <c r="M3134">
        <v>7.3040000000000003</v>
      </c>
      <c r="R3134">
        <f t="shared" si="906"/>
        <v>7025.3787068298234</v>
      </c>
      <c r="S3134">
        <f t="shared" si="907"/>
        <v>6827.0565590985925</v>
      </c>
      <c r="T3134" s="5">
        <f t="shared" si="894"/>
        <v>0</v>
      </c>
      <c r="U3134" s="6">
        <f>+S3134+SUM($D$17:$E$17)-SUM($Q$27:Q3134)</f>
        <v>7006.0305590985881</v>
      </c>
      <c r="V3134" s="10">
        <f t="shared" si="895"/>
        <v>1.7373925165655724E-3</v>
      </c>
      <c r="W3134" s="10">
        <f>+S3134/SUM(Q$27:Q3134)-1</f>
        <v>6.3234529668402928E-2</v>
      </c>
      <c r="X3134">
        <v>6.5049999999999999</v>
      </c>
      <c r="AC3134">
        <f t="shared" si="908"/>
        <v>19000.610334588891</v>
      </c>
      <c r="AD3134">
        <f t="shared" si="909"/>
        <v>18814.758864211959</v>
      </c>
      <c r="AE3134" s="5">
        <f t="shared" si="896"/>
        <v>0</v>
      </c>
      <c r="AF3134" s="6">
        <f>+AD3134+SUM($D$18:$E$18)-SUM($AB$27:AB3134)</f>
        <v>19136.679864211983</v>
      </c>
      <c r="AG3134" s="10">
        <f t="shared" si="897"/>
        <v>-1.1060788319942394E-2</v>
      </c>
      <c r="AH3134" s="10">
        <f>+AD3134/SUM(AB$27:AB3134)-1</f>
        <v>0.62784480571659018</v>
      </c>
      <c r="AI3134" s="6">
        <f t="shared" si="898"/>
        <v>0</v>
      </c>
      <c r="AL3134" s="6">
        <f t="shared" si="899"/>
        <v>0</v>
      </c>
      <c r="AM3134" s="6">
        <f t="shared" si="900"/>
        <v>33676.605650428806</v>
      </c>
      <c r="AN3134" s="6">
        <f t="shared" si="901"/>
        <v>33235.490971063031</v>
      </c>
      <c r="AO3134" s="5">
        <f t="shared" si="902"/>
        <v>0</v>
      </c>
      <c r="AP3134" s="6">
        <f>+AN3134+SUM($D$16:$E$18)-SUM($AL$27:AL3134)</f>
        <v>33950.999971063007</v>
      </c>
      <c r="AQ3134" s="10">
        <f t="shared" si="910"/>
        <v>-8.3000254896644643E-3</v>
      </c>
      <c r="AR3134" s="10">
        <f>+AN3134/SUM(AL$27:AL3134)-1</f>
        <v>0.29399064093047445</v>
      </c>
    </row>
    <row r="3135" spans="1:44" x14ac:dyDescent="0.25">
      <c r="A3135" s="1">
        <v>44855</v>
      </c>
      <c r="B3135">
        <v>7.9859999999999998</v>
      </c>
      <c r="G3135">
        <f t="shared" si="903"/>
        <v>7696.8788409617791</v>
      </c>
      <c r="H3135">
        <f t="shared" si="904"/>
        <v>7639.5934648968632</v>
      </c>
      <c r="I3135" s="5">
        <f t="shared" si="893"/>
        <v>0</v>
      </c>
      <c r="J3135" s="6">
        <f>+H3135+SUM($D$16:$E$16)-SUM($F$27:F3135)</f>
        <v>7854.2074648968564</v>
      </c>
      <c r="K3135" s="10">
        <f t="shared" si="905"/>
        <v>5.8806627064185157E-3</v>
      </c>
      <c r="L3135" s="10">
        <f>+H3135/SUM(F$27:F3135)-1</f>
        <v>-8.5385125551327157E-3</v>
      </c>
      <c r="M3135">
        <v>7.28</v>
      </c>
      <c r="R3135">
        <f t="shared" si="906"/>
        <v>7002.2942203889806</v>
      </c>
      <c r="S3135">
        <f t="shared" si="907"/>
        <v>6804.6237336031973</v>
      </c>
      <c r="T3135" s="5">
        <f t="shared" si="894"/>
        <v>0</v>
      </c>
      <c r="U3135" s="6">
        <f>+S3135+SUM($D$17:$E$17)-SUM($Q$27:Q3135)</f>
        <v>6983.597733603192</v>
      </c>
      <c r="V3135" s="10">
        <f t="shared" si="895"/>
        <v>-3.2019308660112822E-3</v>
      </c>
      <c r="W3135" s="10">
        <f>+S3135/SUM(Q$27:Q3135)-1</f>
        <v>5.9740878420861732E-2</v>
      </c>
      <c r="X3135">
        <v>6.6</v>
      </c>
      <c r="AC3135">
        <f t="shared" si="908"/>
        <v>19278.098110420706</v>
      </c>
      <c r="AD3135">
        <f t="shared" si="909"/>
        <v>19089.532437171241</v>
      </c>
      <c r="AE3135" s="5">
        <f t="shared" si="896"/>
        <v>0</v>
      </c>
      <c r="AF3135" s="6">
        <f>+AD3135+SUM($D$18:$E$18)-SUM($AB$27:AB3135)</f>
        <v>19411.453437171265</v>
      </c>
      <c r="AG3135" s="10">
        <f t="shared" si="897"/>
        <v>1.4358476752968086E-2</v>
      </c>
      <c r="AH3135" s="10">
        <f>+AD3135/SUM(AB$27:AB3135)-1</f>
        <v>0.65161809649953795</v>
      </c>
      <c r="AI3135" s="6">
        <f t="shared" si="898"/>
        <v>0</v>
      </c>
      <c r="AL3135" s="6">
        <f t="shared" si="899"/>
        <v>0</v>
      </c>
      <c r="AM3135" s="6">
        <f t="shared" si="900"/>
        <v>33977.27117177147</v>
      </c>
      <c r="AN3135" s="6">
        <f t="shared" si="901"/>
        <v>33533.749635671302</v>
      </c>
      <c r="AO3135" s="5">
        <f t="shared" si="902"/>
        <v>0</v>
      </c>
      <c r="AP3135" s="6">
        <f>+AN3135+SUM($D$16:$E$18)-SUM($AL$27:AL3135)</f>
        <v>34249.258635671285</v>
      </c>
      <c r="AQ3135" s="10">
        <f t="shared" si="910"/>
        <v>8.78497437078396E-3</v>
      </c>
      <c r="AR3135" s="10">
        <f>+AN3135/SUM(AL$27:AL3135)-1</f>
        <v>0.30560304409658245</v>
      </c>
    </row>
    <row r="3136" spans="1:44" x14ac:dyDescent="0.25">
      <c r="A3136" s="1">
        <v>44858</v>
      </c>
      <c r="B3136">
        <v>7.7709999999999999</v>
      </c>
      <c r="G3136">
        <f t="shared" si="903"/>
        <v>7489.6625936781847</v>
      </c>
      <c r="H3136">
        <f t="shared" si="904"/>
        <v>7433.919461020977</v>
      </c>
      <c r="I3136" s="5">
        <f t="shared" si="893"/>
        <v>0</v>
      </c>
      <c r="J3136" s="6">
        <f>+H3136+SUM($D$16:$E$16)-SUM($F$27:F3136)</f>
        <v>7648.5334610209711</v>
      </c>
      <c r="K3136" s="10">
        <f t="shared" si="905"/>
        <v>-2.6186474548210326E-2</v>
      </c>
      <c r="L3136" s="10">
        <f>+H3136/SUM(F$27:F3136)-1</f>
        <v>-3.5230751448276476E-2</v>
      </c>
      <c r="M3136">
        <v>7.3659999999999997</v>
      </c>
      <c r="R3136">
        <f t="shared" si="906"/>
        <v>7085.0136301353341</v>
      </c>
      <c r="S3136">
        <f t="shared" si="907"/>
        <v>6885.0080249616967</v>
      </c>
      <c r="T3136" s="5">
        <f t="shared" si="894"/>
        <v>0</v>
      </c>
      <c r="U3136" s="6">
        <f>+S3136+SUM($D$17:$E$17)-SUM($Q$27:Q3136)</f>
        <v>7063.9820249616914</v>
      </c>
      <c r="V3136" s="10">
        <f t="shared" si="895"/>
        <v>1.1510441240295322E-2</v>
      </c>
      <c r="W3136" s="10">
        <f>+S3136/SUM(Q$27:Q3136)-1</f>
        <v>7.2259795391218073E-2</v>
      </c>
      <c r="X3136">
        <v>6.64</v>
      </c>
      <c r="AC3136">
        <f t="shared" si="908"/>
        <v>19394.93506866568</v>
      </c>
      <c r="AD3136">
        <f t="shared" si="909"/>
        <v>19205.226573154097</v>
      </c>
      <c r="AE3136" s="5">
        <f t="shared" si="896"/>
        <v>0</v>
      </c>
      <c r="AF3136" s="6">
        <f>+AD3136+SUM($D$18:$E$18)-SUM($AB$27:AB3136)</f>
        <v>19527.147573154121</v>
      </c>
      <c r="AG3136" s="10">
        <f t="shared" si="897"/>
        <v>5.9600965150456986E-3</v>
      </c>
      <c r="AH3136" s="10">
        <f>+AD3136/SUM(AB$27:AB3136)-1</f>
        <v>0.66162790314498987</v>
      </c>
      <c r="AI3136" s="6">
        <f t="shared" si="898"/>
        <v>0</v>
      </c>
      <c r="AL3136" s="6">
        <f t="shared" si="899"/>
        <v>0</v>
      </c>
      <c r="AM3136" s="6">
        <f t="shared" si="900"/>
        <v>33969.611292479196</v>
      </c>
      <c r="AN3136" s="6">
        <f t="shared" si="901"/>
        <v>33524.154059136767</v>
      </c>
      <c r="AO3136" s="5">
        <f t="shared" si="902"/>
        <v>0</v>
      </c>
      <c r="AP3136" s="6">
        <f>+AN3136+SUM($D$16:$E$18)-SUM($AL$27:AL3136)</f>
        <v>34239.663059136743</v>
      </c>
      <c r="AQ3136" s="10">
        <f t="shared" si="910"/>
        <v>-2.8016888297099918E-4</v>
      </c>
      <c r="AR3136" s="10">
        <f>+AN3136/SUM(AL$27:AL3136)-1</f>
        <v>0.30522944990954826</v>
      </c>
    </row>
    <row r="3137" spans="1:44" x14ac:dyDescent="0.25">
      <c r="A3137" s="1">
        <v>44859</v>
      </c>
      <c r="B3137">
        <v>7.6950000000000003</v>
      </c>
      <c r="G3137">
        <f t="shared" si="903"/>
        <v>7416.4140597546821</v>
      </c>
      <c r="H3137">
        <f t="shared" si="904"/>
        <v>7361.2160922090361</v>
      </c>
      <c r="I3137" s="5">
        <f t="shared" si="893"/>
        <v>0</v>
      </c>
      <c r="J3137" s="6">
        <f>+H3137+SUM($D$16:$E$16)-SUM($F$27:F3137)</f>
        <v>7575.8300922090302</v>
      </c>
      <c r="K3137" s="10">
        <f t="shared" si="905"/>
        <v>-9.5055305938657186E-3</v>
      </c>
      <c r="L3137" s="10">
        <f>+H3137/SUM(F$27:F3137)-1</f>
        <v>-4.4666147522131938E-2</v>
      </c>
      <c r="M3137">
        <v>7.4649999999999999</v>
      </c>
      <c r="R3137">
        <f t="shared" si="906"/>
        <v>7180.2371367038104</v>
      </c>
      <c r="S3137">
        <f t="shared" si="907"/>
        <v>6977.5434301302021</v>
      </c>
      <c r="T3137" s="5">
        <f t="shared" si="894"/>
        <v>0</v>
      </c>
      <c r="U3137" s="6">
        <f>+S3137+SUM($D$17:$E$17)-SUM($Q$27:Q3137)</f>
        <v>7156.5174301301959</v>
      </c>
      <c r="V3137" s="10">
        <f t="shared" si="895"/>
        <v>1.3099609376342691E-2</v>
      </c>
      <c r="W3137" s="10">
        <f>+S3137/SUM(Q$27:Q3137)-1</f>
        <v>8.6671106787326035E-2</v>
      </c>
      <c r="X3137">
        <v>6.6849999999999996</v>
      </c>
      <c r="AC3137">
        <f t="shared" si="908"/>
        <v>19526.376646691275</v>
      </c>
      <c r="AD3137">
        <f t="shared" si="909"/>
        <v>19335.382476134811</v>
      </c>
      <c r="AE3137" s="5">
        <f t="shared" si="896"/>
        <v>0</v>
      </c>
      <c r="AF3137" s="6">
        <f>+AD3137+SUM($D$18:$E$18)-SUM($AB$27:AB3137)</f>
        <v>19657.303476134839</v>
      </c>
      <c r="AG3137" s="10">
        <f t="shared" si="897"/>
        <v>6.6653822578601751E-3</v>
      </c>
      <c r="AH3137" s="10">
        <f>+AD3137/SUM(AB$27:AB3137)-1</f>
        <v>0.67288893562112317</v>
      </c>
      <c r="AI3137" s="6">
        <f t="shared" si="898"/>
        <v>0</v>
      </c>
      <c r="AL3137" s="6">
        <f t="shared" si="899"/>
        <v>0</v>
      </c>
      <c r="AM3137" s="6">
        <f t="shared" si="900"/>
        <v>34123.027843149772</v>
      </c>
      <c r="AN3137" s="6">
        <f t="shared" si="901"/>
        <v>33674.14199847405</v>
      </c>
      <c r="AO3137" s="5">
        <f t="shared" si="902"/>
        <v>0</v>
      </c>
      <c r="AP3137" s="6">
        <f>+AN3137+SUM($D$16:$E$18)-SUM($AL$27:AL3137)</f>
        <v>34389.650998474026</v>
      </c>
      <c r="AQ3137" s="10">
        <f t="shared" si="910"/>
        <v>4.3805319894132388E-3</v>
      </c>
      <c r="AR3137" s="10">
        <f>+AN3137/SUM(AL$27:AL3137)-1</f>
        <v>0.31106908049974691</v>
      </c>
    </row>
    <row r="3138" spans="1:44" x14ac:dyDescent="0.25">
      <c r="A3138" s="1">
        <v>44860</v>
      </c>
      <c r="B3138">
        <v>7.6859999999999999</v>
      </c>
      <c r="G3138">
        <f t="shared" si="903"/>
        <v>7407.73989126374</v>
      </c>
      <c r="H3138">
        <f t="shared" si="904"/>
        <v>7352.6064827444634</v>
      </c>
      <c r="I3138" s="5">
        <f t="shared" si="893"/>
        <v>0</v>
      </c>
      <c r="J3138" s="6">
        <f>+H3138+SUM($D$16:$E$16)-SUM($F$27:F3138)</f>
        <v>7567.2204827444575</v>
      </c>
      <c r="K3138" s="10">
        <f t="shared" si="905"/>
        <v>-1.136457570956706E-3</v>
      </c>
      <c r="L3138" s="10">
        <f>+H3138/SUM(F$27:F3138)-1</f>
        <v>-4.5783497057193867E-2</v>
      </c>
      <c r="M3138">
        <v>7.5209999999999999</v>
      </c>
      <c r="R3138">
        <f t="shared" si="906"/>
        <v>7234.1009383991104</v>
      </c>
      <c r="S3138">
        <f t="shared" si="907"/>
        <v>7029.8866896194568</v>
      </c>
      <c r="T3138" s="5">
        <f t="shared" si="894"/>
        <v>0</v>
      </c>
      <c r="U3138" s="6">
        <f>+S3138+SUM($D$17:$E$17)-SUM($Q$27:Q3138)</f>
        <v>7208.8606896194506</v>
      </c>
      <c r="V3138" s="10">
        <f t="shared" si="895"/>
        <v>7.3140686095278795E-3</v>
      </c>
      <c r="W3138" s="10">
        <f>+S3138/SUM(Q$27:Q3138)-1</f>
        <v>9.4822959698255493E-2</v>
      </c>
      <c r="X3138">
        <v>6.7249999999999996</v>
      </c>
      <c r="AC3138">
        <f t="shared" si="908"/>
        <v>19643.213604936249</v>
      </c>
      <c r="AD3138">
        <f t="shared" si="909"/>
        <v>19451.076612117668</v>
      </c>
      <c r="AE3138" s="5">
        <f t="shared" si="896"/>
        <v>0</v>
      </c>
      <c r="AF3138" s="6">
        <f>+AD3138+SUM($D$18:$E$18)-SUM($AB$27:AB3138)</f>
        <v>19772.997612117695</v>
      </c>
      <c r="AG3138" s="10">
        <f t="shared" si="897"/>
        <v>5.88555475695407E-3</v>
      </c>
      <c r="AH3138" s="10">
        <f>+AD3138/SUM(AB$27:AB3138)-1</f>
        <v>0.68289874226657488</v>
      </c>
      <c r="AI3138" s="6">
        <f t="shared" si="898"/>
        <v>0</v>
      </c>
      <c r="AL3138" s="6">
        <f t="shared" si="899"/>
        <v>0</v>
      </c>
      <c r="AM3138" s="6">
        <f t="shared" si="900"/>
        <v>34285.0544345991</v>
      </c>
      <c r="AN3138" s="6">
        <f t="shared" si="901"/>
        <v>33833.569784481588</v>
      </c>
      <c r="AO3138" s="5">
        <f t="shared" si="902"/>
        <v>0</v>
      </c>
      <c r="AP3138" s="6">
        <f>+AN3138+SUM($D$16:$E$18)-SUM($AL$27:AL3138)</f>
        <v>34549.078784481564</v>
      </c>
      <c r="AQ3138" s="10">
        <f t="shared" si="910"/>
        <v>4.6359233484112305E-3</v>
      </c>
      <c r="AR3138" s="10">
        <f>+AN3138/SUM(AL$27:AL3138)-1</f>
        <v>0.31727624209027772</v>
      </c>
    </row>
    <row r="3139" spans="1:44" x14ac:dyDescent="0.25">
      <c r="A3139" s="1">
        <v>44861</v>
      </c>
      <c r="B3139">
        <v>7.7750000000000004</v>
      </c>
      <c r="G3139">
        <f t="shared" si="903"/>
        <v>7493.5177796741582</v>
      </c>
      <c r="H3139">
        <f t="shared" si="904"/>
        <v>7437.7459541163425</v>
      </c>
      <c r="I3139" s="5">
        <f t="shared" si="893"/>
        <v>0</v>
      </c>
      <c r="J3139" s="6">
        <f>+H3139+SUM($D$16:$E$16)-SUM($F$27:F3139)</f>
        <v>7652.3599541163358</v>
      </c>
      <c r="K3139" s="10">
        <f t="shared" si="905"/>
        <v>1.12510890314379E-2</v>
      </c>
      <c r="L3139" s="10">
        <f>+H3139/SUM(F$27:F3139)-1</f>
        <v>-3.4734151654915668E-2</v>
      </c>
      <c r="M3139">
        <v>7.5110000000000001</v>
      </c>
      <c r="R3139">
        <f t="shared" si="906"/>
        <v>7224.4824023820929</v>
      </c>
      <c r="S3139">
        <f t="shared" si="907"/>
        <v>7020.5396789963752</v>
      </c>
      <c r="T3139" s="5">
        <f t="shared" si="894"/>
        <v>0</v>
      </c>
      <c r="U3139" s="6">
        <f>+S3139+SUM($D$17:$E$17)-SUM($Q$27:Q3139)</f>
        <v>7199.513678996369</v>
      </c>
      <c r="V3139" s="10">
        <f t="shared" si="895"/>
        <v>-1.2966002570338198E-3</v>
      </c>
      <c r="W3139" s="10">
        <f>+S3139/SUM(Q$27:Q3139)-1</f>
        <v>9.3367271678446606E-2</v>
      </c>
      <c r="X3139">
        <v>6.6950000000000003</v>
      </c>
      <c r="AC3139">
        <f t="shared" si="908"/>
        <v>19555.58588625252</v>
      </c>
      <c r="AD3139">
        <f t="shared" si="909"/>
        <v>19364.306010130527</v>
      </c>
      <c r="AE3139" s="5">
        <f t="shared" si="896"/>
        <v>0</v>
      </c>
      <c r="AF3139" s="6">
        <f>+AD3139+SUM($D$18:$E$18)-SUM($AB$27:AB3139)</f>
        <v>19686.227010130555</v>
      </c>
      <c r="AG3139" s="10">
        <f t="shared" si="897"/>
        <v>-4.3883382625790057E-3</v>
      </c>
      <c r="AH3139" s="10">
        <f>+AD3139/SUM(AB$27:AB3139)-1</f>
        <v>0.67539138728248616</v>
      </c>
      <c r="AI3139" s="6">
        <f t="shared" si="898"/>
        <v>0</v>
      </c>
      <c r="AL3139" s="6">
        <f t="shared" si="899"/>
        <v>0</v>
      </c>
      <c r="AM3139" s="6">
        <f t="shared" si="900"/>
        <v>34273.586068308767</v>
      </c>
      <c r="AN3139" s="6">
        <f t="shared" si="901"/>
        <v>33822.591643243242</v>
      </c>
      <c r="AO3139" s="5">
        <f t="shared" si="902"/>
        <v>0</v>
      </c>
      <c r="AP3139" s="6">
        <f>+AN3139+SUM($D$16:$E$18)-SUM($AL$27:AL3139)</f>
        <v>34538.100643243219</v>
      </c>
      <c r="AQ3139" s="10">
        <f t="shared" si="910"/>
        <v>-3.177549626381948E-4</v>
      </c>
      <c r="AR3139" s="10">
        <f>+AN3139/SUM(AL$27:AL3139)-1</f>
        <v>0.31684881912759</v>
      </c>
    </row>
    <row r="3140" spans="1:44" x14ac:dyDescent="0.25">
      <c r="A3140" s="1">
        <v>44862</v>
      </c>
      <c r="B3140">
        <v>7.7080000000000002</v>
      </c>
      <c r="G3140">
        <f t="shared" si="903"/>
        <v>7428.9434142415957</v>
      </c>
      <c r="H3140">
        <f t="shared" si="904"/>
        <v>7373.6521947689735</v>
      </c>
      <c r="I3140" s="5">
        <f t="shared" si="893"/>
        <v>0</v>
      </c>
      <c r="J3140" s="6">
        <f>+H3140+SUM($D$16:$E$16)-SUM($F$27:F3140)</f>
        <v>7588.2661947689658</v>
      </c>
      <c r="K3140" s="10">
        <f t="shared" si="905"/>
        <v>-8.3756853744043624E-3</v>
      </c>
      <c r="L3140" s="10">
        <f>+H3140/SUM(F$27:F3140)-1</f>
        <v>-4.3052198193709312E-2</v>
      </c>
      <c r="M3140">
        <v>7.5069999999999997</v>
      </c>
      <c r="R3140">
        <f t="shared" si="906"/>
        <v>7220.6349879752852</v>
      </c>
      <c r="S3140">
        <f t="shared" si="907"/>
        <v>7016.8008747471422</v>
      </c>
      <c r="T3140" s="5">
        <f t="shared" si="894"/>
        <v>0</v>
      </c>
      <c r="U3140" s="6">
        <f>+S3140+SUM($D$17:$E$17)-SUM($Q$27:Q3140)</f>
        <v>7195.7748747471378</v>
      </c>
      <c r="V3140" s="10">
        <f t="shared" si="895"/>
        <v>-5.1931344475930619E-4</v>
      </c>
      <c r="W3140" s="10">
        <f>+S3140/SUM(Q$27:Q3140)-1</f>
        <v>9.2784996470522962E-2</v>
      </c>
      <c r="X3140">
        <v>6.798</v>
      </c>
      <c r="AC3140">
        <f t="shared" si="908"/>
        <v>19856.441053733328</v>
      </c>
      <c r="AD3140">
        <f t="shared" si="909"/>
        <v>19662.218410286379</v>
      </c>
      <c r="AE3140" s="5">
        <f t="shared" si="896"/>
        <v>0</v>
      </c>
      <c r="AF3140" s="6">
        <f>+AD3140+SUM($D$18:$E$18)-SUM($AB$27:AB3140)</f>
        <v>19984.139410286407</v>
      </c>
      <c r="AG3140" s="10">
        <f t="shared" si="897"/>
        <v>1.5133036919799059E-2</v>
      </c>
      <c r="AH3140" s="10">
        <f>+AD3140/SUM(AB$27:AB3140)-1</f>
        <v>0.70116663939452417</v>
      </c>
      <c r="AI3140" s="6">
        <f t="shared" si="898"/>
        <v>0</v>
      </c>
      <c r="AL3140" s="6">
        <f t="shared" si="899"/>
        <v>0</v>
      </c>
      <c r="AM3140" s="6">
        <f t="shared" si="900"/>
        <v>34506.019455950212</v>
      </c>
      <c r="AN3140" s="6">
        <f t="shared" si="901"/>
        <v>34052.671479802491</v>
      </c>
      <c r="AO3140" s="5">
        <f t="shared" si="902"/>
        <v>0</v>
      </c>
      <c r="AP3140" s="6">
        <f>+AN3140+SUM($D$16:$E$18)-SUM($AL$27:AL3140)</f>
        <v>34768.180479802468</v>
      </c>
      <c r="AQ3140" s="10">
        <f t="shared" si="910"/>
        <v>6.6616238957615259E-3</v>
      </c>
      <c r="AR3140" s="10">
        <f>+AN3140/SUM(AL$27:AL3140)-1</f>
        <v>0.32580674772968887</v>
      </c>
    </row>
    <row r="3141" spans="1:44" x14ac:dyDescent="0.25">
      <c r="A3141" s="1">
        <v>44867</v>
      </c>
      <c r="B3141">
        <v>7.9779999999999998</v>
      </c>
      <c r="G3141">
        <f t="shared" si="903"/>
        <v>7689.1684689698295</v>
      </c>
      <c r="H3141">
        <f t="shared" si="904"/>
        <v>7631.9404787061312</v>
      </c>
      <c r="I3141" s="5">
        <f t="shared" si="893"/>
        <v>0</v>
      </c>
      <c r="J3141" s="6">
        <f>+H3141+SUM($D$16:$E$16)-SUM($F$27:F3141)</f>
        <v>7846.5544787061253</v>
      </c>
      <c r="K3141" s="10">
        <f t="shared" si="905"/>
        <v>3.403785229822498E-2</v>
      </c>
      <c r="L3141" s="10">
        <f>+H3141/SUM(F$27:F3141)-1</f>
        <v>-9.5317121418544426E-3</v>
      </c>
      <c r="M3141">
        <v>7.5430000000000001</v>
      </c>
      <c r="R3141">
        <f t="shared" si="906"/>
        <v>7255.2617176365502</v>
      </c>
      <c r="S3141">
        <f t="shared" si="907"/>
        <v>7050.4501129902355</v>
      </c>
      <c r="T3141" s="5">
        <f t="shared" si="894"/>
        <v>0</v>
      </c>
      <c r="U3141" s="6">
        <f>+S3141+SUM($D$17:$E$17)-SUM($Q$27:Q3141)</f>
        <v>7229.4241129902293</v>
      </c>
      <c r="V3141" s="10">
        <f t="shared" si="895"/>
        <v>4.6762494420413692E-3</v>
      </c>
      <c r="W3141" s="10">
        <f>+S3141/SUM(Q$27:Q3141)-1</f>
        <v>9.802547334183509E-2</v>
      </c>
      <c r="X3141">
        <v>6.8259999999999996</v>
      </c>
      <c r="AC3141">
        <f t="shared" si="908"/>
        <v>19938.226924504808</v>
      </c>
      <c r="AD3141">
        <f t="shared" si="909"/>
        <v>19743.204305474377</v>
      </c>
      <c r="AE3141" s="5">
        <f t="shared" si="896"/>
        <v>0</v>
      </c>
      <c r="AF3141" s="6">
        <f>+AD3141+SUM($D$18:$E$18)-SUM($AB$27:AB3141)</f>
        <v>20065.125305474401</v>
      </c>
      <c r="AG3141" s="10">
        <f t="shared" si="897"/>
        <v>4.0525085181455367E-3</v>
      </c>
      <c r="AH3141" s="10">
        <f>+AD3141/SUM(AB$27:AB3141)-1</f>
        <v>0.70817350404634039</v>
      </c>
      <c r="AI3141" s="6">
        <f t="shared" si="898"/>
        <v>0</v>
      </c>
      <c r="AL3141" s="6">
        <f t="shared" si="899"/>
        <v>0</v>
      </c>
      <c r="AM3141" s="6">
        <f t="shared" si="900"/>
        <v>34882.657111111184</v>
      </c>
      <c r="AN3141" s="6">
        <f t="shared" si="901"/>
        <v>34425.59489717074</v>
      </c>
      <c r="AO3141" s="5">
        <f t="shared" si="902"/>
        <v>0</v>
      </c>
      <c r="AP3141" s="6">
        <f>+AN3141+SUM($D$16:$E$18)-SUM($AL$27:AL3141)</f>
        <v>35141.103897170717</v>
      </c>
      <c r="AQ3141" s="10">
        <f t="shared" si="910"/>
        <v>1.0725997513297836E-2</v>
      </c>
      <c r="AR3141" s="10">
        <f>+AN3141/SUM(AL$27:AL3141)-1</f>
        <v>0.34032614845942288</v>
      </c>
    </row>
    <row r="3142" spans="1:44" x14ac:dyDescent="0.25">
      <c r="A3142" s="1">
        <v>44868</v>
      </c>
      <c r="B3142">
        <v>7.9829999999999997</v>
      </c>
      <c r="G3142">
        <f t="shared" si="903"/>
        <v>7693.9874514647972</v>
      </c>
      <c r="H3142">
        <f t="shared" si="904"/>
        <v>7636.7235950753384</v>
      </c>
      <c r="I3142" s="5">
        <f t="shared" si="893"/>
        <v>0</v>
      </c>
      <c r="J3142" s="6">
        <f>+H3142+SUM($D$16:$E$16)-SUM($F$27:F3142)</f>
        <v>7851.3375950753316</v>
      </c>
      <c r="K3142" s="10">
        <f t="shared" si="905"/>
        <v>6.0958174472469651E-4</v>
      </c>
      <c r="L3142" s="10">
        <f>+H3142/SUM(F$27:F3142)-1</f>
        <v>-8.9109624001534327E-3</v>
      </c>
      <c r="M3142">
        <v>7.5170000000000003</v>
      </c>
      <c r="R3142">
        <f t="shared" si="906"/>
        <v>7230.2535239923036</v>
      </c>
      <c r="S3142">
        <f t="shared" si="907"/>
        <v>7026.1478853702247</v>
      </c>
      <c r="T3142" s="5">
        <f t="shared" si="894"/>
        <v>0</v>
      </c>
      <c r="U3142" s="6">
        <f>+S3142+SUM($D$17:$E$17)-SUM($Q$27:Q3142)</f>
        <v>7205.1218853702194</v>
      </c>
      <c r="V3142" s="10">
        <f t="shared" si="895"/>
        <v>-3.3615717158358427E-3</v>
      </c>
      <c r="W3142" s="10">
        <f>+S3142/SUM(Q$27:Q3142)-1</f>
        <v>9.4240684490332072E-2</v>
      </c>
      <c r="X3142">
        <v>6.8410000000000002</v>
      </c>
      <c r="AC3142">
        <f t="shared" si="908"/>
        <v>19982.040783846674</v>
      </c>
      <c r="AD3142">
        <f t="shared" si="909"/>
        <v>19786.589606467951</v>
      </c>
      <c r="AE3142" s="5">
        <f t="shared" si="896"/>
        <v>0</v>
      </c>
      <c r="AF3142" s="6">
        <f>+AD3142+SUM($D$18:$E$18)-SUM($AB$27:AB3142)</f>
        <v>20108.510606467979</v>
      </c>
      <c r="AG3142" s="10">
        <f t="shared" si="897"/>
        <v>2.1622242738619235E-3</v>
      </c>
      <c r="AH3142" s="10">
        <f>+AD3142/SUM(AB$27:AB3142)-1</f>
        <v>0.71192718153838497</v>
      </c>
      <c r="AI3142" s="6">
        <f t="shared" si="898"/>
        <v>0</v>
      </c>
      <c r="AL3142" s="6">
        <f t="shared" si="899"/>
        <v>0</v>
      </c>
      <c r="AM3142" s="6">
        <f t="shared" si="900"/>
        <v>34906.281759303776</v>
      </c>
      <c r="AN3142" s="6">
        <f t="shared" si="901"/>
        <v>34449.461086913514</v>
      </c>
      <c r="AO3142" s="5">
        <f t="shared" si="902"/>
        <v>0</v>
      </c>
      <c r="AP3142" s="6">
        <f>+AN3142+SUM($D$16:$E$18)-SUM($AL$27:AL3142)</f>
        <v>35164.970086913498</v>
      </c>
      <c r="AQ3142" s="10">
        <f t="shared" si="910"/>
        <v>6.7915310266331019E-4</v>
      </c>
      <c r="AR3142" s="10">
        <f>+AN3142/SUM(AL$27:AL3142)-1</f>
        <v>0.34125535471633395</v>
      </c>
    </row>
    <row r="3143" spans="1:44" x14ac:dyDescent="0.25">
      <c r="A3143" s="1">
        <v>44869</v>
      </c>
      <c r="B3143">
        <v>8.0939999999999994</v>
      </c>
      <c r="G3143">
        <f t="shared" si="903"/>
        <v>7800.9688628530721</v>
      </c>
      <c r="H3143">
        <f t="shared" si="904"/>
        <v>7742.9087784717267</v>
      </c>
      <c r="I3143" s="5">
        <f t="shared" si="893"/>
        <v>0</v>
      </c>
      <c r="J3143" s="6">
        <f>+H3143+SUM($D$16:$E$16)-SUM($F$27:F3143)</f>
        <v>7957.5227784717199</v>
      </c>
      <c r="K3143" s="10">
        <f t="shared" si="905"/>
        <v>1.3524470462586091E-2</v>
      </c>
      <c r="L3143" s="10">
        <f>+H3143/SUM(F$27:F3143)-1</f>
        <v>4.869681865609321E-3</v>
      </c>
      <c r="M3143">
        <v>7.6139999999999999</v>
      </c>
      <c r="R3143">
        <f t="shared" si="906"/>
        <v>7323.553323357376</v>
      </c>
      <c r="S3143">
        <f t="shared" si="907"/>
        <v>7116.8138884141126</v>
      </c>
      <c r="T3143" s="5">
        <f t="shared" si="894"/>
        <v>0</v>
      </c>
      <c r="U3143" s="6">
        <f>+S3143+SUM($D$17:$E$17)-SUM($Q$27:Q3143)</f>
        <v>7295.7878884141064</v>
      </c>
      <c r="V3143" s="10">
        <f t="shared" si="895"/>
        <v>1.258354882628443E-2</v>
      </c>
      <c r="W3143" s="10">
        <f>+S3143/SUM(Q$27:Q3143)-1</f>
        <v>0.10836085828247799</v>
      </c>
      <c r="X3143">
        <v>6.7649999999999997</v>
      </c>
      <c r="AC3143">
        <f t="shared" si="908"/>
        <v>19760.050563181223</v>
      </c>
      <c r="AD3143">
        <f t="shared" si="909"/>
        <v>19566.770748100524</v>
      </c>
      <c r="AE3143" s="5">
        <f t="shared" si="896"/>
        <v>0</v>
      </c>
      <c r="AF3143" s="6">
        <f>+AD3143+SUM($D$18:$E$18)-SUM($AB$27:AB3143)</f>
        <v>19888.691748100551</v>
      </c>
      <c r="AG3143" s="10">
        <f t="shared" si="897"/>
        <v>-1.0931633011980635E-2</v>
      </c>
      <c r="AH3143" s="10">
        <f>+AD3143/SUM(AB$27:AB3143)-1</f>
        <v>0.69290854891202658</v>
      </c>
      <c r="AI3143" s="6">
        <f t="shared" si="898"/>
        <v>0</v>
      </c>
      <c r="AL3143" s="6">
        <f t="shared" si="899"/>
        <v>0</v>
      </c>
      <c r="AM3143" s="6">
        <f t="shared" si="900"/>
        <v>34884.572749391671</v>
      </c>
      <c r="AN3143" s="6">
        <f t="shared" si="901"/>
        <v>34426.493414986362</v>
      </c>
      <c r="AO3143" s="5">
        <f t="shared" si="902"/>
        <v>0</v>
      </c>
      <c r="AP3143" s="6">
        <f>+AN3143+SUM($D$16:$E$18)-SUM($AL$27:AL3143)</f>
        <v>35142.002414986346</v>
      </c>
      <c r="AQ3143" s="10">
        <f t="shared" si="910"/>
        <v>-6.5314066442789809E-4</v>
      </c>
      <c r="AR3143" s="10">
        <f>+AN3143/SUM(AL$27:AL3143)-1</f>
        <v>0.34036113135301505</v>
      </c>
    </row>
    <row r="3144" spans="1:44" x14ac:dyDescent="0.25">
      <c r="A3144" s="1">
        <v>44872</v>
      </c>
      <c r="B3144">
        <v>8.1470000000000002</v>
      </c>
      <c r="G3144">
        <f t="shared" si="903"/>
        <v>7852.0500772997266</v>
      </c>
      <c r="H3144">
        <f t="shared" si="904"/>
        <v>7793.6098119853186</v>
      </c>
      <c r="I3144" s="5">
        <f t="shared" si="893"/>
        <v>0</v>
      </c>
      <c r="J3144" s="6">
        <f>+H3144+SUM($D$16:$E$16)-SUM($F$27:F3144)</f>
        <v>8008.2238119853128</v>
      </c>
      <c r="K3144" s="10">
        <f t="shared" si="905"/>
        <v>6.3714594258856838E-3</v>
      </c>
      <c r="L3144" s="10">
        <f>+H3144/SUM(F$27:F3144)-1</f>
        <v>1.1449629127640248E-2</v>
      </c>
      <c r="M3144">
        <v>7.6449999999999996</v>
      </c>
      <c r="R3144">
        <f t="shared" si="906"/>
        <v>7353.37078501013</v>
      </c>
      <c r="S3144">
        <f t="shared" si="907"/>
        <v>7145.7896213456643</v>
      </c>
      <c r="T3144" s="5">
        <f t="shared" si="894"/>
        <v>0</v>
      </c>
      <c r="U3144" s="6">
        <f>+S3144+SUM($D$17:$E$17)-SUM($Q$27:Q3144)</f>
        <v>7324.763621345659</v>
      </c>
      <c r="V3144" s="10">
        <f t="shared" si="895"/>
        <v>3.9715700860172287E-3</v>
      </c>
      <c r="W3144" s="10">
        <f>+S3144/SUM(Q$27:Q3144)-1</f>
        <v>0.11287349114388556</v>
      </c>
      <c r="X3144">
        <v>6.7290000000000001</v>
      </c>
      <c r="AC3144">
        <f t="shared" si="908"/>
        <v>19654.897300760749</v>
      </c>
      <c r="AD3144">
        <f t="shared" si="909"/>
        <v>19462.646025715956</v>
      </c>
      <c r="AE3144" s="5">
        <f t="shared" si="896"/>
        <v>0</v>
      </c>
      <c r="AF3144" s="6">
        <f>+AD3144+SUM($D$18:$E$18)-SUM($AB$27:AB3144)</f>
        <v>19784.56702571598</v>
      </c>
      <c r="AG3144" s="10">
        <f t="shared" si="897"/>
        <v>-5.2353731307900331E-3</v>
      </c>
      <c r="AH3144" s="10">
        <f>+AD3144/SUM(AB$27:AB3144)-1</f>
        <v>0.68389972293112034</v>
      </c>
      <c r="AI3144" s="6">
        <f t="shared" si="898"/>
        <v>0</v>
      </c>
      <c r="AL3144" s="6">
        <f t="shared" si="899"/>
        <v>0</v>
      </c>
      <c r="AM3144" s="6">
        <f t="shared" si="900"/>
        <v>34860.318163070609</v>
      </c>
      <c r="AN3144" s="6">
        <f t="shared" si="901"/>
        <v>34402.045459046938</v>
      </c>
      <c r="AO3144" s="5">
        <f t="shared" si="902"/>
        <v>0</v>
      </c>
      <c r="AP3144" s="6">
        <f>+AN3144+SUM($D$16:$E$18)-SUM($AL$27:AL3144)</f>
        <v>35117.554459046922</v>
      </c>
      <c r="AQ3144" s="10">
        <f t="shared" si="910"/>
        <v>-6.9569046324458039E-4</v>
      </c>
      <c r="AR3144" s="10">
        <f>+AN3144/SUM(AL$27:AL3144)-1</f>
        <v>0.33940927461038295</v>
      </c>
    </row>
    <row r="3145" spans="1:44" x14ac:dyDescent="0.25">
      <c r="A3145" s="1">
        <v>44873</v>
      </c>
      <c r="B3145">
        <v>8.1189999999999998</v>
      </c>
      <c r="G3145">
        <f t="shared" si="903"/>
        <v>7825.0637753279088</v>
      </c>
      <c r="H3145">
        <f t="shared" si="904"/>
        <v>7766.8243603177607</v>
      </c>
      <c r="I3145" s="5">
        <f t="shared" si="893"/>
        <v>0</v>
      </c>
      <c r="J3145" s="6">
        <f>+H3145+SUM($D$16:$E$16)-SUM($F$27:F3145)</f>
        <v>7981.4383603177548</v>
      </c>
      <c r="K3145" s="10">
        <f t="shared" si="905"/>
        <v>-3.3447431411033346E-3</v>
      </c>
      <c r="L3145" s="10">
        <f>+H3145/SUM(F$27:F3145)-1</f>
        <v>7.9734305741145928E-3</v>
      </c>
      <c r="M3145">
        <v>7.694</v>
      </c>
      <c r="R3145">
        <f t="shared" si="906"/>
        <v>7400.5016114935188</v>
      </c>
      <c r="S3145">
        <f t="shared" si="907"/>
        <v>7191.5899733987635</v>
      </c>
      <c r="T3145" s="5">
        <f t="shared" si="894"/>
        <v>0</v>
      </c>
      <c r="U3145" s="6">
        <f>+S3145+SUM($D$17:$E$17)-SUM($Q$27:Q3145)</f>
        <v>7370.5639733987591</v>
      </c>
      <c r="V3145" s="10">
        <f t="shared" si="895"/>
        <v>6.2528095677558682E-3</v>
      </c>
      <c r="W3145" s="10">
        <f>+S3145/SUM(Q$27:Q3145)-1</f>
        <v>0.12000636244094909</v>
      </c>
      <c r="X3145">
        <v>6.734</v>
      </c>
      <c r="AC3145">
        <f t="shared" si="908"/>
        <v>19669.50192054137</v>
      </c>
      <c r="AD3145">
        <f t="shared" si="909"/>
        <v>19477.10779271381</v>
      </c>
      <c r="AE3145" s="5">
        <f t="shared" si="896"/>
        <v>0</v>
      </c>
      <c r="AF3145" s="6">
        <f>+AD3145+SUM($D$18:$E$18)-SUM($AB$27:AB3145)</f>
        <v>19799.028792713834</v>
      </c>
      <c r="AG3145" s="10">
        <f t="shared" si="897"/>
        <v>7.3096201595190813E-4</v>
      </c>
      <c r="AH3145" s="10">
        <f>+AD3145/SUM(AB$27:AB3145)-1</f>
        <v>0.68515094876180149</v>
      </c>
      <c r="AI3145" s="6">
        <f t="shared" si="898"/>
        <v>0</v>
      </c>
      <c r="AL3145" s="6">
        <f t="shared" si="899"/>
        <v>0</v>
      </c>
      <c r="AM3145" s="6">
        <f t="shared" si="900"/>
        <v>34895.067307362799</v>
      </c>
      <c r="AN3145" s="6">
        <f t="shared" si="901"/>
        <v>34435.522126430333</v>
      </c>
      <c r="AO3145" s="5">
        <f t="shared" si="902"/>
        <v>0</v>
      </c>
      <c r="AP3145" s="6">
        <f>+AN3145+SUM($D$16:$E$18)-SUM($AL$27:AL3145)</f>
        <v>35151.031126430316</v>
      </c>
      <c r="AQ3145" s="10">
        <f t="shared" si="910"/>
        <v>9.5327444917714388E-4</v>
      </c>
      <c r="AR3145" s="10">
        <f>+AN3145/SUM(AL$27:AL3145)-1</f>
        <v>0.34071265521400851</v>
      </c>
    </row>
    <row r="3146" spans="1:44" x14ac:dyDescent="0.25">
      <c r="A3146" s="1">
        <v>44874</v>
      </c>
      <c r="B3146">
        <v>8.1560000000000006</v>
      </c>
      <c r="G3146">
        <f t="shared" si="903"/>
        <v>7860.7242457906668</v>
      </c>
      <c r="H3146">
        <f t="shared" si="904"/>
        <v>7802.2194214498904</v>
      </c>
      <c r="I3146" s="5">
        <f t="shared" si="893"/>
        <v>0</v>
      </c>
      <c r="J3146" s="6">
        <f>+H3146+SUM($D$16:$E$16)-SUM($F$27:F3146)</f>
        <v>8016.8334214498836</v>
      </c>
      <c r="K3146" s="10">
        <f t="shared" si="905"/>
        <v>4.4346719894632347E-3</v>
      </c>
      <c r="L3146" s="10">
        <f>+H3146/SUM(F$27:F3146)-1</f>
        <v>1.2566978662702066E-2</v>
      </c>
      <c r="M3146">
        <v>7.7050000000000001</v>
      </c>
      <c r="R3146">
        <f t="shared" si="906"/>
        <v>7411.0820011122387</v>
      </c>
      <c r="S3146">
        <f t="shared" si="907"/>
        <v>7201.8716850841538</v>
      </c>
      <c r="T3146" s="5">
        <f t="shared" si="894"/>
        <v>0</v>
      </c>
      <c r="U3146" s="6">
        <f>+S3146+SUM($D$17:$E$17)-SUM($Q$27:Q3146)</f>
        <v>7380.8456850841485</v>
      </c>
      <c r="V3146" s="10">
        <f t="shared" si="895"/>
        <v>1.3949694653621059E-3</v>
      </c>
      <c r="W3146" s="10">
        <f>+S3146/SUM(Q$27:Q3146)-1</f>
        <v>0.12160761926273889</v>
      </c>
      <c r="X3146">
        <v>6.71</v>
      </c>
      <c r="AC3146">
        <f t="shared" si="908"/>
        <v>19599.399745594386</v>
      </c>
      <c r="AD3146">
        <f t="shared" si="909"/>
        <v>19407.691311124097</v>
      </c>
      <c r="AE3146" s="5">
        <f t="shared" si="896"/>
        <v>0</v>
      </c>
      <c r="AF3146" s="6">
        <f>+AD3146+SUM($D$18:$E$18)-SUM($AB$27:AB3146)</f>
        <v>19729.612311124125</v>
      </c>
      <c r="AG3146" s="10">
        <f t="shared" si="897"/>
        <v>-3.506054883624099E-3</v>
      </c>
      <c r="AH3146" s="10">
        <f>+AD3146/SUM(AB$27:AB3146)-1</f>
        <v>0.67914506477453052</v>
      </c>
      <c r="AI3146" s="6">
        <f t="shared" si="898"/>
        <v>0</v>
      </c>
      <c r="AL3146" s="6">
        <f t="shared" si="899"/>
        <v>0</v>
      </c>
      <c r="AM3146" s="6">
        <f t="shared" si="900"/>
        <v>34871.205992497293</v>
      </c>
      <c r="AN3146" s="6">
        <f t="shared" si="901"/>
        <v>34411.782417658142</v>
      </c>
      <c r="AO3146" s="5">
        <f t="shared" si="902"/>
        <v>0</v>
      </c>
      <c r="AP3146" s="6">
        <f>+AN3146+SUM($D$16:$E$18)-SUM($AL$27:AL3146)</f>
        <v>35127.291417658125</v>
      </c>
      <c r="AQ3146" s="10">
        <f t="shared" si="910"/>
        <v>-6.7536308356941355E-4</v>
      </c>
      <c r="AR3146" s="10">
        <f>+AN3146/SUM(AL$27:AL3146)-1</f>
        <v>0.33978837336734125</v>
      </c>
    </row>
    <row r="3147" spans="1:44" x14ac:dyDescent="0.25">
      <c r="A3147" s="1">
        <v>44875</v>
      </c>
      <c r="B3147">
        <v>7.9950000000000001</v>
      </c>
      <c r="G3147">
        <f t="shared" si="903"/>
        <v>7705.5530094527194</v>
      </c>
      <c r="H3147">
        <f t="shared" si="904"/>
        <v>7648.2030743614359</v>
      </c>
      <c r="I3147" s="5">
        <f t="shared" si="893"/>
        <v>0</v>
      </c>
      <c r="J3147" s="6">
        <f>+H3147+SUM($D$16:$E$16)-SUM($F$27:F3147)</f>
        <v>7862.8170743614291</v>
      </c>
      <c r="K3147" s="10">
        <f t="shared" si="905"/>
        <v>-1.9211618726711621E-2</v>
      </c>
      <c r="L3147" s="10">
        <f>+H3147/SUM(F$27:F3147)-1</f>
        <v>-7.4211630200707868E-3</v>
      </c>
      <c r="M3147">
        <v>7.8449999999999998</v>
      </c>
      <c r="R3147">
        <f t="shared" si="906"/>
        <v>7545.7415053504883</v>
      </c>
      <c r="S3147">
        <f t="shared" si="907"/>
        <v>7332.7298338072924</v>
      </c>
      <c r="T3147" s="5">
        <f t="shared" si="894"/>
        <v>0</v>
      </c>
      <c r="U3147" s="6">
        <f>+S3147+SUM($D$17:$E$17)-SUM($Q$27:Q3147)</f>
        <v>7511.7038338072871</v>
      </c>
      <c r="V3147" s="10">
        <f t="shared" si="895"/>
        <v>1.7729424825611462E-2</v>
      </c>
      <c r="W3147" s="10">
        <f>+S3147/SUM(Q$27:Q3147)-1</f>
        <v>0.14198725154006331</v>
      </c>
      <c r="X3147">
        <v>6.7990000000000004</v>
      </c>
      <c r="AC3147">
        <f t="shared" si="908"/>
        <v>19859.361977689452</v>
      </c>
      <c r="AD3147">
        <f t="shared" si="909"/>
        <v>19665.110763685952</v>
      </c>
      <c r="AE3147" s="5">
        <f t="shared" si="896"/>
        <v>0</v>
      </c>
      <c r="AF3147" s="6">
        <f>+AD3147+SUM($D$18:$E$18)-SUM($AB$27:AB3147)</f>
        <v>19987.031763685976</v>
      </c>
      <c r="AG3147" s="10">
        <f t="shared" si="897"/>
        <v>1.3047364971115583E-2</v>
      </c>
      <c r="AH3147" s="10">
        <f>+AD3147/SUM(AB$27:AB3147)-1</f>
        <v>0.70141688456066076</v>
      </c>
      <c r="AI3147" s="6">
        <f t="shared" si="898"/>
        <v>0</v>
      </c>
      <c r="AL3147" s="6">
        <f t="shared" si="899"/>
        <v>0</v>
      </c>
      <c r="AM3147" s="6">
        <f t="shared" si="900"/>
        <v>35110.656492492664</v>
      </c>
      <c r="AN3147" s="6">
        <f t="shared" si="901"/>
        <v>34646.043671854684</v>
      </c>
      <c r="AO3147" s="5">
        <f t="shared" si="902"/>
        <v>0</v>
      </c>
      <c r="AP3147" s="6">
        <f>+AN3147+SUM($D$16:$E$18)-SUM($AL$27:AL3147)</f>
        <v>35361.552671854661</v>
      </c>
      <c r="AQ3147" s="10">
        <f t="shared" si="910"/>
        <v>6.6689244955213667E-3</v>
      </c>
      <c r="AR3147" s="10">
        <f>+AN3147/SUM(AL$27:AL3147)-1</f>
        <v>0.34890910128819197</v>
      </c>
    </row>
    <row r="3148" spans="1:44" x14ac:dyDescent="0.25">
      <c r="A3148" s="1">
        <v>44876</v>
      </c>
      <c r="B3148">
        <v>8.2010000000000005</v>
      </c>
      <c r="G3148">
        <f t="shared" si="903"/>
        <v>7904.0950882453735</v>
      </c>
      <c r="H3148">
        <f t="shared" si="904"/>
        <v>7845.2674687727513</v>
      </c>
      <c r="I3148" s="5">
        <f t="shared" si="893"/>
        <v>0</v>
      </c>
      <c r="J3148" s="6">
        <f>+H3148+SUM($D$16:$E$16)-SUM($F$27:F3148)</f>
        <v>8059.8814687727454</v>
      </c>
      <c r="K3148" s="10">
        <f t="shared" si="905"/>
        <v>2.5062823228317432E-2</v>
      </c>
      <c r="L3148" s="10">
        <f>+H3148/SUM(F$27:F3148)-1</f>
        <v>1.8153726338011378E-2</v>
      </c>
      <c r="M3148">
        <v>7.883</v>
      </c>
      <c r="R3148">
        <f t="shared" si="906"/>
        <v>7582.2919422151572</v>
      </c>
      <c r="S3148">
        <f t="shared" si="907"/>
        <v>7368.2484741750022</v>
      </c>
      <c r="T3148" s="5">
        <f t="shared" si="894"/>
        <v>0</v>
      </c>
      <c r="U3148" s="6">
        <f>+S3148+SUM($D$17:$E$17)-SUM($Q$27:Q3148)</f>
        <v>7547.222474174996</v>
      </c>
      <c r="V3148" s="10">
        <f t="shared" si="895"/>
        <v>4.7284399323430648E-3</v>
      </c>
      <c r="W3148" s="10">
        <f>+S3148/SUM(Q$27:Q3148)-1</f>
        <v>0.14751886601533704</v>
      </c>
      <c r="X3148">
        <v>6.6760000000000002</v>
      </c>
      <c r="AC3148">
        <f t="shared" si="908"/>
        <v>19500.088331086157</v>
      </c>
      <c r="AD3148">
        <f t="shared" si="909"/>
        <v>19309.351295538669</v>
      </c>
      <c r="AE3148" s="5">
        <f t="shared" si="896"/>
        <v>0</v>
      </c>
      <c r="AF3148" s="6">
        <f>+AD3148+SUM($D$18:$E$18)-SUM($AB$27:AB3148)</f>
        <v>19631.272295538693</v>
      </c>
      <c r="AG3148" s="10">
        <f t="shared" si="897"/>
        <v>-1.779951482308928E-2</v>
      </c>
      <c r="AH3148" s="10">
        <f>+AD3148/SUM(AB$27:AB3148)-1</f>
        <v>0.67063672912589634</v>
      </c>
      <c r="AI3148" s="6">
        <f t="shared" si="898"/>
        <v>0</v>
      </c>
      <c r="AL3148" s="6">
        <f t="shared" si="899"/>
        <v>0</v>
      </c>
      <c r="AM3148" s="6">
        <f t="shared" si="900"/>
        <v>34986.475361546691</v>
      </c>
      <c r="AN3148" s="6">
        <f t="shared" si="901"/>
        <v>34522.867238486419</v>
      </c>
      <c r="AO3148" s="5">
        <f t="shared" si="902"/>
        <v>0</v>
      </c>
      <c r="AP3148" s="6">
        <f>+AN3148+SUM($D$16:$E$18)-SUM($AL$27:AL3148)</f>
        <v>35238.376238486395</v>
      </c>
      <c r="AQ3148" s="10">
        <f t="shared" si="910"/>
        <v>-3.4833434637701055E-3</v>
      </c>
      <c r="AR3148" s="10">
        <f>+AN3148/SUM(AL$27:AL3148)-1</f>
        <v>0.34411334989999953</v>
      </c>
    </row>
    <row r="3149" spans="1:44" x14ac:dyDescent="0.25">
      <c r="A3149" s="1">
        <v>44879</v>
      </c>
      <c r="B3149">
        <v>8.3019999999999996</v>
      </c>
      <c r="G3149">
        <f t="shared" si="903"/>
        <v>8001.438534643712</v>
      </c>
      <c r="H3149">
        <f t="shared" si="904"/>
        <v>7941.8864194307243</v>
      </c>
      <c r="I3149" s="5">
        <f t="shared" si="893"/>
        <v>0</v>
      </c>
      <c r="J3149" s="6">
        <f>+H3149+SUM($D$16:$E$16)-SUM($F$27:F3149)</f>
        <v>8156.5004194307176</v>
      </c>
      <c r="K3149" s="10">
        <f t="shared" si="905"/>
        <v>1.1987639152301943E-2</v>
      </c>
      <c r="L3149" s="10">
        <f>+H3149/SUM(F$27:F3149)-1</f>
        <v>3.0692871120371779E-2</v>
      </c>
      <c r="M3149">
        <v>7.8979999999999997</v>
      </c>
      <c r="R3149">
        <f t="shared" si="906"/>
        <v>7596.719746240683</v>
      </c>
      <c r="S3149">
        <f t="shared" si="907"/>
        <v>7382.2689901096237</v>
      </c>
      <c r="T3149" s="5">
        <f t="shared" si="894"/>
        <v>0</v>
      </c>
      <c r="U3149" s="6">
        <f>+S3149+SUM($D$17:$E$17)-SUM($Q$27:Q3149)</f>
        <v>7561.2429901096184</v>
      </c>
      <c r="V3149" s="10">
        <f t="shared" si="895"/>
        <v>1.8577053985884273E-3</v>
      </c>
      <c r="W3149" s="10">
        <f>+S3149/SUM(Q$27:Q3149)-1</f>
        <v>0.14970239804505048</v>
      </c>
      <c r="X3149">
        <v>6.6269999999999998</v>
      </c>
      <c r="AC3149">
        <f t="shared" si="908"/>
        <v>19356.963057236062</v>
      </c>
      <c r="AD3149">
        <f t="shared" si="909"/>
        <v>19167.62597895967</v>
      </c>
      <c r="AE3149" s="5">
        <f t="shared" si="896"/>
        <v>0</v>
      </c>
      <c r="AF3149" s="6">
        <f>+AD3149+SUM($D$18:$E$18)-SUM($AB$27:AB3149)</f>
        <v>19489.546978959697</v>
      </c>
      <c r="AG3149" s="10">
        <f t="shared" si="897"/>
        <v>-7.2193648198340954E-3</v>
      </c>
      <c r="AH3149" s="10">
        <f>+AD3149/SUM(AB$27:AB3149)-1</f>
        <v>0.65837471598521802</v>
      </c>
      <c r="AI3149" s="6">
        <f t="shared" si="898"/>
        <v>0</v>
      </c>
      <c r="AL3149" s="6">
        <f t="shared" si="899"/>
        <v>0</v>
      </c>
      <c r="AM3149" s="6">
        <f t="shared" si="900"/>
        <v>34955.121338120458</v>
      </c>
      <c r="AN3149" s="6">
        <f t="shared" si="901"/>
        <v>34491.781388500021</v>
      </c>
      <c r="AO3149" s="5">
        <f t="shared" si="902"/>
        <v>0</v>
      </c>
      <c r="AP3149" s="6">
        <f>+AN3149+SUM($D$16:$E$18)-SUM($AL$27:AL3149)</f>
        <v>35207.290388499998</v>
      </c>
      <c r="AQ3149" s="10">
        <f t="shared" si="910"/>
        <v>-8.8215897849586167E-4</v>
      </c>
      <c r="AR3149" s="10">
        <f>+AN3149/SUM(AL$27:AL3149)-1</f>
        <v>0.34290305338345983</v>
      </c>
    </row>
    <row r="3150" spans="1:44" x14ac:dyDescent="0.25">
      <c r="A3150" s="1">
        <v>44880</v>
      </c>
      <c r="B3150">
        <v>8.4290000000000003</v>
      </c>
      <c r="G3150">
        <f t="shared" si="903"/>
        <v>8123.8406900158825</v>
      </c>
      <c r="H3150">
        <f t="shared" si="904"/>
        <v>8063.3775752085739</v>
      </c>
      <c r="I3150" s="5">
        <f t="shared" si="893"/>
        <v>0</v>
      </c>
      <c r="J3150" s="6">
        <f>+H3150+SUM($D$16:$E$16)-SUM($F$27:F3150)</f>
        <v>8277.991575208569</v>
      </c>
      <c r="K3150" s="10">
        <f t="shared" si="905"/>
        <v>1.4895010057061953E-2</v>
      </c>
      <c r="L3150" s="10">
        <f>+H3150/SUM(F$27:F3150)-1</f>
        <v>4.6459914559577875E-2</v>
      </c>
      <c r="M3150">
        <v>7.9169999999999998</v>
      </c>
      <c r="R3150">
        <f t="shared" si="906"/>
        <v>7614.9949646730165</v>
      </c>
      <c r="S3150">
        <f t="shared" si="907"/>
        <v>7400.0283102934782</v>
      </c>
      <c r="T3150" s="5">
        <f t="shared" si="894"/>
        <v>0</v>
      </c>
      <c r="U3150" s="6">
        <f>+S3150+SUM($D$17:$E$17)-SUM($Q$27:Q3150)</f>
        <v>7579.002310293472</v>
      </c>
      <c r="V3150" s="10">
        <f t="shared" si="895"/>
        <v>2.3487302560019074E-3</v>
      </c>
      <c r="W3150" s="10">
        <f>+S3150/SUM(Q$27:Q3150)-1</f>
        <v>0.15246820528268734</v>
      </c>
      <c r="X3150">
        <v>6.6210000000000004</v>
      </c>
      <c r="AC3150">
        <f t="shared" si="908"/>
        <v>19339.437513499317</v>
      </c>
      <c r="AD3150">
        <f t="shared" si="909"/>
        <v>19150.271858562242</v>
      </c>
      <c r="AE3150" s="5">
        <f t="shared" si="896"/>
        <v>0</v>
      </c>
      <c r="AF3150" s="6">
        <f>+AD3150+SUM($D$18:$E$18)-SUM($AB$27:AB3150)</f>
        <v>19472.192858562266</v>
      </c>
      <c r="AG3150" s="10">
        <f t="shared" si="897"/>
        <v>-8.9043221046469778E-4</v>
      </c>
      <c r="AH3150" s="10">
        <f>+AD3150/SUM(AB$27:AB3150)-1</f>
        <v>0.65687324498840027</v>
      </c>
      <c r="AI3150" s="6">
        <f t="shared" si="898"/>
        <v>0</v>
      </c>
      <c r="AL3150" s="6">
        <f t="shared" si="899"/>
        <v>0</v>
      </c>
      <c r="AM3150" s="6">
        <f t="shared" si="900"/>
        <v>35078.273168188214</v>
      </c>
      <c r="AN3150" s="6">
        <f t="shared" si="901"/>
        <v>34613.677744064291</v>
      </c>
      <c r="AO3150" s="5">
        <f t="shared" si="902"/>
        <v>0</v>
      </c>
      <c r="AP3150" s="6">
        <f>+AN3150+SUM($D$16:$E$18)-SUM($AL$27:AL3150)</f>
        <v>35329.186744064267</v>
      </c>
      <c r="AQ3150" s="10">
        <f t="shared" si="910"/>
        <v>3.4622475691592491E-3</v>
      </c>
      <c r="AR3150" s="10">
        <f>+AN3150/SUM(AL$27:AL3150)-1</f>
        <v>0.34764896622106556</v>
      </c>
    </row>
    <row r="3151" spans="1:44" x14ac:dyDescent="0.25">
      <c r="A3151" s="1">
        <v>44881</v>
      </c>
      <c r="B3151">
        <v>8.3759999999999994</v>
      </c>
      <c r="G3151">
        <f t="shared" si="903"/>
        <v>8072.759475569228</v>
      </c>
      <c r="H3151">
        <f t="shared" si="904"/>
        <v>8012.676541694982</v>
      </c>
      <c r="I3151" s="5">
        <f t="shared" si="893"/>
        <v>0</v>
      </c>
      <c r="J3151" s="6">
        <f>+H3151+SUM($D$16:$E$16)-SUM($F$27:F3151)</f>
        <v>8227.2905416949761</v>
      </c>
      <c r="K3151" s="10">
        <f t="shared" si="905"/>
        <v>-6.1247988782007212E-3</v>
      </c>
      <c r="L3151" s="10">
        <f>+H3151/SUM(F$27:F3151)-1</f>
        <v>3.9879967297546726E-2</v>
      </c>
      <c r="M3151">
        <v>7.8659999999999997</v>
      </c>
      <c r="R3151">
        <f t="shared" si="906"/>
        <v>7565.9404309862248</v>
      </c>
      <c r="S3151">
        <f t="shared" si="907"/>
        <v>7352.3585561157633</v>
      </c>
      <c r="T3151" s="5">
        <f t="shared" si="894"/>
        <v>0</v>
      </c>
      <c r="U3151" s="6">
        <f>+S3151+SUM($D$17:$E$17)-SUM($Q$27:Q3151)</f>
        <v>7531.3325561157581</v>
      </c>
      <c r="V3151" s="10">
        <f t="shared" si="895"/>
        <v>-6.2897136359189032E-3</v>
      </c>
      <c r="W3151" s="10">
        <f>+S3151/SUM(Q$27:Q3151)-1</f>
        <v>0.14504419638166199</v>
      </c>
      <c r="X3151">
        <v>6.5860000000000003</v>
      </c>
      <c r="AC3151">
        <f t="shared" si="908"/>
        <v>19237.205175034964</v>
      </c>
      <c r="AD3151">
        <f t="shared" si="909"/>
        <v>19049.039489577241</v>
      </c>
      <c r="AE3151" s="5">
        <f t="shared" si="896"/>
        <v>0</v>
      </c>
      <c r="AF3151" s="6">
        <f>+AD3151+SUM($D$18:$E$18)-SUM($AB$27:AB3151)</f>
        <v>19370.960489577265</v>
      </c>
      <c r="AG3151" s="10">
        <f t="shared" si="897"/>
        <v>-5.1988170885688412E-3</v>
      </c>
      <c r="AH3151" s="10">
        <f>+AD3151/SUM(AB$27:AB3151)-1</f>
        <v>0.64811466417362973</v>
      </c>
      <c r="AI3151" s="6">
        <f t="shared" si="898"/>
        <v>0</v>
      </c>
      <c r="AL3151" s="6">
        <f t="shared" si="899"/>
        <v>0</v>
      </c>
      <c r="AM3151" s="6">
        <f t="shared" si="900"/>
        <v>34875.905081590419</v>
      </c>
      <c r="AN3151" s="6">
        <f t="shared" si="901"/>
        <v>34414.074587387986</v>
      </c>
      <c r="AO3151" s="5">
        <f t="shared" si="902"/>
        <v>0</v>
      </c>
      <c r="AP3151" s="6">
        <f>+AN3151+SUM($D$16:$E$18)-SUM($AL$27:AL3151)</f>
        <v>35129.58358738797</v>
      </c>
      <c r="AQ3151" s="10">
        <f t="shared" si="910"/>
        <v>-5.6498089843473043E-3</v>
      </c>
      <c r="AR3151" s="10">
        <f>+AN3151/SUM(AL$27:AL3151)-1</f>
        <v>0.33987761670604866</v>
      </c>
    </row>
    <row r="3152" spans="1:44" x14ac:dyDescent="0.25">
      <c r="A3152" s="1">
        <v>44882</v>
      </c>
      <c r="B3152">
        <v>8.3260000000000005</v>
      </c>
      <c r="G3152">
        <f t="shared" si="903"/>
        <v>8024.5696506195563</v>
      </c>
      <c r="H3152">
        <f t="shared" si="904"/>
        <v>7964.8453780029167</v>
      </c>
      <c r="I3152" s="5">
        <f t="shared" si="893"/>
        <v>0</v>
      </c>
      <c r="J3152" s="6">
        <f>+H3152+SUM($D$16:$E$16)-SUM($F$27:F3152)</f>
        <v>8179.459378002909</v>
      </c>
      <c r="K3152" s="10">
        <f t="shared" si="905"/>
        <v>-5.813720015072299E-3</v>
      </c>
      <c r="L3152" s="10">
        <f>+H3152/SUM(F$27:F3152)-1</f>
        <v>3.3672469880536848E-2</v>
      </c>
      <c r="M3152">
        <v>7.8360000000000003</v>
      </c>
      <c r="R3152">
        <f t="shared" si="906"/>
        <v>7537.0848229351723</v>
      </c>
      <c r="S3152">
        <f t="shared" si="907"/>
        <v>7324.3175242465204</v>
      </c>
      <c r="T3152" s="5">
        <f t="shared" si="894"/>
        <v>0</v>
      </c>
      <c r="U3152" s="6">
        <f>+S3152+SUM($D$17:$E$17)-SUM($Q$27:Q3152)</f>
        <v>7503.2915242465151</v>
      </c>
      <c r="V3152" s="10">
        <f t="shared" si="895"/>
        <v>-3.7232497251064034E-3</v>
      </c>
      <c r="W3152" s="10">
        <f>+S3152/SUM(Q$27:Q3152)-1</f>
        <v>0.14067713232223555</v>
      </c>
      <c r="X3152">
        <v>6.5910000000000002</v>
      </c>
      <c r="AC3152">
        <f t="shared" si="908"/>
        <v>19251.809794815585</v>
      </c>
      <c r="AD3152">
        <f t="shared" si="909"/>
        <v>19063.501256575095</v>
      </c>
      <c r="AE3152" s="5">
        <f t="shared" si="896"/>
        <v>0</v>
      </c>
      <c r="AF3152" s="6">
        <f>+AD3152+SUM($D$18:$E$18)-SUM($AB$27:AB3152)</f>
        <v>19385.422256575119</v>
      </c>
      <c r="AG3152" s="10">
        <f t="shared" si="897"/>
        <v>7.4656943343809345E-4</v>
      </c>
      <c r="AH3152" s="10">
        <f>+AD3152/SUM(AB$27:AB3152)-1</f>
        <v>0.64936589000431111</v>
      </c>
      <c r="AI3152" s="6">
        <f t="shared" si="898"/>
        <v>0</v>
      </c>
      <c r="AL3152" s="6">
        <f t="shared" si="899"/>
        <v>0</v>
      </c>
      <c r="AM3152" s="6">
        <f t="shared" si="900"/>
        <v>34813.464268370313</v>
      </c>
      <c r="AN3152" s="6">
        <f t="shared" si="901"/>
        <v>34352.664158824533</v>
      </c>
      <c r="AO3152" s="5">
        <f t="shared" si="902"/>
        <v>0</v>
      </c>
      <c r="AP3152" s="6">
        <f>+AN3152+SUM($D$16:$E$18)-SUM($AL$27:AL3152)</f>
        <v>35068.173158824517</v>
      </c>
      <c r="AQ3152" s="10">
        <f t="shared" si="910"/>
        <v>-1.7481114858844959E-3</v>
      </c>
      <c r="AR3152" s="10">
        <f>+AN3152/SUM(AL$27:AL3152)-1</f>
        <v>0.33748666301483277</v>
      </c>
    </row>
    <row r="3153" spans="1:44" x14ac:dyDescent="0.25">
      <c r="A3153" s="1">
        <v>44883</v>
      </c>
      <c r="B3153">
        <v>8.298</v>
      </c>
      <c r="G3153">
        <f t="shared" si="903"/>
        <v>7997.5833486477395</v>
      </c>
      <c r="H3153">
        <f t="shared" si="904"/>
        <v>7938.0599263353597</v>
      </c>
      <c r="I3153" s="5">
        <f t="shared" si="893"/>
        <v>0</v>
      </c>
      <c r="J3153" s="6">
        <f>+H3153+SUM($D$16:$E$16)-SUM($F$27:F3153)</f>
        <v>8152.6739263353529</v>
      </c>
      <c r="K3153" s="10">
        <f t="shared" si="905"/>
        <v>-3.2747215224994131E-3</v>
      </c>
      <c r="L3153" s="10">
        <f>+H3153/SUM(F$27:F3153)-1</f>
        <v>3.0196271327011193E-2</v>
      </c>
      <c r="M3153">
        <v>7.8890000000000002</v>
      </c>
      <c r="R3153">
        <f t="shared" si="906"/>
        <v>7588.063063825367</v>
      </c>
      <c r="S3153">
        <f t="shared" si="907"/>
        <v>7373.8566805488517</v>
      </c>
      <c r="T3153" s="5">
        <f t="shared" si="894"/>
        <v>0</v>
      </c>
      <c r="U3153" s="6">
        <f>+S3153+SUM($D$17:$E$17)-SUM($Q$27:Q3153)</f>
        <v>7552.8306805488464</v>
      </c>
      <c r="V3153" s="10">
        <f t="shared" si="895"/>
        <v>6.6023232793566144E-3</v>
      </c>
      <c r="W3153" s="10">
        <f>+S3153/SUM(Q$27:Q3153)-1</f>
        <v>0.1483922788272225</v>
      </c>
      <c r="X3153">
        <v>6.6509999999999998</v>
      </c>
      <c r="AC3153">
        <f t="shared" si="908"/>
        <v>19427.065232183046</v>
      </c>
      <c r="AD3153">
        <f t="shared" si="909"/>
        <v>19237.042460549379</v>
      </c>
      <c r="AE3153" s="5">
        <f t="shared" si="896"/>
        <v>0</v>
      </c>
      <c r="AF3153" s="6">
        <f>+AD3153+SUM($D$18:$E$18)-SUM($AB$27:AB3153)</f>
        <v>19558.963460549407</v>
      </c>
      <c r="AG3153" s="10">
        <f t="shared" si="897"/>
        <v>8.9521497998541477E-3</v>
      </c>
      <c r="AH3153" s="10">
        <f>+AD3153/SUM(AB$27:AB3153)-1</f>
        <v>0.66438059997248877</v>
      </c>
      <c r="AI3153" s="6">
        <f t="shared" si="898"/>
        <v>0</v>
      </c>
      <c r="AL3153" s="6">
        <f t="shared" si="899"/>
        <v>0</v>
      </c>
      <c r="AM3153" s="6">
        <f t="shared" si="900"/>
        <v>35012.711644656156</v>
      </c>
      <c r="AN3153" s="6">
        <f t="shared" si="901"/>
        <v>34548.959067433592</v>
      </c>
      <c r="AO3153" s="5">
        <f t="shared" si="902"/>
        <v>0</v>
      </c>
      <c r="AP3153" s="6">
        <f>+AN3153+SUM($D$16:$E$18)-SUM($AL$27:AL3153)</f>
        <v>35264.468067433569</v>
      </c>
      <c r="AQ3153" s="10">
        <f t="shared" si="910"/>
        <v>5.5975230794038655E-3</v>
      </c>
      <c r="AR3153" s="10">
        <f>+AN3153/SUM(AL$27:AL3153)-1</f>
        <v>0.3451292091960696</v>
      </c>
    </row>
    <row r="3154" spans="1:44" x14ac:dyDescent="0.25">
      <c r="A3154" s="1">
        <v>44886</v>
      </c>
      <c r="B3154">
        <v>8.3010000000000002</v>
      </c>
      <c r="G3154">
        <f t="shared" si="903"/>
        <v>8000.4747381447205</v>
      </c>
      <c r="H3154">
        <f t="shared" si="904"/>
        <v>7940.9297961568845</v>
      </c>
      <c r="I3154" s="5">
        <f t="shared" si="893"/>
        <v>0</v>
      </c>
      <c r="J3154" s="6">
        <f>+H3154+SUM($D$16:$E$16)-SUM($F$27:F3154)</f>
        <v>8155.5437961568778</v>
      </c>
      <c r="K3154" s="10">
        <f t="shared" si="905"/>
        <v>3.5201577389898375E-4</v>
      </c>
      <c r="L3154" s="10">
        <f>+H3154/SUM(F$27:F3154)-1</f>
        <v>3.0568721172031799E-2</v>
      </c>
      <c r="M3154">
        <v>7.8970000000000002</v>
      </c>
      <c r="R3154">
        <f t="shared" si="906"/>
        <v>7595.7578926389815</v>
      </c>
      <c r="S3154">
        <f t="shared" si="907"/>
        <v>7381.3342890473168</v>
      </c>
      <c r="T3154" s="5">
        <f t="shared" si="894"/>
        <v>0</v>
      </c>
      <c r="U3154" s="6">
        <f>+S3154+SUM($D$17:$E$17)-SUM($Q$27:Q3154)</f>
        <v>7560.3082890473124</v>
      </c>
      <c r="V3154" s="10">
        <f t="shared" si="895"/>
        <v>9.9004053112472512E-4</v>
      </c>
      <c r="W3154" s="10">
        <f>+S3154/SUM(Q$27:Q3154)-1</f>
        <v>0.14955682924306979</v>
      </c>
      <c r="X3154">
        <v>6.7089999999999996</v>
      </c>
      <c r="AC3154">
        <f t="shared" si="908"/>
        <v>19596.478821638259</v>
      </c>
      <c r="AD3154">
        <f t="shared" si="909"/>
        <v>19404.798957724521</v>
      </c>
      <c r="AE3154" s="5">
        <f t="shared" si="896"/>
        <v>0</v>
      </c>
      <c r="AF3154" s="6">
        <f>+AD3154+SUM($D$18:$E$18)-SUM($AB$27:AB3154)</f>
        <v>19726.719957724548</v>
      </c>
      <c r="AG3154" s="10">
        <f t="shared" si="897"/>
        <v>8.5769625529239502E-3</v>
      </c>
      <c r="AH3154" s="10">
        <f>+AD3154/SUM(AB$27:AB3154)-1</f>
        <v>0.67889481960839371</v>
      </c>
      <c r="AI3154" s="6">
        <f t="shared" si="898"/>
        <v>0</v>
      </c>
      <c r="AL3154" s="6">
        <f t="shared" si="899"/>
        <v>0</v>
      </c>
      <c r="AM3154" s="6">
        <f t="shared" si="900"/>
        <v>35192.711452421965</v>
      </c>
      <c r="AN3154" s="6">
        <f t="shared" si="901"/>
        <v>34727.063042928727</v>
      </c>
      <c r="AO3154" s="5">
        <f t="shared" si="902"/>
        <v>0</v>
      </c>
      <c r="AP3154" s="6">
        <f>+AN3154+SUM($D$16:$E$18)-SUM($AL$27:AL3154)</f>
        <v>35442.572042928703</v>
      </c>
      <c r="AQ3154" s="10">
        <f t="shared" si="910"/>
        <v>5.0505221049856885E-3</v>
      </c>
      <c r="AR3154" s="10">
        <f>+AN3154/SUM(AL$27:AL3154)-1</f>
        <v>0.35206350956803845</v>
      </c>
    </row>
    <row r="3155" spans="1:44" x14ac:dyDescent="0.25">
      <c r="A3155" s="1">
        <v>44887</v>
      </c>
      <c r="B3155">
        <v>8.2449999999999992</v>
      </c>
      <c r="G3155">
        <f t="shared" si="903"/>
        <v>7946.5021342010859</v>
      </c>
      <c r="H3155">
        <f t="shared" si="904"/>
        <v>7887.3588928217696</v>
      </c>
      <c r="I3155" s="5">
        <f t="shared" si="893"/>
        <v>0</v>
      </c>
      <c r="J3155" s="6">
        <f>+H3155+SUM($D$16:$E$16)-SUM($F$27:F3155)</f>
        <v>8101.9728928217619</v>
      </c>
      <c r="K3155" s="10">
        <f t="shared" si="905"/>
        <v>-6.5686488447722624E-3</v>
      </c>
      <c r="L3155" s="10">
        <f>+H3155/SUM(F$27:F3155)-1</f>
        <v>2.3616324064980265E-2</v>
      </c>
      <c r="M3155">
        <v>7.9329999999999998</v>
      </c>
      <c r="R3155">
        <f t="shared" si="906"/>
        <v>7630.3846223002456</v>
      </c>
      <c r="S3155">
        <f t="shared" si="907"/>
        <v>7414.9835272904102</v>
      </c>
      <c r="T3155" s="5">
        <f t="shared" si="894"/>
        <v>0</v>
      </c>
      <c r="U3155" s="6">
        <f>+S3155+SUM($D$17:$E$17)-SUM($Q$27:Q3155)</f>
        <v>7593.957527290404</v>
      </c>
      <c r="V3155" s="10">
        <f t="shared" si="895"/>
        <v>4.4507759414837977E-3</v>
      </c>
      <c r="W3155" s="10">
        <f>+S3155/SUM(Q$27:Q3155)-1</f>
        <v>0.15479730611438169</v>
      </c>
      <c r="X3155">
        <v>6.7450000000000001</v>
      </c>
      <c r="AC3155">
        <f t="shared" si="908"/>
        <v>19701.632084058736</v>
      </c>
      <c r="AD3155">
        <f t="shared" si="909"/>
        <v>19508.923680109092</v>
      </c>
      <c r="AE3155" s="5">
        <f t="shared" si="896"/>
        <v>0</v>
      </c>
      <c r="AF3155" s="6">
        <f>+AD3155+SUM($D$18:$E$18)-SUM($AB$27:AB3155)</f>
        <v>19830.84468010912</v>
      </c>
      <c r="AG3155" s="10">
        <f t="shared" si="897"/>
        <v>5.2783596364582852E-3</v>
      </c>
      <c r="AH3155" s="10">
        <f>+AD3155/SUM(AB$27:AB3155)-1</f>
        <v>0.68790364558930039</v>
      </c>
      <c r="AI3155" s="6">
        <f t="shared" si="898"/>
        <v>0</v>
      </c>
      <c r="AL3155" s="6">
        <f t="shared" si="899"/>
        <v>0</v>
      </c>
      <c r="AM3155" s="6">
        <f t="shared" si="900"/>
        <v>35278.518840560064</v>
      </c>
      <c r="AN3155" s="6">
        <f t="shared" si="901"/>
        <v>34811.26610022127</v>
      </c>
      <c r="AO3155" s="5">
        <f t="shared" si="902"/>
        <v>0</v>
      </c>
      <c r="AP3155" s="6">
        <f>+AN3155+SUM($D$16:$E$18)-SUM($AL$27:AL3155)</f>
        <v>35526.775100221246</v>
      </c>
      <c r="AQ3155" s="10">
        <f t="shared" si="910"/>
        <v>2.3757603480514256E-3</v>
      </c>
      <c r="AR3155" s="10">
        <f>+AN3155/SUM(AL$27:AL3155)-1</f>
        <v>0.35534187149051322</v>
      </c>
    </row>
    <row r="3156" spans="1:44" x14ac:dyDescent="0.25">
      <c r="A3156" s="1">
        <v>44888</v>
      </c>
      <c r="B3156">
        <v>8.23</v>
      </c>
      <c r="G3156">
        <f t="shared" si="903"/>
        <v>7932.0451867161846</v>
      </c>
      <c r="H3156">
        <f t="shared" si="904"/>
        <v>7873.0095437141508</v>
      </c>
      <c r="I3156" s="5">
        <f t="shared" si="893"/>
        <v>0</v>
      </c>
      <c r="J3156" s="6">
        <f>+H3156+SUM($D$16:$E$16)-SUM($F$27:F3156)</f>
        <v>8087.6235437141431</v>
      </c>
      <c r="K3156" s="10">
        <f t="shared" si="905"/>
        <v>-1.7710932013030867E-3</v>
      </c>
      <c r="L3156" s="10">
        <f>+H3156/SUM(F$27:F3156)-1</f>
        <v>2.1754074839877457E-2</v>
      </c>
      <c r="M3156">
        <v>7.9649999999999999</v>
      </c>
      <c r="R3156">
        <f t="shared" si="906"/>
        <v>7661.1639375547029</v>
      </c>
      <c r="S3156">
        <f t="shared" si="907"/>
        <v>7444.8939612842705</v>
      </c>
      <c r="T3156" s="5">
        <f t="shared" si="894"/>
        <v>0</v>
      </c>
      <c r="U3156" s="6">
        <f>+S3156+SUM($D$17:$E$17)-SUM($Q$27:Q3156)</f>
        <v>7623.8679612842643</v>
      </c>
      <c r="V3156" s="10">
        <f t="shared" si="895"/>
        <v>3.9387149436076463E-3</v>
      </c>
      <c r="W3156" s="10">
        <f>+S3156/SUM(Q$27:Q3156)-1</f>
        <v>0.15945550777777018</v>
      </c>
      <c r="X3156">
        <v>6.7380000000000004</v>
      </c>
      <c r="AC3156">
        <f t="shared" si="908"/>
        <v>19681.185616365867</v>
      </c>
      <c r="AD3156">
        <f t="shared" si="909"/>
        <v>19488.677206312095</v>
      </c>
      <c r="AE3156" s="5">
        <f t="shared" si="896"/>
        <v>0</v>
      </c>
      <c r="AF3156" s="6">
        <f>+AD3156+SUM($D$18:$E$18)-SUM($AB$27:AB3156)</f>
        <v>19810.598206312119</v>
      </c>
      <c r="AG3156" s="10">
        <f t="shared" si="897"/>
        <v>-1.020958719792131E-3</v>
      </c>
      <c r="AH3156" s="10">
        <f>+AD3156/SUM(AB$27:AB3156)-1</f>
        <v>0.68615192942634651</v>
      </c>
      <c r="AI3156" s="6">
        <f t="shared" si="898"/>
        <v>0</v>
      </c>
      <c r="AL3156" s="6">
        <f t="shared" si="899"/>
        <v>0</v>
      </c>
      <c r="AM3156" s="6">
        <f t="shared" si="900"/>
        <v>35274.394740636752</v>
      </c>
      <c r="AN3156" s="6">
        <f t="shared" si="901"/>
        <v>34806.580711310518</v>
      </c>
      <c r="AO3156" s="5">
        <f t="shared" si="902"/>
        <v>0</v>
      </c>
      <c r="AP3156" s="6">
        <f>+AN3156+SUM($D$16:$E$18)-SUM($AL$27:AL3156)</f>
        <v>35522.089711310502</v>
      </c>
      <c r="AQ3156" s="10">
        <f t="shared" si="910"/>
        <v>-1.3188331610525239E-4</v>
      </c>
      <c r="AR3156" s="10">
        <f>+AN3156/SUM(AL$27:AL3156)-1</f>
        <v>0.3551594505536626</v>
      </c>
    </row>
    <row r="3157" spans="1:44" x14ac:dyDescent="0.25">
      <c r="A3157" s="1">
        <v>44889</v>
      </c>
      <c r="B3157">
        <v>8.2899999999999991</v>
      </c>
      <c r="G3157">
        <f t="shared" si="903"/>
        <v>7989.8729766557917</v>
      </c>
      <c r="H3157">
        <f t="shared" si="904"/>
        <v>7930.4069401446295</v>
      </c>
      <c r="I3157" s="5">
        <f t="shared" si="893"/>
        <v>0</v>
      </c>
      <c r="J3157" s="6">
        <f>+H3157+SUM($D$16:$E$16)-SUM($F$27:F3157)</f>
        <v>8145.0209401446218</v>
      </c>
      <c r="K3157" s="10">
        <f t="shared" si="905"/>
        <v>7.0969421512070419E-3</v>
      </c>
      <c r="L3157" s="10">
        <f>+H3157/SUM(F$27:F3157)-1</f>
        <v>2.9203071740289577E-2</v>
      </c>
      <c r="M3157">
        <v>7.9989999999999997</v>
      </c>
      <c r="R3157">
        <f t="shared" si="906"/>
        <v>7693.8669600125622</v>
      </c>
      <c r="S3157">
        <f t="shared" si="907"/>
        <v>7476.6737974027465</v>
      </c>
      <c r="T3157" s="5">
        <f t="shared" si="894"/>
        <v>0</v>
      </c>
      <c r="U3157" s="6">
        <f>+S3157+SUM($D$17:$E$17)-SUM($Q$27:Q3157)</f>
        <v>7655.6477974027403</v>
      </c>
      <c r="V3157" s="10">
        <f t="shared" si="895"/>
        <v>4.1684662273613338E-3</v>
      </c>
      <c r="W3157" s="10">
        <f>+S3157/SUM(Q$27:Q3157)-1</f>
        <v>0.16440484704512026</v>
      </c>
      <c r="X3157">
        <v>6.7270000000000003</v>
      </c>
      <c r="AC3157">
        <f t="shared" si="908"/>
        <v>19649.055452848497</v>
      </c>
      <c r="AD3157">
        <f t="shared" si="909"/>
        <v>19456.86131891681</v>
      </c>
      <c r="AE3157" s="5">
        <f t="shared" si="896"/>
        <v>0</v>
      </c>
      <c r="AF3157" s="6">
        <f>+AD3157+SUM($D$18:$E$18)-SUM($AB$27:AB3157)</f>
        <v>19778.782318916834</v>
      </c>
      <c r="AG3157" s="10">
        <f t="shared" si="897"/>
        <v>-1.6060033656706274E-3</v>
      </c>
      <c r="AH3157" s="10">
        <f>+AD3157/SUM(AB$27:AB3157)-1</f>
        <v>0.68339923259884738</v>
      </c>
      <c r="AI3157" s="6">
        <f t="shared" si="898"/>
        <v>0</v>
      </c>
      <c r="AL3157" s="6">
        <f t="shared" si="899"/>
        <v>0</v>
      </c>
      <c r="AM3157" s="6">
        <f t="shared" si="900"/>
        <v>35332.795389516847</v>
      </c>
      <c r="AN3157" s="6">
        <f t="shared" si="901"/>
        <v>34863.942056464184</v>
      </c>
      <c r="AO3157" s="5">
        <f t="shared" si="902"/>
        <v>0</v>
      </c>
      <c r="AP3157" s="6">
        <f>+AN3157+SUM($D$16:$E$18)-SUM($AL$27:AL3157)</f>
        <v>35579.451056464168</v>
      </c>
      <c r="AQ3157" s="10">
        <f t="shared" si="910"/>
        <v>1.6148077328739241E-3</v>
      </c>
      <c r="AR3157" s="10">
        <f>+AN3157/SUM(AL$27:AL3157)-1</f>
        <v>0.35739275722708141</v>
      </c>
    </row>
    <row r="3158" spans="1:44" x14ac:dyDescent="0.25">
      <c r="A3158" s="1">
        <v>44890</v>
      </c>
      <c r="B3158">
        <v>8.27</v>
      </c>
      <c r="G3158">
        <f t="shared" si="903"/>
        <v>7970.5970466759227</v>
      </c>
      <c r="H3158">
        <f t="shared" si="904"/>
        <v>7911.2744746678027</v>
      </c>
      <c r="I3158" s="5">
        <f t="shared" si="893"/>
        <v>0</v>
      </c>
      <c r="J3158" s="6">
        <f>+H3158+SUM($D$16:$E$16)-SUM($F$27:F3158)</f>
        <v>8125.8884746677968</v>
      </c>
      <c r="K3158" s="10">
        <f t="shared" si="905"/>
        <v>-2.3489768310509529E-3</v>
      </c>
      <c r="L3158" s="10">
        <f>+H3158/SUM(F$27:F3158)-1</f>
        <v>2.6720072773485315E-2</v>
      </c>
      <c r="M3158">
        <v>8.0169999999999995</v>
      </c>
      <c r="R3158">
        <f t="shared" si="906"/>
        <v>7711.1803248431943</v>
      </c>
      <c r="S3158">
        <f t="shared" si="907"/>
        <v>7493.4984165242922</v>
      </c>
      <c r="T3158" s="5">
        <f t="shared" si="894"/>
        <v>0</v>
      </c>
      <c r="U3158" s="6">
        <f>+S3158+SUM($D$17:$E$17)-SUM($Q$27:Q3158)</f>
        <v>7672.4724165242878</v>
      </c>
      <c r="V3158" s="10">
        <f t="shared" si="895"/>
        <v>2.1976741311500181E-3</v>
      </c>
      <c r="W3158" s="10">
        <f>+S3158/SUM(Q$27:Q3158)-1</f>
        <v>0.16702508548077621</v>
      </c>
      <c r="X3158">
        <v>6.7489999999999997</v>
      </c>
      <c r="AC3158">
        <f t="shared" si="908"/>
        <v>19713.315779883233</v>
      </c>
      <c r="AD3158">
        <f t="shared" si="909"/>
        <v>19520.49309370738</v>
      </c>
      <c r="AE3158" s="5">
        <f t="shared" si="896"/>
        <v>0</v>
      </c>
      <c r="AF3158" s="6">
        <f>+AD3158+SUM($D$18:$E$18)-SUM($AB$27:AB3158)</f>
        <v>19842.414093707404</v>
      </c>
      <c r="AG3158" s="10">
        <f t="shared" si="897"/>
        <v>3.2171735228467835E-3</v>
      </c>
      <c r="AH3158" s="10">
        <f>+AD3158/SUM(AB$27:AB3158)-1</f>
        <v>0.68890462625384585</v>
      </c>
      <c r="AI3158" s="6">
        <f t="shared" si="898"/>
        <v>0</v>
      </c>
      <c r="AL3158" s="6">
        <f t="shared" si="899"/>
        <v>0</v>
      </c>
      <c r="AM3158" s="6">
        <f t="shared" si="900"/>
        <v>35395.093151402354</v>
      </c>
      <c r="AN3158" s="6">
        <f t="shared" si="901"/>
        <v>34925.265984899474</v>
      </c>
      <c r="AO3158" s="5">
        <f t="shared" si="902"/>
        <v>0</v>
      </c>
      <c r="AP3158" s="6">
        <f>+AN3158+SUM($D$16:$E$18)-SUM($AL$27:AL3158)</f>
        <v>35640.774984899457</v>
      </c>
      <c r="AQ3158" s="10">
        <f t="shared" si="910"/>
        <v>1.723577138331045E-3</v>
      </c>
      <c r="AR3158" s="10">
        <f>+AN3158/SUM(AL$27:AL3158)-1</f>
        <v>0.35978034312221507</v>
      </c>
    </row>
    <row r="3159" spans="1:44" x14ac:dyDescent="0.25">
      <c r="A3159" s="1">
        <v>44893</v>
      </c>
      <c r="B3159">
        <v>8.1910000000000007</v>
      </c>
      <c r="G3159">
        <f t="shared" si="903"/>
        <v>7894.4571232554399</v>
      </c>
      <c r="H3159">
        <f t="shared" si="904"/>
        <v>7835.7012360343388</v>
      </c>
      <c r="I3159" s="5">
        <f t="shared" si="893"/>
        <v>0</v>
      </c>
      <c r="J3159" s="6">
        <f>+H3159+SUM($D$16:$E$16)-SUM($F$27:F3159)</f>
        <v>8050.3152360343329</v>
      </c>
      <c r="K3159" s="10">
        <f t="shared" si="905"/>
        <v>-9.3003046828739055E-3</v>
      </c>
      <c r="L3159" s="10">
        <f>+H3159/SUM(F$27:F3159)-1</f>
        <v>1.691222685460958E-2</v>
      </c>
      <c r="M3159">
        <v>7.98</v>
      </c>
      <c r="R3159">
        <f t="shared" si="906"/>
        <v>7675.5917415802287</v>
      </c>
      <c r="S3159">
        <f t="shared" si="907"/>
        <v>7458.914477218892</v>
      </c>
      <c r="T3159" s="5">
        <f t="shared" si="894"/>
        <v>0</v>
      </c>
      <c r="U3159" s="6">
        <f>+S3159+SUM($D$17:$E$17)-SUM($Q$27:Q3159)</f>
        <v>7637.8884772188867</v>
      </c>
      <c r="V3159" s="10">
        <f t="shared" si="895"/>
        <v>-4.5075351761340032E-3</v>
      </c>
      <c r="W3159" s="10">
        <f>+S3159/SUM(Q$27:Q3159)-1</f>
        <v>0.1616390398074834</v>
      </c>
      <c r="X3159">
        <v>6.734</v>
      </c>
      <c r="AC3159">
        <f t="shared" si="908"/>
        <v>19669.50192054137</v>
      </c>
      <c r="AD3159">
        <f t="shared" si="909"/>
        <v>19477.10779271381</v>
      </c>
      <c r="AE3159" s="5">
        <f t="shared" si="896"/>
        <v>0</v>
      </c>
      <c r="AF3159" s="6">
        <f>+AD3159+SUM($D$18:$E$18)-SUM($AB$27:AB3159)</f>
        <v>19799.028792713834</v>
      </c>
      <c r="AG3159" s="10">
        <f t="shared" si="897"/>
        <v>-2.1864930743143995E-3</v>
      </c>
      <c r="AH3159" s="10">
        <f>+AD3159/SUM(AB$27:AB3159)-1</f>
        <v>0.68515094876180149</v>
      </c>
      <c r="AI3159" s="6">
        <f t="shared" si="898"/>
        <v>0</v>
      </c>
      <c r="AL3159" s="6">
        <f t="shared" si="899"/>
        <v>0</v>
      </c>
      <c r="AM3159" s="6">
        <f t="shared" si="900"/>
        <v>35239.55078537704</v>
      </c>
      <c r="AN3159" s="6">
        <f t="shared" si="901"/>
        <v>34771.723505967042</v>
      </c>
      <c r="AO3159" s="5">
        <f t="shared" si="902"/>
        <v>0</v>
      </c>
      <c r="AP3159" s="6">
        <f>+AN3159+SUM($D$16:$E$18)-SUM($AL$27:AL3159)</f>
        <v>35487.232505967026</v>
      </c>
      <c r="AQ3159" s="10">
        <f t="shared" si="910"/>
        <v>-4.3080566850043356E-3</v>
      </c>
      <c r="AR3159" s="10">
        <f>+AN3159/SUM(AL$27:AL3159)-1</f>
        <v>0.35380232008362622</v>
      </c>
    </row>
    <row r="3160" spans="1:44" x14ac:dyDescent="0.25">
      <c r="A3160" s="1">
        <v>44894</v>
      </c>
      <c r="B3160">
        <v>8.3819999999999997</v>
      </c>
      <c r="G3160">
        <f t="shared" si="903"/>
        <v>8078.5422545631891</v>
      </c>
      <c r="H3160">
        <f t="shared" si="904"/>
        <v>8018.4162813380308</v>
      </c>
      <c r="I3160" s="5">
        <f t="shared" si="893"/>
        <v>0</v>
      </c>
      <c r="J3160" s="6">
        <f>+H3160+SUM($D$16:$E$16)-SUM($F$27:F3160)</f>
        <v>8233.0302813380258</v>
      </c>
      <c r="K3160" s="10">
        <f t="shared" si="905"/>
        <v>2.2696632361157043E-2</v>
      </c>
      <c r="L3160" s="10">
        <f>+H3160/SUM(F$27:F3160)-1</f>
        <v>4.062486698758816E-2</v>
      </c>
      <c r="M3160">
        <v>7.9619999999999997</v>
      </c>
      <c r="R3160">
        <f t="shared" si="906"/>
        <v>7658.2783767495966</v>
      </c>
      <c r="S3160">
        <f t="shared" si="907"/>
        <v>7442.0898580973453</v>
      </c>
      <c r="T3160" s="5">
        <f t="shared" si="894"/>
        <v>0</v>
      </c>
      <c r="U3160" s="6">
        <f>+S3160+SUM($D$17:$E$17)-SUM($Q$27:Q3160)</f>
        <v>7621.0638580973391</v>
      </c>
      <c r="V3160" s="10">
        <f t="shared" si="895"/>
        <v>-2.202784077265485E-3</v>
      </c>
      <c r="W3160" s="10">
        <f>+S3160/SUM(Q$27:Q3160)-1</f>
        <v>0.15901880137182745</v>
      </c>
      <c r="X3160">
        <v>6.7249999999999996</v>
      </c>
      <c r="AC3160">
        <f t="shared" si="908"/>
        <v>19643.213604936249</v>
      </c>
      <c r="AD3160">
        <f t="shared" si="909"/>
        <v>19451.076612117668</v>
      </c>
      <c r="AE3160" s="5">
        <f t="shared" si="896"/>
        <v>0</v>
      </c>
      <c r="AF3160" s="6">
        <f>+AD3160+SUM($D$18:$E$18)-SUM($AB$27:AB3160)</f>
        <v>19772.997612117695</v>
      </c>
      <c r="AG3160" s="10">
        <f t="shared" si="897"/>
        <v>-1.3147705813589816E-3</v>
      </c>
      <c r="AH3160" s="10">
        <f>+AD3160/SUM(AB$27:AB3160)-1</f>
        <v>0.68289874226657488</v>
      </c>
      <c r="AI3160" s="6">
        <f t="shared" si="898"/>
        <v>0</v>
      </c>
      <c r="AL3160" s="6">
        <f t="shared" si="899"/>
        <v>0</v>
      </c>
      <c r="AM3160" s="6">
        <f t="shared" si="900"/>
        <v>35380.034236249034</v>
      </c>
      <c r="AN3160" s="6">
        <f t="shared" si="901"/>
        <v>34911.58275155304</v>
      </c>
      <c r="AO3160" s="5">
        <f t="shared" si="902"/>
        <v>0</v>
      </c>
      <c r="AP3160" s="6">
        <f>+AN3160+SUM($D$16:$E$18)-SUM($AL$27:AL3160)</f>
        <v>35627.091751553016</v>
      </c>
      <c r="AQ3160" s="10">
        <f t="shared" si="910"/>
        <v>3.9411144715912894E-3</v>
      </c>
      <c r="AR3160" s="10">
        <f>+AN3160/SUM(AL$27:AL3160)-1</f>
        <v>0.35924760010050472</v>
      </c>
    </row>
    <row r="3161" spans="1:44" x14ac:dyDescent="0.25">
      <c r="A3161" s="1">
        <v>44895</v>
      </c>
      <c r="B3161">
        <v>8.6</v>
      </c>
      <c r="G3161">
        <f t="shared" si="903"/>
        <v>8288.6498913437626</v>
      </c>
      <c r="H3161">
        <f t="shared" si="904"/>
        <v>8226.96015503544</v>
      </c>
      <c r="I3161" s="5">
        <f t="shared" si="893"/>
        <v>0</v>
      </c>
      <c r="J3161" s="6">
        <f>+H3161+SUM($D$16:$E$16)-SUM($F$27:F3161)</f>
        <v>8441.5741550354323</v>
      </c>
      <c r="K3161" s="10">
        <f t="shared" si="905"/>
        <v>2.5330147779258905E-2</v>
      </c>
      <c r="L3161" s="10">
        <f>+H3161/SUM(F$27:F3161)-1</f>
        <v>6.7689555725752415E-2</v>
      </c>
      <c r="M3161">
        <v>8.0109999999999992</v>
      </c>
      <c r="R3161">
        <f t="shared" si="906"/>
        <v>7705.4092032329836</v>
      </c>
      <c r="S3161">
        <f t="shared" si="907"/>
        <v>7487.8902101504436</v>
      </c>
      <c r="T3161" s="5">
        <f t="shared" si="894"/>
        <v>0</v>
      </c>
      <c r="U3161" s="6">
        <f>+S3161+SUM($D$17:$E$17)-SUM($Q$27:Q3161)</f>
        <v>7666.8642101504374</v>
      </c>
      <c r="V3161" s="10">
        <f t="shared" si="895"/>
        <v>6.0097058502450729E-3</v>
      </c>
      <c r="W3161" s="10">
        <f>+S3161/SUM(Q$27:Q3161)-1</f>
        <v>0.16615167266889075</v>
      </c>
      <c r="X3161">
        <v>6.8789999999999996</v>
      </c>
      <c r="AC3161">
        <f t="shared" si="908"/>
        <v>20093.035894179397</v>
      </c>
      <c r="AD3161">
        <f t="shared" si="909"/>
        <v>19896.499035651661</v>
      </c>
      <c r="AE3161" s="5">
        <f t="shared" si="896"/>
        <v>0</v>
      </c>
      <c r="AF3161" s="6">
        <f>+AD3161+SUM($D$18:$E$18)-SUM($AB$27:AB3161)</f>
        <v>20218.420035651689</v>
      </c>
      <c r="AG3161" s="10">
        <f t="shared" si="897"/>
        <v>2.2526803081239555E-2</v>
      </c>
      <c r="AH3161" s="10">
        <f>+AD3161/SUM(AB$27:AB3161)-1</f>
        <v>0.72143649785156394</v>
      </c>
      <c r="AI3161" s="6">
        <f t="shared" si="898"/>
        <v>0</v>
      </c>
      <c r="AL3161" s="6">
        <f t="shared" si="899"/>
        <v>0</v>
      </c>
      <c r="AM3161" s="6">
        <f t="shared" si="900"/>
        <v>36087.094988756144</v>
      </c>
      <c r="AN3161" s="6">
        <f t="shared" si="901"/>
        <v>35611.349400837542</v>
      </c>
      <c r="AO3161" s="5">
        <f t="shared" si="902"/>
        <v>0</v>
      </c>
      <c r="AP3161" s="6">
        <f>+AN3161+SUM($D$16:$E$18)-SUM($AL$27:AL3161)</f>
        <v>36326.858400837518</v>
      </c>
      <c r="AQ3161" s="10">
        <f t="shared" si="910"/>
        <v>1.9641419349195166E-2</v>
      </c>
      <c r="AR3161" s="10">
        <f>+AN3161/SUM(AL$27:AL3161)-1</f>
        <v>0.38649231557041608</v>
      </c>
    </row>
    <row r="3162" spans="1:44" x14ac:dyDescent="0.25">
      <c r="A3162" s="1">
        <v>44896</v>
      </c>
      <c r="B3162">
        <v>8.5410000000000004</v>
      </c>
      <c r="G3162">
        <f t="shared" si="903"/>
        <v>8231.785897903148</v>
      </c>
      <c r="H3162">
        <f t="shared" si="904"/>
        <v>8170.5193818788021</v>
      </c>
      <c r="I3162" s="5">
        <f t="shared" si="893"/>
        <v>0</v>
      </c>
      <c r="J3162" s="6">
        <f>+H3162+SUM($D$16:$E$16)-SUM($F$27:F3162)</f>
        <v>8385.1333818787971</v>
      </c>
      <c r="K3162" s="10">
        <f t="shared" si="905"/>
        <v>-6.6860483743980126E-3</v>
      </c>
      <c r="L3162" s="10">
        <f>+H3162/SUM(F$27:F3162)-1</f>
        <v>6.0364708773680498E-2</v>
      </c>
      <c r="M3162">
        <v>8.0549999999999997</v>
      </c>
      <c r="R3162">
        <f t="shared" si="906"/>
        <v>7747.7307617078632</v>
      </c>
      <c r="S3162">
        <f t="shared" si="907"/>
        <v>7529.0170568920021</v>
      </c>
      <c r="T3162" s="5">
        <f t="shared" si="894"/>
        <v>0</v>
      </c>
      <c r="U3162" s="6">
        <f>+S3162+SUM($D$17:$E$17)-SUM($Q$27:Q3162)</f>
        <v>7707.9910568919968</v>
      </c>
      <c r="V3162" s="10">
        <f t="shared" si="895"/>
        <v>5.3642330963825646E-3</v>
      </c>
      <c r="W3162" s="10">
        <f>+S3162/SUM(Q$27:Q3162)-1</f>
        <v>0.17255669995604994</v>
      </c>
      <c r="X3162">
        <v>6.8449999999999998</v>
      </c>
      <c r="AC3162">
        <f t="shared" si="908"/>
        <v>19993.724479671171</v>
      </c>
      <c r="AD3162">
        <f t="shared" si="909"/>
        <v>19798.159020066236</v>
      </c>
      <c r="AE3162" s="5">
        <f t="shared" si="896"/>
        <v>0</v>
      </c>
      <c r="AF3162" s="6">
        <f>+AD3162+SUM($D$18:$E$18)-SUM($AB$27:AB3162)</f>
        <v>20120.080020066263</v>
      </c>
      <c r="AG3162" s="10">
        <f t="shared" si="897"/>
        <v>-4.8638823118729579E-3</v>
      </c>
      <c r="AH3162" s="10">
        <f>+AD3162/SUM(AB$27:AB3162)-1</f>
        <v>0.71292816220292998</v>
      </c>
      <c r="AI3162" s="6">
        <f t="shared" si="898"/>
        <v>0</v>
      </c>
      <c r="AL3162" s="6">
        <f t="shared" si="899"/>
        <v>0</v>
      </c>
      <c r="AM3162" s="6">
        <f t="shared" si="900"/>
        <v>35973.241139282181</v>
      </c>
      <c r="AN3162" s="6">
        <f t="shared" si="901"/>
        <v>35497.695458837043</v>
      </c>
      <c r="AO3162" s="5">
        <f t="shared" si="902"/>
        <v>0</v>
      </c>
      <c r="AP3162" s="6">
        <f>+AN3162+SUM($D$16:$E$18)-SUM($AL$27:AL3162)</f>
        <v>36213.204458837019</v>
      </c>
      <c r="AQ3162" s="10">
        <f t="shared" si="910"/>
        <v>-3.128647700454068E-3</v>
      </c>
      <c r="AR3162" s="10">
        <f>+AN3162/SUM(AL$27:AL3162)-1</f>
        <v>0.38206731287129703</v>
      </c>
    </row>
    <row r="3163" spans="1:44" x14ac:dyDescent="0.25">
      <c r="A3163" s="1">
        <v>44897</v>
      </c>
      <c r="B3163">
        <v>8.5079999999999991</v>
      </c>
      <c r="G3163">
        <f t="shared" si="903"/>
        <v>8199.9806134363625</v>
      </c>
      <c r="H3163">
        <f t="shared" si="904"/>
        <v>8138.950813842037</v>
      </c>
      <c r="I3163" s="5">
        <f t="shared" si="893"/>
        <v>0</v>
      </c>
      <c r="J3163" s="6">
        <f>+H3163+SUM($D$16:$E$16)-SUM($F$27:F3163)</f>
        <v>8353.5648138420293</v>
      </c>
      <c r="K3163" s="10">
        <f t="shared" si="905"/>
        <v>-3.764825984162723E-3</v>
      </c>
      <c r="L3163" s="10">
        <f>+H3163/SUM(F$27:F3163)-1</f>
        <v>5.626776047845361E-2</v>
      </c>
      <c r="M3163">
        <v>8.0500000000000007</v>
      </c>
      <c r="R3163">
        <f t="shared" si="906"/>
        <v>7742.9214936993558</v>
      </c>
      <c r="S3163">
        <f t="shared" si="907"/>
        <v>7524.3435515804631</v>
      </c>
      <c r="T3163" s="5">
        <f t="shared" si="894"/>
        <v>0</v>
      </c>
      <c r="U3163" s="6">
        <f>+S3163+SUM($D$17:$E$17)-SUM($Q$27:Q3163)</f>
        <v>7703.3175515804578</v>
      </c>
      <c r="V3163" s="10">
        <f t="shared" si="895"/>
        <v>-6.0631950362222131E-4</v>
      </c>
      <c r="W3163" s="10">
        <f>+S3163/SUM(Q$27:Q3163)-1</f>
        <v>0.17182885594614583</v>
      </c>
      <c r="X3163">
        <v>6.851</v>
      </c>
      <c r="AC3163">
        <f t="shared" si="908"/>
        <v>20011.250023407916</v>
      </c>
      <c r="AD3163">
        <f t="shared" si="909"/>
        <v>19815.513140463663</v>
      </c>
      <c r="AE3163" s="5">
        <f t="shared" si="896"/>
        <v>0</v>
      </c>
      <c r="AF3163" s="6">
        <f>+AD3163+SUM($D$18:$E$18)-SUM($AB$27:AB3163)</f>
        <v>20137.434140463687</v>
      </c>
      <c r="AG3163" s="10">
        <f t="shared" si="897"/>
        <v>8.6252740446934872E-4</v>
      </c>
      <c r="AH3163" s="10">
        <f>+AD3163/SUM(AB$27:AB3163)-1</f>
        <v>0.71442963319974773</v>
      </c>
      <c r="AI3163" s="6">
        <f t="shared" si="898"/>
        <v>0</v>
      </c>
      <c r="AL3163" s="6">
        <f t="shared" si="899"/>
        <v>0</v>
      </c>
      <c r="AM3163" s="6">
        <f t="shared" si="900"/>
        <v>35954.152130543633</v>
      </c>
      <c r="AN3163" s="6">
        <f t="shared" si="901"/>
        <v>35478.807505886165</v>
      </c>
      <c r="AO3163" s="5">
        <f t="shared" si="902"/>
        <v>0</v>
      </c>
      <c r="AP3163" s="6">
        <f>+AN3163+SUM($D$16:$E$18)-SUM($AL$27:AL3163)</f>
        <v>36194.316505886149</v>
      </c>
      <c r="AQ3163" s="10">
        <f t="shared" si="910"/>
        <v>-5.2157640377670234E-4</v>
      </c>
      <c r="AR3163" s="10">
        <f>+AN3163/SUM(AL$27:AL3163)-1</f>
        <v>0.38133192929095383</v>
      </c>
    </row>
    <row r="3164" spans="1:44" x14ac:dyDescent="0.25">
      <c r="A3164" s="1">
        <v>44900</v>
      </c>
      <c r="B3164">
        <v>8.5449999999999999</v>
      </c>
      <c r="G3164">
        <f t="shared" si="903"/>
        <v>8235.6410838991214</v>
      </c>
      <c r="H3164">
        <f t="shared" si="904"/>
        <v>8174.3458749741667</v>
      </c>
      <c r="I3164" s="5">
        <f t="shared" ref="I3164:I3227" si="911">+C3164*(MAX($A:$A)-$A3164)</f>
        <v>0</v>
      </c>
      <c r="J3164" s="6">
        <f>+H3164+SUM($D$16:$E$16)-SUM($F$27:F3164)</f>
        <v>8388.9598749741599</v>
      </c>
      <c r="K3164" s="10">
        <f t="shared" si="905"/>
        <v>4.2371205492390818E-3</v>
      </c>
      <c r="L3164" s="10">
        <f>+H3164/SUM(F$27:F3164)-1</f>
        <v>6.0861308567041306E-2</v>
      </c>
      <c r="M3164">
        <v>8.0239999999999991</v>
      </c>
      <c r="R3164">
        <f t="shared" si="906"/>
        <v>7717.9133000551074</v>
      </c>
      <c r="S3164">
        <f t="shared" si="907"/>
        <v>7500.0413239604495</v>
      </c>
      <c r="T3164" s="5">
        <f t="shared" ref="T3164:T3227" si="912">+N3164*(MAX($A:$A)-$A3164)</f>
        <v>0</v>
      </c>
      <c r="U3164" s="6">
        <f>+S3164+SUM($D$17:$E$17)-SUM($Q$27:Q3164)</f>
        <v>7679.0153239604442</v>
      </c>
      <c r="V3164" s="10">
        <f t="shared" ref="V3164:V3227" si="913">+U3164/U3163-1</f>
        <v>-3.1547742199758977E-3</v>
      </c>
      <c r="W3164" s="10">
        <f>+S3164/SUM(Q$27:Q3164)-1</f>
        <v>0.16804406709464237</v>
      </c>
      <c r="X3164">
        <v>6.7690000000000001</v>
      </c>
      <c r="AC3164">
        <f t="shared" si="908"/>
        <v>19771.73425900572</v>
      </c>
      <c r="AD3164">
        <f t="shared" si="909"/>
        <v>19578.340161698809</v>
      </c>
      <c r="AE3164" s="5">
        <f t="shared" ref="AE3164:AE3227" si="914">+Y3164*(MAX($A:$A)-$A3164)</f>
        <v>0</v>
      </c>
      <c r="AF3164" s="6">
        <f>+AD3164+SUM($D$18:$E$18)-SUM($AB$27:AB3164)</f>
        <v>19900.261161698836</v>
      </c>
      <c r="AG3164" s="10">
        <f t="shared" ref="AG3164:AG3227" si="915">+AF3164/AF3163-1</f>
        <v>-1.1777715925003651E-2</v>
      </c>
      <c r="AH3164" s="10">
        <f>+AD3164/SUM(AB$27:AB3164)-1</f>
        <v>0.69390952957657159</v>
      </c>
      <c r="AI3164" s="6">
        <f t="shared" ref="AI3164:AI3227" si="916">+C3164+N3164+Y3164</f>
        <v>0</v>
      </c>
      <c r="AL3164" s="6">
        <f t="shared" ref="AL3164:AL3227" si="917">+F3164+Q3164+AB3164</f>
        <v>0</v>
      </c>
      <c r="AM3164" s="6">
        <f t="shared" ref="AM3164:AM3227" si="918">+G3164+R3164+AC3164</f>
        <v>35725.288642959946</v>
      </c>
      <c r="AN3164" s="6">
        <f t="shared" ref="AN3164:AN3227" si="919">+H3164+S3164+AD3164</f>
        <v>35252.72736063342</v>
      </c>
      <c r="AO3164" s="5">
        <f t="shared" ref="AO3164:AO3227" si="920">+AI3164*(MAX($A:$A)-$A3164)</f>
        <v>0</v>
      </c>
      <c r="AP3164" s="6">
        <f>+AN3164+SUM($D$16:$E$18)-SUM($AL$27:AL3164)</f>
        <v>35968.236360633397</v>
      </c>
      <c r="AQ3164" s="10">
        <f t="shared" si="910"/>
        <v>-6.2462885634539944E-3</v>
      </c>
      <c r="AR3164" s="10">
        <f>+AN3164/SUM(AL$27:AL3164)-1</f>
        <v>0.37252972467445011</v>
      </c>
    </row>
    <row r="3165" spans="1:44" x14ac:dyDescent="0.25">
      <c r="A3165" s="1">
        <v>44901</v>
      </c>
      <c r="B3165">
        <v>8.4749999999999996</v>
      </c>
      <c r="G3165">
        <f t="shared" ref="G3165:G3228" si="921">+(B3165/B3164*G3164)+F3165</f>
        <v>8168.1753289695789</v>
      </c>
      <c r="H3165">
        <f t="shared" ref="H3165:H3228" si="922">+($B3165/$B3164*H3164)+F3165</f>
        <v>8107.3822458052737</v>
      </c>
      <c r="I3165" s="5">
        <f t="shared" si="911"/>
        <v>0</v>
      </c>
      <c r="J3165" s="6">
        <f>+H3165+SUM($D$16:$E$16)-SUM($F$27:F3165)</f>
        <v>8321.9962458052687</v>
      </c>
      <c r="K3165" s="10">
        <f t="shared" ref="K3165:K3228" si="923">+J3165/J3164-1</f>
        <v>-7.9823518251238568E-3</v>
      </c>
      <c r="L3165" s="10">
        <f>+H3165/SUM(F$27:F3165)-1</f>
        <v>5.2170812183226944E-2</v>
      </c>
      <c r="M3165">
        <v>7.9829999999999997</v>
      </c>
      <c r="R3165">
        <f t="shared" ref="R3165:R3228" si="924">+($M3165/$M3164*R3164)+N3165</f>
        <v>7678.477302385335</v>
      </c>
      <c r="S3165">
        <f t="shared" ref="S3165:S3228" si="925">+($M3165/$M3164*S3164)+Q3165</f>
        <v>7461.7185804058163</v>
      </c>
      <c r="T3165" s="5">
        <f t="shared" si="912"/>
        <v>0</v>
      </c>
      <c r="U3165" s="6">
        <f>+S3165+SUM($D$17:$E$17)-SUM($Q$27:Q3165)</f>
        <v>7640.6925804058119</v>
      </c>
      <c r="V3165" s="10">
        <f t="shared" si="913"/>
        <v>-4.9905804244270158E-3</v>
      </c>
      <c r="W3165" s="10">
        <f>+S3165/SUM(Q$27:Q3165)-1</f>
        <v>0.16207574621342613</v>
      </c>
      <c r="X3165">
        <v>6.718</v>
      </c>
      <c r="AC3165">
        <f t="shared" ref="AC3165:AC3228" si="926">+(X3165/X3164*AC3164)+AB3165</f>
        <v>19622.767137243376</v>
      </c>
      <c r="AD3165">
        <f t="shared" ref="AD3165:AD3228" si="927">+($X3165/$X3164*AD3164)+AB3165</f>
        <v>19430.830138320667</v>
      </c>
      <c r="AE3165" s="5">
        <f t="shared" si="914"/>
        <v>0</v>
      </c>
      <c r="AF3165" s="6">
        <f>+AD3165+SUM($D$18:$E$18)-SUM($AB$27:AB3165)</f>
        <v>19752.751138320695</v>
      </c>
      <c r="AG3165" s="10">
        <f t="shared" si="915"/>
        <v>-7.4124667098363073E-3</v>
      </c>
      <c r="AH3165" s="10">
        <f>+AD3165/SUM(AB$27:AB3165)-1</f>
        <v>0.68114702610362077</v>
      </c>
      <c r="AI3165" s="6">
        <f t="shared" si="916"/>
        <v>0</v>
      </c>
      <c r="AL3165" s="6">
        <f t="shared" si="917"/>
        <v>0</v>
      </c>
      <c r="AM3165" s="6">
        <f t="shared" si="918"/>
        <v>35469.419768598294</v>
      </c>
      <c r="AN3165" s="6">
        <f t="shared" si="919"/>
        <v>34999.930964531755</v>
      </c>
      <c r="AO3165" s="5">
        <f t="shared" si="920"/>
        <v>0</v>
      </c>
      <c r="AP3165" s="6">
        <f>+AN3165+SUM($D$16:$E$18)-SUM($AL$27:AL3165)</f>
        <v>35715.439964531732</v>
      </c>
      <c r="AQ3165" s="10">
        <f t="shared" ref="AQ3165:AQ3228" si="928">+AP3165/AP3164-1</f>
        <v>-7.028323367512801E-3</v>
      </c>
      <c r="AR3165" s="10">
        <f>+AN3165/SUM(AL$27:AL3165)-1</f>
        <v>0.36268734951888781</v>
      </c>
    </row>
    <row r="3166" spans="1:44" x14ac:dyDescent="0.25">
      <c r="A3166" s="1">
        <v>44902</v>
      </c>
      <c r="B3166">
        <v>8.3740000000000006</v>
      </c>
      <c r="G3166">
        <f t="shared" si="921"/>
        <v>8070.8318825712404</v>
      </c>
      <c r="H3166">
        <f t="shared" si="922"/>
        <v>8010.7632951473006</v>
      </c>
      <c r="I3166" s="5">
        <f t="shared" si="911"/>
        <v>0</v>
      </c>
      <c r="J3166" s="6">
        <f>+H3166+SUM($D$16:$E$16)-SUM($F$27:F3166)</f>
        <v>8225.3772951472929</v>
      </c>
      <c r="K3166" s="10">
        <f t="shared" si="923"/>
        <v>-1.1610069003176626E-2</v>
      </c>
      <c r="L3166" s="10">
        <f>+H3166/SUM(F$27:F3166)-1</f>
        <v>3.9631667400866544E-2</v>
      </c>
      <c r="M3166">
        <v>7.9249999999999998</v>
      </c>
      <c r="R3166">
        <f t="shared" si="924"/>
        <v>7622.6897934866311</v>
      </c>
      <c r="S3166">
        <f t="shared" si="925"/>
        <v>7407.5059187919442</v>
      </c>
      <c r="T3166" s="5">
        <f t="shared" si="912"/>
        <v>0</v>
      </c>
      <c r="U3166" s="6">
        <f>+S3166+SUM($D$17:$E$17)-SUM($Q$27:Q3166)</f>
        <v>7586.479918791938</v>
      </c>
      <c r="V3166" s="10">
        <f t="shared" si="913"/>
        <v>-7.0952549187621727E-3</v>
      </c>
      <c r="W3166" s="10">
        <f>+S3166/SUM(Q$27:Q3166)-1</f>
        <v>0.15363275569853441</v>
      </c>
      <c r="X3166">
        <v>6.7489999999999997</v>
      </c>
      <c r="AC3166">
        <f t="shared" si="926"/>
        <v>19713.315779883229</v>
      </c>
      <c r="AD3166">
        <f t="shared" si="927"/>
        <v>19520.49309370738</v>
      </c>
      <c r="AE3166" s="5">
        <f t="shared" si="914"/>
        <v>0</v>
      </c>
      <c r="AF3166" s="6">
        <f>+AD3166+SUM($D$18:$E$18)-SUM($AB$27:AB3166)</f>
        <v>19842.414093707404</v>
      </c>
      <c r="AG3166" s="10">
        <f t="shared" si="915"/>
        <v>4.5392641642085785E-3</v>
      </c>
      <c r="AH3166" s="10">
        <f>+AD3166/SUM(AB$27:AB3166)-1</f>
        <v>0.68890462625384585</v>
      </c>
      <c r="AI3166" s="6">
        <f t="shared" si="916"/>
        <v>0</v>
      </c>
      <c r="AL3166" s="6">
        <f t="shared" si="917"/>
        <v>0</v>
      </c>
      <c r="AM3166" s="6">
        <f t="shared" si="918"/>
        <v>35406.837455941102</v>
      </c>
      <c r="AN3166" s="6">
        <f t="shared" si="919"/>
        <v>34938.762307646626</v>
      </c>
      <c r="AO3166" s="5">
        <f t="shared" si="920"/>
        <v>0</v>
      </c>
      <c r="AP3166" s="6">
        <f>+AN3166+SUM($D$16:$E$18)-SUM($AL$27:AL3166)</f>
        <v>35654.271307646603</v>
      </c>
      <c r="AQ3166" s="10">
        <f t="shared" si="928"/>
        <v>-1.712667041085747E-3</v>
      </c>
      <c r="AR3166" s="10">
        <f>+AN3166/SUM(AL$27:AL3166)-1</f>
        <v>0.3603058089664537</v>
      </c>
    </row>
    <row r="3167" spans="1:44" x14ac:dyDescent="0.25">
      <c r="A3167" s="1">
        <v>44904</v>
      </c>
      <c r="B3167">
        <v>8.5030000000000001</v>
      </c>
      <c r="G3167">
        <f t="shared" si="921"/>
        <v>8195.1616309413967</v>
      </c>
      <c r="H3167">
        <f t="shared" si="922"/>
        <v>8134.1676974728325</v>
      </c>
      <c r="I3167" s="5">
        <f t="shared" si="911"/>
        <v>0</v>
      </c>
      <c r="J3167" s="6">
        <f>+H3167+SUM($D$16:$E$16)-SUM($F$27:F3167)</f>
        <v>8348.7816974728266</v>
      </c>
      <c r="K3167" s="10">
        <f t="shared" si="923"/>
        <v>1.5002886542157645E-2</v>
      </c>
      <c r="L3167" s="10">
        <f>+H3167/SUM(F$27:F3167)-1</f>
        <v>5.5647010736752822E-2</v>
      </c>
      <c r="M3167">
        <v>7.9409999999999998</v>
      </c>
      <c r="R3167">
        <f t="shared" si="924"/>
        <v>7638.0794511138602</v>
      </c>
      <c r="S3167">
        <f t="shared" si="925"/>
        <v>7422.4611357888753</v>
      </c>
      <c r="T3167" s="5">
        <f t="shared" si="912"/>
        <v>0</v>
      </c>
      <c r="U3167" s="6">
        <f>+S3167+SUM($D$17:$E$17)-SUM($Q$27:Q3167)</f>
        <v>7601.43513578887</v>
      </c>
      <c r="V3167" s="10">
        <f t="shared" si="913"/>
        <v>1.9712985675857109E-3</v>
      </c>
      <c r="W3167" s="10">
        <f>+S3167/SUM(Q$27:Q3167)-1</f>
        <v>0.15596185653022876</v>
      </c>
      <c r="X3167">
        <v>6.726</v>
      </c>
      <c r="AC3167">
        <f t="shared" si="926"/>
        <v>19646.134528892369</v>
      </c>
      <c r="AD3167">
        <f t="shared" si="927"/>
        <v>19453.968965517241</v>
      </c>
      <c r="AE3167" s="5">
        <f t="shared" si="914"/>
        <v>0</v>
      </c>
      <c r="AF3167" s="6">
        <f>+AD3167+SUM($D$18:$E$18)-SUM($AB$27:AB3167)</f>
        <v>19775.889965517264</v>
      </c>
      <c r="AG3167" s="10">
        <f t="shared" si="915"/>
        <v>-3.3526227139487608E-3</v>
      </c>
      <c r="AH3167" s="10">
        <f>+AD3167/SUM(AB$27:AB3167)-1</f>
        <v>0.68314898743271124</v>
      </c>
      <c r="AI3167" s="6">
        <f t="shared" si="916"/>
        <v>0</v>
      </c>
      <c r="AL3167" s="6">
        <f t="shared" si="917"/>
        <v>0</v>
      </c>
      <c r="AM3167" s="6">
        <f t="shared" si="918"/>
        <v>35479.375610947623</v>
      </c>
      <c r="AN3167" s="6">
        <f t="shared" si="919"/>
        <v>35010.597798778952</v>
      </c>
      <c r="AO3167" s="5">
        <f t="shared" si="920"/>
        <v>0</v>
      </c>
      <c r="AP3167" s="6">
        <f>+AN3167+SUM($D$16:$E$18)-SUM($AL$27:AL3167)</f>
        <v>35726.106798778928</v>
      </c>
      <c r="AQ3167" s="10">
        <f t="shared" si="928"/>
        <v>2.0147793938203318E-3</v>
      </c>
      <c r="AR3167" s="10">
        <f>+AN3167/SUM(AL$27:AL3167)-1</f>
        <v>0.36310265205484993</v>
      </c>
    </row>
    <row r="3168" spans="1:44" x14ac:dyDescent="0.25">
      <c r="A3168" s="1">
        <v>44907</v>
      </c>
      <c r="B3168">
        <v>8.4160000000000004</v>
      </c>
      <c r="G3168">
        <f t="shared" si="921"/>
        <v>8111.3113355289661</v>
      </c>
      <c r="H3168">
        <f t="shared" si="922"/>
        <v>8050.9414726486366</v>
      </c>
      <c r="I3168" s="5">
        <f t="shared" si="911"/>
        <v>0</v>
      </c>
      <c r="J3168" s="6">
        <f>+H3168+SUM($D$16:$E$16)-SUM($F$27:F3168)</f>
        <v>8265.5554726486298</v>
      </c>
      <c r="K3168" s="10">
        <f t="shared" si="923"/>
        <v>-9.968667027117184E-3</v>
      </c>
      <c r="L3168" s="10">
        <f>+H3168/SUM(F$27:F3168)-1</f>
        <v>4.4845965231155027E-2</v>
      </c>
      <c r="M3168">
        <v>7.9249999999999998</v>
      </c>
      <c r="R3168">
        <f t="shared" si="924"/>
        <v>7622.689793486632</v>
      </c>
      <c r="S3168">
        <f t="shared" si="925"/>
        <v>7407.5059187919451</v>
      </c>
      <c r="T3168" s="5">
        <f t="shared" si="912"/>
        <v>0</v>
      </c>
      <c r="U3168" s="6">
        <f>+S3168+SUM($D$17:$E$17)-SUM($Q$27:Q3168)</f>
        <v>7586.4799187919398</v>
      </c>
      <c r="V3168" s="10">
        <f t="shared" si="913"/>
        <v>-1.9674201949732018E-3</v>
      </c>
      <c r="W3168" s="10">
        <f>+S3168/SUM(Q$27:Q3168)-1</f>
        <v>0.15363275569853463</v>
      </c>
      <c r="X3168">
        <v>6.7720000000000002</v>
      </c>
      <c r="AC3168">
        <f t="shared" si="926"/>
        <v>19780.497030874089</v>
      </c>
      <c r="AD3168">
        <f t="shared" si="927"/>
        <v>19587.017221897524</v>
      </c>
      <c r="AE3168" s="5">
        <f t="shared" si="914"/>
        <v>0</v>
      </c>
      <c r="AF3168" s="6">
        <f>+AD3168+SUM($D$18:$E$18)-SUM($AB$27:AB3168)</f>
        <v>19908.938221897552</v>
      </c>
      <c r="AG3168" s="10">
        <f t="shared" si="915"/>
        <v>6.7278012070395299E-3</v>
      </c>
      <c r="AH3168" s="10">
        <f>+AD3168/SUM(AB$27:AB3168)-1</f>
        <v>0.69466026507498069</v>
      </c>
      <c r="AI3168" s="6">
        <f t="shared" si="916"/>
        <v>0</v>
      </c>
      <c r="AL3168" s="6">
        <f t="shared" si="917"/>
        <v>0</v>
      </c>
      <c r="AM3168" s="6">
        <f t="shared" si="918"/>
        <v>35514.498159889685</v>
      </c>
      <c r="AN3168" s="6">
        <f t="shared" si="919"/>
        <v>35045.464613338103</v>
      </c>
      <c r="AO3168" s="5">
        <f t="shared" si="920"/>
        <v>0</v>
      </c>
      <c r="AP3168" s="6">
        <f>+AN3168+SUM($D$16:$E$18)-SUM($AL$27:AL3168)</f>
        <v>35760.973613338079</v>
      </c>
      <c r="AQ3168" s="10">
        <f t="shared" si="928"/>
        <v>9.7594777834397739E-4</v>
      </c>
      <c r="AR3168" s="10">
        <f>+AN3168/SUM(AL$27:AL3168)-1</f>
        <v>0.36446015665009979</v>
      </c>
    </row>
    <row r="3169" spans="1:44" x14ac:dyDescent="0.25">
      <c r="A3169" s="1">
        <v>44908</v>
      </c>
      <c r="B3169">
        <v>8.359</v>
      </c>
      <c r="G3169">
        <f t="shared" si="921"/>
        <v>8056.3749350863391</v>
      </c>
      <c r="H3169">
        <f t="shared" si="922"/>
        <v>7996.4139460396809</v>
      </c>
      <c r="I3169" s="5">
        <f t="shared" si="911"/>
        <v>0</v>
      </c>
      <c r="J3169" s="6">
        <f>+H3169+SUM($D$16:$E$16)-SUM($F$27:F3169)</f>
        <v>8211.0279460396741</v>
      </c>
      <c r="K3169" s="10">
        <f t="shared" si="923"/>
        <v>-6.5969585213470072E-3</v>
      </c>
      <c r="L3169" s="10">
        <f>+H3169/SUM(F$27:F3169)-1</f>
        <v>3.7769418175763514E-2</v>
      </c>
      <c r="M3169">
        <v>8.0050000000000008</v>
      </c>
      <c r="R3169">
        <f t="shared" si="924"/>
        <v>7699.6380816227766</v>
      </c>
      <c r="S3169">
        <f t="shared" si="925"/>
        <v>7482.2820037765969</v>
      </c>
      <c r="T3169" s="5">
        <f t="shared" si="912"/>
        <v>0</v>
      </c>
      <c r="U3169" s="6">
        <f>+S3169+SUM($D$17:$E$17)-SUM($Q$27:Q3169)</f>
        <v>7661.2560037765907</v>
      </c>
      <c r="V3169" s="10">
        <f t="shared" si="913"/>
        <v>9.8564928379272221E-3</v>
      </c>
      <c r="W3169" s="10">
        <f>+S3169/SUM(Q$27:Q3169)-1</f>
        <v>0.16527825985700573</v>
      </c>
      <c r="X3169">
        <v>6.7510000000000003</v>
      </c>
      <c r="AC3169">
        <f t="shared" si="926"/>
        <v>19719.157627795477</v>
      </c>
      <c r="AD3169">
        <f t="shared" si="927"/>
        <v>19526.277800506523</v>
      </c>
      <c r="AE3169" s="5">
        <f t="shared" si="914"/>
        <v>0</v>
      </c>
      <c r="AF3169" s="6">
        <f>+AD3169+SUM($D$18:$E$18)-SUM($AB$27:AB3169)</f>
        <v>19848.19880050655</v>
      </c>
      <c r="AG3169" s="10">
        <f t="shared" si="915"/>
        <v>-3.0508619150867444E-3</v>
      </c>
      <c r="AH3169" s="10">
        <f>+AD3169/SUM(AB$27:AB3169)-1</f>
        <v>0.68940511658611836</v>
      </c>
      <c r="AI3169" s="6">
        <f t="shared" si="916"/>
        <v>0</v>
      </c>
      <c r="AL3169" s="6">
        <f t="shared" si="917"/>
        <v>0</v>
      </c>
      <c r="AM3169" s="6">
        <f t="shared" si="918"/>
        <v>35475.170644504593</v>
      </c>
      <c r="AN3169" s="6">
        <f t="shared" si="919"/>
        <v>35004.973750322803</v>
      </c>
      <c r="AO3169" s="5">
        <f t="shared" si="920"/>
        <v>0</v>
      </c>
      <c r="AP3169" s="6">
        <f>+AN3169+SUM($D$16:$E$18)-SUM($AL$27:AL3169)</f>
        <v>35720.482750322786</v>
      </c>
      <c r="AQ3169" s="10">
        <f t="shared" si="928"/>
        <v>-1.1322639996633743E-3</v>
      </c>
      <c r="AR3169" s="10">
        <f>+AN3169/SUM(AL$27:AL3169)-1</f>
        <v>0.36288368534625715</v>
      </c>
    </row>
    <row r="3170" spans="1:44" x14ac:dyDescent="0.25">
      <c r="A3170" s="1">
        <v>44909</v>
      </c>
      <c r="B3170">
        <v>8.3800000000000008</v>
      </c>
      <c r="G3170">
        <f t="shared" si="921"/>
        <v>8076.6146615652033</v>
      </c>
      <c r="H3170">
        <f t="shared" si="922"/>
        <v>8016.5030347903503</v>
      </c>
      <c r="I3170" s="5">
        <f t="shared" si="911"/>
        <v>0</v>
      </c>
      <c r="J3170" s="6">
        <f>+H3170+SUM($D$16:$E$16)-SUM($F$27:F3170)</f>
        <v>8231.1170347903426</v>
      </c>
      <c r="K3170" s="10">
        <f t="shared" si="923"/>
        <v>2.4465985115003086E-3</v>
      </c>
      <c r="L3170" s="10">
        <f>+H3170/SUM(F$27:F3170)-1</f>
        <v>4.0376567090907978E-2</v>
      </c>
      <c r="M3170">
        <v>8.0109999999999992</v>
      </c>
      <c r="R3170">
        <f t="shared" si="924"/>
        <v>7705.4092032329863</v>
      </c>
      <c r="S3170">
        <f t="shared" si="925"/>
        <v>7487.8902101504455</v>
      </c>
      <c r="T3170" s="5">
        <f t="shared" si="912"/>
        <v>0</v>
      </c>
      <c r="U3170" s="6">
        <f>+S3170+SUM($D$17:$E$17)-SUM($Q$27:Q3170)</f>
        <v>7666.8642101504411</v>
      </c>
      <c r="V3170" s="10">
        <f t="shared" si="913"/>
        <v>7.320217952624386E-4</v>
      </c>
      <c r="W3170" s="10">
        <f>+S3170/SUM(Q$27:Q3170)-1</f>
        <v>0.16615167266889119</v>
      </c>
      <c r="X3170">
        <v>6.7619999999999996</v>
      </c>
      <c r="AC3170">
        <f t="shared" si="926"/>
        <v>19751.28779131284</v>
      </c>
      <c r="AD3170">
        <f t="shared" si="927"/>
        <v>19558.093687901805</v>
      </c>
      <c r="AE3170" s="5">
        <f t="shared" si="914"/>
        <v>0</v>
      </c>
      <c r="AF3170" s="6">
        <f>+AD3170+SUM($D$18:$E$18)-SUM($AB$27:AB3170)</f>
        <v>19880.014687901828</v>
      </c>
      <c r="AG3170" s="10">
        <f t="shared" si="915"/>
        <v>1.6029609394312416E-3</v>
      </c>
      <c r="AH3170" s="10">
        <f>+AD3170/SUM(AB$27:AB3170)-1</f>
        <v>0.69215781341361726</v>
      </c>
      <c r="AI3170" s="6">
        <f t="shared" si="916"/>
        <v>0</v>
      </c>
      <c r="AL3170" s="6">
        <f t="shared" si="917"/>
        <v>0</v>
      </c>
      <c r="AM3170" s="6">
        <f t="shared" si="918"/>
        <v>35533.311656111029</v>
      </c>
      <c r="AN3170" s="6">
        <f t="shared" si="919"/>
        <v>35062.486932842599</v>
      </c>
      <c r="AO3170" s="5">
        <f t="shared" si="920"/>
        <v>0</v>
      </c>
      <c r="AP3170" s="6">
        <f>+AN3170+SUM($D$16:$E$18)-SUM($AL$27:AL3170)</f>
        <v>35777.995932842576</v>
      </c>
      <c r="AQ3170" s="10">
        <f t="shared" si="928"/>
        <v>1.6100897325994623E-3</v>
      </c>
      <c r="AR3170" s="10">
        <f>+AN3170/SUM(AL$27:AL3170)-1</f>
        <v>0.36512290365585098</v>
      </c>
    </row>
    <row r="3171" spans="1:44" x14ac:dyDescent="0.25">
      <c r="A3171" s="1">
        <v>44910</v>
      </c>
      <c r="B3171">
        <v>8.2539999999999996</v>
      </c>
      <c r="G3171">
        <f t="shared" si="921"/>
        <v>7955.1763026920262</v>
      </c>
      <c r="H3171">
        <f t="shared" si="922"/>
        <v>7895.9685022863414</v>
      </c>
      <c r="I3171" s="5">
        <f t="shared" si="911"/>
        <v>0</v>
      </c>
      <c r="J3171" s="6">
        <f>+H3171+SUM($D$16:$E$16)-SUM($F$27:F3171)</f>
        <v>8110.5825022863346</v>
      </c>
      <c r="K3171" s="10">
        <f t="shared" si="923"/>
        <v>-1.4643763658631848E-2</v>
      </c>
      <c r="L3171" s="10">
        <f>+H3171/SUM(F$27:F3171)-1</f>
        <v>2.4733673600042083E-2</v>
      </c>
      <c r="M3171">
        <v>7.8609999999999998</v>
      </c>
      <c r="R3171">
        <f t="shared" si="924"/>
        <v>7561.1311629777192</v>
      </c>
      <c r="S3171">
        <f t="shared" si="925"/>
        <v>7347.6850508042262</v>
      </c>
      <c r="T3171" s="5">
        <f t="shared" si="912"/>
        <v>0</v>
      </c>
      <c r="U3171" s="6">
        <f>+S3171+SUM($D$17:$E$17)-SUM($Q$27:Q3171)</f>
        <v>7526.6590508042209</v>
      </c>
      <c r="V3171" s="10">
        <f t="shared" si="913"/>
        <v>-1.8287158283121441E-2</v>
      </c>
      <c r="W3171" s="10">
        <f>+S3171/SUM(Q$27:Q3171)-1</f>
        <v>0.14431635237175811</v>
      </c>
      <c r="X3171">
        <v>6.649</v>
      </c>
      <c r="AC3171">
        <f t="shared" si="926"/>
        <v>19421.22338427079</v>
      </c>
      <c r="AD3171">
        <f t="shared" si="927"/>
        <v>19231.257753750237</v>
      </c>
      <c r="AE3171" s="5">
        <f t="shared" si="914"/>
        <v>0</v>
      </c>
      <c r="AF3171" s="6">
        <f>+AD3171+SUM($D$18:$E$18)-SUM($AB$27:AB3171)</f>
        <v>19553.178753750261</v>
      </c>
      <c r="AG3171" s="10">
        <f t="shared" si="915"/>
        <v>-1.6440427196991347E-2</v>
      </c>
      <c r="AH3171" s="10">
        <f>+AD3171/SUM(AB$27:AB3171)-1</f>
        <v>0.66388010964021604</v>
      </c>
      <c r="AI3171" s="6">
        <f t="shared" si="916"/>
        <v>0</v>
      </c>
      <c r="AL3171" s="6">
        <f t="shared" si="917"/>
        <v>0</v>
      </c>
      <c r="AM3171" s="6">
        <f t="shared" si="918"/>
        <v>34937.530849940536</v>
      </c>
      <c r="AN3171" s="6">
        <f t="shared" si="919"/>
        <v>34474.911306840804</v>
      </c>
      <c r="AO3171" s="5">
        <f t="shared" si="920"/>
        <v>0</v>
      </c>
      <c r="AP3171" s="6">
        <f>+AN3171+SUM($D$16:$E$18)-SUM($AL$27:AL3171)</f>
        <v>35190.420306840781</v>
      </c>
      <c r="AQ3171" s="10">
        <f t="shared" si="928"/>
        <v>-1.6422821085471329E-2</v>
      </c>
      <c r="AR3171" s="10">
        <f>+AN3171/SUM(AL$27:AL3171)-1</f>
        <v>0.34224623360613915</v>
      </c>
    </row>
    <row r="3172" spans="1:44" x14ac:dyDescent="0.25">
      <c r="A3172" s="1">
        <v>44911</v>
      </c>
      <c r="B3172">
        <v>8.2439999999999998</v>
      </c>
      <c r="G3172">
        <f t="shared" si="921"/>
        <v>7945.5383377020917</v>
      </c>
      <c r="H3172">
        <f t="shared" si="922"/>
        <v>7886.402269547928</v>
      </c>
      <c r="I3172" s="5">
        <f t="shared" si="911"/>
        <v>0</v>
      </c>
      <c r="J3172" s="6">
        <f>+H3172+SUM($D$16:$E$16)-SUM($F$27:F3172)</f>
        <v>8101.0162695479221</v>
      </c>
      <c r="K3172" s="10">
        <f t="shared" si="923"/>
        <v>-1.1794754243256156E-3</v>
      </c>
      <c r="L3172" s="10">
        <f>+H3172/SUM(F$27:F3172)-1</f>
        <v>2.3492174116640063E-2</v>
      </c>
      <c r="M3172">
        <v>7.7619999999999996</v>
      </c>
      <c r="R3172">
        <f t="shared" si="924"/>
        <v>7465.9076564092429</v>
      </c>
      <c r="S3172">
        <f t="shared" si="925"/>
        <v>7255.1496456357208</v>
      </c>
      <c r="T3172" s="5">
        <f t="shared" si="912"/>
        <v>0</v>
      </c>
      <c r="U3172" s="6">
        <f>+S3172+SUM($D$17:$E$17)-SUM($Q$27:Q3172)</f>
        <v>7434.1236456357146</v>
      </c>
      <c r="V3172" s="10">
        <f t="shared" si="913"/>
        <v>-1.2294353250745238E-2</v>
      </c>
      <c r="W3172" s="10">
        <f>+S3172/SUM(Q$27:Q3172)-1</f>
        <v>0.12990504097565014</v>
      </c>
      <c r="X3172">
        <v>6.5960000000000001</v>
      </c>
      <c r="AC3172">
        <f t="shared" si="926"/>
        <v>19266.414414596198</v>
      </c>
      <c r="AD3172">
        <f t="shared" si="927"/>
        <v>19077.963023572953</v>
      </c>
      <c r="AE3172" s="5">
        <f t="shared" si="914"/>
        <v>0</v>
      </c>
      <c r="AF3172" s="6">
        <f>+AD3172+SUM($D$18:$E$18)-SUM($AB$27:AB3172)</f>
        <v>19399.88402357298</v>
      </c>
      <c r="AG3172" s="10">
        <f t="shared" si="915"/>
        <v>-7.8398879337140404E-3</v>
      </c>
      <c r="AH3172" s="10">
        <f>+AD3172/SUM(AB$27:AB3172)-1</f>
        <v>0.65061711583499249</v>
      </c>
      <c r="AI3172" s="6">
        <f t="shared" si="916"/>
        <v>0</v>
      </c>
      <c r="AL3172" s="6">
        <f t="shared" si="917"/>
        <v>0</v>
      </c>
      <c r="AM3172" s="6">
        <f t="shared" si="918"/>
        <v>34677.860408707536</v>
      </c>
      <c r="AN3172" s="6">
        <f t="shared" si="919"/>
        <v>34219.514938756605</v>
      </c>
      <c r="AO3172" s="5">
        <f t="shared" si="920"/>
        <v>0</v>
      </c>
      <c r="AP3172" s="6">
        <f>+AN3172+SUM($D$16:$E$18)-SUM($AL$27:AL3172)</f>
        <v>34935.023938756582</v>
      </c>
      <c r="AQ3172" s="10">
        <f t="shared" si="928"/>
        <v>-7.2575537847313631E-3</v>
      </c>
      <c r="AR3172" s="10">
        <f>+AN3172/SUM(AL$27:AL3172)-1</f>
        <v>0.33230263113863456</v>
      </c>
    </row>
    <row r="3173" spans="1:44" x14ac:dyDescent="0.25">
      <c r="A3173" s="1">
        <v>44914</v>
      </c>
      <c r="B3173">
        <v>8.2690000000000001</v>
      </c>
      <c r="G3173">
        <f t="shared" si="921"/>
        <v>7969.6332501769293</v>
      </c>
      <c r="H3173">
        <f t="shared" si="922"/>
        <v>7910.317851393962</v>
      </c>
      <c r="I3173" s="5">
        <f t="shared" si="911"/>
        <v>0</v>
      </c>
      <c r="J3173" s="6">
        <f>+H3173+SUM($D$16:$E$16)-SUM($F$27:F3173)</f>
        <v>8124.9318513939552</v>
      </c>
      <c r="K3173" s="10">
        <f t="shared" si="923"/>
        <v>2.9521705734540937E-3</v>
      </c>
      <c r="L3173" s="10">
        <f>+H3173/SUM(F$27:F3173)-1</f>
        <v>2.6595922825145335E-2</v>
      </c>
      <c r="M3173">
        <v>7.7549999999999999</v>
      </c>
      <c r="R3173">
        <f t="shared" si="924"/>
        <v>7459.1746811973308</v>
      </c>
      <c r="S3173">
        <f t="shared" si="925"/>
        <v>7248.6067381995645</v>
      </c>
      <c r="T3173" s="5">
        <f t="shared" si="912"/>
        <v>0</v>
      </c>
      <c r="U3173" s="6">
        <f>+S3173+SUM($D$17:$E$17)-SUM($Q$27:Q3173)</f>
        <v>7427.5807381995583</v>
      </c>
      <c r="V3173" s="10">
        <f t="shared" si="913"/>
        <v>-8.801181885099707E-4</v>
      </c>
      <c r="W3173" s="10">
        <f>+S3173/SUM(Q$27:Q3173)-1</f>
        <v>0.12888605936178399</v>
      </c>
      <c r="X3173">
        <v>6.5670000000000002</v>
      </c>
      <c r="AC3173">
        <f t="shared" si="926"/>
        <v>19181.707619868594</v>
      </c>
      <c r="AD3173">
        <f t="shared" si="927"/>
        <v>18994.084774985382</v>
      </c>
      <c r="AE3173" s="5">
        <f t="shared" si="914"/>
        <v>0</v>
      </c>
      <c r="AF3173" s="6">
        <f>+AD3173+SUM($D$18:$E$18)-SUM($AB$27:AB3173)</f>
        <v>19316.00577498541</v>
      </c>
      <c r="AG3173" s="10">
        <f t="shared" si="915"/>
        <v>-4.3236469086954665E-3</v>
      </c>
      <c r="AH3173" s="10">
        <f>+AD3173/SUM(AB$27:AB3173)-1</f>
        <v>0.64336000601704013</v>
      </c>
      <c r="AI3173" s="6">
        <f t="shared" si="916"/>
        <v>0</v>
      </c>
      <c r="AL3173" s="6">
        <f t="shared" si="917"/>
        <v>0</v>
      </c>
      <c r="AM3173" s="6">
        <f t="shared" si="918"/>
        <v>34610.515551242854</v>
      </c>
      <c r="AN3173" s="6">
        <f t="shared" si="919"/>
        <v>34153.009364578909</v>
      </c>
      <c r="AO3173" s="5">
        <f t="shared" si="920"/>
        <v>0</v>
      </c>
      <c r="AP3173" s="6">
        <f>+AN3173+SUM($D$16:$E$18)-SUM($AL$27:AL3173)</f>
        <v>34868.518364578893</v>
      </c>
      <c r="AQ3173" s="10">
        <f t="shared" si="928"/>
        <v>-1.9036933907438103E-3</v>
      </c>
      <c r="AR3173" s="10">
        <f>+AN3173/SUM(AL$27:AL3173)-1</f>
        <v>0.32971330304263691</v>
      </c>
    </row>
    <row r="3174" spans="1:44" x14ac:dyDescent="0.25">
      <c r="A3174" s="1">
        <v>44915</v>
      </c>
      <c r="B3174">
        <v>8.19</v>
      </c>
      <c r="G3174">
        <f t="shared" si="921"/>
        <v>7893.4933267564447</v>
      </c>
      <c r="H3174">
        <f t="shared" si="922"/>
        <v>7834.7446127604962</v>
      </c>
      <c r="I3174" s="5">
        <f t="shared" si="911"/>
        <v>0</v>
      </c>
      <c r="J3174" s="6">
        <f>+H3174+SUM($D$16:$E$16)-SUM($F$27:F3174)</f>
        <v>8049.3586127604895</v>
      </c>
      <c r="K3174" s="10">
        <f t="shared" si="923"/>
        <v>-9.3013996936478494E-3</v>
      </c>
      <c r="L3174" s="10">
        <f>+H3174/SUM(F$27:F3174)-1</f>
        <v>1.6788076906269156E-2</v>
      </c>
      <c r="M3174">
        <v>7.7480000000000002</v>
      </c>
      <c r="R3174">
        <f t="shared" si="924"/>
        <v>7452.4417059854186</v>
      </c>
      <c r="S3174">
        <f t="shared" si="925"/>
        <v>7242.0638307634081</v>
      </c>
      <c r="T3174" s="5">
        <f t="shared" si="912"/>
        <v>0</v>
      </c>
      <c r="U3174" s="6">
        <f>+S3174+SUM($D$17:$E$17)-SUM($Q$27:Q3174)</f>
        <v>7421.0378307634019</v>
      </c>
      <c r="V3174" s="10">
        <f t="shared" si="913"/>
        <v>-8.8089347888287151E-4</v>
      </c>
      <c r="W3174" s="10">
        <f>+S3174/SUM(Q$27:Q3174)-1</f>
        <v>0.12786707774791783</v>
      </c>
      <c r="X3174">
        <v>6.5380000000000003</v>
      </c>
      <c r="AC3174">
        <f t="shared" si="926"/>
        <v>19097.000825140989</v>
      </c>
      <c r="AD3174">
        <f t="shared" si="927"/>
        <v>18910.206526397811</v>
      </c>
      <c r="AE3174" s="5">
        <f t="shared" si="914"/>
        <v>0</v>
      </c>
      <c r="AF3174" s="6">
        <f>+AD3174+SUM($D$18:$E$18)-SUM($AB$27:AB3174)</f>
        <v>19232.127526397839</v>
      </c>
      <c r="AG3174" s="10">
        <f t="shared" si="915"/>
        <v>-4.3424220081873521E-3</v>
      </c>
      <c r="AH3174" s="10">
        <f>+AD3174/SUM(AB$27:AB3174)-1</f>
        <v>0.63610289619908755</v>
      </c>
      <c r="AI3174" s="6">
        <f t="shared" si="916"/>
        <v>0</v>
      </c>
      <c r="AL3174" s="6">
        <f t="shared" si="917"/>
        <v>0</v>
      </c>
      <c r="AM3174" s="6">
        <f t="shared" si="918"/>
        <v>34442.935857882854</v>
      </c>
      <c r="AN3174" s="6">
        <f t="shared" si="919"/>
        <v>33987.014969921715</v>
      </c>
      <c r="AO3174" s="5">
        <f t="shared" si="920"/>
        <v>0</v>
      </c>
      <c r="AP3174" s="6">
        <f>+AN3174+SUM($D$16:$E$18)-SUM($AL$27:AL3174)</f>
        <v>34702.523969921691</v>
      </c>
      <c r="AQ3174" s="10">
        <f t="shared" si="928"/>
        <v>-4.7605806739935419E-3</v>
      </c>
      <c r="AR3174" s="10">
        <f>+AN3174/SUM(AL$27:AL3174)-1</f>
        <v>0.32325047710393351</v>
      </c>
    </row>
    <row r="3175" spans="1:44" x14ac:dyDescent="0.25">
      <c r="A3175" s="1">
        <v>44916</v>
      </c>
      <c r="B3175">
        <v>8.23</v>
      </c>
      <c r="G3175">
        <f t="shared" si="921"/>
        <v>7932.0451867161846</v>
      </c>
      <c r="H3175">
        <f t="shared" si="922"/>
        <v>7873.0095437141508</v>
      </c>
      <c r="I3175" s="5">
        <f t="shared" si="911"/>
        <v>0</v>
      </c>
      <c r="J3175" s="6">
        <f>+H3175+SUM($D$16:$E$16)-SUM($F$27:F3175)</f>
        <v>8087.6235437141431</v>
      </c>
      <c r="K3175" s="10">
        <f t="shared" si="923"/>
        <v>4.7537863318691809E-3</v>
      </c>
      <c r="L3175" s="10">
        <f>+H3175/SUM(F$27:F3175)-1</f>
        <v>2.1754074839877457E-2</v>
      </c>
      <c r="M3175">
        <v>7.8470000000000004</v>
      </c>
      <c r="R3175">
        <f t="shared" si="924"/>
        <v>7547.6652125538949</v>
      </c>
      <c r="S3175">
        <f t="shared" si="925"/>
        <v>7334.5992359319125</v>
      </c>
      <c r="T3175" s="5">
        <f t="shared" si="912"/>
        <v>0</v>
      </c>
      <c r="U3175" s="6">
        <f>+S3175+SUM($D$17:$E$17)-SUM($Q$27:Q3175)</f>
        <v>7513.5732359319081</v>
      </c>
      <c r="V3175" s="10">
        <f t="shared" si="913"/>
        <v>1.2469334785615516E-2</v>
      </c>
      <c r="W3175" s="10">
        <f>+S3175/SUM(Q$27:Q3175)-1</f>
        <v>0.14227838914402557</v>
      </c>
      <c r="X3175">
        <v>6.6120000000000001</v>
      </c>
      <c r="AC3175">
        <f t="shared" si="926"/>
        <v>19313.149197894189</v>
      </c>
      <c r="AD3175">
        <f t="shared" si="927"/>
        <v>19124.240677966092</v>
      </c>
      <c r="AE3175" s="5">
        <f t="shared" si="914"/>
        <v>0</v>
      </c>
      <c r="AF3175" s="6">
        <f>+AD3175+SUM($D$18:$E$18)-SUM($AB$27:AB3175)</f>
        <v>19446.16167796612</v>
      </c>
      <c r="AG3175" s="10">
        <f t="shared" si="915"/>
        <v>1.1128989825722524E-2</v>
      </c>
      <c r="AH3175" s="10">
        <f>+AD3175/SUM(AB$27:AB3175)-1</f>
        <v>0.65462103849317299</v>
      </c>
      <c r="AI3175" s="6">
        <f t="shared" si="916"/>
        <v>0</v>
      </c>
      <c r="AL3175" s="6">
        <f t="shared" si="917"/>
        <v>0</v>
      </c>
      <c r="AM3175" s="6">
        <f t="shared" si="918"/>
        <v>34792.859597164264</v>
      </c>
      <c r="AN3175" s="6">
        <f t="shared" si="919"/>
        <v>34331.849457612159</v>
      </c>
      <c r="AO3175" s="5">
        <f t="shared" si="920"/>
        <v>0</v>
      </c>
      <c r="AP3175" s="6">
        <f>+AN3175+SUM($D$16:$E$18)-SUM($AL$27:AL3175)</f>
        <v>35047.358457612136</v>
      </c>
      <c r="AQ3175" s="10">
        <f t="shared" si="928"/>
        <v>9.9368705281877023E-3</v>
      </c>
      <c r="AR3175" s="10">
        <f>+AN3175/SUM(AL$27:AL3175)-1</f>
        <v>0.3366762634156204</v>
      </c>
    </row>
    <row r="3176" spans="1:44" x14ac:dyDescent="0.25">
      <c r="A3176" s="1">
        <v>44917</v>
      </c>
      <c r="B3176">
        <v>8.3140000000000001</v>
      </c>
      <c r="G3176">
        <f t="shared" si="921"/>
        <v>8013.0040926316351</v>
      </c>
      <c r="H3176">
        <f t="shared" si="922"/>
        <v>7953.3658987168228</v>
      </c>
      <c r="I3176" s="5">
        <f t="shared" si="911"/>
        <v>0</v>
      </c>
      <c r="J3176" s="6">
        <f>+H3176+SUM($D$16:$E$16)-SUM($F$27:F3176)</f>
        <v>8167.9798987168169</v>
      </c>
      <c r="K3176" s="10">
        <f t="shared" si="923"/>
        <v>9.9357190116902139E-3</v>
      </c>
      <c r="L3176" s="10">
        <f>+H3176/SUM(F$27:F3176)-1</f>
        <v>3.2182670500454647E-2</v>
      </c>
      <c r="M3176">
        <v>7.8179999999999996</v>
      </c>
      <c r="R3176">
        <f t="shared" si="924"/>
        <v>7519.771458104542</v>
      </c>
      <c r="S3176">
        <f t="shared" si="925"/>
        <v>7307.4929051249756</v>
      </c>
      <c r="T3176" s="5">
        <f t="shared" si="912"/>
        <v>0</v>
      </c>
      <c r="U3176" s="6">
        <f>+S3176+SUM($D$17:$E$17)-SUM($Q$27:Q3176)</f>
        <v>7486.4669051249693</v>
      </c>
      <c r="V3176" s="10">
        <f t="shared" si="913"/>
        <v>-3.6076484457899793E-3</v>
      </c>
      <c r="W3176" s="10">
        <f>+S3176/SUM(Q$27:Q3176)-1</f>
        <v>0.13805689388657982</v>
      </c>
      <c r="X3176">
        <v>6.617</v>
      </c>
      <c r="AC3176">
        <f t="shared" si="926"/>
        <v>19327.753817674809</v>
      </c>
      <c r="AD3176">
        <f t="shared" si="927"/>
        <v>19138.702444963947</v>
      </c>
      <c r="AE3176" s="5">
        <f t="shared" si="914"/>
        <v>0</v>
      </c>
      <c r="AF3176" s="6">
        <f>+AD3176+SUM($D$18:$E$18)-SUM($AB$27:AB3176)</f>
        <v>19460.623444963974</v>
      </c>
      <c r="AG3176" s="10">
        <f t="shared" si="915"/>
        <v>7.4368233882582402E-4</v>
      </c>
      <c r="AH3176" s="10">
        <f>+AD3176/SUM(AB$27:AB3176)-1</f>
        <v>0.65587226432385437</v>
      </c>
      <c r="AI3176" s="6">
        <f t="shared" si="916"/>
        <v>0</v>
      </c>
      <c r="AL3176" s="6">
        <f t="shared" si="917"/>
        <v>0</v>
      </c>
      <c r="AM3176" s="6">
        <f t="shared" si="918"/>
        <v>34860.529368410986</v>
      </c>
      <c r="AN3176" s="6">
        <f t="shared" si="919"/>
        <v>34399.561248805745</v>
      </c>
      <c r="AO3176" s="5">
        <f t="shared" si="920"/>
        <v>0</v>
      </c>
      <c r="AP3176" s="6">
        <f>+AN3176+SUM($D$16:$E$18)-SUM($AL$27:AL3176)</f>
        <v>35115.070248805729</v>
      </c>
      <c r="AQ3176" s="10">
        <f t="shared" si="928"/>
        <v>1.9320084072951271E-3</v>
      </c>
      <c r="AR3176" s="10">
        <f>+AN3176/SUM(AL$27:AL3176)-1</f>
        <v>0.33931255436620167</v>
      </c>
    </row>
    <row r="3177" spans="1:44" x14ac:dyDescent="0.25">
      <c r="A3177" s="1">
        <v>44918</v>
      </c>
      <c r="B3177">
        <v>8.2469999999999999</v>
      </c>
      <c r="G3177">
        <f t="shared" si="921"/>
        <v>7948.4297271990727</v>
      </c>
      <c r="H3177">
        <f t="shared" si="922"/>
        <v>7889.2721393694537</v>
      </c>
      <c r="I3177" s="5">
        <f t="shared" si="911"/>
        <v>0</v>
      </c>
      <c r="J3177" s="6">
        <f>+H3177+SUM($D$16:$E$16)-SUM($F$27:F3177)</f>
        <v>8103.8861393694469</v>
      </c>
      <c r="K3177" s="10">
        <f t="shared" si="923"/>
        <v>-7.8469536093543901E-3</v>
      </c>
      <c r="L3177" s="10">
        <f>+H3177/SUM(F$27:F3177)-1</f>
        <v>2.3864623961660891E-2</v>
      </c>
      <c r="M3177">
        <v>7.8079999999999998</v>
      </c>
      <c r="R3177">
        <f t="shared" si="924"/>
        <v>7510.1529220875245</v>
      </c>
      <c r="S3177">
        <f t="shared" si="925"/>
        <v>7298.1458945018949</v>
      </c>
      <c r="T3177" s="5">
        <f t="shared" si="912"/>
        <v>0</v>
      </c>
      <c r="U3177" s="6">
        <f>+S3177+SUM($D$17:$E$17)-SUM($Q$27:Q3177)</f>
        <v>7477.1198945018896</v>
      </c>
      <c r="V3177" s="10">
        <f t="shared" si="913"/>
        <v>-1.2485209300372446E-3</v>
      </c>
      <c r="W3177" s="10">
        <f>+S3177/SUM(Q$27:Q3177)-1</f>
        <v>0.13660120586677094</v>
      </c>
      <c r="X3177">
        <v>6.5970000000000004</v>
      </c>
      <c r="AC3177">
        <f t="shared" si="926"/>
        <v>19269.335338552322</v>
      </c>
      <c r="AD3177">
        <f t="shared" si="927"/>
        <v>19080.855376972519</v>
      </c>
      <c r="AE3177" s="5">
        <f t="shared" si="914"/>
        <v>0</v>
      </c>
      <c r="AF3177" s="6">
        <f>+AD3177+SUM($D$18:$E$18)-SUM($AB$27:AB3177)</f>
        <v>19402.776376972542</v>
      </c>
      <c r="AG3177" s="10">
        <f t="shared" si="915"/>
        <v>-2.9725187456109969E-3</v>
      </c>
      <c r="AH3177" s="10">
        <f>+AD3177/SUM(AB$27:AB3177)-1</f>
        <v>0.65086736100112841</v>
      </c>
      <c r="AI3177" s="6">
        <f t="shared" si="916"/>
        <v>0</v>
      </c>
      <c r="AL3177" s="6">
        <f t="shared" si="917"/>
        <v>0</v>
      </c>
      <c r="AM3177" s="6">
        <f t="shared" si="918"/>
        <v>34727.917987838919</v>
      </c>
      <c r="AN3177" s="6">
        <f t="shared" si="919"/>
        <v>34268.273410843867</v>
      </c>
      <c r="AO3177" s="5">
        <f t="shared" si="920"/>
        <v>0</v>
      </c>
      <c r="AP3177" s="6">
        <f>+AN3177+SUM($D$16:$E$18)-SUM($AL$27:AL3177)</f>
        <v>34983.782410843851</v>
      </c>
      <c r="AQ3177" s="10">
        <f t="shared" si="928"/>
        <v>-3.7387889880796665E-3</v>
      </c>
      <c r="AR3177" s="10">
        <f>+AN3177/SUM(AL$27:AL3177)-1</f>
        <v>0.33420099354290644</v>
      </c>
    </row>
    <row r="3178" spans="1:44" x14ac:dyDescent="0.25">
      <c r="A3178" s="1">
        <v>44924</v>
      </c>
      <c r="B3178">
        <v>8.2230000000000008</v>
      </c>
      <c r="G3178">
        <f t="shared" si="921"/>
        <v>7925.2986112232311</v>
      </c>
      <c r="H3178">
        <f t="shared" si="922"/>
        <v>7866.3131807972632</v>
      </c>
      <c r="I3178" s="5">
        <f t="shared" si="911"/>
        <v>0</v>
      </c>
      <c r="J3178" s="6">
        <f>+H3178+SUM($D$16:$E$16)-SUM($F$27:F3178)</f>
        <v>8080.9271807972573</v>
      </c>
      <c r="K3178" s="10">
        <f t="shared" si="923"/>
        <v>-2.8330801022306007E-3</v>
      </c>
      <c r="L3178" s="10">
        <f>+H3178/SUM(F$27:F3178)-1</f>
        <v>2.0885025201496266E-2</v>
      </c>
      <c r="M3178">
        <v>7.8540000000000001</v>
      </c>
      <c r="R3178">
        <f t="shared" si="924"/>
        <v>7554.3981877658071</v>
      </c>
      <c r="S3178">
        <f t="shared" si="925"/>
        <v>7341.1421433680698</v>
      </c>
      <c r="T3178" s="5">
        <f t="shared" si="912"/>
        <v>0</v>
      </c>
      <c r="U3178" s="6">
        <f>+S3178+SUM($D$17:$E$17)-SUM($Q$27:Q3178)</f>
        <v>7520.1161433680645</v>
      </c>
      <c r="V3178" s="10">
        <f t="shared" si="913"/>
        <v>5.7503757426426994E-3</v>
      </c>
      <c r="W3178" s="10">
        <f>+S3178/SUM(Q$27:Q3178)-1</f>
        <v>0.14329737075789195</v>
      </c>
      <c r="X3178">
        <v>6.5739999999999998</v>
      </c>
      <c r="AC3178">
        <f t="shared" si="926"/>
        <v>19202.154087561463</v>
      </c>
      <c r="AD3178">
        <f t="shared" si="927"/>
        <v>19014.331248782375</v>
      </c>
      <c r="AE3178" s="5">
        <f t="shared" si="914"/>
        <v>0</v>
      </c>
      <c r="AF3178" s="6">
        <f>+AD3178+SUM($D$18:$E$18)-SUM($AB$27:AB3178)</f>
        <v>19336.252248782403</v>
      </c>
      <c r="AG3178" s="10">
        <f t="shared" si="915"/>
        <v>-3.4285880998500273E-3</v>
      </c>
      <c r="AH3178" s="10">
        <f>+AD3178/SUM(AB$27:AB3178)-1</f>
        <v>0.64511172217999357</v>
      </c>
      <c r="AI3178" s="6">
        <f t="shared" si="916"/>
        <v>0</v>
      </c>
      <c r="AL3178" s="6">
        <f t="shared" si="917"/>
        <v>0</v>
      </c>
      <c r="AM3178" s="6">
        <f t="shared" si="918"/>
        <v>34681.850886550499</v>
      </c>
      <c r="AN3178" s="6">
        <f t="shared" si="919"/>
        <v>34221.786572947705</v>
      </c>
      <c r="AO3178" s="5">
        <f t="shared" si="920"/>
        <v>0</v>
      </c>
      <c r="AP3178" s="6">
        <f>+AN3178+SUM($D$16:$E$18)-SUM($AL$27:AL3178)</f>
        <v>34937.295572947682</v>
      </c>
      <c r="AQ3178" s="10">
        <f t="shared" si="928"/>
        <v>-1.3288110859550617E-3</v>
      </c>
      <c r="AR3178" s="10">
        <f>+AN3178/SUM(AL$27:AL3178)-1</f>
        <v>0.33239107494665476</v>
      </c>
    </row>
    <row r="3179" spans="1:44" x14ac:dyDescent="0.25">
      <c r="A3179" s="1">
        <v>44925</v>
      </c>
      <c r="B3179">
        <v>8.2070000000000007</v>
      </c>
      <c r="G3179">
        <f t="shared" si="921"/>
        <v>7909.8778672393355</v>
      </c>
      <c r="H3179">
        <f t="shared" si="922"/>
        <v>7851.0072084158019</v>
      </c>
      <c r="I3179" s="5">
        <f t="shared" si="911"/>
        <v>0</v>
      </c>
      <c r="J3179" s="6">
        <f>+H3179+SUM($D$16:$E$16)-SUM($F$27:F3179)</f>
        <v>8065.6212084157951</v>
      </c>
      <c r="K3179" s="10">
        <f t="shared" si="923"/>
        <v>-1.8940861659827446E-3</v>
      </c>
      <c r="L3179" s="10">
        <f>+H3179/SUM(F$27:F3179)-1</f>
        <v>1.8898626028053034E-2</v>
      </c>
      <c r="M3179">
        <v>7.7869999999999999</v>
      </c>
      <c r="R3179">
        <f t="shared" si="924"/>
        <v>7489.9539964517871</v>
      </c>
      <c r="S3179">
        <f t="shared" si="925"/>
        <v>7278.5171721934248</v>
      </c>
      <c r="T3179" s="5">
        <f t="shared" si="912"/>
        <v>0</v>
      </c>
      <c r="U3179" s="6">
        <f>+S3179+SUM($D$17:$E$17)-SUM($Q$27:Q3179)</f>
        <v>7457.4911721934186</v>
      </c>
      <c r="V3179" s="10">
        <f t="shared" si="913"/>
        <v>-8.3276601026799346E-3</v>
      </c>
      <c r="W3179" s="10">
        <f>+S3179/SUM(Q$27:Q3179)-1</f>
        <v>0.13354426102517247</v>
      </c>
      <c r="X3179">
        <v>6.5609999999999999</v>
      </c>
      <c r="AC3179">
        <f t="shared" si="926"/>
        <v>19164.182076131849</v>
      </c>
      <c r="AD3179">
        <f t="shared" si="927"/>
        <v>18976.730654587947</v>
      </c>
      <c r="AE3179" s="5">
        <f t="shared" si="914"/>
        <v>0</v>
      </c>
      <c r="AF3179" s="6">
        <f>+AD3179+SUM($D$18:$E$18)-SUM($AB$27:AB3179)</f>
        <v>19298.651654587971</v>
      </c>
      <c r="AG3179" s="10">
        <f t="shared" si="915"/>
        <v>-1.9445647331580718E-3</v>
      </c>
      <c r="AH3179" s="10">
        <f>+AD3179/SUM(AB$27:AB3179)-1</f>
        <v>0.64185853502022172</v>
      </c>
      <c r="AI3179" s="6">
        <f t="shared" si="916"/>
        <v>0</v>
      </c>
      <c r="AL3179" s="6">
        <f t="shared" si="917"/>
        <v>0</v>
      </c>
      <c r="AM3179" s="6">
        <f t="shared" si="918"/>
        <v>34564.013939822973</v>
      </c>
      <c r="AN3179" s="6">
        <f t="shared" si="919"/>
        <v>34106.255035197173</v>
      </c>
      <c r="AO3179" s="5">
        <f t="shared" si="920"/>
        <v>0</v>
      </c>
      <c r="AP3179" s="6">
        <f>+AN3179+SUM($D$16:$E$18)-SUM($AL$27:AL3179)</f>
        <v>34821.764035197149</v>
      </c>
      <c r="AQ3179" s="10">
        <f t="shared" si="928"/>
        <v>-3.306825438428862E-3</v>
      </c>
      <c r="AR3179" s="10">
        <f>+AN3179/SUM(AL$27:AL3179)-1</f>
        <v>0.32789296993260053</v>
      </c>
    </row>
    <row r="3180" spans="1:44" x14ac:dyDescent="0.25">
      <c r="A3180" s="1">
        <v>44929</v>
      </c>
      <c r="B3180">
        <v>8.3190000000000008</v>
      </c>
      <c r="G3180">
        <f t="shared" si="921"/>
        <v>8017.8230751266037</v>
      </c>
      <c r="H3180">
        <f t="shared" si="922"/>
        <v>7958.1490150860309</v>
      </c>
      <c r="I3180" s="5">
        <f t="shared" si="911"/>
        <v>0</v>
      </c>
      <c r="J3180" s="6">
        <f>+H3180+SUM($D$16:$E$16)-SUM($F$27:F3180)</f>
        <v>8172.7630150860232</v>
      </c>
      <c r="K3180" s="10">
        <f t="shared" si="923"/>
        <v>1.3283763755039146E-2</v>
      </c>
      <c r="L3180" s="10">
        <f>+H3180/SUM(F$27:F3180)-1</f>
        <v>3.2803420242155878E-2</v>
      </c>
      <c r="M3180">
        <v>7.9</v>
      </c>
      <c r="R3180">
        <f t="shared" si="924"/>
        <v>7598.6434534440887</v>
      </c>
      <c r="S3180">
        <f t="shared" si="925"/>
        <v>7384.1383922342438</v>
      </c>
      <c r="T3180" s="5">
        <f t="shared" si="912"/>
        <v>0</v>
      </c>
      <c r="U3180" s="6">
        <f>+S3180+SUM($D$17:$E$17)-SUM($Q$27:Q3180)</f>
        <v>7563.1123922342376</v>
      </c>
      <c r="V3180" s="10">
        <f t="shared" si="913"/>
        <v>1.4163103596373849E-2</v>
      </c>
      <c r="W3180" s="10">
        <f>+S3180/SUM(Q$27:Q3180)-1</f>
        <v>0.14999353564901274</v>
      </c>
      <c r="X3180">
        <v>6.601</v>
      </c>
      <c r="AC3180">
        <f t="shared" si="926"/>
        <v>19281.019034376823</v>
      </c>
      <c r="AD3180">
        <f t="shared" si="927"/>
        <v>19092.424790570803</v>
      </c>
      <c r="AE3180" s="5">
        <f t="shared" si="914"/>
        <v>0</v>
      </c>
      <c r="AF3180" s="6">
        <f>+AD3180+SUM($D$18:$E$18)-SUM($AB$27:AB3180)</f>
        <v>19414.345790570827</v>
      </c>
      <c r="AG3180" s="10">
        <f t="shared" si="915"/>
        <v>5.9949336385556329E-3</v>
      </c>
      <c r="AH3180" s="10">
        <f>+AD3180/SUM(AB$27:AB3180)-1</f>
        <v>0.65186834166567342</v>
      </c>
      <c r="AI3180" s="6">
        <f t="shared" si="916"/>
        <v>0</v>
      </c>
      <c r="AL3180" s="6">
        <f t="shared" si="917"/>
        <v>0</v>
      </c>
      <c r="AM3180" s="6">
        <f t="shared" si="918"/>
        <v>34897.485562947513</v>
      </c>
      <c r="AN3180" s="6">
        <f t="shared" si="919"/>
        <v>34434.71219789108</v>
      </c>
      <c r="AO3180" s="5">
        <f t="shared" si="920"/>
        <v>0</v>
      </c>
      <c r="AP3180" s="6">
        <f>+AN3180+SUM($D$16:$E$18)-SUM($AL$27:AL3180)</f>
        <v>35150.221197891064</v>
      </c>
      <c r="AQ3180" s="10">
        <f t="shared" si="928"/>
        <v>9.4325250829314644E-3</v>
      </c>
      <c r="AR3180" s="10">
        <f>+AN3180/SUM(AL$27:AL3180)-1</f>
        <v>0.34068112145539708</v>
      </c>
    </row>
    <row r="3181" spans="1:44" x14ac:dyDescent="0.25">
      <c r="A3181" s="1">
        <v>44930</v>
      </c>
      <c r="B3181">
        <v>8.4179999999999993</v>
      </c>
      <c r="G3181">
        <f t="shared" si="921"/>
        <v>8113.2389285269546</v>
      </c>
      <c r="H3181">
        <f t="shared" si="922"/>
        <v>8052.8547191963207</v>
      </c>
      <c r="I3181" s="5">
        <f t="shared" si="911"/>
        <v>0</v>
      </c>
      <c r="J3181" s="6">
        <f>+H3181+SUM($D$16:$E$16)-SUM($F$27:F3181)</f>
        <v>8267.468719196313</v>
      </c>
      <c r="K3181" s="10">
        <f t="shared" si="923"/>
        <v>1.1587966509670311E-2</v>
      </c>
      <c r="L3181" s="10">
        <f>+H3181/SUM(F$27:F3181)-1</f>
        <v>4.5094265127835653E-2</v>
      </c>
      <c r="M3181">
        <v>7.9969999999999999</v>
      </c>
      <c r="R3181">
        <f t="shared" si="924"/>
        <v>7691.9432528091611</v>
      </c>
      <c r="S3181">
        <f t="shared" si="925"/>
        <v>7474.8043952781318</v>
      </c>
      <c r="T3181" s="5">
        <f t="shared" si="912"/>
        <v>0</v>
      </c>
      <c r="U3181" s="6">
        <f>+S3181+SUM($D$17:$E$17)-SUM($Q$27:Q3181)</f>
        <v>7653.7783952781265</v>
      </c>
      <c r="V3181" s="10">
        <f t="shared" si="913"/>
        <v>1.1987922212683744E-2</v>
      </c>
      <c r="W3181" s="10">
        <f>+S3181/SUM(Q$27:Q3181)-1</f>
        <v>0.16411370944115866</v>
      </c>
      <c r="X3181">
        <v>6.5880000000000001</v>
      </c>
      <c r="AC3181">
        <f t="shared" si="926"/>
        <v>19243.047022947205</v>
      </c>
      <c r="AD3181">
        <f t="shared" si="927"/>
        <v>19054.824196376376</v>
      </c>
      <c r="AE3181" s="5">
        <f t="shared" si="914"/>
        <v>0</v>
      </c>
      <c r="AF3181" s="6">
        <f>+AD3181+SUM($D$18:$E$18)-SUM($AB$27:AB3181)</f>
        <v>19376.745196376403</v>
      </c>
      <c r="AG3181" s="10">
        <f t="shared" si="915"/>
        <v>-1.9367427880411237E-3</v>
      </c>
      <c r="AH3181" s="10">
        <f>+AD3181/SUM(AB$27:AB3181)-1</f>
        <v>0.64861515450590179</v>
      </c>
      <c r="AI3181" s="6">
        <f t="shared" si="916"/>
        <v>0</v>
      </c>
      <c r="AL3181" s="6">
        <f t="shared" si="917"/>
        <v>0</v>
      </c>
      <c r="AM3181" s="6">
        <f t="shared" si="918"/>
        <v>35048.229204283321</v>
      </c>
      <c r="AN3181" s="6">
        <f t="shared" si="919"/>
        <v>34582.483310850832</v>
      </c>
      <c r="AO3181" s="5">
        <f t="shared" si="920"/>
        <v>0</v>
      </c>
      <c r="AP3181" s="6">
        <f>+AN3181+SUM($D$16:$E$18)-SUM($AL$27:AL3181)</f>
        <v>35297.992310850808</v>
      </c>
      <c r="AQ3181" s="10">
        <f t="shared" si="928"/>
        <v>4.2039881378785893E-3</v>
      </c>
      <c r="AR3181" s="10">
        <f>+AN3181/SUM(AL$27:AL3181)-1</f>
        <v>0.34643444212504759</v>
      </c>
    </row>
    <row r="3182" spans="1:44" x14ac:dyDescent="0.25">
      <c r="A3182" s="1">
        <v>44931</v>
      </c>
      <c r="B3182">
        <v>8.5419999999999998</v>
      </c>
      <c r="G3182">
        <f t="shared" si="921"/>
        <v>8232.7496944021441</v>
      </c>
      <c r="H3182">
        <f t="shared" si="922"/>
        <v>8171.4760051526473</v>
      </c>
      <c r="I3182" s="5">
        <f t="shared" si="911"/>
        <v>0</v>
      </c>
      <c r="J3182" s="6">
        <f>+H3182+SUM($D$16:$E$16)-SUM($F$27:F3182)</f>
        <v>8386.0900051526405</v>
      </c>
      <c r="K3182" s="10">
        <f t="shared" si="923"/>
        <v>1.4347957033196801E-2</v>
      </c>
      <c r="L3182" s="10">
        <f>+H3182/SUM(F$27:F3182)-1</f>
        <v>6.0488858722021144E-2</v>
      </c>
      <c r="M3182">
        <v>8.02</v>
      </c>
      <c r="R3182">
        <f t="shared" si="924"/>
        <v>7714.0658856483024</v>
      </c>
      <c r="S3182">
        <f t="shared" si="925"/>
        <v>7496.3025197112192</v>
      </c>
      <c r="T3182" s="5">
        <f t="shared" si="912"/>
        <v>0</v>
      </c>
      <c r="U3182" s="6">
        <f>+S3182+SUM($D$17:$E$17)-SUM($Q$27:Q3182)</f>
        <v>7675.276519711213</v>
      </c>
      <c r="V3182" s="10">
        <f t="shared" si="913"/>
        <v>2.8088250433733197E-3</v>
      </c>
      <c r="W3182" s="10">
        <f>+S3182/SUM(Q$27:Q3182)-1</f>
        <v>0.16746179188671917</v>
      </c>
      <c r="X3182">
        <v>6.5549999999999997</v>
      </c>
      <c r="AC3182">
        <f t="shared" si="926"/>
        <v>19146.6565323951</v>
      </c>
      <c r="AD3182">
        <f t="shared" si="927"/>
        <v>18959.37653419052</v>
      </c>
      <c r="AE3182" s="5">
        <f t="shared" si="914"/>
        <v>0</v>
      </c>
      <c r="AF3182" s="6">
        <f>+AD3182+SUM($D$18:$E$18)-SUM($AB$27:AB3182)</f>
        <v>19281.297534190548</v>
      </c>
      <c r="AG3182" s="10">
        <f t="shared" si="915"/>
        <v>-4.9258872539493792E-3</v>
      </c>
      <c r="AH3182" s="10">
        <f>+AD3182/SUM(AB$27:AB3182)-1</f>
        <v>0.64035706402340398</v>
      </c>
      <c r="AI3182" s="6">
        <f t="shared" si="916"/>
        <v>0</v>
      </c>
      <c r="AL3182" s="6">
        <f t="shared" si="917"/>
        <v>0</v>
      </c>
      <c r="AM3182" s="6">
        <f t="shared" si="918"/>
        <v>35093.472112445546</v>
      </c>
      <c r="AN3182" s="6">
        <f t="shared" si="919"/>
        <v>34627.155059054385</v>
      </c>
      <c r="AO3182" s="5">
        <f t="shared" si="920"/>
        <v>0</v>
      </c>
      <c r="AP3182" s="6">
        <f>+AN3182+SUM($D$16:$E$18)-SUM($AL$27:AL3182)</f>
        <v>35342.664059054368</v>
      </c>
      <c r="AQ3182" s="10">
        <f t="shared" si="928"/>
        <v>1.26556059648264E-3</v>
      </c>
      <c r="AR3182" s="10">
        <f>+AN3182/SUM(AL$27:AL3182)-1</f>
        <v>0.34817369201727066</v>
      </c>
    </row>
    <row r="3183" spans="1:44" x14ac:dyDescent="0.25">
      <c r="A3183" s="1">
        <v>44935</v>
      </c>
      <c r="B3183">
        <v>8.6489999999999991</v>
      </c>
      <c r="G3183">
        <f t="shared" si="921"/>
        <v>8335.8759197944437</v>
      </c>
      <c r="H3183">
        <f t="shared" si="922"/>
        <v>8273.8346954536701</v>
      </c>
      <c r="I3183" s="5">
        <f t="shared" si="911"/>
        <v>0</v>
      </c>
      <c r="J3183" s="6">
        <f>+H3183+SUM($D$16:$E$16)-SUM($F$27:F3183)</f>
        <v>8488.4486954536624</v>
      </c>
      <c r="K3183" s="10">
        <f t="shared" si="923"/>
        <v>1.2205770536463323E-2</v>
      </c>
      <c r="L3183" s="10">
        <f>+H3183/SUM(F$27:F3183)-1</f>
        <v>7.3772903194422979E-2</v>
      </c>
      <c r="M3183">
        <v>8.1649999999999991</v>
      </c>
      <c r="R3183">
        <f t="shared" si="924"/>
        <v>7853.5346578950603</v>
      </c>
      <c r="S3183">
        <f t="shared" si="925"/>
        <v>7631.8341737458977</v>
      </c>
      <c r="T3183" s="5">
        <f t="shared" si="912"/>
        <v>0</v>
      </c>
      <c r="U3183" s="6">
        <f>+S3183+SUM($D$17:$E$17)-SUM($Q$27:Q3183)</f>
        <v>7810.8081737458924</v>
      </c>
      <c r="V3183" s="10">
        <f t="shared" si="913"/>
        <v>1.765821123012512E-2</v>
      </c>
      <c r="W3183" s="10">
        <f>+S3183/SUM(Q$27:Q3183)-1</f>
        <v>0.1885692681739477</v>
      </c>
      <c r="X3183">
        <v>6.4420000000000002</v>
      </c>
      <c r="AC3183">
        <f t="shared" si="926"/>
        <v>18816.592125353051</v>
      </c>
      <c r="AD3183">
        <f t="shared" si="927"/>
        <v>18632.540600038952</v>
      </c>
      <c r="AE3183" s="5">
        <f t="shared" si="914"/>
        <v>0</v>
      </c>
      <c r="AF3183" s="6">
        <f>+AD3183+SUM($D$18:$E$18)-SUM($AB$27:AB3183)</f>
        <v>18954.46160003898</v>
      </c>
      <c r="AG3183" s="10">
        <f t="shared" si="915"/>
        <v>-1.695093048442442E-2</v>
      </c>
      <c r="AH3183" s="10">
        <f>+AD3183/SUM(AB$27:AB3183)-1</f>
        <v>0.61207936025000298</v>
      </c>
      <c r="AI3183" s="6">
        <f t="shared" si="916"/>
        <v>0</v>
      </c>
      <c r="AL3183" s="6">
        <f t="shared" si="917"/>
        <v>0</v>
      </c>
      <c r="AM3183" s="6">
        <f t="shared" si="918"/>
        <v>35006.002703042555</v>
      </c>
      <c r="AN3183" s="6">
        <f t="shared" si="919"/>
        <v>34538.209469238522</v>
      </c>
      <c r="AO3183" s="5">
        <f t="shared" si="920"/>
        <v>0</v>
      </c>
      <c r="AP3183" s="6">
        <f>+AN3183+SUM($D$16:$E$18)-SUM($AL$27:AL3183)</f>
        <v>35253.718469238505</v>
      </c>
      <c r="AQ3183" s="10">
        <f t="shared" si="928"/>
        <v>-2.5166634203704907E-3</v>
      </c>
      <c r="AR3183" s="10">
        <f>+AN3183/SUM(AL$27:AL3183)-1</f>
        <v>0.34471068432847263</v>
      </c>
    </row>
    <row r="3184" spans="1:44" x14ac:dyDescent="0.25">
      <c r="A3184" s="1">
        <v>44936</v>
      </c>
      <c r="B3184">
        <v>8.6530000000000005</v>
      </c>
      <c r="G3184">
        <f t="shared" si="921"/>
        <v>8339.731105790419</v>
      </c>
      <c r="H3184">
        <f t="shared" si="922"/>
        <v>8277.6611885490365</v>
      </c>
      <c r="I3184" s="5">
        <f t="shared" si="911"/>
        <v>0</v>
      </c>
      <c r="J3184" s="6">
        <f>+H3184+SUM($D$16:$E$16)-SUM($F$27:F3184)</f>
        <v>8492.2751885490288</v>
      </c>
      <c r="K3184" s="10">
        <f t="shared" si="923"/>
        <v>4.5078826917044346E-4</v>
      </c>
      <c r="L3184" s="10">
        <f>+H3184/SUM(F$27:F3184)-1</f>
        <v>7.4269502987784008E-2</v>
      </c>
      <c r="M3184">
        <v>8.1470000000000002</v>
      </c>
      <c r="R3184">
        <f t="shared" si="924"/>
        <v>7836.2212930644291</v>
      </c>
      <c r="S3184">
        <f t="shared" si="925"/>
        <v>7615.0095546243519</v>
      </c>
      <c r="T3184" s="5">
        <f t="shared" si="912"/>
        <v>0</v>
      </c>
      <c r="U3184" s="6">
        <f>+S3184+SUM($D$17:$E$17)-SUM($Q$27:Q3184)</f>
        <v>7793.9835546243467</v>
      </c>
      <c r="V3184" s="10">
        <f t="shared" si="913"/>
        <v>-2.1540177081927903E-3</v>
      </c>
      <c r="W3184" s="10">
        <f>+S3184/SUM(Q$27:Q3184)-1</f>
        <v>0.18594902973829197</v>
      </c>
      <c r="X3184">
        <v>6.4640000000000004</v>
      </c>
      <c r="AC3184">
        <f t="shared" si="926"/>
        <v>18880.85245238779</v>
      </c>
      <c r="AD3184">
        <f t="shared" si="927"/>
        <v>18696.172374829526</v>
      </c>
      <c r="AE3184" s="5">
        <f t="shared" si="914"/>
        <v>0</v>
      </c>
      <c r="AF3184" s="6">
        <f>+AD3184+SUM($D$18:$E$18)-SUM($AB$27:AB3184)</f>
        <v>19018.09337482955</v>
      </c>
      <c r="AG3184" s="10">
        <f t="shared" si="915"/>
        <v>3.3570869029821981E-3</v>
      </c>
      <c r="AH3184" s="10">
        <f>+AD3184/SUM(AB$27:AB3184)-1</f>
        <v>0.61758475390500167</v>
      </c>
      <c r="AI3184" s="6">
        <f t="shared" si="916"/>
        <v>0</v>
      </c>
      <c r="AL3184" s="6">
        <f t="shared" si="917"/>
        <v>0</v>
      </c>
      <c r="AM3184" s="6">
        <f t="shared" si="918"/>
        <v>35056.804851242639</v>
      </c>
      <c r="AN3184" s="6">
        <f t="shared" si="919"/>
        <v>34588.843118002915</v>
      </c>
      <c r="AO3184" s="5">
        <f t="shared" si="920"/>
        <v>0</v>
      </c>
      <c r="AP3184" s="6">
        <f>+AN3184+SUM($D$16:$E$18)-SUM($AL$27:AL3184)</f>
        <v>35304.352118002891</v>
      </c>
      <c r="AQ3184" s="10">
        <f t="shared" si="928"/>
        <v>1.4362640584586472E-3</v>
      </c>
      <c r="AR3184" s="10">
        <f>+AN3184/SUM(AL$27:AL3184)-1</f>
        <v>0.34668205486349279</v>
      </c>
    </row>
    <row r="3185" spans="1:44" x14ac:dyDescent="0.25">
      <c r="A3185" s="1">
        <v>44937</v>
      </c>
      <c r="B3185">
        <v>8.6780000000000008</v>
      </c>
      <c r="G3185">
        <f t="shared" si="921"/>
        <v>8363.8260182652557</v>
      </c>
      <c r="H3185">
        <f t="shared" si="922"/>
        <v>8301.5767703950714</v>
      </c>
      <c r="I3185" s="5">
        <f t="shared" si="911"/>
        <v>0</v>
      </c>
      <c r="J3185" s="6">
        <f>+H3185+SUM($D$16:$E$16)-SUM($F$27:F3185)</f>
        <v>8516.1907703950637</v>
      </c>
      <c r="K3185" s="10">
        <f t="shared" si="923"/>
        <v>2.8161571916891504E-3</v>
      </c>
      <c r="L3185" s="10">
        <f>+H3185/SUM(F$27:F3185)-1</f>
        <v>7.737325169628928E-2</v>
      </c>
      <c r="M3185">
        <v>8.18</v>
      </c>
      <c r="R3185">
        <f t="shared" si="924"/>
        <v>7867.9624619205879</v>
      </c>
      <c r="S3185">
        <f t="shared" si="925"/>
        <v>7645.8546896805201</v>
      </c>
      <c r="T3185" s="5">
        <f t="shared" si="912"/>
        <v>0</v>
      </c>
      <c r="U3185" s="6">
        <f>+S3185+SUM($D$17:$E$17)-SUM($Q$27:Q3185)</f>
        <v>7824.8286896805148</v>
      </c>
      <c r="V3185" s="10">
        <f t="shared" si="913"/>
        <v>3.9575571131231779E-3</v>
      </c>
      <c r="W3185" s="10">
        <f>+S3185/SUM(Q$27:Q3185)-1</f>
        <v>0.19075280020366114</v>
      </c>
      <c r="X3185">
        <v>6.484</v>
      </c>
      <c r="AC3185">
        <f t="shared" si="926"/>
        <v>18939.270931510277</v>
      </c>
      <c r="AD3185">
        <f t="shared" si="927"/>
        <v>18754.019442820954</v>
      </c>
      <c r="AE3185" s="5">
        <f t="shared" si="914"/>
        <v>0</v>
      </c>
      <c r="AF3185" s="6">
        <f>+AD3185+SUM($D$18:$E$18)-SUM($AB$27:AB3185)</f>
        <v>19075.940442820982</v>
      </c>
      <c r="AG3185" s="10">
        <f t="shared" si="915"/>
        <v>3.041685980361919E-3</v>
      </c>
      <c r="AH3185" s="10">
        <f>+AD3185/SUM(AB$27:AB3185)-1</f>
        <v>0.62258965722772763</v>
      </c>
      <c r="AI3185" s="6">
        <f t="shared" si="916"/>
        <v>0</v>
      </c>
      <c r="AL3185" s="6">
        <f t="shared" si="917"/>
        <v>0</v>
      </c>
      <c r="AM3185" s="6">
        <f t="shared" si="918"/>
        <v>35171.059411696122</v>
      </c>
      <c r="AN3185" s="6">
        <f t="shared" si="919"/>
        <v>34701.450902896548</v>
      </c>
      <c r="AO3185" s="5">
        <f t="shared" si="920"/>
        <v>0</v>
      </c>
      <c r="AP3185" s="6">
        <f>+AN3185+SUM($D$16:$E$18)-SUM($AL$27:AL3185)</f>
        <v>35416.959902896531</v>
      </c>
      <c r="AQ3185" s="10">
        <f t="shared" si="928"/>
        <v>3.1896289873059036E-3</v>
      </c>
      <c r="AR3185" s="10">
        <f>+AN3185/SUM(AL$27:AL3185)-1</f>
        <v>0.3510663264806968</v>
      </c>
    </row>
    <row r="3186" spans="1:44" x14ac:dyDescent="0.25">
      <c r="A3186" s="1">
        <v>44938</v>
      </c>
      <c r="B3186">
        <v>8.6820000000000004</v>
      </c>
      <c r="G3186">
        <f t="shared" si="921"/>
        <v>8367.6812042612291</v>
      </c>
      <c r="H3186">
        <f t="shared" si="922"/>
        <v>8305.4032634904361</v>
      </c>
      <c r="I3186" s="5">
        <f t="shared" si="911"/>
        <v>0</v>
      </c>
      <c r="J3186" s="6">
        <f>+H3186+SUM($D$16:$E$16)-SUM($F$27:F3186)</f>
        <v>8520.0172634904302</v>
      </c>
      <c r="K3186" s="10">
        <f t="shared" si="923"/>
        <v>4.4931979549689416E-4</v>
      </c>
      <c r="L3186" s="10">
        <f>+H3186/SUM(F$27:F3186)-1</f>
        <v>7.7869851489650088E-2</v>
      </c>
      <c r="M3186">
        <v>8.2420000000000009</v>
      </c>
      <c r="R3186">
        <f t="shared" si="924"/>
        <v>7927.5973852260995</v>
      </c>
      <c r="S3186">
        <f t="shared" si="925"/>
        <v>7703.8061555436261</v>
      </c>
      <c r="T3186" s="5">
        <f t="shared" si="912"/>
        <v>0</v>
      </c>
      <c r="U3186" s="6">
        <f>+S3186+SUM($D$17:$E$17)-SUM($Q$27:Q3186)</f>
        <v>7882.7801555436199</v>
      </c>
      <c r="V3186" s="10">
        <f t="shared" si="913"/>
        <v>7.4061002689467248E-3</v>
      </c>
      <c r="W3186" s="10">
        <f>+S3186/SUM(Q$27:Q3186)-1</f>
        <v>0.19977806592647651</v>
      </c>
      <c r="X3186">
        <v>6.476</v>
      </c>
      <c r="AC3186">
        <f t="shared" si="926"/>
        <v>18915.903539861283</v>
      </c>
      <c r="AD3186">
        <f t="shared" si="927"/>
        <v>18730.880615624385</v>
      </c>
      <c r="AE3186" s="5">
        <f t="shared" si="914"/>
        <v>0</v>
      </c>
      <c r="AF3186" s="6">
        <f>+AD3186+SUM($D$18:$E$18)-SUM($AB$27:AB3186)</f>
        <v>19052.801615624412</v>
      </c>
      <c r="AG3186" s="10">
        <f t="shared" si="915"/>
        <v>-1.2129848730617621E-3</v>
      </c>
      <c r="AH3186" s="10">
        <f>+AD3186/SUM(AB$27:AB3186)-1</f>
        <v>0.62058769589863738</v>
      </c>
      <c r="AI3186" s="6">
        <f t="shared" si="916"/>
        <v>0</v>
      </c>
      <c r="AL3186" s="6">
        <f t="shared" si="917"/>
        <v>0</v>
      </c>
      <c r="AM3186" s="6">
        <f t="shared" si="918"/>
        <v>35211.182129348614</v>
      </c>
      <c r="AN3186" s="6">
        <f t="shared" si="919"/>
        <v>34740.090034658446</v>
      </c>
      <c r="AO3186" s="5">
        <f t="shared" si="920"/>
        <v>0</v>
      </c>
      <c r="AP3186" s="6">
        <f>+AN3186+SUM($D$16:$E$18)-SUM($AL$27:AL3186)</f>
        <v>35455.599034658429</v>
      </c>
      <c r="AQ3186" s="10">
        <f t="shared" si="928"/>
        <v>1.0909782168722071E-3</v>
      </c>
      <c r="AR3186" s="10">
        <f>+AN3186/SUM(AL$27:AL3186)-1</f>
        <v>0.35257070247794364</v>
      </c>
    </row>
    <row r="3187" spans="1:44" x14ac:dyDescent="0.25">
      <c r="A3187" s="1">
        <v>44939</v>
      </c>
      <c r="B3187">
        <v>8.7460000000000004</v>
      </c>
      <c r="G3187">
        <f t="shared" si="921"/>
        <v>8429.3641801968097</v>
      </c>
      <c r="H3187">
        <f t="shared" si="922"/>
        <v>8366.6271530162812</v>
      </c>
      <c r="I3187" s="5">
        <f t="shared" si="911"/>
        <v>0</v>
      </c>
      <c r="J3187" s="6">
        <f>+H3187+SUM($D$16:$E$16)-SUM($F$27:F3187)</f>
        <v>8581.2411530162753</v>
      </c>
      <c r="K3187" s="10">
        <f t="shared" si="923"/>
        <v>7.1858879662367592E-3</v>
      </c>
      <c r="L3187" s="10">
        <f>+H3187/SUM(F$27:F3187)-1</f>
        <v>8.5815448183423015E-2</v>
      </c>
      <c r="M3187">
        <v>8.2870000000000008</v>
      </c>
      <c r="R3187">
        <f t="shared" si="924"/>
        <v>7970.8807973026796</v>
      </c>
      <c r="S3187">
        <f t="shared" si="925"/>
        <v>7745.8677033474924</v>
      </c>
      <c r="T3187" s="5">
        <f t="shared" si="912"/>
        <v>0</v>
      </c>
      <c r="U3187" s="6">
        <f>+S3187+SUM($D$17:$E$17)-SUM($Q$27:Q3187)</f>
        <v>7924.8417033474871</v>
      </c>
      <c r="V3187" s="10">
        <f t="shared" si="913"/>
        <v>5.3358773140828042E-3</v>
      </c>
      <c r="W3187" s="10">
        <f>+S3187/SUM(Q$27:Q3187)-1</f>
        <v>0.20632866201561639</v>
      </c>
      <c r="X3187">
        <v>6.4889999999999999</v>
      </c>
      <c r="AC3187">
        <f t="shared" si="926"/>
        <v>18953.875551290901</v>
      </c>
      <c r="AD3187">
        <f t="shared" si="927"/>
        <v>18768.481209818812</v>
      </c>
      <c r="AE3187" s="5">
        <f t="shared" si="914"/>
        <v>0</v>
      </c>
      <c r="AF3187" s="6">
        <f>+AD3187+SUM($D$18:$E$18)-SUM($AB$27:AB3187)</f>
        <v>19090.402209818836</v>
      </c>
      <c r="AG3187" s="10">
        <f t="shared" si="915"/>
        <v>1.9734942373823561E-3</v>
      </c>
      <c r="AH3187" s="10">
        <f>+AD3187/SUM(AB$27:AB3187)-1</f>
        <v>0.62384088305840901</v>
      </c>
      <c r="AI3187" s="6">
        <f t="shared" si="916"/>
        <v>0</v>
      </c>
      <c r="AL3187" s="6">
        <f t="shared" si="917"/>
        <v>0</v>
      </c>
      <c r="AM3187" s="6">
        <f t="shared" si="918"/>
        <v>35354.120528790387</v>
      </c>
      <c r="AN3187" s="6">
        <f t="shared" si="919"/>
        <v>34880.976066182586</v>
      </c>
      <c r="AO3187" s="5">
        <f t="shared" si="920"/>
        <v>0</v>
      </c>
      <c r="AP3187" s="6">
        <f>+AN3187+SUM($D$16:$E$18)-SUM($AL$27:AL3187)</f>
        <v>35596.485066182562</v>
      </c>
      <c r="AQ3187" s="10">
        <f t="shared" si="928"/>
        <v>3.9735905007955985E-3</v>
      </c>
      <c r="AR3187" s="10">
        <f>+AN3187/SUM(AL$27:AL3187)-1</f>
        <v>0.3580559593796333</v>
      </c>
    </row>
    <row r="3188" spans="1:44" x14ac:dyDescent="0.25">
      <c r="A3188" s="1">
        <v>44942</v>
      </c>
      <c r="B3188">
        <v>8.766</v>
      </c>
      <c r="G3188">
        <f t="shared" si="921"/>
        <v>8448.6401101766787</v>
      </c>
      <c r="H3188">
        <f t="shared" si="922"/>
        <v>8385.7596184931062</v>
      </c>
      <c r="I3188" s="5">
        <f t="shared" si="911"/>
        <v>0</v>
      </c>
      <c r="J3188" s="6">
        <f>+H3188+SUM($D$16:$E$16)-SUM($F$27:F3188)</f>
        <v>8600.3736184931004</v>
      </c>
      <c r="K3188" s="10">
        <f t="shared" si="923"/>
        <v>2.2295685595667969E-3</v>
      </c>
      <c r="L3188" s="10">
        <f>+H3188/SUM(F$27:F3188)-1</f>
        <v>8.8298447150227055E-2</v>
      </c>
      <c r="M3188">
        <v>8.3230000000000004</v>
      </c>
      <c r="R3188">
        <f t="shared" si="924"/>
        <v>8005.5075269639437</v>
      </c>
      <c r="S3188">
        <f t="shared" si="925"/>
        <v>7779.5169415905848</v>
      </c>
      <c r="T3188" s="5">
        <f t="shared" si="912"/>
        <v>0</v>
      </c>
      <c r="U3188" s="6">
        <f>+S3188+SUM($D$17:$E$17)-SUM($Q$27:Q3188)</f>
        <v>7958.4909415905786</v>
      </c>
      <c r="V3188" s="10">
        <f t="shared" si="913"/>
        <v>4.2460454735491204E-3</v>
      </c>
      <c r="W3188" s="10">
        <f>+S3188/SUM(Q$27:Q3188)-1</f>
        <v>0.2115691388869283</v>
      </c>
      <c r="X3188">
        <v>6.5049999999999999</v>
      </c>
      <c r="AC3188">
        <f t="shared" si="926"/>
        <v>19000.610334588891</v>
      </c>
      <c r="AD3188">
        <f t="shared" si="927"/>
        <v>18814.758864211955</v>
      </c>
      <c r="AE3188" s="5">
        <f t="shared" si="914"/>
        <v>0</v>
      </c>
      <c r="AF3188" s="6">
        <f>+AD3188+SUM($D$18:$E$18)-SUM($AB$27:AB3188)</f>
        <v>19136.679864211983</v>
      </c>
      <c r="AG3188" s="10">
        <f t="shared" si="915"/>
        <v>2.4241319739897182E-3</v>
      </c>
      <c r="AH3188" s="10">
        <f>+AD3188/SUM(AB$27:AB3188)-1</f>
        <v>0.62784480571658996</v>
      </c>
      <c r="AI3188" s="6">
        <f t="shared" si="916"/>
        <v>0</v>
      </c>
      <c r="AL3188" s="6">
        <f t="shared" si="917"/>
        <v>0</v>
      </c>
      <c r="AM3188" s="6">
        <f t="shared" si="918"/>
        <v>35454.757971729516</v>
      </c>
      <c r="AN3188" s="6">
        <f t="shared" si="919"/>
        <v>34980.035424295645</v>
      </c>
      <c r="AO3188" s="5">
        <f t="shared" si="920"/>
        <v>0</v>
      </c>
      <c r="AP3188" s="6">
        <f>+AN3188+SUM($D$16:$E$18)-SUM($AL$27:AL3188)</f>
        <v>35695.544424295629</v>
      </c>
      <c r="AQ3188" s="10">
        <f t="shared" si="928"/>
        <v>2.7828410004215876E-3</v>
      </c>
      <c r="AR3188" s="10">
        <f>+AN3188/SUM(AL$27:AL3188)-1</f>
        <v>0.36191273653410616</v>
      </c>
    </row>
    <row r="3189" spans="1:44" x14ac:dyDescent="0.25">
      <c r="A3189" s="1">
        <v>44943</v>
      </c>
      <c r="B3189">
        <v>8.7620000000000005</v>
      </c>
      <c r="G3189">
        <f t="shared" si="921"/>
        <v>8444.7849241807053</v>
      </c>
      <c r="H3189">
        <f t="shared" si="922"/>
        <v>8381.9331253977416</v>
      </c>
      <c r="I3189" s="5">
        <f t="shared" si="911"/>
        <v>0</v>
      </c>
      <c r="J3189" s="6">
        <f>+H3189+SUM($D$16:$E$16)-SUM($F$27:F3189)</f>
        <v>8596.5471253977339</v>
      </c>
      <c r="K3189" s="10">
        <f t="shared" si="923"/>
        <v>-4.4492172841636979E-4</v>
      </c>
      <c r="L3189" s="10">
        <f>+H3189/SUM(F$27:F3189)-1</f>
        <v>8.7801847356866247E-2</v>
      </c>
      <c r="M3189">
        <v>8.3409999999999993</v>
      </c>
      <c r="R3189">
        <f t="shared" si="924"/>
        <v>8022.8208917945749</v>
      </c>
      <c r="S3189">
        <f t="shared" si="925"/>
        <v>7796.3415607121306</v>
      </c>
      <c r="T3189" s="5">
        <f t="shared" si="912"/>
        <v>0</v>
      </c>
      <c r="U3189" s="6">
        <f>+S3189+SUM($D$17:$E$17)-SUM($Q$27:Q3189)</f>
        <v>7975.3155607121262</v>
      </c>
      <c r="V3189" s="10">
        <f t="shared" si="913"/>
        <v>2.1140463996287551E-3</v>
      </c>
      <c r="W3189" s="10">
        <f>+S3189/SUM(Q$27:Q3189)-1</f>
        <v>0.21418937732258425</v>
      </c>
      <c r="X3189">
        <v>6.4909999999999997</v>
      </c>
      <c r="AC3189">
        <f t="shared" si="926"/>
        <v>18959.717399203149</v>
      </c>
      <c r="AD3189">
        <f t="shared" si="927"/>
        <v>18774.265916617955</v>
      </c>
      <c r="AE3189" s="5">
        <f t="shared" si="914"/>
        <v>0</v>
      </c>
      <c r="AF3189" s="6">
        <f>+AD3189+SUM($D$18:$E$18)-SUM($AB$27:AB3189)</f>
        <v>19096.186916617982</v>
      </c>
      <c r="AG3189" s="10">
        <f t="shared" si="915"/>
        <v>-2.11598604780594E-3</v>
      </c>
      <c r="AH3189" s="10">
        <f>+AD3189/SUM(AB$27:AB3189)-1</f>
        <v>0.62434137339068174</v>
      </c>
      <c r="AI3189" s="6">
        <f t="shared" si="916"/>
        <v>0</v>
      </c>
      <c r="AL3189" s="6">
        <f t="shared" si="917"/>
        <v>0</v>
      </c>
      <c r="AM3189" s="6">
        <f t="shared" si="918"/>
        <v>35427.323215178432</v>
      </c>
      <c r="AN3189" s="6">
        <f t="shared" si="919"/>
        <v>34952.540602727822</v>
      </c>
      <c r="AO3189" s="5">
        <f t="shared" si="920"/>
        <v>0</v>
      </c>
      <c r="AP3189" s="6">
        <f>+AN3189+SUM($D$16:$E$18)-SUM($AL$27:AL3189)</f>
        <v>35668.049602727799</v>
      </c>
      <c r="AQ3189" s="10">
        <f t="shared" si="928"/>
        <v>-7.7025920212936416E-4</v>
      </c>
      <c r="AR3189" s="10">
        <f>+AN3189/SUM(AL$27:AL3189)-1</f>
        <v>0.3608422531218467</v>
      </c>
    </row>
    <row r="3190" spans="1:44" x14ac:dyDescent="0.25">
      <c r="A3190" s="1">
        <v>44944</v>
      </c>
      <c r="B3190">
        <v>8.7509999999999994</v>
      </c>
      <c r="G3190">
        <f t="shared" si="921"/>
        <v>8434.1831626917756</v>
      </c>
      <c r="H3190">
        <f t="shared" si="922"/>
        <v>8371.4102693854857</v>
      </c>
      <c r="I3190" s="5">
        <f t="shared" si="911"/>
        <v>0</v>
      </c>
      <c r="J3190" s="6">
        <f>+H3190+SUM($D$16:$E$16)-SUM($F$27:F3190)</f>
        <v>8586.024269385478</v>
      </c>
      <c r="K3190" s="10">
        <f t="shared" si="923"/>
        <v>-1.224079372655007E-3</v>
      </c>
      <c r="L3190" s="10">
        <f>+H3190/SUM(F$27:F3190)-1</f>
        <v>8.6436197925123803E-2</v>
      </c>
      <c r="M3190">
        <v>8.3539999999999992</v>
      </c>
      <c r="R3190">
        <f t="shared" si="924"/>
        <v>8035.3249886166986</v>
      </c>
      <c r="S3190">
        <f t="shared" si="925"/>
        <v>7808.4926745221364</v>
      </c>
      <c r="T3190" s="5">
        <f t="shared" si="912"/>
        <v>0</v>
      </c>
      <c r="U3190" s="6">
        <f>+S3190+SUM($D$17:$E$17)-SUM($Q$27:Q3190)</f>
        <v>7987.4666745221311</v>
      </c>
      <c r="V3190" s="10">
        <f t="shared" si="913"/>
        <v>1.5235903479309254E-3</v>
      </c>
      <c r="W3190" s="10">
        <f>+S3190/SUM(Q$27:Q3190)-1</f>
        <v>0.21608177174833587</v>
      </c>
      <c r="X3190">
        <v>6.4420000000000002</v>
      </c>
      <c r="AC3190">
        <f t="shared" si="926"/>
        <v>18816.592125353058</v>
      </c>
      <c r="AD3190">
        <f t="shared" si="927"/>
        <v>18632.540600038959</v>
      </c>
      <c r="AE3190" s="5">
        <f t="shared" si="914"/>
        <v>0</v>
      </c>
      <c r="AF3190" s="6">
        <f>+AD3190+SUM($D$18:$E$18)-SUM($AB$27:AB3190)</f>
        <v>18954.461600038987</v>
      </c>
      <c r="AG3190" s="10">
        <f t="shared" si="915"/>
        <v>-7.4216552863578533E-3</v>
      </c>
      <c r="AH3190" s="10">
        <f>+AD3190/SUM(AB$27:AB3190)-1</f>
        <v>0.61207936025000365</v>
      </c>
      <c r="AI3190" s="6">
        <f t="shared" si="916"/>
        <v>0</v>
      </c>
      <c r="AL3190" s="6">
        <f t="shared" si="917"/>
        <v>0</v>
      </c>
      <c r="AM3190" s="6">
        <f t="shared" si="918"/>
        <v>35286.100276661527</v>
      </c>
      <c r="AN3190" s="6">
        <f t="shared" si="919"/>
        <v>34812.443543946581</v>
      </c>
      <c r="AO3190" s="5">
        <f t="shared" si="920"/>
        <v>0</v>
      </c>
      <c r="AP3190" s="6">
        <f>+AN3190+SUM($D$16:$E$18)-SUM($AL$27:AL3190)</f>
        <v>35527.952543946565</v>
      </c>
      <c r="AQ3190" s="10">
        <f t="shared" si="928"/>
        <v>-3.9278026228414253E-3</v>
      </c>
      <c r="AR3190" s="10">
        <f>+AN3190/SUM(AL$27:AL3190)-1</f>
        <v>0.35538771408577086</v>
      </c>
    </row>
    <row r="3191" spans="1:44" x14ac:dyDescent="0.25">
      <c r="A3191" s="1">
        <v>44945</v>
      </c>
      <c r="B3191">
        <v>8.7690000000000001</v>
      </c>
      <c r="G3191">
        <f t="shared" si="921"/>
        <v>8451.5314996736579</v>
      </c>
      <c r="H3191">
        <f t="shared" si="922"/>
        <v>8388.6294883146311</v>
      </c>
      <c r="I3191" s="5">
        <f t="shared" si="911"/>
        <v>0</v>
      </c>
      <c r="J3191" s="6">
        <f>+H3191+SUM($D$16:$E$16)-SUM($F$27:F3191)</f>
        <v>8603.2434883146234</v>
      </c>
      <c r="K3191" s="10">
        <f t="shared" si="923"/>
        <v>2.0054938570979175E-3</v>
      </c>
      <c r="L3191" s="10">
        <f>+H3191/SUM(F$27:F3191)-1</f>
        <v>8.8670896995247661E-2</v>
      </c>
      <c r="M3191">
        <v>8.2479999999999993</v>
      </c>
      <c r="R3191">
        <f t="shared" si="924"/>
        <v>7933.3685068363093</v>
      </c>
      <c r="S3191">
        <f t="shared" si="925"/>
        <v>7709.4143619174747</v>
      </c>
      <c r="T3191" s="5">
        <f t="shared" si="912"/>
        <v>0</v>
      </c>
      <c r="U3191" s="6">
        <f>+S3191+SUM($D$17:$E$17)-SUM($Q$27:Q3191)</f>
        <v>7888.3883619174703</v>
      </c>
      <c r="V3191" s="10">
        <f t="shared" si="913"/>
        <v>-1.2404222345076432E-2</v>
      </c>
      <c r="W3191" s="10">
        <f>+S3191/SUM(Q$27:Q3191)-1</f>
        <v>0.20065147873836175</v>
      </c>
      <c r="X3191">
        <v>6.45</v>
      </c>
      <c r="AC3191">
        <f t="shared" si="926"/>
        <v>18839.959517002051</v>
      </c>
      <c r="AD3191">
        <f t="shared" si="927"/>
        <v>18655.679427235529</v>
      </c>
      <c r="AE3191" s="5">
        <f t="shared" si="914"/>
        <v>0</v>
      </c>
      <c r="AF3191" s="6">
        <f>+AD3191+SUM($D$18:$E$18)-SUM($AB$27:AB3191)</f>
        <v>18977.600427235557</v>
      </c>
      <c r="AG3191" s="10">
        <f t="shared" si="915"/>
        <v>1.2207588738115671E-3</v>
      </c>
      <c r="AH3191" s="10">
        <f>+AD3191/SUM(AB$27:AB3191)-1</f>
        <v>0.61408132157909368</v>
      </c>
      <c r="AI3191" s="6">
        <f t="shared" si="916"/>
        <v>0</v>
      </c>
      <c r="AL3191" s="6">
        <f t="shared" si="917"/>
        <v>0</v>
      </c>
      <c r="AM3191" s="6">
        <f t="shared" si="918"/>
        <v>35224.859523512016</v>
      </c>
      <c r="AN3191" s="6">
        <f t="shared" si="919"/>
        <v>34753.723277467638</v>
      </c>
      <c r="AO3191" s="5">
        <f t="shared" si="920"/>
        <v>0</v>
      </c>
      <c r="AP3191" s="6">
        <f>+AN3191+SUM($D$16:$E$18)-SUM($AL$27:AL3191)</f>
        <v>35469.232277467614</v>
      </c>
      <c r="AQ3191" s="10">
        <f t="shared" si="928"/>
        <v>-1.6527906134280457E-3</v>
      </c>
      <c r="AR3191" s="10">
        <f>+AN3191/SUM(AL$27:AL3191)-1</f>
        <v>0.35310149916802369</v>
      </c>
    </row>
    <row r="3192" spans="1:44" x14ac:dyDescent="0.25">
      <c r="A3192" s="1">
        <v>44946</v>
      </c>
      <c r="B3192">
        <v>8.83</v>
      </c>
      <c r="G3192">
        <f t="shared" si="921"/>
        <v>8510.3230861122593</v>
      </c>
      <c r="H3192">
        <f t="shared" si="922"/>
        <v>8446.9835080189514</v>
      </c>
      <c r="I3192" s="5">
        <f t="shared" si="911"/>
        <v>0</v>
      </c>
      <c r="J3192" s="6">
        <f>+H3192+SUM($D$16:$E$16)-SUM($F$27:F3192)</f>
        <v>8661.5975080189455</v>
      </c>
      <c r="K3192" s="10">
        <f t="shared" si="923"/>
        <v>6.7827929993591329E-3</v>
      </c>
      <c r="L3192" s="10">
        <f>+H3192/SUM(F$27:F3192)-1</f>
        <v>9.6244043843999982E-2</v>
      </c>
      <c r="M3192">
        <v>8.266</v>
      </c>
      <c r="R3192">
        <f t="shared" si="924"/>
        <v>7950.6818716669422</v>
      </c>
      <c r="S3192">
        <f t="shared" si="925"/>
        <v>7726.2389810390223</v>
      </c>
      <c r="T3192" s="5">
        <f t="shared" si="912"/>
        <v>0</v>
      </c>
      <c r="U3192" s="6">
        <f>+S3192+SUM($D$17:$E$17)-SUM($Q$27:Q3192)</f>
        <v>7905.2129810390179</v>
      </c>
      <c r="V3192" s="10">
        <f t="shared" si="913"/>
        <v>2.1328335205668125E-3</v>
      </c>
      <c r="W3192" s="10">
        <f>+S3192/SUM(Q$27:Q3192)-1</f>
        <v>0.20327171717401793</v>
      </c>
      <c r="X3192">
        <v>6.4450000000000003</v>
      </c>
      <c r="AC3192">
        <f t="shared" si="926"/>
        <v>18825.35489722143</v>
      </c>
      <c r="AD3192">
        <f t="shared" si="927"/>
        <v>18641.217660237671</v>
      </c>
      <c r="AE3192" s="5">
        <f t="shared" si="914"/>
        <v>0</v>
      </c>
      <c r="AF3192" s="6">
        <f>+AD3192+SUM($D$18:$E$18)-SUM($AB$27:AB3192)</f>
        <v>18963.138660237695</v>
      </c>
      <c r="AG3192" s="10">
        <f t="shared" si="915"/>
        <v>-7.6204402412782812E-4</v>
      </c>
      <c r="AH3192" s="10">
        <f>+AD3192/SUM(AB$27:AB3192)-1</f>
        <v>0.6128300957484123</v>
      </c>
      <c r="AI3192" s="6">
        <f t="shared" si="916"/>
        <v>0</v>
      </c>
      <c r="AL3192" s="6">
        <f t="shared" si="917"/>
        <v>0</v>
      </c>
      <c r="AM3192" s="6">
        <f t="shared" si="918"/>
        <v>35286.359855000628</v>
      </c>
      <c r="AN3192" s="6">
        <f t="shared" si="919"/>
        <v>34814.440149295646</v>
      </c>
      <c r="AO3192" s="5">
        <f t="shared" si="920"/>
        <v>0</v>
      </c>
      <c r="AP3192" s="6">
        <f>+AN3192+SUM($D$16:$E$18)-SUM($AL$27:AL3192)</f>
        <v>35529.949149295629</v>
      </c>
      <c r="AQ3192" s="10">
        <f t="shared" si="928"/>
        <v>1.7118180442430297E-3</v>
      </c>
      <c r="AR3192" s="10">
        <f>+AN3192/SUM(AL$27:AL3192)-1</f>
        <v>0.35546544992056184</v>
      </c>
    </row>
    <row r="3193" spans="1:44" x14ac:dyDescent="0.25">
      <c r="A3193" s="1">
        <v>44949</v>
      </c>
      <c r="B3193">
        <v>8.8510000000000009</v>
      </c>
      <c r="G3193">
        <f t="shared" si="921"/>
        <v>8530.5628125911226</v>
      </c>
      <c r="H3193">
        <f t="shared" si="922"/>
        <v>8467.0725967696198</v>
      </c>
      <c r="I3193" s="5">
        <f t="shared" si="911"/>
        <v>0</v>
      </c>
      <c r="J3193" s="6">
        <f>+H3193+SUM($D$16:$E$16)-SUM($F$27:F3193)</f>
        <v>8681.686596769614</v>
      </c>
      <c r="K3193" s="10">
        <f t="shared" si="923"/>
        <v>2.3193283608560211E-3</v>
      </c>
      <c r="L3193" s="10">
        <f>+H3193/SUM(F$27:F3193)-1</f>
        <v>9.8851192759144446E-2</v>
      </c>
      <c r="M3193">
        <v>8.3149999999999995</v>
      </c>
      <c r="R3193">
        <f t="shared" si="924"/>
        <v>7997.8126981503292</v>
      </c>
      <c r="S3193">
        <f t="shared" si="925"/>
        <v>7772.0393330921206</v>
      </c>
      <c r="T3193" s="5">
        <f t="shared" si="912"/>
        <v>0</v>
      </c>
      <c r="U3193" s="6">
        <f>+S3193+SUM($D$17:$E$17)-SUM($Q$27:Q3193)</f>
        <v>7951.0133330921162</v>
      </c>
      <c r="V3193" s="10">
        <f t="shared" si="913"/>
        <v>5.7936898301098605E-3</v>
      </c>
      <c r="W3193" s="10">
        <f>+S3193/SUM(Q$27:Q3193)-1</f>
        <v>0.21040458847108146</v>
      </c>
      <c r="X3193">
        <v>6.444</v>
      </c>
      <c r="AC3193">
        <f t="shared" si="926"/>
        <v>18822.433973265306</v>
      </c>
      <c r="AD3193">
        <f t="shared" si="927"/>
        <v>18638.325306838098</v>
      </c>
      <c r="AE3193" s="5">
        <f t="shared" si="914"/>
        <v>0</v>
      </c>
      <c r="AF3193" s="6">
        <f>+AD3193+SUM($D$18:$E$18)-SUM($AB$27:AB3193)</f>
        <v>18960.246306838126</v>
      </c>
      <c r="AG3193" s="10">
        <f t="shared" si="915"/>
        <v>-1.5252503561735686E-4</v>
      </c>
      <c r="AH3193" s="10">
        <f>+AD3193/SUM(AB$27:AB3193)-1</f>
        <v>0.61257985058227571</v>
      </c>
      <c r="AI3193" s="6">
        <f t="shared" si="916"/>
        <v>0</v>
      </c>
      <c r="AL3193" s="6">
        <f t="shared" si="917"/>
        <v>0</v>
      </c>
      <c r="AM3193" s="6">
        <f t="shared" si="918"/>
        <v>35350.809484006757</v>
      </c>
      <c r="AN3193" s="6">
        <f t="shared" si="919"/>
        <v>34877.437236699843</v>
      </c>
      <c r="AO3193" s="5">
        <f t="shared" si="920"/>
        <v>0</v>
      </c>
      <c r="AP3193" s="6">
        <f>+AN3193+SUM($D$16:$E$18)-SUM($AL$27:AL3193)</f>
        <v>35592.94623669982</v>
      </c>
      <c r="AQ3193" s="10">
        <f t="shared" si="928"/>
        <v>1.7730700131171062E-3</v>
      </c>
      <c r="AR3193" s="10">
        <f>+AN3193/SUM(AL$27:AL3193)-1</f>
        <v>0.35791817858877617</v>
      </c>
    </row>
    <row r="3194" spans="1:44" x14ac:dyDescent="0.25">
      <c r="A3194" s="1">
        <v>44950</v>
      </c>
      <c r="B3194">
        <v>8.8469999999999995</v>
      </c>
      <c r="G3194">
        <f t="shared" si="921"/>
        <v>8526.7076265951473</v>
      </c>
      <c r="H3194">
        <f t="shared" si="922"/>
        <v>8463.2461036742534</v>
      </c>
      <c r="I3194" s="5">
        <f t="shared" si="911"/>
        <v>0</v>
      </c>
      <c r="J3194" s="6">
        <f>+H3194+SUM($D$16:$E$16)-SUM($F$27:F3194)</f>
        <v>8677.8601036742475</v>
      </c>
      <c r="K3194" s="10">
        <f t="shared" si="923"/>
        <v>-4.4075457605097235E-4</v>
      </c>
      <c r="L3194" s="10">
        <f>+H3194/SUM(F$27:F3194)-1</f>
        <v>9.8354592965783416E-2</v>
      </c>
      <c r="M3194">
        <v>8.3149999999999995</v>
      </c>
      <c r="R3194">
        <f t="shared" si="924"/>
        <v>7997.8126981503292</v>
      </c>
      <c r="S3194">
        <f t="shared" si="925"/>
        <v>7772.0393330921206</v>
      </c>
      <c r="T3194" s="5">
        <f t="shared" si="912"/>
        <v>0</v>
      </c>
      <c r="U3194" s="6">
        <f>+S3194+SUM($D$17:$E$17)-SUM($Q$27:Q3194)</f>
        <v>7951.0133330921162</v>
      </c>
      <c r="V3194" s="10">
        <f t="shared" si="913"/>
        <v>0</v>
      </c>
      <c r="W3194" s="10">
        <f>+S3194/SUM(Q$27:Q3194)-1</f>
        <v>0.21040458847108146</v>
      </c>
      <c r="X3194">
        <v>6.4080000000000004</v>
      </c>
      <c r="AC3194">
        <f t="shared" si="926"/>
        <v>18717.280710844832</v>
      </c>
      <c r="AD3194">
        <f t="shared" si="927"/>
        <v>18534.200584453531</v>
      </c>
      <c r="AE3194" s="5">
        <f t="shared" si="914"/>
        <v>0</v>
      </c>
      <c r="AF3194" s="6">
        <f>+AD3194+SUM($D$18:$E$18)-SUM($AB$27:AB3194)</f>
        <v>18856.121584453555</v>
      </c>
      <c r="AG3194" s="10">
        <f t="shared" si="915"/>
        <v>-5.4917389099010672E-3</v>
      </c>
      <c r="AH3194" s="10">
        <f>+AD3194/SUM(AB$27:AB3194)-1</f>
        <v>0.60357102460136947</v>
      </c>
      <c r="AI3194" s="6">
        <f t="shared" si="916"/>
        <v>0</v>
      </c>
      <c r="AL3194" s="6">
        <f t="shared" si="917"/>
        <v>0</v>
      </c>
      <c r="AM3194" s="6">
        <f t="shared" si="918"/>
        <v>35241.80103559031</v>
      </c>
      <c r="AN3194" s="6">
        <f t="shared" si="919"/>
        <v>34769.486021219906</v>
      </c>
      <c r="AO3194" s="5">
        <f t="shared" si="920"/>
        <v>0</v>
      </c>
      <c r="AP3194" s="6">
        <f>+AN3194+SUM($D$16:$E$18)-SUM($AL$27:AL3194)</f>
        <v>35484.995021219889</v>
      </c>
      <c r="AQ3194" s="10">
        <f t="shared" si="928"/>
        <v>-3.0329384581437857E-3</v>
      </c>
      <c r="AR3194" s="10">
        <f>+AN3194/SUM(AL$27:AL3194)-1</f>
        <v>0.35371520585009364</v>
      </c>
    </row>
    <row r="3195" spans="1:44" x14ac:dyDescent="0.25">
      <c r="A3195" s="1">
        <v>44951</v>
      </c>
      <c r="B3195">
        <v>8.8249999999999993</v>
      </c>
      <c r="G3195">
        <f t="shared" si="921"/>
        <v>8505.5041036172915</v>
      </c>
      <c r="H3195">
        <f t="shared" si="922"/>
        <v>8442.2003916497433</v>
      </c>
      <c r="I3195" s="5">
        <f t="shared" si="911"/>
        <v>0</v>
      </c>
      <c r="J3195" s="6">
        <f>+H3195+SUM($D$16:$E$16)-SUM($F$27:F3195)</f>
        <v>8656.8143916497356</v>
      </c>
      <c r="K3195" s="10">
        <f t="shared" si="923"/>
        <v>-2.4252190946937313E-3</v>
      </c>
      <c r="L3195" s="10">
        <f>+H3195/SUM(F$27:F3195)-1</f>
        <v>9.562329410229875E-2</v>
      </c>
      <c r="M3195">
        <v>8.2929999999999993</v>
      </c>
      <c r="R3195">
        <f t="shared" si="924"/>
        <v>7976.6519189128903</v>
      </c>
      <c r="S3195">
        <f t="shared" si="925"/>
        <v>7751.4759097213418</v>
      </c>
      <c r="T3195" s="5">
        <f t="shared" si="912"/>
        <v>0</v>
      </c>
      <c r="U3195" s="6">
        <f>+S3195+SUM($D$17:$E$17)-SUM($Q$27:Q3195)</f>
        <v>7930.4499097213375</v>
      </c>
      <c r="V3195" s="10">
        <f t="shared" si="913"/>
        <v>-2.5862644809302449E-3</v>
      </c>
      <c r="W3195" s="10">
        <f>+S3195/SUM(Q$27:Q3195)-1</f>
        <v>0.20720207482750186</v>
      </c>
      <c r="X3195">
        <v>6.4</v>
      </c>
      <c r="AC3195">
        <f t="shared" si="926"/>
        <v>18693.913319195839</v>
      </c>
      <c r="AD3195">
        <f t="shared" si="927"/>
        <v>18511.061757256961</v>
      </c>
      <c r="AE3195" s="5">
        <f t="shared" si="914"/>
        <v>0</v>
      </c>
      <c r="AF3195" s="6">
        <f>+AD3195+SUM($D$18:$E$18)-SUM($AB$27:AB3195)</f>
        <v>18832.982757256985</v>
      </c>
      <c r="AG3195" s="10">
        <f t="shared" si="915"/>
        <v>-1.2271254771525353E-3</v>
      </c>
      <c r="AH3195" s="10">
        <f>+AD3195/SUM(AB$27:AB3195)-1</f>
        <v>0.60156906327227921</v>
      </c>
      <c r="AI3195" s="6">
        <f t="shared" si="916"/>
        <v>0</v>
      </c>
      <c r="AL3195" s="6">
        <f t="shared" si="917"/>
        <v>0</v>
      </c>
      <c r="AM3195" s="6">
        <f t="shared" si="918"/>
        <v>35176.069341726019</v>
      </c>
      <c r="AN3195" s="6">
        <f t="shared" si="919"/>
        <v>34704.738058628049</v>
      </c>
      <c r="AO3195" s="5">
        <f t="shared" si="920"/>
        <v>0</v>
      </c>
      <c r="AP3195" s="6">
        <f>+AN3195+SUM($D$16:$E$18)-SUM($AL$27:AL3195)</f>
        <v>35420.247058628025</v>
      </c>
      <c r="AQ3195" s="10">
        <f t="shared" si="928"/>
        <v>-1.8246575081424243E-3</v>
      </c>
      <c r="AR3195" s="10">
        <f>+AN3195/SUM(AL$27:AL3195)-1</f>
        <v>0.35119430860545453</v>
      </c>
    </row>
    <row r="3196" spans="1:44" x14ac:dyDescent="0.25">
      <c r="A3196" s="1">
        <v>44952</v>
      </c>
      <c r="B3196">
        <v>8.9640000000000004</v>
      </c>
      <c r="G3196">
        <f t="shared" si="921"/>
        <v>8639.4718169773842</v>
      </c>
      <c r="H3196">
        <f t="shared" si="922"/>
        <v>8575.1710267136896</v>
      </c>
      <c r="I3196" s="5">
        <f t="shared" si="911"/>
        <v>0</v>
      </c>
      <c r="J3196" s="6">
        <f>+H3196+SUM($D$16:$E$16)-SUM($F$27:F3196)</f>
        <v>8789.7850267136819</v>
      </c>
      <c r="K3196" s="10">
        <f t="shared" si="923"/>
        <v>1.5360227105274182E-2</v>
      </c>
      <c r="L3196" s="10">
        <f>+H3196/SUM(F$27:F3196)-1</f>
        <v>0.11288013692158727</v>
      </c>
      <c r="M3196">
        <v>8.3149999999999995</v>
      </c>
      <c r="R3196">
        <f t="shared" si="924"/>
        <v>7997.8126981503301</v>
      </c>
      <c r="S3196">
        <f t="shared" si="925"/>
        <v>7772.0393330921215</v>
      </c>
      <c r="T3196" s="5">
        <f t="shared" si="912"/>
        <v>0</v>
      </c>
      <c r="U3196" s="6">
        <f>+S3196+SUM($D$17:$E$17)-SUM($Q$27:Q3196)</f>
        <v>7951.0133330921162</v>
      </c>
      <c r="V3196" s="10">
        <f t="shared" si="913"/>
        <v>2.5929705886638121E-3</v>
      </c>
      <c r="W3196" s="10">
        <f>+S3196/SUM(Q$27:Q3196)-1</f>
        <v>0.21040458847108168</v>
      </c>
      <c r="X3196">
        <v>6.42</v>
      </c>
      <c r="AC3196">
        <f t="shared" si="926"/>
        <v>18752.331798318322</v>
      </c>
      <c r="AD3196">
        <f t="shared" si="927"/>
        <v>18568.908825248385</v>
      </c>
      <c r="AE3196" s="5">
        <f t="shared" si="914"/>
        <v>0</v>
      </c>
      <c r="AF3196" s="6">
        <f>+AD3196+SUM($D$18:$E$18)-SUM($AB$27:AB3196)</f>
        <v>18890.829825248409</v>
      </c>
      <c r="AG3196" s="10">
        <f t="shared" si="915"/>
        <v>3.0715829105261161E-3</v>
      </c>
      <c r="AH3196" s="10">
        <f>+AD3196/SUM(AB$27:AB3196)-1</f>
        <v>0.60657396659500473</v>
      </c>
      <c r="AI3196" s="6">
        <f t="shared" si="916"/>
        <v>0</v>
      </c>
      <c r="AL3196" s="6">
        <f t="shared" si="917"/>
        <v>0</v>
      </c>
      <c r="AM3196" s="6">
        <f t="shared" si="918"/>
        <v>35389.616313446037</v>
      </c>
      <c r="AN3196" s="6">
        <f t="shared" si="919"/>
        <v>34916.119185054195</v>
      </c>
      <c r="AO3196" s="5">
        <f t="shared" si="920"/>
        <v>0</v>
      </c>
      <c r="AP3196" s="6">
        <f>+AN3196+SUM($D$16:$E$18)-SUM($AL$27:AL3196)</f>
        <v>35631.628185054171</v>
      </c>
      <c r="AQ3196" s="10">
        <f t="shared" si="928"/>
        <v>5.9678049697469149E-3</v>
      </c>
      <c r="AR3196" s="10">
        <f>+AN3196/SUM(AL$27:AL3196)-1</f>
        <v>0.35942422160727916</v>
      </c>
    </row>
    <row r="3197" spans="1:44" x14ac:dyDescent="0.25">
      <c r="A3197" s="1">
        <v>44953</v>
      </c>
      <c r="B3197">
        <v>8.99</v>
      </c>
      <c r="G3197">
        <f t="shared" si="921"/>
        <v>8664.5305259512133</v>
      </c>
      <c r="H3197">
        <f t="shared" si="922"/>
        <v>8600.0432318335643</v>
      </c>
      <c r="I3197" s="5">
        <f t="shared" si="911"/>
        <v>0</v>
      </c>
      <c r="J3197" s="6">
        <f>+H3197+SUM($D$16:$E$16)-SUM($F$27:F3197)</f>
        <v>8814.6572318335602</v>
      </c>
      <c r="K3197" s="10">
        <f t="shared" si="923"/>
        <v>2.8296716067899297E-3</v>
      </c>
      <c r="L3197" s="10">
        <f>+H3197/SUM(F$27:F3197)-1</f>
        <v>0.11610803557843252</v>
      </c>
      <c r="M3197">
        <v>8.3369999999999997</v>
      </c>
      <c r="R3197">
        <f t="shared" si="924"/>
        <v>8018.973477387769</v>
      </c>
      <c r="S3197">
        <f t="shared" si="925"/>
        <v>7792.6027564629003</v>
      </c>
      <c r="T3197" s="5">
        <f t="shared" si="912"/>
        <v>0</v>
      </c>
      <c r="U3197" s="6">
        <f>+S3197+SUM($D$17:$E$17)-SUM($Q$27:Q3197)</f>
        <v>7971.576756462895</v>
      </c>
      <c r="V3197" s="10">
        <f t="shared" si="913"/>
        <v>2.5862644809302449E-3</v>
      </c>
      <c r="W3197" s="10">
        <f>+S3197/SUM(Q$27:Q3197)-1</f>
        <v>0.21360710211466105</v>
      </c>
      <c r="X3197">
        <v>6.4009999999999998</v>
      </c>
      <c r="AC3197">
        <f t="shared" si="926"/>
        <v>18696.83424315196</v>
      </c>
      <c r="AD3197">
        <f t="shared" si="927"/>
        <v>18513.954110656527</v>
      </c>
      <c r="AE3197" s="5">
        <f t="shared" si="914"/>
        <v>0</v>
      </c>
      <c r="AF3197" s="6">
        <f>+AD3197+SUM($D$18:$E$18)-SUM($AB$27:AB3197)</f>
        <v>18835.875110656554</v>
      </c>
      <c r="AG3197" s="10">
        <f t="shared" si="915"/>
        <v>-2.9090683204612278E-3</v>
      </c>
      <c r="AH3197" s="10">
        <f>+AD3197/SUM(AB$27:AB3197)-1</f>
        <v>0.60181930843841513</v>
      </c>
      <c r="AI3197" s="6">
        <f t="shared" si="916"/>
        <v>0</v>
      </c>
      <c r="AL3197" s="6">
        <f t="shared" si="917"/>
        <v>0</v>
      </c>
      <c r="AM3197" s="6">
        <f t="shared" si="918"/>
        <v>35380.338246490937</v>
      </c>
      <c r="AN3197" s="6">
        <f t="shared" si="919"/>
        <v>34906.600098952986</v>
      </c>
      <c r="AO3197" s="5">
        <f t="shared" si="920"/>
        <v>0</v>
      </c>
      <c r="AP3197" s="6">
        <f>+AN3197+SUM($D$16:$E$18)-SUM($AL$27:AL3197)</f>
        <v>35622.109098952962</v>
      </c>
      <c r="AQ3197" s="10">
        <f t="shared" si="928"/>
        <v>-2.6715271196064982E-4</v>
      </c>
      <c r="AR3197" s="10">
        <f>+AN3197/SUM(AL$27:AL3197)-1</f>
        <v>0.35905360549885756</v>
      </c>
    </row>
    <row r="3198" spans="1:44" x14ac:dyDescent="0.25">
      <c r="A3198" s="1">
        <v>44956</v>
      </c>
      <c r="B3198">
        <v>8.8740000000000006</v>
      </c>
      <c r="G3198">
        <f t="shared" si="921"/>
        <v>8552.7301320679726</v>
      </c>
      <c r="H3198">
        <f t="shared" si="922"/>
        <v>8489.0749320679697</v>
      </c>
      <c r="I3198" s="5">
        <f t="shared" si="911"/>
        <v>0</v>
      </c>
      <c r="J3198" s="6">
        <f>+H3198+SUM($D$16:$E$16)-SUM($F$27:F3198)</f>
        <v>8703.688932067962</v>
      </c>
      <c r="K3198" s="10">
        <f t="shared" si="923"/>
        <v>-1.2589065785206466E-2</v>
      </c>
      <c r="L3198" s="10">
        <f>+H3198/SUM(F$27:F3198)-1</f>
        <v>0.10170664157096887</v>
      </c>
      <c r="M3198">
        <v>8.34</v>
      </c>
      <c r="R3198">
        <f t="shared" si="924"/>
        <v>8021.8590381928743</v>
      </c>
      <c r="S3198">
        <f t="shared" si="925"/>
        <v>7795.4068596498246</v>
      </c>
      <c r="T3198" s="5">
        <f t="shared" si="912"/>
        <v>0</v>
      </c>
      <c r="U3198" s="6">
        <f>+S3198+SUM($D$17:$E$17)-SUM($Q$27:Q3198)</f>
        <v>7974.3808596498202</v>
      </c>
      <c r="V3198" s="10">
        <f t="shared" si="913"/>
        <v>3.5176267789838178E-4</v>
      </c>
      <c r="W3198" s="10">
        <f>+S3198/SUM(Q$27:Q3198)-1</f>
        <v>0.21404380852060378</v>
      </c>
      <c r="X3198">
        <v>6.351</v>
      </c>
      <c r="AC3198">
        <f t="shared" si="926"/>
        <v>18550.78804534574</v>
      </c>
      <c r="AD3198">
        <f t="shared" si="927"/>
        <v>18369.336440677955</v>
      </c>
      <c r="AE3198" s="5">
        <f t="shared" si="914"/>
        <v>0</v>
      </c>
      <c r="AF3198" s="6">
        <f>+AD3198+SUM($D$18:$E$18)-SUM($AB$27:AB3198)</f>
        <v>18691.257440677982</v>
      </c>
      <c r="AG3198" s="10">
        <f t="shared" si="915"/>
        <v>-7.6777781297112657E-3</v>
      </c>
      <c r="AH3198" s="10">
        <f>+AD3198/SUM(AB$27:AB3198)-1</f>
        <v>0.58930705013160023</v>
      </c>
      <c r="AI3198" s="6">
        <f t="shared" si="916"/>
        <v>0</v>
      </c>
      <c r="AL3198" s="6">
        <f t="shared" si="917"/>
        <v>0</v>
      </c>
      <c r="AM3198" s="6">
        <f t="shared" si="918"/>
        <v>35125.377215606582</v>
      </c>
      <c r="AN3198" s="6">
        <f t="shared" si="919"/>
        <v>34653.818232395744</v>
      </c>
      <c r="AO3198" s="5">
        <f t="shared" si="920"/>
        <v>0</v>
      </c>
      <c r="AP3198" s="6">
        <f>+AN3198+SUM($D$16:$E$18)-SUM($AL$27:AL3198)</f>
        <v>35369.327232395721</v>
      </c>
      <c r="AQ3198" s="10">
        <f t="shared" si="928"/>
        <v>-7.0962071856849329E-3</v>
      </c>
      <c r="AR3198" s="10">
        <f>+AN3198/SUM(AL$27:AL3198)-1</f>
        <v>0.34921179603659325</v>
      </c>
    </row>
    <row r="3199" spans="1:44" x14ac:dyDescent="0.25">
      <c r="A3199" s="1">
        <v>44957</v>
      </c>
      <c r="B3199">
        <v>8.7929999999999993</v>
      </c>
      <c r="G3199">
        <f t="shared" si="921"/>
        <v>8474.6626156495022</v>
      </c>
      <c r="H3199">
        <f t="shared" si="922"/>
        <v>8411.5884468868207</v>
      </c>
      <c r="I3199" s="5">
        <f t="shared" si="911"/>
        <v>0</v>
      </c>
      <c r="J3199" s="6">
        <f>+H3199+SUM($D$16:$E$16)-SUM($F$27:F3199)</f>
        <v>8626.2024468868149</v>
      </c>
      <c r="K3199" s="10">
        <f t="shared" si="923"/>
        <v>-8.9027176621231385E-3</v>
      </c>
      <c r="L3199" s="10">
        <f>+H3199/SUM(F$27:F3199)-1</f>
        <v>9.1650495755412287E-2</v>
      </c>
      <c r="M3199">
        <v>8.3239999999999998</v>
      </c>
      <c r="R3199">
        <f t="shared" si="924"/>
        <v>8006.4693805656452</v>
      </c>
      <c r="S3199">
        <f t="shared" si="925"/>
        <v>7780.4516426528944</v>
      </c>
      <c r="T3199" s="5">
        <f t="shared" si="912"/>
        <v>0</v>
      </c>
      <c r="U3199" s="6">
        <f>+S3199+SUM($D$17:$E$17)-SUM($Q$27:Q3199)</f>
        <v>7959.4256426528882</v>
      </c>
      <c r="V3199" s="10">
        <f t="shared" si="913"/>
        <v>-1.8754079169462923E-3</v>
      </c>
      <c r="W3199" s="10">
        <f>+S3199/SUM(Q$27:Q3199)-1</f>
        <v>0.21171470768890943</v>
      </c>
      <c r="X3199">
        <v>6.3920000000000003</v>
      </c>
      <c r="AC3199">
        <f t="shared" si="926"/>
        <v>18670.545927546838</v>
      </c>
      <c r="AD3199">
        <f t="shared" si="927"/>
        <v>18487.922930060384</v>
      </c>
      <c r="AE3199" s="5">
        <f t="shared" si="914"/>
        <v>0</v>
      </c>
      <c r="AF3199" s="6">
        <f>+AD3199+SUM($D$18:$E$18)-SUM($AB$27:AB3199)</f>
        <v>18809.843930060408</v>
      </c>
      <c r="AG3199" s="10">
        <f t="shared" si="915"/>
        <v>6.344489650243812E-3</v>
      </c>
      <c r="AH3199" s="10">
        <f>+AD3199/SUM(AB$27:AB3199)-1</f>
        <v>0.5995671019431883</v>
      </c>
      <c r="AI3199" s="6">
        <f t="shared" si="916"/>
        <v>0</v>
      </c>
      <c r="AL3199" s="6">
        <f t="shared" si="917"/>
        <v>0</v>
      </c>
      <c r="AM3199" s="6">
        <f t="shared" si="918"/>
        <v>35151.677923761985</v>
      </c>
      <c r="AN3199" s="6">
        <f t="shared" si="919"/>
        <v>34679.963019600094</v>
      </c>
      <c r="AO3199" s="5">
        <f t="shared" si="920"/>
        <v>0</v>
      </c>
      <c r="AP3199" s="6">
        <f>+AN3199+SUM($D$16:$E$18)-SUM($AL$27:AL3199)</f>
        <v>35395.472019600071</v>
      </c>
      <c r="AQ3199" s="10">
        <f t="shared" si="928"/>
        <v>7.391937944583038E-4</v>
      </c>
      <c r="AR3199" s="10">
        <f>+AN3199/SUM(AL$27:AL3199)-1</f>
        <v>0.35022971720950458</v>
      </c>
    </row>
    <row r="3200" spans="1:44" x14ac:dyDescent="0.25">
      <c r="A3200" s="1">
        <v>44958</v>
      </c>
      <c r="B3200">
        <v>8.8450000000000006</v>
      </c>
      <c r="G3200">
        <f t="shared" si="921"/>
        <v>8524.7800335971642</v>
      </c>
      <c r="H3200">
        <f t="shared" si="922"/>
        <v>8461.332857126572</v>
      </c>
      <c r="I3200" s="5">
        <f t="shared" si="911"/>
        <v>0</v>
      </c>
      <c r="J3200" s="6">
        <f>+H3200+SUM($D$16:$E$16)-SUM($F$27:F3200)</f>
        <v>8675.9468571265643</v>
      </c>
      <c r="K3200" s="10">
        <f t="shared" si="923"/>
        <v>5.7666638994431363E-3</v>
      </c>
      <c r="L3200" s="10">
        <f>+H3200/SUM(F$27:F3200)-1</f>
        <v>9.8106293069103234E-2</v>
      </c>
      <c r="M3200">
        <v>8.3279999999999994</v>
      </c>
      <c r="R3200">
        <f t="shared" si="924"/>
        <v>8010.316794972452</v>
      </c>
      <c r="S3200">
        <f t="shared" si="925"/>
        <v>7784.1904469021265</v>
      </c>
      <c r="T3200" s="5">
        <f t="shared" si="912"/>
        <v>0</v>
      </c>
      <c r="U3200" s="6">
        <f>+S3200+SUM($D$17:$E$17)-SUM($Q$27:Q3200)</f>
        <v>7963.1644469021212</v>
      </c>
      <c r="V3200" s="10">
        <f t="shared" si="913"/>
        <v>4.6973292007379541E-4</v>
      </c>
      <c r="W3200" s="10">
        <f>+S3200/SUM(Q$27:Q3200)-1</f>
        <v>0.21229698289683308</v>
      </c>
      <c r="X3200">
        <v>6.3869999999999996</v>
      </c>
      <c r="AC3200">
        <f t="shared" si="926"/>
        <v>18655.941307766214</v>
      </c>
      <c r="AD3200">
        <f t="shared" si="927"/>
        <v>18473.461163062526</v>
      </c>
      <c r="AE3200" s="5">
        <f t="shared" si="914"/>
        <v>0</v>
      </c>
      <c r="AF3200" s="6">
        <f>+AD3200+SUM($D$18:$E$18)-SUM($AB$27:AB3200)</f>
        <v>18795.382163062553</v>
      </c>
      <c r="AG3200" s="10">
        <f t="shared" si="915"/>
        <v>-7.6884035038393694E-4</v>
      </c>
      <c r="AH3200" s="10">
        <f>+AD3200/SUM(AB$27:AB3200)-1</f>
        <v>0.59831587611250692</v>
      </c>
      <c r="AI3200" s="6">
        <f t="shared" si="916"/>
        <v>0</v>
      </c>
      <c r="AL3200" s="6">
        <f t="shared" si="917"/>
        <v>0</v>
      </c>
      <c r="AM3200" s="6">
        <f t="shared" si="918"/>
        <v>35191.038136335832</v>
      </c>
      <c r="AN3200" s="6">
        <f t="shared" si="919"/>
        <v>34718.984467091228</v>
      </c>
      <c r="AO3200" s="5">
        <f t="shared" si="920"/>
        <v>0</v>
      </c>
      <c r="AP3200" s="6">
        <f>+AN3200+SUM($D$16:$E$18)-SUM($AL$27:AL3200)</f>
        <v>35434.493467091204</v>
      </c>
      <c r="AQ3200" s="10">
        <f t="shared" si="928"/>
        <v>1.1024417888685356E-3</v>
      </c>
      <c r="AR3200" s="10">
        <f>+AN3200/SUM(AL$27:AL3200)-1</f>
        <v>0.35174897828776142</v>
      </c>
    </row>
    <row r="3201" spans="1:44" x14ac:dyDescent="0.25">
      <c r="A3201" s="1">
        <v>44959</v>
      </c>
      <c r="B3201">
        <v>8.8539999999999992</v>
      </c>
      <c r="G3201">
        <f t="shared" si="921"/>
        <v>8533.4542020881036</v>
      </c>
      <c r="H3201">
        <f t="shared" si="922"/>
        <v>8469.9424665911429</v>
      </c>
      <c r="I3201" s="5">
        <f t="shared" si="911"/>
        <v>0</v>
      </c>
      <c r="J3201" s="6">
        <f>+H3201+SUM($D$16:$E$16)-SUM($F$27:F3201)</f>
        <v>8684.556466591137</v>
      </c>
      <c r="K3201" s="10">
        <f t="shared" si="923"/>
        <v>9.9235387288021393E-4</v>
      </c>
      <c r="L3201" s="10">
        <f>+H3201/SUM(F$27:F3201)-1</f>
        <v>9.922364260416483E-2</v>
      </c>
      <c r="M3201">
        <v>8.3979999999999997</v>
      </c>
      <c r="R3201">
        <f t="shared" si="924"/>
        <v>8077.6465470915764</v>
      </c>
      <c r="S3201">
        <f t="shared" si="925"/>
        <v>7849.6195212636949</v>
      </c>
      <c r="T3201" s="5">
        <f t="shared" si="912"/>
        <v>0</v>
      </c>
      <c r="U3201" s="6">
        <f>+S3201+SUM($D$17:$E$17)-SUM($Q$27:Q3201)</f>
        <v>8028.5935212636905</v>
      </c>
      <c r="V3201" s="10">
        <f t="shared" si="913"/>
        <v>8.2164665564607997E-3</v>
      </c>
      <c r="W3201" s="10">
        <f>+S3201/SUM(Q$27:Q3201)-1</f>
        <v>0.22248679903549506</v>
      </c>
      <c r="X3201">
        <v>6.3360000000000003</v>
      </c>
      <c r="AC3201">
        <f t="shared" si="926"/>
        <v>18506.974186003874</v>
      </c>
      <c r="AD3201">
        <f t="shared" si="927"/>
        <v>18325.951139684388</v>
      </c>
      <c r="AE3201" s="5">
        <f t="shared" si="914"/>
        <v>0</v>
      </c>
      <c r="AF3201" s="6">
        <f>+AD3201+SUM($D$18:$E$18)-SUM($AB$27:AB3201)</f>
        <v>18647.872139684412</v>
      </c>
      <c r="AG3201" s="10">
        <f t="shared" si="915"/>
        <v>-7.848205591053814E-3</v>
      </c>
      <c r="AH3201" s="10">
        <f>+AD3201/SUM(AB$27:AB3201)-1</f>
        <v>0.58555337263955609</v>
      </c>
      <c r="AI3201" s="6">
        <f t="shared" si="916"/>
        <v>0</v>
      </c>
      <c r="AL3201" s="6">
        <f t="shared" si="917"/>
        <v>0</v>
      </c>
      <c r="AM3201" s="6">
        <f t="shared" si="918"/>
        <v>35118.074935183555</v>
      </c>
      <c r="AN3201" s="6">
        <f t="shared" si="919"/>
        <v>34645.513127539227</v>
      </c>
      <c r="AO3201" s="5">
        <f t="shared" si="920"/>
        <v>0</v>
      </c>
      <c r="AP3201" s="6">
        <f>+AN3201+SUM($D$16:$E$18)-SUM($AL$27:AL3201)</f>
        <v>35361.02212753921</v>
      </c>
      <c r="AQ3201" s="10">
        <f t="shared" si="928"/>
        <v>-2.0734412252916279E-3</v>
      </c>
      <c r="AR3201" s="10">
        <f>+AN3201/SUM(AL$27:AL3201)-1</f>
        <v>0.34888844507524785</v>
      </c>
    </row>
    <row r="3202" spans="1:44" x14ac:dyDescent="0.25">
      <c r="A3202" s="1">
        <v>44960</v>
      </c>
      <c r="B3202">
        <v>8.8409999999999993</v>
      </c>
      <c r="G3202">
        <f t="shared" si="921"/>
        <v>8520.924847601189</v>
      </c>
      <c r="H3202">
        <f t="shared" si="922"/>
        <v>8457.5063640312055</v>
      </c>
      <c r="I3202" s="5">
        <f t="shared" si="911"/>
        <v>0</v>
      </c>
      <c r="J3202" s="6">
        <f>+H3202+SUM($D$16:$E$16)-SUM($F$27:F3202)</f>
        <v>8672.1203640311978</v>
      </c>
      <c r="K3202" s="10">
        <f t="shared" si="923"/>
        <v>-1.4319790086897433E-3</v>
      </c>
      <c r="L3202" s="10">
        <f>+H3202/SUM(F$27:F3202)-1</f>
        <v>9.7609693275742204E-2</v>
      </c>
      <c r="M3202">
        <v>8.4629999999999992</v>
      </c>
      <c r="R3202">
        <f t="shared" si="924"/>
        <v>8140.1670312021915</v>
      </c>
      <c r="S3202">
        <f t="shared" si="925"/>
        <v>7910.3750903137225</v>
      </c>
      <c r="T3202" s="5">
        <f t="shared" si="912"/>
        <v>0</v>
      </c>
      <c r="U3202" s="6">
        <f>+S3202+SUM($D$17:$E$17)-SUM($Q$27:Q3202)</f>
        <v>8089.3490903137172</v>
      </c>
      <c r="V3202" s="10">
        <f t="shared" si="913"/>
        <v>7.5673988089091093E-3</v>
      </c>
      <c r="W3202" s="10">
        <f>+S3202/SUM(Q$27:Q3202)-1</f>
        <v>0.2319487711642525</v>
      </c>
      <c r="X3202">
        <v>6.359</v>
      </c>
      <c r="AC3202">
        <f t="shared" si="926"/>
        <v>18574.155436994733</v>
      </c>
      <c r="AD3202">
        <f t="shared" si="927"/>
        <v>18392.475267874528</v>
      </c>
      <c r="AE3202" s="5">
        <f t="shared" si="914"/>
        <v>0</v>
      </c>
      <c r="AF3202" s="6">
        <f>+AD3202+SUM($D$18:$E$18)-SUM($AB$27:AB3202)</f>
        <v>18714.396267874552</v>
      </c>
      <c r="AG3202" s="10">
        <f t="shared" si="915"/>
        <v>3.5673844013854872E-3</v>
      </c>
      <c r="AH3202" s="10">
        <f>+AD3202/SUM(AB$27:AB3202)-1</f>
        <v>0.5913090114606907</v>
      </c>
      <c r="AI3202" s="6">
        <f t="shared" si="916"/>
        <v>0</v>
      </c>
      <c r="AL3202" s="6">
        <f t="shared" si="917"/>
        <v>0</v>
      </c>
      <c r="AM3202" s="6">
        <f t="shared" si="918"/>
        <v>35235.247315798115</v>
      </c>
      <c r="AN3202" s="6">
        <f t="shared" si="919"/>
        <v>34760.356722219454</v>
      </c>
      <c r="AO3202" s="5">
        <f t="shared" si="920"/>
        <v>0</v>
      </c>
      <c r="AP3202" s="6">
        <f>+AN3202+SUM($D$16:$E$18)-SUM($AL$27:AL3202)</f>
        <v>35475.865722219431</v>
      </c>
      <c r="AQ3202" s="10">
        <f t="shared" si="928"/>
        <v>3.247745335697827E-3</v>
      </c>
      <c r="AR3202" s="10">
        <f>+AN3202/SUM(AL$27:AL3202)-1</f>
        <v>0.35335976571306893</v>
      </c>
    </row>
    <row r="3203" spans="1:44" x14ac:dyDescent="0.25">
      <c r="A3203" s="1">
        <v>44964</v>
      </c>
      <c r="B3203">
        <v>8.7859999999999996</v>
      </c>
      <c r="G3203">
        <f t="shared" si="921"/>
        <v>8467.9160401565496</v>
      </c>
      <c r="H3203">
        <f t="shared" si="922"/>
        <v>8404.8920839699331</v>
      </c>
      <c r="I3203" s="5">
        <f t="shared" si="911"/>
        <v>0</v>
      </c>
      <c r="J3203" s="6">
        <f>+H3203+SUM($D$16:$E$16)-SUM($F$27:F3203)</f>
        <v>8619.5060839699254</v>
      </c>
      <c r="K3203" s="10">
        <f t="shared" si="923"/>
        <v>-6.0670606325411436E-3</v>
      </c>
      <c r="L3203" s="10">
        <f>+H3203/SUM(F$27:F3203)-1</f>
        <v>9.0781446117031095E-2</v>
      </c>
      <c r="M3203">
        <v>8.39</v>
      </c>
      <c r="R3203">
        <f t="shared" si="924"/>
        <v>8069.9517182779628</v>
      </c>
      <c r="S3203">
        <f t="shared" si="925"/>
        <v>7842.1419127652307</v>
      </c>
      <c r="T3203" s="5">
        <f t="shared" si="912"/>
        <v>0</v>
      </c>
      <c r="U3203" s="6">
        <f>+S3203+SUM($D$17:$E$17)-SUM($Q$27:Q3203)</f>
        <v>8021.1159127652245</v>
      </c>
      <c r="V3203" s="10">
        <f t="shared" si="913"/>
        <v>-8.4349404119790083E-3</v>
      </c>
      <c r="W3203" s="10">
        <f>+S3203/SUM(Q$27:Q3203)-1</f>
        <v>0.221322248619648</v>
      </c>
      <c r="X3203">
        <v>6.4459999999999997</v>
      </c>
      <c r="AC3203">
        <f t="shared" si="926"/>
        <v>18828.275821177551</v>
      </c>
      <c r="AD3203">
        <f t="shared" si="927"/>
        <v>18644.110013637241</v>
      </c>
      <c r="AE3203" s="5">
        <f t="shared" si="914"/>
        <v>0</v>
      </c>
      <c r="AF3203" s="6">
        <f>+AD3203+SUM($D$18:$E$18)-SUM($AB$27:AB3203)</f>
        <v>18966.031013637265</v>
      </c>
      <c r="AG3203" s="10">
        <f t="shared" si="915"/>
        <v>1.3446052021174326E-2</v>
      </c>
      <c r="AH3203" s="10">
        <f>+AD3203/SUM(AB$27:AB3203)-1</f>
        <v>0.61308034091454844</v>
      </c>
      <c r="AI3203" s="6">
        <f t="shared" si="916"/>
        <v>0</v>
      </c>
      <c r="AL3203" s="6">
        <f t="shared" si="917"/>
        <v>0</v>
      </c>
      <c r="AM3203" s="6">
        <f t="shared" si="918"/>
        <v>35366.143579612064</v>
      </c>
      <c r="AN3203" s="6">
        <f t="shared" si="919"/>
        <v>34891.144010372402</v>
      </c>
      <c r="AO3203" s="5">
        <f t="shared" si="920"/>
        <v>0</v>
      </c>
      <c r="AP3203" s="6">
        <f>+AN3203+SUM($D$16:$E$18)-SUM($AL$27:AL3203)</f>
        <v>35606.653010372378</v>
      </c>
      <c r="AQ3203" s="10">
        <f t="shared" si="928"/>
        <v>3.6866552934051722E-3</v>
      </c>
      <c r="AR3203" s="10">
        <f>+AN3203/SUM(AL$27:AL3203)-1</f>
        <v>0.35845183812956916</v>
      </c>
    </row>
    <row r="3204" spans="1:44" x14ac:dyDescent="0.25">
      <c r="A3204" s="1">
        <v>44965</v>
      </c>
      <c r="B3204">
        <v>8.8089999999999993</v>
      </c>
      <c r="G3204">
        <f t="shared" si="921"/>
        <v>8490.0833596333978</v>
      </c>
      <c r="H3204">
        <f t="shared" si="922"/>
        <v>8426.8944192682829</v>
      </c>
      <c r="I3204" s="5">
        <f t="shared" si="911"/>
        <v>0</v>
      </c>
      <c r="J3204" s="6">
        <f>+H3204+SUM($D$16:$E$16)-SUM($F$27:F3204)</f>
        <v>8641.5084192682771</v>
      </c>
      <c r="K3204" s="10">
        <f t="shared" si="923"/>
        <v>2.5526213548674459E-3</v>
      </c>
      <c r="L3204" s="10">
        <f>+H3204/SUM(F$27:F3204)-1</f>
        <v>9.3636894928855741E-2</v>
      </c>
      <c r="M3204">
        <v>8.4139999999999997</v>
      </c>
      <c r="R3204">
        <f t="shared" si="924"/>
        <v>8093.0362047188055</v>
      </c>
      <c r="S3204">
        <f t="shared" si="925"/>
        <v>7864.574738260626</v>
      </c>
      <c r="T3204" s="5">
        <f t="shared" si="912"/>
        <v>0</v>
      </c>
      <c r="U3204" s="6">
        <f>+S3204+SUM($D$17:$E$17)-SUM($Q$27:Q3204)</f>
        <v>8043.5487382606207</v>
      </c>
      <c r="V3204" s="10">
        <f t="shared" si="913"/>
        <v>2.7967212716244472E-3</v>
      </c>
      <c r="W3204" s="10">
        <f>+S3204/SUM(Q$27:Q3204)-1</f>
        <v>0.22481589986718942</v>
      </c>
      <c r="X3204">
        <v>6.4420000000000002</v>
      </c>
      <c r="AC3204">
        <f t="shared" si="926"/>
        <v>18816.592125353054</v>
      </c>
      <c r="AD3204">
        <f t="shared" si="927"/>
        <v>18632.540600038956</v>
      </c>
      <c r="AE3204" s="5">
        <f t="shared" si="914"/>
        <v>0</v>
      </c>
      <c r="AF3204" s="6">
        <f>+AD3204+SUM($D$18:$E$18)-SUM($AB$27:AB3204)</f>
        <v>18954.46160003898</v>
      </c>
      <c r="AG3204" s="10">
        <f t="shared" si="915"/>
        <v>-6.1000710111491774E-4</v>
      </c>
      <c r="AH3204" s="10">
        <f>+AD3204/SUM(AB$27:AB3204)-1</f>
        <v>0.6120793602500032</v>
      </c>
      <c r="AI3204" s="6">
        <f t="shared" si="916"/>
        <v>0</v>
      </c>
      <c r="AL3204" s="6">
        <f t="shared" si="917"/>
        <v>0</v>
      </c>
      <c r="AM3204" s="6">
        <f t="shared" si="918"/>
        <v>35399.711689705262</v>
      </c>
      <c r="AN3204" s="6">
        <f t="shared" si="919"/>
        <v>34924.009757567866</v>
      </c>
      <c r="AO3204" s="5">
        <f t="shared" si="920"/>
        <v>0</v>
      </c>
      <c r="AP3204" s="6">
        <f>+AN3204+SUM($D$16:$E$18)-SUM($AL$27:AL3204)</f>
        <v>35639.518757567843</v>
      </c>
      <c r="AQ3204" s="10">
        <f t="shared" si="928"/>
        <v>9.2302264933152856E-4</v>
      </c>
      <c r="AR3204" s="10">
        <f>+AN3204/SUM(AL$27:AL3204)-1</f>
        <v>0.3597314331659458</v>
      </c>
    </row>
    <row r="3205" spans="1:44" x14ac:dyDescent="0.25">
      <c r="A3205" s="1">
        <v>44966</v>
      </c>
      <c r="B3205">
        <v>8.82</v>
      </c>
      <c r="G3205">
        <f t="shared" si="921"/>
        <v>8500.6851211223275</v>
      </c>
      <c r="H3205">
        <f t="shared" si="922"/>
        <v>8437.4172752805389</v>
      </c>
      <c r="I3205" s="5">
        <f t="shared" si="911"/>
        <v>0</v>
      </c>
      <c r="J3205" s="6">
        <f>+H3205+SUM($D$16:$E$16)-SUM($F$27:F3205)</f>
        <v>8652.031275280533</v>
      </c>
      <c r="K3205" s="10">
        <f t="shared" si="923"/>
        <v>1.2177105548834E-3</v>
      </c>
      <c r="L3205" s="10">
        <f>+H3205/SUM(F$27:F3205)-1</f>
        <v>9.5002544360598185E-2</v>
      </c>
      <c r="M3205">
        <v>8.4489999999999998</v>
      </c>
      <c r="R3205">
        <f t="shared" si="924"/>
        <v>8126.7010807783681</v>
      </c>
      <c r="S3205">
        <f t="shared" si="925"/>
        <v>7897.2892754414106</v>
      </c>
      <c r="T3205" s="5">
        <f t="shared" si="912"/>
        <v>0</v>
      </c>
      <c r="U3205" s="6">
        <f>+S3205+SUM($D$17:$E$17)-SUM($Q$27:Q3205)</f>
        <v>8076.2632754414044</v>
      </c>
      <c r="V3205" s="10">
        <f t="shared" si="913"/>
        <v>4.0671770937585894E-3</v>
      </c>
      <c r="W3205" s="10">
        <f>+S3205/SUM(Q$27:Q3205)-1</f>
        <v>0.22991080793652041</v>
      </c>
      <c r="X3205">
        <v>6.4</v>
      </c>
      <c r="AC3205">
        <f t="shared" si="926"/>
        <v>18693.913319195832</v>
      </c>
      <c r="AD3205">
        <f t="shared" si="927"/>
        <v>18511.061757256957</v>
      </c>
      <c r="AE3205" s="5">
        <f t="shared" si="914"/>
        <v>0</v>
      </c>
      <c r="AF3205" s="6">
        <f>+AD3205+SUM($D$18:$E$18)-SUM($AB$27:AB3205)</f>
        <v>18832.982757256985</v>
      </c>
      <c r="AG3205" s="10">
        <f t="shared" si="915"/>
        <v>-6.408984087511338E-3</v>
      </c>
      <c r="AH3205" s="10">
        <f>+AD3205/SUM(AB$27:AB3205)-1</f>
        <v>0.60156906327227899</v>
      </c>
      <c r="AI3205" s="6">
        <f t="shared" si="916"/>
        <v>0</v>
      </c>
      <c r="AL3205" s="6">
        <f t="shared" si="917"/>
        <v>0</v>
      </c>
      <c r="AM3205" s="6">
        <f t="shared" si="918"/>
        <v>35321.299521096531</v>
      </c>
      <c r="AN3205" s="6">
        <f t="shared" si="919"/>
        <v>34845.768307978906</v>
      </c>
      <c r="AO3205" s="5">
        <f t="shared" si="920"/>
        <v>0</v>
      </c>
      <c r="AP3205" s="6">
        <f>+AN3205+SUM($D$16:$E$18)-SUM($AL$27:AL3205)</f>
        <v>35561.277307978889</v>
      </c>
      <c r="AQ3205" s="10">
        <f t="shared" si="928"/>
        <v>-2.1953565119994245E-3</v>
      </c>
      <c r="AR3205" s="10">
        <f>+AN3205/SUM(AL$27:AL3205)-1</f>
        <v>0.35668518048416376</v>
      </c>
    </row>
    <row r="3206" spans="1:44" x14ac:dyDescent="0.25">
      <c r="A3206" s="1">
        <v>44967</v>
      </c>
      <c r="B3206">
        <v>8.7910000000000004</v>
      </c>
      <c r="G3206">
        <f t="shared" si="921"/>
        <v>8472.7350226515173</v>
      </c>
      <c r="H3206">
        <f t="shared" si="922"/>
        <v>8409.6752003391412</v>
      </c>
      <c r="I3206" s="5">
        <f t="shared" si="911"/>
        <v>0</v>
      </c>
      <c r="J3206" s="6">
        <f>+H3206+SUM($D$16:$E$16)-SUM($F$27:F3206)</f>
        <v>8624.2892003391353</v>
      </c>
      <c r="K3206" s="10">
        <f t="shared" si="923"/>
        <v>-3.2064233309765378E-3</v>
      </c>
      <c r="L3206" s="10">
        <f>+H3206/SUM(F$27:F3206)-1</f>
        <v>9.1402195858732327E-2</v>
      </c>
      <c r="M3206">
        <v>8.3919999999999995</v>
      </c>
      <c r="R3206">
        <f t="shared" si="924"/>
        <v>8071.8754254813657</v>
      </c>
      <c r="S3206">
        <f t="shared" si="925"/>
        <v>7844.0113148898463</v>
      </c>
      <c r="T3206" s="5">
        <f t="shared" si="912"/>
        <v>0</v>
      </c>
      <c r="U3206" s="6">
        <f>+S3206+SUM($D$17:$E$17)-SUM($Q$27:Q3206)</f>
        <v>8022.9853148898401</v>
      </c>
      <c r="V3206" s="10">
        <f t="shared" si="913"/>
        <v>-6.5968578208159823E-3</v>
      </c>
      <c r="W3206" s="10">
        <f>+S3206/SUM(Q$27:Q3206)-1</f>
        <v>0.22161338622360982</v>
      </c>
      <c r="X3206">
        <v>6.4569999999999999</v>
      </c>
      <c r="AC3206">
        <f t="shared" si="926"/>
        <v>18860.405984694917</v>
      </c>
      <c r="AD3206">
        <f t="shared" si="927"/>
        <v>18675.925901032526</v>
      </c>
      <c r="AE3206" s="5">
        <f t="shared" si="914"/>
        <v>0</v>
      </c>
      <c r="AF3206" s="6">
        <f>+AD3206+SUM($D$18:$E$18)-SUM($AB$27:AB3206)</f>
        <v>18997.84690103255</v>
      </c>
      <c r="AG3206" s="10">
        <f t="shared" si="915"/>
        <v>8.7540112949997528E-3</v>
      </c>
      <c r="AH3206" s="10">
        <f>+AD3206/SUM(AB$27:AB3206)-1</f>
        <v>0.61583303774204756</v>
      </c>
      <c r="AI3206" s="6">
        <f t="shared" si="916"/>
        <v>0</v>
      </c>
      <c r="AL3206" s="6">
        <f t="shared" si="917"/>
        <v>0</v>
      </c>
      <c r="AM3206" s="6">
        <f t="shared" si="918"/>
        <v>35405.016432827804</v>
      </c>
      <c r="AN3206" s="6">
        <f t="shared" si="919"/>
        <v>34929.612416261516</v>
      </c>
      <c r="AO3206" s="5">
        <f t="shared" si="920"/>
        <v>0</v>
      </c>
      <c r="AP3206" s="6">
        <f>+AN3206+SUM($D$16:$E$18)-SUM($AL$27:AL3206)</f>
        <v>35645.121416261492</v>
      </c>
      <c r="AQ3206" s="10">
        <f t="shared" si="928"/>
        <v>2.3577361284430332E-3</v>
      </c>
      <c r="AR3206" s="10">
        <f>+AN3206/SUM(AL$27:AL3206)-1</f>
        <v>0.35994956708550263</v>
      </c>
    </row>
    <row r="3207" spans="1:44" x14ac:dyDescent="0.25">
      <c r="A3207" s="1">
        <v>44970</v>
      </c>
      <c r="B3207">
        <v>8.7780000000000005</v>
      </c>
      <c r="G3207">
        <f t="shared" si="921"/>
        <v>8460.2056681646027</v>
      </c>
      <c r="H3207">
        <f t="shared" si="922"/>
        <v>8397.2390977792038</v>
      </c>
      <c r="I3207" s="5">
        <f t="shared" si="911"/>
        <v>0</v>
      </c>
      <c r="J3207" s="6">
        <f>+H3207+SUM($D$16:$E$16)-SUM($F$27:F3207)</f>
        <v>8611.8530977791961</v>
      </c>
      <c r="K3207" s="10">
        <f t="shared" si="923"/>
        <v>-1.4419857997630681E-3</v>
      </c>
      <c r="L3207" s="10">
        <f>+H3207/SUM(F$27:F3207)-1</f>
        <v>8.9788246530309701E-2</v>
      </c>
      <c r="M3207">
        <v>8.4369999999999994</v>
      </c>
      <c r="R3207">
        <f t="shared" si="924"/>
        <v>8115.1588375579468</v>
      </c>
      <c r="S3207">
        <f t="shared" si="925"/>
        <v>7886.0728626937125</v>
      </c>
      <c r="T3207" s="5">
        <f t="shared" si="912"/>
        <v>0</v>
      </c>
      <c r="U3207" s="6">
        <f>+S3207+SUM($D$17:$E$17)-SUM($Q$27:Q3207)</f>
        <v>8065.0468626937072</v>
      </c>
      <c r="V3207" s="10">
        <f t="shared" si="913"/>
        <v>5.2426305362673897E-3</v>
      </c>
      <c r="W3207" s="10">
        <f>+S3207/SUM(Q$27:Q3207)-1</f>
        <v>0.2281639823127497</v>
      </c>
      <c r="X3207">
        <v>6.48</v>
      </c>
      <c r="AC3207">
        <f t="shared" si="926"/>
        <v>18927.587235685776</v>
      </c>
      <c r="AD3207">
        <f t="shared" si="927"/>
        <v>18742.450029222669</v>
      </c>
      <c r="AE3207" s="5">
        <f t="shared" si="914"/>
        <v>0</v>
      </c>
      <c r="AF3207" s="6">
        <f>+AD3207+SUM($D$18:$E$18)-SUM($AB$27:AB3207)</f>
        <v>19064.371029222697</v>
      </c>
      <c r="AG3207" s="10">
        <f t="shared" si="915"/>
        <v>3.5016667171126059E-3</v>
      </c>
      <c r="AH3207" s="10">
        <f>+AD3207/SUM(AB$27:AB3207)-1</f>
        <v>0.6215886765631824</v>
      </c>
      <c r="AI3207" s="6">
        <f t="shared" si="916"/>
        <v>0</v>
      </c>
      <c r="AL3207" s="6">
        <f t="shared" si="917"/>
        <v>0</v>
      </c>
      <c r="AM3207" s="6">
        <f t="shared" si="918"/>
        <v>35502.951741408324</v>
      </c>
      <c r="AN3207" s="6">
        <f t="shared" si="919"/>
        <v>35025.761989695588</v>
      </c>
      <c r="AO3207" s="5">
        <f t="shared" si="920"/>
        <v>0</v>
      </c>
      <c r="AP3207" s="6">
        <f>+AN3207+SUM($D$16:$E$18)-SUM($AL$27:AL3207)</f>
        <v>35741.270989695564</v>
      </c>
      <c r="AQ3207" s="10">
        <f t="shared" si="928"/>
        <v>2.6974118649012446E-3</v>
      </c>
      <c r="AR3207" s="10">
        <f>+AN3207/SUM(AL$27:AL3207)-1</f>
        <v>0.36369305468017887</v>
      </c>
    </row>
    <row r="3208" spans="1:44" x14ac:dyDescent="0.25">
      <c r="A3208" s="1">
        <v>44971</v>
      </c>
      <c r="B3208">
        <v>8.7899999999999991</v>
      </c>
      <c r="G3208">
        <f t="shared" si="921"/>
        <v>8471.771226152523</v>
      </c>
      <c r="H3208">
        <f t="shared" si="922"/>
        <v>8408.7185770652977</v>
      </c>
      <c r="I3208" s="5">
        <f t="shared" si="911"/>
        <v>0</v>
      </c>
      <c r="J3208" s="6">
        <f>+H3208+SUM($D$16:$E$16)-SUM($F$27:F3208)</f>
        <v>8623.3325770652918</v>
      </c>
      <c r="K3208" s="10">
        <f t="shared" si="923"/>
        <v>1.3329859619941598E-3</v>
      </c>
      <c r="L3208" s="10">
        <f>+H3208/SUM(F$27:F3208)-1</f>
        <v>9.1278045910391903E-2</v>
      </c>
      <c r="M3208">
        <v>8.4540000000000006</v>
      </c>
      <c r="R3208">
        <f t="shared" si="924"/>
        <v>8131.5103487868782</v>
      </c>
      <c r="S3208">
        <f t="shared" si="925"/>
        <v>7901.9627807529523</v>
      </c>
      <c r="T3208" s="5">
        <f t="shared" si="912"/>
        <v>0</v>
      </c>
      <c r="U3208" s="6">
        <f>+S3208+SUM($D$17:$E$17)-SUM($Q$27:Q3208)</f>
        <v>8080.936780752947</v>
      </c>
      <c r="V3208" s="10">
        <f t="shared" si="913"/>
        <v>1.9702201772369143E-3</v>
      </c>
      <c r="W3208" s="10">
        <f>+S3208/SUM(Q$27:Q3208)-1</f>
        <v>0.23063865194642497</v>
      </c>
      <c r="X3208">
        <v>6.4749999999999996</v>
      </c>
      <c r="AC3208">
        <f t="shared" si="926"/>
        <v>18912.982615905152</v>
      </c>
      <c r="AD3208">
        <f t="shared" si="927"/>
        <v>18727.988262224808</v>
      </c>
      <c r="AE3208" s="5">
        <f t="shared" si="914"/>
        <v>0</v>
      </c>
      <c r="AF3208" s="6">
        <f>+AD3208+SUM($D$18:$E$18)-SUM($AB$27:AB3208)</f>
        <v>19049.909262224835</v>
      </c>
      <c r="AG3208" s="10">
        <f t="shared" si="915"/>
        <v>-7.5857561603753787E-4</v>
      </c>
      <c r="AH3208" s="10">
        <f>+AD3208/SUM(AB$27:AB3208)-1</f>
        <v>0.62033745073250057</v>
      </c>
      <c r="AI3208" s="6">
        <f t="shared" si="916"/>
        <v>0</v>
      </c>
      <c r="AL3208" s="6">
        <f t="shared" si="917"/>
        <v>0</v>
      </c>
      <c r="AM3208" s="6">
        <f t="shared" si="918"/>
        <v>35516.264190844551</v>
      </c>
      <c r="AN3208" s="6">
        <f t="shared" si="919"/>
        <v>35038.66962004306</v>
      </c>
      <c r="AO3208" s="5">
        <f t="shared" si="920"/>
        <v>0</v>
      </c>
      <c r="AP3208" s="6">
        <f>+AN3208+SUM($D$16:$E$18)-SUM($AL$27:AL3208)</f>
        <v>35754.178620043036</v>
      </c>
      <c r="AQ3208" s="10">
        <f t="shared" si="928"/>
        <v>3.6114077619653351E-4</v>
      </c>
      <c r="AR3208" s="10">
        <f>+AN3208/SUM(AL$27:AL3208)-1</f>
        <v>0.36419560037389997</v>
      </c>
    </row>
    <row r="3209" spans="1:44" x14ac:dyDescent="0.25">
      <c r="A3209" s="1">
        <v>44972</v>
      </c>
      <c r="B3209">
        <v>8.7430000000000003</v>
      </c>
      <c r="G3209">
        <f t="shared" si="921"/>
        <v>8426.4727906998323</v>
      </c>
      <c r="H3209">
        <f t="shared" si="922"/>
        <v>8363.7572831947564</v>
      </c>
      <c r="I3209" s="5">
        <f t="shared" si="911"/>
        <v>0</v>
      </c>
      <c r="J3209" s="6">
        <f>+H3209+SUM($D$16:$E$16)-SUM($F$27:F3209)</f>
        <v>8578.3712831947487</v>
      </c>
      <c r="K3209" s="10">
        <f t="shared" si="923"/>
        <v>-5.2139116134894969E-3</v>
      </c>
      <c r="L3209" s="10">
        <f>+H3209/SUM(F$27:F3209)-1</f>
        <v>8.5442998338402409E-2</v>
      </c>
      <c r="M3209">
        <v>8.4979999999999993</v>
      </c>
      <c r="R3209">
        <f t="shared" si="924"/>
        <v>8173.831907261756</v>
      </c>
      <c r="S3209">
        <f t="shared" si="925"/>
        <v>7943.0896274945098</v>
      </c>
      <c r="T3209" s="5">
        <f t="shared" si="912"/>
        <v>0</v>
      </c>
      <c r="U3209" s="6">
        <f>+S3209+SUM($D$17:$E$17)-SUM($Q$27:Q3209)</f>
        <v>8122.0636274945045</v>
      </c>
      <c r="V3209" s="10">
        <f t="shared" si="913"/>
        <v>5.0893662278750362E-3</v>
      </c>
      <c r="W3209" s="10">
        <f>+S3209/SUM(Q$27:Q3209)-1</f>
        <v>0.23704367923358416</v>
      </c>
      <c r="X3209">
        <v>6.4740000000000002</v>
      </c>
      <c r="AC3209">
        <f t="shared" si="926"/>
        <v>18910.061691949028</v>
      </c>
      <c r="AD3209">
        <f t="shared" si="927"/>
        <v>18725.095908825238</v>
      </c>
      <c r="AE3209" s="5">
        <f t="shared" si="914"/>
        <v>0</v>
      </c>
      <c r="AF3209" s="6">
        <f>+AD3209+SUM($D$18:$E$18)-SUM($AB$27:AB3209)</f>
        <v>19047.016908825266</v>
      </c>
      <c r="AG3209" s="10">
        <f t="shared" si="915"/>
        <v>-1.518302979691688E-4</v>
      </c>
      <c r="AH3209" s="10">
        <f>+AD3209/SUM(AB$27:AB3209)-1</f>
        <v>0.62008720556636443</v>
      </c>
      <c r="AI3209" s="6">
        <f t="shared" si="916"/>
        <v>0</v>
      </c>
      <c r="AL3209" s="6">
        <f t="shared" si="917"/>
        <v>0</v>
      </c>
      <c r="AM3209" s="6">
        <f t="shared" si="918"/>
        <v>35510.366389910618</v>
      </c>
      <c r="AN3209" s="6">
        <f t="shared" si="919"/>
        <v>35031.942819514501</v>
      </c>
      <c r="AO3209" s="5">
        <f t="shared" si="920"/>
        <v>0</v>
      </c>
      <c r="AP3209" s="6">
        <f>+AN3209+SUM($D$16:$E$18)-SUM($AL$27:AL3209)</f>
        <v>35747.451819514477</v>
      </c>
      <c r="AQ3209" s="10">
        <f t="shared" si="928"/>
        <v>-1.8814026187108368E-4</v>
      </c>
      <c r="AR3209" s="10">
        <f>+AN3209/SUM(AL$27:AL3209)-1</f>
        <v>0.36393369911494355</v>
      </c>
    </row>
    <row r="3210" spans="1:44" x14ac:dyDescent="0.25">
      <c r="A3210" s="1">
        <v>44973</v>
      </c>
      <c r="B3210">
        <v>8.782</v>
      </c>
      <c r="G3210">
        <f t="shared" si="921"/>
        <v>8464.0608541605761</v>
      </c>
      <c r="H3210">
        <f t="shared" si="922"/>
        <v>8401.0655908745666</v>
      </c>
      <c r="I3210" s="5">
        <f t="shared" si="911"/>
        <v>0</v>
      </c>
      <c r="J3210" s="6">
        <f>+H3210+SUM($D$16:$E$16)-SUM($F$27:F3210)</f>
        <v>8615.6795908745589</v>
      </c>
      <c r="K3210" s="10">
        <f t="shared" si="923"/>
        <v>4.3491131880590839E-3</v>
      </c>
      <c r="L3210" s="10">
        <f>+H3210/SUM(F$27:F3210)-1</f>
        <v>9.0284846323670065E-2</v>
      </c>
      <c r="M3210">
        <v>8.5220000000000002</v>
      </c>
      <c r="R3210">
        <f t="shared" si="924"/>
        <v>8196.9163937026005</v>
      </c>
      <c r="S3210">
        <f t="shared" si="925"/>
        <v>7965.522452989906</v>
      </c>
      <c r="T3210" s="5">
        <f t="shared" si="912"/>
        <v>0</v>
      </c>
      <c r="U3210" s="6">
        <f>+S3210+SUM($D$17:$E$17)-SUM($Q$27:Q3210)</f>
        <v>8144.4964529899007</v>
      </c>
      <c r="V3210" s="10">
        <f t="shared" si="913"/>
        <v>2.7619613098643914E-3</v>
      </c>
      <c r="W3210" s="10">
        <f>+S3210/SUM(Q$27:Q3210)-1</f>
        <v>0.24053733048112558</v>
      </c>
      <c r="X3210">
        <v>6.44</v>
      </c>
      <c r="AC3210">
        <f t="shared" si="926"/>
        <v>18810.750277440802</v>
      </c>
      <c r="AD3210">
        <f t="shared" si="927"/>
        <v>18626.755893239813</v>
      </c>
      <c r="AE3210" s="5">
        <f t="shared" si="914"/>
        <v>0</v>
      </c>
      <c r="AF3210" s="6">
        <f>+AD3210+SUM($D$18:$E$18)-SUM($AB$27:AB3210)</f>
        <v>18948.676893239841</v>
      </c>
      <c r="AG3210" s="10">
        <f t="shared" si="915"/>
        <v>-5.1630140329145258E-3</v>
      </c>
      <c r="AH3210" s="10">
        <f>+AD3210/SUM(AB$27:AB3210)-1</f>
        <v>0.61157886991773069</v>
      </c>
      <c r="AI3210" s="6">
        <f t="shared" si="916"/>
        <v>0</v>
      </c>
      <c r="AL3210" s="6">
        <f t="shared" si="917"/>
        <v>0</v>
      </c>
      <c r="AM3210" s="6">
        <f t="shared" si="918"/>
        <v>35471.727525303984</v>
      </c>
      <c r="AN3210" s="6">
        <f t="shared" si="919"/>
        <v>34993.343937104284</v>
      </c>
      <c r="AO3210" s="5">
        <f t="shared" si="920"/>
        <v>0</v>
      </c>
      <c r="AP3210" s="6">
        <f>+AN3210+SUM($D$16:$E$18)-SUM($AL$27:AL3210)</f>
        <v>35708.852937104268</v>
      </c>
      <c r="AQ3210" s="10">
        <f t="shared" si="928"/>
        <v>-1.0797659817849414E-3</v>
      </c>
      <c r="AR3210" s="10">
        <f>+AN3210/SUM(AL$27:AL3210)-1</f>
        <v>0.36243089018599806</v>
      </c>
    </row>
    <row r="3211" spans="1:44" x14ac:dyDescent="0.25">
      <c r="A3211" s="1">
        <v>44974</v>
      </c>
      <c r="B3211">
        <v>8.7010000000000005</v>
      </c>
      <c r="G3211">
        <f t="shared" si="921"/>
        <v>8385.9933377421057</v>
      </c>
      <c r="H3211">
        <f t="shared" si="922"/>
        <v>8323.5791056934195</v>
      </c>
      <c r="I3211" s="5">
        <f t="shared" si="911"/>
        <v>0</v>
      </c>
      <c r="J3211" s="6">
        <f>+H3211+SUM($D$16:$E$16)-SUM($F$27:F3211)</f>
        <v>8538.1931056934118</v>
      </c>
      <c r="K3211" s="10">
        <f t="shared" si="923"/>
        <v>-8.993659103017082E-3</v>
      </c>
      <c r="L3211" s="10">
        <f>+H3211/SUM(F$27:F3211)-1</f>
        <v>8.0228700508113704E-2</v>
      </c>
      <c r="M3211">
        <v>8.5120000000000005</v>
      </c>
      <c r="R3211">
        <f t="shared" si="924"/>
        <v>8187.2978576855821</v>
      </c>
      <c r="S3211">
        <f t="shared" si="925"/>
        <v>7956.1754423668244</v>
      </c>
      <c r="T3211" s="5">
        <f t="shared" si="912"/>
        <v>0</v>
      </c>
      <c r="U3211" s="6">
        <f>+S3211+SUM($D$17:$E$17)-SUM($Q$27:Q3211)</f>
        <v>8135.1494423668191</v>
      </c>
      <c r="V3211" s="10">
        <f t="shared" si="913"/>
        <v>-1.147647454576517E-3</v>
      </c>
      <c r="W3211" s="10">
        <f>+S3211/SUM(Q$27:Q3211)-1</f>
        <v>0.23908164246131669</v>
      </c>
      <c r="X3211">
        <v>6.4749999999999996</v>
      </c>
      <c r="AC3211">
        <f t="shared" si="926"/>
        <v>18912.982615905152</v>
      </c>
      <c r="AD3211">
        <f t="shared" si="927"/>
        <v>18727.988262224811</v>
      </c>
      <c r="AE3211" s="5">
        <f t="shared" si="914"/>
        <v>0</v>
      </c>
      <c r="AF3211" s="6">
        <f>+AD3211+SUM($D$18:$E$18)-SUM($AB$27:AB3211)</f>
        <v>19049.909262224835</v>
      </c>
      <c r="AG3211" s="10">
        <f t="shared" si="915"/>
        <v>5.3424505339003669E-3</v>
      </c>
      <c r="AH3211" s="10">
        <f>+AD3211/SUM(AB$27:AB3211)-1</f>
        <v>0.62033745073250079</v>
      </c>
      <c r="AI3211" s="6">
        <f t="shared" si="916"/>
        <v>0</v>
      </c>
      <c r="AL3211" s="6">
        <f t="shared" si="917"/>
        <v>0</v>
      </c>
      <c r="AM3211" s="6">
        <f t="shared" si="918"/>
        <v>35486.273811332838</v>
      </c>
      <c r="AN3211" s="6">
        <f t="shared" si="919"/>
        <v>35007.742810285054</v>
      </c>
      <c r="AO3211" s="5">
        <f t="shared" si="920"/>
        <v>0</v>
      </c>
      <c r="AP3211" s="6">
        <f>+AN3211+SUM($D$16:$E$18)-SUM($AL$27:AL3211)</f>
        <v>35723.25181028503</v>
      </c>
      <c r="AQ3211" s="10">
        <f t="shared" si="928"/>
        <v>4.0322978747386884E-4</v>
      </c>
      <c r="AR3211" s="10">
        <f>+AN3211/SUM(AL$27:AL3211)-1</f>
        <v>0.36299149592978219</v>
      </c>
    </row>
    <row r="3212" spans="1:44" x14ac:dyDescent="0.25">
      <c r="A3212" s="1">
        <v>44977</v>
      </c>
      <c r="B3212">
        <v>8.7309999999999999</v>
      </c>
      <c r="G3212">
        <f t="shared" si="921"/>
        <v>8414.9072327119102</v>
      </c>
      <c r="H3212">
        <f t="shared" si="922"/>
        <v>8352.2778039086588</v>
      </c>
      <c r="I3212" s="5">
        <f t="shared" si="911"/>
        <v>0</v>
      </c>
      <c r="J3212" s="6">
        <f>+H3212+SUM($D$16:$E$16)-SUM($F$27:F3212)</f>
        <v>8566.8918039086529</v>
      </c>
      <c r="K3212" s="10">
        <f t="shared" si="923"/>
        <v>3.3612144700854163E-3</v>
      </c>
      <c r="L3212" s="10">
        <f>+H3212/SUM(F$27:F3212)-1</f>
        <v>8.3953198958319764E-2</v>
      </c>
      <c r="M3212">
        <v>8.5039999999999996</v>
      </c>
      <c r="R3212">
        <f t="shared" si="924"/>
        <v>8179.6030288719667</v>
      </c>
      <c r="S3212">
        <f t="shared" si="925"/>
        <v>7948.6978338683584</v>
      </c>
      <c r="T3212" s="5">
        <f t="shared" si="912"/>
        <v>0</v>
      </c>
      <c r="U3212" s="6">
        <f>+S3212+SUM($D$17:$E$17)-SUM($Q$27:Q3212)</f>
        <v>8127.6718338683531</v>
      </c>
      <c r="V3212" s="10">
        <f t="shared" si="913"/>
        <v>-9.1917285004294857E-4</v>
      </c>
      <c r="W3212" s="10">
        <f>+S3212/SUM(Q$27:Q3212)-1</f>
        <v>0.2379170920454694</v>
      </c>
      <c r="X3212">
        <v>6.476</v>
      </c>
      <c r="AC3212">
        <f t="shared" si="926"/>
        <v>18915.903539861276</v>
      </c>
      <c r="AD3212">
        <f t="shared" si="927"/>
        <v>18730.880615624385</v>
      </c>
      <c r="AE3212" s="5">
        <f t="shared" si="914"/>
        <v>0</v>
      </c>
      <c r="AF3212" s="6">
        <f>+AD3212+SUM($D$18:$E$18)-SUM($AB$27:AB3212)</f>
        <v>19052.801615624412</v>
      </c>
      <c r="AG3212" s="10">
        <f t="shared" si="915"/>
        <v>1.5183029796950187E-4</v>
      </c>
      <c r="AH3212" s="10">
        <f>+AD3212/SUM(AB$27:AB3212)-1</f>
        <v>0.62058769589863738</v>
      </c>
      <c r="AI3212" s="6">
        <f t="shared" si="916"/>
        <v>0</v>
      </c>
      <c r="AL3212" s="6">
        <f t="shared" si="917"/>
        <v>0</v>
      </c>
      <c r="AM3212" s="6">
        <f t="shared" si="918"/>
        <v>35510.413801445153</v>
      </c>
      <c r="AN3212" s="6">
        <f t="shared" si="919"/>
        <v>35031.856253401405</v>
      </c>
      <c r="AO3212" s="5">
        <f t="shared" si="920"/>
        <v>0</v>
      </c>
      <c r="AP3212" s="6">
        <f>+AN3212+SUM($D$16:$E$18)-SUM($AL$27:AL3212)</f>
        <v>35747.365253401382</v>
      </c>
      <c r="AQ3212" s="10">
        <f t="shared" si="928"/>
        <v>6.7500694629951674E-4</v>
      </c>
      <c r="AR3212" s="10">
        <f>+AN3212/SUM(AL$27:AL3212)-1</f>
        <v>0.36393032874980391</v>
      </c>
    </row>
    <row r="3213" spans="1:44" x14ac:dyDescent="0.25">
      <c r="A3213" s="1">
        <v>44978</v>
      </c>
      <c r="B3213">
        <v>8.6519999999999992</v>
      </c>
      <c r="G3213">
        <f t="shared" si="921"/>
        <v>8338.7673092914265</v>
      </c>
      <c r="H3213">
        <f t="shared" si="922"/>
        <v>8276.7045652751931</v>
      </c>
      <c r="I3213" s="5">
        <f t="shared" si="911"/>
        <v>0</v>
      </c>
      <c r="J3213" s="6">
        <f>+H3213+SUM($D$16:$E$16)-SUM($F$27:F3213)</f>
        <v>8491.3185652751854</v>
      </c>
      <c r="K3213" s="10">
        <f t="shared" si="923"/>
        <v>-8.8215469931565149E-3</v>
      </c>
      <c r="L3213" s="10">
        <f>+H3213/SUM(F$27:F3213)-1</f>
        <v>7.4145353039443584E-2</v>
      </c>
      <c r="M3213">
        <v>8.4710000000000001</v>
      </c>
      <c r="R3213">
        <f t="shared" si="924"/>
        <v>8147.8618600158088</v>
      </c>
      <c r="S3213">
        <f t="shared" si="925"/>
        <v>7917.8526988121903</v>
      </c>
      <c r="T3213" s="5">
        <f t="shared" si="912"/>
        <v>0</v>
      </c>
      <c r="U3213" s="6">
        <f>+S3213+SUM($D$17:$E$17)-SUM($Q$27:Q3213)</f>
        <v>8096.826698812185</v>
      </c>
      <c r="V3213" s="10">
        <f t="shared" si="913"/>
        <v>-3.7950763375601548E-3</v>
      </c>
      <c r="W3213" s="10">
        <f>+S3213/SUM(Q$27:Q3213)-1</f>
        <v>0.23311332158010001</v>
      </c>
      <c r="X3213">
        <v>6.4089999999999998</v>
      </c>
      <c r="AC3213">
        <f t="shared" si="926"/>
        <v>18720.201634800942</v>
      </c>
      <c r="AD3213">
        <f t="shared" si="927"/>
        <v>18537.0929378531</v>
      </c>
      <c r="AE3213" s="5">
        <f t="shared" si="914"/>
        <v>0</v>
      </c>
      <c r="AF3213" s="6">
        <f>+AD3213+SUM($D$18:$E$18)-SUM($AB$27:AB3213)</f>
        <v>18859.013937853124</v>
      </c>
      <c r="AG3213" s="10">
        <f t="shared" si="915"/>
        <v>-1.0171085684971937E-2</v>
      </c>
      <c r="AH3213" s="10">
        <f>+AD3213/SUM(AB$27:AB3213)-1</f>
        <v>0.60382126976750561</v>
      </c>
      <c r="AI3213" s="6">
        <f t="shared" si="916"/>
        <v>0</v>
      </c>
      <c r="AL3213" s="6">
        <f t="shared" si="917"/>
        <v>0</v>
      </c>
      <c r="AM3213" s="6">
        <f t="shared" si="918"/>
        <v>35206.830804108176</v>
      </c>
      <c r="AN3213" s="6">
        <f t="shared" si="919"/>
        <v>34731.650201940487</v>
      </c>
      <c r="AO3213" s="5">
        <f t="shared" si="920"/>
        <v>0</v>
      </c>
      <c r="AP3213" s="6">
        <f>+AN3213+SUM($D$16:$E$18)-SUM($AL$27:AL3213)</f>
        <v>35447.159201940463</v>
      </c>
      <c r="AQ3213" s="10">
        <f t="shared" si="928"/>
        <v>-8.3979909941014341E-3</v>
      </c>
      <c r="AR3213" s="10">
        <f>+AN3213/SUM(AL$27:AL3213)-1</f>
        <v>0.35224210602189698</v>
      </c>
    </row>
    <row r="3214" spans="1:44" x14ac:dyDescent="0.25">
      <c r="A3214" s="1">
        <v>44979</v>
      </c>
      <c r="B3214">
        <v>8.5869999999999997</v>
      </c>
      <c r="G3214">
        <f t="shared" si="921"/>
        <v>8276.1205368568517</v>
      </c>
      <c r="H3214">
        <f t="shared" si="922"/>
        <v>8214.5240524755081</v>
      </c>
      <c r="I3214" s="5">
        <f t="shared" si="911"/>
        <v>0</v>
      </c>
      <c r="J3214" s="6">
        <f>+H3214+SUM($D$16:$E$16)-SUM($F$27:F3214)</f>
        <v>8429.1380524755004</v>
      </c>
      <c r="K3214" s="10">
        <f t="shared" si="923"/>
        <v>-7.3228335884097939E-3</v>
      </c>
      <c r="L3214" s="10">
        <f>+H3214/SUM(F$27:F3214)-1</f>
        <v>6.6075606397330455E-2</v>
      </c>
      <c r="M3214">
        <v>8.4390000000000001</v>
      </c>
      <c r="R3214">
        <f t="shared" si="924"/>
        <v>8117.0825447613515</v>
      </c>
      <c r="S3214">
        <f t="shared" si="925"/>
        <v>7887.9422648183299</v>
      </c>
      <c r="T3214" s="5">
        <f t="shared" si="912"/>
        <v>0</v>
      </c>
      <c r="U3214" s="6">
        <f>+S3214+SUM($D$17:$E$17)-SUM($Q$27:Q3214)</f>
        <v>8066.9162648183246</v>
      </c>
      <c r="V3214" s="10">
        <f t="shared" si="913"/>
        <v>-3.6940933907166906E-3</v>
      </c>
      <c r="W3214" s="10">
        <f>+S3214/SUM(Q$27:Q3214)-1</f>
        <v>0.22845511991671175</v>
      </c>
      <c r="X3214">
        <v>6.4210000000000003</v>
      </c>
      <c r="AC3214">
        <f t="shared" si="926"/>
        <v>18755.252722274436</v>
      </c>
      <c r="AD3214">
        <f t="shared" si="927"/>
        <v>18571.801178647958</v>
      </c>
      <c r="AE3214" s="5">
        <f t="shared" si="914"/>
        <v>0</v>
      </c>
      <c r="AF3214" s="6">
        <f>+AD3214+SUM($D$18:$E$18)-SUM($AB$27:AB3214)</f>
        <v>18893.722178647986</v>
      </c>
      <c r="AG3214" s="10">
        <f t="shared" si="915"/>
        <v>1.8404059146059915E-3</v>
      </c>
      <c r="AH3214" s="10">
        <f>+AD3214/SUM(AB$27:AB3214)-1</f>
        <v>0.60682421176114132</v>
      </c>
      <c r="AI3214" s="6">
        <f t="shared" si="916"/>
        <v>0</v>
      </c>
      <c r="AL3214" s="6">
        <f t="shared" si="917"/>
        <v>0</v>
      </c>
      <c r="AM3214" s="6">
        <f t="shared" si="918"/>
        <v>35148.455803892633</v>
      </c>
      <c r="AN3214" s="6">
        <f t="shared" si="919"/>
        <v>34674.267495941793</v>
      </c>
      <c r="AO3214" s="5">
        <f t="shared" si="920"/>
        <v>0</v>
      </c>
      <c r="AP3214" s="6">
        <f>+AN3214+SUM($D$16:$E$18)-SUM($AL$27:AL3214)</f>
        <v>35389.776495941769</v>
      </c>
      <c r="AQ3214" s="10">
        <f t="shared" si="928"/>
        <v>-1.6188238293451951E-3</v>
      </c>
      <c r="AR3214" s="10">
        <f>+AN3214/SUM(AL$27:AL3214)-1</f>
        <v>0.35000796768531517</v>
      </c>
    </row>
    <row r="3215" spans="1:44" x14ac:dyDescent="0.25">
      <c r="A3215" s="1">
        <v>44980</v>
      </c>
      <c r="B3215">
        <v>8.6660000000000004</v>
      </c>
      <c r="G3215">
        <f t="shared" si="921"/>
        <v>8352.2604602773354</v>
      </c>
      <c r="H3215">
        <f t="shared" si="922"/>
        <v>8290.0972911089739</v>
      </c>
      <c r="I3215" s="5">
        <f t="shared" si="911"/>
        <v>0</v>
      </c>
      <c r="J3215" s="6">
        <f>+H3215+SUM($D$16:$E$16)-SUM($F$27:F3215)</f>
        <v>8504.711291108968</v>
      </c>
      <c r="K3215" s="10">
        <f t="shared" si="923"/>
        <v>8.9657137139036447E-3</v>
      </c>
      <c r="L3215" s="10">
        <f>+H3215/SUM(F$27:F3215)-1</f>
        <v>7.5883452316206634E-2</v>
      </c>
      <c r="M3215">
        <v>8.4510000000000005</v>
      </c>
      <c r="R3215">
        <f t="shared" si="924"/>
        <v>8128.6247879817738</v>
      </c>
      <c r="S3215">
        <f t="shared" si="925"/>
        <v>7899.158677566028</v>
      </c>
      <c r="T3215" s="5">
        <f t="shared" si="912"/>
        <v>0</v>
      </c>
      <c r="U3215" s="6">
        <f>+S3215+SUM($D$17:$E$17)-SUM($Q$27:Q3215)</f>
        <v>8078.1326775660236</v>
      </c>
      <c r="V3215" s="10">
        <f t="shared" si="913"/>
        <v>1.3904213679043487E-3</v>
      </c>
      <c r="W3215" s="10">
        <f>+S3215/SUM(Q$27:Q3215)-1</f>
        <v>0.23020194554048246</v>
      </c>
      <c r="X3215">
        <v>6.4390000000000001</v>
      </c>
      <c r="AC3215">
        <f t="shared" si="926"/>
        <v>18807.829353484674</v>
      </c>
      <c r="AD3215">
        <f t="shared" si="927"/>
        <v>18623.863539840244</v>
      </c>
      <c r="AE3215" s="5">
        <f t="shared" si="914"/>
        <v>0</v>
      </c>
      <c r="AF3215" s="6">
        <f>+AD3215+SUM($D$18:$E$18)-SUM($AB$27:AB3215)</f>
        <v>18945.784539840271</v>
      </c>
      <c r="AG3215" s="10">
        <f t="shared" si="915"/>
        <v>2.7555375642773772E-3</v>
      </c>
      <c r="AH3215" s="10">
        <f>+AD3215/SUM(AB$27:AB3215)-1</f>
        <v>0.61132862475159455</v>
      </c>
      <c r="AI3215" s="6">
        <f t="shared" si="916"/>
        <v>0</v>
      </c>
      <c r="AL3215" s="6">
        <f t="shared" si="917"/>
        <v>0</v>
      </c>
      <c r="AM3215" s="6">
        <f t="shared" si="918"/>
        <v>35288.714601743784</v>
      </c>
      <c r="AN3215" s="6">
        <f t="shared" si="919"/>
        <v>34813.119508515243</v>
      </c>
      <c r="AO3215" s="5">
        <f t="shared" si="920"/>
        <v>0</v>
      </c>
      <c r="AP3215" s="6">
        <f>+AN3215+SUM($D$16:$E$18)-SUM($AL$27:AL3215)</f>
        <v>35528.628508515219</v>
      </c>
      <c r="AQ3215" s="10">
        <f t="shared" si="928"/>
        <v>3.9235063434033268E-3</v>
      </c>
      <c r="AR3215" s="10">
        <f>+AN3215/SUM(AL$27:AL3215)-1</f>
        <v>0.35541403209100841</v>
      </c>
    </row>
    <row r="3216" spans="1:44" x14ac:dyDescent="0.25">
      <c r="A3216" s="1">
        <v>44981</v>
      </c>
      <c r="B3216">
        <v>8.5649999999999995</v>
      </c>
      <c r="G3216">
        <f t="shared" si="921"/>
        <v>8254.9170138789959</v>
      </c>
      <c r="H3216">
        <f t="shared" si="922"/>
        <v>8193.4783404509999</v>
      </c>
      <c r="I3216" s="5">
        <f t="shared" si="911"/>
        <v>0</v>
      </c>
      <c r="J3216" s="6">
        <f>+H3216+SUM($D$16:$E$16)-SUM($F$27:F3216)</f>
        <v>8408.0923404509922</v>
      </c>
      <c r="K3216" s="10">
        <f t="shared" si="923"/>
        <v>-1.1360638515617083E-2</v>
      </c>
      <c r="L3216" s="10">
        <f>+H3216/SUM(F$27:F3216)-1</f>
        <v>6.3344307533846234E-2</v>
      </c>
      <c r="M3216">
        <v>8.3780000000000001</v>
      </c>
      <c r="R3216">
        <f t="shared" si="924"/>
        <v>8058.4094750575432</v>
      </c>
      <c r="S3216">
        <f t="shared" si="925"/>
        <v>7830.9255000175344</v>
      </c>
      <c r="T3216" s="5">
        <f t="shared" si="912"/>
        <v>0</v>
      </c>
      <c r="U3216" s="6">
        <f>+S3216+SUM($D$17:$E$17)-SUM($Q$27:Q3216)</f>
        <v>8009.8995000175291</v>
      </c>
      <c r="V3216" s="10">
        <f t="shared" si="913"/>
        <v>-8.4466522489765605E-3</v>
      </c>
      <c r="W3216" s="10">
        <f>+S3216/SUM(Q$27:Q3216)-1</f>
        <v>0.21957542299587751</v>
      </c>
      <c r="X3216">
        <v>6.399</v>
      </c>
      <c r="AC3216">
        <f t="shared" si="926"/>
        <v>18690.9923952397</v>
      </c>
      <c r="AD3216">
        <f t="shared" si="927"/>
        <v>18508.169403857388</v>
      </c>
      <c r="AE3216" s="5">
        <f t="shared" si="914"/>
        <v>0</v>
      </c>
      <c r="AF3216" s="6">
        <f>+AD3216+SUM($D$18:$E$18)-SUM($AB$27:AB3216)</f>
        <v>18830.090403857415</v>
      </c>
      <c r="AG3216" s="10">
        <f t="shared" si="915"/>
        <v>-6.1065898717240774E-3</v>
      </c>
      <c r="AH3216" s="10">
        <f>+AD3216/SUM(AB$27:AB3216)-1</f>
        <v>0.60131881810614285</v>
      </c>
      <c r="AI3216" s="6">
        <f t="shared" si="916"/>
        <v>0</v>
      </c>
      <c r="AL3216" s="6">
        <f t="shared" si="917"/>
        <v>0</v>
      </c>
      <c r="AM3216" s="6">
        <f t="shared" si="918"/>
        <v>35004.318884176238</v>
      </c>
      <c r="AN3216" s="6">
        <f t="shared" si="919"/>
        <v>34532.573244325918</v>
      </c>
      <c r="AO3216" s="5">
        <f t="shared" si="920"/>
        <v>0</v>
      </c>
      <c r="AP3216" s="6">
        <f>+AN3216+SUM($D$16:$E$18)-SUM($AL$27:AL3216)</f>
        <v>35248.082244325895</v>
      </c>
      <c r="AQ3216" s="10">
        <f t="shared" si="928"/>
        <v>-7.8963437646372148E-3</v>
      </c>
      <c r="AR3216" s="10">
        <f>+AN3216/SUM(AL$27:AL3216)-1</f>
        <v>0.34449124354171134</v>
      </c>
    </row>
    <row r="3217" spans="1:44" x14ac:dyDescent="0.25">
      <c r="A3217" s="1">
        <v>44984</v>
      </c>
      <c r="B3217">
        <v>8.4939999999999998</v>
      </c>
      <c r="G3217">
        <f t="shared" si="921"/>
        <v>8186.48746245046</v>
      </c>
      <c r="H3217">
        <f t="shared" si="922"/>
        <v>8125.5580880082653</v>
      </c>
      <c r="I3217" s="5">
        <f t="shared" si="911"/>
        <v>0</v>
      </c>
      <c r="J3217" s="6">
        <f>+H3217+SUM($D$16:$E$16)-SUM($F$27:F3217)</f>
        <v>8340.1720880082576</v>
      </c>
      <c r="K3217" s="10">
        <f t="shared" si="923"/>
        <v>-8.0779622407300966E-3</v>
      </c>
      <c r="L3217" s="10">
        <f>+H3217/SUM(F$27:F3217)-1</f>
        <v>5.452966120169167E-2</v>
      </c>
      <c r="M3217">
        <v>8.4390000000000001</v>
      </c>
      <c r="R3217">
        <f t="shared" si="924"/>
        <v>8117.0825447613524</v>
      </c>
      <c r="S3217">
        <f t="shared" si="925"/>
        <v>7887.9422648183318</v>
      </c>
      <c r="T3217" s="5">
        <f t="shared" si="912"/>
        <v>0</v>
      </c>
      <c r="U3217" s="6">
        <f>+S3217+SUM($D$17:$E$17)-SUM($Q$27:Q3217)</f>
        <v>8066.9162648183265</v>
      </c>
      <c r="V3217" s="10">
        <f t="shared" si="913"/>
        <v>7.1182871646107149E-3</v>
      </c>
      <c r="W3217" s="10">
        <f>+S3217/SUM(Q$27:Q3217)-1</f>
        <v>0.22845511991671197</v>
      </c>
      <c r="X3217">
        <v>6.351</v>
      </c>
      <c r="AC3217">
        <f t="shared" si="926"/>
        <v>18550.788045345733</v>
      </c>
      <c r="AD3217">
        <f t="shared" si="927"/>
        <v>18369.336440677962</v>
      </c>
      <c r="AE3217" s="5">
        <f t="shared" si="914"/>
        <v>0</v>
      </c>
      <c r="AF3217" s="6">
        <f>+AD3217+SUM($D$18:$E$18)-SUM($AB$27:AB3217)</f>
        <v>18691.25744067799</v>
      </c>
      <c r="AG3217" s="10">
        <f t="shared" si="915"/>
        <v>-7.3729313137543828E-3</v>
      </c>
      <c r="AH3217" s="10">
        <f>+AD3217/SUM(AB$27:AB3217)-1</f>
        <v>0.5893070501316009</v>
      </c>
      <c r="AI3217" s="6">
        <f t="shared" si="916"/>
        <v>0</v>
      </c>
      <c r="AL3217" s="6">
        <f t="shared" si="917"/>
        <v>0</v>
      </c>
      <c r="AM3217" s="6">
        <f t="shared" si="918"/>
        <v>34854.358052557545</v>
      </c>
      <c r="AN3217" s="6">
        <f t="shared" si="919"/>
        <v>34382.836793504561</v>
      </c>
      <c r="AO3217" s="5">
        <f t="shared" si="920"/>
        <v>0</v>
      </c>
      <c r="AP3217" s="6">
        <f>+AN3217+SUM($D$16:$E$18)-SUM($AL$27:AL3217)</f>
        <v>35098.345793504544</v>
      </c>
      <c r="AQ3217" s="10">
        <f t="shared" si="928"/>
        <v>-4.2480736904616512E-3</v>
      </c>
      <c r="AR3217" s="10">
        <f>+AN3217/SUM(AL$27:AL3217)-1</f>
        <v>0.33866140440565995</v>
      </c>
    </row>
    <row r="3218" spans="1:44" x14ac:dyDescent="0.25">
      <c r="A3218" s="1">
        <v>44985</v>
      </c>
      <c r="B3218">
        <v>8.468</v>
      </c>
      <c r="G3218">
        <f t="shared" si="921"/>
        <v>8161.4287534766299</v>
      </c>
      <c r="H3218">
        <f t="shared" si="922"/>
        <v>8100.6858828883906</v>
      </c>
      <c r="I3218" s="5">
        <f t="shared" si="911"/>
        <v>0</v>
      </c>
      <c r="J3218" s="6">
        <f>+H3218+SUM($D$16:$E$16)-SUM($F$27:F3218)</f>
        <v>8315.2998828883829</v>
      </c>
      <c r="K3218" s="10">
        <f t="shared" si="923"/>
        <v>-2.9822172561206894E-3</v>
      </c>
      <c r="L3218" s="10">
        <f>+H3218/SUM(F$27:F3218)-1</f>
        <v>5.1301762544846419E-2</v>
      </c>
      <c r="M3218">
        <v>8.42</v>
      </c>
      <c r="R3218">
        <f t="shared" si="924"/>
        <v>8098.8073263290189</v>
      </c>
      <c r="S3218">
        <f t="shared" si="925"/>
        <v>7870.1829446344773</v>
      </c>
      <c r="T3218" s="5">
        <f t="shared" si="912"/>
        <v>0</v>
      </c>
      <c r="U3218" s="6">
        <f>+S3218+SUM($D$17:$E$17)-SUM($Q$27:Q3218)</f>
        <v>8049.1569446344729</v>
      </c>
      <c r="V3218" s="10">
        <f t="shared" si="913"/>
        <v>-2.2015004991815523E-3</v>
      </c>
      <c r="W3218" s="10">
        <f>+S3218/SUM(Q$27:Q3218)-1</f>
        <v>0.2256893126790751</v>
      </c>
      <c r="X3218">
        <v>6.3029999999999999</v>
      </c>
      <c r="AC3218">
        <f t="shared" si="926"/>
        <v>18410.583695451762</v>
      </c>
      <c r="AD3218">
        <f t="shared" si="927"/>
        <v>18230.503477498532</v>
      </c>
      <c r="AE3218" s="5">
        <f t="shared" si="914"/>
        <v>0</v>
      </c>
      <c r="AF3218" s="6">
        <f>+AD3218+SUM($D$18:$E$18)-SUM($AB$27:AB3218)</f>
        <v>18552.424477498556</v>
      </c>
      <c r="AG3218" s="10">
        <f t="shared" si="915"/>
        <v>-7.4276952002859664E-3</v>
      </c>
      <c r="AH3218" s="10">
        <f>+AD3218/SUM(AB$27:AB3218)-1</f>
        <v>0.5772952821570585</v>
      </c>
      <c r="AI3218" s="6">
        <f t="shared" si="916"/>
        <v>0</v>
      </c>
      <c r="AL3218" s="6">
        <f t="shared" si="917"/>
        <v>0</v>
      </c>
      <c r="AM3218" s="6">
        <f t="shared" si="918"/>
        <v>34670.819775257412</v>
      </c>
      <c r="AN3218" s="6">
        <f t="shared" si="919"/>
        <v>34201.372305021403</v>
      </c>
      <c r="AO3218" s="5">
        <f t="shared" si="920"/>
        <v>0</v>
      </c>
      <c r="AP3218" s="6">
        <f>+AN3218+SUM($D$16:$E$18)-SUM($AL$27:AL3218)</f>
        <v>34916.881305021379</v>
      </c>
      <c r="AQ3218" s="10">
        <f t="shared" si="928"/>
        <v>-5.1701721087022978E-3</v>
      </c>
      <c r="AR3218" s="10">
        <f>+AN3218/SUM(AL$27:AL3218)-1</f>
        <v>0.33159626581742963</v>
      </c>
    </row>
    <row r="3219" spans="1:44" x14ac:dyDescent="0.25">
      <c r="A3219" s="1">
        <v>44986</v>
      </c>
      <c r="B3219">
        <v>8.5579999999999998</v>
      </c>
      <c r="G3219">
        <f t="shared" si="921"/>
        <v>8248.1704383860415</v>
      </c>
      <c r="H3219">
        <f t="shared" si="922"/>
        <v>8186.7819775341104</v>
      </c>
      <c r="I3219" s="5">
        <f t="shared" si="911"/>
        <v>0</v>
      </c>
      <c r="J3219" s="6">
        <f>+H3219+SUM($D$16:$E$16)-SUM($F$27:F3219)</f>
        <v>8401.3959775341027</v>
      </c>
      <c r="K3219" s="10">
        <f t="shared" si="923"/>
        <v>1.035393742357904E-2</v>
      </c>
      <c r="L3219" s="10">
        <f>+H3219/SUM(F$27:F3219)-1</f>
        <v>6.2475257895464598E-2</v>
      </c>
      <c r="M3219">
        <v>8.4109999999999996</v>
      </c>
      <c r="R3219">
        <f t="shared" si="924"/>
        <v>8090.1506439137029</v>
      </c>
      <c r="S3219">
        <f t="shared" si="925"/>
        <v>7861.7706350737044</v>
      </c>
      <c r="T3219" s="5">
        <f t="shared" si="912"/>
        <v>0</v>
      </c>
      <c r="U3219" s="6">
        <f>+S3219+SUM($D$17:$E$17)-SUM($Q$27:Q3219)</f>
        <v>8040.7446350736991</v>
      </c>
      <c r="V3219" s="10">
        <f t="shared" si="913"/>
        <v>-1.0451168511979025E-3</v>
      </c>
      <c r="W3219" s="10">
        <f>+S3219/SUM(Q$27:Q3219)-1</f>
        <v>0.22437919346124713</v>
      </c>
      <c r="X3219">
        <v>6.2519999999999998</v>
      </c>
      <c r="AC3219">
        <f t="shared" si="926"/>
        <v>18261.616573689422</v>
      </c>
      <c r="AD3219">
        <f t="shared" si="927"/>
        <v>18082.993454120391</v>
      </c>
      <c r="AE3219" s="5">
        <f t="shared" si="914"/>
        <v>0</v>
      </c>
      <c r="AF3219" s="6">
        <f>+AD3219+SUM($D$18:$E$18)-SUM($AB$27:AB3219)</f>
        <v>18404.914454120415</v>
      </c>
      <c r="AG3219" s="10">
        <f t="shared" si="915"/>
        <v>-7.9509836332739559E-3</v>
      </c>
      <c r="AH3219" s="10">
        <f>+AD3219/SUM(AB$27:AB3219)-1</f>
        <v>0.56453277868410767</v>
      </c>
      <c r="AI3219" s="6">
        <f t="shared" si="916"/>
        <v>0</v>
      </c>
      <c r="AL3219" s="6">
        <f t="shared" si="917"/>
        <v>0</v>
      </c>
      <c r="AM3219" s="6">
        <f t="shared" si="918"/>
        <v>34599.937655989168</v>
      </c>
      <c r="AN3219" s="6">
        <f t="shared" si="919"/>
        <v>34131.546066728202</v>
      </c>
      <c r="AO3219" s="5">
        <f t="shared" si="920"/>
        <v>0</v>
      </c>
      <c r="AP3219" s="6">
        <f>+AN3219+SUM($D$16:$E$18)-SUM($AL$27:AL3219)</f>
        <v>34847.055066728179</v>
      </c>
      <c r="AQ3219" s="10">
        <f t="shared" si="928"/>
        <v>-1.9997845077635024E-3</v>
      </c>
      <c r="AR3219" s="10">
        <f>+AN3219/SUM(AL$27:AL3219)-1</f>
        <v>0.32887765098121569</v>
      </c>
    </row>
    <row r="3220" spans="1:44" x14ac:dyDescent="0.25">
      <c r="A3220" s="1">
        <v>44987</v>
      </c>
      <c r="B3220">
        <v>8.6059999999999999</v>
      </c>
      <c r="G3220">
        <f t="shared" si="921"/>
        <v>8294.4326703377264</v>
      </c>
      <c r="H3220">
        <f t="shared" si="922"/>
        <v>8232.6998946784934</v>
      </c>
      <c r="I3220" s="5">
        <f t="shared" si="911"/>
        <v>0</v>
      </c>
      <c r="J3220" s="6">
        <f>+H3220+SUM($D$16:$E$16)-SUM($F$27:F3220)</f>
        <v>8447.3138946784857</v>
      </c>
      <c r="K3220" s="10">
        <f t="shared" si="923"/>
        <v>5.4655104065051141E-3</v>
      </c>
      <c r="L3220" s="10">
        <f>+H3220/SUM(F$27:F3220)-1</f>
        <v>6.8434455415794293E-2</v>
      </c>
      <c r="M3220">
        <v>8.4359999999999999</v>
      </c>
      <c r="R3220">
        <f t="shared" si="924"/>
        <v>8114.1969839562471</v>
      </c>
      <c r="S3220">
        <f t="shared" si="925"/>
        <v>7885.1381616314075</v>
      </c>
      <c r="T3220" s="5">
        <f t="shared" si="912"/>
        <v>0</v>
      </c>
      <c r="U3220" s="6">
        <f>+S3220+SUM($D$17:$E$17)-SUM($Q$27:Q3220)</f>
        <v>8064.1121616314012</v>
      </c>
      <c r="V3220" s="10">
        <f t="shared" si="913"/>
        <v>2.9061396199268064E-3</v>
      </c>
      <c r="W3220" s="10">
        <f>+S3220/SUM(Q$27:Q3220)-1</f>
        <v>0.22801841351076924</v>
      </c>
      <c r="X3220">
        <v>6.3049999999999997</v>
      </c>
      <c r="AC3220">
        <f t="shared" si="926"/>
        <v>18416.425543364014</v>
      </c>
      <c r="AD3220">
        <f t="shared" si="927"/>
        <v>18236.288184297675</v>
      </c>
      <c r="AE3220" s="5">
        <f t="shared" si="914"/>
        <v>0</v>
      </c>
      <c r="AF3220" s="6">
        <f>+AD3220+SUM($D$18:$E$18)-SUM($AB$27:AB3220)</f>
        <v>18558.209184297702</v>
      </c>
      <c r="AG3220" s="10">
        <f t="shared" si="915"/>
        <v>8.329010741094045E-3</v>
      </c>
      <c r="AH3220" s="10">
        <f>+AD3220/SUM(AB$27:AB3220)-1</f>
        <v>0.57779577248933101</v>
      </c>
      <c r="AI3220" s="6">
        <f t="shared" si="916"/>
        <v>0</v>
      </c>
      <c r="AL3220" s="6">
        <f t="shared" si="917"/>
        <v>0</v>
      </c>
      <c r="AM3220" s="6">
        <f t="shared" si="918"/>
        <v>34825.055197657988</v>
      </c>
      <c r="AN3220" s="6">
        <f t="shared" si="919"/>
        <v>34354.126240607577</v>
      </c>
      <c r="AO3220" s="5">
        <f t="shared" si="920"/>
        <v>0</v>
      </c>
      <c r="AP3220" s="6">
        <f>+AN3220+SUM($D$16:$E$18)-SUM($AL$27:AL3220)</f>
        <v>35069.63524060756</v>
      </c>
      <c r="AQ3220" s="10">
        <f t="shared" si="928"/>
        <v>6.3873453137766045E-3</v>
      </c>
      <c r="AR3220" s="10">
        <f>+AN3220/SUM(AL$27:AL3220)-1</f>
        <v>0.33754358770853399</v>
      </c>
    </row>
    <row r="3221" spans="1:44" x14ac:dyDescent="0.25">
      <c r="A3221" s="1">
        <v>44988</v>
      </c>
      <c r="B3221">
        <v>8.6790000000000003</v>
      </c>
      <c r="G3221">
        <f t="shared" si="921"/>
        <v>8364.78981476425</v>
      </c>
      <c r="H3221">
        <f t="shared" si="922"/>
        <v>8302.5333936689112</v>
      </c>
      <c r="I3221" s="5">
        <f t="shared" si="911"/>
        <v>0</v>
      </c>
      <c r="J3221" s="6">
        <f>+H3221+SUM($D$16:$E$16)-SUM($F$27:F3221)</f>
        <v>8517.1473936689035</v>
      </c>
      <c r="K3221" s="10">
        <f t="shared" si="923"/>
        <v>8.266947323268159E-3</v>
      </c>
      <c r="L3221" s="10">
        <f>+H3221/SUM(F$27:F3221)-1</f>
        <v>7.749740164462926E-2</v>
      </c>
      <c r="M3221">
        <v>8.5</v>
      </c>
      <c r="R3221">
        <f t="shared" si="924"/>
        <v>8175.7556144651608</v>
      </c>
      <c r="S3221">
        <f t="shared" si="925"/>
        <v>7944.9590296191273</v>
      </c>
      <c r="T3221" s="5">
        <f t="shared" si="912"/>
        <v>0</v>
      </c>
      <c r="U3221" s="6">
        <f>+S3221+SUM($D$17:$E$17)-SUM($Q$27:Q3221)</f>
        <v>8123.933029619122</v>
      </c>
      <c r="V3221" s="10">
        <f t="shared" si="913"/>
        <v>7.4181592205952995E-3</v>
      </c>
      <c r="W3221" s="10">
        <f>+S3221/SUM(Q$27:Q3221)-1</f>
        <v>0.23733481683754598</v>
      </c>
      <c r="X3221">
        <v>6.3810000000000002</v>
      </c>
      <c r="AC3221">
        <f t="shared" si="926"/>
        <v>18638.415764029469</v>
      </c>
      <c r="AD3221">
        <f t="shared" si="927"/>
        <v>18456.107042665106</v>
      </c>
      <c r="AE3221" s="5">
        <f t="shared" si="914"/>
        <v>0</v>
      </c>
      <c r="AF3221" s="6">
        <f>+AD3221+SUM($D$18:$E$18)-SUM($AB$27:AB3221)</f>
        <v>18778.02804266513</v>
      </c>
      <c r="AG3221" s="10">
        <f t="shared" si="915"/>
        <v>1.1844831372706865E-2</v>
      </c>
      <c r="AH3221" s="10">
        <f>+AD3221/SUM(AB$27:AB3221)-1</f>
        <v>0.59681440511568984</v>
      </c>
      <c r="AI3221" s="6">
        <f t="shared" si="916"/>
        <v>0</v>
      </c>
      <c r="AL3221" s="6">
        <f t="shared" si="917"/>
        <v>0</v>
      </c>
      <c r="AM3221" s="6">
        <f t="shared" si="918"/>
        <v>35178.961193258874</v>
      </c>
      <c r="AN3221" s="6">
        <f t="shared" si="919"/>
        <v>34703.599465953142</v>
      </c>
      <c r="AO3221" s="5">
        <f t="shared" si="920"/>
        <v>0</v>
      </c>
      <c r="AP3221" s="6">
        <f>+AN3221+SUM($D$16:$E$18)-SUM($AL$27:AL3221)</f>
        <v>35419.108465953119</v>
      </c>
      <c r="AQ3221" s="10">
        <f t="shared" si="928"/>
        <v>9.9651229032715616E-3</v>
      </c>
      <c r="AR3221" s="10">
        <f>+AN3221/SUM(AL$27:AL3221)-1</f>
        <v>0.3511499786370349</v>
      </c>
    </row>
    <row r="3222" spans="1:44" x14ac:dyDescent="0.25">
      <c r="A3222" s="1">
        <v>44991</v>
      </c>
      <c r="B3222">
        <v>8.6620000000000008</v>
      </c>
      <c r="G3222">
        <f t="shared" si="921"/>
        <v>8348.4052742813619</v>
      </c>
      <c r="H3222">
        <f t="shared" si="922"/>
        <v>8286.2707980136092</v>
      </c>
      <c r="I3222" s="5">
        <f t="shared" si="911"/>
        <v>0</v>
      </c>
      <c r="J3222" s="6">
        <f>+H3222+SUM($D$16:$E$16)-SUM($F$27:F3222)</f>
        <v>8500.8847980136015</v>
      </c>
      <c r="K3222" s="10">
        <f t="shared" si="923"/>
        <v>-1.9093946486579139E-3</v>
      </c>
      <c r="L3222" s="10">
        <f>+H3222/SUM(F$27:F3222)-1</f>
        <v>7.5386852522846048E-2</v>
      </c>
      <c r="M3222">
        <v>8.5139999999999993</v>
      </c>
      <c r="R3222">
        <f t="shared" si="924"/>
        <v>8189.2215648889851</v>
      </c>
      <c r="S3222">
        <f t="shared" si="925"/>
        <v>7958.0448444914409</v>
      </c>
      <c r="T3222" s="5">
        <f t="shared" si="912"/>
        <v>0</v>
      </c>
      <c r="U3222" s="6">
        <f>+S3222+SUM($D$17:$E$17)-SUM($Q$27:Q3222)</f>
        <v>8137.0188444914347</v>
      </c>
      <c r="V3222" s="10">
        <f t="shared" si="913"/>
        <v>1.6107733562800153E-3</v>
      </c>
      <c r="W3222" s="10">
        <f>+S3222/SUM(Q$27:Q3222)-1</f>
        <v>0.23937278006527851</v>
      </c>
      <c r="X3222">
        <v>6.34</v>
      </c>
      <c r="AC3222">
        <f t="shared" si="926"/>
        <v>18518.657881828367</v>
      </c>
      <c r="AD3222">
        <f t="shared" si="927"/>
        <v>18337.520553282677</v>
      </c>
      <c r="AE3222" s="5">
        <f t="shared" si="914"/>
        <v>0</v>
      </c>
      <c r="AF3222" s="6">
        <f>+AD3222+SUM($D$18:$E$18)-SUM($AB$27:AB3222)</f>
        <v>18659.441553282704</v>
      </c>
      <c r="AG3222" s="10">
        <f t="shared" si="915"/>
        <v>-6.3151726641896833E-3</v>
      </c>
      <c r="AH3222" s="10">
        <f>+AD3222/SUM(AB$27:AB3222)-1</f>
        <v>0.58655435330410155</v>
      </c>
      <c r="AI3222" s="6">
        <f t="shared" si="916"/>
        <v>0</v>
      </c>
      <c r="AL3222" s="6">
        <f t="shared" si="917"/>
        <v>0</v>
      </c>
      <c r="AM3222" s="6">
        <f t="shared" si="918"/>
        <v>35056.284720998716</v>
      </c>
      <c r="AN3222" s="6">
        <f t="shared" si="919"/>
        <v>34581.836195787728</v>
      </c>
      <c r="AO3222" s="5">
        <f t="shared" si="920"/>
        <v>0</v>
      </c>
      <c r="AP3222" s="6">
        <f>+AN3222+SUM($D$16:$E$18)-SUM($AL$27:AL3222)</f>
        <v>35297.345195787711</v>
      </c>
      <c r="AQ3222" s="10">
        <f t="shared" si="928"/>
        <v>-3.4377847280502305E-3</v>
      </c>
      <c r="AR3222" s="10">
        <f>+AN3222/SUM(AL$27:AL3222)-1</f>
        <v>0.34640924734649015</v>
      </c>
    </row>
    <row r="3223" spans="1:44" x14ac:dyDescent="0.25">
      <c r="A3223" s="1">
        <v>44992</v>
      </c>
      <c r="B3223">
        <v>8.6660000000000004</v>
      </c>
      <c r="G3223">
        <f t="shared" si="921"/>
        <v>8352.2604602773354</v>
      </c>
      <c r="H3223">
        <f t="shared" si="922"/>
        <v>8290.0972911089739</v>
      </c>
      <c r="I3223" s="5">
        <f t="shared" si="911"/>
        <v>0</v>
      </c>
      <c r="J3223" s="6">
        <f>+H3223+SUM($D$16:$E$16)-SUM($F$27:F3223)</f>
        <v>8504.711291108968</v>
      </c>
      <c r="K3223" s="10">
        <f t="shared" si="923"/>
        <v>4.501288026230732E-4</v>
      </c>
      <c r="L3223" s="10">
        <f>+H3223/SUM(F$27:F3223)-1</f>
        <v>7.5883452316206634E-2</v>
      </c>
      <c r="M3223">
        <v>8.4730000000000008</v>
      </c>
      <c r="R3223">
        <f t="shared" si="924"/>
        <v>8149.7855672192136</v>
      </c>
      <c r="S3223">
        <f t="shared" si="925"/>
        <v>7919.7221009368095</v>
      </c>
      <c r="T3223" s="5">
        <f t="shared" si="912"/>
        <v>0</v>
      </c>
      <c r="U3223" s="6">
        <f>+S3223+SUM($D$17:$E$17)-SUM($Q$27:Q3223)</f>
        <v>8098.6961009368042</v>
      </c>
      <c r="V3223" s="10">
        <f t="shared" si="913"/>
        <v>-4.709678604293055E-3</v>
      </c>
      <c r="W3223" s="10">
        <f>+S3223/SUM(Q$27:Q3223)-1</f>
        <v>0.23340445918406227</v>
      </c>
      <c r="X3223">
        <v>6.3120000000000003</v>
      </c>
      <c r="AC3223">
        <f t="shared" si="926"/>
        <v>18436.872011056887</v>
      </c>
      <c r="AD3223">
        <f t="shared" si="927"/>
        <v>18256.534658094679</v>
      </c>
      <c r="AE3223" s="5">
        <f t="shared" si="914"/>
        <v>0</v>
      </c>
      <c r="AF3223" s="6">
        <f>+AD3223+SUM($D$18:$E$18)-SUM($AB$27:AB3223)</f>
        <v>18578.455658094703</v>
      </c>
      <c r="AG3223" s="10">
        <f t="shared" si="915"/>
        <v>-4.3402100195090165E-3</v>
      </c>
      <c r="AH3223" s="10">
        <f>+AD3223/SUM(AB$27:AB3223)-1</f>
        <v>0.57954748865228556</v>
      </c>
      <c r="AI3223" s="6">
        <f t="shared" si="916"/>
        <v>0</v>
      </c>
      <c r="AL3223" s="6">
        <f t="shared" si="917"/>
        <v>0</v>
      </c>
      <c r="AM3223" s="6">
        <f t="shared" si="918"/>
        <v>34938.918038553435</v>
      </c>
      <c r="AN3223" s="6">
        <f t="shared" si="919"/>
        <v>34466.354050140464</v>
      </c>
      <c r="AO3223" s="5">
        <f t="shared" si="920"/>
        <v>0</v>
      </c>
      <c r="AP3223" s="6">
        <f>+AN3223+SUM($D$16:$E$18)-SUM($AL$27:AL3223)</f>
        <v>35181.86305014044</v>
      </c>
      <c r="AQ3223" s="10">
        <f t="shared" si="928"/>
        <v>-3.2716949392854744E-3</v>
      </c>
      <c r="AR3223" s="10">
        <f>+AN3223/SUM(AL$27:AL3223)-1</f>
        <v>0.34191306536463717</v>
      </c>
    </row>
    <row r="3224" spans="1:44" x14ac:dyDescent="0.25">
      <c r="A3224" s="1">
        <v>44993</v>
      </c>
      <c r="B3224">
        <v>8.6240000000000006</v>
      </c>
      <c r="G3224">
        <f t="shared" si="921"/>
        <v>8311.7810073196106</v>
      </c>
      <c r="H3224">
        <f t="shared" si="922"/>
        <v>8249.9191136076388</v>
      </c>
      <c r="I3224" s="5">
        <f t="shared" si="911"/>
        <v>0</v>
      </c>
      <c r="J3224" s="6">
        <f>+H3224+SUM($D$16:$E$16)-SUM($F$27:F3224)</f>
        <v>8464.5331136076311</v>
      </c>
      <c r="K3224" s="10">
        <f t="shared" si="923"/>
        <v>-4.7242259173854162E-3</v>
      </c>
      <c r="L3224" s="10">
        <f>+H3224/SUM(F$27:F3224)-1</f>
        <v>7.0669154485918151E-2</v>
      </c>
      <c r="M3224">
        <v>8.4580000000000002</v>
      </c>
      <c r="R3224">
        <f t="shared" si="924"/>
        <v>8135.357763193686</v>
      </c>
      <c r="S3224">
        <f t="shared" si="925"/>
        <v>7905.7015850021862</v>
      </c>
      <c r="T3224" s="5">
        <f t="shared" si="912"/>
        <v>0</v>
      </c>
      <c r="U3224" s="6">
        <f>+S3224+SUM($D$17:$E$17)-SUM($Q$27:Q3224)</f>
        <v>8084.67558500218</v>
      </c>
      <c r="V3224" s="10">
        <f t="shared" si="913"/>
        <v>-1.7312065744758964E-3</v>
      </c>
      <c r="W3224" s="10">
        <f>+S3224/SUM(Q$27:Q3224)-1</f>
        <v>0.23122092715434883</v>
      </c>
      <c r="X3224">
        <v>6.29</v>
      </c>
      <c r="AC3224">
        <f t="shared" si="926"/>
        <v>18372.611684022151</v>
      </c>
      <c r="AD3224">
        <f t="shared" si="927"/>
        <v>18192.902883304108</v>
      </c>
      <c r="AE3224" s="5">
        <f t="shared" si="914"/>
        <v>0</v>
      </c>
      <c r="AF3224" s="6">
        <f>+AD3224+SUM($D$18:$E$18)-SUM($AB$27:AB3224)</f>
        <v>18514.823883304132</v>
      </c>
      <c r="AG3224" s="10">
        <f t="shared" si="915"/>
        <v>-3.425030366442039E-3</v>
      </c>
      <c r="AH3224" s="10">
        <f>+AD3224/SUM(AB$27:AB3224)-1</f>
        <v>0.57404209499728709</v>
      </c>
      <c r="AI3224" s="6">
        <f t="shared" si="916"/>
        <v>0</v>
      </c>
      <c r="AL3224" s="6">
        <f t="shared" si="917"/>
        <v>0</v>
      </c>
      <c r="AM3224" s="6">
        <f t="shared" si="918"/>
        <v>34819.750454535446</v>
      </c>
      <c r="AN3224" s="6">
        <f t="shared" si="919"/>
        <v>34348.523581913934</v>
      </c>
      <c r="AO3224" s="5">
        <f t="shared" si="920"/>
        <v>0</v>
      </c>
      <c r="AP3224" s="6">
        <f>+AN3224+SUM($D$16:$E$18)-SUM($AL$27:AL3224)</f>
        <v>35064.032581913911</v>
      </c>
      <c r="AQ3224" s="10">
        <f t="shared" si="928"/>
        <v>-3.3491821640769803E-3</v>
      </c>
      <c r="AR3224" s="10">
        <f>+AN3224/SUM(AL$27:AL3224)-1</f>
        <v>0.33732545378897738</v>
      </c>
    </row>
    <row r="3225" spans="1:44" x14ac:dyDescent="0.25">
      <c r="A3225" s="1">
        <v>44994</v>
      </c>
      <c r="B3225">
        <v>8.52</v>
      </c>
      <c r="G3225">
        <f t="shared" si="921"/>
        <v>8211.5461714242902</v>
      </c>
      <c r="H3225">
        <f t="shared" si="922"/>
        <v>8150.4302931281391</v>
      </c>
      <c r="I3225" s="5">
        <f t="shared" si="911"/>
        <v>0</v>
      </c>
      <c r="J3225" s="6">
        <f>+H3225+SUM($D$16:$E$16)-SUM($F$27:F3225)</f>
        <v>8365.0442931281323</v>
      </c>
      <c r="K3225" s="10">
        <f t="shared" si="923"/>
        <v>-1.1753609932668385E-2</v>
      </c>
      <c r="L3225" s="10">
        <f>+H3225/SUM(F$27:F3225)-1</f>
        <v>5.7757559858536922E-2</v>
      </c>
      <c r="M3225">
        <v>8.4420000000000002</v>
      </c>
      <c r="R3225">
        <f t="shared" si="924"/>
        <v>8119.9681055664578</v>
      </c>
      <c r="S3225">
        <f t="shared" si="925"/>
        <v>7890.746368005256</v>
      </c>
      <c r="T3225" s="5">
        <f t="shared" si="912"/>
        <v>0</v>
      </c>
      <c r="U3225" s="6">
        <f>+S3225+SUM($D$17:$E$17)-SUM($Q$27:Q3225)</f>
        <v>8069.7203680052517</v>
      </c>
      <c r="V3225" s="10">
        <f t="shared" si="913"/>
        <v>-1.8498227714506266E-3</v>
      </c>
      <c r="W3225" s="10">
        <f>+S3225/SUM(Q$27:Q3225)-1</f>
        <v>0.2288918263226547</v>
      </c>
      <c r="X3225">
        <v>6.2489999999999997</v>
      </c>
      <c r="AC3225">
        <f t="shared" si="926"/>
        <v>18252.853801821053</v>
      </c>
      <c r="AD3225">
        <f t="shared" si="927"/>
        <v>18074.316393921679</v>
      </c>
      <c r="AE3225" s="5">
        <f t="shared" si="914"/>
        <v>0</v>
      </c>
      <c r="AF3225" s="6">
        <f>+AD3225+SUM($D$18:$E$18)-SUM($AB$27:AB3225)</f>
        <v>18396.237393921707</v>
      </c>
      <c r="AG3225" s="10">
        <f t="shared" si="915"/>
        <v>-6.4049482798138602E-3</v>
      </c>
      <c r="AH3225" s="10">
        <f>+AD3225/SUM(AB$27:AB3225)-1</f>
        <v>0.5637820431856988</v>
      </c>
      <c r="AI3225" s="6">
        <f t="shared" si="916"/>
        <v>0</v>
      </c>
      <c r="AL3225" s="6">
        <f t="shared" si="917"/>
        <v>0</v>
      </c>
      <c r="AM3225" s="6">
        <f t="shared" si="918"/>
        <v>34584.3680788118</v>
      </c>
      <c r="AN3225" s="6">
        <f t="shared" si="919"/>
        <v>34115.493055055078</v>
      </c>
      <c r="AO3225" s="5">
        <f t="shared" si="920"/>
        <v>0</v>
      </c>
      <c r="AP3225" s="6">
        <f>+AN3225+SUM($D$16:$E$18)-SUM($AL$27:AL3225)</f>
        <v>34831.002055055054</v>
      </c>
      <c r="AQ3225" s="10">
        <f t="shared" si="928"/>
        <v>-6.6458564431933764E-3</v>
      </c>
      <c r="AR3225" s="10">
        <f>+AN3225/SUM(AL$27:AL3225)-1</f>
        <v>0.32825264300760537</v>
      </c>
    </row>
    <row r="3226" spans="1:44" x14ac:dyDescent="0.25">
      <c r="A3226" s="1">
        <v>44995</v>
      </c>
      <c r="B3226">
        <v>8.298</v>
      </c>
      <c r="G3226">
        <f t="shared" si="921"/>
        <v>7997.5833486477422</v>
      </c>
      <c r="H3226">
        <f t="shared" si="922"/>
        <v>7938.0599263353643</v>
      </c>
      <c r="I3226" s="5">
        <f t="shared" si="911"/>
        <v>0</v>
      </c>
      <c r="J3226" s="6">
        <f>+H3226+SUM($D$16:$E$16)-SUM($F$27:F3226)</f>
        <v>8152.6739263353584</v>
      </c>
      <c r="K3226" s="10">
        <f t="shared" si="923"/>
        <v>-2.5387835300195061E-2</v>
      </c>
      <c r="L3226" s="10">
        <f>+H3226/SUM(F$27:F3226)-1</f>
        <v>3.0196271327011637E-2</v>
      </c>
      <c r="M3226">
        <v>8.3309999999999995</v>
      </c>
      <c r="R3226">
        <f t="shared" si="924"/>
        <v>8013.2023557775592</v>
      </c>
      <c r="S3226">
        <f t="shared" si="925"/>
        <v>7786.9945500890526</v>
      </c>
      <c r="T3226" s="5">
        <f t="shared" si="912"/>
        <v>0</v>
      </c>
      <c r="U3226" s="6">
        <f>+S3226+SUM($D$17:$E$17)-SUM($Q$27:Q3226)</f>
        <v>7965.9685500890482</v>
      </c>
      <c r="V3226" s="10">
        <f t="shared" si="913"/>
        <v>-1.2856928516080668E-2</v>
      </c>
      <c r="W3226" s="10">
        <f>+S3226/SUM(Q$27:Q3226)-1</f>
        <v>0.21273368930277603</v>
      </c>
      <c r="X3226">
        <v>6.1349999999999998</v>
      </c>
      <c r="AC3226">
        <f t="shared" si="926"/>
        <v>17919.868470822879</v>
      </c>
      <c r="AD3226">
        <f t="shared" si="927"/>
        <v>17744.588106370542</v>
      </c>
      <c r="AE3226" s="5">
        <f t="shared" si="914"/>
        <v>0</v>
      </c>
      <c r="AF3226" s="6">
        <f>+AD3226+SUM($D$18:$E$18)-SUM($AB$27:AB3226)</f>
        <v>18066.509106370569</v>
      </c>
      <c r="AG3226" s="10">
        <f t="shared" si="915"/>
        <v>-1.7923680831607558E-2</v>
      </c>
      <c r="AH3226" s="10">
        <f>+AD3226/SUM(AB$27:AB3226)-1</f>
        <v>0.53525409424616166</v>
      </c>
      <c r="AI3226" s="6">
        <f t="shared" si="916"/>
        <v>0</v>
      </c>
      <c r="AL3226" s="6">
        <f t="shared" si="917"/>
        <v>0</v>
      </c>
      <c r="AM3226" s="6">
        <f t="shared" si="918"/>
        <v>33930.654175248179</v>
      </c>
      <c r="AN3226" s="6">
        <f t="shared" si="919"/>
        <v>33469.642582794957</v>
      </c>
      <c r="AO3226" s="5">
        <f t="shared" si="920"/>
        <v>0</v>
      </c>
      <c r="AP3226" s="6">
        <f>+AN3226+SUM($D$16:$E$18)-SUM($AL$27:AL3226)</f>
        <v>34185.151582794933</v>
      </c>
      <c r="AQ3226" s="10">
        <f t="shared" si="928"/>
        <v>-1.8542402863956364E-2</v>
      </c>
      <c r="AR3226" s="10">
        <f>+AN3226/SUM(AL$27:AL3226)-1</f>
        <v>0.30310710003149111</v>
      </c>
    </row>
    <row r="3227" spans="1:44" x14ac:dyDescent="0.25">
      <c r="A3227" s="1">
        <v>44998</v>
      </c>
      <c r="B3227">
        <v>8.2859999999999996</v>
      </c>
      <c r="G3227">
        <f t="shared" si="921"/>
        <v>7986.0177906598201</v>
      </c>
      <c r="H3227">
        <f t="shared" si="922"/>
        <v>7926.5804470492676</v>
      </c>
      <c r="I3227" s="5">
        <f t="shared" si="911"/>
        <v>0</v>
      </c>
      <c r="J3227" s="6">
        <f>+H3227+SUM($D$16:$E$16)-SUM($F$27:F3227)</f>
        <v>8141.1944470492608</v>
      </c>
      <c r="K3227" s="10">
        <f t="shared" si="923"/>
        <v>-1.4080630955956019E-3</v>
      </c>
      <c r="L3227" s="10">
        <f>+H3227/SUM(F$27:F3227)-1</f>
        <v>2.8706471946929213E-2</v>
      </c>
      <c r="M3227">
        <v>8.1289999999999996</v>
      </c>
      <c r="R3227">
        <f t="shared" si="924"/>
        <v>7818.9079282337989</v>
      </c>
      <c r="S3227">
        <f t="shared" si="925"/>
        <v>7598.1849355028098</v>
      </c>
      <c r="T3227" s="5">
        <f t="shared" si="912"/>
        <v>0</v>
      </c>
      <c r="U3227" s="6">
        <f>+S3227+SUM($D$17:$E$17)-SUM($Q$27:Q3227)</f>
        <v>7777.1589355028045</v>
      </c>
      <c r="V3227" s="10">
        <f t="shared" si="913"/>
        <v>-2.3702028623265536E-2</v>
      </c>
      <c r="W3227" s="10">
        <f>+S3227/SUM(Q$27:Q3227)-1</f>
        <v>0.18332879130263668</v>
      </c>
      <c r="X3227">
        <v>6.1550000000000002</v>
      </c>
      <c r="AC3227">
        <f t="shared" si="926"/>
        <v>17978.286949945366</v>
      </c>
      <c r="AD3227">
        <f t="shared" si="927"/>
        <v>17802.43517436197</v>
      </c>
      <c r="AE3227" s="5">
        <f t="shared" si="914"/>
        <v>0</v>
      </c>
      <c r="AF3227" s="6">
        <f>+AD3227+SUM($D$18:$E$18)-SUM($AB$27:AB3227)</f>
        <v>18124.356174361994</v>
      </c>
      <c r="AG3227" s="10">
        <f t="shared" si="915"/>
        <v>3.2018951558840936E-3</v>
      </c>
      <c r="AH3227" s="10">
        <f>+AD3227/SUM(AB$27:AB3227)-1</f>
        <v>0.5402589975688874</v>
      </c>
      <c r="AI3227" s="6">
        <f t="shared" si="916"/>
        <v>0</v>
      </c>
      <c r="AL3227" s="6">
        <f t="shared" si="917"/>
        <v>0</v>
      </c>
      <c r="AM3227" s="6">
        <f t="shared" si="918"/>
        <v>33783.212668838984</v>
      </c>
      <c r="AN3227" s="6">
        <f t="shared" si="919"/>
        <v>33327.200556914046</v>
      </c>
      <c r="AO3227" s="5">
        <f t="shared" si="920"/>
        <v>0</v>
      </c>
      <c r="AP3227" s="6">
        <f>+AN3227+SUM($D$16:$E$18)-SUM($AL$27:AL3227)</f>
        <v>34042.709556914022</v>
      </c>
      <c r="AQ3227" s="10">
        <f t="shared" si="928"/>
        <v>-4.1667805841353323E-3</v>
      </c>
      <c r="AR3227" s="10">
        <f>+AN3227/SUM(AL$27:AL3227)-1</f>
        <v>0.29756126204385436</v>
      </c>
    </row>
    <row r="3228" spans="1:44" x14ac:dyDescent="0.25">
      <c r="A3228" s="1">
        <v>44999</v>
      </c>
      <c r="B3228">
        <v>8.2050000000000001</v>
      </c>
      <c r="G3228">
        <f t="shared" si="921"/>
        <v>7907.9502742413497</v>
      </c>
      <c r="H3228">
        <f t="shared" si="922"/>
        <v>7849.0939618681195</v>
      </c>
      <c r="I3228" s="5">
        <f t="shared" ref="I3228:I3286" si="929">+C3228*(MAX($A:$A)-$A3228)</f>
        <v>0</v>
      </c>
      <c r="J3228" s="6">
        <f>+H3228+SUM($D$16:$E$16)-SUM($F$27:F3228)</f>
        <v>8063.7079618681119</v>
      </c>
      <c r="K3228" s="10">
        <f t="shared" si="923"/>
        <v>-9.5178275970589921E-3</v>
      </c>
      <c r="L3228" s="10">
        <f>+H3228/SUM(F$27:F3228)-1</f>
        <v>1.865032613137263E-2</v>
      </c>
      <c r="M3228">
        <v>8.202</v>
      </c>
      <c r="R3228">
        <f t="shared" si="924"/>
        <v>7889.1232411580295</v>
      </c>
      <c r="S3228">
        <f t="shared" si="925"/>
        <v>7666.4181130513043</v>
      </c>
      <c r="T3228" s="5">
        <f t="shared" ref="T3228:T3286" si="930">+N3228*(MAX($A:$A)-$A3228)</f>
        <v>0</v>
      </c>
      <c r="U3228" s="6">
        <f>+S3228+SUM($D$17:$E$17)-SUM($Q$27:Q3228)</f>
        <v>7845.392113051299</v>
      </c>
      <c r="V3228" s="10">
        <f t="shared" ref="V3228:V3286" si="931">+U3228/U3227-1</f>
        <v>8.7735351835243058E-3</v>
      </c>
      <c r="W3228" s="10">
        <f>+S3228/SUM(Q$27:Q3228)-1</f>
        <v>0.19395531384724163</v>
      </c>
      <c r="X3228">
        <v>6.1989999999999998</v>
      </c>
      <c r="AC3228">
        <f t="shared" si="926"/>
        <v>18106.807604014837</v>
      </c>
      <c r="AD3228">
        <f t="shared" si="927"/>
        <v>17929.698723943111</v>
      </c>
      <c r="AE3228" s="5">
        <f t="shared" ref="AE3228:AE3286" si="932">+Y3228*(MAX($A:$A)-$A3228)</f>
        <v>0</v>
      </c>
      <c r="AF3228" s="6">
        <f>+AD3228+SUM($D$18:$E$18)-SUM($AB$27:AB3228)</f>
        <v>18251.619723943135</v>
      </c>
      <c r="AG3228" s="10">
        <f t="shared" ref="AG3228:AG3286" si="933">+AF3228/AF3227-1</f>
        <v>7.0216866385115484E-3</v>
      </c>
      <c r="AH3228" s="10">
        <f>+AD3228/SUM(AB$27:AB3228)-1</f>
        <v>0.55126978487888434</v>
      </c>
      <c r="AI3228" s="6">
        <f t="shared" ref="AI3228:AI3286" si="934">+C3228+N3228+Y3228</f>
        <v>0</v>
      </c>
      <c r="AL3228" s="6">
        <f t="shared" ref="AL3228:AL3286" si="935">+F3228+Q3228+AB3228</f>
        <v>0</v>
      </c>
      <c r="AM3228" s="6">
        <f t="shared" ref="AM3228:AM3286" si="936">+G3228+R3228+AC3228</f>
        <v>33903.881119414218</v>
      </c>
      <c r="AN3228" s="6">
        <f t="shared" ref="AN3228:AN3286" si="937">+H3228+S3228+AD3228</f>
        <v>33445.210798862536</v>
      </c>
      <c r="AO3228" s="5">
        <f t="shared" ref="AO3228:AO3286" si="938">+AI3228*(MAX($A:$A)-$A3228)</f>
        <v>0</v>
      </c>
      <c r="AP3228" s="6">
        <f>+AN3228+SUM($D$16:$E$18)-SUM($AL$27:AL3228)</f>
        <v>34160.719798862512</v>
      </c>
      <c r="AQ3228" s="10">
        <f t="shared" si="928"/>
        <v>3.4665349346296725E-3</v>
      </c>
      <c r="AR3228" s="10">
        <f>+AN3228/SUM(AL$27:AL3228)-1</f>
        <v>0.30215587292979684</v>
      </c>
    </row>
    <row r="3229" spans="1:44" x14ac:dyDescent="0.25">
      <c r="A3229" s="1">
        <v>45000</v>
      </c>
      <c r="B3229">
        <v>8.3070000000000004</v>
      </c>
      <c r="G3229">
        <f t="shared" ref="G3229:G3286" si="939">+(B3229/B3228*G3228)+F3229</f>
        <v>8006.2575171386825</v>
      </c>
      <c r="H3229">
        <f t="shared" ref="H3229:H3286" si="940">+($B3229/$B3228*H3228)+F3229</f>
        <v>7946.6695357999351</v>
      </c>
      <c r="I3229" s="5">
        <f t="shared" si="929"/>
        <v>0</v>
      </c>
      <c r="J3229" s="6">
        <f>+H3229+SUM($D$16:$E$16)-SUM($F$27:F3229)</f>
        <v>8161.2835357999274</v>
      </c>
      <c r="K3229" s="10">
        <f t="shared" ref="K3229:K3286" si="941">+J3229/J3228-1</f>
        <v>1.2100583800062514E-2</v>
      </c>
      <c r="L3229" s="10">
        <f>+H3229/SUM(F$27:F3229)-1</f>
        <v>3.1313620862073455E-2</v>
      </c>
      <c r="M3229">
        <v>7.9850000000000003</v>
      </c>
      <c r="R3229">
        <f t="shared" ref="R3229:R3286" si="942">+($M3229/$M3228*R3228)+N3229</f>
        <v>7680.4010095887425</v>
      </c>
      <c r="S3229">
        <f t="shared" ref="S3229:S3286" si="943">+($M3229/$M3228*S3228)+Q3229</f>
        <v>7463.5879825304401</v>
      </c>
      <c r="T3229" s="5">
        <f t="shared" si="930"/>
        <v>0</v>
      </c>
      <c r="U3229" s="6">
        <f>+S3229+SUM($D$17:$E$17)-SUM($Q$27:Q3229)</f>
        <v>7642.5619825304348</v>
      </c>
      <c r="V3229" s="10">
        <f t="shared" si="931"/>
        <v>-2.5853408930758714E-2</v>
      </c>
      <c r="W3229" s="10">
        <f>+S3229/SUM(Q$27:Q3229)-1</f>
        <v>0.16236688381738906</v>
      </c>
      <c r="X3229">
        <v>6.2809999999999997</v>
      </c>
      <c r="AC3229">
        <f t="shared" ref="AC3229:AC3286" si="944">+(X3229/X3228*AC3228)+AB3229</f>
        <v>18346.323368417034</v>
      </c>
      <c r="AD3229">
        <f t="shared" ref="AD3229:AD3286" si="945">+($X3229/$X3228*AD3228)+AB3229</f>
        <v>18166.871702707966</v>
      </c>
      <c r="AE3229" s="5">
        <f t="shared" si="932"/>
        <v>0</v>
      </c>
      <c r="AF3229" s="6">
        <f>+AD3229+SUM($D$18:$E$18)-SUM($AB$27:AB3229)</f>
        <v>18488.792702707993</v>
      </c>
      <c r="AG3229" s="10">
        <f t="shared" si="933"/>
        <v>1.2994626359310146E-2</v>
      </c>
      <c r="AH3229" s="10">
        <f>+AD3229/SUM(AB$27:AB3229)-1</f>
        <v>0.57178988850206047</v>
      </c>
      <c r="AI3229" s="6">
        <f t="shared" si="934"/>
        <v>0</v>
      </c>
      <c r="AL3229" s="6">
        <f t="shared" si="935"/>
        <v>0</v>
      </c>
      <c r="AM3229" s="6">
        <f t="shared" si="936"/>
        <v>34032.981895144461</v>
      </c>
      <c r="AN3229" s="6">
        <f t="shared" si="937"/>
        <v>33577.12922103834</v>
      </c>
      <c r="AO3229" s="5">
        <f t="shared" si="938"/>
        <v>0</v>
      </c>
      <c r="AP3229" s="6">
        <f>+AN3229+SUM($D$16:$E$18)-SUM($AL$27:AL3229)</f>
        <v>34292.638221038316</v>
      </c>
      <c r="AQ3229" s="10">
        <f t="shared" ref="AQ3229:AQ3286" si="946">+AP3229/AP3228-1</f>
        <v>3.8616991372704135E-3</v>
      </c>
      <c r="AR3229" s="10">
        <f>+AN3229/SUM(AL$27:AL3229)-1</f>
        <v>0.3072919849195499</v>
      </c>
    </row>
    <row r="3230" spans="1:44" x14ac:dyDescent="0.25">
      <c r="A3230" s="1">
        <v>45001</v>
      </c>
      <c r="B3230">
        <v>8.2360000000000007</v>
      </c>
      <c r="G3230">
        <f t="shared" si="939"/>
        <v>7937.8279657101466</v>
      </c>
      <c r="H3230">
        <f t="shared" si="940"/>
        <v>7878.7492833572005</v>
      </c>
      <c r="I3230" s="5">
        <f t="shared" si="929"/>
        <v>0</v>
      </c>
      <c r="J3230" s="6">
        <f>+H3230+SUM($D$16:$E$16)-SUM($F$27:F3230)</f>
        <v>8093.3632833571928</v>
      </c>
      <c r="K3230" s="10">
        <f t="shared" si="941"/>
        <v>-8.3222512910865465E-3</v>
      </c>
      <c r="L3230" s="10">
        <f>+H3230/SUM(F$27:F3230)-1</f>
        <v>2.2498974529918891E-2</v>
      </c>
      <c r="M3230">
        <v>8.0429999999999993</v>
      </c>
      <c r="R3230">
        <f t="shared" si="942"/>
        <v>7736.1885184874454</v>
      </c>
      <c r="S3230">
        <f t="shared" si="943"/>
        <v>7517.8006441443113</v>
      </c>
      <c r="T3230" s="5">
        <f t="shared" si="930"/>
        <v>0</v>
      </c>
      <c r="U3230" s="6">
        <f>+S3230+SUM($D$17:$E$17)-SUM($Q$27:Q3230)</f>
        <v>7696.7746441443051</v>
      </c>
      <c r="V3230" s="10">
        <f t="shared" si="931"/>
        <v>7.0935193901979776E-3</v>
      </c>
      <c r="W3230" s="10">
        <f>+S3230/SUM(Q$27:Q3230)-1</f>
        <v>0.17080987433228034</v>
      </c>
      <c r="X3230">
        <v>6.3010000000000002</v>
      </c>
      <c r="AC3230">
        <f t="shared" si="944"/>
        <v>18404.741847539524</v>
      </c>
      <c r="AD3230">
        <f t="shared" si="945"/>
        <v>18224.718770699397</v>
      </c>
      <c r="AE3230" s="5">
        <f t="shared" si="932"/>
        <v>0</v>
      </c>
      <c r="AF3230" s="6">
        <f>+AD3230+SUM($D$18:$E$18)-SUM($AB$27:AB3230)</f>
        <v>18546.639770699425</v>
      </c>
      <c r="AG3230" s="10">
        <f t="shared" si="933"/>
        <v>3.1287639448172033E-3</v>
      </c>
      <c r="AH3230" s="10">
        <f>+AD3230/SUM(AB$27:AB3230)-1</f>
        <v>0.57679479182478666</v>
      </c>
      <c r="AI3230" s="6">
        <f t="shared" si="934"/>
        <v>0</v>
      </c>
      <c r="AL3230" s="6">
        <f t="shared" si="935"/>
        <v>0</v>
      </c>
      <c r="AM3230" s="6">
        <f t="shared" si="936"/>
        <v>34078.758331737117</v>
      </c>
      <c r="AN3230" s="6">
        <f t="shared" si="937"/>
        <v>33621.268698200911</v>
      </c>
      <c r="AO3230" s="5">
        <f t="shared" si="938"/>
        <v>0</v>
      </c>
      <c r="AP3230" s="6">
        <f>+AN3230+SUM($D$16:$E$18)-SUM($AL$27:AL3230)</f>
        <v>34336.777698200895</v>
      </c>
      <c r="AQ3230" s="10">
        <f t="shared" si="946"/>
        <v>1.2871414814477067E-3</v>
      </c>
      <c r="AR3230" s="10">
        <f>+AN3230/SUM(AL$27:AL3230)-1</f>
        <v>0.30901051137049529</v>
      </c>
    </row>
    <row r="3231" spans="1:44" x14ac:dyDescent="0.25">
      <c r="A3231" s="1">
        <v>45005</v>
      </c>
      <c r="B3231">
        <v>8.1620000000000008</v>
      </c>
      <c r="G3231">
        <f t="shared" si="939"/>
        <v>7866.5070247846306</v>
      </c>
      <c r="H3231">
        <f t="shared" si="940"/>
        <v>7807.9591610929419</v>
      </c>
      <c r="I3231" s="5">
        <f t="shared" si="929"/>
        <v>0</v>
      </c>
      <c r="J3231" s="6">
        <f>+H3231+SUM($D$16:$E$16)-SUM($F$27:F3231)</f>
        <v>8022.5731610929352</v>
      </c>
      <c r="K3231" s="10">
        <f t="shared" si="941"/>
        <v>-8.7466878460561448E-3</v>
      </c>
      <c r="L3231" s="10">
        <f>+H3231/SUM(F$27:F3231)-1</f>
        <v>1.3311878352743722E-2</v>
      </c>
      <c r="M3231">
        <v>8.0289999999999999</v>
      </c>
      <c r="R3231">
        <f t="shared" si="942"/>
        <v>7722.7225680636211</v>
      </c>
      <c r="S3231">
        <f t="shared" si="943"/>
        <v>7504.7148292719976</v>
      </c>
      <c r="T3231" s="5">
        <f t="shared" si="930"/>
        <v>0</v>
      </c>
      <c r="U3231" s="6">
        <f>+S3231+SUM($D$17:$E$17)-SUM($Q$27:Q3231)</f>
        <v>7683.6888292719923</v>
      </c>
      <c r="V3231" s="10">
        <f t="shared" si="931"/>
        <v>-1.7001686391153736E-3</v>
      </c>
      <c r="W3231" s="10">
        <f>+S3231/SUM(Q$27:Q3231)-1</f>
        <v>0.16877191110454803</v>
      </c>
      <c r="X3231">
        <v>6.2510000000000003</v>
      </c>
      <c r="AC3231">
        <f t="shared" si="944"/>
        <v>18258.695649733309</v>
      </c>
      <c r="AD3231">
        <f t="shared" si="945"/>
        <v>18080.101100720829</v>
      </c>
      <c r="AE3231" s="5">
        <f t="shared" si="932"/>
        <v>0</v>
      </c>
      <c r="AF3231" s="6">
        <f>+AD3231+SUM($D$18:$E$18)-SUM($AB$27:AB3231)</f>
        <v>18402.022100720853</v>
      </c>
      <c r="AG3231" s="10">
        <f t="shared" si="933"/>
        <v>-7.7975132836215488E-3</v>
      </c>
      <c r="AH3231" s="10">
        <f>+AD3231/SUM(AB$27:AB3231)-1</f>
        <v>0.56428253351797197</v>
      </c>
      <c r="AI3231" s="6">
        <f t="shared" si="934"/>
        <v>0</v>
      </c>
      <c r="AL3231" s="6">
        <f t="shared" si="935"/>
        <v>0</v>
      </c>
      <c r="AM3231" s="6">
        <f t="shared" si="936"/>
        <v>33847.925242581565</v>
      </c>
      <c r="AN3231" s="6">
        <f t="shared" si="937"/>
        <v>33392.775091085772</v>
      </c>
      <c r="AO3231" s="5">
        <f t="shared" si="938"/>
        <v>0</v>
      </c>
      <c r="AP3231" s="6">
        <f>+AN3231+SUM($D$16:$E$18)-SUM($AL$27:AL3231)</f>
        <v>34108.284091085749</v>
      </c>
      <c r="AQ3231" s="10">
        <f t="shared" si="946"/>
        <v>-6.6544860185618893E-3</v>
      </c>
      <c r="AR3231" s="10">
        <f>+AN3231/SUM(AL$27:AL3231)-1</f>
        <v>0.30011434102726597</v>
      </c>
    </row>
    <row r="3232" spans="1:44" x14ac:dyDescent="0.25">
      <c r="A3232" s="1">
        <v>45006</v>
      </c>
      <c r="B3232">
        <v>8.202</v>
      </c>
      <c r="G3232">
        <f t="shared" si="939"/>
        <v>7905.0588847443678</v>
      </c>
      <c r="H3232">
        <f t="shared" si="940"/>
        <v>7846.2240920465938</v>
      </c>
      <c r="I3232" s="5">
        <f t="shared" si="929"/>
        <v>0</v>
      </c>
      <c r="J3232" s="6">
        <f>+H3232+SUM($D$16:$E$16)-SUM($F$27:F3232)</f>
        <v>8060.838092046587</v>
      </c>
      <c r="K3232" s="10">
        <f t="shared" si="941"/>
        <v>4.7696580866629645E-3</v>
      </c>
      <c r="L3232" s="10">
        <f>+H3232/SUM(F$27:F3232)-1</f>
        <v>1.8277876286351802E-2</v>
      </c>
      <c r="M3232">
        <v>8.1549999999999994</v>
      </c>
      <c r="R3232">
        <f t="shared" si="942"/>
        <v>7843.9161218780446</v>
      </c>
      <c r="S3232">
        <f t="shared" si="943"/>
        <v>7622.4871631228216</v>
      </c>
      <c r="T3232" s="5">
        <f t="shared" si="930"/>
        <v>0</v>
      </c>
      <c r="U3232" s="6">
        <f>+S3232+SUM($D$17:$E$17)-SUM($Q$27:Q3232)</f>
        <v>7801.4611631228163</v>
      </c>
      <c r="V3232" s="10">
        <f t="shared" si="931"/>
        <v>1.5327577218139821E-2</v>
      </c>
      <c r="W3232" s="10">
        <f>+S3232/SUM(Q$27:Q3232)-1</f>
        <v>0.1871135801541397</v>
      </c>
      <c r="X3232">
        <v>6.26</v>
      </c>
      <c r="AC3232">
        <f t="shared" si="944"/>
        <v>18284.983965338426</v>
      </c>
      <c r="AD3232">
        <f t="shared" si="945"/>
        <v>18106.132281316968</v>
      </c>
      <c r="AE3232" s="5">
        <f t="shared" si="932"/>
        <v>0</v>
      </c>
      <c r="AF3232" s="6">
        <f>+AD3232+SUM($D$18:$E$18)-SUM($AB$27:AB3232)</f>
        <v>18428.053281316992</v>
      </c>
      <c r="AG3232" s="10">
        <f t="shared" si="933"/>
        <v>1.4145826178046939E-3</v>
      </c>
      <c r="AH3232" s="10">
        <f>+AD3232/SUM(AB$27:AB3232)-1</f>
        <v>0.56653474001319837</v>
      </c>
      <c r="AI3232" s="6">
        <f t="shared" si="934"/>
        <v>0</v>
      </c>
      <c r="AL3232" s="6">
        <f t="shared" si="935"/>
        <v>0</v>
      </c>
      <c r="AM3232" s="6">
        <f t="shared" si="936"/>
        <v>34033.958971960834</v>
      </c>
      <c r="AN3232" s="6">
        <f t="shared" si="937"/>
        <v>33574.843536486384</v>
      </c>
      <c r="AO3232" s="5">
        <f t="shared" si="938"/>
        <v>0</v>
      </c>
      <c r="AP3232" s="6">
        <f>+AN3232+SUM($D$16:$E$18)-SUM($AL$27:AL3232)</f>
        <v>34290.35253648636</v>
      </c>
      <c r="AQ3232" s="10">
        <f t="shared" si="946"/>
        <v>5.3379538212594557E-3</v>
      </c>
      <c r="AR3232" s="10">
        <f>+AN3232/SUM(AL$27:AL3232)-1</f>
        <v>0.30720299407476515</v>
      </c>
    </row>
    <row r="3233" spans="1:44" x14ac:dyDescent="0.25">
      <c r="A3233" s="1">
        <v>45007</v>
      </c>
      <c r="B3233">
        <v>8.2550000000000008</v>
      </c>
      <c r="G3233">
        <f t="shared" si="939"/>
        <v>7956.1400991910223</v>
      </c>
      <c r="H3233">
        <f t="shared" si="940"/>
        <v>7896.9251255601848</v>
      </c>
      <c r="I3233" s="5">
        <f t="shared" si="929"/>
        <v>0</v>
      </c>
      <c r="J3233" s="6">
        <f>+H3233+SUM($D$16:$E$16)-SUM($F$27:F3233)</f>
        <v>8111.539125560178</v>
      </c>
      <c r="K3233" s="10">
        <f t="shared" si="941"/>
        <v>6.28979678473085E-3</v>
      </c>
      <c r="L3233" s="10">
        <f>+H3233/SUM(F$27:F3233)-1</f>
        <v>2.4857823548382729E-2</v>
      </c>
      <c r="M3233">
        <v>8.1809999999999992</v>
      </c>
      <c r="R3233">
        <f t="shared" si="942"/>
        <v>7868.9243155222903</v>
      </c>
      <c r="S3233">
        <f t="shared" si="943"/>
        <v>7646.7893907428324</v>
      </c>
      <c r="T3233" s="5">
        <f t="shared" si="930"/>
        <v>0</v>
      </c>
      <c r="U3233" s="6">
        <f>+S3233+SUM($D$17:$E$17)-SUM($Q$27:Q3233)</f>
        <v>7825.7633907428281</v>
      </c>
      <c r="V3233" s="10">
        <f t="shared" si="931"/>
        <v>3.1150866628533169E-3</v>
      </c>
      <c r="W3233" s="10">
        <f>+S3233/SUM(Q$27:Q3233)-1</f>
        <v>0.19089836900564272</v>
      </c>
      <c r="X3233">
        <v>6.2030000000000003</v>
      </c>
      <c r="AC3233">
        <f t="shared" si="944"/>
        <v>18118.491299839341</v>
      </c>
      <c r="AD3233">
        <f t="shared" si="945"/>
        <v>17941.268137541399</v>
      </c>
      <c r="AE3233" s="5">
        <f t="shared" si="932"/>
        <v>0</v>
      </c>
      <c r="AF3233" s="6">
        <f>+AD3233+SUM($D$18:$E$18)-SUM($AB$27:AB3233)</f>
        <v>18263.189137541427</v>
      </c>
      <c r="AG3233" s="10">
        <f t="shared" si="933"/>
        <v>-8.9463678696170001E-3</v>
      </c>
      <c r="AH3233" s="10">
        <f>+AD3233/SUM(AB$27:AB3233)-1</f>
        <v>0.5522707655434298</v>
      </c>
      <c r="AI3233" s="6">
        <f t="shared" si="934"/>
        <v>0</v>
      </c>
      <c r="AL3233" s="6">
        <f t="shared" si="935"/>
        <v>0</v>
      </c>
      <c r="AM3233" s="6">
        <f t="shared" si="936"/>
        <v>33943.555714552655</v>
      </c>
      <c r="AN3233" s="6">
        <f t="shared" si="937"/>
        <v>33484.982653844418</v>
      </c>
      <c r="AO3233" s="5">
        <f t="shared" si="938"/>
        <v>0</v>
      </c>
      <c r="AP3233" s="6">
        <f>+AN3233+SUM($D$16:$E$18)-SUM($AL$27:AL3233)</f>
        <v>34200.491653844394</v>
      </c>
      <c r="AQ3233" s="10">
        <f t="shared" si="946"/>
        <v>-2.6205878911962355E-3</v>
      </c>
      <c r="AR3233" s="10">
        <f>+AN3233/SUM(AL$27:AL3233)-1</f>
        <v>0.30370435037409904</v>
      </c>
    </row>
    <row r="3234" spans="1:44" x14ac:dyDescent="0.25">
      <c r="A3234" s="1">
        <v>45008</v>
      </c>
      <c r="B3234">
        <v>8.3019999999999996</v>
      </c>
      <c r="G3234">
        <f t="shared" si="939"/>
        <v>8001.4385346437139</v>
      </c>
      <c r="H3234">
        <f t="shared" si="940"/>
        <v>7941.8864194307262</v>
      </c>
      <c r="I3234" s="5">
        <f t="shared" si="929"/>
        <v>0</v>
      </c>
      <c r="J3234" s="6">
        <f>+H3234+SUM($D$16:$E$16)-SUM($F$27:F3234)</f>
        <v>8156.5004194307194</v>
      </c>
      <c r="K3234" s="10">
        <f t="shared" si="941"/>
        <v>5.5428807251713952E-3</v>
      </c>
      <c r="L3234" s="10">
        <f>+H3234/SUM(F$27:F3234)-1</f>
        <v>3.0692871120372001E-2</v>
      </c>
      <c r="M3234">
        <v>8.1739999999999995</v>
      </c>
      <c r="R3234">
        <f t="shared" si="942"/>
        <v>7862.1913403103781</v>
      </c>
      <c r="S3234">
        <f t="shared" si="943"/>
        <v>7640.2464833066751</v>
      </c>
      <c r="T3234" s="5">
        <f t="shared" si="930"/>
        <v>0</v>
      </c>
      <c r="U3234" s="6">
        <f>+S3234+SUM($D$17:$E$17)-SUM($Q$27:Q3234)</f>
        <v>7819.2204833066698</v>
      </c>
      <c r="V3234" s="10">
        <f t="shared" si="931"/>
        <v>-8.360727394208789E-4</v>
      </c>
      <c r="W3234" s="10">
        <f>+S3234/SUM(Q$27:Q3234)-1</f>
        <v>0.18987938739177657</v>
      </c>
      <c r="X3234">
        <v>6.1369999999999996</v>
      </c>
      <c r="AC3234">
        <f t="shared" si="944"/>
        <v>17925.710318735131</v>
      </c>
      <c r="AD3234">
        <f t="shared" si="945"/>
        <v>17750.372813169684</v>
      </c>
      <c r="AE3234" s="5">
        <f t="shared" si="932"/>
        <v>0</v>
      </c>
      <c r="AF3234" s="6">
        <f>+AD3234+SUM($D$18:$E$18)-SUM($AB$27:AB3234)</f>
        <v>18072.293813169708</v>
      </c>
      <c r="AG3234" s="10">
        <f t="shared" si="933"/>
        <v>-1.0452463856891137E-2</v>
      </c>
      <c r="AH3234" s="10">
        <f>+AD3234/SUM(AB$27:AB3234)-1</f>
        <v>0.53575458457843417</v>
      </c>
      <c r="AI3234" s="6">
        <f t="shared" si="934"/>
        <v>0</v>
      </c>
      <c r="AL3234" s="6">
        <f t="shared" si="935"/>
        <v>0</v>
      </c>
      <c r="AM3234" s="6">
        <f t="shared" si="936"/>
        <v>33789.340193689219</v>
      </c>
      <c r="AN3234" s="6">
        <f t="shared" si="937"/>
        <v>33332.505715907086</v>
      </c>
      <c r="AO3234" s="5">
        <f t="shared" si="938"/>
        <v>0</v>
      </c>
      <c r="AP3234" s="6">
        <f>+AN3234+SUM($D$16:$E$18)-SUM($AL$27:AL3234)</f>
        <v>34048.014715907062</v>
      </c>
      <c r="AQ3234" s="10">
        <f t="shared" si="946"/>
        <v>-4.4583259059725044E-3</v>
      </c>
      <c r="AR3234" s="10">
        <f>+AN3234/SUM(AL$27:AL3234)-1</f>
        <v>0.29776781310975009</v>
      </c>
    </row>
    <row r="3235" spans="1:44" x14ac:dyDescent="0.25">
      <c r="A3235" s="1">
        <v>45009</v>
      </c>
      <c r="B3235">
        <v>8.3409999999999993</v>
      </c>
      <c r="G3235">
        <f t="shared" si="939"/>
        <v>8039.0265981044595</v>
      </c>
      <c r="H3235">
        <f t="shared" si="940"/>
        <v>7979.1947271105382</v>
      </c>
      <c r="I3235" s="5">
        <f t="shared" si="929"/>
        <v>0</v>
      </c>
      <c r="J3235" s="6">
        <f>+H3235+SUM($D$16:$E$16)-SUM($F$27:F3235)</f>
        <v>8193.8087271105323</v>
      </c>
      <c r="K3235" s="10">
        <f t="shared" si="941"/>
        <v>4.5740582064994761E-3</v>
      </c>
      <c r="L3235" s="10">
        <f>+H3235/SUM(F$27:F3235)-1</f>
        <v>3.55347191056401E-2</v>
      </c>
      <c r="M3235">
        <v>8.0670000000000002</v>
      </c>
      <c r="R3235">
        <f t="shared" si="942"/>
        <v>7759.2730049282873</v>
      </c>
      <c r="S3235">
        <f t="shared" si="943"/>
        <v>7540.2334696397056</v>
      </c>
      <c r="T3235" s="5">
        <f t="shared" si="930"/>
        <v>0</v>
      </c>
      <c r="U3235" s="6">
        <f>+S3235+SUM($D$17:$E$17)-SUM($Q$27:Q3235)</f>
        <v>7719.2074696396994</v>
      </c>
      <c r="V3235" s="10">
        <f t="shared" si="931"/>
        <v>-1.279066294146447E-2</v>
      </c>
      <c r="W3235" s="10">
        <f>+S3235/SUM(Q$27:Q3235)-1</f>
        <v>0.17430352557982154</v>
      </c>
      <c r="X3235">
        <v>6.23</v>
      </c>
      <c r="AC3235">
        <f t="shared" si="944"/>
        <v>18197.356246654697</v>
      </c>
      <c r="AD3235">
        <f t="shared" si="945"/>
        <v>18019.361679329828</v>
      </c>
      <c r="AE3235" s="5">
        <f t="shared" si="932"/>
        <v>0</v>
      </c>
      <c r="AF3235" s="6">
        <f>+AD3235+SUM($D$18:$E$18)-SUM($AB$27:AB3235)</f>
        <v>18341.282679329852</v>
      </c>
      <c r="AG3235" s="10">
        <f t="shared" si="933"/>
        <v>1.4884046759140457E-2</v>
      </c>
      <c r="AH3235" s="10">
        <f>+AD3235/SUM(AB$27:AB3235)-1</f>
        <v>0.55902738502910987</v>
      </c>
      <c r="AI3235" s="6">
        <f t="shared" si="934"/>
        <v>0</v>
      </c>
      <c r="AL3235" s="6">
        <f t="shared" si="935"/>
        <v>0</v>
      </c>
      <c r="AM3235" s="6">
        <f t="shared" si="936"/>
        <v>33995.655849687442</v>
      </c>
      <c r="AN3235" s="6">
        <f t="shared" si="937"/>
        <v>33538.789876080074</v>
      </c>
      <c r="AO3235" s="5">
        <f t="shared" si="938"/>
        <v>0</v>
      </c>
      <c r="AP3235" s="6">
        <f>+AN3235+SUM($D$16:$E$18)-SUM($AL$27:AL3235)</f>
        <v>34254.298876080051</v>
      </c>
      <c r="AQ3235" s="10">
        <f t="shared" si="946"/>
        <v>6.0586252060275125E-3</v>
      </c>
      <c r="AR3235" s="10">
        <f>+AN3235/SUM(AL$27:AL3235)-1</f>
        <v>0.30579928082203578</v>
      </c>
    </row>
    <row r="3236" spans="1:44" x14ac:dyDescent="0.25">
      <c r="A3236" s="1">
        <v>45012</v>
      </c>
      <c r="B3236">
        <v>8.282</v>
      </c>
      <c r="G3236">
        <f t="shared" si="939"/>
        <v>7982.1626046638467</v>
      </c>
      <c r="H3236">
        <f t="shared" si="940"/>
        <v>7922.7539539539011</v>
      </c>
      <c r="I3236" s="5">
        <f t="shared" si="929"/>
        <v>0</v>
      </c>
      <c r="J3236" s="6">
        <f>+H3236+SUM($D$16:$E$16)-SUM($F$27:F3236)</f>
        <v>8137.3679539538944</v>
      </c>
      <c r="K3236" s="10">
        <f t="shared" si="941"/>
        <v>-6.8882219534726064E-3</v>
      </c>
      <c r="L3236" s="10">
        <f>+H3236/SUM(F$27:F3236)-1</f>
        <v>2.8209872153568183E-2</v>
      </c>
      <c r="M3236">
        <v>8.1120000000000001</v>
      </c>
      <c r="R3236">
        <f t="shared" si="942"/>
        <v>7802.5564170048674</v>
      </c>
      <c r="S3236">
        <f t="shared" si="943"/>
        <v>7582.2950174435709</v>
      </c>
      <c r="T3236" s="5">
        <f t="shared" si="930"/>
        <v>0</v>
      </c>
      <c r="U3236" s="6">
        <f>+S3236+SUM($D$17:$E$17)-SUM($Q$27:Q3236)</f>
        <v>7761.2690174435666</v>
      </c>
      <c r="V3236" s="10">
        <f t="shared" si="931"/>
        <v>5.4489464066485027E-3</v>
      </c>
      <c r="W3236" s="10">
        <f>+S3236/SUM(Q$27:Q3236)-1</f>
        <v>0.18085412166896142</v>
      </c>
      <c r="X3236">
        <v>6.2919999999999998</v>
      </c>
      <c r="AC3236">
        <f t="shared" si="944"/>
        <v>18378.453531934403</v>
      </c>
      <c r="AD3236">
        <f t="shared" si="945"/>
        <v>18198.687590103251</v>
      </c>
      <c r="AE3236" s="5">
        <f t="shared" si="932"/>
        <v>0</v>
      </c>
      <c r="AF3236" s="6">
        <f>+AD3236+SUM($D$18:$E$18)-SUM($AB$27:AB3236)</f>
        <v>18520.608590103278</v>
      </c>
      <c r="AG3236" s="10">
        <f t="shared" si="933"/>
        <v>9.7771739255467782E-3</v>
      </c>
      <c r="AH3236" s="10">
        <f>+AD3236/SUM(AB$27:AB3236)-1</f>
        <v>0.5745425853295596</v>
      </c>
      <c r="AI3236" s="6">
        <f t="shared" si="934"/>
        <v>0</v>
      </c>
      <c r="AL3236" s="6">
        <f t="shared" si="935"/>
        <v>0</v>
      </c>
      <c r="AM3236" s="6">
        <f t="shared" si="936"/>
        <v>34163.172553603115</v>
      </c>
      <c r="AN3236" s="6">
        <f t="shared" si="937"/>
        <v>33703.736561500722</v>
      </c>
      <c r="AO3236" s="5">
        <f t="shared" si="938"/>
        <v>0</v>
      </c>
      <c r="AP3236" s="6">
        <f>+AN3236+SUM($D$16:$E$18)-SUM($AL$27:AL3236)</f>
        <v>34419.245561500706</v>
      </c>
      <c r="AQ3236" s="10">
        <f t="shared" si="946"/>
        <v>4.8153572203410988E-3</v>
      </c>
      <c r="AR3236" s="10">
        <f>+AN3236/SUM(AL$27:AL3236)-1</f>
        <v>0.3122213152482054</v>
      </c>
    </row>
    <row r="3237" spans="1:44" x14ac:dyDescent="0.25">
      <c r="A3237" s="1">
        <v>45013</v>
      </c>
      <c r="B3237">
        <v>8.3109999999999999</v>
      </c>
      <c r="G3237">
        <f t="shared" si="939"/>
        <v>8010.1127031346568</v>
      </c>
      <c r="H3237">
        <f t="shared" si="940"/>
        <v>7950.4960288952998</v>
      </c>
      <c r="I3237" s="5">
        <f t="shared" si="929"/>
        <v>0</v>
      </c>
      <c r="J3237" s="6">
        <f>+H3237+SUM($D$16:$E$16)-SUM($F$27:F3237)</f>
        <v>8165.1100288952939</v>
      </c>
      <c r="K3237" s="10">
        <f t="shared" si="941"/>
        <v>3.4092196762369742E-3</v>
      </c>
      <c r="L3237" s="10">
        <f>+H3237/SUM(F$27:F3237)-1</f>
        <v>3.1810220655434041E-2</v>
      </c>
      <c r="M3237">
        <v>8.1359999999999992</v>
      </c>
      <c r="R3237">
        <f t="shared" si="942"/>
        <v>7825.6409034457092</v>
      </c>
      <c r="S3237">
        <f t="shared" si="943"/>
        <v>7604.7278429389653</v>
      </c>
      <c r="T3237" s="5">
        <f t="shared" si="930"/>
        <v>0</v>
      </c>
      <c r="U3237" s="6">
        <f>+S3237+SUM($D$17:$E$17)-SUM($Q$27:Q3237)</f>
        <v>7783.7018429389609</v>
      </c>
      <c r="V3237" s="10">
        <f t="shared" si="931"/>
        <v>2.89035535876625E-3</v>
      </c>
      <c r="W3237" s="10">
        <f>+S3237/SUM(Q$27:Q3237)-1</f>
        <v>0.18434777291650262</v>
      </c>
      <c r="X3237">
        <v>6.242</v>
      </c>
      <c r="AC3237">
        <f t="shared" si="944"/>
        <v>18232.407334128187</v>
      </c>
      <c r="AD3237">
        <f t="shared" si="945"/>
        <v>18054.069920124683</v>
      </c>
      <c r="AE3237" s="5">
        <f t="shared" si="932"/>
        <v>0</v>
      </c>
      <c r="AF3237" s="6">
        <f>+AD3237+SUM($D$18:$E$18)-SUM($AB$27:AB3237)</f>
        <v>18375.990920124706</v>
      </c>
      <c r="AG3237" s="10">
        <f t="shared" si="933"/>
        <v>-7.8084728844088902E-3</v>
      </c>
      <c r="AH3237" s="10">
        <f>+AD3237/SUM(AB$27:AB3237)-1</f>
        <v>0.56203032702274514</v>
      </c>
      <c r="AI3237" s="6">
        <f t="shared" si="934"/>
        <v>0</v>
      </c>
      <c r="AL3237" s="6">
        <f t="shared" si="935"/>
        <v>0</v>
      </c>
      <c r="AM3237" s="6">
        <f t="shared" si="936"/>
        <v>34068.160940708549</v>
      </c>
      <c r="AN3237" s="6">
        <f t="shared" si="937"/>
        <v>33609.293791958946</v>
      </c>
      <c r="AO3237" s="5">
        <f t="shared" si="938"/>
        <v>0</v>
      </c>
      <c r="AP3237" s="6">
        <f>+AN3237+SUM($D$16:$E$18)-SUM($AL$27:AL3237)</f>
        <v>34324.802791958922</v>
      </c>
      <c r="AQ3237" s="10">
        <f t="shared" si="946"/>
        <v>-2.7438942371073027E-3</v>
      </c>
      <c r="AR3237" s="10">
        <f>+AN3237/SUM(AL$27:AL3237)-1</f>
        <v>0.30854428035809311</v>
      </c>
    </row>
    <row r="3238" spans="1:44" x14ac:dyDescent="0.25">
      <c r="A3238" s="1">
        <v>45014</v>
      </c>
      <c r="B3238">
        <v>8.3979999999999997</v>
      </c>
      <c r="G3238">
        <f t="shared" si="939"/>
        <v>8093.9629985470883</v>
      </c>
      <c r="H3238">
        <f t="shared" si="940"/>
        <v>8033.7222537194957</v>
      </c>
      <c r="I3238" s="5">
        <f t="shared" si="929"/>
        <v>0</v>
      </c>
      <c r="J3238" s="6">
        <f>+H3238+SUM($D$16:$E$16)-SUM($F$27:F3238)</f>
        <v>8248.336253719488</v>
      </c>
      <c r="K3238" s="10">
        <f t="shared" si="941"/>
        <v>1.0192909162236363E-2</v>
      </c>
      <c r="L3238" s="10">
        <f>+H3238/SUM(F$27:F3238)-1</f>
        <v>4.2611266161031836E-2</v>
      </c>
      <c r="M3238">
        <v>8.2260000000000009</v>
      </c>
      <c r="R3238">
        <f t="shared" si="942"/>
        <v>7912.2077275988722</v>
      </c>
      <c r="S3238">
        <f t="shared" si="943"/>
        <v>7688.8509385466996</v>
      </c>
      <c r="T3238" s="5">
        <f t="shared" si="930"/>
        <v>0</v>
      </c>
      <c r="U3238" s="6">
        <f>+S3238+SUM($D$17:$E$17)-SUM($Q$27:Q3238)</f>
        <v>7867.8249385466952</v>
      </c>
      <c r="V3238" s="10">
        <f t="shared" si="931"/>
        <v>1.0807594805811727E-2</v>
      </c>
      <c r="W3238" s="10">
        <f>+S3238/SUM(Q$27:Q3238)-1</f>
        <v>0.19744896509478282</v>
      </c>
      <c r="X3238">
        <v>6.2480000000000002</v>
      </c>
      <c r="AC3238">
        <f t="shared" si="944"/>
        <v>18249.932877864932</v>
      </c>
      <c r="AD3238">
        <f t="shared" si="945"/>
        <v>18071.42404052211</v>
      </c>
      <c r="AE3238" s="5">
        <f t="shared" si="932"/>
        <v>0</v>
      </c>
      <c r="AF3238" s="6">
        <f>+AD3238+SUM($D$18:$E$18)-SUM($AB$27:AB3238)</f>
        <v>18393.345040522137</v>
      </c>
      <c r="AG3238" s="10">
        <f t="shared" si="933"/>
        <v>9.4439099762633205E-4</v>
      </c>
      <c r="AH3238" s="10">
        <f>+AD3238/SUM(AB$27:AB3238)-1</f>
        <v>0.56353179801956288</v>
      </c>
      <c r="AI3238" s="6">
        <f t="shared" si="934"/>
        <v>0</v>
      </c>
      <c r="AL3238" s="6">
        <f t="shared" si="935"/>
        <v>0</v>
      </c>
      <c r="AM3238" s="6">
        <f t="shared" si="936"/>
        <v>34256.103604010888</v>
      </c>
      <c r="AN3238" s="6">
        <f t="shared" si="937"/>
        <v>33793.997232788301</v>
      </c>
      <c r="AO3238" s="5">
        <f t="shared" si="938"/>
        <v>0</v>
      </c>
      <c r="AP3238" s="6">
        <f>+AN3238+SUM($D$16:$E$18)-SUM($AL$27:AL3238)</f>
        <v>34509.506232788277</v>
      </c>
      <c r="AQ3238" s="10">
        <f t="shared" si="946"/>
        <v>5.3810488569689952E-3</v>
      </c>
      <c r="AR3238" s="10">
        <f>+AN3238/SUM(AL$27:AL3238)-1</f>
        <v>0.31573552432042651</v>
      </c>
    </row>
    <row r="3239" spans="1:44" x14ac:dyDescent="0.25">
      <c r="A3239" s="1">
        <v>45015</v>
      </c>
      <c r="B3239">
        <v>8.4</v>
      </c>
      <c r="G3239">
        <f t="shared" si="939"/>
        <v>8095.8905915450759</v>
      </c>
      <c r="H3239">
        <f t="shared" si="940"/>
        <v>8035.6355002671799</v>
      </c>
      <c r="I3239" s="5">
        <f t="shared" si="929"/>
        <v>0</v>
      </c>
      <c r="J3239" s="6">
        <f>+H3239+SUM($D$16:$E$16)-SUM($F$27:F3239)</f>
        <v>8250.2495002671749</v>
      </c>
      <c r="K3239" s="10">
        <f t="shared" si="941"/>
        <v>2.319554500247456E-4</v>
      </c>
      <c r="L3239" s="10">
        <f>+H3239/SUM(F$27:F3239)-1</f>
        <v>4.2859566057712462E-2</v>
      </c>
      <c r="M3239">
        <v>8.3119999999999994</v>
      </c>
      <c r="R3239">
        <f t="shared" si="942"/>
        <v>7994.9271373452239</v>
      </c>
      <c r="S3239">
        <f t="shared" si="943"/>
        <v>7769.2352299051972</v>
      </c>
      <c r="T3239" s="5">
        <f t="shared" si="930"/>
        <v>0</v>
      </c>
      <c r="U3239" s="6">
        <f>+S3239+SUM($D$17:$E$17)-SUM($Q$27:Q3239)</f>
        <v>7948.209229905191</v>
      </c>
      <c r="V3239" s="10">
        <f t="shared" si="931"/>
        <v>1.0216837815578472E-2</v>
      </c>
      <c r="W3239" s="10">
        <f>+S3239/SUM(Q$27:Q3239)-1</f>
        <v>0.20996788206513894</v>
      </c>
      <c r="X3239">
        <v>6.2409999999999997</v>
      </c>
      <c r="AC3239">
        <f t="shared" si="944"/>
        <v>18229.48641017206</v>
      </c>
      <c r="AD3239">
        <f t="shared" si="945"/>
        <v>18051.17756672511</v>
      </c>
      <c r="AE3239" s="5">
        <f t="shared" si="932"/>
        <v>0</v>
      </c>
      <c r="AF3239" s="6">
        <f>+AD3239+SUM($D$18:$E$18)-SUM($AB$27:AB3239)</f>
        <v>18373.098566725137</v>
      </c>
      <c r="AG3239" s="10">
        <f t="shared" si="933"/>
        <v>-1.1007499588788772E-3</v>
      </c>
      <c r="AH3239" s="10">
        <f>+AD3239/SUM(AB$27:AB3239)-1</f>
        <v>0.56178008185660877</v>
      </c>
      <c r="AI3239" s="6">
        <f t="shared" si="934"/>
        <v>0</v>
      </c>
      <c r="AL3239" s="6">
        <f t="shared" si="935"/>
        <v>0</v>
      </c>
      <c r="AM3239" s="6">
        <f t="shared" si="936"/>
        <v>34320.304139062355</v>
      </c>
      <c r="AN3239" s="6">
        <f t="shared" si="937"/>
        <v>33856.048296897483</v>
      </c>
      <c r="AO3239" s="5">
        <f t="shared" si="938"/>
        <v>0</v>
      </c>
      <c r="AP3239" s="6">
        <f>+AN3239+SUM($D$16:$E$18)-SUM($AL$27:AL3239)</f>
        <v>34571.557296897459</v>
      </c>
      <c r="AQ3239" s="10">
        <f t="shared" si="946"/>
        <v>1.7980861183759522E-3</v>
      </c>
      <c r="AR3239" s="10">
        <f>+AN3239/SUM(AL$27:AL3239)-1</f>
        <v>0.31815142051666334</v>
      </c>
    </row>
    <row r="3240" spans="1:44" x14ac:dyDescent="0.25">
      <c r="A3240" s="1">
        <v>45016</v>
      </c>
      <c r="B3240">
        <v>8.4710000000000001</v>
      </c>
      <c r="G3240">
        <f t="shared" si="939"/>
        <v>8164.3201429736109</v>
      </c>
      <c r="H3240">
        <f t="shared" si="940"/>
        <v>8103.5557527099136</v>
      </c>
      <c r="I3240" s="5">
        <f t="shared" si="929"/>
        <v>0</v>
      </c>
      <c r="J3240" s="6">
        <f>+H3240+SUM($D$16:$E$16)-SUM($F$27:F3240)</f>
        <v>8318.1697527099059</v>
      </c>
      <c r="K3240" s="10">
        <f t="shared" si="941"/>
        <v>8.2325089005528262E-3</v>
      </c>
      <c r="L3240" s="10">
        <f>+H3240/SUM(F$27:F3240)-1</f>
        <v>5.1674212389866803E-2</v>
      </c>
      <c r="M3240">
        <v>8.359</v>
      </c>
      <c r="R3240">
        <f t="shared" si="942"/>
        <v>8040.1342566252079</v>
      </c>
      <c r="S3240">
        <f t="shared" si="943"/>
        <v>7813.1661798336791</v>
      </c>
      <c r="T3240" s="5">
        <f t="shared" si="930"/>
        <v>0</v>
      </c>
      <c r="U3240" s="6">
        <f>+S3240+SUM($D$17:$E$17)-SUM($Q$27:Q3240)</f>
        <v>7992.1401798336738</v>
      </c>
      <c r="V3240" s="10">
        <f t="shared" si="931"/>
        <v>5.5271506647298629E-3</v>
      </c>
      <c r="W3240" s="10">
        <f>+S3240/SUM(Q$27:Q3240)-1</f>
        <v>0.21680961575824065</v>
      </c>
      <c r="X3240">
        <v>6.3049999999999997</v>
      </c>
      <c r="AC3240">
        <f t="shared" si="944"/>
        <v>18416.425543364017</v>
      </c>
      <c r="AD3240">
        <f t="shared" si="945"/>
        <v>18236.288184297679</v>
      </c>
      <c r="AE3240" s="5">
        <f t="shared" si="932"/>
        <v>0</v>
      </c>
      <c r="AF3240" s="6">
        <f>+AD3240+SUM($D$18:$E$18)-SUM($AB$27:AB3240)</f>
        <v>18558.209184297702</v>
      </c>
      <c r="AG3240" s="10">
        <f t="shared" si="933"/>
        <v>1.0075089778694757E-2</v>
      </c>
      <c r="AH3240" s="10">
        <f>+AD3240/SUM(AB$27:AB3240)-1</f>
        <v>0.57779577248933145</v>
      </c>
      <c r="AI3240" s="6">
        <f t="shared" si="934"/>
        <v>0</v>
      </c>
      <c r="AL3240" s="6">
        <f t="shared" si="935"/>
        <v>0</v>
      </c>
      <c r="AM3240" s="6">
        <f t="shared" si="936"/>
        <v>34620.879942962834</v>
      </c>
      <c r="AN3240" s="6">
        <f t="shared" si="937"/>
        <v>34153.010116841273</v>
      </c>
      <c r="AO3240" s="5">
        <f t="shared" si="938"/>
        <v>0</v>
      </c>
      <c r="AP3240" s="6">
        <f>+AN3240+SUM($D$16:$E$18)-SUM($AL$27:AL3240)</f>
        <v>34868.519116841257</v>
      </c>
      <c r="AQ3240" s="10">
        <f t="shared" si="946"/>
        <v>8.5897727254087286E-3</v>
      </c>
      <c r="AR3240" s="10">
        <f>+AN3240/SUM(AL$27:AL3240)-1</f>
        <v>0.32971333233122069</v>
      </c>
    </row>
    <row r="3241" spans="1:44" x14ac:dyDescent="0.25">
      <c r="A3241" s="1">
        <v>45019</v>
      </c>
      <c r="B3241">
        <v>8.4540000000000006</v>
      </c>
      <c r="G3241">
        <f t="shared" si="939"/>
        <v>8147.9356024907229</v>
      </c>
      <c r="H3241">
        <f t="shared" si="940"/>
        <v>8087.2931570546116</v>
      </c>
      <c r="I3241" s="5">
        <f t="shared" si="929"/>
        <v>0</v>
      </c>
      <c r="J3241" s="6">
        <f>+H3241+SUM($D$16:$E$16)-SUM($F$27:F3241)</f>
        <v>8301.9071570546039</v>
      </c>
      <c r="K3241" s="10">
        <f t="shared" si="941"/>
        <v>-1.9550689801688392E-3</v>
      </c>
      <c r="L3241" s="10">
        <f>+H3241/SUM(F$27:F3241)-1</f>
        <v>4.9563663268083369E-2</v>
      </c>
      <c r="M3241">
        <v>8.3640000000000008</v>
      </c>
      <c r="R3241">
        <f t="shared" si="942"/>
        <v>8044.9435246337171</v>
      </c>
      <c r="S3241">
        <f t="shared" si="943"/>
        <v>7817.8396851452198</v>
      </c>
      <c r="T3241" s="5">
        <f t="shared" si="930"/>
        <v>0</v>
      </c>
      <c r="U3241" s="6">
        <f>+S3241+SUM($D$17:$E$17)-SUM($Q$27:Q3241)</f>
        <v>7996.8136851452145</v>
      </c>
      <c r="V3241" s="10">
        <f t="shared" si="931"/>
        <v>5.8476268013074595E-4</v>
      </c>
      <c r="W3241" s="10">
        <f>+S3241/SUM(Q$27:Q3241)-1</f>
        <v>0.21753745976814498</v>
      </c>
      <c r="X3241">
        <v>6.3460000000000001</v>
      </c>
      <c r="AC3241">
        <f t="shared" si="944"/>
        <v>18536.183425565116</v>
      </c>
      <c r="AD3241">
        <f t="shared" si="945"/>
        <v>18354.874673680104</v>
      </c>
      <c r="AE3241" s="5">
        <f t="shared" si="932"/>
        <v>0</v>
      </c>
      <c r="AF3241" s="6">
        <f>+AD3241+SUM($D$18:$E$18)-SUM($AB$27:AB3241)</f>
        <v>18676.795673680128</v>
      </c>
      <c r="AG3241" s="10">
        <f t="shared" si="933"/>
        <v>6.3899748194864436E-3</v>
      </c>
      <c r="AH3241" s="10">
        <f>+AD3241/SUM(AB$27:AB3241)-1</f>
        <v>0.58805582430091929</v>
      </c>
      <c r="AI3241" s="6">
        <f t="shared" si="934"/>
        <v>0</v>
      </c>
      <c r="AL3241" s="6">
        <f t="shared" si="935"/>
        <v>0</v>
      </c>
      <c r="AM3241" s="6">
        <f t="shared" si="936"/>
        <v>34729.06255268956</v>
      </c>
      <c r="AN3241" s="6">
        <f t="shared" si="937"/>
        <v>34260.007515879937</v>
      </c>
      <c r="AO3241" s="5">
        <f t="shared" si="938"/>
        <v>0</v>
      </c>
      <c r="AP3241" s="6">
        <f>+AN3241+SUM($D$16:$E$18)-SUM($AL$27:AL3241)</f>
        <v>34975.516515879921</v>
      </c>
      <c r="AQ3241" s="10">
        <f t="shared" si="946"/>
        <v>3.0685960215324215E-3</v>
      </c>
      <c r="AR3241" s="10">
        <f>+AN3241/SUM(AL$27:AL3241)-1</f>
        <v>0.33387916917956084</v>
      </c>
    </row>
    <row r="3242" spans="1:44" x14ac:dyDescent="0.25">
      <c r="A3242" s="1">
        <v>45020</v>
      </c>
      <c r="B3242">
        <v>8.3919999999999995</v>
      </c>
      <c r="G3242">
        <f t="shared" si="939"/>
        <v>8088.1802195531272</v>
      </c>
      <c r="H3242">
        <f t="shared" si="940"/>
        <v>8027.9825140764478</v>
      </c>
      <c r="I3242" s="5">
        <f t="shared" si="929"/>
        <v>0</v>
      </c>
      <c r="J3242" s="6">
        <f>+H3242+SUM($D$16:$E$16)-SUM($F$27:F3242)</f>
        <v>8242.596514076442</v>
      </c>
      <c r="K3242" s="10">
        <f t="shared" si="941"/>
        <v>-7.1442190157188223E-3</v>
      </c>
      <c r="L3242" s="10">
        <f>+H3242/SUM(F$27:F3242)-1</f>
        <v>4.1866366470990624E-2</v>
      </c>
      <c r="M3242">
        <v>8.3539999999999992</v>
      </c>
      <c r="R3242">
        <f t="shared" si="942"/>
        <v>8035.3249886166977</v>
      </c>
      <c r="S3242">
        <f t="shared" si="943"/>
        <v>7808.4926745221373</v>
      </c>
      <c r="T3242" s="5">
        <f t="shared" si="930"/>
        <v>0</v>
      </c>
      <c r="U3242" s="6">
        <f>+S3242+SUM($D$17:$E$17)-SUM($Q$27:Q3242)</f>
        <v>7987.466674522133</v>
      </c>
      <c r="V3242" s="10">
        <f t="shared" si="931"/>
        <v>-1.1688418651599752E-3</v>
      </c>
      <c r="W3242" s="10">
        <f>+S3242/SUM(Q$27:Q3242)-1</f>
        <v>0.21608177174833609</v>
      </c>
      <c r="X3242">
        <v>6.3239999999999998</v>
      </c>
      <c r="AC3242">
        <f t="shared" si="944"/>
        <v>18471.92309853038</v>
      </c>
      <c r="AD3242">
        <f t="shared" si="945"/>
        <v>18291.242898889534</v>
      </c>
      <c r="AE3242" s="5">
        <f t="shared" si="932"/>
        <v>0</v>
      </c>
      <c r="AF3242" s="6">
        <f>+AD3242+SUM($D$18:$E$18)-SUM($AB$27:AB3242)</f>
        <v>18613.163898889557</v>
      </c>
      <c r="AG3242" s="10">
        <f t="shared" si="933"/>
        <v>-3.4069963553888805E-3</v>
      </c>
      <c r="AH3242" s="10">
        <f>+AD3242/SUM(AB$27:AB3242)-1</f>
        <v>0.58255043064592082</v>
      </c>
      <c r="AI3242" s="6">
        <f t="shared" si="934"/>
        <v>0</v>
      </c>
      <c r="AL3242" s="6">
        <f t="shared" si="935"/>
        <v>0</v>
      </c>
      <c r="AM3242" s="6">
        <f t="shared" si="936"/>
        <v>34595.428306700203</v>
      </c>
      <c r="AN3242" s="6">
        <f t="shared" si="937"/>
        <v>34127.718087488116</v>
      </c>
      <c r="AO3242" s="5">
        <f t="shared" si="938"/>
        <v>0</v>
      </c>
      <c r="AP3242" s="6">
        <f>+AN3242+SUM($D$16:$E$18)-SUM($AL$27:AL3242)</f>
        <v>34843.227087488092</v>
      </c>
      <c r="AQ3242" s="10">
        <f t="shared" si="946"/>
        <v>-3.7823438098981699E-3</v>
      </c>
      <c r="AR3242" s="10">
        <f>+AN3242/SUM(AL$27:AL3242)-1</f>
        <v>0.32872861243339768</v>
      </c>
    </row>
    <row r="3243" spans="1:44" x14ac:dyDescent="0.25">
      <c r="A3243" s="1">
        <v>45021</v>
      </c>
      <c r="B3243">
        <v>8.4</v>
      </c>
      <c r="G3243">
        <f t="shared" si="939"/>
        <v>8095.8905915450769</v>
      </c>
      <c r="H3243">
        <f t="shared" si="940"/>
        <v>8035.6355002671799</v>
      </c>
      <c r="I3243" s="5">
        <f t="shared" si="929"/>
        <v>0</v>
      </c>
      <c r="J3243" s="6">
        <f>+H3243+SUM($D$16:$E$16)-SUM($F$27:F3243)</f>
        <v>8250.2495002671749</v>
      </c>
      <c r="K3243" s="10">
        <f t="shared" si="941"/>
        <v>9.2846788965883498E-4</v>
      </c>
      <c r="L3243" s="10">
        <f>+H3243/SUM(F$27:F3243)-1</f>
        <v>4.2859566057712462E-2</v>
      </c>
      <c r="M3243">
        <v>8.3279999999999994</v>
      </c>
      <c r="R3243">
        <f t="shared" si="942"/>
        <v>8010.316794972452</v>
      </c>
      <c r="S3243">
        <f t="shared" si="943"/>
        <v>7784.1904469021265</v>
      </c>
      <c r="T3243" s="5">
        <f t="shared" si="930"/>
        <v>0</v>
      </c>
      <c r="U3243" s="6">
        <f>+S3243+SUM($D$17:$E$17)-SUM($Q$27:Q3243)</f>
        <v>7963.1644469021212</v>
      </c>
      <c r="V3243" s="10">
        <f t="shared" si="931"/>
        <v>-3.0425451035094309E-3</v>
      </c>
      <c r="W3243" s="10">
        <f>+S3243/SUM(Q$27:Q3243)-1</f>
        <v>0.21229698289683308</v>
      </c>
      <c r="X3243">
        <v>6.4180000000000001</v>
      </c>
      <c r="AC3243">
        <f t="shared" si="944"/>
        <v>18746.48995040607</v>
      </c>
      <c r="AD3243">
        <f t="shared" si="945"/>
        <v>18563.124118449246</v>
      </c>
      <c r="AE3243" s="5">
        <f t="shared" si="932"/>
        <v>0</v>
      </c>
      <c r="AF3243" s="6">
        <f>+AD3243+SUM($D$18:$E$18)-SUM($AB$27:AB3243)</f>
        <v>18885.04511844927</v>
      </c>
      <c r="AG3243" s="10">
        <f t="shared" si="933"/>
        <v>1.4606932009873619E-2</v>
      </c>
      <c r="AH3243" s="10">
        <f>+AD3243/SUM(AB$27:AB3243)-1</f>
        <v>0.60607347626273267</v>
      </c>
      <c r="AI3243" s="6">
        <f t="shared" si="934"/>
        <v>0</v>
      </c>
      <c r="AL3243" s="6">
        <f t="shared" si="935"/>
        <v>0</v>
      </c>
      <c r="AM3243" s="6">
        <f t="shared" si="936"/>
        <v>34852.6973369236</v>
      </c>
      <c r="AN3243" s="6">
        <f t="shared" si="937"/>
        <v>34382.950065618556</v>
      </c>
      <c r="AO3243" s="5">
        <f t="shared" si="938"/>
        <v>0</v>
      </c>
      <c r="AP3243" s="6">
        <f>+AN3243+SUM($D$16:$E$18)-SUM($AL$27:AL3243)</f>
        <v>35098.459065618532</v>
      </c>
      <c r="AQ3243" s="10">
        <f t="shared" si="946"/>
        <v>7.3251532497140559E-3</v>
      </c>
      <c r="AR3243" s="10">
        <f>+AN3243/SUM(AL$27:AL3243)-1</f>
        <v>0.33866581454226719</v>
      </c>
    </row>
    <row r="3244" spans="1:44" x14ac:dyDescent="0.25">
      <c r="A3244" s="1">
        <v>45022</v>
      </c>
      <c r="B3244">
        <v>8.3650000000000002</v>
      </c>
      <c r="G3244">
        <f t="shared" si="939"/>
        <v>8062.1577140803056</v>
      </c>
      <c r="H3244">
        <f t="shared" si="940"/>
        <v>8002.1536856827333</v>
      </c>
      <c r="I3244" s="5">
        <f t="shared" si="929"/>
        <v>0</v>
      </c>
      <c r="J3244" s="6">
        <f>+H3244+SUM($D$16:$E$16)-SUM($F$27:F3244)</f>
        <v>8216.7676856827275</v>
      </c>
      <c r="K3244" s="10">
        <f t="shared" si="941"/>
        <v>-4.0582790354840581E-3</v>
      </c>
      <c r="L3244" s="10">
        <f>+H3244/SUM(F$27:F3244)-1</f>
        <v>3.8514317865805392E-2</v>
      </c>
      <c r="M3244">
        <v>8.3580000000000005</v>
      </c>
      <c r="R3244">
        <f t="shared" si="942"/>
        <v>8039.1724030235073</v>
      </c>
      <c r="S3244">
        <f t="shared" si="943"/>
        <v>7812.2314787713722</v>
      </c>
      <c r="T3244" s="5">
        <f t="shared" si="930"/>
        <v>0</v>
      </c>
      <c r="U3244" s="6">
        <f>+S3244+SUM($D$17:$E$17)-SUM($Q$27:Q3244)</f>
        <v>7991.2054787713678</v>
      </c>
      <c r="V3244" s="10">
        <f t="shared" si="931"/>
        <v>3.5213428099121202E-3</v>
      </c>
      <c r="W3244" s="10">
        <f>+S3244/SUM(Q$27:Q3244)-1</f>
        <v>0.21666404695625996</v>
      </c>
      <c r="X3244">
        <v>6.4580000000000002</v>
      </c>
      <c r="AC3244">
        <f t="shared" si="944"/>
        <v>18863.326908651045</v>
      </c>
      <c r="AD3244">
        <f t="shared" si="945"/>
        <v>18678.818254432103</v>
      </c>
      <c r="AE3244" s="5">
        <f t="shared" si="932"/>
        <v>0</v>
      </c>
      <c r="AF3244" s="6">
        <f>+AD3244+SUM($D$18:$E$18)-SUM($AB$27:AB3244)</f>
        <v>19000.739254432126</v>
      </c>
      <c r="AG3244" s="10">
        <f t="shared" si="933"/>
        <v>6.1262303191338408E-3</v>
      </c>
      <c r="AH3244" s="10">
        <f>+AD3244/SUM(AB$27:AB3244)-1</f>
        <v>0.61608328290818437</v>
      </c>
      <c r="AI3244" s="6">
        <f t="shared" si="934"/>
        <v>0</v>
      </c>
      <c r="AL3244" s="6">
        <f t="shared" si="935"/>
        <v>0</v>
      </c>
      <c r="AM3244" s="6">
        <f t="shared" si="936"/>
        <v>34964.657025754859</v>
      </c>
      <c r="AN3244" s="6">
        <f t="shared" si="937"/>
        <v>34493.203418886209</v>
      </c>
      <c r="AO3244" s="5">
        <f t="shared" si="938"/>
        <v>0</v>
      </c>
      <c r="AP3244" s="6">
        <f>+AN3244+SUM($D$16:$E$18)-SUM($AL$27:AL3244)</f>
        <v>35208.712418886193</v>
      </c>
      <c r="AQ3244" s="10">
        <f t="shared" si="946"/>
        <v>3.1412590809622998E-3</v>
      </c>
      <c r="AR3244" s="10">
        <f>+AN3244/SUM(AL$27:AL3244)-1</f>
        <v>0.34295841871603305</v>
      </c>
    </row>
    <row r="3245" spans="1:44" x14ac:dyDescent="0.25">
      <c r="A3245" s="1">
        <v>45027</v>
      </c>
      <c r="B3245">
        <v>8.468</v>
      </c>
      <c r="G3245">
        <f t="shared" si="939"/>
        <v>8161.4287534766308</v>
      </c>
      <c r="H3245">
        <f t="shared" si="940"/>
        <v>8100.6858828883896</v>
      </c>
      <c r="I3245" s="5">
        <f t="shared" si="929"/>
        <v>0</v>
      </c>
      <c r="J3245" s="6">
        <f>+H3245+SUM($D$16:$E$16)-SUM($F$27:F3245)</f>
        <v>8315.2998828883829</v>
      </c>
      <c r="K3245" s="10">
        <f t="shared" si="941"/>
        <v>1.1991600709040595E-2</v>
      </c>
      <c r="L3245" s="10">
        <f>+H3245/SUM(F$27:F3245)-1</f>
        <v>5.1301762544846197E-2</v>
      </c>
      <c r="M3245">
        <v>8.4090000000000007</v>
      </c>
      <c r="R3245">
        <f t="shared" si="942"/>
        <v>8088.2269367102981</v>
      </c>
      <c r="S3245">
        <f t="shared" si="943"/>
        <v>7859.901232949087</v>
      </c>
      <c r="T3245" s="5">
        <f t="shared" si="930"/>
        <v>0</v>
      </c>
      <c r="U3245" s="6">
        <f>+S3245+SUM($D$17:$E$17)-SUM($Q$27:Q3245)</f>
        <v>8038.8752329490817</v>
      </c>
      <c r="V3245" s="10">
        <f t="shared" si="931"/>
        <v>5.9652769916063164E-3</v>
      </c>
      <c r="W3245" s="10">
        <f>+S3245/SUM(Q$27:Q3245)-1</f>
        <v>0.22408805585728508</v>
      </c>
      <c r="X3245">
        <v>6.4889999999999999</v>
      </c>
      <c r="AC3245">
        <f t="shared" si="944"/>
        <v>18953.875551290901</v>
      </c>
      <c r="AD3245">
        <f t="shared" si="945"/>
        <v>18768.481209818816</v>
      </c>
      <c r="AE3245" s="5">
        <f t="shared" si="932"/>
        <v>0</v>
      </c>
      <c r="AF3245" s="6">
        <f>+AD3245+SUM($D$18:$E$18)-SUM($AB$27:AB3245)</f>
        <v>19090.402209818843</v>
      </c>
      <c r="AG3245" s="10">
        <f t="shared" si="933"/>
        <v>4.7189193107737282E-3</v>
      </c>
      <c r="AH3245" s="10">
        <f>+AD3245/SUM(AB$27:AB3245)-1</f>
        <v>0.62384088305840946</v>
      </c>
      <c r="AI3245" s="6">
        <f t="shared" si="934"/>
        <v>0</v>
      </c>
      <c r="AL3245" s="6">
        <f t="shared" si="935"/>
        <v>0</v>
      </c>
      <c r="AM3245" s="6">
        <f t="shared" si="936"/>
        <v>35203.531241477831</v>
      </c>
      <c r="AN3245" s="6">
        <f t="shared" si="937"/>
        <v>34729.068325656292</v>
      </c>
      <c r="AO3245" s="5">
        <f t="shared" si="938"/>
        <v>0</v>
      </c>
      <c r="AP3245" s="6">
        <f>+AN3245+SUM($D$16:$E$18)-SUM($AL$27:AL3245)</f>
        <v>35444.577325656268</v>
      </c>
      <c r="AQ3245" s="10">
        <f t="shared" si="946"/>
        <v>6.699049484228059E-3</v>
      </c>
      <c r="AR3245" s="10">
        <f>+AN3245/SUM(AL$27:AL3245)-1</f>
        <v>0.35214158324789313</v>
      </c>
    </row>
    <row r="3246" spans="1:44" x14ac:dyDescent="0.25">
      <c r="A3246" s="1">
        <v>45028</v>
      </c>
      <c r="B3246">
        <v>8.4179999999999993</v>
      </c>
      <c r="G3246">
        <f t="shared" si="939"/>
        <v>8113.2389285269574</v>
      </c>
      <c r="H3246">
        <f t="shared" si="940"/>
        <v>8052.8547191963225</v>
      </c>
      <c r="I3246" s="5">
        <f t="shared" si="929"/>
        <v>0</v>
      </c>
      <c r="J3246" s="6">
        <f>+H3246+SUM($D$16:$E$16)-SUM($F$27:F3246)</f>
        <v>8267.4687191963167</v>
      </c>
      <c r="K3246" s="10">
        <f t="shared" si="941"/>
        <v>-5.7521874575438003E-3</v>
      </c>
      <c r="L3246" s="10">
        <f>+H3246/SUM(F$27:F3246)-1</f>
        <v>4.5094265127835875E-2</v>
      </c>
      <c r="M3246">
        <v>8.4269999999999996</v>
      </c>
      <c r="R3246">
        <f t="shared" si="942"/>
        <v>8105.5403015409283</v>
      </c>
      <c r="S3246">
        <f t="shared" si="943"/>
        <v>7876.7258520706318</v>
      </c>
      <c r="T3246" s="5">
        <f t="shared" si="930"/>
        <v>0</v>
      </c>
      <c r="U3246" s="6">
        <f>+S3246+SUM($D$17:$E$17)-SUM($Q$27:Q3246)</f>
        <v>8055.6998520706256</v>
      </c>
      <c r="V3246" s="10">
        <f t="shared" si="931"/>
        <v>2.092907108768749E-3</v>
      </c>
      <c r="W3246" s="10">
        <f>+S3246/SUM(Q$27:Q3246)-1</f>
        <v>0.22670829429294104</v>
      </c>
      <c r="X3246">
        <v>6.4779999999999998</v>
      </c>
      <c r="AC3246">
        <f t="shared" si="944"/>
        <v>18921.745387773535</v>
      </c>
      <c r="AD3246">
        <f t="shared" si="945"/>
        <v>18736.665322423531</v>
      </c>
      <c r="AE3246" s="5">
        <f t="shared" si="932"/>
        <v>0</v>
      </c>
      <c r="AF3246" s="6">
        <f>+AD3246+SUM($D$18:$E$18)-SUM($AB$27:AB3246)</f>
        <v>19058.586322423558</v>
      </c>
      <c r="AG3246" s="10">
        <f t="shared" si="933"/>
        <v>-1.6665907321178342E-3</v>
      </c>
      <c r="AH3246" s="10">
        <f>+AD3246/SUM(AB$27:AB3246)-1</f>
        <v>0.62108818623091011</v>
      </c>
      <c r="AI3246" s="6">
        <f t="shared" si="934"/>
        <v>0</v>
      </c>
      <c r="AL3246" s="6">
        <f t="shared" si="935"/>
        <v>0</v>
      </c>
      <c r="AM3246" s="6">
        <f t="shared" si="936"/>
        <v>35140.524617841424</v>
      </c>
      <c r="AN3246" s="6">
        <f t="shared" si="937"/>
        <v>34666.245893690488</v>
      </c>
      <c r="AO3246" s="5">
        <f t="shared" si="938"/>
        <v>0</v>
      </c>
      <c r="AP3246" s="6">
        <f>+AN3246+SUM($D$16:$E$18)-SUM($AL$27:AL3246)</f>
        <v>35381.754893690464</v>
      </c>
      <c r="AQ3246" s="10">
        <f t="shared" si="946"/>
        <v>-1.7724130658578474E-3</v>
      </c>
      <c r="AR3246" s="10">
        <f>+AN3246/SUM(AL$27:AL3246)-1</f>
        <v>0.34969565461470342</v>
      </c>
    </row>
    <row r="3247" spans="1:44" x14ac:dyDescent="0.25">
      <c r="A3247" s="1">
        <v>45029</v>
      </c>
      <c r="B3247">
        <v>8.375</v>
      </c>
      <c r="G3247">
        <f t="shared" si="939"/>
        <v>8071.7956790702392</v>
      </c>
      <c r="H3247">
        <f t="shared" si="940"/>
        <v>8011.7199184211458</v>
      </c>
      <c r="I3247" s="5">
        <f t="shared" si="929"/>
        <v>0</v>
      </c>
      <c r="J3247" s="6">
        <f>+H3247+SUM($D$16:$E$16)-SUM($F$27:F3247)</f>
        <v>8226.33391842114</v>
      </c>
      <c r="K3247" s="10">
        <f t="shared" si="941"/>
        <v>-4.9755012292536094E-3</v>
      </c>
      <c r="L3247" s="10">
        <f>+H3247/SUM(F$27:F3247)-1</f>
        <v>3.975581734920719E-2</v>
      </c>
      <c r="M3247">
        <v>8.4710000000000001</v>
      </c>
      <c r="R3247">
        <f t="shared" si="942"/>
        <v>8147.861860015807</v>
      </c>
      <c r="S3247">
        <f t="shared" si="943"/>
        <v>7917.8526988121894</v>
      </c>
      <c r="T3247" s="5">
        <f t="shared" si="930"/>
        <v>0</v>
      </c>
      <c r="U3247" s="6">
        <f>+S3247+SUM($D$17:$E$17)-SUM($Q$27:Q3247)</f>
        <v>8096.8266988121832</v>
      </c>
      <c r="V3247" s="10">
        <f t="shared" si="931"/>
        <v>5.1053102147278207E-3</v>
      </c>
      <c r="W3247" s="10">
        <f>+S3247/SUM(Q$27:Q3247)-1</f>
        <v>0.23311332158010001</v>
      </c>
      <c r="X3247">
        <v>6.5119999999999996</v>
      </c>
      <c r="AC3247">
        <f t="shared" si="944"/>
        <v>19021.056802281764</v>
      </c>
      <c r="AD3247">
        <f t="shared" si="945"/>
        <v>18835.005338008959</v>
      </c>
      <c r="AE3247" s="5">
        <f t="shared" si="932"/>
        <v>0</v>
      </c>
      <c r="AF3247" s="6">
        <f>+AD3247+SUM($D$18:$E$18)-SUM($AB$27:AB3247)</f>
        <v>19156.926338008983</v>
      </c>
      <c r="AG3247" s="10">
        <f t="shared" si="933"/>
        <v>5.1598798526688583E-3</v>
      </c>
      <c r="AH3247" s="10">
        <f>+AD3247/SUM(AB$27:AB3247)-1</f>
        <v>0.62959652187954429</v>
      </c>
      <c r="AI3247" s="6">
        <f t="shared" si="934"/>
        <v>0</v>
      </c>
      <c r="AL3247" s="6">
        <f t="shared" si="935"/>
        <v>0</v>
      </c>
      <c r="AM3247" s="6">
        <f t="shared" si="936"/>
        <v>35240.714341367813</v>
      </c>
      <c r="AN3247" s="6">
        <f t="shared" si="937"/>
        <v>34764.57795524229</v>
      </c>
      <c r="AO3247" s="5">
        <f t="shared" si="938"/>
        <v>0</v>
      </c>
      <c r="AP3247" s="6">
        <f>+AN3247+SUM($D$16:$E$18)-SUM($AL$27:AL3247)</f>
        <v>35480.086955242266</v>
      </c>
      <c r="AQ3247" s="10">
        <f t="shared" si="946"/>
        <v>2.7791742339309256E-3</v>
      </c>
      <c r="AR3247" s="10">
        <f>+AN3247/SUM(AL$27:AL3247)-1</f>
        <v>0.35352411520408422</v>
      </c>
    </row>
    <row r="3248" spans="1:44" x14ac:dyDescent="0.25">
      <c r="A3248" s="1">
        <v>45030</v>
      </c>
      <c r="B3248">
        <v>8.4380000000000006</v>
      </c>
      <c r="G3248">
        <f t="shared" si="939"/>
        <v>8132.5148585068273</v>
      </c>
      <c r="H3248">
        <f t="shared" si="940"/>
        <v>8071.9871846731503</v>
      </c>
      <c r="I3248" s="5">
        <f t="shared" si="929"/>
        <v>0</v>
      </c>
      <c r="J3248" s="6">
        <f>+H3248+SUM($D$16:$E$16)-SUM($F$27:F3248)</f>
        <v>8286.6011846731453</v>
      </c>
      <c r="K3248" s="10">
        <f t="shared" si="941"/>
        <v>7.3261390614169919E-3</v>
      </c>
      <c r="L3248" s="10">
        <f>+H3248/SUM(F$27:F3248)-1</f>
        <v>4.7577264094640137E-2</v>
      </c>
      <c r="M3248">
        <v>8.5210000000000008</v>
      </c>
      <c r="R3248">
        <f t="shared" si="942"/>
        <v>8195.9545401008982</v>
      </c>
      <c r="S3248">
        <f t="shared" si="943"/>
        <v>7964.5877519275973</v>
      </c>
      <c r="T3248" s="5">
        <f t="shared" si="930"/>
        <v>0</v>
      </c>
      <c r="U3248" s="6">
        <f>+S3248+SUM($D$17:$E$17)-SUM($Q$27:Q3248)</f>
        <v>8143.5617519275911</v>
      </c>
      <c r="V3248" s="10">
        <f t="shared" si="931"/>
        <v>5.7720209229950026E-3</v>
      </c>
      <c r="W3248" s="10">
        <f>+S3248/SUM(Q$27:Q3248)-1</f>
        <v>0.24039176167914444</v>
      </c>
      <c r="X3248">
        <v>6.5090000000000003</v>
      </c>
      <c r="AC3248">
        <f t="shared" si="944"/>
        <v>19012.294030413392</v>
      </c>
      <c r="AD3248">
        <f t="shared" si="945"/>
        <v>18826.328277810248</v>
      </c>
      <c r="AE3248" s="5">
        <f t="shared" si="932"/>
        <v>0</v>
      </c>
      <c r="AF3248" s="6">
        <f>+AD3248+SUM($D$18:$E$18)-SUM($AB$27:AB3248)</f>
        <v>19148.249277810275</v>
      </c>
      <c r="AG3248" s="10">
        <f t="shared" si="933"/>
        <v>-4.5294636757531315E-4</v>
      </c>
      <c r="AH3248" s="10">
        <f>+AD3248/SUM(AB$27:AB3248)-1</f>
        <v>0.62884578638113564</v>
      </c>
      <c r="AI3248" s="6">
        <f t="shared" si="934"/>
        <v>0</v>
      </c>
      <c r="AL3248" s="6">
        <f t="shared" si="935"/>
        <v>0</v>
      </c>
      <c r="AM3248" s="6">
        <f t="shared" si="936"/>
        <v>35340.763429021114</v>
      </c>
      <c r="AN3248" s="6">
        <f t="shared" si="937"/>
        <v>34862.903214410995</v>
      </c>
      <c r="AO3248" s="5">
        <f t="shared" si="938"/>
        <v>0</v>
      </c>
      <c r="AP3248" s="6">
        <f>+AN3248+SUM($D$16:$E$18)-SUM($AL$27:AL3248)</f>
        <v>35578.412214410972</v>
      </c>
      <c r="AQ3248" s="10">
        <f t="shared" si="946"/>
        <v>2.7712801068593418E-3</v>
      </c>
      <c r="AR3248" s="10">
        <f>+AN3248/SUM(AL$27:AL3248)-1</f>
        <v>0.35735231094947406</v>
      </c>
    </row>
    <row r="3249" spans="1:44" x14ac:dyDescent="0.25">
      <c r="A3249" s="1">
        <v>45033</v>
      </c>
      <c r="B3249">
        <v>8.5139999999999993</v>
      </c>
      <c r="G3249">
        <f t="shared" si="939"/>
        <v>8205.7633924303282</v>
      </c>
      <c r="H3249">
        <f t="shared" si="940"/>
        <v>8144.6905534850894</v>
      </c>
      <c r="I3249" s="5">
        <f t="shared" si="929"/>
        <v>0</v>
      </c>
      <c r="J3249" s="6">
        <f>+H3249+SUM($D$16:$E$16)-SUM($F$27:F3249)</f>
        <v>8359.3045534850826</v>
      </c>
      <c r="K3249" s="10">
        <f t="shared" si="941"/>
        <v>8.7736053891924737E-3</v>
      </c>
      <c r="L3249" s="10">
        <f>+H3249/SUM(F$27:F3249)-1</f>
        <v>5.7012660168495488E-2</v>
      </c>
      <c r="M3249">
        <v>8.5129999999999999</v>
      </c>
      <c r="R3249">
        <f t="shared" si="942"/>
        <v>8188.2597112872827</v>
      </c>
      <c r="S3249">
        <f t="shared" si="943"/>
        <v>7957.1101434291313</v>
      </c>
      <c r="T3249" s="5">
        <f t="shared" si="930"/>
        <v>0</v>
      </c>
      <c r="U3249" s="6">
        <f>+S3249+SUM($D$17:$E$17)-SUM($Q$27:Q3249)</f>
        <v>8136.0841434291251</v>
      </c>
      <c r="V3249" s="10">
        <f t="shared" si="931"/>
        <v>-9.1822334332958278E-4</v>
      </c>
      <c r="W3249" s="10">
        <f>+S3249/SUM(Q$27:Q3249)-1</f>
        <v>0.23922721126329738</v>
      </c>
      <c r="X3249">
        <v>6.5510000000000002</v>
      </c>
      <c r="AC3249">
        <f t="shared" si="944"/>
        <v>19134.972836570614</v>
      </c>
      <c r="AD3249">
        <f t="shared" si="945"/>
        <v>18947.807120592246</v>
      </c>
      <c r="AE3249" s="5">
        <f t="shared" si="932"/>
        <v>0</v>
      </c>
      <c r="AF3249" s="6">
        <f>+AD3249+SUM($D$18:$E$18)-SUM($AB$27:AB3249)</f>
        <v>19269.72812059227</v>
      </c>
      <c r="AG3249" s="10">
        <f t="shared" si="933"/>
        <v>6.3441226933873551E-3</v>
      </c>
      <c r="AH3249" s="10">
        <f>+AD3249/SUM(AB$27:AB3249)-1</f>
        <v>0.63935608335885985</v>
      </c>
      <c r="AI3249" s="6">
        <f t="shared" si="934"/>
        <v>0</v>
      </c>
      <c r="AL3249" s="6">
        <f t="shared" si="935"/>
        <v>0</v>
      </c>
      <c r="AM3249" s="6">
        <f t="shared" si="936"/>
        <v>35528.995940288223</v>
      </c>
      <c r="AN3249" s="6">
        <f t="shared" si="937"/>
        <v>35049.607817506469</v>
      </c>
      <c r="AO3249" s="5">
        <f t="shared" si="938"/>
        <v>0</v>
      </c>
      <c r="AP3249" s="6">
        <f>+AN3249+SUM($D$16:$E$18)-SUM($AL$27:AL3249)</f>
        <v>35765.116817506452</v>
      </c>
      <c r="AQ3249" s="10">
        <f t="shared" si="946"/>
        <v>5.2476935162344418E-3</v>
      </c>
      <c r="AR3249" s="10">
        <f>+AN3249/SUM(AL$27:AL3249)-1</f>
        <v>0.3646214681656117</v>
      </c>
    </row>
    <row r="3250" spans="1:44" x14ac:dyDescent="0.25">
      <c r="A3250" s="1">
        <v>45034</v>
      </c>
      <c r="B3250">
        <v>8.49</v>
      </c>
      <c r="G3250">
        <f t="shared" si="939"/>
        <v>8182.6322764544857</v>
      </c>
      <c r="H3250">
        <f t="shared" si="940"/>
        <v>8121.7315949128988</v>
      </c>
      <c r="I3250" s="5">
        <f t="shared" si="929"/>
        <v>0</v>
      </c>
      <c r="J3250" s="6">
        <f>+H3250+SUM($D$16:$E$16)-SUM($F$27:F3250)</f>
        <v>8336.3455949128911</v>
      </c>
      <c r="K3250" s="10">
        <f t="shared" si="941"/>
        <v>-2.7465153859742575E-3</v>
      </c>
      <c r="L3250" s="10">
        <f>+H3250/SUM(F$27:F3250)-1</f>
        <v>5.403306140833064E-2</v>
      </c>
      <c r="M3250">
        <v>8.5500000000000007</v>
      </c>
      <c r="R3250">
        <f t="shared" si="942"/>
        <v>8223.848294550251</v>
      </c>
      <c r="S3250">
        <f t="shared" si="943"/>
        <v>7991.6940827345334</v>
      </c>
      <c r="T3250" s="5">
        <f t="shared" si="930"/>
        <v>0</v>
      </c>
      <c r="U3250" s="6">
        <f>+S3250+SUM($D$17:$E$17)-SUM($Q$27:Q3250)</f>
        <v>8170.6680827345281</v>
      </c>
      <c r="V3250" s="10">
        <f t="shared" si="931"/>
        <v>4.2506860420481463E-3</v>
      </c>
      <c r="W3250" s="10">
        <f>+S3250/SUM(Q$27:Q3250)-1</f>
        <v>0.24461325693659042</v>
      </c>
      <c r="X3250">
        <v>6.5170000000000003</v>
      </c>
      <c r="AC3250">
        <f t="shared" si="944"/>
        <v>19035.661422062385</v>
      </c>
      <c r="AD3250">
        <f t="shared" si="945"/>
        <v>18849.467105006817</v>
      </c>
      <c r="AE3250" s="5">
        <f t="shared" si="932"/>
        <v>0</v>
      </c>
      <c r="AF3250" s="6">
        <f>+AD3250+SUM($D$18:$E$18)-SUM($AB$27:AB3250)</f>
        <v>19171.388105006845</v>
      </c>
      <c r="AG3250" s="10">
        <f t="shared" si="933"/>
        <v>-5.1033421421413649E-3</v>
      </c>
      <c r="AH3250" s="10">
        <f>+AD3250/SUM(AB$27:AB3250)-1</f>
        <v>0.63084774771022589</v>
      </c>
      <c r="AI3250" s="6">
        <f t="shared" si="934"/>
        <v>0</v>
      </c>
      <c r="AL3250" s="6">
        <f t="shared" si="935"/>
        <v>0</v>
      </c>
      <c r="AM3250" s="6">
        <f t="shared" si="936"/>
        <v>35442.141993067125</v>
      </c>
      <c r="AN3250" s="6">
        <f t="shared" si="937"/>
        <v>34962.892782654249</v>
      </c>
      <c r="AO3250" s="5">
        <f t="shared" si="938"/>
        <v>0</v>
      </c>
      <c r="AP3250" s="6">
        <f>+AN3250+SUM($D$16:$E$18)-SUM($AL$27:AL3250)</f>
        <v>35678.401782654226</v>
      </c>
      <c r="AQ3250" s="10">
        <f t="shared" si="946"/>
        <v>-2.4245701557384924E-3</v>
      </c>
      <c r="AR3250" s="10">
        <f>+AN3250/SUM(AL$27:AL3250)-1</f>
        <v>0.36124530490614837</v>
      </c>
    </row>
    <row r="3251" spans="1:44" x14ac:dyDescent="0.25">
      <c r="A3251" s="1">
        <v>45035</v>
      </c>
      <c r="B3251">
        <v>8.4250000000000007</v>
      </c>
      <c r="G3251">
        <f t="shared" si="939"/>
        <v>8119.9855040199109</v>
      </c>
      <c r="H3251">
        <f t="shared" si="940"/>
        <v>8059.5510821132129</v>
      </c>
      <c r="I3251" s="5">
        <f t="shared" si="929"/>
        <v>0</v>
      </c>
      <c r="J3251" s="6">
        <f>+H3251+SUM($D$16:$E$16)-SUM($F$27:F3251)</f>
        <v>8274.1650821132062</v>
      </c>
      <c r="K3251" s="10">
        <f t="shared" si="941"/>
        <v>-7.4589653333985151E-3</v>
      </c>
      <c r="L3251" s="10">
        <f>+H3251/SUM(F$27:F3251)-1</f>
        <v>4.5963314766217511E-2</v>
      </c>
      <c r="M3251">
        <v>8.5440000000000005</v>
      </c>
      <c r="R3251">
        <f t="shared" si="942"/>
        <v>8218.0771729400403</v>
      </c>
      <c r="S3251">
        <f t="shared" si="943"/>
        <v>7986.0858763606839</v>
      </c>
      <c r="T3251" s="5">
        <f t="shared" si="930"/>
        <v>0</v>
      </c>
      <c r="U3251" s="6">
        <f>+S3251+SUM($D$17:$E$17)-SUM($Q$27:Q3251)</f>
        <v>8165.0598763606795</v>
      </c>
      <c r="V3251" s="10">
        <f t="shared" si="931"/>
        <v>-6.8638284128796911E-4</v>
      </c>
      <c r="W3251" s="10">
        <f>+S3251/SUM(Q$27:Q3251)-1</f>
        <v>0.24373984412470495</v>
      </c>
      <c r="X3251">
        <v>6.5060000000000002</v>
      </c>
      <c r="AC3251">
        <f t="shared" si="944"/>
        <v>19003.531258545019</v>
      </c>
      <c r="AD3251">
        <f t="shared" si="945"/>
        <v>18817.651217611532</v>
      </c>
      <c r="AE3251" s="5">
        <f t="shared" si="932"/>
        <v>0</v>
      </c>
      <c r="AF3251" s="6">
        <f>+AD3251+SUM($D$18:$E$18)-SUM($AB$27:AB3251)</f>
        <v>19139.57221761156</v>
      </c>
      <c r="AG3251" s="10">
        <f t="shared" si="933"/>
        <v>-1.6595505354657369E-3</v>
      </c>
      <c r="AH3251" s="10">
        <f>+AD3251/SUM(AB$27:AB3251)-1</f>
        <v>0.62809505088272655</v>
      </c>
      <c r="AI3251" s="6">
        <f t="shared" si="934"/>
        <v>0</v>
      </c>
      <c r="AL3251" s="6">
        <f t="shared" si="935"/>
        <v>0</v>
      </c>
      <c r="AM3251" s="6">
        <f t="shared" si="936"/>
        <v>35341.59393550497</v>
      </c>
      <c r="AN3251" s="6">
        <f t="shared" si="937"/>
        <v>34863.288176085429</v>
      </c>
      <c r="AO3251" s="5">
        <f t="shared" si="938"/>
        <v>0</v>
      </c>
      <c r="AP3251" s="6">
        <f>+AN3251+SUM($D$16:$E$18)-SUM($AL$27:AL3251)</f>
        <v>35578.797176085413</v>
      </c>
      <c r="AQ3251" s="10">
        <f t="shared" si="946"/>
        <v>-2.7917339788812168E-3</v>
      </c>
      <c r="AR3251" s="10">
        <f>+AN3251/SUM(AL$27:AL3251)-1</f>
        <v>0.35736729904771725</v>
      </c>
    </row>
    <row r="3252" spans="1:44" x14ac:dyDescent="0.25">
      <c r="A3252" s="1">
        <v>45036</v>
      </c>
      <c r="B3252">
        <v>8.3979999999999997</v>
      </c>
      <c r="G3252">
        <f t="shared" si="939"/>
        <v>8093.9629985470865</v>
      </c>
      <c r="H3252">
        <f t="shared" si="940"/>
        <v>8033.7222537194957</v>
      </c>
      <c r="I3252" s="5">
        <f t="shared" si="929"/>
        <v>0</v>
      </c>
      <c r="J3252" s="6">
        <f>+H3252+SUM($D$16:$E$16)-SUM($F$27:F3252)</f>
        <v>8248.336253719488</v>
      </c>
      <c r="K3252" s="10">
        <f t="shared" si="941"/>
        <v>-3.1216235278594961E-3</v>
      </c>
      <c r="L3252" s="10">
        <f>+H3252/SUM(F$27:F3252)-1</f>
        <v>4.2611266161031836E-2</v>
      </c>
      <c r="M3252">
        <v>8.5380000000000003</v>
      </c>
      <c r="R3252">
        <f t="shared" si="942"/>
        <v>8212.3060513298296</v>
      </c>
      <c r="S3252">
        <f t="shared" si="943"/>
        <v>7980.4776699868344</v>
      </c>
      <c r="T3252" s="5">
        <f t="shared" si="930"/>
        <v>0</v>
      </c>
      <c r="U3252" s="6">
        <f>+S3252+SUM($D$17:$E$17)-SUM($Q$27:Q3252)</f>
        <v>8159.4516699868291</v>
      </c>
      <c r="V3252" s="10">
        <f t="shared" si="931"/>
        <v>-6.8685428628478817E-4</v>
      </c>
      <c r="W3252" s="10">
        <f>+S3252/SUM(Q$27:Q3252)-1</f>
        <v>0.24286643131281949</v>
      </c>
      <c r="X3252">
        <v>6.4729999999999999</v>
      </c>
      <c r="AC3252">
        <f t="shared" si="944"/>
        <v>18907.140767992914</v>
      </c>
      <c r="AD3252">
        <f t="shared" si="945"/>
        <v>18722.203555425676</v>
      </c>
      <c r="AE3252" s="5">
        <f t="shared" si="932"/>
        <v>0</v>
      </c>
      <c r="AF3252" s="6">
        <f>+AD3252+SUM($D$18:$E$18)-SUM($AB$27:AB3252)</f>
        <v>19044.124555425704</v>
      </c>
      <c r="AG3252" s="10">
        <f t="shared" si="933"/>
        <v>-4.9869276648737415E-3</v>
      </c>
      <c r="AH3252" s="10">
        <f>+AD3252/SUM(AB$27:AB3252)-1</f>
        <v>0.61983696040022895</v>
      </c>
      <c r="AI3252" s="6">
        <f t="shared" si="934"/>
        <v>0</v>
      </c>
      <c r="AL3252" s="6">
        <f t="shared" si="935"/>
        <v>0</v>
      </c>
      <c r="AM3252" s="6">
        <f t="shared" si="936"/>
        <v>35213.409817869833</v>
      </c>
      <c r="AN3252" s="6">
        <f t="shared" si="937"/>
        <v>34736.403479132008</v>
      </c>
      <c r="AO3252" s="5">
        <f t="shared" si="938"/>
        <v>0</v>
      </c>
      <c r="AP3252" s="6">
        <f>+AN3252+SUM($D$16:$E$18)-SUM($AL$27:AL3252)</f>
        <v>35451.912479131992</v>
      </c>
      <c r="AQ3252" s="10">
        <f t="shared" si="946"/>
        <v>-3.5663009158360959E-3</v>
      </c>
      <c r="AR3252" s="10">
        <f>+AN3252/SUM(AL$27:AL3252)-1</f>
        <v>0.35242717012114366</v>
      </c>
    </row>
    <row r="3253" spans="1:44" x14ac:dyDescent="0.25">
      <c r="A3253" s="1">
        <v>45037</v>
      </c>
      <c r="B3253">
        <v>8.3160000000000007</v>
      </c>
      <c r="G3253">
        <f t="shared" si="939"/>
        <v>8014.9316856296236</v>
      </c>
      <c r="H3253">
        <f t="shared" si="940"/>
        <v>7955.2791452645079</v>
      </c>
      <c r="I3253" s="5">
        <f t="shared" si="929"/>
        <v>0</v>
      </c>
      <c r="J3253" s="6">
        <f>+H3253+SUM($D$16:$E$16)-SUM($F$27:F3253)</f>
        <v>8169.8931452645002</v>
      </c>
      <c r="K3253" s="10">
        <f t="shared" si="941"/>
        <v>-9.5101734509932534E-3</v>
      </c>
      <c r="L3253" s="10">
        <f>+H3253/SUM(F$27:F3253)-1</f>
        <v>3.2430970397135273E-2</v>
      </c>
      <c r="M3253">
        <v>8.5559999999999992</v>
      </c>
      <c r="R3253">
        <f t="shared" si="942"/>
        <v>8229.6194161604617</v>
      </c>
      <c r="S3253">
        <f t="shared" si="943"/>
        <v>7997.3022891083801</v>
      </c>
      <c r="T3253" s="5">
        <f t="shared" si="930"/>
        <v>0</v>
      </c>
      <c r="U3253" s="6">
        <f>+S3253+SUM($D$17:$E$17)-SUM($Q$27:Q3253)</f>
        <v>8176.2762891083748</v>
      </c>
      <c r="V3253" s="10">
        <f t="shared" si="931"/>
        <v>2.0619791380629415E-3</v>
      </c>
      <c r="W3253" s="10">
        <f>+S3253/SUM(Q$27:Q3253)-1</f>
        <v>0.24548666974847522</v>
      </c>
      <c r="X3253">
        <v>6.5140000000000002</v>
      </c>
      <c r="AC3253">
        <f t="shared" si="944"/>
        <v>19026.898650194013</v>
      </c>
      <c r="AD3253">
        <f t="shared" si="945"/>
        <v>18840.790044808102</v>
      </c>
      <c r="AE3253" s="5">
        <f t="shared" si="932"/>
        <v>0</v>
      </c>
      <c r="AF3253" s="6">
        <f>+AD3253+SUM($D$18:$E$18)-SUM($AB$27:AB3253)</f>
        <v>19162.711044808129</v>
      </c>
      <c r="AG3253" s="10">
        <f t="shared" si="933"/>
        <v>6.2269330909536791E-3</v>
      </c>
      <c r="AH3253" s="10">
        <f>+AD3253/SUM(AB$27:AB3253)-1</f>
        <v>0.6300970122118168</v>
      </c>
      <c r="AI3253" s="6">
        <f t="shared" si="934"/>
        <v>0</v>
      </c>
      <c r="AL3253" s="6">
        <f t="shared" si="935"/>
        <v>0</v>
      </c>
      <c r="AM3253" s="6">
        <f t="shared" si="936"/>
        <v>35271.449751984095</v>
      </c>
      <c r="AN3253" s="6">
        <f t="shared" si="937"/>
        <v>34793.371479180991</v>
      </c>
      <c r="AO3253" s="5">
        <f t="shared" si="938"/>
        <v>0</v>
      </c>
      <c r="AP3253" s="6">
        <f>+AN3253+SUM($D$16:$E$18)-SUM($AL$27:AL3253)</f>
        <v>35508.880479180967</v>
      </c>
      <c r="AQ3253" s="10">
        <f t="shared" si="946"/>
        <v>1.6069090795174379E-3</v>
      </c>
      <c r="AR3253" s="10">
        <f>+AN3253/SUM(AL$27:AL3253)-1</f>
        <v>0.35464516229583687</v>
      </c>
    </row>
    <row r="3254" spans="1:44" x14ac:dyDescent="0.25">
      <c r="A3254" s="1">
        <v>45040</v>
      </c>
      <c r="B3254">
        <v>8.2390000000000008</v>
      </c>
      <c r="G3254">
        <f t="shared" si="939"/>
        <v>7940.7193552071267</v>
      </c>
      <c r="H3254">
        <f t="shared" si="940"/>
        <v>7881.6191531787254</v>
      </c>
      <c r="I3254" s="5">
        <f t="shared" si="929"/>
        <v>0</v>
      </c>
      <c r="J3254" s="6">
        <f>+H3254+SUM($D$16:$E$16)-SUM($F$27:F3254)</f>
        <v>8096.2331531787195</v>
      </c>
      <c r="K3254" s="10">
        <f t="shared" si="941"/>
        <v>-9.0160288238868569E-3</v>
      </c>
      <c r="L3254" s="10">
        <f>+H3254/SUM(F$27:F3254)-1</f>
        <v>2.2871424374939719E-2</v>
      </c>
      <c r="M3254">
        <v>8.5630000000000006</v>
      </c>
      <c r="R3254">
        <f t="shared" si="942"/>
        <v>8236.3523913723766</v>
      </c>
      <c r="S3254">
        <f t="shared" si="943"/>
        <v>8003.8451965445383</v>
      </c>
      <c r="T3254" s="5">
        <f t="shared" si="930"/>
        <v>0</v>
      </c>
      <c r="U3254" s="6">
        <f>+S3254+SUM($D$17:$E$17)-SUM($Q$27:Q3254)</f>
        <v>8182.819196544533</v>
      </c>
      <c r="V3254" s="10">
        <f t="shared" si="931"/>
        <v>8.0023071686974312E-4</v>
      </c>
      <c r="W3254" s="10">
        <f>+S3254/SUM(Q$27:Q3254)-1</f>
        <v>0.24650565136234182</v>
      </c>
      <c r="X3254">
        <v>6.5170000000000003</v>
      </c>
      <c r="AC3254">
        <f t="shared" si="944"/>
        <v>19035.661422062389</v>
      </c>
      <c r="AD3254">
        <f t="shared" si="945"/>
        <v>18849.467105006817</v>
      </c>
      <c r="AE3254" s="5">
        <f t="shared" si="932"/>
        <v>0</v>
      </c>
      <c r="AF3254" s="6">
        <f>+AD3254+SUM($D$18:$E$18)-SUM($AB$27:AB3254)</f>
        <v>19171.388105006845</v>
      </c>
      <c r="AG3254" s="10">
        <f t="shared" si="933"/>
        <v>4.5280963525606843E-4</v>
      </c>
      <c r="AH3254" s="10">
        <f>+AD3254/SUM(AB$27:AB3254)-1</f>
        <v>0.63084774771022589</v>
      </c>
      <c r="AI3254" s="6">
        <f t="shared" si="934"/>
        <v>0</v>
      </c>
      <c r="AL3254" s="6">
        <f t="shared" si="935"/>
        <v>0</v>
      </c>
      <c r="AM3254" s="6">
        <f t="shared" si="936"/>
        <v>35212.733168641891</v>
      </c>
      <c r="AN3254" s="6">
        <f t="shared" si="937"/>
        <v>34734.931454730082</v>
      </c>
      <c r="AO3254" s="5">
        <f t="shared" si="938"/>
        <v>0</v>
      </c>
      <c r="AP3254" s="6">
        <f>+AN3254+SUM($D$16:$E$18)-SUM($AL$27:AL3254)</f>
        <v>35450.440454730066</v>
      </c>
      <c r="AQ3254" s="10">
        <f t="shared" si="946"/>
        <v>-1.6457861712977362E-3</v>
      </c>
      <c r="AR3254" s="10">
        <f>+AN3254/SUM(AL$27:AL3254)-1</f>
        <v>0.35236985832150824</v>
      </c>
    </row>
    <row r="3255" spans="1:44" x14ac:dyDescent="0.25">
      <c r="A3255" s="1">
        <v>45042</v>
      </c>
      <c r="B3255">
        <v>8.1359999999999992</v>
      </c>
      <c r="G3255">
        <f t="shared" si="939"/>
        <v>7841.4483158107987</v>
      </c>
      <c r="H3255">
        <f t="shared" si="940"/>
        <v>7783.0869559730672</v>
      </c>
      <c r="I3255" s="5">
        <f t="shared" si="929"/>
        <v>0</v>
      </c>
      <c r="J3255" s="6">
        <f>+H3255+SUM($D$16:$E$16)-SUM($F$27:F3255)</f>
        <v>7997.7009559730604</v>
      </c>
      <c r="K3255" s="10">
        <f t="shared" si="941"/>
        <v>-1.2170128421631898E-2</v>
      </c>
      <c r="L3255" s="10">
        <f>+H3255/SUM(F$27:F3255)-1</f>
        <v>1.0083979695898471E-2</v>
      </c>
      <c r="M3255">
        <v>8.4719999999999995</v>
      </c>
      <c r="R3255">
        <f t="shared" si="942"/>
        <v>8148.8237136175139</v>
      </c>
      <c r="S3255">
        <f t="shared" si="943"/>
        <v>7918.7873998744981</v>
      </c>
      <c r="T3255" s="5">
        <f t="shared" si="930"/>
        <v>0</v>
      </c>
      <c r="U3255" s="6">
        <f>+S3255+SUM($D$17:$E$17)-SUM($Q$27:Q3255)</f>
        <v>8097.7613998744928</v>
      </c>
      <c r="V3255" s="10">
        <f t="shared" si="931"/>
        <v>-1.039468117613529E-2</v>
      </c>
      <c r="W3255" s="10">
        <f>+S3255/SUM(Q$27:Q3255)-1</f>
        <v>0.23325889038208092</v>
      </c>
      <c r="X3255">
        <v>6.3940000000000001</v>
      </c>
      <c r="AC3255">
        <f t="shared" si="944"/>
        <v>18676.387775459094</v>
      </c>
      <c r="AD3255">
        <f t="shared" si="945"/>
        <v>18493.707636859534</v>
      </c>
      <c r="AE3255" s="5">
        <f t="shared" si="932"/>
        <v>0</v>
      </c>
      <c r="AF3255" s="6">
        <f>+AD3255+SUM($D$18:$E$18)-SUM($AB$27:AB3255)</f>
        <v>18815.628636859561</v>
      </c>
      <c r="AG3255" s="10">
        <f t="shared" si="933"/>
        <v>-1.8556792351116846E-2</v>
      </c>
      <c r="AH3255" s="10">
        <f>+AD3255/SUM(AB$27:AB3255)-1</f>
        <v>0.60006759227546147</v>
      </c>
      <c r="AI3255" s="6">
        <f t="shared" si="934"/>
        <v>0</v>
      </c>
      <c r="AL3255" s="6">
        <f t="shared" si="935"/>
        <v>0</v>
      </c>
      <c r="AM3255" s="6">
        <f t="shared" si="936"/>
        <v>34666.659804887408</v>
      </c>
      <c r="AN3255" s="6">
        <f t="shared" si="937"/>
        <v>34195.581992707099</v>
      </c>
      <c r="AO3255" s="5">
        <f t="shared" si="938"/>
        <v>0</v>
      </c>
      <c r="AP3255" s="6">
        <f>+AN3255+SUM($D$16:$E$18)-SUM($AL$27:AL3255)</f>
        <v>34911.090992707075</v>
      </c>
      <c r="AQ3255" s="10">
        <f t="shared" si="946"/>
        <v>-1.5214182252875963E-2</v>
      </c>
      <c r="AR3255" s="10">
        <f>+AN3255/SUM(AL$27:AL3255)-1</f>
        <v>0.33137082579160593</v>
      </c>
    </row>
    <row r="3256" spans="1:44" x14ac:dyDescent="0.25">
      <c r="A3256" s="1">
        <v>45043</v>
      </c>
      <c r="B3256">
        <v>8.1999999999999993</v>
      </c>
      <c r="G3256">
        <f t="shared" si="939"/>
        <v>7903.1312917463802</v>
      </c>
      <c r="H3256">
        <f t="shared" si="940"/>
        <v>7844.3108454989124</v>
      </c>
      <c r="I3256" s="5">
        <f t="shared" si="929"/>
        <v>0</v>
      </c>
      <c r="J3256" s="6">
        <f>+H3256+SUM($D$16:$E$16)-SUM($F$27:F3256)</f>
        <v>8058.9248454989056</v>
      </c>
      <c r="K3256" s="10">
        <f t="shared" si="941"/>
        <v>7.6551861419775769E-3</v>
      </c>
      <c r="L3256" s="10">
        <f>+H3256/SUM(F$27:F3256)-1</f>
        <v>1.802957638967162E-2</v>
      </c>
      <c r="M3256">
        <v>8.4749999999999996</v>
      </c>
      <c r="R3256">
        <f t="shared" si="942"/>
        <v>8151.7092744226193</v>
      </c>
      <c r="S3256">
        <f t="shared" si="943"/>
        <v>7921.5915030614224</v>
      </c>
      <c r="T3256" s="5">
        <f t="shared" si="930"/>
        <v>0</v>
      </c>
      <c r="U3256" s="6">
        <f>+S3256+SUM($D$17:$E$17)-SUM($Q$27:Q3256)</f>
        <v>8100.565503061418</v>
      </c>
      <c r="V3256" s="10">
        <f t="shared" si="931"/>
        <v>3.4628128052394125E-4</v>
      </c>
      <c r="W3256" s="10">
        <f>+S3256/SUM(Q$27:Q3256)-1</f>
        <v>0.23369559678802365</v>
      </c>
      <c r="X3256">
        <v>6.4269999999999996</v>
      </c>
      <c r="AC3256">
        <f t="shared" si="944"/>
        <v>18772.778266011195</v>
      </c>
      <c r="AD3256">
        <f t="shared" si="945"/>
        <v>18589.155299045386</v>
      </c>
      <c r="AE3256" s="5">
        <f t="shared" si="932"/>
        <v>0</v>
      </c>
      <c r="AF3256" s="6">
        <f>+AD3256+SUM($D$18:$E$18)-SUM($AB$27:AB3256)</f>
        <v>18911.07629904541</v>
      </c>
      <c r="AG3256" s="10">
        <f t="shared" si="933"/>
        <v>5.0727862474320151E-3</v>
      </c>
      <c r="AH3256" s="10">
        <f>+AD3256/SUM(AB$27:AB3256)-1</f>
        <v>0.60832568275795884</v>
      </c>
      <c r="AI3256" s="6">
        <f t="shared" si="934"/>
        <v>0</v>
      </c>
      <c r="AL3256" s="6">
        <f t="shared" si="935"/>
        <v>0</v>
      </c>
      <c r="AM3256" s="6">
        <f t="shared" si="936"/>
        <v>34827.618832180196</v>
      </c>
      <c r="AN3256" s="6">
        <f t="shared" si="937"/>
        <v>34355.057647605718</v>
      </c>
      <c r="AO3256" s="5">
        <f t="shared" si="938"/>
        <v>0</v>
      </c>
      <c r="AP3256" s="6">
        <f>+AN3256+SUM($D$16:$E$18)-SUM($AL$27:AL3256)</f>
        <v>35070.566647605694</v>
      </c>
      <c r="AQ3256" s="10">
        <f t="shared" si="946"/>
        <v>4.568051308735388E-3</v>
      </c>
      <c r="AR3256" s="10">
        <f>+AN3256/SUM(AL$27:AL3256)-1</f>
        <v>0.33757985110959332</v>
      </c>
    </row>
    <row r="3257" spans="1:44" x14ac:dyDescent="0.25">
      <c r="A3257" s="1">
        <v>45044</v>
      </c>
      <c r="B3257">
        <v>8.2360000000000007</v>
      </c>
      <c r="G3257">
        <f t="shared" si="939"/>
        <v>7937.8279657101466</v>
      </c>
      <c r="H3257">
        <f t="shared" si="940"/>
        <v>7878.7492833572023</v>
      </c>
      <c r="I3257" s="5">
        <f t="shared" si="929"/>
        <v>0</v>
      </c>
      <c r="J3257" s="6">
        <f>+H3257+SUM($D$16:$E$16)-SUM($F$27:F3257)</f>
        <v>8093.3632833571965</v>
      </c>
      <c r="K3257" s="10">
        <f t="shared" si="941"/>
        <v>4.2733290753449449E-3</v>
      </c>
      <c r="L3257" s="10">
        <f>+H3257/SUM(F$27:F3257)-1</f>
        <v>2.2498974529919114E-2</v>
      </c>
      <c r="M3257">
        <v>8.5079999999999991</v>
      </c>
      <c r="R3257">
        <f t="shared" si="942"/>
        <v>8183.4504432787771</v>
      </c>
      <c r="S3257">
        <f t="shared" si="943"/>
        <v>7952.4366381175896</v>
      </c>
      <c r="T3257" s="5">
        <f t="shared" si="930"/>
        <v>0</v>
      </c>
      <c r="U3257" s="6">
        <f>+S3257+SUM($D$17:$E$17)-SUM($Q$27:Q3257)</f>
        <v>8131.4106381175843</v>
      </c>
      <c r="V3257" s="10">
        <f t="shared" si="931"/>
        <v>3.8077755243766109E-3</v>
      </c>
      <c r="W3257" s="10">
        <f>+S3257/SUM(Q$27:Q3257)-1</f>
        <v>0.2384993672533926</v>
      </c>
      <c r="X3257">
        <v>6.4610000000000003</v>
      </c>
      <c r="AC3257">
        <f t="shared" si="944"/>
        <v>18872.089680519428</v>
      </c>
      <c r="AD3257">
        <f t="shared" si="945"/>
        <v>18687.495314630818</v>
      </c>
      <c r="AE3257" s="5">
        <f t="shared" si="932"/>
        <v>0</v>
      </c>
      <c r="AF3257" s="6">
        <f>+AD3257+SUM($D$18:$E$18)-SUM($AB$27:AB3257)</f>
        <v>19009.416314630842</v>
      </c>
      <c r="AG3257" s="10">
        <f t="shared" si="933"/>
        <v>5.2001279054856298E-3</v>
      </c>
      <c r="AH3257" s="10">
        <f>+AD3257/SUM(AB$27:AB3257)-1</f>
        <v>0.61683401840659324</v>
      </c>
      <c r="AI3257" s="6">
        <f t="shared" si="934"/>
        <v>0</v>
      </c>
      <c r="AL3257" s="6">
        <f t="shared" si="935"/>
        <v>0</v>
      </c>
      <c r="AM3257" s="6">
        <f t="shared" si="936"/>
        <v>34993.368089508353</v>
      </c>
      <c r="AN3257" s="6">
        <f t="shared" si="937"/>
        <v>34518.681236105607</v>
      </c>
      <c r="AO3257" s="5">
        <f t="shared" si="938"/>
        <v>0</v>
      </c>
      <c r="AP3257" s="6">
        <f>+AN3257+SUM($D$16:$E$18)-SUM($AL$27:AL3257)</f>
        <v>35234.190236105584</v>
      </c>
      <c r="AQ3257" s="10">
        <f t="shared" si="946"/>
        <v>4.6655530303802983E-3</v>
      </c>
      <c r="AR3257" s="10">
        <f>+AN3257/SUM(AL$27:AL3257)-1</f>
        <v>0.34395037207883861</v>
      </c>
    </row>
    <row r="3258" spans="1:44" x14ac:dyDescent="0.25">
      <c r="A3258" s="1">
        <v>45048</v>
      </c>
      <c r="B3258">
        <v>8.24</v>
      </c>
      <c r="G3258">
        <f t="shared" si="939"/>
        <v>7941.68315170612</v>
      </c>
      <c r="H3258">
        <f t="shared" si="940"/>
        <v>7882.575776452567</v>
      </c>
      <c r="I3258" s="5">
        <f t="shared" si="929"/>
        <v>0</v>
      </c>
      <c r="J3258" s="6">
        <f>+H3258+SUM($D$16:$E$16)-SUM($F$27:F3258)</f>
        <v>8097.1897764525593</v>
      </c>
      <c r="K3258" s="10">
        <f t="shared" si="941"/>
        <v>4.7279393762433841E-4</v>
      </c>
      <c r="L3258" s="10">
        <f>+H3258/SUM(F$27:F3258)-1</f>
        <v>2.2995574323279921E-2</v>
      </c>
      <c r="M3258">
        <v>8.4510000000000005</v>
      </c>
      <c r="R3258">
        <f t="shared" si="942"/>
        <v>8128.6247879817765</v>
      </c>
      <c r="S3258">
        <f t="shared" si="943"/>
        <v>7899.1586775660271</v>
      </c>
      <c r="T3258" s="5">
        <f t="shared" si="930"/>
        <v>0</v>
      </c>
      <c r="U3258" s="6">
        <f>+S3258+SUM($D$17:$E$17)-SUM($Q$27:Q3258)</f>
        <v>8078.1326775660218</v>
      </c>
      <c r="V3258" s="10">
        <f t="shared" si="931"/>
        <v>-6.5521178209611008E-3</v>
      </c>
      <c r="W3258" s="10">
        <f>+S3258/SUM(Q$27:Q3258)-1</f>
        <v>0.23020194554048223</v>
      </c>
      <c r="X3258">
        <v>6.5090000000000003</v>
      </c>
      <c r="AC3258">
        <f t="shared" si="944"/>
        <v>19012.294030413399</v>
      </c>
      <c r="AD3258">
        <f t="shared" si="945"/>
        <v>18826.328277810248</v>
      </c>
      <c r="AE3258" s="5">
        <f t="shared" si="932"/>
        <v>0</v>
      </c>
      <c r="AF3258" s="6">
        <f>+AD3258+SUM($D$18:$E$18)-SUM($AB$27:AB3258)</f>
        <v>19148.249277810275</v>
      </c>
      <c r="AG3258" s="10">
        <f t="shared" si="933"/>
        <v>7.3033785404856832E-3</v>
      </c>
      <c r="AH3258" s="10">
        <f>+AD3258/SUM(AB$27:AB3258)-1</f>
        <v>0.62884578638113564</v>
      </c>
      <c r="AI3258" s="6">
        <f t="shared" si="934"/>
        <v>0</v>
      </c>
      <c r="AL3258" s="6">
        <f t="shared" si="935"/>
        <v>0</v>
      </c>
      <c r="AM3258" s="6">
        <f t="shared" si="936"/>
        <v>35082.601970101299</v>
      </c>
      <c r="AN3258" s="6">
        <f t="shared" si="937"/>
        <v>34608.062731828846</v>
      </c>
      <c r="AO3258" s="5">
        <f t="shared" si="938"/>
        <v>0</v>
      </c>
      <c r="AP3258" s="6">
        <f>+AN3258+SUM($D$16:$E$18)-SUM($AL$27:AL3258)</f>
        <v>35323.571731828823</v>
      </c>
      <c r="AQ3258" s="10">
        <f t="shared" si="946"/>
        <v>2.5367830259270807E-3</v>
      </c>
      <c r="AR3258" s="10">
        <f>+AN3258/SUM(AL$27:AL3258)-1</f>
        <v>0.34743035132869937</v>
      </c>
    </row>
    <row r="3259" spans="1:44" x14ac:dyDescent="0.25">
      <c r="A3259" s="1">
        <v>45049</v>
      </c>
      <c r="B3259">
        <v>8.1760000000000002</v>
      </c>
      <c r="G3259">
        <f t="shared" si="939"/>
        <v>7880.0001757705386</v>
      </c>
      <c r="H3259">
        <f t="shared" si="940"/>
        <v>7821.3518869267218</v>
      </c>
      <c r="I3259" s="5">
        <f t="shared" si="929"/>
        <v>0</v>
      </c>
      <c r="J3259" s="6">
        <f>+H3259+SUM($D$16:$E$16)-SUM($F$27:F3259)</f>
        <v>8035.9658869267141</v>
      </c>
      <c r="K3259" s="10">
        <f t="shared" si="941"/>
        <v>-7.5611281464453839E-3</v>
      </c>
      <c r="L3259" s="10">
        <f>+H3259/SUM(F$27:F3259)-1</f>
        <v>1.5049977629506772E-2</v>
      </c>
      <c r="M3259">
        <v>8.4550000000000001</v>
      </c>
      <c r="R3259">
        <f t="shared" si="942"/>
        <v>8132.4722023885824</v>
      </c>
      <c r="S3259">
        <f t="shared" si="943"/>
        <v>7902.8974818152592</v>
      </c>
      <c r="T3259" s="5">
        <f t="shared" si="930"/>
        <v>0</v>
      </c>
      <c r="U3259" s="6">
        <f>+S3259+SUM($D$17:$E$17)-SUM($Q$27:Q3259)</f>
        <v>8081.8714818152548</v>
      </c>
      <c r="V3259" s="10">
        <f t="shared" si="931"/>
        <v>4.6283026021787244E-4</v>
      </c>
      <c r="W3259" s="10">
        <f>+S3259/SUM(Q$27:Q3259)-1</f>
        <v>0.23078422074840566</v>
      </c>
      <c r="X3259">
        <v>6.51</v>
      </c>
      <c r="AC3259">
        <f t="shared" si="944"/>
        <v>19015.214954369523</v>
      </c>
      <c r="AD3259">
        <f t="shared" si="945"/>
        <v>18829.220631209817</v>
      </c>
      <c r="AE3259" s="5">
        <f t="shared" si="932"/>
        <v>0</v>
      </c>
      <c r="AF3259" s="6">
        <f>+AD3259+SUM($D$18:$E$18)-SUM($AB$27:AB3259)</f>
        <v>19151.141631209844</v>
      </c>
      <c r="AG3259" s="10">
        <f t="shared" si="933"/>
        <v>1.5105054031860909E-4</v>
      </c>
      <c r="AH3259" s="10">
        <f>+AD3259/SUM(AB$27:AB3259)-1</f>
        <v>0.62909603154727178</v>
      </c>
      <c r="AI3259" s="6">
        <f t="shared" si="934"/>
        <v>0</v>
      </c>
      <c r="AL3259" s="6">
        <f t="shared" si="935"/>
        <v>0</v>
      </c>
      <c r="AM3259" s="6">
        <f t="shared" si="936"/>
        <v>35027.687332528643</v>
      </c>
      <c r="AN3259" s="6">
        <f t="shared" si="937"/>
        <v>34553.469999951798</v>
      </c>
      <c r="AO3259" s="5">
        <f t="shared" si="938"/>
        <v>0</v>
      </c>
      <c r="AP3259" s="6">
        <f>+AN3259+SUM($D$16:$E$18)-SUM($AL$27:AL3259)</f>
        <v>35268.978999951782</v>
      </c>
      <c r="AQ3259" s="10">
        <f t="shared" si="946"/>
        <v>-1.5455042964369614E-3</v>
      </c>
      <c r="AR3259" s="10">
        <f>+AN3259/SUM(AL$27:AL3259)-1</f>
        <v>0.34530483784754673</v>
      </c>
    </row>
    <row r="3260" spans="1:44" x14ac:dyDescent="0.25">
      <c r="A3260" s="1">
        <v>45050</v>
      </c>
      <c r="B3260">
        <v>8.2240000000000002</v>
      </c>
      <c r="G3260">
        <f t="shared" si="939"/>
        <v>7926.2624077222254</v>
      </c>
      <c r="H3260">
        <f t="shared" si="940"/>
        <v>7867.2698040711057</v>
      </c>
      <c r="I3260" s="5">
        <f t="shared" si="929"/>
        <v>0</v>
      </c>
      <c r="J3260" s="6">
        <f>+H3260+SUM($D$16:$E$16)-SUM($F$27:F3260)</f>
        <v>8081.8838040710989</v>
      </c>
      <c r="K3260" s="10">
        <f t="shared" si="941"/>
        <v>5.714050780017077E-3</v>
      </c>
      <c r="L3260" s="10">
        <f>+H3260/SUM(F$27:F3260)-1</f>
        <v>2.100917514983669E-2</v>
      </c>
      <c r="M3260">
        <v>8.4009999999999998</v>
      </c>
      <c r="R3260">
        <f t="shared" si="942"/>
        <v>8080.5321078966854</v>
      </c>
      <c r="S3260">
        <f t="shared" si="943"/>
        <v>7852.4236244506192</v>
      </c>
      <c r="T3260" s="5">
        <f t="shared" si="930"/>
        <v>0</v>
      </c>
      <c r="U3260" s="6">
        <f>+S3260+SUM($D$17:$E$17)-SUM($Q$27:Q3260)</f>
        <v>8031.3976244506139</v>
      </c>
      <c r="V3260" s="10">
        <f t="shared" si="931"/>
        <v>-6.2453179907909773E-3</v>
      </c>
      <c r="W3260" s="10">
        <f>+S3260/SUM(Q$27:Q3260)-1</f>
        <v>0.22292350544143757</v>
      </c>
      <c r="X3260">
        <v>6.5090000000000003</v>
      </c>
      <c r="AC3260">
        <f t="shared" si="944"/>
        <v>19012.294030413403</v>
      </c>
      <c r="AD3260">
        <f t="shared" si="945"/>
        <v>18826.328277810248</v>
      </c>
      <c r="AE3260" s="5">
        <f t="shared" si="932"/>
        <v>0</v>
      </c>
      <c r="AF3260" s="6">
        <f>+AD3260+SUM($D$18:$E$18)-SUM($AB$27:AB3260)</f>
        <v>19148.249277810275</v>
      </c>
      <c r="AG3260" s="10">
        <f t="shared" si="933"/>
        <v>-1.5102772749875371E-4</v>
      </c>
      <c r="AH3260" s="10">
        <f>+AD3260/SUM(AB$27:AB3260)-1</f>
        <v>0.62884578638113564</v>
      </c>
      <c r="AI3260" s="6">
        <f t="shared" si="934"/>
        <v>0</v>
      </c>
      <c r="AL3260" s="6">
        <f t="shared" si="935"/>
        <v>0</v>
      </c>
      <c r="AM3260" s="6">
        <f t="shared" si="936"/>
        <v>35019.088546032312</v>
      </c>
      <c r="AN3260" s="6">
        <f t="shared" si="937"/>
        <v>34546.021706331972</v>
      </c>
      <c r="AO3260" s="5">
        <f t="shared" si="938"/>
        <v>0</v>
      </c>
      <c r="AP3260" s="6">
        <f>+AN3260+SUM($D$16:$E$18)-SUM($AL$27:AL3260)</f>
        <v>35261.530706331949</v>
      </c>
      <c r="AQ3260" s="10">
        <f t="shared" si="946"/>
        <v>-2.111854051641826E-4</v>
      </c>
      <c r="AR3260" s="10">
        <f>+AN3260/SUM(AL$27:AL3260)-1</f>
        <v>0.3450148459758049</v>
      </c>
    </row>
    <row r="3261" spans="1:44" x14ac:dyDescent="0.25">
      <c r="A3261" s="1">
        <v>45051</v>
      </c>
      <c r="B3261">
        <v>8.2669999999999995</v>
      </c>
      <c r="G3261">
        <f t="shared" si="939"/>
        <v>7967.7056571789435</v>
      </c>
      <c r="H3261">
        <f t="shared" si="940"/>
        <v>7908.4046048462815</v>
      </c>
      <c r="I3261" s="5">
        <f t="shared" si="929"/>
        <v>0</v>
      </c>
      <c r="J3261" s="6">
        <f>+H3261+SUM($D$16:$E$16)-SUM($F$27:F3261)</f>
        <v>8123.0186048462738</v>
      </c>
      <c r="K3261" s="10">
        <f t="shared" si="941"/>
        <v>5.0897540440328903E-3</v>
      </c>
      <c r="L3261" s="10">
        <f>+H3261/SUM(F$27:F3261)-1</f>
        <v>2.6347622928465153E-2</v>
      </c>
      <c r="M3261">
        <v>8.4559999999999995</v>
      </c>
      <c r="R3261">
        <f t="shared" si="942"/>
        <v>8133.4340559902839</v>
      </c>
      <c r="S3261">
        <f t="shared" si="943"/>
        <v>7903.832182877567</v>
      </c>
      <c r="T3261" s="5">
        <f t="shared" si="930"/>
        <v>0</v>
      </c>
      <c r="U3261" s="6">
        <f>+S3261+SUM($D$17:$E$17)-SUM($Q$27:Q3261)</f>
        <v>8082.8061828775608</v>
      </c>
      <c r="V3261" s="10">
        <f t="shared" si="931"/>
        <v>6.4009479832551897E-3</v>
      </c>
      <c r="W3261" s="10">
        <f>+S3261/SUM(Q$27:Q3261)-1</f>
        <v>0.23092978955038657</v>
      </c>
      <c r="X3261">
        <v>6.5419999999999998</v>
      </c>
      <c r="AC3261">
        <f t="shared" si="944"/>
        <v>19108.684520965508</v>
      </c>
      <c r="AD3261">
        <f t="shared" si="945"/>
        <v>18921.775939996103</v>
      </c>
      <c r="AE3261" s="5">
        <f t="shared" si="932"/>
        <v>0</v>
      </c>
      <c r="AF3261" s="6">
        <f>+AD3261+SUM($D$18:$E$18)-SUM($AB$27:AB3261)</f>
        <v>19243.696939996131</v>
      </c>
      <c r="AG3261" s="10">
        <f t="shared" si="933"/>
        <v>4.9846678305187631E-3</v>
      </c>
      <c r="AH3261" s="10">
        <f>+AD3261/SUM(AB$27:AB3261)-1</f>
        <v>0.63710387686363323</v>
      </c>
      <c r="AI3261" s="6">
        <f t="shared" si="934"/>
        <v>0</v>
      </c>
      <c r="AL3261" s="6">
        <f t="shared" si="935"/>
        <v>0</v>
      </c>
      <c r="AM3261" s="6">
        <f t="shared" si="936"/>
        <v>35209.824234134736</v>
      </c>
      <c r="AN3261" s="6">
        <f t="shared" si="937"/>
        <v>34734.01272771995</v>
      </c>
      <c r="AO3261" s="5">
        <f t="shared" si="938"/>
        <v>0</v>
      </c>
      <c r="AP3261" s="6">
        <f>+AN3261+SUM($D$16:$E$18)-SUM($AL$27:AL3261)</f>
        <v>35449.521727719926</v>
      </c>
      <c r="AQ3261" s="10">
        <f t="shared" si="946"/>
        <v>5.3313346761267866E-3</v>
      </c>
      <c r="AR3261" s="10">
        <f>+AN3261/SUM(AL$27:AL3261)-1</f>
        <v>0.35233408860311544</v>
      </c>
    </row>
    <row r="3262" spans="1:44" x14ac:dyDescent="0.25">
      <c r="A3262" s="1">
        <v>45054</v>
      </c>
      <c r="B3262">
        <v>8.3130000000000006</v>
      </c>
      <c r="G3262">
        <f t="shared" si="939"/>
        <v>8012.0402961326436</v>
      </c>
      <c r="H3262">
        <f t="shared" si="940"/>
        <v>7952.409275442983</v>
      </c>
      <c r="I3262" s="5">
        <f t="shared" si="929"/>
        <v>0</v>
      </c>
      <c r="J3262" s="6">
        <f>+H3262+SUM($D$16:$E$16)-SUM($F$27:F3262)</f>
        <v>8167.0232754429771</v>
      </c>
      <c r="K3262" s="10">
        <f t="shared" si="941"/>
        <v>5.4172805378593925E-3</v>
      </c>
      <c r="L3262" s="10">
        <f>+H3262/SUM(F$27:F3262)-1</f>
        <v>3.2058520552114667E-2</v>
      </c>
      <c r="M3262">
        <v>8.4939999999999998</v>
      </c>
      <c r="R3262">
        <f t="shared" si="942"/>
        <v>8169.9844928549528</v>
      </c>
      <c r="S3262">
        <f t="shared" si="943"/>
        <v>7939.3508232452768</v>
      </c>
      <c r="T3262" s="5">
        <f t="shared" si="930"/>
        <v>0</v>
      </c>
      <c r="U3262" s="6">
        <f>+S3262+SUM($D$17:$E$17)-SUM($Q$27:Q3262)</f>
        <v>8118.3248232452715</v>
      </c>
      <c r="V3262" s="10">
        <f t="shared" si="931"/>
        <v>4.3943451771679687E-3</v>
      </c>
      <c r="W3262" s="10">
        <f>+S3262/SUM(Q$27:Q3262)-1</f>
        <v>0.23646140402566052</v>
      </c>
      <c r="X3262">
        <v>6.5469999999999997</v>
      </c>
      <c r="AC3262">
        <f t="shared" si="944"/>
        <v>19123.289140746132</v>
      </c>
      <c r="AD3262">
        <f t="shared" si="945"/>
        <v>18936.237706993961</v>
      </c>
      <c r="AE3262" s="5">
        <f t="shared" si="932"/>
        <v>0</v>
      </c>
      <c r="AF3262" s="6">
        <f>+AD3262+SUM($D$18:$E$18)-SUM($AB$27:AB3262)</f>
        <v>19258.158706993985</v>
      </c>
      <c r="AG3262" s="10">
        <f t="shared" si="933"/>
        <v>7.5150669036960771E-4</v>
      </c>
      <c r="AH3262" s="10">
        <f>+AD3262/SUM(AB$27:AB3262)-1</f>
        <v>0.63835510269431484</v>
      </c>
      <c r="AI3262" s="6">
        <f t="shared" si="934"/>
        <v>0</v>
      </c>
      <c r="AL3262" s="6">
        <f t="shared" si="935"/>
        <v>0</v>
      </c>
      <c r="AM3262" s="6">
        <f t="shared" si="936"/>
        <v>35305.313929733733</v>
      </c>
      <c r="AN3262" s="6">
        <f t="shared" si="937"/>
        <v>34827.997805682222</v>
      </c>
      <c r="AO3262" s="5">
        <f t="shared" si="938"/>
        <v>0</v>
      </c>
      <c r="AP3262" s="6">
        <f>+AN3262+SUM($D$16:$E$18)-SUM($AL$27:AL3262)</f>
        <v>35543.506805682206</v>
      </c>
      <c r="AQ3262" s="10">
        <f t="shared" si="946"/>
        <v>2.6512368399258524E-3</v>
      </c>
      <c r="AR3262" s="10">
        <f>+AN3262/SUM(AL$27:AL3262)-1</f>
        <v>0.35599330372878302</v>
      </c>
    </row>
    <row r="3263" spans="1:44" x14ac:dyDescent="0.25">
      <c r="A3263" s="1">
        <v>45056</v>
      </c>
      <c r="B3263">
        <v>8.2940000000000005</v>
      </c>
      <c r="G3263">
        <f t="shared" si="939"/>
        <v>7993.728162651767</v>
      </c>
      <c r="H3263">
        <f t="shared" si="940"/>
        <v>7934.2334332399969</v>
      </c>
      <c r="I3263" s="5">
        <f t="shared" si="929"/>
        <v>0</v>
      </c>
      <c r="J3263" s="6">
        <f>+H3263+SUM($D$16:$E$16)-SUM($F$27:F3263)</f>
        <v>8148.8474332399901</v>
      </c>
      <c r="K3263" s="10">
        <f t="shared" si="941"/>
        <v>-2.2255161507424015E-3</v>
      </c>
      <c r="L3263" s="10">
        <f>+H3263/SUM(F$27:F3263)-1</f>
        <v>2.9699671533650607E-2</v>
      </c>
      <c r="M3263">
        <v>8.4529999999999994</v>
      </c>
      <c r="R3263">
        <f t="shared" si="942"/>
        <v>8130.5484951851795</v>
      </c>
      <c r="S3263">
        <f t="shared" si="943"/>
        <v>7901.0280796906436</v>
      </c>
      <c r="T3263" s="5">
        <f t="shared" si="930"/>
        <v>0</v>
      </c>
      <c r="U3263" s="6">
        <f>+S3263+SUM($D$17:$E$17)-SUM($Q$27:Q3263)</f>
        <v>8080.0020796906392</v>
      </c>
      <c r="V3263" s="10">
        <f t="shared" si="931"/>
        <v>-4.7205235549213631E-3</v>
      </c>
      <c r="W3263" s="10">
        <f>+S3263/SUM(Q$27:Q3263)-1</f>
        <v>0.23049308314444406</v>
      </c>
      <c r="X3263">
        <v>6.55</v>
      </c>
      <c r="AC3263">
        <f t="shared" si="944"/>
        <v>19132.051912614505</v>
      </c>
      <c r="AD3263">
        <f t="shared" si="945"/>
        <v>18944.914767192677</v>
      </c>
      <c r="AE3263" s="5">
        <f t="shared" si="932"/>
        <v>0</v>
      </c>
      <c r="AF3263" s="6">
        <f>+AD3263+SUM($D$18:$E$18)-SUM($AB$27:AB3263)</f>
        <v>19266.835767192701</v>
      </c>
      <c r="AG3263" s="10">
        <f t="shared" si="933"/>
        <v>4.5056541130095162E-4</v>
      </c>
      <c r="AH3263" s="10">
        <f>+AD3263/SUM(AB$27:AB3263)-1</f>
        <v>0.63910583819272371</v>
      </c>
      <c r="AI3263" s="6">
        <f t="shared" si="934"/>
        <v>0</v>
      </c>
      <c r="AL3263" s="6">
        <f t="shared" si="935"/>
        <v>0</v>
      </c>
      <c r="AM3263" s="6">
        <f t="shared" si="936"/>
        <v>35256.328570451449</v>
      </c>
      <c r="AN3263" s="6">
        <f t="shared" si="937"/>
        <v>34780.176280123313</v>
      </c>
      <c r="AO3263" s="5">
        <f t="shared" si="938"/>
        <v>0</v>
      </c>
      <c r="AP3263" s="6">
        <f>+AN3263+SUM($D$16:$E$18)-SUM($AL$27:AL3263)</f>
        <v>35495.685280123289</v>
      </c>
      <c r="AQ3263" s="10">
        <f t="shared" si="946"/>
        <v>-1.3454363358224031E-3</v>
      </c>
      <c r="AR3263" s="10">
        <f>+AN3263/SUM(AL$27:AL3263)-1</f>
        <v>0.35413142040164569</v>
      </c>
    </row>
    <row r="3264" spans="1:44" x14ac:dyDescent="0.25">
      <c r="A3264" s="1">
        <v>45057</v>
      </c>
      <c r="B3264">
        <v>8.2940000000000005</v>
      </c>
      <c r="G3264">
        <f t="shared" si="939"/>
        <v>7993.728162651767</v>
      </c>
      <c r="H3264">
        <f t="shared" si="940"/>
        <v>7934.2334332399969</v>
      </c>
      <c r="I3264" s="5">
        <f t="shared" si="929"/>
        <v>0</v>
      </c>
      <c r="J3264" s="6">
        <f>+H3264+SUM($D$16:$E$16)-SUM($F$27:F3264)</f>
        <v>8148.8474332399901</v>
      </c>
      <c r="K3264" s="10">
        <f t="shared" si="941"/>
        <v>0</v>
      </c>
      <c r="L3264" s="10">
        <f>+H3264/SUM(F$27:F3264)-1</f>
        <v>2.9699671533650607E-2</v>
      </c>
      <c r="M3264">
        <v>8.4529999999999994</v>
      </c>
      <c r="R3264">
        <f t="shared" si="942"/>
        <v>8130.5484951851795</v>
      </c>
      <c r="S3264">
        <f t="shared" si="943"/>
        <v>7901.0280796906436</v>
      </c>
      <c r="T3264" s="5">
        <f t="shared" si="930"/>
        <v>0</v>
      </c>
      <c r="U3264" s="6">
        <f>+S3264+SUM($D$17:$E$17)-SUM($Q$27:Q3264)</f>
        <v>8080.0020796906392</v>
      </c>
      <c r="V3264" s="10">
        <f t="shared" si="931"/>
        <v>0</v>
      </c>
      <c r="W3264" s="10">
        <f>+S3264/SUM(Q$27:Q3264)-1</f>
        <v>0.23049308314444406</v>
      </c>
      <c r="X3264">
        <v>6.5670000000000002</v>
      </c>
      <c r="AC3264">
        <f t="shared" si="944"/>
        <v>19181.707619868619</v>
      </c>
      <c r="AD3264">
        <f t="shared" si="945"/>
        <v>18994.084774985393</v>
      </c>
      <c r="AE3264" s="5">
        <f t="shared" si="932"/>
        <v>0</v>
      </c>
      <c r="AF3264" s="6">
        <f>+AD3264+SUM($D$18:$E$18)-SUM($AB$27:AB3264)</f>
        <v>19316.005774985417</v>
      </c>
      <c r="AG3264" s="10">
        <f t="shared" si="933"/>
        <v>2.5520541300529942E-3</v>
      </c>
      <c r="AH3264" s="10">
        <f>+AD3264/SUM(AB$27:AB3264)-1</f>
        <v>0.64336000601704102</v>
      </c>
      <c r="AI3264" s="6">
        <f t="shared" si="934"/>
        <v>0</v>
      </c>
      <c r="AL3264" s="6">
        <f t="shared" si="935"/>
        <v>0</v>
      </c>
      <c r="AM3264" s="6">
        <f t="shared" si="936"/>
        <v>35305.984277705567</v>
      </c>
      <c r="AN3264" s="6">
        <f t="shared" si="937"/>
        <v>34829.346287916036</v>
      </c>
      <c r="AO3264" s="5">
        <f t="shared" si="938"/>
        <v>0</v>
      </c>
      <c r="AP3264" s="6">
        <f>+AN3264+SUM($D$16:$E$18)-SUM($AL$27:AL3264)</f>
        <v>35544.855287916012</v>
      </c>
      <c r="AQ3264" s="10">
        <f t="shared" si="946"/>
        <v>1.3852390059434505E-3</v>
      </c>
      <c r="AR3264" s="10">
        <f>+AN3264/SUM(AL$27:AL3264)-1</f>
        <v>0.3560458055375133</v>
      </c>
    </row>
    <row r="3265" spans="1:44" x14ac:dyDescent="0.25">
      <c r="A3265" s="1">
        <v>45058</v>
      </c>
      <c r="B3265">
        <v>8.2870000000000008</v>
      </c>
      <c r="G3265">
        <f t="shared" si="939"/>
        <v>7986.9815871588125</v>
      </c>
      <c r="H3265">
        <f t="shared" si="940"/>
        <v>7927.5370703231074</v>
      </c>
      <c r="I3265" s="5">
        <f t="shared" si="929"/>
        <v>0</v>
      </c>
      <c r="J3265" s="6">
        <f>+H3265+SUM($D$16:$E$16)-SUM($F$27:F3265)</f>
        <v>8142.1510703231006</v>
      </c>
      <c r="K3265" s="10">
        <f t="shared" si="941"/>
        <v>-8.2175583378507611E-4</v>
      </c>
      <c r="L3265" s="10">
        <f>+H3265/SUM(F$27:F3265)-1</f>
        <v>2.8830621895269193E-2</v>
      </c>
      <c r="M3265">
        <v>8.4870000000000001</v>
      </c>
      <c r="R3265">
        <f t="shared" si="942"/>
        <v>8163.2515176430406</v>
      </c>
      <c r="S3265">
        <f t="shared" si="943"/>
        <v>7932.8079158091214</v>
      </c>
      <c r="T3265" s="5">
        <f t="shared" si="930"/>
        <v>0</v>
      </c>
      <c r="U3265" s="6">
        <f>+S3265+SUM($D$17:$E$17)-SUM($Q$27:Q3265)</f>
        <v>8111.7819158091152</v>
      </c>
      <c r="V3265" s="10">
        <f t="shared" si="931"/>
        <v>3.9331470221222187E-3</v>
      </c>
      <c r="W3265" s="10">
        <f>+S3265/SUM(Q$27:Q3265)-1</f>
        <v>0.23544242241179436</v>
      </c>
      <c r="X3265">
        <v>6.5960000000000001</v>
      </c>
      <c r="AC3265">
        <f t="shared" si="944"/>
        <v>19266.414414596227</v>
      </c>
      <c r="AD3265">
        <f t="shared" si="945"/>
        <v>19077.963023572964</v>
      </c>
      <c r="AE3265" s="5">
        <f t="shared" si="932"/>
        <v>0</v>
      </c>
      <c r="AF3265" s="6">
        <f>+AD3265+SUM($D$18:$E$18)-SUM($AB$27:AB3265)</f>
        <v>19399.884023572988</v>
      </c>
      <c r="AG3265" s="10">
        <f t="shared" si="933"/>
        <v>4.3424220081873521E-3</v>
      </c>
      <c r="AH3265" s="10">
        <f>+AD3265/SUM(AB$27:AB3265)-1</f>
        <v>0.6506171158349936</v>
      </c>
      <c r="AI3265" s="6">
        <f t="shared" si="934"/>
        <v>0</v>
      </c>
      <c r="AL3265" s="6">
        <f t="shared" si="935"/>
        <v>0</v>
      </c>
      <c r="AM3265" s="6">
        <f t="shared" si="936"/>
        <v>35416.64751939808</v>
      </c>
      <c r="AN3265" s="6">
        <f t="shared" si="937"/>
        <v>34938.308009705193</v>
      </c>
      <c r="AO3265" s="5">
        <f t="shared" si="938"/>
        <v>0</v>
      </c>
      <c r="AP3265" s="6">
        <f>+AN3265+SUM($D$16:$E$18)-SUM($AL$27:AL3265)</f>
        <v>35653.817009705177</v>
      </c>
      <c r="AQ3265" s="10">
        <f t="shared" si="946"/>
        <v>3.0654709635633548E-3</v>
      </c>
      <c r="AR3265" s="10">
        <f>+AN3265/SUM(AL$27:AL3265)-1</f>
        <v>0.36028812132991717</v>
      </c>
    </row>
    <row r="3266" spans="1:44" x14ac:dyDescent="0.25">
      <c r="A3266" s="1">
        <v>45061</v>
      </c>
      <c r="B3266">
        <v>8.3520000000000003</v>
      </c>
      <c r="G3266">
        <f t="shared" si="939"/>
        <v>8049.6283595933874</v>
      </c>
      <c r="H3266">
        <f t="shared" si="940"/>
        <v>7989.7175831227942</v>
      </c>
      <c r="I3266" s="5">
        <f t="shared" si="929"/>
        <v>0</v>
      </c>
      <c r="J3266" s="6">
        <f>+H3266+SUM($D$16:$E$16)-SUM($F$27:F3266)</f>
        <v>8204.3315831227883</v>
      </c>
      <c r="K3266" s="10">
        <f t="shared" si="941"/>
        <v>7.6368655239431593E-3</v>
      </c>
      <c r="L3266" s="10">
        <f>+H3266/SUM(F$27:F3266)-1</f>
        <v>3.6900368537382544E-2</v>
      </c>
      <c r="M3266">
        <v>8.5030000000000001</v>
      </c>
      <c r="R3266">
        <f t="shared" si="942"/>
        <v>8178.6411752702688</v>
      </c>
      <c r="S3266">
        <f t="shared" si="943"/>
        <v>7947.7631328060515</v>
      </c>
      <c r="T3266" s="5">
        <f t="shared" si="930"/>
        <v>0</v>
      </c>
      <c r="U3266" s="6">
        <f>+S3266+SUM($D$17:$E$17)-SUM($Q$27:Q3266)</f>
        <v>8126.7371328060472</v>
      </c>
      <c r="V3266" s="10">
        <f t="shared" si="931"/>
        <v>1.8436414035967186E-3</v>
      </c>
      <c r="W3266" s="10">
        <f>+S3266/SUM(Q$27:Q3266)-1</f>
        <v>0.23777152324348871</v>
      </c>
      <c r="X3266">
        <v>6.6079999999999997</v>
      </c>
      <c r="AC3266">
        <f t="shared" si="944"/>
        <v>19301.465502069721</v>
      </c>
      <c r="AD3266">
        <f t="shared" si="945"/>
        <v>19112.671264367822</v>
      </c>
      <c r="AE3266" s="5">
        <f t="shared" si="932"/>
        <v>0</v>
      </c>
      <c r="AF3266" s="6">
        <f>+AD3266+SUM($D$18:$E$18)-SUM($AB$27:AB3266)</f>
        <v>19434.59226436785</v>
      </c>
      <c r="AG3266" s="10">
        <f t="shared" si="933"/>
        <v>1.7890952725638787E-3</v>
      </c>
      <c r="AH3266" s="10">
        <f>+AD3266/SUM(AB$27:AB3266)-1</f>
        <v>0.65362005782862909</v>
      </c>
      <c r="AI3266" s="6">
        <f t="shared" si="934"/>
        <v>0</v>
      </c>
      <c r="AL3266" s="6">
        <f t="shared" si="935"/>
        <v>0</v>
      </c>
      <c r="AM3266" s="6">
        <f t="shared" si="936"/>
        <v>35529.735036933373</v>
      </c>
      <c r="AN3266" s="6">
        <f t="shared" si="937"/>
        <v>35050.151980296665</v>
      </c>
      <c r="AO3266" s="5">
        <f t="shared" si="938"/>
        <v>0</v>
      </c>
      <c r="AP3266" s="6">
        <f>+AN3266+SUM($D$16:$E$18)-SUM($AL$27:AL3266)</f>
        <v>35765.660980296641</v>
      </c>
      <c r="AQ3266" s="10">
        <f t="shared" si="946"/>
        <v>3.136942408186405E-3</v>
      </c>
      <c r="AR3266" s="10">
        <f>+AN3266/SUM(AL$27:AL3266)-1</f>
        <v>0.3646426546002659</v>
      </c>
    </row>
    <row r="3267" spans="1:44" x14ac:dyDescent="0.25">
      <c r="A3267" s="1">
        <v>45062</v>
      </c>
      <c r="B3267">
        <v>8.3569999999999993</v>
      </c>
      <c r="G3267">
        <f t="shared" si="939"/>
        <v>8054.4473420883542</v>
      </c>
      <c r="H3267">
        <f t="shared" si="940"/>
        <v>7994.5006994920004</v>
      </c>
      <c r="I3267" s="5">
        <f t="shared" si="929"/>
        <v>0</v>
      </c>
      <c r="J3267" s="6">
        <f>+H3267+SUM($D$16:$E$16)-SUM($F$27:F3267)</f>
        <v>8209.1146994919945</v>
      </c>
      <c r="K3267" s="10">
        <f t="shared" si="941"/>
        <v>5.8299890987401071E-4</v>
      </c>
      <c r="L3267" s="10">
        <f>+H3267/SUM(F$27:F3267)-1</f>
        <v>3.7521118279083332E-2</v>
      </c>
      <c r="M3267">
        <v>8.49</v>
      </c>
      <c r="R3267">
        <f t="shared" si="942"/>
        <v>8166.137078448146</v>
      </c>
      <c r="S3267">
        <f t="shared" si="943"/>
        <v>7935.6120189960457</v>
      </c>
      <c r="T3267" s="5">
        <f t="shared" si="930"/>
        <v>0</v>
      </c>
      <c r="U3267" s="6">
        <f>+S3267+SUM($D$17:$E$17)-SUM($Q$27:Q3267)</f>
        <v>8114.5860189960404</v>
      </c>
      <c r="V3267" s="10">
        <f t="shared" si="931"/>
        <v>-1.4952020240639463E-3</v>
      </c>
      <c r="W3267" s="10">
        <f>+S3267/SUM(Q$27:Q3267)-1</f>
        <v>0.23587912881773709</v>
      </c>
      <c r="X3267">
        <v>6.57</v>
      </c>
      <c r="AC3267">
        <f t="shared" si="944"/>
        <v>19190.470391736999</v>
      </c>
      <c r="AD3267">
        <f t="shared" si="945"/>
        <v>19002.761835184112</v>
      </c>
      <c r="AE3267" s="5">
        <f t="shared" si="932"/>
        <v>0</v>
      </c>
      <c r="AF3267" s="6">
        <f>+AD3267+SUM($D$18:$E$18)-SUM($AB$27:AB3267)</f>
        <v>19324.68283518414</v>
      </c>
      <c r="AG3267" s="10">
        <f t="shared" si="933"/>
        <v>-5.6553504024482448E-3</v>
      </c>
      <c r="AH3267" s="10">
        <f>+AD3267/SUM(AB$27:AB3267)-1</f>
        <v>0.64411074151545034</v>
      </c>
      <c r="AI3267" s="6">
        <f t="shared" si="934"/>
        <v>0</v>
      </c>
      <c r="AL3267" s="6">
        <f t="shared" si="935"/>
        <v>0</v>
      </c>
      <c r="AM3267" s="6">
        <f t="shared" si="936"/>
        <v>35411.054812273498</v>
      </c>
      <c r="AN3267" s="6">
        <f t="shared" si="937"/>
        <v>34932.874553672154</v>
      </c>
      <c r="AO3267" s="5">
        <f t="shared" si="938"/>
        <v>0</v>
      </c>
      <c r="AP3267" s="6">
        <f>+AN3267+SUM($D$16:$E$18)-SUM($AL$27:AL3267)</f>
        <v>35648.383553672131</v>
      </c>
      <c r="AQ3267" s="10">
        <f t="shared" si="946"/>
        <v>-3.2790510061905254E-3</v>
      </c>
      <c r="AR3267" s="10">
        <f>+AN3267/SUM(AL$27:AL3267)-1</f>
        <v>0.36007657514692926</v>
      </c>
    </row>
    <row r="3268" spans="1:44" x14ac:dyDescent="0.25">
      <c r="A3268" s="1">
        <v>45063</v>
      </c>
      <c r="B3268">
        <v>8.3610000000000007</v>
      </c>
      <c r="G3268">
        <f t="shared" si="939"/>
        <v>8058.3025280843285</v>
      </c>
      <c r="H3268">
        <f t="shared" si="940"/>
        <v>7998.327192587366</v>
      </c>
      <c r="I3268" s="5">
        <f t="shared" si="929"/>
        <v>0</v>
      </c>
      <c r="J3268" s="6">
        <f>+H3268+SUM($D$16:$E$16)-SUM($F$27:F3268)</f>
        <v>8212.941192587361</v>
      </c>
      <c r="K3268" s="10">
        <f t="shared" si="941"/>
        <v>4.6612737614726285E-4</v>
      </c>
      <c r="L3268" s="10">
        <f>+H3268/SUM(F$27:F3268)-1</f>
        <v>3.8017718072444362E-2</v>
      </c>
      <c r="M3268">
        <v>8.4719999999999995</v>
      </c>
      <c r="R3268">
        <f t="shared" si="942"/>
        <v>8148.823713617513</v>
      </c>
      <c r="S3268">
        <f t="shared" si="943"/>
        <v>7918.7873998744981</v>
      </c>
      <c r="T3268" s="5">
        <f t="shared" si="930"/>
        <v>0</v>
      </c>
      <c r="U3268" s="6">
        <f>+S3268+SUM($D$17:$E$17)-SUM($Q$27:Q3268)</f>
        <v>8097.7613998744928</v>
      </c>
      <c r="V3268" s="10">
        <f t="shared" si="931"/>
        <v>-2.0733798473713261E-3</v>
      </c>
      <c r="W3268" s="10">
        <f>+S3268/SUM(Q$27:Q3268)-1</f>
        <v>0.23325889038208092</v>
      </c>
      <c r="X3268">
        <v>6.57</v>
      </c>
      <c r="AC3268">
        <f t="shared" si="944"/>
        <v>19190.470391736999</v>
      </c>
      <c r="AD3268">
        <f t="shared" si="945"/>
        <v>19002.761835184112</v>
      </c>
      <c r="AE3268" s="5">
        <f t="shared" si="932"/>
        <v>0</v>
      </c>
      <c r="AF3268" s="6">
        <f>+AD3268+SUM($D$18:$E$18)-SUM($AB$27:AB3268)</f>
        <v>19324.68283518414</v>
      </c>
      <c r="AG3268" s="10">
        <f t="shared" si="933"/>
        <v>0</v>
      </c>
      <c r="AH3268" s="10">
        <f>+AD3268/SUM(AB$27:AB3268)-1</f>
        <v>0.64411074151545034</v>
      </c>
      <c r="AI3268" s="6">
        <f t="shared" si="934"/>
        <v>0</v>
      </c>
      <c r="AL3268" s="6">
        <f t="shared" si="935"/>
        <v>0</v>
      </c>
      <c r="AM3268" s="6">
        <f t="shared" si="936"/>
        <v>35397.596633438836</v>
      </c>
      <c r="AN3268" s="6">
        <f t="shared" si="937"/>
        <v>34919.876427645977</v>
      </c>
      <c r="AO3268" s="5">
        <f t="shared" si="938"/>
        <v>0</v>
      </c>
      <c r="AP3268" s="6">
        <f>+AN3268+SUM($D$16:$E$18)-SUM($AL$27:AL3268)</f>
        <v>35635.385427645961</v>
      </c>
      <c r="AQ3268" s="10">
        <f t="shared" si="946"/>
        <v>-3.6462034825790468E-4</v>
      </c>
      <c r="AR3268" s="10">
        <f>+AN3268/SUM(AL$27:AL3268)-1</f>
        <v>0.35957050609435659</v>
      </c>
    </row>
    <row r="3269" spans="1:44" x14ac:dyDescent="0.25">
      <c r="A3269" s="1">
        <v>45065</v>
      </c>
      <c r="B3269">
        <v>8.4019999999999992</v>
      </c>
      <c r="G3269">
        <f t="shared" si="939"/>
        <v>8097.818184543059</v>
      </c>
      <c r="H3269">
        <f t="shared" si="940"/>
        <v>8037.5487468148594</v>
      </c>
      <c r="I3269" s="5">
        <f t="shared" si="929"/>
        <v>0</v>
      </c>
      <c r="J3269" s="6">
        <f>+H3269+SUM($D$16:$E$16)-SUM($F$27:F3269)</f>
        <v>8252.1627468148545</v>
      </c>
      <c r="K3269" s="10">
        <f t="shared" si="941"/>
        <v>4.7755795771304843E-3</v>
      </c>
      <c r="L3269" s="10">
        <f>+H3269/SUM(F$27:F3269)-1</f>
        <v>4.3107865954392421E-2</v>
      </c>
      <c r="M3269">
        <v>8.5419999999999998</v>
      </c>
      <c r="R3269">
        <f t="shared" si="942"/>
        <v>8216.1534657366392</v>
      </c>
      <c r="S3269">
        <f t="shared" si="943"/>
        <v>7984.2164742360683</v>
      </c>
      <c r="T3269" s="5">
        <f t="shared" si="930"/>
        <v>0</v>
      </c>
      <c r="U3269" s="6">
        <f>+S3269+SUM($D$17:$E$17)-SUM($Q$27:Q3269)</f>
        <v>8163.1904742360639</v>
      </c>
      <c r="V3269" s="10">
        <f t="shared" si="931"/>
        <v>8.0798965455546323E-3</v>
      </c>
      <c r="W3269" s="10">
        <f>+S3269/SUM(Q$27:Q3269)-1</f>
        <v>0.24344870652074313</v>
      </c>
      <c r="X3269">
        <v>6.601</v>
      </c>
      <c r="AC3269">
        <f t="shared" si="944"/>
        <v>19281.019034376852</v>
      </c>
      <c r="AD3269">
        <f t="shared" si="945"/>
        <v>19092.424790570825</v>
      </c>
      <c r="AE3269" s="5">
        <f t="shared" si="932"/>
        <v>0</v>
      </c>
      <c r="AF3269" s="6">
        <f>+AD3269+SUM($D$18:$E$18)-SUM($AB$27:AB3269)</f>
        <v>19414.345790570849</v>
      </c>
      <c r="AG3269" s="10">
        <f t="shared" si="933"/>
        <v>4.6398151085544903E-3</v>
      </c>
      <c r="AH3269" s="10">
        <f>+AD3269/SUM(AB$27:AB3269)-1</f>
        <v>0.65186834166567542</v>
      </c>
      <c r="AI3269" s="6">
        <f t="shared" si="934"/>
        <v>0</v>
      </c>
      <c r="AL3269" s="6">
        <f t="shared" si="935"/>
        <v>0</v>
      </c>
      <c r="AM3269" s="6">
        <f t="shared" si="936"/>
        <v>35594.99068465655</v>
      </c>
      <c r="AN3269" s="6">
        <f t="shared" si="937"/>
        <v>35114.190011621751</v>
      </c>
      <c r="AO3269" s="5">
        <f t="shared" si="938"/>
        <v>0</v>
      </c>
      <c r="AP3269" s="6">
        <f>+AN3269+SUM($D$16:$E$18)-SUM($AL$27:AL3269)</f>
        <v>35829.699011621735</v>
      </c>
      <c r="AQ3269" s="10">
        <f t="shared" si="946"/>
        <v>5.4528267800080243E-3</v>
      </c>
      <c r="AR3269" s="10">
        <f>+AN3269/SUM(AL$27:AL3269)-1</f>
        <v>0.36713591138020707</v>
      </c>
    </row>
    <row r="3270" spans="1:44" x14ac:dyDescent="0.25">
      <c r="A3270" s="1">
        <v>45068</v>
      </c>
      <c r="B3270">
        <v>8.4429999999999996</v>
      </c>
      <c r="G3270">
        <f t="shared" si="939"/>
        <v>8137.3338410017923</v>
      </c>
      <c r="H3270">
        <f t="shared" si="940"/>
        <v>8076.7703010423547</v>
      </c>
      <c r="I3270" s="5">
        <f t="shared" si="929"/>
        <v>0</v>
      </c>
      <c r="J3270" s="6">
        <f>+H3270+SUM($D$16:$E$16)-SUM($F$27:F3270)</f>
        <v>8291.3843010423479</v>
      </c>
      <c r="K3270" s="10">
        <f t="shared" si="941"/>
        <v>4.7528818118174332E-3</v>
      </c>
      <c r="L3270" s="10">
        <f>+H3270/SUM(F$27:F3270)-1</f>
        <v>4.8198013836340925E-2</v>
      </c>
      <c r="M3270">
        <v>8.5709999999999997</v>
      </c>
      <c r="R3270">
        <f t="shared" si="942"/>
        <v>8244.047220185992</v>
      </c>
      <c r="S3270">
        <f t="shared" si="943"/>
        <v>8011.3228050430043</v>
      </c>
      <c r="T3270" s="5">
        <f t="shared" si="930"/>
        <v>0</v>
      </c>
      <c r="U3270" s="6">
        <f>+S3270+SUM($D$17:$E$17)-SUM($Q$27:Q3270)</f>
        <v>8190.296805042999</v>
      </c>
      <c r="V3270" s="10">
        <f t="shared" si="931"/>
        <v>3.3205559630742343E-3</v>
      </c>
      <c r="W3270" s="10">
        <f>+S3270/SUM(Q$27:Q3270)-1</f>
        <v>0.24767020177818888</v>
      </c>
      <c r="X3270">
        <v>6.6150000000000002</v>
      </c>
      <c r="AC3270">
        <f t="shared" si="944"/>
        <v>19321.911969762594</v>
      </c>
      <c r="AD3270">
        <f t="shared" si="945"/>
        <v>19132.917738164826</v>
      </c>
      <c r="AE3270" s="5">
        <f t="shared" si="932"/>
        <v>0</v>
      </c>
      <c r="AF3270" s="6">
        <f>+AD3270+SUM($D$18:$E$18)-SUM($AB$27:AB3270)</f>
        <v>19454.83873816485</v>
      </c>
      <c r="AG3270" s="10">
        <f t="shared" si="933"/>
        <v>2.0857230025059792E-3</v>
      </c>
      <c r="AH3270" s="10">
        <f>+AD3270/SUM(AB$27:AB3270)-1</f>
        <v>0.65537177399158364</v>
      </c>
      <c r="AI3270" s="6">
        <f t="shared" si="934"/>
        <v>0</v>
      </c>
      <c r="AL3270" s="6">
        <f t="shared" si="935"/>
        <v>0</v>
      </c>
      <c r="AM3270" s="6">
        <f t="shared" si="936"/>
        <v>35703.293030950379</v>
      </c>
      <c r="AN3270" s="6">
        <f t="shared" si="937"/>
        <v>35221.010844250181</v>
      </c>
      <c r="AO3270" s="5">
        <f t="shared" si="938"/>
        <v>0</v>
      </c>
      <c r="AP3270" s="6">
        <f>+AN3270+SUM($D$16:$E$18)-SUM($AL$27:AL3270)</f>
        <v>35936.519844250157</v>
      </c>
      <c r="AQ3270" s="10">
        <f t="shared" si="946"/>
        <v>2.981348869097955E-3</v>
      </c>
      <c r="AR3270" s="10">
        <f>+AN3270/SUM(AL$27:AL3270)-1</f>
        <v>0.37129487379174275</v>
      </c>
    </row>
    <row r="3271" spans="1:44" x14ac:dyDescent="0.25">
      <c r="A3271" s="1">
        <v>45069</v>
      </c>
      <c r="B3271">
        <v>8.4160000000000004</v>
      </c>
      <c r="G3271">
        <f t="shared" si="939"/>
        <v>8111.3113355289697</v>
      </c>
      <c r="H3271">
        <f t="shared" si="940"/>
        <v>8050.9414726486393</v>
      </c>
      <c r="I3271" s="5">
        <f t="shared" si="929"/>
        <v>0</v>
      </c>
      <c r="J3271" s="6">
        <f>+H3271+SUM($D$16:$E$16)-SUM($F$27:F3271)</f>
        <v>8265.5554726486334</v>
      </c>
      <c r="K3271" s="10">
        <f t="shared" si="941"/>
        <v>-3.1151406636003021E-3</v>
      </c>
      <c r="L3271" s="10">
        <f>+H3271/SUM(F$27:F3271)-1</f>
        <v>4.4845965231155471E-2</v>
      </c>
      <c r="M3271">
        <v>8.5139999999999993</v>
      </c>
      <c r="R3271">
        <f t="shared" si="942"/>
        <v>8189.2215648889905</v>
      </c>
      <c r="S3271">
        <f t="shared" si="943"/>
        <v>7958.0448444914409</v>
      </c>
      <c r="T3271" s="5">
        <f t="shared" si="930"/>
        <v>0</v>
      </c>
      <c r="U3271" s="6">
        <f>+S3271+SUM($D$17:$E$17)-SUM($Q$27:Q3271)</f>
        <v>8137.0188444914347</v>
      </c>
      <c r="V3271" s="10">
        <f t="shared" si="931"/>
        <v>-6.5050097474806945E-3</v>
      </c>
      <c r="W3271" s="10">
        <f>+S3271/SUM(Q$27:Q3271)-1</f>
        <v>0.23937278006527851</v>
      </c>
      <c r="X3271">
        <v>6.5720000000000001</v>
      </c>
      <c r="AC3271">
        <f t="shared" si="944"/>
        <v>19196.312239649247</v>
      </c>
      <c r="AD3271">
        <f t="shared" si="945"/>
        <v>19008.546541983254</v>
      </c>
      <c r="AE3271" s="5">
        <f t="shared" si="932"/>
        <v>0</v>
      </c>
      <c r="AF3271" s="6">
        <f>+AD3271+SUM($D$18:$E$18)-SUM($AB$27:AB3271)</f>
        <v>19330.467541983278</v>
      </c>
      <c r="AG3271" s="10">
        <f t="shared" si="933"/>
        <v>-6.3928155794779062E-3</v>
      </c>
      <c r="AH3271" s="10">
        <f>+AD3271/SUM(AB$27:AB3271)-1</f>
        <v>0.64461123184772284</v>
      </c>
      <c r="AI3271" s="6">
        <f t="shared" si="934"/>
        <v>0</v>
      </c>
      <c r="AL3271" s="6">
        <f t="shared" si="935"/>
        <v>0</v>
      </c>
      <c r="AM3271" s="6">
        <f t="shared" si="936"/>
        <v>35496.845140067206</v>
      </c>
      <c r="AN3271" s="6">
        <f t="shared" si="937"/>
        <v>35017.532859123334</v>
      </c>
      <c r="AO3271" s="5">
        <f t="shared" si="938"/>
        <v>0</v>
      </c>
      <c r="AP3271" s="6">
        <f>+AN3271+SUM($D$16:$E$18)-SUM($AL$27:AL3271)</f>
        <v>35733.041859123317</v>
      </c>
      <c r="AQ3271" s="10">
        <f t="shared" si="946"/>
        <v>-5.6621505367998592E-3</v>
      </c>
      <c r="AR3271" s="10">
        <f>+AN3271/SUM(AL$27:AL3271)-1</f>
        <v>0.36337266170169791</v>
      </c>
    </row>
    <row r="3272" spans="1:44" x14ac:dyDescent="0.25">
      <c r="A3272" s="1">
        <v>45070</v>
      </c>
      <c r="B3272">
        <v>8.3529999999999998</v>
      </c>
      <c r="G3272">
        <f t="shared" si="939"/>
        <v>8050.5921560923807</v>
      </c>
      <c r="H3272">
        <f t="shared" si="940"/>
        <v>7990.6742063966349</v>
      </c>
      <c r="I3272" s="5">
        <f t="shared" si="929"/>
        <v>0</v>
      </c>
      <c r="J3272" s="6">
        <f>+H3272+SUM($D$16:$E$16)-SUM($F$27:F3272)</f>
        <v>8205.2882063966281</v>
      </c>
      <c r="K3272" s="10">
        <f t="shared" si="941"/>
        <v>-7.2913752078047622E-3</v>
      </c>
      <c r="L3272" s="10">
        <f>+H3272/SUM(F$27:F3272)-1</f>
        <v>3.7024518485722524E-2</v>
      </c>
      <c r="M3272">
        <v>8.3940000000000001</v>
      </c>
      <c r="R3272">
        <f t="shared" si="942"/>
        <v>8073.7991326847778</v>
      </c>
      <c r="S3272">
        <f t="shared" si="943"/>
        <v>7845.8807170144664</v>
      </c>
      <c r="T3272" s="5">
        <f t="shared" si="930"/>
        <v>0</v>
      </c>
      <c r="U3272" s="6">
        <f>+S3272+SUM($D$17:$E$17)-SUM($Q$27:Q3272)</f>
        <v>8024.8547170144611</v>
      </c>
      <c r="V3272" s="10">
        <f t="shared" si="931"/>
        <v>-1.3784425183297477E-2</v>
      </c>
      <c r="W3272" s="10">
        <f>+S3272/SUM(Q$27:Q3272)-1</f>
        <v>0.22190452382757209</v>
      </c>
      <c r="X3272">
        <v>6.5140000000000002</v>
      </c>
      <c r="AC3272">
        <f t="shared" si="944"/>
        <v>19026.898650194034</v>
      </c>
      <c r="AD3272">
        <f t="shared" si="945"/>
        <v>18840.790044808113</v>
      </c>
      <c r="AE3272" s="5">
        <f t="shared" si="932"/>
        <v>0</v>
      </c>
      <c r="AF3272" s="6">
        <f>+AD3272+SUM($D$18:$E$18)-SUM($AB$27:AB3272)</f>
        <v>19162.711044808137</v>
      </c>
      <c r="AG3272" s="10">
        <f t="shared" si="933"/>
        <v>-8.6783465951247862E-3</v>
      </c>
      <c r="AH3272" s="10">
        <f>+AD3272/SUM(AB$27:AB3272)-1</f>
        <v>0.63009701221181769</v>
      </c>
      <c r="AI3272" s="6">
        <f t="shared" si="934"/>
        <v>0</v>
      </c>
      <c r="AL3272" s="6">
        <f t="shared" si="935"/>
        <v>0</v>
      </c>
      <c r="AM3272" s="6">
        <f t="shared" si="936"/>
        <v>35151.289938971197</v>
      </c>
      <c r="AN3272" s="6">
        <f t="shared" si="937"/>
        <v>34677.344968219215</v>
      </c>
      <c r="AO3272" s="5">
        <f t="shared" si="938"/>
        <v>0</v>
      </c>
      <c r="AP3272" s="6">
        <f>+AN3272+SUM($D$16:$E$18)-SUM($AL$27:AL3272)</f>
        <v>35392.853968219191</v>
      </c>
      <c r="AQ3272" s="10">
        <f t="shared" si="946"/>
        <v>-9.5202611701883377E-3</v>
      </c>
      <c r="AR3272" s="10">
        <f>+AN3272/SUM(AL$27:AL3272)-1</f>
        <v>0.35012778599424799</v>
      </c>
    </row>
    <row r="3273" spans="1:44" x14ac:dyDescent="0.25">
      <c r="A3273" s="1">
        <v>45071</v>
      </c>
      <c r="B3273">
        <v>8.3260000000000005</v>
      </c>
      <c r="G3273">
        <f t="shared" si="939"/>
        <v>8024.5696506195582</v>
      </c>
      <c r="H3273">
        <f t="shared" si="940"/>
        <v>7964.8453780029195</v>
      </c>
      <c r="I3273" s="5">
        <f t="shared" si="929"/>
        <v>0</v>
      </c>
      <c r="J3273" s="6">
        <f>+H3273+SUM($D$16:$E$16)-SUM($F$27:F3273)</f>
        <v>8179.4593780029127</v>
      </c>
      <c r="K3273" s="10">
        <f t="shared" si="941"/>
        <v>-3.1478270773694916E-3</v>
      </c>
      <c r="L3273" s="10">
        <f>+H3273/SUM(F$27:F3273)-1</f>
        <v>3.367246988053707E-2</v>
      </c>
      <c r="M3273">
        <v>8.3550000000000004</v>
      </c>
      <c r="R3273">
        <f t="shared" si="942"/>
        <v>8036.2868422184083</v>
      </c>
      <c r="S3273">
        <f t="shared" si="943"/>
        <v>7809.4273755844497</v>
      </c>
      <c r="T3273" s="5">
        <f t="shared" si="930"/>
        <v>0</v>
      </c>
      <c r="U3273" s="6">
        <f>+S3273+SUM($D$17:$E$17)-SUM($Q$27:Q3273)</f>
        <v>7988.4013755844444</v>
      </c>
      <c r="V3273" s="10">
        <f t="shared" si="931"/>
        <v>-4.5425546898347768E-3</v>
      </c>
      <c r="W3273" s="10">
        <f>+S3273/SUM(Q$27:Q3273)-1</f>
        <v>0.21622734055031745</v>
      </c>
      <c r="X3273">
        <v>6.4580000000000002</v>
      </c>
      <c r="AC3273">
        <f t="shared" si="944"/>
        <v>18863.32690865107</v>
      </c>
      <c r="AD3273">
        <f t="shared" si="945"/>
        <v>18678.818254432113</v>
      </c>
      <c r="AE3273" s="5">
        <f t="shared" si="932"/>
        <v>0</v>
      </c>
      <c r="AF3273" s="6">
        <f>+AD3273+SUM($D$18:$E$18)-SUM($AB$27:AB3273)</f>
        <v>19000.739254432141</v>
      </c>
      <c r="AG3273" s="10">
        <f t="shared" si="933"/>
        <v>-8.4524465247770575E-3</v>
      </c>
      <c r="AH3273" s="10">
        <f>+AD3273/SUM(AB$27:AB3273)-1</f>
        <v>0.61608328290818526</v>
      </c>
      <c r="AI3273" s="6">
        <f t="shared" si="934"/>
        <v>0</v>
      </c>
      <c r="AL3273" s="6">
        <f t="shared" si="935"/>
        <v>0</v>
      </c>
      <c r="AM3273" s="6">
        <f t="shared" si="936"/>
        <v>34924.183401489034</v>
      </c>
      <c r="AN3273" s="6">
        <f t="shared" si="937"/>
        <v>34453.091008019481</v>
      </c>
      <c r="AO3273" s="5">
        <f t="shared" si="938"/>
        <v>0</v>
      </c>
      <c r="AP3273" s="6">
        <f>+AN3273+SUM($D$16:$E$18)-SUM($AL$27:AL3273)</f>
        <v>35168.600008019464</v>
      </c>
      <c r="AQ3273" s="10">
        <f t="shared" si="946"/>
        <v>-6.3361366789209672E-3</v>
      </c>
      <c r="AR3273" s="10">
        <f>+AN3273/SUM(AL$27:AL3273)-1</f>
        <v>0.34139668206854679</v>
      </c>
    </row>
    <row r="3274" spans="1:44" x14ac:dyDescent="0.25">
      <c r="A3274" s="1">
        <v>45072</v>
      </c>
      <c r="B3274">
        <v>8.4049999999999994</v>
      </c>
      <c r="G3274">
        <f t="shared" si="939"/>
        <v>8100.7095740400409</v>
      </c>
      <c r="H3274">
        <f t="shared" si="940"/>
        <v>8040.4186166363843</v>
      </c>
      <c r="I3274" s="5">
        <f t="shared" si="929"/>
        <v>0</v>
      </c>
      <c r="J3274" s="6">
        <f>+H3274+SUM($D$16:$E$16)-SUM($F$27:F3274)</f>
        <v>8255.0326166363775</v>
      </c>
      <c r="K3274" s="10">
        <f t="shared" si="941"/>
        <v>9.2393928670524428E-3</v>
      </c>
      <c r="L3274" s="10">
        <f>+H3274/SUM(F$27:F3274)-1</f>
        <v>4.3480315799413249E-2</v>
      </c>
      <c r="M3274">
        <v>8.4260000000000002</v>
      </c>
      <c r="R3274">
        <f t="shared" si="942"/>
        <v>8104.5784479392341</v>
      </c>
      <c r="S3274">
        <f t="shared" si="943"/>
        <v>7875.7911510083268</v>
      </c>
      <c r="T3274" s="5">
        <f t="shared" si="930"/>
        <v>0</v>
      </c>
      <c r="U3274" s="6">
        <f>+S3274+SUM($D$17:$E$17)-SUM($Q$27:Q3274)</f>
        <v>8054.7651510083215</v>
      </c>
      <c r="V3274" s="10">
        <f t="shared" si="931"/>
        <v>8.3075163983008515E-3</v>
      </c>
      <c r="W3274" s="10">
        <f>+S3274/SUM(Q$27:Q3274)-1</f>
        <v>0.22656272549096057</v>
      </c>
      <c r="X3274">
        <v>6.4660000000000002</v>
      </c>
      <c r="AC3274">
        <f t="shared" si="944"/>
        <v>18886.694300300063</v>
      </c>
      <c r="AD3274">
        <f t="shared" si="945"/>
        <v>18701.957081628683</v>
      </c>
      <c r="AE3274" s="5">
        <f t="shared" si="932"/>
        <v>0</v>
      </c>
      <c r="AF3274" s="6">
        <f>+AD3274+SUM($D$18:$E$18)-SUM($AB$27:AB3274)</f>
        <v>19023.878081628711</v>
      </c>
      <c r="AG3274" s="10">
        <f t="shared" si="933"/>
        <v>1.217785628586654E-3</v>
      </c>
      <c r="AH3274" s="10">
        <f>+AD3274/SUM(AB$27:AB3274)-1</f>
        <v>0.61808524423727551</v>
      </c>
      <c r="AI3274" s="6">
        <f t="shared" si="934"/>
        <v>0</v>
      </c>
      <c r="AL3274" s="6">
        <f t="shared" si="935"/>
        <v>0</v>
      </c>
      <c r="AM3274" s="6">
        <f t="shared" si="936"/>
        <v>35091.982322279335</v>
      </c>
      <c r="AN3274" s="6">
        <f t="shared" si="937"/>
        <v>34618.166849273395</v>
      </c>
      <c r="AO3274" s="5">
        <f t="shared" si="938"/>
        <v>0</v>
      </c>
      <c r="AP3274" s="6">
        <f>+AN3274+SUM($D$16:$E$18)-SUM($AL$27:AL3274)</f>
        <v>35333.675849273379</v>
      </c>
      <c r="AQ3274" s="10">
        <f t="shared" si="946"/>
        <v>4.6938417001607391E-3</v>
      </c>
      <c r="AR3274" s="10">
        <f>+AN3274/SUM(AL$27:AL3274)-1</f>
        <v>0.34782374504806679</v>
      </c>
    </row>
    <row r="3275" spans="1:44" x14ac:dyDescent="0.25">
      <c r="A3275" s="1">
        <v>45076</v>
      </c>
      <c r="B3275">
        <v>8.3759999999999994</v>
      </c>
      <c r="G3275">
        <f t="shared" si="939"/>
        <v>8072.7594755692307</v>
      </c>
      <c r="H3275">
        <f t="shared" si="940"/>
        <v>8012.6765416949856</v>
      </c>
      <c r="I3275" s="5">
        <f t="shared" si="929"/>
        <v>0</v>
      </c>
      <c r="J3275" s="6">
        <f>+H3275+SUM($D$16:$E$16)-SUM($F$27:F3275)</f>
        <v>8227.2905416949798</v>
      </c>
      <c r="K3275" s="10">
        <f t="shared" si="941"/>
        <v>-3.3606257212708268E-3</v>
      </c>
      <c r="L3275" s="10">
        <f>+H3275/SUM(F$27:F3275)-1</f>
        <v>3.987996729754717E-2</v>
      </c>
      <c r="M3275">
        <v>8.375</v>
      </c>
      <c r="R3275">
        <f t="shared" si="942"/>
        <v>8055.5239142524433</v>
      </c>
      <c r="S3275">
        <f t="shared" si="943"/>
        <v>7828.121396830612</v>
      </c>
      <c r="T3275" s="5">
        <f t="shared" si="930"/>
        <v>0</v>
      </c>
      <c r="U3275" s="6">
        <f>+S3275+SUM($D$17:$E$17)-SUM($Q$27:Q3275)</f>
        <v>8007.0953968306058</v>
      </c>
      <c r="V3275" s="10">
        <f t="shared" si="931"/>
        <v>-5.9182053460302697E-3</v>
      </c>
      <c r="W3275" s="10">
        <f>+S3275/SUM(Q$27:Q3275)-1</f>
        <v>0.21913871658993522</v>
      </c>
      <c r="X3275">
        <v>6.4089999999999998</v>
      </c>
      <c r="AC3275">
        <f t="shared" si="944"/>
        <v>18720.201634800975</v>
      </c>
      <c r="AD3275">
        <f t="shared" si="945"/>
        <v>18537.092937853111</v>
      </c>
      <c r="AE3275" s="5">
        <f t="shared" si="932"/>
        <v>0</v>
      </c>
      <c r="AF3275" s="6">
        <f>+AD3275+SUM($D$18:$E$18)-SUM($AB$27:AB3275)</f>
        <v>18859.013937853138</v>
      </c>
      <c r="AG3275" s="10">
        <f t="shared" si="933"/>
        <v>-8.6661690675352565E-3</v>
      </c>
      <c r="AH3275" s="10">
        <f>+AD3275/SUM(AB$27:AB3275)-1</f>
        <v>0.6038212697675065</v>
      </c>
      <c r="AI3275" s="6">
        <f t="shared" si="934"/>
        <v>0</v>
      </c>
      <c r="AL3275" s="6">
        <f t="shared" si="935"/>
        <v>0</v>
      </c>
      <c r="AM3275" s="6">
        <f t="shared" si="936"/>
        <v>34848.485024622649</v>
      </c>
      <c r="AN3275" s="6">
        <f t="shared" si="937"/>
        <v>34377.890876378704</v>
      </c>
      <c r="AO3275" s="5">
        <f t="shared" si="938"/>
        <v>0</v>
      </c>
      <c r="AP3275" s="6">
        <f>+AN3275+SUM($D$16:$E$18)-SUM($AL$27:AL3275)</f>
        <v>35093.39987637868</v>
      </c>
      <c r="AQ3275" s="10">
        <f t="shared" si="946"/>
        <v>-6.8001974637359464E-3</v>
      </c>
      <c r="AR3275" s="10">
        <f>+AN3275/SUM(AL$27:AL3275)-1</f>
        <v>0.33846884006300448</v>
      </c>
    </row>
    <row r="3276" spans="1:44" x14ac:dyDescent="0.25">
      <c r="A3276" s="1">
        <v>45077</v>
      </c>
      <c r="B3276">
        <v>8.3190000000000008</v>
      </c>
      <c r="G3276">
        <f t="shared" si="939"/>
        <v>8017.8230751266046</v>
      </c>
      <c r="H3276">
        <f t="shared" si="940"/>
        <v>7958.1490150860309</v>
      </c>
      <c r="I3276" s="5">
        <f t="shared" si="929"/>
        <v>0</v>
      </c>
      <c r="J3276" s="6">
        <f>+H3276+SUM($D$16:$E$16)-SUM($F$27:F3276)</f>
        <v>8172.7630150860232</v>
      </c>
      <c r="K3276" s="10">
        <f t="shared" si="941"/>
        <v>-6.6276408171824785E-3</v>
      </c>
      <c r="L3276" s="10">
        <f>+H3276/SUM(F$27:F3276)-1</f>
        <v>3.2803420242155878E-2</v>
      </c>
      <c r="M3276">
        <v>8.2940000000000005</v>
      </c>
      <c r="R3276">
        <f t="shared" si="942"/>
        <v>7977.6137725145991</v>
      </c>
      <c r="S3276">
        <f t="shared" si="943"/>
        <v>7752.4106107836533</v>
      </c>
      <c r="T3276" s="5">
        <f t="shared" si="930"/>
        <v>0</v>
      </c>
      <c r="U3276" s="6">
        <f>+S3276+SUM($D$17:$E$17)-SUM($Q$27:Q3276)</f>
        <v>7931.3846107836471</v>
      </c>
      <c r="V3276" s="10">
        <f t="shared" si="931"/>
        <v>-9.4554619740045975E-3</v>
      </c>
      <c r="W3276" s="10">
        <f>+S3276/SUM(Q$27:Q3276)-1</f>
        <v>0.20734764362948344</v>
      </c>
      <c r="X3276">
        <v>6.4669999999999996</v>
      </c>
      <c r="AC3276">
        <f t="shared" si="944"/>
        <v>18889.615224256188</v>
      </c>
      <c r="AD3276">
        <f t="shared" si="945"/>
        <v>18704.849435028253</v>
      </c>
      <c r="AE3276" s="5">
        <f t="shared" si="932"/>
        <v>0</v>
      </c>
      <c r="AF3276" s="6">
        <f>+AD3276+SUM($D$18:$E$18)-SUM($AB$27:AB3276)</f>
        <v>19026.77043502828</v>
      </c>
      <c r="AG3276" s="10">
        <f t="shared" si="933"/>
        <v>8.8952952539276264E-3</v>
      </c>
      <c r="AH3276" s="10">
        <f>+AD3276/SUM(AB$27:AB3276)-1</f>
        <v>0.61833548940341165</v>
      </c>
      <c r="AI3276" s="6">
        <f t="shared" si="934"/>
        <v>0</v>
      </c>
      <c r="AL3276" s="6">
        <f t="shared" si="935"/>
        <v>0</v>
      </c>
      <c r="AM3276" s="6">
        <f t="shared" si="936"/>
        <v>34885.052071897393</v>
      </c>
      <c r="AN3276" s="6">
        <f t="shared" si="937"/>
        <v>34415.409060897939</v>
      </c>
      <c r="AO3276" s="5">
        <f t="shared" si="938"/>
        <v>0</v>
      </c>
      <c r="AP3276" s="6">
        <f>+AN3276+SUM($D$16:$E$18)-SUM($AL$27:AL3276)</f>
        <v>35130.918060897922</v>
      </c>
      <c r="AQ3276" s="10">
        <f t="shared" si="946"/>
        <v>1.069095176056134E-3</v>
      </c>
      <c r="AR3276" s="10">
        <f>+AN3276/SUM(AL$27:AL3276)-1</f>
        <v>0.33992957309910921</v>
      </c>
    </row>
    <row r="3277" spans="1:44" x14ac:dyDescent="0.25">
      <c r="A3277" s="1">
        <v>45078</v>
      </c>
      <c r="B3277">
        <v>8.3049999999999997</v>
      </c>
      <c r="G3277">
        <f t="shared" si="939"/>
        <v>8004.3299241406949</v>
      </c>
      <c r="H3277">
        <f t="shared" si="940"/>
        <v>7944.756289252251</v>
      </c>
      <c r="I3277" s="5">
        <f t="shared" si="929"/>
        <v>0</v>
      </c>
      <c r="J3277" s="6">
        <f>+H3277+SUM($D$16:$E$16)-SUM($F$27:F3277)</f>
        <v>8159.3702892522442</v>
      </c>
      <c r="K3277" s="10">
        <f t="shared" si="941"/>
        <v>-1.638702334700981E-3</v>
      </c>
      <c r="L3277" s="10">
        <f>+H3277/SUM(F$27:F3277)-1</f>
        <v>3.1065320965392829E-2</v>
      </c>
      <c r="M3277">
        <v>8.3219999999999992</v>
      </c>
      <c r="R3277">
        <f t="shared" si="942"/>
        <v>8004.5456733622468</v>
      </c>
      <c r="S3277">
        <f t="shared" si="943"/>
        <v>7778.5822405282797</v>
      </c>
      <c r="T3277" s="5">
        <f t="shared" si="930"/>
        <v>0</v>
      </c>
      <c r="U3277" s="6">
        <f>+S3277+SUM($D$17:$E$17)-SUM($Q$27:Q3277)</f>
        <v>7957.5562405282744</v>
      </c>
      <c r="V3277" s="10">
        <f t="shared" si="931"/>
        <v>3.2997554688047881E-3</v>
      </c>
      <c r="W3277" s="10">
        <f>+S3277/SUM(Q$27:Q3277)-1</f>
        <v>0.21142357008494805</v>
      </c>
      <c r="X3277">
        <v>6.5</v>
      </c>
      <c r="AC3277">
        <f t="shared" si="944"/>
        <v>18986.005714808292</v>
      </c>
      <c r="AD3277">
        <f t="shared" si="945"/>
        <v>18800.297097214108</v>
      </c>
      <c r="AE3277" s="5">
        <f t="shared" si="932"/>
        <v>0</v>
      </c>
      <c r="AF3277" s="6">
        <f>+AD3277+SUM($D$18:$E$18)-SUM($AB$27:AB3277)</f>
        <v>19122.218097214136</v>
      </c>
      <c r="AG3277" s="10">
        <f t="shared" si="933"/>
        <v>5.0164930780967065E-3</v>
      </c>
      <c r="AH3277" s="10">
        <f>+AD3277/SUM(AB$27:AB3277)-1</f>
        <v>0.62659357988590925</v>
      </c>
      <c r="AI3277" s="6">
        <f t="shared" si="934"/>
        <v>0</v>
      </c>
      <c r="AL3277" s="6">
        <f t="shared" si="935"/>
        <v>0</v>
      </c>
      <c r="AM3277" s="6">
        <f t="shared" si="936"/>
        <v>34994.881312311234</v>
      </c>
      <c r="AN3277" s="6">
        <f t="shared" si="937"/>
        <v>34523.635626994641</v>
      </c>
      <c r="AO3277" s="5">
        <f t="shared" si="938"/>
        <v>0</v>
      </c>
      <c r="AP3277" s="6">
        <f>+AN3277+SUM($D$16:$E$18)-SUM($AL$27:AL3277)</f>
        <v>35239.144626994617</v>
      </c>
      <c r="AQ3277" s="10">
        <f t="shared" si="946"/>
        <v>3.0806643284724267E-3</v>
      </c>
      <c r="AR3277" s="10">
        <f>+AN3277/SUM(AL$27:AL3277)-1</f>
        <v>0.34414326633899872</v>
      </c>
    </row>
    <row r="3278" spans="1:44" x14ac:dyDescent="0.25">
      <c r="A3278" s="1">
        <v>45083</v>
      </c>
      <c r="B3278">
        <v>8.5760000000000005</v>
      </c>
      <c r="G3278">
        <f t="shared" si="939"/>
        <v>8265.5187753679238</v>
      </c>
      <c r="H3278">
        <f t="shared" si="940"/>
        <v>8204.0011964632522</v>
      </c>
      <c r="I3278" s="5">
        <f t="shared" si="929"/>
        <v>0</v>
      </c>
      <c r="J3278" s="6">
        <f>+H3278+SUM($D$16:$E$16)-SUM($F$27:F3278)</f>
        <v>8418.6151964632445</v>
      </c>
      <c r="K3278" s="10">
        <f t="shared" si="941"/>
        <v>3.1772661127107416E-2</v>
      </c>
      <c r="L3278" s="10">
        <f>+H3278/SUM(F$27:F3278)-1</f>
        <v>6.4709956965588011E-2</v>
      </c>
      <c r="M3278">
        <v>8.4280000000000008</v>
      </c>
      <c r="R3278">
        <f t="shared" si="942"/>
        <v>8106.502155142638</v>
      </c>
      <c r="S3278">
        <f t="shared" si="943"/>
        <v>7877.6605531329442</v>
      </c>
      <c r="T3278" s="5">
        <f t="shared" si="930"/>
        <v>0</v>
      </c>
      <c r="U3278" s="6">
        <f>+S3278+SUM($D$17:$E$17)-SUM($Q$27:Q3278)</f>
        <v>8056.6345531329389</v>
      </c>
      <c r="V3278" s="10">
        <f t="shared" si="931"/>
        <v>1.2450846668233817E-2</v>
      </c>
      <c r="W3278" s="10">
        <f>+S3278/SUM(Q$27:Q3278)-1</f>
        <v>0.22685386309492239</v>
      </c>
      <c r="X3278">
        <v>6.6150000000000002</v>
      </c>
      <c r="AC3278">
        <f t="shared" si="944"/>
        <v>19321.911969762594</v>
      </c>
      <c r="AD3278">
        <f t="shared" si="945"/>
        <v>19132.917738164819</v>
      </c>
      <c r="AE3278" s="5">
        <f t="shared" si="932"/>
        <v>0</v>
      </c>
      <c r="AF3278" s="6">
        <f>+AD3278+SUM($D$18:$E$18)-SUM($AB$27:AB3278)</f>
        <v>19454.838738164843</v>
      </c>
      <c r="AG3278" s="10">
        <f t="shared" si="933"/>
        <v>1.7394459118692085E-2</v>
      </c>
      <c r="AH3278" s="10">
        <f>+AD3278/SUM(AB$27:AB3278)-1</f>
        <v>0.65537177399158297</v>
      </c>
      <c r="AI3278" s="6">
        <f t="shared" si="934"/>
        <v>0</v>
      </c>
      <c r="AL3278" s="6">
        <f t="shared" si="935"/>
        <v>0</v>
      </c>
      <c r="AM3278" s="6">
        <f t="shared" si="936"/>
        <v>35693.932900273154</v>
      </c>
      <c r="AN3278" s="6">
        <f t="shared" si="937"/>
        <v>35214.579487761017</v>
      </c>
      <c r="AO3278" s="5">
        <f t="shared" si="938"/>
        <v>0</v>
      </c>
      <c r="AP3278" s="6">
        <f>+AN3278+SUM($D$16:$E$18)-SUM($AL$27:AL3278)</f>
        <v>35930.088487760993</v>
      </c>
      <c r="AQ3278" s="10">
        <f t="shared" si="946"/>
        <v>1.9607282415052829E-2</v>
      </c>
      <c r="AR3278" s="10">
        <f>+AN3278/SUM(AL$27:AL3278)-1</f>
        <v>0.37104447535133134</v>
      </c>
    </row>
    <row r="3279" spans="1:44" x14ac:dyDescent="0.25">
      <c r="A3279" s="1">
        <v>45084</v>
      </c>
      <c r="B3279">
        <v>8.6069999999999993</v>
      </c>
      <c r="G3279">
        <f t="shared" si="939"/>
        <v>8295.3964668367189</v>
      </c>
      <c r="H3279">
        <f t="shared" si="940"/>
        <v>8233.6565179523313</v>
      </c>
      <c r="I3279" s="5">
        <f t="shared" si="929"/>
        <v>0</v>
      </c>
      <c r="J3279" s="6">
        <f>+H3279+SUM($D$16:$E$16)-SUM($F$27:F3279)</f>
        <v>8448.2705179523255</v>
      </c>
      <c r="K3279" s="10">
        <f t="shared" si="941"/>
        <v>3.5225890240879743E-3</v>
      </c>
      <c r="L3279" s="10">
        <f>+H3279/SUM(F$27:F3279)-1</f>
        <v>6.8558605364134051E-2</v>
      </c>
      <c r="M3279">
        <v>8.4130000000000003</v>
      </c>
      <c r="R3279">
        <f t="shared" si="942"/>
        <v>8092.0743511171113</v>
      </c>
      <c r="S3279">
        <f t="shared" si="943"/>
        <v>7863.6400371983218</v>
      </c>
      <c r="T3279" s="5">
        <f t="shared" si="930"/>
        <v>0</v>
      </c>
      <c r="U3279" s="6">
        <f>+S3279+SUM($D$17:$E$17)-SUM($Q$27:Q3279)</f>
        <v>8042.6140371983165</v>
      </c>
      <c r="V3279" s="10">
        <f t="shared" si="931"/>
        <v>-1.7402447439012203E-3</v>
      </c>
      <c r="W3279" s="10">
        <f>+S3279/SUM(Q$27:Q3279)-1</f>
        <v>0.22467033106520917</v>
      </c>
      <c r="X3279">
        <v>6.57</v>
      </c>
      <c r="AC3279">
        <f t="shared" si="944"/>
        <v>19190.470391736999</v>
      </c>
      <c r="AD3279">
        <f t="shared" si="945"/>
        <v>19002.761835184105</v>
      </c>
      <c r="AE3279" s="5">
        <f t="shared" si="932"/>
        <v>0</v>
      </c>
      <c r="AF3279" s="6">
        <f>+AD3279+SUM($D$18:$E$18)-SUM($AB$27:AB3279)</f>
        <v>19324.682835184132</v>
      </c>
      <c r="AG3279" s="10">
        <f t="shared" si="933"/>
        <v>-6.6901558389883542E-3</v>
      </c>
      <c r="AH3279" s="10">
        <f>+AD3279/SUM(AB$27:AB3279)-1</f>
        <v>0.64411074151544967</v>
      </c>
      <c r="AI3279" s="6">
        <f t="shared" si="934"/>
        <v>0</v>
      </c>
      <c r="AL3279" s="6">
        <f t="shared" si="935"/>
        <v>0</v>
      </c>
      <c r="AM3279" s="6">
        <f t="shared" si="936"/>
        <v>35577.941209690827</v>
      </c>
      <c r="AN3279" s="6">
        <f t="shared" si="937"/>
        <v>35100.058390334758</v>
      </c>
      <c r="AO3279" s="5">
        <f t="shared" si="938"/>
        <v>0</v>
      </c>
      <c r="AP3279" s="6">
        <f>+AN3279+SUM($D$16:$E$18)-SUM($AL$27:AL3279)</f>
        <v>35815.567390334734</v>
      </c>
      <c r="AQ3279" s="10">
        <f t="shared" si="946"/>
        <v>-3.1873313494696909E-3</v>
      </c>
      <c r="AR3279" s="10">
        <f>+AN3279/SUM(AL$27:AL3279)-1</f>
        <v>0.36658571082194036</v>
      </c>
    </row>
    <row r="3280" spans="1:44" x14ac:dyDescent="0.25">
      <c r="A3280" s="1">
        <v>45085</v>
      </c>
      <c r="B3280">
        <v>8.57</v>
      </c>
      <c r="G3280">
        <f t="shared" si="939"/>
        <v>8259.7359963739618</v>
      </c>
      <c r="H3280">
        <f t="shared" si="940"/>
        <v>8198.2614568202025</v>
      </c>
      <c r="I3280" s="5">
        <f t="shared" si="929"/>
        <v>0</v>
      </c>
      <c r="J3280" s="6">
        <f>+H3280+SUM($D$16:$E$16)-SUM($F$27:F3280)</f>
        <v>8412.8754568201948</v>
      </c>
      <c r="K3280" s="10">
        <f t="shared" si="941"/>
        <v>-4.1896221311708004E-3</v>
      </c>
      <c r="L3280" s="10">
        <f>+H3280/SUM(F$27:F3280)-1</f>
        <v>6.3965057275546577E-2</v>
      </c>
      <c r="M3280">
        <v>8.4090000000000007</v>
      </c>
      <c r="R3280">
        <f t="shared" si="942"/>
        <v>8088.2269367103045</v>
      </c>
      <c r="S3280">
        <f t="shared" si="943"/>
        <v>7859.9012329490897</v>
      </c>
      <c r="T3280" s="5">
        <f t="shared" si="930"/>
        <v>0</v>
      </c>
      <c r="U3280" s="6">
        <f>+S3280+SUM($D$17:$E$17)-SUM($Q$27:Q3280)</f>
        <v>8038.8752329490853</v>
      </c>
      <c r="V3280" s="10">
        <f t="shared" si="931"/>
        <v>-4.6487426002772558E-4</v>
      </c>
      <c r="W3280" s="10">
        <f>+S3280/SUM(Q$27:Q3280)-1</f>
        <v>0.22408805585728553</v>
      </c>
      <c r="X3280">
        <v>6.5609999999999999</v>
      </c>
      <c r="AC3280">
        <f t="shared" si="944"/>
        <v>19164.182076131878</v>
      </c>
      <c r="AD3280">
        <f t="shared" si="945"/>
        <v>18976.730654587962</v>
      </c>
      <c r="AE3280" s="5">
        <f t="shared" si="932"/>
        <v>0</v>
      </c>
      <c r="AF3280" s="6">
        <f>+AD3280+SUM($D$18:$E$18)-SUM($AB$27:AB3280)</f>
        <v>19298.651654587986</v>
      </c>
      <c r="AG3280" s="10">
        <f t="shared" si="933"/>
        <v>-1.3470430960321744E-3</v>
      </c>
      <c r="AH3280" s="10">
        <f>+AD3280/SUM(AB$27:AB3280)-1</f>
        <v>0.64185853502022305</v>
      </c>
      <c r="AI3280" s="6">
        <f t="shared" si="934"/>
        <v>0</v>
      </c>
      <c r="AL3280" s="6">
        <f t="shared" si="935"/>
        <v>0</v>
      </c>
      <c r="AM3280" s="6">
        <f t="shared" si="936"/>
        <v>35512.145009216139</v>
      </c>
      <c r="AN3280" s="6">
        <f t="shared" si="937"/>
        <v>35034.893344357253</v>
      </c>
      <c r="AO3280" s="5">
        <f t="shared" si="938"/>
        <v>0</v>
      </c>
      <c r="AP3280" s="6">
        <f>+AN3280+SUM($D$16:$E$18)-SUM($AL$27:AL3280)</f>
        <v>35750.402344357237</v>
      </c>
      <c r="AQ3280" s="10">
        <f t="shared" si="946"/>
        <v>-1.8194615002827819E-3</v>
      </c>
      <c r="AR3280" s="10">
        <f>+AN3280/SUM(AL$27:AL3280)-1</f>
        <v>0.36404857485231945</v>
      </c>
    </row>
    <row r="3281" spans="1:44" x14ac:dyDescent="0.25">
      <c r="A3281" s="1">
        <v>45086</v>
      </c>
      <c r="B3281">
        <v>8.641</v>
      </c>
      <c r="G3281">
        <f t="shared" si="939"/>
        <v>8328.1655478024986</v>
      </c>
      <c r="H3281">
        <f t="shared" si="940"/>
        <v>8266.1817092629371</v>
      </c>
      <c r="I3281" s="5">
        <f t="shared" si="929"/>
        <v>0</v>
      </c>
      <c r="J3281" s="6">
        <f>+H3281+SUM($D$16:$E$16)-SUM($F$27:F3281)</f>
        <v>8480.7957092629294</v>
      </c>
      <c r="K3281" s="10">
        <f t="shared" si="941"/>
        <v>8.0733695383155002E-3</v>
      </c>
      <c r="L3281" s="10">
        <f>+H3281/SUM(F$27:F3281)-1</f>
        <v>7.2779703607701141E-2</v>
      </c>
      <c r="M3281">
        <v>8.3849999999999998</v>
      </c>
      <c r="R3281">
        <f t="shared" si="942"/>
        <v>8065.1424502694608</v>
      </c>
      <c r="S3281">
        <f t="shared" si="943"/>
        <v>7837.4684074536935</v>
      </c>
      <c r="T3281" s="5">
        <f t="shared" si="930"/>
        <v>0</v>
      </c>
      <c r="U3281" s="6">
        <f>+S3281+SUM($D$17:$E$17)-SUM($Q$27:Q3281)</f>
        <v>8016.4424074536873</v>
      </c>
      <c r="V3281" s="10">
        <f t="shared" si="931"/>
        <v>-2.7905428116923314E-3</v>
      </c>
      <c r="W3281" s="10">
        <f>+S3281/SUM(Q$27:Q3281)-1</f>
        <v>0.22059440460974411</v>
      </c>
      <c r="X3281">
        <v>6.5819999999999999</v>
      </c>
      <c r="AC3281">
        <f t="shared" si="944"/>
        <v>19225.521479210489</v>
      </c>
      <c r="AD3281">
        <f t="shared" si="945"/>
        <v>19037.470075978963</v>
      </c>
      <c r="AE3281" s="5">
        <f t="shared" si="932"/>
        <v>0</v>
      </c>
      <c r="AF3281" s="6">
        <f>+AD3281+SUM($D$18:$E$18)-SUM($AB$27:AB3281)</f>
        <v>19359.391075978987</v>
      </c>
      <c r="AG3281" s="10">
        <f t="shared" si="933"/>
        <v>3.1473401602417628E-3</v>
      </c>
      <c r="AH3281" s="10">
        <f>+AD3281/SUM(AB$27:AB3281)-1</f>
        <v>0.64711368350908538</v>
      </c>
      <c r="AI3281" s="6">
        <f t="shared" si="934"/>
        <v>0</v>
      </c>
      <c r="AL3281" s="6">
        <f t="shared" si="935"/>
        <v>0</v>
      </c>
      <c r="AM3281" s="6">
        <f t="shared" si="936"/>
        <v>35618.829477282445</v>
      </c>
      <c r="AN3281" s="6">
        <f t="shared" si="937"/>
        <v>35141.120192695598</v>
      </c>
      <c r="AO3281" s="5">
        <f t="shared" si="938"/>
        <v>0</v>
      </c>
      <c r="AP3281" s="6">
        <f>+AN3281+SUM($D$16:$E$18)-SUM($AL$27:AL3281)</f>
        <v>35856.629192695575</v>
      </c>
      <c r="AQ3281" s="10">
        <f t="shared" si="946"/>
        <v>2.9713469324101904E-3</v>
      </c>
      <c r="AR3281" s="10">
        <f>+AN3281/SUM(AL$27:AL3281)-1</f>
        <v>0.36818441107887123</v>
      </c>
    </row>
    <row r="3282" spans="1:44" x14ac:dyDescent="0.25">
      <c r="A3282" s="1">
        <v>45089</v>
      </c>
      <c r="B3282">
        <v>8.6739999999999995</v>
      </c>
      <c r="G3282">
        <f t="shared" si="939"/>
        <v>8359.9708322692823</v>
      </c>
      <c r="H3282">
        <f t="shared" si="940"/>
        <v>8297.7502772997013</v>
      </c>
      <c r="I3282" s="5">
        <f t="shared" si="929"/>
        <v>0</v>
      </c>
      <c r="J3282" s="6">
        <f>+H3282+SUM($D$16:$E$16)-SUM($F$27:F3282)</f>
        <v>8512.3642772996936</v>
      </c>
      <c r="K3282" s="10">
        <f t="shared" si="941"/>
        <v>3.7223592123889482E-3</v>
      </c>
      <c r="L3282" s="10">
        <f>+H3282/SUM(F$27:F3282)-1</f>
        <v>7.6876651902927806E-2</v>
      </c>
      <c r="M3282">
        <v>8.4179999999999993</v>
      </c>
      <c r="R3282">
        <f t="shared" si="942"/>
        <v>8096.8836191256205</v>
      </c>
      <c r="S3282">
        <f t="shared" si="943"/>
        <v>7868.3135425098626</v>
      </c>
      <c r="T3282" s="5">
        <f t="shared" si="930"/>
        <v>0</v>
      </c>
      <c r="U3282" s="6">
        <f>+S3282+SUM($D$17:$E$17)-SUM($Q$27:Q3282)</f>
        <v>8047.2875425098573</v>
      </c>
      <c r="V3282" s="10">
        <f t="shared" si="931"/>
        <v>3.8477336315034805E-3</v>
      </c>
      <c r="W3282" s="10">
        <f>+S3282/SUM(Q$27:Q3282)-1</f>
        <v>0.2253981750751135</v>
      </c>
      <c r="X3282">
        <v>6.625</v>
      </c>
      <c r="AC3282">
        <f t="shared" si="944"/>
        <v>19351.121209323836</v>
      </c>
      <c r="AD3282">
        <f t="shared" si="945"/>
        <v>19161.841272160531</v>
      </c>
      <c r="AE3282" s="5">
        <f t="shared" si="932"/>
        <v>0</v>
      </c>
      <c r="AF3282" s="6">
        <f>+AD3282+SUM($D$18:$E$18)-SUM($AB$27:AB3282)</f>
        <v>19483.762272160558</v>
      </c>
      <c r="AG3282" s="10">
        <f t="shared" si="933"/>
        <v>6.4243340967418128E-3</v>
      </c>
      <c r="AH3282" s="10">
        <f>+AD3282/SUM(AB$27:AB3282)-1</f>
        <v>0.65787422565294573</v>
      </c>
      <c r="AI3282" s="6">
        <f t="shared" si="934"/>
        <v>0</v>
      </c>
      <c r="AL3282" s="6">
        <f t="shared" si="935"/>
        <v>0</v>
      </c>
      <c r="AM3282" s="6">
        <f t="shared" si="936"/>
        <v>35807.975660718737</v>
      </c>
      <c r="AN3282" s="6">
        <f t="shared" si="937"/>
        <v>35327.905091970097</v>
      </c>
      <c r="AO3282" s="5">
        <f t="shared" si="938"/>
        <v>0</v>
      </c>
      <c r="AP3282" s="6">
        <f>+AN3282+SUM($D$16:$E$18)-SUM($AL$27:AL3282)</f>
        <v>36043.414091970073</v>
      </c>
      <c r="AQ3282" s="10">
        <f t="shared" si="946"/>
        <v>5.2092152408054204E-3</v>
      </c>
      <c r="AR3282" s="10">
        <f>+AN3282/SUM(AL$27:AL3282)-1</f>
        <v>0.37545669454652875</v>
      </c>
    </row>
    <row r="3283" spans="1:44" x14ac:dyDescent="0.25">
      <c r="A3283" s="1">
        <v>45090</v>
      </c>
      <c r="B3283">
        <v>8.7189999999999994</v>
      </c>
      <c r="G3283">
        <f t="shared" si="939"/>
        <v>8403.341674723988</v>
      </c>
      <c r="H3283">
        <f t="shared" si="940"/>
        <v>8340.7983246225613</v>
      </c>
      <c r="I3283" s="5">
        <f t="shared" si="929"/>
        <v>0</v>
      </c>
      <c r="J3283" s="6">
        <f>+H3283+SUM($D$16:$E$16)-SUM($F$27:F3283)</f>
        <v>8555.4123246225536</v>
      </c>
      <c r="K3283" s="10">
        <f t="shared" si="941"/>
        <v>5.057119963446377E-3</v>
      </c>
      <c r="L3283" s="10">
        <f>+H3283/SUM(F$27:F3283)-1</f>
        <v>8.2463399578237118E-2</v>
      </c>
      <c r="M3283">
        <v>8.4670000000000005</v>
      </c>
      <c r="R3283">
        <f t="shared" si="942"/>
        <v>8144.0144456090102</v>
      </c>
      <c r="S3283">
        <f t="shared" si="943"/>
        <v>7914.1138945629627</v>
      </c>
      <c r="T3283" s="5">
        <f t="shared" si="930"/>
        <v>0</v>
      </c>
      <c r="U3283" s="6">
        <f>+S3283+SUM($D$17:$E$17)-SUM($Q$27:Q3283)</f>
        <v>8093.0878945629574</v>
      </c>
      <c r="V3283" s="10">
        <f t="shared" si="931"/>
        <v>5.6914024522125573E-3</v>
      </c>
      <c r="W3283" s="10">
        <f>+S3283/SUM(Q$27:Q3283)-1</f>
        <v>0.23253104637217725</v>
      </c>
      <c r="X3283">
        <v>6.6230000000000002</v>
      </c>
      <c r="AC3283">
        <f t="shared" si="944"/>
        <v>19345.279361411587</v>
      </c>
      <c r="AD3283">
        <f t="shared" si="945"/>
        <v>19156.056565361388</v>
      </c>
      <c r="AE3283" s="5">
        <f t="shared" si="932"/>
        <v>0</v>
      </c>
      <c r="AF3283" s="6">
        <f>+AD3283+SUM($D$18:$E$18)-SUM($AB$27:AB3283)</f>
        <v>19477.977565361412</v>
      </c>
      <c r="AG3283" s="10">
        <f t="shared" si="933"/>
        <v>-2.9689885959094386E-4</v>
      </c>
      <c r="AH3283" s="10">
        <f>+AD3283/SUM(AB$27:AB3283)-1</f>
        <v>0.65737373532067322</v>
      </c>
      <c r="AI3283" s="6">
        <f t="shared" si="934"/>
        <v>0</v>
      </c>
      <c r="AL3283" s="6">
        <f t="shared" si="935"/>
        <v>0</v>
      </c>
      <c r="AM3283" s="6">
        <f t="shared" si="936"/>
        <v>35892.635481744583</v>
      </c>
      <c r="AN3283" s="6">
        <f t="shared" si="937"/>
        <v>35410.968784546916</v>
      </c>
      <c r="AO3283" s="5">
        <f t="shared" si="938"/>
        <v>0</v>
      </c>
      <c r="AP3283" s="6">
        <f>+AN3283+SUM($D$16:$E$18)-SUM($AL$27:AL3283)</f>
        <v>36126.477784546893</v>
      </c>
      <c r="AQ3283" s="10">
        <f t="shared" si="946"/>
        <v>2.3045456339088055E-3</v>
      </c>
      <c r="AR3283" s="10">
        <f>+AN3283/SUM(AL$27:AL3283)-1</f>
        <v>0.37869069644194586</v>
      </c>
    </row>
    <row r="3284" spans="1:44" x14ac:dyDescent="0.25">
      <c r="A3284" s="1">
        <v>45091</v>
      </c>
      <c r="B3284">
        <v>8.7129999999999992</v>
      </c>
      <c r="G3284">
        <f t="shared" si="939"/>
        <v>8397.5588957300261</v>
      </c>
      <c r="H3284">
        <f t="shared" si="940"/>
        <v>8335.0585849795134</v>
      </c>
      <c r="I3284" s="5">
        <f t="shared" si="929"/>
        <v>0</v>
      </c>
      <c r="J3284" s="6">
        <f>+H3284+SUM($D$16:$E$16)-SUM($F$27:F3284)</f>
        <v>8549.6725849795075</v>
      </c>
      <c r="K3284" s="10">
        <f t="shared" si="941"/>
        <v>-6.7088989113095465E-4</v>
      </c>
      <c r="L3284" s="10">
        <f>+H3284/SUM(F$27:F3284)-1</f>
        <v>8.1718499888195906E-2</v>
      </c>
      <c r="M3284">
        <v>8.4930000000000003</v>
      </c>
      <c r="R3284">
        <f t="shared" si="942"/>
        <v>8169.0226392532568</v>
      </c>
      <c r="S3284">
        <f t="shared" si="943"/>
        <v>7938.4161221829745</v>
      </c>
      <c r="T3284" s="5">
        <f t="shared" si="930"/>
        <v>0</v>
      </c>
      <c r="U3284" s="6">
        <f>+S3284+SUM($D$17:$E$17)-SUM($Q$27:Q3284)</f>
        <v>8117.3901221829692</v>
      </c>
      <c r="V3284" s="10">
        <f t="shared" si="931"/>
        <v>3.0028374752162357E-3</v>
      </c>
      <c r="W3284" s="10">
        <f>+S3284/SUM(Q$27:Q3284)-1</f>
        <v>0.23631583522368049</v>
      </c>
      <c r="X3284">
        <v>6.54</v>
      </c>
      <c r="AC3284">
        <f t="shared" si="944"/>
        <v>19102.842673053266</v>
      </c>
      <c r="AD3284">
        <f t="shared" si="945"/>
        <v>18915.991233196961</v>
      </c>
      <c r="AE3284" s="5">
        <f t="shared" si="932"/>
        <v>0</v>
      </c>
      <c r="AF3284" s="6">
        <f>+AD3284+SUM($D$18:$E$18)-SUM($AB$27:AB3284)</f>
        <v>19237.912233196985</v>
      </c>
      <c r="AG3284" s="10">
        <f t="shared" si="933"/>
        <v>-1.2324961940162971E-2</v>
      </c>
      <c r="AH3284" s="10">
        <f>+AD3284/SUM(AB$27:AB3284)-1</f>
        <v>0.63660338653136073</v>
      </c>
      <c r="AI3284" s="6">
        <f t="shared" si="934"/>
        <v>0</v>
      </c>
      <c r="AL3284" s="6">
        <f t="shared" si="935"/>
        <v>0</v>
      </c>
      <c r="AM3284" s="6">
        <f t="shared" si="936"/>
        <v>35669.424208036551</v>
      </c>
      <c r="AN3284" s="6">
        <f t="shared" si="937"/>
        <v>35189.465940359449</v>
      </c>
      <c r="AO3284" s="5">
        <f t="shared" si="938"/>
        <v>0</v>
      </c>
      <c r="AP3284" s="6">
        <f>+AN3284+SUM($D$16:$E$18)-SUM($AL$27:AL3284)</f>
        <v>35904.974940359432</v>
      </c>
      <c r="AQ3284" s="10">
        <f t="shared" si="946"/>
        <v>-6.1313158041166327E-3</v>
      </c>
      <c r="AR3284" s="10">
        <f>+AN3284/SUM(AL$27:AL3284)-1</f>
        <v>0.37006670447000189</v>
      </c>
    </row>
    <row r="3285" spans="1:44" x14ac:dyDescent="0.25">
      <c r="A3285" s="1">
        <v>45092</v>
      </c>
      <c r="B3285">
        <v>8.7279999999999998</v>
      </c>
      <c r="G3285">
        <f t="shared" si="939"/>
        <v>8412.0158432149274</v>
      </c>
      <c r="H3285">
        <f t="shared" si="940"/>
        <v>8349.407934087134</v>
      </c>
      <c r="I3285" s="5">
        <f t="shared" si="929"/>
        <v>0</v>
      </c>
      <c r="J3285" s="6">
        <f>+H3285+SUM($D$16:$E$16)-SUM($F$27:F3285)</f>
        <v>8564.0219340871263</v>
      </c>
      <c r="K3285" s="10">
        <f t="shared" si="941"/>
        <v>1.6783507163571354E-3</v>
      </c>
      <c r="L3285" s="10">
        <f>+H3285/SUM(F$27:F3285)-1</f>
        <v>8.3580749113298936E-2</v>
      </c>
      <c r="M3285">
        <v>8.4830000000000005</v>
      </c>
      <c r="R3285">
        <f t="shared" si="942"/>
        <v>8159.4041032362393</v>
      </c>
      <c r="S3285">
        <f t="shared" si="943"/>
        <v>7929.0691115598938</v>
      </c>
      <c r="T3285" s="5">
        <f t="shared" si="930"/>
        <v>0</v>
      </c>
      <c r="U3285" s="6">
        <f>+S3285+SUM($D$17:$E$17)-SUM($Q$27:Q3285)</f>
        <v>8108.0431115598876</v>
      </c>
      <c r="V3285" s="10">
        <f t="shared" si="931"/>
        <v>-1.1514797838209079E-3</v>
      </c>
      <c r="W3285" s="10">
        <f>+S3285/SUM(Q$27:Q3285)-1</f>
        <v>0.23486014720387161</v>
      </c>
      <c r="X3285">
        <v>6.5549999999999997</v>
      </c>
      <c r="AC3285">
        <f t="shared" si="944"/>
        <v>19146.656532395129</v>
      </c>
      <c r="AD3285">
        <f t="shared" si="945"/>
        <v>18959.376534190531</v>
      </c>
      <c r="AE3285" s="5">
        <f t="shared" si="932"/>
        <v>0</v>
      </c>
      <c r="AF3285" s="6">
        <f>+AD3285+SUM($D$18:$E$18)-SUM($AB$27:AB3285)</f>
        <v>19281.297534190555</v>
      </c>
      <c r="AG3285" s="10">
        <f t="shared" si="933"/>
        <v>2.2551979896605623E-3</v>
      </c>
      <c r="AH3285" s="10">
        <f>+AD3285/SUM(AB$27:AB3285)-1</f>
        <v>0.64035706402340509</v>
      </c>
      <c r="AI3285" s="6">
        <f t="shared" si="934"/>
        <v>0</v>
      </c>
      <c r="AL3285" s="6">
        <f t="shared" si="935"/>
        <v>0</v>
      </c>
      <c r="AM3285" s="6">
        <f t="shared" si="936"/>
        <v>35718.076478846298</v>
      </c>
      <c r="AN3285" s="6">
        <f t="shared" si="937"/>
        <v>35237.85357983756</v>
      </c>
      <c r="AO3285" s="5">
        <f t="shared" si="938"/>
        <v>0</v>
      </c>
      <c r="AP3285" s="6">
        <f>+AN3285+SUM($D$16:$E$18)-SUM($AL$27:AL3285)</f>
        <v>35953.362579837543</v>
      </c>
      <c r="AQ3285" s="10">
        <f t="shared" si="946"/>
        <v>1.3476583553806432E-3</v>
      </c>
      <c r="AR3285" s="10">
        <f>+AN3285/SUM(AL$27:AL3285)-1</f>
        <v>0.37195062887707331</v>
      </c>
    </row>
    <row r="3286" spans="1:44" x14ac:dyDescent="0.25">
      <c r="A3286" s="1">
        <v>45093</v>
      </c>
      <c r="B3286">
        <v>8.77</v>
      </c>
      <c r="G3286">
        <f t="shared" si="939"/>
        <v>8452.4952961726522</v>
      </c>
      <c r="H3286">
        <f t="shared" si="940"/>
        <v>8389.5861115884691</v>
      </c>
      <c r="I3286" s="5">
        <f t="shared" si="929"/>
        <v>0</v>
      </c>
      <c r="J3286" s="6">
        <f>+H3286+SUM($D$16:$E$16)-SUM($F$27:F3286)</f>
        <v>8604.2001115884632</v>
      </c>
      <c r="K3286" s="10">
        <f t="shared" si="941"/>
        <v>4.6915080099709794E-3</v>
      </c>
      <c r="L3286" s="10">
        <f>+H3286/SUM(F$27:F3286)-1</f>
        <v>8.8795046943587419E-2</v>
      </c>
      <c r="M3286">
        <v>8.5210000000000008</v>
      </c>
      <c r="R3286">
        <f t="shared" si="942"/>
        <v>8195.9545401009073</v>
      </c>
      <c r="S3286">
        <f t="shared" si="943"/>
        <v>7964.5877519276037</v>
      </c>
      <c r="T3286" s="5">
        <f t="shared" si="930"/>
        <v>0</v>
      </c>
      <c r="U3286" s="6">
        <f>+S3286+SUM($D$17:$E$17)-SUM($Q$27:Q3286)</f>
        <v>8143.5617519275984</v>
      </c>
      <c r="V3286" s="10">
        <f t="shared" si="931"/>
        <v>4.3806674285031821E-3</v>
      </c>
      <c r="W3286" s="10">
        <f>+S3286/SUM(Q$27:Q3286)-1</f>
        <v>0.24039176167914555</v>
      </c>
      <c r="X3286">
        <v>6.5529999999999999</v>
      </c>
      <c r="AC3286">
        <f t="shared" si="944"/>
        <v>19140.814684482881</v>
      </c>
      <c r="AD3286">
        <f t="shared" si="945"/>
        <v>18953.591827391389</v>
      </c>
      <c r="AE3286" s="5">
        <f t="shared" si="932"/>
        <v>0</v>
      </c>
      <c r="AF3286" s="6">
        <f>+AD3286+SUM($D$18:$E$18)-SUM($AB$27:AB3286)</f>
        <v>19275.512827391416</v>
      </c>
      <c r="AG3286" s="10">
        <f t="shared" si="933"/>
        <v>-3.0001646875066346E-4</v>
      </c>
      <c r="AH3286" s="10">
        <f>+AD3286/SUM(AB$27:AB3286)-1</f>
        <v>0.63985657369113258</v>
      </c>
      <c r="AI3286" s="6">
        <f t="shared" si="934"/>
        <v>0</v>
      </c>
      <c r="AL3286" s="6">
        <f t="shared" si="935"/>
        <v>0</v>
      </c>
      <c r="AM3286" s="6">
        <f t="shared" si="936"/>
        <v>35789.264520756442</v>
      </c>
      <c r="AN3286" s="6">
        <f t="shared" si="937"/>
        <v>35307.765690907458</v>
      </c>
      <c r="AO3286" s="5">
        <f t="shared" si="938"/>
        <v>0</v>
      </c>
      <c r="AP3286" s="6">
        <f>+AN3286+SUM($D$16:$E$18)-SUM($AL$27:AL3286)</f>
        <v>36023.274690907434</v>
      </c>
      <c r="AQ3286" s="10">
        <f t="shared" si="946"/>
        <v>1.9445221824425651E-3</v>
      </c>
      <c r="AR3286" s="10">
        <f>+AN3286/SUM(AL$27:AL3286)-1</f>
        <v>0.37467258708406681</v>
      </c>
    </row>
  </sheetData>
  <mergeCells count="4">
    <mergeCell ref="B25:L25"/>
    <mergeCell ref="M25:W25"/>
    <mergeCell ref="X25:AH25"/>
    <mergeCell ref="AI25:AR25"/>
  </mergeCells>
  <dataValidations disablePrompts="1" count="1">
    <dataValidation type="list" allowBlank="1" showInputMessage="1" showErrorMessage="1" sqref="B7:B8" xr:uid="{15DD76BA-B014-4E8E-A90B-05FF5C0A8131}">
      <formula1>$J$2:$J$5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B1076-BF82-4E53-8A2C-84E6D1B21350}">
  <dimension ref="A1:W3274"/>
  <sheetViews>
    <sheetView workbookViewId="0">
      <selection activeCell="B6" sqref="B6"/>
    </sheetView>
  </sheetViews>
  <sheetFormatPr defaultRowHeight="15" x14ac:dyDescent="0.25"/>
  <cols>
    <col min="1" max="1" width="20" bestFit="1" customWidth="1"/>
    <col min="2" max="2" width="10.7109375" bestFit="1" customWidth="1"/>
    <col min="3" max="3" width="11.28515625" bestFit="1" customWidth="1"/>
    <col min="4" max="4" width="11.7109375" bestFit="1" customWidth="1"/>
    <col min="9" max="9" width="14.28515625" bestFit="1" customWidth="1"/>
    <col min="14" max="14" width="10.140625" bestFit="1" customWidth="1"/>
    <col min="16" max="16" width="14.140625" bestFit="1" customWidth="1"/>
    <col min="18" max="18" width="20.140625" bestFit="1" customWidth="1"/>
    <col min="19" max="19" width="18.5703125" bestFit="1" customWidth="1"/>
    <col min="20" max="20" width="10.5703125" bestFit="1" customWidth="1"/>
  </cols>
  <sheetData>
    <row r="1" spans="1:23" x14ac:dyDescent="0.25">
      <c r="E1" s="12" t="s">
        <v>48</v>
      </c>
    </row>
    <row r="2" spans="1:23" x14ac:dyDescent="0.25">
      <c r="A2" s="12" t="s">
        <v>3</v>
      </c>
      <c r="B2">
        <v>120</v>
      </c>
      <c r="K2" s="2">
        <v>0.25</v>
      </c>
      <c r="S2" t="s">
        <v>18</v>
      </c>
      <c r="T2" t="s">
        <v>19</v>
      </c>
    </row>
    <row r="3" spans="1:23" x14ac:dyDescent="0.25">
      <c r="A3" s="12" t="s">
        <v>4</v>
      </c>
      <c r="B3">
        <v>200</v>
      </c>
      <c r="K3" s="2">
        <v>0.5</v>
      </c>
      <c r="S3" t="s">
        <v>20</v>
      </c>
      <c r="T3" s="5">
        <v>120</v>
      </c>
    </row>
    <row r="4" spans="1:23" x14ac:dyDescent="0.25">
      <c r="A4" t="s">
        <v>5</v>
      </c>
      <c r="B4">
        <f>+B2*B3</f>
        <v>24000</v>
      </c>
      <c r="K4" s="2">
        <v>0.75</v>
      </c>
      <c r="S4" t="s">
        <v>21</v>
      </c>
      <c r="T4" s="5">
        <v>200</v>
      </c>
    </row>
    <row r="5" spans="1:23" x14ac:dyDescent="0.25">
      <c r="A5" t="s">
        <v>6</v>
      </c>
      <c r="B5">
        <f>+B3*12</f>
        <v>2400</v>
      </c>
      <c r="K5" s="2">
        <v>1</v>
      </c>
      <c r="S5" t="s">
        <v>22</v>
      </c>
      <c r="T5" s="5">
        <f>+SUM(C15:C1047933)</f>
        <v>26400</v>
      </c>
    </row>
    <row r="6" spans="1:23" x14ac:dyDescent="0.25">
      <c r="A6" t="s">
        <v>9</v>
      </c>
      <c r="B6" s="2">
        <v>0.02</v>
      </c>
      <c r="C6" s="5">
        <f>+B6*(B5+B4)</f>
        <v>528</v>
      </c>
      <c r="S6" t="s">
        <v>17</v>
      </c>
      <c r="T6" s="5">
        <f>+VLOOKUP(MAX($A:$A),$A:$H,8,0)</f>
        <v>27965.287038628165</v>
      </c>
    </row>
    <row r="7" spans="1:23" x14ac:dyDescent="0.25">
      <c r="A7" t="s">
        <v>14</v>
      </c>
      <c r="B7" s="8"/>
      <c r="C7" s="5">
        <f>+C6*(1-B7)</f>
        <v>528</v>
      </c>
      <c r="S7" t="s">
        <v>23</v>
      </c>
      <c r="T7" s="6">
        <f>+T6-T5</f>
        <v>1565.2870386281647</v>
      </c>
    </row>
    <row r="8" spans="1:23" x14ac:dyDescent="0.25">
      <c r="A8" t="s">
        <v>13</v>
      </c>
      <c r="B8" s="8"/>
      <c r="C8" s="5"/>
      <c r="S8" t="s">
        <v>24</v>
      </c>
      <c r="T8" s="10">
        <f>+T7/(SUM(I:I)/(MAX($A:$A)-A15))</f>
        <v>8.9283843529934834E-2</v>
      </c>
      <c r="W8" s="2"/>
    </row>
    <row r="9" spans="1:23" x14ac:dyDescent="0.25">
      <c r="A9" t="s">
        <v>10</v>
      </c>
      <c r="C9" s="6">
        <f>IF(B7&lt;&gt;"",(1-B7)*33%*$C$6,IF(B8&lt;&gt;"",(1-B8)*33%*$C$6,33%*$C$6))</f>
        <v>174.24</v>
      </c>
      <c r="S9" t="s">
        <v>26</v>
      </c>
      <c r="T9" s="10">
        <f>+(1+T8)^(1/((MAX($A:$A)-MIN($A:$A))/365))-1</f>
        <v>6.3763755234722552E-3</v>
      </c>
      <c r="W9" s="9"/>
    </row>
    <row r="10" spans="1:23" x14ac:dyDescent="0.25">
      <c r="A10" t="s">
        <v>11</v>
      </c>
      <c r="C10" s="6">
        <f>IF($B$7&lt;&gt;"",(1-$B$7)*19%*$C$6,19%*$C$6)</f>
        <v>100.32000000000001</v>
      </c>
      <c r="D10">
        <f>+C10/6</f>
        <v>16.720000000000002</v>
      </c>
      <c r="S10" t="s">
        <v>27</v>
      </c>
      <c r="T10" s="11">
        <f>+STDEV(T16:T717)*SQRT(12)</f>
        <v>0.10280193109040714</v>
      </c>
    </row>
    <row r="11" spans="1:23" x14ac:dyDescent="0.25">
      <c r="A11" t="s">
        <v>12</v>
      </c>
      <c r="C11" s="6">
        <f>IF($B$7&lt;&gt;"",(1-$B$7)*48%*$C$6,48%*$C$6)</f>
        <v>253.44</v>
      </c>
      <c r="D11" s="4">
        <f>+C11/E11</f>
        <v>2.223157894736842</v>
      </c>
      <c r="E11">
        <f>+B2-6</f>
        <v>114</v>
      </c>
      <c r="S11" t="s">
        <v>28</v>
      </c>
      <c r="T11" s="3">
        <f>+MIN(L16:L3274)</f>
        <v>-0.18644538852664605</v>
      </c>
    </row>
    <row r="12" spans="1:23" x14ac:dyDescent="0.25">
      <c r="A12" t="s">
        <v>15</v>
      </c>
      <c r="B12">
        <f>2.58</f>
        <v>2.58</v>
      </c>
    </row>
    <row r="14" spans="1:23" x14ac:dyDescent="0.25">
      <c r="A14" t="s">
        <v>0</v>
      </c>
      <c r="B14" t="s">
        <v>1</v>
      </c>
      <c r="C14" t="s">
        <v>2</v>
      </c>
      <c r="D14" t="s">
        <v>7</v>
      </c>
      <c r="E14" t="s">
        <v>8</v>
      </c>
      <c r="F14" t="s">
        <v>16</v>
      </c>
      <c r="G14" t="s">
        <v>44</v>
      </c>
      <c r="H14" t="s">
        <v>45</v>
      </c>
      <c r="I14" t="s">
        <v>25</v>
      </c>
      <c r="J14" t="s">
        <v>29</v>
      </c>
      <c r="K14" s="13" t="s">
        <v>30</v>
      </c>
      <c r="L14" t="s">
        <v>31</v>
      </c>
      <c r="M14" t="s">
        <v>66</v>
      </c>
      <c r="N14" t="s">
        <v>67</v>
      </c>
      <c r="O14" t="s">
        <v>64</v>
      </c>
      <c r="P14" t="s">
        <v>65</v>
      </c>
      <c r="S14" t="s">
        <v>27</v>
      </c>
    </row>
    <row r="15" spans="1:23" x14ac:dyDescent="0.25">
      <c r="A15" s="1">
        <v>40182</v>
      </c>
      <c r="B15" s="14">
        <v>7.3949999999999996</v>
      </c>
      <c r="C15">
        <f>+B5</f>
        <v>2400</v>
      </c>
      <c r="D15" s="6">
        <f>+$C$9</f>
        <v>174.24</v>
      </c>
      <c r="E15">
        <f>+$B$12</f>
        <v>2.58</v>
      </c>
      <c r="F15" s="6">
        <f>+C15-D15-E15</f>
        <v>2223.1800000000003</v>
      </c>
      <c r="G15" s="6">
        <f>+C15</f>
        <v>2400</v>
      </c>
      <c r="H15" s="6">
        <f>+F15</f>
        <v>2223.1800000000003</v>
      </c>
      <c r="I15" s="5">
        <f>+C15*(MAX($A:$A)-A15)</f>
        <v>11786400</v>
      </c>
      <c r="J15" s="6">
        <f>+H15+SUM($B$4:$B$5)-SUM($F$15:F15)</f>
        <v>26400</v>
      </c>
      <c r="M15" s="14">
        <f>+F15/B15</f>
        <v>300.632860040568</v>
      </c>
      <c r="N15" s="14">
        <f>+M15</f>
        <v>300.632860040568</v>
      </c>
      <c r="O15" s="15">
        <f>+B15</f>
        <v>7.3949999999999996</v>
      </c>
      <c r="P15" s="14">
        <f>+AVERAGEIF($C$15:C15,"&lt;&gt;",$B$15:B15)</f>
        <v>7.3949999999999996</v>
      </c>
      <c r="R15" s="1">
        <f>+EOMONTH(A15,0)</f>
        <v>40209</v>
      </c>
      <c r="S15">
        <f>+VLOOKUP(R15,$A:$J,10,1)</f>
        <v>26307.311266009739</v>
      </c>
    </row>
    <row r="16" spans="1:23" x14ac:dyDescent="0.25">
      <c r="A16" s="1">
        <v>40183</v>
      </c>
      <c r="B16" s="14">
        <v>7.48</v>
      </c>
      <c r="G16">
        <f>+(B16/B15*G15)+C16</f>
        <v>2427.5862068965521</v>
      </c>
      <c r="H16">
        <f>+(B16/B15*H15)+F16</f>
        <v>2248.733793103449</v>
      </c>
      <c r="I16" s="5">
        <f t="shared" ref="I16:I79" si="0">+C16*(MAX($A:$A)-A16)</f>
        <v>0</v>
      </c>
      <c r="J16" s="6">
        <f>+H16+SUM($B$4:$B$5)-SUM($F$15:F16)</f>
        <v>26425.553793103449</v>
      </c>
      <c r="K16" s="10">
        <f>+J16/J15-1</f>
        <v>9.6794670846400699E-4</v>
      </c>
      <c r="L16" s="10">
        <f>+H16/SUM($F$15:F16)-1</f>
        <v>1.1494252873563315E-2</v>
      </c>
      <c r="M16" s="14">
        <f>+F16/B16</f>
        <v>0</v>
      </c>
      <c r="N16" s="14">
        <f>+M16+N15</f>
        <v>300.632860040568</v>
      </c>
      <c r="O16" s="15">
        <f>((O15*N15)+(B16*M16))/N16</f>
        <v>7.3949999999999996</v>
      </c>
      <c r="P16" s="14">
        <f>+AVERAGEIF($C$15:C16,"&lt;&gt;",$B$15:B16)</f>
        <v>7.3949999999999996</v>
      </c>
      <c r="R16" s="1">
        <f>+EOMONTH(R15,1)</f>
        <v>40237</v>
      </c>
      <c r="S16">
        <f>+VLOOKUP(R16,$A:$J,10,1)</f>
        <v>26355.630262394592</v>
      </c>
      <c r="T16">
        <f>+S16/S15-1</f>
        <v>1.8367136001193884E-3</v>
      </c>
    </row>
    <row r="17" spans="1:22" x14ac:dyDescent="0.25">
      <c r="A17" s="1">
        <v>40185</v>
      </c>
      <c r="B17" s="14">
        <v>7.5110000000000001</v>
      </c>
      <c r="G17">
        <f t="shared" ref="G17:G80" si="1">+(B17/B16*G16)+C17</f>
        <v>2437.6470588235297</v>
      </c>
      <c r="H17">
        <f t="shared" ref="H17:H80" si="2">+(B17/B16*H16)+F17</f>
        <v>2258.0534117647067</v>
      </c>
      <c r="I17" s="5">
        <f t="shared" si="0"/>
        <v>0</v>
      </c>
      <c r="J17" s="6">
        <f>+H17+SUM($B$4:$B$5)-SUM($F$15:F17)</f>
        <v>26434.873411764707</v>
      </c>
      <c r="K17" s="10">
        <f t="shared" ref="K17:K80" si="3">+J17/J16-1</f>
        <v>3.5267448827092096E-4</v>
      </c>
      <c r="L17" s="10">
        <f>+H17/SUM($F$15:F17)-1</f>
        <v>1.5686274509804088E-2</v>
      </c>
      <c r="M17" s="14">
        <f>+F17/B17</f>
        <v>0</v>
      </c>
      <c r="N17" s="14">
        <f t="shared" ref="N17:N80" si="4">+M17+N16</f>
        <v>300.632860040568</v>
      </c>
      <c r="O17" s="15">
        <f t="shared" ref="O17:O80" si="5">((O16*N16)+(B17*M17))/N17</f>
        <v>7.3949999999999996</v>
      </c>
      <c r="P17" s="14">
        <f>+AVERAGEIF($C$15:C17,"&lt;&gt;",$B$15:B17)</f>
        <v>7.3949999999999996</v>
      </c>
      <c r="R17" s="1">
        <f t="shared" ref="R17:R80" si="6">+EOMONTH(R16,1)</f>
        <v>40268</v>
      </c>
      <c r="S17">
        <f t="shared" ref="S17:S80" si="7">+VLOOKUP(R17,$A:$J,10,1)</f>
        <v>26557.862374544711</v>
      </c>
      <c r="T17">
        <f t="shared" ref="T17:T80" si="8">+S17/S16-1</f>
        <v>7.6732034156159479E-3</v>
      </c>
    </row>
    <row r="18" spans="1:22" x14ac:dyDescent="0.25">
      <c r="A18" s="1">
        <v>40186</v>
      </c>
      <c r="B18" s="14">
        <v>7.5209999999999999</v>
      </c>
      <c r="C18">
        <f>+$B$3</f>
        <v>200</v>
      </c>
      <c r="D18">
        <f>+$D$10</f>
        <v>16.720000000000002</v>
      </c>
      <c r="E18">
        <v>1.54</v>
      </c>
      <c r="F18" s="6">
        <f>+C18-D18-E18</f>
        <v>181.74</v>
      </c>
      <c r="G18">
        <f t="shared" si="1"/>
        <v>2640.8924949290063</v>
      </c>
      <c r="H18">
        <f t="shared" si="2"/>
        <v>2442.7997403651125</v>
      </c>
      <c r="I18" s="5">
        <f t="shared" si="0"/>
        <v>981400</v>
      </c>
      <c r="J18" s="6">
        <f>+H18+SUM($B$4:$B$5)-SUM($F$15:F18)</f>
        <v>26437.879740365112</v>
      </c>
      <c r="K18" s="10">
        <f t="shared" si="3"/>
        <v>1.1372585575042393E-4</v>
      </c>
      <c r="L18" s="10">
        <f>+H18/SUM($F$15:F18)-1</f>
        <v>1.5750935733875648E-2</v>
      </c>
      <c r="M18" s="14">
        <f>+F18/B18</f>
        <v>24.164339848424412</v>
      </c>
      <c r="N18" s="14">
        <f t="shared" si="4"/>
        <v>324.7971998889924</v>
      </c>
      <c r="O18" s="15">
        <f t="shared" si="5"/>
        <v>7.4043741781700767</v>
      </c>
      <c r="P18" s="14">
        <f>+AVERAGEIF($C$15:C18,"&lt;&gt;",$B$15:B18)</f>
        <v>7.4580000000000002</v>
      </c>
      <c r="R18" s="1">
        <f t="shared" si="6"/>
        <v>40298</v>
      </c>
      <c r="S18">
        <f t="shared" si="7"/>
        <v>26614.60872299346</v>
      </c>
      <c r="T18">
        <f t="shared" si="8"/>
        <v>2.1367061719221869E-3</v>
      </c>
    </row>
    <row r="19" spans="1:22" x14ac:dyDescent="0.25">
      <c r="A19" s="1">
        <v>40189</v>
      </c>
      <c r="B19" s="14">
        <v>7.4720000000000004</v>
      </c>
      <c r="G19">
        <f t="shared" si="1"/>
        <v>2623.6868397965081</v>
      </c>
      <c r="H19">
        <f t="shared" si="2"/>
        <v>2426.884677570552</v>
      </c>
      <c r="I19" s="5">
        <f t="shared" si="0"/>
        <v>0</v>
      </c>
      <c r="J19" s="6">
        <f>+H19+SUM($B$4:$B$5)-SUM($F$15:F19)</f>
        <v>26421.964677570555</v>
      </c>
      <c r="K19" s="10">
        <f t="shared" si="3"/>
        <v>-6.0197954415597277E-4</v>
      </c>
      <c r="L19" s="10">
        <f>+H19/SUM($F$15:F19)-1</f>
        <v>9.13322587468679E-3</v>
      </c>
      <c r="M19" s="14">
        <f t="shared" ref="M19:M82" si="9">+F19/B19</f>
        <v>0</v>
      </c>
      <c r="N19" s="14">
        <f t="shared" si="4"/>
        <v>324.7971998889924</v>
      </c>
      <c r="O19" s="15">
        <f t="shared" si="5"/>
        <v>7.4043741781700767</v>
      </c>
      <c r="P19" s="14">
        <f>+AVERAGEIF($C$15:C19,"&lt;&gt;",$B$15:B19)</f>
        <v>7.4580000000000002</v>
      </c>
      <c r="R19" s="1">
        <f t="shared" si="6"/>
        <v>40329</v>
      </c>
      <c r="S19">
        <f t="shared" si="7"/>
        <v>26576.917299452427</v>
      </c>
      <c r="T19">
        <f t="shared" si="8"/>
        <v>-1.4161930364382513E-3</v>
      </c>
    </row>
    <row r="20" spans="1:22" x14ac:dyDescent="0.25">
      <c r="A20" s="1">
        <v>40190</v>
      </c>
      <c r="B20" s="14">
        <v>7.43</v>
      </c>
      <c r="G20">
        <f t="shared" si="1"/>
        <v>2608.9391353972233</v>
      </c>
      <c r="H20">
        <f t="shared" si="2"/>
        <v>2413.2431951752142</v>
      </c>
      <c r="I20" s="5">
        <f t="shared" si="0"/>
        <v>0</v>
      </c>
      <c r="J20" s="6">
        <f>+H20+SUM($B$4:$B$5)-SUM($F$15:F20)</f>
        <v>26408.323195175217</v>
      </c>
      <c r="K20" s="10">
        <f t="shared" si="3"/>
        <v>-5.162932644035001E-4</v>
      </c>
      <c r="L20" s="10">
        <f>+H20/SUM($F$15:F20)-1</f>
        <v>3.460903138239102E-3</v>
      </c>
      <c r="M20" s="14">
        <f t="shared" si="9"/>
        <v>0</v>
      </c>
      <c r="N20" s="14">
        <f t="shared" si="4"/>
        <v>324.7971998889924</v>
      </c>
      <c r="O20" s="4">
        <f t="shared" si="5"/>
        <v>7.4043741781700767</v>
      </c>
      <c r="P20" s="14">
        <f>+AVERAGEIF($C$15:C20,"&lt;&gt;",$B$15:B20)</f>
        <v>7.4580000000000002</v>
      </c>
      <c r="R20" s="1">
        <f t="shared" si="6"/>
        <v>40359</v>
      </c>
      <c r="S20">
        <f t="shared" si="7"/>
        <v>26556.143935269338</v>
      </c>
      <c r="T20">
        <f t="shared" si="8"/>
        <v>-7.8163181790524838E-4</v>
      </c>
    </row>
    <row r="21" spans="1:22" x14ac:dyDescent="0.25">
      <c r="A21" s="1">
        <v>40191</v>
      </c>
      <c r="B21" s="14">
        <v>7.3840000000000003</v>
      </c>
      <c r="G21">
        <f t="shared" si="1"/>
        <v>2592.7868877218166</v>
      </c>
      <c r="H21">
        <f t="shared" si="2"/>
        <v>2398.3025239803205</v>
      </c>
      <c r="I21" s="5">
        <f t="shared" si="0"/>
        <v>0</v>
      </c>
      <c r="J21" s="6">
        <f>+H21+SUM($B$4:$B$5)-SUM($F$15:F21)</f>
        <v>26393.382523980319</v>
      </c>
      <c r="K21" s="10">
        <f t="shared" si="3"/>
        <v>-5.6575614757803372E-4</v>
      </c>
      <c r="L21" s="10">
        <f>+H21/SUM($F$15:F21)-1</f>
        <v>-2.7516408112034929E-3</v>
      </c>
      <c r="M21" s="14">
        <f t="shared" si="9"/>
        <v>0</v>
      </c>
      <c r="N21" s="14">
        <f t="shared" si="4"/>
        <v>324.7971998889924</v>
      </c>
      <c r="O21" s="4">
        <f t="shared" si="5"/>
        <v>7.4043741781700767</v>
      </c>
      <c r="P21" s="14">
        <f>+AVERAGEIF($C$15:C21,"&lt;&gt;",$B$15:B21)</f>
        <v>7.4580000000000002</v>
      </c>
      <c r="R21" s="1">
        <f t="shared" si="6"/>
        <v>40390</v>
      </c>
      <c r="S21">
        <f t="shared" si="7"/>
        <v>26613.995768466739</v>
      </c>
      <c r="T21">
        <f t="shared" si="8"/>
        <v>2.1784726479272543E-3</v>
      </c>
    </row>
    <row r="22" spans="1:22" x14ac:dyDescent="0.25">
      <c r="A22" s="1">
        <v>40192</v>
      </c>
      <c r="B22" s="14">
        <v>7.4050000000000002</v>
      </c>
      <c r="G22">
        <f t="shared" si="1"/>
        <v>2600.1607399214586</v>
      </c>
      <c r="H22">
        <f t="shared" si="2"/>
        <v>2405.1232651779892</v>
      </c>
      <c r="I22" s="5">
        <f t="shared" si="0"/>
        <v>0</v>
      </c>
      <c r="J22" s="6">
        <f>+H22+SUM($B$4:$B$5)-SUM($F$15:F22)</f>
        <v>26400.203265177988</v>
      </c>
      <c r="K22" s="10">
        <f t="shared" si="3"/>
        <v>2.584261866198645E-4</v>
      </c>
      <c r="L22" s="10">
        <f>+H22/SUM($F$15:F22)-1</f>
        <v>8.4520557020351106E-5</v>
      </c>
      <c r="M22" s="14">
        <f t="shared" si="9"/>
        <v>0</v>
      </c>
      <c r="N22" s="14">
        <f t="shared" si="4"/>
        <v>324.7971998889924</v>
      </c>
      <c r="O22" s="4">
        <f t="shared" si="5"/>
        <v>7.4043741781700767</v>
      </c>
      <c r="P22" s="14">
        <f>+AVERAGEIF($C$15:C22,"&lt;&gt;",$B$15:B22)</f>
        <v>7.4580000000000002</v>
      </c>
      <c r="R22" s="1">
        <f t="shared" si="6"/>
        <v>40421</v>
      </c>
      <c r="S22">
        <f t="shared" si="7"/>
        <v>26619.607093090246</v>
      </c>
      <c r="T22">
        <f t="shared" si="8"/>
        <v>2.1084111804636763E-4</v>
      </c>
    </row>
    <row r="23" spans="1:22" x14ac:dyDescent="0.25">
      <c r="A23" s="1">
        <v>40193</v>
      </c>
      <c r="B23" s="14">
        <v>7.431</v>
      </c>
      <c r="G23">
        <f t="shared" si="1"/>
        <v>2609.2902712162531</v>
      </c>
      <c r="H23">
        <f t="shared" si="2"/>
        <v>2413.5679923751027</v>
      </c>
      <c r="I23" s="5">
        <f t="shared" si="0"/>
        <v>0</v>
      </c>
      <c r="J23" s="6">
        <f>+H23+SUM($B$4:$B$5)-SUM($F$15:F23)</f>
        <v>26408.647992375103</v>
      </c>
      <c r="K23" s="10">
        <f t="shared" si="3"/>
        <v>3.1987356734686223E-4</v>
      </c>
      <c r="L23" s="10">
        <f>+H23/SUM($F$15:F23)-1</f>
        <v>3.5959584414877455E-3</v>
      </c>
      <c r="M23" s="14">
        <f t="shared" si="9"/>
        <v>0</v>
      </c>
      <c r="N23" s="14">
        <f t="shared" si="4"/>
        <v>324.7971998889924</v>
      </c>
      <c r="O23" s="4">
        <f t="shared" si="5"/>
        <v>7.4043741781700767</v>
      </c>
      <c r="P23" s="14">
        <f>+AVERAGEIF($C$15:C23,"&lt;&gt;",$B$15:B23)</f>
        <v>7.4580000000000002</v>
      </c>
      <c r="R23" s="1">
        <f t="shared" si="6"/>
        <v>40451</v>
      </c>
      <c r="S23">
        <f t="shared" si="7"/>
        <v>26736.987523914791</v>
      </c>
      <c r="T23">
        <f t="shared" si="8"/>
        <v>4.4095478349495121E-3</v>
      </c>
    </row>
    <row r="24" spans="1:22" x14ac:dyDescent="0.25">
      <c r="A24" s="1">
        <v>40196</v>
      </c>
      <c r="B24" s="14">
        <v>7.4320000000000004</v>
      </c>
      <c r="G24">
        <f t="shared" si="1"/>
        <v>2609.6414070352835</v>
      </c>
      <c r="H24">
        <f t="shared" si="2"/>
        <v>2413.8927895749916</v>
      </c>
      <c r="I24" s="5">
        <f t="shared" si="0"/>
        <v>0</v>
      </c>
      <c r="J24" s="6">
        <f>+H24+SUM($B$4:$B$5)-SUM($F$15:F24)</f>
        <v>26408.972789574989</v>
      </c>
      <c r="K24" s="10">
        <f t="shared" si="3"/>
        <v>1.2298895421647416E-5</v>
      </c>
      <c r="L24" s="10">
        <f>+H24/SUM($F$15:F24)-1</f>
        <v>3.7310137447363889E-3</v>
      </c>
      <c r="M24" s="14">
        <f t="shared" si="9"/>
        <v>0</v>
      </c>
      <c r="N24" s="14">
        <f t="shared" si="4"/>
        <v>324.7971998889924</v>
      </c>
      <c r="O24" s="4">
        <f t="shared" si="5"/>
        <v>7.4043741781700767</v>
      </c>
      <c r="P24" s="14">
        <f>+AVERAGEIF($C$15:C24,"&lt;&gt;",$B$15:B24)</f>
        <v>7.4580000000000002</v>
      </c>
      <c r="R24" s="1">
        <f t="shared" si="6"/>
        <v>40482</v>
      </c>
      <c r="S24">
        <f t="shared" si="7"/>
        <v>26768.515104164864</v>
      </c>
      <c r="T24">
        <f t="shared" si="8"/>
        <v>1.1791747376876938E-3</v>
      </c>
    </row>
    <row r="25" spans="1:22" x14ac:dyDescent="0.25">
      <c r="A25" s="1">
        <v>40197</v>
      </c>
      <c r="B25" s="14">
        <v>7.4909999999999997</v>
      </c>
      <c r="G25">
        <f t="shared" si="1"/>
        <v>2630.3584203580876</v>
      </c>
      <c r="H25">
        <f t="shared" si="2"/>
        <v>2433.0558243684422</v>
      </c>
      <c r="I25" s="5">
        <f t="shared" si="0"/>
        <v>0</v>
      </c>
      <c r="J25" s="6">
        <f>+H25+SUM($B$4:$B$5)-SUM($F$15:F25)</f>
        <v>26428.135824368444</v>
      </c>
      <c r="K25" s="10">
        <f t="shared" si="3"/>
        <v>7.2562590548841399E-4</v>
      </c>
      <c r="L25" s="10">
        <f>+H25/SUM($F$15:F25)-1</f>
        <v>1.1699276636413014E-2</v>
      </c>
      <c r="M25" s="14">
        <f t="shared" si="9"/>
        <v>0</v>
      </c>
      <c r="N25" s="14">
        <f t="shared" si="4"/>
        <v>324.7971998889924</v>
      </c>
      <c r="O25" s="4">
        <f t="shared" si="5"/>
        <v>7.4043741781700767</v>
      </c>
      <c r="P25" s="14">
        <f>+AVERAGEIF($C$15:C25,"&lt;&gt;",$B$15:B25)</f>
        <v>7.4580000000000002</v>
      </c>
      <c r="R25" s="1">
        <f t="shared" si="6"/>
        <v>40512</v>
      </c>
      <c r="S25">
        <f t="shared" si="7"/>
        <v>26920.438836624875</v>
      </c>
      <c r="T25">
        <f t="shared" si="8"/>
        <v>5.6754635761016026E-3</v>
      </c>
    </row>
    <row r="26" spans="1:22" x14ac:dyDescent="0.25">
      <c r="A26" s="1">
        <v>40198</v>
      </c>
      <c r="B26" s="14">
        <v>7.4580000000000002</v>
      </c>
      <c r="G26">
        <f t="shared" si="1"/>
        <v>2618.7709383300785</v>
      </c>
      <c r="H26">
        <f t="shared" si="2"/>
        <v>2422.3375167721056</v>
      </c>
      <c r="I26" s="5">
        <f t="shared" si="0"/>
        <v>0</v>
      </c>
      <c r="J26" s="6">
        <f>+H26+SUM($B$4:$B$5)-SUM($F$15:F26)</f>
        <v>26417.417516772104</v>
      </c>
      <c r="K26" s="10">
        <f t="shared" si="3"/>
        <v>-4.0556426936699808E-4</v>
      </c>
      <c r="L26" s="10">
        <f>+H26/SUM($F$15:F26)-1</f>
        <v>7.2424516292040053E-3</v>
      </c>
      <c r="M26" s="14">
        <f t="shared" si="9"/>
        <v>0</v>
      </c>
      <c r="N26" s="14">
        <f t="shared" si="4"/>
        <v>324.7971998889924</v>
      </c>
      <c r="O26" s="4">
        <f t="shared" si="5"/>
        <v>7.4043741781700767</v>
      </c>
      <c r="P26" s="14">
        <f>+AVERAGEIF($C$15:C26,"&lt;&gt;",$B$15:B26)</f>
        <v>7.4580000000000002</v>
      </c>
      <c r="R26" s="1">
        <f t="shared" si="6"/>
        <v>40543</v>
      </c>
      <c r="S26">
        <f t="shared" si="7"/>
        <v>27079.84418950331</v>
      </c>
      <c r="T26">
        <f t="shared" si="8"/>
        <v>5.9213504596205002E-3</v>
      </c>
    </row>
    <row r="27" spans="1:22" x14ac:dyDescent="0.25">
      <c r="A27" s="1">
        <v>40199</v>
      </c>
      <c r="B27" s="14">
        <v>7.375</v>
      </c>
      <c r="G27">
        <f t="shared" si="1"/>
        <v>2589.6266653505404</v>
      </c>
      <c r="H27">
        <f t="shared" si="2"/>
        <v>2395.3793491813194</v>
      </c>
      <c r="I27" s="5">
        <f t="shared" si="0"/>
        <v>0</v>
      </c>
      <c r="J27" s="6">
        <f>+H27+SUM($B$4:$B$5)-SUM($F$15:F27)</f>
        <v>26390.459349181321</v>
      </c>
      <c r="K27" s="10">
        <f t="shared" si="3"/>
        <v>-1.0204694525370872E-3</v>
      </c>
      <c r="L27" s="10">
        <f>+H27/SUM($F$15:F27)-1</f>
        <v>-3.9671385404423942E-3</v>
      </c>
      <c r="M27" s="14">
        <f t="shared" si="9"/>
        <v>0</v>
      </c>
      <c r="N27" s="14">
        <f t="shared" si="4"/>
        <v>324.7971998889924</v>
      </c>
      <c r="O27" s="4">
        <f t="shared" si="5"/>
        <v>7.4043741781700767</v>
      </c>
      <c r="P27" s="14">
        <f>+AVERAGEIF($C$15:C27,"&lt;&gt;",$B$15:B27)</f>
        <v>7.4580000000000002</v>
      </c>
      <c r="R27" s="1">
        <f t="shared" si="6"/>
        <v>40574</v>
      </c>
      <c r="S27">
        <f t="shared" si="7"/>
        <v>26823.17990328887</v>
      </c>
      <c r="T27">
        <f t="shared" si="8"/>
        <v>-9.4780562405868407E-3</v>
      </c>
    </row>
    <row r="28" spans="1:22" x14ac:dyDescent="0.25">
      <c r="A28" s="1">
        <v>40200</v>
      </c>
      <c r="B28" s="14">
        <v>7.2190000000000003</v>
      </c>
      <c r="G28">
        <f t="shared" si="1"/>
        <v>2534.8494775817699</v>
      </c>
      <c r="H28">
        <f t="shared" si="2"/>
        <v>2344.7109859986367</v>
      </c>
      <c r="I28" s="5">
        <f t="shared" si="0"/>
        <v>0</v>
      </c>
      <c r="J28" s="6">
        <f>+H28+SUM($B$4:$B$5)-SUM($F$15:F28)</f>
        <v>26339.790985998639</v>
      </c>
      <c r="K28" s="10">
        <f t="shared" si="3"/>
        <v>-1.9199500286172233E-3</v>
      </c>
      <c r="L28" s="10">
        <f>+H28/SUM($F$15:F28)-1</f>
        <v>-2.5035765847247871E-2</v>
      </c>
      <c r="M28" s="14">
        <f t="shared" si="9"/>
        <v>0</v>
      </c>
      <c r="N28" s="14">
        <f t="shared" si="4"/>
        <v>324.7971998889924</v>
      </c>
      <c r="O28" s="4">
        <f t="shared" si="5"/>
        <v>7.4043741781700767</v>
      </c>
      <c r="P28" s="14">
        <f>+AVERAGEIF($C$15:C28,"&lt;&gt;",$B$15:B28)</f>
        <v>7.4580000000000002</v>
      </c>
      <c r="R28" s="1">
        <f t="shared" si="6"/>
        <v>40602</v>
      </c>
      <c r="S28">
        <f t="shared" si="7"/>
        <v>26730.514238241445</v>
      </c>
      <c r="T28">
        <f t="shared" si="8"/>
        <v>-3.4546860357919096E-3</v>
      </c>
      <c r="V28" s="4"/>
    </row>
    <row r="29" spans="1:22" x14ac:dyDescent="0.25">
      <c r="A29" s="1">
        <v>40203</v>
      </c>
      <c r="B29" s="14">
        <v>7.1769999999999996</v>
      </c>
      <c r="G29">
        <f t="shared" si="1"/>
        <v>2520.1017731824854</v>
      </c>
      <c r="H29">
        <f t="shared" si="2"/>
        <v>2331.0695036032989</v>
      </c>
      <c r="I29" s="5">
        <f t="shared" si="0"/>
        <v>0</v>
      </c>
      <c r="J29" s="6">
        <f>+H29+SUM($B$4:$B$5)-SUM($F$15:F29)</f>
        <v>26326.149503603301</v>
      </c>
      <c r="K29" s="10">
        <f t="shared" si="3"/>
        <v>-5.1790397283679734E-4</v>
      </c>
      <c r="L29" s="10">
        <f>+H29/SUM($F$15:F29)-1</f>
        <v>-3.0708088583695559E-2</v>
      </c>
      <c r="M29" s="14">
        <f t="shared" si="9"/>
        <v>0</v>
      </c>
      <c r="N29" s="14">
        <f t="shared" si="4"/>
        <v>324.7971998889924</v>
      </c>
      <c r="O29" s="4">
        <f t="shared" si="5"/>
        <v>7.4043741781700767</v>
      </c>
      <c r="P29" s="14">
        <f>+AVERAGEIF($C$15:C29,"&lt;&gt;",$B$15:B29)</f>
        <v>7.4580000000000002</v>
      </c>
      <c r="R29" s="1">
        <f t="shared" si="6"/>
        <v>40633</v>
      </c>
      <c r="S29">
        <f t="shared" si="7"/>
        <v>26870.787767004251</v>
      </c>
      <c r="T29">
        <f t="shared" si="8"/>
        <v>5.2476928618951924E-3</v>
      </c>
    </row>
    <row r="30" spans="1:22" x14ac:dyDescent="0.25">
      <c r="A30" s="1">
        <v>40204</v>
      </c>
      <c r="B30" s="14">
        <v>7.0819999999999999</v>
      </c>
      <c r="G30">
        <f t="shared" si="1"/>
        <v>2486.7438703745802</v>
      </c>
      <c r="H30">
        <f t="shared" si="2"/>
        <v>2300.2137696138448</v>
      </c>
      <c r="I30" s="5">
        <f t="shared" si="0"/>
        <v>0</v>
      </c>
      <c r="J30" s="6">
        <f>+H30+SUM($B$4:$B$5)-SUM($F$15:F30)</f>
        <v>26295.293769613847</v>
      </c>
      <c r="K30" s="10">
        <f t="shared" si="3"/>
        <v>-1.1720564750735685E-3</v>
      </c>
      <c r="L30" s="10">
        <f>+H30/SUM($F$15:F30)-1</f>
        <v>-4.3538342392327123E-2</v>
      </c>
      <c r="M30" s="14">
        <f t="shared" si="9"/>
        <v>0</v>
      </c>
      <c r="N30" s="14">
        <f t="shared" si="4"/>
        <v>324.7971998889924</v>
      </c>
      <c r="O30" s="4">
        <f t="shared" si="5"/>
        <v>7.4043741781700767</v>
      </c>
      <c r="P30" s="14">
        <f>+AVERAGEIF($C$15:C30,"&lt;&gt;",$B$15:B30)</f>
        <v>7.4580000000000002</v>
      </c>
      <c r="R30" s="1">
        <f t="shared" si="6"/>
        <v>40663</v>
      </c>
      <c r="S30">
        <f t="shared" si="7"/>
        <v>26785.168805795365</v>
      </c>
      <c r="T30">
        <f t="shared" si="8"/>
        <v>-3.1863212180932576E-3</v>
      </c>
    </row>
    <row r="31" spans="1:22" x14ac:dyDescent="0.25">
      <c r="A31" s="1">
        <v>40205</v>
      </c>
      <c r="B31" s="14">
        <v>7.0259999999999998</v>
      </c>
      <c r="G31">
        <f t="shared" si="1"/>
        <v>2467.0802645088679</v>
      </c>
      <c r="H31">
        <f t="shared" si="2"/>
        <v>2282.0251264200615</v>
      </c>
      <c r="I31" s="5">
        <f t="shared" si="0"/>
        <v>0</v>
      </c>
      <c r="J31" s="6">
        <f>+H31+SUM($B$4:$B$5)-SUM($F$15:F31)</f>
        <v>26277.105126420065</v>
      </c>
      <c r="K31" s="10">
        <f t="shared" si="3"/>
        <v>-6.9170716832989143E-4</v>
      </c>
      <c r="L31" s="10">
        <f>+H31/SUM($F$15:F31)-1</f>
        <v>-5.1101439374257152E-2</v>
      </c>
      <c r="M31" s="14">
        <f t="shared" si="9"/>
        <v>0</v>
      </c>
      <c r="N31" s="14">
        <f t="shared" si="4"/>
        <v>324.7971998889924</v>
      </c>
      <c r="O31" s="4">
        <f t="shared" si="5"/>
        <v>7.4043741781700767</v>
      </c>
      <c r="P31" s="14">
        <f>+AVERAGEIF($C$15:C31,"&lt;&gt;",$B$15:B31)</f>
        <v>7.4580000000000002</v>
      </c>
      <c r="R31" s="1">
        <f t="shared" si="6"/>
        <v>40694</v>
      </c>
      <c r="S31">
        <f t="shared" si="7"/>
        <v>26800.467367239529</v>
      </c>
      <c r="T31">
        <f t="shared" si="8"/>
        <v>5.7115792530870735E-4</v>
      </c>
    </row>
    <row r="32" spans="1:22" x14ac:dyDescent="0.25">
      <c r="A32" s="1">
        <v>40206</v>
      </c>
      <c r="B32" s="14">
        <v>7.14</v>
      </c>
      <c r="G32">
        <f t="shared" si="1"/>
        <v>2507.109747878354</v>
      </c>
      <c r="H32">
        <f t="shared" si="2"/>
        <v>2319.0520072074064</v>
      </c>
      <c r="I32" s="5">
        <f t="shared" si="0"/>
        <v>0</v>
      </c>
      <c r="J32" s="6">
        <f>+H32+SUM($B$4:$B$5)-SUM($F$15:F32)</f>
        <v>26314.132007207409</v>
      </c>
      <c r="K32" s="10">
        <f t="shared" si="3"/>
        <v>1.4090928437209271E-3</v>
      </c>
      <c r="L32" s="10">
        <f>+H32/SUM($F$15:F32)-1</f>
        <v>-3.5705134803899363E-2</v>
      </c>
      <c r="M32" s="14">
        <f t="shared" si="9"/>
        <v>0</v>
      </c>
      <c r="N32" s="14">
        <f t="shared" si="4"/>
        <v>324.7971998889924</v>
      </c>
      <c r="O32" s="4">
        <f t="shared" si="5"/>
        <v>7.4043741781700767</v>
      </c>
      <c r="P32" s="14">
        <f>+AVERAGEIF($C$15:C32,"&lt;&gt;",$B$15:B32)</f>
        <v>7.4580000000000002</v>
      </c>
      <c r="R32" s="1">
        <f t="shared" si="6"/>
        <v>40724</v>
      </c>
      <c r="S32">
        <f t="shared" si="7"/>
        <v>26671.747334191816</v>
      </c>
      <c r="T32">
        <f t="shared" si="8"/>
        <v>-4.8029025495673894E-3</v>
      </c>
    </row>
    <row r="33" spans="1:20" x14ac:dyDescent="0.25">
      <c r="A33" s="1">
        <v>40207</v>
      </c>
      <c r="B33" s="14">
        <v>7.1189999999999998</v>
      </c>
      <c r="G33">
        <f t="shared" si="1"/>
        <v>2499.735895678712</v>
      </c>
      <c r="H33">
        <f t="shared" si="2"/>
        <v>2312.2312660097377</v>
      </c>
      <c r="I33" s="5">
        <f t="shared" si="0"/>
        <v>0</v>
      </c>
      <c r="J33" s="6">
        <f>+H33+SUM($B$4:$B$5)-SUM($F$15:F33)</f>
        <v>26307.311266009739</v>
      </c>
      <c r="K33" s="10">
        <f t="shared" si="3"/>
        <v>-2.5920449117611266E-4</v>
      </c>
      <c r="L33" s="10">
        <f>+H33/SUM($F$15:F33)-1</f>
        <v>-3.8541296172123096E-2</v>
      </c>
      <c r="M33" s="14">
        <f t="shared" si="9"/>
        <v>0</v>
      </c>
      <c r="N33" s="14">
        <f t="shared" si="4"/>
        <v>324.7971998889924</v>
      </c>
      <c r="O33" s="4">
        <f t="shared" si="5"/>
        <v>7.4043741781700767</v>
      </c>
      <c r="P33" s="14">
        <f>+AVERAGEIF($C$15:C33,"&lt;&gt;",$B$15:B33)</f>
        <v>7.4580000000000002</v>
      </c>
      <c r="R33" s="1">
        <f t="shared" si="6"/>
        <v>40755</v>
      </c>
      <c r="S33">
        <f t="shared" si="7"/>
        <v>26674.193838205159</v>
      </c>
      <c r="T33">
        <f t="shared" si="8"/>
        <v>9.1726424320537348E-5</v>
      </c>
    </row>
    <row r="34" spans="1:20" x14ac:dyDescent="0.25">
      <c r="A34" s="1">
        <v>40210</v>
      </c>
      <c r="B34" s="14">
        <v>7.1310000000000002</v>
      </c>
      <c r="G34">
        <f t="shared" si="1"/>
        <v>2503.9495255070792</v>
      </c>
      <c r="H34">
        <f t="shared" si="2"/>
        <v>2316.1288324084057</v>
      </c>
      <c r="I34" s="5">
        <f t="shared" si="0"/>
        <v>0</v>
      </c>
      <c r="J34" s="6">
        <f>+H34+SUM($B$4:$B$5)-SUM($F$15:F34)</f>
        <v>26311.208832408403</v>
      </c>
      <c r="K34" s="10">
        <f t="shared" si="3"/>
        <v>1.4815525460787349E-4</v>
      </c>
      <c r="L34" s="10">
        <f>+H34/SUM($F$15:F34)-1</f>
        <v>-3.6920632533138042E-2</v>
      </c>
      <c r="M34" s="14">
        <f t="shared" si="9"/>
        <v>0</v>
      </c>
      <c r="N34" s="14">
        <f t="shared" si="4"/>
        <v>324.7971998889924</v>
      </c>
      <c r="O34" s="4">
        <f t="shared" si="5"/>
        <v>7.4043741781700767</v>
      </c>
      <c r="P34" s="14">
        <f>+AVERAGEIF($C$15:C34,"&lt;&gt;",$B$15:B34)</f>
        <v>7.4580000000000002</v>
      </c>
      <c r="R34" s="1">
        <f t="shared" si="6"/>
        <v>40786</v>
      </c>
      <c r="S34">
        <f t="shared" si="7"/>
        <v>26170.267552222638</v>
      </c>
      <c r="T34">
        <f t="shared" si="8"/>
        <v>-1.8891903127012388E-2</v>
      </c>
    </row>
    <row r="35" spans="1:20" x14ac:dyDescent="0.25">
      <c r="A35" s="1">
        <v>40211</v>
      </c>
      <c r="B35" s="14">
        <v>7.1449999999999996</v>
      </c>
      <c r="G35">
        <f t="shared" si="1"/>
        <v>2508.8654269735075</v>
      </c>
      <c r="H35">
        <f t="shared" si="2"/>
        <v>2320.6759932068517</v>
      </c>
      <c r="I35" s="5">
        <f t="shared" si="0"/>
        <v>0</v>
      </c>
      <c r="J35" s="6">
        <f>+H35+SUM($B$4:$B$5)-SUM($F$15:F35)</f>
        <v>26315.755993206854</v>
      </c>
      <c r="K35" s="10">
        <f t="shared" si="3"/>
        <v>1.7282219252701125E-4</v>
      </c>
      <c r="L35" s="10">
        <f>+H35/SUM($F$15:F35)-1</f>
        <v>-3.502985828765548E-2</v>
      </c>
      <c r="M35" s="14">
        <f t="shared" si="9"/>
        <v>0</v>
      </c>
      <c r="N35" s="14">
        <f t="shared" si="4"/>
        <v>324.7971998889924</v>
      </c>
      <c r="O35" s="4">
        <f t="shared" si="5"/>
        <v>7.4043741781700767</v>
      </c>
      <c r="P35" s="14">
        <f>+AVERAGEIF($C$15:C35,"&lt;&gt;",$B$15:B35)</f>
        <v>7.4580000000000002</v>
      </c>
      <c r="R35" s="1">
        <f t="shared" si="6"/>
        <v>40816</v>
      </c>
      <c r="S35">
        <f t="shared" si="7"/>
        <v>25672.331345726154</v>
      </c>
      <c r="T35">
        <f t="shared" si="8"/>
        <v>-1.9026790822938899E-2</v>
      </c>
    </row>
    <row r="36" spans="1:20" x14ac:dyDescent="0.25">
      <c r="A36" s="1">
        <v>40212</v>
      </c>
      <c r="B36" s="14">
        <v>7.2389999999999999</v>
      </c>
      <c r="G36">
        <f t="shared" si="1"/>
        <v>2541.8721939623824</v>
      </c>
      <c r="H36">
        <f t="shared" si="2"/>
        <v>2351.2069299964173</v>
      </c>
      <c r="I36" s="5">
        <f t="shared" si="0"/>
        <v>0</v>
      </c>
      <c r="J36" s="6">
        <f>+H36+SUM($B$4:$B$5)-SUM($F$15:F36)</f>
        <v>26346.286929996415</v>
      </c>
      <c r="K36" s="10">
        <f t="shared" si="3"/>
        <v>1.160177074048141E-3</v>
      </c>
      <c r="L36" s="10">
        <f>+H36/SUM($F$15:F36)-1</f>
        <v>-2.2334659782272448E-2</v>
      </c>
      <c r="M36" s="14">
        <f t="shared" si="9"/>
        <v>0</v>
      </c>
      <c r="N36" s="14">
        <f t="shared" si="4"/>
        <v>324.7971998889924</v>
      </c>
      <c r="O36" s="4">
        <f t="shared" si="5"/>
        <v>7.4043741781700767</v>
      </c>
      <c r="P36" s="14">
        <f>+AVERAGEIF($C$15:C36,"&lt;&gt;",$B$15:B36)</f>
        <v>7.4580000000000002</v>
      </c>
      <c r="R36" s="1">
        <f t="shared" si="6"/>
        <v>40847</v>
      </c>
      <c r="S36">
        <f t="shared" si="7"/>
        <v>26168.192835869711</v>
      </c>
      <c r="T36">
        <f t="shared" si="8"/>
        <v>1.9315015978325079E-2</v>
      </c>
    </row>
    <row r="37" spans="1:20" x14ac:dyDescent="0.25">
      <c r="A37" s="1">
        <v>40213</v>
      </c>
      <c r="B37" s="14">
        <v>7.1189999999999998</v>
      </c>
      <c r="G37">
        <f t="shared" si="1"/>
        <v>2499.7358956787125</v>
      </c>
      <c r="H37">
        <f t="shared" si="2"/>
        <v>2312.2312660097382</v>
      </c>
      <c r="I37" s="5">
        <f t="shared" si="0"/>
        <v>0</v>
      </c>
      <c r="J37" s="6">
        <f>+H37+SUM($B$4:$B$5)-SUM($F$15:F37)</f>
        <v>26307.311266009739</v>
      </c>
      <c r="K37" s="10">
        <f t="shared" si="3"/>
        <v>-1.4793607953270671E-3</v>
      </c>
      <c r="L37" s="10">
        <f>+H37/SUM($F$15:F37)-1</f>
        <v>-3.8541296172122985E-2</v>
      </c>
      <c r="M37" s="14">
        <f t="shared" si="9"/>
        <v>0</v>
      </c>
      <c r="N37" s="14">
        <f t="shared" si="4"/>
        <v>324.7971998889924</v>
      </c>
      <c r="O37" s="4">
        <f t="shared" si="5"/>
        <v>7.4043741781700767</v>
      </c>
      <c r="P37" s="14">
        <f>+AVERAGEIF($C$15:C37,"&lt;&gt;",$B$15:B37)</f>
        <v>7.4580000000000002</v>
      </c>
      <c r="R37" s="1">
        <f t="shared" si="6"/>
        <v>40877</v>
      </c>
      <c r="S37">
        <f t="shared" si="7"/>
        <v>25936.630970622718</v>
      </c>
      <c r="T37">
        <f t="shared" si="8"/>
        <v>-8.8489819185978424E-3</v>
      </c>
    </row>
    <row r="38" spans="1:20" x14ac:dyDescent="0.25">
      <c r="A38" s="1">
        <v>40214</v>
      </c>
      <c r="B38" s="14">
        <v>6.97</v>
      </c>
      <c r="G38">
        <f t="shared" si="1"/>
        <v>2447.4166586431556</v>
      </c>
      <c r="H38">
        <f t="shared" si="2"/>
        <v>2263.8364832262782</v>
      </c>
      <c r="I38" s="5">
        <f t="shared" si="0"/>
        <v>0</v>
      </c>
      <c r="J38" s="6">
        <f>+H38+SUM($B$4:$B$5)-SUM($F$15:F38)</f>
        <v>26258.916483226276</v>
      </c>
      <c r="K38" s="10">
        <f t="shared" si="3"/>
        <v>-1.8395944113829277E-3</v>
      </c>
      <c r="L38" s="10">
        <f>+H38/SUM($F$15:F38)-1</f>
        <v>-5.8664536356187291E-2</v>
      </c>
      <c r="M38" s="14">
        <f t="shared" si="9"/>
        <v>0</v>
      </c>
      <c r="N38" s="14">
        <f t="shared" si="4"/>
        <v>324.7971998889924</v>
      </c>
      <c r="O38" s="4">
        <f t="shared" si="5"/>
        <v>7.4043741781700767</v>
      </c>
      <c r="P38" s="14">
        <f>+AVERAGEIF($C$15:C38,"&lt;&gt;",$B$15:B38)</f>
        <v>7.4580000000000002</v>
      </c>
      <c r="R38" s="1">
        <f t="shared" si="6"/>
        <v>40908</v>
      </c>
      <c r="S38">
        <f t="shared" si="7"/>
        <v>26070.884557479741</v>
      </c>
      <c r="T38">
        <f t="shared" si="8"/>
        <v>5.1762153307068903E-3</v>
      </c>
    </row>
    <row r="39" spans="1:20" x14ac:dyDescent="0.25">
      <c r="A39" s="1">
        <v>40217</v>
      </c>
      <c r="B39" s="14">
        <v>6.9359999999999999</v>
      </c>
      <c r="C39">
        <f>+$B$3</f>
        <v>200</v>
      </c>
      <c r="D39">
        <f>+$D$10</f>
        <v>16.720000000000002</v>
      </c>
      <c r="E39">
        <v>1.54</v>
      </c>
      <c r="F39" s="6">
        <f>+C39-D39-E39</f>
        <v>181.74</v>
      </c>
      <c r="G39">
        <f t="shared" si="1"/>
        <v>2635.4780407961157</v>
      </c>
      <c r="H39">
        <f t="shared" si="2"/>
        <v>2434.5333784300528</v>
      </c>
      <c r="I39" s="5">
        <f t="shared" si="0"/>
        <v>975200</v>
      </c>
      <c r="J39" s="6">
        <f>+H39+SUM($B$4:$B$5)-SUM($F$15:F39)</f>
        <v>26247.873378430053</v>
      </c>
      <c r="K39" s="10">
        <f t="shared" si="3"/>
        <v>-4.2054685703718508E-4</v>
      </c>
      <c r="L39" s="10">
        <f>+H39/SUM($F$15:F39)-1</f>
        <v>-5.8811989813097543E-2</v>
      </c>
      <c r="M39" s="14">
        <f t="shared" si="9"/>
        <v>26.202422145328722</v>
      </c>
      <c r="N39" s="14">
        <f t="shared" si="4"/>
        <v>350.99962203432113</v>
      </c>
      <c r="O39" s="4">
        <f t="shared" si="5"/>
        <v>7.3694096449684308</v>
      </c>
      <c r="P39" s="14">
        <f>+AVERAGEIF($C$15:C39,"&lt;&gt;",$B$15:B39)</f>
        <v>7.2839999999999998</v>
      </c>
      <c r="R39" s="1">
        <f t="shared" si="6"/>
        <v>40939</v>
      </c>
      <c r="S39">
        <f t="shared" si="7"/>
        <v>26718.103231025161</v>
      </c>
      <c r="T39">
        <f t="shared" si="8"/>
        <v>2.4825343847404424E-2</v>
      </c>
    </row>
    <row r="40" spans="1:20" x14ac:dyDescent="0.25">
      <c r="A40" s="1">
        <v>40218</v>
      </c>
      <c r="B40" s="14">
        <v>7.02</v>
      </c>
      <c r="G40">
        <f t="shared" si="1"/>
        <v>2667.3955949234037</v>
      </c>
      <c r="H40">
        <f t="shared" si="2"/>
        <v>2464.0173466809356</v>
      </c>
      <c r="I40" s="5">
        <f t="shared" si="0"/>
        <v>0</v>
      </c>
      <c r="J40" s="6">
        <f>+H40+SUM($B$4:$B$5)-SUM($F$15:F40)</f>
        <v>26277.357346680936</v>
      </c>
      <c r="K40" s="10">
        <f t="shared" si="3"/>
        <v>1.1232897928832308E-3</v>
      </c>
      <c r="L40" s="10">
        <f>+H40/SUM($F$15:F40)-1</f>
        <v>-4.7413519101491608E-2</v>
      </c>
      <c r="M40" s="14">
        <f t="shared" si="9"/>
        <v>0</v>
      </c>
      <c r="N40" s="14">
        <f t="shared" si="4"/>
        <v>350.99962203432113</v>
      </c>
      <c r="O40" s="4">
        <f t="shared" si="5"/>
        <v>7.3694096449684308</v>
      </c>
      <c r="P40" s="14">
        <f>+AVERAGEIF($C$15:C40,"&lt;&gt;",$B$15:B40)</f>
        <v>7.2839999999999998</v>
      </c>
      <c r="R40" s="1">
        <f t="shared" si="6"/>
        <v>40968</v>
      </c>
      <c r="S40">
        <f t="shared" si="7"/>
        <v>26929.773265234155</v>
      </c>
      <c r="T40">
        <f t="shared" si="8"/>
        <v>7.9223450998273659E-3</v>
      </c>
    </row>
    <row r="41" spans="1:20" x14ac:dyDescent="0.25">
      <c r="A41" s="1">
        <v>40219</v>
      </c>
      <c r="B41" s="14">
        <v>7.0620000000000003</v>
      </c>
      <c r="G41">
        <f t="shared" si="1"/>
        <v>2683.3543719870486</v>
      </c>
      <c r="H41">
        <f t="shared" si="2"/>
        <v>2478.7593308063774</v>
      </c>
      <c r="I41" s="5">
        <f t="shared" si="0"/>
        <v>0</v>
      </c>
      <c r="J41" s="6">
        <f>+H41+SUM($B$4:$B$5)-SUM($F$15:F41)</f>
        <v>26292.099330806377</v>
      </c>
      <c r="K41" s="10">
        <f t="shared" si="3"/>
        <v>5.6101471433933625E-4</v>
      </c>
      <c r="L41" s="10">
        <f>+H41/SUM($F$15:F41)-1</f>
        <v>-4.1714283745688419E-2</v>
      </c>
      <c r="M41" s="14">
        <f t="shared" si="9"/>
        <v>0</v>
      </c>
      <c r="N41" s="14">
        <f t="shared" si="4"/>
        <v>350.99962203432113</v>
      </c>
      <c r="O41" s="4">
        <f t="shared" si="5"/>
        <v>7.3694096449684308</v>
      </c>
      <c r="P41" s="14">
        <f>+AVERAGEIF($C$15:C41,"&lt;&gt;",$B$15:B41)</f>
        <v>7.2839999999999998</v>
      </c>
      <c r="R41" s="1">
        <f t="shared" si="6"/>
        <v>40999</v>
      </c>
      <c r="S41">
        <f t="shared" si="7"/>
        <v>26692.826585927935</v>
      </c>
      <c r="T41">
        <f t="shared" si="8"/>
        <v>-8.798688238943142E-3</v>
      </c>
    </row>
    <row r="42" spans="1:20" x14ac:dyDescent="0.25">
      <c r="A42" s="1">
        <v>40220</v>
      </c>
      <c r="B42" s="14">
        <v>7.1790000000000003</v>
      </c>
      <c r="G42">
        <f t="shared" si="1"/>
        <v>2727.8109652357721</v>
      </c>
      <c r="H42">
        <f t="shared" si="2"/>
        <v>2519.8262865843931</v>
      </c>
      <c r="I42" s="5">
        <f t="shared" si="0"/>
        <v>0</v>
      </c>
      <c r="J42" s="6">
        <f>+H42+SUM($B$4:$B$5)-SUM($F$15:F42)</f>
        <v>26333.166286584394</v>
      </c>
      <c r="K42" s="10">
        <f t="shared" si="3"/>
        <v>1.5619504270585338E-3</v>
      </c>
      <c r="L42" s="10">
        <f>+H42/SUM($F$15:F42)-1</f>
        <v>-2.5837842397379962E-2</v>
      </c>
      <c r="M42" s="14">
        <f t="shared" si="9"/>
        <v>0</v>
      </c>
      <c r="N42" s="14">
        <f t="shared" si="4"/>
        <v>350.99962203432113</v>
      </c>
      <c r="O42" s="4">
        <f t="shared" si="5"/>
        <v>7.3694096449684308</v>
      </c>
      <c r="P42" s="14">
        <f>+AVERAGEIF($C$15:C42,"&lt;&gt;",$B$15:B42)</f>
        <v>7.2839999999999998</v>
      </c>
      <c r="R42" s="1">
        <f t="shared" si="6"/>
        <v>41029</v>
      </c>
      <c r="S42">
        <f t="shared" si="7"/>
        <v>26644.82559277974</v>
      </c>
      <c r="T42">
        <f t="shared" si="8"/>
        <v>-1.7982731425491005E-3</v>
      </c>
    </row>
    <row r="43" spans="1:20" x14ac:dyDescent="0.25">
      <c r="A43" s="1">
        <v>40221</v>
      </c>
      <c r="B43" s="14">
        <v>7.1669999999999998</v>
      </c>
      <c r="G43">
        <f t="shared" si="1"/>
        <v>2723.2513146461592</v>
      </c>
      <c r="H43">
        <f t="shared" si="2"/>
        <v>2515.6142911199809</v>
      </c>
      <c r="I43" s="5">
        <f t="shared" si="0"/>
        <v>0</v>
      </c>
      <c r="J43" s="6">
        <f>+H43+SUM($B$4:$B$5)-SUM($F$15:F43)</f>
        <v>26328.954291119982</v>
      </c>
      <c r="K43" s="10">
        <f t="shared" si="3"/>
        <v>-1.5995020950276828E-4</v>
      </c>
      <c r="L43" s="10">
        <f>+H43/SUM($F$15:F43)-1</f>
        <v>-2.7466195356180889E-2</v>
      </c>
      <c r="M43" s="14">
        <f t="shared" si="9"/>
        <v>0</v>
      </c>
      <c r="N43" s="14">
        <f t="shared" si="4"/>
        <v>350.99962203432113</v>
      </c>
      <c r="O43" s="4">
        <f t="shared" si="5"/>
        <v>7.3694096449684308</v>
      </c>
      <c r="P43" s="14">
        <f>+AVERAGEIF($C$15:C43,"&lt;&gt;",$B$15:B43)</f>
        <v>7.2839999999999998</v>
      </c>
      <c r="R43" s="1">
        <f t="shared" si="6"/>
        <v>41060</v>
      </c>
      <c r="S43">
        <f t="shared" si="7"/>
        <v>26256.628180434338</v>
      </c>
      <c r="T43">
        <f t="shared" si="8"/>
        <v>-1.4569335835720287E-2</v>
      </c>
    </row>
    <row r="44" spans="1:20" x14ac:dyDescent="0.25">
      <c r="A44" s="1">
        <v>40224</v>
      </c>
      <c r="B44" s="14">
        <v>7.1929999999999996</v>
      </c>
      <c r="G44">
        <f t="shared" si="1"/>
        <v>2733.1305575903198</v>
      </c>
      <c r="H44">
        <f t="shared" si="2"/>
        <v>2524.7402812928731</v>
      </c>
      <c r="I44" s="5">
        <f t="shared" si="0"/>
        <v>0</v>
      </c>
      <c r="J44" s="6">
        <f>+H44+SUM($B$4:$B$5)-SUM($F$15:F44)</f>
        <v>26338.080281292874</v>
      </c>
      <c r="K44" s="10">
        <f t="shared" si="3"/>
        <v>3.4661422827442223E-4</v>
      </c>
      <c r="L44" s="10">
        <f>+H44/SUM($F$15:F44)-1</f>
        <v>-2.3938097278779158E-2</v>
      </c>
      <c r="M44" s="14">
        <f t="shared" si="9"/>
        <v>0</v>
      </c>
      <c r="N44" s="14">
        <f t="shared" si="4"/>
        <v>350.99962203432113</v>
      </c>
      <c r="O44" s="4">
        <f t="shared" si="5"/>
        <v>7.3694096449684308</v>
      </c>
      <c r="P44" s="14">
        <f>+AVERAGEIF($C$15:C44,"&lt;&gt;",$B$15:B44)</f>
        <v>7.2839999999999998</v>
      </c>
      <c r="R44" s="1">
        <f t="shared" si="6"/>
        <v>41090</v>
      </c>
      <c r="S44">
        <f t="shared" si="7"/>
        <v>26325.482170648833</v>
      </c>
      <c r="T44">
        <f t="shared" si="8"/>
        <v>2.6223470028723384E-3</v>
      </c>
    </row>
    <row r="45" spans="1:20" x14ac:dyDescent="0.25">
      <c r="A45" s="1">
        <v>40225</v>
      </c>
      <c r="B45" s="14">
        <v>7.1970000000000001</v>
      </c>
      <c r="G45">
        <f t="shared" si="1"/>
        <v>2734.6504411201904</v>
      </c>
      <c r="H45">
        <f t="shared" si="2"/>
        <v>2526.1442797810105</v>
      </c>
      <c r="I45" s="5">
        <f t="shared" si="0"/>
        <v>0</v>
      </c>
      <c r="J45" s="6">
        <f>+H45+SUM($B$4:$B$5)-SUM($F$15:F45)</f>
        <v>26339.484279781009</v>
      </c>
      <c r="K45" s="10">
        <f t="shared" si="3"/>
        <v>5.3306788996732024E-5</v>
      </c>
      <c r="L45" s="10">
        <f>+H45/SUM($F$15:F45)-1</f>
        <v>-2.3395312959178738E-2</v>
      </c>
      <c r="M45" s="14">
        <f t="shared" si="9"/>
        <v>0</v>
      </c>
      <c r="N45" s="14">
        <f t="shared" si="4"/>
        <v>350.99962203432113</v>
      </c>
      <c r="O45" s="4">
        <f t="shared" si="5"/>
        <v>7.3694096449684308</v>
      </c>
      <c r="P45" s="14">
        <f>+AVERAGEIF($C$15:C45,"&lt;&gt;",$B$15:B45)</f>
        <v>7.2839999999999998</v>
      </c>
      <c r="R45" s="1">
        <f t="shared" si="6"/>
        <v>41121</v>
      </c>
      <c r="S45">
        <f t="shared" si="7"/>
        <v>26682.577718971326</v>
      </c>
      <c r="T45">
        <f t="shared" si="8"/>
        <v>1.3564634676307419E-2</v>
      </c>
    </row>
    <row r="46" spans="1:20" x14ac:dyDescent="0.25">
      <c r="A46" s="1">
        <v>40226</v>
      </c>
      <c r="B46" s="14">
        <v>7.3090000000000002</v>
      </c>
      <c r="G46">
        <f t="shared" si="1"/>
        <v>2777.2071799565756</v>
      </c>
      <c r="H46">
        <f t="shared" si="2"/>
        <v>2565.4562374488546</v>
      </c>
      <c r="I46" s="5">
        <f t="shared" si="0"/>
        <v>0</v>
      </c>
      <c r="J46" s="6">
        <f>+H46+SUM($B$4:$B$5)-SUM($F$15:F46)</f>
        <v>26378.796237448856</v>
      </c>
      <c r="K46" s="10">
        <f t="shared" si="3"/>
        <v>1.4925105309682163E-3</v>
      </c>
      <c r="L46" s="10">
        <f>+H46/SUM($F$15:F46)-1</f>
        <v>-8.1973520103706399E-3</v>
      </c>
      <c r="M46" s="14">
        <f t="shared" si="9"/>
        <v>0</v>
      </c>
      <c r="N46" s="14">
        <f t="shared" si="4"/>
        <v>350.99962203432113</v>
      </c>
      <c r="O46" s="4">
        <f t="shared" si="5"/>
        <v>7.3694096449684308</v>
      </c>
      <c r="P46" s="14">
        <f>+AVERAGEIF($C$15:C46,"&lt;&gt;",$B$15:B46)</f>
        <v>7.2839999999999998</v>
      </c>
      <c r="R46" s="1">
        <f t="shared" si="6"/>
        <v>41152</v>
      </c>
      <c r="S46">
        <f t="shared" si="7"/>
        <v>26422.514985858183</v>
      </c>
      <c r="T46">
        <f t="shared" si="8"/>
        <v>-9.7465370794456163E-3</v>
      </c>
    </row>
    <row r="47" spans="1:20" x14ac:dyDescent="0.25">
      <c r="A47" s="1">
        <v>40227</v>
      </c>
      <c r="B47" s="14">
        <v>7.3079999999999998</v>
      </c>
      <c r="G47">
        <f t="shared" si="1"/>
        <v>2776.8272090741075</v>
      </c>
      <c r="H47">
        <f t="shared" si="2"/>
        <v>2565.10523782682</v>
      </c>
      <c r="I47" s="5">
        <f t="shared" si="0"/>
        <v>0</v>
      </c>
      <c r="J47" s="6">
        <f>+H47+SUM($B$4:$B$5)-SUM($F$15:F47)</f>
        <v>26378.445237826822</v>
      </c>
      <c r="K47" s="10">
        <f t="shared" si="3"/>
        <v>-1.3306127348511332E-5</v>
      </c>
      <c r="L47" s="10">
        <f>+H47/SUM($F$15:F47)-1</f>
        <v>-8.3330480902708004E-3</v>
      </c>
      <c r="M47" s="14">
        <f t="shared" si="9"/>
        <v>0</v>
      </c>
      <c r="N47" s="14">
        <f t="shared" si="4"/>
        <v>350.99962203432113</v>
      </c>
      <c r="O47" s="4">
        <f t="shared" si="5"/>
        <v>7.3694096449684308</v>
      </c>
      <c r="P47" s="14">
        <f>+AVERAGEIF($C$15:C47,"&lt;&gt;",$B$15:B47)</f>
        <v>7.2839999999999998</v>
      </c>
      <c r="R47" s="1">
        <f t="shared" si="6"/>
        <v>41182</v>
      </c>
      <c r="S47">
        <f t="shared" si="7"/>
        <v>26725.734081206741</v>
      </c>
      <c r="T47">
        <f t="shared" si="8"/>
        <v>1.1475784780928144E-2</v>
      </c>
    </row>
    <row r="48" spans="1:20" x14ac:dyDescent="0.25">
      <c r="A48" s="1">
        <v>40228</v>
      </c>
      <c r="B48" s="14">
        <v>7.29</v>
      </c>
      <c r="G48">
        <f t="shared" si="1"/>
        <v>2769.9877331896887</v>
      </c>
      <c r="H48">
        <f t="shared" si="2"/>
        <v>2558.7872446302026</v>
      </c>
      <c r="I48" s="5">
        <f t="shared" si="0"/>
        <v>0</v>
      </c>
      <c r="J48" s="6">
        <f>+H48+SUM($B$4:$B$5)-SUM($F$15:F48)</f>
        <v>26372.127244630203</v>
      </c>
      <c r="K48" s="10">
        <f t="shared" si="3"/>
        <v>-2.3951347926898237E-4</v>
      </c>
      <c r="L48" s="10">
        <f>+H48/SUM($F$15:F48)-1</f>
        <v>-1.0775577528471914E-2</v>
      </c>
      <c r="M48" s="14">
        <f t="shared" si="9"/>
        <v>0</v>
      </c>
      <c r="N48" s="14">
        <f t="shared" si="4"/>
        <v>350.99962203432113</v>
      </c>
      <c r="O48" s="4">
        <f t="shared" si="5"/>
        <v>7.3694096449684308</v>
      </c>
      <c r="P48" s="14">
        <f>+AVERAGEIF($C$15:C48,"&lt;&gt;",$B$15:B48)</f>
        <v>7.2839999999999998</v>
      </c>
      <c r="R48" s="1">
        <f t="shared" si="6"/>
        <v>41213</v>
      </c>
      <c r="S48">
        <f t="shared" si="7"/>
        <v>26609.291247044264</v>
      </c>
      <c r="T48">
        <f t="shared" si="8"/>
        <v>-4.3569555024630668E-3</v>
      </c>
    </row>
    <row r="49" spans="1:20" x14ac:dyDescent="0.25">
      <c r="A49" s="1">
        <v>40231</v>
      </c>
      <c r="B49" s="14">
        <v>7.3289999999999997</v>
      </c>
      <c r="G49">
        <f t="shared" si="1"/>
        <v>2784.8065976059297</v>
      </c>
      <c r="H49">
        <f t="shared" si="2"/>
        <v>2572.4762298895412</v>
      </c>
      <c r="I49" s="5">
        <f t="shared" si="0"/>
        <v>0</v>
      </c>
      <c r="J49" s="6">
        <f>+H49+SUM($B$4:$B$5)-SUM($F$15:F49)</f>
        <v>26385.81622988954</v>
      </c>
      <c r="K49" s="10">
        <f t="shared" si="3"/>
        <v>5.1907019605801352E-4</v>
      </c>
      <c r="L49" s="10">
        <f>+H49/SUM($F$15:F49)-1</f>
        <v>-5.4834304123690947E-3</v>
      </c>
      <c r="M49" s="14">
        <f t="shared" si="9"/>
        <v>0</v>
      </c>
      <c r="N49" s="14">
        <f t="shared" si="4"/>
        <v>350.99962203432113</v>
      </c>
      <c r="O49" s="4">
        <f t="shared" si="5"/>
        <v>7.3694096449684308</v>
      </c>
      <c r="P49" s="14">
        <f>+AVERAGEIF($C$15:C49,"&lt;&gt;",$B$15:B49)</f>
        <v>7.2839999999999998</v>
      </c>
      <c r="R49" s="1">
        <f t="shared" si="6"/>
        <v>41243</v>
      </c>
      <c r="S49">
        <f t="shared" si="7"/>
        <v>26667.319034498352</v>
      </c>
      <c r="T49">
        <f t="shared" si="8"/>
        <v>2.1807340494472971E-3</v>
      </c>
    </row>
    <row r="50" spans="1:20" x14ac:dyDescent="0.25">
      <c r="A50" s="1">
        <v>40232</v>
      </c>
      <c r="B50" s="14">
        <v>7.3070000000000004</v>
      </c>
      <c r="G50">
        <f t="shared" si="1"/>
        <v>2776.4472381916403</v>
      </c>
      <c r="H50">
        <f t="shared" si="2"/>
        <v>2564.7542382047864</v>
      </c>
      <c r="I50" s="5">
        <f t="shared" si="0"/>
        <v>0</v>
      </c>
      <c r="J50" s="6">
        <f>+H50+SUM($B$4:$B$5)-SUM($F$15:F50)</f>
        <v>26378.094238204787</v>
      </c>
      <c r="K50" s="10">
        <f t="shared" si="3"/>
        <v>-2.9265691906110725E-4</v>
      </c>
      <c r="L50" s="10">
        <f>+H50/SUM($F$15:F50)-1</f>
        <v>-8.4687441701706279E-3</v>
      </c>
      <c r="M50" s="14">
        <f t="shared" si="9"/>
        <v>0</v>
      </c>
      <c r="N50" s="14">
        <f t="shared" si="4"/>
        <v>350.99962203432113</v>
      </c>
      <c r="O50" s="4">
        <f t="shared" si="5"/>
        <v>7.3694096449684308</v>
      </c>
      <c r="P50" s="14">
        <f>+AVERAGEIF($C$15:C50,"&lt;&gt;",$B$15:B50)</f>
        <v>7.2839999999999998</v>
      </c>
      <c r="R50" s="1">
        <f t="shared" si="6"/>
        <v>41274</v>
      </c>
      <c r="S50">
        <f t="shared" si="7"/>
        <v>26940.547863991011</v>
      </c>
      <c r="T50">
        <f t="shared" si="8"/>
        <v>1.024583045409222E-2</v>
      </c>
    </row>
    <row r="51" spans="1:20" x14ac:dyDescent="0.25">
      <c r="A51" s="1">
        <v>40233</v>
      </c>
      <c r="B51" s="14">
        <v>7.2450000000000001</v>
      </c>
      <c r="G51">
        <f t="shared" si="1"/>
        <v>2752.8890434786413</v>
      </c>
      <c r="H51">
        <f t="shared" si="2"/>
        <v>2542.9922616386584</v>
      </c>
      <c r="I51" s="5">
        <f t="shared" si="0"/>
        <v>0</v>
      </c>
      <c r="J51" s="6">
        <f>+H51+SUM($B$4:$B$5)-SUM($F$15:F51)</f>
        <v>26356.332261638658</v>
      </c>
      <c r="K51" s="10">
        <f t="shared" si="3"/>
        <v>-8.2500185076339605E-4</v>
      </c>
      <c r="L51" s="10">
        <f>+H51/SUM($F$15:F51)-1</f>
        <v>-1.688190112397514E-2</v>
      </c>
      <c r="M51" s="14">
        <f t="shared" si="9"/>
        <v>0</v>
      </c>
      <c r="N51" s="14">
        <f t="shared" si="4"/>
        <v>350.99962203432113</v>
      </c>
      <c r="O51" s="4">
        <f t="shared" si="5"/>
        <v>7.3694096449684308</v>
      </c>
      <c r="P51" s="14">
        <f>+AVERAGEIF($C$15:C51,"&lt;&gt;",$B$15:B51)</f>
        <v>7.2839999999999998</v>
      </c>
      <c r="R51" s="1">
        <f t="shared" si="6"/>
        <v>41305</v>
      </c>
      <c r="S51">
        <f t="shared" si="7"/>
        <v>26766.054833114329</v>
      </c>
      <c r="T51">
        <f t="shared" si="8"/>
        <v>-6.4769666807671378E-3</v>
      </c>
    </row>
    <row r="52" spans="1:20" x14ac:dyDescent="0.25">
      <c r="A52" s="1">
        <v>40234</v>
      </c>
      <c r="B52" s="14">
        <v>7.2140000000000004</v>
      </c>
      <c r="G52">
        <f t="shared" si="1"/>
        <v>2741.109946122142</v>
      </c>
      <c r="H52">
        <f t="shared" si="2"/>
        <v>2532.1112733555947</v>
      </c>
      <c r="I52" s="5">
        <f t="shared" si="0"/>
        <v>0</v>
      </c>
      <c r="J52" s="6">
        <f>+H52+SUM($B$4:$B$5)-SUM($F$15:F52)</f>
        <v>26345.451273355593</v>
      </c>
      <c r="K52" s="10">
        <f t="shared" si="3"/>
        <v>-4.1284152040010902E-4</v>
      </c>
      <c r="L52" s="10">
        <f>+H52/SUM($F$15:F52)-1</f>
        <v>-2.108847960087723E-2</v>
      </c>
      <c r="M52" s="14">
        <f t="shared" si="9"/>
        <v>0</v>
      </c>
      <c r="N52" s="14">
        <f t="shared" si="4"/>
        <v>350.99962203432113</v>
      </c>
      <c r="O52" s="4">
        <f t="shared" si="5"/>
        <v>7.3694096449684308</v>
      </c>
      <c r="P52" s="14">
        <f>+AVERAGEIF($C$15:C52,"&lt;&gt;",$B$15:B52)</f>
        <v>7.2839999999999998</v>
      </c>
      <c r="R52" s="1">
        <f t="shared" si="6"/>
        <v>41333</v>
      </c>
      <c r="S52">
        <f t="shared" si="7"/>
        <v>26975.63172341989</v>
      </c>
      <c r="T52">
        <f t="shared" si="8"/>
        <v>7.8299507197556739E-3</v>
      </c>
    </row>
    <row r="53" spans="1:20" x14ac:dyDescent="0.25">
      <c r="A53" s="1">
        <v>40235</v>
      </c>
      <c r="B53" s="14">
        <v>7.2430000000000003</v>
      </c>
      <c r="G53">
        <f t="shared" si="1"/>
        <v>2752.1291017137059</v>
      </c>
      <c r="H53">
        <f t="shared" si="2"/>
        <v>2542.2902623945902</v>
      </c>
      <c r="I53" s="5">
        <f t="shared" si="0"/>
        <v>0</v>
      </c>
      <c r="J53" s="6">
        <f>+H53+SUM($B$4:$B$5)-SUM($F$15:F53)</f>
        <v>26355.630262394592</v>
      </c>
      <c r="K53" s="10">
        <f t="shared" si="3"/>
        <v>3.8636609156483814E-4</v>
      </c>
      <c r="L53" s="10">
        <f>+H53/SUM($F$15:F53)-1</f>
        <v>-1.7153293283775128E-2</v>
      </c>
      <c r="M53" s="14">
        <f t="shared" si="9"/>
        <v>0</v>
      </c>
      <c r="N53" s="14">
        <f t="shared" si="4"/>
        <v>350.99962203432113</v>
      </c>
      <c r="O53" s="4">
        <f t="shared" si="5"/>
        <v>7.3694096449684308</v>
      </c>
      <c r="P53" s="14">
        <f>+AVERAGEIF($C$15:C53,"&lt;&gt;",$B$15:B53)</f>
        <v>7.2839999999999998</v>
      </c>
      <c r="R53" s="1">
        <f t="shared" si="6"/>
        <v>41364</v>
      </c>
      <c r="S53">
        <f t="shared" si="7"/>
        <v>26931.242049103574</v>
      </c>
      <c r="T53">
        <f t="shared" si="8"/>
        <v>-1.6455471653618048E-3</v>
      </c>
    </row>
    <row r="54" spans="1:20" x14ac:dyDescent="0.25">
      <c r="A54" s="1">
        <v>40238</v>
      </c>
      <c r="B54" s="14">
        <v>7.41</v>
      </c>
      <c r="G54">
        <f t="shared" si="1"/>
        <v>2815.5842390858156</v>
      </c>
      <c r="H54">
        <f t="shared" si="2"/>
        <v>2600.907199274322</v>
      </c>
      <c r="I54" s="5">
        <f t="shared" si="0"/>
        <v>0</v>
      </c>
      <c r="J54" s="6">
        <f>+H54+SUM($B$4:$B$5)-SUM($F$15:F54)</f>
        <v>26414.247199274323</v>
      </c>
      <c r="K54" s="10">
        <f t="shared" si="3"/>
        <v>2.2240764609362529E-3</v>
      </c>
      <c r="L54" s="10">
        <f>+H54/SUM($F$15:F54)-1</f>
        <v>5.5079520595371356E-3</v>
      </c>
      <c r="M54" s="14">
        <f t="shared" si="9"/>
        <v>0</v>
      </c>
      <c r="N54" s="14">
        <f t="shared" si="4"/>
        <v>350.99962203432113</v>
      </c>
      <c r="O54" s="4">
        <f t="shared" si="5"/>
        <v>7.3694096449684308</v>
      </c>
      <c r="P54" s="14">
        <f>+AVERAGEIF($C$15:C54,"&lt;&gt;",$B$15:B54)</f>
        <v>7.2839999999999998</v>
      </c>
      <c r="R54" s="1">
        <f t="shared" si="6"/>
        <v>41394</v>
      </c>
      <c r="S54">
        <f t="shared" si="7"/>
        <v>26752.34357971272</v>
      </c>
      <c r="T54">
        <f t="shared" si="8"/>
        <v>-6.6427856934585527E-3</v>
      </c>
    </row>
    <row r="55" spans="1:20" x14ac:dyDescent="0.25">
      <c r="A55" s="1">
        <v>40239</v>
      </c>
      <c r="B55" s="14">
        <v>7.4539999999999997</v>
      </c>
      <c r="G55">
        <f t="shared" si="1"/>
        <v>2832.3029579143954</v>
      </c>
      <c r="H55">
        <f t="shared" si="2"/>
        <v>2616.3511826438321</v>
      </c>
      <c r="I55" s="5">
        <f t="shared" si="0"/>
        <v>0</v>
      </c>
      <c r="J55" s="6">
        <f>+H55+SUM($B$4:$B$5)-SUM($F$15:F55)</f>
        <v>26429.691182643834</v>
      </c>
      <c r="K55" s="10">
        <f t="shared" si="3"/>
        <v>5.8468383569665328E-4</v>
      </c>
      <c r="L55" s="10">
        <f>+H55/SUM($F$15:F55)-1</f>
        <v>1.1478579575140202E-2</v>
      </c>
      <c r="M55" s="14">
        <f t="shared" si="9"/>
        <v>0</v>
      </c>
      <c r="N55" s="14">
        <f t="shared" si="4"/>
        <v>350.99962203432113</v>
      </c>
      <c r="O55" s="4">
        <f t="shared" si="5"/>
        <v>7.3694096449684308</v>
      </c>
      <c r="P55" s="14">
        <f>+AVERAGEIF($C$15:C55,"&lt;&gt;",$B$15:B55)</f>
        <v>7.2839999999999998</v>
      </c>
      <c r="R55" s="1">
        <f t="shared" si="6"/>
        <v>41425</v>
      </c>
      <c r="S55">
        <f t="shared" si="7"/>
        <v>26640.774687031306</v>
      </c>
      <c r="T55">
        <f t="shared" si="8"/>
        <v>-4.1704343527503296E-3</v>
      </c>
    </row>
    <row r="56" spans="1:20" x14ac:dyDescent="0.25">
      <c r="A56" s="1">
        <v>40240</v>
      </c>
      <c r="B56" s="14">
        <v>7.4340000000000002</v>
      </c>
      <c r="G56">
        <f t="shared" si="1"/>
        <v>2824.7035402650413</v>
      </c>
      <c r="H56">
        <f t="shared" si="2"/>
        <v>2609.3311902031455</v>
      </c>
      <c r="I56" s="5">
        <f t="shared" si="0"/>
        <v>0</v>
      </c>
      <c r="J56" s="6">
        <f>+H56+SUM($B$4:$B$5)-SUM($F$15:F56)</f>
        <v>26422.671190203146</v>
      </c>
      <c r="K56" s="10">
        <f t="shared" si="3"/>
        <v>-2.6561008194059266E-4</v>
      </c>
      <c r="L56" s="10">
        <f>+H56/SUM($F$15:F56)-1</f>
        <v>8.7646579771387678E-3</v>
      </c>
      <c r="M56" s="14">
        <f t="shared" si="9"/>
        <v>0</v>
      </c>
      <c r="N56" s="14">
        <f t="shared" si="4"/>
        <v>350.99962203432113</v>
      </c>
      <c r="O56" s="4">
        <f t="shared" si="5"/>
        <v>7.3694096449684308</v>
      </c>
      <c r="P56" s="14">
        <f>+AVERAGEIF($C$15:C56,"&lt;&gt;",$B$15:B56)</f>
        <v>7.2839999999999998</v>
      </c>
      <c r="R56" s="1">
        <f t="shared" si="6"/>
        <v>41455</v>
      </c>
      <c r="S56">
        <f t="shared" si="7"/>
        <v>26010.628412655347</v>
      </c>
      <c r="T56">
        <f t="shared" si="8"/>
        <v>-2.36534515898561E-2</v>
      </c>
    </row>
    <row r="57" spans="1:20" x14ac:dyDescent="0.25">
      <c r="A57" s="1">
        <v>40241</v>
      </c>
      <c r="B57" s="14">
        <v>7.4370000000000003</v>
      </c>
      <c r="G57">
        <f t="shared" si="1"/>
        <v>2825.8434529124447</v>
      </c>
      <c r="H57">
        <f t="shared" si="2"/>
        <v>2610.3841890692488</v>
      </c>
      <c r="I57" s="5">
        <f t="shared" si="0"/>
        <v>0</v>
      </c>
      <c r="J57" s="6">
        <f>+H57+SUM($B$4:$B$5)-SUM($F$15:F57)</f>
        <v>26423.724189069249</v>
      </c>
      <c r="K57" s="10">
        <f t="shared" si="3"/>
        <v>3.985209740986484E-5</v>
      </c>
      <c r="L57" s="10">
        <f>+H57/SUM($F$15:F57)-1</f>
        <v>9.1717462168390274E-3</v>
      </c>
      <c r="M57" s="14">
        <f t="shared" si="9"/>
        <v>0</v>
      </c>
      <c r="N57" s="14">
        <f t="shared" si="4"/>
        <v>350.99962203432113</v>
      </c>
      <c r="O57" s="4">
        <f t="shared" si="5"/>
        <v>7.3694096449684308</v>
      </c>
      <c r="P57" s="14">
        <f>+AVERAGEIF($C$15:C57,"&lt;&gt;",$B$15:B57)</f>
        <v>7.2839999999999998</v>
      </c>
      <c r="R57" s="1">
        <f t="shared" si="6"/>
        <v>41486</v>
      </c>
      <c r="S57">
        <f t="shared" si="7"/>
        <v>25921.945068977613</v>
      </c>
      <c r="T57">
        <f t="shared" si="8"/>
        <v>-3.4095040792857523E-3</v>
      </c>
    </row>
    <row r="58" spans="1:20" x14ac:dyDescent="0.25">
      <c r="A58" s="1">
        <v>40242</v>
      </c>
      <c r="B58" s="14">
        <v>7.5289999999999999</v>
      </c>
      <c r="G58">
        <f t="shared" si="1"/>
        <v>2860.8007740994749</v>
      </c>
      <c r="H58">
        <f t="shared" si="2"/>
        <v>2642.6761542964064</v>
      </c>
      <c r="I58" s="5">
        <f t="shared" si="0"/>
        <v>0</v>
      </c>
      <c r="J58" s="6">
        <f>+H58+SUM($B$4:$B$5)-SUM($F$15:F58)</f>
        <v>26456.016154296405</v>
      </c>
      <c r="K58" s="10">
        <f t="shared" si="3"/>
        <v>1.2220822846960022E-3</v>
      </c>
      <c r="L58" s="10">
        <f>+H58/SUM($F$15:F58)-1</f>
        <v>2.1655785567645802E-2</v>
      </c>
      <c r="M58" s="14">
        <f t="shared" si="9"/>
        <v>0</v>
      </c>
      <c r="N58" s="14">
        <f t="shared" si="4"/>
        <v>350.99962203432113</v>
      </c>
      <c r="O58" s="4">
        <f t="shared" si="5"/>
        <v>7.3694096449684308</v>
      </c>
      <c r="P58" s="14">
        <f>+AVERAGEIF($C$15:C58,"&lt;&gt;",$B$15:B58)</f>
        <v>7.2839999999999998</v>
      </c>
      <c r="R58" s="1">
        <f t="shared" si="6"/>
        <v>41517</v>
      </c>
      <c r="S58">
        <f t="shared" si="7"/>
        <v>25802.703990134123</v>
      </c>
      <c r="T58">
        <f t="shared" si="8"/>
        <v>-4.6000050739322118E-3</v>
      </c>
    </row>
    <row r="59" spans="1:20" x14ac:dyDescent="0.25">
      <c r="A59" s="1">
        <v>40245</v>
      </c>
      <c r="B59" s="14">
        <v>7.5819999999999999</v>
      </c>
      <c r="C59">
        <f>+$B$3</f>
        <v>200</v>
      </c>
      <c r="D59">
        <f>+$D$10</f>
        <v>16.720000000000002</v>
      </c>
      <c r="E59">
        <v>1.54</v>
      </c>
      <c r="F59" s="6">
        <f>+C59-D59-E59</f>
        <v>181.74</v>
      </c>
      <c r="G59">
        <f t="shared" si="1"/>
        <v>3080.9392308702641</v>
      </c>
      <c r="H59">
        <f t="shared" si="2"/>
        <v>2843.0191342642256</v>
      </c>
      <c r="I59" s="5">
        <f t="shared" si="0"/>
        <v>969600</v>
      </c>
      <c r="J59" s="6">
        <f>+H59+SUM($B$4:$B$5)-SUM($F$15:F59)</f>
        <v>26474.619134264227</v>
      </c>
      <c r="K59" s="10">
        <f t="shared" si="3"/>
        <v>7.0316633688638497E-4</v>
      </c>
      <c r="L59" s="10">
        <f>+H59/SUM($F$15:F59)-1</f>
        <v>2.6953884649698834E-2</v>
      </c>
      <c r="M59" s="14">
        <f t="shared" si="9"/>
        <v>23.969928778686363</v>
      </c>
      <c r="N59" s="14">
        <f t="shared" si="4"/>
        <v>374.96955081300752</v>
      </c>
      <c r="O59" s="4">
        <f t="shared" si="5"/>
        <v>7.3829994835515729</v>
      </c>
      <c r="P59" s="14">
        <f>+AVERAGEIF($C$15:C59,"&lt;&gt;",$B$15:B59)</f>
        <v>7.3585000000000003</v>
      </c>
      <c r="R59" s="1">
        <f t="shared" si="6"/>
        <v>41547</v>
      </c>
      <c r="S59">
        <f t="shared" si="7"/>
        <v>26104.160117355546</v>
      </c>
      <c r="T59">
        <f t="shared" si="8"/>
        <v>1.1683121557209075E-2</v>
      </c>
    </row>
    <row r="60" spans="1:20" x14ac:dyDescent="0.25">
      <c r="A60" s="1">
        <v>40246</v>
      </c>
      <c r="B60" s="14">
        <v>7.6159999999999997</v>
      </c>
      <c r="G60">
        <f t="shared" si="1"/>
        <v>3094.7551018607137</v>
      </c>
      <c r="H60">
        <f t="shared" si="2"/>
        <v>2855.7680989918681</v>
      </c>
      <c r="I60" s="5">
        <f t="shared" si="0"/>
        <v>0</v>
      </c>
      <c r="J60" s="6">
        <f>+H60+SUM($B$4:$B$5)-SUM($F$15:F60)</f>
        <v>26487.368098991865</v>
      </c>
      <c r="K60" s="10">
        <f t="shared" si="3"/>
        <v>4.8155422606765974E-4</v>
      </c>
      <c r="L60" s="10">
        <f>+H60/SUM($F$15:F60)-1</f>
        <v>3.1559059020325186E-2</v>
      </c>
      <c r="M60" s="14">
        <f t="shared" si="9"/>
        <v>0</v>
      </c>
      <c r="N60" s="14">
        <f t="shared" si="4"/>
        <v>374.96955081300752</v>
      </c>
      <c r="O60" s="4">
        <f t="shared" si="5"/>
        <v>7.3829994835515729</v>
      </c>
      <c r="P60" s="14">
        <f>+AVERAGEIF($C$15:C60,"&lt;&gt;",$B$15:B60)</f>
        <v>7.3585000000000003</v>
      </c>
      <c r="R60" s="1">
        <f t="shared" si="6"/>
        <v>41578</v>
      </c>
      <c r="S60">
        <f t="shared" si="7"/>
        <v>26465.325575943363</v>
      </c>
      <c r="T60">
        <f t="shared" si="8"/>
        <v>1.3835551765087883E-2</v>
      </c>
    </row>
    <row r="61" spans="1:20" x14ac:dyDescent="0.25">
      <c r="A61" s="1">
        <v>40247</v>
      </c>
      <c r="B61" s="14">
        <v>7.6260000000000003</v>
      </c>
      <c r="G61">
        <f t="shared" si="1"/>
        <v>3098.8185933284935</v>
      </c>
      <c r="H61">
        <f t="shared" si="2"/>
        <v>2859.5177944999987</v>
      </c>
      <c r="I61" s="5">
        <f t="shared" si="0"/>
        <v>0</v>
      </c>
      <c r="J61" s="6">
        <f>+H61+SUM($B$4:$B$5)-SUM($F$15:F61)</f>
        <v>26491.117794500002</v>
      </c>
      <c r="K61" s="10">
        <f t="shared" si="3"/>
        <v>1.4156542447407716E-4</v>
      </c>
      <c r="L61" s="10">
        <f>+H61/SUM($F$15:F61)-1</f>
        <v>3.2913522070509682E-2</v>
      </c>
      <c r="M61" s="14">
        <f t="shared" si="9"/>
        <v>0</v>
      </c>
      <c r="N61" s="14">
        <f t="shared" si="4"/>
        <v>374.96955081300752</v>
      </c>
      <c r="O61" s="4">
        <f t="shared" si="5"/>
        <v>7.3829994835515729</v>
      </c>
      <c r="P61" s="14">
        <f>+AVERAGEIF($C$15:C61,"&lt;&gt;",$B$15:B61)</f>
        <v>7.3585000000000003</v>
      </c>
      <c r="R61" s="1">
        <f t="shared" si="6"/>
        <v>41608</v>
      </c>
      <c r="S61">
        <f t="shared" si="7"/>
        <v>26275.902624981602</v>
      </c>
      <c r="T61">
        <f t="shared" si="8"/>
        <v>-7.1574011216376521E-3</v>
      </c>
    </row>
    <row r="62" spans="1:20" x14ac:dyDescent="0.25">
      <c r="A62" s="1">
        <v>40248</v>
      </c>
      <c r="B62" s="14">
        <v>7.5979999999999999</v>
      </c>
      <c r="G62">
        <f t="shared" si="1"/>
        <v>3087.4408172187113</v>
      </c>
      <c r="H62">
        <f t="shared" si="2"/>
        <v>2849.0186470772342</v>
      </c>
      <c r="I62" s="5">
        <f t="shared" si="0"/>
        <v>0</v>
      </c>
      <c r="J62" s="6">
        <f>+H62+SUM($B$4:$B$5)-SUM($F$15:F62)</f>
        <v>26480.618647077237</v>
      </c>
      <c r="K62" s="10">
        <f t="shared" si="3"/>
        <v>-3.9632708231529534E-4</v>
      </c>
      <c r="L62" s="10">
        <f>+H62/SUM($F$15:F62)-1</f>
        <v>2.9121025529993627E-2</v>
      </c>
      <c r="M62" s="14">
        <f t="shared" si="9"/>
        <v>0</v>
      </c>
      <c r="N62" s="14">
        <f t="shared" si="4"/>
        <v>374.96955081300752</v>
      </c>
      <c r="O62" s="4">
        <f t="shared" si="5"/>
        <v>7.3829994835515729</v>
      </c>
      <c r="P62" s="14">
        <f>+AVERAGEIF($C$15:C62,"&lt;&gt;",$B$15:B62)</f>
        <v>7.3585000000000003</v>
      </c>
      <c r="R62" s="1">
        <f t="shared" si="6"/>
        <v>41639</v>
      </c>
      <c r="S62">
        <f t="shared" si="7"/>
        <v>25982.701886642924</v>
      </c>
      <c r="T62">
        <f t="shared" si="8"/>
        <v>-1.1158541060352301E-2</v>
      </c>
    </row>
    <row r="63" spans="1:20" x14ac:dyDescent="0.25">
      <c r="A63" s="1">
        <v>40249</v>
      </c>
      <c r="B63" s="14">
        <v>7.5730000000000004</v>
      </c>
      <c r="G63">
        <f t="shared" si="1"/>
        <v>3077.2820885492633</v>
      </c>
      <c r="H63">
        <f t="shared" si="2"/>
        <v>2839.6444083069091</v>
      </c>
      <c r="I63" s="5">
        <f t="shared" si="0"/>
        <v>0</v>
      </c>
      <c r="J63" s="6">
        <f>+H63+SUM($B$4:$B$5)-SUM($F$15:F63)</f>
        <v>26471.244408306906</v>
      </c>
      <c r="K63" s="10">
        <f t="shared" si="3"/>
        <v>-3.5400376763350394E-4</v>
      </c>
      <c r="L63" s="10">
        <f>+H63/SUM($F$15:F63)-1</f>
        <v>2.5734867904533054E-2</v>
      </c>
      <c r="M63" s="14">
        <f t="shared" si="9"/>
        <v>0</v>
      </c>
      <c r="N63" s="14">
        <f t="shared" si="4"/>
        <v>374.96955081300752</v>
      </c>
      <c r="O63" s="4">
        <f t="shared" si="5"/>
        <v>7.3829994835515729</v>
      </c>
      <c r="P63" s="14">
        <f>+AVERAGEIF($C$15:C63,"&lt;&gt;",$B$15:B63)</f>
        <v>7.3585000000000003</v>
      </c>
      <c r="R63" s="1">
        <f t="shared" si="6"/>
        <v>41670</v>
      </c>
      <c r="S63">
        <f t="shared" si="7"/>
        <v>25481.864919306798</v>
      </c>
      <c r="T63">
        <f t="shared" si="8"/>
        <v>-1.9275784694031128E-2</v>
      </c>
    </row>
    <row r="64" spans="1:20" x14ac:dyDescent="0.25">
      <c r="A64" s="1">
        <v>40252</v>
      </c>
      <c r="B64" s="14">
        <v>7.5609999999999999</v>
      </c>
      <c r="G64">
        <f t="shared" si="1"/>
        <v>3072.405898787928</v>
      </c>
      <c r="H64">
        <f t="shared" si="2"/>
        <v>2835.1447736971527</v>
      </c>
      <c r="I64" s="5">
        <f t="shared" si="0"/>
        <v>0</v>
      </c>
      <c r="J64" s="6">
        <f>+H64+SUM($B$4:$B$5)-SUM($F$15:F64)</f>
        <v>26466.744773697152</v>
      </c>
      <c r="K64" s="10">
        <f t="shared" si="3"/>
        <v>-1.6998198272621945E-4</v>
      </c>
      <c r="L64" s="10">
        <f>+H64/SUM($F$15:F64)-1</f>
        <v>2.4109512244311793E-2</v>
      </c>
      <c r="M64" s="14">
        <f t="shared" si="9"/>
        <v>0</v>
      </c>
      <c r="N64" s="14">
        <f t="shared" si="4"/>
        <v>374.96955081300752</v>
      </c>
      <c r="O64" s="4">
        <f t="shared" si="5"/>
        <v>7.3829994835515729</v>
      </c>
      <c r="P64" s="14">
        <f>+AVERAGEIF($C$15:C64,"&lt;&gt;",$B$15:B64)</f>
        <v>7.3585000000000003</v>
      </c>
      <c r="R64" s="1">
        <f t="shared" si="6"/>
        <v>41698</v>
      </c>
      <c r="S64">
        <f t="shared" si="7"/>
        <v>25560.765937991539</v>
      </c>
      <c r="T64">
        <f t="shared" si="8"/>
        <v>3.0963596634154822E-3</v>
      </c>
    </row>
    <row r="65" spans="1:20" x14ac:dyDescent="0.25">
      <c r="A65" s="1">
        <v>40253</v>
      </c>
      <c r="B65" s="14">
        <v>7.5640000000000001</v>
      </c>
      <c r="G65">
        <f t="shared" si="1"/>
        <v>3073.6249462282622</v>
      </c>
      <c r="H65">
        <f t="shared" si="2"/>
        <v>2836.2696823495917</v>
      </c>
      <c r="I65" s="5">
        <f t="shared" si="0"/>
        <v>0</v>
      </c>
      <c r="J65" s="6">
        <f>+H65+SUM($B$4:$B$5)-SUM($F$15:F65)</f>
        <v>26467.869682349592</v>
      </c>
      <c r="K65" s="10">
        <f t="shared" si="3"/>
        <v>4.2502720378312375E-5</v>
      </c>
      <c r="L65" s="10">
        <f>+H65/SUM($F$15:F65)-1</f>
        <v>2.4515851159367053E-2</v>
      </c>
      <c r="M65" s="14">
        <f t="shared" si="9"/>
        <v>0</v>
      </c>
      <c r="N65" s="14">
        <f t="shared" si="4"/>
        <v>374.96955081300752</v>
      </c>
      <c r="O65" s="4">
        <f t="shared" si="5"/>
        <v>7.3829994835515729</v>
      </c>
      <c r="P65" s="14">
        <f>+AVERAGEIF($C$15:C65,"&lt;&gt;",$B$15:B65)</f>
        <v>7.3585000000000003</v>
      </c>
      <c r="R65" s="1">
        <f t="shared" si="6"/>
        <v>41729</v>
      </c>
      <c r="S65">
        <f t="shared" si="7"/>
        <v>25858.836846831451</v>
      </c>
      <c r="T65">
        <f t="shared" si="8"/>
        <v>1.1661266707070128E-2</v>
      </c>
    </row>
    <row r="66" spans="1:20" x14ac:dyDescent="0.25">
      <c r="A66" s="1">
        <v>40255</v>
      </c>
      <c r="B66" s="14">
        <v>7.7110000000000003</v>
      </c>
      <c r="G66">
        <f t="shared" si="1"/>
        <v>3133.3582708046179</v>
      </c>
      <c r="H66">
        <f t="shared" si="2"/>
        <v>2891.390206319104</v>
      </c>
      <c r="I66" s="5">
        <f t="shared" si="0"/>
        <v>0</v>
      </c>
      <c r="J66" s="6">
        <f>+H66+SUM($B$4:$B$5)-SUM($F$15:F66)</f>
        <v>26522.990206319104</v>
      </c>
      <c r="K66" s="10">
        <f t="shared" si="3"/>
        <v>2.0825447847157008E-3</v>
      </c>
      <c r="L66" s="10">
        <f>+H66/SUM($F$15:F66)-1</f>
        <v>4.4426457997075675E-2</v>
      </c>
      <c r="M66" s="14">
        <f t="shared" si="9"/>
        <v>0</v>
      </c>
      <c r="N66" s="14">
        <f t="shared" si="4"/>
        <v>374.96955081300752</v>
      </c>
      <c r="O66" s="4">
        <f t="shared" si="5"/>
        <v>7.3829994835515729</v>
      </c>
      <c r="P66" s="14">
        <f>+AVERAGEIF($C$15:C66,"&lt;&gt;",$B$15:B66)</f>
        <v>7.3585000000000003</v>
      </c>
      <c r="R66" s="1">
        <f t="shared" si="6"/>
        <v>41759</v>
      </c>
      <c r="S66">
        <f t="shared" si="7"/>
        <v>25798.787999325887</v>
      </c>
      <c r="T66">
        <f t="shared" si="8"/>
        <v>-2.3221789851279873E-3</v>
      </c>
    </row>
    <row r="67" spans="1:20" x14ac:dyDescent="0.25">
      <c r="A67" s="1">
        <v>40256</v>
      </c>
      <c r="B67" s="14">
        <v>7.7190000000000003</v>
      </c>
      <c r="G67">
        <f t="shared" si="1"/>
        <v>3136.6090639788413</v>
      </c>
      <c r="H67">
        <f t="shared" si="2"/>
        <v>2894.3899627256083</v>
      </c>
      <c r="I67" s="5">
        <f t="shared" si="0"/>
        <v>0</v>
      </c>
      <c r="J67" s="6">
        <f>+H67+SUM($B$4:$B$5)-SUM($F$15:F67)</f>
        <v>26525.989962725609</v>
      </c>
      <c r="K67" s="10">
        <f t="shared" si="3"/>
        <v>1.1310023429378369E-4</v>
      </c>
      <c r="L67" s="10">
        <f>+H67/SUM($F$15:F67)-1</f>
        <v>4.5510028437223182E-2</v>
      </c>
      <c r="M67" s="14">
        <f t="shared" si="9"/>
        <v>0</v>
      </c>
      <c r="N67" s="14">
        <f t="shared" si="4"/>
        <v>374.96955081300752</v>
      </c>
      <c r="O67" s="4">
        <f t="shared" si="5"/>
        <v>7.3829994835515729</v>
      </c>
      <c r="P67" s="14">
        <f>+AVERAGEIF($C$15:C67,"&lt;&gt;",$B$15:B67)</f>
        <v>7.3585000000000003</v>
      </c>
      <c r="R67" s="1">
        <f t="shared" si="6"/>
        <v>41790</v>
      </c>
      <c r="S67">
        <f t="shared" si="7"/>
        <v>26334.683377732996</v>
      </c>
      <c r="T67">
        <f t="shared" si="8"/>
        <v>2.0772114504802097E-2</v>
      </c>
    </row>
    <row r="68" spans="1:20" x14ac:dyDescent="0.25">
      <c r="A68" s="1">
        <v>40259</v>
      </c>
      <c r="B68" s="14">
        <v>7.665</v>
      </c>
      <c r="G68">
        <f t="shared" si="1"/>
        <v>3114.6662100528329</v>
      </c>
      <c r="H68">
        <f t="shared" si="2"/>
        <v>2874.1416069817055</v>
      </c>
      <c r="I68" s="5">
        <f t="shared" si="0"/>
        <v>0</v>
      </c>
      <c r="J68" s="6">
        <f>+H68+SUM($B$4:$B$5)-SUM($F$15:F68)</f>
        <v>26505.741606981705</v>
      </c>
      <c r="K68" s="10">
        <f t="shared" si="3"/>
        <v>-7.6334024752167107E-4</v>
      </c>
      <c r="L68" s="10">
        <f>+H68/SUM($F$15:F68)-1</f>
        <v>3.819592796622806E-2</v>
      </c>
      <c r="M68" s="14">
        <f t="shared" si="9"/>
        <v>0</v>
      </c>
      <c r="N68" s="14">
        <f t="shared" si="4"/>
        <v>374.96955081300752</v>
      </c>
      <c r="O68" s="4">
        <f t="shared" si="5"/>
        <v>7.3829994835515729</v>
      </c>
      <c r="P68" s="14">
        <f>+AVERAGEIF($C$15:C68,"&lt;&gt;",$B$15:B68)</f>
        <v>7.3585000000000003</v>
      </c>
      <c r="R68" s="1">
        <f t="shared" si="6"/>
        <v>41820</v>
      </c>
      <c r="S68">
        <f t="shared" si="7"/>
        <v>26542.848708349815</v>
      </c>
      <c r="T68">
        <f t="shared" si="8"/>
        <v>7.904607305544209E-3</v>
      </c>
    </row>
    <row r="69" spans="1:20" x14ac:dyDescent="0.25">
      <c r="A69" s="1">
        <v>40260</v>
      </c>
      <c r="B69" s="14">
        <v>7.6929999999999996</v>
      </c>
      <c r="G69">
        <f t="shared" si="1"/>
        <v>3126.0439861626146</v>
      </c>
      <c r="H69">
        <f t="shared" si="2"/>
        <v>2884.6407544044696</v>
      </c>
      <c r="I69" s="5">
        <f t="shared" si="0"/>
        <v>0</v>
      </c>
      <c r="J69" s="6">
        <f>+H69+SUM($B$4:$B$5)-SUM($F$15:F69)</f>
        <v>26516.240754404469</v>
      </c>
      <c r="K69" s="10">
        <f t="shared" si="3"/>
        <v>3.961084197696696E-4</v>
      </c>
      <c r="L69" s="10">
        <f>+H69/SUM($F$15:F69)-1</f>
        <v>4.1988424506743893E-2</v>
      </c>
      <c r="M69" s="14">
        <f t="shared" si="9"/>
        <v>0</v>
      </c>
      <c r="N69" s="14">
        <f t="shared" si="4"/>
        <v>374.96955081300752</v>
      </c>
      <c r="O69" s="4">
        <f t="shared" si="5"/>
        <v>7.3829994835515729</v>
      </c>
      <c r="P69" s="14">
        <f>+AVERAGEIF($C$15:C69,"&lt;&gt;",$B$15:B69)</f>
        <v>7.3585000000000003</v>
      </c>
      <c r="R69" s="1">
        <f t="shared" si="6"/>
        <v>41851</v>
      </c>
      <c r="S69">
        <f t="shared" si="7"/>
        <v>27024.251468118615</v>
      </c>
      <c r="T69">
        <f t="shared" si="8"/>
        <v>1.8136815873021295E-2</v>
      </c>
    </row>
    <row r="70" spans="1:20" x14ac:dyDescent="0.25">
      <c r="A70" s="1">
        <v>40261</v>
      </c>
      <c r="B70" s="14">
        <v>7.7729999999999997</v>
      </c>
      <c r="G70">
        <f t="shared" si="1"/>
        <v>3158.5519179048488</v>
      </c>
      <c r="H70">
        <f t="shared" si="2"/>
        <v>2914.6383184695101</v>
      </c>
      <c r="I70" s="5">
        <f t="shared" si="0"/>
        <v>0</v>
      </c>
      <c r="J70" s="6">
        <f>+H70+SUM($B$4:$B$5)-SUM($F$15:F70)</f>
        <v>26546.238318469514</v>
      </c>
      <c r="K70" s="10">
        <f t="shared" si="3"/>
        <v>1.1312902286144677E-3</v>
      </c>
      <c r="L70" s="10">
        <f>+H70/SUM($F$15:F70)-1</f>
        <v>5.282412890821786E-2</v>
      </c>
      <c r="M70" s="14">
        <f t="shared" si="9"/>
        <v>0</v>
      </c>
      <c r="N70" s="14">
        <f t="shared" si="4"/>
        <v>374.96955081300752</v>
      </c>
      <c r="O70" s="4">
        <f t="shared" si="5"/>
        <v>7.3829994835515729</v>
      </c>
      <c r="P70" s="14">
        <f>+AVERAGEIF($C$15:C70,"&lt;&gt;",$B$15:B70)</f>
        <v>7.3585000000000003</v>
      </c>
      <c r="R70" s="1">
        <f t="shared" si="6"/>
        <v>41882</v>
      </c>
      <c r="S70">
        <f t="shared" si="7"/>
        <v>27464.796853801094</v>
      </c>
      <c r="T70">
        <f t="shared" si="8"/>
        <v>1.6301853400165545E-2</v>
      </c>
    </row>
    <row r="71" spans="1:20" x14ac:dyDescent="0.25">
      <c r="A71" s="1">
        <v>40262</v>
      </c>
      <c r="B71" s="14">
        <v>7.7590000000000003</v>
      </c>
      <c r="G71">
        <f t="shared" si="1"/>
        <v>3152.8630298499579</v>
      </c>
      <c r="H71">
        <f t="shared" si="2"/>
        <v>2909.3887447581283</v>
      </c>
      <c r="I71" s="5">
        <f t="shared" si="0"/>
        <v>0</v>
      </c>
      <c r="J71" s="6">
        <f>+H71+SUM($B$4:$B$5)-SUM($F$15:F71)</f>
        <v>26540.988744758128</v>
      </c>
      <c r="K71" s="10">
        <f t="shared" si="3"/>
        <v>-1.9775207501748771E-4</v>
      </c>
      <c r="L71" s="10">
        <f>+H71/SUM($F$15:F71)-1</f>
        <v>5.0927880637960055E-2</v>
      </c>
      <c r="M71" s="14">
        <f t="shared" si="9"/>
        <v>0</v>
      </c>
      <c r="N71" s="14">
        <f t="shared" si="4"/>
        <v>374.96955081300752</v>
      </c>
      <c r="O71" s="4">
        <f t="shared" si="5"/>
        <v>7.3829994835515729</v>
      </c>
      <c r="P71" s="14">
        <f>+AVERAGEIF($C$15:C71,"&lt;&gt;",$B$15:B71)</f>
        <v>7.3585000000000003</v>
      </c>
      <c r="R71" s="1">
        <f t="shared" si="6"/>
        <v>41912</v>
      </c>
      <c r="S71">
        <f t="shared" si="7"/>
        <v>26961.793515884208</v>
      </c>
      <c r="T71">
        <f t="shared" si="8"/>
        <v>-1.8314475093132554E-2</v>
      </c>
    </row>
    <row r="72" spans="1:20" x14ac:dyDescent="0.25">
      <c r="A72" s="1">
        <v>40263</v>
      </c>
      <c r="B72" s="14">
        <v>7.75</v>
      </c>
      <c r="G72">
        <f t="shared" si="1"/>
        <v>3149.2058875289563</v>
      </c>
      <c r="H72">
        <f t="shared" si="2"/>
        <v>2906.0140188008108</v>
      </c>
      <c r="I72" s="5">
        <f t="shared" si="0"/>
        <v>0</v>
      </c>
      <c r="J72" s="6">
        <f>+H72+SUM($B$4:$B$5)-SUM($F$15:F72)</f>
        <v>26537.614018800814</v>
      </c>
      <c r="K72" s="10">
        <f t="shared" si="3"/>
        <v>-1.2715147840824947E-4</v>
      </c>
      <c r="L72" s="10">
        <f>+H72/SUM($F$15:F72)-1</f>
        <v>4.9708863892794053E-2</v>
      </c>
      <c r="M72" s="14">
        <f t="shared" si="9"/>
        <v>0</v>
      </c>
      <c r="N72" s="14">
        <f t="shared" si="4"/>
        <v>374.96955081300752</v>
      </c>
      <c r="O72" s="4">
        <f t="shared" si="5"/>
        <v>7.3829994835515729</v>
      </c>
      <c r="P72" s="14">
        <f>+AVERAGEIF($C$15:C72,"&lt;&gt;",$B$15:B72)</f>
        <v>7.3585000000000003</v>
      </c>
      <c r="R72" s="1">
        <f t="shared" si="6"/>
        <v>41943</v>
      </c>
      <c r="S72">
        <f t="shared" si="7"/>
        <v>27209.738194188922</v>
      </c>
      <c r="T72">
        <f t="shared" si="8"/>
        <v>9.1961492902405961E-3</v>
      </c>
    </row>
    <row r="73" spans="1:20" x14ac:dyDescent="0.25">
      <c r="A73" s="1">
        <v>40266</v>
      </c>
      <c r="B73" s="14">
        <v>7.79</v>
      </c>
      <c r="G73">
        <f t="shared" si="1"/>
        <v>3165.4598534000734</v>
      </c>
      <c r="H73">
        <f t="shared" si="2"/>
        <v>2921.0128008333309</v>
      </c>
      <c r="I73" s="5">
        <f t="shared" si="0"/>
        <v>0</v>
      </c>
      <c r="J73" s="6">
        <f>+H73+SUM($B$4:$B$5)-SUM($F$15:F73)</f>
        <v>26552.612800833333</v>
      </c>
      <c r="K73" s="10">
        <f t="shared" si="3"/>
        <v>5.6518954650153219E-4</v>
      </c>
      <c r="L73" s="10">
        <f>+H73/SUM($F$15:F73)-1</f>
        <v>5.5126716093530925E-2</v>
      </c>
      <c r="M73" s="14">
        <f t="shared" si="9"/>
        <v>0</v>
      </c>
      <c r="N73" s="14">
        <f t="shared" si="4"/>
        <v>374.96955081300752</v>
      </c>
      <c r="O73" s="4">
        <f t="shared" si="5"/>
        <v>7.3829994835515729</v>
      </c>
      <c r="P73" s="14">
        <f>+AVERAGEIF($C$15:C73,"&lt;&gt;",$B$15:B73)</f>
        <v>7.3585000000000003</v>
      </c>
      <c r="R73" s="1">
        <f t="shared" si="6"/>
        <v>41973</v>
      </c>
      <c r="S73">
        <f t="shared" si="7"/>
        <v>27090.806273933405</v>
      </c>
      <c r="T73">
        <f t="shared" si="8"/>
        <v>-4.3709321790136313E-3</v>
      </c>
    </row>
    <row r="74" spans="1:20" x14ac:dyDescent="0.25">
      <c r="A74" s="1">
        <v>40267</v>
      </c>
      <c r="B74" s="14">
        <v>7.8559999999999999</v>
      </c>
      <c r="G74">
        <f t="shared" si="1"/>
        <v>3192.2788970874167</v>
      </c>
      <c r="H74">
        <f t="shared" si="2"/>
        <v>2945.7607911869895</v>
      </c>
      <c r="I74" s="5">
        <f t="shared" si="0"/>
        <v>0</v>
      </c>
      <c r="J74" s="6">
        <f>+H74+SUM($B$4:$B$5)-SUM($F$15:F74)</f>
        <v>26577.360791186991</v>
      </c>
      <c r="K74" s="10">
        <f t="shared" si="3"/>
        <v>9.3203597473778821E-4</v>
      </c>
      <c r="L74" s="10">
        <f>+H74/SUM($F$15:F74)-1</f>
        <v>6.4066172224747087E-2</v>
      </c>
      <c r="M74" s="14">
        <f t="shared" si="9"/>
        <v>0</v>
      </c>
      <c r="N74" s="14">
        <f t="shared" si="4"/>
        <v>374.96955081300752</v>
      </c>
      <c r="O74" s="4">
        <f t="shared" si="5"/>
        <v>7.3829994835515729</v>
      </c>
      <c r="P74" s="14">
        <f>+AVERAGEIF($C$15:C74,"&lt;&gt;",$B$15:B74)</f>
        <v>7.3585000000000003</v>
      </c>
      <c r="R74" s="1">
        <f t="shared" si="6"/>
        <v>42004</v>
      </c>
      <c r="S74">
        <f t="shared" si="7"/>
        <v>26837.446180683783</v>
      </c>
      <c r="T74">
        <f t="shared" si="8"/>
        <v>-9.3522537014117946E-3</v>
      </c>
    </row>
    <row r="75" spans="1:20" x14ac:dyDescent="0.25">
      <c r="A75" s="1">
        <v>40268</v>
      </c>
      <c r="B75" s="14">
        <v>7.8040000000000003</v>
      </c>
      <c r="G75">
        <f t="shared" si="1"/>
        <v>3171.1487414549642</v>
      </c>
      <c r="H75">
        <f t="shared" si="2"/>
        <v>2926.2623745447131</v>
      </c>
      <c r="I75" s="5">
        <f t="shared" si="0"/>
        <v>0</v>
      </c>
      <c r="J75" s="6">
        <f>+H75+SUM($B$4:$B$5)-SUM($F$15:F75)</f>
        <v>26557.862374544711</v>
      </c>
      <c r="K75" s="10">
        <f t="shared" si="3"/>
        <v>-7.3364758809102426E-4</v>
      </c>
      <c r="L75" s="10">
        <f>+H75/SUM($F$15:F75)-1</f>
        <v>5.7022964363788953E-2</v>
      </c>
      <c r="M75" s="14">
        <f t="shared" si="9"/>
        <v>0</v>
      </c>
      <c r="N75" s="14">
        <f t="shared" si="4"/>
        <v>374.96955081300752</v>
      </c>
      <c r="O75" s="4">
        <f t="shared" si="5"/>
        <v>7.3829994835515729</v>
      </c>
      <c r="P75" s="14">
        <f>+AVERAGEIF($C$15:C75,"&lt;&gt;",$B$15:B75)</f>
        <v>7.3585000000000003</v>
      </c>
      <c r="R75" s="1">
        <f t="shared" si="6"/>
        <v>42035</v>
      </c>
      <c r="S75">
        <f t="shared" si="7"/>
        <v>27827.423577658046</v>
      </c>
      <c r="T75">
        <f t="shared" si="8"/>
        <v>3.6887913637878134E-2</v>
      </c>
    </row>
    <row r="76" spans="1:20" x14ac:dyDescent="0.25">
      <c r="A76" s="1">
        <v>40269</v>
      </c>
      <c r="B76" s="14">
        <v>7.9169999999999998</v>
      </c>
      <c r="G76">
        <f t="shared" si="1"/>
        <v>3217.0661950408703</v>
      </c>
      <c r="H76">
        <f t="shared" si="2"/>
        <v>2968.6339337865829</v>
      </c>
      <c r="I76" s="5">
        <f t="shared" si="0"/>
        <v>0</v>
      </c>
      <c r="J76" s="6">
        <f>+H76+SUM($B$4:$B$5)-SUM($F$15:F76)</f>
        <v>26600.233933786585</v>
      </c>
      <c r="K76" s="10">
        <f t="shared" si="3"/>
        <v>1.5954431363605082E-3</v>
      </c>
      <c r="L76" s="10">
        <f>+H76/SUM($F$15:F76)-1</f>
        <v>7.2328396830871E-2</v>
      </c>
      <c r="M76" s="14">
        <f t="shared" si="9"/>
        <v>0</v>
      </c>
      <c r="N76" s="14">
        <f t="shared" si="4"/>
        <v>374.96955081300752</v>
      </c>
      <c r="O76" s="4">
        <f t="shared" si="5"/>
        <v>7.3829994835515729</v>
      </c>
      <c r="P76" s="14">
        <f>+AVERAGEIF($C$15:C76,"&lt;&gt;",$B$15:B76)</f>
        <v>7.3585000000000003</v>
      </c>
      <c r="R76" s="1">
        <f t="shared" si="6"/>
        <v>42063</v>
      </c>
      <c r="S76">
        <f t="shared" si="7"/>
        <v>28310.431021000524</v>
      </c>
      <c r="T76">
        <f t="shared" si="8"/>
        <v>1.7357246242885038E-2</v>
      </c>
    </row>
    <row r="77" spans="1:20" x14ac:dyDescent="0.25">
      <c r="A77" s="1">
        <v>40274</v>
      </c>
      <c r="B77" s="14">
        <v>8.0820000000000007</v>
      </c>
      <c r="G77">
        <f t="shared" si="1"/>
        <v>3284.1138042592293</v>
      </c>
      <c r="H77">
        <f t="shared" si="2"/>
        <v>3030.5039096707296</v>
      </c>
      <c r="I77" s="5">
        <f t="shared" si="0"/>
        <v>0</v>
      </c>
      <c r="J77" s="6">
        <f>+H77+SUM($B$4:$B$5)-SUM($F$15:F77)</f>
        <v>26662.103909670732</v>
      </c>
      <c r="K77" s="10">
        <f t="shared" si="3"/>
        <v>2.3259184877153505E-3</v>
      </c>
      <c r="L77" s="10">
        <f>+H77/SUM($F$15:F77)-1</f>
        <v>9.4677037158911403E-2</v>
      </c>
      <c r="M77" s="14">
        <f t="shared" si="9"/>
        <v>0</v>
      </c>
      <c r="N77" s="14">
        <f t="shared" si="4"/>
        <v>374.96955081300752</v>
      </c>
      <c r="O77" s="4">
        <f t="shared" si="5"/>
        <v>7.3829994835515729</v>
      </c>
      <c r="P77" s="14">
        <f>+AVERAGEIF($C$15:C77,"&lt;&gt;",$B$15:B77)</f>
        <v>7.3585000000000003</v>
      </c>
      <c r="R77" s="1">
        <f t="shared" si="6"/>
        <v>42094</v>
      </c>
      <c r="S77">
        <f t="shared" si="7"/>
        <v>28722.642680050369</v>
      </c>
      <c r="T77">
        <f t="shared" si="8"/>
        <v>1.4560416220582129E-2</v>
      </c>
    </row>
    <row r="78" spans="1:20" x14ac:dyDescent="0.25">
      <c r="A78" s="1">
        <v>40275</v>
      </c>
      <c r="B78" s="14">
        <v>8.1289999999999996</v>
      </c>
      <c r="G78">
        <f t="shared" si="1"/>
        <v>3303.2122141577915</v>
      </c>
      <c r="H78">
        <f t="shared" si="2"/>
        <v>3048.1274785589408</v>
      </c>
      <c r="I78" s="5">
        <f t="shared" si="0"/>
        <v>0</v>
      </c>
      <c r="J78" s="6">
        <f>+H78+SUM($B$4:$B$5)-SUM($F$15:F78)</f>
        <v>26679.72747855894</v>
      </c>
      <c r="K78" s="10">
        <f t="shared" si="3"/>
        <v>6.6099693212184896E-4</v>
      </c>
      <c r="L78" s="10">
        <f>+H78/SUM($F$15:F78)-1</f>
        <v>0.10104301349477729</v>
      </c>
      <c r="M78" s="14">
        <f t="shared" si="9"/>
        <v>0</v>
      </c>
      <c r="N78" s="14">
        <f t="shared" si="4"/>
        <v>374.96955081300752</v>
      </c>
      <c r="O78" s="4">
        <f t="shared" si="5"/>
        <v>7.3829994835515729</v>
      </c>
      <c r="P78" s="14">
        <f>+AVERAGEIF($C$15:C78,"&lt;&gt;",$B$15:B78)</f>
        <v>7.3585000000000003</v>
      </c>
      <c r="R78" s="1">
        <f t="shared" si="6"/>
        <v>42124</v>
      </c>
      <c r="S78">
        <f t="shared" si="7"/>
        <v>29151.274443587641</v>
      </c>
      <c r="T78">
        <f t="shared" si="8"/>
        <v>1.4923131144718216E-2</v>
      </c>
    </row>
    <row r="79" spans="1:20" x14ac:dyDescent="0.25">
      <c r="A79" s="1">
        <v>40276</v>
      </c>
      <c r="B79" s="14">
        <v>8.0730000000000004</v>
      </c>
      <c r="C79">
        <f>+$B$3</f>
        <v>200</v>
      </c>
      <c r="D79">
        <f>+$D$10</f>
        <v>16.720000000000002</v>
      </c>
      <c r="E79">
        <v>1.54</v>
      </c>
      <c r="F79" s="6">
        <f>+C79-D79-E79</f>
        <v>181.74</v>
      </c>
      <c r="G79">
        <f t="shared" si="1"/>
        <v>3480.4566619382276</v>
      </c>
      <c r="H79">
        <f t="shared" si="2"/>
        <v>3208.8691837134129</v>
      </c>
      <c r="I79" s="5">
        <f t="shared" si="0"/>
        <v>963400</v>
      </c>
      <c r="J79" s="6">
        <f>+H79+SUM($B$4:$B$5)-SUM($F$15:F79)</f>
        <v>26658.729183713414</v>
      </c>
      <c r="K79" s="10">
        <f t="shared" si="3"/>
        <v>-7.8705057472572282E-4</v>
      </c>
      <c r="L79" s="10">
        <f>+H79/SUM($F$15:F79)-1</f>
        <v>8.770064597389049E-2</v>
      </c>
      <c r="M79" s="14">
        <f t="shared" si="9"/>
        <v>22.512077294685991</v>
      </c>
      <c r="N79" s="14">
        <f t="shared" si="4"/>
        <v>397.4816281076935</v>
      </c>
      <c r="O79" s="4">
        <f t="shared" si="5"/>
        <v>7.4220788871295698</v>
      </c>
      <c r="P79" s="14">
        <f>+AVERAGEIF($C$15:C79,"&lt;&gt;",$B$15:B79)</f>
        <v>7.5014000000000012</v>
      </c>
      <c r="R79" s="1">
        <f t="shared" si="6"/>
        <v>42155</v>
      </c>
      <c r="S79">
        <f t="shared" si="7"/>
        <v>28824.527828362465</v>
      </c>
      <c r="T79">
        <f t="shared" si="8"/>
        <v>-1.1208656275302209E-2</v>
      </c>
    </row>
    <row r="80" spans="1:20" x14ac:dyDescent="0.25">
      <c r="A80" s="1">
        <v>40277</v>
      </c>
      <c r="B80" s="14">
        <v>8.0749999999999993</v>
      </c>
      <c r="G80">
        <f t="shared" si="1"/>
        <v>3481.3189081074183</v>
      </c>
      <c r="H80">
        <f t="shared" si="2"/>
        <v>3209.6641469696283</v>
      </c>
      <c r="I80" s="5">
        <f t="shared" ref="I80:I143" si="10">+C80*(MAX($A:$A)-A80)</f>
        <v>0</v>
      </c>
      <c r="J80" s="6">
        <f>+H80+SUM($B$4:$B$5)-SUM($F$15:F80)</f>
        <v>26659.52414696963</v>
      </c>
      <c r="K80" s="10">
        <f t="shared" si="3"/>
        <v>2.98199981978442E-5</v>
      </c>
      <c r="L80" s="10">
        <f>+H80/SUM($F$15:F80)-1</f>
        <v>8.7970112255563837E-2</v>
      </c>
      <c r="M80" s="14">
        <f t="shared" si="9"/>
        <v>0</v>
      </c>
      <c r="N80" s="14">
        <f t="shared" si="4"/>
        <v>397.4816281076935</v>
      </c>
      <c r="O80" s="4">
        <f t="shared" si="5"/>
        <v>7.4220788871295698</v>
      </c>
      <c r="P80" s="14">
        <f>+AVERAGEIF($C$15:C80,"&lt;&gt;",$B$15:B80)</f>
        <v>7.5014000000000012</v>
      </c>
      <c r="R80" s="1">
        <f t="shared" si="6"/>
        <v>42185</v>
      </c>
      <c r="S80">
        <f t="shared" si="7"/>
        <v>28125.476817317049</v>
      </c>
      <c r="T80">
        <f t="shared" si="8"/>
        <v>-2.4251950117204379E-2</v>
      </c>
    </row>
    <row r="81" spans="1:20" x14ac:dyDescent="0.25">
      <c r="A81" s="1">
        <v>40280</v>
      </c>
      <c r="B81" s="14">
        <v>7.9690000000000003</v>
      </c>
      <c r="G81">
        <f t="shared" ref="G81:G144" si="11">+(B81/B80*G80)+C81</f>
        <v>3435.619861140312</v>
      </c>
      <c r="H81">
        <f t="shared" ref="H81:H144" si="12">+(B81/B80*H80)+F81</f>
        <v>3167.5310943902132</v>
      </c>
      <c r="I81" s="5">
        <f t="shared" si="10"/>
        <v>0</v>
      </c>
      <c r="J81" s="6">
        <f>+H81+SUM($B$4:$B$5)-SUM($F$15:F81)</f>
        <v>26617.391094390216</v>
      </c>
      <c r="K81" s="10">
        <f t="shared" ref="K81:K144" si="13">+J81/J80-1</f>
        <v>-1.5804127765800535E-3</v>
      </c>
      <c r="L81" s="10">
        <f>+H81/SUM($F$15:F81)-1</f>
        <v>7.368839932688398E-2</v>
      </c>
      <c r="M81" s="14">
        <f t="shared" si="9"/>
        <v>0</v>
      </c>
      <c r="N81" s="14">
        <f t="shared" ref="N81:N144" si="14">+M81+N80</f>
        <v>397.4816281076935</v>
      </c>
      <c r="O81" s="4">
        <f t="shared" ref="O81:O144" si="15">((O80*N80)+(B81*M81))/N81</f>
        <v>7.4220788871295698</v>
      </c>
      <c r="P81" s="14">
        <f>+AVERAGEIF($C$15:C81,"&lt;&gt;",$B$15:B81)</f>
        <v>7.5014000000000012</v>
      </c>
      <c r="R81" s="1">
        <f t="shared" ref="R81:R144" si="16">+EOMONTH(R80,1)</f>
        <v>42216</v>
      </c>
      <c r="S81">
        <f t="shared" ref="S81:S144" si="17">+VLOOKUP(R81,$A:$J,10,1)</f>
        <v>27189.347958132697</v>
      </c>
      <c r="T81">
        <f t="shared" ref="T81:T144" si="18">+S81/S80-1</f>
        <v>-3.3284017379146102E-2</v>
      </c>
    </row>
    <row r="82" spans="1:20" x14ac:dyDescent="0.25">
      <c r="A82" s="1">
        <v>40281</v>
      </c>
      <c r="B82" s="14">
        <v>7.9390000000000001</v>
      </c>
      <c r="G82">
        <f t="shared" si="11"/>
        <v>3422.6861686024517</v>
      </c>
      <c r="H82">
        <f t="shared" si="12"/>
        <v>3155.6066455469822</v>
      </c>
      <c r="I82" s="5">
        <f t="shared" si="10"/>
        <v>0</v>
      </c>
      <c r="J82" s="6">
        <f>+H82+SUM($B$4:$B$5)-SUM($F$15:F82)</f>
        <v>26605.466645546981</v>
      </c>
      <c r="K82" s="10">
        <f t="shared" si="13"/>
        <v>-4.47994651352146E-4</v>
      </c>
      <c r="L82" s="10">
        <f>+H82/SUM($F$15:F82)-1</f>
        <v>6.9646405101785991E-2</v>
      </c>
      <c r="M82" s="14">
        <f t="shared" si="9"/>
        <v>0</v>
      </c>
      <c r="N82" s="14">
        <f t="shared" si="14"/>
        <v>397.4816281076935</v>
      </c>
      <c r="O82" s="4">
        <f t="shared" si="15"/>
        <v>7.4220788871295698</v>
      </c>
      <c r="P82" s="14">
        <f>+AVERAGEIF($C$15:C82,"&lt;&gt;",$B$15:B82)</f>
        <v>7.5014000000000012</v>
      </c>
      <c r="R82" s="1">
        <f t="shared" si="16"/>
        <v>42247</v>
      </c>
      <c r="S82">
        <f t="shared" si="17"/>
        <v>25631.075950858733</v>
      </c>
      <c r="T82">
        <f t="shared" si="18"/>
        <v>-5.7311856454721033E-2</v>
      </c>
    </row>
    <row r="83" spans="1:20" x14ac:dyDescent="0.25">
      <c r="A83" s="1">
        <v>40282</v>
      </c>
      <c r="B83" s="14">
        <v>7.992</v>
      </c>
      <c r="G83">
        <f t="shared" si="11"/>
        <v>3445.5356920860049</v>
      </c>
      <c r="H83">
        <f t="shared" si="12"/>
        <v>3176.67317183669</v>
      </c>
      <c r="I83" s="5">
        <f t="shared" si="10"/>
        <v>0</v>
      </c>
      <c r="J83" s="6">
        <f>+H83+SUM($B$4:$B$5)-SUM($F$15:F83)</f>
        <v>26626.533171836691</v>
      </c>
      <c r="K83" s="10">
        <f t="shared" si="13"/>
        <v>7.9181194490485218E-4</v>
      </c>
      <c r="L83" s="10">
        <f>+H83/SUM($F$15:F83)-1</f>
        <v>7.6787261566125808E-2</v>
      </c>
      <c r="M83" s="14">
        <f t="shared" ref="M83:M146" si="19">+F83/B83</f>
        <v>0</v>
      </c>
      <c r="N83" s="14">
        <f t="shared" si="14"/>
        <v>397.4816281076935</v>
      </c>
      <c r="O83" s="4">
        <f t="shared" si="15"/>
        <v>7.4220788871295698</v>
      </c>
      <c r="P83" s="14">
        <f>+AVERAGEIF($C$15:C83,"&lt;&gt;",$B$15:B83)</f>
        <v>7.5014000000000012</v>
      </c>
      <c r="R83" s="1">
        <f t="shared" si="16"/>
        <v>42277</v>
      </c>
      <c r="S83">
        <f t="shared" si="17"/>
        <v>25255.119126743164</v>
      </c>
      <c r="T83">
        <f t="shared" si="18"/>
        <v>-1.4668007883725687E-2</v>
      </c>
    </row>
    <row r="84" spans="1:20" x14ac:dyDescent="0.25">
      <c r="A84" s="1">
        <v>40283</v>
      </c>
      <c r="B84" s="14">
        <v>8.0299999999999994</v>
      </c>
      <c r="G84">
        <f t="shared" si="11"/>
        <v>3461.9183693006275</v>
      </c>
      <c r="H84">
        <f t="shared" si="12"/>
        <v>3191.7774737047821</v>
      </c>
      <c r="I84" s="5">
        <f t="shared" si="10"/>
        <v>0</v>
      </c>
      <c r="J84" s="6">
        <f>+H84+SUM($B$4:$B$5)-SUM($F$15:F84)</f>
        <v>26641.637473704781</v>
      </c>
      <c r="K84" s="10">
        <f t="shared" si="13"/>
        <v>5.672650574002347E-4</v>
      </c>
      <c r="L84" s="10">
        <f>+H84/SUM($F$15:F84)-1</f>
        <v>8.1907120917916743E-2</v>
      </c>
      <c r="M84" s="14">
        <f t="shared" si="19"/>
        <v>0</v>
      </c>
      <c r="N84" s="14">
        <f t="shared" si="14"/>
        <v>397.4816281076935</v>
      </c>
      <c r="O84" s="4">
        <f t="shared" si="15"/>
        <v>7.4220788871295698</v>
      </c>
      <c r="P84" s="14">
        <f>+AVERAGEIF($C$15:C84,"&lt;&gt;",$B$15:B84)</f>
        <v>7.5014000000000012</v>
      </c>
      <c r="R84" s="1">
        <f t="shared" si="16"/>
        <v>42308</v>
      </c>
      <c r="S84">
        <f t="shared" si="17"/>
        <v>26328.071346245993</v>
      </c>
      <c r="T84">
        <f t="shared" si="18"/>
        <v>4.2484543989604884E-2</v>
      </c>
    </row>
    <row r="85" spans="1:20" x14ac:dyDescent="0.25">
      <c r="A85" s="1">
        <v>40284</v>
      </c>
      <c r="B85" s="14">
        <v>7.9480000000000004</v>
      </c>
      <c r="G85">
        <f t="shared" si="11"/>
        <v>3426.5662763638097</v>
      </c>
      <c r="H85">
        <f t="shared" si="12"/>
        <v>3159.1839801999513</v>
      </c>
      <c r="I85" s="5">
        <f t="shared" si="10"/>
        <v>0</v>
      </c>
      <c r="J85" s="6">
        <f>+H85+SUM($B$4:$B$5)-SUM($F$15:F85)</f>
        <v>26609.043980199953</v>
      </c>
      <c r="K85" s="10">
        <f t="shared" si="13"/>
        <v>-1.2234042872552031E-3</v>
      </c>
      <c r="L85" s="10">
        <f>+H85/SUM($F$15:F85)-1</f>
        <v>7.0859003369315277E-2</v>
      </c>
      <c r="M85" s="14">
        <f t="shared" si="19"/>
        <v>0</v>
      </c>
      <c r="N85" s="14">
        <f t="shared" si="14"/>
        <v>397.4816281076935</v>
      </c>
      <c r="O85" s="4">
        <f t="shared" si="15"/>
        <v>7.4220788871295698</v>
      </c>
      <c r="P85" s="14">
        <f>+AVERAGEIF($C$15:C85,"&lt;&gt;",$B$15:B85)</f>
        <v>7.5014000000000012</v>
      </c>
      <c r="R85" s="1">
        <f t="shared" si="16"/>
        <v>42338</v>
      </c>
      <c r="S85">
        <f t="shared" si="17"/>
        <v>26281.836130968244</v>
      </c>
      <c r="T85">
        <f t="shared" si="18"/>
        <v>-1.7561185804193524E-3</v>
      </c>
    </row>
    <row r="86" spans="1:20" x14ac:dyDescent="0.25">
      <c r="A86" s="1">
        <v>40287</v>
      </c>
      <c r="B86" s="14">
        <v>7.8289999999999997</v>
      </c>
      <c r="G86">
        <f t="shared" si="11"/>
        <v>3375.262629296963</v>
      </c>
      <c r="H86">
        <f t="shared" si="12"/>
        <v>3111.8836664551354</v>
      </c>
      <c r="I86" s="5">
        <f t="shared" si="10"/>
        <v>0</v>
      </c>
      <c r="J86" s="6">
        <f>+H86+SUM($B$4:$B$5)-SUM($F$15:F86)</f>
        <v>26561.743666455135</v>
      </c>
      <c r="K86" s="10">
        <f t="shared" si="13"/>
        <v>-1.7776028999769711E-3</v>
      </c>
      <c r="L86" s="10">
        <f>+H86/SUM($F$15:F86)-1</f>
        <v>5.4825759609759661E-2</v>
      </c>
      <c r="M86" s="14">
        <f t="shared" si="19"/>
        <v>0</v>
      </c>
      <c r="N86" s="14">
        <f t="shared" si="14"/>
        <v>397.4816281076935</v>
      </c>
      <c r="O86" s="4">
        <f t="shared" si="15"/>
        <v>7.4220788871295698</v>
      </c>
      <c r="P86" s="14">
        <f>+AVERAGEIF($C$15:C86,"&lt;&gt;",$B$15:B86)</f>
        <v>7.5014000000000012</v>
      </c>
      <c r="R86" s="1">
        <f t="shared" si="16"/>
        <v>42369</v>
      </c>
      <c r="S86">
        <f t="shared" si="17"/>
        <v>25461.436328828499</v>
      </c>
      <c r="T86">
        <f t="shared" si="18"/>
        <v>-3.1215467521047979E-2</v>
      </c>
    </row>
    <row r="87" spans="1:20" x14ac:dyDescent="0.25">
      <c r="A87" s="1">
        <v>40288</v>
      </c>
      <c r="B87" s="14">
        <v>7.9109999999999996</v>
      </c>
      <c r="G87">
        <f t="shared" si="11"/>
        <v>3410.6147222337809</v>
      </c>
      <c r="H87">
        <f t="shared" si="12"/>
        <v>3144.4771599599662</v>
      </c>
      <c r="I87" s="5">
        <f t="shared" si="10"/>
        <v>0</v>
      </c>
      <c r="J87" s="6">
        <f>+H87+SUM($B$4:$B$5)-SUM($F$15:F87)</f>
        <v>26594.337159959967</v>
      </c>
      <c r="K87" s="10">
        <f t="shared" si="13"/>
        <v>1.2270841069064176E-3</v>
      </c>
      <c r="L87" s="10">
        <f>+H87/SUM($F$15:F87)-1</f>
        <v>6.5873877158360905E-2</v>
      </c>
      <c r="M87" s="14">
        <f t="shared" si="19"/>
        <v>0</v>
      </c>
      <c r="N87" s="14">
        <f t="shared" si="14"/>
        <v>397.4816281076935</v>
      </c>
      <c r="O87" s="4">
        <f t="shared" si="15"/>
        <v>7.4220788871295698</v>
      </c>
      <c r="P87" s="14">
        <f>+AVERAGEIF($C$15:C87,"&lt;&gt;",$B$15:B87)</f>
        <v>7.5014000000000012</v>
      </c>
      <c r="R87" s="1">
        <f t="shared" si="16"/>
        <v>42400</v>
      </c>
      <c r="S87">
        <f t="shared" si="17"/>
        <v>24500.32056989702</v>
      </c>
      <c r="T87">
        <f t="shared" si="18"/>
        <v>-3.7747900256642763E-2</v>
      </c>
    </row>
    <row r="88" spans="1:20" x14ac:dyDescent="0.25">
      <c r="A88" s="1">
        <v>40289</v>
      </c>
      <c r="B88" s="14">
        <v>7.9770000000000003</v>
      </c>
      <c r="G88">
        <f t="shared" si="11"/>
        <v>3439.0688458170744</v>
      </c>
      <c r="H88">
        <f t="shared" si="12"/>
        <v>3170.7109474150748</v>
      </c>
      <c r="I88" s="5">
        <f t="shared" si="10"/>
        <v>0</v>
      </c>
      <c r="J88" s="6">
        <f>+H88+SUM($B$4:$B$5)-SUM($F$15:F88)</f>
        <v>26620.570947415075</v>
      </c>
      <c r="K88" s="10">
        <f t="shared" si="13"/>
        <v>9.8644261360303354E-4</v>
      </c>
      <c r="L88" s="10">
        <f>+H88/SUM($F$15:F88)-1</f>
        <v>7.4766264453576925E-2</v>
      </c>
      <c r="M88" s="14">
        <f t="shared" si="19"/>
        <v>0</v>
      </c>
      <c r="N88" s="14">
        <f t="shared" si="14"/>
        <v>397.4816281076935</v>
      </c>
      <c r="O88" s="4">
        <f t="shared" si="15"/>
        <v>7.4220788871295698</v>
      </c>
      <c r="P88" s="14">
        <f>+AVERAGEIF($C$15:C88,"&lt;&gt;",$B$15:B88)</f>
        <v>7.5014000000000012</v>
      </c>
      <c r="R88" s="1">
        <f t="shared" si="16"/>
        <v>42429</v>
      </c>
      <c r="S88">
        <f t="shared" si="17"/>
        <v>24380.512302430983</v>
      </c>
      <c r="T88">
        <f t="shared" si="18"/>
        <v>-4.8900693819182717E-3</v>
      </c>
    </row>
    <row r="89" spans="1:20" x14ac:dyDescent="0.25">
      <c r="A89" s="1">
        <v>40290</v>
      </c>
      <c r="B89" s="14">
        <v>7.9809999999999999</v>
      </c>
      <c r="G89">
        <f t="shared" si="11"/>
        <v>3440.7933381554553</v>
      </c>
      <c r="H89">
        <f t="shared" si="12"/>
        <v>3172.3008739275051</v>
      </c>
      <c r="I89" s="5">
        <f t="shared" si="10"/>
        <v>0</v>
      </c>
      <c r="J89" s="6">
        <f>+H89+SUM($B$4:$B$5)-SUM($F$15:F89)</f>
        <v>26622.160873927507</v>
      </c>
      <c r="K89" s="10">
        <f t="shared" si="13"/>
        <v>5.9725485060946326E-5</v>
      </c>
      <c r="L89" s="10">
        <f>+H89/SUM($F$15:F89)-1</f>
        <v>7.5305197016923175E-2</v>
      </c>
      <c r="M89" s="14">
        <f t="shared" si="19"/>
        <v>0</v>
      </c>
      <c r="N89" s="14">
        <f t="shared" si="14"/>
        <v>397.4816281076935</v>
      </c>
      <c r="O89" s="4">
        <f t="shared" si="15"/>
        <v>7.4220788871295698</v>
      </c>
      <c r="P89" s="14">
        <f>+AVERAGEIF($C$15:C89,"&lt;&gt;",$B$15:B89)</f>
        <v>7.5014000000000012</v>
      </c>
      <c r="R89" s="1">
        <f t="shared" si="16"/>
        <v>42460</v>
      </c>
      <c r="S89">
        <f t="shared" si="17"/>
        <v>25404.816666322251</v>
      </c>
      <c r="T89">
        <f t="shared" si="18"/>
        <v>4.2013242018262842E-2</v>
      </c>
    </row>
    <row r="90" spans="1:20" x14ac:dyDescent="0.25">
      <c r="A90" s="1">
        <v>40291</v>
      </c>
      <c r="B90" s="14">
        <v>7.9690000000000003</v>
      </c>
      <c r="G90">
        <f t="shared" si="11"/>
        <v>3435.6198611403115</v>
      </c>
      <c r="H90">
        <f t="shared" si="12"/>
        <v>3167.5310943902132</v>
      </c>
      <c r="I90" s="5">
        <f t="shared" si="10"/>
        <v>0</v>
      </c>
      <c r="J90" s="6">
        <f>+H90+SUM($B$4:$B$5)-SUM($F$15:F90)</f>
        <v>26617.391094390216</v>
      </c>
      <c r="K90" s="10">
        <f t="shared" si="13"/>
        <v>-1.7916575442089577E-4</v>
      </c>
      <c r="L90" s="10">
        <f>+H90/SUM($F$15:F90)-1</f>
        <v>7.368839932688398E-2</v>
      </c>
      <c r="M90" s="14">
        <f t="shared" si="19"/>
        <v>0</v>
      </c>
      <c r="N90" s="14">
        <f t="shared" si="14"/>
        <v>397.4816281076935</v>
      </c>
      <c r="O90" s="4">
        <f t="shared" si="15"/>
        <v>7.4220788871295698</v>
      </c>
      <c r="P90" s="14">
        <f>+AVERAGEIF($C$15:C90,"&lt;&gt;",$B$15:B90)</f>
        <v>7.5014000000000012</v>
      </c>
      <c r="R90" s="1">
        <f t="shared" si="16"/>
        <v>42490</v>
      </c>
      <c r="S90">
        <f t="shared" si="17"/>
        <v>25298.625386370924</v>
      </c>
      <c r="T90">
        <f t="shared" si="18"/>
        <v>-4.1799663955890409E-3</v>
      </c>
    </row>
    <row r="91" spans="1:20" x14ac:dyDescent="0.25">
      <c r="A91" s="1">
        <v>40294</v>
      </c>
      <c r="B91" s="14">
        <v>8.0660000000000007</v>
      </c>
      <c r="G91">
        <f t="shared" si="11"/>
        <v>3477.4388003460599</v>
      </c>
      <c r="H91">
        <f t="shared" si="12"/>
        <v>3206.0868123166592</v>
      </c>
      <c r="I91" s="5">
        <f t="shared" si="10"/>
        <v>0</v>
      </c>
      <c r="J91" s="6">
        <f>+H91+SUM($B$4:$B$5)-SUM($F$15:F91)</f>
        <v>26655.946812316659</v>
      </c>
      <c r="K91" s="10">
        <f t="shared" si="13"/>
        <v>1.4485160393713503E-3</v>
      </c>
      <c r="L91" s="10">
        <f>+H91/SUM($F$15:F91)-1</f>
        <v>8.6757513988034329E-2</v>
      </c>
      <c r="M91" s="14">
        <f t="shared" si="19"/>
        <v>0</v>
      </c>
      <c r="N91" s="14">
        <f t="shared" si="14"/>
        <v>397.4816281076935</v>
      </c>
      <c r="O91" s="4">
        <f t="shared" si="15"/>
        <v>7.4220788871295698</v>
      </c>
      <c r="P91" s="14">
        <f>+AVERAGEIF($C$15:C91,"&lt;&gt;",$B$15:B91)</f>
        <v>7.5014000000000012</v>
      </c>
      <c r="R91" s="1">
        <f t="shared" si="16"/>
        <v>42521</v>
      </c>
      <c r="S91">
        <f t="shared" si="17"/>
        <v>25130.252184120523</v>
      </c>
      <c r="T91">
        <f t="shared" si="18"/>
        <v>-6.6554288890774416E-3</v>
      </c>
    </row>
    <row r="92" spans="1:20" x14ac:dyDescent="0.25">
      <c r="A92" s="1">
        <v>40295</v>
      </c>
      <c r="B92" s="14">
        <v>7.9610000000000003</v>
      </c>
      <c r="G92">
        <f t="shared" si="11"/>
        <v>3432.1708764635482</v>
      </c>
      <c r="H92">
        <f t="shared" si="12"/>
        <v>3164.3512413653511</v>
      </c>
      <c r="I92" s="5">
        <f t="shared" si="10"/>
        <v>0</v>
      </c>
      <c r="J92" s="6">
        <f>+H92+SUM($B$4:$B$5)-SUM($F$15:F92)</f>
        <v>26614.211241365352</v>
      </c>
      <c r="K92" s="10">
        <f t="shared" si="13"/>
        <v>-1.5657133188764494E-3</v>
      </c>
      <c r="L92" s="10">
        <f>+H92/SUM($F$15:F92)-1</f>
        <v>7.2610534200191035E-2</v>
      </c>
      <c r="M92" s="14">
        <f t="shared" si="19"/>
        <v>0</v>
      </c>
      <c r="N92" s="14">
        <f t="shared" si="14"/>
        <v>397.4816281076935</v>
      </c>
      <c r="O92" s="4">
        <f t="shared" si="15"/>
        <v>7.4220788871295698</v>
      </c>
      <c r="P92" s="14">
        <f>+AVERAGEIF($C$15:C92,"&lt;&gt;",$B$15:B92)</f>
        <v>7.5014000000000012</v>
      </c>
      <c r="R92" s="1">
        <f t="shared" si="16"/>
        <v>42551</v>
      </c>
      <c r="S92">
        <f t="shared" si="17"/>
        <v>25691.487868125663</v>
      </c>
      <c r="T92">
        <f t="shared" si="18"/>
        <v>2.2333070113788045E-2</v>
      </c>
    </row>
    <row r="93" spans="1:20" x14ac:dyDescent="0.25">
      <c r="A93" s="1">
        <v>40296</v>
      </c>
      <c r="B93" s="14">
        <v>7.9180000000000001</v>
      </c>
      <c r="G93">
        <f t="shared" si="11"/>
        <v>3413.6325838259481</v>
      </c>
      <c r="H93">
        <f t="shared" si="12"/>
        <v>3147.2595313567203</v>
      </c>
      <c r="I93" s="5">
        <f t="shared" si="10"/>
        <v>0</v>
      </c>
      <c r="J93" s="6">
        <f>+H93+SUM($B$4:$B$5)-SUM($F$15:F93)</f>
        <v>26597.119531356722</v>
      </c>
      <c r="K93" s="10">
        <f t="shared" si="13"/>
        <v>-6.4220238780043903E-4</v>
      </c>
      <c r="L93" s="10">
        <f>+H93/SUM($F$15:F93)-1</f>
        <v>6.6817009144217288E-2</v>
      </c>
      <c r="M93" s="14">
        <f t="shared" si="19"/>
        <v>0</v>
      </c>
      <c r="N93" s="14">
        <f t="shared" si="14"/>
        <v>397.4816281076935</v>
      </c>
      <c r="O93" s="4">
        <f t="shared" si="15"/>
        <v>7.4220788871295698</v>
      </c>
      <c r="P93" s="14">
        <f>+AVERAGEIF($C$15:C93,"&lt;&gt;",$B$15:B93)</f>
        <v>7.5014000000000012</v>
      </c>
      <c r="R93" s="1">
        <f t="shared" si="16"/>
        <v>42582</v>
      </c>
      <c r="S93">
        <f t="shared" si="17"/>
        <v>26298.967496198806</v>
      </c>
      <c r="T93">
        <f t="shared" si="18"/>
        <v>2.3645171162967715E-2</v>
      </c>
    </row>
    <row r="94" spans="1:20" x14ac:dyDescent="0.25">
      <c r="A94" s="1">
        <v>40297</v>
      </c>
      <c r="B94" s="14">
        <v>7.9560000000000004</v>
      </c>
      <c r="G94">
        <f t="shared" si="11"/>
        <v>3430.0152610405712</v>
      </c>
      <c r="H94">
        <f t="shared" si="12"/>
        <v>3162.3638332248129</v>
      </c>
      <c r="I94" s="5">
        <f t="shared" si="10"/>
        <v>0</v>
      </c>
      <c r="J94" s="6">
        <f>+H94+SUM($B$4:$B$5)-SUM($F$15:F94)</f>
        <v>26612.223833224813</v>
      </c>
      <c r="K94" s="10">
        <f t="shared" si="13"/>
        <v>5.6789239339560815E-4</v>
      </c>
      <c r="L94" s="10">
        <f>+H94/SUM($F$15:F94)-1</f>
        <v>7.1936868496008222E-2</v>
      </c>
      <c r="M94" s="14">
        <f t="shared" si="19"/>
        <v>0</v>
      </c>
      <c r="N94" s="14">
        <f t="shared" si="14"/>
        <v>397.4816281076935</v>
      </c>
      <c r="O94" s="4">
        <f t="shared" si="15"/>
        <v>7.4220788871295698</v>
      </c>
      <c r="P94" s="14">
        <f>+AVERAGEIF($C$15:C94,"&lt;&gt;",$B$15:B94)</f>
        <v>7.5014000000000012</v>
      </c>
      <c r="R94" s="1">
        <f t="shared" si="16"/>
        <v>42613</v>
      </c>
      <c r="S94">
        <f t="shared" si="17"/>
        <v>26694.811511561555</v>
      </c>
      <c r="T94">
        <f t="shared" si="18"/>
        <v>1.5051694155672202E-2</v>
      </c>
    </row>
    <row r="95" spans="1:20" x14ac:dyDescent="0.25">
      <c r="A95" s="1">
        <v>40298</v>
      </c>
      <c r="B95" s="14">
        <v>7.9619999999999997</v>
      </c>
      <c r="G95">
        <f t="shared" si="11"/>
        <v>3432.6019995481433</v>
      </c>
      <c r="H95">
        <f t="shared" si="12"/>
        <v>3164.7487229934591</v>
      </c>
      <c r="I95" s="5">
        <f t="shared" si="10"/>
        <v>0</v>
      </c>
      <c r="J95" s="6">
        <f>+H95+SUM($B$4:$B$5)-SUM($F$15:F95)</f>
        <v>26614.60872299346</v>
      </c>
      <c r="K95" s="10">
        <f t="shared" si="13"/>
        <v>8.9616327579200572E-5</v>
      </c>
      <c r="L95" s="10">
        <f>+H95/SUM($F$15:F95)-1</f>
        <v>7.2745267341027819E-2</v>
      </c>
      <c r="M95" s="14">
        <f t="shared" si="19"/>
        <v>0</v>
      </c>
      <c r="N95" s="14">
        <f t="shared" si="14"/>
        <v>397.4816281076935</v>
      </c>
      <c r="O95" s="4">
        <f t="shared" si="15"/>
        <v>7.4220788871295698</v>
      </c>
      <c r="P95" s="14">
        <f>+AVERAGEIF($C$15:C95,"&lt;&gt;",$B$15:B95)</f>
        <v>7.5014000000000012</v>
      </c>
      <c r="R95" s="1">
        <f t="shared" si="16"/>
        <v>42643</v>
      </c>
      <c r="S95">
        <f t="shared" si="17"/>
        <v>26685.800242742371</v>
      </c>
      <c r="T95">
        <f t="shared" si="18"/>
        <v>-3.3756630254833109E-4</v>
      </c>
    </row>
    <row r="96" spans="1:20" x14ac:dyDescent="0.25">
      <c r="A96" s="1">
        <v>40302</v>
      </c>
      <c r="B96" s="14">
        <v>7.899</v>
      </c>
      <c r="G96">
        <f t="shared" si="11"/>
        <v>3405.4412452186371</v>
      </c>
      <c r="H96">
        <f t="shared" si="12"/>
        <v>3139.7073804226748</v>
      </c>
      <c r="I96" s="5">
        <f t="shared" si="10"/>
        <v>0</v>
      </c>
      <c r="J96" s="6">
        <f>+H96+SUM($B$4:$B$5)-SUM($F$15:F96)</f>
        <v>26589.567380422675</v>
      </c>
      <c r="K96" s="10">
        <f t="shared" si="13"/>
        <v>-9.4088712073192582E-4</v>
      </c>
      <c r="L96" s="10">
        <f>+H96/SUM($F$15:F96)-1</f>
        <v>6.4257079468321932E-2</v>
      </c>
      <c r="M96" s="14">
        <f t="shared" si="19"/>
        <v>0</v>
      </c>
      <c r="N96" s="14">
        <f t="shared" si="14"/>
        <v>397.4816281076935</v>
      </c>
      <c r="O96" s="4">
        <f t="shared" si="15"/>
        <v>7.4220788871295698</v>
      </c>
      <c r="P96" s="14">
        <f>+AVERAGEIF($C$15:C96,"&lt;&gt;",$B$15:B96)</f>
        <v>7.5014000000000012</v>
      </c>
      <c r="R96" s="1">
        <f t="shared" si="16"/>
        <v>42674</v>
      </c>
      <c r="S96">
        <f t="shared" si="17"/>
        <v>27124.538737919062</v>
      </c>
      <c r="T96">
        <f t="shared" si="18"/>
        <v>1.6440897075815197E-2</v>
      </c>
    </row>
    <row r="97" spans="1:20" x14ac:dyDescent="0.25">
      <c r="A97" s="1">
        <v>40303</v>
      </c>
      <c r="B97" s="14">
        <v>7.8419999999999996</v>
      </c>
      <c r="G97">
        <f t="shared" si="11"/>
        <v>3380.8672293967024</v>
      </c>
      <c r="H97">
        <f t="shared" si="12"/>
        <v>3117.0509276205362</v>
      </c>
      <c r="I97" s="5">
        <f t="shared" si="10"/>
        <v>0</v>
      </c>
      <c r="J97" s="6">
        <f>+H97+SUM($B$4:$B$5)-SUM($F$15:F97)</f>
        <v>26566.910927620538</v>
      </c>
      <c r="K97" s="10">
        <f t="shared" si="13"/>
        <v>-8.520805351206473E-4</v>
      </c>
      <c r="L97" s="10">
        <f>+H97/SUM($F$15:F97)-1</f>
        <v>5.6577290440635641E-2</v>
      </c>
      <c r="M97" s="14">
        <f t="shared" si="19"/>
        <v>0</v>
      </c>
      <c r="N97" s="14">
        <f t="shared" si="14"/>
        <v>397.4816281076935</v>
      </c>
      <c r="O97" s="4">
        <f t="shared" si="15"/>
        <v>7.4220788871295698</v>
      </c>
      <c r="P97" s="14">
        <f>+AVERAGEIF($C$15:C97,"&lt;&gt;",$B$15:B97)</f>
        <v>7.5014000000000012</v>
      </c>
      <c r="R97" s="1">
        <f t="shared" si="16"/>
        <v>42704</v>
      </c>
      <c r="S97">
        <f t="shared" si="17"/>
        <v>26775.764572214786</v>
      </c>
      <c r="T97">
        <f t="shared" si="18"/>
        <v>-1.285825241395544E-2</v>
      </c>
    </row>
    <row r="98" spans="1:20" x14ac:dyDescent="0.25">
      <c r="A98" s="1">
        <v>40304</v>
      </c>
      <c r="B98" s="14">
        <v>7.77</v>
      </c>
      <c r="G98">
        <f t="shared" si="11"/>
        <v>3349.8263673058373</v>
      </c>
      <c r="H98">
        <f t="shared" si="12"/>
        <v>3088.4322503967819</v>
      </c>
      <c r="I98" s="5">
        <f t="shared" si="10"/>
        <v>0</v>
      </c>
      <c r="J98" s="6">
        <f>+H98+SUM($B$4:$B$5)-SUM($F$15:F98)</f>
        <v>26538.292250396782</v>
      </c>
      <c r="K98" s="10">
        <f t="shared" si="13"/>
        <v>-1.0772301417250052E-3</v>
      </c>
      <c r="L98" s="10">
        <f>+H98/SUM($F$15:F98)-1</f>
        <v>4.6876504300400246E-2</v>
      </c>
      <c r="M98" s="14">
        <f t="shared" si="19"/>
        <v>0</v>
      </c>
      <c r="N98" s="14">
        <f t="shared" si="14"/>
        <v>397.4816281076935</v>
      </c>
      <c r="O98" s="4">
        <f t="shared" si="15"/>
        <v>7.4220788871295698</v>
      </c>
      <c r="P98" s="14">
        <f>+AVERAGEIF($C$15:C98,"&lt;&gt;",$B$15:B98)</f>
        <v>7.5014000000000012</v>
      </c>
      <c r="R98" s="1">
        <f t="shared" si="16"/>
        <v>42735</v>
      </c>
      <c r="S98">
        <f t="shared" si="17"/>
        <v>26795.140583167336</v>
      </c>
      <c r="T98">
        <f t="shared" si="18"/>
        <v>7.2363987591428369E-4</v>
      </c>
    </row>
    <row r="99" spans="1:20" x14ac:dyDescent="0.25">
      <c r="A99" s="1">
        <v>40305</v>
      </c>
      <c r="B99" s="14">
        <v>7.6440000000000001</v>
      </c>
      <c r="G99">
        <f t="shared" si="11"/>
        <v>3295.5048586468238</v>
      </c>
      <c r="H99">
        <f t="shared" si="12"/>
        <v>3038.3495652552128</v>
      </c>
      <c r="I99" s="5">
        <f t="shared" si="10"/>
        <v>0</v>
      </c>
      <c r="J99" s="6">
        <f>+H99+SUM($B$4:$B$5)-SUM($F$15:F99)</f>
        <v>26488.209565255213</v>
      </c>
      <c r="K99" s="10">
        <f t="shared" si="13"/>
        <v>-1.8871856813175159E-3</v>
      </c>
      <c r="L99" s="10">
        <f>+H99/SUM($F$15:F99)-1</f>
        <v>2.990012855498847E-2</v>
      </c>
      <c r="M99" s="14">
        <f t="shared" si="19"/>
        <v>0</v>
      </c>
      <c r="N99" s="14">
        <f t="shared" si="14"/>
        <v>397.4816281076935</v>
      </c>
      <c r="O99" s="4">
        <f t="shared" si="15"/>
        <v>7.4220788871295698</v>
      </c>
      <c r="P99" s="14">
        <f>+AVERAGEIF($C$15:C99,"&lt;&gt;",$B$15:B99)</f>
        <v>7.5014000000000012</v>
      </c>
      <c r="R99" s="1">
        <f t="shared" si="16"/>
        <v>42766</v>
      </c>
      <c r="S99">
        <f t="shared" si="17"/>
        <v>27294.371343000363</v>
      </c>
      <c r="T99">
        <f t="shared" si="18"/>
        <v>1.8631391698935129E-2</v>
      </c>
    </row>
    <row r="100" spans="1:20" x14ac:dyDescent="0.25">
      <c r="A100" s="1">
        <v>40308</v>
      </c>
      <c r="B100" s="14">
        <v>7.8639999999999999</v>
      </c>
      <c r="C100">
        <f>+$B$3</f>
        <v>200</v>
      </c>
      <c r="D100">
        <f>+$D$10</f>
        <v>16.720000000000002</v>
      </c>
      <c r="E100">
        <v>1.54</v>
      </c>
      <c r="F100" s="6">
        <f>+C100-D100-E100</f>
        <v>181.74</v>
      </c>
      <c r="G100">
        <f t="shared" si="11"/>
        <v>3590.3519372577998</v>
      </c>
      <c r="H100">
        <f t="shared" si="12"/>
        <v>3307.5355234389053</v>
      </c>
      <c r="I100" s="5">
        <f t="shared" si="10"/>
        <v>957000</v>
      </c>
      <c r="J100" s="6">
        <f>+H100+SUM($B$4:$B$5)-SUM($F$15:F100)</f>
        <v>26575.655523438909</v>
      </c>
      <c r="K100" s="10">
        <f t="shared" si="13"/>
        <v>3.3013163071013985E-3</v>
      </c>
      <c r="L100" s="10">
        <f>+H100/SUM($F$15:F100)-1</f>
        <v>5.6086287928945655E-2</v>
      </c>
      <c r="M100" s="14">
        <f t="shared" si="19"/>
        <v>23.110376398779248</v>
      </c>
      <c r="N100" s="14">
        <f t="shared" si="14"/>
        <v>420.59200450647273</v>
      </c>
      <c r="O100" s="4">
        <f t="shared" si="15"/>
        <v>7.446361239498553</v>
      </c>
      <c r="P100" s="14">
        <f>+AVERAGEIF($C$15:C100,"&lt;&gt;",$B$15:B100)</f>
        <v>7.5618333333333334</v>
      </c>
      <c r="R100" s="1">
        <f t="shared" si="16"/>
        <v>42794</v>
      </c>
      <c r="S100">
        <f t="shared" si="17"/>
        <v>28091.479243214442</v>
      </c>
      <c r="T100">
        <f t="shared" si="18"/>
        <v>2.920411282593971E-2</v>
      </c>
    </row>
    <row r="101" spans="1:20" x14ac:dyDescent="0.25">
      <c r="A101" s="1">
        <v>40309</v>
      </c>
      <c r="B101" s="14">
        <v>7.8650000000000002</v>
      </c>
      <c r="G101">
        <f t="shared" si="11"/>
        <v>3590.8084926923448</v>
      </c>
      <c r="H101">
        <f t="shared" si="12"/>
        <v>3307.9561154434123</v>
      </c>
      <c r="I101" s="5">
        <f t="shared" si="10"/>
        <v>0</v>
      </c>
      <c r="J101" s="6">
        <f>+H101+SUM($B$4:$B$5)-SUM($F$15:F101)</f>
        <v>26576.076115443415</v>
      </c>
      <c r="K101" s="10">
        <f t="shared" si="13"/>
        <v>1.5826213736636063E-5</v>
      </c>
      <c r="L101" s="10">
        <f>+H101/SUM($F$15:F101)-1</f>
        <v>5.6220581709201189E-2</v>
      </c>
      <c r="M101" s="14">
        <f t="shared" si="19"/>
        <v>0</v>
      </c>
      <c r="N101" s="14">
        <f t="shared" si="14"/>
        <v>420.59200450647273</v>
      </c>
      <c r="O101" s="4">
        <f t="shared" si="15"/>
        <v>7.446361239498553</v>
      </c>
      <c r="P101" s="14">
        <f>+AVERAGEIF($C$15:C101,"&lt;&gt;",$B$15:B101)</f>
        <v>7.5618333333333334</v>
      </c>
      <c r="R101" s="1">
        <f t="shared" si="16"/>
        <v>42825</v>
      </c>
      <c r="S101">
        <f t="shared" si="17"/>
        <v>28389.533787242523</v>
      </c>
      <c r="T101">
        <f t="shared" si="18"/>
        <v>1.0610140585603833E-2</v>
      </c>
    </row>
    <row r="102" spans="1:20" x14ac:dyDescent="0.25">
      <c r="A102" s="1">
        <v>40310</v>
      </c>
      <c r="B102" s="14">
        <v>7.9359999999999999</v>
      </c>
      <c r="G102">
        <f t="shared" si="11"/>
        <v>3623.2239285450028</v>
      </c>
      <c r="H102">
        <f t="shared" si="12"/>
        <v>3337.8181477633716</v>
      </c>
      <c r="I102" s="5">
        <f t="shared" si="10"/>
        <v>0</v>
      </c>
      <c r="J102" s="6">
        <f>+H102+SUM($B$4:$B$5)-SUM($F$15:F102)</f>
        <v>26605.938147763372</v>
      </c>
      <c r="K102" s="10">
        <f t="shared" si="13"/>
        <v>1.1236433922841016E-3</v>
      </c>
      <c r="L102" s="10">
        <f>+H102/SUM($F$15:F102)-1</f>
        <v>6.5755440107338803E-2</v>
      </c>
      <c r="M102" s="14">
        <f t="shared" si="19"/>
        <v>0</v>
      </c>
      <c r="N102" s="14">
        <f t="shared" si="14"/>
        <v>420.59200450647273</v>
      </c>
      <c r="O102" s="4">
        <f t="shared" si="15"/>
        <v>7.446361239498553</v>
      </c>
      <c r="P102" s="14">
        <f>+AVERAGEIF($C$15:C102,"&lt;&gt;",$B$15:B102)</f>
        <v>7.5618333333333334</v>
      </c>
      <c r="R102" s="1">
        <f t="shared" si="16"/>
        <v>42855</v>
      </c>
      <c r="S102">
        <f t="shared" si="17"/>
        <v>28417.633391427928</v>
      </c>
      <c r="T102">
        <f t="shared" si="18"/>
        <v>9.8978744758504433E-4</v>
      </c>
    </row>
    <row r="103" spans="1:20" x14ac:dyDescent="0.25">
      <c r="A103" s="1">
        <v>40312</v>
      </c>
      <c r="B103" s="14">
        <v>8.0190000000000001</v>
      </c>
      <c r="G103">
        <f t="shared" si="11"/>
        <v>3661.1180296121947</v>
      </c>
      <c r="H103">
        <f t="shared" si="12"/>
        <v>3372.7272841374088</v>
      </c>
      <c r="I103" s="5">
        <f t="shared" si="10"/>
        <v>0</v>
      </c>
      <c r="J103" s="6">
        <f>+H103+SUM($B$4:$B$5)-SUM($F$15:F103)</f>
        <v>26640.84728413741</v>
      </c>
      <c r="K103" s="10">
        <f t="shared" si="13"/>
        <v>1.3120806408013497E-3</v>
      </c>
      <c r="L103" s="10">
        <f>+H103/SUM($F$15:F103)-1</f>
        <v>7.6901823868542163E-2</v>
      </c>
      <c r="M103" s="14">
        <f t="shared" si="19"/>
        <v>0</v>
      </c>
      <c r="N103" s="14">
        <f t="shared" si="14"/>
        <v>420.59200450647273</v>
      </c>
      <c r="O103" s="4">
        <f t="shared" si="15"/>
        <v>7.446361239498553</v>
      </c>
      <c r="P103" s="14">
        <f>+AVERAGEIF($C$15:C103,"&lt;&gt;",$B$15:B103)</f>
        <v>7.5618333333333334</v>
      </c>
      <c r="R103" s="1">
        <f t="shared" si="16"/>
        <v>42886</v>
      </c>
      <c r="S103">
        <f t="shared" si="17"/>
        <v>28336.966825095449</v>
      </c>
      <c r="T103">
        <f t="shared" si="18"/>
        <v>-2.8386095781224308E-3</v>
      </c>
    </row>
    <row r="104" spans="1:20" x14ac:dyDescent="0.25">
      <c r="A104" s="1">
        <v>40315</v>
      </c>
      <c r="B104" s="14">
        <v>7.9240000000000004</v>
      </c>
      <c r="G104">
        <f t="shared" si="11"/>
        <v>3617.7452633304688</v>
      </c>
      <c r="H104">
        <f t="shared" si="12"/>
        <v>3332.7710437092937</v>
      </c>
      <c r="I104" s="5">
        <f t="shared" si="10"/>
        <v>0</v>
      </c>
      <c r="J104" s="6">
        <f>+H104+SUM($B$4:$B$5)-SUM($F$15:F104)</f>
        <v>26600.891043709293</v>
      </c>
      <c r="K104" s="10">
        <f t="shared" si="13"/>
        <v>-1.4998111734947361E-3</v>
      </c>
      <c r="L104" s="10">
        <f>+H104/SUM($F$15:F104)-1</f>
        <v>6.4143914744273278E-2</v>
      </c>
      <c r="M104" s="14">
        <f t="shared" si="19"/>
        <v>0</v>
      </c>
      <c r="N104" s="14">
        <f t="shared" si="14"/>
        <v>420.59200450647273</v>
      </c>
      <c r="O104" s="4">
        <f t="shared" si="15"/>
        <v>7.446361239498553</v>
      </c>
      <c r="P104" s="14">
        <f>+AVERAGEIF($C$15:C104,"&lt;&gt;",$B$15:B104)</f>
        <v>7.5618333333333334</v>
      </c>
      <c r="R104" s="1">
        <f t="shared" si="16"/>
        <v>42916</v>
      </c>
      <c r="S104">
        <f t="shared" si="17"/>
        <v>28232.990149682973</v>
      </c>
      <c r="T104">
        <f t="shared" si="18"/>
        <v>-3.6692944609862943E-3</v>
      </c>
    </row>
    <row r="105" spans="1:20" x14ac:dyDescent="0.25">
      <c r="A105" s="1">
        <v>40316</v>
      </c>
      <c r="B105" s="14">
        <v>7.899</v>
      </c>
      <c r="G105">
        <f t="shared" si="11"/>
        <v>3606.3313774668563</v>
      </c>
      <c r="H105">
        <f t="shared" si="12"/>
        <v>3322.2562435966315</v>
      </c>
      <c r="I105" s="5">
        <f t="shared" si="10"/>
        <v>0</v>
      </c>
      <c r="J105" s="6">
        <f>+H105+SUM($B$4:$B$5)-SUM($F$15:F105)</f>
        <v>26590.376243596635</v>
      </c>
      <c r="K105" s="10">
        <f t="shared" si="13"/>
        <v>-3.9527999627453347E-4</v>
      </c>
      <c r="L105" s="10">
        <f>+H105/SUM($F$15:F105)-1</f>
        <v>6.0786570237886695E-2</v>
      </c>
      <c r="M105" s="14">
        <f t="shared" si="19"/>
        <v>0</v>
      </c>
      <c r="N105" s="14">
        <f t="shared" si="14"/>
        <v>420.59200450647273</v>
      </c>
      <c r="O105" s="4">
        <f t="shared" si="15"/>
        <v>7.446361239498553</v>
      </c>
      <c r="P105" s="14">
        <f>+AVERAGEIF($C$15:C105,"&lt;&gt;",$B$15:B105)</f>
        <v>7.5618333333333334</v>
      </c>
      <c r="R105" s="1">
        <f t="shared" si="16"/>
        <v>42947</v>
      </c>
      <c r="S105">
        <f t="shared" si="17"/>
        <v>28669.494206001349</v>
      </c>
      <c r="T105">
        <f t="shared" si="18"/>
        <v>1.5460780243401695E-2</v>
      </c>
    </row>
    <row r="106" spans="1:20" x14ac:dyDescent="0.25">
      <c r="A106" s="1">
        <v>40317</v>
      </c>
      <c r="B106" s="14">
        <v>7.702</v>
      </c>
      <c r="G106">
        <f t="shared" si="11"/>
        <v>3516.3899568615934</v>
      </c>
      <c r="H106">
        <f t="shared" si="12"/>
        <v>3239.3996187088565</v>
      </c>
      <c r="I106" s="5">
        <f t="shared" si="10"/>
        <v>0</v>
      </c>
      <c r="J106" s="6">
        <f>+H106+SUM($B$4:$B$5)-SUM($F$15:F106)</f>
        <v>26507.519618708859</v>
      </c>
      <c r="K106" s="10">
        <f t="shared" si="13"/>
        <v>-3.1160380781648511E-3</v>
      </c>
      <c r="L106" s="10">
        <f>+H106/SUM($F$15:F106)-1</f>
        <v>3.4330695527560851E-2</v>
      </c>
      <c r="M106" s="14">
        <f t="shared" si="19"/>
        <v>0</v>
      </c>
      <c r="N106" s="14">
        <f t="shared" si="14"/>
        <v>420.59200450647273</v>
      </c>
      <c r="O106" s="4">
        <f t="shared" si="15"/>
        <v>7.446361239498553</v>
      </c>
      <c r="P106" s="14">
        <f>+AVERAGEIF($C$15:C106,"&lt;&gt;",$B$15:B106)</f>
        <v>7.5618333333333334</v>
      </c>
      <c r="R106" s="1">
        <f t="shared" si="16"/>
        <v>42978</v>
      </c>
      <c r="S106">
        <f t="shared" si="17"/>
        <v>28871.441310077458</v>
      </c>
      <c r="T106">
        <f t="shared" si="18"/>
        <v>7.0439716384613771E-3</v>
      </c>
    </row>
    <row r="107" spans="1:20" x14ac:dyDescent="0.25">
      <c r="A107" s="1">
        <v>40318</v>
      </c>
      <c r="B107" s="14">
        <v>7.4930000000000003</v>
      </c>
      <c r="G107">
        <f t="shared" si="11"/>
        <v>3420.969871041797</v>
      </c>
      <c r="H107">
        <f t="shared" si="12"/>
        <v>3151.4958897670035</v>
      </c>
      <c r="I107" s="5">
        <f t="shared" si="10"/>
        <v>0</v>
      </c>
      <c r="J107" s="6">
        <f>+H107+SUM($B$4:$B$5)-SUM($F$15:F107)</f>
        <v>26419.615889767003</v>
      </c>
      <c r="K107" s="10">
        <f t="shared" si="13"/>
        <v>-3.316180850048811E-3</v>
      </c>
      <c r="L107" s="10">
        <f>+H107/SUM($F$15:F107)-1</f>
        <v>6.2632954541694819E-3</v>
      </c>
      <c r="M107" s="14">
        <f t="shared" si="19"/>
        <v>0</v>
      </c>
      <c r="N107" s="14">
        <f t="shared" si="14"/>
        <v>420.59200450647273</v>
      </c>
      <c r="O107" s="4">
        <f t="shared" si="15"/>
        <v>7.446361239498553</v>
      </c>
      <c r="P107" s="14">
        <f>+AVERAGEIF($C$15:C107,"&lt;&gt;",$B$15:B107)</f>
        <v>7.5618333333333334</v>
      </c>
      <c r="R107" s="1">
        <f t="shared" si="16"/>
        <v>43008</v>
      </c>
      <c r="S107">
        <f t="shared" si="17"/>
        <v>28865.455123016691</v>
      </c>
      <c r="T107">
        <f t="shared" si="18"/>
        <v>-2.0733939107775434E-4</v>
      </c>
    </row>
    <row r="108" spans="1:20" x14ac:dyDescent="0.25">
      <c r="A108" s="1">
        <v>40319</v>
      </c>
      <c r="B108" s="14">
        <v>7.4020000000000001</v>
      </c>
      <c r="G108">
        <f t="shared" si="11"/>
        <v>3379.423326498249</v>
      </c>
      <c r="H108">
        <f t="shared" si="12"/>
        <v>3113.2220173569144</v>
      </c>
      <c r="I108" s="5">
        <f t="shared" si="10"/>
        <v>0</v>
      </c>
      <c r="J108" s="6">
        <f>+H108+SUM($B$4:$B$5)-SUM($F$15:F108)</f>
        <v>26381.342017356917</v>
      </c>
      <c r="K108" s="10">
        <f t="shared" si="13"/>
        <v>-1.4486914787019689E-3</v>
      </c>
      <c r="L108" s="10">
        <f>+H108/SUM($F$15:F108)-1</f>
        <v>-5.9574385490774873E-3</v>
      </c>
      <c r="M108" s="14">
        <f t="shared" si="19"/>
        <v>0</v>
      </c>
      <c r="N108" s="14">
        <f t="shared" si="14"/>
        <v>420.59200450647273</v>
      </c>
      <c r="O108" s="4">
        <f t="shared" si="15"/>
        <v>7.446361239498553</v>
      </c>
      <c r="P108" s="14">
        <f>+AVERAGEIF($C$15:C108,"&lt;&gt;",$B$15:B108)</f>
        <v>7.5618333333333334</v>
      </c>
      <c r="R108" s="1">
        <f t="shared" si="16"/>
        <v>43039</v>
      </c>
      <c r="S108">
        <f t="shared" si="17"/>
        <v>29981.102977453218</v>
      </c>
      <c r="T108">
        <f t="shared" si="18"/>
        <v>3.8649931195678056E-2</v>
      </c>
    </row>
    <row r="109" spans="1:20" x14ac:dyDescent="0.25">
      <c r="A109" s="1">
        <v>40323</v>
      </c>
      <c r="B109" s="14">
        <v>7.34</v>
      </c>
      <c r="G109">
        <f t="shared" si="11"/>
        <v>3351.1168895564911</v>
      </c>
      <c r="H109">
        <f t="shared" si="12"/>
        <v>3087.145313077513</v>
      </c>
      <c r="I109" s="5">
        <f t="shared" si="10"/>
        <v>0</v>
      </c>
      <c r="J109" s="6">
        <f>+H109+SUM($B$4:$B$5)-SUM($F$15:F109)</f>
        <v>26355.265313077514</v>
      </c>
      <c r="K109" s="10">
        <f t="shared" si="13"/>
        <v>-9.8845253066526251E-4</v>
      </c>
      <c r="L109" s="10">
        <f>+H109/SUM($F$15:F109)-1</f>
        <v>-1.4283652924916068E-2</v>
      </c>
      <c r="M109" s="14">
        <f t="shared" si="19"/>
        <v>0</v>
      </c>
      <c r="N109" s="14">
        <f t="shared" si="14"/>
        <v>420.59200450647273</v>
      </c>
      <c r="O109" s="4">
        <f t="shared" si="15"/>
        <v>7.446361239498553</v>
      </c>
      <c r="P109" s="14">
        <f>+AVERAGEIF($C$15:C109,"&lt;&gt;",$B$15:B109)</f>
        <v>7.5618333333333334</v>
      </c>
      <c r="R109" s="1">
        <f t="shared" si="16"/>
        <v>43069</v>
      </c>
      <c r="S109">
        <f t="shared" si="17"/>
        <v>29352.161395582749</v>
      </c>
      <c r="T109">
        <f t="shared" si="18"/>
        <v>-2.0977933411704508E-2</v>
      </c>
    </row>
    <row r="110" spans="1:20" x14ac:dyDescent="0.25">
      <c r="A110" s="1">
        <v>40324</v>
      </c>
      <c r="B110" s="14">
        <v>7.5620000000000003</v>
      </c>
      <c r="G110">
        <f t="shared" si="11"/>
        <v>3452.4721960253655</v>
      </c>
      <c r="H110">
        <f t="shared" si="12"/>
        <v>3180.5167380779499</v>
      </c>
      <c r="I110" s="5">
        <f t="shared" si="10"/>
        <v>0</v>
      </c>
      <c r="J110" s="6">
        <f>+H110+SUM($B$4:$B$5)-SUM($F$15:F110)</f>
        <v>26448.636738077948</v>
      </c>
      <c r="K110" s="10">
        <f t="shared" si="13"/>
        <v>3.5427996603814016E-3</v>
      </c>
      <c r="L110" s="10">
        <f>+H110/SUM($F$15:F110)-1</f>
        <v>1.5529566291796248E-2</v>
      </c>
      <c r="M110" s="14">
        <f t="shared" si="19"/>
        <v>0</v>
      </c>
      <c r="N110" s="14">
        <f t="shared" si="14"/>
        <v>420.59200450647273</v>
      </c>
      <c r="O110" s="4">
        <f t="shared" si="15"/>
        <v>7.446361239498553</v>
      </c>
      <c r="P110" s="14">
        <f>+AVERAGEIF($C$15:C110,"&lt;&gt;",$B$15:B110)</f>
        <v>7.5618333333333334</v>
      </c>
      <c r="R110" s="1">
        <f t="shared" si="16"/>
        <v>43100</v>
      </c>
      <c r="S110">
        <f t="shared" si="17"/>
        <v>29948.86225467749</v>
      </c>
      <c r="T110">
        <f t="shared" si="18"/>
        <v>2.0329026236021619E-2</v>
      </c>
    </row>
    <row r="111" spans="1:20" x14ac:dyDescent="0.25">
      <c r="A111" s="1">
        <v>40325</v>
      </c>
      <c r="B111" s="14">
        <v>7.7110000000000003</v>
      </c>
      <c r="G111">
        <f t="shared" si="11"/>
        <v>3520.4989557724934</v>
      </c>
      <c r="H111">
        <f t="shared" si="12"/>
        <v>3243.1849467494144</v>
      </c>
      <c r="I111" s="5">
        <f t="shared" si="10"/>
        <v>0</v>
      </c>
      <c r="J111" s="6">
        <f>+H111+SUM($B$4:$B$5)-SUM($F$15:F111)</f>
        <v>26511.304946749413</v>
      </c>
      <c r="K111" s="10">
        <f t="shared" si="13"/>
        <v>2.3694305794310644E-3</v>
      </c>
      <c r="L111" s="10">
        <f>+H111/SUM($F$15:F111)-1</f>
        <v>3.5539339549859994E-2</v>
      </c>
      <c r="M111" s="14">
        <f t="shared" si="19"/>
        <v>0</v>
      </c>
      <c r="N111" s="14">
        <f t="shared" si="14"/>
        <v>420.59200450647273</v>
      </c>
      <c r="O111" s="4">
        <f t="shared" si="15"/>
        <v>7.446361239498553</v>
      </c>
      <c r="P111" s="14">
        <f>+AVERAGEIF($C$15:C111,"&lt;&gt;",$B$15:B111)</f>
        <v>7.5618333333333334</v>
      </c>
      <c r="R111" s="1">
        <f t="shared" si="16"/>
        <v>43131</v>
      </c>
      <c r="S111">
        <f t="shared" si="17"/>
        <v>30941.845171212706</v>
      </c>
      <c r="T111">
        <f t="shared" si="18"/>
        <v>3.3155947898492633E-2</v>
      </c>
    </row>
    <row r="112" spans="1:20" x14ac:dyDescent="0.25">
      <c r="A112" s="1">
        <v>40326</v>
      </c>
      <c r="B112" s="14">
        <v>7.7629999999999999</v>
      </c>
      <c r="G112">
        <f t="shared" si="11"/>
        <v>3544.239838368806</v>
      </c>
      <c r="H112">
        <f t="shared" si="12"/>
        <v>3265.0557309837504</v>
      </c>
      <c r="I112" s="5">
        <f t="shared" si="10"/>
        <v>0</v>
      </c>
      <c r="J112" s="6">
        <f>+H112+SUM($B$4:$B$5)-SUM($F$15:F112)</f>
        <v>26533.175730983749</v>
      </c>
      <c r="K112" s="10">
        <f t="shared" si="13"/>
        <v>8.2496068293380631E-4</v>
      </c>
      <c r="L112" s="10">
        <f>+H112/SUM($F$15:F112)-1</f>
        <v>4.2522616123143786E-2</v>
      </c>
      <c r="M112" s="14">
        <f t="shared" si="19"/>
        <v>0</v>
      </c>
      <c r="N112" s="14">
        <f t="shared" si="14"/>
        <v>420.59200450647273</v>
      </c>
      <c r="O112" s="4">
        <f t="shared" si="15"/>
        <v>7.446361239498553</v>
      </c>
      <c r="P112" s="14">
        <f>+AVERAGEIF($C$15:C112,"&lt;&gt;",$B$15:B112)</f>
        <v>7.5618333333333334</v>
      </c>
      <c r="R112" s="1">
        <f t="shared" si="16"/>
        <v>43159</v>
      </c>
      <c r="S112">
        <f t="shared" si="17"/>
        <v>30242.915991678146</v>
      </c>
      <c r="T112">
        <f t="shared" si="18"/>
        <v>-2.2588477696372844E-2</v>
      </c>
    </row>
    <row r="113" spans="1:20" x14ac:dyDescent="0.25">
      <c r="A113" s="1">
        <v>40329</v>
      </c>
      <c r="B113" s="14">
        <v>7.867</v>
      </c>
      <c r="G113">
        <f t="shared" si="11"/>
        <v>3591.7216035614324</v>
      </c>
      <c r="H113">
        <f t="shared" si="12"/>
        <v>3308.7972994524239</v>
      </c>
      <c r="I113" s="5">
        <f t="shared" si="10"/>
        <v>0</v>
      </c>
      <c r="J113" s="6">
        <f>+H113+SUM($B$4:$B$5)-SUM($F$15:F113)</f>
        <v>26576.917299452427</v>
      </c>
      <c r="K113" s="10">
        <f t="shared" si="13"/>
        <v>1.6485613675560895E-3</v>
      </c>
      <c r="L113" s="10">
        <f>+H113/SUM($F$15:F113)-1</f>
        <v>5.6489169269711814E-2</v>
      </c>
      <c r="M113" s="14">
        <f t="shared" si="19"/>
        <v>0</v>
      </c>
      <c r="N113" s="14">
        <f t="shared" si="14"/>
        <v>420.59200450647273</v>
      </c>
      <c r="O113" s="4">
        <f t="shared" si="15"/>
        <v>7.446361239498553</v>
      </c>
      <c r="P113" s="14">
        <f>+AVERAGEIF($C$15:C113,"&lt;&gt;",$B$15:B113)</f>
        <v>7.5618333333333334</v>
      </c>
      <c r="R113" s="1">
        <f t="shared" si="16"/>
        <v>43190</v>
      </c>
      <c r="S113">
        <f t="shared" si="17"/>
        <v>29520.78508706401</v>
      </c>
      <c r="T113">
        <f t="shared" si="18"/>
        <v>-2.3877687747201448E-2</v>
      </c>
    </row>
    <row r="114" spans="1:20" x14ac:dyDescent="0.25">
      <c r="A114" s="1">
        <v>40330</v>
      </c>
      <c r="B114" s="14">
        <v>7.7169999999999996</v>
      </c>
      <c r="G114">
        <f t="shared" si="11"/>
        <v>3523.23828837976</v>
      </c>
      <c r="H114">
        <f t="shared" si="12"/>
        <v>3245.7084987764524</v>
      </c>
      <c r="I114" s="5">
        <f t="shared" si="10"/>
        <v>0</v>
      </c>
      <c r="J114" s="6">
        <f>+H114+SUM($B$4:$B$5)-SUM($F$15:F114)</f>
        <v>26513.828498776456</v>
      </c>
      <c r="K114" s="10">
        <f t="shared" si="13"/>
        <v>-2.3738193547854225E-3</v>
      </c>
      <c r="L114" s="10">
        <f>+H114/SUM($F$15:F114)-1</f>
        <v>3.6345102231392312E-2</v>
      </c>
      <c r="M114" s="14">
        <f t="shared" si="19"/>
        <v>0</v>
      </c>
      <c r="N114" s="14">
        <f t="shared" si="14"/>
        <v>420.59200450647273</v>
      </c>
      <c r="O114" s="4">
        <f t="shared" si="15"/>
        <v>7.446361239498553</v>
      </c>
      <c r="P114" s="14">
        <f>+AVERAGEIF($C$15:C114,"&lt;&gt;",$B$15:B114)</f>
        <v>7.5618333333333334</v>
      </c>
      <c r="R114" s="1">
        <f t="shared" si="16"/>
        <v>43220</v>
      </c>
      <c r="S114">
        <f t="shared" si="17"/>
        <v>29807.188799875232</v>
      </c>
      <c r="T114">
        <f t="shared" si="18"/>
        <v>9.7017647723984801E-3</v>
      </c>
    </row>
    <row r="115" spans="1:20" x14ac:dyDescent="0.25">
      <c r="A115" s="1">
        <v>40332</v>
      </c>
      <c r="B115" s="14">
        <v>7.9009999999999998</v>
      </c>
      <c r="G115">
        <f t="shared" si="11"/>
        <v>3607.2444883359444</v>
      </c>
      <c r="H115">
        <f t="shared" si="12"/>
        <v>3323.0974276056436</v>
      </c>
      <c r="I115" s="5">
        <f t="shared" si="10"/>
        <v>0</v>
      </c>
      <c r="J115" s="6">
        <f>+H115+SUM($B$4:$B$5)-SUM($F$15:F115)</f>
        <v>26591.217427605647</v>
      </c>
      <c r="K115" s="10">
        <f t="shared" si="13"/>
        <v>2.9188138119231599E-3</v>
      </c>
      <c r="L115" s="10">
        <f>+H115/SUM($F$15:F115)-1</f>
        <v>6.1055157798397319E-2</v>
      </c>
      <c r="M115" s="14">
        <f t="shared" si="19"/>
        <v>0</v>
      </c>
      <c r="N115" s="14">
        <f t="shared" si="14"/>
        <v>420.59200450647273</v>
      </c>
      <c r="O115" s="4">
        <f t="shared" si="15"/>
        <v>7.446361239498553</v>
      </c>
      <c r="P115" s="14">
        <f>+AVERAGEIF($C$15:C115,"&lt;&gt;",$B$15:B115)</f>
        <v>7.5618333333333334</v>
      </c>
      <c r="R115" s="1">
        <f t="shared" si="16"/>
        <v>43251</v>
      </c>
      <c r="S115">
        <f t="shared" si="17"/>
        <v>29671.850999495822</v>
      </c>
      <c r="T115">
        <f t="shared" si="18"/>
        <v>-4.5404416125272018E-3</v>
      </c>
    </row>
    <row r="116" spans="1:20" x14ac:dyDescent="0.25">
      <c r="A116" s="1">
        <v>40333</v>
      </c>
      <c r="B116" s="14">
        <v>7.9089999999999998</v>
      </c>
      <c r="G116">
        <f t="shared" si="11"/>
        <v>3610.8969318123</v>
      </c>
      <c r="H116">
        <f t="shared" si="12"/>
        <v>3326.462163641695</v>
      </c>
      <c r="I116" s="5">
        <f t="shared" si="10"/>
        <v>0</v>
      </c>
      <c r="J116" s="6">
        <f>+H116+SUM($B$4:$B$5)-SUM($F$15:F116)</f>
        <v>26594.582163641695</v>
      </c>
      <c r="K116" s="10">
        <f t="shared" si="13"/>
        <v>1.2653561444531114E-4</v>
      </c>
      <c r="L116" s="10">
        <f>+H116/SUM($F$15:F116)-1</f>
        <v>6.2129508040440928E-2</v>
      </c>
      <c r="M116" s="14">
        <f t="shared" si="19"/>
        <v>0</v>
      </c>
      <c r="N116" s="14">
        <f t="shared" si="14"/>
        <v>420.59200450647273</v>
      </c>
      <c r="O116" s="4">
        <f t="shared" si="15"/>
        <v>7.446361239498553</v>
      </c>
      <c r="P116" s="14">
        <f>+AVERAGEIF($C$15:C116,"&lt;&gt;",$B$15:B116)</f>
        <v>7.5618333333333334</v>
      </c>
      <c r="R116" s="1">
        <f t="shared" si="16"/>
        <v>43281</v>
      </c>
      <c r="S116">
        <f t="shared" si="17"/>
        <v>28507.025753941369</v>
      </c>
      <c r="T116">
        <f t="shared" si="18"/>
        <v>-3.9256912067071492E-2</v>
      </c>
    </row>
    <row r="117" spans="1:20" x14ac:dyDescent="0.25">
      <c r="A117" s="1">
        <v>40337</v>
      </c>
      <c r="B117" s="14">
        <v>7.7869999999999999</v>
      </c>
      <c r="C117">
        <f>+$B$3</f>
        <v>200</v>
      </c>
      <c r="D117">
        <f>+$D$10</f>
        <v>16.720000000000002</v>
      </c>
      <c r="E117">
        <v>1.54</v>
      </c>
      <c r="F117" s="6">
        <f>+C117-D117-E117</f>
        <v>181.74</v>
      </c>
      <c r="G117">
        <f t="shared" si="11"/>
        <v>3755.1971687978735</v>
      </c>
      <c r="H117">
        <f t="shared" si="12"/>
        <v>3456.889939091905</v>
      </c>
      <c r="I117" s="5">
        <f t="shared" si="10"/>
        <v>951200</v>
      </c>
      <c r="J117" s="6">
        <f>+H117+SUM($B$4:$B$5)-SUM($F$15:F117)</f>
        <v>26543.269939091904</v>
      </c>
      <c r="K117" s="10">
        <f t="shared" si="13"/>
        <v>-1.9294239794427348E-3</v>
      </c>
      <c r="L117" s="10">
        <f>+H117/SUM($F$15:F117)-1</f>
        <v>4.3236683473634852E-2</v>
      </c>
      <c r="M117" s="14">
        <f t="shared" si="19"/>
        <v>23.338898163606011</v>
      </c>
      <c r="N117" s="14">
        <f t="shared" si="14"/>
        <v>443.93090267007875</v>
      </c>
      <c r="O117" s="4">
        <f t="shared" si="15"/>
        <v>7.4642697322259188</v>
      </c>
      <c r="P117" s="14">
        <f>+AVERAGEIF($C$15:C117,"&lt;&gt;",$B$15:B117)</f>
        <v>7.5940000000000003</v>
      </c>
      <c r="R117" s="1">
        <f t="shared" si="16"/>
        <v>43312</v>
      </c>
      <c r="S117">
        <f t="shared" si="17"/>
        <v>29066.641265907281</v>
      </c>
      <c r="T117">
        <f t="shared" si="18"/>
        <v>1.9630792661298191E-2</v>
      </c>
    </row>
    <row r="118" spans="1:20" x14ac:dyDescent="0.25">
      <c r="A118" s="1">
        <v>40338</v>
      </c>
      <c r="B118" s="14">
        <v>7.7539999999999996</v>
      </c>
      <c r="G118">
        <f t="shared" si="11"/>
        <v>3739.2832730009904</v>
      </c>
      <c r="H118">
        <f t="shared" si="12"/>
        <v>3442.2402193037924</v>
      </c>
      <c r="I118" s="5">
        <f t="shared" si="10"/>
        <v>0</v>
      </c>
      <c r="J118" s="6">
        <f>+H118+SUM($B$4:$B$5)-SUM($F$15:F118)</f>
        <v>26528.620219303793</v>
      </c>
      <c r="K118" s="10">
        <f t="shared" si="13"/>
        <v>-5.5191842684521042E-4</v>
      </c>
      <c r="L118" s="10">
        <f>+H118/SUM($F$15:F118)-1</f>
        <v>3.88156213759554E-2</v>
      </c>
      <c r="M118" s="14">
        <f t="shared" si="19"/>
        <v>0</v>
      </c>
      <c r="N118" s="14">
        <f t="shared" si="14"/>
        <v>443.93090267007875</v>
      </c>
      <c r="O118" s="4">
        <f t="shared" si="15"/>
        <v>7.4642697322259188</v>
      </c>
      <c r="P118" s="14">
        <f>+AVERAGEIF($C$15:C118,"&lt;&gt;",$B$15:B118)</f>
        <v>7.5940000000000003</v>
      </c>
      <c r="R118" s="1">
        <f t="shared" si="16"/>
        <v>43343</v>
      </c>
      <c r="S118">
        <f t="shared" si="17"/>
        <v>28513.825812990461</v>
      </c>
      <c r="T118">
        <f t="shared" si="18"/>
        <v>-1.9018896881120795E-2</v>
      </c>
    </row>
    <row r="119" spans="1:20" x14ac:dyDescent="0.25">
      <c r="A119" s="1">
        <v>40339</v>
      </c>
      <c r="B119" s="14">
        <v>7.819</v>
      </c>
      <c r="G119">
        <f t="shared" si="11"/>
        <v>3770.628825328185</v>
      </c>
      <c r="H119">
        <f t="shared" si="12"/>
        <v>3471.0957279773479</v>
      </c>
      <c r="I119" s="5">
        <f t="shared" si="10"/>
        <v>0</v>
      </c>
      <c r="J119" s="6">
        <f>+H119+SUM($B$4:$B$5)-SUM($F$15:F119)</f>
        <v>26557.475727977348</v>
      </c>
      <c r="K119" s="10">
        <f t="shared" si="13"/>
        <v>1.0877123813832767E-3</v>
      </c>
      <c r="L119" s="10">
        <f>+H119/SUM($F$15:F119)-1</f>
        <v>4.7523773992596885E-2</v>
      </c>
      <c r="M119" s="14">
        <f t="shared" si="19"/>
        <v>0</v>
      </c>
      <c r="N119" s="14">
        <f t="shared" si="14"/>
        <v>443.93090267007875</v>
      </c>
      <c r="O119" s="4">
        <f t="shared" si="15"/>
        <v>7.4642697322259188</v>
      </c>
      <c r="P119" s="14">
        <f>+AVERAGEIF($C$15:C119,"&lt;&gt;",$B$15:B119)</f>
        <v>7.5940000000000003</v>
      </c>
      <c r="R119" s="1">
        <f t="shared" si="16"/>
        <v>43373</v>
      </c>
      <c r="S119">
        <f t="shared" si="17"/>
        <v>28394.025872716818</v>
      </c>
      <c r="T119">
        <f t="shared" si="18"/>
        <v>-4.2014684756566112E-3</v>
      </c>
    </row>
    <row r="120" spans="1:20" x14ac:dyDescent="0.25">
      <c r="A120" s="1">
        <v>40340</v>
      </c>
      <c r="B120" s="14">
        <v>7.9050000000000002</v>
      </c>
      <c r="G120">
        <f t="shared" si="11"/>
        <v>3812.1014022533964</v>
      </c>
      <c r="H120">
        <f t="shared" si="12"/>
        <v>3509.2737856069753</v>
      </c>
      <c r="I120" s="5">
        <f t="shared" si="10"/>
        <v>0</v>
      </c>
      <c r="J120" s="6">
        <f>+H120+SUM($B$4:$B$5)-SUM($F$15:F120)</f>
        <v>26595.653785606977</v>
      </c>
      <c r="K120" s="10">
        <f t="shared" si="13"/>
        <v>1.4375634951409033E-3</v>
      </c>
      <c r="L120" s="10">
        <f>+H120/SUM($F$15:F120)-1</f>
        <v>5.9045329762307253E-2</v>
      </c>
      <c r="M120" s="14">
        <f t="shared" si="19"/>
        <v>0</v>
      </c>
      <c r="N120" s="14">
        <f t="shared" si="14"/>
        <v>443.93090267007875</v>
      </c>
      <c r="O120" s="4">
        <f t="shared" si="15"/>
        <v>7.4642697322259188</v>
      </c>
      <c r="P120" s="14">
        <f>+AVERAGEIF($C$15:C120,"&lt;&gt;",$B$15:B120)</f>
        <v>7.5940000000000003</v>
      </c>
      <c r="R120" s="1">
        <f t="shared" si="16"/>
        <v>43404</v>
      </c>
      <c r="S120">
        <f t="shared" si="17"/>
        <v>26829.825035111393</v>
      </c>
      <c r="T120">
        <f t="shared" si="18"/>
        <v>-5.508908263369694E-2</v>
      </c>
    </row>
    <row r="121" spans="1:20" x14ac:dyDescent="0.25">
      <c r="A121" s="1">
        <v>40343</v>
      </c>
      <c r="B121" s="14">
        <v>7.9</v>
      </c>
      <c r="G121">
        <f t="shared" si="11"/>
        <v>3809.6902059205354</v>
      </c>
      <c r="H121">
        <f t="shared" si="12"/>
        <v>3507.0541310936251</v>
      </c>
      <c r="I121" s="5">
        <f t="shared" si="10"/>
        <v>0</v>
      </c>
      <c r="J121" s="6">
        <f>+H121+SUM($B$4:$B$5)-SUM($F$15:F121)</f>
        <v>26593.434131093625</v>
      </c>
      <c r="K121" s="10">
        <f t="shared" si="13"/>
        <v>-8.3459294937582307E-5</v>
      </c>
      <c r="L121" s="10">
        <f>+H121/SUM($F$15:F121)-1</f>
        <v>5.8375471868719497E-2</v>
      </c>
      <c r="M121" s="14">
        <f t="shared" si="19"/>
        <v>0</v>
      </c>
      <c r="N121" s="14">
        <f t="shared" si="14"/>
        <v>443.93090267007875</v>
      </c>
      <c r="O121" s="4">
        <f t="shared" si="15"/>
        <v>7.4642697322259188</v>
      </c>
      <c r="P121" s="14">
        <f>+AVERAGEIF($C$15:C121,"&lt;&gt;",$B$15:B121)</f>
        <v>7.5940000000000003</v>
      </c>
      <c r="R121" s="1">
        <f t="shared" si="16"/>
        <v>43434</v>
      </c>
      <c r="S121">
        <f t="shared" si="17"/>
        <v>27563.714402574209</v>
      </c>
      <c r="T121">
        <f t="shared" si="18"/>
        <v>2.7353490621067955E-2</v>
      </c>
    </row>
    <row r="122" spans="1:20" x14ac:dyDescent="0.25">
      <c r="A122" s="1">
        <v>40344</v>
      </c>
      <c r="B122" s="14">
        <v>7.9329999999999998</v>
      </c>
      <c r="G122">
        <f t="shared" si="11"/>
        <v>3825.6041017174184</v>
      </c>
      <c r="H122">
        <f t="shared" si="12"/>
        <v>3521.7038508817373</v>
      </c>
      <c r="I122" s="5">
        <f t="shared" si="10"/>
        <v>0</v>
      </c>
      <c r="J122" s="6">
        <f>+H122+SUM($B$4:$B$5)-SUM($F$15:F122)</f>
        <v>26608.08385088174</v>
      </c>
      <c r="K122" s="10">
        <f t="shared" si="13"/>
        <v>5.5087732242098397E-4</v>
      </c>
      <c r="L122" s="10">
        <f>+H122/SUM($F$15:F122)-1</f>
        <v>6.2796533966398727E-2</v>
      </c>
      <c r="M122" s="14">
        <f t="shared" si="19"/>
        <v>0</v>
      </c>
      <c r="N122" s="14">
        <f t="shared" si="14"/>
        <v>443.93090267007875</v>
      </c>
      <c r="O122" s="4">
        <f t="shared" si="15"/>
        <v>7.4642697322259188</v>
      </c>
      <c r="P122" s="14">
        <f>+AVERAGEIF($C$15:C122,"&lt;&gt;",$B$15:B122)</f>
        <v>7.5940000000000003</v>
      </c>
      <c r="R122" s="1">
        <f t="shared" si="16"/>
        <v>43465</v>
      </c>
      <c r="S122">
        <f t="shared" si="17"/>
        <v>26315.705673606495</v>
      </c>
      <c r="T122">
        <f t="shared" si="18"/>
        <v>-4.5277233348897328E-2</v>
      </c>
    </row>
    <row r="123" spans="1:20" x14ac:dyDescent="0.25">
      <c r="A123" s="1">
        <v>40345</v>
      </c>
      <c r="B123" s="14">
        <v>7.9740000000000002</v>
      </c>
      <c r="G123">
        <f t="shared" si="11"/>
        <v>3845.3759116468796</v>
      </c>
      <c r="H123">
        <f t="shared" si="12"/>
        <v>3539.9050178912103</v>
      </c>
      <c r="I123" s="5">
        <f t="shared" si="10"/>
        <v>0</v>
      </c>
      <c r="J123" s="6">
        <f>+H123+SUM($B$4:$B$5)-SUM($F$15:F123)</f>
        <v>26626.285017891212</v>
      </c>
      <c r="K123" s="10">
        <f t="shared" si="13"/>
        <v>6.8404651426523522E-4</v>
      </c>
      <c r="L123" s="10">
        <f>+H123/SUM($F$15:F123)-1</f>
        <v>6.8289368693818631E-2</v>
      </c>
      <c r="M123" s="14">
        <f t="shared" si="19"/>
        <v>0</v>
      </c>
      <c r="N123" s="14">
        <f t="shared" si="14"/>
        <v>443.93090267007875</v>
      </c>
      <c r="O123" s="4">
        <f t="shared" si="15"/>
        <v>7.4642697322259188</v>
      </c>
      <c r="P123" s="14">
        <f>+AVERAGEIF($C$15:C123,"&lt;&gt;",$B$15:B123)</f>
        <v>7.5940000000000003</v>
      </c>
      <c r="R123" s="1">
        <f t="shared" si="16"/>
        <v>43496</v>
      </c>
      <c r="S123">
        <f t="shared" si="17"/>
        <v>28139.984367766221</v>
      </c>
      <c r="T123">
        <f t="shared" si="18"/>
        <v>6.9322811129834072E-2</v>
      </c>
    </row>
    <row r="124" spans="1:20" x14ac:dyDescent="0.25">
      <c r="A124" s="1">
        <v>40346</v>
      </c>
      <c r="B124" s="14">
        <v>7.9790000000000001</v>
      </c>
      <c r="G124">
        <f t="shared" si="11"/>
        <v>3847.7871079797405</v>
      </c>
      <c r="H124">
        <f t="shared" si="12"/>
        <v>3542.1246724045604</v>
      </c>
      <c r="I124" s="5">
        <f t="shared" si="10"/>
        <v>0</v>
      </c>
      <c r="J124" s="6">
        <f>+H124+SUM($B$4:$B$5)-SUM($F$15:F124)</f>
        <v>26628.504672404561</v>
      </c>
      <c r="K124" s="10">
        <f t="shared" si="13"/>
        <v>8.3363282255000115E-5</v>
      </c>
      <c r="L124" s="10">
        <f>+H124/SUM($F$15:F124)-1</f>
        <v>6.8959226587406386E-2</v>
      </c>
      <c r="M124" s="14">
        <f t="shared" si="19"/>
        <v>0</v>
      </c>
      <c r="N124" s="14">
        <f t="shared" si="14"/>
        <v>443.93090267007875</v>
      </c>
      <c r="O124" s="4">
        <f t="shared" si="15"/>
        <v>7.4642697322259188</v>
      </c>
      <c r="P124" s="14">
        <f>+AVERAGEIF($C$15:C124,"&lt;&gt;",$B$15:B124)</f>
        <v>7.5940000000000003</v>
      </c>
      <c r="R124" s="1">
        <f t="shared" si="16"/>
        <v>43524</v>
      </c>
      <c r="S124">
        <f t="shared" si="17"/>
        <v>28333.143376223776</v>
      </c>
      <c r="T124">
        <f t="shared" si="18"/>
        <v>6.8642187548197953E-3</v>
      </c>
    </row>
    <row r="125" spans="1:20" x14ac:dyDescent="0.25">
      <c r="A125" s="1">
        <v>40347</v>
      </c>
      <c r="B125" s="14">
        <v>8.0090000000000003</v>
      </c>
      <c r="G125">
        <f t="shared" si="11"/>
        <v>3862.2542859769069</v>
      </c>
      <c r="H125">
        <f t="shared" si="12"/>
        <v>3555.4425994846624</v>
      </c>
      <c r="I125" s="5">
        <f t="shared" si="10"/>
        <v>0</v>
      </c>
      <c r="J125" s="6">
        <f>+H125+SUM($B$4:$B$5)-SUM($F$15:F125)</f>
        <v>26641.822599484662</v>
      </c>
      <c r="K125" s="10">
        <f t="shared" si="13"/>
        <v>5.0013800038506417E-4</v>
      </c>
      <c r="L125" s="10">
        <f>+H125/SUM($F$15:F125)-1</f>
        <v>7.297837394893314E-2</v>
      </c>
      <c r="M125" s="14">
        <f t="shared" si="19"/>
        <v>0</v>
      </c>
      <c r="N125" s="14">
        <f t="shared" si="14"/>
        <v>443.93090267007875</v>
      </c>
      <c r="O125" s="4">
        <f t="shared" si="15"/>
        <v>7.4642697322259188</v>
      </c>
      <c r="P125" s="14">
        <f>+AVERAGEIF($C$15:C125,"&lt;&gt;",$B$15:B125)</f>
        <v>7.5940000000000003</v>
      </c>
      <c r="R125" s="1">
        <f t="shared" si="16"/>
        <v>43555</v>
      </c>
      <c r="S125">
        <f t="shared" si="17"/>
        <v>28705.771869106044</v>
      </c>
      <c r="T125">
        <f t="shared" si="18"/>
        <v>1.3151682040156709E-2</v>
      </c>
    </row>
    <row r="126" spans="1:20" x14ac:dyDescent="0.25">
      <c r="A126" s="1">
        <v>40350</v>
      </c>
      <c r="B126" s="14">
        <v>8.1999999999999993</v>
      </c>
      <c r="G126">
        <f t="shared" si="11"/>
        <v>3954.3619858922002</v>
      </c>
      <c r="H126">
        <f t="shared" si="12"/>
        <v>3640.2334018946472</v>
      </c>
      <c r="I126" s="5">
        <f t="shared" si="10"/>
        <v>0</v>
      </c>
      <c r="J126" s="6">
        <f>+H126+SUM($B$4:$B$5)-SUM($F$15:F126)</f>
        <v>26726.613401894647</v>
      </c>
      <c r="K126" s="10">
        <f t="shared" si="13"/>
        <v>3.1826201864892933E-3</v>
      </c>
      <c r="L126" s="10">
        <f>+H126/SUM($F$15:F126)-1</f>
        <v>9.8566945483986812E-2</v>
      </c>
      <c r="M126" s="14">
        <f t="shared" si="19"/>
        <v>0</v>
      </c>
      <c r="N126" s="14">
        <f t="shared" si="14"/>
        <v>443.93090267007875</v>
      </c>
      <c r="O126" s="4">
        <f t="shared" si="15"/>
        <v>7.4642697322259188</v>
      </c>
      <c r="P126" s="14">
        <f>+AVERAGEIF($C$15:C126,"&lt;&gt;",$B$15:B126)</f>
        <v>7.5940000000000003</v>
      </c>
      <c r="R126" s="1">
        <f t="shared" si="16"/>
        <v>43585</v>
      </c>
      <c r="S126">
        <f t="shared" si="17"/>
        <v>29082.661142242632</v>
      </c>
      <c r="T126">
        <f t="shared" si="18"/>
        <v>1.3129389965723437E-2</v>
      </c>
    </row>
    <row r="127" spans="1:20" x14ac:dyDescent="0.25">
      <c r="A127" s="1">
        <v>40351</v>
      </c>
      <c r="B127" s="14">
        <v>8.1760000000000002</v>
      </c>
      <c r="G127">
        <f t="shared" si="11"/>
        <v>3942.7882434944672</v>
      </c>
      <c r="H127">
        <f t="shared" si="12"/>
        <v>3629.5790602305656</v>
      </c>
      <c r="I127" s="5">
        <f t="shared" si="10"/>
        <v>0</v>
      </c>
      <c r="J127" s="6">
        <f>+H127+SUM($B$4:$B$5)-SUM($F$15:F127)</f>
        <v>26715.959060230565</v>
      </c>
      <c r="K127" s="10">
        <f t="shared" si="13"/>
        <v>-3.986416649154334E-4</v>
      </c>
      <c r="L127" s="10">
        <f>+H127/SUM($F$15:F127)-1</f>
        <v>9.5351627594765453E-2</v>
      </c>
      <c r="M127" s="14">
        <f t="shared" si="19"/>
        <v>0</v>
      </c>
      <c r="N127" s="14">
        <f t="shared" si="14"/>
        <v>443.93090267007875</v>
      </c>
      <c r="O127" s="4">
        <f t="shared" si="15"/>
        <v>7.4642697322259188</v>
      </c>
      <c r="P127" s="14">
        <f>+AVERAGEIF($C$15:C127,"&lt;&gt;",$B$15:B127)</f>
        <v>7.5940000000000003</v>
      </c>
      <c r="R127" s="1">
        <f t="shared" si="16"/>
        <v>43616</v>
      </c>
      <c r="S127">
        <f t="shared" si="17"/>
        <v>27493.97304662269</v>
      </c>
      <c r="T127">
        <f t="shared" si="18"/>
        <v>-5.4626641208990634E-2</v>
      </c>
    </row>
    <row r="128" spans="1:20" x14ac:dyDescent="0.25">
      <c r="A128" s="1">
        <v>40353</v>
      </c>
      <c r="B128" s="14">
        <v>8.0410000000000004</v>
      </c>
      <c r="G128">
        <f t="shared" si="11"/>
        <v>3877.6859425072175</v>
      </c>
      <c r="H128">
        <f t="shared" si="12"/>
        <v>3569.6483883701048</v>
      </c>
      <c r="I128" s="5">
        <f t="shared" si="10"/>
        <v>0</v>
      </c>
      <c r="J128" s="6">
        <f>+H128+SUM($B$4:$B$5)-SUM($F$15:F128)</f>
        <v>26656.028388370105</v>
      </c>
      <c r="K128" s="10">
        <f t="shared" si="13"/>
        <v>-2.2432536195069464E-3</v>
      </c>
      <c r="L128" s="10">
        <f>+H128/SUM($F$15:F128)-1</f>
        <v>7.7265464467894951E-2</v>
      </c>
      <c r="M128" s="14">
        <f t="shared" si="19"/>
        <v>0</v>
      </c>
      <c r="N128" s="14">
        <f t="shared" si="14"/>
        <v>443.93090267007875</v>
      </c>
      <c r="O128" s="4">
        <f t="shared" si="15"/>
        <v>7.4642697322259188</v>
      </c>
      <c r="P128" s="14">
        <f>+AVERAGEIF($C$15:C128,"&lt;&gt;",$B$15:B128)</f>
        <v>7.5940000000000003</v>
      </c>
      <c r="R128" s="1">
        <f t="shared" si="16"/>
        <v>43646</v>
      </c>
      <c r="S128">
        <f t="shared" si="17"/>
        <v>28333.658419763971</v>
      </c>
      <c r="T128">
        <f t="shared" si="18"/>
        <v>3.054070692938371E-2</v>
      </c>
    </row>
    <row r="129" spans="1:20" x14ac:dyDescent="0.25">
      <c r="A129" s="1">
        <v>40354</v>
      </c>
      <c r="B129" s="14">
        <v>8.0190000000000001</v>
      </c>
      <c r="G129">
        <f t="shared" si="11"/>
        <v>3867.0766786426284</v>
      </c>
      <c r="H129">
        <f t="shared" si="12"/>
        <v>3559.8819085113628</v>
      </c>
      <c r="I129" s="5">
        <f t="shared" si="10"/>
        <v>0</v>
      </c>
      <c r="J129" s="6">
        <f>+H129+SUM($B$4:$B$5)-SUM($F$15:F129)</f>
        <v>26646.261908511366</v>
      </c>
      <c r="K129" s="10">
        <f t="shared" si="13"/>
        <v>-3.6638916032216695E-4</v>
      </c>
      <c r="L129" s="10">
        <f>+H129/SUM($F$15:F129)-1</f>
        <v>7.4318089736108428E-2</v>
      </c>
      <c r="M129" s="14">
        <f t="shared" si="19"/>
        <v>0</v>
      </c>
      <c r="N129" s="14">
        <f t="shared" si="14"/>
        <v>443.93090267007875</v>
      </c>
      <c r="O129" s="4">
        <f t="shared" si="15"/>
        <v>7.4642697322259188</v>
      </c>
      <c r="P129" s="14">
        <f>+AVERAGEIF($C$15:C129,"&lt;&gt;",$B$15:B129)</f>
        <v>7.5940000000000003</v>
      </c>
      <c r="R129" s="1">
        <f t="shared" si="16"/>
        <v>43677</v>
      </c>
      <c r="S129">
        <f t="shared" si="17"/>
        <v>28439.699630165145</v>
      </c>
      <c r="T129">
        <f t="shared" si="18"/>
        <v>3.7425880142327728E-3</v>
      </c>
    </row>
    <row r="130" spans="1:20" x14ac:dyDescent="0.25">
      <c r="A130" s="1">
        <v>40357</v>
      </c>
      <c r="B130" s="14">
        <v>8.0239999999999991</v>
      </c>
      <c r="G130">
        <f t="shared" si="11"/>
        <v>3869.4878749754894</v>
      </c>
      <c r="H130">
        <f t="shared" si="12"/>
        <v>3562.101563024713</v>
      </c>
      <c r="I130" s="5">
        <f t="shared" si="10"/>
        <v>0</v>
      </c>
      <c r="J130" s="6">
        <f>+H130+SUM($B$4:$B$5)-SUM($F$15:F130)</f>
        <v>26648.481563024714</v>
      </c>
      <c r="K130" s="10">
        <f t="shared" si="13"/>
        <v>8.3300784213813373E-5</v>
      </c>
      <c r="L130" s="10">
        <f>+H130/SUM($F$15:F130)-1</f>
        <v>7.4987947629696183E-2</v>
      </c>
      <c r="M130" s="14">
        <f t="shared" si="19"/>
        <v>0</v>
      </c>
      <c r="N130" s="14">
        <f t="shared" si="14"/>
        <v>443.93090267007875</v>
      </c>
      <c r="O130" s="4">
        <f t="shared" si="15"/>
        <v>7.4642697322259188</v>
      </c>
      <c r="P130" s="14">
        <f>+AVERAGEIF($C$15:C130,"&lt;&gt;",$B$15:B130)</f>
        <v>7.5940000000000003</v>
      </c>
      <c r="R130" s="1">
        <f t="shared" si="16"/>
        <v>43708</v>
      </c>
      <c r="S130">
        <f t="shared" si="17"/>
        <v>27634.246801361787</v>
      </c>
      <c r="T130">
        <f t="shared" si="18"/>
        <v>-2.8321425306090053E-2</v>
      </c>
    </row>
    <row r="131" spans="1:20" x14ac:dyDescent="0.25">
      <c r="A131" s="1">
        <v>40358</v>
      </c>
      <c r="B131" s="14">
        <v>7.91</v>
      </c>
      <c r="G131">
        <f t="shared" si="11"/>
        <v>3814.5125985862569</v>
      </c>
      <c r="H131">
        <f t="shared" si="12"/>
        <v>3511.4934401203245</v>
      </c>
      <c r="I131" s="5">
        <f t="shared" si="10"/>
        <v>0</v>
      </c>
      <c r="J131" s="6">
        <f>+H131+SUM($B$4:$B$5)-SUM($F$15:F131)</f>
        <v>26597.873440120326</v>
      </c>
      <c r="K131" s="10">
        <f t="shared" si="13"/>
        <v>-1.8990996835860363E-3</v>
      </c>
      <c r="L131" s="10">
        <f>+H131/SUM($F$15:F131)-1</f>
        <v>5.9715187655894564E-2</v>
      </c>
      <c r="M131" s="14">
        <f t="shared" si="19"/>
        <v>0</v>
      </c>
      <c r="N131" s="14">
        <f t="shared" si="14"/>
        <v>443.93090267007875</v>
      </c>
      <c r="O131" s="4">
        <f t="shared" si="15"/>
        <v>7.4642697322259188</v>
      </c>
      <c r="P131" s="14">
        <f>+AVERAGEIF($C$15:C131,"&lt;&gt;",$B$15:B131)</f>
        <v>7.5940000000000003</v>
      </c>
      <c r="R131" s="1">
        <f t="shared" si="16"/>
        <v>43738</v>
      </c>
      <c r="S131">
        <f t="shared" si="17"/>
        <v>28161.260510444888</v>
      </c>
      <c r="T131">
        <f t="shared" si="18"/>
        <v>1.907103576483693E-2</v>
      </c>
    </row>
    <row r="132" spans="1:20" x14ac:dyDescent="0.25">
      <c r="A132" s="1">
        <v>40359</v>
      </c>
      <c r="B132" s="14">
        <v>7.8159999999999998</v>
      </c>
      <c r="G132">
        <f t="shared" si="11"/>
        <v>3769.1821075284684</v>
      </c>
      <c r="H132">
        <f t="shared" si="12"/>
        <v>3469.7639352693368</v>
      </c>
      <c r="I132" s="5">
        <f t="shared" si="10"/>
        <v>0</v>
      </c>
      <c r="J132" s="6">
        <f>+H132+SUM($B$4:$B$5)-SUM($F$15:F132)</f>
        <v>26556.143935269338</v>
      </c>
      <c r="K132" s="10">
        <f t="shared" si="13"/>
        <v>-1.5689038052209003E-3</v>
      </c>
      <c r="L132" s="10">
        <f>+H132/SUM($F$15:F132)-1</f>
        <v>4.7121859256443965E-2</v>
      </c>
      <c r="M132" s="14">
        <f t="shared" si="19"/>
        <v>0</v>
      </c>
      <c r="N132" s="14">
        <f t="shared" si="14"/>
        <v>443.93090267007875</v>
      </c>
      <c r="O132" s="4">
        <f t="shared" si="15"/>
        <v>7.4642697322259188</v>
      </c>
      <c r="P132" s="14">
        <f>+AVERAGEIF($C$15:C132,"&lt;&gt;",$B$15:B132)</f>
        <v>7.5940000000000003</v>
      </c>
      <c r="R132" s="1">
        <f t="shared" si="16"/>
        <v>43769</v>
      </c>
      <c r="S132">
        <f t="shared" si="17"/>
        <v>28550.345709523735</v>
      </c>
      <c r="T132">
        <f t="shared" si="18"/>
        <v>1.3816327537417461E-2</v>
      </c>
    </row>
    <row r="133" spans="1:20" x14ac:dyDescent="0.25">
      <c r="A133" s="1">
        <v>40360</v>
      </c>
      <c r="B133" s="14">
        <v>7.6369999999999996</v>
      </c>
      <c r="G133">
        <f t="shared" si="11"/>
        <v>3682.8612788120408</v>
      </c>
      <c r="H133">
        <f t="shared" si="12"/>
        <v>3390.3003036913924</v>
      </c>
      <c r="I133" s="5">
        <f t="shared" si="10"/>
        <v>0</v>
      </c>
      <c r="J133" s="6">
        <f>+H133+SUM($B$4:$B$5)-SUM($F$15:F133)</f>
        <v>26476.680303691395</v>
      </c>
      <c r="K133" s="10">
        <f t="shared" si="13"/>
        <v>-2.9922880283987929E-3</v>
      </c>
      <c r="L133" s="10">
        <f>+H133/SUM($F$15:F133)-1</f>
        <v>2.3140946666000861E-2</v>
      </c>
      <c r="M133" s="14">
        <f t="shared" si="19"/>
        <v>0</v>
      </c>
      <c r="N133" s="14">
        <f t="shared" si="14"/>
        <v>443.93090267007875</v>
      </c>
      <c r="O133" s="4">
        <f t="shared" si="15"/>
        <v>7.4642697322259188</v>
      </c>
      <c r="P133" s="14">
        <f>+AVERAGEIF($C$15:C133,"&lt;&gt;",$B$15:B133)</f>
        <v>7.5940000000000003</v>
      </c>
      <c r="R133" s="1">
        <f t="shared" si="16"/>
        <v>43799</v>
      </c>
      <c r="S133">
        <f t="shared" si="17"/>
        <v>28850.776292543655</v>
      </c>
      <c r="T133">
        <f t="shared" si="18"/>
        <v>1.0522835207550596E-2</v>
      </c>
    </row>
    <row r="134" spans="1:20" x14ac:dyDescent="0.25">
      <c r="A134" s="1">
        <v>40361</v>
      </c>
      <c r="B134" s="14">
        <v>7.5860000000000003</v>
      </c>
      <c r="G134">
        <f t="shared" si="11"/>
        <v>3658.2670762168582</v>
      </c>
      <c r="H134">
        <f t="shared" si="12"/>
        <v>3367.659827655219</v>
      </c>
      <c r="I134" s="5">
        <f t="shared" si="10"/>
        <v>0</v>
      </c>
      <c r="J134" s="6">
        <f>+H134+SUM($B$4:$B$5)-SUM($F$15:F134)</f>
        <v>26454.039827655219</v>
      </c>
      <c r="K134" s="10">
        <f t="shared" si="13"/>
        <v>-8.5511007333571865E-4</v>
      </c>
      <c r="L134" s="10">
        <f>+H134/SUM($F$15:F134)-1</f>
        <v>1.6308396151405447E-2</v>
      </c>
      <c r="M134" s="14">
        <f t="shared" si="19"/>
        <v>0</v>
      </c>
      <c r="N134" s="14">
        <f t="shared" si="14"/>
        <v>443.93090267007875</v>
      </c>
      <c r="O134" s="4">
        <f t="shared" si="15"/>
        <v>7.4642697322259188</v>
      </c>
      <c r="P134" s="14">
        <f>+AVERAGEIF($C$15:C134,"&lt;&gt;",$B$15:B134)</f>
        <v>7.5940000000000003</v>
      </c>
      <c r="R134" s="1">
        <f t="shared" si="16"/>
        <v>43830</v>
      </c>
      <c r="S134">
        <f t="shared" si="17"/>
        <v>30405.777675788686</v>
      </c>
      <c r="T134">
        <f t="shared" si="18"/>
        <v>5.38980777320337E-2</v>
      </c>
    </row>
    <row r="135" spans="1:20" x14ac:dyDescent="0.25">
      <c r="A135" s="1">
        <v>40364</v>
      </c>
      <c r="B135" s="14">
        <v>7.6210000000000004</v>
      </c>
      <c r="G135">
        <f t="shared" si="11"/>
        <v>3675.1454505468855</v>
      </c>
      <c r="H135">
        <f t="shared" si="12"/>
        <v>3383.1974092486716</v>
      </c>
      <c r="I135" s="5">
        <f t="shared" si="10"/>
        <v>0</v>
      </c>
      <c r="J135" s="6">
        <f>+H135+SUM($B$4:$B$5)-SUM($F$15:F135)</f>
        <v>26469.577409248672</v>
      </c>
      <c r="K135" s="10">
        <f t="shared" si="13"/>
        <v>5.8734248888558938E-4</v>
      </c>
      <c r="L135" s="10">
        <f>+H135/SUM($F$15:F135)-1</f>
        <v>2.0997401406519955E-2</v>
      </c>
      <c r="M135" s="14">
        <f t="shared" si="19"/>
        <v>0</v>
      </c>
      <c r="N135" s="14">
        <f t="shared" si="14"/>
        <v>443.93090267007875</v>
      </c>
      <c r="O135" s="4">
        <f t="shared" si="15"/>
        <v>7.4642697322259188</v>
      </c>
      <c r="P135" s="14">
        <f>+AVERAGEIF($C$15:C135,"&lt;&gt;",$B$15:B135)</f>
        <v>7.5940000000000003</v>
      </c>
      <c r="R135" s="1">
        <f t="shared" si="16"/>
        <v>43861</v>
      </c>
      <c r="S135">
        <f t="shared" si="17"/>
        <v>29076.071325149245</v>
      </c>
      <c r="T135">
        <f t="shared" si="18"/>
        <v>-4.3732028985341564E-2</v>
      </c>
    </row>
    <row r="136" spans="1:20" x14ac:dyDescent="0.25">
      <c r="A136" s="1">
        <v>40365</v>
      </c>
      <c r="B136" s="14">
        <v>7.6909999999999998</v>
      </c>
      <c r="G136">
        <f t="shared" si="11"/>
        <v>3708.9021992069402</v>
      </c>
      <c r="H136">
        <f t="shared" si="12"/>
        <v>3414.2725724355769</v>
      </c>
      <c r="I136" s="5">
        <f t="shared" si="10"/>
        <v>0</v>
      </c>
      <c r="J136" s="6">
        <f>+H136+SUM($B$4:$B$5)-SUM($F$15:F136)</f>
        <v>26500.652572435578</v>
      </c>
      <c r="K136" s="10">
        <f t="shared" si="13"/>
        <v>1.1739954403673369E-3</v>
      </c>
      <c r="L136" s="10">
        <f>+H136/SUM($F$15:F136)-1</f>
        <v>3.0375411916748973E-2</v>
      </c>
      <c r="M136" s="14">
        <f t="shared" si="19"/>
        <v>0</v>
      </c>
      <c r="N136" s="14">
        <f t="shared" si="14"/>
        <v>443.93090267007875</v>
      </c>
      <c r="O136" s="4">
        <f t="shared" si="15"/>
        <v>7.4642697322259188</v>
      </c>
      <c r="P136" s="14">
        <f>+AVERAGEIF($C$15:C136,"&lt;&gt;",$B$15:B136)</f>
        <v>7.5940000000000003</v>
      </c>
      <c r="R136" s="1">
        <f t="shared" si="16"/>
        <v>43890</v>
      </c>
      <c r="S136">
        <f t="shared" si="17"/>
        <v>27902.613442570542</v>
      </c>
      <c r="T136">
        <f t="shared" si="18"/>
        <v>-4.0358199340490897E-2</v>
      </c>
    </row>
    <row r="137" spans="1:20" x14ac:dyDescent="0.25">
      <c r="A137" s="1">
        <v>40366</v>
      </c>
      <c r="B137" s="14">
        <v>7.7</v>
      </c>
      <c r="G137">
        <f t="shared" si="11"/>
        <v>3713.2423526060907</v>
      </c>
      <c r="H137">
        <f t="shared" si="12"/>
        <v>3418.2679505596079</v>
      </c>
      <c r="I137" s="5">
        <f t="shared" si="10"/>
        <v>0</v>
      </c>
      <c r="J137" s="6">
        <f>+H137+SUM($B$4:$B$5)-SUM($F$15:F137)</f>
        <v>26504.647950559611</v>
      </c>
      <c r="K137" s="10">
        <f t="shared" si="13"/>
        <v>1.5076527316115751E-4</v>
      </c>
      <c r="L137" s="10">
        <f>+H137/SUM($F$15:F137)-1</f>
        <v>3.1581156125207066E-2</v>
      </c>
      <c r="M137" s="14">
        <f t="shared" si="19"/>
        <v>0</v>
      </c>
      <c r="N137" s="14">
        <f t="shared" si="14"/>
        <v>443.93090267007875</v>
      </c>
      <c r="O137" s="4">
        <f t="shared" si="15"/>
        <v>7.4642697322259188</v>
      </c>
      <c r="P137" s="14">
        <f>+AVERAGEIF($C$15:C137,"&lt;&gt;",$B$15:B137)</f>
        <v>7.5940000000000003</v>
      </c>
      <c r="R137" s="1">
        <f t="shared" si="16"/>
        <v>43921</v>
      </c>
      <c r="S137">
        <f t="shared" si="17"/>
        <v>23540.411313854074</v>
      </c>
      <c r="T137">
        <f t="shared" si="18"/>
        <v>-0.1563366864431821</v>
      </c>
    </row>
    <row r="138" spans="1:20" x14ac:dyDescent="0.25">
      <c r="A138" s="1">
        <v>40367</v>
      </c>
      <c r="B138" s="14">
        <v>7.7549999999999999</v>
      </c>
      <c r="C138">
        <f>+$B$3</f>
        <v>200</v>
      </c>
      <c r="D138" s="7">
        <f>+$D$11</f>
        <v>2.223157894736842</v>
      </c>
      <c r="E138">
        <v>1.54</v>
      </c>
      <c r="F138" s="6">
        <f>+C138-D138-E138</f>
        <v>196.23684210526318</v>
      </c>
      <c r="G138">
        <f t="shared" si="11"/>
        <v>3939.7655122675628</v>
      </c>
      <c r="H138">
        <f t="shared" si="12"/>
        <v>3638.9209923117255</v>
      </c>
      <c r="I138" s="5">
        <f t="shared" si="10"/>
        <v>945200</v>
      </c>
      <c r="J138" s="6">
        <f>+H138+SUM($B$4:$B$5)-SUM($F$15:F138)</f>
        <v>26529.064150206465</v>
      </c>
      <c r="K138" s="10">
        <f t="shared" si="13"/>
        <v>9.2120445034393761E-4</v>
      </c>
      <c r="L138" s="10">
        <f>+H138/SUM($F$15:F138)-1</f>
        <v>3.6771912933363016E-2</v>
      </c>
      <c r="M138" s="14">
        <f t="shared" si="19"/>
        <v>25.304557331433035</v>
      </c>
      <c r="N138" s="14">
        <f t="shared" si="14"/>
        <v>469.2354600015118</v>
      </c>
      <c r="O138" s="4">
        <f t="shared" si="15"/>
        <v>7.4799480032774044</v>
      </c>
      <c r="P138" s="14">
        <f>+AVERAGEIF($C$15:C138,"&lt;&gt;",$B$15:B138)</f>
        <v>7.6141250000000005</v>
      </c>
      <c r="R138" s="1">
        <f t="shared" si="16"/>
        <v>43951</v>
      </c>
      <c r="S138">
        <f t="shared" si="17"/>
        <v>25581.207631382236</v>
      </c>
      <c r="T138">
        <f t="shared" si="18"/>
        <v>8.6693316030850509E-2</v>
      </c>
    </row>
    <row r="139" spans="1:20" x14ac:dyDescent="0.25">
      <c r="A139" s="1">
        <v>40368</v>
      </c>
      <c r="B139" s="14">
        <v>7.8609999999999998</v>
      </c>
      <c r="G139">
        <f t="shared" si="11"/>
        <v>3993.6165947047466</v>
      </c>
      <c r="H139">
        <f t="shared" si="12"/>
        <v>3688.6599510718856</v>
      </c>
      <c r="I139" s="5">
        <f t="shared" si="10"/>
        <v>0</v>
      </c>
      <c r="J139" s="6">
        <f>+H139+SUM($B$4:$B$5)-SUM($F$15:F139)</f>
        <v>26578.803108966622</v>
      </c>
      <c r="K139" s="10">
        <f t="shared" si="13"/>
        <v>1.8748855398191822E-3</v>
      </c>
      <c r="L139" s="10">
        <f>+H139/SUM($F$15:F139)-1</f>
        <v>5.0943134438319326E-2</v>
      </c>
      <c r="M139" s="14">
        <f t="shared" si="19"/>
        <v>0</v>
      </c>
      <c r="N139" s="14">
        <f t="shared" si="14"/>
        <v>469.2354600015118</v>
      </c>
      <c r="O139" s="4">
        <f t="shared" si="15"/>
        <v>7.4799480032774044</v>
      </c>
      <c r="P139" s="14">
        <f>+AVERAGEIF($C$15:C139,"&lt;&gt;",$B$15:B139)</f>
        <v>7.6141250000000005</v>
      </c>
      <c r="R139" s="1">
        <f t="shared" si="16"/>
        <v>43982</v>
      </c>
      <c r="S139">
        <f t="shared" si="17"/>
        <v>25294.220649229846</v>
      </c>
      <c r="T139">
        <f t="shared" si="18"/>
        <v>-1.1218664352668162E-2</v>
      </c>
    </row>
    <row r="140" spans="1:20" x14ac:dyDescent="0.25">
      <c r="A140" s="1">
        <v>40371</v>
      </c>
      <c r="B140" s="14">
        <v>7.891</v>
      </c>
      <c r="G140">
        <f t="shared" si="11"/>
        <v>4008.8574670926291</v>
      </c>
      <c r="H140">
        <f t="shared" si="12"/>
        <v>3702.7370148719315</v>
      </c>
      <c r="I140" s="5">
        <f t="shared" si="10"/>
        <v>0</v>
      </c>
      <c r="J140" s="6">
        <f>+H140+SUM($B$4:$B$5)-SUM($F$15:F140)</f>
        <v>26592.880172766669</v>
      </c>
      <c r="K140" s="10">
        <f t="shared" si="13"/>
        <v>5.2963497800617709E-4</v>
      </c>
      <c r="L140" s="10">
        <f>+H140/SUM($F$15:F140)-1</f>
        <v>5.4953857505759984E-2</v>
      </c>
      <c r="M140" s="14">
        <f t="shared" si="19"/>
        <v>0</v>
      </c>
      <c r="N140" s="14">
        <f t="shared" si="14"/>
        <v>469.2354600015118</v>
      </c>
      <c r="O140" s="4">
        <f t="shared" si="15"/>
        <v>7.4799480032774044</v>
      </c>
      <c r="P140" s="14">
        <f>+AVERAGEIF($C$15:C140,"&lt;&gt;",$B$15:B140)</f>
        <v>7.6141250000000005</v>
      </c>
      <c r="R140" s="1">
        <f t="shared" si="16"/>
        <v>44012</v>
      </c>
      <c r="S140">
        <f t="shared" si="17"/>
        <v>26592.039557407919</v>
      </c>
      <c r="T140">
        <f t="shared" si="18"/>
        <v>5.1308910686583609E-2</v>
      </c>
    </row>
    <row r="141" spans="1:20" x14ac:dyDescent="0.25">
      <c r="A141" s="1">
        <v>40372</v>
      </c>
      <c r="B141" s="14">
        <v>7.8810000000000002</v>
      </c>
      <c r="G141">
        <f t="shared" si="11"/>
        <v>4003.7771762966686</v>
      </c>
      <c r="H141">
        <f t="shared" si="12"/>
        <v>3698.0446602719167</v>
      </c>
      <c r="I141" s="5">
        <f t="shared" si="10"/>
        <v>0</v>
      </c>
      <c r="J141" s="6">
        <f>+H141+SUM($B$4:$B$5)-SUM($F$15:F141)</f>
        <v>26588.187818166654</v>
      </c>
      <c r="K141" s="10">
        <f t="shared" si="13"/>
        <v>-1.7645153776235656E-4</v>
      </c>
      <c r="L141" s="10">
        <f>+H141/SUM($F$15:F141)-1</f>
        <v>5.3616949816613246E-2</v>
      </c>
      <c r="M141" s="14">
        <f t="shared" si="19"/>
        <v>0</v>
      </c>
      <c r="N141" s="14">
        <f t="shared" si="14"/>
        <v>469.2354600015118</v>
      </c>
      <c r="O141" s="4">
        <f t="shared" si="15"/>
        <v>7.4799480032774044</v>
      </c>
      <c r="P141" s="14">
        <f>+AVERAGEIF($C$15:C141,"&lt;&gt;",$B$15:B141)</f>
        <v>7.6141250000000005</v>
      </c>
      <c r="R141" s="1">
        <f t="shared" si="16"/>
        <v>44043</v>
      </c>
      <c r="S141">
        <f t="shared" si="17"/>
        <v>27692.156322325438</v>
      </c>
      <c r="T141">
        <f t="shared" si="18"/>
        <v>4.1370153746294713E-2</v>
      </c>
    </row>
    <row r="142" spans="1:20" x14ac:dyDescent="0.25">
      <c r="A142" s="1">
        <v>40373</v>
      </c>
      <c r="B142" s="14">
        <v>7.8810000000000002</v>
      </c>
      <c r="G142">
        <f t="shared" si="11"/>
        <v>4003.7771762966686</v>
      </c>
      <c r="H142">
        <f t="shared" si="12"/>
        <v>3698.0446602719167</v>
      </c>
      <c r="I142" s="5">
        <f t="shared" si="10"/>
        <v>0</v>
      </c>
      <c r="J142" s="6">
        <f>+H142+SUM($B$4:$B$5)-SUM($F$15:F142)</f>
        <v>26588.187818166654</v>
      </c>
      <c r="K142" s="10">
        <f t="shared" si="13"/>
        <v>0</v>
      </c>
      <c r="L142" s="10">
        <f>+H142/SUM($F$15:F142)-1</f>
        <v>5.3616949816613246E-2</v>
      </c>
      <c r="M142" s="14">
        <f t="shared" si="19"/>
        <v>0</v>
      </c>
      <c r="N142" s="14">
        <f t="shared" si="14"/>
        <v>469.2354600015118</v>
      </c>
      <c r="O142" s="4">
        <f t="shared" si="15"/>
        <v>7.4799480032774044</v>
      </c>
      <c r="P142" s="14">
        <f>+AVERAGEIF($C$15:C142,"&lt;&gt;",$B$15:B142)</f>
        <v>7.6141250000000005</v>
      </c>
      <c r="R142" s="1">
        <f t="shared" si="16"/>
        <v>44074</v>
      </c>
      <c r="S142">
        <f t="shared" si="17"/>
        <v>27829.272324909358</v>
      </c>
      <c r="T142">
        <f t="shared" si="18"/>
        <v>4.9514382696653758E-3</v>
      </c>
    </row>
    <row r="143" spans="1:20" x14ac:dyDescent="0.25">
      <c r="A143" s="1">
        <v>40374</v>
      </c>
      <c r="B143" s="14">
        <v>7.76</v>
      </c>
      <c r="G143">
        <f t="shared" si="11"/>
        <v>3942.3056576655431</v>
      </c>
      <c r="H143">
        <f t="shared" si="12"/>
        <v>3641.2671696117332</v>
      </c>
      <c r="I143" s="5">
        <f t="shared" si="10"/>
        <v>0</v>
      </c>
      <c r="J143" s="6">
        <f>+H143+SUM($B$4:$B$5)-SUM($F$15:F143)</f>
        <v>26531.41032750647</v>
      </c>
      <c r="K143" s="10">
        <f t="shared" si="13"/>
        <v>-2.1354404086686429E-3</v>
      </c>
      <c r="L143" s="10">
        <f>+H143/SUM($F$15:F143)-1</f>
        <v>3.7440366777936385E-2</v>
      </c>
      <c r="M143" s="14">
        <f t="shared" si="19"/>
        <v>0</v>
      </c>
      <c r="N143" s="14">
        <f t="shared" si="14"/>
        <v>469.2354600015118</v>
      </c>
      <c r="O143" s="4">
        <f t="shared" si="15"/>
        <v>7.4799480032774044</v>
      </c>
      <c r="P143" s="14">
        <f>+AVERAGEIF($C$15:C143,"&lt;&gt;",$B$15:B143)</f>
        <v>7.6141250000000005</v>
      </c>
      <c r="R143" s="1">
        <f t="shared" si="16"/>
        <v>44104</v>
      </c>
      <c r="S143">
        <f t="shared" si="17"/>
        <v>27854.782278878443</v>
      </c>
      <c r="T143">
        <f t="shared" si="18"/>
        <v>9.166590369755756E-4</v>
      </c>
    </row>
    <row r="144" spans="1:20" x14ac:dyDescent="0.25">
      <c r="A144" s="1">
        <v>40375</v>
      </c>
      <c r="B144" s="14">
        <v>7.665</v>
      </c>
      <c r="G144">
        <f t="shared" si="11"/>
        <v>3894.0428951039162</v>
      </c>
      <c r="H144">
        <f t="shared" si="12"/>
        <v>3596.6898009115898</v>
      </c>
      <c r="I144" s="5">
        <f t="shared" ref="I144:I207" si="20">+C144*(MAX($A:$A)-A144)</f>
        <v>0</v>
      </c>
      <c r="J144" s="6">
        <f>+H144+SUM($B$4:$B$5)-SUM($F$15:F144)</f>
        <v>26486.832958806328</v>
      </c>
      <c r="K144" s="10">
        <f t="shared" si="13"/>
        <v>-1.6801733548980069E-3</v>
      </c>
      <c r="L144" s="10">
        <f>+H144/SUM($F$15:F144)-1</f>
        <v>2.4739743731041708E-2</v>
      </c>
      <c r="M144" s="14">
        <f t="shared" si="19"/>
        <v>0</v>
      </c>
      <c r="N144" s="14">
        <f t="shared" si="14"/>
        <v>469.2354600015118</v>
      </c>
      <c r="O144" s="4">
        <f t="shared" si="15"/>
        <v>7.4799480032774044</v>
      </c>
      <c r="P144" s="14">
        <f>+AVERAGEIF($C$15:C144,"&lt;&gt;",$B$15:B144)</f>
        <v>7.6141250000000005</v>
      </c>
      <c r="R144" s="1">
        <f t="shared" si="16"/>
        <v>44135</v>
      </c>
      <c r="S144">
        <f t="shared" si="17"/>
        <v>28645.590851920631</v>
      </c>
      <c r="T144">
        <f t="shared" si="18"/>
        <v>2.8390405824203491E-2</v>
      </c>
    </row>
    <row r="145" spans="1:20" x14ac:dyDescent="0.25">
      <c r="A145" s="1">
        <v>40378</v>
      </c>
      <c r="B145" s="14">
        <v>7.63</v>
      </c>
      <c r="G145">
        <f t="shared" ref="G145:G208" si="21">+(B145/B144*G144)+C145</f>
        <v>3876.2618773180534</v>
      </c>
      <c r="H145">
        <f t="shared" ref="H145:H208" si="22">+(B145/B144*H144)+F145</f>
        <v>3580.2665598115368</v>
      </c>
      <c r="I145" s="5">
        <f t="shared" si="20"/>
        <v>0</v>
      </c>
      <c r="J145" s="6">
        <f>+H145+SUM($B$4:$B$5)-SUM($F$15:F145)</f>
        <v>26470.409717706276</v>
      </c>
      <c r="K145" s="10">
        <f t="shared" ref="K145:K208" si="23">+J145/J144-1</f>
        <v>-6.2005303259904387E-4</v>
      </c>
      <c r="L145" s="10">
        <f>+H145/SUM($F$15:F145)-1</f>
        <v>2.0060566819027681E-2</v>
      </c>
      <c r="M145" s="14">
        <f t="shared" si="19"/>
        <v>0</v>
      </c>
      <c r="N145" s="14">
        <f t="shared" ref="N145:N208" si="24">+M145+N144</f>
        <v>469.2354600015118</v>
      </c>
      <c r="O145" s="4">
        <f t="shared" ref="O145:O208" si="25">((O144*N144)+(B145*M145))/N145</f>
        <v>7.4799480032774044</v>
      </c>
      <c r="P145" s="14">
        <f>+AVERAGEIF($C$15:C145,"&lt;&gt;",$B$15:B145)</f>
        <v>7.6141250000000005</v>
      </c>
      <c r="R145" s="1">
        <f t="shared" ref="R145:R176" si="26">+EOMONTH(R144,1)</f>
        <v>44165</v>
      </c>
      <c r="S145">
        <f t="shared" ref="S145:S176" si="27">+VLOOKUP(R145,$A:$J,10,1)</f>
        <v>30469.552560711414</v>
      </c>
      <c r="T145">
        <f t="shared" ref="T145:T176" si="28">+S145/S144-1</f>
        <v>6.3673384089701468E-2</v>
      </c>
    </row>
    <row r="146" spans="1:20" x14ac:dyDescent="0.25">
      <c r="A146" s="1">
        <v>40379</v>
      </c>
      <c r="B146" s="14">
        <v>7.7409999999999997</v>
      </c>
      <c r="G146">
        <f t="shared" si="21"/>
        <v>3932.6531051532174</v>
      </c>
      <c r="H146">
        <f t="shared" si="22"/>
        <v>3632.3516958717041</v>
      </c>
      <c r="I146" s="5">
        <f t="shared" si="20"/>
        <v>0</v>
      </c>
      <c r="J146" s="6">
        <f>+H146+SUM($B$4:$B$5)-SUM($F$15:F146)</f>
        <v>26522.494853766442</v>
      </c>
      <c r="K146" s="10">
        <f t="shared" si="23"/>
        <v>1.9676739655951625E-3</v>
      </c>
      <c r="L146" s="10">
        <f>+H146/SUM($F$15:F146)-1</f>
        <v>3.4900242168557361E-2</v>
      </c>
      <c r="M146" s="14">
        <f t="shared" si="19"/>
        <v>0</v>
      </c>
      <c r="N146" s="14">
        <f t="shared" si="24"/>
        <v>469.2354600015118</v>
      </c>
      <c r="O146" s="4">
        <f t="shared" si="25"/>
        <v>7.4799480032774044</v>
      </c>
      <c r="P146" s="14">
        <f>+AVERAGEIF($C$15:C146,"&lt;&gt;",$B$15:B146)</f>
        <v>7.6141250000000005</v>
      </c>
      <c r="R146" s="1">
        <f t="shared" si="26"/>
        <v>44196</v>
      </c>
      <c r="S146">
        <f t="shared" si="27"/>
        <v>31391.099647845225</v>
      </c>
      <c r="T146">
        <f t="shared" si="28"/>
        <v>3.0244851324862765E-2</v>
      </c>
    </row>
    <row r="147" spans="1:20" x14ac:dyDescent="0.25">
      <c r="A147" s="1">
        <v>40380</v>
      </c>
      <c r="B147" s="14">
        <v>7.8540000000000001</v>
      </c>
      <c r="G147">
        <f t="shared" si="21"/>
        <v>3990.0603911475737</v>
      </c>
      <c r="H147">
        <f t="shared" si="22"/>
        <v>3685.3753028518749</v>
      </c>
      <c r="I147" s="5">
        <f t="shared" si="20"/>
        <v>0</v>
      </c>
      <c r="J147" s="6">
        <f>+H147+SUM($B$4:$B$5)-SUM($F$15:F147)</f>
        <v>26575.518460746614</v>
      </c>
      <c r="K147" s="10">
        <f t="shared" si="23"/>
        <v>1.9991937889900502E-3</v>
      </c>
      <c r="L147" s="10">
        <f>+H147/SUM($F$15:F147)-1</f>
        <v>5.000729905591661E-2</v>
      </c>
      <c r="M147" s="14">
        <f t="shared" ref="M147:M210" si="29">+F147/B147</f>
        <v>0</v>
      </c>
      <c r="N147" s="14">
        <f t="shared" si="24"/>
        <v>469.2354600015118</v>
      </c>
      <c r="O147" s="4">
        <f t="shared" si="25"/>
        <v>7.4799480032774044</v>
      </c>
      <c r="P147" s="14">
        <f>+AVERAGEIF($C$15:C147,"&lt;&gt;",$B$15:B147)</f>
        <v>7.6141250000000005</v>
      </c>
      <c r="R147" s="1">
        <f t="shared" si="26"/>
        <v>44227</v>
      </c>
      <c r="S147">
        <f t="shared" si="27"/>
        <v>32551.802553439371</v>
      </c>
      <c r="T147">
        <f t="shared" si="28"/>
        <v>3.6975541431018888E-2</v>
      </c>
    </row>
    <row r="148" spans="1:20" x14ac:dyDescent="0.25">
      <c r="A148" s="1">
        <v>40381</v>
      </c>
      <c r="B148" s="14">
        <v>7.87</v>
      </c>
      <c r="G148">
        <f t="shared" si="21"/>
        <v>3998.1888564211104</v>
      </c>
      <c r="H148">
        <f t="shared" si="22"/>
        <v>3692.8830702118989</v>
      </c>
      <c r="I148" s="5">
        <f t="shared" si="20"/>
        <v>0</v>
      </c>
      <c r="J148" s="6">
        <f>+H148+SUM($B$4:$B$5)-SUM($F$15:F148)</f>
        <v>26583.026228106635</v>
      </c>
      <c r="K148" s="10">
        <f t="shared" si="23"/>
        <v>2.8250690089492991E-4</v>
      </c>
      <c r="L148" s="10">
        <f>+H148/SUM($F$15:F148)-1</f>
        <v>5.214635135855139E-2</v>
      </c>
      <c r="M148" s="14">
        <f t="shared" si="29"/>
        <v>0</v>
      </c>
      <c r="N148" s="14">
        <f t="shared" si="24"/>
        <v>469.2354600015118</v>
      </c>
      <c r="O148" s="4">
        <f t="shared" si="25"/>
        <v>7.4799480032774044</v>
      </c>
      <c r="P148" s="14">
        <f>+AVERAGEIF($C$15:C148,"&lt;&gt;",$B$15:B148)</f>
        <v>7.6141250000000005</v>
      </c>
      <c r="R148" s="1">
        <f t="shared" si="26"/>
        <v>44255</v>
      </c>
      <c r="S148">
        <f t="shared" si="27"/>
        <v>33240.571310605112</v>
      </c>
      <c r="T148">
        <f t="shared" si="28"/>
        <v>2.1159158729689764E-2</v>
      </c>
    </row>
    <row r="149" spans="1:20" x14ac:dyDescent="0.25">
      <c r="A149" s="1">
        <v>40382</v>
      </c>
      <c r="B149" s="14">
        <v>7.9770000000000003</v>
      </c>
      <c r="G149">
        <f t="shared" si="21"/>
        <v>4052.5479679378909</v>
      </c>
      <c r="H149">
        <f t="shared" si="22"/>
        <v>3743.0912644320611</v>
      </c>
      <c r="I149" s="5">
        <f t="shared" si="20"/>
        <v>0</v>
      </c>
      <c r="J149" s="6">
        <f>+H149+SUM($B$4:$B$5)-SUM($F$15:F149)</f>
        <v>26633.234422326797</v>
      </c>
      <c r="K149" s="10">
        <f t="shared" si="23"/>
        <v>1.8887313201036982E-3</v>
      </c>
      <c r="L149" s="10">
        <f>+H149/SUM($F$15:F149)-1</f>
        <v>6.6451263632422597E-2</v>
      </c>
      <c r="M149" s="14">
        <f t="shared" si="29"/>
        <v>0</v>
      </c>
      <c r="N149" s="14">
        <f t="shared" si="24"/>
        <v>469.2354600015118</v>
      </c>
      <c r="O149" s="4">
        <f t="shared" si="25"/>
        <v>7.4799480032774044</v>
      </c>
      <c r="P149" s="14">
        <f>+AVERAGEIF($C$15:C149,"&lt;&gt;",$B$15:B149)</f>
        <v>7.6141250000000005</v>
      </c>
      <c r="R149" s="1">
        <f t="shared" si="26"/>
        <v>44286</v>
      </c>
      <c r="S149">
        <f t="shared" si="27"/>
        <v>33718.882947525781</v>
      </c>
      <c r="T149">
        <f t="shared" si="28"/>
        <v>1.438939278303164E-2</v>
      </c>
    </row>
    <row r="150" spans="1:20" x14ac:dyDescent="0.25">
      <c r="A150" s="1">
        <v>40385</v>
      </c>
      <c r="B150" s="14">
        <v>7.94</v>
      </c>
      <c r="G150">
        <f t="shared" si="21"/>
        <v>4033.7508919928364</v>
      </c>
      <c r="H150">
        <f t="shared" si="22"/>
        <v>3725.7295524120054</v>
      </c>
      <c r="I150" s="5">
        <f t="shared" si="20"/>
        <v>0</v>
      </c>
      <c r="J150" s="6">
        <f>+H150+SUM($B$4:$B$5)-SUM($F$15:F150)</f>
        <v>26615.872710306743</v>
      </c>
      <c r="K150" s="10">
        <f t="shared" si="23"/>
        <v>-6.5188147052464007E-4</v>
      </c>
      <c r="L150" s="10">
        <f>+H150/SUM($F$15:F150)-1</f>
        <v>6.1504705182579444E-2</v>
      </c>
      <c r="M150" s="14">
        <f t="shared" si="29"/>
        <v>0</v>
      </c>
      <c r="N150" s="14">
        <f t="shared" si="24"/>
        <v>469.2354600015118</v>
      </c>
      <c r="O150" s="4">
        <f t="shared" si="25"/>
        <v>7.4799480032774044</v>
      </c>
      <c r="P150" s="14">
        <f>+AVERAGEIF($C$15:C150,"&lt;&gt;",$B$15:B150)</f>
        <v>7.6141250000000005</v>
      </c>
      <c r="R150" s="1">
        <f t="shared" si="26"/>
        <v>44316</v>
      </c>
      <c r="S150">
        <f t="shared" si="27"/>
        <v>33785.846576694676</v>
      </c>
      <c r="T150">
        <f t="shared" si="28"/>
        <v>1.9859385399303431E-3</v>
      </c>
    </row>
    <row r="151" spans="1:20" x14ac:dyDescent="0.25">
      <c r="A151" s="1">
        <v>40386</v>
      </c>
      <c r="B151" s="14">
        <v>7.9530000000000003</v>
      </c>
      <c r="G151">
        <f t="shared" si="21"/>
        <v>4040.355270027585</v>
      </c>
      <c r="H151">
        <f t="shared" si="22"/>
        <v>3731.8296133920248</v>
      </c>
      <c r="I151" s="5">
        <f t="shared" si="20"/>
        <v>0</v>
      </c>
      <c r="J151" s="6">
        <f>+H151+SUM($B$4:$B$5)-SUM($F$15:F151)</f>
        <v>26621.972771286761</v>
      </c>
      <c r="K151" s="10">
        <f t="shared" si="23"/>
        <v>2.2918883954736735E-4</v>
      </c>
      <c r="L151" s="10">
        <f>+H151/SUM($F$15:F151)-1</f>
        <v>6.3242685178470204E-2</v>
      </c>
      <c r="M151" s="14">
        <f t="shared" si="29"/>
        <v>0</v>
      </c>
      <c r="N151" s="14">
        <f t="shared" si="24"/>
        <v>469.2354600015118</v>
      </c>
      <c r="O151" s="4">
        <f t="shared" si="25"/>
        <v>7.4799480032774044</v>
      </c>
      <c r="P151" s="14">
        <f>+AVERAGEIF($C$15:C151,"&lt;&gt;",$B$15:B151)</f>
        <v>7.6141250000000005</v>
      </c>
      <c r="R151" s="1">
        <f t="shared" si="26"/>
        <v>44347</v>
      </c>
      <c r="S151">
        <f t="shared" si="27"/>
        <v>33671.051783833725</v>
      </c>
      <c r="T151">
        <f t="shared" si="28"/>
        <v>-3.3977184085165479E-3</v>
      </c>
    </row>
    <row r="152" spans="1:20" x14ac:dyDescent="0.25">
      <c r="A152" s="1">
        <v>40387</v>
      </c>
      <c r="B152" s="14">
        <v>7.94</v>
      </c>
      <c r="G152">
        <f t="shared" si="21"/>
        <v>4033.7508919928364</v>
      </c>
      <c r="H152">
        <f t="shared" si="22"/>
        <v>3725.7295524120054</v>
      </c>
      <c r="I152" s="5">
        <f t="shared" si="20"/>
        <v>0</v>
      </c>
      <c r="J152" s="6">
        <f>+H152+SUM($B$4:$B$5)-SUM($F$15:F152)</f>
        <v>26615.872710306743</v>
      </c>
      <c r="K152" s="10">
        <f t="shared" si="23"/>
        <v>-2.2913632405918705E-4</v>
      </c>
      <c r="L152" s="10">
        <f>+H152/SUM($F$15:F152)-1</f>
        <v>6.1504705182579444E-2</v>
      </c>
      <c r="M152" s="14">
        <f t="shared" si="29"/>
        <v>0</v>
      </c>
      <c r="N152" s="14">
        <f t="shared" si="24"/>
        <v>469.2354600015118</v>
      </c>
      <c r="O152" s="4">
        <f t="shared" si="25"/>
        <v>7.4799480032774044</v>
      </c>
      <c r="P152" s="14">
        <f>+AVERAGEIF($C$15:C152,"&lt;&gt;",$B$15:B152)</f>
        <v>7.6141250000000005</v>
      </c>
      <c r="R152" s="1">
        <f t="shared" si="26"/>
        <v>44377</v>
      </c>
      <c r="S152">
        <f t="shared" si="27"/>
        <v>34149.363420754395</v>
      </c>
      <c r="T152">
        <f t="shared" si="28"/>
        <v>1.4205426073156335E-2</v>
      </c>
    </row>
    <row r="153" spans="1:20" x14ac:dyDescent="0.25">
      <c r="A153" s="1">
        <v>40388</v>
      </c>
      <c r="B153" s="14">
        <v>7.9169999999999998</v>
      </c>
      <c r="G153">
        <f t="shared" si="21"/>
        <v>4022.0662231621263</v>
      </c>
      <c r="H153">
        <f t="shared" si="22"/>
        <v>3714.9371368319703</v>
      </c>
      <c r="I153" s="5">
        <f t="shared" si="20"/>
        <v>0</v>
      </c>
      <c r="J153" s="6">
        <f>+H153+SUM($B$4:$B$5)-SUM($F$15:F153)</f>
        <v>26605.080294726708</v>
      </c>
      <c r="K153" s="10">
        <f t="shared" si="23"/>
        <v>-4.0548794689176937E-4</v>
      </c>
      <c r="L153" s="10">
        <f>+H153/SUM($F$15:F153)-1</f>
        <v>5.8429817497541503E-2</v>
      </c>
      <c r="M153" s="14">
        <f t="shared" si="29"/>
        <v>0</v>
      </c>
      <c r="N153" s="14">
        <f t="shared" si="24"/>
        <v>469.2354600015118</v>
      </c>
      <c r="O153" s="4">
        <f t="shared" si="25"/>
        <v>7.4799480032774044</v>
      </c>
      <c r="P153" s="14">
        <f>+AVERAGEIF($C$15:C153,"&lt;&gt;",$B$15:B153)</f>
        <v>7.6141250000000005</v>
      </c>
      <c r="R153" s="1">
        <f t="shared" si="26"/>
        <v>44408</v>
      </c>
      <c r="S153">
        <f t="shared" si="27"/>
        <v>32201.040686364209</v>
      </c>
      <c r="T153">
        <f t="shared" si="28"/>
        <v>-5.7052973737310886E-2</v>
      </c>
    </row>
    <row r="154" spans="1:20" x14ac:dyDescent="0.25">
      <c r="A154" s="1">
        <v>40389</v>
      </c>
      <c r="B154" s="14">
        <v>7.9359999999999999</v>
      </c>
      <c r="G154">
        <f t="shared" si="21"/>
        <v>4031.718775674452</v>
      </c>
      <c r="H154">
        <f t="shared" si="22"/>
        <v>3723.8526105719993</v>
      </c>
      <c r="I154" s="5">
        <f t="shared" si="20"/>
        <v>0</v>
      </c>
      <c r="J154" s="6">
        <f>+H154+SUM($B$4:$B$5)-SUM($F$15:F154)</f>
        <v>26613.995768466739</v>
      </c>
      <c r="K154" s="10">
        <f t="shared" si="23"/>
        <v>3.3510418466198288E-4</v>
      </c>
      <c r="L154" s="10">
        <f>+H154/SUM($F$15:F154)-1</f>
        <v>6.0969942106920527E-2</v>
      </c>
      <c r="M154" s="14">
        <f t="shared" si="29"/>
        <v>0</v>
      </c>
      <c r="N154" s="14">
        <f t="shared" si="24"/>
        <v>469.2354600015118</v>
      </c>
      <c r="O154" s="4">
        <f t="shared" si="25"/>
        <v>7.4799480032774044</v>
      </c>
      <c r="P154" s="14">
        <f>+AVERAGEIF($C$15:C154,"&lt;&gt;",$B$15:B154)</f>
        <v>7.6141250000000005</v>
      </c>
      <c r="R154" s="1">
        <f t="shared" si="26"/>
        <v>44439</v>
      </c>
      <c r="S154">
        <f t="shared" si="27"/>
        <v>32723.994742730803</v>
      </c>
      <c r="T154">
        <f t="shared" si="28"/>
        <v>1.6240284326836774E-2</v>
      </c>
    </row>
    <row r="155" spans="1:20" x14ac:dyDescent="0.25">
      <c r="A155" s="1">
        <v>40393</v>
      </c>
      <c r="B155" s="14">
        <v>7.96</v>
      </c>
      <c r="G155">
        <f t="shared" si="21"/>
        <v>4043.9114735847575</v>
      </c>
      <c r="H155">
        <f t="shared" si="22"/>
        <v>3735.1142616120351</v>
      </c>
      <c r="I155" s="5">
        <f t="shared" si="20"/>
        <v>0</v>
      </c>
      <c r="J155" s="6">
        <f>+H155+SUM($B$4:$B$5)-SUM($F$15:F155)</f>
        <v>26625.257419506772</v>
      </c>
      <c r="K155" s="10">
        <f t="shared" si="23"/>
        <v>4.2314769785067874E-4</v>
      </c>
      <c r="L155" s="10">
        <f>+H155/SUM($F$15:F155)-1</f>
        <v>6.417852056087292E-2</v>
      </c>
      <c r="M155" s="14">
        <f t="shared" si="29"/>
        <v>0</v>
      </c>
      <c r="N155" s="14">
        <f t="shared" si="24"/>
        <v>469.2354600015118</v>
      </c>
      <c r="O155" s="4">
        <f t="shared" si="25"/>
        <v>7.4799480032774044</v>
      </c>
      <c r="P155" s="14">
        <f>+AVERAGEIF($C$15:C155,"&lt;&gt;",$B$15:B155)</f>
        <v>7.6141250000000005</v>
      </c>
      <c r="R155" s="1">
        <f t="shared" si="26"/>
        <v>44469</v>
      </c>
      <c r="S155">
        <f t="shared" si="27"/>
        <v>32044.792218303457</v>
      </c>
      <c r="T155">
        <f t="shared" si="28"/>
        <v>-2.075548935168503E-2</v>
      </c>
    </row>
    <row r="156" spans="1:20" x14ac:dyDescent="0.25">
      <c r="A156" s="1">
        <v>40394</v>
      </c>
      <c r="B156" s="14">
        <v>8.0129999999999999</v>
      </c>
      <c r="G156">
        <f t="shared" si="21"/>
        <v>4070.8370148033491</v>
      </c>
      <c r="H156">
        <f t="shared" si="22"/>
        <v>3759.9837409921151</v>
      </c>
      <c r="I156" s="5">
        <f t="shared" si="20"/>
        <v>0</v>
      </c>
      <c r="J156" s="6">
        <f>+H156+SUM($B$4:$B$5)-SUM($F$15:F156)</f>
        <v>26650.126898886854</v>
      </c>
      <c r="K156" s="10">
        <f t="shared" si="23"/>
        <v>9.3405592247397529E-4</v>
      </c>
      <c r="L156" s="10">
        <f>+H156/SUM($F$15:F156)-1</f>
        <v>7.1264131313351076E-2</v>
      </c>
      <c r="M156" s="14">
        <f t="shared" si="29"/>
        <v>0</v>
      </c>
      <c r="N156" s="14">
        <f t="shared" si="24"/>
        <v>469.2354600015118</v>
      </c>
      <c r="O156" s="4">
        <f t="shared" si="25"/>
        <v>7.4799480032774044</v>
      </c>
      <c r="P156" s="14">
        <f>+AVERAGEIF($C$15:C156,"&lt;&gt;",$B$15:B156)</f>
        <v>7.6141250000000005</v>
      </c>
      <c r="R156" s="1">
        <f t="shared" si="26"/>
        <v>44500</v>
      </c>
      <c r="S156">
        <f t="shared" si="27"/>
        <v>32271.193059779242</v>
      </c>
      <c r="T156">
        <f t="shared" si="28"/>
        <v>7.065136822652418E-3</v>
      </c>
    </row>
    <row r="157" spans="1:20" x14ac:dyDescent="0.25">
      <c r="A157" s="1">
        <v>40395</v>
      </c>
      <c r="B157" s="14">
        <v>8.0050000000000008</v>
      </c>
      <c r="G157">
        <f t="shared" si="21"/>
        <v>4066.7727821665812</v>
      </c>
      <c r="H157">
        <f t="shared" si="22"/>
        <v>3756.2298573121034</v>
      </c>
      <c r="I157" s="5">
        <f t="shared" si="20"/>
        <v>0</v>
      </c>
      <c r="J157" s="6">
        <f>+H157+SUM($B$4:$B$5)-SUM($F$15:F157)</f>
        <v>26646.373015206842</v>
      </c>
      <c r="K157" s="10">
        <f t="shared" si="23"/>
        <v>-1.4085800395080561E-4</v>
      </c>
      <c r="L157" s="10">
        <f>+H157/SUM($F$15:F157)-1</f>
        <v>7.0194605162033685E-2</v>
      </c>
      <c r="M157" s="14">
        <f t="shared" si="29"/>
        <v>0</v>
      </c>
      <c r="N157" s="14">
        <f t="shared" si="24"/>
        <v>469.2354600015118</v>
      </c>
      <c r="O157" s="4">
        <f t="shared" si="25"/>
        <v>7.4799480032774044</v>
      </c>
      <c r="P157" s="14">
        <f>+AVERAGEIF($C$15:C157,"&lt;&gt;",$B$15:B157)</f>
        <v>7.6141250000000005</v>
      </c>
      <c r="R157" s="1">
        <f t="shared" si="26"/>
        <v>44530</v>
      </c>
      <c r="S157">
        <f t="shared" si="27"/>
        <v>31591.990535351888</v>
      </c>
      <c r="T157">
        <f t="shared" si="28"/>
        <v>-2.1046712564025682E-2</v>
      </c>
    </row>
    <row r="158" spans="1:20" x14ac:dyDescent="0.25">
      <c r="A158" s="1">
        <v>40396</v>
      </c>
      <c r="B158" s="14">
        <v>7.9290000000000003</v>
      </c>
      <c r="G158">
        <f t="shared" si="21"/>
        <v>4028.1625721172791</v>
      </c>
      <c r="H158">
        <f t="shared" si="22"/>
        <v>3720.5679623519882</v>
      </c>
      <c r="I158" s="5">
        <f t="shared" si="20"/>
        <v>0</v>
      </c>
      <c r="J158" s="6">
        <f>+H158+SUM($B$4:$B$5)-SUM($F$15:F158)</f>
        <v>26610.711120246728</v>
      </c>
      <c r="K158" s="10">
        <f t="shared" si="23"/>
        <v>-1.3383395533704823E-3</v>
      </c>
      <c r="L158" s="10">
        <f>+H158/SUM($F$15:F158)-1</f>
        <v>6.0034106724517589E-2</v>
      </c>
      <c r="M158" s="14">
        <f t="shared" si="29"/>
        <v>0</v>
      </c>
      <c r="N158" s="14">
        <f t="shared" si="24"/>
        <v>469.2354600015118</v>
      </c>
      <c r="O158" s="4">
        <f t="shared" si="25"/>
        <v>7.4799480032774044</v>
      </c>
      <c r="P158" s="14">
        <f>+AVERAGEIF($C$15:C158,"&lt;&gt;",$B$15:B158)</f>
        <v>7.6141250000000005</v>
      </c>
      <c r="R158" s="1">
        <f t="shared" si="26"/>
        <v>44561</v>
      </c>
      <c r="S158">
        <f t="shared" si="27"/>
        <v>31671.709141505333</v>
      </c>
      <c r="T158">
        <f t="shared" si="28"/>
        <v>2.5233802872990374E-3</v>
      </c>
    </row>
    <row r="159" spans="1:20" x14ac:dyDescent="0.25">
      <c r="A159" s="1">
        <v>40399</v>
      </c>
      <c r="B159" s="14">
        <v>7.9889999999999999</v>
      </c>
      <c r="C159">
        <f>+$B$3</f>
        <v>200</v>
      </c>
      <c r="D159" s="7">
        <f>+$D$11</f>
        <v>2.223157894736842</v>
      </c>
      <c r="E159">
        <v>1.54</v>
      </c>
      <c r="F159" s="6">
        <f>+C159-D159-E159</f>
        <v>196.23684210526318</v>
      </c>
      <c r="G159">
        <f t="shared" si="21"/>
        <v>4258.6443168930437</v>
      </c>
      <c r="H159">
        <f t="shared" si="22"/>
        <v>3944.9589320573423</v>
      </c>
      <c r="I159" s="5">
        <f t="shared" si="20"/>
        <v>938800</v>
      </c>
      <c r="J159" s="6">
        <f>+H159+SUM($B$4:$B$5)-SUM($F$15:F159)</f>
        <v>26638.865247846818</v>
      </c>
      <c r="K159" s="10">
        <f t="shared" si="23"/>
        <v>1.0579998209319097E-3</v>
      </c>
      <c r="L159" s="10">
        <f>+H159/SUM($F$15:F159)-1</f>
        <v>6.4452026365248161E-2</v>
      </c>
      <c r="M159" s="14">
        <f t="shared" si="29"/>
        <v>24.563379910534884</v>
      </c>
      <c r="N159" s="14">
        <f t="shared" si="24"/>
        <v>493.79883991204667</v>
      </c>
      <c r="O159" s="4">
        <f t="shared" si="25"/>
        <v>7.5052701315998211</v>
      </c>
      <c r="P159" s="14">
        <f>+AVERAGEIF($C$15:C159,"&lt;&gt;",$B$15:B159)</f>
        <v>7.6557777777777778</v>
      </c>
      <c r="R159" s="1">
        <f t="shared" si="26"/>
        <v>44592</v>
      </c>
      <c r="S159">
        <f t="shared" si="27"/>
        <v>31595.179279598033</v>
      </c>
      <c r="T159">
        <f t="shared" si="28"/>
        <v>-2.4163477116241339E-3</v>
      </c>
    </row>
    <row r="160" spans="1:20" x14ac:dyDescent="0.25">
      <c r="A160" s="1">
        <v>40400</v>
      </c>
      <c r="B160" s="14">
        <v>7.976</v>
      </c>
      <c r="G160">
        <f t="shared" si="21"/>
        <v>4251.7144913679949</v>
      </c>
      <c r="H160">
        <f t="shared" si="22"/>
        <v>3938.5395471384854</v>
      </c>
      <c r="I160" s="5">
        <f t="shared" si="20"/>
        <v>0</v>
      </c>
      <c r="J160" s="6">
        <f>+H160+SUM($B$4:$B$5)-SUM($F$15:F160)</f>
        <v>26632.445862927958</v>
      </c>
      <c r="K160" s="10">
        <f t="shared" si="23"/>
        <v>-2.4097816701773578E-4</v>
      </c>
      <c r="L160" s="10">
        <f>+H160/SUM($F$15:F160)-1</f>
        <v>6.2719910162625903E-2</v>
      </c>
      <c r="M160" s="14">
        <f t="shared" si="29"/>
        <v>0</v>
      </c>
      <c r="N160" s="14">
        <f t="shared" si="24"/>
        <v>493.79883991204667</v>
      </c>
      <c r="O160" s="4">
        <f t="shared" si="25"/>
        <v>7.5052701315998211</v>
      </c>
      <c r="P160" s="14">
        <f>+AVERAGEIF($C$15:C160,"&lt;&gt;",$B$15:B160)</f>
        <v>7.6557777777777778</v>
      </c>
      <c r="R160" s="1">
        <f t="shared" si="26"/>
        <v>44620</v>
      </c>
      <c r="S160">
        <f t="shared" si="27"/>
        <v>30864.956847232494</v>
      </c>
      <c r="T160">
        <f t="shared" si="28"/>
        <v>-2.311183063414568E-2</v>
      </c>
    </row>
    <row r="161" spans="1:20" x14ac:dyDescent="0.25">
      <c r="A161" s="1">
        <v>40401</v>
      </c>
      <c r="B161" s="14">
        <v>7.9379999999999997</v>
      </c>
      <c r="G161">
        <f t="shared" si="21"/>
        <v>4231.4580782947778</v>
      </c>
      <c r="H161">
        <f t="shared" si="22"/>
        <v>3919.7751912218278</v>
      </c>
      <c r="I161" s="5">
        <f t="shared" si="20"/>
        <v>0</v>
      </c>
      <c r="J161" s="6">
        <f>+H161+SUM($B$4:$B$5)-SUM($F$15:F161)</f>
        <v>26613.681507011301</v>
      </c>
      <c r="K161" s="10">
        <f t="shared" si="23"/>
        <v>-7.0456750436043158E-4</v>
      </c>
      <c r="L161" s="10">
        <f>+H161/SUM($F$15:F161)-1</f>
        <v>5.7656801262653712E-2</v>
      </c>
      <c r="M161" s="14">
        <f t="shared" si="29"/>
        <v>0</v>
      </c>
      <c r="N161" s="14">
        <f t="shared" si="24"/>
        <v>493.79883991204667</v>
      </c>
      <c r="O161" s="4">
        <f t="shared" si="25"/>
        <v>7.5052701315998211</v>
      </c>
      <c r="P161" s="14">
        <f>+AVERAGEIF($C$15:C161,"&lt;&gt;",$B$15:B161)</f>
        <v>7.6557777777777778</v>
      </c>
      <c r="R161" s="1">
        <f t="shared" si="26"/>
        <v>44651</v>
      </c>
      <c r="S161">
        <f t="shared" si="27"/>
        <v>30188.943067051292</v>
      </c>
      <c r="T161">
        <f t="shared" si="28"/>
        <v>-2.1902307640576435E-2</v>
      </c>
    </row>
    <row r="162" spans="1:20" x14ac:dyDescent="0.25">
      <c r="A162" s="1">
        <v>40402</v>
      </c>
      <c r="B162" s="14">
        <v>7.9249999999999998</v>
      </c>
      <c r="G162">
        <f t="shared" si="21"/>
        <v>4224.52825276973</v>
      </c>
      <c r="H162">
        <f t="shared" si="22"/>
        <v>3913.3558063029714</v>
      </c>
      <c r="I162" s="5">
        <f t="shared" si="20"/>
        <v>0</v>
      </c>
      <c r="J162" s="6">
        <f>+H162+SUM($B$4:$B$5)-SUM($F$15:F162)</f>
        <v>26607.262122092445</v>
      </c>
      <c r="K162" s="10">
        <f t="shared" si="23"/>
        <v>-2.4120619754031125E-4</v>
      </c>
      <c r="L162" s="10">
        <f>+H162/SUM($F$15:F162)-1</f>
        <v>5.5924685060031454E-2</v>
      </c>
      <c r="M162" s="14">
        <f t="shared" si="29"/>
        <v>0</v>
      </c>
      <c r="N162" s="14">
        <f t="shared" si="24"/>
        <v>493.79883991204667</v>
      </c>
      <c r="O162" s="4">
        <f t="shared" si="25"/>
        <v>7.5052701315998211</v>
      </c>
      <c r="P162" s="14">
        <f>+AVERAGEIF($C$15:C162,"&lt;&gt;",$B$15:B162)</f>
        <v>7.6557777777777778</v>
      </c>
      <c r="R162" s="1">
        <f t="shared" si="26"/>
        <v>44681</v>
      </c>
      <c r="S162">
        <f t="shared" si="27"/>
        <v>29675.555243423125</v>
      </c>
      <c r="T162">
        <f t="shared" si="28"/>
        <v>-1.7005823042161694E-2</v>
      </c>
    </row>
    <row r="163" spans="1:20" x14ac:dyDescent="0.25">
      <c r="A163" s="1">
        <v>40403</v>
      </c>
      <c r="B163" s="14">
        <v>8.0030000000000001</v>
      </c>
      <c r="G163">
        <f t="shared" si="21"/>
        <v>4266.1072059200187</v>
      </c>
      <c r="H163">
        <f t="shared" si="22"/>
        <v>3951.8721158161111</v>
      </c>
      <c r="I163" s="5">
        <f t="shared" si="20"/>
        <v>0</v>
      </c>
      <c r="J163" s="6">
        <f>+H163+SUM($B$4:$B$5)-SUM($F$15:F163)</f>
        <v>26645.778431605584</v>
      </c>
      <c r="K163" s="10">
        <f t="shared" si="23"/>
        <v>1.4475863520417853E-3</v>
      </c>
      <c r="L163" s="10">
        <f>+H163/SUM($F$15:F163)-1</f>
        <v>6.6317382275764336E-2</v>
      </c>
      <c r="M163" s="14">
        <f t="shared" si="29"/>
        <v>0</v>
      </c>
      <c r="N163" s="14">
        <f t="shared" si="24"/>
        <v>493.79883991204667</v>
      </c>
      <c r="O163" s="4">
        <f t="shared" si="25"/>
        <v>7.5052701315998211</v>
      </c>
      <c r="P163" s="14">
        <f>+AVERAGEIF($C$15:C163,"&lt;&gt;",$B$15:B163)</f>
        <v>7.6557777777777778</v>
      </c>
      <c r="R163" s="1">
        <f t="shared" si="26"/>
        <v>44712</v>
      </c>
      <c r="S163">
        <f t="shared" si="27"/>
        <v>29496.98556563941</v>
      </c>
      <c r="T163">
        <f t="shared" si="28"/>
        <v>-6.0173997190260398E-3</v>
      </c>
    </row>
    <row r="164" spans="1:20" x14ac:dyDescent="0.25">
      <c r="A164" s="1">
        <v>40406</v>
      </c>
      <c r="B164" s="14">
        <v>7.9939999999999998</v>
      </c>
      <c r="G164">
        <f t="shared" si="21"/>
        <v>4261.3096344026781</v>
      </c>
      <c r="H164">
        <f t="shared" si="22"/>
        <v>3947.4279262569025</v>
      </c>
      <c r="I164" s="5">
        <f t="shared" si="20"/>
        <v>0</v>
      </c>
      <c r="J164" s="6">
        <f>+H164+SUM($B$4:$B$5)-SUM($F$15:F164)</f>
        <v>26641.334242046378</v>
      </c>
      <c r="K164" s="10">
        <f t="shared" si="23"/>
        <v>-1.6678775478873309E-4</v>
      </c>
      <c r="L164" s="10">
        <f>+H164/SUM($F$15:F164)-1</f>
        <v>6.5118224904718192E-2</v>
      </c>
      <c r="M164" s="14">
        <f t="shared" si="29"/>
        <v>0</v>
      </c>
      <c r="N164" s="14">
        <f t="shared" si="24"/>
        <v>493.79883991204667</v>
      </c>
      <c r="O164" s="4">
        <f t="shared" si="25"/>
        <v>7.5052701315998211</v>
      </c>
      <c r="P164" s="14">
        <f>+AVERAGEIF($C$15:C164,"&lt;&gt;",$B$15:B164)</f>
        <v>7.6557777777777778</v>
      </c>
      <c r="R164" s="1">
        <f t="shared" si="26"/>
        <v>44742</v>
      </c>
      <c r="S164">
        <f t="shared" si="27"/>
        <v>28062.050654877417</v>
      </c>
      <c r="T164">
        <f t="shared" si="28"/>
        <v>-4.8646832320165201E-2</v>
      </c>
    </row>
    <row r="165" spans="1:20" x14ac:dyDescent="0.25">
      <c r="A165" s="1">
        <v>40407</v>
      </c>
      <c r="B165" s="14">
        <v>8.0419999999999998</v>
      </c>
      <c r="G165">
        <f t="shared" si="21"/>
        <v>4286.8966824951631</v>
      </c>
      <c r="H165">
        <f t="shared" si="22"/>
        <v>3971.1302705726807</v>
      </c>
      <c r="I165" s="5">
        <f t="shared" si="20"/>
        <v>0</v>
      </c>
      <c r="J165" s="6">
        <f>+H165+SUM($B$4:$B$5)-SUM($F$15:F165)</f>
        <v>26665.036586362156</v>
      </c>
      <c r="K165" s="10">
        <f t="shared" si="23"/>
        <v>8.896830804505651E-4</v>
      </c>
      <c r="L165" s="10">
        <f>+H165/SUM($F$15:F165)-1</f>
        <v>7.1513730883630666E-2</v>
      </c>
      <c r="M165" s="14">
        <f t="shared" si="29"/>
        <v>0</v>
      </c>
      <c r="N165" s="14">
        <f t="shared" si="24"/>
        <v>493.79883991204667</v>
      </c>
      <c r="O165" s="4">
        <f t="shared" si="25"/>
        <v>7.5052701315998211</v>
      </c>
      <c r="P165" s="14">
        <f>+AVERAGEIF($C$15:C165,"&lt;&gt;",$B$15:B165)</f>
        <v>7.6557777777777778</v>
      </c>
      <c r="R165" s="1">
        <f t="shared" si="26"/>
        <v>44773</v>
      </c>
      <c r="S165">
        <f t="shared" si="27"/>
        <v>28795.461831489101</v>
      </c>
      <c r="T165">
        <f t="shared" si="28"/>
        <v>2.6135337920652368E-2</v>
      </c>
    </row>
    <row r="166" spans="1:20" x14ac:dyDescent="0.25">
      <c r="A166" s="1">
        <v>40408</v>
      </c>
      <c r="B166" s="14">
        <v>8.0470000000000006</v>
      </c>
      <c r="G166">
        <f t="shared" si="21"/>
        <v>4289.5620000047975</v>
      </c>
      <c r="H166">
        <f t="shared" si="22"/>
        <v>3973.599264772241</v>
      </c>
      <c r="I166" s="5">
        <f t="shared" si="20"/>
        <v>0</v>
      </c>
      <c r="J166" s="6">
        <f>+H166+SUM($B$4:$B$5)-SUM($F$15:F166)</f>
        <v>26667.505580561716</v>
      </c>
      <c r="K166" s="10">
        <f t="shared" si="23"/>
        <v>9.2592942505964615E-5</v>
      </c>
      <c r="L166" s="10">
        <f>+H166/SUM($F$15:F166)-1</f>
        <v>7.2179929423100697E-2</v>
      </c>
      <c r="M166" s="14">
        <f t="shared" si="29"/>
        <v>0</v>
      </c>
      <c r="N166" s="14">
        <f t="shared" si="24"/>
        <v>493.79883991204667</v>
      </c>
      <c r="O166" s="4">
        <f t="shared" si="25"/>
        <v>7.5052701315998211</v>
      </c>
      <c r="P166" s="14">
        <f>+AVERAGEIF($C$15:C166,"&lt;&gt;",$B$15:B166)</f>
        <v>7.6557777777777778</v>
      </c>
      <c r="R166" s="1">
        <f t="shared" si="26"/>
        <v>44804</v>
      </c>
      <c r="S166">
        <f t="shared" si="27"/>
        <v>29072.882580903093</v>
      </c>
      <c r="T166">
        <f t="shared" si="28"/>
        <v>9.6341830194444089E-3</v>
      </c>
    </row>
    <row r="167" spans="1:20" x14ac:dyDescent="0.25">
      <c r="A167" s="1">
        <v>40409</v>
      </c>
      <c r="B167" s="14">
        <v>8.0399999999999991</v>
      </c>
      <c r="G167">
        <f t="shared" si="21"/>
        <v>4285.8305554913095</v>
      </c>
      <c r="H167">
        <f t="shared" si="22"/>
        <v>3970.1426728928559</v>
      </c>
      <c r="I167" s="5">
        <f t="shared" si="20"/>
        <v>0</v>
      </c>
      <c r="J167" s="6">
        <f>+H167+SUM($B$4:$B$5)-SUM($F$15:F167)</f>
        <v>26664.048988682331</v>
      </c>
      <c r="K167" s="10">
        <f t="shared" si="23"/>
        <v>-1.2961811778544607E-4</v>
      </c>
      <c r="L167" s="10">
        <f>+H167/SUM($F$15:F167)-1</f>
        <v>7.1247251467842609E-2</v>
      </c>
      <c r="M167" s="14">
        <f t="shared" si="29"/>
        <v>0</v>
      </c>
      <c r="N167" s="14">
        <f t="shared" si="24"/>
        <v>493.79883991204667</v>
      </c>
      <c r="O167" s="4">
        <f t="shared" si="25"/>
        <v>7.5052701315998211</v>
      </c>
      <c r="P167" s="14">
        <f>+AVERAGEIF($C$15:C167,"&lt;&gt;",$B$15:B167)</f>
        <v>7.6557777777777778</v>
      </c>
      <c r="R167" s="1">
        <f t="shared" si="26"/>
        <v>44834</v>
      </c>
      <c r="S167">
        <f t="shared" si="27"/>
        <v>26400.71490263964</v>
      </c>
      <c r="T167">
        <f t="shared" si="28"/>
        <v>-9.1912718693353823E-2</v>
      </c>
    </row>
    <row r="168" spans="1:20" x14ac:dyDescent="0.25">
      <c r="A168" s="1">
        <v>40410</v>
      </c>
      <c r="B168" s="14">
        <v>8.0980000000000008</v>
      </c>
      <c r="G168">
        <f t="shared" si="21"/>
        <v>4316.7482386030642</v>
      </c>
      <c r="H168">
        <f t="shared" si="22"/>
        <v>3998.783005607756</v>
      </c>
      <c r="I168" s="5">
        <f t="shared" si="20"/>
        <v>0</v>
      </c>
      <c r="J168" s="6">
        <f>+H168+SUM($B$4:$B$5)-SUM($F$15:F168)</f>
        <v>26692.689321397229</v>
      </c>
      <c r="K168" s="10">
        <f t="shared" si="23"/>
        <v>1.0741179153643809E-3</v>
      </c>
      <c r="L168" s="10">
        <f>+H168/SUM($F$15:F168)-1</f>
        <v>7.8975154525695368E-2</v>
      </c>
      <c r="M168" s="14">
        <f t="shared" si="29"/>
        <v>0</v>
      </c>
      <c r="N168" s="14">
        <f t="shared" si="24"/>
        <v>493.79883991204667</v>
      </c>
      <c r="O168" s="4">
        <f t="shared" si="25"/>
        <v>7.5052701315998211</v>
      </c>
      <c r="P168" s="14">
        <f>+AVERAGEIF($C$15:C168,"&lt;&gt;",$B$15:B168)</f>
        <v>7.6557777777777778</v>
      </c>
      <c r="R168" s="1">
        <f t="shared" si="26"/>
        <v>44865</v>
      </c>
      <c r="S168">
        <f t="shared" si="27"/>
        <v>25294.220649229839</v>
      </c>
      <c r="T168">
        <f t="shared" si="28"/>
        <v>-4.1911526164739143E-2</v>
      </c>
    </row>
    <row r="169" spans="1:20" x14ac:dyDescent="0.25">
      <c r="A169" s="1">
        <v>40413</v>
      </c>
      <c r="B169" s="14">
        <v>8.0990000000000002</v>
      </c>
      <c r="G169">
        <f t="shared" si="21"/>
        <v>4317.2813021049906</v>
      </c>
      <c r="H169">
        <f t="shared" si="22"/>
        <v>3999.2768044476679</v>
      </c>
      <c r="I169" s="5">
        <f t="shared" si="20"/>
        <v>0</v>
      </c>
      <c r="J169" s="6">
        <f>+H169+SUM($B$4:$B$5)-SUM($F$15:F169)</f>
        <v>26693.183120237143</v>
      </c>
      <c r="K169" s="10">
        <f t="shared" si="23"/>
        <v>1.8499403861893526E-5</v>
      </c>
      <c r="L169" s="10">
        <f>+H169/SUM($F$15:F169)-1</f>
        <v>7.9108394233589507E-2</v>
      </c>
      <c r="M169" s="14">
        <f t="shared" si="29"/>
        <v>0</v>
      </c>
      <c r="N169" s="14">
        <f t="shared" si="24"/>
        <v>493.79883991204667</v>
      </c>
      <c r="O169" s="4">
        <f t="shared" si="25"/>
        <v>7.5052701315998211</v>
      </c>
      <c r="P169" s="14">
        <f>+AVERAGEIF($C$15:C169,"&lt;&gt;",$B$15:B169)</f>
        <v>7.6557777777777778</v>
      </c>
      <c r="R169" s="1">
        <f t="shared" si="26"/>
        <v>44895</v>
      </c>
      <c r="S169">
        <f t="shared" si="27"/>
        <v>28138.580516784717</v>
      </c>
      <c r="T169">
        <f t="shared" si="28"/>
        <v>0.11245097870376508</v>
      </c>
    </row>
    <row r="170" spans="1:20" x14ac:dyDescent="0.25">
      <c r="A170" s="1">
        <v>40414</v>
      </c>
      <c r="B170" s="14">
        <v>7.992</v>
      </c>
      <c r="G170">
        <f t="shared" si="21"/>
        <v>4260.2435073988254</v>
      </c>
      <c r="H170">
        <f t="shared" si="22"/>
        <v>3946.4403285770791</v>
      </c>
      <c r="I170" s="5">
        <f t="shared" si="20"/>
        <v>0</v>
      </c>
      <c r="J170" s="6">
        <f>+H170+SUM($B$4:$B$5)-SUM($F$15:F170)</f>
        <v>26640.346644366553</v>
      </c>
      <c r="K170" s="10">
        <f t="shared" si="23"/>
        <v>-1.9793995954919819E-3</v>
      </c>
      <c r="L170" s="10">
        <f>+H170/SUM($F$15:F170)-1</f>
        <v>6.4851745488930357E-2</v>
      </c>
      <c r="M170" s="14">
        <f t="shared" si="29"/>
        <v>0</v>
      </c>
      <c r="N170" s="14">
        <f t="shared" si="24"/>
        <v>493.79883991204667</v>
      </c>
      <c r="O170" s="4">
        <f t="shared" si="25"/>
        <v>7.5052701315998211</v>
      </c>
      <c r="P170" s="14">
        <f>+AVERAGEIF($C$15:C170,"&lt;&gt;",$B$15:B170)</f>
        <v>7.6557777777777778</v>
      </c>
      <c r="R170" s="1">
        <f t="shared" si="26"/>
        <v>44926</v>
      </c>
      <c r="S170">
        <f t="shared" si="27"/>
        <v>26885.404028052591</v>
      </c>
      <c r="T170">
        <f t="shared" si="28"/>
        <v>-4.4535881544721323E-2</v>
      </c>
    </row>
    <row r="171" spans="1:20" x14ac:dyDescent="0.25">
      <c r="A171" s="1">
        <v>40415</v>
      </c>
      <c r="B171" s="14">
        <v>7.9420000000000002</v>
      </c>
      <c r="G171">
        <f t="shared" si="21"/>
        <v>4233.5903323024868</v>
      </c>
      <c r="H171">
        <f t="shared" si="22"/>
        <v>3921.750386581477</v>
      </c>
      <c r="I171" s="5">
        <f t="shared" si="20"/>
        <v>0</v>
      </c>
      <c r="J171" s="6">
        <f>+H171+SUM($B$4:$B$5)-SUM($F$15:F171)</f>
        <v>26615.65670237095</v>
      </c>
      <c r="K171" s="10">
        <f t="shared" si="23"/>
        <v>-9.2678756493669301E-4</v>
      </c>
      <c r="L171" s="10">
        <f>+H171/SUM($F$15:F171)-1</f>
        <v>5.8189760094230047E-2</v>
      </c>
      <c r="M171" s="14">
        <f t="shared" si="29"/>
        <v>0</v>
      </c>
      <c r="N171" s="14">
        <f t="shared" si="24"/>
        <v>493.79883991204667</v>
      </c>
      <c r="O171" s="4">
        <f t="shared" si="25"/>
        <v>7.5052701315998211</v>
      </c>
      <c r="P171" s="14">
        <f>+AVERAGEIF($C$15:C171,"&lt;&gt;",$B$15:B171)</f>
        <v>7.6557777777777778</v>
      </c>
      <c r="R171" s="1">
        <f t="shared" si="26"/>
        <v>44957</v>
      </c>
      <c r="S171">
        <f t="shared" si="27"/>
        <v>28754.008156289314</v>
      </c>
      <c r="T171">
        <f t="shared" si="28"/>
        <v>6.9502549646901279E-2</v>
      </c>
    </row>
    <row r="172" spans="1:20" x14ac:dyDescent="0.25">
      <c r="A172" s="1">
        <v>40416</v>
      </c>
      <c r="B172" s="14">
        <v>7.9009999999999998</v>
      </c>
      <c r="G172">
        <f t="shared" si="21"/>
        <v>4211.7347287234888</v>
      </c>
      <c r="H172">
        <f t="shared" si="22"/>
        <v>3901.5046341450829</v>
      </c>
      <c r="I172" s="5">
        <f t="shared" si="20"/>
        <v>0</v>
      </c>
      <c r="J172" s="6">
        <f>+H172+SUM($B$4:$B$5)-SUM($F$15:F172)</f>
        <v>26595.410949934558</v>
      </c>
      <c r="K172" s="10">
        <f t="shared" si="23"/>
        <v>-7.6067078347119566E-4</v>
      </c>
      <c r="L172" s="10">
        <f>+H172/SUM($F$15:F172)-1</f>
        <v>5.2726932070575439E-2</v>
      </c>
      <c r="M172" s="14">
        <f t="shared" si="29"/>
        <v>0</v>
      </c>
      <c r="N172" s="14">
        <f t="shared" si="24"/>
        <v>493.79883991204667</v>
      </c>
      <c r="O172" s="4">
        <f t="shared" si="25"/>
        <v>7.5052701315998211</v>
      </c>
      <c r="P172" s="14">
        <f>+AVERAGEIF($C$15:C172,"&lt;&gt;",$B$15:B172)</f>
        <v>7.6557777777777778</v>
      </c>
      <c r="R172" s="1">
        <f t="shared" si="26"/>
        <v>44985</v>
      </c>
      <c r="S172">
        <f t="shared" si="27"/>
        <v>27717.666276294538</v>
      </c>
      <c r="T172">
        <f t="shared" si="28"/>
        <v>-3.6041649371518991E-2</v>
      </c>
    </row>
    <row r="173" spans="1:20" x14ac:dyDescent="0.25">
      <c r="A173" s="1">
        <v>40417</v>
      </c>
      <c r="B173" s="14">
        <v>7.9450000000000003</v>
      </c>
      <c r="G173">
        <f t="shared" si="21"/>
        <v>4235.1895228082676</v>
      </c>
      <c r="H173">
        <f t="shared" si="22"/>
        <v>3923.2317831012133</v>
      </c>
      <c r="I173" s="5">
        <f t="shared" si="20"/>
        <v>0</v>
      </c>
      <c r="J173" s="6">
        <f>+H173+SUM($B$4:$B$5)-SUM($F$15:F173)</f>
        <v>26617.138098890686</v>
      </c>
      <c r="K173" s="10">
        <f t="shared" si="23"/>
        <v>8.1695105208301477E-4</v>
      </c>
      <c r="L173" s="10">
        <f>+H173/SUM($F$15:F173)-1</f>
        <v>5.8589479217912022E-2</v>
      </c>
      <c r="M173" s="14">
        <f t="shared" si="29"/>
        <v>0</v>
      </c>
      <c r="N173" s="14">
        <f t="shared" si="24"/>
        <v>493.79883991204667</v>
      </c>
      <c r="O173" s="4">
        <f t="shared" si="25"/>
        <v>7.5052701315998211</v>
      </c>
      <c r="P173" s="14">
        <f>+AVERAGEIF($C$15:C173,"&lt;&gt;",$B$15:B173)</f>
        <v>7.6557777777777778</v>
      </c>
      <c r="R173" s="1">
        <f t="shared" si="26"/>
        <v>45016</v>
      </c>
      <c r="S173">
        <f t="shared" si="27"/>
        <v>27727.23250903295</v>
      </c>
      <c r="T173">
        <f t="shared" si="28"/>
        <v>3.4513124745250146E-4</v>
      </c>
    </row>
    <row r="174" spans="1:20" x14ac:dyDescent="0.25">
      <c r="A174" s="1">
        <v>40420</v>
      </c>
      <c r="B174" s="14">
        <v>7.9770000000000003</v>
      </c>
      <c r="G174">
        <f t="shared" si="21"/>
        <v>4252.2475548699249</v>
      </c>
      <c r="H174">
        <f t="shared" si="22"/>
        <v>3939.0333459783992</v>
      </c>
      <c r="I174" s="5">
        <f t="shared" si="20"/>
        <v>0</v>
      </c>
      <c r="J174" s="6">
        <f>+H174+SUM($B$4:$B$5)-SUM($F$15:F174)</f>
        <v>26632.939661767872</v>
      </c>
      <c r="K174" s="10">
        <f t="shared" si="23"/>
        <v>5.936612275323494E-4</v>
      </c>
      <c r="L174" s="10">
        <f>+H174/SUM($F$15:F174)-1</f>
        <v>6.2853149870520486E-2</v>
      </c>
      <c r="M174" s="14">
        <f t="shared" si="29"/>
        <v>0</v>
      </c>
      <c r="N174" s="14">
        <f t="shared" si="24"/>
        <v>493.79883991204667</v>
      </c>
      <c r="O174" s="4">
        <f t="shared" si="25"/>
        <v>7.5052701315998211</v>
      </c>
      <c r="P174" s="14">
        <f>+AVERAGEIF($C$15:C174,"&lt;&gt;",$B$15:B174)</f>
        <v>7.6557777777777778</v>
      </c>
      <c r="R174" s="1">
        <f t="shared" si="26"/>
        <v>45046</v>
      </c>
      <c r="S174">
        <f t="shared" si="27"/>
        <v>26977.877611190579</v>
      </c>
      <c r="T174">
        <f t="shared" si="28"/>
        <v>-2.7025953549393966E-2</v>
      </c>
    </row>
    <row r="175" spans="1:20" x14ac:dyDescent="0.25">
      <c r="A175" s="1">
        <v>40421</v>
      </c>
      <c r="B175" s="14">
        <v>7.95</v>
      </c>
      <c r="G175">
        <f t="shared" si="21"/>
        <v>4237.854840317902</v>
      </c>
      <c r="H175">
        <f t="shared" si="22"/>
        <v>3925.7007773007736</v>
      </c>
      <c r="I175" s="5">
        <f t="shared" si="20"/>
        <v>0</v>
      </c>
      <c r="J175" s="6">
        <f>+H175+SUM($B$4:$B$5)-SUM($F$15:F175)</f>
        <v>26619.607093090246</v>
      </c>
      <c r="K175" s="10">
        <f t="shared" si="23"/>
        <v>-5.0060447126554219E-4</v>
      </c>
      <c r="L175" s="10">
        <f>+H175/SUM($F$15:F175)-1</f>
        <v>5.9255677757382053E-2</v>
      </c>
      <c r="M175" s="14">
        <f t="shared" si="29"/>
        <v>0</v>
      </c>
      <c r="N175" s="14">
        <f t="shared" si="24"/>
        <v>493.79883991204667</v>
      </c>
      <c r="O175" s="4">
        <f t="shared" si="25"/>
        <v>7.5052701315998211</v>
      </c>
      <c r="P175" s="14">
        <f>+AVERAGEIF($C$15:C175,"&lt;&gt;",$B$15:B175)</f>
        <v>7.6557777777777778</v>
      </c>
      <c r="R175" s="1">
        <f t="shared" si="26"/>
        <v>45077</v>
      </c>
      <c r="S175">
        <f t="shared" si="27"/>
        <v>27242.543383620028</v>
      </c>
      <c r="T175">
        <f t="shared" si="28"/>
        <v>9.8104742057123495E-3</v>
      </c>
    </row>
    <row r="176" spans="1:20" x14ac:dyDescent="0.25">
      <c r="A176" s="1">
        <v>40422</v>
      </c>
      <c r="B176" s="14">
        <v>8.0350000000000001</v>
      </c>
      <c r="G176">
        <f t="shared" si="21"/>
        <v>4283.1652379816778</v>
      </c>
      <c r="H176">
        <f t="shared" si="22"/>
        <v>3967.673678693297</v>
      </c>
      <c r="I176" s="5">
        <f t="shared" si="20"/>
        <v>0</v>
      </c>
      <c r="J176" s="6">
        <f>+H176+SUM($B$4:$B$5)-SUM($F$15:F176)</f>
        <v>26661.57999448277</v>
      </c>
      <c r="K176" s="10">
        <f t="shared" si="23"/>
        <v>1.576766375466887E-3</v>
      </c>
      <c r="L176" s="10">
        <f>+H176/SUM($F$15:F176)-1</f>
        <v>7.0581052928372801E-2</v>
      </c>
      <c r="M176" s="14">
        <f t="shared" si="29"/>
        <v>0</v>
      </c>
      <c r="N176" s="14">
        <f t="shared" si="24"/>
        <v>493.79883991204667</v>
      </c>
      <c r="O176" s="4">
        <f t="shared" si="25"/>
        <v>7.5052701315998211</v>
      </c>
      <c r="P176" s="14">
        <f>+AVERAGEIF($C$15:C176,"&lt;&gt;",$B$15:B176)</f>
        <v>7.6557777777777778</v>
      </c>
      <c r="R176" s="1">
        <f t="shared" si="26"/>
        <v>45107</v>
      </c>
      <c r="S176">
        <f t="shared" si="27"/>
        <v>28680.667038628144</v>
      </c>
      <c r="T176">
        <f t="shared" si="28"/>
        <v>5.2789625210721169E-2</v>
      </c>
    </row>
    <row r="177" spans="1:18" x14ac:dyDescent="0.25">
      <c r="A177" s="1">
        <v>40423</v>
      </c>
      <c r="B177" s="14">
        <v>8.0739999999999998</v>
      </c>
      <c r="G177">
        <f t="shared" si="21"/>
        <v>4303.9547145568222</v>
      </c>
      <c r="H177">
        <f t="shared" si="22"/>
        <v>3986.9318334498666</v>
      </c>
      <c r="I177" s="5">
        <f t="shared" si="20"/>
        <v>0</v>
      </c>
      <c r="J177" s="6">
        <f>+H177+SUM($B$4:$B$5)-SUM($F$15:F177)</f>
        <v>26680.838149239342</v>
      </c>
      <c r="K177" s="10">
        <f t="shared" si="23"/>
        <v>7.223185857911929E-4</v>
      </c>
      <c r="L177" s="10">
        <f>+H177/SUM($F$15:F177)-1</f>
        <v>7.5777401536239131E-2</v>
      </c>
      <c r="M177" s="14">
        <f t="shared" si="29"/>
        <v>0</v>
      </c>
      <c r="N177" s="14">
        <f t="shared" si="24"/>
        <v>493.79883991204667</v>
      </c>
      <c r="O177" s="4">
        <f t="shared" si="25"/>
        <v>7.5052701315998211</v>
      </c>
      <c r="P177" s="14">
        <f>+AVERAGEIF($C$15:C177,"&lt;&gt;",$B$15:B177)</f>
        <v>7.6557777777777778</v>
      </c>
      <c r="R177" s="1"/>
    </row>
    <row r="178" spans="1:18" x14ac:dyDescent="0.25">
      <c r="A178" s="1">
        <v>40424</v>
      </c>
      <c r="B178" s="14">
        <v>8.1140000000000008</v>
      </c>
      <c r="G178">
        <f t="shared" si="21"/>
        <v>4325.2772546338938</v>
      </c>
      <c r="H178">
        <f t="shared" si="22"/>
        <v>4006.6837870463492</v>
      </c>
      <c r="I178" s="5">
        <f t="shared" si="20"/>
        <v>0</v>
      </c>
      <c r="J178" s="6">
        <f>+H178+SUM($B$4:$B$5)-SUM($F$15:F178)</f>
        <v>26700.590102835824</v>
      </c>
      <c r="K178" s="10">
        <f t="shared" si="23"/>
        <v>7.4030483922582491E-4</v>
      </c>
      <c r="L178" s="10">
        <f>+H178/SUM($F$15:F178)-1</f>
        <v>8.1106989851999822E-2</v>
      </c>
      <c r="M178" s="14">
        <f t="shared" si="29"/>
        <v>0</v>
      </c>
      <c r="N178" s="14">
        <f t="shared" si="24"/>
        <v>493.79883991204667</v>
      </c>
      <c r="O178" s="4">
        <f t="shared" si="25"/>
        <v>7.5052701315998211</v>
      </c>
      <c r="P178" s="14">
        <f>+AVERAGEIF($C$15:C178,"&lt;&gt;",$B$15:B178)</f>
        <v>7.6557777777777778</v>
      </c>
      <c r="R178" s="1"/>
    </row>
    <row r="179" spans="1:18" x14ac:dyDescent="0.25">
      <c r="A179" s="1">
        <v>40427</v>
      </c>
      <c r="B179" s="14">
        <v>8.1669999999999998</v>
      </c>
      <c r="G179">
        <f t="shared" si="21"/>
        <v>4353.5296202360132</v>
      </c>
      <c r="H179">
        <f t="shared" si="22"/>
        <v>4032.8551255616871</v>
      </c>
      <c r="I179" s="5">
        <f t="shared" si="20"/>
        <v>0</v>
      </c>
      <c r="J179" s="6">
        <f>+H179+SUM($B$4:$B$5)-SUM($F$15:F179)</f>
        <v>26726.761441351162</v>
      </c>
      <c r="K179" s="10">
        <f t="shared" si="23"/>
        <v>9.8017828124929984E-4</v>
      </c>
      <c r="L179" s="10">
        <f>+H179/SUM($F$15:F179)-1</f>
        <v>8.8168694370382106E-2</v>
      </c>
      <c r="M179" s="14">
        <f t="shared" si="29"/>
        <v>0</v>
      </c>
      <c r="N179" s="14">
        <f t="shared" si="24"/>
        <v>493.79883991204667</v>
      </c>
      <c r="O179" s="4">
        <f t="shared" si="25"/>
        <v>7.5052701315998211</v>
      </c>
      <c r="P179" s="14">
        <f>+AVERAGEIF($C$15:C179,"&lt;&gt;",$B$15:B179)</f>
        <v>7.6557777777777778</v>
      </c>
      <c r="R179" s="1"/>
    </row>
    <row r="180" spans="1:18" x14ac:dyDescent="0.25">
      <c r="A180" s="1">
        <v>40428</v>
      </c>
      <c r="B180" s="14">
        <v>8.2129999999999992</v>
      </c>
      <c r="G180">
        <f t="shared" si="21"/>
        <v>4378.0505413246447</v>
      </c>
      <c r="H180">
        <f t="shared" si="22"/>
        <v>4055.569872197641</v>
      </c>
      <c r="I180" s="5">
        <f t="shared" si="20"/>
        <v>0</v>
      </c>
      <c r="J180" s="6">
        <f>+H180+SUM($B$4:$B$5)-SUM($F$15:F180)</f>
        <v>26749.476187987115</v>
      </c>
      <c r="K180" s="10">
        <f t="shared" si="23"/>
        <v>8.4988773090954872E-4</v>
      </c>
      <c r="L180" s="10">
        <f>+H180/SUM($F$15:F180)-1</f>
        <v>9.4297720933506524E-2</v>
      </c>
      <c r="M180" s="14">
        <f t="shared" si="29"/>
        <v>0</v>
      </c>
      <c r="N180" s="14">
        <f t="shared" si="24"/>
        <v>493.79883991204667</v>
      </c>
      <c r="O180" s="4">
        <f t="shared" si="25"/>
        <v>7.5052701315998211</v>
      </c>
      <c r="P180" s="14">
        <f>+AVERAGEIF($C$15:C180,"&lt;&gt;",$B$15:B180)</f>
        <v>7.6557777777777778</v>
      </c>
      <c r="R180" s="1"/>
    </row>
    <row r="181" spans="1:18" x14ac:dyDescent="0.25">
      <c r="A181" s="1">
        <v>40429</v>
      </c>
      <c r="B181" s="14">
        <v>8.1940000000000008</v>
      </c>
      <c r="C181">
        <f>+$B$3</f>
        <v>200</v>
      </c>
      <c r="D181" s="7">
        <f>+$D$11</f>
        <v>2.223157894736842</v>
      </c>
      <c r="E181">
        <v>1.54</v>
      </c>
      <c r="F181" s="6">
        <f>+C181-D181-E181</f>
        <v>196.23684210526318</v>
      </c>
      <c r="G181">
        <f t="shared" si="21"/>
        <v>4567.922334788037</v>
      </c>
      <c r="H181">
        <f t="shared" si="22"/>
        <v>4242.4245363445762</v>
      </c>
      <c r="I181" s="5">
        <f t="shared" si="20"/>
        <v>932800</v>
      </c>
      <c r="J181" s="6">
        <f>+H181+SUM($B$4:$B$5)-SUM($F$15:F181)</f>
        <v>26740.094010028788</v>
      </c>
      <c r="K181" s="10">
        <f t="shared" si="23"/>
        <v>-3.5074249276478842E-4</v>
      </c>
      <c r="L181" s="10">
        <f>+H181/SUM($F$15:F181)-1</f>
        <v>8.7151513111287215E-2</v>
      </c>
      <c r="M181" s="14">
        <f t="shared" si="29"/>
        <v>23.948845753632312</v>
      </c>
      <c r="N181" s="14">
        <f t="shared" si="24"/>
        <v>517.747685665679</v>
      </c>
      <c r="O181" s="4">
        <f t="shared" si="25"/>
        <v>7.5371278990817334</v>
      </c>
      <c r="P181" s="14">
        <f>+AVERAGEIF($C$15:C181,"&lt;&gt;",$B$15:B181)</f>
        <v>7.7096</v>
      </c>
      <c r="R181" s="1"/>
    </row>
    <row r="182" spans="1:18" x14ac:dyDescent="0.25">
      <c r="A182" s="1">
        <v>40430</v>
      </c>
      <c r="B182" s="14">
        <v>8.2319999999999993</v>
      </c>
      <c r="G182">
        <f t="shared" si="21"/>
        <v>4589.1062557938876</v>
      </c>
      <c r="H182">
        <f t="shared" si="22"/>
        <v>4262.098948399871</v>
      </c>
      <c r="I182" s="5">
        <f t="shared" si="20"/>
        <v>0</v>
      </c>
      <c r="J182" s="6">
        <f>+H182+SUM($B$4:$B$5)-SUM($F$15:F182)</f>
        <v>26759.768422084082</v>
      </c>
      <c r="K182" s="10">
        <f t="shared" si="23"/>
        <v>7.3576450583590081E-4</v>
      </c>
      <c r="L182" s="10">
        <f>+H182/SUM($F$15:F182)-1</f>
        <v>9.2193221373213952E-2</v>
      </c>
      <c r="M182" s="14">
        <f t="shared" si="29"/>
        <v>0</v>
      </c>
      <c r="N182" s="14">
        <f t="shared" si="24"/>
        <v>517.747685665679</v>
      </c>
      <c r="O182" s="4">
        <f t="shared" si="25"/>
        <v>7.5371278990817334</v>
      </c>
      <c r="P182" s="14">
        <f>+AVERAGEIF($C$15:C182,"&lt;&gt;",$B$15:B182)</f>
        <v>7.7096</v>
      </c>
      <c r="R182" s="1"/>
    </row>
    <row r="183" spans="1:18" x14ac:dyDescent="0.25">
      <c r="A183" s="1">
        <v>40431</v>
      </c>
      <c r="B183" s="14">
        <v>8.2669999999999995</v>
      </c>
      <c r="G183">
        <f t="shared" si="21"/>
        <v>4608.6177619834871</v>
      </c>
      <c r="H183">
        <f t="shared" si="22"/>
        <v>4280.2201173981694</v>
      </c>
      <c r="I183" s="5">
        <f t="shared" si="20"/>
        <v>0</v>
      </c>
      <c r="J183" s="6">
        <f>+H183+SUM($B$4:$B$5)-SUM($F$15:F183)</f>
        <v>26777.889591082381</v>
      </c>
      <c r="K183" s="10">
        <f t="shared" si="23"/>
        <v>6.7717958961655E-4</v>
      </c>
      <c r="L183" s="10">
        <f>+H183/SUM($F$15:F183)-1</f>
        <v>9.6836900035514928E-2</v>
      </c>
      <c r="M183" s="14">
        <f t="shared" si="29"/>
        <v>0</v>
      </c>
      <c r="N183" s="14">
        <f t="shared" si="24"/>
        <v>517.747685665679</v>
      </c>
      <c r="O183" s="4">
        <f t="shared" si="25"/>
        <v>7.5371278990817334</v>
      </c>
      <c r="P183" s="14">
        <f>+AVERAGEIF($C$15:C183,"&lt;&gt;",$B$15:B183)</f>
        <v>7.7096</v>
      </c>
      <c r="R183" s="1"/>
    </row>
    <row r="184" spans="1:18" x14ac:dyDescent="0.25">
      <c r="A184" s="1">
        <v>40434</v>
      </c>
      <c r="B184" s="14">
        <v>8.3339999999999996</v>
      </c>
      <c r="G184">
        <f t="shared" si="21"/>
        <v>4645.9683595464357</v>
      </c>
      <c r="H184">
        <f t="shared" si="22"/>
        <v>4314.9092123377704</v>
      </c>
      <c r="I184" s="5">
        <f t="shared" si="20"/>
        <v>0</v>
      </c>
      <c r="J184" s="6">
        <f>+H184+SUM($B$4:$B$5)-SUM($F$15:F184)</f>
        <v>26812.578686021981</v>
      </c>
      <c r="K184" s="10">
        <f t="shared" si="23"/>
        <v>1.295437970255664E-3</v>
      </c>
      <c r="L184" s="10">
        <f>+H184/SUM($F$15:F184)-1</f>
        <v>0.10572622776049134</v>
      </c>
      <c r="M184" s="14">
        <f t="shared" si="29"/>
        <v>0</v>
      </c>
      <c r="N184" s="14">
        <f t="shared" si="24"/>
        <v>517.747685665679</v>
      </c>
      <c r="O184" s="4">
        <f t="shared" si="25"/>
        <v>7.5371278990817334</v>
      </c>
      <c r="P184" s="14">
        <f>+AVERAGEIF($C$15:C184,"&lt;&gt;",$B$15:B184)</f>
        <v>7.7096</v>
      </c>
      <c r="R184" s="1"/>
    </row>
    <row r="185" spans="1:18" x14ac:dyDescent="0.25">
      <c r="A185" s="1">
        <v>40435</v>
      </c>
      <c r="B185" s="14">
        <v>8.2870000000000008</v>
      </c>
      <c r="G185">
        <f t="shared" si="21"/>
        <v>4619.7671940918308</v>
      </c>
      <c r="H185">
        <f t="shared" si="22"/>
        <v>4290.5750711114842</v>
      </c>
      <c r="I185" s="5">
        <f t="shared" si="20"/>
        <v>0</v>
      </c>
      <c r="J185" s="6">
        <f>+H185+SUM($B$4:$B$5)-SUM($F$15:F185)</f>
        <v>26788.244544795696</v>
      </c>
      <c r="K185" s="10">
        <f t="shared" si="23"/>
        <v>-9.0756437533445755E-4</v>
      </c>
      <c r="L185" s="10">
        <f>+H185/SUM($F$15:F185)-1</f>
        <v>9.9490430699687327E-2</v>
      </c>
      <c r="M185" s="14">
        <f t="shared" si="29"/>
        <v>0</v>
      </c>
      <c r="N185" s="14">
        <f t="shared" si="24"/>
        <v>517.747685665679</v>
      </c>
      <c r="O185" s="4">
        <f t="shared" si="25"/>
        <v>7.5371278990817334</v>
      </c>
      <c r="P185" s="14">
        <f>+AVERAGEIF($C$15:C185,"&lt;&gt;",$B$15:B185)</f>
        <v>7.7096</v>
      </c>
      <c r="R185" s="1"/>
    </row>
    <row r="186" spans="1:18" x14ac:dyDescent="0.25">
      <c r="A186" s="1">
        <v>40436</v>
      </c>
      <c r="B186" s="14">
        <v>8.2750000000000004</v>
      </c>
      <c r="G186">
        <f t="shared" si="21"/>
        <v>4613.0775348268244</v>
      </c>
      <c r="H186">
        <f t="shared" si="22"/>
        <v>4284.3620988834955</v>
      </c>
      <c r="I186" s="5">
        <f t="shared" si="20"/>
        <v>0</v>
      </c>
      <c r="J186" s="6">
        <f>+H186+SUM($B$4:$B$5)-SUM($F$15:F186)</f>
        <v>26782.031572567706</v>
      </c>
      <c r="K186" s="10">
        <f t="shared" si="23"/>
        <v>-2.319290544626762E-4</v>
      </c>
      <c r="L186" s="10">
        <f>+H186/SUM($F$15:F186)-1</f>
        <v>9.7898312301183843E-2</v>
      </c>
      <c r="M186" s="14">
        <f t="shared" si="29"/>
        <v>0</v>
      </c>
      <c r="N186" s="14">
        <f t="shared" si="24"/>
        <v>517.747685665679</v>
      </c>
      <c r="O186" s="4">
        <f t="shared" si="25"/>
        <v>7.5371278990817334</v>
      </c>
      <c r="P186" s="14">
        <f>+AVERAGEIF($C$15:C186,"&lt;&gt;",$B$15:B186)</f>
        <v>7.7096</v>
      </c>
      <c r="R186" s="1"/>
    </row>
    <row r="187" spans="1:18" x14ac:dyDescent="0.25">
      <c r="A187" s="1">
        <v>40437</v>
      </c>
      <c r="B187" s="14">
        <v>8.1869999999999994</v>
      </c>
      <c r="G187">
        <f t="shared" si="21"/>
        <v>4564.0200335501158</v>
      </c>
      <c r="H187">
        <f t="shared" si="22"/>
        <v>4238.8003025449152</v>
      </c>
      <c r="I187" s="5">
        <f t="shared" si="20"/>
        <v>0</v>
      </c>
      <c r="J187" s="6">
        <f>+H187+SUM($B$4:$B$5)-SUM($F$15:F187)</f>
        <v>26736.469776229125</v>
      </c>
      <c r="K187" s="10">
        <f t="shared" si="23"/>
        <v>-1.7012076255353836E-3</v>
      </c>
      <c r="L187" s="10">
        <f>+H187/SUM($F$15:F187)-1</f>
        <v>8.6222777378826665E-2</v>
      </c>
      <c r="M187" s="14">
        <f t="shared" si="29"/>
        <v>0</v>
      </c>
      <c r="N187" s="14">
        <f t="shared" si="24"/>
        <v>517.747685665679</v>
      </c>
      <c r="O187" s="4">
        <f t="shared" si="25"/>
        <v>7.5371278990817334</v>
      </c>
      <c r="P187" s="14">
        <f>+AVERAGEIF($C$15:C187,"&lt;&gt;",$B$15:B187)</f>
        <v>7.7096</v>
      </c>
      <c r="R187" s="1"/>
    </row>
    <row r="188" spans="1:18" x14ac:dyDescent="0.25">
      <c r="A188" s="1">
        <v>40438</v>
      </c>
      <c r="B188" s="14">
        <v>8.2479999999999993</v>
      </c>
      <c r="G188">
        <f t="shared" si="21"/>
        <v>4598.0258014805613</v>
      </c>
      <c r="H188">
        <f t="shared" si="22"/>
        <v>4270.3829113705224</v>
      </c>
      <c r="I188" s="5">
        <f t="shared" si="20"/>
        <v>0</v>
      </c>
      <c r="J188" s="6">
        <f>+H188+SUM($B$4:$B$5)-SUM($F$15:F188)</f>
        <v>26768.052385054732</v>
      </c>
      <c r="K188" s="10">
        <f t="shared" si="23"/>
        <v>1.1812557562735915E-3</v>
      </c>
      <c r="L188" s="10">
        <f>+H188/SUM($F$15:F188)-1</f>
        <v>9.4316045904551782E-2</v>
      </c>
      <c r="M188" s="14">
        <f t="shared" si="29"/>
        <v>0</v>
      </c>
      <c r="N188" s="14">
        <f t="shared" si="24"/>
        <v>517.747685665679</v>
      </c>
      <c r="O188" s="4">
        <f t="shared" si="25"/>
        <v>7.5371278990817334</v>
      </c>
      <c r="P188" s="14">
        <f>+AVERAGEIF($C$15:C188,"&lt;&gt;",$B$15:B188)</f>
        <v>7.7096</v>
      </c>
      <c r="R188" s="1"/>
    </row>
    <row r="189" spans="1:18" x14ac:dyDescent="0.25">
      <c r="A189" s="1">
        <v>40441</v>
      </c>
      <c r="B189" s="14">
        <v>8.2840000000000007</v>
      </c>
      <c r="G189">
        <f t="shared" si="21"/>
        <v>4618.0947792755787</v>
      </c>
      <c r="H189">
        <f t="shared" si="22"/>
        <v>4289.0218280544868</v>
      </c>
      <c r="I189" s="5">
        <f t="shared" si="20"/>
        <v>0</v>
      </c>
      <c r="J189" s="6">
        <f>+H189+SUM($B$4:$B$5)-SUM($F$15:F189)</f>
        <v>26786.691301738698</v>
      </c>
      <c r="K189" s="10">
        <f t="shared" si="23"/>
        <v>6.9631202210174159E-4</v>
      </c>
      <c r="L189" s="10">
        <f>+H189/SUM($F$15:F189)-1</f>
        <v>9.9092401100061345E-2</v>
      </c>
      <c r="M189" s="14">
        <f t="shared" si="29"/>
        <v>0</v>
      </c>
      <c r="N189" s="14">
        <f t="shared" si="24"/>
        <v>517.747685665679</v>
      </c>
      <c r="O189" s="4">
        <f t="shared" si="25"/>
        <v>7.5371278990817334</v>
      </c>
      <c r="P189" s="14">
        <f>+AVERAGEIF($C$15:C189,"&lt;&gt;",$B$15:B189)</f>
        <v>7.7096</v>
      </c>
      <c r="R189" s="1"/>
    </row>
    <row r="190" spans="1:18" x14ac:dyDescent="0.25">
      <c r="A190" s="1">
        <v>40442</v>
      </c>
      <c r="B190" s="14">
        <v>8.2530000000000001</v>
      </c>
      <c r="G190">
        <f t="shared" si="21"/>
        <v>4600.8131595076475</v>
      </c>
      <c r="H190">
        <f t="shared" si="22"/>
        <v>4272.9716497988502</v>
      </c>
      <c r="I190" s="5">
        <f t="shared" si="20"/>
        <v>0</v>
      </c>
      <c r="J190" s="6">
        <f>+H190+SUM($B$4:$B$5)-SUM($F$15:F190)</f>
        <v>26770.641123483059</v>
      </c>
      <c r="K190" s="10">
        <f t="shared" si="23"/>
        <v>-5.9918479945286762E-4</v>
      </c>
      <c r="L190" s="10">
        <f>+H190/SUM($F$15:F190)-1</f>
        <v>9.4979428570594493E-2</v>
      </c>
      <c r="M190" s="14">
        <f t="shared" si="29"/>
        <v>0</v>
      </c>
      <c r="N190" s="14">
        <f t="shared" si="24"/>
        <v>517.747685665679</v>
      </c>
      <c r="O190" s="4">
        <f t="shared" si="25"/>
        <v>7.5371278990817334</v>
      </c>
      <c r="P190" s="14">
        <f>+AVERAGEIF($C$15:C190,"&lt;&gt;",$B$15:B190)</f>
        <v>7.7096</v>
      </c>
      <c r="R190" s="1"/>
    </row>
    <row r="191" spans="1:18" x14ac:dyDescent="0.25">
      <c r="A191" s="1">
        <v>40443</v>
      </c>
      <c r="B191" s="14">
        <v>8.1280000000000001</v>
      </c>
      <c r="G191">
        <f t="shared" si="21"/>
        <v>4531.1292088305054</v>
      </c>
      <c r="H191">
        <f t="shared" si="22"/>
        <v>4208.2531890906403</v>
      </c>
      <c r="I191" s="5">
        <f t="shared" si="20"/>
        <v>0</v>
      </c>
      <c r="J191" s="6">
        <f>+H191+SUM($B$4:$B$5)-SUM($F$15:F191)</f>
        <v>26705.92266277485</v>
      </c>
      <c r="K191" s="10">
        <f t="shared" si="23"/>
        <v>-2.4175162787356541E-3</v>
      </c>
      <c r="L191" s="10">
        <f>+H191/SUM($F$15:F191)-1</f>
        <v>7.8394861919519165E-2</v>
      </c>
      <c r="M191" s="14">
        <f t="shared" si="29"/>
        <v>0</v>
      </c>
      <c r="N191" s="14">
        <f t="shared" si="24"/>
        <v>517.747685665679</v>
      </c>
      <c r="O191" s="4">
        <f t="shared" si="25"/>
        <v>7.5371278990817334</v>
      </c>
      <c r="P191" s="14">
        <f>+AVERAGEIF($C$15:C191,"&lt;&gt;",$B$15:B191)</f>
        <v>7.7096</v>
      </c>
      <c r="R191" s="1"/>
    </row>
    <row r="192" spans="1:18" x14ac:dyDescent="0.25">
      <c r="A192" s="1">
        <v>40444</v>
      </c>
      <c r="B192" s="14">
        <v>8.1649999999999991</v>
      </c>
      <c r="G192">
        <f t="shared" si="21"/>
        <v>4551.7556582309389</v>
      </c>
      <c r="H192">
        <f t="shared" si="22"/>
        <v>4227.4098534602699</v>
      </c>
      <c r="I192" s="5">
        <f t="shared" si="20"/>
        <v>0</v>
      </c>
      <c r="J192" s="6">
        <f>+H192+SUM($B$4:$B$5)-SUM($F$15:F192)</f>
        <v>26725.079327144482</v>
      </c>
      <c r="K192" s="10">
        <f t="shared" si="23"/>
        <v>7.173189487414966E-4</v>
      </c>
      <c r="L192" s="10">
        <f>+H192/SUM($F$15:F192)-1</f>
        <v>8.3303893648237537E-2</v>
      </c>
      <c r="M192" s="14">
        <f t="shared" si="29"/>
        <v>0</v>
      </c>
      <c r="N192" s="14">
        <f t="shared" si="24"/>
        <v>517.747685665679</v>
      </c>
      <c r="O192" s="4">
        <f t="shared" si="25"/>
        <v>7.5371278990817334</v>
      </c>
      <c r="P192" s="14">
        <f>+AVERAGEIF($C$15:C192,"&lt;&gt;",$B$15:B192)</f>
        <v>7.7096</v>
      </c>
      <c r="R192" s="1"/>
    </row>
    <row r="193" spans="1:18" x14ac:dyDescent="0.25">
      <c r="A193" s="1">
        <v>40445</v>
      </c>
      <c r="B193" s="14">
        <v>8.1270000000000007</v>
      </c>
      <c r="G193">
        <f t="shared" si="21"/>
        <v>4530.5717372250883</v>
      </c>
      <c r="H193">
        <f t="shared" si="22"/>
        <v>4207.7354414049751</v>
      </c>
      <c r="I193" s="5">
        <f t="shared" si="20"/>
        <v>0</v>
      </c>
      <c r="J193" s="6">
        <f>+H193+SUM($B$4:$B$5)-SUM($F$15:F193)</f>
        <v>26705.404915089188</v>
      </c>
      <c r="K193" s="10">
        <f t="shared" si="23"/>
        <v>-7.3617787301794024E-4</v>
      </c>
      <c r="L193" s="10">
        <f>+H193/SUM($F$15:F193)-1</f>
        <v>7.8262185386310801E-2</v>
      </c>
      <c r="M193" s="14">
        <f t="shared" si="29"/>
        <v>0</v>
      </c>
      <c r="N193" s="14">
        <f t="shared" si="24"/>
        <v>517.747685665679</v>
      </c>
      <c r="O193" s="4">
        <f t="shared" si="25"/>
        <v>7.5371278990817334</v>
      </c>
      <c r="P193" s="14">
        <f>+AVERAGEIF($C$15:C193,"&lt;&gt;",$B$15:B193)</f>
        <v>7.7096</v>
      </c>
      <c r="R193" s="1"/>
    </row>
    <row r="194" spans="1:18" x14ac:dyDescent="0.25">
      <c r="A194" s="1">
        <v>40448</v>
      </c>
      <c r="B194" s="14">
        <v>8.1859999999999999</v>
      </c>
      <c r="G194">
        <f t="shared" si="21"/>
        <v>4563.4625619446997</v>
      </c>
      <c r="H194">
        <f t="shared" si="22"/>
        <v>4238.28255485925</v>
      </c>
      <c r="I194" s="5">
        <f t="shared" si="20"/>
        <v>0</v>
      </c>
      <c r="J194" s="6">
        <f>+H194+SUM($B$4:$B$5)-SUM($F$15:F194)</f>
        <v>26735.952028543463</v>
      </c>
      <c r="K194" s="10">
        <f t="shared" si="23"/>
        <v>1.1438550941804682E-3</v>
      </c>
      <c r="L194" s="10">
        <f>+H194/SUM($F$15:F194)-1</f>
        <v>8.60901008456183E-2</v>
      </c>
      <c r="M194" s="14">
        <f t="shared" si="29"/>
        <v>0</v>
      </c>
      <c r="N194" s="14">
        <f t="shared" si="24"/>
        <v>517.747685665679</v>
      </c>
      <c r="O194" s="4">
        <f t="shared" si="25"/>
        <v>7.5371278990817334</v>
      </c>
      <c r="P194" s="14">
        <f>+AVERAGEIF($C$15:C194,"&lt;&gt;",$B$15:B194)</f>
        <v>7.7096</v>
      </c>
      <c r="R194" s="1"/>
    </row>
    <row r="195" spans="1:18" x14ac:dyDescent="0.25">
      <c r="A195" s="1">
        <v>40449</v>
      </c>
      <c r="B195" s="14">
        <v>8.1460000000000008</v>
      </c>
      <c r="G195">
        <f t="shared" si="21"/>
        <v>4541.1636977280141</v>
      </c>
      <c r="H195">
        <f t="shared" si="22"/>
        <v>4217.5726474326229</v>
      </c>
      <c r="I195" s="5">
        <f t="shared" si="20"/>
        <v>0</v>
      </c>
      <c r="J195" s="6">
        <f>+H195+SUM($B$4:$B$5)-SUM($F$15:F195)</f>
        <v>26715.242121116833</v>
      </c>
      <c r="K195" s="10">
        <f t="shared" si="23"/>
        <v>-7.7460893872494108E-4</v>
      </c>
      <c r="L195" s="10">
        <f>+H195/SUM($F$15:F195)-1</f>
        <v>8.0783039517274169E-2</v>
      </c>
      <c r="M195" s="14">
        <f t="shared" si="29"/>
        <v>0</v>
      </c>
      <c r="N195" s="14">
        <f t="shared" si="24"/>
        <v>517.747685665679</v>
      </c>
      <c r="O195" s="4">
        <f t="shared" si="25"/>
        <v>7.5371278990817334</v>
      </c>
      <c r="P195" s="14">
        <f>+AVERAGEIF($C$15:C195,"&lt;&gt;",$B$15:B195)</f>
        <v>7.7096</v>
      </c>
      <c r="R195" s="1"/>
    </row>
    <row r="196" spans="1:18" x14ac:dyDescent="0.25">
      <c r="A196" s="1">
        <v>40450</v>
      </c>
      <c r="B196" s="14">
        <v>8.1790000000000003</v>
      </c>
      <c r="G196">
        <f t="shared" si="21"/>
        <v>4559.5602607067794</v>
      </c>
      <c r="H196">
        <f t="shared" si="22"/>
        <v>4234.65832105959</v>
      </c>
      <c r="I196" s="5">
        <f t="shared" si="20"/>
        <v>0</v>
      </c>
      <c r="J196" s="6">
        <f>+H196+SUM($B$4:$B$5)-SUM($F$15:F196)</f>
        <v>26732.3277947438</v>
      </c>
      <c r="K196" s="10">
        <f t="shared" si="23"/>
        <v>6.3954777387031925E-4</v>
      </c>
      <c r="L196" s="10">
        <f>+H196/SUM($F$15:F196)-1</f>
        <v>8.5161365113157972E-2</v>
      </c>
      <c r="M196" s="14">
        <f t="shared" si="29"/>
        <v>0</v>
      </c>
      <c r="N196" s="14">
        <f t="shared" si="24"/>
        <v>517.747685665679</v>
      </c>
      <c r="O196" s="4">
        <f t="shared" si="25"/>
        <v>7.5371278990817334</v>
      </c>
      <c r="P196" s="14">
        <f>+AVERAGEIF($C$15:C196,"&lt;&gt;",$B$15:B196)</f>
        <v>7.7096</v>
      </c>
      <c r="R196" s="1"/>
    </row>
    <row r="197" spans="1:18" x14ac:dyDescent="0.25">
      <c r="A197" s="1">
        <v>40451</v>
      </c>
      <c r="B197" s="14">
        <v>8.1880000000000006</v>
      </c>
      <c r="G197">
        <f t="shared" si="21"/>
        <v>4564.5775051555347</v>
      </c>
      <c r="H197">
        <f t="shared" si="22"/>
        <v>4239.3180502305813</v>
      </c>
      <c r="I197" s="5">
        <f t="shared" si="20"/>
        <v>0</v>
      </c>
      <c r="J197" s="6">
        <f>+H197+SUM($B$4:$B$5)-SUM($F$15:F197)</f>
        <v>26736.987523914791</v>
      </c>
      <c r="K197" s="10">
        <f t="shared" si="23"/>
        <v>1.7431064016459885E-4</v>
      </c>
      <c r="L197" s="10">
        <f>+H197/SUM($F$15:F197)-1</f>
        <v>8.6355453912035474E-2</v>
      </c>
      <c r="M197" s="14">
        <f t="shared" si="29"/>
        <v>0</v>
      </c>
      <c r="N197" s="14">
        <f t="shared" si="24"/>
        <v>517.747685665679</v>
      </c>
      <c r="O197" s="4">
        <f t="shared" si="25"/>
        <v>7.5371278990817334</v>
      </c>
      <c r="P197" s="14">
        <f>+AVERAGEIF($C$15:C197,"&lt;&gt;",$B$15:B197)</f>
        <v>7.7096</v>
      </c>
      <c r="R197" s="1"/>
    </row>
    <row r="198" spans="1:18" x14ac:dyDescent="0.25">
      <c r="A198" s="1">
        <v>40452</v>
      </c>
      <c r="B198" s="14">
        <v>8.2080000000000002</v>
      </c>
      <c r="G198">
        <f t="shared" si="21"/>
        <v>4575.7269372638766</v>
      </c>
      <c r="H198">
        <f t="shared" si="22"/>
        <v>4249.6730039438944</v>
      </c>
      <c r="I198" s="5">
        <f t="shared" si="20"/>
        <v>0</v>
      </c>
      <c r="J198" s="6">
        <f>+H198+SUM($B$4:$B$5)-SUM($F$15:F198)</f>
        <v>26747.342477628106</v>
      </c>
      <c r="K198" s="10">
        <f t="shared" si="23"/>
        <v>3.8728946946831044E-4</v>
      </c>
      <c r="L198" s="10">
        <f>+H198/SUM($F$15:F198)-1</f>
        <v>8.9008984576207428E-2</v>
      </c>
      <c r="M198" s="14">
        <f t="shared" si="29"/>
        <v>0</v>
      </c>
      <c r="N198" s="14">
        <f t="shared" si="24"/>
        <v>517.747685665679</v>
      </c>
      <c r="O198" s="4">
        <f t="shared" si="25"/>
        <v>7.5371278990817334</v>
      </c>
      <c r="P198" s="14">
        <f>+AVERAGEIF($C$15:C198,"&lt;&gt;",$B$15:B198)</f>
        <v>7.7096</v>
      </c>
      <c r="R198" s="1"/>
    </row>
    <row r="199" spans="1:18" x14ac:dyDescent="0.25">
      <c r="A199" s="1">
        <v>40455</v>
      </c>
      <c r="B199" s="14">
        <v>8.2739999999999991</v>
      </c>
      <c r="G199">
        <f t="shared" si="21"/>
        <v>4612.5200632214064</v>
      </c>
      <c r="H199">
        <f t="shared" si="22"/>
        <v>4283.8443511978285</v>
      </c>
      <c r="I199" s="5">
        <f t="shared" si="20"/>
        <v>0</v>
      </c>
      <c r="J199" s="6">
        <f>+H199+SUM($B$4:$B$5)-SUM($F$15:F199)</f>
        <v>26781.51382488204</v>
      </c>
      <c r="K199" s="10">
        <f t="shared" si="23"/>
        <v>1.2775604635306692E-3</v>
      </c>
      <c r="L199" s="10">
        <f>+H199/SUM($F$15:F199)-1</f>
        <v>9.7765635767975034E-2</v>
      </c>
      <c r="M199" s="14">
        <f t="shared" si="29"/>
        <v>0</v>
      </c>
      <c r="N199" s="14">
        <f t="shared" si="24"/>
        <v>517.747685665679</v>
      </c>
      <c r="O199" s="4">
        <f t="shared" si="25"/>
        <v>7.5371278990817334</v>
      </c>
      <c r="P199" s="14">
        <f>+AVERAGEIF($C$15:C199,"&lt;&gt;",$B$15:B199)</f>
        <v>7.7096</v>
      </c>
      <c r="R199" s="1"/>
    </row>
    <row r="200" spans="1:18" x14ac:dyDescent="0.25">
      <c r="A200" s="1">
        <v>40456</v>
      </c>
      <c r="B200" s="14">
        <v>8.23</v>
      </c>
      <c r="G200">
        <f t="shared" si="21"/>
        <v>4587.9913125830526</v>
      </c>
      <c r="H200">
        <f t="shared" si="22"/>
        <v>4261.0634530285388</v>
      </c>
      <c r="I200" s="5">
        <f t="shared" si="20"/>
        <v>0</v>
      </c>
      <c r="J200" s="6">
        <f>+H200+SUM($B$4:$B$5)-SUM($F$15:F200)</f>
        <v>26758.73292671275</v>
      </c>
      <c r="K200" s="10">
        <f t="shared" si="23"/>
        <v>-8.5062025687754339E-4</v>
      </c>
      <c r="L200" s="10">
        <f>+H200/SUM($F$15:F200)-1</f>
        <v>9.1927868306796556E-2</v>
      </c>
      <c r="M200" s="14">
        <f t="shared" si="29"/>
        <v>0</v>
      </c>
      <c r="N200" s="14">
        <f t="shared" si="24"/>
        <v>517.747685665679</v>
      </c>
      <c r="O200" s="4">
        <f t="shared" si="25"/>
        <v>7.5371278990817334</v>
      </c>
      <c r="P200" s="14">
        <f>+AVERAGEIF($C$15:C200,"&lt;&gt;",$B$15:B200)</f>
        <v>7.7096</v>
      </c>
      <c r="R200" s="1"/>
    </row>
    <row r="201" spans="1:18" x14ac:dyDescent="0.25">
      <c r="A201" s="1">
        <v>40457</v>
      </c>
      <c r="B201" s="14">
        <v>8.266</v>
      </c>
      <c r="G201">
        <f t="shared" si="21"/>
        <v>4608.06029037807</v>
      </c>
      <c r="H201">
        <f t="shared" si="22"/>
        <v>4279.7023697125032</v>
      </c>
      <c r="I201" s="5">
        <f t="shared" si="20"/>
        <v>0</v>
      </c>
      <c r="J201" s="6">
        <f>+H201+SUM($B$4:$B$5)-SUM($F$15:F201)</f>
        <v>26777.371843396715</v>
      </c>
      <c r="K201" s="10">
        <f t="shared" si="23"/>
        <v>6.9655453174899407E-4</v>
      </c>
      <c r="L201" s="10">
        <f>+H201/SUM($F$15:F201)-1</f>
        <v>9.6704223502306119E-2</v>
      </c>
      <c r="M201" s="14">
        <f t="shared" si="29"/>
        <v>0</v>
      </c>
      <c r="N201" s="14">
        <f t="shared" si="24"/>
        <v>517.747685665679</v>
      </c>
      <c r="O201" s="4">
        <f t="shared" si="25"/>
        <v>7.5371278990817334</v>
      </c>
      <c r="P201" s="14">
        <f>+AVERAGEIF($C$15:C201,"&lt;&gt;",$B$15:B201)</f>
        <v>7.7096</v>
      </c>
      <c r="R201" s="1"/>
    </row>
    <row r="202" spans="1:18" x14ac:dyDescent="0.25">
      <c r="A202" s="1">
        <v>40458</v>
      </c>
      <c r="B202" s="14">
        <v>8.2129999999999992</v>
      </c>
      <c r="G202">
        <f t="shared" si="21"/>
        <v>4578.5142952909609</v>
      </c>
      <c r="H202">
        <f t="shared" si="22"/>
        <v>4252.2617423722222</v>
      </c>
      <c r="I202" s="5">
        <f t="shared" si="20"/>
        <v>0</v>
      </c>
      <c r="J202" s="6">
        <f>+H202+SUM($B$4:$B$5)-SUM($F$15:F202)</f>
        <v>26749.931216056433</v>
      </c>
      <c r="K202" s="10">
        <f t="shared" si="23"/>
        <v>-1.0247692529634644E-3</v>
      </c>
      <c r="L202" s="10">
        <f>+H202/SUM($F$15:F202)-1</f>
        <v>8.9672367242250361E-2</v>
      </c>
      <c r="M202" s="14">
        <f t="shared" si="29"/>
        <v>0</v>
      </c>
      <c r="N202" s="14">
        <f t="shared" si="24"/>
        <v>517.747685665679</v>
      </c>
      <c r="O202" s="4">
        <f t="shared" si="25"/>
        <v>7.5371278990817334</v>
      </c>
      <c r="P202" s="14">
        <f>+AVERAGEIF($C$15:C202,"&lt;&gt;",$B$15:B202)</f>
        <v>7.7096</v>
      </c>
      <c r="R202" s="1"/>
    </row>
    <row r="203" spans="1:18" x14ac:dyDescent="0.25">
      <c r="A203" s="1">
        <v>40459</v>
      </c>
      <c r="B203" s="14">
        <v>8.2059999999999995</v>
      </c>
      <c r="C203">
        <f>+$B$3</f>
        <v>200</v>
      </c>
      <c r="D203" s="7">
        <f>+$D$11</f>
        <v>2.223157894736842</v>
      </c>
      <c r="E203">
        <v>1.54</v>
      </c>
      <c r="F203" s="6">
        <f>+C203-D203-E203</f>
        <v>196.23684210526318</v>
      </c>
      <c r="G203">
        <f t="shared" si="21"/>
        <v>4774.6119940530416</v>
      </c>
      <c r="H203">
        <f t="shared" si="22"/>
        <v>4444.8743506778264</v>
      </c>
      <c r="I203" s="5">
        <f t="shared" si="20"/>
        <v>926800</v>
      </c>
      <c r="J203" s="6">
        <f>+H203+SUM($B$4:$B$5)-SUM($F$15:F203)</f>
        <v>26746.306982256774</v>
      </c>
      <c r="K203" s="10">
        <f t="shared" si="23"/>
        <v>-1.3548572407107162E-4</v>
      </c>
      <c r="L203" s="10">
        <f>+H203/SUM($F$15:F203)-1</f>
        <v>8.4494641938796855E-2</v>
      </c>
      <c r="M203" s="14">
        <f t="shared" si="29"/>
        <v>23.91382428774838</v>
      </c>
      <c r="N203" s="14">
        <f t="shared" si="24"/>
        <v>541.66150995342741</v>
      </c>
      <c r="O203" s="4">
        <f t="shared" si="25"/>
        <v>7.566657946165404</v>
      </c>
      <c r="P203" s="14">
        <f>+AVERAGEIF($C$15:C203,"&lt;&gt;",$B$15:B203)</f>
        <v>7.7547272727272736</v>
      </c>
      <c r="R203" s="1"/>
    </row>
    <row r="204" spans="1:18" x14ac:dyDescent="0.25">
      <c r="A204" s="1">
        <v>40462</v>
      </c>
      <c r="B204" s="14">
        <v>8.2720000000000002</v>
      </c>
      <c r="G204">
        <f t="shared" si="21"/>
        <v>4813.013699099045</v>
      </c>
      <c r="H204">
        <f t="shared" si="22"/>
        <v>4480.6240103347527</v>
      </c>
      <c r="I204" s="5">
        <f t="shared" si="20"/>
        <v>0</v>
      </c>
      <c r="J204" s="6">
        <f>+H204+SUM($B$4:$B$5)-SUM($F$15:F204)</f>
        <v>26782.056641913699</v>
      </c>
      <c r="K204" s="10">
        <f t="shared" si="23"/>
        <v>1.3366204044782393E-3</v>
      </c>
      <c r="L204" s="10">
        <f>+H204/SUM($F$15:F204)-1</f>
        <v>9.3217118951709477E-2</v>
      </c>
      <c r="M204" s="14">
        <f t="shared" si="29"/>
        <v>0</v>
      </c>
      <c r="N204" s="14">
        <f t="shared" si="24"/>
        <v>541.66150995342741</v>
      </c>
      <c r="O204" s="4">
        <f t="shared" si="25"/>
        <v>7.566657946165404</v>
      </c>
      <c r="P204" s="14">
        <f>+AVERAGEIF($C$15:C204,"&lt;&gt;",$B$15:B204)</f>
        <v>7.7547272727272736</v>
      </c>
      <c r="R204" s="1"/>
    </row>
    <row r="205" spans="1:18" x14ac:dyDescent="0.25">
      <c r="A205" s="1">
        <v>40463</v>
      </c>
      <c r="B205" s="14">
        <v>8.2449999999999992</v>
      </c>
      <c r="G205">
        <f t="shared" si="21"/>
        <v>4797.303910671134</v>
      </c>
      <c r="H205">
        <f t="shared" si="22"/>
        <v>4465.9991495660097</v>
      </c>
      <c r="I205" s="5">
        <f t="shared" si="20"/>
        <v>0</v>
      </c>
      <c r="J205" s="6">
        <f>+H205+SUM($B$4:$B$5)-SUM($F$15:F205)</f>
        <v>26767.431781144958</v>
      </c>
      <c r="K205" s="10">
        <f t="shared" si="23"/>
        <v>-5.4606936891665736E-4</v>
      </c>
      <c r="L205" s="10">
        <f>+H205/SUM($F$15:F205)-1</f>
        <v>8.9648832900972364E-2</v>
      </c>
      <c r="M205" s="14">
        <f t="shared" si="29"/>
        <v>0</v>
      </c>
      <c r="N205" s="14">
        <f t="shared" si="24"/>
        <v>541.66150995342741</v>
      </c>
      <c r="O205" s="4">
        <f t="shared" si="25"/>
        <v>7.566657946165404</v>
      </c>
      <c r="P205" s="14">
        <f>+AVERAGEIF($C$15:C205,"&lt;&gt;",$B$15:B205)</f>
        <v>7.7547272727272736</v>
      </c>
      <c r="R205" s="1"/>
    </row>
    <row r="206" spans="1:18" x14ac:dyDescent="0.25">
      <c r="A206" s="1">
        <v>40464</v>
      </c>
      <c r="B206" s="14">
        <v>8.3040000000000003</v>
      </c>
      <c r="G206">
        <f t="shared" si="21"/>
        <v>4831.632707606198</v>
      </c>
      <c r="H206">
        <f t="shared" si="22"/>
        <v>4497.9571786532624</v>
      </c>
      <c r="I206" s="5">
        <f t="shared" si="20"/>
        <v>0</v>
      </c>
      <c r="J206" s="6">
        <f>+H206+SUM($B$4:$B$5)-SUM($F$15:F206)</f>
        <v>26799.389810232209</v>
      </c>
      <c r="K206" s="10">
        <f t="shared" si="23"/>
        <v>1.1939146552626401E-3</v>
      </c>
      <c r="L206" s="10">
        <f>+H206/SUM($F$15:F206)-1</f>
        <v>9.744619871554594E-2</v>
      </c>
      <c r="M206" s="14">
        <f t="shared" si="29"/>
        <v>0</v>
      </c>
      <c r="N206" s="14">
        <f t="shared" si="24"/>
        <v>541.66150995342741</v>
      </c>
      <c r="O206" s="4">
        <f t="shared" si="25"/>
        <v>7.566657946165404</v>
      </c>
      <c r="P206" s="14">
        <f>+AVERAGEIF($C$15:C206,"&lt;&gt;",$B$15:B206)</f>
        <v>7.7547272727272736</v>
      </c>
      <c r="R206" s="1"/>
    </row>
    <row r="207" spans="1:18" x14ac:dyDescent="0.25">
      <c r="A207" s="1">
        <v>40465</v>
      </c>
      <c r="B207" s="14">
        <v>8.2989999999999995</v>
      </c>
      <c r="G207">
        <f t="shared" si="21"/>
        <v>4828.7234875269551</v>
      </c>
      <c r="H207">
        <f t="shared" si="22"/>
        <v>4495.2488711034948</v>
      </c>
      <c r="I207" s="5">
        <f t="shared" si="20"/>
        <v>0</v>
      </c>
      <c r="J207" s="6">
        <f>+H207+SUM($B$4:$B$5)-SUM($F$15:F207)</f>
        <v>26796.681502682444</v>
      </c>
      <c r="K207" s="10">
        <f t="shared" si="23"/>
        <v>-1.0105855278585985E-4</v>
      </c>
      <c r="L207" s="10">
        <f>+H207/SUM($F$15:F207)-1</f>
        <v>9.6785405002446367E-2</v>
      </c>
      <c r="M207" s="14">
        <f t="shared" si="29"/>
        <v>0</v>
      </c>
      <c r="N207" s="14">
        <f t="shared" si="24"/>
        <v>541.66150995342741</v>
      </c>
      <c r="O207" s="4">
        <f t="shared" si="25"/>
        <v>7.566657946165404</v>
      </c>
      <c r="P207" s="14">
        <f>+AVERAGEIF($C$15:C207,"&lt;&gt;",$B$15:B207)</f>
        <v>7.7547272727272736</v>
      </c>
      <c r="R207" s="1"/>
    </row>
    <row r="208" spans="1:18" x14ac:dyDescent="0.25">
      <c r="A208" s="1">
        <v>40466</v>
      </c>
      <c r="B208" s="14">
        <v>8.3040000000000003</v>
      </c>
      <c r="G208">
        <f t="shared" si="21"/>
        <v>4831.6327076061989</v>
      </c>
      <c r="H208">
        <f t="shared" si="22"/>
        <v>4497.9571786532624</v>
      </c>
      <c r="I208" s="5">
        <f t="shared" ref="I208:I271" si="30">+C208*(MAX($A:$A)-A208)</f>
        <v>0</v>
      </c>
      <c r="J208" s="6">
        <f>+H208+SUM($B$4:$B$5)-SUM($F$15:F208)</f>
        <v>26799.389810232209</v>
      </c>
      <c r="K208" s="10">
        <f t="shared" si="23"/>
        <v>1.0106876664917053E-4</v>
      </c>
      <c r="L208" s="10">
        <f>+H208/SUM($F$15:F208)-1</f>
        <v>9.744619871554594E-2</v>
      </c>
      <c r="M208" s="14">
        <f t="shared" si="29"/>
        <v>0</v>
      </c>
      <c r="N208" s="14">
        <f t="shared" si="24"/>
        <v>541.66150995342741</v>
      </c>
      <c r="O208" s="4">
        <f t="shared" si="25"/>
        <v>7.566657946165404</v>
      </c>
      <c r="P208" s="14">
        <f>+AVERAGEIF($C$15:C208,"&lt;&gt;",$B$15:B208)</f>
        <v>7.7547272727272736</v>
      </c>
      <c r="R208" s="1"/>
    </row>
    <row r="209" spans="1:18" x14ac:dyDescent="0.25">
      <c r="A209" s="1">
        <v>40469</v>
      </c>
      <c r="B209" s="14">
        <v>8.266</v>
      </c>
      <c r="G209">
        <f t="shared" ref="G209:G272" si="31">+(B209/B208*G208)+C209</f>
        <v>4809.5226350039547</v>
      </c>
      <c r="H209">
        <f t="shared" ref="H209:H272" si="32">+(B209/B208*H208)+F209</f>
        <v>4477.3740412750321</v>
      </c>
      <c r="I209" s="5">
        <f t="shared" si="30"/>
        <v>0</v>
      </c>
      <c r="J209" s="6">
        <f>+H209+SUM($B$4:$B$5)-SUM($F$15:F209)</f>
        <v>26778.806672853982</v>
      </c>
      <c r="K209" s="10">
        <f t="shared" ref="K209:K272" si="33">+J209/J208-1</f>
        <v>-7.6804500117266805E-4</v>
      </c>
      <c r="L209" s="10">
        <f>+H209/SUM($F$15:F209)-1</f>
        <v>9.2424166495990168E-2</v>
      </c>
      <c r="M209" s="14">
        <f t="shared" si="29"/>
        <v>0</v>
      </c>
      <c r="N209" s="14">
        <f t="shared" ref="N209:N272" si="34">+M209+N208</f>
        <v>541.66150995342741</v>
      </c>
      <c r="O209" s="4">
        <f t="shared" ref="O209:O272" si="35">((O208*N208)+(B209*M209))/N209</f>
        <v>7.566657946165404</v>
      </c>
      <c r="P209" s="14">
        <f>+AVERAGEIF($C$15:C209,"&lt;&gt;",$B$15:B209)</f>
        <v>7.7547272727272736</v>
      </c>
      <c r="R209" s="1"/>
    </row>
    <row r="210" spans="1:18" x14ac:dyDescent="0.25">
      <c r="A210" s="1">
        <v>40470</v>
      </c>
      <c r="B210" s="14">
        <v>8.2569999999999997</v>
      </c>
      <c r="G210">
        <f t="shared" si="31"/>
        <v>4804.286038861318</v>
      </c>
      <c r="H210">
        <f t="shared" si="32"/>
        <v>4472.4990876854508</v>
      </c>
      <c r="I210" s="5">
        <f t="shared" si="30"/>
        <v>0</v>
      </c>
      <c r="J210" s="6">
        <f>+H210+SUM($B$4:$B$5)-SUM($F$15:F210)</f>
        <v>26773.931719264398</v>
      </c>
      <c r="K210" s="10">
        <f t="shared" si="33"/>
        <v>-1.8204521393128115E-4</v>
      </c>
      <c r="L210" s="10">
        <f>+H210/SUM($F$15:F210)-1</f>
        <v>9.1234737812411204E-2</v>
      </c>
      <c r="M210" s="14">
        <f t="shared" si="29"/>
        <v>0</v>
      </c>
      <c r="N210" s="14">
        <f t="shared" si="34"/>
        <v>541.66150995342741</v>
      </c>
      <c r="O210" s="4">
        <f t="shared" si="35"/>
        <v>7.566657946165404</v>
      </c>
      <c r="P210" s="14">
        <f>+AVERAGEIF($C$15:C210,"&lt;&gt;",$B$15:B210)</f>
        <v>7.7547272727272736</v>
      </c>
      <c r="R210" s="1"/>
    </row>
    <row r="211" spans="1:18" x14ac:dyDescent="0.25">
      <c r="A211" s="1">
        <v>40471</v>
      </c>
      <c r="B211" s="14">
        <v>8.1850000000000005</v>
      </c>
      <c r="G211">
        <f t="shared" si="31"/>
        <v>4762.3932697202245</v>
      </c>
      <c r="H211">
        <f t="shared" si="32"/>
        <v>4433.499458968804</v>
      </c>
      <c r="I211" s="5">
        <f t="shared" si="30"/>
        <v>0</v>
      </c>
      <c r="J211" s="6">
        <f>+H211+SUM($B$4:$B$5)-SUM($F$15:F211)</f>
        <v>26734.932090547751</v>
      </c>
      <c r="K211" s="10">
        <f t="shared" si="33"/>
        <v>-1.4566268834018681E-3</v>
      </c>
      <c r="L211" s="10">
        <f>+H211/SUM($F$15:F211)-1</f>
        <v>8.1719308343779273E-2</v>
      </c>
      <c r="M211" s="14">
        <f t="shared" ref="M211:M274" si="36">+F211/B211</f>
        <v>0</v>
      </c>
      <c r="N211" s="14">
        <f t="shared" si="34"/>
        <v>541.66150995342741</v>
      </c>
      <c r="O211" s="4">
        <f t="shared" si="35"/>
        <v>7.566657946165404</v>
      </c>
      <c r="P211" s="14">
        <f>+AVERAGEIF($C$15:C211,"&lt;&gt;",$B$15:B211)</f>
        <v>7.7547272727272736</v>
      </c>
      <c r="R211" s="1"/>
    </row>
    <row r="212" spans="1:18" x14ac:dyDescent="0.25">
      <c r="A212" s="1">
        <v>40472</v>
      </c>
      <c r="B212" s="14">
        <v>8.2010000000000005</v>
      </c>
      <c r="G212">
        <f t="shared" si="31"/>
        <v>4771.7027739738014</v>
      </c>
      <c r="H212">
        <f t="shared" si="32"/>
        <v>4442.1660431280588</v>
      </c>
      <c r="I212" s="5">
        <f t="shared" si="30"/>
        <v>0</v>
      </c>
      <c r="J212" s="6">
        <f>+H212+SUM($B$4:$B$5)-SUM($F$15:F212)</f>
        <v>26743.598674707006</v>
      </c>
      <c r="K212" s="10">
        <f t="shared" si="33"/>
        <v>3.2416705342286356E-4</v>
      </c>
      <c r="L212" s="10">
        <f>+H212/SUM($F$15:F212)-1</f>
        <v>8.3833848225697283E-2</v>
      </c>
      <c r="M212" s="14">
        <f t="shared" si="36"/>
        <v>0</v>
      </c>
      <c r="N212" s="14">
        <f t="shared" si="34"/>
        <v>541.66150995342741</v>
      </c>
      <c r="O212" s="4">
        <f t="shared" si="35"/>
        <v>7.566657946165404</v>
      </c>
      <c r="P212" s="14">
        <f>+AVERAGEIF($C$15:C212,"&lt;&gt;",$B$15:B212)</f>
        <v>7.7547272727272736</v>
      </c>
      <c r="R212" s="1"/>
    </row>
    <row r="213" spans="1:18" x14ac:dyDescent="0.25">
      <c r="A213" s="1">
        <v>40473</v>
      </c>
      <c r="B213" s="14">
        <v>8.2330000000000005</v>
      </c>
      <c r="G213">
        <f t="shared" si="31"/>
        <v>4790.3217824809544</v>
      </c>
      <c r="H213">
        <f t="shared" si="32"/>
        <v>4459.4992114465686</v>
      </c>
      <c r="I213" s="5">
        <f t="shared" si="30"/>
        <v>0</v>
      </c>
      <c r="J213" s="6">
        <f>+H213+SUM($B$4:$B$5)-SUM($F$15:F213)</f>
        <v>26760.931843025515</v>
      </c>
      <c r="K213" s="10">
        <f t="shared" si="33"/>
        <v>6.4812400639646661E-4</v>
      </c>
      <c r="L213" s="10">
        <f>+H213/SUM($F$15:F213)-1</f>
        <v>8.8062927989533746E-2</v>
      </c>
      <c r="M213" s="14">
        <f t="shared" si="36"/>
        <v>0</v>
      </c>
      <c r="N213" s="14">
        <f t="shared" si="34"/>
        <v>541.66150995342741</v>
      </c>
      <c r="O213" s="4">
        <f t="shared" si="35"/>
        <v>7.566657946165404</v>
      </c>
      <c r="P213" s="14">
        <f>+AVERAGEIF($C$15:C213,"&lt;&gt;",$B$15:B213)</f>
        <v>7.7547272727272736</v>
      </c>
      <c r="R213" s="1"/>
    </row>
    <row r="214" spans="1:18" x14ac:dyDescent="0.25">
      <c r="A214" s="1">
        <v>40477</v>
      </c>
      <c r="B214" s="14">
        <v>8.3390000000000004</v>
      </c>
      <c r="G214">
        <f t="shared" si="31"/>
        <v>4851.9972481608993</v>
      </c>
      <c r="H214">
        <f t="shared" si="32"/>
        <v>4516.915331501632</v>
      </c>
      <c r="I214" s="5">
        <f t="shared" si="30"/>
        <v>0</v>
      </c>
      <c r="J214" s="6">
        <f>+H214+SUM($B$4:$B$5)-SUM($F$15:F214)</f>
        <v>26818.347963080578</v>
      </c>
      <c r="K214" s="10">
        <f t="shared" si="33"/>
        <v>2.1455202080351565E-3</v>
      </c>
      <c r="L214" s="10">
        <f>+H214/SUM($F$15:F214)-1</f>
        <v>0.10207175470724184</v>
      </c>
      <c r="M214" s="14">
        <f t="shared" si="36"/>
        <v>0</v>
      </c>
      <c r="N214" s="14">
        <f t="shared" si="34"/>
        <v>541.66150995342741</v>
      </c>
      <c r="O214" s="4">
        <f t="shared" si="35"/>
        <v>7.566657946165404</v>
      </c>
      <c r="P214" s="14">
        <f>+AVERAGEIF($C$15:C214,"&lt;&gt;",$B$15:B214)</f>
        <v>7.7547272727272736</v>
      </c>
      <c r="R214" s="1"/>
    </row>
    <row r="215" spans="1:18" x14ac:dyDescent="0.25">
      <c r="A215" s="1">
        <v>40478</v>
      </c>
      <c r="B215" s="14">
        <v>8.2680000000000007</v>
      </c>
      <c r="G215">
        <f t="shared" si="31"/>
        <v>4810.6863230356539</v>
      </c>
      <c r="H215">
        <f t="shared" si="32"/>
        <v>4478.457364294939</v>
      </c>
      <c r="I215" s="5">
        <f t="shared" si="30"/>
        <v>0</v>
      </c>
      <c r="J215" s="6">
        <f>+H215+SUM($B$4:$B$5)-SUM($F$15:F215)</f>
        <v>26779.889995873888</v>
      </c>
      <c r="K215" s="10">
        <f t="shared" si="33"/>
        <v>-1.4340170117724815E-3</v>
      </c>
      <c r="L215" s="10">
        <f>+H215/SUM($F$15:F215)-1</f>
        <v>9.2688483981230085E-2</v>
      </c>
      <c r="M215" s="14">
        <f t="shared" si="36"/>
        <v>0</v>
      </c>
      <c r="N215" s="14">
        <f t="shared" si="34"/>
        <v>541.66150995342741</v>
      </c>
      <c r="O215" s="4">
        <f t="shared" si="35"/>
        <v>7.566657946165404</v>
      </c>
      <c r="P215" s="14">
        <f>+AVERAGEIF($C$15:C215,"&lt;&gt;",$B$15:B215)</f>
        <v>7.7547272727272736</v>
      </c>
      <c r="R215" s="1"/>
    </row>
    <row r="216" spans="1:18" x14ac:dyDescent="0.25">
      <c r="A216" s="1">
        <v>40479</v>
      </c>
      <c r="B216" s="14">
        <v>8.2309999999999999</v>
      </c>
      <c r="G216">
        <f t="shared" si="31"/>
        <v>4789.158094449258</v>
      </c>
      <c r="H216">
        <f t="shared" si="32"/>
        <v>4458.4158884266617</v>
      </c>
      <c r="I216" s="5">
        <f t="shared" si="30"/>
        <v>0</v>
      </c>
      <c r="J216" s="6">
        <f>+H216+SUM($B$4:$B$5)-SUM($F$15:F216)</f>
        <v>26759.848520005609</v>
      </c>
      <c r="K216" s="10">
        <f t="shared" si="33"/>
        <v>-7.4837782647230178E-4</v>
      </c>
      <c r="L216" s="10">
        <f>+H216/SUM($F$15:F216)-1</f>
        <v>8.779861050429405E-2</v>
      </c>
      <c r="M216" s="14">
        <f t="shared" si="36"/>
        <v>0</v>
      </c>
      <c r="N216" s="14">
        <f t="shared" si="34"/>
        <v>541.66150995342741</v>
      </c>
      <c r="O216" s="4">
        <f t="shared" si="35"/>
        <v>7.566657946165404</v>
      </c>
      <c r="P216" s="14">
        <f>+AVERAGEIF($C$15:C216,"&lt;&gt;",$B$15:B216)</f>
        <v>7.7547272727272736</v>
      </c>
      <c r="R216" s="1"/>
    </row>
    <row r="217" spans="1:18" x14ac:dyDescent="0.25">
      <c r="A217" s="1">
        <v>40480</v>
      </c>
      <c r="B217" s="14">
        <v>8.2469999999999999</v>
      </c>
      <c r="G217">
        <f t="shared" si="31"/>
        <v>4798.467598702834</v>
      </c>
      <c r="H217">
        <f t="shared" si="32"/>
        <v>4467.0824725859165</v>
      </c>
      <c r="I217" s="5">
        <f t="shared" si="30"/>
        <v>0</v>
      </c>
      <c r="J217" s="6">
        <f>+H217+SUM($B$4:$B$5)-SUM($F$15:F217)</f>
        <v>26768.515104164864</v>
      </c>
      <c r="K217" s="10">
        <f t="shared" si="33"/>
        <v>3.2386521742733265E-4</v>
      </c>
      <c r="L217" s="10">
        <f>+H217/SUM($F$15:F217)-1</f>
        <v>8.9913150386212282E-2</v>
      </c>
      <c r="M217" s="14">
        <f t="shared" si="36"/>
        <v>0</v>
      </c>
      <c r="N217" s="14">
        <f t="shared" si="34"/>
        <v>541.66150995342741</v>
      </c>
      <c r="O217" s="4">
        <f t="shared" si="35"/>
        <v>7.566657946165404</v>
      </c>
      <c r="P217" s="14">
        <f>+AVERAGEIF($C$15:C217,"&lt;&gt;",$B$15:B217)</f>
        <v>7.7547272727272736</v>
      </c>
      <c r="R217" s="1"/>
    </row>
    <row r="218" spans="1:18" x14ac:dyDescent="0.25">
      <c r="A218" s="1">
        <v>40484</v>
      </c>
      <c r="B218" s="14">
        <v>8.3019999999999996</v>
      </c>
      <c r="G218">
        <f t="shared" si="31"/>
        <v>4830.4690195745025</v>
      </c>
      <c r="H218">
        <f t="shared" si="32"/>
        <v>4496.8738556333547</v>
      </c>
      <c r="I218" s="5">
        <f t="shared" si="30"/>
        <v>0</v>
      </c>
      <c r="J218" s="6">
        <f>+H218+SUM($B$4:$B$5)-SUM($F$15:F218)</f>
        <v>26798.306487212303</v>
      </c>
      <c r="K218" s="10">
        <f t="shared" si="33"/>
        <v>1.1129262468057011E-3</v>
      </c>
      <c r="L218" s="10">
        <f>+H218/SUM($F$15:F218)-1</f>
        <v>9.7181881230306022E-2</v>
      </c>
      <c r="M218" s="14">
        <f t="shared" si="36"/>
        <v>0</v>
      </c>
      <c r="N218" s="14">
        <f t="shared" si="34"/>
        <v>541.66150995342741</v>
      </c>
      <c r="O218" s="4">
        <f t="shared" si="35"/>
        <v>7.566657946165404</v>
      </c>
      <c r="P218" s="14">
        <f>+AVERAGEIF($C$15:C218,"&lt;&gt;",$B$15:B218)</f>
        <v>7.7547272727272736</v>
      </c>
      <c r="R218" s="1"/>
    </row>
    <row r="219" spans="1:18" x14ac:dyDescent="0.25">
      <c r="A219" s="1">
        <v>40485</v>
      </c>
      <c r="B219" s="14">
        <v>8.3640000000000008</v>
      </c>
      <c r="G219">
        <f t="shared" si="31"/>
        <v>4866.543348557112</v>
      </c>
      <c r="H219">
        <f t="shared" si="32"/>
        <v>4530.4568692504672</v>
      </c>
      <c r="I219" s="5">
        <f t="shared" si="30"/>
        <v>0</v>
      </c>
      <c r="J219" s="6">
        <f>+H219+SUM($B$4:$B$5)-SUM($F$15:F219)</f>
        <v>26831.889500829417</v>
      </c>
      <c r="K219" s="10">
        <f t="shared" si="33"/>
        <v>1.2531767122350157E-3</v>
      </c>
      <c r="L219" s="10">
        <f>+H219/SUM($F$15:F219)-1</f>
        <v>0.10537572327273903</v>
      </c>
      <c r="M219" s="14">
        <f t="shared" si="36"/>
        <v>0</v>
      </c>
      <c r="N219" s="14">
        <f t="shared" si="34"/>
        <v>541.66150995342741</v>
      </c>
      <c r="O219" s="4">
        <f t="shared" si="35"/>
        <v>7.566657946165404</v>
      </c>
      <c r="P219" s="14">
        <f>+AVERAGEIF($C$15:C219,"&lt;&gt;",$B$15:B219)</f>
        <v>7.7547272727272736</v>
      </c>
      <c r="R219" s="1"/>
    </row>
    <row r="220" spans="1:18" x14ac:dyDescent="0.25">
      <c r="A220" s="1">
        <v>40486</v>
      </c>
      <c r="B220" s="14">
        <v>8.3829999999999991</v>
      </c>
      <c r="G220">
        <f t="shared" si="31"/>
        <v>4877.5983848582327</v>
      </c>
      <c r="H220">
        <f t="shared" si="32"/>
        <v>4540.748437939581</v>
      </c>
      <c r="I220" s="5">
        <f t="shared" si="30"/>
        <v>0</v>
      </c>
      <c r="J220" s="6">
        <f>+H220+SUM($B$4:$B$5)-SUM($F$15:F220)</f>
        <v>26842.18106951853</v>
      </c>
      <c r="K220" s="10">
        <f t="shared" si="33"/>
        <v>3.8355735956629999E-4</v>
      </c>
      <c r="L220" s="10">
        <f>+H220/SUM($F$15:F220)-1</f>
        <v>0.10788673938251647</v>
      </c>
      <c r="M220" s="14">
        <f t="shared" si="36"/>
        <v>0</v>
      </c>
      <c r="N220" s="14">
        <f t="shared" si="34"/>
        <v>541.66150995342741</v>
      </c>
      <c r="O220" s="4">
        <f t="shared" si="35"/>
        <v>7.566657946165404</v>
      </c>
      <c r="P220" s="14">
        <f>+AVERAGEIF($C$15:C220,"&lt;&gt;",$B$15:B220)</f>
        <v>7.7547272727272736</v>
      </c>
      <c r="R220" s="1"/>
    </row>
    <row r="221" spans="1:18" x14ac:dyDescent="0.25">
      <c r="A221" s="1">
        <v>40487</v>
      </c>
      <c r="B221" s="14">
        <v>8.5169999999999995</v>
      </c>
      <c r="G221">
        <f t="shared" si="31"/>
        <v>4955.5654829819359</v>
      </c>
      <c r="H221">
        <f t="shared" si="32"/>
        <v>4613.3310802733404</v>
      </c>
      <c r="I221" s="5">
        <f t="shared" si="30"/>
        <v>0</v>
      </c>
      <c r="J221" s="6">
        <f>+H221+SUM($B$4:$B$5)-SUM($F$15:F221)</f>
        <v>26914.763711852287</v>
      </c>
      <c r="K221" s="10">
        <f t="shared" si="33"/>
        <v>2.7040515875285109E-3</v>
      </c>
      <c r="L221" s="10">
        <f>+H221/SUM($F$15:F221)-1</f>
        <v>0.12559601089358141</v>
      </c>
      <c r="M221" s="14">
        <f t="shared" si="36"/>
        <v>0</v>
      </c>
      <c r="N221" s="14">
        <f t="shared" si="34"/>
        <v>541.66150995342741</v>
      </c>
      <c r="O221" s="4">
        <f t="shared" si="35"/>
        <v>7.566657946165404</v>
      </c>
      <c r="P221" s="14">
        <f>+AVERAGEIF($C$15:C221,"&lt;&gt;",$B$15:B221)</f>
        <v>7.7547272727272736</v>
      </c>
      <c r="R221" s="1"/>
    </row>
    <row r="222" spans="1:18" x14ac:dyDescent="0.25">
      <c r="A222" s="1">
        <v>40490</v>
      </c>
      <c r="B222" s="14">
        <v>8.5649999999999995</v>
      </c>
      <c r="C222">
        <f>+$B$3</f>
        <v>200</v>
      </c>
      <c r="D222" s="7">
        <f>+$D$11</f>
        <v>2.223157894736842</v>
      </c>
      <c r="E222">
        <v>1.54</v>
      </c>
      <c r="F222" s="6">
        <f>+C222-D222-E222</f>
        <v>196.23684210526318</v>
      </c>
      <c r="G222">
        <f t="shared" si="31"/>
        <v>5183.493995742665</v>
      </c>
      <c r="H222">
        <f t="shared" si="32"/>
        <v>4835.5676748563683</v>
      </c>
      <c r="I222" s="5">
        <f t="shared" si="30"/>
        <v>920600</v>
      </c>
      <c r="J222" s="6">
        <f>+H222+SUM($B$4:$B$5)-SUM($F$15:F222)</f>
        <v>26940.763464330052</v>
      </c>
      <c r="K222" s="10">
        <f t="shared" si="33"/>
        <v>9.6600337109098433E-4</v>
      </c>
      <c r="L222" s="10">
        <f>+H222/SUM($F$15:F222)-1</f>
        <v>0.12591108647157245</v>
      </c>
      <c r="M222" s="14">
        <f t="shared" si="36"/>
        <v>22.911481857006795</v>
      </c>
      <c r="N222" s="14">
        <f t="shared" si="34"/>
        <v>564.57299181043425</v>
      </c>
      <c r="O222" s="4">
        <f t="shared" si="35"/>
        <v>7.6071726292716022</v>
      </c>
      <c r="P222" s="14">
        <f>+AVERAGEIF($C$15:C222,"&lt;&gt;",$B$15:B222)</f>
        <v>7.8222500000000004</v>
      </c>
      <c r="R222" s="1"/>
    </row>
    <row r="223" spans="1:18" x14ac:dyDescent="0.25">
      <c r="A223" s="1">
        <v>40491</v>
      </c>
      <c r="B223" s="14">
        <v>8.5589999999999993</v>
      </c>
      <c r="G223">
        <f t="shared" si="31"/>
        <v>5179.8628265687648</v>
      </c>
      <c r="H223">
        <f t="shared" si="32"/>
        <v>4832.1802369055058</v>
      </c>
      <c r="I223" s="5">
        <f t="shared" si="30"/>
        <v>0</v>
      </c>
      <c r="J223" s="6">
        <f>+H223+SUM($B$4:$B$5)-SUM($F$15:F223)</f>
        <v>26937.376026379192</v>
      </c>
      <c r="K223" s="10">
        <f t="shared" si="33"/>
        <v>-1.2573652396097312E-4</v>
      </c>
      <c r="L223" s="10">
        <f>+H223/SUM($F$15:F223)-1</f>
        <v>0.12512235716406184</v>
      </c>
      <c r="M223" s="14">
        <f t="shared" si="36"/>
        <v>0</v>
      </c>
      <c r="N223" s="14">
        <f t="shared" si="34"/>
        <v>564.57299181043425</v>
      </c>
      <c r="O223" s="4">
        <f t="shared" si="35"/>
        <v>7.6071726292716022</v>
      </c>
      <c r="P223" s="14">
        <f>+AVERAGEIF($C$15:C223,"&lt;&gt;",$B$15:B223)</f>
        <v>7.8222500000000004</v>
      </c>
      <c r="R223" s="1"/>
    </row>
    <row r="224" spans="1:18" x14ac:dyDescent="0.25">
      <c r="A224" s="1">
        <v>40492</v>
      </c>
      <c r="B224" s="14">
        <v>8.6379999999999999</v>
      </c>
      <c r="G224">
        <f t="shared" si="31"/>
        <v>5227.673220691785</v>
      </c>
      <c r="H224">
        <f t="shared" si="32"/>
        <v>4876.7815032585304</v>
      </c>
      <c r="I224" s="5">
        <f t="shared" si="30"/>
        <v>0</v>
      </c>
      <c r="J224" s="6">
        <f>+H224+SUM($B$4:$B$5)-SUM($F$15:F224)</f>
        <v>26981.977292732216</v>
      </c>
      <c r="K224" s="10">
        <f t="shared" si="33"/>
        <v>1.6557390856981602E-3</v>
      </c>
      <c r="L224" s="10">
        <f>+H224/SUM($F$15:F224)-1</f>
        <v>0.13550729304628661</v>
      </c>
      <c r="M224" s="14">
        <f t="shared" si="36"/>
        <v>0</v>
      </c>
      <c r="N224" s="14">
        <f t="shared" si="34"/>
        <v>564.57299181043425</v>
      </c>
      <c r="O224" s="4">
        <f t="shared" si="35"/>
        <v>7.6071726292716022</v>
      </c>
      <c r="P224" s="14">
        <f>+AVERAGEIF($C$15:C224,"&lt;&gt;",$B$15:B224)</f>
        <v>7.8222500000000004</v>
      </c>
      <c r="R224" s="1"/>
    </row>
    <row r="225" spans="1:18" x14ac:dyDescent="0.25">
      <c r="A225" s="1">
        <v>40493</v>
      </c>
      <c r="B225" s="14">
        <v>8.5920000000000005</v>
      </c>
      <c r="G225">
        <f t="shared" si="31"/>
        <v>5199.8342570252162</v>
      </c>
      <c r="H225">
        <f t="shared" si="32"/>
        <v>4850.8111456352508</v>
      </c>
      <c r="I225" s="5">
        <f t="shared" si="30"/>
        <v>0</v>
      </c>
      <c r="J225" s="6">
        <f>+H225+SUM($B$4:$B$5)-SUM($F$15:F225)</f>
        <v>26956.006935108933</v>
      </c>
      <c r="K225" s="10">
        <f t="shared" si="33"/>
        <v>-9.6250757835592005E-4</v>
      </c>
      <c r="L225" s="10">
        <f>+H225/SUM($F$15:F225)-1</f>
        <v>0.129460368355371</v>
      </c>
      <c r="M225" s="14">
        <f t="shared" si="36"/>
        <v>0</v>
      </c>
      <c r="N225" s="14">
        <f t="shared" si="34"/>
        <v>564.57299181043425</v>
      </c>
      <c r="O225" s="4">
        <f t="shared" si="35"/>
        <v>7.6071726292716022</v>
      </c>
      <c r="P225" s="14">
        <f>+AVERAGEIF($C$15:C225,"&lt;&gt;",$B$15:B225)</f>
        <v>7.8222500000000004</v>
      </c>
      <c r="R225" s="1"/>
    </row>
    <row r="226" spans="1:18" x14ac:dyDescent="0.25">
      <c r="A226" s="1">
        <v>40494</v>
      </c>
      <c r="B226" s="14">
        <v>8.4540000000000006</v>
      </c>
      <c r="G226">
        <f t="shared" si="31"/>
        <v>5116.3173660255097</v>
      </c>
      <c r="H226">
        <f t="shared" si="32"/>
        <v>4772.9000727654111</v>
      </c>
      <c r="I226" s="5">
        <f t="shared" si="30"/>
        <v>0</v>
      </c>
      <c r="J226" s="6">
        <f>+H226+SUM($B$4:$B$5)-SUM($F$15:F226)</f>
        <v>26878.095862239097</v>
      </c>
      <c r="K226" s="10">
        <f t="shared" si="33"/>
        <v>-2.8903046752210004E-3</v>
      </c>
      <c r="L226" s="10">
        <f>+H226/SUM($F$15:F226)-1</f>
        <v>0.11131959428262417</v>
      </c>
      <c r="M226" s="14">
        <f t="shared" si="36"/>
        <v>0</v>
      </c>
      <c r="N226" s="14">
        <f t="shared" si="34"/>
        <v>564.57299181043425</v>
      </c>
      <c r="O226" s="4">
        <f t="shared" si="35"/>
        <v>7.6071726292716022</v>
      </c>
      <c r="P226" s="14">
        <f>+AVERAGEIF($C$15:C226,"&lt;&gt;",$B$15:B226)</f>
        <v>7.8222500000000004</v>
      </c>
      <c r="R226" s="1"/>
    </row>
    <row r="227" spans="1:18" x14ac:dyDescent="0.25">
      <c r="A227" s="1">
        <v>40497</v>
      </c>
      <c r="B227" s="14">
        <v>8.4719999999999995</v>
      </c>
      <c r="G227">
        <f t="shared" si="31"/>
        <v>5127.2108735472102</v>
      </c>
      <c r="H227">
        <f t="shared" si="32"/>
        <v>4783.0623866179985</v>
      </c>
      <c r="I227" s="5">
        <f t="shared" si="30"/>
        <v>0</v>
      </c>
      <c r="J227" s="6">
        <f>+H227+SUM($B$4:$B$5)-SUM($F$15:F227)</f>
        <v>26888.258176091684</v>
      </c>
      <c r="K227" s="10">
        <f t="shared" si="33"/>
        <v>3.7808905454728148E-4</v>
      </c>
      <c r="L227" s="10">
        <f>+H227/SUM($F$15:F227)-1</f>
        <v>0.11368578220515624</v>
      </c>
      <c r="M227" s="14">
        <f t="shared" si="36"/>
        <v>0</v>
      </c>
      <c r="N227" s="14">
        <f t="shared" si="34"/>
        <v>564.57299181043425</v>
      </c>
      <c r="O227" s="4">
        <f t="shared" si="35"/>
        <v>7.6071726292716022</v>
      </c>
      <c r="P227" s="14">
        <f>+AVERAGEIF($C$15:C227,"&lt;&gt;",$B$15:B227)</f>
        <v>7.8222500000000004</v>
      </c>
      <c r="R227" s="1"/>
    </row>
    <row r="228" spans="1:18" x14ac:dyDescent="0.25">
      <c r="A228" s="1">
        <v>40498</v>
      </c>
      <c r="B228" s="14">
        <v>8.3940000000000001</v>
      </c>
      <c r="G228">
        <f t="shared" si="31"/>
        <v>5080.0056742865063</v>
      </c>
      <c r="H228">
        <f t="shared" si="32"/>
        <v>4739.0256932567845</v>
      </c>
      <c r="I228" s="5">
        <f t="shared" si="30"/>
        <v>0</v>
      </c>
      <c r="J228" s="6">
        <f>+H228+SUM($B$4:$B$5)-SUM($F$15:F228)</f>
        <v>26844.221482730471</v>
      </c>
      <c r="K228" s="10">
        <f t="shared" si="33"/>
        <v>-1.6377666813824909E-3</v>
      </c>
      <c r="L228" s="10">
        <f>+H228/SUM($F$15:F228)-1</f>
        <v>0.10343230120751667</v>
      </c>
      <c r="M228" s="14">
        <f t="shared" si="36"/>
        <v>0</v>
      </c>
      <c r="N228" s="14">
        <f t="shared" si="34"/>
        <v>564.57299181043425</v>
      </c>
      <c r="O228" s="4">
        <f t="shared" si="35"/>
        <v>7.6071726292716022</v>
      </c>
      <c r="P228" s="14">
        <f>+AVERAGEIF($C$15:C228,"&lt;&gt;",$B$15:B228)</f>
        <v>7.8222500000000004</v>
      </c>
      <c r="R228" s="1"/>
    </row>
    <row r="229" spans="1:18" x14ac:dyDescent="0.25">
      <c r="A229" s="1">
        <v>40499</v>
      </c>
      <c r="B229" s="14">
        <v>8.3529999999999998</v>
      </c>
      <c r="G229">
        <f t="shared" si="31"/>
        <v>5055.1926849315205</v>
      </c>
      <c r="H229">
        <f t="shared" si="32"/>
        <v>4715.8782005925559</v>
      </c>
      <c r="I229" s="5">
        <f t="shared" si="30"/>
        <v>0</v>
      </c>
      <c r="J229" s="6">
        <f>+H229+SUM($B$4:$B$5)-SUM($F$15:F229)</f>
        <v>26821.073990066241</v>
      </c>
      <c r="K229" s="10">
        <f t="shared" si="33"/>
        <v>-8.622895873184877E-4</v>
      </c>
      <c r="L229" s="10">
        <f>+H229/SUM($F$15:F229)-1</f>
        <v>9.8042650939526466E-2</v>
      </c>
      <c r="M229" s="14">
        <f t="shared" si="36"/>
        <v>0</v>
      </c>
      <c r="N229" s="14">
        <f t="shared" si="34"/>
        <v>564.57299181043425</v>
      </c>
      <c r="O229" s="4">
        <f t="shared" si="35"/>
        <v>7.6071726292716022</v>
      </c>
      <c r="P229" s="14">
        <f>+AVERAGEIF($C$15:C229,"&lt;&gt;",$B$15:B229)</f>
        <v>7.8222500000000004</v>
      </c>
      <c r="R229" s="1"/>
    </row>
    <row r="230" spans="1:18" x14ac:dyDescent="0.25">
      <c r="A230" s="1">
        <v>40500</v>
      </c>
      <c r="B230" s="14">
        <v>8.44</v>
      </c>
      <c r="G230">
        <f t="shared" si="31"/>
        <v>5107.8446379530742</v>
      </c>
      <c r="H230">
        <f t="shared" si="32"/>
        <v>4764.9960508800632</v>
      </c>
      <c r="I230" s="5">
        <f t="shared" si="30"/>
        <v>0</v>
      </c>
      <c r="J230" s="6">
        <f>+H230+SUM($B$4:$B$5)-SUM($F$15:F230)</f>
        <v>26870.191840353749</v>
      </c>
      <c r="K230" s="10">
        <f t="shared" si="33"/>
        <v>1.8313155657263547E-3</v>
      </c>
      <c r="L230" s="10">
        <f>+H230/SUM($F$15:F230)-1</f>
        <v>0.10947922589843206</v>
      </c>
      <c r="M230" s="14">
        <f t="shared" si="36"/>
        <v>0</v>
      </c>
      <c r="N230" s="14">
        <f t="shared" si="34"/>
        <v>564.57299181043425</v>
      </c>
      <c r="O230" s="4">
        <f t="shared" si="35"/>
        <v>7.6071726292716022</v>
      </c>
      <c r="P230" s="14">
        <f>+AVERAGEIF($C$15:C230,"&lt;&gt;",$B$15:B230)</f>
        <v>7.8222500000000004</v>
      </c>
      <c r="R230" s="1"/>
    </row>
    <row r="231" spans="1:18" x14ac:dyDescent="0.25">
      <c r="A231" s="1">
        <v>40501</v>
      </c>
      <c r="B231" s="14">
        <v>8.4130000000000003</v>
      </c>
      <c r="G231">
        <f t="shared" si="31"/>
        <v>5091.504376670523</v>
      </c>
      <c r="H231">
        <f t="shared" si="32"/>
        <v>4749.7525801011816</v>
      </c>
      <c r="I231" s="5">
        <f t="shared" si="30"/>
        <v>0</v>
      </c>
      <c r="J231" s="6">
        <f>+H231+SUM($B$4:$B$5)-SUM($F$15:F231)</f>
        <v>26854.948369574864</v>
      </c>
      <c r="K231" s="10">
        <f t="shared" si="33"/>
        <v>-5.6730040743480092E-4</v>
      </c>
      <c r="L231" s="10">
        <f>+H231/SUM($F$15:F231)-1</f>
        <v>0.10592994401463374</v>
      </c>
      <c r="M231" s="14">
        <f t="shared" si="36"/>
        <v>0</v>
      </c>
      <c r="N231" s="14">
        <f t="shared" si="34"/>
        <v>564.57299181043425</v>
      </c>
      <c r="O231" s="4">
        <f t="shared" si="35"/>
        <v>7.6071726292716022</v>
      </c>
      <c r="P231" s="14">
        <f>+AVERAGEIF($C$15:C231,"&lt;&gt;",$B$15:B231)</f>
        <v>7.8222500000000004</v>
      </c>
      <c r="R231" s="1"/>
    </row>
    <row r="232" spans="1:18" x14ac:dyDescent="0.25">
      <c r="A232" s="1">
        <v>40504</v>
      </c>
      <c r="B232" s="14">
        <v>8.4559999999999995</v>
      </c>
      <c r="G232">
        <f t="shared" si="31"/>
        <v>5117.5277557501413</v>
      </c>
      <c r="H232">
        <f t="shared" si="32"/>
        <v>4774.0292187490295</v>
      </c>
      <c r="I232" s="5">
        <f t="shared" si="30"/>
        <v>0</v>
      </c>
      <c r="J232" s="6">
        <f>+H232+SUM($B$4:$B$5)-SUM($F$15:F232)</f>
        <v>26879.225008222715</v>
      </c>
      <c r="K232" s="10">
        <f t="shared" si="33"/>
        <v>9.0399126126627927E-4</v>
      </c>
      <c r="L232" s="10">
        <f>+H232/SUM($F$15:F232)-1</f>
        <v>0.11158250405179371</v>
      </c>
      <c r="M232" s="14">
        <f t="shared" si="36"/>
        <v>0</v>
      </c>
      <c r="N232" s="14">
        <f t="shared" si="34"/>
        <v>564.57299181043425</v>
      </c>
      <c r="O232" s="4">
        <f t="shared" si="35"/>
        <v>7.6071726292716022</v>
      </c>
      <c r="P232" s="14">
        <f>+AVERAGEIF($C$15:C232,"&lt;&gt;",$B$15:B232)</f>
        <v>7.8222500000000004</v>
      </c>
      <c r="R232" s="1"/>
    </row>
    <row r="233" spans="1:18" x14ac:dyDescent="0.25">
      <c r="A233" s="1">
        <v>40505</v>
      </c>
      <c r="B233" s="14">
        <v>8.3859999999999992</v>
      </c>
      <c r="G233">
        <f t="shared" si="31"/>
        <v>5075.1641153879709</v>
      </c>
      <c r="H233">
        <f t="shared" si="32"/>
        <v>4734.5091093222991</v>
      </c>
      <c r="I233" s="5">
        <f t="shared" si="30"/>
        <v>0</v>
      </c>
      <c r="J233" s="6">
        <f>+H233+SUM($B$4:$B$5)-SUM($F$15:F233)</f>
        <v>26839.704898795982</v>
      </c>
      <c r="K233" s="10">
        <f t="shared" si="33"/>
        <v>-1.4702845567401424E-3</v>
      </c>
      <c r="L233" s="10">
        <f>+H233/SUM($F$15:F233)-1</f>
        <v>0.10238066213083519</v>
      </c>
      <c r="M233" s="14">
        <f t="shared" si="36"/>
        <v>0</v>
      </c>
      <c r="N233" s="14">
        <f t="shared" si="34"/>
        <v>564.57299181043425</v>
      </c>
      <c r="O233" s="4">
        <f t="shared" si="35"/>
        <v>7.6071726292716022</v>
      </c>
      <c r="P233" s="14">
        <f>+AVERAGEIF($C$15:C233,"&lt;&gt;",$B$15:B233)</f>
        <v>7.8222500000000004</v>
      </c>
      <c r="R233" s="1"/>
    </row>
    <row r="234" spans="1:18" x14ac:dyDescent="0.25">
      <c r="A234" s="1">
        <v>40506</v>
      </c>
      <c r="B234" s="14">
        <v>8.4600000000000009</v>
      </c>
      <c r="G234">
        <f t="shared" si="31"/>
        <v>5119.948535199409</v>
      </c>
      <c r="H234">
        <f t="shared" si="32"/>
        <v>4776.2875107162727</v>
      </c>
      <c r="I234" s="5">
        <f t="shared" si="30"/>
        <v>0</v>
      </c>
      <c r="J234" s="6">
        <f>+H234+SUM($B$4:$B$5)-SUM($F$15:F234)</f>
        <v>26881.483300189957</v>
      </c>
      <c r="K234" s="10">
        <f t="shared" si="33"/>
        <v>1.5565894465496832E-3</v>
      </c>
      <c r="L234" s="10">
        <f>+H234/SUM($F$15:F234)-1</f>
        <v>0.11210832359013456</v>
      </c>
      <c r="M234" s="14">
        <f t="shared" si="36"/>
        <v>0</v>
      </c>
      <c r="N234" s="14">
        <f t="shared" si="34"/>
        <v>564.57299181043425</v>
      </c>
      <c r="O234" s="4">
        <f t="shared" si="35"/>
        <v>7.6071726292716022</v>
      </c>
      <c r="P234" s="14">
        <f>+AVERAGEIF($C$15:C234,"&lt;&gt;",$B$15:B234)</f>
        <v>7.8222500000000004</v>
      </c>
      <c r="R234" s="1"/>
    </row>
    <row r="235" spans="1:18" x14ac:dyDescent="0.25">
      <c r="A235" s="1">
        <v>40507</v>
      </c>
      <c r="B235" s="14">
        <v>8.4870000000000001</v>
      </c>
      <c r="G235">
        <f t="shared" si="31"/>
        <v>5136.2887964819593</v>
      </c>
      <c r="H235">
        <f t="shared" si="32"/>
        <v>4791.5309814951534</v>
      </c>
      <c r="I235" s="5">
        <f t="shared" si="30"/>
        <v>0</v>
      </c>
      <c r="J235" s="6">
        <f>+H235+SUM($B$4:$B$5)-SUM($F$15:F235)</f>
        <v>26896.726770968839</v>
      </c>
      <c r="K235" s="10">
        <f t="shared" si="33"/>
        <v>5.67062115161443E-4</v>
      </c>
      <c r="L235" s="10">
        <f>+H235/SUM($F$15:F235)-1</f>
        <v>0.11565760547393267</v>
      </c>
      <c r="M235" s="14">
        <f t="shared" si="36"/>
        <v>0</v>
      </c>
      <c r="N235" s="14">
        <f t="shared" si="34"/>
        <v>564.57299181043425</v>
      </c>
      <c r="O235" s="4">
        <f t="shared" si="35"/>
        <v>7.6071726292716022</v>
      </c>
      <c r="P235" s="14">
        <f>+AVERAGEIF($C$15:C235,"&lt;&gt;",$B$15:B235)</f>
        <v>7.8222500000000004</v>
      </c>
      <c r="R235" s="1"/>
    </row>
    <row r="236" spans="1:18" x14ac:dyDescent="0.25">
      <c r="A236" s="1">
        <v>40508</v>
      </c>
      <c r="B236" s="14">
        <v>8.4529999999999994</v>
      </c>
      <c r="G236">
        <f t="shared" si="31"/>
        <v>5115.7121711631908</v>
      </c>
      <c r="H236">
        <f t="shared" si="32"/>
        <v>4772.3354997735978</v>
      </c>
      <c r="I236" s="5">
        <f t="shared" si="30"/>
        <v>0</v>
      </c>
      <c r="J236" s="6">
        <f>+H236+SUM($B$4:$B$5)-SUM($F$15:F236)</f>
        <v>26877.531289247283</v>
      </c>
      <c r="K236" s="10">
        <f t="shared" si="33"/>
        <v>-7.1367352187534649E-4</v>
      </c>
      <c r="L236" s="10">
        <f>+H236/SUM($F$15:F236)-1</f>
        <v>0.11118813939803829</v>
      </c>
      <c r="M236" s="14">
        <f t="shared" si="36"/>
        <v>0</v>
      </c>
      <c r="N236" s="14">
        <f t="shared" si="34"/>
        <v>564.57299181043425</v>
      </c>
      <c r="O236" s="4">
        <f t="shared" si="35"/>
        <v>7.6071726292716022</v>
      </c>
      <c r="P236" s="14">
        <f>+AVERAGEIF($C$15:C236,"&lt;&gt;",$B$15:B236)</f>
        <v>7.8222500000000004</v>
      </c>
      <c r="R236" s="1"/>
    </row>
    <row r="237" spans="1:18" x14ac:dyDescent="0.25">
      <c r="A237" s="1">
        <v>40511</v>
      </c>
      <c r="B237" s="14">
        <v>8.5259999999999998</v>
      </c>
      <c r="G237">
        <f t="shared" si="31"/>
        <v>5159.8913961123108</v>
      </c>
      <c r="H237">
        <f t="shared" si="32"/>
        <v>4813.549328175759</v>
      </c>
      <c r="I237" s="5">
        <f t="shared" si="30"/>
        <v>0</v>
      </c>
      <c r="J237" s="6">
        <f>+H237+SUM($B$4:$B$5)-SUM($F$15:F237)</f>
        <v>26918.745117649443</v>
      </c>
      <c r="K237" s="10">
        <f t="shared" si="33"/>
        <v>1.5333933745116379E-3</v>
      </c>
      <c r="L237" s="10">
        <f>+H237/SUM($F$15:F237)-1</f>
        <v>0.12078434597275223</v>
      </c>
      <c r="M237" s="14">
        <f t="shared" si="36"/>
        <v>0</v>
      </c>
      <c r="N237" s="14">
        <f t="shared" si="34"/>
        <v>564.57299181043425</v>
      </c>
      <c r="O237" s="4">
        <f t="shared" si="35"/>
        <v>7.6071726292716022</v>
      </c>
      <c r="P237" s="14">
        <f>+AVERAGEIF($C$15:C237,"&lt;&gt;",$B$15:B237)</f>
        <v>7.8222500000000004</v>
      </c>
      <c r="R237" s="1"/>
    </row>
    <row r="238" spans="1:18" x14ac:dyDescent="0.25">
      <c r="A238" s="1">
        <v>40512</v>
      </c>
      <c r="B238" s="14">
        <v>8.5289999999999999</v>
      </c>
      <c r="G238">
        <f t="shared" si="31"/>
        <v>5161.7069806992604</v>
      </c>
      <c r="H238">
        <f t="shared" si="32"/>
        <v>4815.2430471511898</v>
      </c>
      <c r="I238" s="5">
        <f t="shared" si="30"/>
        <v>0</v>
      </c>
      <c r="J238" s="6">
        <f>+H238+SUM($B$4:$B$5)-SUM($F$15:F238)</f>
        <v>26920.438836624875</v>
      </c>
      <c r="K238" s="10">
        <f t="shared" si="33"/>
        <v>6.2919685447138107E-5</v>
      </c>
      <c r="L238" s="10">
        <f>+H238/SUM($F$15:F238)-1</f>
        <v>0.12117871062650742</v>
      </c>
      <c r="M238" s="14">
        <f t="shared" si="36"/>
        <v>0</v>
      </c>
      <c r="N238" s="14">
        <f t="shared" si="34"/>
        <v>564.57299181043425</v>
      </c>
      <c r="O238" s="4">
        <f t="shared" si="35"/>
        <v>7.6071726292716022</v>
      </c>
      <c r="P238" s="14">
        <f>+AVERAGEIF($C$15:C238,"&lt;&gt;",$B$15:B238)</f>
        <v>7.8222500000000004</v>
      </c>
      <c r="R238" s="1"/>
    </row>
    <row r="239" spans="1:18" x14ac:dyDescent="0.25">
      <c r="A239" s="1">
        <v>40513</v>
      </c>
      <c r="B239" s="14">
        <v>8.6539999999999999</v>
      </c>
      <c r="G239">
        <f t="shared" si="31"/>
        <v>5237.3563384888494</v>
      </c>
      <c r="H239">
        <f t="shared" si="32"/>
        <v>4885.814671127494</v>
      </c>
      <c r="I239" s="5">
        <f t="shared" si="30"/>
        <v>0</v>
      </c>
      <c r="J239" s="6">
        <f>+H239+SUM($B$4:$B$5)-SUM($F$15:F239)</f>
        <v>26991.010460601177</v>
      </c>
      <c r="K239" s="10">
        <f t="shared" si="33"/>
        <v>2.6214886170536911E-3</v>
      </c>
      <c r="L239" s="10">
        <f>+H239/SUM($F$15:F239)-1</f>
        <v>0.13761057119964759</v>
      </c>
      <c r="M239" s="14">
        <f t="shared" si="36"/>
        <v>0</v>
      </c>
      <c r="N239" s="14">
        <f t="shared" si="34"/>
        <v>564.57299181043425</v>
      </c>
      <c r="O239" s="4">
        <f t="shared" si="35"/>
        <v>7.6071726292716022</v>
      </c>
      <c r="P239" s="14">
        <f>+AVERAGEIF($C$15:C239,"&lt;&gt;",$B$15:B239)</f>
        <v>7.8222500000000004</v>
      </c>
      <c r="R239" s="1"/>
    </row>
    <row r="240" spans="1:18" x14ac:dyDescent="0.25">
      <c r="A240" s="1">
        <v>40514</v>
      </c>
      <c r="B240" s="14">
        <v>8.7029999999999994</v>
      </c>
      <c r="G240">
        <f t="shared" si="31"/>
        <v>5267.0108867423678</v>
      </c>
      <c r="H240">
        <f t="shared" si="32"/>
        <v>4913.4787477262043</v>
      </c>
      <c r="I240" s="5">
        <f t="shared" si="30"/>
        <v>0</v>
      </c>
      <c r="J240" s="6">
        <f>+H240+SUM($B$4:$B$5)-SUM($F$15:F240)</f>
        <v>27018.674537199888</v>
      </c>
      <c r="K240" s="10">
        <f t="shared" si="33"/>
        <v>1.0249366780503699E-3</v>
      </c>
      <c r="L240" s="10">
        <f>+H240/SUM($F$15:F240)-1</f>
        <v>0.1440518605443184</v>
      </c>
      <c r="M240" s="14">
        <f t="shared" si="36"/>
        <v>0</v>
      </c>
      <c r="N240" s="14">
        <f t="shared" si="34"/>
        <v>564.57299181043425</v>
      </c>
      <c r="O240" s="4">
        <f t="shared" si="35"/>
        <v>7.6071726292716022</v>
      </c>
      <c r="P240" s="14">
        <f>+AVERAGEIF($C$15:C240,"&lt;&gt;",$B$15:B240)</f>
        <v>7.8222500000000004</v>
      </c>
      <c r="R240" s="1"/>
    </row>
    <row r="241" spans="1:18" x14ac:dyDescent="0.25">
      <c r="A241" s="1">
        <v>40515</v>
      </c>
      <c r="B241" s="14">
        <v>8.6389999999999993</v>
      </c>
      <c r="G241">
        <f t="shared" si="31"/>
        <v>5228.2784155540985</v>
      </c>
      <c r="H241">
        <f t="shared" si="32"/>
        <v>4877.3460762503364</v>
      </c>
      <c r="I241" s="5">
        <f t="shared" si="30"/>
        <v>0</v>
      </c>
      <c r="J241" s="6">
        <f>+H241+SUM($B$4:$B$5)-SUM($F$15:F241)</f>
        <v>26982.541865724023</v>
      </c>
      <c r="K241" s="10">
        <f t="shared" si="33"/>
        <v>-1.3373221334790353E-3</v>
      </c>
      <c r="L241" s="10">
        <f>+H241/SUM($F$15:F241)-1</f>
        <v>0.13563874793087072</v>
      </c>
      <c r="M241" s="14">
        <f t="shared" si="36"/>
        <v>0</v>
      </c>
      <c r="N241" s="14">
        <f t="shared" si="34"/>
        <v>564.57299181043425</v>
      </c>
      <c r="O241" s="4">
        <f t="shared" si="35"/>
        <v>7.6071726292716022</v>
      </c>
      <c r="P241" s="14">
        <f>+AVERAGEIF($C$15:C241,"&lt;&gt;",$B$15:B241)</f>
        <v>7.8222500000000004</v>
      </c>
      <c r="R241" s="1"/>
    </row>
    <row r="242" spans="1:18" x14ac:dyDescent="0.25">
      <c r="A242" s="1">
        <v>40518</v>
      </c>
      <c r="B242" s="14">
        <v>8.7219999999999995</v>
      </c>
      <c r="G242">
        <f t="shared" si="31"/>
        <v>5278.5095891263854</v>
      </c>
      <c r="H242">
        <f t="shared" si="32"/>
        <v>4924.2056345706023</v>
      </c>
      <c r="I242" s="5">
        <f t="shared" si="30"/>
        <v>0</v>
      </c>
      <c r="J242" s="6">
        <f>+H242+SUM($B$4:$B$5)-SUM($F$15:F242)</f>
        <v>27029.401424044285</v>
      </c>
      <c r="K242" s="10">
        <f t="shared" si="33"/>
        <v>1.7366621185452846E-3</v>
      </c>
      <c r="L242" s="10">
        <f>+H242/SUM($F$15:F242)-1</f>
        <v>0.14654950335143568</v>
      </c>
      <c r="M242" s="14">
        <f t="shared" si="36"/>
        <v>0</v>
      </c>
      <c r="N242" s="14">
        <f t="shared" si="34"/>
        <v>564.57299181043425</v>
      </c>
      <c r="O242" s="4">
        <f t="shared" si="35"/>
        <v>7.6071726292716022</v>
      </c>
      <c r="P242" s="14">
        <f>+AVERAGEIF($C$15:C242,"&lt;&gt;",$B$15:B242)</f>
        <v>7.8222500000000004</v>
      </c>
      <c r="R242" s="1"/>
    </row>
    <row r="243" spans="1:18" x14ac:dyDescent="0.25">
      <c r="A243" s="1">
        <v>40519</v>
      </c>
      <c r="B243" s="14">
        <v>8.7189999999999994</v>
      </c>
      <c r="G243">
        <f t="shared" si="31"/>
        <v>5276.6940045394349</v>
      </c>
      <c r="H243">
        <f t="shared" si="32"/>
        <v>4922.5119155951706</v>
      </c>
      <c r="I243" s="5">
        <f t="shared" si="30"/>
        <v>0</v>
      </c>
      <c r="J243" s="6">
        <f>+H243+SUM($B$4:$B$5)-SUM($F$15:F243)</f>
        <v>27027.707705068853</v>
      </c>
      <c r="K243" s="10">
        <f t="shared" si="33"/>
        <v>-6.2662097057186728E-5</v>
      </c>
      <c r="L243" s="10">
        <f>+H243/SUM($F$15:F243)-1</f>
        <v>0.14615513869768026</v>
      </c>
      <c r="M243" s="14">
        <f t="shared" si="36"/>
        <v>0</v>
      </c>
      <c r="N243" s="14">
        <f t="shared" si="34"/>
        <v>564.57299181043425</v>
      </c>
      <c r="O243" s="4">
        <f t="shared" si="35"/>
        <v>7.6071726292716022</v>
      </c>
      <c r="P243" s="14">
        <f>+AVERAGEIF($C$15:C243,"&lt;&gt;",$B$15:B243)</f>
        <v>7.8222500000000004</v>
      </c>
      <c r="R243" s="1"/>
    </row>
    <row r="244" spans="1:18" x14ac:dyDescent="0.25">
      <c r="A244" s="1">
        <v>40521</v>
      </c>
      <c r="B244" s="14">
        <v>8.7240000000000002</v>
      </c>
      <c r="C244">
        <f>+$B$3</f>
        <v>200</v>
      </c>
      <c r="D244" s="7">
        <f>+$D$11</f>
        <v>2.223157894736842</v>
      </c>
      <c r="E244">
        <v>1.54</v>
      </c>
      <c r="F244" s="6">
        <f>+C244-D244-E244</f>
        <v>196.23684210526318</v>
      </c>
      <c r="G244">
        <f t="shared" si="31"/>
        <v>5479.7199788510188</v>
      </c>
      <c r="H244">
        <f t="shared" si="32"/>
        <v>5121.5716226594859</v>
      </c>
      <c r="I244" s="5">
        <f t="shared" si="30"/>
        <v>914400</v>
      </c>
      <c r="J244" s="6">
        <f>+H244+SUM($B$4:$B$5)-SUM($F$15:F244)</f>
        <v>27030.530570027906</v>
      </c>
      <c r="K244" s="10">
        <f t="shared" si="33"/>
        <v>1.0444337306947382E-4</v>
      </c>
      <c r="L244" s="10">
        <f>+H244/SUM($F$15:F244)-1</f>
        <v>0.14039741846902953</v>
      </c>
      <c r="M244" s="14">
        <f t="shared" si="36"/>
        <v>22.493906706242914</v>
      </c>
      <c r="N244" s="14">
        <f t="shared" si="34"/>
        <v>587.06689851667716</v>
      </c>
      <c r="O244" s="4">
        <f t="shared" si="35"/>
        <v>7.649964704157135</v>
      </c>
      <c r="P244" s="14">
        <f>+AVERAGEIF($C$15:C244,"&lt;&gt;",$B$15:B244)</f>
        <v>7.8916153846153856</v>
      </c>
      <c r="R244" s="1"/>
    </row>
    <row r="245" spans="1:18" x14ac:dyDescent="0.25">
      <c r="A245" s="1">
        <v>40522</v>
      </c>
      <c r="B245" s="14">
        <v>8.6829999999999998</v>
      </c>
      <c r="G245">
        <f t="shared" si="31"/>
        <v>5453.9670536867716</v>
      </c>
      <c r="H245">
        <f t="shared" si="32"/>
        <v>5097.5018798203018</v>
      </c>
      <c r="I245" s="5">
        <f t="shared" si="30"/>
        <v>0</v>
      </c>
      <c r="J245" s="6">
        <f>+H245+SUM($B$4:$B$5)-SUM($F$15:F245)</f>
        <v>27006.460827188723</v>
      </c>
      <c r="K245" s="10">
        <f t="shared" si="33"/>
        <v>-8.904650530934255E-4</v>
      </c>
      <c r="L245" s="10">
        <f>+H245/SUM($F$15:F245)-1</f>
        <v>0.13503791661698572</v>
      </c>
      <c r="M245" s="14">
        <f t="shared" si="36"/>
        <v>0</v>
      </c>
      <c r="N245" s="14">
        <f t="shared" si="34"/>
        <v>587.06689851667716</v>
      </c>
      <c r="O245" s="4">
        <f t="shared" si="35"/>
        <v>7.649964704157135</v>
      </c>
      <c r="P245" s="14">
        <f>+AVERAGEIF($C$15:C245,"&lt;&gt;",$B$15:B245)</f>
        <v>7.8916153846153856</v>
      </c>
      <c r="R245" s="1"/>
    </row>
    <row r="246" spans="1:18" x14ac:dyDescent="0.25">
      <c r="A246" s="1">
        <v>40525</v>
      </c>
      <c r="B246" s="14">
        <v>8.64</v>
      </c>
      <c r="G246">
        <f t="shared" si="31"/>
        <v>5426.9578882706101</v>
      </c>
      <c r="H246">
        <f t="shared" si="32"/>
        <v>5072.2580031840853</v>
      </c>
      <c r="I246" s="5">
        <f t="shared" si="30"/>
        <v>0</v>
      </c>
      <c r="J246" s="6">
        <f>+H246+SUM($B$4:$B$5)-SUM($F$15:F246)</f>
        <v>26981.216950552505</v>
      </c>
      <c r="K246" s="10">
        <f t="shared" si="33"/>
        <v>-9.3473472135985336E-4</v>
      </c>
      <c r="L246" s="10">
        <f>+H246/SUM($F$15:F246)-1</f>
        <v>0.12941697565020815</v>
      </c>
      <c r="M246" s="14">
        <f t="shared" si="36"/>
        <v>0</v>
      </c>
      <c r="N246" s="14">
        <f t="shared" si="34"/>
        <v>587.06689851667716</v>
      </c>
      <c r="O246" s="4">
        <f t="shared" si="35"/>
        <v>7.649964704157135</v>
      </c>
      <c r="P246" s="14">
        <f>+AVERAGEIF($C$15:C246,"&lt;&gt;",$B$15:B246)</f>
        <v>7.8916153846153856</v>
      </c>
      <c r="R246" s="1"/>
    </row>
    <row r="247" spans="1:18" x14ac:dyDescent="0.25">
      <c r="A247" s="1">
        <v>40526</v>
      </c>
      <c r="B247" s="14">
        <v>8.6839999999999993</v>
      </c>
      <c r="G247">
        <f t="shared" si="31"/>
        <v>5454.5951738127278</v>
      </c>
      <c r="H247">
        <f t="shared" si="32"/>
        <v>5098.0889467188181</v>
      </c>
      <c r="I247" s="5">
        <f t="shared" si="30"/>
        <v>0</v>
      </c>
      <c r="J247" s="6">
        <f>+H247+SUM($B$4:$B$5)-SUM($F$15:F247)</f>
        <v>27007.047894087238</v>
      </c>
      <c r="K247" s="10">
        <f t="shared" si="33"/>
        <v>9.5736762289377886E-4</v>
      </c>
      <c r="L247" s="10">
        <f>+H247/SUM($F$15:F247)-1</f>
        <v>0.13516863617435249</v>
      </c>
      <c r="M247" s="14">
        <f t="shared" si="36"/>
        <v>0</v>
      </c>
      <c r="N247" s="14">
        <f t="shared" si="34"/>
        <v>587.06689851667716</v>
      </c>
      <c r="O247" s="4">
        <f t="shared" si="35"/>
        <v>7.649964704157135</v>
      </c>
      <c r="P247" s="14">
        <f>+AVERAGEIF($C$15:C247,"&lt;&gt;",$B$15:B247)</f>
        <v>7.8916153846153856</v>
      </c>
      <c r="R247" s="1"/>
    </row>
    <row r="248" spans="1:18" x14ac:dyDescent="0.25">
      <c r="A248" s="1">
        <v>40527</v>
      </c>
      <c r="B248" s="14">
        <v>8.6560000000000006</v>
      </c>
      <c r="G248">
        <f t="shared" si="31"/>
        <v>5437.0078102859261</v>
      </c>
      <c r="H248">
        <f t="shared" si="32"/>
        <v>5081.6510735603524</v>
      </c>
      <c r="I248" s="5">
        <f t="shared" si="30"/>
        <v>0</v>
      </c>
      <c r="J248" s="6">
        <f>+H248+SUM($B$4:$B$5)-SUM($F$15:F248)</f>
        <v>26990.610020928772</v>
      </c>
      <c r="K248" s="10">
        <f t="shared" si="33"/>
        <v>-6.0865123885178729E-4</v>
      </c>
      <c r="L248" s="10">
        <f>+H248/SUM($F$15:F248)-1</f>
        <v>0.13150848856807906</v>
      </c>
      <c r="M248" s="14">
        <f t="shared" si="36"/>
        <v>0</v>
      </c>
      <c r="N248" s="14">
        <f t="shared" si="34"/>
        <v>587.06689851667716</v>
      </c>
      <c r="O248" s="4">
        <f t="shared" si="35"/>
        <v>7.649964704157135</v>
      </c>
      <c r="P248" s="14">
        <f>+AVERAGEIF($C$15:C248,"&lt;&gt;",$B$15:B248)</f>
        <v>7.8916153846153856</v>
      </c>
      <c r="R248" s="1"/>
    </row>
    <row r="249" spans="1:18" x14ac:dyDescent="0.25">
      <c r="A249" s="1">
        <v>40528</v>
      </c>
      <c r="B249" s="14">
        <v>8.6739999999999995</v>
      </c>
      <c r="G249">
        <f t="shared" si="31"/>
        <v>5448.3139725531555</v>
      </c>
      <c r="H249">
        <f t="shared" si="32"/>
        <v>5092.218277733652</v>
      </c>
      <c r="I249" s="5">
        <f t="shared" si="30"/>
        <v>0</v>
      </c>
      <c r="J249" s="6">
        <f>+H249+SUM($B$4:$B$5)-SUM($F$15:F249)</f>
        <v>27001.177225102074</v>
      </c>
      <c r="K249" s="10">
        <f t="shared" si="33"/>
        <v>3.9151409194193576E-4</v>
      </c>
      <c r="L249" s="10">
        <f>+H249/SUM($F$15:F249)-1</f>
        <v>0.1338614406006835</v>
      </c>
      <c r="M249" s="14">
        <f t="shared" si="36"/>
        <v>0</v>
      </c>
      <c r="N249" s="14">
        <f t="shared" si="34"/>
        <v>587.06689851667716</v>
      </c>
      <c r="O249" s="4">
        <f t="shared" si="35"/>
        <v>7.649964704157135</v>
      </c>
      <c r="P249" s="14">
        <f>+AVERAGEIF($C$15:C249,"&lt;&gt;",$B$15:B249)</f>
        <v>7.8916153846153856</v>
      </c>
      <c r="R249" s="1"/>
    </row>
    <row r="250" spans="1:18" x14ac:dyDescent="0.25">
      <c r="A250" s="1">
        <v>40529</v>
      </c>
      <c r="B250" s="14">
        <v>8.7249999999999996</v>
      </c>
      <c r="G250">
        <f t="shared" si="31"/>
        <v>5480.348098976976</v>
      </c>
      <c r="H250">
        <f t="shared" si="32"/>
        <v>5122.1586895580031</v>
      </c>
      <c r="I250" s="5">
        <f t="shared" si="30"/>
        <v>0</v>
      </c>
      <c r="J250" s="6">
        <f>+H250+SUM($B$4:$B$5)-SUM($F$15:F250)</f>
        <v>27031.117636926425</v>
      </c>
      <c r="K250" s="10">
        <f t="shared" si="33"/>
        <v>1.1088557944991528E-3</v>
      </c>
      <c r="L250" s="10">
        <f>+H250/SUM($F$15:F250)-1</f>
        <v>0.14052813802639652</v>
      </c>
      <c r="M250" s="14">
        <f t="shared" si="36"/>
        <v>0</v>
      </c>
      <c r="N250" s="14">
        <f t="shared" si="34"/>
        <v>587.06689851667716</v>
      </c>
      <c r="O250" s="4">
        <f t="shared" si="35"/>
        <v>7.649964704157135</v>
      </c>
      <c r="P250" s="14">
        <f>+AVERAGEIF($C$15:C250,"&lt;&gt;",$B$15:B250)</f>
        <v>7.8916153846153856</v>
      </c>
      <c r="R250" s="1"/>
    </row>
    <row r="251" spans="1:18" x14ac:dyDescent="0.25">
      <c r="A251" s="1">
        <v>40532</v>
      </c>
      <c r="B251" s="14">
        <v>8.7240000000000002</v>
      </c>
      <c r="G251">
        <f t="shared" si="31"/>
        <v>5479.7199788510197</v>
      </c>
      <c r="H251">
        <f t="shared" si="32"/>
        <v>5121.5716226594868</v>
      </c>
      <c r="I251" s="5">
        <f t="shared" si="30"/>
        <v>0</v>
      </c>
      <c r="J251" s="6">
        <f>+H251+SUM($B$4:$B$5)-SUM($F$15:F251)</f>
        <v>27030.53057002791</v>
      </c>
      <c r="K251" s="10">
        <f t="shared" si="33"/>
        <v>-2.1718188141561789E-5</v>
      </c>
      <c r="L251" s="10">
        <f>+H251/SUM($F$15:F251)-1</f>
        <v>0.14039741846902976</v>
      </c>
      <c r="M251" s="14">
        <f t="shared" si="36"/>
        <v>0</v>
      </c>
      <c r="N251" s="14">
        <f t="shared" si="34"/>
        <v>587.06689851667716</v>
      </c>
      <c r="O251" s="4">
        <f t="shared" si="35"/>
        <v>7.649964704157135</v>
      </c>
      <c r="P251" s="14">
        <f>+AVERAGEIF($C$15:C251,"&lt;&gt;",$B$15:B251)</f>
        <v>7.8916153846153856</v>
      </c>
      <c r="R251" s="1"/>
    </row>
    <row r="252" spans="1:18" x14ac:dyDescent="0.25">
      <c r="A252" s="1">
        <v>40533</v>
      </c>
      <c r="B252" s="14">
        <v>8.7940000000000005</v>
      </c>
      <c r="G252">
        <f t="shared" si="31"/>
        <v>5523.6883876680276</v>
      </c>
      <c r="H252">
        <f t="shared" si="32"/>
        <v>5162.6663055556546</v>
      </c>
      <c r="I252" s="5">
        <f t="shared" si="30"/>
        <v>0</v>
      </c>
      <c r="J252" s="6">
        <f>+H252+SUM($B$4:$B$5)-SUM($F$15:F252)</f>
        <v>27071.625252924077</v>
      </c>
      <c r="K252" s="10">
        <f t="shared" si="33"/>
        <v>1.5203061882083091E-3</v>
      </c>
      <c r="L252" s="10">
        <f>+H252/SUM($F$15:F252)-1</f>
        <v>0.14954778748471442</v>
      </c>
      <c r="M252" s="14">
        <f t="shared" si="36"/>
        <v>0</v>
      </c>
      <c r="N252" s="14">
        <f t="shared" si="34"/>
        <v>587.06689851667716</v>
      </c>
      <c r="O252" s="4">
        <f t="shared" si="35"/>
        <v>7.649964704157135</v>
      </c>
      <c r="P252" s="14">
        <f>+AVERAGEIF($C$15:C252,"&lt;&gt;",$B$15:B252)</f>
        <v>7.8916153846153856</v>
      </c>
      <c r="R252" s="1"/>
    </row>
    <row r="253" spans="1:18" x14ac:dyDescent="0.25">
      <c r="A253" s="1">
        <v>40534</v>
      </c>
      <c r="B253" s="14">
        <v>8.8369999999999997</v>
      </c>
      <c r="G253">
        <f t="shared" si="31"/>
        <v>5550.6975530841892</v>
      </c>
      <c r="H253">
        <f t="shared" si="32"/>
        <v>5187.9101821918721</v>
      </c>
      <c r="I253" s="5">
        <f t="shared" si="30"/>
        <v>0</v>
      </c>
      <c r="J253" s="6">
        <f>+H253+SUM($B$4:$B$5)-SUM($F$15:F253)</f>
        <v>27096.869129560295</v>
      </c>
      <c r="K253" s="10">
        <f t="shared" si="33"/>
        <v>9.3248471048079651E-4</v>
      </c>
      <c r="L253" s="10">
        <f>+H253/SUM($F$15:F253)-1</f>
        <v>0.15516872845149221</v>
      </c>
      <c r="M253" s="14">
        <f t="shared" si="36"/>
        <v>0</v>
      </c>
      <c r="N253" s="14">
        <f t="shared" si="34"/>
        <v>587.06689851667716</v>
      </c>
      <c r="O253" s="4">
        <f t="shared" si="35"/>
        <v>7.649964704157135</v>
      </c>
      <c r="P253" s="14">
        <f>+AVERAGEIF($C$15:C253,"&lt;&gt;",$B$15:B253)</f>
        <v>7.8916153846153856</v>
      </c>
      <c r="R253" s="1"/>
    </row>
    <row r="254" spans="1:18" x14ac:dyDescent="0.25">
      <c r="A254" s="1">
        <v>40535</v>
      </c>
      <c r="B254" s="14">
        <v>8.8620000000000001</v>
      </c>
      <c r="G254">
        <f t="shared" si="31"/>
        <v>5566.4005562331213</v>
      </c>
      <c r="H254">
        <f t="shared" si="32"/>
        <v>5202.5868546547899</v>
      </c>
      <c r="I254" s="5">
        <f t="shared" si="30"/>
        <v>0</v>
      </c>
      <c r="J254" s="6">
        <f>+H254+SUM($B$4:$B$5)-SUM($F$15:F254)</f>
        <v>27111.545802023211</v>
      </c>
      <c r="K254" s="10">
        <f t="shared" si="33"/>
        <v>5.4163720512279134E-4</v>
      </c>
      <c r="L254" s="10">
        <f>+H254/SUM($F$15:F254)-1</f>
        <v>0.15843671738566534</v>
      </c>
      <c r="M254" s="14">
        <f t="shared" si="36"/>
        <v>0</v>
      </c>
      <c r="N254" s="14">
        <f t="shared" si="34"/>
        <v>587.06689851667716</v>
      </c>
      <c r="O254" s="4">
        <f t="shared" si="35"/>
        <v>7.649964704157135</v>
      </c>
      <c r="P254" s="14">
        <f>+AVERAGEIF($C$15:C254,"&lt;&gt;",$B$15:B254)</f>
        <v>7.8916153846153856</v>
      </c>
      <c r="R254" s="1"/>
    </row>
    <row r="255" spans="1:18" x14ac:dyDescent="0.25">
      <c r="A255" s="1">
        <v>40536</v>
      </c>
      <c r="B255" s="14">
        <v>8.8209999999999997</v>
      </c>
      <c r="G255">
        <f t="shared" si="31"/>
        <v>5540.647631068874</v>
      </c>
      <c r="H255">
        <f t="shared" si="32"/>
        <v>5178.5171118156059</v>
      </c>
      <c r="I255" s="5">
        <f t="shared" si="30"/>
        <v>0</v>
      </c>
      <c r="J255" s="6">
        <f>+H255+SUM($B$4:$B$5)-SUM($F$15:F255)</f>
        <v>27087.476059184028</v>
      </c>
      <c r="K255" s="10">
        <f t="shared" si="33"/>
        <v>-8.8780414864386703E-4</v>
      </c>
      <c r="L255" s="10">
        <f>+H255/SUM($F$15:F255)-1</f>
        <v>0.15307721553362152</v>
      </c>
      <c r="M255" s="14">
        <f t="shared" si="36"/>
        <v>0</v>
      </c>
      <c r="N255" s="14">
        <f t="shared" si="34"/>
        <v>587.06689851667716</v>
      </c>
      <c r="O255" s="4">
        <f t="shared" si="35"/>
        <v>7.649964704157135</v>
      </c>
      <c r="P255" s="14">
        <f>+AVERAGEIF($C$15:C255,"&lt;&gt;",$B$15:B255)</f>
        <v>7.8916153846153856</v>
      </c>
      <c r="R255" s="1"/>
    </row>
    <row r="256" spans="1:18" x14ac:dyDescent="0.25">
      <c r="A256" s="1">
        <v>40542</v>
      </c>
      <c r="B256" s="14">
        <v>8.8569999999999993</v>
      </c>
      <c r="G256">
        <f t="shared" si="31"/>
        <v>5563.2599556033338</v>
      </c>
      <c r="H256">
        <f t="shared" si="32"/>
        <v>5199.6515201622051</v>
      </c>
      <c r="I256" s="5">
        <f t="shared" si="30"/>
        <v>0</v>
      </c>
      <c r="J256" s="6">
        <f>+H256+SUM($B$4:$B$5)-SUM($F$15:F256)</f>
        <v>27108.610467530627</v>
      </c>
      <c r="K256" s="10">
        <f t="shared" si="33"/>
        <v>7.8022803971933286E-4</v>
      </c>
      <c r="L256" s="10">
        <f>+H256/SUM($F$15:F256)-1</f>
        <v>0.1577831195988304</v>
      </c>
      <c r="M256" s="14">
        <f t="shared" si="36"/>
        <v>0</v>
      </c>
      <c r="N256" s="14">
        <f t="shared" si="34"/>
        <v>587.06689851667716</v>
      </c>
      <c r="O256" s="4">
        <f t="shared" si="35"/>
        <v>7.649964704157135</v>
      </c>
      <c r="P256" s="14">
        <f>+AVERAGEIF($C$15:C256,"&lt;&gt;",$B$15:B256)</f>
        <v>7.8916153846153856</v>
      </c>
      <c r="R256" s="1"/>
    </row>
    <row r="257" spans="1:18" x14ac:dyDescent="0.25">
      <c r="A257" s="1">
        <v>40543</v>
      </c>
      <c r="B257" s="14">
        <v>8.8079999999999998</v>
      </c>
      <c r="G257">
        <f t="shared" si="31"/>
        <v>5532.4820694314285</v>
      </c>
      <c r="H257">
        <f t="shared" si="32"/>
        <v>5170.8852421348884</v>
      </c>
      <c r="I257" s="5">
        <f t="shared" si="30"/>
        <v>0</v>
      </c>
      <c r="J257" s="6">
        <f>+H257+SUM($B$4:$B$5)-SUM($F$15:F257)</f>
        <v>27079.84418950331</v>
      </c>
      <c r="K257" s="10">
        <f t="shared" si="33"/>
        <v>-1.0611491157679342E-3</v>
      </c>
      <c r="L257" s="10">
        <f>+H257/SUM($F$15:F257)-1</f>
        <v>0.15137786128785136</v>
      </c>
      <c r="M257" s="14">
        <f t="shared" si="36"/>
        <v>0</v>
      </c>
      <c r="N257" s="14">
        <f t="shared" si="34"/>
        <v>587.06689851667716</v>
      </c>
      <c r="O257" s="4">
        <f t="shared" si="35"/>
        <v>7.649964704157135</v>
      </c>
      <c r="P257" s="14">
        <f>+AVERAGEIF($C$15:C257,"&lt;&gt;",$B$15:B257)</f>
        <v>7.8916153846153856</v>
      </c>
      <c r="R257" s="1"/>
    </row>
    <row r="258" spans="1:18" x14ac:dyDescent="0.25">
      <c r="A258" s="1">
        <v>40547</v>
      </c>
      <c r="B258" s="14">
        <v>8.9770000000000003</v>
      </c>
      <c r="G258">
        <f t="shared" si="31"/>
        <v>5638.6343707182032</v>
      </c>
      <c r="H258">
        <f t="shared" si="32"/>
        <v>5270.0995479842068</v>
      </c>
      <c r="I258" s="5">
        <f t="shared" si="30"/>
        <v>0</v>
      </c>
      <c r="J258" s="6">
        <f>+H258+SUM($B$4:$B$5)-SUM($F$15:F258)</f>
        <v>27179.058495352627</v>
      </c>
      <c r="K258" s="10">
        <f t="shared" si="33"/>
        <v>3.6637694498913298E-3</v>
      </c>
      <c r="L258" s="10">
        <f>+H258/SUM($F$15:F258)-1</f>
        <v>0.17346946648286132</v>
      </c>
      <c r="M258" s="14">
        <f t="shared" si="36"/>
        <v>0</v>
      </c>
      <c r="N258" s="14">
        <f t="shared" si="34"/>
        <v>587.06689851667716</v>
      </c>
      <c r="O258" s="4">
        <f t="shared" si="35"/>
        <v>7.649964704157135</v>
      </c>
      <c r="P258" s="14">
        <f>+AVERAGEIF($C$15:C258,"&lt;&gt;",$B$15:B258)</f>
        <v>7.8916153846153856</v>
      </c>
      <c r="R258" s="1"/>
    </row>
    <row r="259" spans="1:18" x14ac:dyDescent="0.25">
      <c r="A259" s="1">
        <v>40548</v>
      </c>
      <c r="B259" s="14">
        <v>9.0540000000000003</v>
      </c>
      <c r="G259">
        <f t="shared" si="31"/>
        <v>5686.9996204169111</v>
      </c>
      <c r="H259">
        <f t="shared" si="32"/>
        <v>5315.303699169991</v>
      </c>
      <c r="I259" s="5">
        <f t="shared" si="30"/>
        <v>0</v>
      </c>
      <c r="J259" s="6">
        <f>+H259+SUM($B$4:$B$5)-SUM($F$15:F259)</f>
        <v>27224.262646538413</v>
      </c>
      <c r="K259" s="10">
        <f t="shared" si="33"/>
        <v>1.6631978327548147E-3</v>
      </c>
      <c r="L259" s="10">
        <f>+H259/SUM($F$15:F259)-1</f>
        <v>0.18353487240011424</v>
      </c>
      <c r="M259" s="14">
        <f t="shared" si="36"/>
        <v>0</v>
      </c>
      <c r="N259" s="14">
        <f t="shared" si="34"/>
        <v>587.06689851667716</v>
      </c>
      <c r="O259" s="4">
        <f t="shared" si="35"/>
        <v>7.649964704157135</v>
      </c>
      <c r="P259" s="14">
        <f>+AVERAGEIF($C$15:C259,"&lt;&gt;",$B$15:B259)</f>
        <v>7.8916153846153856</v>
      </c>
      <c r="R259" s="1"/>
    </row>
    <row r="260" spans="1:18" x14ac:dyDescent="0.25">
      <c r="A260" s="1">
        <v>40550</v>
      </c>
      <c r="B260" s="14">
        <v>9.0530000000000008</v>
      </c>
      <c r="G260">
        <f t="shared" si="31"/>
        <v>5686.3715002909539</v>
      </c>
      <c r="H260">
        <f t="shared" si="32"/>
        <v>5314.7166322714747</v>
      </c>
      <c r="I260" s="5">
        <f t="shared" si="30"/>
        <v>0</v>
      </c>
      <c r="J260" s="6">
        <f>+H260+SUM($B$4:$B$5)-SUM($F$15:F260)</f>
        <v>27223.675579639897</v>
      </c>
      <c r="K260" s="10">
        <f t="shared" si="33"/>
        <v>-2.1564106478799694E-5</v>
      </c>
      <c r="L260" s="10">
        <f>+H260/SUM($F$15:F260)-1</f>
        <v>0.18340415284274747</v>
      </c>
      <c r="M260" s="14">
        <f t="shared" si="36"/>
        <v>0</v>
      </c>
      <c r="N260" s="14">
        <f t="shared" si="34"/>
        <v>587.06689851667716</v>
      </c>
      <c r="O260" s="4">
        <f t="shared" si="35"/>
        <v>7.649964704157135</v>
      </c>
      <c r="P260" s="14">
        <f>+AVERAGEIF($C$15:C260,"&lt;&gt;",$B$15:B260)</f>
        <v>7.8916153846153856</v>
      </c>
      <c r="R260" s="1"/>
    </row>
    <row r="261" spans="1:18" x14ac:dyDescent="0.25">
      <c r="A261" s="1">
        <v>40553</v>
      </c>
      <c r="B261" s="14">
        <v>8.99</v>
      </c>
      <c r="C261">
        <f>+$B$3</f>
        <v>200</v>
      </c>
      <c r="D261" s="7">
        <f>+$D$11</f>
        <v>2.223157894736842</v>
      </c>
      <c r="E261">
        <v>1.54</v>
      </c>
      <c r="F261" s="6">
        <f>+C261-D261-E261</f>
        <v>196.23684210526318</v>
      </c>
      <c r="G261">
        <f t="shared" si="31"/>
        <v>5846.7999323556469</v>
      </c>
      <c r="H261">
        <f t="shared" si="32"/>
        <v>5473.9682597701876</v>
      </c>
      <c r="I261" s="5">
        <f t="shared" si="30"/>
        <v>908000</v>
      </c>
      <c r="J261" s="6">
        <f>+H261+SUM($B$4:$B$5)-SUM($F$15:F261)</f>
        <v>27186.690365033344</v>
      </c>
      <c r="K261" s="10">
        <f t="shared" si="33"/>
        <v>-1.3585680044694293E-3</v>
      </c>
      <c r="L261" s="10">
        <f>+H261/SUM($F$15:F261)-1</f>
        <v>0.16783523031921965</v>
      </c>
      <c r="M261" s="14">
        <f t="shared" si="36"/>
        <v>21.828347286458641</v>
      </c>
      <c r="N261" s="14">
        <f t="shared" si="34"/>
        <v>608.89524580313582</v>
      </c>
      <c r="O261" s="4">
        <f t="shared" si="35"/>
        <v>7.6980037650881963</v>
      </c>
      <c r="P261" s="14">
        <f>+AVERAGEIF($C$15:C261,"&lt;&gt;",$B$15:B261)</f>
        <v>7.9700714285714289</v>
      </c>
      <c r="R261" s="1"/>
    </row>
    <row r="262" spans="1:18" x14ac:dyDescent="0.25">
      <c r="A262" s="1">
        <v>40554</v>
      </c>
      <c r="B262" s="14">
        <v>9.0380000000000003</v>
      </c>
      <c r="G262">
        <f t="shared" si="31"/>
        <v>5878.0175515717838</v>
      </c>
      <c r="H262">
        <f t="shared" si="32"/>
        <v>5503.1952315687377</v>
      </c>
      <c r="I262" s="5">
        <f t="shared" si="30"/>
        <v>0</v>
      </c>
      <c r="J262" s="6">
        <f>+H262+SUM($B$4:$B$5)-SUM($F$15:F262)</f>
        <v>27215.917336831895</v>
      </c>
      <c r="K262" s="10">
        <f t="shared" si="33"/>
        <v>1.075047069213797E-3</v>
      </c>
      <c r="L262" s="10">
        <f>+H262/SUM($F$15:F262)-1</f>
        <v>0.17407061308399419</v>
      </c>
      <c r="M262" s="14">
        <f t="shared" si="36"/>
        <v>0</v>
      </c>
      <c r="N262" s="14">
        <f t="shared" si="34"/>
        <v>608.89524580313582</v>
      </c>
      <c r="O262" s="4">
        <f t="shared" si="35"/>
        <v>7.6980037650881963</v>
      </c>
      <c r="P262" s="14">
        <f>+AVERAGEIF($C$15:C262,"&lt;&gt;",$B$15:B262)</f>
        <v>7.9700714285714289</v>
      </c>
      <c r="R262" s="1"/>
    </row>
    <row r="263" spans="1:18" x14ac:dyDescent="0.25">
      <c r="A263" s="1">
        <v>40555</v>
      </c>
      <c r="B263" s="14">
        <v>9.0950000000000006</v>
      </c>
      <c r="G263">
        <f t="shared" si="31"/>
        <v>5915.0884743909464</v>
      </c>
      <c r="H263">
        <f t="shared" si="32"/>
        <v>5537.9022605795162</v>
      </c>
      <c r="I263" s="5">
        <f t="shared" si="30"/>
        <v>0</v>
      </c>
      <c r="J263" s="6">
        <f>+H263+SUM($B$4:$B$5)-SUM($F$15:F263)</f>
        <v>27250.624365842676</v>
      </c>
      <c r="K263" s="10">
        <f t="shared" si="33"/>
        <v>1.2752474436645844E-3</v>
      </c>
      <c r="L263" s="10">
        <f>+H263/SUM($F$15:F263)-1</f>
        <v>0.18147513011716376</v>
      </c>
      <c r="M263" s="14">
        <f t="shared" si="36"/>
        <v>0</v>
      </c>
      <c r="N263" s="14">
        <f t="shared" si="34"/>
        <v>608.89524580313582</v>
      </c>
      <c r="O263" s="4">
        <f t="shared" si="35"/>
        <v>7.6980037650881963</v>
      </c>
      <c r="P263" s="14">
        <f>+AVERAGEIF($C$15:C263,"&lt;&gt;",$B$15:B263)</f>
        <v>7.9700714285714289</v>
      </c>
      <c r="R263" s="1"/>
    </row>
    <row r="264" spans="1:18" x14ac:dyDescent="0.25">
      <c r="A264" s="1">
        <v>40556</v>
      </c>
      <c r="B264" s="14">
        <v>8.9329999999999998</v>
      </c>
      <c r="G264">
        <f t="shared" si="31"/>
        <v>5809.7290095364833</v>
      </c>
      <c r="H264">
        <f t="shared" si="32"/>
        <v>5439.2612307594072</v>
      </c>
      <c r="I264" s="5">
        <f t="shared" si="30"/>
        <v>0</v>
      </c>
      <c r="J264" s="6">
        <f>+H264+SUM($B$4:$B$5)-SUM($F$15:F264)</f>
        <v>27151.983336022564</v>
      </c>
      <c r="K264" s="10">
        <f t="shared" si="33"/>
        <v>-3.619771367284863E-3</v>
      </c>
      <c r="L264" s="10">
        <f>+H264/SUM($F$15:F264)-1</f>
        <v>0.16043071328604963</v>
      </c>
      <c r="M264" s="14">
        <f t="shared" si="36"/>
        <v>0</v>
      </c>
      <c r="N264" s="14">
        <f t="shared" si="34"/>
        <v>608.89524580313582</v>
      </c>
      <c r="O264" s="4">
        <f t="shared" si="35"/>
        <v>7.6980037650881963</v>
      </c>
      <c r="P264" s="14">
        <f>+AVERAGEIF($C$15:C264,"&lt;&gt;",$B$15:B264)</f>
        <v>7.9700714285714289</v>
      </c>
      <c r="R264" s="1"/>
    </row>
    <row r="265" spans="1:18" x14ac:dyDescent="0.25">
      <c r="A265" s="1">
        <v>40557</v>
      </c>
      <c r="B265" s="14">
        <v>8.891</v>
      </c>
      <c r="G265">
        <f t="shared" si="31"/>
        <v>5782.4135927223633</v>
      </c>
      <c r="H265">
        <f t="shared" si="32"/>
        <v>5413.6876304356756</v>
      </c>
      <c r="I265" s="5">
        <f t="shared" si="30"/>
        <v>0</v>
      </c>
      <c r="J265" s="6">
        <f>+H265+SUM($B$4:$B$5)-SUM($F$15:F265)</f>
        <v>27126.409735698835</v>
      </c>
      <c r="K265" s="10">
        <f t="shared" si="33"/>
        <v>-9.4186859233225118E-4</v>
      </c>
      <c r="L265" s="10">
        <f>+H265/SUM($F$15:F265)-1</f>
        <v>0.15497475336687194</v>
      </c>
      <c r="M265" s="14">
        <f t="shared" si="36"/>
        <v>0</v>
      </c>
      <c r="N265" s="14">
        <f t="shared" si="34"/>
        <v>608.89524580313582</v>
      </c>
      <c r="O265" s="4">
        <f t="shared" si="35"/>
        <v>7.6980037650881963</v>
      </c>
      <c r="P265" s="14">
        <f>+AVERAGEIF($C$15:C265,"&lt;&gt;",$B$15:B265)</f>
        <v>7.9700714285714289</v>
      </c>
      <c r="R265" s="1"/>
    </row>
    <row r="266" spans="1:18" x14ac:dyDescent="0.25">
      <c r="A266" s="1">
        <v>40560</v>
      </c>
      <c r="B266" s="14">
        <v>8.8979999999999997</v>
      </c>
      <c r="G266">
        <f t="shared" si="31"/>
        <v>5786.9661621913829</v>
      </c>
      <c r="H266">
        <f t="shared" si="32"/>
        <v>5417.9498971562971</v>
      </c>
      <c r="I266" s="5">
        <f t="shared" si="30"/>
        <v>0</v>
      </c>
      <c r="J266" s="6">
        <f>+H266+SUM($B$4:$B$5)-SUM($F$15:F266)</f>
        <v>27130.672002419455</v>
      </c>
      <c r="K266" s="10">
        <f t="shared" si="33"/>
        <v>1.5712609085194451E-4</v>
      </c>
      <c r="L266" s="10">
        <f>+H266/SUM($F$15:F266)-1</f>
        <v>0.15588408002006826</v>
      </c>
      <c r="M266" s="14">
        <f t="shared" si="36"/>
        <v>0</v>
      </c>
      <c r="N266" s="14">
        <f t="shared" si="34"/>
        <v>608.89524580313582</v>
      </c>
      <c r="O266" s="4">
        <f t="shared" si="35"/>
        <v>7.6980037650881963</v>
      </c>
      <c r="P266" s="14">
        <f>+AVERAGEIF($C$15:C266,"&lt;&gt;",$B$15:B266)</f>
        <v>7.9700714285714289</v>
      </c>
      <c r="R266" s="1"/>
    </row>
    <row r="267" spans="1:18" x14ac:dyDescent="0.25">
      <c r="A267" s="1">
        <v>40561</v>
      </c>
      <c r="B267" s="14">
        <v>8.8680000000000003</v>
      </c>
      <c r="G267">
        <f t="shared" si="31"/>
        <v>5767.4551501812975</v>
      </c>
      <c r="H267">
        <f t="shared" si="32"/>
        <v>5399.6830397822032</v>
      </c>
      <c r="I267" s="5">
        <f t="shared" si="30"/>
        <v>0</v>
      </c>
      <c r="J267" s="6">
        <f>+H267+SUM($B$4:$B$5)-SUM($F$15:F267)</f>
        <v>27112.405145045363</v>
      </c>
      <c r="K267" s="10">
        <f t="shared" si="33"/>
        <v>-6.7329174052388474E-4</v>
      </c>
      <c r="L267" s="10">
        <f>+H267/SUM($F$15:F267)-1</f>
        <v>0.15198696579208426</v>
      </c>
      <c r="M267" s="14">
        <f t="shared" si="36"/>
        <v>0</v>
      </c>
      <c r="N267" s="14">
        <f t="shared" si="34"/>
        <v>608.89524580313582</v>
      </c>
      <c r="O267" s="4">
        <f t="shared" si="35"/>
        <v>7.6980037650881963</v>
      </c>
      <c r="P267" s="14">
        <f>+AVERAGEIF($C$15:C267,"&lt;&gt;",$B$15:B267)</f>
        <v>7.9700714285714289</v>
      </c>
      <c r="R267" s="1"/>
    </row>
    <row r="268" spans="1:18" x14ac:dyDescent="0.25">
      <c r="A268" s="1">
        <v>40562</v>
      </c>
      <c r="B268" s="14">
        <v>8.82</v>
      </c>
      <c r="G268">
        <f t="shared" si="31"/>
        <v>5736.2375309651607</v>
      </c>
      <c r="H268">
        <f t="shared" si="32"/>
        <v>5370.4560679836522</v>
      </c>
      <c r="I268" s="5">
        <f t="shared" si="30"/>
        <v>0</v>
      </c>
      <c r="J268" s="6">
        <f>+H268+SUM($B$4:$B$5)-SUM($F$15:F268)</f>
        <v>27083.178173246808</v>
      </c>
      <c r="K268" s="10">
        <f t="shared" si="33"/>
        <v>-1.0779925883446229E-3</v>
      </c>
      <c r="L268" s="10">
        <f>+H268/SUM($F$15:F268)-1</f>
        <v>0.14575158302730951</v>
      </c>
      <c r="M268" s="14">
        <f t="shared" si="36"/>
        <v>0</v>
      </c>
      <c r="N268" s="14">
        <f t="shared" si="34"/>
        <v>608.89524580313582</v>
      </c>
      <c r="O268" s="4">
        <f t="shared" si="35"/>
        <v>7.6980037650881963</v>
      </c>
      <c r="P268" s="14">
        <f>+AVERAGEIF($C$15:C268,"&lt;&gt;",$B$15:B268)</f>
        <v>7.9700714285714289</v>
      </c>
      <c r="R268" s="1"/>
    </row>
    <row r="269" spans="1:18" x14ac:dyDescent="0.25">
      <c r="A269" s="1">
        <v>40563</v>
      </c>
      <c r="B269" s="14">
        <v>8.7409999999999997</v>
      </c>
      <c r="G269">
        <f t="shared" si="31"/>
        <v>5684.8585326719349</v>
      </c>
      <c r="H269">
        <f t="shared" si="32"/>
        <v>5322.3533435652043</v>
      </c>
      <c r="I269" s="5">
        <f t="shared" si="30"/>
        <v>0</v>
      </c>
      <c r="J269" s="6">
        <f>+H269+SUM($B$4:$B$5)-SUM($F$15:F269)</f>
        <v>27035.075448828364</v>
      </c>
      <c r="K269" s="10">
        <f t="shared" si="33"/>
        <v>-1.7761107692287892E-3</v>
      </c>
      <c r="L269" s="10">
        <f>+H269/SUM($F$15:F269)-1</f>
        <v>0.1354891822269515</v>
      </c>
      <c r="M269" s="14">
        <f t="shared" si="36"/>
        <v>0</v>
      </c>
      <c r="N269" s="14">
        <f t="shared" si="34"/>
        <v>608.89524580313582</v>
      </c>
      <c r="O269" s="4">
        <f t="shared" si="35"/>
        <v>7.6980037650881963</v>
      </c>
      <c r="P269" s="14">
        <f>+AVERAGEIF($C$15:C269,"&lt;&gt;",$B$15:B269)</f>
        <v>7.9700714285714289</v>
      </c>
      <c r="R269" s="1"/>
    </row>
    <row r="270" spans="1:18" x14ac:dyDescent="0.25">
      <c r="A270" s="1">
        <v>40564</v>
      </c>
      <c r="B270" s="14">
        <v>8.5909999999999993</v>
      </c>
      <c r="G270">
        <f t="shared" si="31"/>
        <v>5587.3034726215064</v>
      </c>
      <c r="H270">
        <f t="shared" si="32"/>
        <v>5231.019056694734</v>
      </c>
      <c r="I270" s="5">
        <f t="shared" si="30"/>
        <v>0</v>
      </c>
      <c r="J270" s="6">
        <f>+H270+SUM($B$4:$B$5)-SUM($F$15:F270)</f>
        <v>26943.741161957892</v>
      </c>
      <c r="K270" s="10">
        <f t="shared" si="33"/>
        <v>-3.3783625661909511E-3</v>
      </c>
      <c r="L270" s="10">
        <f>+H270/SUM($F$15:F270)-1</f>
        <v>0.11600361108703128</v>
      </c>
      <c r="M270" s="14">
        <f t="shared" si="36"/>
        <v>0</v>
      </c>
      <c r="N270" s="14">
        <f t="shared" si="34"/>
        <v>608.89524580313582</v>
      </c>
      <c r="O270" s="4">
        <f t="shared" si="35"/>
        <v>7.6980037650881963</v>
      </c>
      <c r="P270" s="14">
        <f>+AVERAGEIF($C$15:C270,"&lt;&gt;",$B$15:B270)</f>
        <v>7.9700714285714289</v>
      </c>
      <c r="R270" s="1"/>
    </row>
    <row r="271" spans="1:18" x14ac:dyDescent="0.25">
      <c r="A271" s="1">
        <v>40567</v>
      </c>
      <c r="B271" s="14">
        <v>8.5470000000000006</v>
      </c>
      <c r="G271">
        <f t="shared" si="31"/>
        <v>5558.6873216733811</v>
      </c>
      <c r="H271">
        <f t="shared" si="32"/>
        <v>5204.2276658793962</v>
      </c>
      <c r="I271" s="5">
        <f t="shared" si="30"/>
        <v>0</v>
      </c>
      <c r="J271" s="6">
        <f>+H271+SUM($B$4:$B$5)-SUM($F$15:F271)</f>
        <v>26916.949771142554</v>
      </c>
      <c r="K271" s="10">
        <f t="shared" si="33"/>
        <v>-9.9434561274536204E-4</v>
      </c>
      <c r="L271" s="10">
        <f>+H271/SUM($F$15:F271)-1</f>
        <v>0.11028784355265464</v>
      </c>
      <c r="M271" s="14">
        <f t="shared" si="36"/>
        <v>0</v>
      </c>
      <c r="N271" s="14">
        <f t="shared" si="34"/>
        <v>608.89524580313582</v>
      </c>
      <c r="O271" s="4">
        <f t="shared" si="35"/>
        <v>7.6980037650881963</v>
      </c>
      <c r="P271" s="14">
        <f>+AVERAGEIF($C$15:C271,"&lt;&gt;",$B$15:B271)</f>
        <v>7.9700714285714289</v>
      </c>
      <c r="R271" s="1"/>
    </row>
    <row r="272" spans="1:18" x14ac:dyDescent="0.25">
      <c r="A272" s="1">
        <v>40568</v>
      </c>
      <c r="B272" s="14">
        <v>8.5419999999999998</v>
      </c>
      <c r="G272">
        <f t="shared" si="31"/>
        <v>5555.435486338366</v>
      </c>
      <c r="H272">
        <f t="shared" si="32"/>
        <v>5201.18318965038</v>
      </c>
      <c r="I272" s="5">
        <f t="shared" ref="I272:I335" si="37">+C272*(MAX($A:$A)-A272)</f>
        <v>0</v>
      </c>
      <c r="J272" s="6">
        <f>+H272+SUM($B$4:$B$5)-SUM($F$15:F272)</f>
        <v>26913.905294913537</v>
      </c>
      <c r="K272" s="10">
        <f t="shared" si="33"/>
        <v>-1.1310628636984621E-4</v>
      </c>
      <c r="L272" s="10">
        <f>+H272/SUM($F$15:F272)-1</f>
        <v>0.10963832451465727</v>
      </c>
      <c r="M272" s="14">
        <f t="shared" si="36"/>
        <v>0</v>
      </c>
      <c r="N272" s="14">
        <f t="shared" si="34"/>
        <v>608.89524580313582</v>
      </c>
      <c r="O272" s="4">
        <f t="shared" si="35"/>
        <v>7.6980037650881963</v>
      </c>
      <c r="P272" s="14">
        <f>+AVERAGEIF($C$15:C272,"&lt;&gt;",$B$15:B272)</f>
        <v>7.9700714285714289</v>
      </c>
      <c r="R272" s="1"/>
    </row>
    <row r="273" spans="1:18" x14ac:dyDescent="0.25">
      <c r="A273" s="1">
        <v>40569</v>
      </c>
      <c r="B273" s="14">
        <v>8.5719999999999992</v>
      </c>
      <c r="G273">
        <f t="shared" ref="G273:G336" si="38">+(B273/B272*G272)+C273</f>
        <v>5574.9464983484513</v>
      </c>
      <c r="H273">
        <f t="shared" ref="H273:H336" si="39">+(B273/B272*H272)+F273</f>
        <v>5219.4500470244739</v>
      </c>
      <c r="I273" s="5">
        <f t="shared" si="37"/>
        <v>0</v>
      </c>
      <c r="J273" s="6">
        <f>+H273+SUM($B$4:$B$5)-SUM($F$15:F273)</f>
        <v>26932.172152287632</v>
      </c>
      <c r="K273" s="10">
        <f t="shared" ref="K273:K336" si="40">+J273/J272-1</f>
        <v>6.7871448509371213E-4</v>
      </c>
      <c r="L273" s="10">
        <f>+H273/SUM($F$15:F273)-1</f>
        <v>0.11353543874264127</v>
      </c>
      <c r="M273" s="14">
        <f t="shared" si="36"/>
        <v>0</v>
      </c>
      <c r="N273" s="14">
        <f t="shared" ref="N273:N336" si="41">+M273+N272</f>
        <v>608.89524580313582</v>
      </c>
      <c r="O273" s="4">
        <f t="shared" ref="O273:O336" si="42">((O272*N272)+(B273*M273))/N273</f>
        <v>7.6980037650881963</v>
      </c>
      <c r="P273" s="14">
        <f>+AVERAGEIF($C$15:C273,"&lt;&gt;",$B$15:B273)</f>
        <v>7.9700714285714289</v>
      </c>
      <c r="R273" s="1"/>
    </row>
    <row r="274" spans="1:18" x14ac:dyDescent="0.25">
      <c r="A274" s="1">
        <v>40570</v>
      </c>
      <c r="B274" s="14">
        <v>8.5449999999999999</v>
      </c>
      <c r="G274">
        <f t="shared" si="38"/>
        <v>5557.3865875393749</v>
      </c>
      <c r="H274">
        <f t="shared" si="39"/>
        <v>5203.0098753877901</v>
      </c>
      <c r="I274" s="5">
        <f t="shared" si="37"/>
        <v>0</v>
      </c>
      <c r="J274" s="6">
        <f>+H274+SUM($B$4:$B$5)-SUM($F$15:F274)</f>
        <v>26915.731980650948</v>
      </c>
      <c r="K274" s="10">
        <f t="shared" si="40"/>
        <v>-6.1042872976324603E-4</v>
      </c>
      <c r="L274" s="10">
        <f>+H274/SUM($F$15:F274)-1</f>
        <v>0.11002803593745591</v>
      </c>
      <c r="M274" s="14">
        <f t="shared" si="36"/>
        <v>0</v>
      </c>
      <c r="N274" s="14">
        <f t="shared" si="41"/>
        <v>608.89524580313582</v>
      </c>
      <c r="O274" s="4">
        <f t="shared" si="42"/>
        <v>7.6980037650881963</v>
      </c>
      <c r="P274" s="14">
        <f>+AVERAGEIF($C$15:C274,"&lt;&gt;",$B$15:B274)</f>
        <v>7.9700714285714289</v>
      </c>
      <c r="R274" s="1"/>
    </row>
    <row r="275" spans="1:18" x14ac:dyDescent="0.25">
      <c r="A275" s="1">
        <v>40571</v>
      </c>
      <c r="B275" s="14">
        <v>8.4939999999999998</v>
      </c>
      <c r="G275">
        <f t="shared" si="38"/>
        <v>5524.2178671222291</v>
      </c>
      <c r="H275">
        <f t="shared" si="39"/>
        <v>5171.9562178518299</v>
      </c>
      <c r="I275" s="5">
        <f t="shared" si="37"/>
        <v>0</v>
      </c>
      <c r="J275" s="6">
        <f>+H275+SUM($B$4:$B$5)-SUM($F$15:F275)</f>
        <v>26884.678323114989</v>
      </c>
      <c r="K275" s="10">
        <f t="shared" si="40"/>
        <v>-1.1537363189038086E-3</v>
      </c>
      <c r="L275" s="10">
        <f>+H275/SUM($F$15:F275)-1</f>
        <v>0.10340294174988296</v>
      </c>
      <c r="M275" s="14">
        <f t="shared" ref="M275:M338" si="43">+F275/B275</f>
        <v>0</v>
      </c>
      <c r="N275" s="14">
        <f t="shared" si="41"/>
        <v>608.89524580313582</v>
      </c>
      <c r="O275" s="4">
        <f t="shared" si="42"/>
        <v>7.6980037650881963</v>
      </c>
      <c r="P275" s="14">
        <f>+AVERAGEIF($C$15:C275,"&lt;&gt;",$B$15:B275)</f>
        <v>7.9700714285714289</v>
      </c>
      <c r="R275" s="1"/>
    </row>
    <row r="276" spans="1:18" x14ac:dyDescent="0.25">
      <c r="A276" s="1">
        <v>40574</v>
      </c>
      <c r="B276" s="14">
        <v>8.3930000000000007</v>
      </c>
      <c r="G276">
        <f t="shared" si="38"/>
        <v>5458.530793354942</v>
      </c>
      <c r="H276">
        <f t="shared" si="39"/>
        <v>5110.4577980257136</v>
      </c>
      <c r="I276" s="5">
        <f t="shared" si="37"/>
        <v>0</v>
      </c>
      <c r="J276" s="6">
        <f>+H276+SUM($B$4:$B$5)-SUM($F$15:F276)</f>
        <v>26823.17990328887</v>
      </c>
      <c r="K276" s="10">
        <f t="shared" si="40"/>
        <v>-2.287489516779706E-3</v>
      </c>
      <c r="L276" s="10">
        <f>+H276/SUM($F$15:F276)-1</f>
        <v>9.0282657182336745E-2</v>
      </c>
      <c r="M276" s="14">
        <f t="shared" si="43"/>
        <v>0</v>
      </c>
      <c r="N276" s="14">
        <f t="shared" si="41"/>
        <v>608.89524580313582</v>
      </c>
      <c r="O276" s="4">
        <f t="shared" si="42"/>
        <v>7.6980037650881963</v>
      </c>
      <c r="P276" s="14">
        <f>+AVERAGEIF($C$15:C276,"&lt;&gt;",$B$15:B276)</f>
        <v>7.9700714285714289</v>
      </c>
      <c r="R276" s="1"/>
    </row>
    <row r="277" spans="1:18" x14ac:dyDescent="0.25">
      <c r="A277" s="1">
        <v>40575</v>
      </c>
      <c r="B277" s="14">
        <v>8.4260000000000002</v>
      </c>
      <c r="G277">
        <f t="shared" si="38"/>
        <v>5479.9929065660353</v>
      </c>
      <c r="H277">
        <f t="shared" si="39"/>
        <v>5130.5513411372167</v>
      </c>
      <c r="I277" s="5">
        <f t="shared" si="37"/>
        <v>0</v>
      </c>
      <c r="J277" s="6">
        <f>+H277+SUM($B$4:$B$5)-SUM($F$15:F277)</f>
        <v>26843.273446400373</v>
      </c>
      <c r="K277" s="10">
        <f t="shared" si="40"/>
        <v>7.4911114878806195E-4</v>
      </c>
      <c r="L277" s="10">
        <f>+H277/SUM($F$15:F277)-1</f>
        <v>9.4569482833119167E-2</v>
      </c>
      <c r="M277" s="14">
        <f t="shared" si="43"/>
        <v>0</v>
      </c>
      <c r="N277" s="14">
        <f t="shared" si="41"/>
        <v>608.89524580313582</v>
      </c>
      <c r="O277" s="4">
        <f t="shared" si="42"/>
        <v>7.6980037650881963</v>
      </c>
      <c r="P277" s="14">
        <f>+AVERAGEIF($C$15:C277,"&lt;&gt;",$B$15:B277)</f>
        <v>7.9700714285714289</v>
      </c>
      <c r="R277" s="1"/>
    </row>
    <row r="278" spans="1:18" x14ac:dyDescent="0.25">
      <c r="A278" s="1">
        <v>40576</v>
      </c>
      <c r="B278" s="14">
        <v>8.4459999999999997</v>
      </c>
      <c r="G278">
        <f t="shared" si="38"/>
        <v>5493.0002479060922</v>
      </c>
      <c r="H278">
        <f t="shared" si="39"/>
        <v>5142.729246053279</v>
      </c>
      <c r="I278" s="5">
        <f t="shared" si="37"/>
        <v>0</v>
      </c>
      <c r="J278" s="6">
        <f>+H278+SUM($B$4:$B$5)-SUM($F$15:F278)</f>
        <v>26855.451351316435</v>
      </c>
      <c r="K278" s="10">
        <f t="shared" si="40"/>
        <v>4.5366690990111813E-4</v>
      </c>
      <c r="L278" s="10">
        <f>+H278/SUM($F$15:F278)-1</f>
        <v>9.7167558985108426E-2</v>
      </c>
      <c r="M278" s="14">
        <f t="shared" si="43"/>
        <v>0</v>
      </c>
      <c r="N278" s="14">
        <f t="shared" si="41"/>
        <v>608.89524580313582</v>
      </c>
      <c r="O278" s="4">
        <f t="shared" si="42"/>
        <v>7.6980037650881963</v>
      </c>
      <c r="P278" s="14">
        <f>+AVERAGEIF($C$15:C278,"&lt;&gt;",$B$15:B278)</f>
        <v>7.9700714285714289</v>
      </c>
      <c r="R278" s="1"/>
    </row>
    <row r="279" spans="1:18" x14ac:dyDescent="0.25">
      <c r="A279" s="1">
        <v>40577</v>
      </c>
      <c r="B279" s="14">
        <v>8.5299999999999994</v>
      </c>
      <c r="G279">
        <f t="shared" si="38"/>
        <v>5547.6310815343322</v>
      </c>
      <c r="H279">
        <f t="shared" si="39"/>
        <v>5193.8764467007422</v>
      </c>
      <c r="I279" s="5">
        <f t="shared" si="37"/>
        <v>0</v>
      </c>
      <c r="J279" s="6">
        <f>+H279+SUM($B$4:$B$5)-SUM($F$15:F279)</f>
        <v>26906.5985519639</v>
      </c>
      <c r="K279" s="10">
        <f t="shared" si="40"/>
        <v>1.9045369961714353E-3</v>
      </c>
      <c r="L279" s="10">
        <f>+H279/SUM($F$15:F279)-1</f>
        <v>0.10807947882346358</v>
      </c>
      <c r="M279" s="14">
        <f t="shared" si="43"/>
        <v>0</v>
      </c>
      <c r="N279" s="14">
        <f t="shared" si="41"/>
        <v>608.89524580313582</v>
      </c>
      <c r="O279" s="4">
        <f t="shared" si="42"/>
        <v>7.6980037650881963</v>
      </c>
      <c r="P279" s="14">
        <f>+AVERAGEIF($C$15:C279,"&lt;&gt;",$B$15:B279)</f>
        <v>7.9700714285714289</v>
      </c>
      <c r="R279" s="1"/>
    </row>
    <row r="280" spans="1:18" x14ac:dyDescent="0.25">
      <c r="A280" s="1">
        <v>40578</v>
      </c>
      <c r="B280" s="14">
        <v>8.5489999999999995</v>
      </c>
      <c r="G280">
        <f t="shared" si="38"/>
        <v>5559.9880558073864</v>
      </c>
      <c r="H280">
        <f t="shared" si="39"/>
        <v>5205.4454563710015</v>
      </c>
      <c r="I280" s="5">
        <f t="shared" si="37"/>
        <v>0</v>
      </c>
      <c r="J280" s="6">
        <f>+H280+SUM($B$4:$B$5)-SUM($F$15:F280)</f>
        <v>26918.16756163416</v>
      </c>
      <c r="K280" s="10">
        <f t="shared" si="40"/>
        <v>4.2996923776583706E-4</v>
      </c>
      <c r="L280" s="10">
        <f>+H280/SUM($F$15:F280)-1</f>
        <v>0.11054765116785337</v>
      </c>
      <c r="M280" s="14">
        <f t="shared" si="43"/>
        <v>0</v>
      </c>
      <c r="N280" s="14">
        <f t="shared" si="41"/>
        <v>608.89524580313582</v>
      </c>
      <c r="O280" s="4">
        <f t="shared" si="42"/>
        <v>7.6980037650881963</v>
      </c>
      <c r="P280" s="14">
        <f>+AVERAGEIF($C$15:C280,"&lt;&gt;",$B$15:B280)</f>
        <v>7.9700714285714289</v>
      </c>
      <c r="R280" s="1"/>
    </row>
    <row r="281" spans="1:18" x14ac:dyDescent="0.25">
      <c r="A281" s="1">
        <v>40581</v>
      </c>
      <c r="B281" s="14">
        <v>8.5429999999999993</v>
      </c>
      <c r="G281">
        <f t="shared" si="38"/>
        <v>5556.0858534053696</v>
      </c>
      <c r="H281">
        <f t="shared" si="39"/>
        <v>5201.792084896183</v>
      </c>
      <c r="I281" s="5">
        <f t="shared" si="37"/>
        <v>0</v>
      </c>
      <c r="J281" s="6">
        <f>+H281+SUM($B$4:$B$5)-SUM($F$15:F281)</f>
        <v>26914.514190159342</v>
      </c>
      <c r="K281" s="10">
        <f t="shared" si="40"/>
        <v>-1.3572140326612026E-4</v>
      </c>
      <c r="L281" s="10">
        <f>+H281/SUM($F$15:F281)-1</f>
        <v>0.10976822832225674</v>
      </c>
      <c r="M281" s="14">
        <f t="shared" si="43"/>
        <v>0</v>
      </c>
      <c r="N281" s="14">
        <f t="shared" si="41"/>
        <v>608.89524580313582</v>
      </c>
      <c r="O281" s="4">
        <f t="shared" si="42"/>
        <v>7.6980037650881963</v>
      </c>
      <c r="P281" s="14">
        <f>+AVERAGEIF($C$15:C281,"&lt;&gt;",$B$15:B281)</f>
        <v>7.9700714285714289</v>
      </c>
      <c r="R281" s="1"/>
    </row>
    <row r="282" spans="1:18" x14ac:dyDescent="0.25">
      <c r="A282" s="1">
        <v>40582</v>
      </c>
      <c r="B282" s="14">
        <v>8.4640000000000004</v>
      </c>
      <c r="C282">
        <f>+$B$3</f>
        <v>200</v>
      </c>
      <c r="D282" s="7">
        <f>+$D$11</f>
        <v>2.223157894736842</v>
      </c>
      <c r="E282">
        <v>1.54</v>
      </c>
      <c r="F282" s="6">
        <f>+C282-D282-E282</f>
        <v>196.23684210526318</v>
      </c>
      <c r="G282">
        <f t="shared" si="38"/>
        <v>5704.7068551121447</v>
      </c>
      <c r="H282">
        <f t="shared" si="39"/>
        <v>5349.9262025829994</v>
      </c>
      <c r="I282" s="5">
        <f t="shared" si="37"/>
        <v>902200</v>
      </c>
      <c r="J282" s="6">
        <f>+H282+SUM($B$4:$B$5)-SUM($F$15:F282)</f>
        <v>26866.411465740894</v>
      </c>
      <c r="K282" s="10">
        <f t="shared" si="40"/>
        <v>-1.7872410432002717E-3</v>
      </c>
      <c r="L282" s="10">
        <f>+H282/SUM($F$15:F282)-1</f>
        <v>9.55073325001361E-2</v>
      </c>
      <c r="M282" s="14">
        <f t="shared" si="43"/>
        <v>23.184882101283456</v>
      </c>
      <c r="N282" s="14">
        <f t="shared" si="41"/>
        <v>632.08012790441933</v>
      </c>
      <c r="O282" s="4">
        <f t="shared" si="42"/>
        <v>7.7261007287680012</v>
      </c>
      <c r="P282" s="14">
        <f>+AVERAGEIF($C$15:C282,"&lt;&gt;",$B$15:B282)</f>
        <v>8.0030000000000001</v>
      </c>
      <c r="R282" s="1"/>
    </row>
    <row r="283" spans="1:18" x14ac:dyDescent="0.25">
      <c r="A283" s="1">
        <v>40583</v>
      </c>
      <c r="B283" s="14">
        <v>8.33</v>
      </c>
      <c r="G283">
        <f t="shared" si="38"/>
        <v>5614.3913165269569</v>
      </c>
      <c r="H283">
        <f t="shared" si="39"/>
        <v>5265.227465443807</v>
      </c>
      <c r="I283" s="5">
        <f t="shared" si="37"/>
        <v>0</v>
      </c>
      <c r="J283" s="6">
        <f>+H283+SUM($B$4:$B$5)-SUM($F$15:F283)</f>
        <v>26781.712728601702</v>
      </c>
      <c r="K283" s="10">
        <f t="shared" si="40"/>
        <v>-3.1525884000993543E-3</v>
      </c>
      <c r="L283" s="10">
        <f>+H283/SUM($F$15:F283)-1</f>
        <v>7.8163525487492169E-2</v>
      </c>
      <c r="M283" s="14">
        <f t="shared" si="43"/>
        <v>0</v>
      </c>
      <c r="N283" s="14">
        <f t="shared" si="41"/>
        <v>632.08012790441933</v>
      </c>
      <c r="O283" s="4">
        <f t="shared" si="42"/>
        <v>7.7261007287680012</v>
      </c>
      <c r="P283" s="14">
        <f>+AVERAGEIF($C$15:C283,"&lt;&gt;",$B$15:B283)</f>
        <v>8.0030000000000001</v>
      </c>
      <c r="R283" s="1"/>
    </row>
    <row r="284" spans="1:18" x14ac:dyDescent="0.25">
      <c r="A284" s="1">
        <v>40584</v>
      </c>
      <c r="B284" s="14">
        <v>8.2509999999999994</v>
      </c>
      <c r="G284">
        <f t="shared" si="38"/>
        <v>5561.1455885550922</v>
      </c>
      <c r="H284">
        <f t="shared" si="39"/>
        <v>5215.2931353393578</v>
      </c>
      <c r="I284" s="5">
        <f t="shared" si="37"/>
        <v>0</v>
      </c>
      <c r="J284" s="6">
        <f>+H284+SUM($B$4:$B$5)-SUM($F$15:F284)</f>
        <v>26731.778398497252</v>
      </c>
      <c r="K284" s="10">
        <f t="shared" si="40"/>
        <v>-1.8644935299870768E-3</v>
      </c>
      <c r="L284" s="10">
        <f>+H284/SUM($F$15:F284)-1</f>
        <v>6.793844523376924E-2</v>
      </c>
      <c r="M284" s="14">
        <f t="shared" si="43"/>
        <v>0</v>
      </c>
      <c r="N284" s="14">
        <f t="shared" si="41"/>
        <v>632.08012790441933</v>
      </c>
      <c r="O284" s="4">
        <f t="shared" si="42"/>
        <v>7.7261007287680012</v>
      </c>
      <c r="P284" s="14">
        <f>+AVERAGEIF($C$15:C284,"&lt;&gt;",$B$15:B284)</f>
        <v>8.0030000000000001</v>
      </c>
      <c r="R284" s="1"/>
    </row>
    <row r="285" spans="1:18" x14ac:dyDescent="0.25">
      <c r="A285" s="1">
        <v>40585</v>
      </c>
      <c r="B285" s="14">
        <v>8.2850000000000001</v>
      </c>
      <c r="G285">
        <f t="shared" si="38"/>
        <v>5584.061471479693</v>
      </c>
      <c r="H285">
        <f t="shared" si="39"/>
        <v>5236.7838596881093</v>
      </c>
      <c r="I285" s="5">
        <f t="shared" si="37"/>
        <v>0</v>
      </c>
      <c r="J285" s="6">
        <f>+H285+SUM($B$4:$B$5)-SUM($F$15:F285)</f>
        <v>26753.269122846003</v>
      </c>
      <c r="K285" s="10">
        <f t="shared" si="40"/>
        <v>8.039391928356121E-4</v>
      </c>
      <c r="L285" s="10">
        <f>+H285/SUM($F$15:F285)-1</f>
        <v>7.2339112684738804E-2</v>
      </c>
      <c r="M285" s="14">
        <f t="shared" si="43"/>
        <v>0</v>
      </c>
      <c r="N285" s="14">
        <f t="shared" si="41"/>
        <v>632.08012790441933</v>
      </c>
      <c r="O285" s="4">
        <f t="shared" si="42"/>
        <v>7.7261007287680012</v>
      </c>
      <c r="P285" s="14">
        <f>+AVERAGEIF($C$15:C285,"&lt;&gt;",$B$15:B285)</f>
        <v>8.0030000000000001</v>
      </c>
      <c r="R285" s="1"/>
    </row>
    <row r="286" spans="1:18" x14ac:dyDescent="0.25">
      <c r="A286" s="1">
        <v>40588</v>
      </c>
      <c r="B286" s="14">
        <v>8.4359999999999999</v>
      </c>
      <c r="G286">
        <f t="shared" si="38"/>
        <v>5685.8349515271802</v>
      </c>
      <c r="H286">
        <f t="shared" si="39"/>
        <v>5332.2279590016769</v>
      </c>
      <c r="I286" s="5">
        <f t="shared" si="37"/>
        <v>0</v>
      </c>
      <c r="J286" s="6">
        <f>+H286+SUM($B$4:$B$5)-SUM($F$15:F286)</f>
        <v>26848.713222159571</v>
      </c>
      <c r="K286" s="10">
        <f t="shared" si="40"/>
        <v>3.5675677194928479E-3</v>
      </c>
      <c r="L286" s="10">
        <f>+H286/SUM($F$15:F286)-1</f>
        <v>9.1883253422867517E-2</v>
      </c>
      <c r="M286" s="14">
        <f t="shared" si="43"/>
        <v>0</v>
      </c>
      <c r="N286" s="14">
        <f t="shared" si="41"/>
        <v>632.08012790441933</v>
      </c>
      <c r="O286" s="4">
        <f t="shared" si="42"/>
        <v>7.7261007287680012</v>
      </c>
      <c r="P286" s="14">
        <f>+AVERAGEIF($C$15:C286,"&lt;&gt;",$B$15:B286)</f>
        <v>8.0030000000000001</v>
      </c>
      <c r="R286" s="1"/>
    </row>
    <row r="287" spans="1:18" x14ac:dyDescent="0.25">
      <c r="A287" s="1">
        <v>40589</v>
      </c>
      <c r="B287" s="14">
        <v>8.3930000000000007</v>
      </c>
      <c r="G287">
        <f t="shared" si="38"/>
        <v>5656.8530995931278</v>
      </c>
      <c r="H287">
        <f t="shared" si="39"/>
        <v>5305.048513501788</v>
      </c>
      <c r="I287" s="5">
        <f t="shared" si="37"/>
        <v>0</v>
      </c>
      <c r="J287" s="6">
        <f>+H287+SUM($B$4:$B$5)-SUM($F$15:F287)</f>
        <v>26821.533776659682</v>
      </c>
      <c r="K287" s="10">
        <f t="shared" si="40"/>
        <v>-1.0123183660607493E-3</v>
      </c>
      <c r="L287" s="10">
        <f>+H287/SUM($F$15:F287)-1</f>
        <v>8.6317703411347591E-2</v>
      </c>
      <c r="M287" s="14">
        <f t="shared" si="43"/>
        <v>0</v>
      </c>
      <c r="N287" s="14">
        <f t="shared" si="41"/>
        <v>632.08012790441933</v>
      </c>
      <c r="O287" s="4">
        <f t="shared" si="42"/>
        <v>7.7261007287680012</v>
      </c>
      <c r="P287" s="14">
        <f>+AVERAGEIF($C$15:C287,"&lt;&gt;",$B$15:B287)</f>
        <v>8.0030000000000001</v>
      </c>
      <c r="R287" s="1"/>
    </row>
    <row r="288" spans="1:18" x14ac:dyDescent="0.25">
      <c r="A288" s="1">
        <v>40590</v>
      </c>
      <c r="B288" s="14">
        <v>8.42</v>
      </c>
      <c r="G288">
        <f t="shared" si="38"/>
        <v>5675.0510066214865</v>
      </c>
      <c r="H288">
        <f t="shared" si="39"/>
        <v>5322.114676955207</v>
      </c>
      <c r="I288" s="5">
        <f t="shared" si="37"/>
        <v>0</v>
      </c>
      <c r="J288" s="6">
        <f>+H288+SUM($B$4:$B$5)-SUM($F$15:F288)</f>
        <v>26838.599940113101</v>
      </c>
      <c r="K288" s="10">
        <f t="shared" si="40"/>
        <v>6.3628588862685298E-4</v>
      </c>
      <c r="L288" s="10">
        <f>+H288/SUM($F$15:F288)-1</f>
        <v>8.9812351092999787E-2</v>
      </c>
      <c r="M288" s="14">
        <f t="shared" si="43"/>
        <v>0</v>
      </c>
      <c r="N288" s="14">
        <f t="shared" si="41"/>
        <v>632.08012790441933</v>
      </c>
      <c r="O288" s="4">
        <f t="shared" si="42"/>
        <v>7.7261007287680012</v>
      </c>
      <c r="P288" s="14">
        <f>+AVERAGEIF($C$15:C288,"&lt;&gt;",$B$15:B288)</f>
        <v>8.0030000000000001</v>
      </c>
      <c r="R288" s="1"/>
    </row>
    <row r="289" spans="1:18" x14ac:dyDescent="0.25">
      <c r="A289" s="1">
        <v>40591</v>
      </c>
      <c r="B289" s="14">
        <v>8.4109999999999996</v>
      </c>
      <c r="G289">
        <f t="shared" si="38"/>
        <v>5668.9850376120339</v>
      </c>
      <c r="H289">
        <f t="shared" si="39"/>
        <v>5316.4259558040667</v>
      </c>
      <c r="I289" s="5">
        <f t="shared" si="37"/>
        <v>0</v>
      </c>
      <c r="J289" s="6">
        <f>+H289+SUM($B$4:$B$5)-SUM($F$15:F289)</f>
        <v>26832.911218961959</v>
      </c>
      <c r="K289" s="10">
        <f t="shared" si="40"/>
        <v>-2.1196042877924537E-4</v>
      </c>
      <c r="L289" s="10">
        <f>+H289/SUM($F$15:F289)-1</f>
        <v>8.8647468532448981E-2</v>
      </c>
      <c r="M289" s="14">
        <f t="shared" si="43"/>
        <v>0</v>
      </c>
      <c r="N289" s="14">
        <f t="shared" si="41"/>
        <v>632.08012790441933</v>
      </c>
      <c r="O289" s="4">
        <f t="shared" si="42"/>
        <v>7.7261007287680012</v>
      </c>
      <c r="P289" s="14">
        <f>+AVERAGEIF($C$15:C289,"&lt;&gt;",$B$15:B289)</f>
        <v>8.0030000000000001</v>
      </c>
      <c r="R289" s="1"/>
    </row>
    <row r="290" spans="1:18" x14ac:dyDescent="0.25">
      <c r="A290" s="1">
        <v>40592</v>
      </c>
      <c r="B290" s="14">
        <v>8.4410000000000007</v>
      </c>
      <c r="G290">
        <f t="shared" si="38"/>
        <v>5689.2049343102108</v>
      </c>
      <c r="H290">
        <f t="shared" si="39"/>
        <v>5335.3883596411997</v>
      </c>
      <c r="I290" s="5">
        <f t="shared" si="37"/>
        <v>0</v>
      </c>
      <c r="J290" s="6">
        <f>+H290+SUM($B$4:$B$5)-SUM($F$15:F290)</f>
        <v>26851.873622799092</v>
      </c>
      <c r="K290" s="10">
        <f t="shared" si="40"/>
        <v>7.0668455175804112E-4</v>
      </c>
      <c r="L290" s="10">
        <f>+H290/SUM($F$15:F290)-1</f>
        <v>9.2530410400951446E-2</v>
      </c>
      <c r="M290" s="14">
        <f t="shared" si="43"/>
        <v>0</v>
      </c>
      <c r="N290" s="14">
        <f t="shared" si="41"/>
        <v>632.08012790441933</v>
      </c>
      <c r="O290" s="4">
        <f t="shared" si="42"/>
        <v>7.7261007287680012</v>
      </c>
      <c r="P290" s="14">
        <f>+AVERAGEIF($C$15:C290,"&lt;&gt;",$B$15:B290)</f>
        <v>8.0030000000000001</v>
      </c>
      <c r="R290" s="1"/>
    </row>
    <row r="291" spans="1:18" x14ac:dyDescent="0.25">
      <c r="A291" s="1">
        <v>40595</v>
      </c>
      <c r="B291" s="14">
        <v>8.4149999999999991</v>
      </c>
      <c r="G291">
        <f t="shared" si="38"/>
        <v>5671.6810238384569</v>
      </c>
      <c r="H291">
        <f t="shared" si="39"/>
        <v>5318.9542763156842</v>
      </c>
      <c r="I291" s="5">
        <f t="shared" si="37"/>
        <v>0</v>
      </c>
      <c r="J291" s="6">
        <f>+H291+SUM($B$4:$B$5)-SUM($F$15:F291)</f>
        <v>26835.43953947358</v>
      </c>
      <c r="K291" s="10">
        <f t="shared" si="40"/>
        <v>-6.1202743452348773E-4</v>
      </c>
      <c r="L291" s="10">
        <f>+H291/SUM($F$15:F291)-1</f>
        <v>8.9165194114915858E-2</v>
      </c>
      <c r="M291" s="14">
        <f t="shared" si="43"/>
        <v>0</v>
      </c>
      <c r="N291" s="14">
        <f t="shared" si="41"/>
        <v>632.08012790441933</v>
      </c>
      <c r="O291" s="4">
        <f t="shared" si="42"/>
        <v>7.7261007287680012</v>
      </c>
      <c r="P291" s="14">
        <f>+AVERAGEIF($C$15:C291,"&lt;&gt;",$B$15:B291)</f>
        <v>8.0030000000000001</v>
      </c>
      <c r="R291" s="1"/>
    </row>
    <row r="292" spans="1:18" x14ac:dyDescent="0.25">
      <c r="A292" s="1">
        <v>40596</v>
      </c>
      <c r="B292" s="14">
        <v>8.2690000000000001</v>
      </c>
      <c r="G292">
        <f t="shared" si="38"/>
        <v>5573.2775265740001</v>
      </c>
      <c r="H292">
        <f t="shared" si="39"/>
        <v>5226.6705776416402</v>
      </c>
      <c r="I292" s="5">
        <f t="shared" si="37"/>
        <v>0</v>
      </c>
      <c r="J292" s="6">
        <f>+H292+SUM($B$4:$B$5)-SUM($F$15:F292)</f>
        <v>26743.155840799536</v>
      </c>
      <c r="K292" s="10">
        <f t="shared" si="40"/>
        <v>-3.4388741253259525E-3</v>
      </c>
      <c r="L292" s="10">
        <f>+H292/SUM($F$15:F292)-1</f>
        <v>7.0268210354871075E-2</v>
      </c>
      <c r="M292" s="14">
        <f t="shared" si="43"/>
        <v>0</v>
      </c>
      <c r="N292" s="14">
        <f t="shared" si="41"/>
        <v>632.08012790441933</v>
      </c>
      <c r="O292" s="4">
        <f t="shared" si="42"/>
        <v>7.7261007287680012</v>
      </c>
      <c r="P292" s="14">
        <f>+AVERAGEIF($C$15:C292,"&lt;&gt;",$B$15:B292)</f>
        <v>8.0030000000000001</v>
      </c>
      <c r="R292" s="1"/>
    </row>
    <row r="293" spans="1:18" x14ac:dyDescent="0.25">
      <c r="A293" s="1">
        <v>40597</v>
      </c>
      <c r="B293" s="14">
        <v>8.1940000000000008</v>
      </c>
      <c r="G293">
        <f t="shared" si="38"/>
        <v>5522.7277848285594</v>
      </c>
      <c r="H293">
        <f t="shared" si="39"/>
        <v>5179.2645680488095</v>
      </c>
      <c r="I293" s="5">
        <f t="shared" si="37"/>
        <v>0</v>
      </c>
      <c r="J293" s="6">
        <f>+H293+SUM($B$4:$B$5)-SUM($F$15:F293)</f>
        <v>26695.749831206704</v>
      </c>
      <c r="K293" s="10">
        <f t="shared" si="40"/>
        <v>-1.7726408160292362E-3</v>
      </c>
      <c r="L293" s="10">
        <f>+H293/SUM($F$15:F293)-1</f>
        <v>6.0560855683615467E-2</v>
      </c>
      <c r="M293" s="14">
        <f t="shared" si="43"/>
        <v>0</v>
      </c>
      <c r="N293" s="14">
        <f t="shared" si="41"/>
        <v>632.08012790441933</v>
      </c>
      <c r="O293" s="4">
        <f t="shared" si="42"/>
        <v>7.7261007287680012</v>
      </c>
      <c r="P293" s="14">
        <f>+AVERAGEIF($C$15:C293,"&lt;&gt;",$B$15:B293)</f>
        <v>8.0030000000000001</v>
      </c>
      <c r="R293" s="1"/>
    </row>
    <row r="294" spans="1:18" x14ac:dyDescent="0.25">
      <c r="A294" s="1">
        <v>40598</v>
      </c>
      <c r="B294" s="14">
        <v>8.1270000000000007</v>
      </c>
      <c r="G294">
        <f t="shared" si="38"/>
        <v>5477.5700155359655</v>
      </c>
      <c r="H294">
        <f t="shared" si="39"/>
        <v>5136.9151994792137</v>
      </c>
      <c r="I294" s="5">
        <f t="shared" si="37"/>
        <v>0</v>
      </c>
      <c r="J294" s="6">
        <f>+H294+SUM($B$4:$B$5)-SUM($F$15:F294)</f>
        <v>26653.400462637106</v>
      </c>
      <c r="K294" s="10">
        <f t="shared" si="40"/>
        <v>-1.5863711953163495E-3</v>
      </c>
      <c r="L294" s="10">
        <f>+H294/SUM($F$15:F294)-1</f>
        <v>5.188895217729339E-2</v>
      </c>
      <c r="M294" s="14">
        <f t="shared" si="43"/>
        <v>0</v>
      </c>
      <c r="N294" s="14">
        <f t="shared" si="41"/>
        <v>632.08012790441933</v>
      </c>
      <c r="O294" s="4">
        <f t="shared" si="42"/>
        <v>7.7261007287680012</v>
      </c>
      <c r="P294" s="14">
        <f>+AVERAGEIF($C$15:C294,"&lt;&gt;",$B$15:B294)</f>
        <v>8.0030000000000001</v>
      </c>
      <c r="R294" s="1"/>
    </row>
    <row r="295" spans="1:18" x14ac:dyDescent="0.25">
      <c r="A295" s="1">
        <v>40599</v>
      </c>
      <c r="B295" s="14">
        <v>8.2279999999999998</v>
      </c>
      <c r="G295">
        <f t="shared" si="38"/>
        <v>5545.6436677531583</v>
      </c>
      <c r="H295">
        <f t="shared" si="39"/>
        <v>5200.75529239756</v>
      </c>
      <c r="I295" s="5">
        <f t="shared" si="37"/>
        <v>0</v>
      </c>
      <c r="J295" s="6">
        <f>+H295+SUM($B$4:$B$5)-SUM($F$15:F295)</f>
        <v>26717.240555555454</v>
      </c>
      <c r="K295" s="10">
        <f t="shared" si="40"/>
        <v>2.3951950524225829E-3</v>
      </c>
      <c r="L295" s="10">
        <f>+H295/SUM($F$15:F295)-1</f>
        <v>6.4961523134584809E-2</v>
      </c>
      <c r="M295" s="14">
        <f t="shared" si="43"/>
        <v>0</v>
      </c>
      <c r="N295" s="14">
        <f t="shared" si="41"/>
        <v>632.08012790441933</v>
      </c>
      <c r="O295" s="4">
        <f t="shared" si="42"/>
        <v>7.7261007287680012</v>
      </c>
      <c r="P295" s="14">
        <f>+AVERAGEIF($C$15:C295,"&lt;&gt;",$B$15:B295)</f>
        <v>8.0030000000000001</v>
      </c>
      <c r="R295" s="1"/>
    </row>
    <row r="296" spans="1:18" x14ac:dyDescent="0.25">
      <c r="A296" s="1">
        <v>40602</v>
      </c>
      <c r="B296" s="14">
        <v>8.2490000000000006</v>
      </c>
      <c r="G296">
        <f t="shared" si="38"/>
        <v>5559.7975954418816</v>
      </c>
      <c r="H296">
        <f t="shared" si="39"/>
        <v>5214.0289750835527</v>
      </c>
      <c r="I296" s="5">
        <f t="shared" si="37"/>
        <v>0</v>
      </c>
      <c r="J296" s="6">
        <f>+H296+SUM($B$4:$B$5)-SUM($F$15:F296)</f>
        <v>26730.514238241445</v>
      </c>
      <c r="K296" s="10">
        <f t="shared" si="40"/>
        <v>4.9682086959501603E-4</v>
      </c>
      <c r="L296" s="10">
        <f>+H296/SUM($F$15:F296)-1</f>
        <v>6.7679582442536468E-2</v>
      </c>
      <c r="M296" s="14">
        <f t="shared" si="43"/>
        <v>0</v>
      </c>
      <c r="N296" s="14">
        <f t="shared" si="41"/>
        <v>632.08012790441933</v>
      </c>
      <c r="O296" s="4">
        <f t="shared" si="42"/>
        <v>7.7261007287680012</v>
      </c>
      <c r="P296" s="14">
        <f>+AVERAGEIF($C$15:C296,"&lt;&gt;",$B$15:B296)</f>
        <v>8.0030000000000001</v>
      </c>
      <c r="R296" s="1"/>
    </row>
    <row r="297" spans="1:18" x14ac:dyDescent="0.25">
      <c r="A297" s="1">
        <v>40603</v>
      </c>
      <c r="B297" s="14">
        <v>8.2669999999999995</v>
      </c>
      <c r="G297">
        <f t="shared" si="38"/>
        <v>5571.9295334607859</v>
      </c>
      <c r="H297">
        <f t="shared" si="39"/>
        <v>5225.4064173858314</v>
      </c>
      <c r="I297" s="5">
        <f t="shared" si="37"/>
        <v>0</v>
      </c>
      <c r="J297" s="6">
        <f>+H297+SUM($B$4:$B$5)-SUM($F$15:F297)</f>
        <v>26741.891680543726</v>
      </c>
      <c r="K297" s="10">
        <f t="shared" si="40"/>
        <v>4.2563499530445803E-4</v>
      </c>
      <c r="L297" s="10">
        <f>+H297/SUM($F$15:F297)-1</f>
        <v>7.0009347563637636E-2</v>
      </c>
      <c r="M297" s="14">
        <f t="shared" si="43"/>
        <v>0</v>
      </c>
      <c r="N297" s="14">
        <f t="shared" si="41"/>
        <v>632.08012790441933</v>
      </c>
      <c r="O297" s="4">
        <f t="shared" si="42"/>
        <v>7.7261007287680012</v>
      </c>
      <c r="P297" s="14">
        <f>+AVERAGEIF($C$15:C297,"&lt;&gt;",$B$15:B297)</f>
        <v>8.0030000000000001</v>
      </c>
      <c r="R297" s="1"/>
    </row>
    <row r="298" spans="1:18" x14ac:dyDescent="0.25">
      <c r="A298" s="1">
        <v>40604</v>
      </c>
      <c r="B298" s="14">
        <v>8.2420000000000009</v>
      </c>
      <c r="G298">
        <f t="shared" si="38"/>
        <v>5555.0796195456405</v>
      </c>
      <c r="H298">
        <f t="shared" si="39"/>
        <v>5209.6044141882221</v>
      </c>
      <c r="I298" s="5">
        <f t="shared" si="37"/>
        <v>0</v>
      </c>
      <c r="J298" s="6">
        <f>+H298+SUM($B$4:$B$5)-SUM($F$15:F298)</f>
        <v>26726.089677346117</v>
      </c>
      <c r="K298" s="10">
        <f t="shared" si="40"/>
        <v>-5.9090820448970405E-4</v>
      </c>
      <c r="L298" s="10">
        <f>+H298/SUM($F$15:F298)-1</f>
        <v>6.6773562673219322E-2</v>
      </c>
      <c r="M298" s="14">
        <f t="shared" si="43"/>
        <v>0</v>
      </c>
      <c r="N298" s="14">
        <f t="shared" si="41"/>
        <v>632.08012790441933</v>
      </c>
      <c r="O298" s="4">
        <f t="shared" si="42"/>
        <v>7.7261007287680012</v>
      </c>
      <c r="P298" s="14">
        <f>+AVERAGEIF($C$15:C298,"&lt;&gt;",$B$15:B298)</f>
        <v>8.0030000000000001</v>
      </c>
      <c r="R298" s="1"/>
    </row>
    <row r="299" spans="1:18" x14ac:dyDescent="0.25">
      <c r="A299" s="1">
        <v>40605</v>
      </c>
      <c r="B299" s="14">
        <v>8.3160000000000007</v>
      </c>
      <c r="G299">
        <f t="shared" si="38"/>
        <v>5604.9553647344756</v>
      </c>
      <c r="H299">
        <f t="shared" si="39"/>
        <v>5256.3783436531494</v>
      </c>
      <c r="I299" s="5">
        <f t="shared" si="37"/>
        <v>0</v>
      </c>
      <c r="J299" s="6">
        <f>+H299+SUM($B$4:$B$5)-SUM($F$15:F299)</f>
        <v>26772.863606811043</v>
      </c>
      <c r="K299" s="10">
        <f t="shared" si="40"/>
        <v>1.7501224470024557E-3</v>
      </c>
      <c r="L299" s="10">
        <f>+H299/SUM($F$15:F299)-1</f>
        <v>7.6351485948858544E-2</v>
      </c>
      <c r="M299" s="14">
        <f t="shared" si="43"/>
        <v>0</v>
      </c>
      <c r="N299" s="14">
        <f t="shared" si="41"/>
        <v>632.08012790441933</v>
      </c>
      <c r="O299" s="4">
        <f t="shared" si="42"/>
        <v>7.7261007287680012</v>
      </c>
      <c r="P299" s="14">
        <f>+AVERAGEIF($C$15:C299,"&lt;&gt;",$B$15:B299)</f>
        <v>8.0030000000000001</v>
      </c>
      <c r="R299" s="1"/>
    </row>
    <row r="300" spans="1:18" x14ac:dyDescent="0.25">
      <c r="A300" s="1">
        <v>40606</v>
      </c>
      <c r="B300" s="14">
        <v>8.3580000000000005</v>
      </c>
      <c r="G300">
        <f t="shared" si="38"/>
        <v>5633.2632201119222</v>
      </c>
      <c r="H300">
        <f t="shared" si="39"/>
        <v>5282.9257090251349</v>
      </c>
      <c r="I300" s="5">
        <f t="shared" si="37"/>
        <v>0</v>
      </c>
      <c r="J300" s="6">
        <f>+H300+SUM($B$4:$B$5)-SUM($F$15:F300)</f>
        <v>26799.410972183028</v>
      </c>
      <c r="K300" s="10">
        <f t="shared" si="40"/>
        <v>9.9157735839772165E-4</v>
      </c>
      <c r="L300" s="10">
        <f>+H300/SUM($F$15:F300)-1</f>
        <v>8.1787604564761862E-2</v>
      </c>
      <c r="M300" s="14">
        <f t="shared" si="43"/>
        <v>0</v>
      </c>
      <c r="N300" s="14">
        <f t="shared" si="41"/>
        <v>632.08012790441933</v>
      </c>
      <c r="O300" s="4">
        <f t="shared" si="42"/>
        <v>7.7261007287680012</v>
      </c>
      <c r="P300" s="14">
        <f>+AVERAGEIF($C$15:C300,"&lt;&gt;",$B$15:B300)</f>
        <v>8.0030000000000001</v>
      </c>
      <c r="R300" s="1"/>
    </row>
    <row r="301" spans="1:18" x14ac:dyDescent="0.25">
      <c r="A301" s="1">
        <v>40609</v>
      </c>
      <c r="B301" s="14">
        <v>8.3030000000000008</v>
      </c>
      <c r="G301">
        <f t="shared" si="38"/>
        <v>5596.1934094985991</v>
      </c>
      <c r="H301">
        <f t="shared" si="39"/>
        <v>5248.1613019903916</v>
      </c>
      <c r="I301" s="5">
        <f t="shared" si="37"/>
        <v>0</v>
      </c>
      <c r="J301" s="6">
        <f>+H301+SUM($B$4:$B$5)-SUM($F$15:F301)</f>
        <v>26764.646565148287</v>
      </c>
      <c r="K301" s="10">
        <f t="shared" si="40"/>
        <v>-1.2972078778457075E-3</v>
      </c>
      <c r="L301" s="10">
        <f>+H301/SUM($F$15:F301)-1</f>
        <v>7.4668877805840861E-2</v>
      </c>
      <c r="M301" s="14">
        <f t="shared" si="43"/>
        <v>0</v>
      </c>
      <c r="N301" s="14">
        <f t="shared" si="41"/>
        <v>632.08012790441933</v>
      </c>
      <c r="O301" s="4">
        <f t="shared" si="42"/>
        <v>7.7261007287680012</v>
      </c>
      <c r="P301" s="14">
        <f>+AVERAGEIF($C$15:C301,"&lt;&gt;",$B$15:B301)</f>
        <v>8.0030000000000001</v>
      </c>
      <c r="R301" s="1"/>
    </row>
    <row r="302" spans="1:18" x14ac:dyDescent="0.25">
      <c r="A302" s="1">
        <v>40610</v>
      </c>
      <c r="B302" s="14">
        <v>8.3889999999999993</v>
      </c>
      <c r="C302">
        <f>+$B$3</f>
        <v>200</v>
      </c>
      <c r="D302" s="7">
        <f>+$D$11</f>
        <v>2.223157894736842</v>
      </c>
      <c r="E302">
        <v>1.54</v>
      </c>
      <c r="F302" s="6">
        <f>+C302-D302-E302</f>
        <v>196.23684210526318</v>
      </c>
      <c r="G302">
        <f t="shared" si="38"/>
        <v>5854.157113366703</v>
      </c>
      <c r="H302">
        <f t="shared" si="39"/>
        <v>5498.7570350954338</v>
      </c>
      <c r="I302" s="5">
        <f t="shared" si="37"/>
        <v>896600</v>
      </c>
      <c r="J302" s="6">
        <f>+H302+SUM($B$4:$B$5)-SUM($F$15:F302)</f>
        <v>26819.005456148065</v>
      </c>
      <c r="K302" s="10">
        <f t="shared" si="40"/>
        <v>2.0309960330491261E-3</v>
      </c>
      <c r="L302" s="10">
        <f>+H302/SUM($F$15:F302)-1</f>
        <v>8.2485422689684285E-2</v>
      </c>
      <c r="M302" s="14">
        <f t="shared" si="43"/>
        <v>23.392161414383501</v>
      </c>
      <c r="N302" s="14">
        <f t="shared" si="41"/>
        <v>655.47228931880284</v>
      </c>
      <c r="O302" s="4">
        <f t="shared" si="42"/>
        <v>7.7497579405324402</v>
      </c>
      <c r="P302" s="14">
        <f>+AVERAGEIF($C$15:C302,"&lt;&gt;",$B$15:B302)</f>
        <v>8.0271249999999998</v>
      </c>
      <c r="R302" s="1"/>
    </row>
    <row r="303" spans="1:18" x14ac:dyDescent="0.25">
      <c r="A303" s="1">
        <v>40611</v>
      </c>
      <c r="B303" s="14">
        <v>8.3740000000000006</v>
      </c>
      <c r="G303">
        <f t="shared" si="38"/>
        <v>5843.6895538601475</v>
      </c>
      <c r="H303">
        <f t="shared" si="39"/>
        <v>5488.9249507556524</v>
      </c>
      <c r="I303" s="5">
        <f t="shared" si="37"/>
        <v>0</v>
      </c>
      <c r="J303" s="6">
        <f>+H303+SUM($B$4:$B$5)-SUM($F$15:F303)</f>
        <v>26809.173371808283</v>
      </c>
      <c r="K303" s="10">
        <f t="shared" si="40"/>
        <v>-3.6660883476302697E-4</v>
      </c>
      <c r="L303" s="10">
        <f>+H303/SUM($F$15:F303)-1</f>
        <v>8.0549878364932326E-2</v>
      </c>
      <c r="M303" s="14">
        <f t="shared" si="43"/>
        <v>0</v>
      </c>
      <c r="N303" s="14">
        <f t="shared" si="41"/>
        <v>655.47228931880284</v>
      </c>
      <c r="O303" s="4">
        <f t="shared" si="42"/>
        <v>7.7497579405324402</v>
      </c>
      <c r="P303" s="14">
        <f>+AVERAGEIF($C$15:C303,"&lt;&gt;",$B$15:B303)</f>
        <v>8.0271249999999998</v>
      </c>
      <c r="R303" s="1"/>
    </row>
    <row r="304" spans="1:18" x14ac:dyDescent="0.25">
      <c r="A304" s="1">
        <v>40612</v>
      </c>
      <c r="B304" s="14">
        <v>8.3109999999999999</v>
      </c>
      <c r="G304">
        <f t="shared" si="38"/>
        <v>5799.7258039326107</v>
      </c>
      <c r="H304">
        <f t="shared" si="39"/>
        <v>5447.6301965285675</v>
      </c>
      <c r="I304" s="5">
        <f t="shared" si="37"/>
        <v>0</v>
      </c>
      <c r="J304" s="6">
        <f>+H304+SUM($B$4:$B$5)-SUM($F$15:F304)</f>
        <v>26767.878617581198</v>
      </c>
      <c r="K304" s="10">
        <f t="shared" si="40"/>
        <v>-1.5403218015855868E-3</v>
      </c>
      <c r="L304" s="10">
        <f>+H304/SUM($F$15:F304)-1</f>
        <v>7.2420592200973521E-2</v>
      </c>
      <c r="M304" s="14">
        <f t="shared" si="43"/>
        <v>0</v>
      </c>
      <c r="N304" s="14">
        <f t="shared" si="41"/>
        <v>655.47228931880284</v>
      </c>
      <c r="O304" s="4">
        <f t="shared" si="42"/>
        <v>7.7497579405324402</v>
      </c>
      <c r="P304" s="14">
        <f>+AVERAGEIF($C$15:C304,"&lt;&gt;",$B$15:B304)</f>
        <v>8.0271249999999998</v>
      </c>
      <c r="R304" s="1"/>
    </row>
    <row r="305" spans="1:18" x14ac:dyDescent="0.25">
      <c r="A305" s="1">
        <v>40613</v>
      </c>
      <c r="B305" s="14">
        <v>8.2379999999999995</v>
      </c>
      <c r="G305">
        <f t="shared" si="38"/>
        <v>5748.7836810007029</v>
      </c>
      <c r="H305">
        <f t="shared" si="39"/>
        <v>5399.7807194082943</v>
      </c>
      <c r="I305" s="5">
        <f t="shared" si="37"/>
        <v>0</v>
      </c>
      <c r="J305" s="6">
        <f>+H305+SUM($B$4:$B$5)-SUM($F$15:F305)</f>
        <v>26720.029140460923</v>
      </c>
      <c r="K305" s="10">
        <f t="shared" si="40"/>
        <v>-1.7875707598601354E-3</v>
      </c>
      <c r="L305" s="10">
        <f>+H305/SUM($F$15:F305)-1</f>
        <v>6.3000943153846523E-2</v>
      </c>
      <c r="M305" s="14">
        <f t="shared" si="43"/>
        <v>0</v>
      </c>
      <c r="N305" s="14">
        <f t="shared" si="41"/>
        <v>655.47228931880284</v>
      </c>
      <c r="O305" s="4">
        <f t="shared" si="42"/>
        <v>7.7497579405324402</v>
      </c>
      <c r="P305" s="14">
        <f>+AVERAGEIF($C$15:C305,"&lt;&gt;",$B$15:B305)</f>
        <v>8.0271249999999998</v>
      </c>
      <c r="R305" s="1"/>
    </row>
    <row r="306" spans="1:18" x14ac:dyDescent="0.25">
      <c r="A306" s="1">
        <v>40616</v>
      </c>
      <c r="B306" s="14">
        <v>8.2240000000000002</v>
      </c>
      <c r="G306">
        <f t="shared" si="38"/>
        <v>5739.0139587945841</v>
      </c>
      <c r="H306">
        <f t="shared" si="39"/>
        <v>5390.6041073578317</v>
      </c>
      <c r="I306" s="5">
        <f t="shared" si="37"/>
        <v>0</v>
      </c>
      <c r="J306" s="6">
        <f>+H306+SUM($B$4:$B$5)-SUM($F$15:F306)</f>
        <v>26710.852528410462</v>
      </c>
      <c r="K306" s="10">
        <f t="shared" si="40"/>
        <v>-3.4343570518668987E-4</v>
      </c>
      <c r="L306" s="10">
        <f>+H306/SUM($F$15:F306)-1</f>
        <v>6.1194435117411405E-2</v>
      </c>
      <c r="M306" s="14">
        <f t="shared" si="43"/>
        <v>0</v>
      </c>
      <c r="N306" s="14">
        <f t="shared" si="41"/>
        <v>655.47228931880284</v>
      </c>
      <c r="O306" s="4">
        <f t="shared" si="42"/>
        <v>7.7497579405324402</v>
      </c>
      <c r="P306" s="14">
        <f>+AVERAGEIF($C$15:C306,"&lt;&gt;",$B$15:B306)</f>
        <v>8.0271249999999998</v>
      </c>
      <c r="R306" s="1"/>
    </row>
    <row r="307" spans="1:18" x14ac:dyDescent="0.25">
      <c r="A307" s="1">
        <v>40617</v>
      </c>
      <c r="B307" s="14">
        <v>8.0679999999999996</v>
      </c>
      <c r="G307">
        <f t="shared" si="38"/>
        <v>5630.1513399263986</v>
      </c>
      <c r="H307">
        <f t="shared" si="39"/>
        <v>5288.3504302240981</v>
      </c>
      <c r="I307" s="5">
        <f t="shared" si="37"/>
        <v>0</v>
      </c>
      <c r="J307" s="6">
        <f>+H307+SUM($B$4:$B$5)-SUM($F$15:F307)</f>
        <v>26608.598851276729</v>
      </c>
      <c r="K307" s="10">
        <f t="shared" si="40"/>
        <v>-3.8281697308227836E-3</v>
      </c>
      <c r="L307" s="10">
        <f>+H307/SUM($F$15:F307)-1</f>
        <v>4.1064774139989435E-2</v>
      </c>
      <c r="M307" s="14">
        <f t="shared" si="43"/>
        <v>0</v>
      </c>
      <c r="N307" s="14">
        <f t="shared" si="41"/>
        <v>655.47228931880284</v>
      </c>
      <c r="O307" s="4">
        <f t="shared" si="42"/>
        <v>7.7497579405324402</v>
      </c>
      <c r="P307" s="14">
        <f>+AVERAGEIF($C$15:C307,"&lt;&gt;",$B$15:B307)</f>
        <v>8.0271249999999998</v>
      </c>
      <c r="R307" s="1"/>
    </row>
    <row r="308" spans="1:18" x14ac:dyDescent="0.25">
      <c r="A308" s="1">
        <v>40618</v>
      </c>
      <c r="B308" s="14">
        <v>8.1129999999999995</v>
      </c>
      <c r="G308">
        <f t="shared" si="38"/>
        <v>5661.5540184460679</v>
      </c>
      <c r="H308">
        <f t="shared" si="39"/>
        <v>5317.8466832434442</v>
      </c>
      <c r="I308" s="5">
        <f t="shared" si="37"/>
        <v>0</v>
      </c>
      <c r="J308" s="6">
        <f>+H308+SUM($B$4:$B$5)-SUM($F$15:F308)</f>
        <v>26638.095104296073</v>
      </c>
      <c r="K308" s="10">
        <f t="shared" si="40"/>
        <v>1.1085233455623289E-3</v>
      </c>
      <c r="L308" s="10">
        <f>+H308/SUM($F$15:F308)-1</f>
        <v>4.6871407114245756E-2</v>
      </c>
      <c r="M308" s="14">
        <f t="shared" si="43"/>
        <v>0</v>
      </c>
      <c r="N308" s="14">
        <f t="shared" si="41"/>
        <v>655.47228931880284</v>
      </c>
      <c r="O308" s="4">
        <f t="shared" si="42"/>
        <v>7.7497579405324402</v>
      </c>
      <c r="P308" s="14">
        <f>+AVERAGEIF($C$15:C308,"&lt;&gt;",$B$15:B308)</f>
        <v>8.0271249999999998</v>
      </c>
      <c r="R308" s="1"/>
    </row>
    <row r="309" spans="1:18" x14ac:dyDescent="0.25">
      <c r="A309" s="1">
        <v>40620</v>
      </c>
      <c r="B309" s="14">
        <v>8.0180000000000007</v>
      </c>
      <c r="G309">
        <f t="shared" si="38"/>
        <v>5595.2594749045456</v>
      </c>
      <c r="H309">
        <f t="shared" si="39"/>
        <v>5255.5768157581588</v>
      </c>
      <c r="I309" s="5">
        <f t="shared" si="37"/>
        <v>0</v>
      </c>
      <c r="J309" s="6">
        <f>+H309+SUM($B$4:$B$5)-SUM($F$15:F309)</f>
        <v>26575.82523681079</v>
      </c>
      <c r="K309" s="10">
        <f t="shared" si="40"/>
        <v>-2.3376246402558865E-3</v>
      </c>
      <c r="L309" s="10">
        <f>+H309/SUM($F$15:F309)-1</f>
        <v>3.461295972414935E-2</v>
      </c>
      <c r="M309" s="14">
        <f t="shared" si="43"/>
        <v>0</v>
      </c>
      <c r="N309" s="14">
        <f t="shared" si="41"/>
        <v>655.47228931880284</v>
      </c>
      <c r="O309" s="4">
        <f t="shared" si="42"/>
        <v>7.7497579405324402</v>
      </c>
      <c r="P309" s="14">
        <f>+AVERAGEIF($C$15:C309,"&lt;&gt;",$B$15:B309)</f>
        <v>8.0271249999999998</v>
      </c>
      <c r="R309" s="1"/>
    </row>
    <row r="310" spans="1:18" x14ac:dyDescent="0.25">
      <c r="A310" s="1">
        <v>40623</v>
      </c>
      <c r="B310" s="14">
        <v>8.0690000000000008</v>
      </c>
      <c r="G310">
        <f t="shared" si="38"/>
        <v>5630.8491772268371</v>
      </c>
      <c r="H310">
        <f t="shared" si="39"/>
        <v>5289.0059025134178</v>
      </c>
      <c r="I310" s="5">
        <f t="shared" si="37"/>
        <v>0</v>
      </c>
      <c r="J310" s="6">
        <f>+H310+SUM($B$4:$B$5)-SUM($F$15:F310)</f>
        <v>26609.254323566049</v>
      </c>
      <c r="K310" s="10">
        <f t="shared" si="40"/>
        <v>1.2578757745951297E-3</v>
      </c>
      <c r="L310" s="10">
        <f>+H310/SUM($F$15:F310)-1</f>
        <v>4.1193810428306499E-2</v>
      </c>
      <c r="M310" s="14">
        <f t="shared" si="43"/>
        <v>0</v>
      </c>
      <c r="N310" s="14">
        <f t="shared" si="41"/>
        <v>655.47228931880284</v>
      </c>
      <c r="O310" s="4">
        <f t="shared" si="42"/>
        <v>7.7497579405324402</v>
      </c>
      <c r="P310" s="14">
        <f>+AVERAGEIF($C$15:C310,"&lt;&gt;",$B$15:B310)</f>
        <v>8.0271249999999998</v>
      </c>
      <c r="R310" s="1"/>
    </row>
    <row r="311" spans="1:18" x14ac:dyDescent="0.25">
      <c r="A311" s="1">
        <v>40624</v>
      </c>
      <c r="B311" s="14">
        <v>8.1229999999999993</v>
      </c>
      <c r="G311">
        <f t="shared" si="38"/>
        <v>5668.5323914504379</v>
      </c>
      <c r="H311">
        <f t="shared" si="39"/>
        <v>5324.4014061366315</v>
      </c>
      <c r="I311" s="5">
        <f t="shared" si="37"/>
        <v>0</v>
      </c>
      <c r="J311" s="6">
        <f>+H311+SUM($B$4:$B$5)-SUM($F$15:F311)</f>
        <v>26644.649827189263</v>
      </c>
      <c r="K311" s="10">
        <f t="shared" si="40"/>
        <v>1.3301952468418587E-3</v>
      </c>
      <c r="L311" s="10">
        <f>+H311/SUM($F$15:F311)-1</f>
        <v>4.8161769997413728E-2</v>
      </c>
      <c r="M311" s="14">
        <f t="shared" si="43"/>
        <v>0</v>
      </c>
      <c r="N311" s="14">
        <f t="shared" si="41"/>
        <v>655.47228931880284</v>
      </c>
      <c r="O311" s="4">
        <f t="shared" si="42"/>
        <v>7.7497579405324402</v>
      </c>
      <c r="P311" s="14">
        <f>+AVERAGEIF($C$15:C311,"&lt;&gt;",$B$15:B311)</f>
        <v>8.0271249999999998</v>
      </c>
      <c r="R311" s="1"/>
    </row>
    <row r="312" spans="1:18" x14ac:dyDescent="0.25">
      <c r="A312" s="1">
        <v>40625</v>
      </c>
      <c r="B312" s="14">
        <v>8.1910000000000007</v>
      </c>
      <c r="G312">
        <f t="shared" si="38"/>
        <v>5715.9853278801611</v>
      </c>
      <c r="H312">
        <f t="shared" si="39"/>
        <v>5368.9735218103115</v>
      </c>
      <c r="I312" s="5">
        <f t="shared" si="37"/>
        <v>0</v>
      </c>
      <c r="J312" s="6">
        <f>+H312+SUM($B$4:$B$5)-SUM($F$15:F312)</f>
        <v>26689.221942862943</v>
      </c>
      <c r="K312" s="10">
        <f t="shared" si="40"/>
        <v>1.6728354833996928E-3</v>
      </c>
      <c r="L312" s="10">
        <f>+H312/SUM($F$15:F312)-1</f>
        <v>5.6936237602956741E-2</v>
      </c>
      <c r="M312" s="14">
        <f t="shared" si="43"/>
        <v>0</v>
      </c>
      <c r="N312" s="14">
        <f t="shared" si="41"/>
        <v>655.47228931880284</v>
      </c>
      <c r="O312" s="4">
        <f t="shared" si="42"/>
        <v>7.7497579405324402</v>
      </c>
      <c r="P312" s="14">
        <f>+AVERAGEIF($C$15:C312,"&lt;&gt;",$B$15:B312)</f>
        <v>8.0271249999999998</v>
      </c>
      <c r="R312" s="1"/>
    </row>
    <row r="313" spans="1:18" x14ac:dyDescent="0.25">
      <c r="A313" s="1">
        <v>40626</v>
      </c>
      <c r="B313" s="14">
        <v>8.2249999999999996</v>
      </c>
      <c r="G313">
        <f t="shared" si="38"/>
        <v>5739.7117960950209</v>
      </c>
      <c r="H313">
        <f t="shared" si="39"/>
        <v>5391.2595796471496</v>
      </c>
      <c r="I313" s="5">
        <f t="shared" si="37"/>
        <v>0</v>
      </c>
      <c r="J313" s="6">
        <f>+H313+SUM($B$4:$B$5)-SUM($F$15:F313)</f>
        <v>26711.508000699781</v>
      </c>
      <c r="K313" s="10">
        <f t="shared" si="40"/>
        <v>8.3502088912701389E-4</v>
      </c>
      <c r="L313" s="10">
        <f>+H313/SUM($F$15:F313)-1</f>
        <v>6.1323471405728025E-2</v>
      </c>
      <c r="M313" s="14">
        <f t="shared" si="43"/>
        <v>0</v>
      </c>
      <c r="N313" s="14">
        <f t="shared" si="41"/>
        <v>655.47228931880284</v>
      </c>
      <c r="O313" s="4">
        <f t="shared" si="42"/>
        <v>7.7497579405324402</v>
      </c>
      <c r="P313" s="14">
        <f>+AVERAGEIF($C$15:C313,"&lt;&gt;",$B$15:B313)</f>
        <v>8.0271249999999998</v>
      </c>
      <c r="R313" s="1"/>
    </row>
    <row r="314" spans="1:18" x14ac:dyDescent="0.25">
      <c r="A314" s="1">
        <v>40627</v>
      </c>
      <c r="B314" s="14">
        <v>8.3119999999999994</v>
      </c>
      <c r="G314">
        <f t="shared" si="38"/>
        <v>5800.4236412330474</v>
      </c>
      <c r="H314">
        <f t="shared" si="39"/>
        <v>5448.2856688178854</v>
      </c>
      <c r="I314" s="5">
        <f t="shared" si="37"/>
        <v>0</v>
      </c>
      <c r="J314" s="6">
        <f>+H314+SUM($B$4:$B$5)-SUM($F$15:F314)</f>
        <v>26768.534089870518</v>
      </c>
      <c r="K314" s="10">
        <f t="shared" si="40"/>
        <v>2.1348884222203157E-3</v>
      </c>
      <c r="L314" s="10">
        <f>+H314/SUM($F$15:F314)-1</f>
        <v>7.2549628489290141E-2</v>
      </c>
      <c r="M314" s="14">
        <f t="shared" si="43"/>
        <v>0</v>
      </c>
      <c r="N314" s="14">
        <f t="shared" si="41"/>
        <v>655.47228931880284</v>
      </c>
      <c r="O314" s="4">
        <f t="shared" si="42"/>
        <v>7.7497579405324402</v>
      </c>
      <c r="P314" s="14">
        <f>+AVERAGEIF($C$15:C314,"&lt;&gt;",$B$15:B314)</f>
        <v>8.0271249999999998</v>
      </c>
      <c r="R314" s="1"/>
    </row>
    <row r="315" spans="1:18" x14ac:dyDescent="0.25">
      <c r="A315" s="1">
        <v>40630</v>
      </c>
      <c r="B315" s="14">
        <v>8.2970000000000006</v>
      </c>
      <c r="G315">
        <f t="shared" si="38"/>
        <v>5789.9560817264919</v>
      </c>
      <c r="H315">
        <f t="shared" si="39"/>
        <v>5438.4535844781039</v>
      </c>
      <c r="I315" s="5">
        <f t="shared" si="37"/>
        <v>0</v>
      </c>
      <c r="J315" s="6">
        <f>+H315+SUM($B$4:$B$5)-SUM($F$15:F315)</f>
        <v>26758.702005530737</v>
      </c>
      <c r="K315" s="10">
        <f t="shared" si="40"/>
        <v>-3.6730006606910948E-4</v>
      </c>
      <c r="L315" s="10">
        <f>+H315/SUM($F$15:F315)-1</f>
        <v>7.0614084164538182E-2</v>
      </c>
      <c r="M315" s="14">
        <f t="shared" si="43"/>
        <v>0</v>
      </c>
      <c r="N315" s="14">
        <f t="shared" si="41"/>
        <v>655.47228931880284</v>
      </c>
      <c r="O315" s="4">
        <f t="shared" si="42"/>
        <v>7.7497579405324402</v>
      </c>
      <c r="P315" s="14">
        <f>+AVERAGEIF($C$15:C315,"&lt;&gt;",$B$15:B315)</f>
        <v>8.0271249999999998</v>
      </c>
      <c r="R315" s="1"/>
    </row>
    <row r="316" spans="1:18" x14ac:dyDescent="0.25">
      <c r="A316" s="1">
        <v>40631</v>
      </c>
      <c r="B316" s="14">
        <v>8.3510000000000009</v>
      </c>
      <c r="G316">
        <f t="shared" si="38"/>
        <v>5827.6392959500945</v>
      </c>
      <c r="H316">
        <f t="shared" si="39"/>
        <v>5473.8490881013186</v>
      </c>
      <c r="I316" s="5">
        <f t="shared" si="37"/>
        <v>0</v>
      </c>
      <c r="J316" s="6">
        <f>+H316+SUM($B$4:$B$5)-SUM($F$15:F316)</f>
        <v>26794.097509153951</v>
      </c>
      <c r="K316" s="10">
        <f t="shared" si="40"/>
        <v>1.3227660899208793E-3</v>
      </c>
      <c r="L316" s="10">
        <f>+H316/SUM($F$15:F316)-1</f>
        <v>7.7582043733645412E-2</v>
      </c>
      <c r="M316" s="14">
        <f t="shared" si="43"/>
        <v>0</v>
      </c>
      <c r="N316" s="14">
        <f t="shared" si="41"/>
        <v>655.47228931880284</v>
      </c>
      <c r="O316" s="4">
        <f t="shared" si="42"/>
        <v>7.7497579405324402</v>
      </c>
      <c r="P316" s="14">
        <f>+AVERAGEIF($C$15:C316,"&lt;&gt;",$B$15:B316)</f>
        <v>8.0271249999999998</v>
      </c>
      <c r="R316" s="1"/>
    </row>
    <row r="317" spans="1:18" x14ac:dyDescent="0.25">
      <c r="A317" s="1">
        <v>40632</v>
      </c>
      <c r="B317" s="14">
        <v>8.4450000000000003</v>
      </c>
      <c r="G317">
        <f t="shared" si="38"/>
        <v>5893.23600219118</v>
      </c>
      <c r="H317">
        <f t="shared" si="39"/>
        <v>5535.4634832972861</v>
      </c>
      <c r="I317" s="5">
        <f t="shared" si="37"/>
        <v>0</v>
      </c>
      <c r="J317" s="6">
        <f>+H317+SUM($B$4:$B$5)-SUM($F$15:F317)</f>
        <v>26855.711904349919</v>
      </c>
      <c r="K317" s="10">
        <f t="shared" si="40"/>
        <v>2.299551055038096E-3</v>
      </c>
      <c r="L317" s="10">
        <f>+H317/SUM($F$15:F317)-1</f>
        <v>8.9711454835425197E-2</v>
      </c>
      <c r="M317" s="14">
        <f t="shared" si="43"/>
        <v>0</v>
      </c>
      <c r="N317" s="14">
        <f t="shared" si="41"/>
        <v>655.47228931880284</v>
      </c>
      <c r="O317" s="4">
        <f t="shared" si="42"/>
        <v>7.7497579405324402</v>
      </c>
      <c r="P317" s="14">
        <f>+AVERAGEIF($C$15:C317,"&lt;&gt;",$B$15:B317)</f>
        <v>8.0271249999999998</v>
      </c>
      <c r="R317" s="1"/>
    </row>
    <row r="318" spans="1:18" x14ac:dyDescent="0.25">
      <c r="A318" s="1">
        <v>40633</v>
      </c>
      <c r="B318" s="14">
        <v>8.468</v>
      </c>
      <c r="G318">
        <f t="shared" si="38"/>
        <v>5909.2862601012321</v>
      </c>
      <c r="H318">
        <f t="shared" si="39"/>
        <v>5550.5393459516181</v>
      </c>
      <c r="I318" s="5">
        <f t="shared" si="37"/>
        <v>0</v>
      </c>
      <c r="J318" s="6">
        <f>+H318+SUM($B$4:$B$5)-SUM($F$15:F318)</f>
        <v>26870.787767004251</v>
      </c>
      <c r="K318" s="10">
        <f t="shared" si="40"/>
        <v>5.6136522122463006E-4</v>
      </c>
      <c r="L318" s="10">
        <f>+H318/SUM($F$15:F318)-1</f>
        <v>9.2679289466711667E-2</v>
      </c>
      <c r="M318" s="14">
        <f t="shared" si="43"/>
        <v>0</v>
      </c>
      <c r="N318" s="14">
        <f t="shared" si="41"/>
        <v>655.47228931880284</v>
      </c>
      <c r="O318" s="4">
        <f t="shared" si="42"/>
        <v>7.7497579405324402</v>
      </c>
      <c r="P318" s="14">
        <f>+AVERAGEIF($C$15:C318,"&lt;&gt;",$B$15:B318)</f>
        <v>8.0271249999999998</v>
      </c>
      <c r="R318" s="1"/>
    </row>
    <row r="319" spans="1:18" x14ac:dyDescent="0.25">
      <c r="A319" s="1">
        <v>40634</v>
      </c>
      <c r="B319" s="14">
        <v>8.5860000000000003</v>
      </c>
      <c r="G319">
        <f t="shared" si="38"/>
        <v>5991.6310615528082</v>
      </c>
      <c r="H319">
        <f t="shared" si="39"/>
        <v>5627.8850760912364</v>
      </c>
      <c r="I319" s="5">
        <f t="shared" si="37"/>
        <v>0</v>
      </c>
      <c r="J319" s="6">
        <f>+H319+SUM($B$4:$B$5)-SUM($F$15:F319)</f>
        <v>26948.133497143866</v>
      </c>
      <c r="K319" s="10">
        <f t="shared" si="40"/>
        <v>2.8784318052108571E-3</v>
      </c>
      <c r="L319" s="10">
        <f>+H319/SUM($F$15:F319)-1</f>
        <v>0.10790557148809476</v>
      </c>
      <c r="M319" s="14">
        <f t="shared" si="43"/>
        <v>0</v>
      </c>
      <c r="N319" s="14">
        <f t="shared" si="41"/>
        <v>655.47228931880284</v>
      </c>
      <c r="O319" s="4">
        <f t="shared" si="42"/>
        <v>7.7497579405324402</v>
      </c>
      <c r="P319" s="14">
        <f>+AVERAGEIF($C$15:C319,"&lt;&gt;",$B$15:B319)</f>
        <v>8.0271249999999998</v>
      </c>
      <c r="R319" s="1"/>
    </row>
    <row r="320" spans="1:18" x14ac:dyDescent="0.25">
      <c r="A320" s="1">
        <v>40637</v>
      </c>
      <c r="B320" s="14">
        <v>8.5950000000000006</v>
      </c>
      <c r="G320">
        <f t="shared" si="38"/>
        <v>5997.9115972567415</v>
      </c>
      <c r="H320">
        <f t="shared" si="39"/>
        <v>5633.7843266951058</v>
      </c>
      <c r="I320" s="5">
        <f t="shared" si="37"/>
        <v>0</v>
      </c>
      <c r="J320" s="6">
        <f>+H320+SUM($B$4:$B$5)-SUM($F$15:F320)</f>
        <v>26954.032747747737</v>
      </c>
      <c r="K320" s="10">
        <f t="shared" si="40"/>
        <v>2.1891128765916257E-4</v>
      </c>
      <c r="L320" s="10">
        <f>+H320/SUM($F$15:F320)-1</f>
        <v>0.1090668980829459</v>
      </c>
      <c r="M320" s="14">
        <f t="shared" si="43"/>
        <v>0</v>
      </c>
      <c r="N320" s="14">
        <f t="shared" si="41"/>
        <v>655.47228931880284</v>
      </c>
      <c r="O320" s="4">
        <f t="shared" si="42"/>
        <v>7.7497579405324402</v>
      </c>
      <c r="P320" s="14">
        <f>+AVERAGEIF($C$15:C320,"&lt;&gt;",$B$15:B320)</f>
        <v>8.0271249999999998</v>
      </c>
      <c r="R320" s="1"/>
    </row>
    <row r="321" spans="1:18" x14ac:dyDescent="0.25">
      <c r="A321" s="1">
        <v>40638</v>
      </c>
      <c r="B321" s="14">
        <v>8.6170000000000009</v>
      </c>
      <c r="G321">
        <f t="shared" si="38"/>
        <v>6013.2640178663578</v>
      </c>
      <c r="H321">
        <f t="shared" si="39"/>
        <v>5648.2047170601199</v>
      </c>
      <c r="I321" s="5">
        <f t="shared" si="37"/>
        <v>0</v>
      </c>
      <c r="J321" s="6">
        <f>+H321+SUM($B$4:$B$5)-SUM($F$15:F321)</f>
        <v>26968.453138112753</v>
      </c>
      <c r="K321" s="10">
        <f t="shared" si="40"/>
        <v>5.3499936354506339E-4</v>
      </c>
      <c r="L321" s="10">
        <f>+H321/SUM($F$15:F321)-1</f>
        <v>0.11190569642591575</v>
      </c>
      <c r="M321" s="14">
        <f t="shared" si="43"/>
        <v>0</v>
      </c>
      <c r="N321" s="14">
        <f t="shared" si="41"/>
        <v>655.47228931880284</v>
      </c>
      <c r="O321" s="4">
        <f t="shared" si="42"/>
        <v>7.7497579405324402</v>
      </c>
      <c r="P321" s="14">
        <f>+AVERAGEIF($C$15:C321,"&lt;&gt;",$B$15:B321)</f>
        <v>8.0271249999999998</v>
      </c>
      <c r="R321" s="1"/>
    </row>
    <row r="322" spans="1:18" x14ac:dyDescent="0.25">
      <c r="A322" s="1">
        <v>40639</v>
      </c>
      <c r="B322" s="14">
        <v>8.5990000000000002</v>
      </c>
      <c r="G322">
        <f t="shared" si="38"/>
        <v>6000.7029464584903</v>
      </c>
      <c r="H322">
        <f t="shared" si="39"/>
        <v>5636.4062158523811</v>
      </c>
      <c r="I322" s="5">
        <f t="shared" si="37"/>
        <v>0</v>
      </c>
      <c r="J322" s="6">
        <f>+H322+SUM($B$4:$B$5)-SUM($F$15:F322)</f>
        <v>26956.654636905012</v>
      </c>
      <c r="K322" s="10">
        <f t="shared" si="40"/>
        <v>-4.3749269367865384E-4</v>
      </c>
      <c r="L322" s="10">
        <f>+H322/SUM($F$15:F322)-1</f>
        <v>0.10958304323621326</v>
      </c>
      <c r="M322" s="14">
        <f t="shared" si="43"/>
        <v>0</v>
      </c>
      <c r="N322" s="14">
        <f t="shared" si="41"/>
        <v>655.47228931880284</v>
      </c>
      <c r="O322" s="4">
        <f t="shared" si="42"/>
        <v>7.7497579405324402</v>
      </c>
      <c r="P322" s="14">
        <f>+AVERAGEIF($C$15:C322,"&lt;&gt;",$B$15:B322)</f>
        <v>8.0271249999999998</v>
      </c>
      <c r="R322" s="1"/>
    </row>
    <row r="323" spans="1:18" x14ac:dyDescent="0.25">
      <c r="A323" s="1">
        <v>40640</v>
      </c>
      <c r="B323" s="14">
        <v>8.6219999999999999</v>
      </c>
      <c r="G323">
        <f t="shared" si="38"/>
        <v>6016.7532043685424</v>
      </c>
      <c r="H323">
        <f t="shared" si="39"/>
        <v>5651.4820785067132</v>
      </c>
      <c r="I323" s="5">
        <f t="shared" si="37"/>
        <v>0</v>
      </c>
      <c r="J323" s="6">
        <f>+H323+SUM($B$4:$B$5)-SUM($F$15:F323)</f>
        <v>26971.730499559344</v>
      </c>
      <c r="K323" s="10">
        <f t="shared" si="40"/>
        <v>5.5926311544940432E-4</v>
      </c>
      <c r="L323" s="10">
        <f>+H323/SUM($F$15:F323)-1</f>
        <v>0.11255087786749973</v>
      </c>
      <c r="M323" s="14">
        <f t="shared" si="43"/>
        <v>0</v>
      </c>
      <c r="N323" s="14">
        <f t="shared" si="41"/>
        <v>655.47228931880284</v>
      </c>
      <c r="O323" s="4">
        <f t="shared" si="42"/>
        <v>7.7497579405324402</v>
      </c>
      <c r="P323" s="14">
        <f>+AVERAGEIF($C$15:C323,"&lt;&gt;",$B$15:B323)</f>
        <v>8.0271249999999998</v>
      </c>
      <c r="R323" s="1"/>
    </row>
    <row r="324" spans="1:18" x14ac:dyDescent="0.25">
      <c r="A324" s="1">
        <v>40641</v>
      </c>
      <c r="B324" s="14">
        <v>8.5630000000000006</v>
      </c>
      <c r="C324">
        <f>+$B$3</f>
        <v>200</v>
      </c>
      <c r="D324" s="7">
        <f>+$D$11</f>
        <v>2.223157894736842</v>
      </c>
      <c r="E324">
        <v>1.54</v>
      </c>
      <c r="F324" s="6">
        <f>+C324-D324-E324</f>
        <v>196.23684210526318</v>
      </c>
      <c r="G324">
        <f t="shared" si="38"/>
        <v>6175.5808036427552</v>
      </c>
      <c r="H324">
        <f t="shared" si="39"/>
        <v>5809.0460555421678</v>
      </c>
      <c r="I324" s="5">
        <f t="shared" si="37"/>
        <v>890400</v>
      </c>
      <c r="J324" s="6">
        <f>+H324+SUM($B$4:$B$5)-SUM($F$15:F324)</f>
        <v>26933.057634489534</v>
      </c>
      <c r="K324" s="10">
        <f t="shared" si="40"/>
        <v>-1.4338295820670588E-3</v>
      </c>
      <c r="L324" s="10">
        <f>+H324/SUM($F$15:F324)-1</f>
        <v>0.10103464828741671</v>
      </c>
      <c r="M324" s="14">
        <f t="shared" si="43"/>
        <v>22.916833131526705</v>
      </c>
      <c r="N324" s="14">
        <f t="shared" si="41"/>
        <v>678.38912245032952</v>
      </c>
      <c r="O324" s="4">
        <f t="shared" si="42"/>
        <v>7.7772302745596145</v>
      </c>
      <c r="P324" s="14">
        <f>+AVERAGEIF($C$15:C324,"&lt;&gt;",$B$15:B324)</f>
        <v>8.0586470588235279</v>
      </c>
      <c r="R324" s="1"/>
    </row>
    <row r="325" spans="1:18" x14ac:dyDescent="0.25">
      <c r="A325" s="1">
        <v>40644</v>
      </c>
      <c r="B325" s="14">
        <v>8.5169999999999995</v>
      </c>
      <c r="G325">
        <f t="shared" si="38"/>
        <v>6142.4058980059954</v>
      </c>
      <c r="H325">
        <f t="shared" si="39"/>
        <v>5777.8401559094518</v>
      </c>
      <c r="I325" s="5">
        <f t="shared" si="37"/>
        <v>0</v>
      </c>
      <c r="J325" s="6">
        <f>+H325+SUM($B$4:$B$5)-SUM($F$15:F325)</f>
        <v>26901.85173485682</v>
      </c>
      <c r="K325" s="10">
        <f t="shared" si="40"/>
        <v>-1.1586467476589757E-3</v>
      </c>
      <c r="L325" s="10">
        <f>+H325/SUM($F$15:F325)-1</f>
        <v>9.511994621790576E-2</v>
      </c>
      <c r="M325" s="14">
        <f t="shared" si="43"/>
        <v>0</v>
      </c>
      <c r="N325" s="14">
        <f t="shared" si="41"/>
        <v>678.38912245032952</v>
      </c>
      <c r="O325" s="4">
        <f t="shared" si="42"/>
        <v>7.7772302745596145</v>
      </c>
      <c r="P325" s="14">
        <f>+AVERAGEIF($C$15:C325,"&lt;&gt;",$B$15:B325)</f>
        <v>8.0586470588235279</v>
      </c>
      <c r="R325" s="1"/>
    </row>
    <row r="326" spans="1:18" x14ac:dyDescent="0.25">
      <c r="A326" s="1">
        <v>40645</v>
      </c>
      <c r="B326" s="14">
        <v>8.3480000000000008</v>
      </c>
      <c r="G326">
        <f t="shared" si="38"/>
        <v>6020.5241794709473</v>
      </c>
      <c r="H326">
        <f t="shared" si="39"/>
        <v>5663.1923942153471</v>
      </c>
      <c r="I326" s="5">
        <f t="shared" si="37"/>
        <v>0</v>
      </c>
      <c r="J326" s="6">
        <f>+H326+SUM($B$4:$B$5)-SUM($F$15:F326)</f>
        <v>26787.203973162716</v>
      </c>
      <c r="K326" s="10">
        <f t="shared" si="40"/>
        <v>-4.2617052098891106E-3</v>
      </c>
      <c r="L326" s="10">
        <f>+H326/SUM($F$15:F326)-1</f>
        <v>7.3389845136442089E-2</v>
      </c>
      <c r="M326" s="14">
        <f t="shared" si="43"/>
        <v>0</v>
      </c>
      <c r="N326" s="14">
        <f t="shared" si="41"/>
        <v>678.38912245032952</v>
      </c>
      <c r="O326" s="4">
        <f t="shared" si="42"/>
        <v>7.7772302745596145</v>
      </c>
      <c r="P326" s="14">
        <f>+AVERAGEIF($C$15:C326,"&lt;&gt;",$B$15:B326)</f>
        <v>8.0586470588235279</v>
      </c>
      <c r="R326" s="1"/>
    </row>
    <row r="327" spans="1:18" x14ac:dyDescent="0.25">
      <c r="A327" s="1">
        <v>40646</v>
      </c>
      <c r="B327" s="14">
        <v>8.3919999999999995</v>
      </c>
      <c r="G327">
        <f t="shared" si="38"/>
        <v>6052.2566979061066</v>
      </c>
      <c r="H327">
        <f t="shared" si="39"/>
        <v>5693.0415156031604</v>
      </c>
      <c r="I327" s="5">
        <f t="shared" si="37"/>
        <v>0</v>
      </c>
      <c r="J327" s="6">
        <f>+H327+SUM($B$4:$B$5)-SUM($F$15:F327)</f>
        <v>26817.053094550527</v>
      </c>
      <c r="K327" s="10">
        <f t="shared" si="40"/>
        <v>1.114305226395329E-3</v>
      </c>
      <c r="L327" s="10">
        <f>+H327/SUM($F$15:F327)-1</f>
        <v>7.9047386246408724E-2</v>
      </c>
      <c r="M327" s="14">
        <f t="shared" si="43"/>
        <v>0</v>
      </c>
      <c r="N327" s="14">
        <f t="shared" si="41"/>
        <v>678.38912245032952</v>
      </c>
      <c r="O327" s="4">
        <f t="shared" si="42"/>
        <v>7.7772302745596145</v>
      </c>
      <c r="P327" s="14">
        <f>+AVERAGEIF($C$15:C327,"&lt;&gt;",$B$15:B327)</f>
        <v>8.0586470588235279</v>
      </c>
      <c r="R327" s="1"/>
    </row>
    <row r="328" spans="1:18" x14ac:dyDescent="0.25">
      <c r="A328" s="1">
        <v>40647</v>
      </c>
      <c r="B328" s="14">
        <v>8.3989999999999991</v>
      </c>
      <c r="G328">
        <f t="shared" si="38"/>
        <v>6057.3050531116996</v>
      </c>
      <c r="H328">
        <f t="shared" si="39"/>
        <v>5697.7902394603125</v>
      </c>
      <c r="I328" s="5">
        <f t="shared" si="37"/>
        <v>0</v>
      </c>
      <c r="J328" s="6">
        <f>+H328+SUM($B$4:$B$5)-SUM($F$15:F328)</f>
        <v>26821.801818407679</v>
      </c>
      <c r="K328" s="10">
        <f t="shared" si="40"/>
        <v>1.7707851196058222E-4</v>
      </c>
      <c r="L328" s="10">
        <f>+H328/SUM($F$15:F328)-1</f>
        <v>7.9947449604812482E-2</v>
      </c>
      <c r="M328" s="14">
        <f t="shared" si="43"/>
        <v>0</v>
      </c>
      <c r="N328" s="14">
        <f t="shared" si="41"/>
        <v>678.38912245032952</v>
      </c>
      <c r="O328" s="4">
        <f t="shared" si="42"/>
        <v>7.7772302745596145</v>
      </c>
      <c r="P328" s="14">
        <f>+AVERAGEIF($C$15:C328,"&lt;&gt;",$B$15:B328)</f>
        <v>8.0586470588235279</v>
      </c>
      <c r="R328" s="1"/>
    </row>
    <row r="329" spans="1:18" x14ac:dyDescent="0.25">
      <c r="A329" s="1">
        <v>40648</v>
      </c>
      <c r="B329" s="14">
        <v>8.4139999999999997</v>
      </c>
      <c r="G329">
        <f t="shared" si="38"/>
        <v>6068.1229571236872</v>
      </c>
      <c r="H329">
        <f t="shared" si="39"/>
        <v>5707.966076297068</v>
      </c>
      <c r="I329" s="5">
        <f t="shared" si="37"/>
        <v>0</v>
      </c>
      <c r="J329" s="6">
        <f>+H329+SUM($B$4:$B$5)-SUM($F$15:F329)</f>
        <v>26831.977655244435</v>
      </c>
      <c r="K329" s="10">
        <f t="shared" si="40"/>
        <v>3.7938677295623613E-4</v>
      </c>
      <c r="L329" s="10">
        <f>+H329/SUM($F$15:F329)-1</f>
        <v>8.1876156801392375E-2</v>
      </c>
      <c r="M329" s="14">
        <f t="shared" si="43"/>
        <v>0</v>
      </c>
      <c r="N329" s="14">
        <f t="shared" si="41"/>
        <v>678.38912245032952</v>
      </c>
      <c r="O329" s="4">
        <f t="shared" si="42"/>
        <v>7.7772302745596145</v>
      </c>
      <c r="P329" s="14">
        <f>+AVERAGEIF($C$15:C329,"&lt;&gt;",$B$15:B329)</f>
        <v>8.0586470588235279</v>
      </c>
      <c r="R329" s="1"/>
    </row>
    <row r="330" spans="1:18" x14ac:dyDescent="0.25">
      <c r="A330" s="1">
        <v>40651</v>
      </c>
      <c r="B330" s="14">
        <v>8.4139999999999997</v>
      </c>
      <c r="G330">
        <f t="shared" si="38"/>
        <v>6068.1229571236872</v>
      </c>
      <c r="H330">
        <f t="shared" si="39"/>
        <v>5707.966076297068</v>
      </c>
      <c r="I330" s="5">
        <f t="shared" si="37"/>
        <v>0</v>
      </c>
      <c r="J330" s="6">
        <f>+H330+SUM($B$4:$B$5)-SUM($F$15:F330)</f>
        <v>26831.977655244435</v>
      </c>
      <c r="K330" s="10">
        <f t="shared" si="40"/>
        <v>0</v>
      </c>
      <c r="L330" s="10">
        <f>+H330/SUM($F$15:F330)-1</f>
        <v>8.1876156801392375E-2</v>
      </c>
      <c r="M330" s="14">
        <f t="shared" si="43"/>
        <v>0</v>
      </c>
      <c r="N330" s="14">
        <f t="shared" si="41"/>
        <v>678.38912245032952</v>
      </c>
      <c r="O330" s="4">
        <f t="shared" si="42"/>
        <v>7.7772302745596145</v>
      </c>
      <c r="P330" s="14">
        <f>+AVERAGEIF($C$15:C330,"&lt;&gt;",$B$15:B330)</f>
        <v>8.0586470588235279</v>
      </c>
      <c r="R330" s="1"/>
    </row>
    <row r="331" spans="1:18" x14ac:dyDescent="0.25">
      <c r="A331" s="1">
        <v>40652</v>
      </c>
      <c r="B331" s="14">
        <v>8.3740000000000006</v>
      </c>
      <c r="G331">
        <f t="shared" si="38"/>
        <v>6039.2752130917233</v>
      </c>
      <c r="H331">
        <f t="shared" si="39"/>
        <v>5680.8305113990555</v>
      </c>
      <c r="I331" s="5">
        <f t="shared" si="37"/>
        <v>0</v>
      </c>
      <c r="J331" s="6">
        <f>+H331+SUM($B$4:$B$5)-SUM($F$15:F331)</f>
        <v>26804.842090346425</v>
      </c>
      <c r="K331" s="10">
        <f t="shared" si="40"/>
        <v>-1.0113143819164838E-3</v>
      </c>
      <c r="L331" s="10">
        <f>+H331/SUM($F$15:F331)-1</f>
        <v>7.6732937610513474E-2</v>
      </c>
      <c r="M331" s="14">
        <f t="shared" si="43"/>
        <v>0</v>
      </c>
      <c r="N331" s="14">
        <f t="shared" si="41"/>
        <v>678.38912245032952</v>
      </c>
      <c r="O331" s="4">
        <f t="shared" si="42"/>
        <v>7.7772302745596145</v>
      </c>
      <c r="P331" s="14">
        <f>+AVERAGEIF($C$15:C331,"&lt;&gt;",$B$15:B331)</f>
        <v>8.0586470588235279</v>
      </c>
      <c r="R331" s="1"/>
    </row>
    <row r="332" spans="1:18" x14ac:dyDescent="0.25">
      <c r="A332" s="1">
        <v>40653</v>
      </c>
      <c r="B332" s="14">
        <v>8.4570000000000007</v>
      </c>
      <c r="G332">
        <f t="shared" si="38"/>
        <v>6099.1342819580495</v>
      </c>
      <c r="H332">
        <f t="shared" si="39"/>
        <v>5737.1368085624335</v>
      </c>
      <c r="I332" s="5">
        <f t="shared" si="37"/>
        <v>0</v>
      </c>
      <c r="J332" s="6">
        <f>+H332+SUM($B$4:$B$5)-SUM($F$15:F332)</f>
        <v>26861.148387509802</v>
      </c>
      <c r="K332" s="10">
        <f t="shared" si="40"/>
        <v>2.1006017111981912E-3</v>
      </c>
      <c r="L332" s="10">
        <f>+H332/SUM($F$15:F332)-1</f>
        <v>8.740511743158752E-2</v>
      </c>
      <c r="M332" s="14">
        <f t="shared" si="43"/>
        <v>0</v>
      </c>
      <c r="N332" s="14">
        <f t="shared" si="41"/>
        <v>678.38912245032952</v>
      </c>
      <c r="O332" s="4">
        <f t="shared" si="42"/>
        <v>7.7772302745596145</v>
      </c>
      <c r="P332" s="14">
        <f>+AVERAGEIF($C$15:C332,"&lt;&gt;",$B$15:B332)</f>
        <v>8.0586470588235279</v>
      </c>
      <c r="R332" s="1"/>
    </row>
    <row r="333" spans="1:18" x14ac:dyDescent="0.25">
      <c r="A333" s="1">
        <v>40654</v>
      </c>
      <c r="B333" s="14">
        <v>8.4930000000000003</v>
      </c>
      <c r="G333">
        <f t="shared" si="38"/>
        <v>6125.097251586817</v>
      </c>
      <c r="H333">
        <f t="shared" si="39"/>
        <v>5761.5588169706452</v>
      </c>
      <c r="I333" s="5">
        <f t="shared" si="37"/>
        <v>0</v>
      </c>
      <c r="J333" s="6">
        <f>+H333+SUM($B$4:$B$5)-SUM($F$15:F333)</f>
        <v>26885.570395918014</v>
      </c>
      <c r="K333" s="10">
        <f t="shared" si="40"/>
        <v>9.0919450113924327E-4</v>
      </c>
      <c r="L333" s="10">
        <f>+H333/SUM($F$15:F333)-1</f>
        <v>9.2034014703378464E-2</v>
      </c>
      <c r="M333" s="14">
        <f t="shared" si="43"/>
        <v>0</v>
      </c>
      <c r="N333" s="14">
        <f t="shared" si="41"/>
        <v>678.38912245032952</v>
      </c>
      <c r="O333" s="4">
        <f t="shared" si="42"/>
        <v>7.7772302745596145</v>
      </c>
      <c r="P333" s="14">
        <f>+AVERAGEIF($C$15:C333,"&lt;&gt;",$B$15:B333)</f>
        <v>8.0586470588235279</v>
      </c>
      <c r="R333" s="1"/>
    </row>
    <row r="334" spans="1:18" x14ac:dyDescent="0.25">
      <c r="A334" s="1">
        <v>40659</v>
      </c>
      <c r="B334" s="14">
        <v>8.4499999999999993</v>
      </c>
      <c r="G334">
        <f t="shared" si="38"/>
        <v>6094.0859267524547</v>
      </c>
      <c r="H334">
        <f t="shared" si="39"/>
        <v>5732.3880847052806</v>
      </c>
      <c r="I334" s="5">
        <f t="shared" si="37"/>
        <v>0</v>
      </c>
      <c r="J334" s="6">
        <f>+H334+SUM($B$4:$B$5)-SUM($F$15:F334)</f>
        <v>26856.399663652646</v>
      </c>
      <c r="K334" s="10">
        <f t="shared" si="40"/>
        <v>-1.0849958485461553E-3</v>
      </c>
      <c r="L334" s="10">
        <f>+H334/SUM($F$15:F334)-1</f>
        <v>8.650505407318354E-2</v>
      </c>
      <c r="M334" s="14">
        <f t="shared" si="43"/>
        <v>0</v>
      </c>
      <c r="N334" s="14">
        <f t="shared" si="41"/>
        <v>678.38912245032952</v>
      </c>
      <c r="O334" s="4">
        <f t="shared" si="42"/>
        <v>7.7772302745596145</v>
      </c>
      <c r="P334" s="14">
        <f>+AVERAGEIF($C$15:C334,"&lt;&gt;",$B$15:B334)</f>
        <v>8.0586470588235279</v>
      </c>
      <c r="R334" s="1"/>
    </row>
    <row r="335" spans="1:18" x14ac:dyDescent="0.25">
      <c r="A335" s="1">
        <v>40660</v>
      </c>
      <c r="B335" s="14">
        <v>8.4350000000000005</v>
      </c>
      <c r="G335">
        <f t="shared" si="38"/>
        <v>6083.268022740469</v>
      </c>
      <c r="H335">
        <f t="shared" si="39"/>
        <v>5722.2122478685269</v>
      </c>
      <c r="I335" s="5">
        <f t="shared" si="37"/>
        <v>0</v>
      </c>
      <c r="J335" s="6">
        <f>+H335+SUM($B$4:$B$5)-SUM($F$15:F335)</f>
        <v>26846.223826815894</v>
      </c>
      <c r="K335" s="10">
        <f t="shared" si="40"/>
        <v>-3.7889802669732742E-4</v>
      </c>
      <c r="L335" s="10">
        <f>+H335/SUM($F$15:F335)-1</f>
        <v>8.4576346876604092E-2</v>
      </c>
      <c r="M335" s="14">
        <f t="shared" si="43"/>
        <v>0</v>
      </c>
      <c r="N335" s="14">
        <f t="shared" si="41"/>
        <v>678.38912245032952</v>
      </c>
      <c r="O335" s="4">
        <f t="shared" si="42"/>
        <v>7.7772302745596145</v>
      </c>
      <c r="P335" s="14">
        <f>+AVERAGEIF($C$15:C335,"&lt;&gt;",$B$15:B335)</f>
        <v>8.0586470588235279</v>
      </c>
      <c r="R335" s="1"/>
    </row>
    <row r="336" spans="1:18" x14ac:dyDescent="0.25">
      <c r="A336" s="1">
        <v>40661</v>
      </c>
      <c r="B336" s="14">
        <v>8.3309999999999995</v>
      </c>
      <c r="G336">
        <f t="shared" si="38"/>
        <v>6008.263888257361</v>
      </c>
      <c r="H336">
        <f t="shared" si="39"/>
        <v>5651.6597791336926</v>
      </c>
      <c r="I336" s="5">
        <f t="shared" ref="I336:I399" si="44">+C336*(MAX($A:$A)-A336)</f>
        <v>0</v>
      </c>
      <c r="J336" s="6">
        <f>+H336+SUM($B$4:$B$5)-SUM($F$15:F336)</f>
        <v>26775.671358081061</v>
      </c>
      <c r="K336" s="10">
        <f t="shared" si="40"/>
        <v>-2.6280220708120305E-3</v>
      </c>
      <c r="L336" s="10">
        <f>+H336/SUM($F$15:F336)-1</f>
        <v>7.1203976980318773E-2</v>
      </c>
      <c r="M336" s="14">
        <f t="shared" si="43"/>
        <v>0</v>
      </c>
      <c r="N336" s="14">
        <f t="shared" si="41"/>
        <v>678.38912245032952</v>
      </c>
      <c r="O336" s="4">
        <f t="shared" si="42"/>
        <v>7.7772302745596145</v>
      </c>
      <c r="P336" s="14">
        <f>+AVERAGEIF($C$15:C336,"&lt;&gt;",$B$15:B336)</f>
        <v>8.0586470588235279</v>
      </c>
      <c r="R336" s="1"/>
    </row>
    <row r="337" spans="1:18" x14ac:dyDescent="0.25">
      <c r="A337" s="1">
        <v>40662</v>
      </c>
      <c r="B337" s="14">
        <v>8.3450000000000006</v>
      </c>
      <c r="G337">
        <f t="shared" ref="G337:G400" si="45">+(B337/B336*G336)+C337</f>
        <v>6018.3605986685498</v>
      </c>
      <c r="H337">
        <f t="shared" ref="H337:H400" si="46">+(B337/B336*H336)+F337</f>
        <v>5661.1572268479977</v>
      </c>
      <c r="I337" s="5">
        <f t="shared" si="44"/>
        <v>0</v>
      </c>
      <c r="J337" s="6">
        <f>+H337+SUM($B$4:$B$5)-SUM($F$15:F337)</f>
        <v>26785.168805795365</v>
      </c>
      <c r="K337" s="10">
        <f t="shared" ref="K337:K400" si="47">+J337/J336-1</f>
        <v>3.5470437276030609E-4</v>
      </c>
      <c r="L337" s="10">
        <f>+H337/SUM($F$15:F337)-1</f>
        <v>7.300410369712651E-2</v>
      </c>
      <c r="M337" s="14">
        <f t="shared" si="43"/>
        <v>0</v>
      </c>
      <c r="N337" s="14">
        <f t="shared" ref="N337:N400" si="48">+M337+N336</f>
        <v>678.38912245032952</v>
      </c>
      <c r="O337" s="4">
        <f t="shared" ref="O337:O400" si="49">((O336*N336)+(B337*M337))/N337</f>
        <v>7.7772302745596145</v>
      </c>
      <c r="P337" s="14">
        <f>+AVERAGEIF($C$15:C337,"&lt;&gt;",$B$15:B337)</f>
        <v>8.0586470588235279</v>
      </c>
      <c r="R337" s="1"/>
    </row>
    <row r="338" spans="1:18" x14ac:dyDescent="0.25">
      <c r="A338" s="1">
        <v>40666</v>
      </c>
      <c r="B338" s="14">
        <v>8.2379999999999995</v>
      </c>
      <c r="G338">
        <f t="shared" si="45"/>
        <v>5941.1928833830443</v>
      </c>
      <c r="H338">
        <f t="shared" si="46"/>
        <v>5588.5695907458121</v>
      </c>
      <c r="I338" s="5">
        <f t="shared" si="44"/>
        <v>0</v>
      </c>
      <c r="J338" s="6">
        <f>+H338+SUM($B$4:$B$5)-SUM($F$15:F338)</f>
        <v>26712.581169693181</v>
      </c>
      <c r="K338" s="10">
        <f t="shared" si="47"/>
        <v>-2.7099936023728954E-3</v>
      </c>
      <c r="L338" s="10">
        <f>+H338/SUM($F$15:F338)-1</f>
        <v>5.9245992361525168E-2</v>
      </c>
      <c r="M338" s="14">
        <f t="shared" si="43"/>
        <v>0</v>
      </c>
      <c r="N338" s="14">
        <f t="shared" si="48"/>
        <v>678.38912245032952</v>
      </c>
      <c r="O338" s="4">
        <f t="shared" si="49"/>
        <v>7.7772302745596145</v>
      </c>
      <c r="P338" s="14">
        <f>+AVERAGEIF($C$15:C338,"&lt;&gt;",$B$15:B338)</f>
        <v>8.0586470588235279</v>
      </c>
      <c r="R338" s="1"/>
    </row>
    <row r="339" spans="1:18" x14ac:dyDescent="0.25">
      <c r="A339" s="1">
        <v>40667</v>
      </c>
      <c r="B339" s="14">
        <v>8.1219999999999999</v>
      </c>
      <c r="G339">
        <f t="shared" si="45"/>
        <v>5857.5344256903481</v>
      </c>
      <c r="H339">
        <f t="shared" si="46"/>
        <v>5509.8764525415736</v>
      </c>
      <c r="I339" s="5">
        <f t="shared" si="44"/>
        <v>0</v>
      </c>
      <c r="J339" s="6">
        <f>+H339+SUM($B$4:$B$5)-SUM($F$15:F339)</f>
        <v>26633.888031488943</v>
      </c>
      <c r="K339" s="10">
        <f t="shared" si="47"/>
        <v>-2.9459204149661078E-3</v>
      </c>
      <c r="L339" s="10">
        <f>+H339/SUM($F$15:F339)-1</f>
        <v>4.4330656707976202E-2</v>
      </c>
      <c r="M339" s="14">
        <f t="shared" ref="M339:M402" si="50">+F339/B339</f>
        <v>0</v>
      </c>
      <c r="N339" s="14">
        <f t="shared" si="48"/>
        <v>678.38912245032952</v>
      </c>
      <c r="O339" s="4">
        <f t="shared" si="49"/>
        <v>7.7772302745596145</v>
      </c>
      <c r="P339" s="14">
        <f>+AVERAGEIF($C$15:C339,"&lt;&gt;",$B$15:B339)</f>
        <v>8.0586470588235279</v>
      </c>
      <c r="R339" s="1"/>
    </row>
    <row r="340" spans="1:18" x14ac:dyDescent="0.25">
      <c r="A340" s="1">
        <v>40668</v>
      </c>
      <c r="B340" s="14">
        <v>8.2029999999999994</v>
      </c>
      <c r="G340">
        <f t="shared" si="45"/>
        <v>5915.9511073550748</v>
      </c>
      <c r="H340">
        <f t="shared" si="46"/>
        <v>5564.8259714600499</v>
      </c>
      <c r="I340" s="5">
        <f t="shared" si="44"/>
        <v>0</v>
      </c>
      <c r="J340" s="6">
        <f>+H340+SUM($B$4:$B$5)-SUM($F$15:F340)</f>
        <v>26688.837550407417</v>
      </c>
      <c r="K340" s="10">
        <f t="shared" si="47"/>
        <v>2.0631429723481087E-3</v>
      </c>
      <c r="L340" s="10">
        <f>+H340/SUM($F$15:F340)-1</f>
        <v>5.4745675569505936E-2</v>
      </c>
      <c r="M340" s="14">
        <f t="shared" si="50"/>
        <v>0</v>
      </c>
      <c r="N340" s="14">
        <f t="shared" si="48"/>
        <v>678.38912245032952</v>
      </c>
      <c r="O340" s="4">
        <f t="shared" si="49"/>
        <v>7.7772302745596145</v>
      </c>
      <c r="P340" s="14">
        <f>+AVERAGEIF($C$15:C340,"&lt;&gt;",$B$15:B340)</f>
        <v>8.0586470588235279</v>
      </c>
      <c r="R340" s="1"/>
    </row>
    <row r="341" spans="1:18" x14ac:dyDescent="0.25">
      <c r="A341" s="1">
        <v>40669</v>
      </c>
      <c r="B341" s="14">
        <v>8.2590000000000003</v>
      </c>
      <c r="G341">
        <f t="shared" si="45"/>
        <v>5956.3379489998251</v>
      </c>
      <c r="H341">
        <f t="shared" si="46"/>
        <v>5602.8157623172683</v>
      </c>
      <c r="I341" s="5">
        <f t="shared" si="44"/>
        <v>0</v>
      </c>
      <c r="J341" s="6">
        <f>+H341+SUM($B$4:$B$5)-SUM($F$15:F341)</f>
        <v>26726.827341264634</v>
      </c>
      <c r="K341" s="10">
        <f t="shared" si="47"/>
        <v>1.4234337027780875E-3</v>
      </c>
      <c r="L341" s="10">
        <f>+H341/SUM($F$15:F341)-1</f>
        <v>6.1946182436736441E-2</v>
      </c>
      <c r="M341" s="14">
        <f t="shared" si="50"/>
        <v>0</v>
      </c>
      <c r="N341" s="14">
        <f t="shared" si="48"/>
        <v>678.38912245032952</v>
      </c>
      <c r="O341" s="4">
        <f t="shared" si="49"/>
        <v>7.7772302745596145</v>
      </c>
      <c r="P341" s="14">
        <f>+AVERAGEIF($C$15:C341,"&lt;&gt;",$B$15:B341)</f>
        <v>8.0586470588235279</v>
      </c>
      <c r="R341" s="1"/>
    </row>
    <row r="342" spans="1:18" x14ac:dyDescent="0.25">
      <c r="A342" s="1">
        <v>40672</v>
      </c>
      <c r="B342" s="14">
        <v>8.3810000000000002</v>
      </c>
      <c r="C342">
        <f>+$B$3</f>
        <v>200</v>
      </c>
      <c r="D342" s="7">
        <f>+$D$11</f>
        <v>2.223157894736842</v>
      </c>
      <c r="E342">
        <v>1.54</v>
      </c>
      <c r="F342" s="6">
        <f>+C342-D342-E342</f>
        <v>196.23684210526318</v>
      </c>
      <c r="G342">
        <f t="shared" si="45"/>
        <v>6244.3235682973163</v>
      </c>
      <c r="H342">
        <f t="shared" si="46"/>
        <v>5881.8160773614727</v>
      </c>
      <c r="I342" s="5">
        <f t="shared" si="44"/>
        <v>884200</v>
      </c>
      <c r="J342" s="6">
        <f>+H342+SUM($B$4:$B$5)-SUM($F$15:F342)</f>
        <v>26809.590814203577</v>
      </c>
      <c r="K342" s="10">
        <f t="shared" si="47"/>
        <v>3.0966441277211487E-3</v>
      </c>
      <c r="L342" s="10">
        <f>+H342/SUM($F$15:F342)-1</f>
        <v>7.4849041204712918E-2</v>
      </c>
      <c r="M342" s="14">
        <f t="shared" si="50"/>
        <v>23.414490168865669</v>
      </c>
      <c r="N342" s="14">
        <f t="shared" si="48"/>
        <v>701.80361261919518</v>
      </c>
      <c r="O342" s="4">
        <f t="shared" si="49"/>
        <v>7.7973740299441481</v>
      </c>
      <c r="P342" s="14">
        <f>+AVERAGEIF($C$15:C342,"&lt;&gt;",$B$15:B342)</f>
        <v>8.0765555555555544</v>
      </c>
      <c r="R342" s="1"/>
    </row>
    <row r="343" spans="1:18" x14ac:dyDescent="0.25">
      <c r="A343" s="1">
        <v>40673</v>
      </c>
      <c r="B343" s="14">
        <v>8.3680000000000003</v>
      </c>
      <c r="G343">
        <f t="shared" si="45"/>
        <v>6234.6378259768453</v>
      </c>
      <c r="H343">
        <f t="shared" si="46"/>
        <v>5872.6926303974233</v>
      </c>
      <c r="I343" s="5">
        <f t="shared" si="44"/>
        <v>0</v>
      </c>
      <c r="J343" s="6">
        <f>+H343+SUM($B$4:$B$5)-SUM($F$15:F343)</f>
        <v>26800.467367239529</v>
      </c>
      <c r="K343" s="10">
        <f t="shared" si="47"/>
        <v>-3.4030534174411819E-4</v>
      </c>
      <c r="L343" s="10">
        <f>+H343/SUM($F$15:F343)-1</f>
        <v>7.31818132443669E-2</v>
      </c>
      <c r="M343" s="14">
        <f t="shared" si="50"/>
        <v>0</v>
      </c>
      <c r="N343" s="14">
        <f t="shared" si="48"/>
        <v>701.80361261919518</v>
      </c>
      <c r="O343" s="4">
        <f t="shared" si="49"/>
        <v>7.7973740299441481</v>
      </c>
      <c r="P343" s="14">
        <f>+AVERAGEIF($C$15:C343,"&lt;&gt;",$B$15:B343)</f>
        <v>8.0765555555555544</v>
      </c>
      <c r="R343" s="1"/>
    </row>
    <row r="344" spans="1:18" x14ac:dyDescent="0.25">
      <c r="A344" s="1">
        <v>40674</v>
      </c>
      <c r="B344" s="14">
        <v>8.3940000000000001</v>
      </c>
      <c r="G344">
        <f t="shared" si="45"/>
        <v>6254.0093106177865</v>
      </c>
      <c r="H344">
        <f t="shared" si="46"/>
        <v>5890.9395243255221</v>
      </c>
      <c r="I344" s="5">
        <f t="shared" si="44"/>
        <v>0</v>
      </c>
      <c r="J344" s="6">
        <f>+H344+SUM($B$4:$B$5)-SUM($F$15:F344)</f>
        <v>26818.714261167624</v>
      </c>
      <c r="K344" s="10">
        <f t="shared" si="47"/>
        <v>6.8084237778620604E-4</v>
      </c>
      <c r="L344" s="10">
        <f>+H344/SUM($F$15:F344)-1</f>
        <v>7.6516269165059159E-2</v>
      </c>
      <c r="M344" s="14">
        <f t="shared" si="50"/>
        <v>0</v>
      </c>
      <c r="N344" s="14">
        <f t="shared" si="48"/>
        <v>701.80361261919518</v>
      </c>
      <c r="O344" s="4">
        <f t="shared" si="49"/>
        <v>7.7973740299441481</v>
      </c>
      <c r="P344" s="14">
        <f>+AVERAGEIF($C$15:C344,"&lt;&gt;",$B$15:B344)</f>
        <v>8.0765555555555544</v>
      </c>
      <c r="R344" s="1"/>
    </row>
    <row r="345" spans="1:18" x14ac:dyDescent="0.25">
      <c r="A345" s="1">
        <v>40675</v>
      </c>
      <c r="B345" s="14">
        <v>8.3260000000000005</v>
      </c>
      <c r="G345">
        <f t="shared" si="45"/>
        <v>6203.3454277107094</v>
      </c>
      <c r="H345">
        <f t="shared" si="46"/>
        <v>5843.2168786674174</v>
      </c>
      <c r="I345" s="5">
        <f t="shared" si="44"/>
        <v>0</v>
      </c>
      <c r="J345" s="6">
        <f>+H345+SUM($B$4:$B$5)-SUM($F$15:F345)</f>
        <v>26770.99161550952</v>
      </c>
      <c r="K345" s="10">
        <f t="shared" si="47"/>
        <v>-1.7794531532484559E-3</v>
      </c>
      <c r="L345" s="10">
        <f>+H345/SUM($F$15:F345)-1</f>
        <v>6.7795384449402363E-2</v>
      </c>
      <c r="M345" s="14">
        <f t="shared" si="50"/>
        <v>0</v>
      </c>
      <c r="N345" s="14">
        <f t="shared" si="48"/>
        <v>701.80361261919518</v>
      </c>
      <c r="O345" s="4">
        <f t="shared" si="49"/>
        <v>7.7973740299441481</v>
      </c>
      <c r="P345" s="14">
        <f>+AVERAGEIF($C$15:C345,"&lt;&gt;",$B$15:B345)</f>
        <v>8.0765555555555544</v>
      </c>
      <c r="R345" s="1"/>
    </row>
    <row r="346" spans="1:18" x14ac:dyDescent="0.25">
      <c r="A346" s="1">
        <v>40676</v>
      </c>
      <c r="B346" s="14">
        <v>8.3040000000000003</v>
      </c>
      <c r="G346">
        <f t="shared" si="45"/>
        <v>6186.9541714760671</v>
      </c>
      <c r="H346">
        <f t="shared" si="46"/>
        <v>5827.7771991897953</v>
      </c>
      <c r="I346" s="5">
        <f t="shared" si="44"/>
        <v>0</v>
      </c>
      <c r="J346" s="6">
        <f>+H346+SUM($B$4:$B$5)-SUM($F$15:F346)</f>
        <v>26755.551936031901</v>
      </c>
      <c r="K346" s="10">
        <f t="shared" si="47"/>
        <v>-5.7673169897354271E-4</v>
      </c>
      <c r="L346" s="10">
        <f>+H346/SUM($F$15:F346)-1</f>
        <v>6.4973921747278007E-2</v>
      </c>
      <c r="M346" s="14">
        <f t="shared" si="50"/>
        <v>0</v>
      </c>
      <c r="N346" s="14">
        <f t="shared" si="48"/>
        <v>701.80361261919518</v>
      </c>
      <c r="O346" s="4">
        <f t="shared" si="49"/>
        <v>7.7973740299441481</v>
      </c>
      <c r="P346" s="14">
        <f>+AVERAGEIF($C$15:C346,"&lt;&gt;",$B$15:B346)</f>
        <v>8.0765555555555544</v>
      </c>
      <c r="R346" s="1"/>
    </row>
    <row r="347" spans="1:18" x14ac:dyDescent="0.25">
      <c r="A347" s="1">
        <v>40679</v>
      </c>
      <c r="B347" s="14">
        <v>8.2390000000000008</v>
      </c>
      <c r="G347">
        <f t="shared" si="45"/>
        <v>6138.5254598737138</v>
      </c>
      <c r="H347">
        <f t="shared" si="46"/>
        <v>5782.1599643695481</v>
      </c>
      <c r="I347" s="5">
        <f t="shared" si="44"/>
        <v>0</v>
      </c>
      <c r="J347" s="6">
        <f>+H347+SUM($B$4:$B$5)-SUM($F$15:F347)</f>
        <v>26709.934701211652</v>
      </c>
      <c r="K347" s="10">
        <f t="shared" si="47"/>
        <v>-1.7049633260907138E-3</v>
      </c>
      <c r="L347" s="10">
        <f>+H347/SUM($F$15:F347)-1</f>
        <v>5.663778194554725E-2</v>
      </c>
      <c r="M347" s="14">
        <f t="shared" si="50"/>
        <v>0</v>
      </c>
      <c r="N347" s="14">
        <f t="shared" si="48"/>
        <v>701.80361261919518</v>
      </c>
      <c r="O347" s="4">
        <f t="shared" si="49"/>
        <v>7.7973740299441481</v>
      </c>
      <c r="P347" s="14">
        <f>+AVERAGEIF($C$15:C347,"&lt;&gt;",$B$15:B347)</f>
        <v>8.0765555555555544</v>
      </c>
      <c r="R347" s="1"/>
    </row>
    <row r="348" spans="1:18" x14ac:dyDescent="0.25">
      <c r="A348" s="1">
        <v>40680</v>
      </c>
      <c r="B348" s="14">
        <v>8.2490000000000006</v>
      </c>
      <c r="G348">
        <f t="shared" si="45"/>
        <v>6145.9760308894611</v>
      </c>
      <c r="H348">
        <f t="shared" si="46"/>
        <v>5789.1780004957409</v>
      </c>
      <c r="I348" s="5">
        <f t="shared" si="44"/>
        <v>0</v>
      </c>
      <c r="J348" s="6">
        <f>+H348+SUM($B$4:$B$5)-SUM($F$15:F348)</f>
        <v>26716.952737337844</v>
      </c>
      <c r="K348" s="10">
        <f t="shared" si="47"/>
        <v>2.6275002933173752E-4</v>
      </c>
      <c r="L348" s="10">
        <f>+H348/SUM($F$15:F348)-1</f>
        <v>5.7920264991967674E-2</v>
      </c>
      <c r="M348" s="14">
        <f t="shared" si="50"/>
        <v>0</v>
      </c>
      <c r="N348" s="14">
        <f t="shared" si="48"/>
        <v>701.80361261919518</v>
      </c>
      <c r="O348" s="4">
        <f t="shared" si="49"/>
        <v>7.7973740299441481</v>
      </c>
      <c r="P348" s="14">
        <f>+AVERAGEIF($C$15:C348,"&lt;&gt;",$B$15:B348)</f>
        <v>8.0765555555555544</v>
      </c>
      <c r="R348" s="1"/>
    </row>
    <row r="349" spans="1:18" x14ac:dyDescent="0.25">
      <c r="A349" s="1">
        <v>40681</v>
      </c>
      <c r="B349" s="14">
        <v>8.266</v>
      </c>
      <c r="G349">
        <f t="shared" si="45"/>
        <v>6158.6420016162301</v>
      </c>
      <c r="H349">
        <f t="shared" si="46"/>
        <v>5801.1086619102671</v>
      </c>
      <c r="I349" s="5">
        <f t="shared" si="44"/>
        <v>0</v>
      </c>
      <c r="J349" s="6">
        <f>+H349+SUM($B$4:$B$5)-SUM($F$15:F349)</f>
        <v>26728.883398752372</v>
      </c>
      <c r="K349" s="10">
        <f t="shared" si="47"/>
        <v>4.4655771681090251E-4</v>
      </c>
      <c r="L349" s="10">
        <f>+H349/SUM($F$15:F349)-1</f>
        <v>6.0100486170881817E-2</v>
      </c>
      <c r="M349" s="14">
        <f t="shared" si="50"/>
        <v>0</v>
      </c>
      <c r="N349" s="14">
        <f t="shared" si="48"/>
        <v>701.80361261919518</v>
      </c>
      <c r="O349" s="4">
        <f t="shared" si="49"/>
        <v>7.7973740299441481</v>
      </c>
      <c r="P349" s="14">
        <f>+AVERAGEIF($C$15:C349,"&lt;&gt;",$B$15:B349)</f>
        <v>8.0765555555555544</v>
      </c>
      <c r="R349" s="1"/>
    </row>
    <row r="350" spans="1:18" x14ac:dyDescent="0.25">
      <c r="A350" s="1">
        <v>40682</v>
      </c>
      <c r="B350" s="14">
        <v>8.2560000000000002</v>
      </c>
      <c r="G350">
        <f t="shared" si="45"/>
        <v>6151.1914306004837</v>
      </c>
      <c r="H350">
        <f t="shared" si="46"/>
        <v>5794.0906257840752</v>
      </c>
      <c r="I350" s="5">
        <f t="shared" si="44"/>
        <v>0</v>
      </c>
      <c r="J350" s="6">
        <f>+H350+SUM($B$4:$B$5)-SUM($F$15:F350)</f>
        <v>26721.86536262618</v>
      </c>
      <c r="K350" s="10">
        <f t="shared" si="47"/>
        <v>-2.6256376001543291E-4</v>
      </c>
      <c r="L350" s="10">
        <f>+H350/SUM($F$15:F350)-1</f>
        <v>5.8818003124461615E-2</v>
      </c>
      <c r="M350" s="14">
        <f t="shared" si="50"/>
        <v>0</v>
      </c>
      <c r="N350" s="14">
        <f t="shared" si="48"/>
        <v>701.80361261919518</v>
      </c>
      <c r="O350" s="4">
        <f t="shared" si="49"/>
        <v>7.7973740299441481</v>
      </c>
      <c r="P350" s="14">
        <f>+AVERAGEIF($C$15:C350,"&lt;&gt;",$B$15:B350)</f>
        <v>8.0765555555555544</v>
      </c>
      <c r="R350" s="1"/>
    </row>
    <row r="351" spans="1:18" x14ac:dyDescent="0.25">
      <c r="A351" s="1">
        <v>40683</v>
      </c>
      <c r="B351" s="14">
        <v>8.3079999999999998</v>
      </c>
      <c r="G351">
        <f t="shared" si="45"/>
        <v>6189.9343998823661</v>
      </c>
      <c r="H351">
        <f t="shared" si="46"/>
        <v>5830.5844136402729</v>
      </c>
      <c r="I351" s="5">
        <f t="shared" si="44"/>
        <v>0</v>
      </c>
      <c r="J351" s="6">
        <f>+H351+SUM($B$4:$B$5)-SUM($F$15:F351)</f>
        <v>26758.359150482378</v>
      </c>
      <c r="K351" s="10">
        <f t="shared" si="47"/>
        <v>1.3656901328167326E-3</v>
      </c>
      <c r="L351" s="10">
        <f>+H351/SUM($F$15:F351)-1</f>
        <v>6.5486914965846355E-2</v>
      </c>
      <c r="M351" s="14">
        <f t="shared" si="50"/>
        <v>0</v>
      </c>
      <c r="N351" s="14">
        <f t="shared" si="48"/>
        <v>701.80361261919518</v>
      </c>
      <c r="O351" s="4">
        <f t="shared" si="49"/>
        <v>7.7973740299441481</v>
      </c>
      <c r="P351" s="14">
        <f>+AVERAGEIF($C$15:C351,"&lt;&gt;",$B$15:B351)</f>
        <v>8.0765555555555544</v>
      </c>
      <c r="R351" s="1"/>
    </row>
    <row r="352" spans="1:18" x14ac:dyDescent="0.25">
      <c r="A352" s="1">
        <v>40686</v>
      </c>
      <c r="B352" s="14">
        <v>8.1999999999999993</v>
      </c>
      <c r="G352">
        <f t="shared" si="45"/>
        <v>6109.4682329123007</v>
      </c>
      <c r="H352">
        <f t="shared" si="46"/>
        <v>5754.7896234773989</v>
      </c>
      <c r="I352" s="5">
        <f t="shared" si="44"/>
        <v>0</v>
      </c>
      <c r="J352" s="6">
        <f>+H352+SUM($B$4:$B$5)-SUM($F$15:F352)</f>
        <v>26682.564360319502</v>
      </c>
      <c r="K352" s="10">
        <f t="shared" si="47"/>
        <v>-2.8325649467750846E-3</v>
      </c>
      <c r="L352" s="10">
        <f>+H352/SUM($F$15:F352)-1</f>
        <v>5.1636098064508751E-2</v>
      </c>
      <c r="M352" s="14">
        <f t="shared" si="50"/>
        <v>0</v>
      </c>
      <c r="N352" s="14">
        <f t="shared" si="48"/>
        <v>701.80361261919518</v>
      </c>
      <c r="O352" s="4">
        <f t="shared" si="49"/>
        <v>7.7973740299441481</v>
      </c>
      <c r="P352" s="14">
        <f>+AVERAGEIF($C$15:C352,"&lt;&gt;",$B$15:B352)</f>
        <v>8.0765555555555544</v>
      </c>
      <c r="R352" s="1"/>
    </row>
    <row r="353" spans="1:18" x14ac:dyDescent="0.25">
      <c r="A353" s="1">
        <v>40687</v>
      </c>
      <c r="B353" s="14">
        <v>8.2270000000000003</v>
      </c>
      <c r="G353">
        <f t="shared" si="45"/>
        <v>6129.5847746548179</v>
      </c>
      <c r="H353">
        <f t="shared" si="46"/>
        <v>5773.7383210181179</v>
      </c>
      <c r="I353" s="5">
        <f t="shared" si="44"/>
        <v>0</v>
      </c>
      <c r="J353" s="6">
        <f>+H353+SUM($B$4:$B$5)-SUM($F$15:F353)</f>
        <v>26701.513057860222</v>
      </c>
      <c r="K353" s="10">
        <f t="shared" si="47"/>
        <v>7.1015279059527536E-4</v>
      </c>
      <c r="L353" s="10">
        <f>+H353/SUM($F$15:F353)-1</f>
        <v>5.5098802289843096E-2</v>
      </c>
      <c r="M353" s="14">
        <f t="shared" si="50"/>
        <v>0</v>
      </c>
      <c r="N353" s="14">
        <f t="shared" si="48"/>
        <v>701.80361261919518</v>
      </c>
      <c r="O353" s="4">
        <f t="shared" si="49"/>
        <v>7.7973740299441481</v>
      </c>
      <c r="P353" s="14">
        <f>+AVERAGEIF($C$15:C353,"&lt;&gt;",$B$15:B353)</f>
        <v>8.0765555555555544</v>
      </c>
      <c r="R353" s="1"/>
    </row>
    <row r="354" spans="1:18" x14ac:dyDescent="0.25">
      <c r="A354" s="1">
        <v>40688</v>
      </c>
      <c r="B354" s="14">
        <v>8.1999999999999993</v>
      </c>
      <c r="G354">
        <f t="shared" si="45"/>
        <v>6109.4682329123007</v>
      </c>
      <c r="H354">
        <f t="shared" si="46"/>
        <v>5754.7896234773989</v>
      </c>
      <c r="I354" s="5">
        <f t="shared" si="44"/>
        <v>0</v>
      </c>
      <c r="J354" s="6">
        <f>+H354+SUM($B$4:$B$5)-SUM($F$15:F354)</f>
        <v>26682.564360319502</v>
      </c>
      <c r="K354" s="10">
        <f t="shared" si="47"/>
        <v>-7.096488314972671E-4</v>
      </c>
      <c r="L354" s="10">
        <f>+H354/SUM($F$15:F354)-1</f>
        <v>5.1636098064508751E-2</v>
      </c>
      <c r="M354" s="14">
        <f t="shared" si="50"/>
        <v>0</v>
      </c>
      <c r="N354" s="14">
        <f t="shared" si="48"/>
        <v>701.80361261919518</v>
      </c>
      <c r="O354" s="4">
        <f t="shared" si="49"/>
        <v>7.7973740299441481</v>
      </c>
      <c r="P354" s="14">
        <f>+AVERAGEIF($C$15:C354,"&lt;&gt;",$B$15:B354)</f>
        <v>8.0765555555555544</v>
      </c>
      <c r="R354" s="1"/>
    </row>
    <row r="355" spans="1:18" x14ac:dyDescent="0.25">
      <c r="A355" s="1">
        <v>40689</v>
      </c>
      <c r="B355" s="14">
        <v>8.2889999999999997</v>
      </c>
      <c r="G355">
        <f t="shared" si="45"/>
        <v>6175.7783149524475</v>
      </c>
      <c r="H355">
        <f t="shared" si="46"/>
        <v>5817.2501450005084</v>
      </c>
      <c r="I355" s="5">
        <f t="shared" si="44"/>
        <v>0</v>
      </c>
      <c r="J355" s="6">
        <f>+H355+SUM($B$4:$B$5)-SUM($F$15:F355)</f>
        <v>26745.024881842612</v>
      </c>
      <c r="K355" s="10">
        <f t="shared" si="47"/>
        <v>2.3408740134436279E-3</v>
      </c>
      <c r="L355" s="10">
        <f>+H355/SUM($F$15:F355)-1</f>
        <v>6.3050197177648037E-2</v>
      </c>
      <c r="M355" s="14">
        <f t="shared" si="50"/>
        <v>0</v>
      </c>
      <c r="N355" s="14">
        <f t="shared" si="48"/>
        <v>701.80361261919518</v>
      </c>
      <c r="O355" s="4">
        <f t="shared" si="49"/>
        <v>7.7973740299441481</v>
      </c>
      <c r="P355" s="14">
        <f>+AVERAGEIF($C$15:C355,"&lt;&gt;",$B$15:B355)</f>
        <v>8.0765555555555544</v>
      </c>
      <c r="R355" s="1"/>
    </row>
    <row r="356" spans="1:18" x14ac:dyDescent="0.25">
      <c r="A356" s="1">
        <v>40690</v>
      </c>
      <c r="B356" s="14">
        <v>8.298</v>
      </c>
      <c r="G356">
        <f t="shared" si="45"/>
        <v>6182.4838288666197</v>
      </c>
      <c r="H356">
        <f t="shared" si="46"/>
        <v>5823.5663775140811</v>
      </c>
      <c r="I356" s="5">
        <f t="shared" si="44"/>
        <v>0</v>
      </c>
      <c r="J356" s="6">
        <f>+H356+SUM($B$4:$B$5)-SUM($F$15:F356)</f>
        <v>26751.341114356186</v>
      </c>
      <c r="K356" s="10">
        <f t="shared" si="47"/>
        <v>2.3616476490406768E-4</v>
      </c>
      <c r="L356" s="10">
        <f>+H356/SUM($F$15:F356)-1</f>
        <v>6.4204431919426153E-2</v>
      </c>
      <c r="M356" s="14">
        <f t="shared" si="50"/>
        <v>0</v>
      </c>
      <c r="N356" s="14">
        <f t="shared" si="48"/>
        <v>701.80361261919518</v>
      </c>
      <c r="O356" s="4">
        <f t="shared" si="49"/>
        <v>7.7973740299441481</v>
      </c>
      <c r="P356" s="14">
        <f>+AVERAGEIF($C$15:C356,"&lt;&gt;",$B$15:B356)</f>
        <v>8.0765555555555544</v>
      </c>
      <c r="R356" s="1"/>
    </row>
    <row r="357" spans="1:18" x14ac:dyDescent="0.25">
      <c r="A357" s="1">
        <v>40693</v>
      </c>
      <c r="B357" s="14">
        <v>8.2940000000000005</v>
      </c>
      <c r="G357">
        <f t="shared" si="45"/>
        <v>6179.5036004603216</v>
      </c>
      <c r="H357">
        <f t="shared" si="46"/>
        <v>5820.7591630636052</v>
      </c>
      <c r="I357" s="5">
        <f t="shared" si="44"/>
        <v>0</v>
      </c>
      <c r="J357" s="6">
        <f>+H357+SUM($B$4:$B$5)-SUM($F$15:F357)</f>
        <v>26748.533899905709</v>
      </c>
      <c r="K357" s="10">
        <f t="shared" si="47"/>
        <v>-1.0493733523397886E-4</v>
      </c>
      <c r="L357" s="10">
        <f>+H357/SUM($F$15:F357)-1</f>
        <v>6.3691438700858249E-2</v>
      </c>
      <c r="M357" s="14">
        <f t="shared" si="50"/>
        <v>0</v>
      </c>
      <c r="N357" s="14">
        <f t="shared" si="48"/>
        <v>701.80361261919518</v>
      </c>
      <c r="O357" s="4">
        <f t="shared" si="49"/>
        <v>7.7973740299441481</v>
      </c>
      <c r="P357" s="14">
        <f>+AVERAGEIF($C$15:C357,"&lt;&gt;",$B$15:B357)</f>
        <v>8.0765555555555544</v>
      </c>
      <c r="R357" s="1"/>
    </row>
    <row r="358" spans="1:18" x14ac:dyDescent="0.25">
      <c r="A358" s="1">
        <v>40694</v>
      </c>
      <c r="B358" s="14">
        <v>8.3680000000000003</v>
      </c>
      <c r="G358">
        <f t="shared" si="45"/>
        <v>6234.6378259768471</v>
      </c>
      <c r="H358">
        <f t="shared" si="46"/>
        <v>5872.6926303974251</v>
      </c>
      <c r="I358" s="5">
        <f t="shared" si="44"/>
        <v>0</v>
      </c>
      <c r="J358" s="6">
        <f>+H358+SUM($B$4:$B$5)-SUM($F$15:F358)</f>
        <v>26800.467367239529</v>
      </c>
      <c r="K358" s="10">
        <f t="shared" si="47"/>
        <v>1.9415444423294126E-3</v>
      </c>
      <c r="L358" s="10">
        <f>+H358/SUM($F$15:F358)-1</f>
        <v>7.3181813244367122E-2</v>
      </c>
      <c r="M358" s="14">
        <f t="shared" si="50"/>
        <v>0</v>
      </c>
      <c r="N358" s="14">
        <f t="shared" si="48"/>
        <v>701.80361261919518</v>
      </c>
      <c r="O358" s="4">
        <f t="shared" si="49"/>
        <v>7.7973740299441481</v>
      </c>
      <c r="P358" s="14">
        <f>+AVERAGEIF($C$15:C358,"&lt;&gt;",$B$15:B358)</f>
        <v>8.0765555555555544</v>
      </c>
      <c r="R358" s="1"/>
    </row>
    <row r="359" spans="1:18" x14ac:dyDescent="0.25">
      <c r="A359" s="1">
        <v>40695</v>
      </c>
      <c r="B359" s="14">
        <v>8.327</v>
      </c>
      <c r="G359">
        <f t="shared" si="45"/>
        <v>6204.0904848122855</v>
      </c>
      <c r="H359">
        <f t="shared" si="46"/>
        <v>5843.9186822800375</v>
      </c>
      <c r="I359" s="5">
        <f t="shared" si="44"/>
        <v>0</v>
      </c>
      <c r="J359" s="6">
        <f>+H359+SUM($B$4:$B$5)-SUM($F$15:F359)</f>
        <v>26771.693419122141</v>
      </c>
      <c r="K359" s="10">
        <f t="shared" si="47"/>
        <v>-1.0736360572786152E-3</v>
      </c>
      <c r="L359" s="10">
        <f>+H359/SUM($F$15:F359)-1</f>
        <v>6.792363275404445E-2</v>
      </c>
      <c r="M359" s="14">
        <f t="shared" si="50"/>
        <v>0</v>
      </c>
      <c r="N359" s="14">
        <f t="shared" si="48"/>
        <v>701.80361261919518</v>
      </c>
      <c r="O359" s="4">
        <f t="shared" si="49"/>
        <v>7.7973740299441481</v>
      </c>
      <c r="P359" s="14">
        <f>+AVERAGEIF($C$15:C359,"&lt;&gt;",$B$15:B359)</f>
        <v>8.0765555555555544</v>
      </c>
      <c r="R359" s="1"/>
    </row>
    <row r="360" spans="1:18" x14ac:dyDescent="0.25">
      <c r="A360" s="1">
        <v>40697</v>
      </c>
      <c r="B360" s="14">
        <v>8.1959999999999997</v>
      </c>
      <c r="G360">
        <f t="shared" si="45"/>
        <v>6106.4880045060036</v>
      </c>
      <c r="H360">
        <f t="shared" si="46"/>
        <v>5751.9824090269231</v>
      </c>
      <c r="I360" s="5">
        <f t="shared" si="44"/>
        <v>0</v>
      </c>
      <c r="J360" s="6">
        <f>+H360+SUM($B$4:$B$5)-SUM($F$15:F360)</f>
        <v>26679.757145869029</v>
      </c>
      <c r="K360" s="10">
        <f t="shared" si="47"/>
        <v>-3.4340850918098687E-3</v>
      </c>
      <c r="L360" s="10">
        <f>+H360/SUM($F$15:F360)-1</f>
        <v>5.1123104845940848E-2</v>
      </c>
      <c r="M360" s="14">
        <f t="shared" si="50"/>
        <v>0</v>
      </c>
      <c r="N360" s="14">
        <f t="shared" si="48"/>
        <v>701.80361261919518</v>
      </c>
      <c r="O360" s="4">
        <f t="shared" si="49"/>
        <v>7.7973740299441481</v>
      </c>
      <c r="P360" s="14">
        <f>+AVERAGEIF($C$15:C360,"&lt;&gt;",$B$15:B360)</f>
        <v>8.0765555555555544</v>
      </c>
      <c r="R360" s="1"/>
    </row>
    <row r="361" spans="1:18" x14ac:dyDescent="0.25">
      <c r="A361" s="1">
        <v>40701</v>
      </c>
      <c r="B361" s="14">
        <v>8.1140000000000008</v>
      </c>
      <c r="G361">
        <f t="shared" si="45"/>
        <v>6045.3933221768812</v>
      </c>
      <c r="H361">
        <f t="shared" si="46"/>
        <v>5694.4345127921497</v>
      </c>
      <c r="I361" s="5">
        <f t="shared" si="44"/>
        <v>0</v>
      </c>
      <c r="J361" s="6">
        <f>+H361+SUM($B$4:$B$5)-SUM($F$15:F361)</f>
        <v>26622.209249634252</v>
      </c>
      <c r="K361" s="10">
        <f t="shared" si="47"/>
        <v>-2.1569872589222161E-3</v>
      </c>
      <c r="L361" s="10">
        <f>+H361/SUM($F$15:F361)-1</f>
        <v>4.0606743865295947E-2</v>
      </c>
      <c r="M361" s="14">
        <f t="shared" si="50"/>
        <v>0</v>
      </c>
      <c r="N361" s="14">
        <f t="shared" si="48"/>
        <v>701.80361261919518</v>
      </c>
      <c r="O361" s="4">
        <f t="shared" si="49"/>
        <v>7.7973740299441481</v>
      </c>
      <c r="P361" s="14">
        <f>+AVERAGEIF($C$15:C361,"&lt;&gt;",$B$15:B361)</f>
        <v>8.0765555555555544</v>
      </c>
      <c r="R361" s="1"/>
    </row>
    <row r="362" spans="1:18" x14ac:dyDescent="0.25">
      <c r="A362" s="1">
        <v>40702</v>
      </c>
      <c r="B362" s="14">
        <v>8.1069999999999993</v>
      </c>
      <c r="C362">
        <f>+$B$3</f>
        <v>200</v>
      </c>
      <c r="D362" s="7">
        <f>+$D$11</f>
        <v>2.223157894736842</v>
      </c>
      <c r="E362">
        <v>1.54</v>
      </c>
      <c r="F362" s="6">
        <f>+C362-D362-E362</f>
        <v>196.23684210526318</v>
      </c>
      <c r="G362">
        <f t="shared" si="45"/>
        <v>6240.1779224658576</v>
      </c>
      <c r="H362">
        <f t="shared" si="46"/>
        <v>5885.7587296090778</v>
      </c>
      <c r="I362" s="5">
        <f t="shared" si="44"/>
        <v>878200</v>
      </c>
      <c r="J362" s="6">
        <f>+H362+SUM($B$4:$B$5)-SUM($F$15:F362)</f>
        <v>26617.29662434592</v>
      </c>
      <c r="K362" s="10">
        <f t="shared" si="47"/>
        <v>-1.8453108989813227E-4</v>
      </c>
      <c r="L362" s="10">
        <f>+H362/SUM($F$15:F362)-1</f>
        <v>3.8334317194104406E-2</v>
      </c>
      <c r="M362" s="14">
        <f t="shared" si="50"/>
        <v>24.205851992754805</v>
      </c>
      <c r="N362" s="14">
        <f t="shared" si="48"/>
        <v>726.00946461194997</v>
      </c>
      <c r="O362" s="4">
        <f t="shared" si="49"/>
        <v>7.8076972568022045</v>
      </c>
      <c r="P362" s="14">
        <f>+AVERAGEIF($C$15:C362,"&lt;&gt;",$B$15:B362)</f>
        <v>8.078157894736842</v>
      </c>
      <c r="R362" s="1"/>
    </row>
    <row r="363" spans="1:18" x14ac:dyDescent="0.25">
      <c r="A363" s="1">
        <v>40703</v>
      </c>
      <c r="B363" s="14">
        <v>8.1359999999999992</v>
      </c>
      <c r="G363">
        <f t="shared" si="45"/>
        <v>6262.5000095204414</v>
      </c>
      <c r="H363">
        <f t="shared" si="46"/>
        <v>5906.8130040828246</v>
      </c>
      <c r="I363" s="5">
        <f t="shared" si="44"/>
        <v>0</v>
      </c>
      <c r="J363" s="6">
        <f>+H363+SUM($B$4:$B$5)-SUM($F$15:F363)</f>
        <v>26638.350898819666</v>
      </c>
      <c r="K363" s="10">
        <f t="shared" si="47"/>
        <v>7.9099973114815647E-4</v>
      </c>
      <c r="L363" s="10">
        <f>+H363/SUM($F$15:F363)-1</f>
        <v>4.2048600553994619E-2</v>
      </c>
      <c r="M363" s="14">
        <f t="shared" si="50"/>
        <v>0</v>
      </c>
      <c r="N363" s="14">
        <f t="shared" si="48"/>
        <v>726.00946461194997</v>
      </c>
      <c r="O363" s="4">
        <f t="shared" si="49"/>
        <v>7.8076972568022045</v>
      </c>
      <c r="P363" s="14">
        <f>+AVERAGEIF($C$15:C363,"&lt;&gt;",$B$15:B363)</f>
        <v>8.078157894736842</v>
      </c>
      <c r="R363" s="1"/>
    </row>
    <row r="364" spans="1:18" x14ac:dyDescent="0.25">
      <c r="A364" s="1">
        <v>40704</v>
      </c>
      <c r="B364" s="14">
        <v>8.1310000000000002</v>
      </c>
      <c r="G364">
        <f t="shared" si="45"/>
        <v>6258.6513738213753</v>
      </c>
      <c r="H364">
        <f t="shared" si="46"/>
        <v>5903.1829567597651</v>
      </c>
      <c r="I364" s="5">
        <f t="shared" si="44"/>
        <v>0</v>
      </c>
      <c r="J364" s="6">
        <f>+H364+SUM($B$4:$B$5)-SUM($F$15:F364)</f>
        <v>26634.720851496608</v>
      </c>
      <c r="K364" s="10">
        <f t="shared" si="47"/>
        <v>-1.3627147329231537E-4</v>
      </c>
      <c r="L364" s="10">
        <f>+H364/SUM($F$15:F364)-1</f>
        <v>4.1408206871254905E-2</v>
      </c>
      <c r="M364" s="14">
        <f t="shared" si="50"/>
        <v>0</v>
      </c>
      <c r="N364" s="14">
        <f t="shared" si="48"/>
        <v>726.00946461194997</v>
      </c>
      <c r="O364" s="4">
        <f t="shared" si="49"/>
        <v>7.8076972568022045</v>
      </c>
      <c r="P364" s="14">
        <f>+AVERAGEIF($C$15:C364,"&lt;&gt;",$B$15:B364)</f>
        <v>8.078157894736842</v>
      </c>
      <c r="R364" s="1"/>
    </row>
    <row r="365" spans="1:18" x14ac:dyDescent="0.25">
      <c r="A365" s="1">
        <v>40708</v>
      </c>
      <c r="B365" s="14">
        <v>8.1029999999999998</v>
      </c>
      <c r="G365">
        <f t="shared" si="45"/>
        <v>6237.0990139066043</v>
      </c>
      <c r="H365">
        <f t="shared" si="46"/>
        <v>5882.8546917506301</v>
      </c>
      <c r="I365" s="5">
        <f t="shared" si="44"/>
        <v>0</v>
      </c>
      <c r="J365" s="6">
        <f>+H365+SUM($B$4:$B$5)-SUM($F$15:F365)</f>
        <v>26614.392586487473</v>
      </c>
      <c r="K365" s="10">
        <f t="shared" si="47"/>
        <v>-7.6322425613084555E-4</v>
      </c>
      <c r="L365" s="10">
        <f>+H365/SUM($F$15:F365)-1</f>
        <v>3.7822002247912545E-2</v>
      </c>
      <c r="M365" s="14">
        <f t="shared" si="50"/>
        <v>0</v>
      </c>
      <c r="N365" s="14">
        <f t="shared" si="48"/>
        <v>726.00946461194997</v>
      </c>
      <c r="O365" s="4">
        <f t="shared" si="49"/>
        <v>7.8076972568022045</v>
      </c>
      <c r="P365" s="14">
        <f>+AVERAGEIF($C$15:C365,"&lt;&gt;",$B$15:B365)</f>
        <v>8.078157894736842</v>
      </c>
      <c r="R365" s="1"/>
    </row>
    <row r="366" spans="1:18" x14ac:dyDescent="0.25">
      <c r="A366" s="1">
        <v>40709</v>
      </c>
      <c r="B366" s="14">
        <v>8.1539999999999999</v>
      </c>
      <c r="G366">
        <f t="shared" si="45"/>
        <v>6276.3550980370801</v>
      </c>
      <c r="H366">
        <f t="shared" si="46"/>
        <v>5919.8811744458399</v>
      </c>
      <c r="I366" s="5">
        <f t="shared" si="44"/>
        <v>0</v>
      </c>
      <c r="J366" s="6">
        <f>+H366+SUM($B$4:$B$5)-SUM($F$15:F366)</f>
        <v>26651.419069182681</v>
      </c>
      <c r="K366" s="10">
        <f t="shared" si="47"/>
        <v>1.3912202795869355E-3</v>
      </c>
      <c r="L366" s="10">
        <f>+H366/SUM($F$15:F366)-1</f>
        <v>4.4354017811857327E-2</v>
      </c>
      <c r="M366" s="14">
        <f t="shared" si="50"/>
        <v>0</v>
      </c>
      <c r="N366" s="14">
        <f t="shared" si="48"/>
        <v>726.00946461194997</v>
      </c>
      <c r="O366" s="4">
        <f t="shared" si="49"/>
        <v>7.8076972568022045</v>
      </c>
      <c r="P366" s="14">
        <f>+AVERAGEIF($C$15:C366,"&lt;&gt;",$B$15:B366)</f>
        <v>8.078157894736842</v>
      </c>
      <c r="R366" s="1"/>
    </row>
    <row r="367" spans="1:18" x14ac:dyDescent="0.25">
      <c r="A367" s="1">
        <v>40710</v>
      </c>
      <c r="B367" s="14">
        <v>8.0980000000000008</v>
      </c>
      <c r="G367">
        <f t="shared" si="45"/>
        <v>6233.2503782075401</v>
      </c>
      <c r="H367">
        <f t="shared" si="46"/>
        <v>5879.2246444275706</v>
      </c>
      <c r="I367" s="5">
        <f t="shared" si="44"/>
        <v>0</v>
      </c>
      <c r="J367" s="6">
        <f>+H367+SUM($B$4:$B$5)-SUM($F$15:F367)</f>
        <v>26610.762539164411</v>
      </c>
      <c r="K367" s="10">
        <f t="shared" si="47"/>
        <v>-1.5254921290581702E-3</v>
      </c>
      <c r="L367" s="10">
        <f>+H367/SUM($F$15:F367)-1</f>
        <v>3.7181608565173052E-2</v>
      </c>
      <c r="M367" s="14">
        <f t="shared" si="50"/>
        <v>0</v>
      </c>
      <c r="N367" s="14">
        <f t="shared" si="48"/>
        <v>726.00946461194997</v>
      </c>
      <c r="O367" s="4">
        <f t="shared" si="49"/>
        <v>7.8076972568022045</v>
      </c>
      <c r="P367" s="14">
        <f>+AVERAGEIF($C$15:C367,"&lt;&gt;",$B$15:B367)</f>
        <v>8.078157894736842</v>
      </c>
      <c r="R367" s="1"/>
    </row>
    <row r="368" spans="1:18" x14ac:dyDescent="0.25">
      <c r="A368" s="1">
        <v>40711</v>
      </c>
      <c r="B368" s="14">
        <v>7.9909999999999997</v>
      </c>
      <c r="G368">
        <f t="shared" si="45"/>
        <v>6150.8895742475233</v>
      </c>
      <c r="H368">
        <f t="shared" si="46"/>
        <v>5801.5416317140916</v>
      </c>
      <c r="I368" s="5">
        <f t="shared" si="44"/>
        <v>0</v>
      </c>
      <c r="J368" s="6">
        <f>+H368+SUM($B$4:$B$5)-SUM($F$15:F368)</f>
        <v>26533.079526450932</v>
      </c>
      <c r="K368" s="10">
        <f t="shared" si="47"/>
        <v>-2.9192328705029968E-3</v>
      </c>
      <c r="L368" s="10">
        <f>+H368/SUM($F$15:F368)-1</f>
        <v>2.3477183754543995E-2</v>
      </c>
      <c r="M368" s="14">
        <f t="shared" si="50"/>
        <v>0</v>
      </c>
      <c r="N368" s="14">
        <f t="shared" si="48"/>
        <v>726.00946461194997</v>
      </c>
      <c r="O368" s="4">
        <f t="shared" si="49"/>
        <v>7.8076972568022045</v>
      </c>
      <c r="P368" s="14">
        <f>+AVERAGEIF($C$15:C368,"&lt;&gt;",$B$15:B368)</f>
        <v>8.078157894736842</v>
      </c>
      <c r="R368" s="1"/>
    </row>
    <row r="369" spans="1:18" x14ac:dyDescent="0.25">
      <c r="A369" s="1">
        <v>40714</v>
      </c>
      <c r="B369" s="14">
        <v>7.9539999999999997</v>
      </c>
      <c r="G369">
        <f t="shared" si="45"/>
        <v>6122.409670074434</v>
      </c>
      <c r="H369">
        <f t="shared" si="46"/>
        <v>5774.6792815234494</v>
      </c>
      <c r="I369" s="5">
        <f t="shared" si="44"/>
        <v>0</v>
      </c>
      <c r="J369" s="6">
        <f>+H369+SUM($B$4:$B$5)-SUM($F$15:F369)</f>
        <v>26506.217176260292</v>
      </c>
      <c r="K369" s="10">
        <f t="shared" si="47"/>
        <v>-1.0124098171062634E-3</v>
      </c>
      <c r="L369" s="10">
        <f>+H369/SUM($F$15:F369)-1</f>
        <v>1.8738270502270504E-2</v>
      </c>
      <c r="M369" s="14">
        <f t="shared" si="50"/>
        <v>0</v>
      </c>
      <c r="N369" s="14">
        <f t="shared" si="48"/>
        <v>726.00946461194997</v>
      </c>
      <c r="O369" s="4">
        <f t="shared" si="49"/>
        <v>7.8076972568022045</v>
      </c>
      <c r="P369" s="14">
        <f>+AVERAGEIF($C$15:C369,"&lt;&gt;",$B$15:B369)</f>
        <v>8.078157894736842</v>
      </c>
      <c r="R369" s="1"/>
    </row>
    <row r="370" spans="1:18" x14ac:dyDescent="0.25">
      <c r="A370" s="1">
        <v>40715</v>
      </c>
      <c r="B370" s="14">
        <v>8.0210000000000008</v>
      </c>
      <c r="G370">
        <f t="shared" si="45"/>
        <v>6173.9813884419209</v>
      </c>
      <c r="H370">
        <f t="shared" si="46"/>
        <v>5823.321915652451</v>
      </c>
      <c r="I370" s="5">
        <f t="shared" si="44"/>
        <v>0</v>
      </c>
      <c r="J370" s="6">
        <f>+H370+SUM($B$4:$B$5)-SUM($F$15:F370)</f>
        <v>26554.859810389291</v>
      </c>
      <c r="K370" s="10">
        <f t="shared" si="47"/>
        <v>1.8351405561018996E-3</v>
      </c>
      <c r="L370" s="10">
        <f>+H370/SUM($F$15:F370)-1</f>
        <v>2.7319545850982285E-2</v>
      </c>
      <c r="M370" s="14">
        <f t="shared" si="50"/>
        <v>0</v>
      </c>
      <c r="N370" s="14">
        <f t="shared" si="48"/>
        <v>726.00946461194997</v>
      </c>
      <c r="O370" s="4">
        <f t="shared" si="49"/>
        <v>7.8076972568022045</v>
      </c>
      <c r="P370" s="14">
        <f>+AVERAGEIF($C$15:C370,"&lt;&gt;",$B$15:B370)</f>
        <v>8.078157894736842</v>
      </c>
      <c r="R370" s="1"/>
    </row>
    <row r="371" spans="1:18" x14ac:dyDescent="0.25">
      <c r="A371" s="1">
        <v>40716</v>
      </c>
      <c r="B371" s="14">
        <v>8.0069999999999997</v>
      </c>
      <c r="G371">
        <f t="shared" si="45"/>
        <v>6163.2052084845354</v>
      </c>
      <c r="H371">
        <f t="shared" si="46"/>
        <v>5813.1577831478835</v>
      </c>
      <c r="I371" s="5">
        <f t="shared" si="44"/>
        <v>0</v>
      </c>
      <c r="J371" s="6">
        <f>+H371+SUM($B$4:$B$5)-SUM($F$15:F371)</f>
        <v>26544.695677884723</v>
      </c>
      <c r="K371" s="10">
        <f t="shared" si="47"/>
        <v>-3.8275978774293673E-4</v>
      </c>
      <c r="L371" s="10">
        <f>+H371/SUM($F$15:F371)-1</f>
        <v>2.5526443539310995E-2</v>
      </c>
      <c r="M371" s="14">
        <f t="shared" si="50"/>
        <v>0</v>
      </c>
      <c r="N371" s="14">
        <f t="shared" si="48"/>
        <v>726.00946461194997</v>
      </c>
      <c r="O371" s="4">
        <f t="shared" si="49"/>
        <v>7.8076972568022045</v>
      </c>
      <c r="P371" s="14">
        <f>+AVERAGEIF($C$15:C371,"&lt;&gt;",$B$15:B371)</f>
        <v>8.078157894736842</v>
      </c>
      <c r="R371" s="1"/>
    </row>
    <row r="372" spans="1:18" x14ac:dyDescent="0.25">
      <c r="A372" s="1">
        <v>40718</v>
      </c>
      <c r="B372" s="14">
        <v>8.1440000000000001</v>
      </c>
      <c r="G372">
        <f t="shared" si="45"/>
        <v>6268.6578266389479</v>
      </c>
      <c r="H372">
        <f t="shared" si="46"/>
        <v>5912.621079799721</v>
      </c>
      <c r="I372" s="5">
        <f t="shared" si="44"/>
        <v>0</v>
      </c>
      <c r="J372" s="6">
        <f>+H372+SUM($B$4:$B$5)-SUM($F$15:F372)</f>
        <v>26644.15897453656</v>
      </c>
      <c r="K372" s="10">
        <f t="shared" si="47"/>
        <v>3.7470121284797209E-3</v>
      </c>
      <c r="L372" s="10">
        <f>+H372/SUM($F$15:F372)-1</f>
        <v>4.3073230446378119E-2</v>
      </c>
      <c r="M372" s="14">
        <f t="shared" si="50"/>
        <v>0</v>
      </c>
      <c r="N372" s="14">
        <f t="shared" si="48"/>
        <v>726.00946461194997</v>
      </c>
      <c r="O372" s="4">
        <f t="shared" si="49"/>
        <v>7.8076972568022045</v>
      </c>
      <c r="P372" s="14">
        <f>+AVERAGEIF($C$15:C372,"&lt;&gt;",$B$15:B372)</f>
        <v>8.078157894736842</v>
      </c>
      <c r="R372" s="1"/>
    </row>
    <row r="373" spans="1:18" x14ac:dyDescent="0.25">
      <c r="A373" s="1">
        <v>40721</v>
      </c>
      <c r="B373" s="14">
        <v>8.0630000000000006</v>
      </c>
      <c r="G373">
        <f t="shared" si="45"/>
        <v>6206.3099283140764</v>
      </c>
      <c r="H373">
        <f t="shared" si="46"/>
        <v>5853.8143131661536</v>
      </c>
      <c r="I373" s="5">
        <f t="shared" si="44"/>
        <v>0</v>
      </c>
      <c r="J373" s="6">
        <f>+H373+SUM($B$4:$B$5)-SUM($F$15:F373)</f>
        <v>26585.352207902994</v>
      </c>
      <c r="K373" s="10">
        <f t="shared" si="47"/>
        <v>-2.2071166400773334E-3</v>
      </c>
      <c r="L373" s="10">
        <f>+H373/SUM($F$15:F373)-1</f>
        <v>3.2698852785995491E-2</v>
      </c>
      <c r="M373" s="14">
        <f t="shared" si="50"/>
        <v>0</v>
      </c>
      <c r="N373" s="14">
        <f t="shared" si="48"/>
        <v>726.00946461194997</v>
      </c>
      <c r="O373" s="4">
        <f t="shared" si="49"/>
        <v>7.8076972568022045</v>
      </c>
      <c r="P373" s="14">
        <f>+AVERAGEIF($C$15:C373,"&lt;&gt;",$B$15:B373)</f>
        <v>8.078157894736842</v>
      </c>
      <c r="R373" s="1"/>
    </row>
    <row r="374" spans="1:18" x14ac:dyDescent="0.25">
      <c r="A374" s="1">
        <v>40722</v>
      </c>
      <c r="B374" s="14">
        <v>8.0790000000000006</v>
      </c>
      <c r="G374">
        <f t="shared" si="45"/>
        <v>6218.6255625510876</v>
      </c>
      <c r="H374">
        <f t="shared" si="46"/>
        <v>5865.4304645999446</v>
      </c>
      <c r="I374" s="5">
        <f t="shared" si="44"/>
        <v>0</v>
      </c>
      <c r="J374" s="6">
        <f>+H374+SUM($B$4:$B$5)-SUM($F$15:F374)</f>
        <v>26596.968359336784</v>
      </c>
      <c r="K374" s="10">
        <f t="shared" si="47"/>
        <v>4.3693803049693614E-4</v>
      </c>
      <c r="L374" s="10">
        <f>+H374/SUM($F$15:F374)-1</f>
        <v>3.474811257076249E-2</v>
      </c>
      <c r="M374" s="14">
        <f t="shared" si="50"/>
        <v>0</v>
      </c>
      <c r="N374" s="14">
        <f t="shared" si="48"/>
        <v>726.00946461194997</v>
      </c>
      <c r="O374" s="4">
        <f t="shared" si="49"/>
        <v>7.8076972568022045</v>
      </c>
      <c r="P374" s="14">
        <f>+AVERAGEIF($C$15:C374,"&lt;&gt;",$B$15:B374)</f>
        <v>8.078157894736842</v>
      </c>
      <c r="R374" s="1"/>
    </row>
    <row r="375" spans="1:18" x14ac:dyDescent="0.25">
      <c r="A375" s="1">
        <v>40723</v>
      </c>
      <c r="B375" s="14">
        <v>8.1449999999999996</v>
      </c>
      <c r="G375">
        <f t="shared" si="45"/>
        <v>6269.4275537787598</v>
      </c>
      <c r="H375">
        <f t="shared" si="46"/>
        <v>5913.3470892643327</v>
      </c>
      <c r="I375" s="5">
        <f t="shared" si="44"/>
        <v>0</v>
      </c>
      <c r="J375" s="6">
        <f>+H375+SUM($B$4:$B$5)-SUM($F$15:F375)</f>
        <v>26644.884984001172</v>
      </c>
      <c r="K375" s="10">
        <f t="shared" si="47"/>
        <v>1.8015821960237766E-3</v>
      </c>
      <c r="L375" s="10">
        <f>+H375/SUM($F$15:F375)-1</f>
        <v>4.3201309182925973E-2</v>
      </c>
      <c r="M375" s="14">
        <f t="shared" si="50"/>
        <v>0</v>
      </c>
      <c r="N375" s="14">
        <f t="shared" si="48"/>
        <v>726.00946461194997</v>
      </c>
      <c r="O375" s="4">
        <f t="shared" si="49"/>
        <v>7.8076972568022045</v>
      </c>
      <c r="P375" s="14">
        <f>+AVERAGEIF($C$15:C375,"&lt;&gt;",$B$15:B375)</f>
        <v>8.078157894736842</v>
      </c>
      <c r="R375" s="1"/>
    </row>
    <row r="376" spans="1:18" x14ac:dyDescent="0.25">
      <c r="A376" s="1">
        <v>40724</v>
      </c>
      <c r="B376" s="14">
        <v>8.1820000000000004</v>
      </c>
      <c r="G376">
        <f t="shared" si="45"/>
        <v>6297.9074579518501</v>
      </c>
      <c r="H376">
        <f t="shared" si="46"/>
        <v>5940.2094394549749</v>
      </c>
      <c r="I376" s="5">
        <f t="shared" si="44"/>
        <v>0</v>
      </c>
      <c r="J376" s="6">
        <f>+H376+SUM($B$4:$B$5)-SUM($F$15:F376)</f>
        <v>26671.747334191816</v>
      </c>
      <c r="K376" s="10">
        <f t="shared" si="47"/>
        <v>1.0081616117605385E-3</v>
      </c>
      <c r="L376" s="10">
        <f>+H376/SUM($F$15:F376)-1</f>
        <v>4.7940222435199686E-2</v>
      </c>
      <c r="M376" s="14">
        <f t="shared" si="50"/>
        <v>0</v>
      </c>
      <c r="N376" s="14">
        <f t="shared" si="48"/>
        <v>726.00946461194997</v>
      </c>
      <c r="O376" s="4">
        <f t="shared" si="49"/>
        <v>7.8076972568022045</v>
      </c>
      <c r="P376" s="14">
        <f>+AVERAGEIF($C$15:C376,"&lt;&gt;",$B$15:B376)</f>
        <v>8.078157894736842</v>
      </c>
      <c r="R376" s="1"/>
    </row>
    <row r="377" spans="1:18" x14ac:dyDescent="0.25">
      <c r="A377" s="1">
        <v>40725</v>
      </c>
      <c r="B377" s="14">
        <v>8.2569999999999997</v>
      </c>
      <c r="G377">
        <f t="shared" si="45"/>
        <v>6355.6369934378417</v>
      </c>
      <c r="H377">
        <f t="shared" si="46"/>
        <v>5994.6601493008702</v>
      </c>
      <c r="I377" s="5">
        <f t="shared" si="44"/>
        <v>0</v>
      </c>
      <c r="J377" s="6">
        <f>+H377+SUM($B$4:$B$5)-SUM($F$15:F377)</f>
        <v>26726.198044037712</v>
      </c>
      <c r="K377" s="10">
        <f t="shared" si="47"/>
        <v>2.0415126599557798E-3</v>
      </c>
      <c r="L377" s="10">
        <f>+H377/SUM($F$15:F377)-1</f>
        <v>5.7546127676294523E-2</v>
      </c>
      <c r="M377" s="14">
        <f t="shared" si="50"/>
        <v>0</v>
      </c>
      <c r="N377" s="14">
        <f t="shared" si="48"/>
        <v>726.00946461194997</v>
      </c>
      <c r="O377" s="4">
        <f t="shared" si="49"/>
        <v>7.8076972568022045</v>
      </c>
      <c r="P377" s="14">
        <f>+AVERAGEIF($C$15:C377,"&lt;&gt;",$B$15:B377)</f>
        <v>8.078157894736842</v>
      </c>
      <c r="R377" s="1"/>
    </row>
    <row r="378" spans="1:18" x14ac:dyDescent="0.25">
      <c r="A378" s="1">
        <v>40728</v>
      </c>
      <c r="B378" s="14">
        <v>8.3239999999999998</v>
      </c>
      <c r="G378">
        <f t="shared" si="45"/>
        <v>6407.2087118053287</v>
      </c>
      <c r="H378">
        <f t="shared" si="46"/>
        <v>6043.3027834298709</v>
      </c>
      <c r="I378" s="5">
        <f t="shared" si="44"/>
        <v>0</v>
      </c>
      <c r="J378" s="6">
        <f>+H378+SUM($B$4:$B$5)-SUM($F$15:F378)</f>
        <v>26774.840678166711</v>
      </c>
      <c r="K378" s="10">
        <f t="shared" si="47"/>
        <v>1.8200356836706177E-3</v>
      </c>
      <c r="L378" s="10">
        <f>+H378/SUM($F$15:F378)-1</f>
        <v>6.6127403025006082E-2</v>
      </c>
      <c r="M378" s="14">
        <f t="shared" si="50"/>
        <v>0</v>
      </c>
      <c r="N378" s="14">
        <f t="shared" si="48"/>
        <v>726.00946461194997</v>
      </c>
      <c r="O378" s="4">
        <f t="shared" si="49"/>
        <v>7.8076972568022045</v>
      </c>
      <c r="P378" s="14">
        <f>+AVERAGEIF($C$15:C378,"&lt;&gt;",$B$15:B378)</f>
        <v>8.078157894736842</v>
      </c>
      <c r="R378" s="1"/>
    </row>
    <row r="379" spans="1:18" x14ac:dyDescent="0.25">
      <c r="A379" s="1">
        <v>40729</v>
      </c>
      <c r="B379" s="14">
        <v>8.3290000000000006</v>
      </c>
      <c r="G379">
        <f t="shared" si="45"/>
        <v>6411.0573475043948</v>
      </c>
      <c r="H379">
        <f t="shared" si="46"/>
        <v>6046.9328307529313</v>
      </c>
      <c r="I379" s="5">
        <f t="shared" si="44"/>
        <v>0</v>
      </c>
      <c r="J379" s="6">
        <f>+H379+SUM($B$4:$B$5)-SUM($F$15:F379)</f>
        <v>26778.470725489773</v>
      </c>
      <c r="K379" s="10">
        <f t="shared" si="47"/>
        <v>1.355768038620031E-4</v>
      </c>
      <c r="L379" s="10">
        <f>+H379/SUM($F$15:F379)-1</f>
        <v>6.6767796707746019E-2</v>
      </c>
      <c r="M379" s="14">
        <f t="shared" si="50"/>
        <v>0</v>
      </c>
      <c r="N379" s="14">
        <f t="shared" si="48"/>
        <v>726.00946461194997</v>
      </c>
      <c r="O379" s="4">
        <f t="shared" si="49"/>
        <v>7.8076972568022045</v>
      </c>
      <c r="P379" s="14">
        <f>+AVERAGEIF($C$15:C379,"&lt;&gt;",$B$15:B379)</f>
        <v>8.078157894736842</v>
      </c>
      <c r="R379" s="1"/>
    </row>
    <row r="380" spans="1:18" x14ac:dyDescent="0.25">
      <c r="A380" s="1">
        <v>40730</v>
      </c>
      <c r="B380" s="14">
        <v>8.3810000000000002</v>
      </c>
      <c r="G380">
        <f t="shared" si="45"/>
        <v>6451.0831587746825</v>
      </c>
      <c r="H380">
        <f t="shared" si="46"/>
        <v>6084.6853229127528</v>
      </c>
      <c r="I380" s="5">
        <f t="shared" si="44"/>
        <v>0</v>
      </c>
      <c r="J380" s="6">
        <f>+H380+SUM($B$4:$B$5)-SUM($F$15:F380)</f>
        <v>26816.223217649593</v>
      </c>
      <c r="K380" s="10">
        <f t="shared" si="47"/>
        <v>1.4098076229529521E-3</v>
      </c>
      <c r="L380" s="10">
        <f>+H380/SUM($F$15:F380)-1</f>
        <v>7.3427891008238433E-2</v>
      </c>
      <c r="M380" s="14">
        <f t="shared" si="50"/>
        <v>0</v>
      </c>
      <c r="N380" s="14">
        <f t="shared" si="48"/>
        <v>726.00946461194997</v>
      </c>
      <c r="O380" s="4">
        <f t="shared" si="49"/>
        <v>7.8076972568022045</v>
      </c>
      <c r="P380" s="14">
        <f>+AVERAGEIF($C$15:C380,"&lt;&gt;",$B$15:B380)</f>
        <v>8.078157894736842</v>
      </c>
      <c r="R380" s="1"/>
    </row>
    <row r="381" spans="1:18" x14ac:dyDescent="0.25">
      <c r="A381" s="1">
        <v>40731</v>
      </c>
      <c r="B381" s="14">
        <v>8.391</v>
      </c>
      <c r="G381">
        <f t="shared" si="45"/>
        <v>6458.7804301728147</v>
      </c>
      <c r="H381">
        <f t="shared" si="46"/>
        <v>6091.9454175588717</v>
      </c>
      <c r="I381" s="5">
        <f t="shared" si="44"/>
        <v>0</v>
      </c>
      <c r="J381" s="6">
        <f>+H381+SUM($B$4:$B$5)-SUM($F$15:F381)</f>
        <v>26823.483312295713</v>
      </c>
      <c r="K381" s="10">
        <f t="shared" si="47"/>
        <v>2.7073516606712644E-4</v>
      </c>
      <c r="L381" s="10">
        <f>+H381/SUM($F$15:F381)-1</f>
        <v>7.4708678373717863E-2</v>
      </c>
      <c r="M381" s="14">
        <f t="shared" si="50"/>
        <v>0</v>
      </c>
      <c r="N381" s="14">
        <f t="shared" si="48"/>
        <v>726.00946461194997</v>
      </c>
      <c r="O381" s="4">
        <f t="shared" si="49"/>
        <v>7.8076972568022045</v>
      </c>
      <c r="P381" s="14">
        <f>+AVERAGEIF($C$15:C381,"&lt;&gt;",$B$15:B381)</f>
        <v>8.078157894736842</v>
      </c>
      <c r="R381" s="1"/>
    </row>
    <row r="382" spans="1:18" x14ac:dyDescent="0.25">
      <c r="A382" s="1">
        <v>40732</v>
      </c>
      <c r="B382" s="14">
        <v>8.4309999999999992</v>
      </c>
      <c r="C382">
        <f>+$B$3</f>
        <v>200</v>
      </c>
      <c r="D382" s="7">
        <f>+$D$11</f>
        <v>2.223157894736842</v>
      </c>
      <c r="E382">
        <v>1.54</v>
      </c>
      <c r="F382" s="6">
        <f>+C382-D382-E382</f>
        <v>196.23684210526318</v>
      </c>
      <c r="G382">
        <f t="shared" si="45"/>
        <v>6689.5695157653436</v>
      </c>
      <c r="H382">
        <f t="shared" si="46"/>
        <v>6317.2226382486124</v>
      </c>
      <c r="I382" s="5">
        <f t="shared" si="44"/>
        <v>872200</v>
      </c>
      <c r="J382" s="6">
        <f>+H382+SUM($B$4:$B$5)-SUM($F$15:F382)</f>
        <v>26852.523690880189</v>
      </c>
      <c r="K382" s="10">
        <f t="shared" si="47"/>
        <v>1.0826475535026248E-3</v>
      </c>
      <c r="L382" s="10">
        <f>+H382/SUM($F$15:F382)-1</f>
        <v>7.7160600218574515E-2</v>
      </c>
      <c r="M382" s="14">
        <f t="shared" si="50"/>
        <v>23.275630661281365</v>
      </c>
      <c r="N382" s="14">
        <f t="shared" si="48"/>
        <v>749.28509527323138</v>
      </c>
      <c r="O382" s="4">
        <f t="shared" si="49"/>
        <v>7.8270593988391353</v>
      </c>
      <c r="P382" s="14">
        <f>+AVERAGEIF($C$15:C382,"&lt;&gt;",$B$15:B382)</f>
        <v>8.0958000000000006</v>
      </c>
      <c r="R382" s="1"/>
    </row>
    <row r="383" spans="1:18" x14ac:dyDescent="0.25">
      <c r="A383" s="1">
        <v>40735</v>
      </c>
      <c r="B383" s="14">
        <v>8.4329999999999998</v>
      </c>
      <c r="G383">
        <f t="shared" si="45"/>
        <v>6691.1564140017963</v>
      </c>
      <c r="H383">
        <f t="shared" si="46"/>
        <v>6318.7212084391595</v>
      </c>
      <c r="I383" s="5">
        <f t="shared" si="44"/>
        <v>0</v>
      </c>
      <c r="J383" s="6">
        <f>+H383+SUM($B$4:$B$5)-SUM($F$15:F383)</f>
        <v>26854.022261070735</v>
      </c>
      <c r="K383" s="10">
        <f t="shared" si="47"/>
        <v>5.580742457578225E-5</v>
      </c>
      <c r="L383" s="10">
        <f>+H383/SUM($F$15:F383)-1</f>
        <v>7.7416124023631738E-2</v>
      </c>
      <c r="M383" s="14">
        <f t="shared" si="50"/>
        <v>0</v>
      </c>
      <c r="N383" s="14">
        <f t="shared" si="48"/>
        <v>749.28509527323138</v>
      </c>
      <c r="O383" s="4">
        <f t="shared" si="49"/>
        <v>7.8270593988391353</v>
      </c>
      <c r="P383" s="14">
        <f>+AVERAGEIF($C$15:C383,"&lt;&gt;",$B$15:B383)</f>
        <v>8.0958000000000006</v>
      </c>
      <c r="R383" s="1"/>
    </row>
    <row r="384" spans="1:18" x14ac:dyDescent="0.25">
      <c r="A384" s="1">
        <v>40736</v>
      </c>
      <c r="B384" s="14">
        <v>8.2870000000000008</v>
      </c>
      <c r="G384">
        <f t="shared" si="45"/>
        <v>6575.3128427407673</v>
      </c>
      <c r="H384">
        <f t="shared" si="46"/>
        <v>6209.3255845292679</v>
      </c>
      <c r="I384" s="5">
        <f t="shared" si="44"/>
        <v>0</v>
      </c>
      <c r="J384" s="6">
        <f>+H384+SUM($B$4:$B$5)-SUM($F$15:F384)</f>
        <v>26744.626637160844</v>
      </c>
      <c r="K384" s="10">
        <f t="shared" si="47"/>
        <v>-4.0737146505042121E-3</v>
      </c>
      <c r="L384" s="10">
        <f>+H384/SUM($F$15:F384)-1</f>
        <v>5.8762886254457136E-2</v>
      </c>
      <c r="M384" s="14">
        <f t="shared" si="50"/>
        <v>0</v>
      </c>
      <c r="N384" s="14">
        <f t="shared" si="48"/>
        <v>749.28509527323138</v>
      </c>
      <c r="O384" s="4">
        <f t="shared" si="49"/>
        <v>7.8270593988391353</v>
      </c>
      <c r="P384" s="14">
        <f>+AVERAGEIF($C$15:C384,"&lt;&gt;",$B$15:B384)</f>
        <v>8.0958000000000006</v>
      </c>
      <c r="R384" s="1"/>
    </row>
    <row r="385" spans="1:18" x14ac:dyDescent="0.25">
      <c r="A385" s="1">
        <v>40737</v>
      </c>
      <c r="B385" s="14">
        <v>8.3019999999999996</v>
      </c>
      <c r="G385">
        <f t="shared" si="45"/>
        <v>6587.2145795141596</v>
      </c>
      <c r="H385">
        <f t="shared" si="46"/>
        <v>6220.564860958365</v>
      </c>
      <c r="I385" s="5">
        <f t="shared" si="44"/>
        <v>0</v>
      </c>
      <c r="J385" s="6">
        <f>+H385+SUM($B$4:$B$5)-SUM($F$15:F385)</f>
        <v>26755.865913589943</v>
      </c>
      <c r="K385" s="10">
        <f t="shared" si="47"/>
        <v>4.2024428239662015E-4</v>
      </c>
      <c r="L385" s="10">
        <f>+H385/SUM($F$15:F385)-1</f>
        <v>6.0679314792385863E-2</v>
      </c>
      <c r="M385" s="14">
        <f t="shared" si="50"/>
        <v>0</v>
      </c>
      <c r="N385" s="14">
        <f t="shared" si="48"/>
        <v>749.28509527323138</v>
      </c>
      <c r="O385" s="4">
        <f t="shared" si="49"/>
        <v>7.8270593988391353</v>
      </c>
      <c r="P385" s="14">
        <f>+AVERAGEIF($C$15:C385,"&lt;&gt;",$B$15:B385)</f>
        <v>8.0958000000000006</v>
      </c>
      <c r="R385" s="1"/>
    </row>
    <row r="386" spans="1:18" x14ac:dyDescent="0.25">
      <c r="A386" s="1">
        <v>40738</v>
      </c>
      <c r="B386" s="14">
        <v>8.2889999999999997</v>
      </c>
      <c r="G386">
        <f t="shared" si="45"/>
        <v>6576.8997409772192</v>
      </c>
      <c r="H386">
        <f t="shared" si="46"/>
        <v>6210.8241547198131</v>
      </c>
      <c r="I386" s="5">
        <f t="shared" si="44"/>
        <v>0</v>
      </c>
      <c r="J386" s="6">
        <f>+H386+SUM($B$4:$B$5)-SUM($F$15:F386)</f>
        <v>26746.12520735139</v>
      </c>
      <c r="K386" s="10">
        <f t="shared" si="47"/>
        <v>-3.6405871781586274E-4</v>
      </c>
      <c r="L386" s="10">
        <f>+H386/SUM($F$15:F386)-1</f>
        <v>5.9018410059514137E-2</v>
      </c>
      <c r="M386" s="14">
        <f t="shared" si="50"/>
        <v>0</v>
      </c>
      <c r="N386" s="14">
        <f t="shared" si="48"/>
        <v>749.28509527323138</v>
      </c>
      <c r="O386" s="4">
        <f t="shared" si="49"/>
        <v>7.8270593988391353</v>
      </c>
      <c r="P386" s="14">
        <f>+AVERAGEIF($C$15:C386,"&lt;&gt;",$B$15:B386)</f>
        <v>8.0958000000000006</v>
      </c>
      <c r="R386" s="1"/>
    </row>
    <row r="387" spans="1:18" x14ac:dyDescent="0.25">
      <c r="A387" s="1">
        <v>40739</v>
      </c>
      <c r="B387" s="14">
        <v>8.3019999999999996</v>
      </c>
      <c r="G387">
        <f t="shared" si="45"/>
        <v>6587.2145795141596</v>
      </c>
      <c r="H387">
        <f t="shared" si="46"/>
        <v>6220.564860958365</v>
      </c>
      <c r="I387" s="5">
        <f t="shared" si="44"/>
        <v>0</v>
      </c>
      <c r="J387" s="6">
        <f>+H387+SUM($B$4:$B$5)-SUM($F$15:F387)</f>
        <v>26755.865913589943</v>
      </c>
      <c r="K387" s="10">
        <f t="shared" si="47"/>
        <v>3.6419130483533735E-4</v>
      </c>
      <c r="L387" s="10">
        <f>+H387/SUM($F$15:F387)-1</f>
        <v>6.0679314792385863E-2</v>
      </c>
      <c r="M387" s="14">
        <f t="shared" si="50"/>
        <v>0</v>
      </c>
      <c r="N387" s="14">
        <f t="shared" si="48"/>
        <v>749.28509527323138</v>
      </c>
      <c r="O387" s="4">
        <f t="shared" si="49"/>
        <v>7.8270593988391353</v>
      </c>
      <c r="P387" s="14">
        <f>+AVERAGEIF($C$15:C387,"&lt;&gt;",$B$15:B387)</f>
        <v>8.0958000000000006</v>
      </c>
      <c r="R387" s="1"/>
    </row>
    <row r="388" spans="1:18" x14ac:dyDescent="0.25">
      <c r="A388" s="1">
        <v>40742</v>
      </c>
      <c r="B388" s="14">
        <v>8.27</v>
      </c>
      <c r="G388">
        <f t="shared" si="45"/>
        <v>6561.8242077309196</v>
      </c>
      <c r="H388">
        <f t="shared" si="46"/>
        <v>6196.587737909621</v>
      </c>
      <c r="I388" s="5">
        <f t="shared" si="44"/>
        <v>0</v>
      </c>
      <c r="J388" s="6">
        <f>+H388+SUM($B$4:$B$5)-SUM($F$15:F388)</f>
        <v>26731.888790541198</v>
      </c>
      <c r="K388" s="10">
        <f t="shared" si="47"/>
        <v>-8.9614453616193579E-4</v>
      </c>
      <c r="L388" s="10">
        <f>+H388/SUM($F$15:F388)-1</f>
        <v>5.6590933911470742E-2</v>
      </c>
      <c r="M388" s="14">
        <f t="shared" si="50"/>
        <v>0</v>
      </c>
      <c r="N388" s="14">
        <f t="shared" si="48"/>
        <v>749.28509527323138</v>
      </c>
      <c r="O388" s="4">
        <f t="shared" si="49"/>
        <v>7.8270593988391353</v>
      </c>
      <c r="P388" s="14">
        <f>+AVERAGEIF($C$15:C388,"&lt;&gt;",$B$15:B388)</f>
        <v>8.0958000000000006</v>
      </c>
      <c r="R388" s="1"/>
    </row>
    <row r="389" spans="1:18" x14ac:dyDescent="0.25">
      <c r="A389" s="1">
        <v>40743</v>
      </c>
      <c r="B389" s="14">
        <v>8.2289999999999992</v>
      </c>
      <c r="G389">
        <f t="shared" si="45"/>
        <v>6529.2927938836438</v>
      </c>
      <c r="H389">
        <f t="shared" si="46"/>
        <v>6165.8670490034183</v>
      </c>
      <c r="I389" s="5">
        <f t="shared" si="44"/>
        <v>0</v>
      </c>
      <c r="J389" s="6">
        <f>+H389+SUM($B$4:$B$5)-SUM($F$15:F389)</f>
        <v>26701.168101634998</v>
      </c>
      <c r="K389" s="10">
        <f t="shared" si="47"/>
        <v>-1.1492150497449671E-3</v>
      </c>
      <c r="L389" s="10">
        <f>+H389/SUM($F$15:F389)-1</f>
        <v>5.135269590779834E-2</v>
      </c>
      <c r="M389" s="14">
        <f t="shared" si="50"/>
        <v>0</v>
      </c>
      <c r="N389" s="14">
        <f t="shared" si="48"/>
        <v>749.28509527323138</v>
      </c>
      <c r="O389" s="4">
        <f t="shared" si="49"/>
        <v>7.8270593988391353</v>
      </c>
      <c r="P389" s="14">
        <f>+AVERAGEIF($C$15:C389,"&lt;&gt;",$B$15:B389)</f>
        <v>8.0958000000000006</v>
      </c>
      <c r="R389" s="1"/>
    </row>
    <row r="390" spans="1:18" x14ac:dyDescent="0.25">
      <c r="A390" s="1">
        <v>40744</v>
      </c>
      <c r="B390" s="14">
        <v>8.2789999999999999</v>
      </c>
      <c r="G390">
        <f t="shared" si="45"/>
        <v>6568.9652497949555</v>
      </c>
      <c r="H390">
        <f t="shared" si="46"/>
        <v>6203.3313037670805</v>
      </c>
      <c r="I390" s="5">
        <f t="shared" si="44"/>
        <v>0</v>
      </c>
      <c r="J390" s="6">
        <f>+H390+SUM($B$4:$B$5)-SUM($F$15:F390)</f>
        <v>26738.632356398659</v>
      </c>
      <c r="K390" s="10">
        <f t="shared" si="47"/>
        <v>1.403094224981416E-3</v>
      </c>
      <c r="L390" s="10">
        <f>+H390/SUM($F$15:F390)-1</f>
        <v>5.7740791034228245E-2</v>
      </c>
      <c r="M390" s="14">
        <f t="shared" si="50"/>
        <v>0</v>
      </c>
      <c r="N390" s="14">
        <f t="shared" si="48"/>
        <v>749.28509527323138</v>
      </c>
      <c r="O390" s="4">
        <f t="shared" si="49"/>
        <v>7.8270593988391353</v>
      </c>
      <c r="P390" s="14">
        <f>+AVERAGEIF($C$15:C390,"&lt;&gt;",$B$15:B390)</f>
        <v>8.0958000000000006</v>
      </c>
      <c r="R390" s="1"/>
    </row>
    <row r="391" spans="1:18" x14ac:dyDescent="0.25">
      <c r="A391" s="1">
        <v>40745</v>
      </c>
      <c r="B391" s="14">
        <v>8.2230000000000008</v>
      </c>
      <c r="G391">
        <f t="shared" si="45"/>
        <v>6524.5320991742874</v>
      </c>
      <c r="H391">
        <f t="shared" si="46"/>
        <v>6161.3713384317798</v>
      </c>
      <c r="I391" s="5">
        <f t="shared" si="44"/>
        <v>0</v>
      </c>
      <c r="J391" s="6">
        <f>+H391+SUM($B$4:$B$5)-SUM($F$15:F391)</f>
        <v>26696.672391063359</v>
      </c>
      <c r="K391" s="10">
        <f t="shared" si="47"/>
        <v>-1.569263707134172E-3</v>
      </c>
      <c r="L391" s="10">
        <f>+H391/SUM($F$15:F391)-1</f>
        <v>5.0586124492626894E-2</v>
      </c>
      <c r="M391" s="14">
        <f t="shared" si="50"/>
        <v>0</v>
      </c>
      <c r="N391" s="14">
        <f t="shared" si="48"/>
        <v>749.28509527323138</v>
      </c>
      <c r="O391" s="4">
        <f t="shared" si="49"/>
        <v>7.8270593988391353</v>
      </c>
      <c r="P391" s="14">
        <f>+AVERAGEIF($C$15:C391,"&lt;&gt;",$B$15:B391)</f>
        <v>8.0958000000000006</v>
      </c>
      <c r="R391" s="1"/>
    </row>
    <row r="392" spans="1:18" x14ac:dyDescent="0.25">
      <c r="A392" s="1">
        <v>40746</v>
      </c>
      <c r="B392" s="14">
        <v>8.3010000000000002</v>
      </c>
      <c r="G392">
        <f t="shared" si="45"/>
        <v>6586.4211303959328</v>
      </c>
      <c r="H392">
        <f t="shared" si="46"/>
        <v>6219.8155758630919</v>
      </c>
      <c r="I392" s="5">
        <f t="shared" si="44"/>
        <v>0</v>
      </c>
      <c r="J392" s="6">
        <f>+H392+SUM($B$4:$B$5)-SUM($F$15:F392)</f>
        <v>26755.11662849467</v>
      </c>
      <c r="K392" s="10">
        <f t="shared" si="47"/>
        <v>2.18919558869346E-3</v>
      </c>
      <c r="L392" s="10">
        <f>+H392/SUM($F$15:F392)-1</f>
        <v>6.0551552889857252E-2</v>
      </c>
      <c r="M392" s="14">
        <f t="shared" si="50"/>
        <v>0</v>
      </c>
      <c r="N392" s="14">
        <f t="shared" si="48"/>
        <v>749.28509527323138</v>
      </c>
      <c r="O392" s="4">
        <f t="shared" si="49"/>
        <v>7.8270593988391353</v>
      </c>
      <c r="P392" s="14">
        <f>+AVERAGEIF($C$15:C392,"&lt;&gt;",$B$15:B392)</f>
        <v>8.0958000000000006</v>
      </c>
      <c r="R392" s="1"/>
    </row>
    <row r="393" spans="1:18" x14ac:dyDescent="0.25">
      <c r="A393" s="1">
        <v>40749</v>
      </c>
      <c r="B393" s="14">
        <v>8.2789999999999999</v>
      </c>
      <c r="G393">
        <f t="shared" si="45"/>
        <v>6568.9652497949555</v>
      </c>
      <c r="H393">
        <f t="shared" si="46"/>
        <v>6203.3313037670805</v>
      </c>
      <c r="I393" s="5">
        <f t="shared" si="44"/>
        <v>0</v>
      </c>
      <c r="J393" s="6">
        <f>+H393+SUM($B$4:$B$5)-SUM($F$15:F393)</f>
        <v>26738.632356398659</v>
      </c>
      <c r="K393" s="10">
        <f t="shared" si="47"/>
        <v>-6.1611662265959044E-4</v>
      </c>
      <c r="L393" s="10">
        <f>+H393/SUM($F$15:F393)-1</f>
        <v>5.7740791034228245E-2</v>
      </c>
      <c r="M393" s="14">
        <f t="shared" si="50"/>
        <v>0</v>
      </c>
      <c r="N393" s="14">
        <f t="shared" si="48"/>
        <v>749.28509527323138</v>
      </c>
      <c r="O393" s="4">
        <f t="shared" si="49"/>
        <v>7.8270593988391353</v>
      </c>
      <c r="P393" s="14">
        <f>+AVERAGEIF($C$15:C393,"&lt;&gt;",$B$15:B393)</f>
        <v>8.0958000000000006</v>
      </c>
      <c r="R393" s="1"/>
    </row>
    <row r="394" spans="1:18" x14ac:dyDescent="0.25">
      <c r="A394" s="1">
        <v>40750</v>
      </c>
      <c r="B394" s="14">
        <v>8.2560000000000002</v>
      </c>
      <c r="G394">
        <f t="shared" si="45"/>
        <v>6550.7159200757524</v>
      </c>
      <c r="H394">
        <f t="shared" si="46"/>
        <v>6186.097746575796</v>
      </c>
      <c r="I394" s="5">
        <f t="shared" si="44"/>
        <v>0</v>
      </c>
      <c r="J394" s="6">
        <f>+H394+SUM($B$4:$B$5)-SUM($F$15:F394)</f>
        <v>26721.398799207374</v>
      </c>
      <c r="K394" s="10">
        <f t="shared" si="47"/>
        <v>-6.4451902257300908E-4</v>
      </c>
      <c r="L394" s="10">
        <f>+H394/SUM($F$15:F394)-1</f>
        <v>5.4802267276070404E-2</v>
      </c>
      <c r="M394" s="14">
        <f t="shared" si="50"/>
        <v>0</v>
      </c>
      <c r="N394" s="14">
        <f t="shared" si="48"/>
        <v>749.28509527323138</v>
      </c>
      <c r="O394" s="4">
        <f t="shared" si="49"/>
        <v>7.8270593988391353</v>
      </c>
      <c r="P394" s="14">
        <f>+AVERAGEIF($C$15:C394,"&lt;&gt;",$B$15:B394)</f>
        <v>8.0958000000000006</v>
      </c>
      <c r="R394" s="1"/>
    </row>
    <row r="395" spans="1:18" x14ac:dyDescent="0.25">
      <c r="A395" s="1">
        <v>40751</v>
      </c>
      <c r="B395" s="14">
        <v>8.26</v>
      </c>
      <c r="G395">
        <f t="shared" si="45"/>
        <v>6553.8897165486569</v>
      </c>
      <c r="H395">
        <f t="shared" si="46"/>
        <v>6189.0948869568883</v>
      </c>
      <c r="I395" s="5">
        <f t="shared" si="44"/>
        <v>0</v>
      </c>
      <c r="J395" s="6">
        <f>+H395+SUM($B$4:$B$5)-SUM($F$15:F395)</f>
        <v>26724.395939588467</v>
      </c>
      <c r="K395" s="10">
        <f t="shared" si="47"/>
        <v>1.1216255569612699E-4</v>
      </c>
      <c r="L395" s="10">
        <f>+H395/SUM($F$15:F395)-1</f>
        <v>5.531331488618485E-2</v>
      </c>
      <c r="M395" s="14">
        <f t="shared" si="50"/>
        <v>0</v>
      </c>
      <c r="N395" s="14">
        <f t="shared" si="48"/>
        <v>749.28509527323138</v>
      </c>
      <c r="O395" s="4">
        <f t="shared" si="49"/>
        <v>7.8270593988391353</v>
      </c>
      <c r="P395" s="14">
        <f>+AVERAGEIF($C$15:C395,"&lt;&gt;",$B$15:B395)</f>
        <v>8.0958000000000006</v>
      </c>
      <c r="R395" s="1"/>
    </row>
    <row r="396" spans="1:18" x14ac:dyDescent="0.25">
      <c r="A396" s="1">
        <v>40752</v>
      </c>
      <c r="B396" s="14">
        <v>8.2789999999999999</v>
      </c>
      <c r="G396">
        <f t="shared" si="45"/>
        <v>6568.9652497949546</v>
      </c>
      <c r="H396">
        <f t="shared" si="46"/>
        <v>6203.3313037670796</v>
      </c>
      <c r="I396" s="5">
        <f t="shared" si="44"/>
        <v>0</v>
      </c>
      <c r="J396" s="6">
        <f>+H396+SUM($B$4:$B$5)-SUM($F$15:F396)</f>
        <v>26738.632356398659</v>
      </c>
      <c r="K396" s="10">
        <f t="shared" si="47"/>
        <v>5.3271238917340646E-4</v>
      </c>
      <c r="L396" s="10">
        <f>+H396/SUM($F$15:F396)-1</f>
        <v>5.7740791034228023E-2</v>
      </c>
      <c r="M396" s="14">
        <f t="shared" si="50"/>
        <v>0</v>
      </c>
      <c r="N396" s="14">
        <f t="shared" si="48"/>
        <v>749.28509527323138</v>
      </c>
      <c r="O396" s="4">
        <f t="shared" si="49"/>
        <v>7.8270593988391353</v>
      </c>
      <c r="P396" s="14">
        <f>+AVERAGEIF($C$15:C396,"&lt;&gt;",$B$15:B396)</f>
        <v>8.0958000000000006</v>
      </c>
      <c r="R396" s="1"/>
    </row>
    <row r="397" spans="1:18" x14ac:dyDescent="0.25">
      <c r="A397" s="1">
        <v>40753</v>
      </c>
      <c r="B397" s="14">
        <v>8.1929999999999996</v>
      </c>
      <c r="G397">
        <f t="shared" si="45"/>
        <v>6500.7286256274992</v>
      </c>
      <c r="H397">
        <f t="shared" si="46"/>
        <v>6138.8927855735819</v>
      </c>
      <c r="I397" s="5">
        <f t="shared" si="44"/>
        <v>0</v>
      </c>
      <c r="J397" s="6">
        <f>+H397+SUM($B$4:$B$5)-SUM($F$15:F397)</f>
        <v>26674.193838205159</v>
      </c>
      <c r="K397" s="10">
        <f t="shared" si="47"/>
        <v>-2.4099406930990774E-3</v>
      </c>
      <c r="L397" s="10">
        <f>+H397/SUM($F$15:F397)-1</f>
        <v>4.6753267416768995E-2</v>
      </c>
      <c r="M397" s="14">
        <f t="shared" si="50"/>
        <v>0</v>
      </c>
      <c r="N397" s="14">
        <f t="shared" si="48"/>
        <v>749.28509527323138</v>
      </c>
      <c r="O397" s="4">
        <f t="shared" si="49"/>
        <v>7.8270593988391353</v>
      </c>
      <c r="P397" s="14">
        <f>+AVERAGEIF($C$15:C397,"&lt;&gt;",$B$15:B397)</f>
        <v>8.0958000000000006</v>
      </c>
      <c r="R397" s="1"/>
    </row>
    <row r="398" spans="1:18" x14ac:dyDescent="0.25">
      <c r="A398" s="1">
        <v>40757</v>
      </c>
      <c r="B398" s="14">
        <v>8.1999999999999993</v>
      </c>
      <c r="G398">
        <f t="shared" si="45"/>
        <v>6506.2827694550824</v>
      </c>
      <c r="H398">
        <f t="shared" si="46"/>
        <v>6144.1377812404944</v>
      </c>
      <c r="I398" s="5">
        <f t="shared" si="44"/>
        <v>0</v>
      </c>
      <c r="J398" s="6">
        <f>+H398+SUM($B$4:$B$5)-SUM($F$15:F398)</f>
        <v>26679.438833872071</v>
      </c>
      <c r="K398" s="10">
        <f t="shared" si="47"/>
        <v>1.9663183445106647E-4</v>
      </c>
      <c r="L398" s="10">
        <f>+H398/SUM($F$15:F398)-1</f>
        <v>4.7647600734469053E-2</v>
      </c>
      <c r="M398" s="14">
        <f t="shared" si="50"/>
        <v>0</v>
      </c>
      <c r="N398" s="14">
        <f t="shared" si="48"/>
        <v>749.28509527323138</v>
      </c>
      <c r="O398" s="4">
        <f t="shared" si="49"/>
        <v>7.8270593988391353</v>
      </c>
      <c r="P398" s="14">
        <f>+AVERAGEIF($C$15:C398,"&lt;&gt;",$B$15:B398)</f>
        <v>8.0958000000000006</v>
      </c>
      <c r="R398" s="1"/>
    </row>
    <row r="399" spans="1:18" x14ac:dyDescent="0.25">
      <c r="A399" s="1">
        <v>40758</v>
      </c>
      <c r="B399" s="14">
        <v>8.0069999999999997</v>
      </c>
      <c r="G399">
        <f t="shared" si="45"/>
        <v>6353.1470896374203</v>
      </c>
      <c r="H399">
        <f t="shared" si="46"/>
        <v>5999.5257578527617</v>
      </c>
      <c r="I399" s="5">
        <f t="shared" si="44"/>
        <v>0</v>
      </c>
      <c r="J399" s="6">
        <f>+H399+SUM($B$4:$B$5)-SUM($F$15:F399)</f>
        <v>26534.826810484337</v>
      </c>
      <c r="K399" s="10">
        <f t="shared" si="47"/>
        <v>-5.4203547641390459E-3</v>
      </c>
      <c r="L399" s="10">
        <f>+H399/SUM($F$15:F399)-1</f>
        <v>2.2989553546450603E-2</v>
      </c>
      <c r="M399" s="14">
        <f t="shared" si="50"/>
        <v>0</v>
      </c>
      <c r="N399" s="14">
        <f t="shared" si="48"/>
        <v>749.28509527323138</v>
      </c>
      <c r="O399" s="4">
        <f t="shared" si="49"/>
        <v>7.8270593988391353</v>
      </c>
      <c r="P399" s="14">
        <f>+AVERAGEIF($C$15:C399,"&lt;&gt;",$B$15:B399)</f>
        <v>8.0958000000000006</v>
      </c>
      <c r="R399" s="1"/>
    </row>
    <row r="400" spans="1:18" x14ac:dyDescent="0.25">
      <c r="A400" s="1">
        <v>40759</v>
      </c>
      <c r="B400" s="14">
        <v>7.8760000000000003</v>
      </c>
      <c r="G400">
        <f t="shared" si="45"/>
        <v>6249.2052551497845</v>
      </c>
      <c r="H400">
        <f t="shared" si="46"/>
        <v>5901.369410371969</v>
      </c>
      <c r="I400" s="5">
        <f t="shared" ref="I400:I463" si="51">+C400*(MAX($A:$A)-A400)</f>
        <v>0</v>
      </c>
      <c r="J400" s="6">
        <f>+H400+SUM($B$4:$B$5)-SUM($F$15:F400)</f>
        <v>26436.670463003546</v>
      </c>
      <c r="K400" s="10">
        <f t="shared" si="47"/>
        <v>-3.69915161616996E-3</v>
      </c>
      <c r="L400" s="10">
        <f>+H400/SUM($F$15:F400)-1</f>
        <v>6.25274431520495E-3</v>
      </c>
      <c r="M400" s="14">
        <f t="shared" si="50"/>
        <v>0</v>
      </c>
      <c r="N400" s="14">
        <f t="shared" si="48"/>
        <v>749.28509527323138</v>
      </c>
      <c r="O400" s="4">
        <f t="shared" si="49"/>
        <v>7.8270593988391353</v>
      </c>
      <c r="P400" s="14">
        <f>+AVERAGEIF($C$15:C400,"&lt;&gt;",$B$15:B400)</f>
        <v>8.0958000000000006</v>
      </c>
      <c r="R400" s="1"/>
    </row>
    <row r="401" spans="1:18" x14ac:dyDescent="0.25">
      <c r="A401" s="1">
        <v>40760</v>
      </c>
      <c r="B401" s="14">
        <v>7.641</v>
      </c>
      <c r="G401">
        <f t="shared" ref="G401:G464" si="52">+(B401/B400*G400)+C401</f>
        <v>6062.7447123666207</v>
      </c>
      <c r="H401">
        <f t="shared" ref="H401:H464" si="53">+(B401/B400*H400)+F401</f>
        <v>5725.2874129827596</v>
      </c>
      <c r="I401" s="5">
        <f t="shared" si="51"/>
        <v>0</v>
      </c>
      <c r="J401" s="6">
        <f>+H401+SUM($B$4:$B$5)-SUM($F$15:F401)</f>
        <v>26260.588465614339</v>
      </c>
      <c r="K401" s="10">
        <f t="shared" ref="K401:K464" si="54">+J401/J400-1</f>
        <v>-6.6605209470542714E-3</v>
      </c>
      <c r="L401" s="10">
        <f>+H401/SUM($F$15:F401)-1</f>
        <v>-2.3771302779014625E-2</v>
      </c>
      <c r="M401" s="14">
        <f t="shared" si="50"/>
        <v>0</v>
      </c>
      <c r="N401" s="14">
        <f t="shared" ref="N401:N464" si="55">+M401+N400</f>
        <v>749.28509527323138</v>
      </c>
      <c r="O401" s="4">
        <f t="shared" ref="O401:O464" si="56">((O400*N400)+(B401*M401))/N401</f>
        <v>7.8270593988391353</v>
      </c>
      <c r="P401" s="14">
        <f>+AVERAGEIF($C$15:C401,"&lt;&gt;",$B$15:B401)</f>
        <v>8.0958000000000006</v>
      </c>
      <c r="R401" s="1"/>
    </row>
    <row r="402" spans="1:18" x14ac:dyDescent="0.25">
      <c r="A402" s="1">
        <v>40763</v>
      </c>
      <c r="B402" s="14">
        <v>7.3049999999999997</v>
      </c>
      <c r="C402">
        <f>+$B$3</f>
        <v>200</v>
      </c>
      <c r="D402" s="7">
        <f>+$D$11</f>
        <v>2.223157894736842</v>
      </c>
      <c r="E402">
        <v>1.54</v>
      </c>
      <c r="F402" s="6">
        <f>+C402-D402-E402</f>
        <v>196.23684210526318</v>
      </c>
      <c r="G402">
        <f t="shared" si="52"/>
        <v>5996.1458086426073</v>
      </c>
      <c r="H402">
        <f t="shared" si="53"/>
        <v>5669.764463076217</v>
      </c>
      <c r="I402" s="5">
        <f t="shared" si="51"/>
        <v>866000</v>
      </c>
      <c r="J402" s="6">
        <f>+H402+SUM($B$4:$B$5)-SUM($F$15:F402)</f>
        <v>26008.828673602529</v>
      </c>
      <c r="K402" s="10">
        <f t="shared" si="54"/>
        <v>-9.5869821173834024E-3</v>
      </c>
      <c r="L402" s="10">
        <f>+H402/SUM($F$15:F402)-1</f>
        <v>-6.4539757553088495E-2</v>
      </c>
      <c r="M402" s="14">
        <f t="shared" si="50"/>
        <v>26.863359631110633</v>
      </c>
      <c r="N402" s="14">
        <f t="shared" si="55"/>
        <v>776.14845490434197</v>
      </c>
      <c r="O402" s="4">
        <f t="shared" si="56"/>
        <v>7.808990343504167</v>
      </c>
      <c r="P402" s="14">
        <f>+AVERAGEIF($C$15:C402,"&lt;&gt;",$B$15:B402)</f>
        <v>8.0581428571428582</v>
      </c>
      <c r="R402" s="1"/>
    </row>
    <row r="403" spans="1:18" x14ac:dyDescent="0.25">
      <c r="A403" s="1">
        <v>40764</v>
      </c>
      <c r="B403" s="14">
        <v>7.1529999999999996</v>
      </c>
      <c r="G403">
        <f t="shared" si="52"/>
        <v>5871.3800094757798</v>
      </c>
      <c r="H403">
        <f t="shared" si="53"/>
        <v>5551.7898979307574</v>
      </c>
      <c r="I403" s="5">
        <f t="shared" si="51"/>
        <v>0</v>
      </c>
      <c r="J403" s="6">
        <f>+H403+SUM($B$4:$B$5)-SUM($F$15:F403)</f>
        <v>25890.854108457072</v>
      </c>
      <c r="K403" s="10">
        <f t="shared" si="54"/>
        <v>-4.5359430301908921E-3</v>
      </c>
      <c r="L403" s="10">
        <f>+H403/SUM($F$15:F403)-1</f>
        <v>-8.4004501817555366E-2</v>
      </c>
      <c r="M403" s="14">
        <f t="shared" ref="M403:M466" si="57">+F403/B403</f>
        <v>0</v>
      </c>
      <c r="N403" s="14">
        <f t="shared" si="55"/>
        <v>776.14845490434197</v>
      </c>
      <c r="O403" s="4">
        <f t="shared" si="56"/>
        <v>7.808990343504167</v>
      </c>
      <c r="P403" s="14">
        <f>+AVERAGEIF($C$15:C403,"&lt;&gt;",$B$15:B403)</f>
        <v>8.0581428571428582</v>
      </c>
      <c r="R403" s="1"/>
    </row>
    <row r="404" spans="1:18" x14ac:dyDescent="0.25">
      <c r="A404" s="1">
        <v>40765</v>
      </c>
      <c r="B404" s="14">
        <v>7.25</v>
      </c>
      <c r="G404">
        <f t="shared" si="52"/>
        <v>5951.0002892072434</v>
      </c>
      <c r="H404">
        <f t="shared" si="53"/>
        <v>5627.0762980564796</v>
      </c>
      <c r="I404" s="5">
        <f t="shared" si="51"/>
        <v>0</v>
      </c>
      <c r="J404" s="6">
        <f>+H404+SUM($B$4:$B$5)-SUM($F$15:F404)</f>
        <v>25966.140508582794</v>
      </c>
      <c r="K404" s="10">
        <f t="shared" si="54"/>
        <v>2.9078376406721507E-3</v>
      </c>
      <c r="L404" s="10">
        <f>+H404/SUM($F$15:F404)-1</f>
        <v>-7.1582921596151983E-2</v>
      </c>
      <c r="M404" s="14">
        <f t="shared" si="57"/>
        <v>0</v>
      </c>
      <c r="N404" s="14">
        <f t="shared" si="55"/>
        <v>776.14845490434197</v>
      </c>
      <c r="O404" s="4">
        <f t="shared" si="56"/>
        <v>7.808990343504167</v>
      </c>
      <c r="P404" s="14">
        <f>+AVERAGEIF($C$15:C404,"&lt;&gt;",$B$15:B404)</f>
        <v>8.0581428571428582</v>
      </c>
      <c r="R404" s="1"/>
    </row>
    <row r="405" spans="1:18" x14ac:dyDescent="0.25">
      <c r="A405" s="1">
        <v>40766</v>
      </c>
      <c r="B405" s="14">
        <v>7.2709999999999999</v>
      </c>
      <c r="G405">
        <f t="shared" si="52"/>
        <v>5968.2376693552924</v>
      </c>
      <c r="H405">
        <f t="shared" si="53"/>
        <v>5643.375415609471</v>
      </c>
      <c r="I405" s="5">
        <f t="shared" si="51"/>
        <v>0</v>
      </c>
      <c r="J405" s="6">
        <f>+H405+SUM($B$4:$B$5)-SUM($F$15:F405)</f>
        <v>25982.439626135787</v>
      </c>
      <c r="K405" s="10">
        <f t="shared" si="54"/>
        <v>6.2770659149768981E-4</v>
      </c>
      <c r="L405" s="10">
        <f>+H405/SUM($F$15:F405)-1</f>
        <v>-6.8893713506982146E-2</v>
      </c>
      <c r="M405" s="14">
        <f t="shared" si="57"/>
        <v>0</v>
      </c>
      <c r="N405" s="14">
        <f t="shared" si="55"/>
        <v>776.14845490434197</v>
      </c>
      <c r="O405" s="4">
        <f t="shared" si="56"/>
        <v>7.808990343504167</v>
      </c>
      <c r="P405" s="14">
        <f>+AVERAGEIF($C$15:C405,"&lt;&gt;",$B$15:B405)</f>
        <v>8.0581428571428582</v>
      </c>
      <c r="R405" s="1"/>
    </row>
    <row r="406" spans="1:18" x14ac:dyDescent="0.25">
      <c r="A406" s="1">
        <v>40767</v>
      </c>
      <c r="B406" s="14">
        <v>7.2960000000000003</v>
      </c>
      <c r="G406">
        <f t="shared" si="52"/>
        <v>5988.7583600077314</v>
      </c>
      <c r="H406">
        <f t="shared" si="53"/>
        <v>5662.77912698208</v>
      </c>
      <c r="I406" s="5">
        <f t="shared" si="51"/>
        <v>0</v>
      </c>
      <c r="J406" s="6">
        <f>+H406+SUM($B$4:$B$5)-SUM($F$15:F406)</f>
        <v>26001.843337508395</v>
      </c>
      <c r="K406" s="10">
        <f t="shared" si="54"/>
        <v>7.4680097988522043E-4</v>
      </c>
      <c r="L406" s="10">
        <f>+H406/SUM($F$15:F406)-1</f>
        <v>-6.569227530558952E-2</v>
      </c>
      <c r="M406" s="14">
        <f t="shared" si="57"/>
        <v>0</v>
      </c>
      <c r="N406" s="14">
        <f t="shared" si="55"/>
        <v>776.14845490434197</v>
      </c>
      <c r="O406" s="4">
        <f t="shared" si="56"/>
        <v>7.808990343504167</v>
      </c>
      <c r="P406" s="14">
        <f>+AVERAGEIF($C$15:C406,"&lt;&gt;",$B$15:B406)</f>
        <v>8.0581428571428582</v>
      </c>
      <c r="R406" s="1"/>
    </row>
    <row r="407" spans="1:18" x14ac:dyDescent="0.25">
      <c r="A407" s="1">
        <v>40771</v>
      </c>
      <c r="B407" s="14">
        <v>7.407</v>
      </c>
      <c r="G407">
        <f t="shared" si="52"/>
        <v>6079.8702265045595</v>
      </c>
      <c r="H407">
        <f t="shared" si="53"/>
        <v>5748.9316054764622</v>
      </c>
      <c r="I407" s="5">
        <f t="shared" si="51"/>
        <v>0</v>
      </c>
      <c r="J407" s="6">
        <f>+H407+SUM($B$4:$B$5)-SUM($F$15:F407)</f>
        <v>26087.995816002778</v>
      </c>
      <c r="K407" s="10">
        <f t="shared" si="54"/>
        <v>3.313321958605453E-3</v>
      </c>
      <c r="L407" s="10">
        <f>+H407/SUM($F$15:F407)-1</f>
        <v>-5.1477889691406431E-2</v>
      </c>
      <c r="M407" s="14">
        <f t="shared" si="57"/>
        <v>0</v>
      </c>
      <c r="N407" s="14">
        <f t="shared" si="55"/>
        <v>776.14845490434197</v>
      </c>
      <c r="O407" s="4">
        <f t="shared" si="56"/>
        <v>7.808990343504167</v>
      </c>
      <c r="P407" s="14">
        <f>+AVERAGEIF($C$15:C407,"&lt;&gt;",$B$15:B407)</f>
        <v>8.0581428571428582</v>
      </c>
      <c r="R407" s="1"/>
    </row>
    <row r="408" spans="1:18" x14ac:dyDescent="0.25">
      <c r="A408" s="1">
        <v>40772</v>
      </c>
      <c r="B408" s="14">
        <v>7.42</v>
      </c>
      <c r="G408">
        <f t="shared" si="52"/>
        <v>6090.5409856438282</v>
      </c>
      <c r="H408">
        <f t="shared" si="53"/>
        <v>5759.0215353902195</v>
      </c>
      <c r="I408" s="5">
        <f t="shared" si="51"/>
        <v>0</v>
      </c>
      <c r="J408" s="6">
        <f>+H408+SUM($B$4:$B$5)-SUM($F$15:F408)</f>
        <v>26098.085745916535</v>
      </c>
      <c r="K408" s="10">
        <f t="shared" si="54"/>
        <v>3.867652381164266E-4</v>
      </c>
      <c r="L408" s="10">
        <f>+H408/SUM($F$15:F408)-1</f>
        <v>-4.9813141826682172E-2</v>
      </c>
      <c r="M408" s="14">
        <f t="shared" si="57"/>
        <v>0</v>
      </c>
      <c r="N408" s="14">
        <f t="shared" si="55"/>
        <v>776.14845490434197</v>
      </c>
      <c r="O408" s="4">
        <f t="shared" si="56"/>
        <v>7.808990343504167</v>
      </c>
      <c r="P408" s="14">
        <f>+AVERAGEIF($C$15:C408,"&lt;&gt;",$B$15:B408)</f>
        <v>8.0581428571428582</v>
      </c>
      <c r="R408" s="1"/>
    </row>
    <row r="409" spans="1:18" x14ac:dyDescent="0.25">
      <c r="A409" s="1">
        <v>40773</v>
      </c>
      <c r="B409" s="14">
        <v>7.29</v>
      </c>
      <c r="G409">
        <f t="shared" si="52"/>
        <v>5983.8333942511463</v>
      </c>
      <c r="H409">
        <f t="shared" si="53"/>
        <v>5658.1222362526551</v>
      </c>
      <c r="I409" s="5">
        <f t="shared" si="51"/>
        <v>0</v>
      </c>
      <c r="J409" s="6">
        <f>+H409+SUM($B$4:$B$5)-SUM($F$15:F409)</f>
        <v>25997.186446778967</v>
      </c>
      <c r="K409" s="10">
        <f t="shared" si="54"/>
        <v>-3.8661570859983563E-3</v>
      </c>
      <c r="L409" s="10">
        <f>+H409/SUM($F$15:F409)-1</f>
        <v>-6.6460620473923537E-2</v>
      </c>
      <c r="M409" s="14">
        <f t="shared" si="57"/>
        <v>0</v>
      </c>
      <c r="N409" s="14">
        <f t="shared" si="55"/>
        <v>776.14845490434197</v>
      </c>
      <c r="O409" s="4">
        <f t="shared" si="56"/>
        <v>7.808990343504167</v>
      </c>
      <c r="P409" s="14">
        <f>+AVERAGEIF($C$15:C409,"&lt;&gt;",$B$15:B409)</f>
        <v>8.0581428571428582</v>
      </c>
      <c r="R409" s="1"/>
    </row>
    <row r="410" spans="1:18" x14ac:dyDescent="0.25">
      <c r="A410" s="1">
        <v>40774</v>
      </c>
      <c r="B410" s="14">
        <v>7.0510000000000002</v>
      </c>
      <c r="G410">
        <f t="shared" si="52"/>
        <v>5787.6555916138313</v>
      </c>
      <c r="H410">
        <f t="shared" si="53"/>
        <v>5472.6227555305177</v>
      </c>
      <c r="I410" s="5">
        <f t="shared" si="51"/>
        <v>0</v>
      </c>
      <c r="J410" s="6">
        <f>+H410+SUM($B$4:$B$5)-SUM($F$15:F410)</f>
        <v>25811.68696605683</v>
      </c>
      <c r="K410" s="10">
        <f t="shared" si="54"/>
        <v>-7.1353675560964502E-3</v>
      </c>
      <c r="L410" s="10">
        <f>+H410/SUM($F$15:F410)-1</f>
        <v>-9.7066369679236542E-2</v>
      </c>
      <c r="M410" s="14">
        <f t="shared" si="57"/>
        <v>0</v>
      </c>
      <c r="N410" s="14">
        <f t="shared" si="55"/>
        <v>776.14845490434197</v>
      </c>
      <c r="O410" s="4">
        <f t="shared" si="56"/>
        <v>7.808990343504167</v>
      </c>
      <c r="P410" s="14">
        <f>+AVERAGEIF($C$15:C410,"&lt;&gt;",$B$15:B410)</f>
        <v>8.0581428571428582</v>
      </c>
      <c r="R410" s="1"/>
    </row>
    <row r="411" spans="1:18" x14ac:dyDescent="0.25">
      <c r="A411" s="1">
        <v>40777</v>
      </c>
      <c r="B411" s="14">
        <v>7.0490000000000004</v>
      </c>
      <c r="G411">
        <f t="shared" si="52"/>
        <v>5786.0139363616363</v>
      </c>
      <c r="H411">
        <f t="shared" si="53"/>
        <v>5471.0704586207094</v>
      </c>
      <c r="I411" s="5">
        <f t="shared" si="51"/>
        <v>0</v>
      </c>
      <c r="J411" s="6">
        <f>+H411+SUM($B$4:$B$5)-SUM($F$15:F411)</f>
        <v>25810.134669147024</v>
      </c>
      <c r="K411" s="10">
        <f t="shared" si="54"/>
        <v>-6.0139304798090265E-5</v>
      </c>
      <c r="L411" s="10">
        <f>+H411/SUM($F$15:F411)-1</f>
        <v>-9.7322484735347881E-2</v>
      </c>
      <c r="M411" s="14">
        <f t="shared" si="57"/>
        <v>0</v>
      </c>
      <c r="N411" s="14">
        <f t="shared" si="55"/>
        <v>776.14845490434197</v>
      </c>
      <c r="O411" s="4">
        <f t="shared" si="56"/>
        <v>7.808990343504167</v>
      </c>
      <c r="P411" s="14">
        <f>+AVERAGEIF($C$15:C411,"&lt;&gt;",$B$15:B411)</f>
        <v>8.0581428571428582</v>
      </c>
      <c r="R411" s="1"/>
    </row>
    <row r="412" spans="1:18" x14ac:dyDescent="0.25">
      <c r="A412" s="1">
        <v>40778</v>
      </c>
      <c r="B412" s="14">
        <v>7.181</v>
      </c>
      <c r="G412">
        <f t="shared" si="52"/>
        <v>5894.3631830065133</v>
      </c>
      <c r="H412">
        <f t="shared" si="53"/>
        <v>5573.522054668083</v>
      </c>
      <c r="I412" s="5">
        <f t="shared" si="51"/>
        <v>0</v>
      </c>
      <c r="J412" s="6">
        <f>+H412+SUM($B$4:$B$5)-SUM($F$15:F412)</f>
        <v>25912.586265194397</v>
      </c>
      <c r="K412" s="10">
        <f t="shared" si="54"/>
        <v>3.9694328356156827E-3</v>
      </c>
      <c r="L412" s="10">
        <f>+H412/SUM($F$15:F412)-1</f>
        <v>-8.0418891031994955E-2</v>
      </c>
      <c r="M412" s="14">
        <f t="shared" si="57"/>
        <v>0</v>
      </c>
      <c r="N412" s="14">
        <f t="shared" si="55"/>
        <v>776.14845490434197</v>
      </c>
      <c r="O412" s="4">
        <f t="shared" si="56"/>
        <v>7.808990343504167</v>
      </c>
      <c r="P412" s="14">
        <f>+AVERAGEIF($C$15:C412,"&lt;&gt;",$B$15:B412)</f>
        <v>8.0581428571428582</v>
      </c>
      <c r="R412" s="1"/>
    </row>
    <row r="413" spans="1:18" x14ac:dyDescent="0.25">
      <c r="A413" s="1">
        <v>40779</v>
      </c>
      <c r="B413" s="14">
        <v>7.1210000000000004</v>
      </c>
      <c r="G413">
        <f t="shared" si="52"/>
        <v>5845.1135254406599</v>
      </c>
      <c r="H413">
        <f t="shared" si="53"/>
        <v>5526.9531473738225</v>
      </c>
      <c r="I413" s="5">
        <f t="shared" si="51"/>
        <v>0</v>
      </c>
      <c r="J413" s="6">
        <f>+H413+SUM($B$4:$B$5)-SUM($F$15:F413)</f>
        <v>25866.017357900138</v>
      </c>
      <c r="K413" s="10">
        <f t="shared" si="54"/>
        <v>-1.7971539705710082E-3</v>
      </c>
      <c r="L413" s="10">
        <f>+H413/SUM($F$15:F413)-1</f>
        <v>-8.8102342715337123E-2</v>
      </c>
      <c r="M413" s="14">
        <f t="shared" si="57"/>
        <v>0</v>
      </c>
      <c r="N413" s="14">
        <f t="shared" si="55"/>
        <v>776.14845490434197</v>
      </c>
      <c r="O413" s="4">
        <f t="shared" si="56"/>
        <v>7.808990343504167</v>
      </c>
      <c r="P413" s="14">
        <f>+AVERAGEIF($C$15:C413,"&lt;&gt;",$B$15:B413)</f>
        <v>8.0581428571428582</v>
      </c>
      <c r="R413" s="1"/>
    </row>
    <row r="414" spans="1:18" x14ac:dyDescent="0.25">
      <c r="A414" s="1">
        <v>40780</v>
      </c>
      <c r="B414" s="14">
        <v>7.1189999999999998</v>
      </c>
      <c r="G414">
        <f t="shared" si="52"/>
        <v>5843.471870188464</v>
      </c>
      <c r="H414">
        <f t="shared" si="53"/>
        <v>5525.4008504640133</v>
      </c>
      <c r="I414" s="5">
        <f t="shared" si="51"/>
        <v>0</v>
      </c>
      <c r="J414" s="6">
        <f>+H414+SUM($B$4:$B$5)-SUM($F$15:F414)</f>
        <v>25864.465060990329</v>
      </c>
      <c r="K414" s="10">
        <f t="shared" si="54"/>
        <v>-6.0012984926527402E-5</v>
      </c>
      <c r="L414" s="10">
        <f>+H414/SUM($F$15:F414)-1</f>
        <v>-8.8358457771448684E-2</v>
      </c>
      <c r="M414" s="14">
        <f t="shared" si="57"/>
        <v>0</v>
      </c>
      <c r="N414" s="14">
        <f t="shared" si="55"/>
        <v>776.14845490434197</v>
      </c>
      <c r="O414" s="4">
        <f t="shared" si="56"/>
        <v>7.808990343504167</v>
      </c>
      <c r="P414" s="14">
        <f>+AVERAGEIF($C$15:C414,"&lt;&gt;",$B$15:B414)</f>
        <v>8.0581428571428582</v>
      </c>
      <c r="R414" s="1"/>
    </row>
    <row r="415" spans="1:18" x14ac:dyDescent="0.25">
      <c r="A415" s="1">
        <v>40781</v>
      </c>
      <c r="B415" s="14">
        <v>7.1280000000000001</v>
      </c>
      <c r="G415">
        <f t="shared" si="52"/>
        <v>5850.8593188233417</v>
      </c>
      <c r="H415">
        <f t="shared" si="53"/>
        <v>5532.3861865581521</v>
      </c>
      <c r="I415" s="5">
        <f t="shared" si="51"/>
        <v>0</v>
      </c>
      <c r="J415" s="6">
        <f>+H415+SUM($B$4:$B$5)-SUM($F$15:F415)</f>
        <v>25871.450397084467</v>
      </c>
      <c r="K415" s="10">
        <f t="shared" si="54"/>
        <v>2.7007464015449401E-4</v>
      </c>
      <c r="L415" s="10">
        <f>+H415/SUM($F$15:F415)-1</f>
        <v>-8.7205940018947437E-2</v>
      </c>
      <c r="M415" s="14">
        <f t="shared" si="57"/>
        <v>0</v>
      </c>
      <c r="N415" s="14">
        <f t="shared" si="55"/>
        <v>776.14845490434197</v>
      </c>
      <c r="O415" s="4">
        <f t="shared" si="56"/>
        <v>7.808990343504167</v>
      </c>
      <c r="P415" s="14">
        <f>+AVERAGEIF($C$15:C415,"&lt;&gt;",$B$15:B415)</f>
        <v>8.0581428571428582</v>
      </c>
      <c r="R415" s="1"/>
    </row>
    <row r="416" spans="1:18" x14ac:dyDescent="0.25">
      <c r="A416" s="1">
        <v>40784</v>
      </c>
      <c r="B416" s="14">
        <v>7.2320000000000002</v>
      </c>
      <c r="G416">
        <f t="shared" si="52"/>
        <v>5936.2253919374871</v>
      </c>
      <c r="H416">
        <f t="shared" si="53"/>
        <v>5613.1056258682038</v>
      </c>
      <c r="I416" s="5">
        <f t="shared" si="51"/>
        <v>0</v>
      </c>
      <c r="J416" s="6">
        <f>+H416+SUM($B$4:$B$5)-SUM($F$15:F416)</f>
        <v>25952.169836394518</v>
      </c>
      <c r="K416" s="10">
        <f t="shared" si="54"/>
        <v>3.1200198702097115E-3</v>
      </c>
      <c r="L416" s="10">
        <f>+H416/SUM($F$15:F416)-1</f>
        <v>-7.3887957101154256E-2</v>
      </c>
      <c r="M416" s="14">
        <f t="shared" si="57"/>
        <v>0</v>
      </c>
      <c r="N416" s="14">
        <f t="shared" si="55"/>
        <v>776.14845490434197</v>
      </c>
      <c r="O416" s="4">
        <f t="shared" si="56"/>
        <v>7.808990343504167</v>
      </c>
      <c r="P416" s="14">
        <f>+AVERAGEIF($C$15:C416,"&lt;&gt;",$B$15:B416)</f>
        <v>8.0581428571428582</v>
      </c>
      <c r="R416" s="1"/>
    </row>
    <row r="417" spans="1:18" x14ac:dyDescent="0.25">
      <c r="A417" s="1">
        <v>40785</v>
      </c>
      <c r="B417" s="14">
        <v>7.359</v>
      </c>
      <c r="G417">
        <f t="shared" si="52"/>
        <v>6040.4705004518764</v>
      </c>
      <c r="H417">
        <f t="shared" si="53"/>
        <v>5711.6764796410553</v>
      </c>
      <c r="I417" s="5">
        <f t="shared" si="51"/>
        <v>0</v>
      </c>
      <c r="J417" s="6">
        <f>+H417+SUM($B$4:$B$5)-SUM($F$15:F417)</f>
        <v>26050.740690167371</v>
      </c>
      <c r="K417" s="10">
        <f t="shared" si="54"/>
        <v>3.7981738865866532E-3</v>
      </c>
      <c r="L417" s="10">
        <f>+H417/SUM($F$15:F417)-1</f>
        <v>-5.7624651038079899E-2</v>
      </c>
      <c r="M417" s="14">
        <f t="shared" si="57"/>
        <v>0</v>
      </c>
      <c r="N417" s="14">
        <f t="shared" si="55"/>
        <v>776.14845490434197</v>
      </c>
      <c r="O417" s="4">
        <f t="shared" si="56"/>
        <v>7.808990343504167</v>
      </c>
      <c r="P417" s="14">
        <f>+AVERAGEIF($C$15:C417,"&lt;&gt;",$B$15:B417)</f>
        <v>8.0581428571428582</v>
      </c>
      <c r="R417" s="1"/>
    </row>
    <row r="418" spans="1:18" x14ac:dyDescent="0.25">
      <c r="A418" s="1">
        <v>40786</v>
      </c>
      <c r="B418" s="14">
        <v>7.5129999999999999</v>
      </c>
      <c r="G418">
        <f t="shared" si="52"/>
        <v>6166.877954870899</v>
      </c>
      <c r="H418">
        <f t="shared" si="53"/>
        <v>5831.2033416963241</v>
      </c>
      <c r="I418" s="5">
        <f t="shared" si="51"/>
        <v>0</v>
      </c>
      <c r="J418" s="6">
        <f>+H418+SUM($B$4:$B$5)-SUM($F$15:F418)</f>
        <v>26170.267552222638</v>
      </c>
      <c r="K418" s="10">
        <f t="shared" si="54"/>
        <v>4.588232767614997E-3</v>
      </c>
      <c r="L418" s="10">
        <f>+H418/SUM($F$15:F418)-1</f>
        <v>-3.7903791717501578E-2</v>
      </c>
      <c r="M418" s="14">
        <f t="shared" si="57"/>
        <v>0</v>
      </c>
      <c r="N418" s="14">
        <f t="shared" si="55"/>
        <v>776.14845490434197</v>
      </c>
      <c r="O418" s="4">
        <f t="shared" si="56"/>
        <v>7.808990343504167</v>
      </c>
      <c r="P418" s="14">
        <f>+AVERAGEIF($C$15:C418,"&lt;&gt;",$B$15:B418)</f>
        <v>8.0581428571428582</v>
      </c>
      <c r="R418" s="1"/>
    </row>
    <row r="419" spans="1:18" x14ac:dyDescent="0.25">
      <c r="A419" s="1">
        <v>40787</v>
      </c>
      <c r="B419" s="14">
        <v>7.617</v>
      </c>
      <c r="G419">
        <f t="shared" si="52"/>
        <v>6252.2440279850443</v>
      </c>
      <c r="H419">
        <f t="shared" si="53"/>
        <v>5911.9227810063758</v>
      </c>
      <c r="I419" s="5">
        <f t="shared" si="51"/>
        <v>0</v>
      </c>
      <c r="J419" s="6">
        <f>+H419+SUM($B$4:$B$5)-SUM($F$15:F419)</f>
        <v>26250.986991532689</v>
      </c>
      <c r="K419" s="10">
        <f t="shared" si="54"/>
        <v>3.0843948824357259E-3</v>
      </c>
      <c r="L419" s="10">
        <f>+H419/SUM($F$15:F419)-1</f>
        <v>-2.4585808799708508E-2</v>
      </c>
      <c r="M419" s="14">
        <f t="shared" si="57"/>
        <v>0</v>
      </c>
      <c r="N419" s="14">
        <f t="shared" si="55"/>
        <v>776.14845490434197</v>
      </c>
      <c r="O419" s="4">
        <f t="shared" si="56"/>
        <v>7.808990343504167</v>
      </c>
      <c r="P419" s="14">
        <f>+AVERAGEIF($C$15:C419,"&lt;&gt;",$B$15:B419)</f>
        <v>8.0581428571428582</v>
      </c>
      <c r="R419" s="1"/>
    </row>
    <row r="420" spans="1:18" x14ac:dyDescent="0.25">
      <c r="A420" s="1">
        <v>40788</v>
      </c>
      <c r="B420" s="14">
        <v>7.5220000000000002</v>
      </c>
      <c r="G420">
        <f t="shared" si="52"/>
        <v>6174.2654035057776</v>
      </c>
      <c r="H420">
        <f t="shared" si="53"/>
        <v>5838.1886777904638</v>
      </c>
      <c r="I420" s="5">
        <f t="shared" si="51"/>
        <v>0</v>
      </c>
      <c r="J420" s="6">
        <f>+H420+SUM($B$4:$B$5)-SUM($F$15:F420)</f>
        <v>26177.25288831678</v>
      </c>
      <c r="K420" s="10">
        <f t="shared" si="54"/>
        <v>-2.8088126073009256E-3</v>
      </c>
      <c r="L420" s="10">
        <f>+H420/SUM($F$15:F420)-1</f>
        <v>-3.675127396500022E-2</v>
      </c>
      <c r="M420" s="14">
        <f t="shared" si="57"/>
        <v>0</v>
      </c>
      <c r="N420" s="14">
        <f t="shared" si="55"/>
        <v>776.14845490434197</v>
      </c>
      <c r="O420" s="4">
        <f t="shared" si="56"/>
        <v>7.808990343504167</v>
      </c>
      <c r="P420" s="14">
        <f>+AVERAGEIF($C$15:C420,"&lt;&gt;",$B$15:B420)</f>
        <v>8.0581428571428582</v>
      </c>
      <c r="R420" s="1"/>
    </row>
    <row r="421" spans="1:18" x14ac:dyDescent="0.25">
      <c r="A421" s="1">
        <v>40791</v>
      </c>
      <c r="B421" s="14">
        <v>7.3410000000000002</v>
      </c>
      <c r="G421">
        <f t="shared" si="52"/>
        <v>6025.695603182121</v>
      </c>
      <c r="H421">
        <f t="shared" si="53"/>
        <v>5697.7058074527777</v>
      </c>
      <c r="I421" s="5">
        <f t="shared" si="51"/>
        <v>0</v>
      </c>
      <c r="J421" s="6">
        <f>+H421+SUM($B$4:$B$5)-SUM($F$15:F421)</f>
        <v>26036.770017979092</v>
      </c>
      <c r="K421" s="10">
        <f t="shared" si="54"/>
        <v>-5.3666009545404458E-3</v>
      </c>
      <c r="L421" s="10">
        <f>+H421/SUM($F$15:F421)-1</f>
        <v>-5.9929686543082505E-2</v>
      </c>
      <c r="M421" s="14">
        <f t="shared" si="57"/>
        <v>0</v>
      </c>
      <c r="N421" s="14">
        <f t="shared" si="55"/>
        <v>776.14845490434197</v>
      </c>
      <c r="O421" s="4">
        <f t="shared" si="56"/>
        <v>7.808990343504167</v>
      </c>
      <c r="P421" s="14">
        <f>+AVERAGEIF($C$15:C421,"&lt;&gt;",$B$15:B421)</f>
        <v>8.0581428571428582</v>
      </c>
      <c r="R421" s="1"/>
    </row>
    <row r="422" spans="1:18" x14ac:dyDescent="0.25">
      <c r="A422" s="1">
        <v>40792</v>
      </c>
      <c r="B422" s="14">
        <v>7.3730000000000002</v>
      </c>
      <c r="G422">
        <f t="shared" si="52"/>
        <v>6051.9620872172427</v>
      </c>
      <c r="H422">
        <f t="shared" si="53"/>
        <v>5722.5425580097162</v>
      </c>
      <c r="I422" s="5">
        <f t="shared" si="51"/>
        <v>0</v>
      </c>
      <c r="J422" s="6">
        <f>+H422+SUM($B$4:$B$5)-SUM($F$15:F422)</f>
        <v>26061.606768536029</v>
      </c>
      <c r="K422" s="10">
        <f t="shared" si="54"/>
        <v>9.5391058644311855E-4</v>
      </c>
      <c r="L422" s="10">
        <f>+H422/SUM($F$15:F422)-1</f>
        <v>-5.5831845645300082E-2</v>
      </c>
      <c r="M422" s="14">
        <f t="shared" si="57"/>
        <v>0</v>
      </c>
      <c r="N422" s="14">
        <f t="shared" si="55"/>
        <v>776.14845490434197</v>
      </c>
      <c r="O422" s="4">
        <f t="shared" si="56"/>
        <v>7.808990343504167</v>
      </c>
      <c r="P422" s="14">
        <f>+AVERAGEIF($C$15:C422,"&lt;&gt;",$B$15:B422)</f>
        <v>8.0581428571428582</v>
      </c>
      <c r="R422" s="1"/>
    </row>
    <row r="423" spans="1:18" x14ac:dyDescent="0.25">
      <c r="A423" s="1">
        <v>40793</v>
      </c>
      <c r="B423" s="14">
        <v>7.5270000000000001</v>
      </c>
      <c r="G423">
        <f t="shared" si="52"/>
        <v>6178.3695416362661</v>
      </c>
      <c r="H423">
        <f t="shared" si="53"/>
        <v>5842.069420064985</v>
      </c>
      <c r="I423" s="5">
        <f t="shared" si="51"/>
        <v>0</v>
      </c>
      <c r="J423" s="6">
        <f>+H423+SUM($B$4:$B$5)-SUM($F$15:F423)</f>
        <v>26181.133630591299</v>
      </c>
      <c r="K423" s="10">
        <f t="shared" si="54"/>
        <v>4.5863197582880488E-3</v>
      </c>
      <c r="L423" s="10">
        <f>+H423/SUM($F$15:F423)-1</f>
        <v>-3.6110986324721761E-2</v>
      </c>
      <c r="M423" s="14">
        <f t="shared" si="57"/>
        <v>0</v>
      </c>
      <c r="N423" s="14">
        <f t="shared" si="55"/>
        <v>776.14845490434197</v>
      </c>
      <c r="O423" s="4">
        <f t="shared" si="56"/>
        <v>7.808990343504167</v>
      </c>
      <c r="P423" s="14">
        <f>+AVERAGEIF($C$15:C423,"&lt;&gt;",$B$15:B423)</f>
        <v>8.0581428571428582</v>
      </c>
      <c r="R423" s="1"/>
    </row>
    <row r="424" spans="1:18" x14ac:dyDescent="0.25">
      <c r="A424" s="1">
        <v>40794</v>
      </c>
      <c r="B424" s="14">
        <v>7.569</v>
      </c>
      <c r="C424">
        <f>+$B$3</f>
        <v>200</v>
      </c>
      <c r="D424" s="7">
        <f>+$D$11</f>
        <v>2.223157894736842</v>
      </c>
      <c r="E424">
        <v>1.54</v>
      </c>
      <c r="F424" s="6">
        <f>+C424-D424-E424</f>
        <v>196.23684210526318</v>
      </c>
      <c r="G424">
        <f t="shared" si="52"/>
        <v>6412.844301932364</v>
      </c>
      <c r="H424">
        <f t="shared" si="53"/>
        <v>6070.9044972762313</v>
      </c>
      <c r="I424" s="5">
        <f t="shared" si="51"/>
        <v>859800</v>
      </c>
      <c r="J424" s="6">
        <f>+H424+SUM($B$4:$B$5)-SUM($F$15:F424)</f>
        <v>26213.731865697282</v>
      </c>
      <c r="K424" s="10">
        <f t="shared" si="54"/>
        <v>1.2451040342995601E-3</v>
      </c>
      <c r="L424" s="10">
        <f>+H424/SUM($F$15:F424)-1</f>
        <v>-2.97687382577001E-2</v>
      </c>
      <c r="M424" s="14">
        <f t="shared" si="57"/>
        <v>25.926389497326355</v>
      </c>
      <c r="N424" s="14">
        <f t="shared" si="55"/>
        <v>802.07484440166832</v>
      </c>
      <c r="O424" s="4">
        <f t="shared" si="56"/>
        <v>7.8012328590689988</v>
      </c>
      <c r="P424" s="14">
        <f>+AVERAGEIF($C$15:C424,"&lt;&gt;",$B$15:B424)</f>
        <v>8.0359090909090902</v>
      </c>
      <c r="R424" s="1"/>
    </row>
    <row r="425" spans="1:18" x14ac:dyDescent="0.25">
      <c r="A425" s="1">
        <v>40795</v>
      </c>
      <c r="B425" s="14">
        <v>7.5620000000000003</v>
      </c>
      <c r="G425">
        <f t="shared" si="52"/>
        <v>6406.9135435609114</v>
      </c>
      <c r="H425">
        <f t="shared" si="53"/>
        <v>6065.2899733654203</v>
      </c>
      <c r="I425" s="5">
        <f t="shared" si="51"/>
        <v>0</v>
      </c>
      <c r="J425" s="6">
        <f>+H425+SUM($B$4:$B$5)-SUM($F$15:F425)</f>
        <v>26208.11734178647</v>
      </c>
      <c r="K425" s="10">
        <f t="shared" si="54"/>
        <v>-2.1418254903871059E-4</v>
      </c>
      <c r="L425" s="10">
        <f>+H425/SUM($F$15:F425)-1</f>
        <v>-3.0666032329862203E-2</v>
      </c>
      <c r="M425" s="14">
        <f t="shared" si="57"/>
        <v>0</v>
      </c>
      <c r="N425" s="14">
        <f t="shared" si="55"/>
        <v>802.07484440166832</v>
      </c>
      <c r="O425" s="4">
        <f t="shared" si="56"/>
        <v>7.8012328590689988</v>
      </c>
      <c r="P425" s="14">
        <f>+AVERAGEIF($C$15:C425,"&lt;&gt;",$B$15:B425)</f>
        <v>8.0359090909090902</v>
      </c>
      <c r="R425" s="1"/>
    </row>
    <row r="426" spans="1:18" x14ac:dyDescent="0.25">
      <c r="A426" s="1">
        <v>40798</v>
      </c>
      <c r="B426" s="14">
        <v>7.4550000000000001</v>
      </c>
      <c r="G426">
        <f t="shared" si="52"/>
        <v>6316.2576655972753</v>
      </c>
      <c r="H426">
        <f t="shared" si="53"/>
        <v>5979.4679650144417</v>
      </c>
      <c r="I426" s="5">
        <f t="shared" si="51"/>
        <v>0</v>
      </c>
      <c r="J426" s="6">
        <f>+H426+SUM($B$4:$B$5)-SUM($F$15:F426)</f>
        <v>26122.295333435493</v>
      </c>
      <c r="K426" s="10">
        <f t="shared" si="54"/>
        <v>-3.2746346191812048E-3</v>
      </c>
      <c r="L426" s="10">
        <f>+H426/SUM($F$15:F426)-1</f>
        <v>-4.4381813147199467E-2</v>
      </c>
      <c r="M426" s="14">
        <f t="shared" si="57"/>
        <v>0</v>
      </c>
      <c r="N426" s="14">
        <f t="shared" si="55"/>
        <v>802.07484440166832</v>
      </c>
      <c r="O426" s="4">
        <f t="shared" si="56"/>
        <v>7.8012328590689988</v>
      </c>
      <c r="P426" s="14">
        <f>+AVERAGEIF($C$15:C426,"&lt;&gt;",$B$15:B426)</f>
        <v>8.0359090909090902</v>
      </c>
      <c r="R426" s="1"/>
    </row>
    <row r="427" spans="1:18" x14ac:dyDescent="0.25">
      <c r="A427" s="1">
        <v>40799</v>
      </c>
      <c r="B427" s="14">
        <v>7.3890000000000002</v>
      </c>
      <c r="G427">
        <f t="shared" si="52"/>
        <v>6260.3390866664349</v>
      </c>
      <c r="H427">
        <f t="shared" si="53"/>
        <v>5926.5310252839317</v>
      </c>
      <c r="I427" s="5">
        <f t="shared" si="51"/>
        <v>0</v>
      </c>
      <c r="J427" s="6">
        <f>+H427+SUM($B$4:$B$5)-SUM($F$15:F427)</f>
        <v>26069.358393704984</v>
      </c>
      <c r="K427" s="10">
        <f t="shared" si="54"/>
        <v>-2.0265041434835984E-3</v>
      </c>
      <c r="L427" s="10">
        <f>+H427/SUM($F$15:F427)-1</f>
        <v>-5.2842014399015036E-2</v>
      </c>
      <c r="M427" s="14">
        <f t="shared" si="57"/>
        <v>0</v>
      </c>
      <c r="N427" s="14">
        <f t="shared" si="55"/>
        <v>802.07484440166832</v>
      </c>
      <c r="O427" s="4">
        <f t="shared" si="56"/>
        <v>7.8012328590689988</v>
      </c>
      <c r="P427" s="14">
        <f>+AVERAGEIF($C$15:C427,"&lt;&gt;",$B$15:B427)</f>
        <v>8.0359090909090902</v>
      </c>
      <c r="R427" s="1"/>
    </row>
    <row r="428" spans="1:18" x14ac:dyDescent="0.25">
      <c r="A428" s="1">
        <v>40800</v>
      </c>
      <c r="B428" s="14">
        <v>7.3070000000000004</v>
      </c>
      <c r="G428">
        <f t="shared" si="52"/>
        <v>6190.8644886008442</v>
      </c>
      <c r="H428">
        <f t="shared" si="53"/>
        <v>5860.7608880429943</v>
      </c>
      <c r="I428" s="5">
        <f t="shared" si="51"/>
        <v>0</v>
      </c>
      <c r="J428" s="6">
        <f>+H428+SUM($B$4:$B$5)-SUM($F$15:F428)</f>
        <v>26003.588256464045</v>
      </c>
      <c r="K428" s="10">
        <f t="shared" si="54"/>
        <v>-2.5228905233364296E-3</v>
      </c>
      <c r="L428" s="10">
        <f>+H428/SUM($F$15:F428)-1</f>
        <v>-6.3353173530058648E-2</v>
      </c>
      <c r="M428" s="14">
        <f t="shared" si="57"/>
        <v>0</v>
      </c>
      <c r="N428" s="14">
        <f t="shared" si="55"/>
        <v>802.07484440166832</v>
      </c>
      <c r="O428" s="4">
        <f t="shared" si="56"/>
        <v>7.8012328590689988</v>
      </c>
      <c r="P428" s="14">
        <f>+AVERAGEIF($C$15:C428,"&lt;&gt;",$B$15:B428)</f>
        <v>8.0359090909090902</v>
      </c>
      <c r="R428" s="1"/>
    </row>
    <row r="429" spans="1:18" x14ac:dyDescent="0.25">
      <c r="A429" s="1">
        <v>40801</v>
      </c>
      <c r="B429" s="14">
        <v>7.3079999999999998</v>
      </c>
      <c r="G429">
        <f t="shared" si="52"/>
        <v>6191.7117397967659</v>
      </c>
      <c r="H429">
        <f t="shared" si="53"/>
        <v>5861.5629628873958</v>
      </c>
      <c r="I429" s="5">
        <f t="shared" si="51"/>
        <v>0</v>
      </c>
      <c r="J429" s="6">
        <f>+H429+SUM($B$4:$B$5)-SUM($F$15:F429)</f>
        <v>26004.390331308445</v>
      </c>
      <c r="K429" s="10">
        <f t="shared" si="54"/>
        <v>3.0844775593674711E-5</v>
      </c>
      <c r="L429" s="10">
        <f>+H429/SUM($F$15:F429)-1</f>
        <v>-6.3224988662606951E-2</v>
      </c>
      <c r="M429" s="14">
        <f t="shared" si="57"/>
        <v>0</v>
      </c>
      <c r="N429" s="14">
        <f t="shared" si="55"/>
        <v>802.07484440166832</v>
      </c>
      <c r="O429" s="4">
        <f t="shared" si="56"/>
        <v>7.8012328590689988</v>
      </c>
      <c r="P429" s="14">
        <f>+AVERAGEIF($C$15:C429,"&lt;&gt;",$B$15:B429)</f>
        <v>8.0359090909090902</v>
      </c>
      <c r="R429" s="1"/>
    </row>
    <row r="430" spans="1:18" x14ac:dyDescent="0.25">
      <c r="A430" s="1">
        <v>40802</v>
      </c>
      <c r="B430" s="14">
        <v>7.431</v>
      </c>
      <c r="G430">
        <f t="shared" si="52"/>
        <v>6295.9236368951515</v>
      </c>
      <c r="H430">
        <f t="shared" si="53"/>
        <v>5960.218168748801</v>
      </c>
      <c r="I430" s="5">
        <f t="shared" si="51"/>
        <v>0</v>
      </c>
      <c r="J430" s="6">
        <f>+H430+SUM($B$4:$B$5)-SUM($F$15:F430)</f>
        <v>26103.045537169852</v>
      </c>
      <c r="K430" s="10">
        <f t="shared" si="54"/>
        <v>3.7937903794125205E-3</v>
      </c>
      <c r="L430" s="10">
        <f>+H430/SUM($F$15:F430)-1</f>
        <v>-4.7458249966041643E-2</v>
      </c>
      <c r="M430" s="14">
        <f t="shared" si="57"/>
        <v>0</v>
      </c>
      <c r="N430" s="14">
        <f t="shared" si="55"/>
        <v>802.07484440166832</v>
      </c>
      <c r="O430" s="4">
        <f t="shared" si="56"/>
        <v>7.8012328590689988</v>
      </c>
      <c r="P430" s="14">
        <f>+AVERAGEIF($C$15:C430,"&lt;&gt;",$B$15:B430)</f>
        <v>8.0359090909090902</v>
      </c>
      <c r="R430" s="1"/>
    </row>
    <row r="431" spans="1:18" x14ac:dyDescent="0.25">
      <c r="A431" s="1">
        <v>40805</v>
      </c>
      <c r="B431" s="14">
        <v>7.3179999999999996</v>
      </c>
      <c r="G431">
        <f t="shared" si="52"/>
        <v>6200.1842517559835</v>
      </c>
      <c r="H431">
        <f t="shared" si="53"/>
        <v>5869.5837113314119</v>
      </c>
      <c r="I431" s="5">
        <f t="shared" si="51"/>
        <v>0</v>
      </c>
      <c r="J431" s="6">
        <f>+H431+SUM($B$4:$B$5)-SUM($F$15:F431)</f>
        <v>26012.411079752463</v>
      </c>
      <c r="K431" s="10">
        <f t="shared" si="54"/>
        <v>-3.4721794163186104E-3</v>
      </c>
      <c r="L431" s="10">
        <f>+H431/SUM($F$15:F431)-1</f>
        <v>-6.1943139988089535E-2</v>
      </c>
      <c r="M431" s="14">
        <f t="shared" si="57"/>
        <v>0</v>
      </c>
      <c r="N431" s="14">
        <f t="shared" si="55"/>
        <v>802.07484440166832</v>
      </c>
      <c r="O431" s="4">
        <f t="shared" si="56"/>
        <v>7.8012328590689988</v>
      </c>
      <c r="P431" s="14">
        <f>+AVERAGEIF($C$15:C431,"&lt;&gt;",$B$15:B431)</f>
        <v>8.0359090909090902</v>
      </c>
      <c r="R431" s="1"/>
    </row>
    <row r="432" spans="1:18" x14ac:dyDescent="0.25">
      <c r="A432" s="1">
        <v>40806</v>
      </c>
      <c r="B432" s="14">
        <v>7.2859999999999996</v>
      </c>
      <c r="G432">
        <f t="shared" si="52"/>
        <v>6173.0722134864845</v>
      </c>
      <c r="H432">
        <f t="shared" si="53"/>
        <v>5843.9173163105588</v>
      </c>
      <c r="I432" s="5">
        <f t="shared" si="51"/>
        <v>0</v>
      </c>
      <c r="J432" s="6">
        <f>+H432+SUM($B$4:$B$5)-SUM($F$15:F432)</f>
        <v>25986.74468473161</v>
      </c>
      <c r="K432" s="10">
        <f t="shared" si="54"/>
        <v>-9.8669803972273318E-4</v>
      </c>
      <c r="L432" s="10">
        <f>+H432/SUM($F$15:F432)-1</f>
        <v>-6.6045055746545511E-2</v>
      </c>
      <c r="M432" s="14">
        <f t="shared" si="57"/>
        <v>0</v>
      </c>
      <c r="N432" s="14">
        <f t="shared" si="55"/>
        <v>802.07484440166832</v>
      </c>
      <c r="O432" s="4">
        <f t="shared" si="56"/>
        <v>7.8012328590689988</v>
      </c>
      <c r="P432" s="14">
        <f>+AVERAGEIF($C$15:C432,"&lt;&gt;",$B$15:B432)</f>
        <v>8.0359090909090902</v>
      </c>
      <c r="R432" s="1"/>
    </row>
    <row r="433" spans="1:18" x14ac:dyDescent="0.25">
      <c r="A433" s="1">
        <v>40807</v>
      </c>
      <c r="B433" s="14">
        <v>7.2080000000000002</v>
      </c>
      <c r="G433">
        <f t="shared" si="52"/>
        <v>6106.9866202045814</v>
      </c>
      <c r="H433">
        <f t="shared" si="53"/>
        <v>5781.355478447229</v>
      </c>
      <c r="I433" s="5">
        <f t="shared" si="51"/>
        <v>0</v>
      </c>
      <c r="J433" s="6">
        <f>+H433+SUM($B$4:$B$5)-SUM($F$15:F433)</f>
        <v>25924.18284686828</v>
      </c>
      <c r="K433" s="10">
        <f t="shared" si="54"/>
        <v>-2.4074518998944416E-3</v>
      </c>
      <c r="L433" s="10">
        <f>+H433/SUM($F$15:F433)-1</f>
        <v>-7.6043475407782002E-2</v>
      </c>
      <c r="M433" s="14">
        <f t="shared" si="57"/>
        <v>0</v>
      </c>
      <c r="N433" s="14">
        <f t="shared" si="55"/>
        <v>802.07484440166832</v>
      </c>
      <c r="O433" s="4">
        <f t="shared" si="56"/>
        <v>7.8012328590689988</v>
      </c>
      <c r="P433" s="14">
        <f>+AVERAGEIF($C$15:C433,"&lt;&gt;",$B$15:B433)</f>
        <v>8.0359090909090902</v>
      </c>
      <c r="R433" s="1"/>
    </row>
    <row r="434" spans="1:18" x14ac:dyDescent="0.25">
      <c r="A434" s="1">
        <v>40808</v>
      </c>
      <c r="B434" s="14">
        <v>6.8890000000000002</v>
      </c>
      <c r="G434">
        <f t="shared" si="52"/>
        <v>5836.7134887055163</v>
      </c>
      <c r="H434">
        <f t="shared" si="53"/>
        <v>5525.4936030830968</v>
      </c>
      <c r="I434" s="5">
        <f t="shared" si="51"/>
        <v>0</v>
      </c>
      <c r="J434" s="6">
        <f>+H434+SUM($B$4:$B$5)-SUM($F$15:F434)</f>
        <v>25668.320971504148</v>
      </c>
      <c r="K434" s="10">
        <f t="shared" si="54"/>
        <v>-9.8696216145165439E-3</v>
      </c>
      <c r="L434" s="10">
        <f>+H434/SUM($F$15:F434)-1</f>
        <v>-0.1169344481248904</v>
      </c>
      <c r="M434" s="14">
        <f t="shared" si="57"/>
        <v>0</v>
      </c>
      <c r="N434" s="14">
        <f t="shared" si="55"/>
        <v>802.07484440166832</v>
      </c>
      <c r="O434" s="4">
        <f t="shared" si="56"/>
        <v>7.8012328590689988</v>
      </c>
      <c r="P434" s="14">
        <f>+AVERAGEIF($C$15:C434,"&lt;&gt;",$B$15:B434)</f>
        <v>8.0359090909090902</v>
      </c>
      <c r="R434" s="1"/>
    </row>
    <row r="435" spans="1:18" x14ac:dyDescent="0.25">
      <c r="A435" s="1">
        <v>40809</v>
      </c>
      <c r="B435" s="14">
        <v>6.726</v>
      </c>
      <c r="G435">
        <f t="shared" si="52"/>
        <v>5698.6115437702565</v>
      </c>
      <c r="H435">
        <f t="shared" si="53"/>
        <v>5394.7554034456243</v>
      </c>
      <c r="I435" s="5">
        <f t="shared" si="51"/>
        <v>0</v>
      </c>
      <c r="J435" s="6">
        <f>+H435+SUM($B$4:$B$5)-SUM($F$15:F435)</f>
        <v>25537.582771866677</v>
      </c>
      <c r="K435" s="10">
        <f t="shared" si="54"/>
        <v>-5.0933678047196951E-3</v>
      </c>
      <c r="L435" s="10">
        <f>+H435/SUM($F$15:F435)-1</f>
        <v>-0.13782858151952582</v>
      </c>
      <c r="M435" s="14">
        <f t="shared" si="57"/>
        <v>0</v>
      </c>
      <c r="N435" s="14">
        <f t="shared" si="55"/>
        <v>802.07484440166832</v>
      </c>
      <c r="O435" s="4">
        <f t="shared" si="56"/>
        <v>7.8012328590689988</v>
      </c>
      <c r="P435" s="14">
        <f>+AVERAGEIF($C$15:C435,"&lt;&gt;",$B$15:B435)</f>
        <v>8.0359090909090902</v>
      </c>
      <c r="R435" s="1"/>
    </row>
    <row r="436" spans="1:18" x14ac:dyDescent="0.25">
      <c r="A436" s="1">
        <v>40812</v>
      </c>
      <c r="B436" s="14">
        <v>6.673</v>
      </c>
      <c r="G436">
        <f t="shared" si="52"/>
        <v>5653.7072303863997</v>
      </c>
      <c r="H436">
        <f t="shared" si="53"/>
        <v>5352.2454366923357</v>
      </c>
      <c r="I436" s="5">
        <f t="shared" si="51"/>
        <v>0</v>
      </c>
      <c r="J436" s="6">
        <f>+H436+SUM($B$4:$B$5)-SUM($F$15:F436)</f>
        <v>25495.072805113385</v>
      </c>
      <c r="K436" s="10">
        <f t="shared" si="54"/>
        <v>-1.6646041691981139E-3</v>
      </c>
      <c r="L436" s="10">
        <f>+H436/SUM($F$15:F436)-1</f>
        <v>-0.14462237949446854</v>
      </c>
      <c r="M436" s="14">
        <f t="shared" si="57"/>
        <v>0</v>
      </c>
      <c r="N436" s="14">
        <f t="shared" si="55"/>
        <v>802.07484440166832</v>
      </c>
      <c r="O436" s="4">
        <f t="shared" si="56"/>
        <v>7.8012328590689988</v>
      </c>
      <c r="P436" s="14">
        <f>+AVERAGEIF($C$15:C436,"&lt;&gt;",$B$15:B436)</f>
        <v>8.0359090909090902</v>
      </c>
      <c r="R436" s="1"/>
    </row>
    <row r="437" spans="1:18" x14ac:dyDescent="0.25">
      <c r="A437" s="1">
        <v>40813</v>
      </c>
      <c r="B437" s="14">
        <v>6.9009999999999998</v>
      </c>
      <c r="G437">
        <f t="shared" si="52"/>
        <v>5846.8805030565782</v>
      </c>
      <c r="H437">
        <f t="shared" si="53"/>
        <v>5535.1185012159167</v>
      </c>
      <c r="I437" s="5">
        <f t="shared" si="51"/>
        <v>0</v>
      </c>
      <c r="J437" s="6">
        <f>+H437+SUM($B$4:$B$5)-SUM($F$15:F437)</f>
        <v>25677.945869636969</v>
      </c>
      <c r="K437" s="10">
        <f t="shared" si="54"/>
        <v>7.172878693914031E-3</v>
      </c>
      <c r="L437" s="10">
        <f>+H437/SUM($F$15:F437)-1</f>
        <v>-0.11539622971546937</v>
      </c>
      <c r="M437" s="14">
        <f t="shared" si="57"/>
        <v>0</v>
      </c>
      <c r="N437" s="14">
        <f t="shared" si="55"/>
        <v>802.07484440166832</v>
      </c>
      <c r="O437" s="4">
        <f t="shared" si="56"/>
        <v>7.8012328590689988</v>
      </c>
      <c r="P437" s="14">
        <f>+AVERAGEIF($C$15:C437,"&lt;&gt;",$B$15:B437)</f>
        <v>8.0359090909090902</v>
      </c>
      <c r="R437" s="1"/>
    </row>
    <row r="438" spans="1:18" x14ac:dyDescent="0.25">
      <c r="A438" s="1">
        <v>40814</v>
      </c>
      <c r="B438" s="14">
        <v>6.8959999999999999</v>
      </c>
      <c r="G438">
        <f t="shared" si="52"/>
        <v>5842.6442470769689</v>
      </c>
      <c r="H438">
        <f t="shared" si="53"/>
        <v>5531.1081269939086</v>
      </c>
      <c r="I438" s="5">
        <f t="shared" si="51"/>
        <v>0</v>
      </c>
      <c r="J438" s="6">
        <f>+H438+SUM($B$4:$B$5)-SUM($F$15:F438)</f>
        <v>25673.93549541496</v>
      </c>
      <c r="K438" s="10">
        <f t="shared" si="54"/>
        <v>-1.5617971322035018E-4</v>
      </c>
      <c r="L438" s="10">
        <f>+H438/SUM($F$15:F438)-1</f>
        <v>-0.11603715405272808</v>
      </c>
      <c r="M438" s="14">
        <f t="shared" si="57"/>
        <v>0</v>
      </c>
      <c r="N438" s="14">
        <f t="shared" si="55"/>
        <v>802.07484440166832</v>
      </c>
      <c r="O438" s="4">
        <f t="shared" si="56"/>
        <v>7.8012328590689988</v>
      </c>
      <c r="P438" s="14">
        <f>+AVERAGEIF($C$15:C438,"&lt;&gt;",$B$15:B438)</f>
        <v>8.0359090909090902</v>
      </c>
      <c r="R438" s="1"/>
    </row>
    <row r="439" spans="1:18" x14ac:dyDescent="0.25">
      <c r="A439" s="1">
        <v>40815</v>
      </c>
      <c r="B439" s="14">
        <v>6.8949999999999996</v>
      </c>
      <c r="G439">
        <f t="shared" si="52"/>
        <v>5841.7969958810463</v>
      </c>
      <c r="H439">
        <f t="shared" si="53"/>
        <v>5530.3060521495063</v>
      </c>
      <c r="I439" s="5">
        <f t="shared" si="51"/>
        <v>0</v>
      </c>
      <c r="J439" s="6">
        <f>+H439+SUM($B$4:$B$5)-SUM($F$15:F439)</f>
        <v>25673.133420570557</v>
      </c>
      <c r="K439" s="10">
        <f t="shared" si="54"/>
        <v>-3.1240821826705734E-5</v>
      </c>
      <c r="L439" s="10">
        <f>+H439/SUM($F$15:F439)-1</f>
        <v>-0.11616533892017999</v>
      </c>
      <c r="M439" s="14">
        <f t="shared" si="57"/>
        <v>0</v>
      </c>
      <c r="N439" s="14">
        <f t="shared" si="55"/>
        <v>802.07484440166832</v>
      </c>
      <c r="O439" s="4">
        <f t="shared" si="56"/>
        <v>7.8012328590689988</v>
      </c>
      <c r="P439" s="14">
        <f>+AVERAGEIF($C$15:C439,"&lt;&gt;",$B$15:B439)</f>
        <v>8.0359090909090902</v>
      </c>
      <c r="R439" s="1"/>
    </row>
    <row r="440" spans="1:18" x14ac:dyDescent="0.25">
      <c r="A440" s="1">
        <v>40816</v>
      </c>
      <c r="B440" s="14">
        <v>6.8940000000000001</v>
      </c>
      <c r="G440">
        <f t="shared" si="52"/>
        <v>5840.9497446851246</v>
      </c>
      <c r="H440">
        <f t="shared" si="53"/>
        <v>5529.5039773051049</v>
      </c>
      <c r="I440" s="5">
        <f t="shared" si="51"/>
        <v>0</v>
      </c>
      <c r="J440" s="6">
        <f>+H440+SUM($B$4:$B$5)-SUM($F$15:F440)</f>
        <v>25672.331345726154</v>
      </c>
      <c r="K440" s="10">
        <f t="shared" si="54"/>
        <v>-3.1241797846193187E-5</v>
      </c>
      <c r="L440" s="10">
        <f>+H440/SUM($F$15:F440)-1</f>
        <v>-0.11629352378763169</v>
      </c>
      <c r="M440" s="14">
        <f t="shared" si="57"/>
        <v>0</v>
      </c>
      <c r="N440" s="14">
        <f t="shared" si="55"/>
        <v>802.07484440166832</v>
      </c>
      <c r="O440" s="4">
        <f t="shared" si="56"/>
        <v>7.8012328590689988</v>
      </c>
      <c r="P440" s="14">
        <f>+AVERAGEIF($C$15:C440,"&lt;&gt;",$B$15:B440)</f>
        <v>8.0359090909090902</v>
      </c>
      <c r="R440" s="1"/>
    </row>
    <row r="441" spans="1:18" x14ac:dyDescent="0.25">
      <c r="A441" s="1">
        <v>40819</v>
      </c>
      <c r="B441" s="14">
        <v>6.7539999999999996</v>
      </c>
      <c r="G441">
        <f t="shared" si="52"/>
        <v>5722.334577256067</v>
      </c>
      <c r="H441">
        <f t="shared" si="53"/>
        <v>5417.2134990888708</v>
      </c>
      <c r="I441" s="5">
        <f t="shared" si="51"/>
        <v>0</v>
      </c>
      <c r="J441" s="6">
        <f>+H441+SUM($B$4:$B$5)-SUM($F$15:F441)</f>
        <v>25560.040867509921</v>
      </c>
      <c r="K441" s="10">
        <f t="shared" si="54"/>
        <v>-4.3739883497151411E-3</v>
      </c>
      <c r="L441" s="10">
        <f>+H441/SUM($F$15:F441)-1</f>
        <v>-0.13423940523087685</v>
      </c>
      <c r="M441" s="14">
        <f t="shared" si="57"/>
        <v>0</v>
      </c>
      <c r="N441" s="14">
        <f t="shared" si="55"/>
        <v>802.07484440166832</v>
      </c>
      <c r="O441" s="4">
        <f t="shared" si="56"/>
        <v>7.8012328590689988</v>
      </c>
      <c r="P441" s="14">
        <f>+AVERAGEIF($C$15:C441,"&lt;&gt;",$B$15:B441)</f>
        <v>8.0359090909090902</v>
      </c>
      <c r="R441" s="1"/>
    </row>
    <row r="442" spans="1:18" x14ac:dyDescent="0.25">
      <c r="A442" s="1">
        <v>40820</v>
      </c>
      <c r="B442" s="14">
        <v>6.5940000000000003</v>
      </c>
      <c r="G442">
        <f t="shared" si="52"/>
        <v>5586.774385908574</v>
      </c>
      <c r="H442">
        <f t="shared" si="53"/>
        <v>5288.8815239846044</v>
      </c>
      <c r="I442" s="5">
        <f t="shared" si="51"/>
        <v>0</v>
      </c>
      <c r="J442" s="6">
        <f>+H442+SUM($B$4:$B$5)-SUM($F$15:F442)</f>
        <v>25431.708892405655</v>
      </c>
      <c r="K442" s="10">
        <f t="shared" si="54"/>
        <v>-5.0208047698152569E-3</v>
      </c>
      <c r="L442" s="10">
        <f>+H442/SUM($F$15:F442)-1</f>
        <v>-0.15474898402315684</v>
      </c>
      <c r="M442" s="14">
        <f t="shared" si="57"/>
        <v>0</v>
      </c>
      <c r="N442" s="14">
        <f t="shared" si="55"/>
        <v>802.07484440166832</v>
      </c>
      <c r="O442" s="4">
        <f t="shared" si="56"/>
        <v>7.8012328590689988</v>
      </c>
      <c r="P442" s="14">
        <f>+AVERAGEIF($C$15:C442,"&lt;&gt;",$B$15:B442)</f>
        <v>8.0359090909090902</v>
      </c>
      <c r="R442" s="1"/>
    </row>
    <row r="443" spans="1:18" x14ac:dyDescent="0.25">
      <c r="A443" s="1">
        <v>40821</v>
      </c>
      <c r="B443" s="14">
        <v>6.6280000000000001</v>
      </c>
      <c r="G443">
        <f t="shared" si="52"/>
        <v>5615.5809265699163</v>
      </c>
      <c r="H443">
        <f t="shared" si="53"/>
        <v>5316.1520686942613</v>
      </c>
      <c r="I443" s="5">
        <f t="shared" si="51"/>
        <v>0</v>
      </c>
      <c r="J443" s="6">
        <f>+H443+SUM($B$4:$B$5)-SUM($F$15:F443)</f>
        <v>25458.979437115311</v>
      </c>
      <c r="K443" s="10">
        <f t="shared" si="54"/>
        <v>1.0723048468757046E-3</v>
      </c>
      <c r="L443" s="10">
        <f>+H443/SUM($F$15:F443)-1</f>
        <v>-0.15039069852979725</v>
      </c>
      <c r="M443" s="14">
        <f t="shared" si="57"/>
        <v>0</v>
      </c>
      <c r="N443" s="14">
        <f t="shared" si="55"/>
        <v>802.07484440166832</v>
      </c>
      <c r="O443" s="4">
        <f t="shared" si="56"/>
        <v>7.8012328590689988</v>
      </c>
      <c r="P443" s="14">
        <f>+AVERAGEIF($C$15:C443,"&lt;&gt;",$B$15:B443)</f>
        <v>8.0359090909090902</v>
      </c>
      <c r="R443" s="1"/>
    </row>
    <row r="444" spans="1:18" x14ac:dyDescent="0.25">
      <c r="A444" s="1">
        <v>40822</v>
      </c>
      <c r="B444" s="14">
        <v>6.7930000000000001</v>
      </c>
      <c r="G444">
        <f t="shared" si="52"/>
        <v>5755.3773738970185</v>
      </c>
      <c r="H444">
        <f t="shared" si="53"/>
        <v>5448.4944180205366</v>
      </c>
      <c r="I444" s="5">
        <f t="shared" si="51"/>
        <v>0</v>
      </c>
      <c r="J444" s="6">
        <f>+H444+SUM($B$4:$B$5)-SUM($F$15:F444)</f>
        <v>25591.321786441586</v>
      </c>
      <c r="K444" s="10">
        <f t="shared" si="54"/>
        <v>5.1982582276388634E-3</v>
      </c>
      <c r="L444" s="10">
        <f>+H444/SUM($F$15:F444)-1</f>
        <v>-0.12924019540025844</v>
      </c>
      <c r="M444" s="14">
        <f t="shared" si="57"/>
        <v>0</v>
      </c>
      <c r="N444" s="14">
        <f t="shared" si="55"/>
        <v>802.07484440166832</v>
      </c>
      <c r="O444" s="4">
        <f t="shared" si="56"/>
        <v>7.8012328590689988</v>
      </c>
      <c r="P444" s="14">
        <f>+AVERAGEIF($C$15:C444,"&lt;&gt;",$B$15:B444)</f>
        <v>8.0359090909090902</v>
      </c>
      <c r="R444" s="1"/>
    </row>
    <row r="445" spans="1:18" x14ac:dyDescent="0.25">
      <c r="A445" s="1">
        <v>40823</v>
      </c>
      <c r="B445" s="14">
        <v>6.8890000000000002</v>
      </c>
      <c r="G445">
        <f t="shared" si="52"/>
        <v>5836.7134887055145</v>
      </c>
      <c r="H445">
        <f t="shared" si="53"/>
        <v>5525.4936030830968</v>
      </c>
      <c r="I445" s="5">
        <f t="shared" si="51"/>
        <v>0</v>
      </c>
      <c r="J445" s="6">
        <f>+H445+SUM($B$4:$B$5)-SUM($F$15:F445)</f>
        <v>25668.320971504148</v>
      </c>
      <c r="K445" s="10">
        <f t="shared" si="54"/>
        <v>3.0088006280064583E-3</v>
      </c>
      <c r="L445" s="10">
        <f>+H445/SUM($F$15:F445)-1</f>
        <v>-0.1169344481248904</v>
      </c>
      <c r="M445" s="14">
        <f t="shared" si="57"/>
        <v>0</v>
      </c>
      <c r="N445" s="14">
        <f t="shared" si="55"/>
        <v>802.07484440166832</v>
      </c>
      <c r="O445" s="4">
        <f t="shared" si="56"/>
        <v>7.8012328590689988</v>
      </c>
      <c r="P445" s="14">
        <f>+AVERAGEIF($C$15:C445,"&lt;&gt;",$B$15:B445)</f>
        <v>8.0359090909090902</v>
      </c>
      <c r="R445" s="1"/>
    </row>
    <row r="446" spans="1:18" x14ac:dyDescent="0.25">
      <c r="A446" s="1">
        <v>40826</v>
      </c>
      <c r="B446" s="14">
        <v>6.92</v>
      </c>
      <c r="C446">
        <f>+$B$3</f>
        <v>200</v>
      </c>
      <c r="D446" s="7">
        <f>+$D$11</f>
        <v>2.223157894736842</v>
      </c>
      <c r="E446">
        <v>1.54</v>
      </c>
      <c r="F446" s="6">
        <f>+C446-D446-E446</f>
        <v>196.23684210526318</v>
      </c>
      <c r="G446">
        <f t="shared" si="52"/>
        <v>6062.9782757790917</v>
      </c>
      <c r="H446">
        <f t="shared" si="53"/>
        <v>5746.5947653648118</v>
      </c>
      <c r="I446" s="5">
        <f t="shared" si="51"/>
        <v>853400</v>
      </c>
      <c r="J446" s="6">
        <f>+H446+SUM($B$4:$B$5)-SUM($F$15:F446)</f>
        <v>25693.185291680598</v>
      </c>
      <c r="K446" s="10">
        <f t="shared" si="54"/>
        <v>9.6867731255390055E-4</v>
      </c>
      <c r="L446" s="10">
        <f>+H446/SUM($F$15:F446)-1</f>
        <v>-0.10952578031839721</v>
      </c>
      <c r="M446" s="14">
        <f t="shared" si="57"/>
        <v>28.357925159720114</v>
      </c>
      <c r="N446" s="14">
        <f t="shared" si="55"/>
        <v>830.43276956138845</v>
      </c>
      <c r="O446" s="4">
        <f t="shared" si="56"/>
        <v>7.7711401936760325</v>
      </c>
      <c r="P446" s="14">
        <f>+AVERAGEIF($C$15:C446,"&lt;&gt;",$B$15:B446)</f>
        <v>7.9873913043478248</v>
      </c>
      <c r="R446" s="1"/>
    </row>
    <row r="447" spans="1:18" x14ac:dyDescent="0.25">
      <c r="A447" s="1">
        <v>40827</v>
      </c>
      <c r="B447" s="14">
        <v>7.0190000000000001</v>
      </c>
      <c r="G447">
        <f t="shared" si="52"/>
        <v>6149.7174158516536</v>
      </c>
      <c r="H447">
        <f t="shared" si="53"/>
        <v>5828.8076095513889</v>
      </c>
      <c r="I447" s="5">
        <f t="shared" si="51"/>
        <v>0</v>
      </c>
      <c r="J447" s="6">
        <f>+H447+SUM($B$4:$B$5)-SUM($F$15:F447)</f>
        <v>25775.398135867177</v>
      </c>
      <c r="K447" s="10">
        <f t="shared" si="54"/>
        <v>3.1997918223551913E-3</v>
      </c>
      <c r="L447" s="10">
        <f>+H447/SUM($F$15:F447)-1</f>
        <v>-9.678633700214323E-2</v>
      </c>
      <c r="M447" s="14">
        <f t="shared" si="57"/>
        <v>0</v>
      </c>
      <c r="N447" s="14">
        <f t="shared" si="55"/>
        <v>830.43276956138845</v>
      </c>
      <c r="O447" s="4">
        <f t="shared" si="56"/>
        <v>7.7711401936760325</v>
      </c>
      <c r="P447" s="14">
        <f>+AVERAGEIF($C$15:C447,"&lt;&gt;",$B$15:B447)</f>
        <v>7.9873913043478248</v>
      </c>
      <c r="R447" s="1"/>
    </row>
    <row r="448" spans="1:18" x14ac:dyDescent="0.25">
      <c r="A448" s="1">
        <v>40828</v>
      </c>
      <c r="B448" s="14">
        <v>7.0510000000000002</v>
      </c>
      <c r="G448">
        <f t="shared" si="52"/>
        <v>6177.7543096124828</v>
      </c>
      <c r="H448">
        <f t="shared" si="53"/>
        <v>5855.381458177354</v>
      </c>
      <c r="I448" s="5">
        <f t="shared" si="51"/>
        <v>0</v>
      </c>
      <c r="J448" s="6">
        <f>+H448+SUM($B$4:$B$5)-SUM($F$15:F448)</f>
        <v>25801.971984493142</v>
      </c>
      <c r="K448" s="10">
        <f t="shared" si="54"/>
        <v>1.030977232083341E-3</v>
      </c>
      <c r="L448" s="10">
        <f>+H448/SUM($F$15:F448)-1</f>
        <v>-9.2668537142343799E-2</v>
      </c>
      <c r="M448" s="14">
        <f t="shared" si="57"/>
        <v>0</v>
      </c>
      <c r="N448" s="14">
        <f t="shared" si="55"/>
        <v>830.43276956138845</v>
      </c>
      <c r="O448" s="4">
        <f t="shared" si="56"/>
        <v>7.7711401936760325</v>
      </c>
      <c r="P448" s="14">
        <f>+AVERAGEIF($C$15:C448,"&lt;&gt;",$B$15:B448)</f>
        <v>7.9873913043478248</v>
      </c>
      <c r="R448" s="1"/>
    </row>
    <row r="449" spans="1:18" x14ac:dyDescent="0.25">
      <c r="A449" s="1">
        <v>40829</v>
      </c>
      <c r="B449" s="14">
        <v>7.14</v>
      </c>
      <c r="G449">
        <f t="shared" si="52"/>
        <v>6255.7319203847856</v>
      </c>
      <c r="H449">
        <f t="shared" si="53"/>
        <v>5929.289974668317</v>
      </c>
      <c r="I449" s="5">
        <f t="shared" si="51"/>
        <v>0</v>
      </c>
      <c r="J449" s="6">
        <f>+H449+SUM($B$4:$B$5)-SUM($F$15:F449)</f>
        <v>25875.880500984105</v>
      </c>
      <c r="K449" s="10">
        <f t="shared" si="54"/>
        <v>2.8644522416885199E-3</v>
      </c>
      <c r="L449" s="10">
        <f>+H449/SUM($F$15:F449)-1</f>
        <v>-8.1215906282277039E-2</v>
      </c>
      <c r="M449" s="14">
        <f t="shared" si="57"/>
        <v>0</v>
      </c>
      <c r="N449" s="14">
        <f t="shared" si="55"/>
        <v>830.43276956138845</v>
      </c>
      <c r="O449" s="4">
        <f t="shared" si="56"/>
        <v>7.7711401936760325</v>
      </c>
      <c r="P449" s="14">
        <f>+AVERAGEIF($C$15:C449,"&lt;&gt;",$B$15:B449)</f>
        <v>7.9873913043478248</v>
      </c>
      <c r="R449" s="1"/>
    </row>
    <row r="450" spans="1:18" x14ac:dyDescent="0.25">
      <c r="A450" s="1">
        <v>40830</v>
      </c>
      <c r="B450" s="14">
        <v>7.0949999999999998</v>
      </c>
      <c r="G450">
        <f t="shared" si="52"/>
        <v>6216.305038533621</v>
      </c>
      <c r="H450">
        <f t="shared" si="53"/>
        <v>5891.9205000380543</v>
      </c>
      <c r="I450" s="5">
        <f t="shared" si="51"/>
        <v>0</v>
      </c>
      <c r="J450" s="6">
        <f>+H450+SUM($B$4:$B$5)-SUM($F$15:F450)</f>
        <v>25838.511026353841</v>
      </c>
      <c r="K450" s="10">
        <f t="shared" si="54"/>
        <v>-1.4441817594900153E-3</v>
      </c>
      <c r="L450" s="10">
        <f>+H450/SUM($F$15:F450)-1</f>
        <v>-8.700656233511983E-2</v>
      </c>
      <c r="M450" s="14">
        <f t="shared" si="57"/>
        <v>0</v>
      </c>
      <c r="N450" s="14">
        <f t="shared" si="55"/>
        <v>830.43276956138845</v>
      </c>
      <c r="O450" s="4">
        <f t="shared" si="56"/>
        <v>7.7711401936760325</v>
      </c>
      <c r="P450" s="14">
        <f>+AVERAGEIF($C$15:C450,"&lt;&gt;",$B$15:B450)</f>
        <v>7.9873913043478248</v>
      </c>
      <c r="R450" s="1"/>
    </row>
    <row r="451" spans="1:18" x14ac:dyDescent="0.25">
      <c r="A451" s="1">
        <v>40833</v>
      </c>
      <c r="B451" s="14">
        <v>7.19</v>
      </c>
      <c r="G451">
        <f t="shared" si="52"/>
        <v>6299.5395668860792</v>
      </c>
      <c r="H451">
        <f t="shared" si="53"/>
        <v>5970.8116131463867</v>
      </c>
      <c r="I451" s="5">
        <f t="shared" si="51"/>
        <v>0</v>
      </c>
      <c r="J451" s="6">
        <f>+H451+SUM($B$4:$B$5)-SUM($F$15:F451)</f>
        <v>25917.402139462174</v>
      </c>
      <c r="K451" s="10">
        <f t="shared" si="54"/>
        <v>3.0532375889567032E-3</v>
      </c>
      <c r="L451" s="10">
        <f>+H451/SUM($F$15:F451)-1</f>
        <v>-7.4781844001340581E-2</v>
      </c>
      <c r="M451" s="14">
        <f t="shared" si="57"/>
        <v>0</v>
      </c>
      <c r="N451" s="14">
        <f t="shared" si="55"/>
        <v>830.43276956138845</v>
      </c>
      <c r="O451" s="4">
        <f t="shared" si="56"/>
        <v>7.7711401936760325</v>
      </c>
      <c r="P451" s="14">
        <f>+AVERAGEIF($C$15:C451,"&lt;&gt;",$B$15:B451)</f>
        <v>7.9873913043478248</v>
      </c>
      <c r="R451" s="1"/>
    </row>
    <row r="452" spans="1:18" x14ac:dyDescent="0.25">
      <c r="A452" s="1">
        <v>40834</v>
      </c>
      <c r="B452" s="14">
        <v>7.1040000000000001</v>
      </c>
      <c r="G452">
        <f t="shared" si="52"/>
        <v>6224.1904149038528</v>
      </c>
      <c r="H452">
        <f t="shared" si="53"/>
        <v>5899.3943949641071</v>
      </c>
      <c r="I452" s="5">
        <f t="shared" si="51"/>
        <v>0</v>
      </c>
      <c r="J452" s="6">
        <f>+H452+SUM($B$4:$B$5)-SUM($F$15:F452)</f>
        <v>25845.984921279894</v>
      </c>
      <c r="K452" s="10">
        <f t="shared" si="54"/>
        <v>-2.7555700913997061E-3</v>
      </c>
      <c r="L452" s="10">
        <f>+H452/SUM($F$15:F452)-1</f>
        <v>-8.5848431124551206E-2</v>
      </c>
      <c r="M452" s="14">
        <f t="shared" si="57"/>
        <v>0</v>
      </c>
      <c r="N452" s="14">
        <f t="shared" si="55"/>
        <v>830.43276956138845</v>
      </c>
      <c r="O452" s="4">
        <f t="shared" si="56"/>
        <v>7.7711401936760325</v>
      </c>
      <c r="P452" s="14">
        <f>+AVERAGEIF($C$15:C452,"&lt;&gt;",$B$15:B452)</f>
        <v>7.9873913043478248</v>
      </c>
      <c r="R452" s="1"/>
    </row>
    <row r="453" spans="1:18" x14ac:dyDescent="0.25">
      <c r="A453" s="1">
        <v>40835</v>
      </c>
      <c r="B453" s="14">
        <v>7.1059999999999999</v>
      </c>
      <c r="G453">
        <f t="shared" si="52"/>
        <v>6225.9427207639037</v>
      </c>
      <c r="H453">
        <f t="shared" si="53"/>
        <v>5901.055260503229</v>
      </c>
      <c r="I453" s="5">
        <f t="shared" si="51"/>
        <v>0</v>
      </c>
      <c r="J453" s="6">
        <f>+H453+SUM($B$4:$B$5)-SUM($F$15:F453)</f>
        <v>25847.645786819015</v>
      </c>
      <c r="K453" s="10">
        <f t="shared" si="54"/>
        <v>6.4260098586954584E-5</v>
      </c>
      <c r="L453" s="10">
        <f>+H453/SUM($F$15:F453)-1</f>
        <v>-8.5591068633313894E-2</v>
      </c>
      <c r="M453" s="14">
        <f t="shared" si="57"/>
        <v>0</v>
      </c>
      <c r="N453" s="14">
        <f t="shared" si="55"/>
        <v>830.43276956138845</v>
      </c>
      <c r="O453" s="4">
        <f t="shared" si="56"/>
        <v>7.7711401936760325</v>
      </c>
      <c r="P453" s="14">
        <f>+AVERAGEIF($C$15:C453,"&lt;&gt;",$B$15:B453)</f>
        <v>7.9873913043478248</v>
      </c>
      <c r="R453" s="1"/>
    </row>
    <row r="454" spans="1:18" x14ac:dyDescent="0.25">
      <c r="A454" s="1">
        <v>40836</v>
      </c>
      <c r="B454" s="14">
        <v>6.9720000000000004</v>
      </c>
      <c r="G454">
        <f t="shared" si="52"/>
        <v>6108.5382281404363</v>
      </c>
      <c r="H454">
        <f t="shared" si="53"/>
        <v>5789.7772693820034</v>
      </c>
      <c r="I454" s="5">
        <f t="shared" si="51"/>
        <v>0</v>
      </c>
      <c r="J454" s="6">
        <f>+H454+SUM($B$4:$B$5)-SUM($F$15:F454)</f>
        <v>25736.367795697792</v>
      </c>
      <c r="K454" s="10">
        <f t="shared" si="54"/>
        <v>-4.3051499559766393E-3</v>
      </c>
      <c r="L454" s="10">
        <f>+H454/SUM($F$15:F454)-1</f>
        <v>-0.10283435554622344</v>
      </c>
      <c r="M454" s="14">
        <f t="shared" si="57"/>
        <v>0</v>
      </c>
      <c r="N454" s="14">
        <f t="shared" si="55"/>
        <v>830.43276956138845</v>
      </c>
      <c r="O454" s="4">
        <f t="shared" si="56"/>
        <v>7.7711401936760325</v>
      </c>
      <c r="P454" s="14">
        <f>+AVERAGEIF($C$15:C454,"&lt;&gt;",$B$15:B454)</f>
        <v>7.9873913043478248</v>
      </c>
      <c r="R454" s="1"/>
    </row>
    <row r="455" spans="1:18" x14ac:dyDescent="0.25">
      <c r="A455" s="1">
        <v>40837</v>
      </c>
      <c r="B455" s="14">
        <v>6.97</v>
      </c>
      <c r="G455">
        <f t="shared" si="52"/>
        <v>6106.7859222803845</v>
      </c>
      <c r="H455">
        <f t="shared" si="53"/>
        <v>5788.1164038428806</v>
      </c>
      <c r="I455" s="5">
        <f t="shared" si="51"/>
        <v>0</v>
      </c>
      <c r="J455" s="6">
        <f>+H455+SUM($B$4:$B$5)-SUM($F$15:F455)</f>
        <v>25734.706930158667</v>
      </c>
      <c r="K455" s="10">
        <f t="shared" si="54"/>
        <v>-6.4533797166310691E-5</v>
      </c>
      <c r="L455" s="10">
        <f>+H455/SUM($F$15:F455)-1</f>
        <v>-0.10309171803746098</v>
      </c>
      <c r="M455" s="14">
        <f t="shared" si="57"/>
        <v>0</v>
      </c>
      <c r="N455" s="14">
        <f t="shared" si="55"/>
        <v>830.43276956138845</v>
      </c>
      <c r="O455" s="4">
        <f t="shared" si="56"/>
        <v>7.7711401936760325</v>
      </c>
      <c r="P455" s="14">
        <f>+AVERAGEIF($C$15:C455,"&lt;&gt;",$B$15:B455)</f>
        <v>7.9873913043478248</v>
      </c>
      <c r="R455" s="1"/>
    </row>
    <row r="456" spans="1:18" x14ac:dyDescent="0.25">
      <c r="A456" s="1">
        <v>40840</v>
      </c>
      <c r="B456" s="14">
        <v>7.1959999999999997</v>
      </c>
      <c r="G456">
        <f t="shared" si="52"/>
        <v>6304.7964844662338</v>
      </c>
      <c r="H456">
        <f t="shared" si="53"/>
        <v>5975.7942097637551</v>
      </c>
      <c r="I456" s="5">
        <f t="shared" si="51"/>
        <v>0</v>
      </c>
      <c r="J456" s="6">
        <f>+H456+SUM($B$4:$B$5)-SUM($F$15:F456)</f>
        <v>25922.384736079544</v>
      </c>
      <c r="K456" s="10">
        <f t="shared" si="54"/>
        <v>7.292789711194958E-3</v>
      </c>
      <c r="L456" s="10">
        <f>+H456/SUM($F$15:F456)-1</f>
        <v>-7.400975652762809E-2</v>
      </c>
      <c r="M456" s="14">
        <f t="shared" si="57"/>
        <v>0</v>
      </c>
      <c r="N456" s="14">
        <f t="shared" si="55"/>
        <v>830.43276956138845</v>
      </c>
      <c r="O456" s="4">
        <f t="shared" si="56"/>
        <v>7.7711401936760325</v>
      </c>
      <c r="P456" s="14">
        <f>+AVERAGEIF($C$15:C456,"&lt;&gt;",$B$15:B456)</f>
        <v>7.9873913043478248</v>
      </c>
      <c r="R456" s="1"/>
    </row>
    <row r="457" spans="1:18" x14ac:dyDescent="0.25">
      <c r="A457" s="1">
        <v>40841</v>
      </c>
      <c r="B457" s="14">
        <v>7.2210000000000001</v>
      </c>
      <c r="G457">
        <f t="shared" si="52"/>
        <v>6326.7003077168811</v>
      </c>
      <c r="H457">
        <f t="shared" si="53"/>
        <v>5996.5550290027895</v>
      </c>
      <c r="I457" s="5">
        <f t="shared" si="51"/>
        <v>0</v>
      </c>
      <c r="J457" s="6">
        <f>+H457+SUM($B$4:$B$5)-SUM($F$15:F457)</f>
        <v>25943.145555318577</v>
      </c>
      <c r="K457" s="10">
        <f t="shared" si="54"/>
        <v>8.0088384808729707E-4</v>
      </c>
      <c r="L457" s="10">
        <f>+H457/SUM($F$15:F457)-1</f>
        <v>-7.0792725387159972E-2</v>
      </c>
      <c r="M457" s="14">
        <f t="shared" si="57"/>
        <v>0</v>
      </c>
      <c r="N457" s="14">
        <f t="shared" si="55"/>
        <v>830.43276956138845</v>
      </c>
      <c r="O457" s="4">
        <f t="shared" si="56"/>
        <v>7.7711401936760325</v>
      </c>
      <c r="P457" s="14">
        <f>+AVERAGEIF($C$15:C457,"&lt;&gt;",$B$15:B457)</f>
        <v>7.9873913043478248</v>
      </c>
      <c r="R457" s="1"/>
    </row>
    <row r="458" spans="1:18" x14ac:dyDescent="0.25">
      <c r="A458" s="1">
        <v>40842</v>
      </c>
      <c r="B458" s="14">
        <v>7.3019999999999996</v>
      </c>
      <c r="G458">
        <f t="shared" si="52"/>
        <v>6397.6686950489766</v>
      </c>
      <c r="H458">
        <f t="shared" si="53"/>
        <v>6063.8200833372612</v>
      </c>
      <c r="I458" s="5">
        <f t="shared" si="51"/>
        <v>0</v>
      </c>
      <c r="J458" s="6">
        <f>+H458+SUM($B$4:$B$5)-SUM($F$15:F458)</f>
        <v>26010.410609653049</v>
      </c>
      <c r="K458" s="10">
        <f t="shared" si="54"/>
        <v>2.5927871464561658E-3</v>
      </c>
      <c r="L458" s="10">
        <f>+H458/SUM($F$15:F458)-1</f>
        <v>-6.0369544492043126E-2</v>
      </c>
      <c r="M458" s="14">
        <f t="shared" si="57"/>
        <v>0</v>
      </c>
      <c r="N458" s="14">
        <f t="shared" si="55"/>
        <v>830.43276956138845</v>
      </c>
      <c r="O458" s="4">
        <f t="shared" si="56"/>
        <v>7.7711401936760325</v>
      </c>
      <c r="P458" s="14">
        <f>+AVERAGEIF($C$15:C458,"&lt;&gt;",$B$15:B458)</f>
        <v>7.9873913043478248</v>
      </c>
      <c r="R458" s="1"/>
    </row>
    <row r="459" spans="1:18" x14ac:dyDescent="0.25">
      <c r="A459" s="1">
        <v>40843</v>
      </c>
      <c r="B459" s="14">
        <v>7.4009999999999998</v>
      </c>
      <c r="G459">
        <f t="shared" si="52"/>
        <v>6484.4078351215394</v>
      </c>
      <c r="H459">
        <f t="shared" si="53"/>
        <v>6146.0329275238391</v>
      </c>
      <c r="I459" s="5">
        <f t="shared" si="51"/>
        <v>0</v>
      </c>
      <c r="J459" s="6">
        <f>+H459+SUM($B$4:$B$5)-SUM($F$15:F459)</f>
        <v>26092.623453839627</v>
      </c>
      <c r="K459" s="10">
        <f t="shared" si="54"/>
        <v>3.1607668721718163E-3</v>
      </c>
      <c r="L459" s="10">
        <f>+H459/SUM($F$15:F459)-1</f>
        <v>-4.7630101175788919E-2</v>
      </c>
      <c r="M459" s="14">
        <f t="shared" si="57"/>
        <v>0</v>
      </c>
      <c r="N459" s="14">
        <f t="shared" si="55"/>
        <v>830.43276956138845</v>
      </c>
      <c r="O459" s="4">
        <f t="shared" si="56"/>
        <v>7.7711401936760325</v>
      </c>
      <c r="P459" s="14">
        <f>+AVERAGEIF($C$15:C459,"&lt;&gt;",$B$15:B459)</f>
        <v>7.9873913043478248</v>
      </c>
      <c r="R459" s="1"/>
    </row>
    <row r="460" spans="1:18" x14ac:dyDescent="0.25">
      <c r="A460" s="1">
        <v>40844</v>
      </c>
      <c r="B460" s="14">
        <v>7.492</v>
      </c>
      <c r="G460">
        <f t="shared" si="52"/>
        <v>6564.137751753894</v>
      </c>
      <c r="H460">
        <f t="shared" si="53"/>
        <v>6221.6023095539249</v>
      </c>
      <c r="I460" s="5">
        <f t="shared" si="51"/>
        <v>0</v>
      </c>
      <c r="J460" s="6">
        <f>+H460+SUM($B$4:$B$5)-SUM($F$15:F460)</f>
        <v>26168.192835869711</v>
      </c>
      <c r="K460" s="10">
        <f t="shared" si="54"/>
        <v>2.8961971633008066E-3</v>
      </c>
      <c r="L460" s="10">
        <f>+H460/SUM($F$15:F460)-1</f>
        <v>-3.5920107824484626E-2</v>
      </c>
      <c r="M460" s="14">
        <f t="shared" si="57"/>
        <v>0</v>
      </c>
      <c r="N460" s="14">
        <f t="shared" si="55"/>
        <v>830.43276956138845</v>
      </c>
      <c r="O460" s="4">
        <f t="shared" si="56"/>
        <v>7.7711401936760325</v>
      </c>
      <c r="P460" s="14">
        <f>+AVERAGEIF($C$15:C460,"&lt;&gt;",$B$15:B460)</f>
        <v>7.9873913043478248</v>
      </c>
      <c r="R460" s="1"/>
    </row>
    <row r="461" spans="1:18" x14ac:dyDescent="0.25">
      <c r="A461" s="1">
        <v>40849</v>
      </c>
      <c r="B461" s="14">
        <v>7.4390000000000001</v>
      </c>
      <c r="G461">
        <f t="shared" si="52"/>
        <v>6517.7016464625221</v>
      </c>
      <c r="H461">
        <f t="shared" si="53"/>
        <v>6177.5893727671719</v>
      </c>
      <c r="I461" s="5">
        <f t="shared" si="51"/>
        <v>0</v>
      </c>
      <c r="J461" s="6">
        <f>+H461+SUM($B$4:$B$5)-SUM($F$15:F461)</f>
        <v>26124.179899082959</v>
      </c>
      <c r="K461" s="10">
        <f t="shared" si="54"/>
        <v>-1.6819249637454181E-3</v>
      </c>
      <c r="L461" s="10">
        <f>+H461/SUM($F$15:F461)-1</f>
        <v>-4.2740213842277219E-2</v>
      </c>
      <c r="M461" s="14">
        <f t="shared" si="57"/>
        <v>0</v>
      </c>
      <c r="N461" s="14">
        <f t="shared" si="55"/>
        <v>830.43276956138845</v>
      </c>
      <c r="O461" s="4">
        <f t="shared" si="56"/>
        <v>7.7711401936760325</v>
      </c>
      <c r="P461" s="14">
        <f>+AVERAGEIF($C$15:C461,"&lt;&gt;",$B$15:B461)</f>
        <v>7.9873913043478248</v>
      </c>
      <c r="R461" s="1"/>
    </row>
    <row r="462" spans="1:18" x14ac:dyDescent="0.25">
      <c r="A462" s="1">
        <v>40850</v>
      </c>
      <c r="B462" s="14">
        <v>7.452</v>
      </c>
      <c r="G462">
        <f t="shared" si="52"/>
        <v>6529.0916345528585</v>
      </c>
      <c r="H462">
        <f t="shared" si="53"/>
        <v>6188.3849987714702</v>
      </c>
      <c r="I462" s="5">
        <f t="shared" si="51"/>
        <v>0</v>
      </c>
      <c r="J462" s="6">
        <f>+H462+SUM($B$4:$B$5)-SUM($F$15:F462)</f>
        <v>26134.975525087259</v>
      </c>
      <c r="K462" s="10">
        <f t="shared" si="54"/>
        <v>4.1324267578923823E-4</v>
      </c>
      <c r="L462" s="10">
        <f>+H462/SUM($F$15:F462)-1</f>
        <v>-4.1067357649233638E-2</v>
      </c>
      <c r="M462" s="14">
        <f t="shared" si="57"/>
        <v>0</v>
      </c>
      <c r="N462" s="14">
        <f t="shared" si="55"/>
        <v>830.43276956138845</v>
      </c>
      <c r="O462" s="4">
        <f t="shared" si="56"/>
        <v>7.7711401936760325</v>
      </c>
      <c r="P462" s="14">
        <f>+AVERAGEIF($C$15:C462,"&lt;&gt;",$B$15:B462)</f>
        <v>7.9873913043478248</v>
      </c>
      <c r="R462" s="1"/>
    </row>
    <row r="463" spans="1:18" x14ac:dyDescent="0.25">
      <c r="A463" s="1">
        <v>40851</v>
      </c>
      <c r="B463" s="14">
        <v>7.55</v>
      </c>
      <c r="G463">
        <f t="shared" si="52"/>
        <v>6614.954621695395</v>
      </c>
      <c r="H463">
        <f t="shared" si="53"/>
        <v>6269.7674101884868</v>
      </c>
      <c r="I463" s="5">
        <f t="shared" si="51"/>
        <v>0</v>
      </c>
      <c r="J463" s="6">
        <f>+H463+SUM($B$4:$B$5)-SUM($F$15:F463)</f>
        <v>26216.357936504275</v>
      </c>
      <c r="K463" s="10">
        <f t="shared" si="54"/>
        <v>3.1139272098761328E-3</v>
      </c>
      <c r="L463" s="10">
        <f>+H463/SUM($F$15:F463)-1</f>
        <v>-2.8456595578598143E-2</v>
      </c>
      <c r="M463" s="14">
        <f t="shared" si="57"/>
        <v>0</v>
      </c>
      <c r="N463" s="14">
        <f t="shared" si="55"/>
        <v>830.43276956138845</v>
      </c>
      <c r="O463" s="4">
        <f t="shared" si="56"/>
        <v>7.7711401936760325</v>
      </c>
      <c r="P463" s="14">
        <f>+AVERAGEIF($C$15:C463,"&lt;&gt;",$B$15:B463)</f>
        <v>7.9873913043478248</v>
      </c>
      <c r="R463" s="1"/>
    </row>
    <row r="464" spans="1:18" x14ac:dyDescent="0.25">
      <c r="A464" s="1">
        <v>40854</v>
      </c>
      <c r="B464" s="14">
        <v>7.556</v>
      </c>
      <c r="G464">
        <f t="shared" si="52"/>
        <v>6620.2115392755495</v>
      </c>
      <c r="H464">
        <f t="shared" si="53"/>
        <v>6274.7500068058544</v>
      </c>
      <c r="I464" s="5">
        <f t="shared" ref="I464:I527" si="58">+C464*(MAX($A:$A)-A464)</f>
        <v>0</v>
      </c>
      <c r="J464" s="6">
        <f>+H464+SUM($B$4:$B$5)-SUM($F$15:F464)</f>
        <v>26221.340533121642</v>
      </c>
      <c r="K464" s="10">
        <f t="shared" si="54"/>
        <v>1.9005678170236351E-4</v>
      </c>
      <c r="L464" s="10">
        <f>+H464/SUM($F$15:F464)-1</f>
        <v>-2.7684508104885874E-2</v>
      </c>
      <c r="M464" s="14">
        <f t="shared" si="57"/>
        <v>0</v>
      </c>
      <c r="N464" s="14">
        <f t="shared" si="55"/>
        <v>830.43276956138845</v>
      </c>
      <c r="O464" s="4">
        <f t="shared" si="56"/>
        <v>7.7711401936760325</v>
      </c>
      <c r="P464" s="14">
        <f>+AVERAGEIF($C$15:C464,"&lt;&gt;",$B$15:B464)</f>
        <v>7.9873913043478248</v>
      </c>
      <c r="R464" s="1"/>
    </row>
    <row r="465" spans="1:18" x14ac:dyDescent="0.25">
      <c r="A465" s="1">
        <v>40855</v>
      </c>
      <c r="B465" s="14">
        <v>7.5369999999999999</v>
      </c>
      <c r="C465">
        <f>+$B$3</f>
        <v>200</v>
      </c>
      <c r="D465" s="7">
        <f>+$D$11</f>
        <v>2.223157894736842</v>
      </c>
      <c r="E465">
        <v>1.54</v>
      </c>
      <c r="F465" s="6">
        <f>+C465-D465-E465</f>
        <v>196.23684210526318</v>
      </c>
      <c r="G465">
        <f t="shared" ref="G465:G528" si="59">+(B465/B464*G464)+C465</f>
        <v>6803.5646336050577</v>
      </c>
      <c r="H465">
        <f t="shared" ref="H465:H528" si="60">+(B465/B464*H464)+F465</f>
        <v>6455.2086262894518</v>
      </c>
      <c r="I465" s="5">
        <f t="shared" si="58"/>
        <v>847600</v>
      </c>
      <c r="J465" s="6">
        <f>+H465+SUM($B$4:$B$5)-SUM($F$15:F465)</f>
        <v>26205.562310499976</v>
      </c>
      <c r="K465" s="10">
        <f t="shared" ref="K465:K528" si="61">+J465/J464-1</f>
        <v>-6.0173211212199984E-4</v>
      </c>
      <c r="L465" s="10">
        <f>+H465/SUM($F$15:F465)-1</f>
        <v>-2.9240305463816174E-2</v>
      </c>
      <c r="M465" s="14">
        <f t="shared" si="57"/>
        <v>26.036465716500356</v>
      </c>
      <c r="N465" s="14">
        <f t="shared" ref="N465:N528" si="62">+M465+N464</f>
        <v>856.46923527788886</v>
      </c>
      <c r="O465" s="4">
        <f t="shared" ref="O465:O528" si="63">((O464*N464)+(B465*M465))/N465</f>
        <v>7.764022386200411</v>
      </c>
      <c r="P465" s="14">
        <f>+AVERAGEIF($C$15:C465,"&lt;&gt;",$B$15:B465)</f>
        <v>7.9686249999999994</v>
      </c>
      <c r="R465" s="1"/>
    </row>
    <row r="466" spans="1:18" x14ac:dyDescent="0.25">
      <c r="A466" s="1">
        <v>40856</v>
      </c>
      <c r="B466" s="14">
        <v>7.5650000000000004</v>
      </c>
      <c r="G466">
        <f t="shared" si="59"/>
        <v>6828.839916839891</v>
      </c>
      <c r="H466">
        <f t="shared" si="60"/>
        <v>6479.1897648772328</v>
      </c>
      <c r="I466" s="5">
        <f t="shared" si="58"/>
        <v>0</v>
      </c>
      <c r="J466" s="6">
        <f>+H466+SUM($B$4:$B$5)-SUM($F$15:F466)</f>
        <v>26229.54344908776</v>
      </c>
      <c r="K466" s="10">
        <f t="shared" si="61"/>
        <v>9.1511635215613119E-4</v>
      </c>
      <c r="L466" s="10">
        <f>+H466/SUM($F$15:F466)-1</f>
        <v>-2.563392740264947E-2</v>
      </c>
      <c r="M466" s="14">
        <f t="shared" si="57"/>
        <v>0</v>
      </c>
      <c r="N466" s="14">
        <f t="shared" si="62"/>
        <v>856.46923527788886</v>
      </c>
      <c r="O466" s="4">
        <f t="shared" si="63"/>
        <v>7.764022386200411</v>
      </c>
      <c r="P466" s="14">
        <f>+AVERAGEIF($C$15:C466,"&lt;&gt;",$B$15:B466)</f>
        <v>7.9686249999999994</v>
      </c>
      <c r="R466" s="1"/>
    </row>
    <row r="467" spans="1:18" x14ac:dyDescent="0.25">
      <c r="A467" s="1">
        <v>40857</v>
      </c>
      <c r="B467" s="14">
        <v>7.38</v>
      </c>
      <c r="G467">
        <f t="shared" si="59"/>
        <v>6661.842509752596</v>
      </c>
      <c r="H467">
        <f t="shared" si="60"/>
        <v>6320.7429563508231</v>
      </c>
      <c r="I467" s="5">
        <f t="shared" si="58"/>
        <v>0</v>
      </c>
      <c r="J467" s="6">
        <f>+H467+SUM($B$4:$B$5)-SUM($F$15:F467)</f>
        <v>26071.096640561347</v>
      </c>
      <c r="K467" s="10">
        <f t="shared" si="61"/>
        <v>-6.0407764562872002E-3</v>
      </c>
      <c r="L467" s="10">
        <f>+H467/SUM($F$15:F467)-1</f>
        <v>-4.946178244964361E-2</v>
      </c>
      <c r="M467" s="14">
        <f t="shared" ref="M467:M530" si="64">+F467/B467</f>
        <v>0</v>
      </c>
      <c r="N467" s="14">
        <f t="shared" si="62"/>
        <v>856.46923527788886</v>
      </c>
      <c r="O467" s="4">
        <f t="shared" si="63"/>
        <v>7.764022386200411</v>
      </c>
      <c r="P467" s="14">
        <f>+AVERAGEIF($C$15:C467,"&lt;&gt;",$B$15:B467)</f>
        <v>7.9686249999999994</v>
      </c>
      <c r="R467" s="1"/>
    </row>
    <row r="468" spans="1:18" x14ac:dyDescent="0.25">
      <c r="A468" s="1">
        <v>40858</v>
      </c>
      <c r="B468" s="14">
        <v>7.4260000000000002</v>
      </c>
      <c r="G468">
        <f t="shared" si="59"/>
        <v>6703.3661893526796</v>
      </c>
      <c r="H468">
        <f t="shared" si="60"/>
        <v>6360.1405411736059</v>
      </c>
      <c r="I468" s="5">
        <f t="shared" si="58"/>
        <v>0</v>
      </c>
      <c r="J468" s="6">
        <f>+H468+SUM($B$4:$B$5)-SUM($F$15:F468)</f>
        <v>26110.494225384129</v>
      </c>
      <c r="K468" s="10">
        <f t="shared" si="61"/>
        <v>1.5111594792482919E-3</v>
      </c>
      <c r="L468" s="10">
        <f>+H468/SUM($F$15:F468)-1</f>
        <v>-4.3537018492012636E-2</v>
      </c>
      <c r="M468" s="14">
        <f t="shared" si="64"/>
        <v>0</v>
      </c>
      <c r="N468" s="14">
        <f t="shared" si="62"/>
        <v>856.46923527788886</v>
      </c>
      <c r="O468" s="4">
        <f t="shared" si="63"/>
        <v>7.764022386200411</v>
      </c>
      <c r="P468" s="14">
        <f>+AVERAGEIF($C$15:C468,"&lt;&gt;",$B$15:B468)</f>
        <v>7.9686249999999994</v>
      </c>
      <c r="R468" s="1"/>
    </row>
    <row r="469" spans="1:18" x14ac:dyDescent="0.25">
      <c r="A469" s="1">
        <v>40861</v>
      </c>
      <c r="B469" s="14">
        <v>7.5220000000000002</v>
      </c>
      <c r="G469">
        <f t="shared" si="59"/>
        <v>6790.0243033006818</v>
      </c>
      <c r="H469">
        <f t="shared" si="60"/>
        <v>6442.3615877602842</v>
      </c>
      <c r="I469" s="5">
        <f t="shared" si="58"/>
        <v>0</v>
      </c>
      <c r="J469" s="6">
        <f>+H469+SUM($B$4:$B$5)-SUM($F$15:F469)</f>
        <v>26192.71527197081</v>
      </c>
      <c r="K469" s="10">
        <f t="shared" si="61"/>
        <v>3.1489655414773665E-3</v>
      </c>
      <c r="L469" s="10">
        <f>+H469/SUM($F$15:F469)-1</f>
        <v>-3.1172293710869603E-2</v>
      </c>
      <c r="M469" s="14">
        <f t="shared" si="64"/>
        <v>0</v>
      </c>
      <c r="N469" s="14">
        <f t="shared" si="62"/>
        <v>856.46923527788886</v>
      </c>
      <c r="O469" s="4">
        <f t="shared" si="63"/>
        <v>7.764022386200411</v>
      </c>
      <c r="P469" s="14">
        <f>+AVERAGEIF($C$15:C469,"&lt;&gt;",$B$15:B469)</f>
        <v>7.9686249999999994</v>
      </c>
      <c r="R469" s="1"/>
    </row>
    <row r="470" spans="1:18" x14ac:dyDescent="0.25">
      <c r="A470" s="1">
        <v>40862</v>
      </c>
      <c r="B470" s="14">
        <v>7.5149999999999997</v>
      </c>
      <c r="G470">
        <f t="shared" si="59"/>
        <v>6783.7054824919724</v>
      </c>
      <c r="H470">
        <f t="shared" si="60"/>
        <v>6436.3663031133383</v>
      </c>
      <c r="I470" s="5">
        <f t="shared" si="58"/>
        <v>0</v>
      </c>
      <c r="J470" s="6">
        <f>+H470+SUM($B$4:$B$5)-SUM($F$15:F470)</f>
        <v>26186.719987323864</v>
      </c>
      <c r="K470" s="10">
        <f t="shared" si="61"/>
        <v>-2.2889129991654489E-4</v>
      </c>
      <c r="L470" s="10">
        <f>+H470/SUM($F$15:F470)-1</f>
        <v>-3.2073888226161418E-2</v>
      </c>
      <c r="M470" s="14">
        <f t="shared" si="64"/>
        <v>0</v>
      </c>
      <c r="N470" s="14">
        <f t="shared" si="62"/>
        <v>856.46923527788886</v>
      </c>
      <c r="O470" s="4">
        <f t="shared" si="63"/>
        <v>7.764022386200411</v>
      </c>
      <c r="P470" s="14">
        <f>+AVERAGEIF($C$15:C470,"&lt;&gt;",$B$15:B470)</f>
        <v>7.9686249999999994</v>
      </c>
      <c r="R470" s="1"/>
    </row>
    <row r="471" spans="1:18" x14ac:dyDescent="0.25">
      <c r="A471" s="1">
        <v>40863</v>
      </c>
      <c r="B471" s="14">
        <v>7.4420000000000002</v>
      </c>
      <c r="G471">
        <f t="shared" si="59"/>
        <v>6717.8092083440133</v>
      </c>
      <c r="H471">
        <f t="shared" si="60"/>
        <v>6373.8440489380528</v>
      </c>
      <c r="I471" s="5">
        <f t="shared" si="58"/>
        <v>0</v>
      </c>
      <c r="J471" s="6">
        <f>+H471+SUM($B$4:$B$5)-SUM($F$15:F471)</f>
        <v>26124.197733148576</v>
      </c>
      <c r="K471" s="10">
        <f t="shared" si="61"/>
        <v>-2.3875557613001197E-3</v>
      </c>
      <c r="L471" s="10">
        <f>+H471/SUM($F$15:F471)-1</f>
        <v>-4.1476231028488741E-2</v>
      </c>
      <c r="M471" s="14">
        <f t="shared" si="64"/>
        <v>0</v>
      </c>
      <c r="N471" s="14">
        <f t="shared" si="62"/>
        <v>856.46923527788886</v>
      </c>
      <c r="O471" s="4">
        <f t="shared" si="63"/>
        <v>7.764022386200411</v>
      </c>
      <c r="P471" s="14">
        <f>+AVERAGEIF($C$15:C471,"&lt;&gt;",$B$15:B471)</f>
        <v>7.9686249999999994</v>
      </c>
      <c r="R471" s="1"/>
    </row>
    <row r="472" spans="1:18" x14ac:dyDescent="0.25">
      <c r="A472" s="1">
        <v>40864</v>
      </c>
      <c r="B472" s="14">
        <v>7.3860000000000001</v>
      </c>
      <c r="G472">
        <f t="shared" si="59"/>
        <v>6667.2586418743458</v>
      </c>
      <c r="H472">
        <f t="shared" si="60"/>
        <v>6325.8817717624916</v>
      </c>
      <c r="I472" s="5">
        <f t="shared" si="58"/>
        <v>0</v>
      </c>
      <c r="J472" s="6">
        <f>+H472+SUM($B$4:$B$5)-SUM($F$15:F472)</f>
        <v>26076.235455973016</v>
      </c>
      <c r="K472" s="10">
        <f t="shared" si="61"/>
        <v>-1.8359330175602429E-3</v>
      </c>
      <c r="L472" s="10">
        <f>+H472/SUM($F$15:F472)-1</f>
        <v>-4.8688987150821927E-2</v>
      </c>
      <c r="M472" s="14">
        <f t="shared" si="64"/>
        <v>0</v>
      </c>
      <c r="N472" s="14">
        <f t="shared" si="62"/>
        <v>856.46923527788886</v>
      </c>
      <c r="O472" s="4">
        <f t="shared" si="63"/>
        <v>7.764022386200411</v>
      </c>
      <c r="P472" s="14">
        <f>+AVERAGEIF($C$15:C472,"&lt;&gt;",$B$15:B472)</f>
        <v>7.9686249999999994</v>
      </c>
      <c r="R472" s="1"/>
    </row>
    <row r="473" spans="1:18" x14ac:dyDescent="0.25">
      <c r="A473" s="1">
        <v>40865</v>
      </c>
      <c r="B473" s="14">
        <v>7.2519999999999998</v>
      </c>
      <c r="G473">
        <f t="shared" si="59"/>
        <v>6546.2983578219273</v>
      </c>
      <c r="H473">
        <f t="shared" si="60"/>
        <v>6211.1148942352538</v>
      </c>
      <c r="I473" s="5">
        <f t="shared" si="58"/>
        <v>0</v>
      </c>
      <c r="J473" s="6">
        <f>+H473+SUM($B$4:$B$5)-SUM($F$15:F473)</f>
        <v>25961.468578445776</v>
      </c>
      <c r="K473" s="10">
        <f t="shared" si="61"/>
        <v>-4.4012057538370675E-3</v>
      </c>
      <c r="L473" s="10">
        <f>+H473/SUM($F$15:F473)-1</f>
        <v>-6.5948082157833987E-2</v>
      </c>
      <c r="M473" s="14">
        <f t="shared" si="64"/>
        <v>0</v>
      </c>
      <c r="N473" s="14">
        <f t="shared" si="62"/>
        <v>856.46923527788886</v>
      </c>
      <c r="O473" s="4">
        <f t="shared" si="63"/>
        <v>7.764022386200411</v>
      </c>
      <c r="P473" s="14">
        <f>+AVERAGEIF($C$15:C473,"&lt;&gt;",$B$15:B473)</f>
        <v>7.9686249999999994</v>
      </c>
      <c r="R473" s="1"/>
    </row>
    <row r="474" spans="1:18" x14ac:dyDescent="0.25">
      <c r="A474" s="1">
        <v>40868</v>
      </c>
      <c r="B474" s="14">
        <v>7.085</v>
      </c>
      <c r="G474">
        <f t="shared" si="59"/>
        <v>6395.5493470998836</v>
      </c>
      <c r="H474">
        <f t="shared" si="60"/>
        <v>6068.0845319438467</v>
      </c>
      <c r="I474" s="5">
        <f t="shared" si="58"/>
        <v>0</v>
      </c>
      <c r="J474" s="6">
        <f>+H474+SUM($B$4:$B$5)-SUM($F$15:F474)</f>
        <v>25818.438216154369</v>
      </c>
      <c r="K474" s="10">
        <f t="shared" si="61"/>
        <v>-5.5093324886157369E-3</v>
      </c>
      <c r="L474" s="10">
        <f>+H474/SUM($F$15:F474)-1</f>
        <v>-8.7457551308363635E-2</v>
      </c>
      <c r="M474" s="14">
        <f t="shared" si="64"/>
        <v>0</v>
      </c>
      <c r="N474" s="14">
        <f t="shared" si="62"/>
        <v>856.46923527788886</v>
      </c>
      <c r="O474" s="4">
        <f t="shared" si="63"/>
        <v>7.764022386200411</v>
      </c>
      <c r="P474" s="14">
        <f>+AVERAGEIF($C$15:C474,"&lt;&gt;",$B$15:B474)</f>
        <v>7.9686249999999994</v>
      </c>
      <c r="R474" s="1"/>
    </row>
    <row r="475" spans="1:18" x14ac:dyDescent="0.25">
      <c r="A475" s="1">
        <v>40869</v>
      </c>
      <c r="B475" s="14">
        <v>7.0670000000000002</v>
      </c>
      <c r="G475">
        <f t="shared" si="59"/>
        <v>6379.3009507346333</v>
      </c>
      <c r="H475">
        <f t="shared" si="60"/>
        <v>6052.668085708845</v>
      </c>
      <c r="I475" s="5">
        <f t="shared" si="58"/>
        <v>0</v>
      </c>
      <c r="J475" s="6">
        <f>+H475+SUM($B$4:$B$5)-SUM($F$15:F475)</f>
        <v>25803.021769919367</v>
      </c>
      <c r="K475" s="10">
        <f t="shared" si="61"/>
        <v>-5.9710994545580931E-4</v>
      </c>
      <c r="L475" s="10">
        <f>+H475/SUM($F$15:F475)-1</f>
        <v>-8.9775937204827905E-2</v>
      </c>
      <c r="M475" s="14">
        <f t="shared" si="64"/>
        <v>0</v>
      </c>
      <c r="N475" s="14">
        <f t="shared" si="62"/>
        <v>856.46923527788886</v>
      </c>
      <c r="O475" s="4">
        <f t="shared" si="63"/>
        <v>7.764022386200411</v>
      </c>
      <c r="P475" s="14">
        <f>+AVERAGEIF($C$15:C475,"&lt;&gt;",$B$15:B475)</f>
        <v>7.9686249999999994</v>
      </c>
      <c r="R475" s="1"/>
    </row>
    <row r="476" spans="1:18" x14ac:dyDescent="0.25">
      <c r="A476" s="1">
        <v>40870</v>
      </c>
      <c r="B476" s="14">
        <v>6.9630000000000001</v>
      </c>
      <c r="G476">
        <f t="shared" si="59"/>
        <v>6285.4213272909656</v>
      </c>
      <c r="H476">
        <f t="shared" si="60"/>
        <v>5963.5952852399441</v>
      </c>
      <c r="I476" s="5">
        <f t="shared" si="58"/>
        <v>0</v>
      </c>
      <c r="J476" s="6">
        <f>+H476+SUM($B$4:$B$5)-SUM($F$15:F476)</f>
        <v>25713.948969450466</v>
      </c>
      <c r="K476" s="10">
        <f t="shared" si="61"/>
        <v>-3.452029815079305E-3</v>
      </c>
      <c r="L476" s="10">
        <f>+H476/SUM($F$15:F476)-1</f>
        <v>-0.10317105571773266</v>
      </c>
      <c r="M476" s="14">
        <f t="shared" si="64"/>
        <v>0</v>
      </c>
      <c r="N476" s="14">
        <f t="shared" si="62"/>
        <v>856.46923527788886</v>
      </c>
      <c r="O476" s="4">
        <f t="shared" si="63"/>
        <v>7.764022386200411</v>
      </c>
      <c r="P476" s="14">
        <f>+AVERAGEIF($C$15:C476,"&lt;&gt;",$B$15:B476)</f>
        <v>7.9686249999999994</v>
      </c>
      <c r="R476" s="1"/>
    </row>
    <row r="477" spans="1:18" x14ac:dyDescent="0.25">
      <c r="A477" s="1">
        <v>40871</v>
      </c>
      <c r="B477" s="14">
        <v>6.9969999999999999</v>
      </c>
      <c r="G477">
        <f t="shared" si="59"/>
        <v>6316.1127426475487</v>
      </c>
      <c r="H477">
        <f t="shared" si="60"/>
        <v>5992.7152392393918</v>
      </c>
      <c r="I477" s="5">
        <f t="shared" si="58"/>
        <v>0</v>
      </c>
      <c r="J477" s="6">
        <f>+H477+SUM($B$4:$B$5)-SUM($F$15:F477)</f>
        <v>25743.068923449915</v>
      </c>
      <c r="K477" s="10">
        <f t="shared" si="61"/>
        <v>1.1324574857811687E-3</v>
      </c>
      <c r="L477" s="10">
        <f>+H477/SUM($F$15:F477)-1</f>
        <v>-9.8791882357744609E-2</v>
      </c>
      <c r="M477" s="14">
        <f t="shared" si="64"/>
        <v>0</v>
      </c>
      <c r="N477" s="14">
        <f t="shared" si="62"/>
        <v>856.46923527788886</v>
      </c>
      <c r="O477" s="4">
        <f t="shared" si="63"/>
        <v>7.764022386200411</v>
      </c>
      <c r="P477" s="14">
        <f>+AVERAGEIF($C$15:C477,"&lt;&gt;",$B$15:B477)</f>
        <v>7.9686249999999994</v>
      </c>
      <c r="R477" s="1"/>
    </row>
    <row r="478" spans="1:18" x14ac:dyDescent="0.25">
      <c r="A478" s="1">
        <v>40872</v>
      </c>
      <c r="B478" s="14">
        <v>6.9359999999999999</v>
      </c>
      <c r="G478">
        <f t="shared" si="59"/>
        <v>6261.0487327430892</v>
      </c>
      <c r="H478">
        <f t="shared" si="60"/>
        <v>5940.4706158874405</v>
      </c>
      <c r="I478" s="5">
        <f t="shared" si="58"/>
        <v>0</v>
      </c>
      <c r="J478" s="6">
        <f>+H478+SUM($B$4:$B$5)-SUM($F$15:F478)</f>
        <v>25690.824300097964</v>
      </c>
      <c r="K478" s="10">
        <f t="shared" si="61"/>
        <v>-2.0294636784490283E-3</v>
      </c>
      <c r="L478" s="10">
        <f>+H478/SUM($F$15:F478)-1</f>
        <v>-0.10664863456242923</v>
      </c>
      <c r="M478" s="14">
        <f t="shared" si="64"/>
        <v>0</v>
      </c>
      <c r="N478" s="14">
        <f t="shared" si="62"/>
        <v>856.46923527788886</v>
      </c>
      <c r="O478" s="4">
        <f t="shared" si="63"/>
        <v>7.764022386200411</v>
      </c>
      <c r="P478" s="14">
        <f>+AVERAGEIF($C$15:C478,"&lt;&gt;",$B$15:B478)</f>
        <v>7.9686249999999994</v>
      </c>
      <c r="R478" s="1"/>
    </row>
    <row r="479" spans="1:18" x14ac:dyDescent="0.25">
      <c r="A479" s="1">
        <v>40875</v>
      </c>
      <c r="B479" s="14">
        <v>7.0869999999999997</v>
      </c>
      <c r="G479">
        <f t="shared" si="59"/>
        <v>6397.3547244737993</v>
      </c>
      <c r="H479">
        <f t="shared" si="60"/>
        <v>6069.7974704144017</v>
      </c>
      <c r="I479" s="5">
        <f t="shared" si="58"/>
        <v>0</v>
      </c>
      <c r="J479" s="6">
        <f>+H479+SUM($B$4:$B$5)-SUM($F$15:F479)</f>
        <v>25820.151154624924</v>
      </c>
      <c r="K479" s="10">
        <f t="shared" si="61"/>
        <v>5.0339706120861027E-3</v>
      </c>
      <c r="L479" s="10">
        <f>+H479/SUM($F$15:F479)-1</f>
        <v>-8.7199952875423259E-2</v>
      </c>
      <c r="M479" s="14">
        <f t="shared" si="64"/>
        <v>0</v>
      </c>
      <c r="N479" s="14">
        <f t="shared" si="62"/>
        <v>856.46923527788886</v>
      </c>
      <c r="O479" s="4">
        <f t="shared" si="63"/>
        <v>7.764022386200411</v>
      </c>
      <c r="P479" s="14">
        <f>+AVERAGEIF($C$15:C479,"&lt;&gt;",$B$15:B479)</f>
        <v>7.9686249999999994</v>
      </c>
      <c r="R479" s="1"/>
    </row>
    <row r="480" spans="1:18" x14ac:dyDescent="0.25">
      <c r="A480" s="1">
        <v>40876</v>
      </c>
      <c r="B480" s="14">
        <v>7.1479999999999997</v>
      </c>
      <c r="G480">
        <f t="shared" si="59"/>
        <v>6452.4187343782578</v>
      </c>
      <c r="H480">
        <f t="shared" si="60"/>
        <v>6122.0420937663521</v>
      </c>
      <c r="I480" s="5">
        <f t="shared" si="58"/>
        <v>0</v>
      </c>
      <c r="J480" s="6">
        <f>+H480+SUM($B$4:$B$5)-SUM($F$15:F480)</f>
        <v>25872.395777976875</v>
      </c>
      <c r="K480" s="10">
        <f t="shared" si="61"/>
        <v>2.0234050156826555E-3</v>
      </c>
      <c r="L480" s="10">
        <f>+H480/SUM($F$15:F480)-1</f>
        <v>-7.9343200670738856E-2</v>
      </c>
      <c r="M480" s="14">
        <f t="shared" si="64"/>
        <v>0</v>
      </c>
      <c r="N480" s="14">
        <f t="shared" si="62"/>
        <v>856.46923527788886</v>
      </c>
      <c r="O480" s="4">
        <f t="shared" si="63"/>
        <v>7.764022386200411</v>
      </c>
      <c r="P480" s="14">
        <f>+AVERAGEIF($C$15:C480,"&lt;&gt;",$B$15:B480)</f>
        <v>7.9686249999999994</v>
      </c>
      <c r="R480" s="1"/>
    </row>
    <row r="481" spans="1:18" x14ac:dyDescent="0.25">
      <c r="A481" s="1">
        <v>40877</v>
      </c>
      <c r="B481" s="14">
        <v>7.2229999999999999</v>
      </c>
      <c r="G481">
        <f t="shared" si="59"/>
        <v>6520.1203859001344</v>
      </c>
      <c r="H481">
        <f t="shared" si="60"/>
        <v>6186.2772864121944</v>
      </c>
      <c r="I481" s="5">
        <f t="shared" si="58"/>
        <v>0</v>
      </c>
      <c r="J481" s="6">
        <f>+H481+SUM($B$4:$B$5)-SUM($F$15:F481)</f>
        <v>25936.630970622718</v>
      </c>
      <c r="K481" s="10">
        <f t="shared" si="61"/>
        <v>2.4827694040039372E-3</v>
      </c>
      <c r="L481" s="10">
        <f>+H481/SUM($F$15:F481)-1</f>
        <v>-6.9683259435470934E-2</v>
      </c>
      <c r="M481" s="14">
        <f t="shared" si="64"/>
        <v>0</v>
      </c>
      <c r="N481" s="14">
        <f t="shared" si="62"/>
        <v>856.46923527788886</v>
      </c>
      <c r="O481" s="4">
        <f t="shared" si="63"/>
        <v>7.764022386200411</v>
      </c>
      <c r="P481" s="14">
        <f>+AVERAGEIF($C$15:C481,"&lt;&gt;",$B$15:B481)</f>
        <v>7.9686249999999994</v>
      </c>
      <c r="R481" s="1"/>
    </row>
    <row r="482" spans="1:18" x14ac:dyDescent="0.25">
      <c r="A482" s="1">
        <v>40878</v>
      </c>
      <c r="B482" s="14">
        <v>7.45</v>
      </c>
      <c r="G482">
        <f t="shared" si="59"/>
        <v>6725.0307178396797</v>
      </c>
      <c r="H482">
        <f t="shared" si="60"/>
        <v>6380.6958028202762</v>
      </c>
      <c r="I482" s="5">
        <f t="shared" si="58"/>
        <v>0</v>
      </c>
      <c r="J482" s="6">
        <f>+H482+SUM($B$4:$B$5)-SUM($F$15:F482)</f>
        <v>26131.049487030803</v>
      </c>
      <c r="K482" s="10">
        <f t="shared" si="61"/>
        <v>7.4959047930431844E-3</v>
      </c>
      <c r="L482" s="10">
        <f>+H482/SUM($F$15:F482)-1</f>
        <v>-4.0445837296726794E-2</v>
      </c>
      <c r="M482" s="14">
        <f t="shared" si="64"/>
        <v>0</v>
      </c>
      <c r="N482" s="14">
        <f t="shared" si="62"/>
        <v>856.46923527788886</v>
      </c>
      <c r="O482" s="4">
        <f t="shared" si="63"/>
        <v>7.764022386200411</v>
      </c>
      <c r="P482" s="14">
        <f>+AVERAGEIF($C$15:C482,"&lt;&gt;",$B$15:B482)</f>
        <v>7.9686249999999994</v>
      </c>
      <c r="R482" s="1"/>
    </row>
    <row r="483" spans="1:18" x14ac:dyDescent="0.25">
      <c r="A483" s="1">
        <v>40879</v>
      </c>
      <c r="B483" s="14">
        <v>7.4880000000000004</v>
      </c>
      <c r="G483">
        <f t="shared" si="59"/>
        <v>6759.3328879440969</v>
      </c>
      <c r="H483">
        <f t="shared" si="60"/>
        <v>6413.2416337608356</v>
      </c>
      <c r="I483" s="5">
        <f t="shared" si="58"/>
        <v>0</v>
      </c>
      <c r="J483" s="6">
        <f>+H483+SUM($B$4:$B$5)-SUM($F$15:F483)</f>
        <v>26163.595317971362</v>
      </c>
      <c r="K483" s="10">
        <f t="shared" si="61"/>
        <v>1.2454850294747466E-3</v>
      </c>
      <c r="L483" s="10">
        <f>+H483/SUM($F$15:F483)-1</f>
        <v>-3.5551467070857767E-2</v>
      </c>
      <c r="M483" s="14">
        <f t="shared" si="64"/>
        <v>0</v>
      </c>
      <c r="N483" s="14">
        <f t="shared" si="62"/>
        <v>856.46923527788886</v>
      </c>
      <c r="O483" s="4">
        <f t="shared" si="63"/>
        <v>7.764022386200411</v>
      </c>
      <c r="P483" s="14">
        <f>+AVERAGEIF($C$15:C483,"&lt;&gt;",$B$15:B483)</f>
        <v>7.9686249999999994</v>
      </c>
      <c r="R483" s="1"/>
    </row>
    <row r="484" spans="1:18" x14ac:dyDescent="0.25">
      <c r="A484" s="1">
        <v>40882</v>
      </c>
      <c r="B484" s="14">
        <v>7.5069999999999997</v>
      </c>
      <c r="G484">
        <f t="shared" si="59"/>
        <v>6776.4839729963051</v>
      </c>
      <c r="H484">
        <f t="shared" si="60"/>
        <v>6429.5145492311149</v>
      </c>
      <c r="I484" s="5">
        <f t="shared" si="58"/>
        <v>0</v>
      </c>
      <c r="J484" s="6">
        <f>+H484+SUM($B$4:$B$5)-SUM($F$15:F484)</f>
        <v>26179.868233441637</v>
      </c>
      <c r="K484" s="10">
        <f t="shared" si="61"/>
        <v>6.219678630750014E-4</v>
      </c>
      <c r="L484" s="10">
        <f>+H484/SUM($F$15:F484)-1</f>
        <v>-3.3104281957923365E-2</v>
      </c>
      <c r="M484" s="14">
        <f t="shared" si="64"/>
        <v>0</v>
      </c>
      <c r="N484" s="14">
        <f t="shared" si="62"/>
        <v>856.46923527788886</v>
      </c>
      <c r="O484" s="4">
        <f t="shared" si="63"/>
        <v>7.764022386200411</v>
      </c>
      <c r="P484" s="14">
        <f>+AVERAGEIF($C$15:C484,"&lt;&gt;",$B$15:B484)</f>
        <v>7.9686249999999994</v>
      </c>
      <c r="R484" s="1"/>
    </row>
    <row r="485" spans="1:18" x14ac:dyDescent="0.25">
      <c r="A485" s="1">
        <v>40883</v>
      </c>
      <c r="B485" s="14">
        <v>7.4630000000000001</v>
      </c>
      <c r="G485">
        <f t="shared" si="59"/>
        <v>6736.7656707701381</v>
      </c>
      <c r="H485">
        <f t="shared" si="60"/>
        <v>6391.8299028788879</v>
      </c>
      <c r="I485" s="5">
        <f t="shared" si="58"/>
        <v>0</v>
      </c>
      <c r="J485" s="6">
        <f>+H485+SUM($B$4:$B$5)-SUM($F$15:F485)</f>
        <v>26142.183587089414</v>
      </c>
      <c r="K485" s="10">
        <f t="shared" si="61"/>
        <v>-1.43945133780643E-3</v>
      </c>
      <c r="L485" s="10">
        <f>+H485/SUM($F$15:F485)-1</f>
        <v>-3.8771447482613852E-2</v>
      </c>
      <c r="M485" s="14">
        <f t="shared" si="64"/>
        <v>0</v>
      </c>
      <c r="N485" s="14">
        <f t="shared" si="62"/>
        <v>856.46923527788886</v>
      </c>
      <c r="O485" s="4">
        <f t="shared" si="63"/>
        <v>7.764022386200411</v>
      </c>
      <c r="P485" s="14">
        <f>+AVERAGEIF($C$15:C485,"&lt;&gt;",$B$15:B485)</f>
        <v>7.9686249999999994</v>
      </c>
      <c r="R485" s="1"/>
    </row>
    <row r="486" spans="1:18" x14ac:dyDescent="0.25">
      <c r="A486" s="1">
        <v>40884</v>
      </c>
      <c r="B486" s="14">
        <v>7.4930000000000003</v>
      </c>
      <c r="G486">
        <f t="shared" si="59"/>
        <v>6763.846331378888</v>
      </c>
      <c r="H486">
        <f t="shared" si="60"/>
        <v>6417.5239799372239</v>
      </c>
      <c r="I486" s="5">
        <f t="shared" si="58"/>
        <v>0</v>
      </c>
      <c r="J486" s="6">
        <f>+H486+SUM($B$4:$B$5)-SUM($F$15:F486)</f>
        <v>26167.877664147745</v>
      </c>
      <c r="K486" s="10">
        <f t="shared" si="61"/>
        <v>9.8285887147619988E-4</v>
      </c>
      <c r="L486" s="10">
        <f>+H486/SUM($F$15:F486)-1</f>
        <v>-3.4907470988506772E-2</v>
      </c>
      <c r="M486" s="14">
        <f t="shared" si="64"/>
        <v>0</v>
      </c>
      <c r="N486" s="14">
        <f t="shared" si="62"/>
        <v>856.46923527788886</v>
      </c>
      <c r="O486" s="4">
        <f t="shared" si="63"/>
        <v>7.764022386200411</v>
      </c>
      <c r="P486" s="14">
        <f>+AVERAGEIF($C$15:C486,"&lt;&gt;",$B$15:B486)</f>
        <v>7.9686249999999994</v>
      </c>
      <c r="R486" s="1"/>
    </row>
    <row r="487" spans="1:18" x14ac:dyDescent="0.25">
      <c r="A487" s="1">
        <v>40886</v>
      </c>
      <c r="B487" s="14">
        <v>7.3220000000000001</v>
      </c>
      <c r="C487">
        <f>+$B$3</f>
        <v>200</v>
      </c>
      <c r="D487" s="7">
        <f>+$D$11</f>
        <v>2.223157894736842</v>
      </c>
      <c r="E487">
        <v>1.54</v>
      </c>
      <c r="F487" s="6">
        <f>+C487-D487-E487</f>
        <v>196.23684210526318</v>
      </c>
      <c r="G487">
        <f t="shared" si="59"/>
        <v>6809.486565909011</v>
      </c>
      <c r="H487">
        <f t="shared" si="60"/>
        <v>6467.3045828099685</v>
      </c>
      <c r="I487" s="5">
        <f t="shared" si="58"/>
        <v>841400</v>
      </c>
      <c r="J487" s="6">
        <f>+H487+SUM($B$4:$B$5)-SUM($F$15:F487)</f>
        <v>26021.421424915232</v>
      </c>
      <c r="K487" s="10">
        <f t="shared" si="61"/>
        <v>-5.596794708084829E-3</v>
      </c>
      <c r="L487" s="10">
        <f>+H487/SUM($F$15:F487)-1</f>
        <v>-5.5300180612663619E-2</v>
      </c>
      <c r="M487" s="14">
        <f t="shared" si="64"/>
        <v>26.800989088399778</v>
      </c>
      <c r="N487" s="14">
        <f t="shared" si="62"/>
        <v>883.27022436628863</v>
      </c>
      <c r="O487" s="4">
        <f t="shared" si="63"/>
        <v>7.7506101406354881</v>
      </c>
      <c r="P487" s="14">
        <f>+AVERAGEIF($C$15:C487,"&lt;&gt;",$B$15:B487)</f>
        <v>7.9427599999999998</v>
      </c>
      <c r="R487" s="1"/>
    </row>
    <row r="488" spans="1:18" x14ac:dyDescent="0.25">
      <c r="A488" s="1">
        <v>40889</v>
      </c>
      <c r="B488" s="14">
        <v>7.3250000000000002</v>
      </c>
      <c r="G488">
        <f t="shared" si="59"/>
        <v>6812.2765767937053</v>
      </c>
      <c r="H488">
        <f t="shared" si="60"/>
        <v>6469.9543934830681</v>
      </c>
      <c r="I488" s="5">
        <f t="shared" si="58"/>
        <v>0</v>
      </c>
      <c r="J488" s="6">
        <f>+H488+SUM($B$4:$B$5)-SUM($F$15:F488)</f>
        <v>26024.071235588326</v>
      </c>
      <c r="K488" s="10">
        <f t="shared" si="61"/>
        <v>1.0183189572243734E-4</v>
      </c>
      <c r="L488" s="10">
        <f>+H488/SUM($F$15:F488)-1</f>
        <v>-5.4913114311357591E-2</v>
      </c>
      <c r="M488" s="14">
        <f t="shared" si="64"/>
        <v>0</v>
      </c>
      <c r="N488" s="14">
        <f t="shared" si="62"/>
        <v>883.27022436628863</v>
      </c>
      <c r="O488" s="4">
        <f t="shared" si="63"/>
        <v>7.7506101406354881</v>
      </c>
      <c r="P488" s="14">
        <f>+AVERAGEIF($C$15:C488,"&lt;&gt;",$B$15:B488)</f>
        <v>7.9427599999999998</v>
      </c>
      <c r="R488" s="1"/>
    </row>
    <row r="489" spans="1:18" x14ac:dyDescent="0.25">
      <c r="A489" s="1">
        <v>40890</v>
      </c>
      <c r="B489" s="14">
        <v>7.33</v>
      </c>
      <c r="G489">
        <f t="shared" si="59"/>
        <v>6816.926594934861</v>
      </c>
      <c r="H489">
        <f t="shared" si="60"/>
        <v>6474.3707446048993</v>
      </c>
      <c r="I489" s="5">
        <f t="shared" si="58"/>
        <v>0</v>
      </c>
      <c r="J489" s="6">
        <f>+H489+SUM($B$4:$B$5)-SUM($F$15:F489)</f>
        <v>26028.487586710162</v>
      </c>
      <c r="K489" s="10">
        <f t="shared" si="61"/>
        <v>1.6970254507286953E-4</v>
      </c>
      <c r="L489" s="10">
        <f>+H489/SUM($F$15:F489)-1</f>
        <v>-5.4268003809181065E-2</v>
      </c>
      <c r="M489" s="14">
        <f t="shared" si="64"/>
        <v>0</v>
      </c>
      <c r="N489" s="14">
        <f t="shared" si="62"/>
        <v>883.27022436628863</v>
      </c>
      <c r="O489" s="4">
        <f t="shared" si="63"/>
        <v>7.7506101406354881</v>
      </c>
      <c r="P489" s="14">
        <f>+AVERAGEIF($C$15:C489,"&lt;&gt;",$B$15:B489)</f>
        <v>7.9427599999999998</v>
      </c>
      <c r="R489" s="1"/>
    </row>
    <row r="490" spans="1:18" x14ac:dyDescent="0.25">
      <c r="A490" s="1">
        <v>40891</v>
      </c>
      <c r="B490" s="14">
        <v>7.3</v>
      </c>
      <c r="G490">
        <f t="shared" si="59"/>
        <v>6789.0264860879242</v>
      </c>
      <c r="H490">
        <f t="shared" si="60"/>
        <v>6447.8726378739102</v>
      </c>
      <c r="I490" s="5">
        <f t="shared" si="58"/>
        <v>0</v>
      </c>
      <c r="J490" s="6">
        <f>+H490+SUM($B$4:$B$5)-SUM($F$15:F490)</f>
        <v>26001.989479979169</v>
      </c>
      <c r="K490" s="10">
        <f t="shared" si="61"/>
        <v>-1.0180425060318798E-3</v>
      </c>
      <c r="L490" s="10">
        <f>+H490/SUM($F$15:F490)-1</f>
        <v>-5.8138666822240337E-2</v>
      </c>
      <c r="M490" s="14">
        <f t="shared" si="64"/>
        <v>0</v>
      </c>
      <c r="N490" s="14">
        <f t="shared" si="62"/>
        <v>883.27022436628863</v>
      </c>
      <c r="O490" s="4">
        <f t="shared" si="63"/>
        <v>7.7506101406354881</v>
      </c>
      <c r="P490" s="14">
        <f>+AVERAGEIF($C$15:C490,"&lt;&gt;",$B$15:B490)</f>
        <v>7.9427599999999998</v>
      </c>
      <c r="R490" s="1"/>
    </row>
    <row r="491" spans="1:18" x14ac:dyDescent="0.25">
      <c r="A491" s="1">
        <v>40892</v>
      </c>
      <c r="B491" s="14">
        <v>7.2229999999999999</v>
      </c>
      <c r="G491">
        <f t="shared" si="59"/>
        <v>6717.4162067141206</v>
      </c>
      <c r="H491">
        <f t="shared" si="60"/>
        <v>6379.8608305977059</v>
      </c>
      <c r="I491" s="5">
        <f t="shared" si="58"/>
        <v>0</v>
      </c>
      <c r="J491" s="6">
        <f>+H491+SUM($B$4:$B$5)-SUM($F$15:F491)</f>
        <v>25933.977672702964</v>
      </c>
      <c r="K491" s="10">
        <f t="shared" si="61"/>
        <v>-2.6156385967532891E-3</v>
      </c>
      <c r="L491" s="10">
        <f>+H491/SUM($F$15:F491)-1</f>
        <v>-6.8073368555759184E-2</v>
      </c>
      <c r="M491" s="14">
        <f t="shared" si="64"/>
        <v>0</v>
      </c>
      <c r="N491" s="14">
        <f t="shared" si="62"/>
        <v>883.27022436628863</v>
      </c>
      <c r="O491" s="4">
        <f t="shared" si="63"/>
        <v>7.7506101406354881</v>
      </c>
      <c r="P491" s="14">
        <f>+AVERAGEIF($C$15:C491,"&lt;&gt;",$B$15:B491)</f>
        <v>7.9427599999999998</v>
      </c>
      <c r="R491" s="1"/>
    </row>
    <row r="492" spans="1:18" x14ac:dyDescent="0.25">
      <c r="A492" s="1">
        <v>40893</v>
      </c>
      <c r="B492" s="14">
        <v>7.2590000000000003</v>
      </c>
      <c r="G492">
        <f t="shared" si="59"/>
        <v>6750.8963373304441</v>
      </c>
      <c r="H492">
        <f t="shared" si="60"/>
        <v>6411.6585586748924</v>
      </c>
      <c r="I492" s="5">
        <f t="shared" si="58"/>
        <v>0</v>
      </c>
      <c r="J492" s="6">
        <f>+H492+SUM($B$4:$B$5)-SUM($F$15:F492)</f>
        <v>25965.775400780152</v>
      </c>
      <c r="K492" s="10">
        <f t="shared" si="61"/>
        <v>1.2261030096689662E-3</v>
      </c>
      <c r="L492" s="10">
        <f>+H492/SUM($F$15:F492)-1</f>
        <v>-6.3428572940088079E-2</v>
      </c>
      <c r="M492" s="14">
        <f t="shared" si="64"/>
        <v>0</v>
      </c>
      <c r="N492" s="14">
        <f t="shared" si="62"/>
        <v>883.27022436628863</v>
      </c>
      <c r="O492" s="4">
        <f t="shared" si="63"/>
        <v>7.7506101406354881</v>
      </c>
      <c r="P492" s="14">
        <f>+AVERAGEIF($C$15:C492,"&lt;&gt;",$B$15:B492)</f>
        <v>7.9427599999999998</v>
      </c>
      <c r="R492" s="1"/>
    </row>
    <row r="493" spans="1:18" x14ac:dyDescent="0.25">
      <c r="A493" s="1">
        <v>40896</v>
      </c>
      <c r="B493" s="14">
        <v>7.1509999999999998</v>
      </c>
      <c r="G493">
        <f t="shared" si="59"/>
        <v>6650.4559454814716</v>
      </c>
      <c r="H493">
        <f t="shared" si="60"/>
        <v>6316.2653744433328</v>
      </c>
      <c r="I493" s="5">
        <f t="shared" si="58"/>
        <v>0</v>
      </c>
      <c r="J493" s="6">
        <f>+H493+SUM($B$4:$B$5)-SUM($F$15:F493)</f>
        <v>25870.382216548594</v>
      </c>
      <c r="K493" s="10">
        <f t="shared" si="61"/>
        <v>-3.6738045661710572E-3</v>
      </c>
      <c r="L493" s="10">
        <f>+H493/SUM($F$15:F493)-1</f>
        <v>-7.7362959787101504E-2</v>
      </c>
      <c r="M493" s="14">
        <f t="shared" si="64"/>
        <v>0</v>
      </c>
      <c r="N493" s="14">
        <f t="shared" si="62"/>
        <v>883.27022436628863</v>
      </c>
      <c r="O493" s="4">
        <f t="shared" si="63"/>
        <v>7.7506101406354881</v>
      </c>
      <c r="P493" s="14">
        <f>+AVERAGEIF($C$15:C493,"&lt;&gt;",$B$15:B493)</f>
        <v>7.9427599999999998</v>
      </c>
      <c r="R493" s="1"/>
    </row>
    <row r="494" spans="1:18" x14ac:dyDescent="0.25">
      <c r="A494" s="1">
        <v>40897</v>
      </c>
      <c r="B494" s="14">
        <v>7.1920000000000002</v>
      </c>
      <c r="G494">
        <f t="shared" si="59"/>
        <v>6688.5860942389518</v>
      </c>
      <c r="H494">
        <f t="shared" si="60"/>
        <v>6352.4794536423506</v>
      </c>
      <c r="I494" s="5">
        <f t="shared" si="58"/>
        <v>0</v>
      </c>
      <c r="J494" s="6">
        <f>+H494+SUM($B$4:$B$5)-SUM($F$15:F494)</f>
        <v>25906.596295747611</v>
      </c>
      <c r="K494" s="10">
        <f t="shared" si="61"/>
        <v>1.3998277604052589E-3</v>
      </c>
      <c r="L494" s="10">
        <f>+H494/SUM($F$15:F494)-1</f>
        <v>-7.2073053669253873E-2</v>
      </c>
      <c r="M494" s="14">
        <f t="shared" si="64"/>
        <v>0</v>
      </c>
      <c r="N494" s="14">
        <f t="shared" si="62"/>
        <v>883.27022436628863</v>
      </c>
      <c r="O494" s="4">
        <f t="shared" si="63"/>
        <v>7.7506101406354881</v>
      </c>
      <c r="P494" s="14">
        <f>+AVERAGEIF($C$15:C494,"&lt;&gt;",$B$15:B494)</f>
        <v>7.9427599999999998</v>
      </c>
      <c r="R494" s="1"/>
    </row>
    <row r="495" spans="1:18" x14ac:dyDescent="0.25">
      <c r="A495" s="1">
        <v>40898</v>
      </c>
      <c r="B495" s="14">
        <v>7.3410000000000002</v>
      </c>
      <c r="G495">
        <f t="shared" si="59"/>
        <v>6827.1566348454044</v>
      </c>
      <c r="H495">
        <f t="shared" si="60"/>
        <v>6484.086717072928</v>
      </c>
      <c r="I495" s="5">
        <f t="shared" si="58"/>
        <v>0</v>
      </c>
      <c r="J495" s="6">
        <f>+H495+SUM($B$4:$B$5)-SUM($F$15:F495)</f>
        <v>26038.203559178186</v>
      </c>
      <c r="K495" s="10">
        <f t="shared" si="61"/>
        <v>5.0800677143441053E-3</v>
      </c>
      <c r="L495" s="10">
        <f>+H495/SUM($F$15:F495)-1</f>
        <v>-5.2848760704392705E-2</v>
      </c>
      <c r="M495" s="14">
        <f t="shared" si="64"/>
        <v>0</v>
      </c>
      <c r="N495" s="14">
        <f t="shared" si="62"/>
        <v>883.27022436628863</v>
      </c>
      <c r="O495" s="4">
        <f t="shared" si="63"/>
        <v>7.7506101406354881</v>
      </c>
      <c r="P495" s="14">
        <f>+AVERAGEIF($C$15:C495,"&lt;&gt;",$B$15:B495)</f>
        <v>7.9427599999999998</v>
      </c>
      <c r="R495" s="1"/>
    </row>
    <row r="496" spans="1:18" x14ac:dyDescent="0.25">
      <c r="A496" s="1">
        <v>40899</v>
      </c>
      <c r="B496" s="14">
        <v>7.36</v>
      </c>
      <c r="G496">
        <f t="shared" si="59"/>
        <v>6844.8267037817986</v>
      </c>
      <c r="H496">
        <f t="shared" si="60"/>
        <v>6500.8688513358884</v>
      </c>
      <c r="I496" s="5">
        <f t="shared" si="58"/>
        <v>0</v>
      </c>
      <c r="J496" s="6">
        <f>+H496+SUM($B$4:$B$5)-SUM($F$15:F496)</f>
        <v>26054.985693441147</v>
      </c>
      <c r="K496" s="10">
        <f t="shared" si="61"/>
        <v>6.4451966606760003E-4</v>
      </c>
      <c r="L496" s="10">
        <f>+H496/SUM($F$15:F496)-1</f>
        <v>-5.0397340796121681E-2</v>
      </c>
      <c r="M496" s="14">
        <f t="shared" si="64"/>
        <v>0</v>
      </c>
      <c r="N496" s="14">
        <f t="shared" si="62"/>
        <v>883.27022436628863</v>
      </c>
      <c r="O496" s="4">
        <f t="shared" si="63"/>
        <v>7.7506101406354881</v>
      </c>
      <c r="P496" s="14">
        <f>+AVERAGEIF($C$15:C496,"&lt;&gt;",$B$15:B496)</f>
        <v>7.9427599999999998</v>
      </c>
      <c r="R496" s="1"/>
    </row>
    <row r="497" spans="1:18" x14ac:dyDescent="0.25">
      <c r="A497" s="1">
        <v>40900</v>
      </c>
      <c r="B497" s="14">
        <v>7.4390000000000001</v>
      </c>
      <c r="G497">
        <f t="shared" si="59"/>
        <v>6918.2969904120655</v>
      </c>
      <c r="H497">
        <f t="shared" si="60"/>
        <v>6570.6471990608252</v>
      </c>
      <c r="I497" s="5">
        <f t="shared" si="58"/>
        <v>0</v>
      </c>
      <c r="J497" s="6">
        <f>+H497+SUM($B$4:$B$5)-SUM($F$15:F497)</f>
        <v>26124.764041166087</v>
      </c>
      <c r="K497" s="10">
        <f t="shared" si="61"/>
        <v>2.6781188270812439E-3</v>
      </c>
      <c r="L497" s="10">
        <f>+H497/SUM($F$15:F497)-1</f>
        <v>-4.0204594861732224E-2</v>
      </c>
      <c r="M497" s="14">
        <f t="shared" si="64"/>
        <v>0</v>
      </c>
      <c r="N497" s="14">
        <f t="shared" si="62"/>
        <v>883.27022436628863</v>
      </c>
      <c r="O497" s="4">
        <f t="shared" si="63"/>
        <v>7.7506101406354881</v>
      </c>
      <c r="P497" s="14">
        <f>+AVERAGEIF($C$15:C497,"&lt;&gt;",$B$15:B497)</f>
        <v>7.9427599999999998</v>
      </c>
      <c r="R497" s="1"/>
    </row>
    <row r="498" spans="1:18" x14ac:dyDescent="0.25">
      <c r="A498" s="1">
        <v>40906</v>
      </c>
      <c r="B498" s="14">
        <v>7.399</v>
      </c>
      <c r="G498">
        <f t="shared" si="59"/>
        <v>6881.0968452828165</v>
      </c>
      <c r="H498">
        <f t="shared" si="60"/>
        <v>6535.3163900861737</v>
      </c>
      <c r="I498" s="5">
        <f t="shared" si="58"/>
        <v>0</v>
      </c>
      <c r="J498" s="6">
        <f>+H498+SUM($B$4:$B$5)-SUM($F$15:F498)</f>
        <v>26089.433232191437</v>
      </c>
      <c r="K498" s="10">
        <f t="shared" si="61"/>
        <v>-1.3523876777978838E-3</v>
      </c>
      <c r="L498" s="10">
        <f>+H498/SUM($F$15:F498)-1</f>
        <v>-4.5365478879144661E-2</v>
      </c>
      <c r="M498" s="14">
        <f t="shared" si="64"/>
        <v>0</v>
      </c>
      <c r="N498" s="14">
        <f t="shared" si="62"/>
        <v>883.27022436628863</v>
      </c>
      <c r="O498" s="4">
        <f t="shared" si="63"/>
        <v>7.7506101406354881</v>
      </c>
      <c r="P498" s="14">
        <f>+AVERAGEIF($C$15:C498,"&lt;&gt;",$B$15:B498)</f>
        <v>7.9427599999999998</v>
      </c>
      <c r="R498" s="1"/>
    </row>
    <row r="499" spans="1:18" x14ac:dyDescent="0.25">
      <c r="A499" s="1">
        <v>40907</v>
      </c>
      <c r="B499" s="14">
        <v>7.3780000000000001</v>
      </c>
      <c r="G499">
        <f t="shared" si="59"/>
        <v>6861.5667690899609</v>
      </c>
      <c r="H499">
        <f t="shared" si="60"/>
        <v>6516.7677153744817</v>
      </c>
      <c r="I499" s="5">
        <f t="shared" si="58"/>
        <v>0</v>
      </c>
      <c r="J499" s="6">
        <f>+H499+SUM($B$4:$B$5)-SUM($F$15:F499)</f>
        <v>26070.884557479741</v>
      </c>
      <c r="K499" s="10">
        <f t="shared" si="61"/>
        <v>-7.109650311916127E-4</v>
      </c>
      <c r="L499" s="10">
        <f>+H499/SUM($F$15:F499)-1</f>
        <v>-4.8074942988286073E-2</v>
      </c>
      <c r="M499" s="14">
        <f t="shared" si="64"/>
        <v>0</v>
      </c>
      <c r="N499" s="14">
        <f t="shared" si="62"/>
        <v>883.27022436628863</v>
      </c>
      <c r="O499" s="4">
        <f t="shared" si="63"/>
        <v>7.7506101406354881</v>
      </c>
      <c r="P499" s="14">
        <f>+AVERAGEIF($C$15:C499,"&lt;&gt;",$B$15:B499)</f>
        <v>7.9427599999999998</v>
      </c>
      <c r="R499" s="1"/>
    </row>
    <row r="500" spans="1:18" x14ac:dyDescent="0.25">
      <c r="A500" s="1">
        <v>40911</v>
      </c>
      <c r="B500" s="14">
        <v>7.52</v>
      </c>
      <c r="G500">
        <f t="shared" si="59"/>
        <v>6993.6272842987937</v>
      </c>
      <c r="H500">
        <f t="shared" si="60"/>
        <v>6642.1920872344945</v>
      </c>
      <c r="I500" s="5">
        <f t="shared" si="58"/>
        <v>0</v>
      </c>
      <c r="J500" s="6">
        <f>+H500+SUM($B$4:$B$5)-SUM($F$15:F500)</f>
        <v>26196.308929339753</v>
      </c>
      <c r="K500" s="10">
        <f t="shared" si="61"/>
        <v>4.8108982103574061E-3</v>
      </c>
      <c r="L500" s="10">
        <f>+H500/SUM($F$15:F500)-1</f>
        <v>-2.9753804726472155E-2</v>
      </c>
      <c r="M500" s="14">
        <f t="shared" si="64"/>
        <v>0</v>
      </c>
      <c r="N500" s="14">
        <f t="shared" si="62"/>
        <v>883.27022436628863</v>
      </c>
      <c r="O500" s="4">
        <f t="shared" si="63"/>
        <v>7.7506101406354881</v>
      </c>
      <c r="P500" s="14">
        <f>+AVERAGEIF($C$15:C500,"&lt;&gt;",$B$15:B500)</f>
        <v>7.9427599999999998</v>
      </c>
      <c r="R500" s="1"/>
    </row>
    <row r="501" spans="1:18" x14ac:dyDescent="0.25">
      <c r="A501" s="1">
        <v>40912</v>
      </c>
      <c r="B501" s="14">
        <v>7.5780000000000003</v>
      </c>
      <c r="G501">
        <f t="shared" si="59"/>
        <v>7047.5674947362058</v>
      </c>
      <c r="H501">
        <f t="shared" si="60"/>
        <v>6693.4217602477402</v>
      </c>
      <c r="I501" s="5">
        <f t="shared" si="58"/>
        <v>0</v>
      </c>
      <c r="J501" s="6">
        <f>+H501+SUM($B$4:$B$5)-SUM($F$15:F501)</f>
        <v>26247.538602353005</v>
      </c>
      <c r="K501" s="10">
        <f t="shared" si="61"/>
        <v>1.9556065379835452E-3</v>
      </c>
      <c r="L501" s="10">
        <f>+H501/SUM($F$15:F501)-1</f>
        <v>-2.227052290122411E-2</v>
      </c>
      <c r="M501" s="14">
        <f t="shared" si="64"/>
        <v>0</v>
      </c>
      <c r="N501" s="14">
        <f t="shared" si="62"/>
        <v>883.27022436628863</v>
      </c>
      <c r="O501" s="4">
        <f t="shared" si="63"/>
        <v>7.7506101406354881</v>
      </c>
      <c r="P501" s="14">
        <f>+AVERAGEIF($C$15:C501,"&lt;&gt;",$B$15:B501)</f>
        <v>7.9427599999999998</v>
      </c>
      <c r="R501" s="1"/>
    </row>
    <row r="502" spans="1:18" x14ac:dyDescent="0.25">
      <c r="A502" s="1">
        <v>40913</v>
      </c>
      <c r="B502" s="14">
        <v>7.6070000000000002</v>
      </c>
      <c r="G502">
        <f t="shared" si="59"/>
        <v>7074.5375999549105</v>
      </c>
      <c r="H502">
        <f t="shared" si="60"/>
        <v>6719.0365967543621</v>
      </c>
      <c r="I502" s="5">
        <f t="shared" si="58"/>
        <v>0</v>
      </c>
      <c r="J502" s="6">
        <f>+H502+SUM($B$4:$B$5)-SUM($F$15:F502)</f>
        <v>26273.153438859623</v>
      </c>
      <c r="K502" s="10">
        <f t="shared" si="61"/>
        <v>9.7589480273474472E-4</v>
      </c>
      <c r="L502" s="10">
        <f>+H502/SUM($F$15:F502)-1</f>
        <v>-1.8528881988600143E-2</v>
      </c>
      <c r="M502" s="14">
        <f t="shared" si="64"/>
        <v>0</v>
      </c>
      <c r="N502" s="14">
        <f t="shared" si="62"/>
        <v>883.27022436628863</v>
      </c>
      <c r="O502" s="4">
        <f t="shared" si="63"/>
        <v>7.7506101406354881</v>
      </c>
      <c r="P502" s="14">
        <f>+AVERAGEIF($C$15:C502,"&lt;&gt;",$B$15:B502)</f>
        <v>7.9427599999999998</v>
      </c>
      <c r="R502" s="1"/>
    </row>
    <row r="503" spans="1:18" x14ac:dyDescent="0.25">
      <c r="A503" s="1">
        <v>40917</v>
      </c>
      <c r="B503" s="14">
        <v>7.625</v>
      </c>
      <c r="C503">
        <f>+$B$3</f>
        <v>200</v>
      </c>
      <c r="D503" s="7">
        <f>+$D$11</f>
        <v>2.223157894736842</v>
      </c>
      <c r="E503">
        <v>1.54</v>
      </c>
      <c r="F503" s="6">
        <f>+C503-D503-E503</f>
        <v>196.23684210526318</v>
      </c>
      <c r="G503">
        <f t="shared" si="59"/>
        <v>7291.2776652630719</v>
      </c>
      <c r="H503">
        <f t="shared" si="60"/>
        <v>6931.1723028982187</v>
      </c>
      <c r="I503" s="5">
        <f t="shared" si="58"/>
        <v>835200</v>
      </c>
      <c r="J503" s="6">
        <f>+H503+SUM($B$4:$B$5)-SUM($F$15:F503)</f>
        <v>26289.052302898213</v>
      </c>
      <c r="K503" s="10">
        <f t="shared" si="61"/>
        <v>6.0513725828870157E-4</v>
      </c>
      <c r="L503" s="10">
        <f>+H503/SUM($F$15:F503)-1</f>
        <v>-1.5754871700820794E-2</v>
      </c>
      <c r="M503" s="14">
        <f t="shared" si="64"/>
        <v>25.735979292493532</v>
      </c>
      <c r="N503" s="14">
        <f t="shared" si="62"/>
        <v>909.00620365878217</v>
      </c>
      <c r="O503" s="4">
        <f t="shared" si="63"/>
        <v>7.7470538392974877</v>
      </c>
      <c r="P503" s="14">
        <f>+AVERAGEIF($C$15:C503,"&lt;&gt;",$B$15:B503)</f>
        <v>7.9305384615384611</v>
      </c>
      <c r="R503" s="1"/>
    </row>
    <row r="504" spans="1:18" x14ac:dyDescent="0.25">
      <c r="A504" s="1">
        <v>40918</v>
      </c>
      <c r="B504" s="14">
        <v>7.7530000000000001</v>
      </c>
      <c r="G504">
        <f t="shared" si="59"/>
        <v>7413.6755067258491</v>
      </c>
      <c r="H504">
        <f t="shared" si="60"/>
        <v>7047.5250969665431</v>
      </c>
      <c r="I504" s="5">
        <f t="shared" si="58"/>
        <v>0</v>
      </c>
      <c r="J504" s="6">
        <f>+H504+SUM($B$4:$B$5)-SUM($F$15:F504)</f>
        <v>26405.40509696654</v>
      </c>
      <c r="K504" s="10">
        <f t="shared" si="61"/>
        <v>4.4259029472697442E-3</v>
      </c>
      <c r="L504" s="10">
        <f>+H504/SUM($F$15:F504)-1</f>
        <v>7.6753832177534065E-4</v>
      </c>
      <c r="M504" s="14">
        <f t="shared" si="64"/>
        <v>0</v>
      </c>
      <c r="N504" s="14">
        <f t="shared" si="62"/>
        <v>909.00620365878217</v>
      </c>
      <c r="O504" s="4">
        <f t="shared" si="63"/>
        <v>7.7470538392974877</v>
      </c>
      <c r="P504" s="14">
        <f>+AVERAGEIF($C$15:C504,"&lt;&gt;",$B$15:B504)</f>
        <v>7.9305384615384611</v>
      </c>
      <c r="R504" s="1"/>
    </row>
    <row r="505" spans="1:18" x14ac:dyDescent="0.25">
      <c r="A505" s="1">
        <v>40919</v>
      </c>
      <c r="B505" s="14">
        <v>7.8079999999999998</v>
      </c>
      <c r="G505">
        <f t="shared" si="59"/>
        <v>7466.2683292293859</v>
      </c>
      <c r="H505">
        <f t="shared" si="60"/>
        <v>7097.5204381677759</v>
      </c>
      <c r="I505" s="5">
        <f t="shared" si="58"/>
        <v>0</v>
      </c>
      <c r="J505" s="6">
        <f>+H505+SUM($B$4:$B$5)-SUM($F$15:F505)</f>
        <v>26455.400438167773</v>
      </c>
      <c r="K505" s="10">
        <f t="shared" si="61"/>
        <v>1.8933752774341617E-3</v>
      </c>
      <c r="L505" s="10">
        <f>+H505/SUM($F$15:F505)-1</f>
        <v>7.8670113783594342E-3</v>
      </c>
      <c r="M505" s="14">
        <f t="shared" si="64"/>
        <v>0</v>
      </c>
      <c r="N505" s="14">
        <f t="shared" si="62"/>
        <v>909.00620365878217</v>
      </c>
      <c r="O505" s="4">
        <f t="shared" si="63"/>
        <v>7.7470538392974877</v>
      </c>
      <c r="P505" s="14">
        <f>+AVERAGEIF($C$15:C505,"&lt;&gt;",$B$15:B505)</f>
        <v>7.9305384615384611</v>
      </c>
      <c r="R505" s="1"/>
    </row>
    <row r="506" spans="1:18" x14ac:dyDescent="0.25">
      <c r="A506" s="1">
        <v>40920</v>
      </c>
      <c r="B506" s="14">
        <v>7.7789999999999999</v>
      </c>
      <c r="G506">
        <f t="shared" si="59"/>
        <v>7438.5375682729764</v>
      </c>
      <c r="H506">
        <f t="shared" si="60"/>
        <v>7071.1592582616713</v>
      </c>
      <c r="I506" s="5">
        <f t="shared" si="58"/>
        <v>0</v>
      </c>
      <c r="J506" s="6">
        <f>+H506+SUM($B$4:$B$5)-SUM($F$15:F506)</f>
        <v>26429.03925826167</v>
      </c>
      <c r="K506" s="10">
        <f t="shared" si="61"/>
        <v>-9.9643851423514285E-4</v>
      </c>
      <c r="L506" s="10">
        <f>+H506/SUM($F$15:F506)-1</f>
        <v>4.1236528576151787E-3</v>
      </c>
      <c r="M506" s="14">
        <f t="shared" si="64"/>
        <v>0</v>
      </c>
      <c r="N506" s="14">
        <f t="shared" si="62"/>
        <v>909.00620365878217</v>
      </c>
      <c r="O506" s="4">
        <f t="shared" si="63"/>
        <v>7.7470538392974877</v>
      </c>
      <c r="P506" s="14">
        <f>+AVERAGEIF($C$15:C506,"&lt;&gt;",$B$15:B506)</f>
        <v>7.9305384615384611</v>
      </c>
      <c r="R506" s="1"/>
    </row>
    <row r="507" spans="1:18" x14ac:dyDescent="0.25">
      <c r="A507" s="1">
        <v>40921</v>
      </c>
      <c r="B507" s="14">
        <v>7.85</v>
      </c>
      <c r="G507">
        <f t="shared" si="59"/>
        <v>7506.4301209593605</v>
      </c>
      <c r="H507">
        <f t="shared" si="60"/>
        <v>7135.698698721445</v>
      </c>
      <c r="I507" s="5">
        <f t="shared" si="58"/>
        <v>0</v>
      </c>
      <c r="J507" s="6">
        <f>+H507+SUM($B$4:$B$5)-SUM($F$15:F507)</f>
        <v>26493.578698721445</v>
      </c>
      <c r="K507" s="10">
        <f t="shared" si="61"/>
        <v>2.4419896549814357E-3</v>
      </c>
      <c r="L507" s="10">
        <f>+H507/SUM($F$15:F507)-1</f>
        <v>1.3288427167023942E-2</v>
      </c>
      <c r="M507" s="14">
        <f t="shared" si="64"/>
        <v>0</v>
      </c>
      <c r="N507" s="14">
        <f t="shared" si="62"/>
        <v>909.00620365878217</v>
      </c>
      <c r="O507" s="4">
        <f t="shared" si="63"/>
        <v>7.7470538392974877</v>
      </c>
      <c r="P507" s="14">
        <f>+AVERAGEIF($C$15:C507,"&lt;&gt;",$B$15:B507)</f>
        <v>7.9305384615384611</v>
      </c>
      <c r="R507" s="1"/>
    </row>
    <row r="508" spans="1:18" x14ac:dyDescent="0.25">
      <c r="A508" s="1">
        <v>40924</v>
      </c>
      <c r="B508" s="14">
        <v>7.8330000000000002</v>
      </c>
      <c r="G508">
        <f t="shared" si="59"/>
        <v>7490.1741576400864</v>
      </c>
      <c r="H508">
        <f t="shared" si="60"/>
        <v>7120.2455932592466</v>
      </c>
      <c r="I508" s="5">
        <f t="shared" si="58"/>
        <v>0</v>
      </c>
      <c r="J508" s="6">
        <f>+H508+SUM($B$4:$B$5)-SUM($F$15:F508)</f>
        <v>26478.125593259247</v>
      </c>
      <c r="K508" s="10">
        <f t="shared" si="61"/>
        <v>-5.8327739102093101E-4</v>
      </c>
      <c r="L508" s="10">
        <f>+H508/SUM($F$15:F508)-1</f>
        <v>1.1094044585898022E-2</v>
      </c>
      <c r="M508" s="14">
        <f t="shared" si="64"/>
        <v>0</v>
      </c>
      <c r="N508" s="14">
        <f t="shared" si="62"/>
        <v>909.00620365878217</v>
      </c>
      <c r="O508" s="4">
        <f t="shared" si="63"/>
        <v>7.7470538392974877</v>
      </c>
      <c r="P508" s="14">
        <f>+AVERAGEIF($C$15:C508,"&lt;&gt;",$B$15:B508)</f>
        <v>7.9305384615384611</v>
      </c>
      <c r="R508" s="1"/>
    </row>
    <row r="509" spans="1:18" x14ac:dyDescent="0.25">
      <c r="A509" s="1">
        <v>40925</v>
      </c>
      <c r="B509" s="14">
        <v>7.9580000000000002</v>
      </c>
      <c r="G509">
        <f t="shared" si="59"/>
        <v>7609.7032996935786</v>
      </c>
      <c r="H509">
        <f t="shared" si="60"/>
        <v>7233.8713687165937</v>
      </c>
      <c r="I509" s="5">
        <f t="shared" si="58"/>
        <v>0</v>
      </c>
      <c r="J509" s="6">
        <f>+H509+SUM($B$4:$B$5)-SUM($F$15:F509)</f>
        <v>26591.751368716592</v>
      </c>
      <c r="K509" s="10">
        <f t="shared" si="61"/>
        <v>4.2913073683081837E-3</v>
      </c>
      <c r="L509" s="10">
        <f>+H509/SUM($F$15:F509)-1</f>
        <v>2.7229210623589406E-2</v>
      </c>
      <c r="M509" s="14">
        <f t="shared" si="64"/>
        <v>0</v>
      </c>
      <c r="N509" s="14">
        <f t="shared" si="62"/>
        <v>909.00620365878217</v>
      </c>
      <c r="O509" s="4">
        <f t="shared" si="63"/>
        <v>7.7470538392974877</v>
      </c>
      <c r="P509" s="14">
        <f>+AVERAGEIF($C$15:C509,"&lt;&gt;",$B$15:B509)</f>
        <v>7.9305384615384611</v>
      </c>
      <c r="R509" s="1"/>
    </row>
    <row r="510" spans="1:18" x14ac:dyDescent="0.25">
      <c r="A510" s="1">
        <v>40926</v>
      </c>
      <c r="B510" s="14">
        <v>7.9790000000000001</v>
      </c>
      <c r="G510">
        <f t="shared" si="59"/>
        <v>7629.7841955585664</v>
      </c>
      <c r="H510">
        <f t="shared" si="60"/>
        <v>7252.9604989934287</v>
      </c>
      <c r="I510" s="5">
        <f t="shared" si="58"/>
        <v>0</v>
      </c>
      <c r="J510" s="6">
        <f>+H510+SUM($B$4:$B$5)-SUM($F$15:F510)</f>
        <v>26610.840498993428</v>
      </c>
      <c r="K510" s="10">
        <f t="shared" si="61"/>
        <v>7.1785908389965236E-4</v>
      </c>
      <c r="L510" s="10">
        <f>+H510/SUM($F$15:F510)-1</f>
        <v>2.993991851792166E-2</v>
      </c>
      <c r="M510" s="14">
        <f t="shared" si="64"/>
        <v>0</v>
      </c>
      <c r="N510" s="14">
        <f t="shared" si="62"/>
        <v>909.00620365878217</v>
      </c>
      <c r="O510" s="4">
        <f t="shared" si="63"/>
        <v>7.7470538392974877</v>
      </c>
      <c r="P510" s="14">
        <f>+AVERAGEIF($C$15:C510,"&lt;&gt;",$B$15:B510)</f>
        <v>7.9305384615384611</v>
      </c>
      <c r="R510" s="1"/>
    </row>
    <row r="511" spans="1:18" x14ac:dyDescent="0.25">
      <c r="A511" s="1">
        <v>40927</v>
      </c>
      <c r="B511" s="14">
        <v>8.016</v>
      </c>
      <c r="G511">
        <f t="shared" si="59"/>
        <v>7665.1648216063995</v>
      </c>
      <c r="H511">
        <f t="shared" si="60"/>
        <v>7286.5937285288028</v>
      </c>
      <c r="I511" s="5">
        <f t="shared" si="58"/>
        <v>0</v>
      </c>
      <c r="J511" s="6">
        <f>+H511+SUM($B$4:$B$5)-SUM($F$15:F511)</f>
        <v>26644.473728528799</v>
      </c>
      <c r="K511" s="10">
        <f t="shared" si="61"/>
        <v>1.2638920419159039E-3</v>
      </c>
      <c r="L511" s="10">
        <f>+H511/SUM($F$15:F511)-1</f>
        <v>3.4715927665078139E-2</v>
      </c>
      <c r="M511" s="14">
        <f t="shared" si="64"/>
        <v>0</v>
      </c>
      <c r="N511" s="14">
        <f t="shared" si="62"/>
        <v>909.00620365878217</v>
      </c>
      <c r="O511" s="4">
        <f t="shared" si="63"/>
        <v>7.7470538392974877</v>
      </c>
      <c r="P511" s="14">
        <f>+AVERAGEIF($C$15:C511,"&lt;&gt;",$B$15:B511)</f>
        <v>7.9305384615384611</v>
      </c>
      <c r="R511" s="1"/>
    </row>
    <row r="512" spans="1:18" x14ac:dyDescent="0.25">
      <c r="A512" s="1">
        <v>40928</v>
      </c>
      <c r="B512" s="14">
        <v>8.0269999999999992</v>
      </c>
      <c r="G512">
        <f t="shared" si="59"/>
        <v>7675.6833861071063</v>
      </c>
      <c r="H512">
        <f t="shared" si="60"/>
        <v>7296.5927967690486</v>
      </c>
      <c r="I512" s="5">
        <f t="shared" si="58"/>
        <v>0</v>
      </c>
      <c r="J512" s="6">
        <f>+H512+SUM($B$4:$B$5)-SUM($F$15:F512)</f>
        <v>26654.472796769049</v>
      </c>
      <c r="K512" s="10">
        <f t="shared" si="61"/>
        <v>3.7527737804565753E-4</v>
      </c>
      <c r="L512" s="10">
        <f>+H512/SUM($F$15:F512)-1</f>
        <v>3.613582227639478E-2</v>
      </c>
      <c r="M512" s="14">
        <f t="shared" si="64"/>
        <v>0</v>
      </c>
      <c r="N512" s="14">
        <f t="shared" si="62"/>
        <v>909.00620365878217</v>
      </c>
      <c r="O512" s="4">
        <f t="shared" si="63"/>
        <v>7.7470538392974877</v>
      </c>
      <c r="P512" s="14">
        <f>+AVERAGEIF($C$15:C512,"&lt;&gt;",$B$15:B512)</f>
        <v>7.9305384615384611</v>
      </c>
      <c r="R512" s="1"/>
    </row>
    <row r="513" spans="1:18" x14ac:dyDescent="0.25">
      <c r="A513" s="1">
        <v>40931</v>
      </c>
      <c r="B513" s="14">
        <v>7.99</v>
      </c>
      <c r="G513">
        <f t="shared" si="59"/>
        <v>7640.3027600592732</v>
      </c>
      <c r="H513">
        <f t="shared" si="60"/>
        <v>7262.9595672336745</v>
      </c>
      <c r="I513" s="5">
        <f t="shared" si="58"/>
        <v>0</v>
      </c>
      <c r="J513" s="6">
        <f>+H513+SUM($B$4:$B$5)-SUM($F$15:F513)</f>
        <v>26620.83956723367</v>
      </c>
      <c r="K513" s="10">
        <f t="shared" si="61"/>
        <v>-1.2618231015792958E-3</v>
      </c>
      <c r="L513" s="10">
        <f>+H513/SUM($F$15:F513)-1</f>
        <v>3.1359813129238301E-2</v>
      </c>
      <c r="M513" s="14">
        <f t="shared" si="64"/>
        <v>0</v>
      </c>
      <c r="N513" s="14">
        <f t="shared" si="62"/>
        <v>909.00620365878217</v>
      </c>
      <c r="O513" s="4">
        <f t="shared" si="63"/>
        <v>7.7470538392974877</v>
      </c>
      <c r="P513" s="14">
        <f>+AVERAGEIF($C$15:C513,"&lt;&gt;",$B$15:B513)</f>
        <v>7.9305384615384611</v>
      </c>
      <c r="R513" s="1"/>
    </row>
    <row r="514" spans="1:18" x14ac:dyDescent="0.25">
      <c r="A514" s="1">
        <v>40932</v>
      </c>
      <c r="B514" s="14">
        <v>8.0129999999999999</v>
      </c>
      <c r="G514">
        <f t="shared" si="59"/>
        <v>7662.2961221971154</v>
      </c>
      <c r="H514">
        <f t="shared" si="60"/>
        <v>7283.8667099178256</v>
      </c>
      <c r="I514" s="5">
        <f t="shared" si="58"/>
        <v>0</v>
      </c>
      <c r="J514" s="6">
        <f>+H514+SUM($B$4:$B$5)-SUM($F$15:F514)</f>
        <v>26641.746709917825</v>
      </c>
      <c r="K514" s="10">
        <f t="shared" si="61"/>
        <v>7.8536751748004008E-4</v>
      </c>
      <c r="L514" s="10">
        <f>+H514/SUM($F$15:F514)-1</f>
        <v>3.43286836801735E-2</v>
      </c>
      <c r="M514" s="14">
        <f t="shared" si="64"/>
        <v>0</v>
      </c>
      <c r="N514" s="14">
        <f t="shared" si="62"/>
        <v>909.00620365878217</v>
      </c>
      <c r="O514" s="4">
        <f t="shared" si="63"/>
        <v>7.7470538392974877</v>
      </c>
      <c r="P514" s="14">
        <f>+AVERAGEIF($C$15:C514,"&lt;&gt;",$B$15:B514)</f>
        <v>7.9305384615384611</v>
      </c>
      <c r="R514" s="1"/>
    </row>
    <row r="515" spans="1:18" x14ac:dyDescent="0.25">
      <c r="A515" s="1">
        <v>40933</v>
      </c>
      <c r="B515" s="14">
        <v>8.0299999999999994</v>
      </c>
      <c r="G515">
        <f t="shared" si="59"/>
        <v>7678.5520855163904</v>
      </c>
      <c r="H515">
        <f t="shared" si="60"/>
        <v>7299.319815380024</v>
      </c>
      <c r="I515" s="5">
        <f t="shared" si="58"/>
        <v>0</v>
      </c>
      <c r="J515" s="6">
        <f>+H515+SUM($B$4:$B$5)-SUM($F$15:F515)</f>
        <v>26657.199815380023</v>
      </c>
      <c r="K515" s="10">
        <f t="shared" si="61"/>
        <v>5.8003349519286651E-4</v>
      </c>
      <c r="L515" s="10">
        <f>+H515/SUM($F$15:F515)-1</f>
        <v>3.6523066261299419E-2</v>
      </c>
      <c r="M515" s="14">
        <f t="shared" si="64"/>
        <v>0</v>
      </c>
      <c r="N515" s="14">
        <f t="shared" si="62"/>
        <v>909.00620365878217</v>
      </c>
      <c r="O515" s="4">
        <f t="shared" si="63"/>
        <v>7.7470538392974877</v>
      </c>
      <c r="P515" s="14">
        <f>+AVERAGEIF($C$15:C515,"&lt;&gt;",$B$15:B515)</f>
        <v>7.9305384615384611</v>
      </c>
      <c r="R515" s="1"/>
    </row>
    <row r="516" spans="1:18" x14ac:dyDescent="0.25">
      <c r="A516" s="1">
        <v>40934</v>
      </c>
      <c r="B516" s="14">
        <v>8.0410000000000004</v>
      </c>
      <c r="G516">
        <f t="shared" si="59"/>
        <v>7689.0706500170982</v>
      </c>
      <c r="H516">
        <f t="shared" si="60"/>
        <v>7309.3188836202708</v>
      </c>
      <c r="I516" s="5">
        <f t="shared" si="58"/>
        <v>0</v>
      </c>
      <c r="J516" s="6">
        <f>+H516+SUM($B$4:$B$5)-SUM($F$15:F516)</f>
        <v>26667.198883620265</v>
      </c>
      <c r="K516" s="10">
        <f t="shared" si="61"/>
        <v>3.7509822147452354E-4</v>
      </c>
      <c r="L516" s="10">
        <f>+H516/SUM($F$15:F516)-1</f>
        <v>3.7942960872616283E-2</v>
      </c>
      <c r="M516" s="14">
        <f t="shared" si="64"/>
        <v>0</v>
      </c>
      <c r="N516" s="14">
        <f t="shared" si="62"/>
        <v>909.00620365878217</v>
      </c>
      <c r="O516" s="4">
        <f t="shared" si="63"/>
        <v>7.7470538392974877</v>
      </c>
      <c r="P516" s="14">
        <f>+AVERAGEIF($C$15:C516,"&lt;&gt;",$B$15:B516)</f>
        <v>7.9305384615384611</v>
      </c>
      <c r="R516" s="1"/>
    </row>
    <row r="517" spans="1:18" x14ac:dyDescent="0.25">
      <c r="A517" s="1">
        <v>40935</v>
      </c>
      <c r="B517" s="14">
        <v>8.06</v>
      </c>
      <c r="G517">
        <f t="shared" si="59"/>
        <v>7707.2390796092295</v>
      </c>
      <c r="H517">
        <f t="shared" si="60"/>
        <v>7326.5900014897879</v>
      </c>
      <c r="I517" s="5">
        <f t="shared" si="58"/>
        <v>0</v>
      </c>
      <c r="J517" s="6">
        <f>+H517+SUM($B$4:$B$5)-SUM($F$15:F517)</f>
        <v>26684.470001489783</v>
      </c>
      <c r="K517" s="10">
        <f t="shared" si="61"/>
        <v>6.4765399414046243E-4</v>
      </c>
      <c r="L517" s="10">
        <f>+H517/SUM($F$15:F517)-1</f>
        <v>4.0395506110345369E-2</v>
      </c>
      <c r="M517" s="14">
        <f t="shared" si="64"/>
        <v>0</v>
      </c>
      <c r="N517" s="14">
        <f t="shared" si="62"/>
        <v>909.00620365878217</v>
      </c>
      <c r="O517" s="4">
        <f t="shared" si="63"/>
        <v>7.7470538392974877</v>
      </c>
      <c r="P517" s="14">
        <f>+AVERAGEIF($C$15:C517,"&lt;&gt;",$B$15:B517)</f>
        <v>7.9305384615384611</v>
      </c>
      <c r="R517" s="1"/>
    </row>
    <row r="518" spans="1:18" x14ac:dyDescent="0.25">
      <c r="A518" s="1">
        <v>40938</v>
      </c>
      <c r="B518" s="14">
        <v>7.9930000000000003</v>
      </c>
      <c r="G518">
        <f t="shared" si="59"/>
        <v>7643.1714594685573</v>
      </c>
      <c r="H518">
        <f t="shared" si="60"/>
        <v>7265.686585844649</v>
      </c>
      <c r="I518" s="5">
        <f t="shared" si="58"/>
        <v>0</v>
      </c>
      <c r="J518" s="6">
        <f>+H518+SUM($B$4:$B$5)-SUM($F$15:F518)</f>
        <v>26623.566585844645</v>
      </c>
      <c r="K518" s="10">
        <f t="shared" si="61"/>
        <v>-2.2823543297557647E-3</v>
      </c>
      <c r="L518" s="10">
        <f>+H518/SUM($F$15:F518)-1</f>
        <v>3.1747057114142718E-2</v>
      </c>
      <c r="M518" s="14">
        <f t="shared" si="64"/>
        <v>0</v>
      </c>
      <c r="N518" s="14">
        <f t="shared" si="62"/>
        <v>909.00620365878217</v>
      </c>
      <c r="O518" s="4">
        <f t="shared" si="63"/>
        <v>7.7470538392974877</v>
      </c>
      <c r="P518" s="14">
        <f>+AVERAGEIF($C$15:C518,"&lt;&gt;",$B$15:B518)</f>
        <v>7.9305384615384611</v>
      </c>
      <c r="R518" s="1"/>
    </row>
    <row r="519" spans="1:18" x14ac:dyDescent="0.25">
      <c r="A519" s="1">
        <v>40939</v>
      </c>
      <c r="B519" s="14">
        <v>8.0969999999999995</v>
      </c>
      <c r="G519">
        <f t="shared" si="59"/>
        <v>7742.6197056570636</v>
      </c>
      <c r="H519">
        <f t="shared" si="60"/>
        <v>7360.223231025162</v>
      </c>
      <c r="I519" s="5">
        <f t="shared" si="58"/>
        <v>0</v>
      </c>
      <c r="J519" s="6">
        <f>+H519+SUM($B$4:$B$5)-SUM($F$15:F519)</f>
        <v>26718.103231025161</v>
      </c>
      <c r="K519" s="10">
        <f t="shared" si="61"/>
        <v>3.5508632878202828E-3</v>
      </c>
      <c r="L519" s="10">
        <f>+H519/SUM($F$15:F519)-1</f>
        <v>4.5171515257501849E-2</v>
      </c>
      <c r="M519" s="14">
        <f t="shared" si="64"/>
        <v>0</v>
      </c>
      <c r="N519" s="14">
        <f t="shared" si="62"/>
        <v>909.00620365878217</v>
      </c>
      <c r="O519" s="4">
        <f t="shared" si="63"/>
        <v>7.7470538392974877</v>
      </c>
      <c r="P519" s="14">
        <f>+AVERAGEIF($C$15:C519,"&lt;&gt;",$B$15:B519)</f>
        <v>7.9305384615384611</v>
      </c>
      <c r="R519" s="1"/>
    </row>
    <row r="520" spans="1:18" x14ac:dyDescent="0.25">
      <c r="A520" s="1">
        <v>40940</v>
      </c>
      <c r="B520" s="14">
        <v>8.1129999999999995</v>
      </c>
      <c r="G520">
        <f t="shared" si="59"/>
        <v>7757.9194358399109</v>
      </c>
      <c r="H520">
        <f t="shared" si="60"/>
        <v>7374.7673302837029</v>
      </c>
      <c r="I520" s="5">
        <f t="shared" si="58"/>
        <v>0</v>
      </c>
      <c r="J520" s="6">
        <f>+H520+SUM($B$4:$B$5)-SUM($F$15:F520)</f>
        <v>26732.647330283704</v>
      </c>
      <c r="K520" s="10">
        <f t="shared" si="61"/>
        <v>5.4435373397510034E-4</v>
      </c>
      <c r="L520" s="10">
        <f>+H520/SUM($F$15:F520)-1</f>
        <v>4.7236816510326518E-2</v>
      </c>
      <c r="M520" s="14">
        <f t="shared" si="64"/>
        <v>0</v>
      </c>
      <c r="N520" s="14">
        <f t="shared" si="62"/>
        <v>909.00620365878217</v>
      </c>
      <c r="O520" s="4">
        <f t="shared" si="63"/>
        <v>7.7470538392974877</v>
      </c>
      <c r="P520" s="14">
        <f>+AVERAGEIF($C$15:C520,"&lt;&gt;",$B$15:B520)</f>
        <v>7.9305384615384611</v>
      </c>
      <c r="R520" s="1"/>
    </row>
    <row r="521" spans="1:18" x14ac:dyDescent="0.25">
      <c r="A521" s="1">
        <v>40941</v>
      </c>
      <c r="B521" s="14">
        <v>8.23</v>
      </c>
      <c r="G521">
        <f t="shared" si="59"/>
        <v>7869.7987128019804</v>
      </c>
      <c r="H521">
        <f t="shared" si="60"/>
        <v>7481.1210561117805</v>
      </c>
      <c r="I521" s="5">
        <f t="shared" si="58"/>
        <v>0</v>
      </c>
      <c r="J521" s="6">
        <f>+H521+SUM($B$4:$B$5)-SUM($F$15:F521)</f>
        <v>26839.001056111774</v>
      </c>
      <c r="K521" s="10">
        <f t="shared" si="61"/>
        <v>3.9784210113598117E-3</v>
      </c>
      <c r="L521" s="10">
        <f>+H521/SUM($F$15:F521)-1</f>
        <v>6.2339331921605678E-2</v>
      </c>
      <c r="M521" s="14">
        <f t="shared" si="64"/>
        <v>0</v>
      </c>
      <c r="N521" s="14">
        <f t="shared" si="62"/>
        <v>909.00620365878217</v>
      </c>
      <c r="O521" s="4">
        <f t="shared" si="63"/>
        <v>7.7470538392974877</v>
      </c>
      <c r="P521" s="14">
        <f>+AVERAGEIF($C$15:C521,"&lt;&gt;",$B$15:B521)</f>
        <v>7.9305384615384611</v>
      </c>
      <c r="R521" s="1"/>
    </row>
    <row r="522" spans="1:18" x14ac:dyDescent="0.25">
      <c r="A522" s="1">
        <v>40942</v>
      </c>
      <c r="B522" s="14">
        <v>8.2889999999999997</v>
      </c>
      <c r="G522">
        <f t="shared" si="59"/>
        <v>7926.216467851229</v>
      </c>
      <c r="H522">
        <f t="shared" si="60"/>
        <v>7534.7524221276481</v>
      </c>
      <c r="I522" s="5">
        <f t="shared" si="58"/>
        <v>0</v>
      </c>
      <c r="J522" s="6">
        <f>+H522+SUM($B$4:$B$5)-SUM($F$15:F522)</f>
        <v>26892.632422127645</v>
      </c>
      <c r="K522" s="10">
        <f t="shared" si="61"/>
        <v>1.998262375851656E-3</v>
      </c>
      <c r="L522" s="10">
        <f>+H522/SUM($F$15:F522)-1</f>
        <v>6.9955130291395884E-2</v>
      </c>
      <c r="M522" s="14">
        <f t="shared" si="64"/>
        <v>0</v>
      </c>
      <c r="N522" s="14">
        <f t="shared" si="62"/>
        <v>909.00620365878217</v>
      </c>
      <c r="O522" s="4">
        <f t="shared" si="63"/>
        <v>7.7470538392974877</v>
      </c>
      <c r="P522" s="14">
        <f>+AVERAGEIF($C$15:C522,"&lt;&gt;",$B$15:B522)</f>
        <v>7.9305384615384611</v>
      </c>
      <c r="R522" s="1"/>
    </row>
    <row r="523" spans="1:18" x14ac:dyDescent="0.25">
      <c r="A523" s="1">
        <v>40945</v>
      </c>
      <c r="B523" s="14">
        <v>8.3049999999999997</v>
      </c>
      <c r="G523">
        <f t="shared" si="59"/>
        <v>7941.5161980340754</v>
      </c>
      <c r="H523">
        <f t="shared" si="60"/>
        <v>7549.296521386188</v>
      </c>
      <c r="I523" s="5">
        <f t="shared" si="58"/>
        <v>0</v>
      </c>
      <c r="J523" s="6">
        <f>+H523+SUM($B$4:$B$5)-SUM($F$15:F523)</f>
        <v>26907.176521386187</v>
      </c>
      <c r="K523" s="10">
        <f t="shared" si="61"/>
        <v>5.4082095907337369E-4</v>
      </c>
      <c r="L523" s="10">
        <f>+H523/SUM($F$15:F523)-1</f>
        <v>7.2020431544220331E-2</v>
      </c>
      <c r="M523" s="14">
        <f t="shared" si="64"/>
        <v>0</v>
      </c>
      <c r="N523" s="14">
        <f t="shared" si="62"/>
        <v>909.00620365878217</v>
      </c>
      <c r="O523" s="4">
        <f t="shared" si="63"/>
        <v>7.7470538392974877</v>
      </c>
      <c r="P523" s="14">
        <f>+AVERAGEIF($C$15:C523,"&lt;&gt;",$B$15:B523)</f>
        <v>7.9305384615384611</v>
      </c>
      <c r="R523" s="1"/>
    </row>
    <row r="524" spans="1:18" x14ac:dyDescent="0.25">
      <c r="A524" s="1">
        <v>40946</v>
      </c>
      <c r="B524" s="14">
        <v>8.218</v>
      </c>
      <c r="G524">
        <f t="shared" si="59"/>
        <v>7858.3239151648449</v>
      </c>
      <c r="H524">
        <f t="shared" si="60"/>
        <v>7470.2129816678744</v>
      </c>
      <c r="I524" s="5">
        <f t="shared" si="58"/>
        <v>0</v>
      </c>
      <c r="J524" s="6">
        <f>+H524+SUM($B$4:$B$5)-SUM($F$15:F524)</f>
        <v>26828.092981667869</v>
      </c>
      <c r="K524" s="10">
        <f t="shared" si="61"/>
        <v>-2.9391244248708759E-3</v>
      </c>
      <c r="L524" s="10">
        <f>+H524/SUM($F$15:F524)-1</f>
        <v>6.0790355981987121E-2</v>
      </c>
      <c r="M524" s="14">
        <f t="shared" si="64"/>
        <v>0</v>
      </c>
      <c r="N524" s="14">
        <f t="shared" si="62"/>
        <v>909.00620365878217</v>
      </c>
      <c r="O524" s="4">
        <f t="shared" si="63"/>
        <v>7.7470538392974877</v>
      </c>
      <c r="P524" s="14">
        <f>+AVERAGEIF($C$15:C524,"&lt;&gt;",$B$15:B524)</f>
        <v>7.9305384615384611</v>
      </c>
      <c r="R524" s="1"/>
    </row>
    <row r="525" spans="1:18" x14ac:dyDescent="0.25">
      <c r="A525" s="1">
        <v>40947</v>
      </c>
      <c r="B525" s="14">
        <v>8.2959999999999994</v>
      </c>
      <c r="C525">
        <f>+$B$3</f>
        <v>200</v>
      </c>
      <c r="D525" s="7">
        <f>+$D$11</f>
        <v>2.223157894736842</v>
      </c>
      <c r="E525">
        <v>1.54</v>
      </c>
      <c r="F525" s="6">
        <f>+C525-D525-E525</f>
        <v>196.23684210526318</v>
      </c>
      <c r="G525">
        <f t="shared" si="59"/>
        <v>8132.910099806224</v>
      </c>
      <c r="H525">
        <f t="shared" si="60"/>
        <v>7737.3523076585225</v>
      </c>
      <c r="I525" s="5">
        <f t="shared" si="58"/>
        <v>829200</v>
      </c>
      <c r="J525" s="6">
        <f>+H525+SUM($B$4:$B$5)-SUM($F$15:F525)</f>
        <v>26898.99546555326</v>
      </c>
      <c r="K525" s="10">
        <f t="shared" si="61"/>
        <v>2.642844720041726E-3</v>
      </c>
      <c r="L525" s="10">
        <f>+H525/SUM($F$15:F525)-1</f>
        <v>6.8937671413298984E-2</v>
      </c>
      <c r="M525" s="14">
        <f t="shared" si="64"/>
        <v>23.654392732071262</v>
      </c>
      <c r="N525" s="14">
        <f t="shared" si="62"/>
        <v>932.66059639085347</v>
      </c>
      <c r="O525" s="4">
        <f t="shared" si="63"/>
        <v>7.7609763617287646</v>
      </c>
      <c r="P525" s="14">
        <f>+AVERAGEIF($C$15:C525,"&lt;&gt;",$B$15:B525)</f>
        <v>7.9440740740740736</v>
      </c>
      <c r="R525" s="1"/>
    </row>
    <row r="526" spans="1:18" x14ac:dyDescent="0.25">
      <c r="A526" s="1">
        <v>40948</v>
      </c>
      <c r="B526" s="14">
        <v>8.2710000000000008</v>
      </c>
      <c r="G526">
        <f t="shared" si="59"/>
        <v>8108.4015712990949</v>
      </c>
      <c r="H526">
        <f t="shared" si="60"/>
        <v>7714.035792748753</v>
      </c>
      <c r="I526" s="5">
        <f t="shared" si="58"/>
        <v>0</v>
      </c>
      <c r="J526" s="6">
        <f>+H526+SUM($B$4:$B$5)-SUM($F$15:F526)</f>
        <v>26875.678950643483</v>
      </c>
      <c r="K526" s="10">
        <f t="shared" si="61"/>
        <v>-8.6681731069238044E-4</v>
      </c>
      <c r="L526" s="10">
        <f>+H526/SUM($F$15:F526)-1</f>
        <v>6.5716427225096075E-2</v>
      </c>
      <c r="M526" s="14">
        <f t="shared" si="64"/>
        <v>0</v>
      </c>
      <c r="N526" s="14">
        <f t="shared" si="62"/>
        <v>932.66059639085347</v>
      </c>
      <c r="O526" s="4">
        <f t="shared" si="63"/>
        <v>7.7609763617287646</v>
      </c>
      <c r="P526" s="14">
        <f>+AVERAGEIF($C$15:C526,"&lt;&gt;",$B$15:B526)</f>
        <v>7.9440740740740736</v>
      </c>
      <c r="R526" s="1"/>
    </row>
    <row r="527" spans="1:18" x14ac:dyDescent="0.25">
      <c r="A527" s="1">
        <v>40949</v>
      </c>
      <c r="B527" s="14">
        <v>8.1929999999999996</v>
      </c>
      <c r="G527">
        <f t="shared" si="59"/>
        <v>8031.934962356846</v>
      </c>
      <c r="H527">
        <f t="shared" si="60"/>
        <v>7641.2882662302654</v>
      </c>
      <c r="I527" s="5">
        <f t="shared" si="58"/>
        <v>0</v>
      </c>
      <c r="J527" s="6">
        <f>+H527+SUM($B$4:$B$5)-SUM($F$15:F527)</f>
        <v>26802.931424124999</v>
      </c>
      <c r="K527" s="10">
        <f t="shared" si="61"/>
        <v>-2.7068163246064536E-3</v>
      </c>
      <c r="L527" s="10">
        <f>+H527/SUM($F$15:F527)-1</f>
        <v>5.5666145357902375E-2</v>
      </c>
      <c r="M527" s="14">
        <f t="shared" si="64"/>
        <v>0</v>
      </c>
      <c r="N527" s="14">
        <f t="shared" si="62"/>
        <v>932.66059639085347</v>
      </c>
      <c r="O527" s="4">
        <f t="shared" si="63"/>
        <v>7.7609763617287646</v>
      </c>
      <c r="P527" s="14">
        <f>+AVERAGEIF($C$15:C527,"&lt;&gt;",$B$15:B527)</f>
        <v>7.9440740740740736</v>
      </c>
      <c r="R527" s="1"/>
    </row>
    <row r="528" spans="1:18" x14ac:dyDescent="0.25">
      <c r="A528" s="1">
        <v>40952</v>
      </c>
      <c r="B528" s="14">
        <v>8.2530000000000001</v>
      </c>
      <c r="G528">
        <f t="shared" si="59"/>
        <v>8090.7554307739592</v>
      </c>
      <c r="H528">
        <f t="shared" si="60"/>
        <v>7697.2479020137171</v>
      </c>
      <c r="I528" s="5">
        <f t="shared" ref="I528:I591" si="65">+C528*(MAX($A:$A)-A528)</f>
        <v>0</v>
      </c>
      <c r="J528" s="6">
        <f>+H528+SUM($B$4:$B$5)-SUM($F$15:F528)</f>
        <v>26858.891059908452</v>
      </c>
      <c r="K528" s="10">
        <f t="shared" si="61"/>
        <v>2.0878177426921773E-3</v>
      </c>
      <c r="L528" s="10">
        <f>+H528/SUM($F$15:F528)-1</f>
        <v>6.3397131409589802E-2</v>
      </c>
      <c r="M528" s="14">
        <f t="shared" si="64"/>
        <v>0</v>
      </c>
      <c r="N528" s="14">
        <f t="shared" si="62"/>
        <v>932.66059639085347</v>
      </c>
      <c r="O528" s="4">
        <f t="shared" si="63"/>
        <v>7.7609763617287646</v>
      </c>
      <c r="P528" s="14">
        <f>+AVERAGEIF($C$15:C528,"&lt;&gt;",$B$15:B528)</f>
        <v>7.9440740740740736</v>
      </c>
      <c r="R528" s="1"/>
    </row>
    <row r="529" spans="1:18" x14ac:dyDescent="0.25">
      <c r="A529" s="1">
        <v>40953</v>
      </c>
      <c r="B529" s="14">
        <v>8.2609999999999992</v>
      </c>
      <c r="G529">
        <f t="shared" ref="G529:G592" si="66">+(B529/B528*G528)+C529</f>
        <v>8098.5981598962408</v>
      </c>
      <c r="H529">
        <f t="shared" ref="H529:H592" si="67">+(B529/B528*H528)+F529</f>
        <v>7704.709186784843</v>
      </c>
      <c r="I529" s="5">
        <f t="shared" si="65"/>
        <v>0</v>
      </c>
      <c r="J529" s="6">
        <f>+H529+SUM($B$4:$B$5)-SUM($F$15:F529)</f>
        <v>26866.352344679577</v>
      </c>
      <c r="K529" s="10">
        <f t="shared" ref="K529:K592" si="68">+J529/J528-1</f>
        <v>2.7779571220887256E-4</v>
      </c>
      <c r="L529" s="10">
        <f>+H529/SUM($F$15:F529)-1</f>
        <v>6.4427929549814689E-2</v>
      </c>
      <c r="M529" s="14">
        <f t="shared" si="64"/>
        <v>0</v>
      </c>
      <c r="N529" s="14">
        <f t="shared" ref="N529:N592" si="69">+M529+N528</f>
        <v>932.66059639085347</v>
      </c>
      <c r="O529" s="4">
        <f t="shared" ref="O529:O592" si="70">((O528*N528)+(B529*M529))/N529</f>
        <v>7.7609763617287646</v>
      </c>
      <c r="P529" s="14">
        <f>+AVERAGEIF($C$15:C529,"&lt;&gt;",$B$15:B529)</f>
        <v>7.9440740740740736</v>
      </c>
      <c r="R529" s="1"/>
    </row>
    <row r="530" spans="1:18" x14ac:dyDescent="0.25">
      <c r="A530" s="1">
        <v>40954</v>
      </c>
      <c r="B530" s="14">
        <v>8.3800000000000008</v>
      </c>
      <c r="G530">
        <f t="shared" si="66"/>
        <v>8215.2587555901846</v>
      </c>
      <c r="H530">
        <f t="shared" si="67"/>
        <v>7815.6957977553566</v>
      </c>
      <c r="I530" s="5">
        <f t="shared" si="65"/>
        <v>0</v>
      </c>
      <c r="J530" s="6">
        <f>+H530+SUM($B$4:$B$5)-SUM($F$15:F530)</f>
        <v>26977.338955650088</v>
      </c>
      <c r="K530" s="10">
        <f t="shared" si="68"/>
        <v>4.1310636273439449E-3</v>
      </c>
      <c r="L530" s="10">
        <f>+H530/SUM($F$15:F530)-1</f>
        <v>7.9761051885661516E-2</v>
      </c>
      <c r="M530" s="14">
        <f t="shared" si="64"/>
        <v>0</v>
      </c>
      <c r="N530" s="14">
        <f t="shared" si="69"/>
        <v>932.66059639085347</v>
      </c>
      <c r="O530" s="4">
        <f t="shared" si="70"/>
        <v>7.7609763617287646</v>
      </c>
      <c r="P530" s="14">
        <f>+AVERAGEIF($C$15:C530,"&lt;&gt;",$B$15:B530)</f>
        <v>7.9440740740740736</v>
      </c>
      <c r="R530" s="1"/>
    </row>
    <row r="531" spans="1:18" x14ac:dyDescent="0.25">
      <c r="A531" s="1">
        <v>40955</v>
      </c>
      <c r="B531" s="14">
        <v>8.3230000000000004</v>
      </c>
      <c r="G531">
        <f t="shared" si="66"/>
        <v>8159.3793105939267</v>
      </c>
      <c r="H531">
        <f t="shared" si="67"/>
        <v>7762.5341437610778</v>
      </c>
      <c r="I531" s="5">
        <f t="shared" si="65"/>
        <v>0</v>
      </c>
      <c r="J531" s="6">
        <f>+H531+SUM($B$4:$B$5)-SUM($F$15:F531)</f>
        <v>26924.177301655811</v>
      </c>
      <c r="K531" s="10">
        <f t="shared" si="68"/>
        <v>-1.9706040718721063E-3</v>
      </c>
      <c r="L531" s="10">
        <f>+H531/SUM($F$15:F531)-1</f>
        <v>7.2416615136558393E-2</v>
      </c>
      <c r="M531" s="14">
        <f t="shared" ref="M531:M594" si="71">+F531/B531</f>
        <v>0</v>
      </c>
      <c r="N531" s="14">
        <f t="shared" si="69"/>
        <v>932.66059639085347</v>
      </c>
      <c r="O531" s="4">
        <f t="shared" si="70"/>
        <v>7.7609763617287646</v>
      </c>
      <c r="P531" s="14">
        <f>+AVERAGEIF($C$15:C531,"&lt;&gt;",$B$15:B531)</f>
        <v>7.9440740740740736</v>
      </c>
      <c r="R531" s="1"/>
    </row>
    <row r="532" spans="1:18" x14ac:dyDescent="0.25">
      <c r="A532" s="1">
        <v>40956</v>
      </c>
      <c r="B532" s="14">
        <v>8.3480000000000008</v>
      </c>
      <c r="G532">
        <f t="shared" si="66"/>
        <v>8183.8878391010576</v>
      </c>
      <c r="H532">
        <f t="shared" si="67"/>
        <v>7785.85065867085</v>
      </c>
      <c r="I532" s="5">
        <f t="shared" si="65"/>
        <v>0</v>
      </c>
      <c r="J532" s="6">
        <f>+H532+SUM($B$4:$B$5)-SUM($F$15:F532)</f>
        <v>26947.493816565588</v>
      </c>
      <c r="K532" s="10">
        <f t="shared" si="68"/>
        <v>8.6600658763091865E-4</v>
      </c>
      <c r="L532" s="10">
        <f>+H532/SUM($F$15:F532)-1</f>
        <v>7.5637859324761747E-2</v>
      </c>
      <c r="M532" s="14">
        <f t="shared" si="71"/>
        <v>0</v>
      </c>
      <c r="N532" s="14">
        <f t="shared" si="69"/>
        <v>932.66059639085347</v>
      </c>
      <c r="O532" s="4">
        <f t="shared" si="70"/>
        <v>7.7609763617287646</v>
      </c>
      <c r="P532" s="14">
        <f>+AVERAGEIF($C$15:C532,"&lt;&gt;",$B$15:B532)</f>
        <v>7.9440740740740736</v>
      </c>
      <c r="R532" s="1"/>
    </row>
    <row r="533" spans="1:18" x14ac:dyDescent="0.25">
      <c r="A533" s="1">
        <v>40959</v>
      </c>
      <c r="B533" s="14">
        <v>8.3149999999999995</v>
      </c>
      <c r="G533">
        <f t="shared" si="66"/>
        <v>8151.5365814716442</v>
      </c>
      <c r="H533">
        <f t="shared" si="67"/>
        <v>7755.0728589899509</v>
      </c>
      <c r="I533" s="5">
        <f t="shared" si="65"/>
        <v>0</v>
      </c>
      <c r="J533" s="6">
        <f>+H533+SUM($B$4:$B$5)-SUM($F$15:F533)</f>
        <v>26916.716016884686</v>
      </c>
      <c r="K533" s="10">
        <f t="shared" si="68"/>
        <v>-1.1421395952592173E-3</v>
      </c>
      <c r="L533" s="10">
        <f>+H533/SUM($F$15:F533)-1</f>
        <v>7.1385816996333507E-2</v>
      </c>
      <c r="M533" s="14">
        <f t="shared" si="71"/>
        <v>0</v>
      </c>
      <c r="N533" s="14">
        <f t="shared" si="69"/>
        <v>932.66059639085347</v>
      </c>
      <c r="O533" s="4">
        <f t="shared" si="70"/>
        <v>7.7609763617287646</v>
      </c>
      <c r="P533" s="14">
        <f>+AVERAGEIF($C$15:C533,"&lt;&gt;",$B$15:B533)</f>
        <v>7.9440740740740736</v>
      </c>
      <c r="R533" s="1"/>
    </row>
    <row r="534" spans="1:18" x14ac:dyDescent="0.25">
      <c r="A534" s="1">
        <v>40960</v>
      </c>
      <c r="B534" s="14">
        <v>8.3040000000000003</v>
      </c>
      <c r="G534">
        <f t="shared" si="66"/>
        <v>8140.7528289285074</v>
      </c>
      <c r="H534">
        <f t="shared" si="67"/>
        <v>7744.8135924296521</v>
      </c>
      <c r="I534" s="5">
        <f t="shared" si="65"/>
        <v>0</v>
      </c>
      <c r="J534" s="6">
        <f>+H534+SUM($B$4:$B$5)-SUM($F$15:F534)</f>
        <v>26906.456750324385</v>
      </c>
      <c r="K534" s="10">
        <f t="shared" si="68"/>
        <v>-3.8114852323978266E-4</v>
      </c>
      <c r="L534" s="10">
        <f>+H534/SUM($F$15:F534)-1</f>
        <v>6.9968469553524315E-2</v>
      </c>
      <c r="M534" s="14">
        <f t="shared" si="71"/>
        <v>0</v>
      </c>
      <c r="N534" s="14">
        <f t="shared" si="69"/>
        <v>932.66059639085347</v>
      </c>
      <c r="O534" s="4">
        <f t="shared" si="70"/>
        <v>7.7609763617287646</v>
      </c>
      <c r="P534" s="14">
        <f>+AVERAGEIF($C$15:C534,"&lt;&gt;",$B$15:B534)</f>
        <v>7.9440740740740736</v>
      </c>
      <c r="R534" s="1"/>
    </row>
    <row r="535" spans="1:18" x14ac:dyDescent="0.25">
      <c r="A535" s="1">
        <v>40961</v>
      </c>
      <c r="B535" s="14">
        <v>8.3179999999999996</v>
      </c>
      <c r="G535">
        <f t="shared" si="66"/>
        <v>8154.4776048925005</v>
      </c>
      <c r="H535">
        <f t="shared" si="67"/>
        <v>7757.8708407791237</v>
      </c>
      <c r="I535" s="5">
        <f t="shared" si="65"/>
        <v>0</v>
      </c>
      <c r="J535" s="6">
        <f>+H535+SUM($B$4:$B$5)-SUM($F$15:F535)</f>
        <v>26919.513998673861</v>
      </c>
      <c r="K535" s="10">
        <f t="shared" si="68"/>
        <v>4.8528308541850862E-4</v>
      </c>
      <c r="L535" s="10">
        <f>+H535/SUM($F$15:F535)-1</f>
        <v>7.1772366298917811E-2</v>
      </c>
      <c r="M535" s="14">
        <f t="shared" si="71"/>
        <v>0</v>
      </c>
      <c r="N535" s="14">
        <f t="shared" si="69"/>
        <v>932.66059639085347</v>
      </c>
      <c r="O535" s="4">
        <f t="shared" si="70"/>
        <v>7.7609763617287646</v>
      </c>
      <c r="P535" s="14">
        <f>+AVERAGEIF($C$15:C535,"&lt;&gt;",$B$15:B535)</f>
        <v>7.9440740740740736</v>
      </c>
      <c r="R535" s="1"/>
    </row>
    <row r="536" spans="1:18" x14ac:dyDescent="0.25">
      <c r="A536" s="1">
        <v>40962</v>
      </c>
      <c r="B536" s="14">
        <v>8.2360000000000007</v>
      </c>
      <c r="G536">
        <f t="shared" si="66"/>
        <v>8074.0896313891135</v>
      </c>
      <c r="H536">
        <f t="shared" si="67"/>
        <v>7681.3926718750745</v>
      </c>
      <c r="I536" s="5">
        <f t="shared" si="65"/>
        <v>0</v>
      </c>
      <c r="J536" s="6">
        <f>+H536+SUM($B$4:$B$5)-SUM($F$15:F536)</f>
        <v>26843.035829769808</v>
      </c>
      <c r="K536" s="10">
        <f t="shared" si="68"/>
        <v>-2.8409936712758821E-3</v>
      </c>
      <c r="L536" s="10">
        <f>+H536/SUM($F$15:F536)-1</f>
        <v>6.1206685361612001E-2</v>
      </c>
      <c r="M536" s="14">
        <f t="shared" si="71"/>
        <v>0</v>
      </c>
      <c r="N536" s="14">
        <f t="shared" si="69"/>
        <v>932.66059639085347</v>
      </c>
      <c r="O536" s="4">
        <f t="shared" si="70"/>
        <v>7.7609763617287646</v>
      </c>
      <c r="P536" s="14">
        <f>+AVERAGEIF($C$15:C536,"&lt;&gt;",$B$15:B536)</f>
        <v>7.9440740740740736</v>
      </c>
      <c r="R536" s="1"/>
    </row>
    <row r="537" spans="1:18" x14ac:dyDescent="0.25">
      <c r="A537" s="1">
        <v>40963</v>
      </c>
      <c r="B537" s="14">
        <v>8.1950000000000003</v>
      </c>
      <c r="G537">
        <f t="shared" si="66"/>
        <v>8033.8956446374186</v>
      </c>
      <c r="H537">
        <f t="shared" si="67"/>
        <v>7643.1535874230485</v>
      </c>
      <c r="I537" s="5">
        <f t="shared" si="65"/>
        <v>0</v>
      </c>
      <c r="J537" s="6">
        <f>+H537+SUM($B$4:$B$5)-SUM($F$15:F537)</f>
        <v>26804.796745317781</v>
      </c>
      <c r="K537" s="10">
        <f t="shared" si="68"/>
        <v>-1.424543956001334E-3</v>
      </c>
      <c r="L537" s="10">
        <f>+H537/SUM($F$15:F537)-1</f>
        <v>5.5923844892958874E-2</v>
      </c>
      <c r="M537" s="14">
        <f t="shared" si="71"/>
        <v>0</v>
      </c>
      <c r="N537" s="14">
        <f t="shared" si="69"/>
        <v>932.66059639085347</v>
      </c>
      <c r="O537" s="4">
        <f t="shared" si="70"/>
        <v>7.7609763617287646</v>
      </c>
      <c r="P537" s="14">
        <f>+AVERAGEIF($C$15:C537,"&lt;&gt;",$B$15:B537)</f>
        <v>7.9440740740740736</v>
      </c>
      <c r="R537" s="1"/>
    </row>
    <row r="538" spans="1:18" x14ac:dyDescent="0.25">
      <c r="A538" s="1">
        <v>40966</v>
      </c>
      <c r="B538" s="14">
        <v>8.1639999999999997</v>
      </c>
      <c r="G538">
        <f t="shared" si="66"/>
        <v>8003.5050692885761</v>
      </c>
      <c r="H538">
        <f t="shared" si="67"/>
        <v>7614.2411089349316</v>
      </c>
      <c r="I538" s="5">
        <f t="shared" si="65"/>
        <v>0</v>
      </c>
      <c r="J538" s="6">
        <f>+H538+SUM($B$4:$B$5)-SUM($F$15:F538)</f>
        <v>26775.884266829667</v>
      </c>
      <c r="K538" s="10">
        <f t="shared" si="68"/>
        <v>-1.07863076757575E-3</v>
      </c>
      <c r="L538" s="10">
        <f>+H538/SUM($F$15:F538)-1</f>
        <v>5.1929502099587133E-2</v>
      </c>
      <c r="M538" s="14">
        <f t="shared" si="71"/>
        <v>0</v>
      </c>
      <c r="N538" s="14">
        <f t="shared" si="69"/>
        <v>932.66059639085347</v>
      </c>
      <c r="O538" s="4">
        <f t="shared" si="70"/>
        <v>7.7609763617287646</v>
      </c>
      <c r="P538" s="14">
        <f>+AVERAGEIF($C$15:C538,"&lt;&gt;",$B$15:B538)</f>
        <v>7.9440740740740736</v>
      </c>
      <c r="R538" s="1"/>
    </row>
    <row r="539" spans="1:18" x14ac:dyDescent="0.25">
      <c r="A539" s="1">
        <v>40967</v>
      </c>
      <c r="B539" s="14">
        <v>8.2360000000000007</v>
      </c>
      <c r="G539">
        <f t="shared" si="66"/>
        <v>8074.0896313891126</v>
      </c>
      <c r="H539">
        <f t="shared" si="67"/>
        <v>7681.3926718750736</v>
      </c>
      <c r="I539" s="5">
        <f t="shared" si="65"/>
        <v>0</v>
      </c>
      <c r="J539" s="6">
        <f>+H539+SUM($B$4:$B$5)-SUM($F$15:F539)</f>
        <v>26843.035829769808</v>
      </c>
      <c r="K539" s="10">
        <f t="shared" si="68"/>
        <v>2.5079120551521061E-3</v>
      </c>
      <c r="L539" s="10">
        <f>+H539/SUM($F$15:F539)-1</f>
        <v>6.1206685361611779E-2</v>
      </c>
      <c r="M539" s="14">
        <f t="shared" si="71"/>
        <v>0</v>
      </c>
      <c r="N539" s="14">
        <f t="shared" si="69"/>
        <v>932.66059639085347</v>
      </c>
      <c r="O539" s="4">
        <f t="shared" si="70"/>
        <v>7.7609763617287646</v>
      </c>
      <c r="P539" s="14">
        <f>+AVERAGEIF($C$15:C539,"&lt;&gt;",$B$15:B539)</f>
        <v>7.9440740740740736</v>
      </c>
      <c r="R539" s="1"/>
    </row>
    <row r="540" spans="1:18" x14ac:dyDescent="0.25">
      <c r="A540" s="1">
        <v>40968</v>
      </c>
      <c r="B540" s="14">
        <v>8.3290000000000006</v>
      </c>
      <c r="G540">
        <f t="shared" si="66"/>
        <v>8165.2613574356383</v>
      </c>
      <c r="H540">
        <f t="shared" si="67"/>
        <v>7768.1301073394225</v>
      </c>
      <c r="I540" s="5">
        <f t="shared" si="65"/>
        <v>0</v>
      </c>
      <c r="J540" s="6">
        <f>+H540+SUM($B$4:$B$5)-SUM($F$15:F540)</f>
        <v>26929.773265234155</v>
      </c>
      <c r="K540" s="10">
        <f t="shared" si="68"/>
        <v>3.2312826319054189E-3</v>
      </c>
      <c r="L540" s="10">
        <f>+H540/SUM($F$15:F540)-1</f>
        <v>7.3189713741727225E-2</v>
      </c>
      <c r="M540" s="14">
        <f t="shared" si="71"/>
        <v>0</v>
      </c>
      <c r="N540" s="14">
        <f t="shared" si="69"/>
        <v>932.66059639085347</v>
      </c>
      <c r="O540" s="4">
        <f t="shared" si="70"/>
        <v>7.7609763617287646</v>
      </c>
      <c r="P540" s="14">
        <f>+AVERAGEIF($C$15:C540,"&lt;&gt;",$B$15:B540)</f>
        <v>7.9440740740740736</v>
      </c>
      <c r="R540" s="1"/>
    </row>
    <row r="541" spans="1:18" x14ac:dyDescent="0.25">
      <c r="A541" s="1">
        <v>40969</v>
      </c>
      <c r="B541" s="14">
        <v>8.3360000000000003</v>
      </c>
      <c r="G541">
        <f t="shared" si="66"/>
        <v>8172.1237454176344</v>
      </c>
      <c r="H541">
        <f t="shared" si="67"/>
        <v>7774.6587315141578</v>
      </c>
      <c r="I541" s="5">
        <f t="shared" si="65"/>
        <v>0</v>
      </c>
      <c r="J541" s="6">
        <f>+H541+SUM($B$4:$B$5)-SUM($F$15:F541)</f>
        <v>26936.301889408893</v>
      </c>
      <c r="K541" s="10">
        <f t="shared" si="68"/>
        <v>2.4243145719937687E-4</v>
      </c>
      <c r="L541" s="10">
        <f>+H541/SUM($F$15:F541)-1</f>
        <v>7.4091662114423862E-2</v>
      </c>
      <c r="M541" s="14">
        <f t="shared" si="71"/>
        <v>0</v>
      </c>
      <c r="N541" s="14">
        <f t="shared" si="69"/>
        <v>932.66059639085347</v>
      </c>
      <c r="O541" s="4">
        <f t="shared" si="70"/>
        <v>7.7609763617287646</v>
      </c>
      <c r="P541" s="14">
        <f>+AVERAGEIF($C$15:C541,"&lt;&gt;",$B$15:B541)</f>
        <v>7.9440740740740736</v>
      </c>
      <c r="R541" s="1"/>
    </row>
    <row r="542" spans="1:18" x14ac:dyDescent="0.25">
      <c r="A542" s="1">
        <v>40970</v>
      </c>
      <c r="B542" s="14">
        <v>8.4280000000000008</v>
      </c>
      <c r="G542">
        <f t="shared" si="66"/>
        <v>8262.3151303238756</v>
      </c>
      <c r="H542">
        <f t="shared" si="67"/>
        <v>7860.4635063821179</v>
      </c>
      <c r="I542" s="5">
        <f t="shared" si="65"/>
        <v>0</v>
      </c>
      <c r="J542" s="6">
        <f>+H542+SUM($B$4:$B$5)-SUM($F$15:F542)</f>
        <v>27022.106664276853</v>
      </c>
      <c r="K542" s="10">
        <f t="shared" si="68"/>
        <v>3.1854697508308938E-3</v>
      </c>
      <c r="L542" s="10">
        <f>+H542/SUM($F$15:F542)-1</f>
        <v>8.594584072701128E-2</v>
      </c>
      <c r="M542" s="14">
        <f t="shared" si="71"/>
        <v>0</v>
      </c>
      <c r="N542" s="14">
        <f t="shared" si="69"/>
        <v>932.66059639085347</v>
      </c>
      <c r="O542" s="4">
        <f t="shared" si="70"/>
        <v>7.7609763617287646</v>
      </c>
      <c r="P542" s="14">
        <f>+AVERAGEIF($C$15:C542,"&lt;&gt;",$B$15:B542)</f>
        <v>7.9440740740740736</v>
      </c>
      <c r="R542" s="1"/>
    </row>
    <row r="543" spans="1:18" x14ac:dyDescent="0.25">
      <c r="A543" s="1">
        <v>40973</v>
      </c>
      <c r="B543" s="14">
        <v>8.31</v>
      </c>
      <c r="G543">
        <f t="shared" si="66"/>
        <v>8146.634875770219</v>
      </c>
      <c r="H543">
        <f t="shared" si="67"/>
        <v>7750.4095560079968</v>
      </c>
      <c r="I543" s="5">
        <f t="shared" si="65"/>
        <v>0</v>
      </c>
      <c r="J543" s="6">
        <f>+H543+SUM($B$4:$B$5)-SUM($F$15:F543)</f>
        <v>26912.052713902729</v>
      </c>
      <c r="K543" s="10">
        <f t="shared" si="68"/>
        <v>-4.0727376196622034E-3</v>
      </c>
      <c r="L543" s="10">
        <f>+H543/SUM($F$15:F543)-1</f>
        <v>7.0741568158692925E-2</v>
      </c>
      <c r="M543" s="14">
        <f t="shared" si="71"/>
        <v>0</v>
      </c>
      <c r="N543" s="14">
        <f t="shared" si="69"/>
        <v>932.66059639085347</v>
      </c>
      <c r="O543" s="4">
        <f t="shared" si="70"/>
        <v>7.7609763617287646</v>
      </c>
      <c r="P543" s="14">
        <f>+AVERAGEIF($C$15:C543,"&lt;&gt;",$B$15:B543)</f>
        <v>7.9440740740740736</v>
      </c>
      <c r="R543" s="1"/>
    </row>
    <row r="544" spans="1:18" x14ac:dyDescent="0.25">
      <c r="A544" s="1">
        <v>40974</v>
      </c>
      <c r="B544" s="14">
        <v>8.2040000000000006</v>
      </c>
      <c r="G544">
        <f t="shared" si="66"/>
        <v>8042.7187148999847</v>
      </c>
      <c r="H544">
        <f t="shared" si="67"/>
        <v>7651.547532790566</v>
      </c>
      <c r="I544" s="5">
        <f t="shared" si="65"/>
        <v>0</v>
      </c>
      <c r="J544" s="6">
        <f>+H544+SUM($B$4:$B$5)-SUM($F$15:F544)</f>
        <v>26813.1906906853</v>
      </c>
      <c r="K544" s="10">
        <f t="shared" si="68"/>
        <v>-3.6735222046573313E-3</v>
      </c>
      <c r="L544" s="10">
        <f>+H544/SUM($F$15:F544)-1</f>
        <v>5.708349280071201E-2</v>
      </c>
      <c r="M544" s="14">
        <f t="shared" si="71"/>
        <v>0</v>
      </c>
      <c r="N544" s="14">
        <f t="shared" si="69"/>
        <v>932.66059639085347</v>
      </c>
      <c r="O544" s="4">
        <f t="shared" si="70"/>
        <v>7.7609763617287646</v>
      </c>
      <c r="P544" s="14">
        <f>+AVERAGEIF($C$15:C544,"&lt;&gt;",$B$15:B544)</f>
        <v>7.9440740740740736</v>
      </c>
      <c r="R544" s="1"/>
    </row>
    <row r="545" spans="1:18" x14ac:dyDescent="0.25">
      <c r="A545" s="1">
        <v>40975</v>
      </c>
      <c r="B545" s="14">
        <v>8.173</v>
      </c>
      <c r="G545">
        <f t="shared" si="66"/>
        <v>8012.3281395511422</v>
      </c>
      <c r="H545">
        <f t="shared" si="67"/>
        <v>7622.6350543024491</v>
      </c>
      <c r="I545" s="5">
        <f t="shared" si="65"/>
        <v>0</v>
      </c>
      <c r="J545" s="6">
        <f>+H545+SUM($B$4:$B$5)-SUM($F$15:F545)</f>
        <v>26784.27821219718</v>
      </c>
      <c r="K545" s="10">
        <f t="shared" si="68"/>
        <v>-1.0782930991560802E-3</v>
      </c>
      <c r="L545" s="10">
        <f>+H545/SUM($F$15:F545)-1</f>
        <v>5.3089150007340047E-2</v>
      </c>
      <c r="M545" s="14">
        <f t="shared" si="71"/>
        <v>0</v>
      </c>
      <c r="N545" s="14">
        <f t="shared" si="69"/>
        <v>932.66059639085347</v>
      </c>
      <c r="O545" s="4">
        <f t="shared" si="70"/>
        <v>7.7609763617287646</v>
      </c>
      <c r="P545" s="14">
        <f>+AVERAGEIF($C$15:C545,"&lt;&gt;",$B$15:B545)</f>
        <v>7.9440740740740736</v>
      </c>
      <c r="R545" s="1"/>
    </row>
    <row r="546" spans="1:18" x14ac:dyDescent="0.25">
      <c r="A546" s="1">
        <v>40976</v>
      </c>
      <c r="B546" s="14">
        <v>8.1969999999999992</v>
      </c>
      <c r="C546">
        <f>+$B$3</f>
        <v>200</v>
      </c>
      <c r="D546" s="7">
        <f>+$D$11</f>
        <v>2.223157894736842</v>
      </c>
      <c r="E546">
        <v>1.54</v>
      </c>
      <c r="F546" s="6">
        <f>+C546-D546-E546</f>
        <v>196.23684210526318</v>
      </c>
      <c r="G546">
        <f t="shared" si="66"/>
        <v>8235.8563269179867</v>
      </c>
      <c r="H546">
        <f t="shared" si="67"/>
        <v>7841.2557507210922</v>
      </c>
      <c r="I546" s="5">
        <f t="shared" si="65"/>
        <v>823400</v>
      </c>
      <c r="J546" s="6">
        <f>+H546+SUM($B$4:$B$5)-SUM($F$15:F546)</f>
        <v>26806.662066510566</v>
      </c>
      <c r="K546" s="10">
        <f t="shared" si="68"/>
        <v>8.3570869956073324E-4</v>
      </c>
      <c r="L546" s="10">
        <f>+H546/SUM($F$15:F546)-1</f>
        <v>5.4698626957143004E-2</v>
      </c>
      <c r="M546" s="14">
        <f t="shared" si="71"/>
        <v>23.94008077409579</v>
      </c>
      <c r="N546" s="14">
        <f t="shared" si="69"/>
        <v>956.60067716494927</v>
      </c>
      <c r="O546" s="4">
        <f t="shared" si="70"/>
        <v>7.7718883769183886</v>
      </c>
      <c r="P546" s="14">
        <f>+AVERAGEIF($C$15:C546,"&lt;&gt;",$B$15:B546)</f>
        <v>7.9531071428571423</v>
      </c>
      <c r="R546" s="1"/>
    </row>
    <row r="547" spans="1:18" x14ac:dyDescent="0.25">
      <c r="A547" s="1">
        <v>40977</v>
      </c>
      <c r="B547" s="14">
        <v>8.3379999999999992</v>
      </c>
      <c r="G547">
        <f t="shared" si="66"/>
        <v>8377.5247107285813</v>
      </c>
      <c r="H547">
        <f t="shared" si="67"/>
        <v>7976.1364462013507</v>
      </c>
      <c r="I547" s="5">
        <f t="shared" si="65"/>
        <v>0</v>
      </c>
      <c r="J547" s="6">
        <f>+H547+SUM($B$4:$B$5)-SUM($F$15:F547)</f>
        <v>26941.542761990822</v>
      </c>
      <c r="K547" s="10">
        <f t="shared" si="68"/>
        <v>5.0316109907904139E-3</v>
      </c>
      <c r="L547" s="10">
        <f>+H547/SUM($F$15:F547)-1</f>
        <v>7.284093589955587E-2</v>
      </c>
      <c r="M547" s="14">
        <f t="shared" si="71"/>
        <v>0</v>
      </c>
      <c r="N547" s="14">
        <f t="shared" si="69"/>
        <v>956.60067716494927</v>
      </c>
      <c r="O547" s="4">
        <f t="shared" si="70"/>
        <v>7.7718883769183886</v>
      </c>
      <c r="P547" s="14">
        <f>+AVERAGEIF($C$15:C547,"&lt;&gt;",$B$15:B547)</f>
        <v>7.9531071428571423</v>
      </c>
      <c r="R547" s="1"/>
    </row>
    <row r="548" spans="1:18" x14ac:dyDescent="0.25">
      <c r="A548" s="1">
        <v>40980</v>
      </c>
      <c r="B548" s="14">
        <v>8.2520000000000007</v>
      </c>
      <c r="G548">
        <f t="shared" si="66"/>
        <v>8291.1170440072274</v>
      </c>
      <c r="H548">
        <f t="shared" si="67"/>
        <v>7893.8687879651661</v>
      </c>
      <c r="I548" s="5">
        <f t="shared" si="65"/>
        <v>0</v>
      </c>
      <c r="J548" s="6">
        <f>+H548+SUM($B$4:$B$5)-SUM($F$15:F548)</f>
        <v>26859.27510375464</v>
      </c>
      <c r="K548" s="10">
        <f t="shared" si="68"/>
        <v>-3.0535615188393983E-3</v>
      </c>
      <c r="L548" s="10">
        <f>+H548/SUM($F$15:F548)-1</f>
        <v>6.1775414133261597E-2</v>
      </c>
      <c r="M548" s="14">
        <f t="shared" si="71"/>
        <v>0</v>
      </c>
      <c r="N548" s="14">
        <f t="shared" si="69"/>
        <v>956.60067716494927</v>
      </c>
      <c r="O548" s="4">
        <f t="shared" si="70"/>
        <v>7.7718883769183886</v>
      </c>
      <c r="P548" s="14">
        <f>+AVERAGEIF($C$15:C548,"&lt;&gt;",$B$15:B548)</f>
        <v>7.9531071428571423</v>
      </c>
      <c r="R548" s="1"/>
    </row>
    <row r="549" spans="1:18" x14ac:dyDescent="0.25">
      <c r="A549" s="1">
        <v>40981</v>
      </c>
      <c r="B549" s="14">
        <v>8.3859999999999992</v>
      </c>
      <c r="G549">
        <f t="shared" si="66"/>
        <v>8425.7522456428251</v>
      </c>
      <c r="H549">
        <f t="shared" si="67"/>
        <v>8022.053278705268</v>
      </c>
      <c r="I549" s="5">
        <f t="shared" si="65"/>
        <v>0</v>
      </c>
      <c r="J549" s="6">
        <f>+H549+SUM($B$4:$B$5)-SUM($F$15:F549)</f>
        <v>26987.459594494736</v>
      </c>
      <c r="K549" s="10">
        <f t="shared" si="68"/>
        <v>4.7724478879245247E-3</v>
      </c>
      <c r="L549" s="10">
        <f>+H549/SUM($F$15:F549)-1</f>
        <v>7.901704107144103E-2</v>
      </c>
      <c r="M549" s="14">
        <f t="shared" si="71"/>
        <v>0</v>
      </c>
      <c r="N549" s="14">
        <f t="shared" si="69"/>
        <v>956.60067716494927</v>
      </c>
      <c r="O549" s="4">
        <f t="shared" si="70"/>
        <v>7.7718883769183886</v>
      </c>
      <c r="P549" s="14">
        <f>+AVERAGEIF($C$15:C549,"&lt;&gt;",$B$15:B549)</f>
        <v>7.9531071428571423</v>
      </c>
      <c r="R549" s="1"/>
    </row>
    <row r="550" spans="1:18" x14ac:dyDescent="0.25">
      <c r="A550" s="1">
        <v>40982</v>
      </c>
      <c r="B550" s="14">
        <v>8.4350000000000005</v>
      </c>
      <c r="G550">
        <f t="shared" si="66"/>
        <v>8474.9845208677852</v>
      </c>
      <c r="H550">
        <f t="shared" si="67"/>
        <v>8068.9267118863518</v>
      </c>
      <c r="I550" s="5">
        <f t="shared" si="65"/>
        <v>0</v>
      </c>
      <c r="J550" s="6">
        <f>+H550+SUM($B$4:$B$5)-SUM($F$15:F550)</f>
        <v>27034.333027675821</v>
      </c>
      <c r="K550" s="10">
        <f t="shared" si="68"/>
        <v>1.7368597817426501E-3</v>
      </c>
      <c r="L550" s="10">
        <f>+H550/SUM($F$15:F550)-1</f>
        <v>8.532181510107395E-2</v>
      </c>
      <c r="M550" s="14">
        <f t="shared" si="71"/>
        <v>0</v>
      </c>
      <c r="N550" s="14">
        <f t="shared" si="69"/>
        <v>956.60067716494927</v>
      </c>
      <c r="O550" s="4">
        <f t="shared" si="70"/>
        <v>7.7718883769183886</v>
      </c>
      <c r="P550" s="14">
        <f>+AVERAGEIF($C$15:C550,"&lt;&gt;",$B$15:B550)</f>
        <v>7.9531071428571423</v>
      </c>
      <c r="R550" s="1"/>
    </row>
    <row r="551" spans="1:18" x14ac:dyDescent="0.25">
      <c r="A551" s="1">
        <v>40983</v>
      </c>
      <c r="B551" s="14">
        <v>8.3979999999999997</v>
      </c>
      <c r="G551">
        <f t="shared" si="66"/>
        <v>8437.8091293713878</v>
      </c>
      <c r="H551">
        <f t="shared" si="67"/>
        <v>8033.5324868312482</v>
      </c>
      <c r="I551" s="5">
        <f t="shared" si="65"/>
        <v>0</v>
      </c>
      <c r="J551" s="6">
        <f>+H551+SUM($B$4:$B$5)-SUM($F$15:F551)</f>
        <v>26998.938802620716</v>
      </c>
      <c r="K551" s="10">
        <f t="shared" si="68"/>
        <v>-1.3092324126832144E-3</v>
      </c>
      <c r="L551" s="10">
        <f>+H551/SUM($F$15:F551)-1</f>
        <v>8.0561067364412375E-2</v>
      </c>
      <c r="M551" s="14">
        <f t="shared" si="71"/>
        <v>0</v>
      </c>
      <c r="N551" s="14">
        <f t="shared" si="69"/>
        <v>956.60067716494927</v>
      </c>
      <c r="O551" s="4">
        <f t="shared" si="70"/>
        <v>7.7718883769183886</v>
      </c>
      <c r="P551" s="14">
        <f>+AVERAGEIF($C$15:C551,"&lt;&gt;",$B$15:B551)</f>
        <v>7.9531071428571423</v>
      </c>
      <c r="R551" s="1"/>
    </row>
    <row r="552" spans="1:18" x14ac:dyDescent="0.25">
      <c r="A552" s="1">
        <v>40984</v>
      </c>
      <c r="B552" s="14">
        <v>8.3190000000000008</v>
      </c>
      <c r="G552">
        <f t="shared" si="66"/>
        <v>8358.434644825029</v>
      </c>
      <c r="H552">
        <f t="shared" si="67"/>
        <v>7957.9610333352184</v>
      </c>
      <c r="I552" s="5">
        <f t="shared" si="65"/>
        <v>0</v>
      </c>
      <c r="J552" s="6">
        <f>+H552+SUM($B$4:$B$5)-SUM($F$15:F552)</f>
        <v>26923.367349124688</v>
      </c>
      <c r="K552" s="10">
        <f t="shared" si="68"/>
        <v>-2.7990527349427419E-3</v>
      </c>
      <c r="L552" s="10">
        <f>+H552/SUM($F$15:F552)-1</f>
        <v>7.0396227602351535E-2</v>
      </c>
      <c r="M552" s="14">
        <f t="shared" si="71"/>
        <v>0</v>
      </c>
      <c r="N552" s="14">
        <f t="shared" si="69"/>
        <v>956.60067716494927</v>
      </c>
      <c r="O552" s="4">
        <f t="shared" si="70"/>
        <v>7.7718883769183886</v>
      </c>
      <c r="P552" s="14">
        <f>+AVERAGEIF($C$15:C552,"&lt;&gt;",$B$15:B552)</f>
        <v>7.9531071428571423</v>
      </c>
      <c r="R552" s="1"/>
    </row>
    <row r="553" spans="1:18" x14ac:dyDescent="0.25">
      <c r="A553" s="1">
        <v>40988</v>
      </c>
      <c r="B553" s="14">
        <v>8.1959999999999997</v>
      </c>
      <c r="G553">
        <f t="shared" si="66"/>
        <v>8234.8515866072757</v>
      </c>
      <c r="H553">
        <f t="shared" si="67"/>
        <v>7840.2991500439293</v>
      </c>
      <c r="I553" s="5">
        <f t="shared" si="65"/>
        <v>0</v>
      </c>
      <c r="J553" s="6">
        <f>+H553+SUM($B$4:$B$5)-SUM($F$15:F553)</f>
        <v>26805.705465833402</v>
      </c>
      <c r="K553" s="10">
        <f t="shared" si="68"/>
        <v>-4.3702513792396314E-3</v>
      </c>
      <c r="L553" s="10">
        <f>+H553/SUM($F$15:F553)-1</f>
        <v>5.4569958099395688E-2</v>
      </c>
      <c r="M553" s="14">
        <f t="shared" si="71"/>
        <v>0</v>
      </c>
      <c r="N553" s="14">
        <f t="shared" si="69"/>
        <v>956.60067716494927</v>
      </c>
      <c r="O553" s="4">
        <f t="shared" si="70"/>
        <v>7.7718883769183886</v>
      </c>
      <c r="P553" s="14">
        <f>+AVERAGEIF($C$15:C553,"&lt;&gt;",$B$15:B553)</f>
        <v>7.9531071428571423</v>
      </c>
      <c r="R553" s="1"/>
    </row>
    <row r="554" spans="1:18" x14ac:dyDescent="0.25">
      <c r="A554" s="1">
        <v>40989</v>
      </c>
      <c r="B554" s="14">
        <v>8.1950000000000003</v>
      </c>
      <c r="G554">
        <f t="shared" si="66"/>
        <v>8233.8468462965629</v>
      </c>
      <c r="H554">
        <f t="shared" si="67"/>
        <v>7839.3425493667655</v>
      </c>
      <c r="I554" s="5">
        <f t="shared" si="65"/>
        <v>0</v>
      </c>
      <c r="J554" s="6">
        <f>+H554+SUM($B$4:$B$5)-SUM($F$15:F554)</f>
        <v>26804.748865156238</v>
      </c>
      <c r="K554" s="10">
        <f t="shared" si="68"/>
        <v>-3.5686457809602778E-5</v>
      </c>
      <c r="L554" s="10">
        <f>+H554/SUM($F$15:F554)-1</f>
        <v>5.444128924164815E-2</v>
      </c>
      <c r="M554" s="14">
        <f t="shared" si="71"/>
        <v>0</v>
      </c>
      <c r="N554" s="14">
        <f t="shared" si="69"/>
        <v>956.60067716494927</v>
      </c>
      <c r="O554" s="4">
        <f t="shared" si="70"/>
        <v>7.7718883769183886</v>
      </c>
      <c r="P554" s="14">
        <f>+AVERAGEIF($C$15:C554,"&lt;&gt;",$B$15:B554)</f>
        <v>7.9531071428571423</v>
      </c>
      <c r="R554" s="1"/>
    </row>
    <row r="555" spans="1:18" x14ac:dyDescent="0.25">
      <c r="A555" s="1">
        <v>40990</v>
      </c>
      <c r="B555" s="14">
        <v>8.141</v>
      </c>
      <c r="G555">
        <f t="shared" si="66"/>
        <v>8179.5908695180378</v>
      </c>
      <c r="H555">
        <f t="shared" si="67"/>
        <v>7787.6861127998582</v>
      </c>
      <c r="I555" s="5">
        <f t="shared" si="65"/>
        <v>0</v>
      </c>
      <c r="J555" s="6">
        <f>+H555+SUM($B$4:$B$5)-SUM($F$15:F555)</f>
        <v>26753.092428589327</v>
      </c>
      <c r="K555" s="10">
        <f t="shared" si="68"/>
        <v>-1.9271374944332953E-3</v>
      </c>
      <c r="L555" s="10">
        <f>+H555/SUM($F$15:F555)-1</f>
        <v>4.7493170923277317E-2</v>
      </c>
      <c r="M555" s="14">
        <f t="shared" si="71"/>
        <v>0</v>
      </c>
      <c r="N555" s="14">
        <f t="shared" si="69"/>
        <v>956.60067716494927</v>
      </c>
      <c r="O555" s="4">
        <f t="shared" si="70"/>
        <v>7.7718883769183886</v>
      </c>
      <c r="P555" s="14">
        <f>+AVERAGEIF($C$15:C555,"&lt;&gt;",$B$15:B555)</f>
        <v>7.9531071428571423</v>
      </c>
      <c r="R555" s="1"/>
    </row>
    <row r="556" spans="1:18" x14ac:dyDescent="0.25">
      <c r="A556" s="1">
        <v>40991</v>
      </c>
      <c r="B556" s="14">
        <v>8.1080000000000005</v>
      </c>
      <c r="G556">
        <f t="shared" si="66"/>
        <v>8146.4344392644953</v>
      </c>
      <c r="H556">
        <f t="shared" si="67"/>
        <v>7756.1182904534153</v>
      </c>
      <c r="I556" s="5">
        <f t="shared" si="65"/>
        <v>0</v>
      </c>
      <c r="J556" s="6">
        <f>+H556+SUM($B$4:$B$5)-SUM($F$15:F556)</f>
        <v>26721.524606242885</v>
      </c>
      <c r="K556" s="10">
        <f t="shared" si="68"/>
        <v>-1.1799690981783018E-3</v>
      </c>
      <c r="L556" s="10">
        <f>+H556/SUM($F$15:F556)-1</f>
        <v>4.3247098617606339E-2</v>
      </c>
      <c r="M556" s="14">
        <f t="shared" si="71"/>
        <v>0</v>
      </c>
      <c r="N556" s="14">
        <f t="shared" si="69"/>
        <v>956.60067716494927</v>
      </c>
      <c r="O556" s="4">
        <f t="shared" si="70"/>
        <v>7.7718883769183886</v>
      </c>
      <c r="P556" s="14">
        <f>+AVERAGEIF($C$15:C556,"&lt;&gt;",$B$15:B556)</f>
        <v>7.9531071428571423</v>
      </c>
      <c r="R556" s="1"/>
    </row>
    <row r="557" spans="1:18" x14ac:dyDescent="0.25">
      <c r="A557" s="1">
        <v>40994</v>
      </c>
      <c r="B557" s="14">
        <v>8.0980000000000008</v>
      </c>
      <c r="G557">
        <f t="shared" si="66"/>
        <v>8136.3870361573609</v>
      </c>
      <c r="H557">
        <f t="shared" si="67"/>
        <v>7746.5522836817654</v>
      </c>
      <c r="I557" s="5">
        <f t="shared" si="65"/>
        <v>0</v>
      </c>
      <c r="J557" s="6">
        <f>+H557+SUM($B$4:$B$5)-SUM($F$15:F557)</f>
        <v>26711.95859947124</v>
      </c>
      <c r="K557" s="10">
        <f t="shared" si="68"/>
        <v>-3.5798880911941389E-4</v>
      </c>
      <c r="L557" s="10">
        <f>+H557/SUM($F$15:F557)-1</f>
        <v>4.1960410040130292E-2</v>
      </c>
      <c r="M557" s="14">
        <f t="shared" si="71"/>
        <v>0</v>
      </c>
      <c r="N557" s="14">
        <f t="shared" si="69"/>
        <v>956.60067716494927</v>
      </c>
      <c r="O557" s="4">
        <f t="shared" si="70"/>
        <v>7.7718883769183886</v>
      </c>
      <c r="P557" s="14">
        <f>+AVERAGEIF($C$15:C557,"&lt;&gt;",$B$15:B557)</f>
        <v>7.9531071428571423</v>
      </c>
      <c r="R557" s="1"/>
    </row>
    <row r="558" spans="1:18" x14ac:dyDescent="0.25">
      <c r="A558" s="1">
        <v>40995</v>
      </c>
      <c r="B558" s="14">
        <v>8.1820000000000004</v>
      </c>
      <c r="G558">
        <f t="shared" si="66"/>
        <v>8220.7852222572874</v>
      </c>
      <c r="H558">
        <f t="shared" si="67"/>
        <v>7826.9067405636206</v>
      </c>
      <c r="I558" s="5">
        <f t="shared" si="65"/>
        <v>0</v>
      </c>
      <c r="J558" s="6">
        <f>+H558+SUM($B$4:$B$5)-SUM($F$15:F558)</f>
        <v>26792.313056353094</v>
      </c>
      <c r="K558" s="10">
        <f t="shared" si="68"/>
        <v>3.0081828924160003E-3</v>
      </c>
      <c r="L558" s="10">
        <f>+H558/SUM($F$15:F558)-1</f>
        <v>5.2768594090929266E-2</v>
      </c>
      <c r="M558" s="14">
        <f t="shared" si="71"/>
        <v>0</v>
      </c>
      <c r="N558" s="14">
        <f t="shared" si="69"/>
        <v>956.60067716494927</v>
      </c>
      <c r="O558" s="4">
        <f t="shared" si="70"/>
        <v>7.7718883769183886</v>
      </c>
      <c r="P558" s="14">
        <f>+AVERAGEIF($C$15:C558,"&lt;&gt;",$B$15:B558)</f>
        <v>7.9531071428571423</v>
      </c>
      <c r="R558" s="1"/>
    </row>
    <row r="559" spans="1:18" x14ac:dyDescent="0.25">
      <c r="A559" s="1">
        <v>40996</v>
      </c>
      <c r="B559" s="14">
        <v>8.1210000000000004</v>
      </c>
      <c r="G559">
        <f t="shared" si="66"/>
        <v>8159.4960633037681</v>
      </c>
      <c r="H559">
        <f t="shared" si="67"/>
        <v>7768.5540992565584</v>
      </c>
      <c r="I559" s="5">
        <f t="shared" si="65"/>
        <v>0</v>
      </c>
      <c r="J559" s="6">
        <f>+H559+SUM($B$4:$B$5)-SUM($F$15:F559)</f>
        <v>26733.960415046029</v>
      </c>
      <c r="K559" s="10">
        <f t="shared" si="68"/>
        <v>-2.1779620589058579E-3</v>
      </c>
      <c r="L559" s="10">
        <f>+H559/SUM($F$15:F559)-1</f>
        <v>4.4919793768325E-2</v>
      </c>
      <c r="M559" s="14">
        <f t="shared" si="71"/>
        <v>0</v>
      </c>
      <c r="N559" s="14">
        <f t="shared" si="69"/>
        <v>956.60067716494927</v>
      </c>
      <c r="O559" s="4">
        <f t="shared" si="70"/>
        <v>7.7718883769183886</v>
      </c>
      <c r="P559" s="14">
        <f>+AVERAGEIF($C$15:C559,"&lt;&gt;",$B$15:B559)</f>
        <v>7.9531071428571423</v>
      </c>
      <c r="R559" s="1"/>
    </row>
    <row r="560" spans="1:18" x14ac:dyDescent="0.25">
      <c r="A560" s="1">
        <v>40997</v>
      </c>
      <c r="B560" s="14">
        <v>8.0449999999999999</v>
      </c>
      <c r="G560">
        <f t="shared" si="66"/>
        <v>8083.1357996895467</v>
      </c>
      <c r="H560">
        <f t="shared" si="67"/>
        <v>7695.8524477920218</v>
      </c>
      <c r="I560" s="5">
        <f t="shared" si="65"/>
        <v>0</v>
      </c>
      <c r="J560" s="6">
        <f>+H560+SUM($B$4:$B$5)-SUM($F$15:F560)</f>
        <v>26661.258763581493</v>
      </c>
      <c r="K560" s="10">
        <f t="shared" si="68"/>
        <v>-2.7194493571413014E-3</v>
      </c>
      <c r="L560" s="10">
        <f>+H560/SUM($F$15:F560)-1</f>
        <v>3.5140960579506775E-2</v>
      </c>
      <c r="M560" s="14">
        <f t="shared" si="71"/>
        <v>0</v>
      </c>
      <c r="N560" s="14">
        <f t="shared" si="69"/>
        <v>956.60067716494927</v>
      </c>
      <c r="O560" s="4">
        <f t="shared" si="70"/>
        <v>7.7718883769183886</v>
      </c>
      <c r="P560" s="14">
        <f>+AVERAGEIF($C$15:C560,"&lt;&gt;",$B$15:B560)</f>
        <v>7.9531071428571423</v>
      </c>
      <c r="R560" s="1"/>
    </row>
    <row r="561" spans="1:18" x14ac:dyDescent="0.25">
      <c r="A561" s="1">
        <v>40998</v>
      </c>
      <c r="B561" s="14">
        <v>8.0779999999999994</v>
      </c>
      <c r="G561">
        <f t="shared" si="66"/>
        <v>8116.2922299430902</v>
      </c>
      <c r="H561">
        <f t="shared" si="67"/>
        <v>7727.4202701384647</v>
      </c>
      <c r="I561" s="5">
        <f t="shared" si="65"/>
        <v>0</v>
      </c>
      <c r="J561" s="6">
        <f>+H561+SUM($B$4:$B$5)-SUM($F$15:F561)</f>
        <v>26692.826585927935</v>
      </c>
      <c r="K561" s="10">
        <f t="shared" si="68"/>
        <v>1.1840334556731946E-3</v>
      </c>
      <c r="L561" s="10">
        <f>+H561/SUM($F$15:F561)-1</f>
        <v>3.9387032885177753E-2</v>
      </c>
      <c r="M561" s="14">
        <f t="shared" si="71"/>
        <v>0</v>
      </c>
      <c r="N561" s="14">
        <f t="shared" si="69"/>
        <v>956.60067716494927</v>
      </c>
      <c r="O561" s="4">
        <f t="shared" si="70"/>
        <v>7.7718883769183886</v>
      </c>
      <c r="P561" s="14">
        <f>+AVERAGEIF($C$15:C561,"&lt;&gt;",$B$15:B561)</f>
        <v>7.9531071428571423</v>
      </c>
      <c r="R561" s="1"/>
    </row>
    <row r="562" spans="1:18" x14ac:dyDescent="0.25">
      <c r="A562" s="1">
        <v>41001</v>
      </c>
      <c r="B562" s="14">
        <v>8.1329999999999991</v>
      </c>
      <c r="G562">
        <f t="shared" si="66"/>
        <v>8171.552947032329</v>
      </c>
      <c r="H562">
        <f t="shared" si="67"/>
        <v>7780.0333073825368</v>
      </c>
      <c r="I562" s="5">
        <f t="shared" si="65"/>
        <v>0</v>
      </c>
      <c r="J562" s="6">
        <f>+H562+SUM($B$4:$B$5)-SUM($F$15:F562)</f>
        <v>26745.439623172009</v>
      </c>
      <c r="K562" s="10">
        <f t="shared" si="68"/>
        <v>1.9710552973739581E-3</v>
      </c>
      <c r="L562" s="10">
        <f>+H562/SUM($F$15:F562)-1</f>
        <v>4.6463820061296346E-2</v>
      </c>
      <c r="M562" s="14">
        <f t="shared" si="71"/>
        <v>0</v>
      </c>
      <c r="N562" s="14">
        <f t="shared" si="69"/>
        <v>956.60067716494927</v>
      </c>
      <c r="O562" s="4">
        <f t="shared" si="70"/>
        <v>7.7718883769183886</v>
      </c>
      <c r="P562" s="14">
        <f>+AVERAGEIF($C$15:C562,"&lt;&gt;",$B$15:B562)</f>
        <v>7.9531071428571423</v>
      </c>
      <c r="R562" s="1"/>
    </row>
    <row r="563" spans="1:18" x14ac:dyDescent="0.25">
      <c r="A563" s="1">
        <v>41002</v>
      </c>
      <c r="B563" s="14">
        <v>8.1630000000000003</v>
      </c>
      <c r="G563">
        <f t="shared" si="66"/>
        <v>8201.6951563537332</v>
      </c>
      <c r="H563">
        <f t="shared" si="67"/>
        <v>7808.7313276974874</v>
      </c>
      <c r="I563" s="5">
        <f t="shared" si="65"/>
        <v>0</v>
      </c>
      <c r="J563" s="6">
        <f>+H563+SUM($B$4:$B$5)-SUM($F$15:F563)</f>
        <v>26774.13764348696</v>
      </c>
      <c r="K563" s="10">
        <f t="shared" si="68"/>
        <v>1.073006116903974E-3</v>
      </c>
      <c r="L563" s="10">
        <f>+H563/SUM($F$15:F563)-1</f>
        <v>5.032388579372471E-2</v>
      </c>
      <c r="M563" s="14">
        <f t="shared" si="71"/>
        <v>0</v>
      </c>
      <c r="N563" s="14">
        <f t="shared" si="69"/>
        <v>956.60067716494927</v>
      </c>
      <c r="O563" s="4">
        <f t="shared" si="70"/>
        <v>7.7718883769183886</v>
      </c>
      <c r="P563" s="14">
        <f>+AVERAGEIF($C$15:C563,"&lt;&gt;",$B$15:B563)</f>
        <v>7.9531071428571423</v>
      </c>
      <c r="R563" s="1"/>
    </row>
    <row r="564" spans="1:18" x14ac:dyDescent="0.25">
      <c r="A564" s="1">
        <v>41003</v>
      </c>
      <c r="B564" s="14">
        <v>8.16</v>
      </c>
      <c r="G564">
        <f t="shared" si="66"/>
        <v>8198.6809354215929</v>
      </c>
      <c r="H564">
        <f t="shared" si="67"/>
        <v>7805.8615256659923</v>
      </c>
      <c r="I564" s="5">
        <f t="shared" si="65"/>
        <v>0</v>
      </c>
      <c r="J564" s="6">
        <f>+H564+SUM($B$4:$B$5)-SUM($F$15:F564)</f>
        <v>26771.267841455461</v>
      </c>
      <c r="K564" s="10">
        <f t="shared" si="68"/>
        <v>-1.0718560088518458E-4</v>
      </c>
      <c r="L564" s="10">
        <f>+H564/SUM($F$15:F564)-1</f>
        <v>4.9937879220481873E-2</v>
      </c>
      <c r="M564" s="14">
        <f t="shared" si="71"/>
        <v>0</v>
      </c>
      <c r="N564" s="14">
        <f t="shared" si="69"/>
        <v>956.60067716494927</v>
      </c>
      <c r="O564" s="4">
        <f t="shared" si="70"/>
        <v>7.7718883769183886</v>
      </c>
      <c r="P564" s="14">
        <f>+AVERAGEIF($C$15:C564,"&lt;&gt;",$B$15:B564)</f>
        <v>7.9531071428571423</v>
      </c>
      <c r="R564" s="1"/>
    </row>
    <row r="565" spans="1:18" x14ac:dyDescent="0.25">
      <c r="A565" s="1">
        <v>41004</v>
      </c>
      <c r="B565" s="14">
        <v>8.1869999999999994</v>
      </c>
      <c r="G565">
        <f t="shared" si="66"/>
        <v>8225.808923810855</v>
      </c>
      <c r="H565">
        <f t="shared" si="67"/>
        <v>7831.6897439494451</v>
      </c>
      <c r="I565" s="5">
        <f t="shared" si="65"/>
        <v>0</v>
      </c>
      <c r="J565" s="6">
        <f>+H565+SUM($B$4:$B$5)-SUM($F$15:F565)</f>
        <v>26797.096059738913</v>
      </c>
      <c r="K565" s="10">
        <f t="shared" si="68"/>
        <v>9.6477381782622551E-4</v>
      </c>
      <c r="L565" s="10">
        <f>+H565/SUM($F$15:F565)-1</f>
        <v>5.3411938379667179E-2</v>
      </c>
      <c r="M565" s="14">
        <f t="shared" si="71"/>
        <v>0</v>
      </c>
      <c r="N565" s="14">
        <f t="shared" si="69"/>
        <v>956.60067716494927</v>
      </c>
      <c r="O565" s="4">
        <f t="shared" si="70"/>
        <v>7.7718883769183886</v>
      </c>
      <c r="P565" s="14">
        <f>+AVERAGEIF($C$15:C565,"&lt;&gt;",$B$15:B565)</f>
        <v>7.9531071428571423</v>
      </c>
      <c r="R565" s="1"/>
    </row>
    <row r="566" spans="1:18" x14ac:dyDescent="0.25">
      <c r="A566" s="1">
        <v>41009</v>
      </c>
      <c r="B566" s="14">
        <v>8.0350000000000001</v>
      </c>
      <c r="C566">
        <f>+$B$3</f>
        <v>200</v>
      </c>
      <c r="D566" s="7">
        <f>+$D$11</f>
        <v>2.223157894736842</v>
      </c>
      <c r="E566">
        <v>1.54</v>
      </c>
      <c r="F566" s="6">
        <f>+C566-D566-E566</f>
        <v>196.23684210526318</v>
      </c>
      <c r="G566">
        <f t="shared" si="66"/>
        <v>8273.0883965824141</v>
      </c>
      <c r="H566">
        <f t="shared" si="67"/>
        <v>7882.5232831256371</v>
      </c>
      <c r="I566" s="5">
        <f t="shared" si="65"/>
        <v>816800</v>
      </c>
      <c r="J566" s="6">
        <f>+H566+SUM($B$4:$B$5)-SUM($F$15:F566)</f>
        <v>26651.692756809844</v>
      </c>
      <c r="K566" s="10">
        <f t="shared" si="68"/>
        <v>-5.4260843266344949E-3</v>
      </c>
      <c r="L566" s="10">
        <f>+H566/SUM($F$15:F566)-1</f>
        <v>3.2983664876562679E-2</v>
      </c>
      <c r="M566" s="14">
        <f t="shared" si="71"/>
        <v>24.422755706940034</v>
      </c>
      <c r="N566" s="14">
        <f t="shared" si="69"/>
        <v>981.02343287188933</v>
      </c>
      <c r="O566" s="4">
        <f t="shared" si="70"/>
        <v>7.7784385883392995</v>
      </c>
      <c r="P566" s="14">
        <f>+AVERAGEIF($C$15:C566,"&lt;&gt;",$B$15:B566)</f>
        <v>7.9559310344827576</v>
      </c>
      <c r="R566" s="1"/>
    </row>
    <row r="567" spans="1:18" x14ac:dyDescent="0.25">
      <c r="A567" s="1">
        <v>41010</v>
      </c>
      <c r="B567" s="14">
        <v>8.01</v>
      </c>
      <c r="G567">
        <f t="shared" si="66"/>
        <v>8247.3476112787976</v>
      </c>
      <c r="H567">
        <f t="shared" si="67"/>
        <v>7857.9976973038392</v>
      </c>
      <c r="I567" s="5">
        <f t="shared" si="65"/>
        <v>0</v>
      </c>
      <c r="J567" s="6">
        <f>+H567+SUM($B$4:$B$5)-SUM($F$15:F567)</f>
        <v>26627.16717098805</v>
      </c>
      <c r="K567" s="10">
        <f t="shared" si="68"/>
        <v>-9.2022619522080795E-4</v>
      </c>
      <c r="L567" s="10">
        <f>+H567/SUM($F$15:F567)-1</f>
        <v>2.976965222915573E-2</v>
      </c>
      <c r="M567" s="14">
        <f t="shared" si="71"/>
        <v>0</v>
      </c>
      <c r="N567" s="14">
        <f t="shared" si="69"/>
        <v>981.02343287188933</v>
      </c>
      <c r="O567" s="4">
        <f t="shared" si="70"/>
        <v>7.7784385883392995</v>
      </c>
      <c r="P567" s="14">
        <f>+AVERAGEIF($C$15:C567,"&lt;&gt;",$B$15:B567)</f>
        <v>7.9559310344827576</v>
      </c>
      <c r="R567" s="1"/>
    </row>
    <row r="568" spans="1:18" x14ac:dyDescent="0.25">
      <c r="A568" s="1">
        <v>41011</v>
      </c>
      <c r="B568" s="14">
        <v>8.0429999999999993</v>
      </c>
      <c r="G568">
        <f t="shared" si="66"/>
        <v>8281.3254478795716</v>
      </c>
      <c r="H568">
        <f t="shared" si="67"/>
        <v>7890.3714705886114</v>
      </c>
      <c r="I568" s="5">
        <f t="shared" si="65"/>
        <v>0</v>
      </c>
      <c r="J568" s="6">
        <f>+H568+SUM($B$4:$B$5)-SUM($F$15:F568)</f>
        <v>26659.540944272816</v>
      </c>
      <c r="K568" s="10">
        <f t="shared" si="68"/>
        <v>1.2158174047158798E-3</v>
      </c>
      <c r="L568" s="10">
        <f>+H568/SUM($F$15:F568)-1</f>
        <v>3.4012148923732832E-2</v>
      </c>
      <c r="M568" s="14">
        <f t="shared" si="71"/>
        <v>0</v>
      </c>
      <c r="N568" s="14">
        <f t="shared" si="69"/>
        <v>981.02343287188933</v>
      </c>
      <c r="O568" s="4">
        <f t="shared" si="70"/>
        <v>7.7784385883392995</v>
      </c>
      <c r="P568" s="14">
        <f>+AVERAGEIF($C$15:C568,"&lt;&gt;",$B$15:B568)</f>
        <v>7.9559310344827576</v>
      </c>
      <c r="R568" s="1"/>
    </row>
    <row r="569" spans="1:18" x14ac:dyDescent="0.25">
      <c r="A569" s="1">
        <v>41012</v>
      </c>
      <c r="B569" s="14">
        <v>8.11</v>
      </c>
      <c r="G569">
        <f t="shared" si="66"/>
        <v>8350.3107524932639</v>
      </c>
      <c r="H569">
        <f t="shared" si="67"/>
        <v>7956.1000405910281</v>
      </c>
      <c r="I569" s="5">
        <f t="shared" si="65"/>
        <v>0</v>
      </c>
      <c r="J569" s="6">
        <f>+H569+SUM($B$4:$B$5)-SUM($F$15:F569)</f>
        <v>26725.269514275238</v>
      </c>
      <c r="K569" s="10">
        <f t="shared" si="68"/>
        <v>2.4654801873675858E-3</v>
      </c>
      <c r="L569" s="10">
        <f>+H569/SUM($F$15:F569)-1</f>
        <v>4.2625702818783084E-2</v>
      </c>
      <c r="M569" s="14">
        <f t="shared" si="71"/>
        <v>0</v>
      </c>
      <c r="N569" s="14">
        <f t="shared" si="69"/>
        <v>981.02343287188933</v>
      </c>
      <c r="O569" s="4">
        <f t="shared" si="70"/>
        <v>7.7784385883392995</v>
      </c>
      <c r="P569" s="14">
        <f>+AVERAGEIF($C$15:C569,"&lt;&gt;",$B$15:B569)</f>
        <v>7.9559310344827576</v>
      </c>
      <c r="R569" s="1"/>
    </row>
    <row r="570" spans="1:18" x14ac:dyDescent="0.25">
      <c r="A570" s="1">
        <v>41015</v>
      </c>
      <c r="B570" s="14">
        <v>8.077</v>
      </c>
      <c r="G570">
        <f t="shared" si="66"/>
        <v>8316.3329158924898</v>
      </c>
      <c r="H570">
        <f t="shared" si="67"/>
        <v>7923.726267306256</v>
      </c>
      <c r="I570" s="5">
        <f t="shared" si="65"/>
        <v>0</v>
      </c>
      <c r="J570" s="6">
        <f>+H570+SUM($B$4:$B$5)-SUM($F$15:F570)</f>
        <v>26692.895740990465</v>
      </c>
      <c r="K570" s="10">
        <f t="shared" si="68"/>
        <v>-1.2113544174916502E-3</v>
      </c>
      <c r="L570" s="10">
        <f>+H570/SUM($F$15:F570)-1</f>
        <v>3.8383206124206204E-2</v>
      </c>
      <c r="M570" s="14">
        <f t="shared" si="71"/>
        <v>0</v>
      </c>
      <c r="N570" s="14">
        <f t="shared" si="69"/>
        <v>981.02343287188933</v>
      </c>
      <c r="O570" s="4">
        <f t="shared" si="70"/>
        <v>7.7784385883392995</v>
      </c>
      <c r="P570" s="14">
        <f>+AVERAGEIF($C$15:C570,"&lt;&gt;",$B$15:B570)</f>
        <v>7.9559310344827576</v>
      </c>
      <c r="R570" s="1"/>
    </row>
    <row r="571" spans="1:18" x14ac:dyDescent="0.25">
      <c r="A571" s="1">
        <v>41016</v>
      </c>
      <c r="B571" s="14">
        <v>8.032</v>
      </c>
      <c r="G571">
        <f t="shared" si="66"/>
        <v>8269.9995023459796</v>
      </c>
      <c r="H571">
        <f t="shared" si="67"/>
        <v>7879.5802128270207</v>
      </c>
      <c r="I571" s="5">
        <f t="shared" si="65"/>
        <v>0</v>
      </c>
      <c r="J571" s="6">
        <f>+H571+SUM($B$4:$B$5)-SUM($F$15:F571)</f>
        <v>26648.74968651123</v>
      </c>
      <c r="K571" s="10">
        <f t="shared" si="68"/>
        <v>-1.6538503318485054E-3</v>
      </c>
      <c r="L571" s="10">
        <f>+H571/SUM($F$15:F571)-1</f>
        <v>3.259798335887365E-2</v>
      </c>
      <c r="M571" s="14">
        <f t="shared" si="71"/>
        <v>0</v>
      </c>
      <c r="N571" s="14">
        <f t="shared" si="69"/>
        <v>981.02343287188933</v>
      </c>
      <c r="O571" s="4">
        <f t="shared" si="70"/>
        <v>7.7784385883392995</v>
      </c>
      <c r="P571" s="14">
        <f>+AVERAGEIF($C$15:C571,"&lt;&gt;",$B$15:B571)</f>
        <v>7.9559310344827576</v>
      </c>
      <c r="R571" s="1"/>
    </row>
    <row r="572" spans="1:18" x14ac:dyDescent="0.25">
      <c r="A572" s="1">
        <v>41017</v>
      </c>
      <c r="B572" s="14">
        <v>8.0679999999999996</v>
      </c>
      <c r="G572">
        <f t="shared" si="66"/>
        <v>8307.0662331831863</v>
      </c>
      <c r="H572">
        <f t="shared" si="67"/>
        <v>7914.8970564104075</v>
      </c>
      <c r="I572" s="5">
        <f t="shared" si="65"/>
        <v>0</v>
      </c>
      <c r="J572" s="6">
        <f>+H572+SUM($B$4:$B$5)-SUM($F$15:F572)</f>
        <v>26684.066530094617</v>
      </c>
      <c r="K572" s="10">
        <f t="shared" si="68"/>
        <v>1.3252720671268481E-3</v>
      </c>
      <c r="L572" s="10">
        <f>+H572/SUM($F$15:F572)-1</f>
        <v>3.722616157113956E-2</v>
      </c>
      <c r="M572" s="14">
        <f t="shared" si="71"/>
        <v>0</v>
      </c>
      <c r="N572" s="14">
        <f t="shared" si="69"/>
        <v>981.02343287188933</v>
      </c>
      <c r="O572" s="4">
        <f t="shared" si="70"/>
        <v>7.7784385883392995</v>
      </c>
      <c r="P572" s="14">
        <f>+AVERAGEIF($C$15:C572,"&lt;&gt;",$B$15:B572)</f>
        <v>7.9559310344827576</v>
      </c>
      <c r="R572" s="1"/>
    </row>
    <row r="573" spans="1:18" x14ac:dyDescent="0.25">
      <c r="A573" s="1">
        <v>41018</v>
      </c>
      <c r="B573" s="14">
        <v>8.06</v>
      </c>
      <c r="G573">
        <f t="shared" si="66"/>
        <v>8298.8291818860307</v>
      </c>
      <c r="H573">
        <f t="shared" si="67"/>
        <v>7907.0488689474332</v>
      </c>
      <c r="I573" s="5">
        <f t="shared" si="65"/>
        <v>0</v>
      </c>
      <c r="J573" s="6">
        <f>+H573+SUM($B$4:$B$5)-SUM($F$15:F573)</f>
        <v>26676.218342631637</v>
      </c>
      <c r="K573" s="10">
        <f t="shared" si="68"/>
        <v>-2.9411512125143702E-4</v>
      </c>
      <c r="L573" s="10">
        <f>+H573/SUM($F$15:F573)-1</f>
        <v>3.6197677523969407E-2</v>
      </c>
      <c r="M573" s="14">
        <f t="shared" si="71"/>
        <v>0</v>
      </c>
      <c r="N573" s="14">
        <f t="shared" si="69"/>
        <v>981.02343287188933</v>
      </c>
      <c r="O573" s="4">
        <f t="shared" si="70"/>
        <v>7.7784385883392995</v>
      </c>
      <c r="P573" s="14">
        <f>+AVERAGEIF($C$15:C573,"&lt;&gt;",$B$15:B573)</f>
        <v>7.9559310344827576</v>
      </c>
      <c r="R573" s="1"/>
    </row>
    <row r="574" spans="1:18" x14ac:dyDescent="0.25">
      <c r="A574" s="1">
        <v>41019</v>
      </c>
      <c r="B574" s="14">
        <v>8.0109999999999992</v>
      </c>
      <c r="G574">
        <f t="shared" si="66"/>
        <v>8248.3772426909418</v>
      </c>
      <c r="H574">
        <f t="shared" si="67"/>
        <v>7858.9787207367099</v>
      </c>
      <c r="I574" s="5">
        <f t="shared" si="65"/>
        <v>0</v>
      </c>
      <c r="J574" s="6">
        <f>+H574+SUM($B$4:$B$5)-SUM($F$15:F574)</f>
        <v>26628.148194420919</v>
      </c>
      <c r="K574" s="10">
        <f t="shared" si="68"/>
        <v>-1.8019851087324179E-3</v>
      </c>
      <c r="L574" s="10">
        <f>+H574/SUM($F$15:F574)-1</f>
        <v>2.9898212735051777E-2</v>
      </c>
      <c r="M574" s="14">
        <f t="shared" si="71"/>
        <v>0</v>
      </c>
      <c r="N574" s="14">
        <f t="shared" si="69"/>
        <v>981.02343287188933</v>
      </c>
      <c r="O574" s="4">
        <f t="shared" si="70"/>
        <v>7.7784385883392995</v>
      </c>
      <c r="P574" s="14">
        <f>+AVERAGEIF($C$15:C574,"&lt;&gt;",$B$15:B574)</f>
        <v>7.9559310344827576</v>
      </c>
      <c r="R574" s="1"/>
    </row>
    <row r="575" spans="1:18" x14ac:dyDescent="0.25">
      <c r="A575" s="1">
        <v>41022</v>
      </c>
      <c r="B575" s="14">
        <v>7.9530000000000003</v>
      </c>
      <c r="G575">
        <f t="shared" si="66"/>
        <v>8188.6586207865521</v>
      </c>
      <c r="H575">
        <f t="shared" si="67"/>
        <v>7802.0793616301407</v>
      </c>
      <c r="I575" s="5">
        <f t="shared" si="65"/>
        <v>0</v>
      </c>
      <c r="J575" s="6">
        <f>+H575+SUM($B$4:$B$5)-SUM($F$15:F575)</f>
        <v>26571.248835314345</v>
      </c>
      <c r="K575" s="10">
        <f t="shared" si="68"/>
        <v>-2.1368124696893309E-3</v>
      </c>
      <c r="L575" s="10">
        <f>+H575/SUM($F$15:F575)-1</f>
        <v>2.2441703393067947E-2</v>
      </c>
      <c r="M575" s="14">
        <f t="shared" si="71"/>
        <v>0</v>
      </c>
      <c r="N575" s="14">
        <f t="shared" si="69"/>
        <v>981.02343287188933</v>
      </c>
      <c r="O575" s="4">
        <f t="shared" si="70"/>
        <v>7.7784385883392995</v>
      </c>
      <c r="P575" s="14">
        <f>+AVERAGEIF($C$15:C575,"&lt;&gt;",$B$15:B575)</f>
        <v>7.9559310344827576</v>
      </c>
      <c r="R575" s="1"/>
    </row>
    <row r="576" spans="1:18" x14ac:dyDescent="0.25">
      <c r="A576" s="1">
        <v>41023</v>
      </c>
      <c r="B576" s="14">
        <v>7.9329999999999998</v>
      </c>
      <c r="G576">
        <f t="shared" si="66"/>
        <v>8168.0659925436585</v>
      </c>
      <c r="H576">
        <f t="shared" si="67"/>
        <v>7782.4588929727024</v>
      </c>
      <c r="I576" s="5">
        <f t="shared" si="65"/>
        <v>0</v>
      </c>
      <c r="J576" s="6">
        <f>+H576+SUM($B$4:$B$5)-SUM($F$15:F576)</f>
        <v>26551.628366656911</v>
      </c>
      <c r="K576" s="10">
        <f t="shared" si="68"/>
        <v>-7.3840972921668246E-4</v>
      </c>
      <c r="L576" s="10">
        <f>+H576/SUM($F$15:F576)-1</f>
        <v>1.9870493275142564E-2</v>
      </c>
      <c r="M576" s="14">
        <f t="shared" si="71"/>
        <v>0</v>
      </c>
      <c r="N576" s="14">
        <f t="shared" si="69"/>
        <v>981.02343287188933</v>
      </c>
      <c r="O576" s="4">
        <f t="shared" si="70"/>
        <v>7.7784385883392995</v>
      </c>
      <c r="P576" s="14">
        <f>+AVERAGEIF($C$15:C576,"&lt;&gt;",$B$15:B576)</f>
        <v>7.9559310344827576</v>
      </c>
      <c r="R576" s="1"/>
    </row>
    <row r="577" spans="1:18" x14ac:dyDescent="0.25">
      <c r="A577" s="1">
        <v>41025</v>
      </c>
      <c r="B577" s="14">
        <v>7.9589999999999996</v>
      </c>
      <c r="G577">
        <f t="shared" si="66"/>
        <v>8194.8364092594202</v>
      </c>
      <c r="H577">
        <f t="shared" si="67"/>
        <v>7807.9655022273719</v>
      </c>
      <c r="I577" s="5">
        <f t="shared" si="65"/>
        <v>0</v>
      </c>
      <c r="J577" s="6">
        <f>+H577+SUM($B$4:$B$5)-SUM($F$15:F577)</f>
        <v>26577.13497591158</v>
      </c>
      <c r="K577" s="10">
        <f t="shared" si="68"/>
        <v>9.6064199537759798E-4</v>
      </c>
      <c r="L577" s="10">
        <f>+H577/SUM($F$15:F577)-1</f>
        <v>2.3213066428445561E-2</v>
      </c>
      <c r="M577" s="14">
        <f t="shared" si="71"/>
        <v>0</v>
      </c>
      <c r="N577" s="14">
        <f t="shared" si="69"/>
        <v>981.02343287188933</v>
      </c>
      <c r="O577" s="4">
        <f t="shared" si="70"/>
        <v>7.7784385883392995</v>
      </c>
      <c r="P577" s="14">
        <f>+AVERAGEIF($C$15:C577,"&lt;&gt;",$B$15:B577)</f>
        <v>7.9559310344827576</v>
      </c>
      <c r="R577" s="1"/>
    </row>
    <row r="578" spans="1:18" x14ac:dyDescent="0.25">
      <c r="A578" s="1">
        <v>41026</v>
      </c>
      <c r="B578" s="14">
        <v>7.9630000000000001</v>
      </c>
      <c r="G578">
        <f t="shared" si="66"/>
        <v>8198.9549349079989</v>
      </c>
      <c r="H578">
        <f t="shared" si="67"/>
        <v>7811.889595958859</v>
      </c>
      <c r="I578" s="5">
        <f t="shared" si="65"/>
        <v>0</v>
      </c>
      <c r="J578" s="6">
        <f>+H578+SUM($B$4:$B$5)-SUM($F$15:F578)</f>
        <v>26581.059069643063</v>
      </c>
      <c r="K578" s="10">
        <f t="shared" si="68"/>
        <v>1.4764923815291375E-4</v>
      </c>
      <c r="L578" s="10">
        <f>+H578/SUM($F$15:F578)-1</f>
        <v>2.3727308452030638E-2</v>
      </c>
      <c r="M578" s="14">
        <f t="shared" si="71"/>
        <v>0</v>
      </c>
      <c r="N578" s="14">
        <f t="shared" si="69"/>
        <v>981.02343287188933</v>
      </c>
      <c r="O578" s="4">
        <f t="shared" si="70"/>
        <v>7.7784385883392995</v>
      </c>
      <c r="P578" s="14">
        <f>+AVERAGEIF($C$15:C578,"&lt;&gt;",$B$15:B578)</f>
        <v>7.9559310344827576</v>
      </c>
      <c r="R578" s="1"/>
    </row>
    <row r="579" spans="1:18" x14ac:dyDescent="0.25">
      <c r="A579" s="1">
        <v>41029</v>
      </c>
      <c r="B579" s="14">
        <v>8.0280000000000005</v>
      </c>
      <c r="G579">
        <f t="shared" si="66"/>
        <v>8265.8809766974027</v>
      </c>
      <c r="H579">
        <f t="shared" si="67"/>
        <v>7875.6561190955326</v>
      </c>
      <c r="I579" s="5">
        <f t="shared" si="65"/>
        <v>0</v>
      </c>
      <c r="J579" s="6">
        <f>+H579+SUM($B$4:$B$5)-SUM($F$15:F579)</f>
        <v>26644.82559277974</v>
      </c>
      <c r="K579" s="10">
        <f t="shared" si="68"/>
        <v>2.3989459174522665E-3</v>
      </c>
      <c r="L579" s="10">
        <f>+H579/SUM($F$15:F579)-1</f>
        <v>3.2083741335288574E-2</v>
      </c>
      <c r="M579" s="14">
        <f t="shared" si="71"/>
        <v>0</v>
      </c>
      <c r="N579" s="14">
        <f t="shared" si="69"/>
        <v>981.02343287188933</v>
      </c>
      <c r="O579" s="4">
        <f t="shared" si="70"/>
        <v>7.7784385883392995</v>
      </c>
      <c r="P579" s="14">
        <f>+AVERAGEIF($C$15:C579,"&lt;&gt;",$B$15:B579)</f>
        <v>7.9559310344827576</v>
      </c>
      <c r="R579" s="1"/>
    </row>
    <row r="580" spans="1:18" x14ac:dyDescent="0.25">
      <c r="A580" s="1">
        <v>41031</v>
      </c>
      <c r="B580" s="14">
        <v>8.1059999999999999</v>
      </c>
      <c r="G580">
        <f t="shared" si="66"/>
        <v>8346.1922268446851</v>
      </c>
      <c r="H580">
        <f t="shared" si="67"/>
        <v>7952.1759468595392</v>
      </c>
      <c r="I580" s="5">
        <f t="shared" si="65"/>
        <v>0</v>
      </c>
      <c r="J580" s="6">
        <f>+H580+SUM($B$4:$B$5)-SUM($F$15:F580)</f>
        <v>26721.345420543748</v>
      </c>
      <c r="K580" s="10">
        <f t="shared" si="68"/>
        <v>2.8718456984286878E-3</v>
      </c>
      <c r="L580" s="10">
        <f>+H580/SUM($F$15:F580)-1</f>
        <v>4.2111460795197786E-2</v>
      </c>
      <c r="M580" s="14">
        <f t="shared" si="71"/>
        <v>0</v>
      </c>
      <c r="N580" s="14">
        <f t="shared" si="69"/>
        <v>981.02343287188933</v>
      </c>
      <c r="O580" s="4">
        <f t="shared" si="70"/>
        <v>7.7784385883392995</v>
      </c>
      <c r="P580" s="14">
        <f>+AVERAGEIF($C$15:C580,"&lt;&gt;",$B$15:B580)</f>
        <v>7.9559310344827576</v>
      </c>
      <c r="R580" s="1"/>
    </row>
    <row r="581" spans="1:18" x14ac:dyDescent="0.25">
      <c r="A581" s="1">
        <v>41032</v>
      </c>
      <c r="B581" s="14">
        <v>8.0609999999999999</v>
      </c>
      <c r="G581">
        <f t="shared" si="66"/>
        <v>8299.8588132981749</v>
      </c>
      <c r="H581">
        <f t="shared" si="67"/>
        <v>7908.0298923803039</v>
      </c>
      <c r="I581" s="5">
        <f t="shared" si="65"/>
        <v>0</v>
      </c>
      <c r="J581" s="6">
        <f>+H581+SUM($B$4:$B$5)-SUM($F$15:F581)</f>
        <v>26677.199366064513</v>
      </c>
      <c r="K581" s="10">
        <f t="shared" si="68"/>
        <v>-1.6520895106312272E-3</v>
      </c>
      <c r="L581" s="10">
        <f>+H581/SUM($F$15:F581)-1</f>
        <v>3.6326238029865454E-2</v>
      </c>
      <c r="M581" s="14">
        <f t="shared" si="71"/>
        <v>0</v>
      </c>
      <c r="N581" s="14">
        <f t="shared" si="69"/>
        <v>981.02343287188933</v>
      </c>
      <c r="O581" s="4">
        <f t="shared" si="70"/>
        <v>7.7784385883392995</v>
      </c>
      <c r="P581" s="14">
        <f>+AVERAGEIF($C$15:C581,"&lt;&gt;",$B$15:B581)</f>
        <v>7.9559310344827576</v>
      </c>
      <c r="R581" s="1"/>
    </row>
    <row r="582" spans="1:18" x14ac:dyDescent="0.25">
      <c r="A582" s="1">
        <v>41033</v>
      </c>
      <c r="B582" s="14">
        <v>8.0020000000000007</v>
      </c>
      <c r="G582">
        <f t="shared" si="66"/>
        <v>8239.1105599816401</v>
      </c>
      <c r="H582">
        <f t="shared" si="67"/>
        <v>7850.1495098408632</v>
      </c>
      <c r="I582" s="5">
        <f t="shared" si="65"/>
        <v>0</v>
      </c>
      <c r="J582" s="6">
        <f>+H582+SUM($B$4:$B$5)-SUM($F$15:F582)</f>
        <v>26619.318983525071</v>
      </c>
      <c r="K582" s="10">
        <f t="shared" si="68"/>
        <v>-2.1696573821414766E-3</v>
      </c>
      <c r="L582" s="10">
        <f>+H582/SUM($F$15:F582)-1</f>
        <v>2.8741168181985355E-2</v>
      </c>
      <c r="M582" s="14">
        <f t="shared" si="71"/>
        <v>0</v>
      </c>
      <c r="N582" s="14">
        <f t="shared" si="69"/>
        <v>981.02343287188933</v>
      </c>
      <c r="O582" s="4">
        <f t="shared" si="70"/>
        <v>7.7784385883392995</v>
      </c>
      <c r="P582" s="14">
        <f>+AVERAGEIF($C$15:C582,"&lt;&gt;",$B$15:B582)</f>
        <v>7.9559310344827576</v>
      </c>
      <c r="R582" s="1"/>
    </row>
    <row r="583" spans="1:18" x14ac:dyDescent="0.25">
      <c r="A583" s="1">
        <v>41037</v>
      </c>
      <c r="B583" s="14">
        <v>7.9039999999999999</v>
      </c>
      <c r="C583">
        <f>+$B$3</f>
        <v>200</v>
      </c>
      <c r="D583" s="7">
        <f>+$D$11</f>
        <v>2.223157894736842</v>
      </c>
      <c r="E583">
        <v>1.54</v>
      </c>
      <c r="F583" s="6">
        <f>+C583-D583-E583</f>
        <v>196.23684210526318</v>
      </c>
      <c r="G583">
        <f t="shared" si="66"/>
        <v>8338.2066815914623</v>
      </c>
      <c r="H583">
        <f t="shared" si="67"/>
        <v>7950.2460555246807</v>
      </c>
      <c r="I583" s="5">
        <f t="shared" si="65"/>
        <v>811200</v>
      </c>
      <c r="J583" s="6">
        <f>+H583+SUM($B$4:$B$5)-SUM($F$15:F583)</f>
        <v>26523.178687103624</v>
      </c>
      <c r="K583" s="10">
        <f t="shared" si="68"/>
        <v>-3.6116737802701637E-3</v>
      </c>
      <c r="L583" s="10">
        <f>+H583/SUM($F$15:F583)-1</f>
        <v>1.5737527391242345E-2</v>
      </c>
      <c r="M583" s="14">
        <f t="shared" si="71"/>
        <v>24.827535691455363</v>
      </c>
      <c r="N583" s="14">
        <f t="shared" si="69"/>
        <v>1005.8509685633447</v>
      </c>
      <c r="O583" s="4">
        <f t="shared" si="70"/>
        <v>7.7815378351729816</v>
      </c>
      <c r="P583" s="14">
        <f>+AVERAGEIF($C$15:C583,"&lt;&gt;",$B$15:B583)</f>
        <v>7.9541999999999993</v>
      </c>
      <c r="R583" s="1"/>
    </row>
    <row r="584" spans="1:18" x14ac:dyDescent="0.25">
      <c r="A584" s="1">
        <v>41038</v>
      </c>
      <c r="B584" s="14">
        <v>7.827</v>
      </c>
      <c r="G584">
        <f t="shared" si="66"/>
        <v>8256.9766822895217</v>
      </c>
      <c r="H584">
        <f t="shared" si="67"/>
        <v>7872.7955309453027</v>
      </c>
      <c r="I584" s="5">
        <f t="shared" si="65"/>
        <v>0</v>
      </c>
      <c r="J584" s="6">
        <f>+H584+SUM($B$4:$B$5)-SUM($F$15:F584)</f>
        <v>26445.728162524247</v>
      </c>
      <c r="K584" s="10">
        <f t="shared" si="68"/>
        <v>-2.9201071822148039E-3</v>
      </c>
      <c r="L584" s="10">
        <f>+H584/SUM($F$15:F584)-1</f>
        <v>5.8423110945411416E-3</v>
      </c>
      <c r="M584" s="14">
        <f t="shared" si="71"/>
        <v>0</v>
      </c>
      <c r="N584" s="14">
        <f t="shared" si="69"/>
        <v>1005.8509685633447</v>
      </c>
      <c r="O584" s="4">
        <f t="shared" si="70"/>
        <v>7.7815378351729816</v>
      </c>
      <c r="P584" s="14">
        <f>+AVERAGEIF($C$15:C584,"&lt;&gt;",$B$15:B584)</f>
        <v>7.9541999999999993</v>
      </c>
      <c r="R584" s="1"/>
    </row>
    <row r="585" spans="1:18" x14ac:dyDescent="0.25">
      <c r="A585" s="1">
        <v>41039</v>
      </c>
      <c r="B585" s="14">
        <v>7.8280000000000003</v>
      </c>
      <c r="G585">
        <f t="shared" si="66"/>
        <v>8258.0316173453921</v>
      </c>
      <c r="H585">
        <f t="shared" si="67"/>
        <v>7873.8013819138669</v>
      </c>
      <c r="I585" s="5">
        <f t="shared" si="65"/>
        <v>0</v>
      </c>
      <c r="J585" s="6">
        <f>+H585+SUM($B$4:$B$5)-SUM($F$15:F585)</f>
        <v>26446.734013492809</v>
      </c>
      <c r="K585" s="10">
        <f t="shared" si="68"/>
        <v>3.8034534817210641E-5</v>
      </c>
      <c r="L585" s="10">
        <f>+H585/SUM($F$15:F585)-1</f>
        <v>5.970820397095622E-3</v>
      </c>
      <c r="M585" s="14">
        <f t="shared" si="71"/>
        <v>0</v>
      </c>
      <c r="N585" s="14">
        <f t="shared" si="69"/>
        <v>1005.8509685633447</v>
      </c>
      <c r="O585" s="4">
        <f t="shared" si="70"/>
        <v>7.7815378351729816</v>
      </c>
      <c r="P585" s="14">
        <f>+AVERAGEIF($C$15:C585,"&lt;&gt;",$B$15:B585)</f>
        <v>7.9541999999999993</v>
      </c>
      <c r="R585" s="1"/>
    </row>
    <row r="586" spans="1:18" x14ac:dyDescent="0.25">
      <c r="A586" s="1">
        <v>41040</v>
      </c>
      <c r="B586" s="14">
        <v>7.7709999999999999</v>
      </c>
      <c r="G586">
        <f t="shared" si="66"/>
        <v>8197.900319160839</v>
      </c>
      <c r="H586">
        <f t="shared" si="67"/>
        <v>7816.4678767057558</v>
      </c>
      <c r="I586" s="5">
        <f t="shared" si="65"/>
        <v>0</v>
      </c>
      <c r="J586" s="6">
        <f>+H586+SUM($B$4:$B$5)-SUM($F$15:F586)</f>
        <v>26389.4005082847</v>
      </c>
      <c r="K586" s="10">
        <f t="shared" si="68"/>
        <v>-2.1678860300428093E-3</v>
      </c>
      <c r="L586" s="10">
        <f>+H586/SUM($F$15:F586)-1</f>
        <v>-1.3542098485141985E-3</v>
      </c>
      <c r="M586" s="14">
        <f t="shared" si="71"/>
        <v>0</v>
      </c>
      <c r="N586" s="14">
        <f t="shared" si="69"/>
        <v>1005.8509685633447</v>
      </c>
      <c r="O586" s="4">
        <f t="shared" si="70"/>
        <v>7.7815378351729816</v>
      </c>
      <c r="P586" s="14">
        <f>+AVERAGEIF($C$15:C586,"&lt;&gt;",$B$15:B586)</f>
        <v>7.9541999999999993</v>
      </c>
      <c r="R586" s="1"/>
    </row>
    <row r="587" spans="1:18" x14ac:dyDescent="0.25">
      <c r="A587" s="1">
        <v>41043</v>
      </c>
      <c r="B587" s="14">
        <v>7.6920000000000002</v>
      </c>
      <c r="G587">
        <f t="shared" si="66"/>
        <v>8114.5604497471595</v>
      </c>
      <c r="H587">
        <f t="shared" si="67"/>
        <v>7737.0056501892514</v>
      </c>
      <c r="I587" s="5">
        <f t="shared" si="65"/>
        <v>0</v>
      </c>
      <c r="J587" s="6">
        <f>+H587+SUM($B$4:$B$5)-SUM($F$15:F587)</f>
        <v>26309.938281768198</v>
      </c>
      <c r="K587" s="10">
        <f t="shared" si="68"/>
        <v>-3.0111417836701238E-3</v>
      </c>
      <c r="L587" s="10">
        <f>+H587/SUM($F$15:F587)-1</f>
        <v>-1.1506444750324474E-2</v>
      </c>
      <c r="M587" s="14">
        <f t="shared" si="71"/>
        <v>0</v>
      </c>
      <c r="N587" s="14">
        <f t="shared" si="69"/>
        <v>1005.8509685633447</v>
      </c>
      <c r="O587" s="4">
        <f t="shared" si="70"/>
        <v>7.7815378351729816</v>
      </c>
      <c r="P587" s="14">
        <f>+AVERAGEIF($C$15:C587,"&lt;&gt;",$B$15:B587)</f>
        <v>7.9541999999999993</v>
      </c>
      <c r="R587" s="1"/>
    </row>
    <row r="588" spans="1:18" x14ac:dyDescent="0.25">
      <c r="A588" s="1">
        <v>41044</v>
      </c>
      <c r="B588" s="14">
        <v>7.6909999999999998</v>
      </c>
      <c r="G588">
        <f t="shared" si="66"/>
        <v>8113.50551469129</v>
      </c>
      <c r="H588">
        <f t="shared" si="67"/>
        <v>7735.9997992206881</v>
      </c>
      <c r="I588" s="5">
        <f t="shared" si="65"/>
        <v>0</v>
      </c>
      <c r="J588" s="6">
        <f>+H588+SUM($B$4:$B$5)-SUM($F$15:F588)</f>
        <v>26308.932430799636</v>
      </c>
      <c r="K588" s="10">
        <f t="shared" si="68"/>
        <v>-3.8230837252073435E-5</v>
      </c>
      <c r="L588" s="10">
        <f>+H588/SUM($F$15:F588)-1</f>
        <v>-1.1634954052879065E-2</v>
      </c>
      <c r="M588" s="14">
        <f t="shared" si="71"/>
        <v>0</v>
      </c>
      <c r="N588" s="14">
        <f t="shared" si="69"/>
        <v>1005.8509685633447</v>
      </c>
      <c r="O588" s="4">
        <f t="shared" si="70"/>
        <v>7.7815378351729816</v>
      </c>
      <c r="P588" s="14">
        <f>+AVERAGEIF($C$15:C588,"&lt;&gt;",$B$15:B588)</f>
        <v>7.9541999999999993</v>
      </c>
      <c r="R588" s="1"/>
    </row>
    <row r="589" spans="1:18" x14ac:dyDescent="0.25">
      <c r="A589" s="1">
        <v>41045</v>
      </c>
      <c r="B589" s="14">
        <v>7.548</v>
      </c>
      <c r="G589">
        <f t="shared" si="66"/>
        <v>7962.6498017019712</v>
      </c>
      <c r="H589">
        <f t="shared" si="67"/>
        <v>7592.1631107161302</v>
      </c>
      <c r="I589" s="5">
        <f t="shared" si="65"/>
        <v>0</v>
      </c>
      <c r="J589" s="6">
        <f>+H589+SUM($B$4:$B$5)-SUM($F$15:F589)</f>
        <v>26165.095742295074</v>
      </c>
      <c r="K589" s="10">
        <f t="shared" si="68"/>
        <v>-5.467218743401836E-3</v>
      </c>
      <c r="L589" s="10">
        <f>+H589/SUM($F$15:F589)-1</f>
        <v>-3.0011784318181078E-2</v>
      </c>
      <c r="M589" s="14">
        <f t="shared" si="71"/>
        <v>0</v>
      </c>
      <c r="N589" s="14">
        <f t="shared" si="69"/>
        <v>1005.8509685633447</v>
      </c>
      <c r="O589" s="4">
        <f t="shared" si="70"/>
        <v>7.7815378351729816</v>
      </c>
      <c r="P589" s="14">
        <f>+AVERAGEIF($C$15:C589,"&lt;&gt;",$B$15:B589)</f>
        <v>7.9541999999999993</v>
      </c>
      <c r="R589" s="1"/>
    </row>
    <row r="590" spans="1:18" x14ac:dyDescent="0.25">
      <c r="A590" s="1">
        <v>41047</v>
      </c>
      <c r="B590" s="14">
        <v>7.4240000000000004</v>
      </c>
      <c r="G590">
        <f t="shared" si="66"/>
        <v>7831.8378547741704</v>
      </c>
      <c r="H590">
        <f t="shared" si="67"/>
        <v>7467.4375906142759</v>
      </c>
      <c r="I590" s="5">
        <f t="shared" si="65"/>
        <v>0</v>
      </c>
      <c r="J590" s="6">
        <f>+H590+SUM($B$4:$B$5)-SUM($F$15:F590)</f>
        <v>26040.370222193218</v>
      </c>
      <c r="K590" s="10">
        <f t="shared" si="68"/>
        <v>-4.7668665664479803E-3</v>
      </c>
      <c r="L590" s="10">
        <f>+H590/SUM($F$15:F590)-1</f>
        <v>-4.5946937834946411E-2</v>
      </c>
      <c r="M590" s="14">
        <f t="shared" si="71"/>
        <v>0</v>
      </c>
      <c r="N590" s="14">
        <f t="shared" si="69"/>
        <v>1005.8509685633447</v>
      </c>
      <c r="O590" s="4">
        <f t="shared" si="70"/>
        <v>7.7815378351729816</v>
      </c>
      <c r="P590" s="14">
        <f>+AVERAGEIF($C$15:C590,"&lt;&gt;",$B$15:B590)</f>
        <v>7.9541999999999993</v>
      </c>
      <c r="R590" s="1"/>
    </row>
    <row r="591" spans="1:18" x14ac:dyDescent="0.25">
      <c r="A591" s="1">
        <v>41050</v>
      </c>
      <c r="B591" s="14">
        <v>7.4539999999999997</v>
      </c>
      <c r="G591">
        <f t="shared" si="66"/>
        <v>7863.4859064502498</v>
      </c>
      <c r="H591">
        <f t="shared" si="67"/>
        <v>7497.6131196711749</v>
      </c>
      <c r="I591" s="5">
        <f t="shared" si="65"/>
        <v>0</v>
      </c>
      <c r="J591" s="6">
        <f>+H591+SUM($B$4:$B$5)-SUM($F$15:F591)</f>
        <v>26070.545751250116</v>
      </c>
      <c r="K591" s="10">
        <f t="shared" si="68"/>
        <v>1.1587980047680357E-3</v>
      </c>
      <c r="L591" s="10">
        <f>+H591/SUM($F$15:F591)-1</f>
        <v>-4.209165875830978E-2</v>
      </c>
      <c r="M591" s="14">
        <f t="shared" si="71"/>
        <v>0</v>
      </c>
      <c r="N591" s="14">
        <f t="shared" si="69"/>
        <v>1005.8509685633447</v>
      </c>
      <c r="O591" s="4">
        <f t="shared" si="70"/>
        <v>7.7815378351729816</v>
      </c>
      <c r="P591" s="14">
        <f>+AVERAGEIF($C$15:C591,"&lt;&gt;",$B$15:B591)</f>
        <v>7.9541999999999993</v>
      </c>
      <c r="R591" s="1"/>
    </row>
    <row r="592" spans="1:18" x14ac:dyDescent="0.25">
      <c r="A592" s="1">
        <v>41051</v>
      </c>
      <c r="B592" s="14">
        <v>7.5090000000000003</v>
      </c>
      <c r="G592">
        <f t="shared" si="66"/>
        <v>7921.5073345230658</v>
      </c>
      <c r="H592">
        <f t="shared" si="67"/>
        <v>7552.9349229421596</v>
      </c>
      <c r="I592" s="5">
        <f t="shared" ref="I592:I655" si="72">+C592*(MAX($A:$A)-A592)</f>
        <v>0</v>
      </c>
      <c r="J592" s="6">
        <f>+H592+SUM($B$4:$B$5)-SUM($F$15:F592)</f>
        <v>26125.867554521101</v>
      </c>
      <c r="K592" s="10">
        <f t="shared" si="68"/>
        <v>2.1220040347000868E-3</v>
      </c>
      <c r="L592" s="10">
        <f>+H592/SUM($F$15:F592)-1</f>
        <v>-3.502364711780892E-2</v>
      </c>
      <c r="M592" s="14">
        <f t="shared" si="71"/>
        <v>0</v>
      </c>
      <c r="N592" s="14">
        <f t="shared" si="69"/>
        <v>1005.8509685633447</v>
      </c>
      <c r="O592" s="4">
        <f t="shared" si="70"/>
        <v>7.7815378351729816</v>
      </c>
      <c r="P592" s="14">
        <f>+AVERAGEIF($C$15:C592,"&lt;&gt;",$B$15:B592)</f>
        <v>7.9541999999999993</v>
      </c>
      <c r="R592" s="1"/>
    </row>
    <row r="593" spans="1:18" x14ac:dyDescent="0.25">
      <c r="A593" s="1">
        <v>41052</v>
      </c>
      <c r="B593" s="14">
        <v>7.4359999999999999</v>
      </c>
      <c r="G593">
        <f t="shared" ref="G593:G656" si="73">+(B593/B592*G592)+C593</f>
        <v>7844.4970754446022</v>
      </c>
      <c r="H593">
        <f t="shared" ref="H593:H656" si="74">+(B593/B592*H592)+F593</f>
        <v>7479.5078022370353</v>
      </c>
      <c r="I593" s="5">
        <f t="shared" si="72"/>
        <v>0</v>
      </c>
      <c r="J593" s="6">
        <f>+H593+SUM($B$4:$B$5)-SUM($F$15:F593)</f>
        <v>26052.44043381598</v>
      </c>
      <c r="K593" s="10">
        <f t="shared" ref="K593:K656" si="75">+J593/J592-1</f>
        <v>-2.810514160032751E-3</v>
      </c>
      <c r="L593" s="10">
        <f>+H593/SUM($F$15:F593)-1</f>
        <v>-4.440482620429187E-2</v>
      </c>
      <c r="M593" s="14">
        <f t="shared" si="71"/>
        <v>0</v>
      </c>
      <c r="N593" s="14">
        <f t="shared" ref="N593:N656" si="76">+M593+N592</f>
        <v>1005.8509685633447</v>
      </c>
      <c r="O593" s="4">
        <f t="shared" ref="O593:O656" si="77">((O592*N592)+(B593*M593))/N593</f>
        <v>7.7815378351729816</v>
      </c>
      <c r="P593" s="14">
        <f>+AVERAGEIF($C$15:C593,"&lt;&gt;",$B$15:B593)</f>
        <v>7.9541999999999993</v>
      </c>
      <c r="R593" s="1"/>
    </row>
    <row r="594" spans="1:18" x14ac:dyDescent="0.25">
      <c r="A594" s="1">
        <v>41053</v>
      </c>
      <c r="B594" s="14">
        <v>7.4660000000000002</v>
      </c>
      <c r="G594">
        <f t="shared" si="73"/>
        <v>7876.1451271206824</v>
      </c>
      <c r="H594">
        <f t="shared" si="74"/>
        <v>7509.6833312939352</v>
      </c>
      <c r="I594" s="5">
        <f t="shared" si="72"/>
        <v>0</v>
      </c>
      <c r="J594" s="6">
        <f>+H594+SUM($B$4:$B$5)-SUM($F$15:F594)</f>
        <v>26082.615962872878</v>
      </c>
      <c r="K594" s="10">
        <f t="shared" si="75"/>
        <v>1.1582611284941535E-3</v>
      </c>
      <c r="L594" s="10">
        <f>+H594/SUM($F$15:F594)-1</f>
        <v>-4.0549547127655128E-2</v>
      </c>
      <c r="M594" s="14">
        <f t="shared" si="71"/>
        <v>0</v>
      </c>
      <c r="N594" s="14">
        <f t="shared" si="76"/>
        <v>1005.8509685633447</v>
      </c>
      <c r="O594" s="4">
        <f t="shared" si="77"/>
        <v>7.7815378351729816</v>
      </c>
      <c r="P594" s="14">
        <f>+AVERAGEIF($C$15:C594,"&lt;&gt;",$B$15:B594)</f>
        <v>7.9541999999999993</v>
      </c>
      <c r="R594" s="1"/>
    </row>
    <row r="595" spans="1:18" x14ac:dyDescent="0.25">
      <c r="A595" s="1">
        <v>41054</v>
      </c>
      <c r="B595" s="14">
        <v>7.5110000000000001</v>
      </c>
      <c r="G595">
        <f t="shared" si="73"/>
        <v>7923.6172046348038</v>
      </c>
      <c r="H595">
        <f t="shared" si="74"/>
        <v>7554.9466248792851</v>
      </c>
      <c r="I595" s="5">
        <f t="shared" si="72"/>
        <v>0</v>
      </c>
      <c r="J595" s="6">
        <f>+H595+SUM($B$4:$B$5)-SUM($F$15:F595)</f>
        <v>26127.879256458233</v>
      </c>
      <c r="K595" s="10">
        <f t="shared" si="75"/>
        <v>1.7353816676128897E-3</v>
      </c>
      <c r="L595" s="10">
        <f>+H595/SUM($F$15:F595)-1</f>
        <v>-3.476662851269996E-2</v>
      </c>
      <c r="M595" s="14">
        <f t="shared" ref="M595:M658" si="78">+F595/B595</f>
        <v>0</v>
      </c>
      <c r="N595" s="14">
        <f t="shared" si="76"/>
        <v>1005.8509685633447</v>
      </c>
      <c r="O595" s="4">
        <f t="shared" si="77"/>
        <v>7.7815378351729816</v>
      </c>
      <c r="P595" s="14">
        <f>+AVERAGEIF($C$15:C595,"&lt;&gt;",$B$15:B595)</f>
        <v>7.9541999999999993</v>
      </c>
      <c r="R595" s="1"/>
    </row>
    <row r="596" spans="1:18" x14ac:dyDescent="0.25">
      <c r="A596" s="1">
        <v>41058</v>
      </c>
      <c r="B596" s="14">
        <v>7.6520000000000001</v>
      </c>
      <c r="G596">
        <f t="shared" si="73"/>
        <v>8072.3630475123846</v>
      </c>
      <c r="H596">
        <f t="shared" si="74"/>
        <v>7696.7716114467166</v>
      </c>
      <c r="I596" s="5">
        <f t="shared" si="72"/>
        <v>0</v>
      </c>
      <c r="J596" s="6">
        <f>+H596+SUM($B$4:$B$5)-SUM($F$15:F596)</f>
        <v>26269.704243025662</v>
      </c>
      <c r="K596" s="10">
        <f t="shared" si="75"/>
        <v>5.4281093836718863E-3</v>
      </c>
      <c r="L596" s="10">
        <f>+H596/SUM($F$15:F596)-1</f>
        <v>-1.6646816852507018E-2</v>
      </c>
      <c r="M596" s="14">
        <f t="shared" si="78"/>
        <v>0</v>
      </c>
      <c r="N596" s="14">
        <f t="shared" si="76"/>
        <v>1005.8509685633447</v>
      </c>
      <c r="O596" s="4">
        <f t="shared" si="77"/>
        <v>7.7815378351729816</v>
      </c>
      <c r="P596" s="14">
        <f>+AVERAGEIF($C$15:C596,"&lt;&gt;",$B$15:B596)</f>
        <v>7.9541999999999993</v>
      </c>
      <c r="R596" s="1"/>
    </row>
    <row r="597" spans="1:18" x14ac:dyDescent="0.25">
      <c r="A597" s="1">
        <v>41059</v>
      </c>
      <c r="B597" s="14">
        <v>7.6310000000000002</v>
      </c>
      <c r="G597">
        <f t="shared" si="73"/>
        <v>8050.2094113391277</v>
      </c>
      <c r="H597">
        <f t="shared" si="74"/>
        <v>7675.6487411068865</v>
      </c>
      <c r="I597" s="5">
        <f t="shared" si="72"/>
        <v>0</v>
      </c>
      <c r="J597" s="6">
        <f>+H597+SUM($B$4:$B$5)-SUM($F$15:F597)</f>
        <v>26248.581372685832</v>
      </c>
      <c r="K597" s="10">
        <f t="shared" si="75"/>
        <v>-8.0407720408337546E-4</v>
      </c>
      <c r="L597" s="10">
        <f>+H597/SUM($F$15:F597)-1</f>
        <v>-1.9345512206152771E-2</v>
      </c>
      <c r="M597" s="14">
        <f t="shared" si="78"/>
        <v>0</v>
      </c>
      <c r="N597" s="14">
        <f t="shared" si="76"/>
        <v>1005.8509685633447</v>
      </c>
      <c r="O597" s="4">
        <f t="shared" si="77"/>
        <v>7.7815378351729816</v>
      </c>
      <c r="P597" s="14">
        <f>+AVERAGEIF($C$15:C597,"&lt;&gt;",$B$15:B597)</f>
        <v>7.9541999999999993</v>
      </c>
      <c r="R597" s="1"/>
    </row>
    <row r="598" spans="1:18" x14ac:dyDescent="0.25">
      <c r="A598" s="1">
        <v>41060</v>
      </c>
      <c r="B598" s="14">
        <v>7.6390000000000002</v>
      </c>
      <c r="G598">
        <f t="shared" si="73"/>
        <v>8058.6488917860825</v>
      </c>
      <c r="H598">
        <f t="shared" si="74"/>
        <v>7683.6955488553931</v>
      </c>
      <c r="I598" s="5">
        <f t="shared" si="72"/>
        <v>0</v>
      </c>
      <c r="J598" s="6">
        <f>+H598+SUM($B$4:$B$5)-SUM($F$15:F598)</f>
        <v>26256.628180434338</v>
      </c>
      <c r="K598" s="10">
        <f t="shared" si="75"/>
        <v>3.0656162457898262E-4</v>
      </c>
      <c r="L598" s="10">
        <f>+H598/SUM($F$15:F598)-1</f>
        <v>-1.8317437785716262E-2</v>
      </c>
      <c r="M598" s="14">
        <f t="shared" si="78"/>
        <v>0</v>
      </c>
      <c r="N598" s="14">
        <f t="shared" si="76"/>
        <v>1005.8509685633447</v>
      </c>
      <c r="O598" s="4">
        <f t="shared" si="77"/>
        <v>7.7815378351729816</v>
      </c>
      <c r="P598" s="14">
        <f>+AVERAGEIF($C$15:C598,"&lt;&gt;",$B$15:B598)</f>
        <v>7.9541999999999993</v>
      </c>
      <c r="R598" s="1"/>
    </row>
    <row r="599" spans="1:18" x14ac:dyDescent="0.25">
      <c r="A599" s="1">
        <v>41061</v>
      </c>
      <c r="B599" s="14">
        <v>7.5350000000000001</v>
      </c>
      <c r="G599">
        <f t="shared" si="73"/>
        <v>7948.9356459756682</v>
      </c>
      <c r="H599">
        <f t="shared" si="74"/>
        <v>7579.0870481248057</v>
      </c>
      <c r="I599" s="5">
        <f t="shared" si="72"/>
        <v>0</v>
      </c>
      <c r="J599" s="6">
        <f>+H599+SUM($B$4:$B$5)-SUM($F$15:F599)</f>
        <v>26152.01967970375</v>
      </c>
      <c r="K599" s="10">
        <f t="shared" si="75"/>
        <v>-3.9840797535664052E-3</v>
      </c>
      <c r="L599" s="10">
        <f>+H599/SUM($F$15:F599)-1</f>
        <v>-3.1682405251390433E-2</v>
      </c>
      <c r="M599" s="14">
        <f t="shared" si="78"/>
        <v>0</v>
      </c>
      <c r="N599" s="14">
        <f t="shared" si="76"/>
        <v>1005.8509685633447</v>
      </c>
      <c r="O599" s="4">
        <f t="shared" si="77"/>
        <v>7.7815378351729816</v>
      </c>
      <c r="P599" s="14">
        <f>+AVERAGEIF($C$15:C599,"&lt;&gt;",$B$15:B599)</f>
        <v>7.9541999999999993</v>
      </c>
      <c r="R599" s="1"/>
    </row>
    <row r="600" spans="1:18" x14ac:dyDescent="0.25">
      <c r="A600" s="1">
        <v>41065</v>
      </c>
      <c r="B600" s="14">
        <v>7.4109999999999996</v>
      </c>
      <c r="G600">
        <f t="shared" si="73"/>
        <v>7818.1236990478665</v>
      </c>
      <c r="H600">
        <f t="shared" si="74"/>
        <v>7454.3615280229506</v>
      </c>
      <c r="I600" s="5">
        <f t="shared" si="72"/>
        <v>0</v>
      </c>
      <c r="J600" s="6">
        <f>+H600+SUM($B$4:$B$5)-SUM($F$15:F600)</f>
        <v>26027.294159601894</v>
      </c>
      <c r="K600" s="10">
        <f t="shared" si="75"/>
        <v>-4.7692500093464707E-3</v>
      </c>
      <c r="L600" s="10">
        <f>+H600/SUM($F$15:F600)-1</f>
        <v>-4.7617558768155988E-2</v>
      </c>
      <c r="M600" s="14">
        <f t="shared" si="78"/>
        <v>0</v>
      </c>
      <c r="N600" s="14">
        <f t="shared" si="76"/>
        <v>1005.8509685633447</v>
      </c>
      <c r="O600" s="4">
        <f t="shared" si="77"/>
        <v>7.7815378351729816</v>
      </c>
      <c r="P600" s="14">
        <f>+AVERAGEIF($C$15:C600,"&lt;&gt;",$B$15:B600)</f>
        <v>7.9541999999999993</v>
      </c>
      <c r="R600" s="1"/>
    </row>
    <row r="601" spans="1:18" x14ac:dyDescent="0.25">
      <c r="A601" s="1">
        <v>41066</v>
      </c>
      <c r="B601" s="14">
        <v>7.5369999999999999</v>
      </c>
      <c r="G601">
        <f t="shared" si="73"/>
        <v>7951.045516087408</v>
      </c>
      <c r="H601">
        <f t="shared" si="74"/>
        <v>7581.0987500619331</v>
      </c>
      <c r="I601" s="5">
        <f t="shared" si="72"/>
        <v>0</v>
      </c>
      <c r="J601" s="6">
        <f>+H601+SUM($B$4:$B$5)-SUM($F$15:F601)</f>
        <v>26154.031381640874</v>
      </c>
      <c r="K601" s="10">
        <f t="shared" si="75"/>
        <v>4.8693967671713523E-3</v>
      </c>
      <c r="L601" s="10">
        <f>+H601/SUM($F$15:F601)-1</f>
        <v>-3.142538664628125E-2</v>
      </c>
      <c r="M601" s="14">
        <f t="shared" si="78"/>
        <v>0</v>
      </c>
      <c r="N601" s="14">
        <f t="shared" si="76"/>
        <v>1005.8509685633447</v>
      </c>
      <c r="O601" s="4">
        <f t="shared" si="77"/>
        <v>7.7815378351729816</v>
      </c>
      <c r="P601" s="14">
        <f>+AVERAGEIF($C$15:C601,"&lt;&gt;",$B$15:B601)</f>
        <v>7.9541999999999993</v>
      </c>
      <c r="R601" s="1"/>
    </row>
    <row r="602" spans="1:18" x14ac:dyDescent="0.25">
      <c r="A602" s="1">
        <v>41067</v>
      </c>
      <c r="B602" s="14">
        <v>7.5839999999999996</v>
      </c>
      <c r="G602">
        <f t="shared" si="73"/>
        <v>8000.6274637132683</v>
      </c>
      <c r="H602">
        <f t="shared" si="74"/>
        <v>7628.3737455844102</v>
      </c>
      <c r="I602" s="5">
        <f t="shared" si="72"/>
        <v>0</v>
      </c>
      <c r="J602" s="6">
        <f>+H602+SUM($B$4:$B$5)-SUM($F$15:F602)</f>
        <v>26201.306377163353</v>
      </c>
      <c r="K602" s="10">
        <f t="shared" si="75"/>
        <v>1.8075605566361119E-3</v>
      </c>
      <c r="L602" s="10">
        <f>+H602/SUM($F$15:F602)-1</f>
        <v>-2.5385449426217011E-2</v>
      </c>
      <c r="M602" s="14">
        <f t="shared" si="78"/>
        <v>0</v>
      </c>
      <c r="N602" s="14">
        <f t="shared" si="76"/>
        <v>1005.8509685633447</v>
      </c>
      <c r="O602" s="4">
        <f t="shared" si="77"/>
        <v>7.7815378351729816</v>
      </c>
      <c r="P602" s="14">
        <f>+AVERAGEIF($C$15:C602,"&lt;&gt;",$B$15:B602)</f>
        <v>7.9541999999999993</v>
      </c>
      <c r="R602" s="1"/>
    </row>
    <row r="603" spans="1:18" x14ac:dyDescent="0.25">
      <c r="A603" s="1">
        <v>41068</v>
      </c>
      <c r="B603" s="14">
        <v>7.57</v>
      </c>
      <c r="C603">
        <f>+$B$3</f>
        <v>200</v>
      </c>
      <c r="D603" s="7">
        <f>+$D$11</f>
        <v>2.223157894736842</v>
      </c>
      <c r="E603">
        <v>1.54</v>
      </c>
      <c r="F603" s="6">
        <f>+C603-D603-E603</f>
        <v>196.23684210526318</v>
      </c>
      <c r="G603">
        <f t="shared" si="73"/>
        <v>8185.8583729310976</v>
      </c>
      <c r="H603">
        <f t="shared" si="74"/>
        <v>7810.5286741297869</v>
      </c>
      <c r="I603" s="5">
        <f t="shared" si="72"/>
        <v>805000</v>
      </c>
      <c r="J603" s="6">
        <f>+H603+SUM($B$4:$B$5)-SUM($F$15:F603)</f>
        <v>26187.22446360347</v>
      </c>
      <c r="K603" s="10">
        <f t="shared" si="75"/>
        <v>-5.3745081856515498E-4</v>
      </c>
      <c r="L603" s="10">
        <f>+H603/SUM($F$15:F603)-1</f>
        <v>-2.6519689496177667E-2</v>
      </c>
      <c r="M603" s="14">
        <f t="shared" si="78"/>
        <v>25.922964610999099</v>
      </c>
      <c r="N603" s="14">
        <f t="shared" si="76"/>
        <v>1031.7739331743439</v>
      </c>
      <c r="O603" s="4">
        <f t="shared" si="77"/>
        <v>7.7762230199418907</v>
      </c>
      <c r="P603" s="14">
        <f>+AVERAGEIF($C$15:C603,"&lt;&gt;",$B$15:B603)</f>
        <v>7.9418064516129023</v>
      </c>
      <c r="R603" s="1"/>
    </row>
    <row r="604" spans="1:18" x14ac:dyDescent="0.25">
      <c r="A604" s="1">
        <v>41071</v>
      </c>
      <c r="B604" s="14">
        <v>7.6260000000000003</v>
      </c>
      <c r="G604">
        <f t="shared" si="73"/>
        <v>8246.4142604983554</v>
      </c>
      <c r="H604">
        <f t="shared" si="74"/>
        <v>7868.3080143875504</v>
      </c>
      <c r="I604" s="5">
        <f t="shared" si="72"/>
        <v>0</v>
      </c>
      <c r="J604" s="6">
        <f>+H604+SUM($B$4:$B$5)-SUM($F$15:F604)</f>
        <v>26245.003803861229</v>
      </c>
      <c r="K604" s="10">
        <f t="shared" si="75"/>
        <v>2.2063942033285766E-3</v>
      </c>
      <c r="L604" s="10">
        <f>+H604/SUM($F$15:F604)-1</f>
        <v>-1.931824994687581E-2</v>
      </c>
      <c r="M604" s="14">
        <f t="shared" si="78"/>
        <v>0</v>
      </c>
      <c r="N604" s="14">
        <f t="shared" si="76"/>
        <v>1031.7739331743439</v>
      </c>
      <c r="O604" s="4">
        <f t="shared" si="77"/>
        <v>7.7762230199418907</v>
      </c>
      <c r="P604" s="14">
        <f>+AVERAGEIF($C$15:C604,"&lt;&gt;",$B$15:B604)</f>
        <v>7.9418064516129023</v>
      </c>
      <c r="R604" s="1"/>
    </row>
    <row r="605" spans="1:18" x14ac:dyDescent="0.25">
      <c r="A605" s="1">
        <v>41072</v>
      </c>
      <c r="B605" s="14">
        <v>7.6459999999999999</v>
      </c>
      <c r="G605">
        <f t="shared" si="73"/>
        <v>8268.0413632009459</v>
      </c>
      <c r="H605">
        <f t="shared" si="74"/>
        <v>7888.9434930510361</v>
      </c>
      <c r="I605" s="5">
        <f t="shared" si="72"/>
        <v>0</v>
      </c>
      <c r="J605" s="6">
        <f>+H605+SUM($B$4:$B$5)-SUM($F$15:F605)</f>
        <v>26265.639282524713</v>
      </c>
      <c r="K605" s="10">
        <f t="shared" si="75"/>
        <v>7.8626312336238513E-4</v>
      </c>
      <c r="L605" s="10">
        <f>+H605/SUM($F$15:F605)-1</f>
        <v>-1.6746307250696812E-2</v>
      </c>
      <c r="M605" s="14">
        <f t="shared" si="78"/>
        <v>0</v>
      </c>
      <c r="N605" s="14">
        <f t="shared" si="76"/>
        <v>1031.7739331743439</v>
      </c>
      <c r="O605" s="4">
        <f t="shared" si="77"/>
        <v>7.7762230199418907</v>
      </c>
      <c r="P605" s="14">
        <f>+AVERAGEIF($C$15:C605,"&lt;&gt;",$B$15:B605)</f>
        <v>7.9418064516129023</v>
      </c>
      <c r="R605" s="1"/>
    </row>
    <row r="606" spans="1:18" x14ac:dyDescent="0.25">
      <c r="A606" s="1">
        <v>41073</v>
      </c>
      <c r="B606" s="14">
        <v>7.6289999999999996</v>
      </c>
      <c r="G606">
        <f t="shared" si="73"/>
        <v>8249.6583259037434</v>
      </c>
      <c r="H606">
        <f t="shared" si="74"/>
        <v>7871.4033361870725</v>
      </c>
      <c r="I606" s="5">
        <f t="shared" si="72"/>
        <v>0</v>
      </c>
      <c r="J606" s="6">
        <f>+H606+SUM($B$4:$B$5)-SUM($F$15:F606)</f>
        <v>26248.099125660756</v>
      </c>
      <c r="K606" s="10">
        <f t="shared" si="75"/>
        <v>-6.6779858945320569E-4</v>
      </c>
      <c r="L606" s="10">
        <f>+H606/SUM($F$15:F606)-1</f>
        <v>-1.8932458542449071E-2</v>
      </c>
      <c r="M606" s="14">
        <f t="shared" si="78"/>
        <v>0</v>
      </c>
      <c r="N606" s="14">
        <f t="shared" si="76"/>
        <v>1031.7739331743439</v>
      </c>
      <c r="O606" s="4">
        <f t="shared" si="77"/>
        <v>7.7762230199418907</v>
      </c>
      <c r="P606" s="14">
        <f>+AVERAGEIF($C$15:C606,"&lt;&gt;",$B$15:B606)</f>
        <v>7.9418064516129023</v>
      </c>
      <c r="R606" s="1"/>
    </row>
    <row r="607" spans="1:18" x14ac:dyDescent="0.25">
      <c r="A607" s="1">
        <v>41074</v>
      </c>
      <c r="B607" s="14">
        <v>7.5759999999999996</v>
      </c>
      <c r="G607">
        <f t="shared" si="73"/>
        <v>8192.3465037418737</v>
      </c>
      <c r="H607">
        <f t="shared" si="74"/>
        <v>7816.7193177288318</v>
      </c>
      <c r="I607" s="5">
        <f t="shared" si="72"/>
        <v>0</v>
      </c>
      <c r="J607" s="6">
        <f>+H607+SUM($B$4:$B$5)-SUM($F$15:F607)</f>
        <v>26193.415107202509</v>
      </c>
      <c r="K607" s="10">
        <f t="shared" si="75"/>
        <v>-2.0833515675344749E-3</v>
      </c>
      <c r="L607" s="10">
        <f>+H607/SUM($F$15:F607)-1</f>
        <v>-2.5748106687323968E-2</v>
      </c>
      <c r="M607" s="14">
        <f t="shared" si="78"/>
        <v>0</v>
      </c>
      <c r="N607" s="14">
        <f t="shared" si="76"/>
        <v>1031.7739331743439</v>
      </c>
      <c r="O607" s="4">
        <f t="shared" si="77"/>
        <v>7.7762230199418907</v>
      </c>
      <c r="P607" s="14">
        <f>+AVERAGEIF($C$15:C607,"&lt;&gt;",$B$15:B607)</f>
        <v>7.9418064516129023</v>
      </c>
      <c r="R607" s="1"/>
    </row>
    <row r="608" spans="1:18" x14ac:dyDescent="0.25">
      <c r="A608" s="1">
        <v>41075</v>
      </c>
      <c r="B608" s="14">
        <v>7.6529999999999996</v>
      </c>
      <c r="G608">
        <f t="shared" si="73"/>
        <v>8275.6108491468531</v>
      </c>
      <c r="H608">
        <f t="shared" si="74"/>
        <v>7896.1659105832568</v>
      </c>
      <c r="I608" s="5">
        <f t="shared" si="72"/>
        <v>0</v>
      </c>
      <c r="J608" s="6">
        <f>+H608+SUM($B$4:$B$5)-SUM($F$15:F608)</f>
        <v>26272.861700056939</v>
      </c>
      <c r="K608" s="10">
        <f t="shared" si="75"/>
        <v>3.0330750125280304E-3</v>
      </c>
      <c r="L608" s="10">
        <f>+H608/SUM($F$15:F608)-1</f>
        <v>-1.5846127307034052E-2</v>
      </c>
      <c r="M608" s="14">
        <f t="shared" si="78"/>
        <v>0</v>
      </c>
      <c r="N608" s="14">
        <f t="shared" si="76"/>
        <v>1031.7739331743439</v>
      </c>
      <c r="O608" s="4">
        <f t="shared" si="77"/>
        <v>7.7762230199418907</v>
      </c>
      <c r="P608" s="14">
        <f>+AVERAGEIF($C$15:C608,"&lt;&gt;",$B$15:B608)</f>
        <v>7.9418064516129023</v>
      </c>
      <c r="R608" s="1"/>
    </row>
    <row r="609" spans="1:18" x14ac:dyDescent="0.25">
      <c r="A609" s="1">
        <v>41078</v>
      </c>
      <c r="B609" s="14">
        <v>7.7469999999999999</v>
      </c>
      <c r="G609">
        <f t="shared" si="73"/>
        <v>8377.2582318490367</v>
      </c>
      <c r="H609">
        <f t="shared" si="74"/>
        <v>7993.1526603016464</v>
      </c>
      <c r="I609" s="5">
        <f t="shared" si="72"/>
        <v>0</v>
      </c>
      <c r="J609" s="6">
        <f>+H609+SUM($B$4:$B$5)-SUM($F$15:F609)</f>
        <v>26369.848449775327</v>
      </c>
      <c r="K609" s="10">
        <f t="shared" si="75"/>
        <v>3.6915182984493811E-3</v>
      </c>
      <c r="L609" s="10">
        <f>+H609/SUM($F$15:F609)-1</f>
        <v>-3.7579966349917671E-3</v>
      </c>
      <c r="M609" s="14">
        <f t="shared" si="78"/>
        <v>0</v>
      </c>
      <c r="N609" s="14">
        <f t="shared" si="76"/>
        <v>1031.7739331743439</v>
      </c>
      <c r="O609" s="4">
        <f t="shared" si="77"/>
        <v>7.7762230199418907</v>
      </c>
      <c r="P609" s="14">
        <f>+AVERAGEIF($C$15:C609,"&lt;&gt;",$B$15:B609)</f>
        <v>7.9418064516129023</v>
      </c>
      <c r="R609" s="1"/>
    </row>
    <row r="610" spans="1:18" x14ac:dyDescent="0.25">
      <c r="A610" s="1">
        <v>41079</v>
      </c>
      <c r="B610" s="14">
        <v>7.766</v>
      </c>
      <c r="G610">
        <f t="shared" si="73"/>
        <v>8397.8039794164997</v>
      </c>
      <c r="H610">
        <f t="shared" si="74"/>
        <v>8012.7563650319598</v>
      </c>
      <c r="I610" s="5">
        <f t="shared" si="72"/>
        <v>0</v>
      </c>
      <c r="J610" s="6">
        <f>+H610+SUM($B$4:$B$5)-SUM($F$15:F610)</f>
        <v>26389.452154505638</v>
      </c>
      <c r="K610" s="10">
        <f t="shared" si="75"/>
        <v>7.434136289272697E-4</v>
      </c>
      <c r="L610" s="10">
        <f>+H610/SUM($F$15:F610)-1</f>
        <v>-1.3146510736213868E-3</v>
      </c>
      <c r="M610" s="14">
        <f t="shared" si="78"/>
        <v>0</v>
      </c>
      <c r="N610" s="14">
        <f t="shared" si="76"/>
        <v>1031.7739331743439</v>
      </c>
      <c r="O610" s="4">
        <f t="shared" si="77"/>
        <v>7.7762230199418907</v>
      </c>
      <c r="P610" s="14">
        <f>+AVERAGEIF($C$15:C610,"&lt;&gt;",$B$15:B610)</f>
        <v>7.9418064516129023</v>
      </c>
      <c r="R610" s="1"/>
    </row>
    <row r="611" spans="1:18" x14ac:dyDescent="0.25">
      <c r="A611" s="1">
        <v>41080</v>
      </c>
      <c r="B611" s="14">
        <v>7.7889999999999997</v>
      </c>
      <c r="G611">
        <f t="shared" si="73"/>
        <v>8422.6751475244801</v>
      </c>
      <c r="H611">
        <f t="shared" si="74"/>
        <v>8036.4871654949693</v>
      </c>
      <c r="I611" s="5">
        <f t="shared" si="72"/>
        <v>0</v>
      </c>
      <c r="J611" s="6">
        <f>+H611+SUM($B$4:$B$5)-SUM($F$15:F611)</f>
        <v>26413.182954968648</v>
      </c>
      <c r="K611" s="10">
        <f t="shared" si="75"/>
        <v>8.9925324421558095E-4</v>
      </c>
      <c r="L611" s="10">
        <f>+H611/SUM($F$15:F611)-1</f>
        <v>1.6430830269846819E-3</v>
      </c>
      <c r="M611" s="14">
        <f t="shared" si="78"/>
        <v>0</v>
      </c>
      <c r="N611" s="14">
        <f t="shared" si="76"/>
        <v>1031.7739331743439</v>
      </c>
      <c r="O611" s="4">
        <f t="shared" si="77"/>
        <v>7.7762230199418907</v>
      </c>
      <c r="P611" s="14">
        <f>+AVERAGEIF($C$15:C611,"&lt;&gt;",$B$15:B611)</f>
        <v>7.9418064516129023</v>
      </c>
      <c r="R611" s="1"/>
    </row>
    <row r="612" spans="1:18" x14ac:dyDescent="0.25">
      <c r="A612" s="1">
        <v>41081</v>
      </c>
      <c r="B612" s="14">
        <v>7.7169999999999996</v>
      </c>
      <c r="G612">
        <f t="shared" si="73"/>
        <v>8344.8175777951492</v>
      </c>
      <c r="H612">
        <f t="shared" si="74"/>
        <v>7962.1994423064161</v>
      </c>
      <c r="I612" s="5">
        <f t="shared" si="72"/>
        <v>0</v>
      </c>
      <c r="J612" s="6">
        <f>+H612+SUM($B$4:$B$5)-SUM($F$15:F612)</f>
        <v>26338.895231780098</v>
      </c>
      <c r="K612" s="10">
        <f t="shared" si="75"/>
        <v>-2.8125244623187218E-3</v>
      </c>
      <c r="L612" s="10">
        <f>+H612/SUM($F$15:F612)-1</f>
        <v>-7.6159106792604847E-3</v>
      </c>
      <c r="M612" s="14">
        <f t="shared" si="78"/>
        <v>0</v>
      </c>
      <c r="N612" s="14">
        <f t="shared" si="76"/>
        <v>1031.7739331743439</v>
      </c>
      <c r="O612" s="4">
        <f t="shared" si="77"/>
        <v>7.7762230199418907</v>
      </c>
      <c r="P612" s="14">
        <f>+AVERAGEIF($C$15:C612,"&lt;&gt;",$B$15:B612)</f>
        <v>7.9418064516129023</v>
      </c>
      <c r="R612" s="1"/>
    </row>
    <row r="613" spans="1:18" x14ac:dyDescent="0.25">
      <c r="A613" s="1">
        <v>41082</v>
      </c>
      <c r="B613" s="14">
        <v>7.6369999999999996</v>
      </c>
      <c r="G613">
        <f t="shared" si="73"/>
        <v>8258.3091669847818</v>
      </c>
      <c r="H613">
        <f t="shared" si="74"/>
        <v>7879.6575276524691</v>
      </c>
      <c r="I613" s="5">
        <f t="shared" si="72"/>
        <v>0</v>
      </c>
      <c r="J613" s="6">
        <f>+H613+SUM($B$4:$B$5)-SUM($F$15:F613)</f>
        <v>26256.353317126148</v>
      </c>
      <c r="K613" s="10">
        <f t="shared" si="75"/>
        <v>-3.1338411853492065E-3</v>
      </c>
      <c r="L613" s="10">
        <f>+H613/SUM($F$15:F613)-1</f>
        <v>-1.790368146397725E-2</v>
      </c>
      <c r="M613" s="14">
        <f t="shared" si="78"/>
        <v>0</v>
      </c>
      <c r="N613" s="14">
        <f t="shared" si="76"/>
        <v>1031.7739331743439</v>
      </c>
      <c r="O613" s="4">
        <f t="shared" si="77"/>
        <v>7.7762230199418907</v>
      </c>
      <c r="P613" s="14">
        <f>+AVERAGEIF($C$15:C613,"&lt;&gt;",$B$15:B613)</f>
        <v>7.9418064516129023</v>
      </c>
      <c r="R613" s="1"/>
    </row>
    <row r="614" spans="1:18" x14ac:dyDescent="0.25">
      <c r="A614" s="1">
        <v>41085</v>
      </c>
      <c r="B614" s="14">
        <v>7.5640000000000001</v>
      </c>
      <c r="G614">
        <f t="shared" si="73"/>
        <v>8179.3702421203207</v>
      </c>
      <c r="H614">
        <f t="shared" si="74"/>
        <v>7804.3380305307419</v>
      </c>
      <c r="I614" s="5">
        <f t="shared" si="72"/>
        <v>0</v>
      </c>
      <c r="J614" s="6">
        <f>+H614+SUM($B$4:$B$5)-SUM($F$15:F614)</f>
        <v>26181.033820004424</v>
      </c>
      <c r="K614" s="10">
        <f t="shared" si="75"/>
        <v>-2.8686198807583718E-3</v>
      </c>
      <c r="L614" s="10">
        <f>+H614/SUM($F$15:F614)-1</f>
        <v>-2.7291272305031256E-2</v>
      </c>
      <c r="M614" s="14">
        <f t="shared" si="78"/>
        <v>0</v>
      </c>
      <c r="N614" s="14">
        <f t="shared" si="76"/>
        <v>1031.7739331743439</v>
      </c>
      <c r="O614" s="4">
        <f t="shared" si="77"/>
        <v>7.7762230199418907</v>
      </c>
      <c r="P614" s="14">
        <f>+AVERAGEIF($C$15:C614,"&lt;&gt;",$B$15:B614)</f>
        <v>7.9418064516129023</v>
      </c>
      <c r="R614" s="1"/>
    </row>
    <row r="615" spans="1:18" x14ac:dyDescent="0.25">
      <c r="A615" s="1">
        <v>41086</v>
      </c>
      <c r="B615" s="14">
        <v>7.5880000000000001</v>
      </c>
      <c r="G615">
        <f t="shared" si="73"/>
        <v>8205.3227653634312</v>
      </c>
      <c r="H615">
        <f t="shared" si="74"/>
        <v>7829.1006049269254</v>
      </c>
      <c r="I615" s="5">
        <f t="shared" si="72"/>
        <v>0</v>
      </c>
      <c r="J615" s="6">
        <f>+H615+SUM($B$4:$B$5)-SUM($F$15:F615)</f>
        <v>26205.796394400608</v>
      </c>
      <c r="K615" s="10">
        <f t="shared" si="75"/>
        <v>9.4582110723462343E-4</v>
      </c>
      <c r="L615" s="10">
        <f>+H615/SUM($F$15:F615)-1</f>
        <v>-2.4204941069616348E-2</v>
      </c>
      <c r="M615" s="14">
        <f t="shared" si="78"/>
        <v>0</v>
      </c>
      <c r="N615" s="14">
        <f t="shared" si="76"/>
        <v>1031.7739331743439</v>
      </c>
      <c r="O615" s="4">
        <f t="shared" si="77"/>
        <v>7.7762230199418907</v>
      </c>
      <c r="P615" s="14">
        <f>+AVERAGEIF($C$15:C615,"&lt;&gt;",$B$15:B615)</f>
        <v>7.9418064516129023</v>
      </c>
      <c r="R615" s="1"/>
    </row>
    <row r="616" spans="1:18" x14ac:dyDescent="0.25">
      <c r="A616" s="1">
        <v>41087</v>
      </c>
      <c r="B616" s="14">
        <v>7.6470000000000002</v>
      </c>
      <c r="G616">
        <f t="shared" si="73"/>
        <v>8269.122718336077</v>
      </c>
      <c r="H616">
        <f t="shared" si="74"/>
        <v>7889.9752669842119</v>
      </c>
      <c r="I616" s="5">
        <f t="shared" si="72"/>
        <v>0</v>
      </c>
      <c r="J616" s="6">
        <f>+H616+SUM($B$4:$B$5)-SUM($F$15:F616)</f>
        <v>26266.671056457893</v>
      </c>
      <c r="K616" s="10">
        <f t="shared" si="75"/>
        <v>2.3229464634890729E-3</v>
      </c>
      <c r="L616" s="10">
        <f>+H616/SUM($F$15:F616)-1</f>
        <v>-1.6617710115887641E-2</v>
      </c>
      <c r="M616" s="14">
        <f t="shared" si="78"/>
        <v>0</v>
      </c>
      <c r="N616" s="14">
        <f t="shared" si="76"/>
        <v>1031.7739331743439</v>
      </c>
      <c r="O616" s="4">
        <f t="shared" si="77"/>
        <v>7.7762230199418907</v>
      </c>
      <c r="P616" s="14">
        <f>+AVERAGEIF($C$15:C616,"&lt;&gt;",$B$15:B616)</f>
        <v>7.9418064516129023</v>
      </c>
      <c r="R616" s="1"/>
    </row>
    <row r="617" spans="1:18" x14ac:dyDescent="0.25">
      <c r="A617" s="1">
        <v>41088</v>
      </c>
      <c r="B617" s="14">
        <v>7.6189999999999998</v>
      </c>
      <c r="G617">
        <f t="shared" si="73"/>
        <v>8238.8447745524481</v>
      </c>
      <c r="H617">
        <f t="shared" si="74"/>
        <v>7861.0855968553296</v>
      </c>
      <c r="I617" s="5">
        <f t="shared" si="72"/>
        <v>0</v>
      </c>
      <c r="J617" s="6">
        <f>+H617+SUM($B$4:$B$5)-SUM($F$15:F617)</f>
        <v>26237.78138632901</v>
      </c>
      <c r="K617" s="10">
        <f t="shared" si="75"/>
        <v>-1.0998603540885998E-3</v>
      </c>
      <c r="L617" s="10">
        <f>+H617/SUM($F$15:F617)-1</f>
        <v>-2.021842989053857E-2</v>
      </c>
      <c r="M617" s="14">
        <f t="shared" si="78"/>
        <v>0</v>
      </c>
      <c r="N617" s="14">
        <f t="shared" si="76"/>
        <v>1031.7739331743439</v>
      </c>
      <c r="O617" s="4">
        <f t="shared" si="77"/>
        <v>7.7762230199418907</v>
      </c>
      <c r="P617" s="14">
        <f>+AVERAGEIF($C$15:C617,"&lt;&gt;",$B$15:B617)</f>
        <v>7.9418064516129023</v>
      </c>
      <c r="R617" s="1"/>
    </row>
    <row r="618" spans="1:18" x14ac:dyDescent="0.25">
      <c r="A618" s="1">
        <v>41089</v>
      </c>
      <c r="B618" s="14">
        <v>7.7039999999999997</v>
      </c>
      <c r="G618">
        <f t="shared" si="73"/>
        <v>8330.7599610384659</v>
      </c>
      <c r="H618">
        <f t="shared" si="74"/>
        <v>7948.7863811751495</v>
      </c>
      <c r="I618" s="5">
        <f t="shared" si="72"/>
        <v>0</v>
      </c>
      <c r="J618" s="6">
        <f>+H618+SUM($B$4:$B$5)-SUM($F$15:F618)</f>
        <v>26325.482170648833</v>
      </c>
      <c r="K618" s="10">
        <f t="shared" si="75"/>
        <v>3.3425381143512567E-3</v>
      </c>
      <c r="L618" s="10">
        <f>+H618/SUM($F$15:F618)-1</f>
        <v>-9.2876734317770548E-3</v>
      </c>
      <c r="M618" s="14">
        <f t="shared" si="78"/>
        <v>0</v>
      </c>
      <c r="N618" s="14">
        <f t="shared" si="76"/>
        <v>1031.7739331743439</v>
      </c>
      <c r="O618" s="4">
        <f t="shared" si="77"/>
        <v>7.7762230199418907</v>
      </c>
      <c r="P618" s="14">
        <f>+AVERAGEIF($C$15:C618,"&lt;&gt;",$B$15:B618)</f>
        <v>7.9418064516129023</v>
      </c>
      <c r="R618" s="1"/>
    </row>
    <row r="619" spans="1:18" x14ac:dyDescent="0.25">
      <c r="A619" s="1">
        <v>41092</v>
      </c>
      <c r="B619" s="14">
        <v>7.7960000000000003</v>
      </c>
      <c r="G619">
        <f t="shared" si="73"/>
        <v>8430.2446334703891</v>
      </c>
      <c r="H619">
        <f t="shared" si="74"/>
        <v>8043.7095830271892</v>
      </c>
      <c r="I619" s="5">
        <f t="shared" si="72"/>
        <v>0</v>
      </c>
      <c r="J619" s="6">
        <f>+H619+SUM($B$4:$B$5)-SUM($F$15:F619)</f>
        <v>26420.405372500867</v>
      </c>
      <c r="K619" s="10">
        <f t="shared" si="75"/>
        <v>3.6057535902558335E-3</v>
      </c>
      <c r="L619" s="10">
        <f>+H619/SUM($F$15:F619)-1</f>
        <v>2.5432629706472198E-3</v>
      </c>
      <c r="M619" s="14">
        <f t="shared" si="78"/>
        <v>0</v>
      </c>
      <c r="N619" s="14">
        <f t="shared" si="76"/>
        <v>1031.7739331743439</v>
      </c>
      <c r="O619" s="4">
        <f t="shared" si="77"/>
        <v>7.7762230199418907</v>
      </c>
      <c r="P619" s="14">
        <f>+AVERAGEIF($C$15:C619,"&lt;&gt;",$B$15:B619)</f>
        <v>7.9418064516129023</v>
      </c>
      <c r="R619" s="1"/>
    </row>
    <row r="620" spans="1:18" x14ac:dyDescent="0.25">
      <c r="A620" s="1">
        <v>41093</v>
      </c>
      <c r="B620" s="14">
        <v>7.899</v>
      </c>
      <c r="G620">
        <f t="shared" si="73"/>
        <v>8541.6242123887387</v>
      </c>
      <c r="H620">
        <f t="shared" si="74"/>
        <v>8149.9822981441475</v>
      </c>
      <c r="I620" s="5">
        <f t="shared" si="72"/>
        <v>0</v>
      </c>
      <c r="J620" s="6">
        <f>+H620+SUM($B$4:$B$5)-SUM($F$15:F620)</f>
        <v>26526.678087617827</v>
      </c>
      <c r="K620" s="10">
        <f t="shared" si="75"/>
        <v>4.02237261762739E-3</v>
      </c>
      <c r="L620" s="10">
        <f>+H620/SUM($F$15:F620)-1</f>
        <v>1.5788767855970276E-2</v>
      </c>
      <c r="M620" s="14">
        <f t="shared" si="78"/>
        <v>0</v>
      </c>
      <c r="N620" s="14">
        <f t="shared" si="76"/>
        <v>1031.7739331743439</v>
      </c>
      <c r="O620" s="4">
        <f t="shared" si="77"/>
        <v>7.7762230199418907</v>
      </c>
      <c r="P620" s="14">
        <f>+AVERAGEIF($C$15:C620,"&lt;&gt;",$B$15:B620)</f>
        <v>7.9418064516129023</v>
      </c>
      <c r="R620" s="1"/>
    </row>
    <row r="621" spans="1:18" x14ac:dyDescent="0.25">
      <c r="A621" s="1">
        <v>41094</v>
      </c>
      <c r="B621" s="14">
        <v>7.9569999999999999</v>
      </c>
      <c r="G621">
        <f t="shared" si="73"/>
        <v>8604.3428102262551</v>
      </c>
      <c r="H621">
        <f t="shared" si="74"/>
        <v>8209.8251862682591</v>
      </c>
      <c r="I621" s="5">
        <f t="shared" si="72"/>
        <v>0</v>
      </c>
      <c r="J621" s="6">
        <f>+H621+SUM($B$4:$B$5)-SUM($F$15:F621)</f>
        <v>26586.52097574194</v>
      </c>
      <c r="K621" s="10">
        <f t="shared" si="75"/>
        <v>2.2559510816413386E-3</v>
      </c>
      <c r="L621" s="10">
        <f>+H621/SUM($F$15:F621)-1</f>
        <v>2.3247401674889812E-2</v>
      </c>
      <c r="M621" s="14">
        <f t="shared" si="78"/>
        <v>0</v>
      </c>
      <c r="N621" s="14">
        <f t="shared" si="76"/>
        <v>1031.7739331743439</v>
      </c>
      <c r="O621" s="4">
        <f t="shared" si="77"/>
        <v>7.7762230199418907</v>
      </c>
      <c r="P621" s="14">
        <f>+AVERAGEIF($C$15:C621,"&lt;&gt;",$B$15:B621)</f>
        <v>7.9418064516129023</v>
      </c>
      <c r="R621" s="1"/>
    </row>
    <row r="622" spans="1:18" x14ac:dyDescent="0.25">
      <c r="A622" s="1">
        <v>41095</v>
      </c>
      <c r="B622" s="14">
        <v>8.0259999999999998</v>
      </c>
      <c r="G622">
        <f t="shared" si="73"/>
        <v>8678.9563145501979</v>
      </c>
      <c r="H622">
        <f t="shared" si="74"/>
        <v>8281.0175876572885</v>
      </c>
      <c r="I622" s="5">
        <f t="shared" si="72"/>
        <v>0</v>
      </c>
      <c r="J622" s="6">
        <f>+H622+SUM($B$4:$B$5)-SUM($F$15:F622)</f>
        <v>26657.713377130971</v>
      </c>
      <c r="K622" s="10">
        <f t="shared" si="75"/>
        <v>2.6777629707168682E-3</v>
      </c>
      <c r="L622" s="10">
        <f>+H622/SUM($F$15:F622)-1</f>
        <v>3.2120603976707907E-2</v>
      </c>
      <c r="M622" s="14">
        <f t="shared" si="78"/>
        <v>0</v>
      </c>
      <c r="N622" s="14">
        <f t="shared" si="76"/>
        <v>1031.7739331743439</v>
      </c>
      <c r="O622" s="4">
        <f t="shared" si="77"/>
        <v>7.7762230199418907</v>
      </c>
      <c r="P622" s="14">
        <f>+AVERAGEIF($C$15:C622,"&lt;&gt;",$B$15:B622)</f>
        <v>7.9418064516129023</v>
      </c>
      <c r="R622" s="1"/>
    </row>
    <row r="623" spans="1:18" x14ac:dyDescent="0.25">
      <c r="A623" s="1">
        <v>41096</v>
      </c>
      <c r="B623" s="14">
        <v>7.9939999999999998</v>
      </c>
      <c r="G623">
        <f t="shared" si="73"/>
        <v>8644.3529502260517</v>
      </c>
      <c r="H623">
        <f t="shared" si="74"/>
        <v>8248.0008217957093</v>
      </c>
      <c r="I623" s="5">
        <f t="shared" si="72"/>
        <v>0</v>
      </c>
      <c r="J623" s="6">
        <f>+H623+SUM($B$4:$B$5)-SUM($F$15:F623)</f>
        <v>26624.696611269388</v>
      </c>
      <c r="K623" s="10">
        <f t="shared" si="75"/>
        <v>-1.2385445591108768E-3</v>
      </c>
      <c r="L623" s="10">
        <f>+H623/SUM($F$15:F623)-1</f>
        <v>2.8005495662821289E-2</v>
      </c>
      <c r="M623" s="14">
        <f t="shared" si="78"/>
        <v>0</v>
      </c>
      <c r="N623" s="14">
        <f t="shared" si="76"/>
        <v>1031.7739331743439</v>
      </c>
      <c r="O623" s="4">
        <f t="shared" si="77"/>
        <v>7.7762230199418907</v>
      </c>
      <c r="P623" s="14">
        <f>+AVERAGEIF($C$15:C623,"&lt;&gt;",$B$15:B623)</f>
        <v>7.9418064516129023</v>
      </c>
      <c r="R623" s="1"/>
    </row>
    <row r="624" spans="1:18" x14ac:dyDescent="0.25">
      <c r="A624" s="1">
        <v>41099</v>
      </c>
      <c r="B624" s="14">
        <v>7.9180000000000001</v>
      </c>
      <c r="C624">
        <f>+$B$3</f>
        <v>200</v>
      </c>
      <c r="D624" s="7">
        <f>+$D$11</f>
        <v>2.223157894736842</v>
      </c>
      <c r="E624">
        <v>1.54</v>
      </c>
      <c r="F624" s="6">
        <f>+C624-D624-E624</f>
        <v>196.23684210526318</v>
      </c>
      <c r="G624">
        <f t="shared" si="73"/>
        <v>8762.1699599562016</v>
      </c>
      <c r="H624">
        <f t="shared" si="74"/>
        <v>8365.8228449797225</v>
      </c>
      <c r="I624" s="5">
        <f t="shared" si="72"/>
        <v>798800</v>
      </c>
      <c r="J624" s="6">
        <f>+H624+SUM($B$4:$B$5)-SUM($F$15:F624)</f>
        <v>26546.281792348142</v>
      </c>
      <c r="K624" s="10">
        <f t="shared" si="75"/>
        <v>-2.9451910782734014E-3</v>
      </c>
      <c r="L624" s="10">
        <f>+H624/SUM($F$15:F624)-1</f>
        <v>1.7796832135938523E-2</v>
      </c>
      <c r="M624" s="14">
        <f t="shared" si="78"/>
        <v>24.783637548025155</v>
      </c>
      <c r="N624" s="14">
        <f t="shared" si="76"/>
        <v>1056.5575707223691</v>
      </c>
      <c r="O624" s="4">
        <f t="shared" si="77"/>
        <v>7.7795486780828016</v>
      </c>
      <c r="P624" s="14">
        <f>+AVERAGEIF($C$15:C624,"&lt;&gt;",$B$15:B624)</f>
        <v>7.9410624999999992</v>
      </c>
      <c r="R624" s="1"/>
    </row>
    <row r="625" spans="1:18" x14ac:dyDescent="0.25">
      <c r="A625" s="1">
        <v>41100</v>
      </c>
      <c r="B625" s="14">
        <v>7.9269999999999996</v>
      </c>
      <c r="G625">
        <f t="shared" si="73"/>
        <v>8772.1294863062394</v>
      </c>
      <c r="H625">
        <f t="shared" si="74"/>
        <v>8375.3318631162238</v>
      </c>
      <c r="I625" s="5">
        <f t="shared" si="72"/>
        <v>0</v>
      </c>
      <c r="J625" s="6">
        <f>+H625+SUM($B$4:$B$5)-SUM($F$15:F625)</f>
        <v>26555.790810484643</v>
      </c>
      <c r="K625" s="10">
        <f t="shared" si="75"/>
        <v>3.5820527375096667E-4</v>
      </c>
      <c r="L625" s="10">
        <f>+H625/SUM($F$15:F625)-1</f>
        <v>1.895371158645931E-2</v>
      </c>
      <c r="M625" s="14">
        <f t="shared" si="78"/>
        <v>0</v>
      </c>
      <c r="N625" s="14">
        <f t="shared" si="76"/>
        <v>1056.5575707223691</v>
      </c>
      <c r="O625" s="4">
        <f t="shared" si="77"/>
        <v>7.7795486780828016</v>
      </c>
      <c r="P625" s="14">
        <f>+AVERAGEIF($C$15:C625,"&lt;&gt;",$B$15:B625)</f>
        <v>7.9410624999999992</v>
      </c>
      <c r="R625" s="1"/>
    </row>
    <row r="626" spans="1:18" x14ac:dyDescent="0.25">
      <c r="A626" s="1">
        <v>41101</v>
      </c>
      <c r="B626" s="14">
        <v>7.9169999999999998</v>
      </c>
      <c r="G626">
        <f t="shared" si="73"/>
        <v>8761.0633459173077</v>
      </c>
      <c r="H626">
        <f t="shared" si="74"/>
        <v>8364.7662874090001</v>
      </c>
      <c r="I626" s="5">
        <f t="shared" si="72"/>
        <v>0</v>
      </c>
      <c r="J626" s="6">
        <f>+H626+SUM($B$4:$B$5)-SUM($F$15:F626)</f>
        <v>26545.225234777419</v>
      </c>
      <c r="K626" s="10">
        <f t="shared" si="75"/>
        <v>-3.9786334297575721E-4</v>
      </c>
      <c r="L626" s="10">
        <f>+H626/SUM($F$15:F626)-1</f>
        <v>1.7668289974769547E-2</v>
      </c>
      <c r="M626" s="14">
        <f t="shared" si="78"/>
        <v>0</v>
      </c>
      <c r="N626" s="14">
        <f t="shared" si="76"/>
        <v>1056.5575707223691</v>
      </c>
      <c r="O626" s="4">
        <f t="shared" si="77"/>
        <v>7.7795486780828016</v>
      </c>
      <c r="P626" s="14">
        <f>+AVERAGEIF($C$15:C626,"&lt;&gt;",$B$15:B626)</f>
        <v>7.9410624999999992</v>
      </c>
      <c r="R626" s="1"/>
    </row>
    <row r="627" spans="1:18" x14ac:dyDescent="0.25">
      <c r="A627" s="1">
        <v>41102</v>
      </c>
      <c r="B627" s="14">
        <v>7.8140000000000001</v>
      </c>
      <c r="G627">
        <f t="shared" si="73"/>
        <v>8647.0820999113112</v>
      </c>
      <c r="H627">
        <f t="shared" si="74"/>
        <v>8255.9408576245969</v>
      </c>
      <c r="I627" s="5">
        <f t="shared" si="72"/>
        <v>0</v>
      </c>
      <c r="J627" s="6">
        <f>+H627+SUM($B$4:$B$5)-SUM($F$15:F627)</f>
        <v>26436.399804993016</v>
      </c>
      <c r="K627" s="10">
        <f t="shared" si="75"/>
        <v>-4.0996235225696509E-3</v>
      </c>
      <c r="L627" s="10">
        <f>+H627/SUM($F$15:F627)-1</f>
        <v>4.4284473743652075E-3</v>
      </c>
      <c r="M627" s="14">
        <f t="shared" si="78"/>
        <v>0</v>
      </c>
      <c r="N627" s="14">
        <f t="shared" si="76"/>
        <v>1056.5575707223691</v>
      </c>
      <c r="O627" s="4">
        <f t="shared" si="77"/>
        <v>7.7795486780828016</v>
      </c>
      <c r="P627" s="14">
        <f>+AVERAGEIF($C$15:C627,"&lt;&gt;",$B$15:B627)</f>
        <v>7.9410624999999992</v>
      </c>
      <c r="R627" s="1"/>
    </row>
    <row r="628" spans="1:18" x14ac:dyDescent="0.25">
      <c r="A628" s="1">
        <v>41103</v>
      </c>
      <c r="B628" s="14">
        <v>7.8710000000000004</v>
      </c>
      <c r="G628">
        <f t="shared" si="73"/>
        <v>8710.1591001282231</v>
      </c>
      <c r="H628">
        <f t="shared" si="74"/>
        <v>8316.1646391557733</v>
      </c>
      <c r="I628" s="5">
        <f t="shared" si="72"/>
        <v>0</v>
      </c>
      <c r="J628" s="6">
        <f>+H628+SUM($B$4:$B$5)-SUM($F$15:F628)</f>
        <v>26496.623586524191</v>
      </c>
      <c r="K628" s="10">
        <f t="shared" si="75"/>
        <v>2.2780628971952321E-3</v>
      </c>
      <c r="L628" s="10">
        <f>+H628/SUM($F$15:F628)-1</f>
        <v>1.175535056099708E-2</v>
      </c>
      <c r="M628" s="14">
        <f t="shared" si="78"/>
        <v>0</v>
      </c>
      <c r="N628" s="14">
        <f t="shared" si="76"/>
        <v>1056.5575707223691</v>
      </c>
      <c r="O628" s="4">
        <f t="shared" si="77"/>
        <v>7.7795486780828016</v>
      </c>
      <c r="P628" s="14">
        <f>+AVERAGEIF($C$15:C628,"&lt;&gt;",$B$15:B628)</f>
        <v>7.9410624999999992</v>
      </c>
      <c r="R628" s="1"/>
    </row>
    <row r="629" spans="1:18" x14ac:dyDescent="0.25">
      <c r="A629" s="1">
        <v>41106</v>
      </c>
      <c r="B629" s="14">
        <v>7.8789999999999996</v>
      </c>
      <c r="G629">
        <f t="shared" si="73"/>
        <v>8719.012012439367</v>
      </c>
      <c r="H629">
        <f t="shared" si="74"/>
        <v>8324.6170997215504</v>
      </c>
      <c r="I629" s="5">
        <f t="shared" si="72"/>
        <v>0</v>
      </c>
      <c r="J629" s="6">
        <f>+H629+SUM($B$4:$B$5)-SUM($F$15:F629)</f>
        <v>26505.07604708997</v>
      </c>
      <c r="K629" s="10">
        <f t="shared" si="75"/>
        <v>3.1900142062157855E-4</v>
      </c>
      <c r="L629" s="10">
        <f>+H629/SUM($F$15:F629)-1</f>
        <v>1.2783687850348668E-2</v>
      </c>
      <c r="M629" s="14">
        <f t="shared" si="78"/>
        <v>0</v>
      </c>
      <c r="N629" s="14">
        <f t="shared" si="76"/>
        <v>1056.5575707223691</v>
      </c>
      <c r="O629" s="4">
        <f t="shared" si="77"/>
        <v>7.7795486780828016</v>
      </c>
      <c r="P629" s="14">
        <f>+AVERAGEIF($C$15:C629,"&lt;&gt;",$B$15:B629)</f>
        <v>7.9410624999999992</v>
      </c>
      <c r="R629" s="1"/>
    </row>
    <row r="630" spans="1:18" x14ac:dyDescent="0.25">
      <c r="A630" s="1">
        <v>41107</v>
      </c>
      <c r="B630" s="14">
        <v>7.952</v>
      </c>
      <c r="G630">
        <f t="shared" si="73"/>
        <v>8799.7948372785686</v>
      </c>
      <c r="H630">
        <f t="shared" si="74"/>
        <v>8401.7458023842828</v>
      </c>
      <c r="I630" s="5">
        <f t="shared" si="72"/>
        <v>0</v>
      </c>
      <c r="J630" s="6">
        <f>+H630+SUM($B$4:$B$5)-SUM($F$15:F630)</f>
        <v>26582.204749752702</v>
      </c>
      <c r="K630" s="10">
        <f t="shared" si="75"/>
        <v>2.9099596819002205E-3</v>
      </c>
      <c r="L630" s="10">
        <f>+H630/SUM($F$15:F630)-1</f>
        <v>2.2167265615683718E-2</v>
      </c>
      <c r="M630" s="14">
        <f t="shared" si="78"/>
        <v>0</v>
      </c>
      <c r="N630" s="14">
        <f t="shared" si="76"/>
        <v>1056.5575707223691</v>
      </c>
      <c r="O630" s="4">
        <f t="shared" si="77"/>
        <v>7.7795486780828016</v>
      </c>
      <c r="P630" s="14">
        <f>+AVERAGEIF($C$15:C630,"&lt;&gt;",$B$15:B630)</f>
        <v>7.9410624999999992</v>
      </c>
      <c r="R630" s="1"/>
    </row>
    <row r="631" spans="1:18" x14ac:dyDescent="0.25">
      <c r="A631" s="1">
        <v>41108</v>
      </c>
      <c r="B631" s="14">
        <v>7.9050000000000002</v>
      </c>
      <c r="G631">
        <f t="shared" si="73"/>
        <v>8747.7839774505883</v>
      </c>
      <c r="H631">
        <f t="shared" si="74"/>
        <v>8352.0875965603318</v>
      </c>
      <c r="I631" s="5">
        <f t="shared" si="72"/>
        <v>0</v>
      </c>
      <c r="J631" s="6">
        <f>+H631+SUM($B$4:$B$5)-SUM($F$15:F631)</f>
        <v>26532.546543928751</v>
      </c>
      <c r="K631" s="10">
        <f t="shared" si="75"/>
        <v>-1.8680995911151133E-3</v>
      </c>
      <c r="L631" s="10">
        <f>+H631/SUM($F$15:F631)-1</f>
        <v>1.6125784040741831E-2</v>
      </c>
      <c r="M631" s="14">
        <f t="shared" si="78"/>
        <v>0</v>
      </c>
      <c r="N631" s="14">
        <f t="shared" si="76"/>
        <v>1056.5575707223691</v>
      </c>
      <c r="O631" s="4">
        <f t="shared" si="77"/>
        <v>7.7795486780828016</v>
      </c>
      <c r="P631" s="14">
        <f>+AVERAGEIF($C$15:C631,"&lt;&gt;",$B$15:B631)</f>
        <v>7.9410624999999992</v>
      </c>
      <c r="R631" s="1"/>
    </row>
    <row r="632" spans="1:18" x14ac:dyDescent="0.25">
      <c r="A632" s="1">
        <v>41109</v>
      </c>
      <c r="B632" s="14">
        <v>7.992</v>
      </c>
      <c r="G632">
        <f t="shared" si="73"/>
        <v>8844.0593988342953</v>
      </c>
      <c r="H632">
        <f t="shared" si="74"/>
        <v>8444.0081052131773</v>
      </c>
      <c r="I632" s="5">
        <f t="shared" si="72"/>
        <v>0</v>
      </c>
      <c r="J632" s="6">
        <f>+H632+SUM($B$4:$B$5)-SUM($F$15:F632)</f>
        <v>26624.467052581596</v>
      </c>
      <c r="K632" s="10">
        <f t="shared" si="75"/>
        <v>3.4644435090562808E-3</v>
      </c>
      <c r="L632" s="10">
        <f>+H632/SUM($F$15:F632)-1</f>
        <v>2.7308952062442549E-2</v>
      </c>
      <c r="M632" s="14">
        <f t="shared" si="78"/>
        <v>0</v>
      </c>
      <c r="N632" s="14">
        <f t="shared" si="76"/>
        <v>1056.5575707223691</v>
      </c>
      <c r="O632" s="4">
        <f t="shared" si="77"/>
        <v>7.7795486780828016</v>
      </c>
      <c r="P632" s="14">
        <f>+AVERAGEIF($C$15:C632,"&lt;&gt;",$B$15:B632)</f>
        <v>7.9410624999999992</v>
      </c>
      <c r="R632" s="1"/>
    </row>
    <row r="633" spans="1:18" x14ac:dyDescent="0.25">
      <c r="A633" s="1">
        <v>41110</v>
      </c>
      <c r="B633" s="14">
        <v>8.0120000000000005</v>
      </c>
      <c r="G633">
        <f t="shared" si="73"/>
        <v>8866.1916796121586</v>
      </c>
      <c r="H633">
        <f t="shared" si="74"/>
        <v>8465.1392566276245</v>
      </c>
      <c r="I633" s="5">
        <f t="shared" si="72"/>
        <v>0</v>
      </c>
      <c r="J633" s="6">
        <f>+H633+SUM($B$4:$B$5)-SUM($F$15:F633)</f>
        <v>26645.598203996044</v>
      </c>
      <c r="K633" s="10">
        <f t="shared" si="75"/>
        <v>7.9367415590758661E-4</v>
      </c>
      <c r="L633" s="10">
        <f>+H633/SUM($F$15:F633)-1</f>
        <v>2.9879795285822075E-2</v>
      </c>
      <c r="M633" s="14">
        <f t="shared" si="78"/>
        <v>0</v>
      </c>
      <c r="N633" s="14">
        <f t="shared" si="76"/>
        <v>1056.5575707223691</v>
      </c>
      <c r="O633" s="4">
        <f t="shared" si="77"/>
        <v>7.7795486780828016</v>
      </c>
      <c r="P633" s="14">
        <f>+AVERAGEIF($C$15:C633,"&lt;&gt;",$B$15:B633)</f>
        <v>7.9410624999999992</v>
      </c>
      <c r="R633" s="1"/>
    </row>
    <row r="634" spans="1:18" x14ac:dyDescent="0.25">
      <c r="A634" s="1">
        <v>41113</v>
      </c>
      <c r="B634" s="14">
        <v>7.8460000000000001</v>
      </c>
      <c r="G634">
        <f t="shared" si="73"/>
        <v>8682.4937491558903</v>
      </c>
      <c r="H634">
        <f t="shared" si="74"/>
        <v>8289.7506998877107</v>
      </c>
      <c r="I634" s="5">
        <f t="shared" si="72"/>
        <v>0</v>
      </c>
      <c r="J634" s="6">
        <f>+H634+SUM($B$4:$B$5)-SUM($F$15:F634)</f>
        <v>26470.209647256124</v>
      </c>
      <c r="K634" s="10">
        <f t="shared" si="75"/>
        <v>-6.5822713154031209E-3</v>
      </c>
      <c r="L634" s="10">
        <f>+H634/SUM($F$15:F634)-1</f>
        <v>8.5417965317722278E-3</v>
      </c>
      <c r="M634" s="14">
        <f t="shared" si="78"/>
        <v>0</v>
      </c>
      <c r="N634" s="14">
        <f t="shared" si="76"/>
        <v>1056.5575707223691</v>
      </c>
      <c r="O634" s="4">
        <f t="shared" si="77"/>
        <v>7.7795486780828016</v>
      </c>
      <c r="P634" s="14">
        <f>+AVERAGEIF($C$15:C634,"&lt;&gt;",$B$15:B634)</f>
        <v>7.9410624999999992</v>
      </c>
      <c r="R634" s="1"/>
    </row>
    <row r="635" spans="1:18" x14ac:dyDescent="0.25">
      <c r="A635" s="1">
        <v>41114</v>
      </c>
      <c r="B635" s="14">
        <v>7.8380000000000001</v>
      </c>
      <c r="G635">
        <f t="shared" si="73"/>
        <v>8673.6408368447446</v>
      </c>
      <c r="H635">
        <f t="shared" si="74"/>
        <v>8281.2982393219318</v>
      </c>
      <c r="I635" s="5">
        <f t="shared" si="72"/>
        <v>0</v>
      </c>
      <c r="J635" s="6">
        <f>+H635+SUM($B$4:$B$5)-SUM($F$15:F635)</f>
        <v>26461.757186690345</v>
      </c>
      <c r="K635" s="10">
        <f t="shared" si="75"/>
        <v>-3.1931974390897455E-4</v>
      </c>
      <c r="L635" s="10">
        <f>+H635/SUM($F$15:F635)-1</f>
        <v>7.5134592424204172E-3</v>
      </c>
      <c r="M635" s="14">
        <f t="shared" si="78"/>
        <v>0</v>
      </c>
      <c r="N635" s="14">
        <f t="shared" si="76"/>
        <v>1056.5575707223691</v>
      </c>
      <c r="O635" s="4">
        <f t="shared" si="77"/>
        <v>7.7795486780828016</v>
      </c>
      <c r="P635" s="14">
        <f>+AVERAGEIF($C$15:C635,"&lt;&gt;",$B$15:B635)</f>
        <v>7.9410624999999992</v>
      </c>
      <c r="R635" s="1"/>
    </row>
    <row r="636" spans="1:18" x14ac:dyDescent="0.25">
      <c r="A636" s="1">
        <v>41115</v>
      </c>
      <c r="B636" s="14">
        <v>7.79</v>
      </c>
      <c r="G636">
        <f t="shared" si="73"/>
        <v>8620.5233629778722</v>
      </c>
      <c r="H636">
        <f t="shared" si="74"/>
        <v>8230.5834759272584</v>
      </c>
      <c r="I636" s="5">
        <f t="shared" si="72"/>
        <v>0</v>
      </c>
      <c r="J636" s="6">
        <f>+H636+SUM($B$4:$B$5)-SUM($F$15:F636)</f>
        <v>26411.042423295672</v>
      </c>
      <c r="K636" s="10">
        <f t="shared" si="75"/>
        <v>-1.9165304494661584E-3</v>
      </c>
      <c r="L636" s="10">
        <f>+H636/SUM($F$15:F636)-1</f>
        <v>1.3434355063097758E-3</v>
      </c>
      <c r="M636" s="14">
        <f t="shared" si="78"/>
        <v>0</v>
      </c>
      <c r="N636" s="14">
        <f t="shared" si="76"/>
        <v>1056.5575707223691</v>
      </c>
      <c r="O636" s="4">
        <f t="shared" si="77"/>
        <v>7.7795486780828016</v>
      </c>
      <c r="P636" s="14">
        <f>+AVERAGEIF($C$15:C636,"&lt;&gt;",$B$15:B636)</f>
        <v>7.9410624999999992</v>
      </c>
      <c r="R636" s="1"/>
    </row>
    <row r="637" spans="1:18" x14ac:dyDescent="0.25">
      <c r="A637" s="1">
        <v>41116</v>
      </c>
      <c r="B637" s="14">
        <v>7.77</v>
      </c>
      <c r="G637">
        <f t="shared" si="73"/>
        <v>8598.3910822000089</v>
      </c>
      <c r="H637">
        <f t="shared" si="74"/>
        <v>8209.4523245128112</v>
      </c>
      <c r="I637" s="5">
        <f t="shared" si="72"/>
        <v>0</v>
      </c>
      <c r="J637" s="6">
        <f>+H637+SUM($B$4:$B$5)-SUM($F$15:F637)</f>
        <v>26389.911271881225</v>
      </c>
      <c r="K637" s="10">
        <f t="shared" si="75"/>
        <v>-8.0008774647266634E-4</v>
      </c>
      <c r="L637" s="10">
        <f>+H637/SUM($F$15:F637)-1</f>
        <v>-1.2274077170697506E-3</v>
      </c>
      <c r="M637" s="14">
        <f t="shared" si="78"/>
        <v>0</v>
      </c>
      <c r="N637" s="14">
        <f t="shared" si="76"/>
        <v>1056.5575707223691</v>
      </c>
      <c r="O637" s="4">
        <f t="shared" si="77"/>
        <v>7.7795486780828016</v>
      </c>
      <c r="P637" s="14">
        <f>+AVERAGEIF($C$15:C637,"&lt;&gt;",$B$15:B637)</f>
        <v>7.9410624999999992</v>
      </c>
      <c r="R637" s="1"/>
    </row>
    <row r="638" spans="1:18" x14ac:dyDescent="0.25">
      <c r="A638" s="1">
        <v>41117</v>
      </c>
      <c r="B638" s="14">
        <v>7.9279999999999999</v>
      </c>
      <c r="G638">
        <f t="shared" si="73"/>
        <v>8773.2361003451315</v>
      </c>
      <c r="H638">
        <f t="shared" si="74"/>
        <v>8376.3884206869461</v>
      </c>
      <c r="I638" s="5">
        <f t="shared" si="72"/>
        <v>0</v>
      </c>
      <c r="J638" s="6">
        <f>+H638+SUM($B$4:$B$5)-SUM($F$15:F638)</f>
        <v>26556.847368055365</v>
      </c>
      <c r="K638" s="10">
        <f t="shared" si="75"/>
        <v>6.325754355681168E-3</v>
      </c>
      <c r="L638" s="10">
        <f>+H638/SUM($F$15:F638)-1</f>
        <v>1.9082253747628286E-2</v>
      </c>
      <c r="M638" s="14">
        <f t="shared" si="78"/>
        <v>0</v>
      </c>
      <c r="N638" s="14">
        <f t="shared" si="76"/>
        <v>1056.5575707223691</v>
      </c>
      <c r="O638" s="4">
        <f t="shared" si="77"/>
        <v>7.7795486780828016</v>
      </c>
      <c r="P638" s="14">
        <f>+AVERAGEIF($C$15:C638,"&lt;&gt;",$B$15:B638)</f>
        <v>7.9410624999999992</v>
      </c>
      <c r="R638" s="1"/>
    </row>
    <row r="639" spans="1:18" x14ac:dyDescent="0.25">
      <c r="A639" s="1">
        <v>41120</v>
      </c>
      <c r="B639" s="14">
        <v>8.0619999999999994</v>
      </c>
      <c r="G639">
        <f t="shared" si="73"/>
        <v>8921.522381556817</v>
      </c>
      <c r="H639">
        <f t="shared" si="74"/>
        <v>8517.9671351637426</v>
      </c>
      <c r="I639" s="5">
        <f t="shared" si="72"/>
        <v>0</v>
      </c>
      <c r="J639" s="6">
        <f>+H639+SUM($B$4:$B$5)-SUM($F$15:F639)</f>
        <v>26698.426082532162</v>
      </c>
      <c r="K639" s="10">
        <f t="shared" si="75"/>
        <v>5.331156688692662E-3</v>
      </c>
      <c r="L639" s="10">
        <f>+H639/SUM($F$15:F639)-1</f>
        <v>3.6306903344270669E-2</v>
      </c>
      <c r="M639" s="14">
        <f t="shared" si="78"/>
        <v>0</v>
      </c>
      <c r="N639" s="14">
        <f t="shared" si="76"/>
        <v>1056.5575707223691</v>
      </c>
      <c r="O639" s="4">
        <f t="shared" si="77"/>
        <v>7.7795486780828016</v>
      </c>
      <c r="P639" s="14">
        <f>+AVERAGEIF($C$15:C639,"&lt;&gt;",$B$15:B639)</f>
        <v>7.9410624999999992</v>
      </c>
      <c r="R639" s="1"/>
    </row>
    <row r="640" spans="1:18" x14ac:dyDescent="0.25">
      <c r="A640" s="1">
        <v>41121</v>
      </c>
      <c r="B640" s="14">
        <v>8.0470000000000006</v>
      </c>
      <c r="G640">
        <f t="shared" si="73"/>
        <v>8904.9231709734213</v>
      </c>
      <c r="H640">
        <f t="shared" si="74"/>
        <v>8502.118771602909</v>
      </c>
      <c r="I640" s="5">
        <f t="shared" si="72"/>
        <v>0</v>
      </c>
      <c r="J640" s="6">
        <f>+H640+SUM($B$4:$B$5)-SUM($F$15:F640)</f>
        <v>26682.577718971326</v>
      </c>
      <c r="K640" s="10">
        <f t="shared" si="75"/>
        <v>-5.9360666100105597E-4</v>
      </c>
      <c r="L640" s="10">
        <f>+H640/SUM($F$15:F640)-1</f>
        <v>3.4378770926736246E-2</v>
      </c>
      <c r="M640" s="14">
        <f t="shared" si="78"/>
        <v>0</v>
      </c>
      <c r="N640" s="14">
        <f t="shared" si="76"/>
        <v>1056.5575707223691</v>
      </c>
      <c r="O640" s="4">
        <f t="shared" si="77"/>
        <v>7.7795486780828016</v>
      </c>
      <c r="P640" s="14">
        <f>+AVERAGEIF($C$15:C640,"&lt;&gt;",$B$15:B640)</f>
        <v>7.9410624999999992</v>
      </c>
      <c r="R640" s="1"/>
    </row>
    <row r="641" spans="1:18" x14ac:dyDescent="0.25">
      <c r="A641" s="1">
        <v>41122</v>
      </c>
      <c r="B641" s="14">
        <v>8.077</v>
      </c>
      <c r="G641">
        <f t="shared" si="73"/>
        <v>8938.1215921402145</v>
      </c>
      <c r="H641">
        <f t="shared" si="74"/>
        <v>8533.815498724578</v>
      </c>
      <c r="I641" s="5">
        <f t="shared" si="72"/>
        <v>0</v>
      </c>
      <c r="J641" s="6">
        <f>+H641+SUM($B$4:$B$5)-SUM($F$15:F641)</f>
        <v>26714.274446092997</v>
      </c>
      <c r="K641" s="10">
        <f t="shared" si="75"/>
        <v>1.1879184783236685E-3</v>
      </c>
      <c r="L641" s="10">
        <f>+H641/SUM($F$15:F641)-1</f>
        <v>3.8235035761805314E-2</v>
      </c>
      <c r="M641" s="14">
        <f t="shared" si="78"/>
        <v>0</v>
      </c>
      <c r="N641" s="14">
        <f t="shared" si="76"/>
        <v>1056.5575707223691</v>
      </c>
      <c r="O641" s="4">
        <f t="shared" si="77"/>
        <v>7.7795486780828016</v>
      </c>
      <c r="P641" s="14">
        <f>+AVERAGEIF($C$15:C641,"&lt;&gt;",$B$15:B641)</f>
        <v>7.9410624999999992</v>
      </c>
      <c r="R641" s="1"/>
    </row>
    <row r="642" spans="1:18" x14ac:dyDescent="0.25">
      <c r="A642" s="1">
        <v>41123</v>
      </c>
      <c r="B642" s="14">
        <v>8.0869999999999997</v>
      </c>
      <c r="G642">
        <f t="shared" si="73"/>
        <v>8949.1877325291443</v>
      </c>
      <c r="H642">
        <f t="shared" si="74"/>
        <v>8544.3810744317998</v>
      </c>
      <c r="I642" s="5">
        <f t="shared" si="72"/>
        <v>0</v>
      </c>
      <c r="J642" s="6">
        <f>+H642+SUM($B$4:$B$5)-SUM($F$15:F642)</f>
        <v>26724.840021800221</v>
      </c>
      <c r="K642" s="10">
        <f t="shared" si="75"/>
        <v>3.9550300078494693E-4</v>
      </c>
      <c r="L642" s="10">
        <f>+H642/SUM($F$15:F642)-1</f>
        <v>3.9520457373494855E-2</v>
      </c>
      <c r="M642" s="14">
        <f t="shared" si="78"/>
        <v>0</v>
      </c>
      <c r="N642" s="14">
        <f t="shared" si="76"/>
        <v>1056.5575707223691</v>
      </c>
      <c r="O642" s="4">
        <f t="shared" si="77"/>
        <v>7.7795486780828016</v>
      </c>
      <c r="P642" s="14">
        <f>+AVERAGEIF($C$15:C642,"&lt;&gt;",$B$15:B642)</f>
        <v>7.9410624999999992</v>
      </c>
      <c r="R642" s="1"/>
    </row>
    <row r="643" spans="1:18" x14ac:dyDescent="0.25">
      <c r="A643" s="1">
        <v>41124</v>
      </c>
      <c r="B643" s="14">
        <v>8.0329999999999995</v>
      </c>
      <c r="G643">
        <f t="shared" si="73"/>
        <v>8889.4305744289122</v>
      </c>
      <c r="H643">
        <f t="shared" si="74"/>
        <v>8487.3269656127904</v>
      </c>
      <c r="I643" s="5">
        <f t="shared" si="72"/>
        <v>0</v>
      </c>
      <c r="J643" s="6">
        <f>+H643+SUM($B$4:$B$5)-SUM($F$15:F643)</f>
        <v>26667.785912981206</v>
      </c>
      <c r="K643" s="10">
        <f t="shared" si="75"/>
        <v>-2.1348718560139091E-3</v>
      </c>
      <c r="L643" s="10">
        <f>+H643/SUM($F$15:F643)-1</f>
        <v>3.2579180670370134E-2</v>
      </c>
      <c r="M643" s="14">
        <f t="shared" si="78"/>
        <v>0</v>
      </c>
      <c r="N643" s="14">
        <f t="shared" si="76"/>
        <v>1056.5575707223691</v>
      </c>
      <c r="O643" s="4">
        <f t="shared" si="77"/>
        <v>7.7795486780828016</v>
      </c>
      <c r="P643" s="14">
        <f>+AVERAGEIF($C$15:C643,"&lt;&gt;",$B$15:B643)</f>
        <v>7.9410624999999992</v>
      </c>
      <c r="R643" s="1"/>
    </row>
    <row r="644" spans="1:18" x14ac:dyDescent="0.25">
      <c r="A644" s="1">
        <v>41128</v>
      </c>
      <c r="B644" s="14">
        <v>8.1059999999999999</v>
      </c>
      <c r="G644">
        <f t="shared" si="73"/>
        <v>8970.2133992681156</v>
      </c>
      <c r="H644">
        <f t="shared" si="74"/>
        <v>8564.4556682755247</v>
      </c>
      <c r="I644" s="5">
        <f t="shared" si="72"/>
        <v>0</v>
      </c>
      <c r="J644" s="6">
        <f>+H644+SUM($B$4:$B$5)-SUM($F$15:F644)</f>
        <v>26744.914615643938</v>
      </c>
      <c r="K644" s="10">
        <f t="shared" si="75"/>
        <v>2.8922049589872323E-3</v>
      </c>
      <c r="L644" s="10">
        <f>+H644/SUM($F$15:F644)-1</f>
        <v>4.1962758435705405E-2</v>
      </c>
      <c r="M644" s="14">
        <f t="shared" si="78"/>
        <v>0</v>
      </c>
      <c r="N644" s="14">
        <f t="shared" si="76"/>
        <v>1056.5575707223691</v>
      </c>
      <c r="O644" s="4">
        <f t="shared" si="77"/>
        <v>7.7795486780828016</v>
      </c>
      <c r="P644" s="14">
        <f>+AVERAGEIF($C$15:C644,"&lt;&gt;",$B$15:B644)</f>
        <v>7.9410624999999992</v>
      </c>
      <c r="R644" s="1"/>
    </row>
    <row r="645" spans="1:18" x14ac:dyDescent="0.25">
      <c r="A645" s="1">
        <v>41129</v>
      </c>
      <c r="B645" s="14">
        <v>8.1669999999999998</v>
      </c>
      <c r="C645">
        <f>+$B$3</f>
        <v>200</v>
      </c>
      <c r="D645" s="7">
        <f>+$D$11</f>
        <v>2.223157894736842</v>
      </c>
      <c r="E645">
        <v>1.54</v>
      </c>
      <c r="F645" s="6">
        <f>+C645-D645-E645</f>
        <v>196.23684210526318</v>
      </c>
      <c r="G645">
        <f t="shared" si="73"/>
        <v>9237.7168556405977</v>
      </c>
      <c r="H645">
        <f t="shared" si="74"/>
        <v>8825.1425221948521</v>
      </c>
      <c r="I645" s="5">
        <f t="shared" si="72"/>
        <v>792800</v>
      </c>
      <c r="J645" s="6">
        <f>+H645+SUM($B$4:$B$5)-SUM($F$15:F645)</f>
        <v>26809.364627458006</v>
      </c>
      <c r="K645" s="10">
        <f t="shared" si="75"/>
        <v>2.4098043587086337E-3</v>
      </c>
      <c r="L645" s="10">
        <f>+H645/SUM($F$15:F645)-1</f>
        <v>4.8642517967830257E-2</v>
      </c>
      <c r="M645" s="14">
        <f t="shared" si="78"/>
        <v>24.028020338589837</v>
      </c>
      <c r="N645" s="14">
        <f t="shared" si="76"/>
        <v>1080.5855910609589</v>
      </c>
      <c r="O645" s="4">
        <f t="shared" si="77"/>
        <v>7.7881640883938905</v>
      </c>
      <c r="P645" s="14">
        <f>+AVERAGEIF($C$15:C645,"&lt;&gt;",$B$15:B645)</f>
        <v>7.9479090909090893</v>
      </c>
      <c r="R645" s="1"/>
    </row>
    <row r="646" spans="1:18" x14ac:dyDescent="0.25">
      <c r="A646" s="1">
        <v>41130</v>
      </c>
      <c r="B646" s="14">
        <v>8.2650000000000006</v>
      </c>
      <c r="G646">
        <f t="shared" si="73"/>
        <v>9348.5649334969457</v>
      </c>
      <c r="H646">
        <f t="shared" si="74"/>
        <v>8931.0399101188268</v>
      </c>
      <c r="I646" s="5">
        <f t="shared" si="72"/>
        <v>0</v>
      </c>
      <c r="J646" s="6">
        <f>+H646+SUM($B$4:$B$5)-SUM($F$15:F646)</f>
        <v>26915.262015381977</v>
      </c>
      <c r="K646" s="10">
        <f t="shared" si="75"/>
        <v>3.9500148323363682E-3</v>
      </c>
      <c r="L646" s="10">
        <f>+H646/SUM($F$15:F646)-1</f>
        <v>6.1225714583582391E-2</v>
      </c>
      <c r="M646" s="14">
        <f t="shared" si="78"/>
        <v>0</v>
      </c>
      <c r="N646" s="14">
        <f t="shared" si="76"/>
        <v>1080.5855910609589</v>
      </c>
      <c r="O646" s="4">
        <f t="shared" si="77"/>
        <v>7.7881640883938905</v>
      </c>
      <c r="P646" s="14">
        <f>+AVERAGEIF($C$15:C646,"&lt;&gt;",$B$15:B646)</f>
        <v>7.9479090909090893</v>
      </c>
      <c r="R646" s="1"/>
    </row>
    <row r="647" spans="1:18" x14ac:dyDescent="0.25">
      <c r="A647" s="1">
        <v>41131</v>
      </c>
      <c r="B647" s="14">
        <v>8.2590000000000003</v>
      </c>
      <c r="G647">
        <f t="shared" si="73"/>
        <v>9341.7783164853317</v>
      </c>
      <c r="H647">
        <f t="shared" si="74"/>
        <v>8924.5563965724614</v>
      </c>
      <c r="I647" s="5">
        <f t="shared" si="72"/>
        <v>0</v>
      </c>
      <c r="J647" s="6">
        <f>+H647+SUM($B$4:$B$5)-SUM($F$15:F647)</f>
        <v>26908.778501835612</v>
      </c>
      <c r="K647" s="10">
        <f t="shared" si="75"/>
        <v>-2.4088613897421673E-4</v>
      </c>
      <c r="L647" s="10">
        <f>+H647/SUM($F$15:F647)-1</f>
        <v>6.0455314790781367E-2</v>
      </c>
      <c r="M647" s="14">
        <f t="shared" si="78"/>
        <v>0</v>
      </c>
      <c r="N647" s="14">
        <f t="shared" si="76"/>
        <v>1080.5855910609589</v>
      </c>
      <c r="O647" s="4">
        <f t="shared" si="77"/>
        <v>7.7881640883938905</v>
      </c>
      <c r="P647" s="14">
        <f>+AVERAGEIF($C$15:C647,"&lt;&gt;",$B$15:B647)</f>
        <v>7.9479090909090893</v>
      </c>
      <c r="R647" s="1"/>
    </row>
    <row r="648" spans="1:18" x14ac:dyDescent="0.25">
      <c r="A648" s="1">
        <v>41134</v>
      </c>
      <c r="B648" s="14">
        <v>8.1829999999999998</v>
      </c>
      <c r="G648">
        <f t="shared" si="73"/>
        <v>9255.8145010048993</v>
      </c>
      <c r="H648">
        <f t="shared" si="74"/>
        <v>8842.4318916518278</v>
      </c>
      <c r="I648" s="5">
        <f t="shared" si="72"/>
        <v>0</v>
      </c>
      <c r="J648" s="6">
        <f>+H648+SUM($B$4:$B$5)-SUM($F$15:F648)</f>
        <v>26826.653996914978</v>
      </c>
      <c r="K648" s="10">
        <f t="shared" si="75"/>
        <v>-3.0519596017720696E-3</v>
      </c>
      <c r="L648" s="10">
        <f>+H648/SUM($F$15:F648)-1</f>
        <v>5.0696917415300025E-2</v>
      </c>
      <c r="M648" s="14">
        <f t="shared" si="78"/>
        <v>0</v>
      </c>
      <c r="N648" s="14">
        <f t="shared" si="76"/>
        <v>1080.5855910609589</v>
      </c>
      <c r="O648" s="4">
        <f t="shared" si="77"/>
        <v>7.7881640883938905</v>
      </c>
      <c r="P648" s="14">
        <f>+AVERAGEIF($C$15:C648,"&lt;&gt;",$B$15:B648)</f>
        <v>7.9479090909090893</v>
      </c>
      <c r="R648" s="1"/>
    </row>
    <row r="649" spans="1:18" x14ac:dyDescent="0.25">
      <c r="A649" s="1">
        <v>41135</v>
      </c>
      <c r="B649" s="14">
        <v>8.2360000000000007</v>
      </c>
      <c r="G649">
        <f t="shared" si="73"/>
        <v>9315.7629512741496</v>
      </c>
      <c r="H649">
        <f t="shared" si="74"/>
        <v>8899.70292797806</v>
      </c>
      <c r="I649" s="5">
        <f t="shared" si="72"/>
        <v>0</v>
      </c>
      <c r="J649" s="6">
        <f>+H649+SUM($B$4:$B$5)-SUM($F$15:F649)</f>
        <v>26883.925033241216</v>
      </c>
      <c r="K649" s="10">
        <f t="shared" si="75"/>
        <v>2.1348557420848291E-3</v>
      </c>
      <c r="L649" s="10">
        <f>+H649/SUM($F$15:F649)-1</f>
        <v>5.75021155850437E-2</v>
      </c>
      <c r="M649" s="14">
        <f t="shared" si="78"/>
        <v>0</v>
      </c>
      <c r="N649" s="14">
        <f t="shared" si="76"/>
        <v>1080.5855910609589</v>
      </c>
      <c r="O649" s="4">
        <f t="shared" si="77"/>
        <v>7.7881640883938905</v>
      </c>
      <c r="P649" s="14">
        <f>+AVERAGEIF($C$15:C649,"&lt;&gt;",$B$15:B649)</f>
        <v>7.9479090909090893</v>
      </c>
      <c r="R649" s="1"/>
    </row>
    <row r="650" spans="1:18" x14ac:dyDescent="0.25">
      <c r="A650" s="1">
        <v>41137</v>
      </c>
      <c r="B650" s="14">
        <v>8.1989999999999998</v>
      </c>
      <c r="G650">
        <f t="shared" si="73"/>
        <v>9273.9121463692027</v>
      </c>
      <c r="H650">
        <f t="shared" si="74"/>
        <v>8859.7212611088034</v>
      </c>
      <c r="I650" s="5">
        <f t="shared" si="72"/>
        <v>0</v>
      </c>
      <c r="J650" s="6">
        <f>+H650+SUM($B$4:$B$5)-SUM($F$15:F650)</f>
        <v>26843.943366371957</v>
      </c>
      <c r="K650" s="10">
        <f t="shared" si="75"/>
        <v>-1.4871960407500939E-3</v>
      </c>
      <c r="L650" s="10">
        <f>+H650/SUM($F$15:F650)-1</f>
        <v>5.2751316862769793E-2</v>
      </c>
      <c r="M650" s="14">
        <f t="shared" si="78"/>
        <v>0</v>
      </c>
      <c r="N650" s="14">
        <f t="shared" si="76"/>
        <v>1080.5855910609589</v>
      </c>
      <c r="O650" s="4">
        <f t="shared" si="77"/>
        <v>7.7881640883938905</v>
      </c>
      <c r="P650" s="14">
        <f>+AVERAGEIF($C$15:C650,"&lt;&gt;",$B$15:B650)</f>
        <v>7.9479090909090893</v>
      </c>
      <c r="R650" s="1"/>
    </row>
    <row r="651" spans="1:18" x14ac:dyDescent="0.25">
      <c r="A651" s="1">
        <v>41138</v>
      </c>
      <c r="B651" s="14">
        <v>8.2040000000000006</v>
      </c>
      <c r="G651">
        <f t="shared" si="73"/>
        <v>9279.5676605455483</v>
      </c>
      <c r="H651">
        <f t="shared" si="74"/>
        <v>8865.1241890641086</v>
      </c>
      <c r="I651" s="5">
        <f t="shared" si="72"/>
        <v>0</v>
      </c>
      <c r="J651" s="6">
        <f>+H651+SUM($B$4:$B$5)-SUM($F$15:F651)</f>
        <v>26849.346294327264</v>
      </c>
      <c r="K651" s="10">
        <f t="shared" si="75"/>
        <v>2.0127176851647555E-4</v>
      </c>
      <c r="L651" s="10">
        <f>+H651/SUM($F$15:F651)-1</f>
        <v>5.3393316690104164E-2</v>
      </c>
      <c r="M651" s="14">
        <f t="shared" si="78"/>
        <v>0</v>
      </c>
      <c r="N651" s="14">
        <f t="shared" si="76"/>
        <v>1080.5855910609589</v>
      </c>
      <c r="O651" s="4">
        <f t="shared" si="77"/>
        <v>7.7881640883938905</v>
      </c>
      <c r="P651" s="14">
        <f>+AVERAGEIF($C$15:C651,"&lt;&gt;",$B$15:B651)</f>
        <v>7.9479090909090893</v>
      </c>
      <c r="R651" s="1"/>
    </row>
    <row r="652" spans="1:18" x14ac:dyDescent="0.25">
      <c r="A652" s="1">
        <v>41141</v>
      </c>
      <c r="B652" s="14">
        <v>8.1630000000000003</v>
      </c>
      <c r="G652">
        <f t="shared" si="73"/>
        <v>9233.192444299526</v>
      </c>
      <c r="H652">
        <f t="shared" si="74"/>
        <v>8820.820179830609</v>
      </c>
      <c r="I652" s="5">
        <f t="shared" si="72"/>
        <v>0</v>
      </c>
      <c r="J652" s="6">
        <f>+H652+SUM($B$4:$B$5)-SUM($F$15:F652)</f>
        <v>26805.042285093765</v>
      </c>
      <c r="K652" s="10">
        <f t="shared" si="75"/>
        <v>-1.6500963840173632E-3</v>
      </c>
      <c r="L652" s="10">
        <f>+H652/SUM($F$15:F652)-1</f>
        <v>4.8128918105962981E-2</v>
      </c>
      <c r="M652" s="14">
        <f t="shared" si="78"/>
        <v>0</v>
      </c>
      <c r="N652" s="14">
        <f t="shared" si="76"/>
        <v>1080.5855910609589</v>
      </c>
      <c r="O652" s="4">
        <f t="shared" si="77"/>
        <v>7.7881640883938905</v>
      </c>
      <c r="P652" s="14">
        <f>+AVERAGEIF($C$15:C652,"&lt;&gt;",$B$15:B652)</f>
        <v>7.9479090909090893</v>
      </c>
      <c r="R652" s="1"/>
    </row>
    <row r="653" spans="1:18" x14ac:dyDescent="0.25">
      <c r="A653" s="1">
        <v>41142</v>
      </c>
      <c r="B653" s="14">
        <v>8.1219999999999999</v>
      </c>
      <c r="G653">
        <f t="shared" si="73"/>
        <v>9186.8172280535036</v>
      </c>
      <c r="H653">
        <f t="shared" si="74"/>
        <v>8776.5161705971095</v>
      </c>
      <c r="I653" s="5">
        <f t="shared" si="72"/>
        <v>0</v>
      </c>
      <c r="J653" s="6">
        <f>+H653+SUM($B$4:$B$5)-SUM($F$15:F653)</f>
        <v>26760.738275860265</v>
      </c>
      <c r="K653" s="10">
        <f t="shared" si="75"/>
        <v>-1.6528237024321379E-3</v>
      </c>
      <c r="L653" s="10">
        <f>+H653/SUM($F$15:F653)-1</f>
        <v>4.2864519521821798E-2</v>
      </c>
      <c r="M653" s="14">
        <f t="shared" si="78"/>
        <v>0</v>
      </c>
      <c r="N653" s="14">
        <f t="shared" si="76"/>
        <v>1080.5855910609589</v>
      </c>
      <c r="O653" s="4">
        <f t="shared" si="77"/>
        <v>7.7881640883938905</v>
      </c>
      <c r="P653" s="14">
        <f>+AVERAGEIF($C$15:C653,"&lt;&gt;",$B$15:B653)</f>
        <v>7.9479090909090893</v>
      </c>
      <c r="R653" s="1"/>
    </row>
    <row r="654" spans="1:18" x14ac:dyDescent="0.25">
      <c r="A654" s="1">
        <v>41143</v>
      </c>
      <c r="B654" s="14">
        <v>8.0820000000000007</v>
      </c>
      <c r="G654">
        <f t="shared" si="73"/>
        <v>9141.5731146427497</v>
      </c>
      <c r="H654">
        <f t="shared" si="74"/>
        <v>8733.2927469546721</v>
      </c>
      <c r="I654" s="5">
        <f t="shared" si="72"/>
        <v>0</v>
      </c>
      <c r="J654" s="6">
        <f>+H654+SUM($B$4:$B$5)-SUM($F$15:F654)</f>
        <v>26717.514852217824</v>
      </c>
      <c r="K654" s="10">
        <f t="shared" si="75"/>
        <v>-1.6151805378789019E-3</v>
      </c>
      <c r="L654" s="10">
        <f>+H654/SUM($F$15:F654)-1</f>
        <v>3.7728520903147489E-2</v>
      </c>
      <c r="M654" s="14">
        <f t="shared" si="78"/>
        <v>0</v>
      </c>
      <c r="N654" s="14">
        <f t="shared" si="76"/>
        <v>1080.5855910609589</v>
      </c>
      <c r="O654" s="4">
        <f t="shared" si="77"/>
        <v>7.7881640883938905</v>
      </c>
      <c r="P654" s="14">
        <f>+AVERAGEIF($C$15:C654,"&lt;&gt;",$B$15:B654)</f>
        <v>7.9479090909090893</v>
      </c>
      <c r="R654" s="1"/>
    </row>
    <row r="655" spans="1:18" x14ac:dyDescent="0.25">
      <c r="A655" s="1">
        <v>41144</v>
      </c>
      <c r="B655" s="14">
        <v>8.0489999999999995</v>
      </c>
      <c r="G655">
        <f t="shared" si="73"/>
        <v>9104.2467210788764</v>
      </c>
      <c r="H655">
        <f t="shared" si="74"/>
        <v>8697.6334224496586</v>
      </c>
      <c r="I655" s="5">
        <f t="shared" si="72"/>
        <v>0</v>
      </c>
      <c r="J655" s="6">
        <f>+H655+SUM($B$4:$B$5)-SUM($F$15:F655)</f>
        <v>26681.855527712814</v>
      </c>
      <c r="K655" s="10">
        <f t="shared" si="75"/>
        <v>-1.3346796924134097E-3</v>
      </c>
      <c r="L655" s="10">
        <f>+H655/SUM($F$15:F655)-1</f>
        <v>3.3491322042741078E-2</v>
      </c>
      <c r="M655" s="14">
        <f t="shared" si="78"/>
        <v>0</v>
      </c>
      <c r="N655" s="14">
        <f t="shared" si="76"/>
        <v>1080.5855910609589</v>
      </c>
      <c r="O655" s="4">
        <f t="shared" si="77"/>
        <v>7.7881640883938905</v>
      </c>
      <c r="P655" s="14">
        <f>+AVERAGEIF($C$15:C655,"&lt;&gt;",$B$15:B655)</f>
        <v>7.9479090909090893</v>
      </c>
      <c r="R655" s="1"/>
    </row>
    <row r="656" spans="1:18" x14ac:dyDescent="0.25">
      <c r="A656" s="1">
        <v>41145</v>
      </c>
      <c r="B656" s="14">
        <v>8.0139999999999993</v>
      </c>
      <c r="G656">
        <f t="shared" si="73"/>
        <v>9064.6581218444662</v>
      </c>
      <c r="H656">
        <f t="shared" si="74"/>
        <v>8659.8129267625245</v>
      </c>
      <c r="I656" s="5">
        <f t="shared" ref="I656:I719" si="79">+C656*(MAX($A:$A)-A656)</f>
        <v>0</v>
      </c>
      <c r="J656" s="6">
        <f>+H656+SUM($B$4:$B$5)-SUM($F$15:F656)</f>
        <v>26644.03503202568</v>
      </c>
      <c r="K656" s="10">
        <f t="shared" si="75"/>
        <v>-1.4174612274566734E-3</v>
      </c>
      <c r="L656" s="10">
        <f>+H656/SUM($F$15:F656)-1</f>
        <v>2.8997323251400919E-2</v>
      </c>
      <c r="M656" s="14">
        <f t="shared" si="78"/>
        <v>0</v>
      </c>
      <c r="N656" s="14">
        <f t="shared" si="76"/>
        <v>1080.5855910609589</v>
      </c>
      <c r="O656" s="4">
        <f t="shared" si="77"/>
        <v>7.7881640883938905</v>
      </c>
      <c r="P656" s="14">
        <f>+AVERAGEIF($C$15:C656,"&lt;&gt;",$B$15:B656)</f>
        <v>7.9479090909090893</v>
      </c>
      <c r="R656" s="1"/>
    </row>
    <row r="657" spans="1:18" x14ac:dyDescent="0.25">
      <c r="A657" s="1">
        <v>41148</v>
      </c>
      <c r="B657" s="14">
        <v>7.976</v>
      </c>
      <c r="G657">
        <f t="shared" ref="G657:G720" si="80">+(B657/B656*G656)+C657</f>
        <v>9021.6762141042509</v>
      </c>
      <c r="H657">
        <f t="shared" ref="H657:H720" si="81">+(B657/B656*H656)+F657</f>
        <v>8618.7506743022077</v>
      </c>
      <c r="I657" s="5">
        <f t="shared" si="79"/>
        <v>0</v>
      </c>
      <c r="J657" s="6">
        <f>+H657+SUM($B$4:$B$5)-SUM($F$15:F657)</f>
        <v>26602.972779565363</v>
      </c>
      <c r="K657" s="10">
        <f t="shared" ref="K657:K720" si="82">+J657/J656-1</f>
        <v>-1.5411424137132812E-3</v>
      </c>
      <c r="L657" s="10">
        <f>+H657/SUM($F$15:F657)-1</f>
        <v>2.4118124563660137E-2</v>
      </c>
      <c r="M657" s="14">
        <f t="shared" si="78"/>
        <v>0</v>
      </c>
      <c r="N657" s="14">
        <f t="shared" ref="N657:N720" si="83">+M657+N656</f>
        <v>1080.5855910609589</v>
      </c>
      <c r="O657" s="4">
        <f t="shared" ref="O657:O720" si="84">((O656*N656)+(B657*M657))/N657</f>
        <v>7.7881640883938905</v>
      </c>
      <c r="P657" s="14">
        <f>+AVERAGEIF($C$15:C657,"&lt;&gt;",$B$15:B657)</f>
        <v>7.9479090909090893</v>
      </c>
      <c r="R657" s="1"/>
    </row>
    <row r="658" spans="1:18" x14ac:dyDescent="0.25">
      <c r="A658" s="1">
        <v>41149</v>
      </c>
      <c r="B658" s="14">
        <v>7.9139999999999997</v>
      </c>
      <c r="G658">
        <f t="shared" si="80"/>
        <v>8951.5478383175832</v>
      </c>
      <c r="H658">
        <f t="shared" si="81"/>
        <v>8551.7543676564292</v>
      </c>
      <c r="I658" s="5">
        <f t="shared" si="79"/>
        <v>0</v>
      </c>
      <c r="J658" s="6">
        <f>+H658+SUM($B$4:$B$5)-SUM($F$15:F658)</f>
        <v>26535.976472919585</v>
      </c>
      <c r="K658" s="10">
        <f t="shared" si="82"/>
        <v>-2.5183766942482588E-3</v>
      </c>
      <c r="L658" s="10">
        <f>+H658/SUM($F$15:F658)-1</f>
        <v>1.6157326704715258E-2</v>
      </c>
      <c r="M658" s="14">
        <f t="shared" si="78"/>
        <v>0</v>
      </c>
      <c r="N658" s="14">
        <f t="shared" si="83"/>
        <v>1080.5855910609589</v>
      </c>
      <c r="O658" s="4">
        <f t="shared" si="84"/>
        <v>7.7881640883938905</v>
      </c>
      <c r="P658" s="14">
        <f>+AVERAGEIF($C$15:C658,"&lt;&gt;",$B$15:B658)</f>
        <v>7.9479090909090893</v>
      </c>
      <c r="R658" s="1"/>
    </row>
    <row r="659" spans="1:18" x14ac:dyDescent="0.25">
      <c r="A659" s="1">
        <v>41150</v>
      </c>
      <c r="B659" s="14">
        <v>7.9059999999999997</v>
      </c>
      <c r="G659">
        <f t="shared" si="80"/>
        <v>8942.4990156354324</v>
      </c>
      <c r="H659">
        <f t="shared" si="81"/>
        <v>8543.1096829279413</v>
      </c>
      <c r="I659" s="5">
        <f t="shared" si="79"/>
        <v>0</v>
      </c>
      <c r="J659" s="6">
        <f>+H659+SUM($B$4:$B$5)-SUM($F$15:F659)</f>
        <v>26527.331788191095</v>
      </c>
      <c r="K659" s="10">
        <f t="shared" si="82"/>
        <v>-3.25772248754852E-4</v>
      </c>
      <c r="L659" s="10">
        <f>+H659/SUM($F$15:F659)-1</f>
        <v>1.5130126980980263E-2</v>
      </c>
      <c r="M659" s="14">
        <f t="shared" ref="M659:M722" si="85">+F659/B659</f>
        <v>0</v>
      </c>
      <c r="N659" s="14">
        <f t="shared" si="83"/>
        <v>1080.5855910609589</v>
      </c>
      <c r="O659" s="4">
        <f t="shared" si="84"/>
        <v>7.7881640883938905</v>
      </c>
      <c r="P659" s="14">
        <f>+AVERAGEIF($C$15:C659,"&lt;&gt;",$B$15:B659)</f>
        <v>7.9479090909090893</v>
      </c>
      <c r="R659" s="1"/>
    </row>
    <row r="660" spans="1:18" x14ac:dyDescent="0.25">
      <c r="A660" s="1">
        <v>41151</v>
      </c>
      <c r="B660" s="14">
        <v>7.8540000000000001</v>
      </c>
      <c r="G660">
        <f t="shared" si="80"/>
        <v>8883.6816682014523</v>
      </c>
      <c r="H660">
        <f t="shared" si="81"/>
        <v>8486.9192321927712</v>
      </c>
      <c r="I660" s="5">
        <f t="shared" si="79"/>
        <v>0</v>
      </c>
      <c r="J660" s="6">
        <f>+H660+SUM($B$4:$B$5)-SUM($F$15:F660)</f>
        <v>26471.141337455923</v>
      </c>
      <c r="K660" s="10">
        <f t="shared" si="82"/>
        <v>-2.1182096708340925E-3</v>
      </c>
      <c r="L660" s="10">
        <f>+H660/SUM($F$15:F660)-1</f>
        <v>8.4533287767036835E-3</v>
      </c>
      <c r="M660" s="14">
        <f t="shared" si="85"/>
        <v>0</v>
      </c>
      <c r="N660" s="14">
        <f t="shared" si="83"/>
        <v>1080.5855910609589</v>
      </c>
      <c r="O660" s="4">
        <f t="shared" si="84"/>
        <v>7.7881640883938905</v>
      </c>
      <c r="P660" s="14">
        <f>+AVERAGEIF($C$15:C660,"&lt;&gt;",$B$15:B660)</f>
        <v>7.9479090909090893</v>
      </c>
      <c r="R660" s="1"/>
    </row>
    <row r="661" spans="1:18" x14ac:dyDescent="0.25">
      <c r="A661" s="1">
        <v>41152</v>
      </c>
      <c r="B661" s="14">
        <v>7.8090000000000002</v>
      </c>
      <c r="G661">
        <f t="shared" si="80"/>
        <v>8832.7820406143546</v>
      </c>
      <c r="H661">
        <f t="shared" si="81"/>
        <v>8438.2928805950287</v>
      </c>
      <c r="I661" s="5">
        <f t="shared" si="79"/>
        <v>0</v>
      </c>
      <c r="J661" s="6">
        <f>+H661+SUM($B$4:$B$5)-SUM($F$15:F661)</f>
        <v>26422.514985858183</v>
      </c>
      <c r="K661" s="10">
        <f t="shared" si="82"/>
        <v>-1.8369571216385605E-3</v>
      </c>
      <c r="L661" s="10">
        <f>+H661/SUM($F$15:F661)-1</f>
        <v>2.6753303306950027E-3</v>
      </c>
      <c r="M661" s="14">
        <f t="shared" si="85"/>
        <v>0</v>
      </c>
      <c r="N661" s="14">
        <f t="shared" si="83"/>
        <v>1080.5855910609589</v>
      </c>
      <c r="O661" s="4">
        <f t="shared" si="84"/>
        <v>7.7881640883938905</v>
      </c>
      <c r="P661" s="14">
        <f>+AVERAGEIF($C$15:C661,"&lt;&gt;",$B$15:B661)</f>
        <v>7.9479090909090893</v>
      </c>
      <c r="R661" s="1"/>
    </row>
    <row r="662" spans="1:18" x14ac:dyDescent="0.25">
      <c r="A662" s="1">
        <v>41155</v>
      </c>
      <c r="B662" s="14">
        <v>7.8620000000000001</v>
      </c>
      <c r="G662">
        <f t="shared" si="80"/>
        <v>8892.7304908836031</v>
      </c>
      <c r="H662">
        <f t="shared" si="81"/>
        <v>8495.5639169212591</v>
      </c>
      <c r="I662" s="5">
        <f t="shared" si="79"/>
        <v>0</v>
      </c>
      <c r="J662" s="6">
        <f>+H662+SUM($B$4:$B$5)-SUM($F$15:F662)</f>
        <v>26479.786022184413</v>
      </c>
      <c r="K662" s="10">
        <f t="shared" si="82"/>
        <v>2.1675088975021684E-3</v>
      </c>
      <c r="L662" s="10">
        <f>+H662/SUM($F$15:F662)-1</f>
        <v>9.4805285004384565E-3</v>
      </c>
      <c r="M662" s="14">
        <f t="shared" si="85"/>
        <v>0</v>
      </c>
      <c r="N662" s="14">
        <f t="shared" si="83"/>
        <v>1080.5855910609589</v>
      </c>
      <c r="O662" s="4">
        <f t="shared" si="84"/>
        <v>7.7881640883938905</v>
      </c>
      <c r="P662" s="14">
        <f>+AVERAGEIF($C$15:C662,"&lt;&gt;",$B$15:B662)</f>
        <v>7.9479090909090893</v>
      </c>
      <c r="R662" s="1"/>
    </row>
    <row r="663" spans="1:18" x14ac:dyDescent="0.25">
      <c r="A663" s="1">
        <v>41156</v>
      </c>
      <c r="B663" s="14">
        <v>7.8289999999999997</v>
      </c>
      <c r="G663">
        <f t="shared" si="80"/>
        <v>8855.4040973197316</v>
      </c>
      <c r="H663">
        <f t="shared" si="81"/>
        <v>8459.9045924162474</v>
      </c>
      <c r="I663" s="5">
        <f t="shared" si="79"/>
        <v>0</v>
      </c>
      <c r="J663" s="6">
        <f>+H663+SUM($B$4:$B$5)-SUM($F$15:F663)</f>
        <v>26444.126697679403</v>
      </c>
      <c r="K663" s="10">
        <f t="shared" si="82"/>
        <v>-1.3466621095478137E-3</v>
      </c>
      <c r="L663" s="10">
        <f>+H663/SUM($F$15:F663)-1</f>
        <v>5.2433296400322682E-3</v>
      </c>
      <c r="M663" s="14">
        <f t="shared" si="85"/>
        <v>0</v>
      </c>
      <c r="N663" s="14">
        <f t="shared" si="83"/>
        <v>1080.5855910609589</v>
      </c>
      <c r="O663" s="4">
        <f t="shared" si="84"/>
        <v>7.7881640883938905</v>
      </c>
      <c r="P663" s="14">
        <f>+AVERAGEIF($C$15:C663,"&lt;&gt;",$B$15:B663)</f>
        <v>7.9479090909090893</v>
      </c>
      <c r="R663" s="1"/>
    </row>
    <row r="664" spans="1:18" x14ac:dyDescent="0.25">
      <c r="A664" s="1">
        <v>41157</v>
      </c>
      <c r="B664" s="14">
        <v>7.7450000000000001</v>
      </c>
      <c r="G664">
        <f t="shared" si="80"/>
        <v>8760.3914591571502</v>
      </c>
      <c r="H664">
        <f t="shared" si="81"/>
        <v>8369.1354027671277</v>
      </c>
      <c r="I664" s="5">
        <f t="shared" si="79"/>
        <v>0</v>
      </c>
      <c r="J664" s="6">
        <f>+H664+SUM($B$4:$B$5)-SUM($F$15:F664)</f>
        <v>26353.35750803028</v>
      </c>
      <c r="K664" s="10">
        <f t="shared" si="82"/>
        <v>-3.4324895916146847E-3</v>
      </c>
      <c r="L664" s="10">
        <f>+H664/SUM($F$15:F664)-1</f>
        <v>-5.5422674591838472E-3</v>
      </c>
      <c r="M664" s="14">
        <f t="shared" si="85"/>
        <v>0</v>
      </c>
      <c r="N664" s="14">
        <f t="shared" si="83"/>
        <v>1080.5855910609589</v>
      </c>
      <c r="O664" s="4">
        <f t="shared" si="84"/>
        <v>7.7881640883938905</v>
      </c>
      <c r="P664" s="14">
        <f>+AVERAGEIF($C$15:C664,"&lt;&gt;",$B$15:B664)</f>
        <v>7.9479090909090893</v>
      </c>
      <c r="R664" s="1"/>
    </row>
    <row r="665" spans="1:18" x14ac:dyDescent="0.25">
      <c r="A665" s="1">
        <v>41158</v>
      </c>
      <c r="B665" s="14">
        <v>7.8150000000000004</v>
      </c>
      <c r="G665">
        <f t="shared" si="80"/>
        <v>8839.5686576259686</v>
      </c>
      <c r="H665">
        <f t="shared" si="81"/>
        <v>8444.7763941413941</v>
      </c>
      <c r="I665" s="5">
        <f t="shared" si="79"/>
        <v>0</v>
      </c>
      <c r="J665" s="6">
        <f>+H665+SUM($B$4:$B$5)-SUM($F$15:F665)</f>
        <v>26428.998499404548</v>
      </c>
      <c r="K665" s="10">
        <f t="shared" si="82"/>
        <v>2.8702601310370834E-3</v>
      </c>
      <c r="L665" s="10">
        <f>+H665/SUM($F$15:F665)-1</f>
        <v>3.445730123496249E-3</v>
      </c>
      <c r="M665" s="14">
        <f t="shared" si="85"/>
        <v>0</v>
      </c>
      <c r="N665" s="14">
        <f t="shared" si="83"/>
        <v>1080.5855910609589</v>
      </c>
      <c r="O665" s="4">
        <f t="shared" si="84"/>
        <v>7.7881640883938905</v>
      </c>
      <c r="P665" s="14">
        <f>+AVERAGEIF($C$15:C665,"&lt;&gt;",$B$15:B665)</f>
        <v>7.9479090909090893</v>
      </c>
      <c r="R665" s="1"/>
    </row>
    <row r="666" spans="1:18" x14ac:dyDescent="0.25">
      <c r="A666" s="1">
        <v>41159</v>
      </c>
      <c r="B666" s="14">
        <v>7.87</v>
      </c>
      <c r="G666">
        <f t="shared" si="80"/>
        <v>8901.7793135657539</v>
      </c>
      <c r="H666">
        <f t="shared" si="81"/>
        <v>8504.2086016497469</v>
      </c>
      <c r="I666" s="5">
        <f t="shared" si="79"/>
        <v>0</v>
      </c>
      <c r="J666" s="6">
        <f>+H666+SUM($B$4:$B$5)-SUM($F$15:F666)</f>
        <v>26488.430706912903</v>
      </c>
      <c r="K666" s="10">
        <f t="shared" si="82"/>
        <v>2.2487498915138016E-3</v>
      </c>
      <c r="L666" s="10">
        <f>+H666/SUM($F$15:F666)-1</f>
        <v>1.0507728224173452E-2</v>
      </c>
      <c r="M666" s="14">
        <f t="shared" si="85"/>
        <v>0</v>
      </c>
      <c r="N666" s="14">
        <f t="shared" si="83"/>
        <v>1080.5855910609589</v>
      </c>
      <c r="O666" s="4">
        <f t="shared" si="84"/>
        <v>7.7881640883938905</v>
      </c>
      <c r="P666" s="14">
        <f>+AVERAGEIF($C$15:C666,"&lt;&gt;",$B$15:B666)</f>
        <v>7.9479090909090893</v>
      </c>
      <c r="R666" s="1"/>
    </row>
    <row r="667" spans="1:18" x14ac:dyDescent="0.25">
      <c r="A667" s="1">
        <v>41162</v>
      </c>
      <c r="B667" s="14">
        <v>7.8849999999999998</v>
      </c>
      <c r="C667">
        <f>+$B$3</f>
        <v>200</v>
      </c>
      <c r="D667" s="7">
        <f>+$D$11</f>
        <v>2.223157894736842</v>
      </c>
      <c r="E667">
        <v>1.54</v>
      </c>
      <c r="F667" s="6">
        <f>+C667-D667-E667</f>
        <v>196.23684210526318</v>
      </c>
      <c r="G667">
        <f t="shared" si="80"/>
        <v>9118.7458560947853</v>
      </c>
      <c r="H667">
        <f t="shared" si="81"/>
        <v>8716.6542276209238</v>
      </c>
      <c r="I667" s="5">
        <f t="shared" si="79"/>
        <v>786200</v>
      </c>
      <c r="J667" s="6">
        <f>+H667+SUM($B$4:$B$5)-SUM($F$15:F667)</f>
        <v>26504.639490778813</v>
      </c>
      <c r="K667" s="10">
        <f t="shared" si="82"/>
        <v>6.1191937133830976E-4</v>
      </c>
      <c r="L667" s="10">
        <f>+H667/SUM($F$15:F667)-1</f>
        <v>1.2150407770572969E-2</v>
      </c>
      <c r="M667" s="14">
        <f t="shared" si="85"/>
        <v>24.887361078663687</v>
      </c>
      <c r="N667" s="14">
        <f t="shared" si="83"/>
        <v>1105.4729521396225</v>
      </c>
      <c r="O667" s="4">
        <f t="shared" si="84"/>
        <v>7.7903441420015875</v>
      </c>
      <c r="P667" s="14">
        <f>+AVERAGEIF($C$15:C667,"&lt;&gt;",$B$15:B667)</f>
        <v>7.9460588235294098</v>
      </c>
      <c r="R667" s="1"/>
    </row>
    <row r="668" spans="1:18" x14ac:dyDescent="0.25">
      <c r="A668" s="1">
        <v>41163</v>
      </c>
      <c r="B668" s="14">
        <v>7.8739999999999997</v>
      </c>
      <c r="G668">
        <f t="shared" si="80"/>
        <v>9106.0247141268665</v>
      </c>
      <c r="H668">
        <f t="shared" si="81"/>
        <v>8704.4940251473872</v>
      </c>
      <c r="I668" s="5">
        <f t="shared" si="79"/>
        <v>0</v>
      </c>
      <c r="J668" s="6">
        <f>+H668+SUM($B$4:$B$5)-SUM($F$15:F668)</f>
        <v>26492.47928830528</v>
      </c>
      <c r="K668" s="10">
        <f t="shared" si="82"/>
        <v>-4.5879524140535199E-4</v>
      </c>
      <c r="L668" s="10">
        <f>+H668/SUM($F$15:F668)-1</f>
        <v>1.073840339701837E-2</v>
      </c>
      <c r="M668" s="14">
        <f t="shared" si="85"/>
        <v>0</v>
      </c>
      <c r="N668" s="14">
        <f t="shared" si="83"/>
        <v>1105.4729521396225</v>
      </c>
      <c r="O668" s="4">
        <f t="shared" si="84"/>
        <v>7.7903441420015875</v>
      </c>
      <c r="P668" s="14">
        <f>+AVERAGEIF($C$15:C668,"&lt;&gt;",$B$15:B668)</f>
        <v>7.9460588235294098</v>
      </c>
      <c r="R668" s="1"/>
    </row>
    <row r="669" spans="1:18" x14ac:dyDescent="0.25">
      <c r="A669" s="1">
        <v>41164</v>
      </c>
      <c r="B669" s="14">
        <v>7.8959999999999999</v>
      </c>
      <c r="G669">
        <f t="shared" si="80"/>
        <v>9131.4669980627041</v>
      </c>
      <c r="H669">
        <f t="shared" si="81"/>
        <v>8728.8144300944587</v>
      </c>
      <c r="I669" s="5">
        <f t="shared" si="79"/>
        <v>0</v>
      </c>
      <c r="J669" s="6">
        <f>+H669+SUM($B$4:$B$5)-SUM($F$15:F669)</f>
        <v>26516.799693252346</v>
      </c>
      <c r="K669" s="10">
        <f t="shared" si="82"/>
        <v>9.1801166219274144E-4</v>
      </c>
      <c r="L669" s="10">
        <f>+H669/SUM($F$15:F669)-1</f>
        <v>1.3562412144127123E-2</v>
      </c>
      <c r="M669" s="14">
        <f t="shared" si="85"/>
        <v>0</v>
      </c>
      <c r="N669" s="14">
        <f t="shared" si="83"/>
        <v>1105.4729521396225</v>
      </c>
      <c r="O669" s="4">
        <f t="shared" si="84"/>
        <v>7.7903441420015875</v>
      </c>
      <c r="P669" s="14">
        <f>+AVERAGEIF($C$15:C669,"&lt;&gt;",$B$15:B669)</f>
        <v>7.9460588235294098</v>
      </c>
      <c r="R669" s="1"/>
    </row>
    <row r="670" spans="1:18" x14ac:dyDescent="0.25">
      <c r="A670" s="1">
        <v>41165</v>
      </c>
      <c r="B670" s="14">
        <v>7.9109999999999996</v>
      </c>
      <c r="G670">
        <f t="shared" si="80"/>
        <v>9148.8140098371387</v>
      </c>
      <c r="H670">
        <f t="shared" si="81"/>
        <v>8745.3965243765524</v>
      </c>
      <c r="I670" s="5">
        <f t="shared" si="79"/>
        <v>0</v>
      </c>
      <c r="J670" s="6">
        <f>+H670+SUM($B$4:$B$5)-SUM($F$15:F670)</f>
        <v>26533.381787534447</v>
      </c>
      <c r="K670" s="10">
        <f t="shared" si="82"/>
        <v>6.2534297026495267E-4</v>
      </c>
      <c r="L670" s="10">
        <f>+H670/SUM($F$15:F670)-1</f>
        <v>1.5487872653519474E-2</v>
      </c>
      <c r="M670" s="14">
        <f t="shared" si="85"/>
        <v>0</v>
      </c>
      <c r="N670" s="14">
        <f t="shared" si="83"/>
        <v>1105.4729521396225</v>
      </c>
      <c r="O670" s="4">
        <f t="shared" si="84"/>
        <v>7.7903441420015875</v>
      </c>
      <c r="P670" s="14">
        <f>+AVERAGEIF($C$15:C670,"&lt;&gt;",$B$15:B670)</f>
        <v>7.9460588235294098</v>
      </c>
      <c r="R670" s="1"/>
    </row>
    <row r="671" spans="1:18" x14ac:dyDescent="0.25">
      <c r="A671" s="1">
        <v>41166</v>
      </c>
      <c r="B671" s="14">
        <v>8.0150000000000006</v>
      </c>
      <c r="G671">
        <f t="shared" si="80"/>
        <v>9269.0866248065558</v>
      </c>
      <c r="H671">
        <f t="shared" si="81"/>
        <v>8860.3657113990739</v>
      </c>
      <c r="I671" s="5">
        <f t="shared" si="79"/>
        <v>0</v>
      </c>
      <c r="J671" s="6">
        <f>+H671+SUM($B$4:$B$5)-SUM($F$15:F671)</f>
        <v>26648.350974556968</v>
      </c>
      <c r="K671" s="10">
        <f t="shared" si="82"/>
        <v>4.3330016483815736E-3</v>
      </c>
      <c r="L671" s="10">
        <f>+H671/SUM($F$15:F671)-1</f>
        <v>2.8837732185306386E-2</v>
      </c>
      <c r="M671" s="14">
        <f t="shared" si="85"/>
        <v>0</v>
      </c>
      <c r="N671" s="14">
        <f t="shared" si="83"/>
        <v>1105.4729521396225</v>
      </c>
      <c r="O671" s="4">
        <f t="shared" si="84"/>
        <v>7.7903441420015875</v>
      </c>
      <c r="P671" s="14">
        <f>+AVERAGEIF($C$15:C671,"&lt;&gt;",$B$15:B671)</f>
        <v>7.9460588235294098</v>
      </c>
      <c r="R671" s="1"/>
    </row>
    <row r="672" spans="1:18" x14ac:dyDescent="0.25">
      <c r="A672" s="1">
        <v>41169</v>
      </c>
      <c r="B672" s="14">
        <v>8.0109999999999992</v>
      </c>
      <c r="G672">
        <f t="shared" si="80"/>
        <v>9264.4607550000383</v>
      </c>
      <c r="H672">
        <f t="shared" si="81"/>
        <v>8855.9438195905132</v>
      </c>
      <c r="I672" s="5">
        <f t="shared" si="79"/>
        <v>0</v>
      </c>
      <c r="J672" s="6">
        <f>+H672+SUM($B$4:$B$5)-SUM($F$15:F672)</f>
        <v>26643.9290827484</v>
      </c>
      <c r="K672" s="10">
        <f t="shared" si="82"/>
        <v>-1.6593491330063603E-4</v>
      </c>
      <c r="L672" s="10">
        <f>+H672/SUM($F$15:F672)-1</f>
        <v>2.8324276049468189E-2</v>
      </c>
      <c r="M672" s="14">
        <f t="shared" si="85"/>
        <v>0</v>
      </c>
      <c r="N672" s="14">
        <f t="shared" si="83"/>
        <v>1105.4729521396225</v>
      </c>
      <c r="O672" s="4">
        <f t="shared" si="84"/>
        <v>7.7903441420015875</v>
      </c>
      <c r="P672" s="14">
        <f>+AVERAGEIF($C$15:C672,"&lt;&gt;",$B$15:B672)</f>
        <v>7.9460588235294098</v>
      </c>
      <c r="R672" s="1"/>
    </row>
    <row r="673" spans="1:18" x14ac:dyDescent="0.25">
      <c r="A673" s="1">
        <v>41170</v>
      </c>
      <c r="B673" s="14">
        <v>8.0139999999999993</v>
      </c>
      <c r="G673">
        <f t="shared" si="80"/>
        <v>9267.9301573549255</v>
      </c>
      <c r="H673">
        <f t="shared" si="81"/>
        <v>8859.2602384469337</v>
      </c>
      <c r="I673" s="5">
        <f t="shared" si="79"/>
        <v>0</v>
      </c>
      <c r="J673" s="6">
        <f>+H673+SUM($B$4:$B$5)-SUM($F$15:F673)</f>
        <v>26647.245501604826</v>
      </c>
      <c r="K673" s="10">
        <f t="shared" si="82"/>
        <v>1.2447183919928051E-4</v>
      </c>
      <c r="L673" s="10">
        <f>+H673/SUM($F$15:F673)-1</f>
        <v>2.8709368151346837E-2</v>
      </c>
      <c r="M673" s="14">
        <f t="shared" si="85"/>
        <v>0</v>
      </c>
      <c r="N673" s="14">
        <f t="shared" si="83"/>
        <v>1105.4729521396225</v>
      </c>
      <c r="O673" s="4">
        <f t="shared" si="84"/>
        <v>7.7903441420015875</v>
      </c>
      <c r="P673" s="14">
        <f>+AVERAGEIF($C$15:C673,"&lt;&gt;",$B$15:B673)</f>
        <v>7.9460588235294098</v>
      </c>
      <c r="R673" s="1"/>
    </row>
    <row r="674" spans="1:18" x14ac:dyDescent="0.25">
      <c r="A674" s="1">
        <v>41171</v>
      </c>
      <c r="B674" s="14">
        <v>8.0329999999999995</v>
      </c>
      <c r="G674">
        <f t="shared" si="80"/>
        <v>9289.9030389358759</v>
      </c>
      <c r="H674">
        <f t="shared" si="81"/>
        <v>8880.2642245375864</v>
      </c>
      <c r="I674" s="5">
        <f t="shared" si="79"/>
        <v>0</v>
      </c>
      <c r="J674" s="6">
        <f>+H674+SUM($B$4:$B$5)-SUM($F$15:F674)</f>
        <v>26668.249487695481</v>
      </c>
      <c r="K674" s="10">
        <f t="shared" si="82"/>
        <v>7.8822353662744149E-4</v>
      </c>
      <c r="L674" s="10">
        <f>+H674/SUM($F$15:F674)-1</f>
        <v>3.1148284796577164E-2</v>
      </c>
      <c r="M674" s="14">
        <f t="shared" si="85"/>
        <v>0</v>
      </c>
      <c r="N674" s="14">
        <f t="shared" si="83"/>
        <v>1105.4729521396225</v>
      </c>
      <c r="O674" s="4">
        <f t="shared" si="84"/>
        <v>7.7903441420015875</v>
      </c>
      <c r="P674" s="14">
        <f>+AVERAGEIF($C$15:C674,"&lt;&gt;",$B$15:B674)</f>
        <v>7.9460588235294098</v>
      </c>
      <c r="R674" s="1"/>
    </row>
    <row r="675" spans="1:18" x14ac:dyDescent="0.25">
      <c r="A675" s="1">
        <v>41172</v>
      </c>
      <c r="B675" s="14">
        <v>8.0079999999999991</v>
      </c>
      <c r="G675">
        <f t="shared" si="80"/>
        <v>9260.9913526451492</v>
      </c>
      <c r="H675">
        <f t="shared" si="81"/>
        <v>8852.6274007340944</v>
      </c>
      <c r="I675" s="5">
        <f t="shared" si="79"/>
        <v>0</v>
      </c>
      <c r="J675" s="6">
        <f>+H675+SUM($B$4:$B$5)-SUM($F$15:F675)</f>
        <v>26640.612663891989</v>
      </c>
      <c r="K675" s="10">
        <f t="shared" si="82"/>
        <v>-1.0363193810768445E-3</v>
      </c>
      <c r="L675" s="10">
        <f>+H675/SUM($F$15:F675)-1</f>
        <v>2.7939183947589763E-2</v>
      </c>
      <c r="M675" s="14">
        <f t="shared" si="85"/>
        <v>0</v>
      </c>
      <c r="N675" s="14">
        <f t="shared" si="83"/>
        <v>1105.4729521396225</v>
      </c>
      <c r="O675" s="4">
        <f t="shared" si="84"/>
        <v>7.7903441420015875</v>
      </c>
      <c r="P675" s="14">
        <f>+AVERAGEIF($C$15:C675,"&lt;&gt;",$B$15:B675)</f>
        <v>7.9460588235294098</v>
      </c>
      <c r="R675" s="1"/>
    </row>
    <row r="676" spans="1:18" x14ac:dyDescent="0.25">
      <c r="A676" s="1">
        <v>41173</v>
      </c>
      <c r="B676" s="14">
        <v>8.0489999999999995</v>
      </c>
      <c r="G676">
        <f t="shared" si="80"/>
        <v>9308.4065181619389</v>
      </c>
      <c r="H676">
        <f t="shared" si="81"/>
        <v>8897.9517917718204</v>
      </c>
      <c r="I676" s="5">
        <f t="shared" si="79"/>
        <v>0</v>
      </c>
      <c r="J676" s="6">
        <f>+H676+SUM($B$4:$B$5)-SUM($F$15:F676)</f>
        <v>26685.937054929709</v>
      </c>
      <c r="K676" s="10">
        <f t="shared" si="82"/>
        <v>1.7013269030090594E-3</v>
      </c>
      <c r="L676" s="10">
        <f>+H676/SUM($F$15:F676)-1</f>
        <v>3.3202109339928843E-2</v>
      </c>
      <c r="M676" s="14">
        <f t="shared" si="85"/>
        <v>0</v>
      </c>
      <c r="N676" s="14">
        <f t="shared" si="83"/>
        <v>1105.4729521396225</v>
      </c>
      <c r="O676" s="4">
        <f t="shared" si="84"/>
        <v>7.7903441420015875</v>
      </c>
      <c r="P676" s="14">
        <f>+AVERAGEIF($C$15:C676,"&lt;&gt;",$B$15:B676)</f>
        <v>7.9460588235294098</v>
      </c>
      <c r="R676" s="1"/>
    </row>
    <row r="677" spans="1:18" x14ac:dyDescent="0.25">
      <c r="A677" s="1">
        <v>41176</v>
      </c>
      <c r="B677" s="14">
        <v>8.07</v>
      </c>
      <c r="G677">
        <f t="shared" si="80"/>
        <v>9332.6923346461481</v>
      </c>
      <c r="H677">
        <f t="shared" si="81"/>
        <v>8921.1667237667534</v>
      </c>
      <c r="I677" s="5">
        <f t="shared" si="79"/>
        <v>0</v>
      </c>
      <c r="J677" s="6">
        <f>+H677+SUM($B$4:$B$5)-SUM($F$15:F677)</f>
        <v>26709.151986924648</v>
      </c>
      <c r="K677" s="10">
        <f t="shared" si="82"/>
        <v>8.6993130303625321E-4</v>
      </c>
      <c r="L677" s="10">
        <f>+H677/SUM($F$15:F677)-1</f>
        <v>3.5897754053078268E-2</v>
      </c>
      <c r="M677" s="14">
        <f t="shared" si="85"/>
        <v>0</v>
      </c>
      <c r="N677" s="14">
        <f t="shared" si="83"/>
        <v>1105.4729521396225</v>
      </c>
      <c r="O677" s="4">
        <f t="shared" si="84"/>
        <v>7.7903441420015875</v>
      </c>
      <c r="P677" s="14">
        <f>+AVERAGEIF($C$15:C677,"&lt;&gt;",$B$15:B677)</f>
        <v>7.9460588235294098</v>
      </c>
      <c r="R677" s="1"/>
    </row>
    <row r="678" spans="1:18" x14ac:dyDescent="0.25">
      <c r="A678" s="1">
        <v>41177</v>
      </c>
      <c r="B678" s="14">
        <v>8.0239999999999991</v>
      </c>
      <c r="G678">
        <f t="shared" si="80"/>
        <v>9279.4948318712122</v>
      </c>
      <c r="H678">
        <f t="shared" si="81"/>
        <v>8870.3149679683283</v>
      </c>
      <c r="I678" s="5">
        <f t="shared" si="79"/>
        <v>0</v>
      </c>
      <c r="J678" s="6">
        <f>+H678+SUM($B$4:$B$5)-SUM($F$15:F678)</f>
        <v>26658.300231126217</v>
      </c>
      <c r="K678" s="10">
        <f t="shared" si="82"/>
        <v>-1.9039075378852743E-3</v>
      </c>
      <c r="L678" s="10">
        <f>+H678/SUM($F$15:F678)-1</f>
        <v>2.9993008490941442E-2</v>
      </c>
      <c r="M678" s="14">
        <f t="shared" si="85"/>
        <v>0</v>
      </c>
      <c r="N678" s="14">
        <f t="shared" si="83"/>
        <v>1105.4729521396225</v>
      </c>
      <c r="O678" s="4">
        <f t="shared" si="84"/>
        <v>7.7903441420015875</v>
      </c>
      <c r="P678" s="14">
        <f>+AVERAGEIF($C$15:C678,"&lt;&gt;",$B$15:B678)</f>
        <v>7.9460588235294098</v>
      </c>
      <c r="R678" s="1"/>
    </row>
    <row r="679" spans="1:18" x14ac:dyDescent="0.25">
      <c r="A679" s="1">
        <v>41178</v>
      </c>
      <c r="B679" s="14">
        <v>8.0120000000000005</v>
      </c>
      <c r="G679">
        <f t="shared" si="80"/>
        <v>9265.6172224516649</v>
      </c>
      <c r="H679">
        <f t="shared" si="81"/>
        <v>8857.0492925426552</v>
      </c>
      <c r="I679" s="5">
        <f t="shared" si="79"/>
        <v>0</v>
      </c>
      <c r="J679" s="6">
        <f>+H679+SUM($B$4:$B$5)-SUM($F$15:F679)</f>
        <v>26645.034555700542</v>
      </c>
      <c r="K679" s="10">
        <f t="shared" si="82"/>
        <v>-4.9761895209610163E-4</v>
      </c>
      <c r="L679" s="10">
        <f>+H679/SUM($F$15:F679)-1</f>
        <v>2.845264008342796E-2</v>
      </c>
      <c r="M679" s="14">
        <f t="shared" si="85"/>
        <v>0</v>
      </c>
      <c r="N679" s="14">
        <f t="shared" si="83"/>
        <v>1105.4729521396225</v>
      </c>
      <c r="O679" s="4">
        <f t="shared" si="84"/>
        <v>7.7903441420015875</v>
      </c>
      <c r="P679" s="14">
        <f>+AVERAGEIF($C$15:C679,"&lt;&gt;",$B$15:B679)</f>
        <v>7.9460588235294098</v>
      </c>
      <c r="R679" s="1"/>
    </row>
    <row r="680" spans="1:18" x14ac:dyDescent="0.25">
      <c r="A680" s="1">
        <v>41179</v>
      </c>
      <c r="B680" s="14">
        <v>8.0559999999999992</v>
      </c>
      <c r="G680">
        <f t="shared" si="80"/>
        <v>9316.5017903233402</v>
      </c>
      <c r="H680">
        <f t="shared" si="81"/>
        <v>8905.690102436798</v>
      </c>
      <c r="I680" s="5">
        <f t="shared" si="79"/>
        <v>0</v>
      </c>
      <c r="J680" s="6">
        <f>+H680+SUM($B$4:$B$5)-SUM($F$15:F680)</f>
        <v>26693.675365594689</v>
      </c>
      <c r="K680" s="10">
        <f t="shared" si="82"/>
        <v>1.8255112333394052E-3</v>
      </c>
      <c r="L680" s="10">
        <f>+H680/SUM($F$15:F680)-1</f>
        <v>3.4100657577645466E-2</v>
      </c>
      <c r="M680" s="14">
        <f t="shared" si="85"/>
        <v>0</v>
      </c>
      <c r="N680" s="14">
        <f t="shared" si="83"/>
        <v>1105.4729521396225</v>
      </c>
      <c r="O680" s="4">
        <f t="shared" si="84"/>
        <v>7.7903441420015875</v>
      </c>
      <c r="P680" s="14">
        <f>+AVERAGEIF($C$15:C680,"&lt;&gt;",$B$15:B680)</f>
        <v>7.9460588235294098</v>
      </c>
      <c r="R680" s="1"/>
    </row>
    <row r="681" spans="1:18" x14ac:dyDescent="0.25">
      <c r="A681" s="1">
        <v>41180</v>
      </c>
      <c r="B681" s="14">
        <v>8.0850000000000009</v>
      </c>
      <c r="G681">
        <f t="shared" si="80"/>
        <v>9350.0393464205827</v>
      </c>
      <c r="H681">
        <f t="shared" si="81"/>
        <v>8937.748818048849</v>
      </c>
      <c r="I681" s="5">
        <f t="shared" si="79"/>
        <v>0</v>
      </c>
      <c r="J681" s="6">
        <f>+H681+SUM($B$4:$B$5)-SUM($F$15:F681)</f>
        <v>26725.734081206741</v>
      </c>
      <c r="K681" s="10">
        <f t="shared" si="82"/>
        <v>1.2009854459147373E-3</v>
      </c>
      <c r="L681" s="10">
        <f>+H681/SUM($F$15:F681)-1</f>
        <v>3.7823214562470842E-2</v>
      </c>
      <c r="M681" s="14">
        <f t="shared" si="85"/>
        <v>0</v>
      </c>
      <c r="N681" s="14">
        <f t="shared" si="83"/>
        <v>1105.4729521396225</v>
      </c>
      <c r="O681" s="4">
        <f t="shared" si="84"/>
        <v>7.7903441420015875</v>
      </c>
      <c r="P681" s="14">
        <f>+AVERAGEIF($C$15:C681,"&lt;&gt;",$B$15:B681)</f>
        <v>7.9460588235294098</v>
      </c>
      <c r="R681" s="1"/>
    </row>
    <row r="682" spans="1:18" x14ac:dyDescent="0.25">
      <c r="A682" s="1">
        <v>41183</v>
      </c>
      <c r="B682" s="14">
        <v>8.08</v>
      </c>
      <c r="G682">
        <f t="shared" si="80"/>
        <v>9344.2570091624366</v>
      </c>
      <c r="H682">
        <f t="shared" si="81"/>
        <v>8932.2214532881499</v>
      </c>
      <c r="I682" s="5">
        <f t="shared" si="79"/>
        <v>0</v>
      </c>
      <c r="J682" s="6">
        <f>+H682+SUM($B$4:$B$5)-SUM($F$15:F682)</f>
        <v>26720.206716446039</v>
      </c>
      <c r="K682" s="10">
        <f t="shared" si="82"/>
        <v>-2.068180706994438E-4</v>
      </c>
      <c r="L682" s="10">
        <f>+H682/SUM($F$15:F682)-1</f>
        <v>3.7181394392673317E-2</v>
      </c>
      <c r="M682" s="14">
        <f t="shared" si="85"/>
        <v>0</v>
      </c>
      <c r="N682" s="14">
        <f t="shared" si="83"/>
        <v>1105.4729521396225</v>
      </c>
      <c r="O682" s="4">
        <f t="shared" si="84"/>
        <v>7.7903441420015875</v>
      </c>
      <c r="P682" s="14">
        <f>+AVERAGEIF($C$15:C682,"&lt;&gt;",$B$15:B682)</f>
        <v>7.9460588235294098</v>
      </c>
      <c r="R682" s="1"/>
    </row>
    <row r="683" spans="1:18" x14ac:dyDescent="0.25">
      <c r="A683" s="1">
        <v>41184</v>
      </c>
      <c r="B683" s="14">
        <v>8.0739999999999998</v>
      </c>
      <c r="G683">
        <f t="shared" si="80"/>
        <v>9337.318204452662</v>
      </c>
      <c r="H683">
        <f t="shared" si="81"/>
        <v>8925.5886155753124</v>
      </c>
      <c r="I683" s="5">
        <f t="shared" si="79"/>
        <v>0</v>
      </c>
      <c r="J683" s="6">
        <f>+H683+SUM($B$4:$B$5)-SUM($F$15:F683)</f>
        <v>26713.573878733201</v>
      </c>
      <c r="K683" s="10">
        <f t="shared" si="82"/>
        <v>-2.4823302391430158E-4</v>
      </c>
      <c r="L683" s="10">
        <f>+H683/SUM($F$15:F683)-1</f>
        <v>3.6411210188916243E-2</v>
      </c>
      <c r="M683" s="14">
        <f t="shared" si="85"/>
        <v>0</v>
      </c>
      <c r="N683" s="14">
        <f t="shared" si="83"/>
        <v>1105.4729521396225</v>
      </c>
      <c r="O683" s="4">
        <f t="shared" si="84"/>
        <v>7.7903441420015875</v>
      </c>
      <c r="P683" s="14">
        <f>+AVERAGEIF($C$15:C683,"&lt;&gt;",$B$15:B683)</f>
        <v>7.9460588235294098</v>
      </c>
      <c r="R683" s="1"/>
    </row>
    <row r="684" spans="1:18" x14ac:dyDescent="0.25">
      <c r="A684" s="1">
        <v>41185</v>
      </c>
      <c r="B684" s="14">
        <v>8.0670000000000002</v>
      </c>
      <c r="G684">
        <f t="shared" si="80"/>
        <v>9329.222932291259</v>
      </c>
      <c r="H684">
        <f t="shared" si="81"/>
        <v>8917.8503049103347</v>
      </c>
      <c r="I684" s="5">
        <f t="shared" si="79"/>
        <v>0</v>
      </c>
      <c r="J684" s="6">
        <f>+H684+SUM($B$4:$B$5)-SUM($F$15:F684)</f>
        <v>26705.835568068222</v>
      </c>
      <c r="K684" s="10">
        <f t="shared" si="82"/>
        <v>-2.8967710198968266E-4</v>
      </c>
      <c r="L684" s="10">
        <f>+H684/SUM($F$15:F684)-1</f>
        <v>3.5512661951199842E-2</v>
      </c>
      <c r="M684" s="14">
        <f t="shared" si="85"/>
        <v>0</v>
      </c>
      <c r="N684" s="14">
        <f t="shared" si="83"/>
        <v>1105.4729521396225</v>
      </c>
      <c r="O684" s="4">
        <f t="shared" si="84"/>
        <v>7.7903441420015875</v>
      </c>
      <c r="P684" s="14">
        <f>+AVERAGEIF($C$15:C684,"&lt;&gt;",$B$15:B684)</f>
        <v>7.9460588235294098</v>
      </c>
      <c r="R684" s="1"/>
    </row>
    <row r="685" spans="1:18" x14ac:dyDescent="0.25">
      <c r="A685" s="1">
        <v>41186</v>
      </c>
      <c r="B685" s="14">
        <v>8.0289999999999999</v>
      </c>
      <c r="G685">
        <f t="shared" si="80"/>
        <v>9285.2771691293565</v>
      </c>
      <c r="H685">
        <f t="shared" si="81"/>
        <v>8875.8423327290293</v>
      </c>
      <c r="I685" s="5">
        <f t="shared" si="79"/>
        <v>0</v>
      </c>
      <c r="J685" s="6">
        <f>+H685+SUM($B$4:$B$5)-SUM($F$15:F685)</f>
        <v>26663.82759588692</v>
      </c>
      <c r="K685" s="10">
        <f t="shared" si="82"/>
        <v>-1.5729884981217079E-3</v>
      </c>
      <c r="L685" s="10">
        <f>+H685/SUM($F$15:F685)-1</f>
        <v>3.063482866073941E-2</v>
      </c>
      <c r="M685" s="14">
        <f t="shared" si="85"/>
        <v>0</v>
      </c>
      <c r="N685" s="14">
        <f t="shared" si="83"/>
        <v>1105.4729521396225</v>
      </c>
      <c r="O685" s="4">
        <f t="shared" si="84"/>
        <v>7.7903441420015875</v>
      </c>
      <c r="P685" s="14">
        <f>+AVERAGEIF($C$15:C685,"&lt;&gt;",$B$15:B685)</f>
        <v>7.9460588235294098</v>
      </c>
      <c r="R685" s="1"/>
    </row>
    <row r="686" spans="1:18" x14ac:dyDescent="0.25">
      <c r="A686" s="1">
        <v>41187</v>
      </c>
      <c r="B686" s="14">
        <v>8.0280000000000005</v>
      </c>
      <c r="G686">
        <f t="shared" si="80"/>
        <v>9284.120701677728</v>
      </c>
      <c r="H686">
        <f t="shared" si="81"/>
        <v>8874.7368597768909</v>
      </c>
      <c r="I686" s="5">
        <f t="shared" si="79"/>
        <v>0</v>
      </c>
      <c r="J686" s="6">
        <f>+H686+SUM($B$4:$B$5)-SUM($F$15:F686)</f>
        <v>26662.722122934785</v>
      </c>
      <c r="K686" s="10">
        <f t="shared" si="82"/>
        <v>-4.1459649713027069E-5</v>
      </c>
      <c r="L686" s="10">
        <f>+H686/SUM($F$15:F686)-1</f>
        <v>3.0506464626779861E-2</v>
      </c>
      <c r="M686" s="14">
        <f t="shared" si="85"/>
        <v>0</v>
      </c>
      <c r="N686" s="14">
        <f t="shared" si="83"/>
        <v>1105.4729521396225</v>
      </c>
      <c r="O686" s="4">
        <f t="shared" si="84"/>
        <v>7.7903441420015875</v>
      </c>
      <c r="P686" s="14">
        <f>+AVERAGEIF($C$15:C686,"&lt;&gt;",$B$15:B686)</f>
        <v>7.9460588235294098</v>
      </c>
      <c r="R686" s="1"/>
    </row>
    <row r="687" spans="1:18" x14ac:dyDescent="0.25">
      <c r="A687" s="1">
        <v>41190</v>
      </c>
      <c r="B687" s="14">
        <v>7.9950000000000001</v>
      </c>
      <c r="C687">
        <f>+$B$3</f>
        <v>200</v>
      </c>
      <c r="D687" s="7">
        <f>+$D$11</f>
        <v>2.223157894736842</v>
      </c>
      <c r="E687">
        <v>1.54</v>
      </c>
      <c r="F687" s="6">
        <f>+C687-D687-E687</f>
        <v>196.23684210526318</v>
      </c>
      <c r="G687">
        <f t="shared" si="80"/>
        <v>9445.9572757739697</v>
      </c>
      <c r="H687">
        <f t="shared" si="81"/>
        <v>9034.4930944615462</v>
      </c>
      <c r="I687" s="5">
        <f t="shared" si="79"/>
        <v>780600</v>
      </c>
      <c r="J687" s="6">
        <f>+H687+SUM($B$4:$B$5)-SUM($F$15:F687)</f>
        <v>26626.241515514175</v>
      </c>
      <c r="K687" s="10">
        <f t="shared" si="82"/>
        <v>-1.3682251666730094E-3</v>
      </c>
      <c r="L687" s="10">
        <f>+H687/SUM($F$15:F687)-1</f>
        <v>2.5685178663029218E-2</v>
      </c>
      <c r="M687" s="14">
        <f t="shared" si="85"/>
        <v>24.544945854316843</v>
      </c>
      <c r="N687" s="14">
        <f t="shared" si="83"/>
        <v>1130.0178979939394</v>
      </c>
      <c r="O687" s="4">
        <f t="shared" si="84"/>
        <v>7.7947894405780582</v>
      </c>
      <c r="P687" s="14">
        <f>+AVERAGEIF($C$15:C687,"&lt;&gt;",$B$15:B687)</f>
        <v>7.9474571428571412</v>
      </c>
      <c r="R687" s="1"/>
    </row>
    <row r="688" spans="1:18" x14ac:dyDescent="0.25">
      <c r="A688" s="1">
        <v>41191</v>
      </c>
      <c r="B688" s="14">
        <v>8.0280000000000005</v>
      </c>
      <c r="G688">
        <f t="shared" si="80"/>
        <v>9484.9462176251945</v>
      </c>
      <c r="H688">
        <f t="shared" si="81"/>
        <v>9071.7836850953463</v>
      </c>
      <c r="I688" s="5">
        <f t="shared" si="79"/>
        <v>0</v>
      </c>
      <c r="J688" s="6">
        <f>+H688+SUM($B$4:$B$5)-SUM($F$15:F688)</f>
        <v>26663.532106147974</v>
      </c>
      <c r="K688" s="10">
        <f t="shared" si="82"/>
        <v>1.4005202578843967E-3</v>
      </c>
      <c r="L688" s="10">
        <f>+H688/SUM($F$15:F688)-1</f>
        <v>2.9918776023364568E-2</v>
      </c>
      <c r="M688" s="14">
        <f t="shared" si="85"/>
        <v>0</v>
      </c>
      <c r="N688" s="14">
        <f t="shared" si="83"/>
        <v>1130.0178979939394</v>
      </c>
      <c r="O688" s="4">
        <f t="shared" si="84"/>
        <v>7.7947894405780582</v>
      </c>
      <c r="P688" s="14">
        <f>+AVERAGEIF($C$15:C688,"&lt;&gt;",$B$15:B688)</f>
        <v>7.9474571428571412</v>
      </c>
      <c r="R688" s="1"/>
    </row>
    <row r="689" spans="1:18" x14ac:dyDescent="0.25">
      <c r="A689" s="1">
        <v>41192</v>
      </c>
      <c r="B689" s="14">
        <v>7.9880000000000004</v>
      </c>
      <c r="G689">
        <f t="shared" si="80"/>
        <v>9437.6868941691646</v>
      </c>
      <c r="H689">
        <f t="shared" si="81"/>
        <v>9026.582969175588</v>
      </c>
      <c r="I689" s="5">
        <f t="shared" si="79"/>
        <v>0</v>
      </c>
      <c r="J689" s="6">
        <f>+H689+SUM($B$4:$B$5)-SUM($F$15:F689)</f>
        <v>26618.331390228213</v>
      </c>
      <c r="K689" s="10">
        <f t="shared" si="82"/>
        <v>-1.6952261140728009E-3</v>
      </c>
      <c r="L689" s="10">
        <f>+H689/SUM($F$15:F689)-1</f>
        <v>2.478714285932182E-2</v>
      </c>
      <c r="M689" s="14">
        <f t="shared" si="85"/>
        <v>0</v>
      </c>
      <c r="N689" s="14">
        <f t="shared" si="83"/>
        <v>1130.0178979939394</v>
      </c>
      <c r="O689" s="4">
        <f t="shared" si="84"/>
        <v>7.7947894405780582</v>
      </c>
      <c r="P689" s="14">
        <f>+AVERAGEIF($C$15:C689,"&lt;&gt;",$B$15:B689)</f>
        <v>7.9474571428571412</v>
      </c>
      <c r="R689" s="1"/>
    </row>
    <row r="690" spans="1:18" x14ac:dyDescent="0.25">
      <c r="A690" s="1">
        <v>41193</v>
      </c>
      <c r="B690" s="14">
        <v>7.9980000000000002</v>
      </c>
      <c r="G690">
        <f t="shared" si="80"/>
        <v>9449.5017250331712</v>
      </c>
      <c r="H690">
        <f t="shared" si="81"/>
        <v>9037.8831481555262</v>
      </c>
      <c r="I690" s="5">
        <f t="shared" si="79"/>
        <v>0</v>
      </c>
      <c r="J690" s="6">
        <f>+H690+SUM($B$4:$B$5)-SUM($F$15:F690)</f>
        <v>26629.631569208152</v>
      </c>
      <c r="K690" s="10">
        <f t="shared" si="82"/>
        <v>4.2452619641242251E-4</v>
      </c>
      <c r="L690" s="10">
        <f>+H690/SUM($F$15:F690)-1</f>
        <v>2.607005115033223E-2</v>
      </c>
      <c r="M690" s="14">
        <f t="shared" si="85"/>
        <v>0</v>
      </c>
      <c r="N690" s="14">
        <f t="shared" si="83"/>
        <v>1130.0178979939394</v>
      </c>
      <c r="O690" s="4">
        <f t="shared" si="84"/>
        <v>7.7947894405780582</v>
      </c>
      <c r="P690" s="14">
        <f>+AVERAGEIF($C$15:C690,"&lt;&gt;",$B$15:B690)</f>
        <v>7.9474571428571412</v>
      </c>
      <c r="R690" s="1"/>
    </row>
    <row r="691" spans="1:18" x14ac:dyDescent="0.25">
      <c r="A691" s="1">
        <v>41194</v>
      </c>
      <c r="B691" s="14">
        <v>7.9889999999999999</v>
      </c>
      <c r="G691">
        <f t="shared" si="80"/>
        <v>9438.8683772555651</v>
      </c>
      <c r="H691">
        <f t="shared" si="81"/>
        <v>9027.7129870735807</v>
      </c>
      <c r="I691" s="5">
        <f t="shared" si="79"/>
        <v>0</v>
      </c>
      <c r="J691" s="6">
        <f>+H691+SUM($B$4:$B$5)-SUM($F$15:F691)</f>
        <v>26619.461408126208</v>
      </c>
      <c r="K691" s="10">
        <f t="shared" si="82"/>
        <v>-3.8191144535781874E-4</v>
      </c>
      <c r="L691" s="10">
        <f>+H691/SUM($F$15:F691)-1</f>
        <v>2.491543368842275E-2</v>
      </c>
      <c r="M691" s="14">
        <f t="shared" si="85"/>
        <v>0</v>
      </c>
      <c r="N691" s="14">
        <f t="shared" si="83"/>
        <v>1130.0178979939394</v>
      </c>
      <c r="O691" s="4">
        <f t="shared" si="84"/>
        <v>7.7947894405780582</v>
      </c>
      <c r="P691" s="14">
        <f>+AVERAGEIF($C$15:C691,"&lt;&gt;",$B$15:B691)</f>
        <v>7.9474571428571412</v>
      </c>
      <c r="R691" s="1"/>
    </row>
    <row r="692" spans="1:18" x14ac:dyDescent="0.25">
      <c r="A692" s="1">
        <v>41197</v>
      </c>
      <c r="B692" s="14">
        <v>7.9969999999999999</v>
      </c>
      <c r="G692">
        <f t="shared" si="80"/>
        <v>9448.3202419467707</v>
      </c>
      <c r="H692">
        <f t="shared" si="81"/>
        <v>9036.7531302575317</v>
      </c>
      <c r="I692" s="5">
        <f t="shared" si="79"/>
        <v>0</v>
      </c>
      <c r="J692" s="6">
        <f>+H692+SUM($B$4:$B$5)-SUM($F$15:F692)</f>
        <v>26628.501551310157</v>
      </c>
      <c r="K692" s="10">
        <f t="shared" si="82"/>
        <v>3.3960653994258294E-4</v>
      </c>
      <c r="L692" s="10">
        <f>+H692/SUM($F$15:F692)-1</f>
        <v>2.5941760321231078E-2</v>
      </c>
      <c r="M692" s="14">
        <f t="shared" si="85"/>
        <v>0</v>
      </c>
      <c r="N692" s="14">
        <f t="shared" si="83"/>
        <v>1130.0178979939394</v>
      </c>
      <c r="O692" s="4">
        <f t="shared" si="84"/>
        <v>7.7947894405780582</v>
      </c>
      <c r="P692" s="14">
        <f>+AVERAGEIF($C$15:C692,"&lt;&gt;",$B$15:B692)</f>
        <v>7.9474571428571412</v>
      </c>
      <c r="R692" s="1"/>
    </row>
    <row r="693" spans="1:18" x14ac:dyDescent="0.25">
      <c r="A693" s="1">
        <v>41198</v>
      </c>
      <c r="B693" s="14">
        <v>8.0069999999999997</v>
      </c>
      <c r="G693">
        <f t="shared" si="80"/>
        <v>9460.1350728107791</v>
      </c>
      <c r="H693">
        <f t="shared" si="81"/>
        <v>9048.0533092374717</v>
      </c>
      <c r="I693" s="5">
        <f t="shared" si="79"/>
        <v>0</v>
      </c>
      <c r="J693" s="6">
        <f>+H693+SUM($B$4:$B$5)-SUM($F$15:F693)</f>
        <v>26639.801730290095</v>
      </c>
      <c r="K693" s="10">
        <f t="shared" si="82"/>
        <v>4.2436405811896449E-4</v>
      </c>
      <c r="L693" s="10">
        <f>+H693/SUM($F$15:F693)-1</f>
        <v>2.7224668612241931E-2</v>
      </c>
      <c r="M693" s="14">
        <f t="shared" si="85"/>
        <v>0</v>
      </c>
      <c r="N693" s="14">
        <f t="shared" si="83"/>
        <v>1130.0178979939394</v>
      </c>
      <c r="O693" s="4">
        <f t="shared" si="84"/>
        <v>7.7947894405780582</v>
      </c>
      <c r="P693" s="14">
        <f>+AVERAGEIF($C$15:C693,"&lt;&gt;",$B$15:B693)</f>
        <v>7.9474571428571412</v>
      </c>
      <c r="R693" s="1"/>
    </row>
    <row r="694" spans="1:18" x14ac:dyDescent="0.25">
      <c r="A694" s="1">
        <v>41199</v>
      </c>
      <c r="B694" s="14">
        <v>8.0150000000000006</v>
      </c>
      <c r="G694">
        <f t="shared" si="80"/>
        <v>9469.5869375019865</v>
      </c>
      <c r="H694">
        <f t="shared" si="81"/>
        <v>9057.0934524214244</v>
      </c>
      <c r="I694" s="5">
        <f t="shared" si="79"/>
        <v>0</v>
      </c>
      <c r="J694" s="6">
        <f>+H694+SUM($B$4:$B$5)-SUM($F$15:F694)</f>
        <v>26648.841873474052</v>
      </c>
      <c r="K694" s="10">
        <f t="shared" si="82"/>
        <v>3.3934723972350866E-4</v>
      </c>
      <c r="L694" s="10">
        <f>+H694/SUM($F$15:F694)-1</f>
        <v>2.8250995245050703E-2</v>
      </c>
      <c r="M694" s="14">
        <f t="shared" si="85"/>
        <v>0</v>
      </c>
      <c r="N694" s="14">
        <f t="shared" si="83"/>
        <v>1130.0178979939394</v>
      </c>
      <c r="O694" s="4">
        <f t="shared" si="84"/>
        <v>7.7947894405780582</v>
      </c>
      <c r="P694" s="14">
        <f>+AVERAGEIF($C$15:C694,"&lt;&gt;",$B$15:B694)</f>
        <v>7.9474571428571412</v>
      </c>
      <c r="R694" s="1"/>
    </row>
    <row r="695" spans="1:18" x14ac:dyDescent="0.25">
      <c r="A695" s="1">
        <v>41200</v>
      </c>
      <c r="B695" s="14">
        <v>8.0530000000000008</v>
      </c>
      <c r="G695">
        <f t="shared" si="80"/>
        <v>9514.4832947852155</v>
      </c>
      <c r="H695">
        <f t="shared" si="81"/>
        <v>9100.0341325451955</v>
      </c>
      <c r="I695" s="5">
        <f t="shared" si="79"/>
        <v>0</v>
      </c>
      <c r="J695" s="6">
        <f>+H695+SUM($B$4:$B$5)-SUM($F$15:F695)</f>
        <v>26691.782553597823</v>
      </c>
      <c r="K695" s="10">
        <f t="shared" si="82"/>
        <v>1.6113525806356055E-3</v>
      </c>
      <c r="L695" s="10">
        <f>+H695/SUM($F$15:F695)-1</f>
        <v>3.3126046750891369E-2</v>
      </c>
      <c r="M695" s="14">
        <f t="shared" si="85"/>
        <v>0</v>
      </c>
      <c r="N695" s="14">
        <f t="shared" si="83"/>
        <v>1130.0178979939394</v>
      </c>
      <c r="O695" s="4">
        <f t="shared" si="84"/>
        <v>7.7947894405780582</v>
      </c>
      <c r="P695" s="14">
        <f>+AVERAGEIF($C$15:C695,"&lt;&gt;",$B$15:B695)</f>
        <v>7.9474571428571412</v>
      </c>
      <c r="R695" s="1"/>
    </row>
    <row r="696" spans="1:18" x14ac:dyDescent="0.25">
      <c r="A696" s="1">
        <v>41201</v>
      </c>
      <c r="B696" s="14">
        <v>8.0269999999999992</v>
      </c>
      <c r="G696">
        <f t="shared" si="80"/>
        <v>9483.7647345387941</v>
      </c>
      <c r="H696">
        <f t="shared" si="81"/>
        <v>9070.6536671973518</v>
      </c>
      <c r="I696" s="5">
        <f t="shared" si="79"/>
        <v>0</v>
      </c>
      <c r="J696" s="6">
        <f>+H696+SUM($B$4:$B$5)-SUM($F$15:F696)</f>
        <v>26662.402088249979</v>
      </c>
      <c r="K696" s="10">
        <f t="shared" si="82"/>
        <v>-1.1007307319713666E-3</v>
      </c>
      <c r="L696" s="10">
        <f>+H696/SUM($F$15:F696)-1</f>
        <v>2.9790485194263416E-2</v>
      </c>
      <c r="M696" s="14">
        <f t="shared" si="85"/>
        <v>0</v>
      </c>
      <c r="N696" s="14">
        <f t="shared" si="83"/>
        <v>1130.0178979939394</v>
      </c>
      <c r="O696" s="4">
        <f t="shared" si="84"/>
        <v>7.7947894405780582</v>
      </c>
      <c r="P696" s="14">
        <f>+AVERAGEIF($C$15:C696,"&lt;&gt;",$B$15:B696)</f>
        <v>7.9474571428571412</v>
      </c>
      <c r="R696" s="1"/>
    </row>
    <row r="697" spans="1:18" x14ac:dyDescent="0.25">
      <c r="A697" s="1">
        <v>41204</v>
      </c>
      <c r="B697" s="14">
        <v>8.016</v>
      </c>
      <c r="G697">
        <f t="shared" si="80"/>
        <v>9470.768420588387</v>
      </c>
      <c r="H697">
        <f t="shared" si="81"/>
        <v>9058.223470319419</v>
      </c>
      <c r="I697" s="5">
        <f t="shared" si="79"/>
        <v>0</v>
      </c>
      <c r="J697" s="6">
        <f>+H697+SUM($B$4:$B$5)-SUM($F$15:F697)</f>
        <v>26649.971891372046</v>
      </c>
      <c r="K697" s="10">
        <f t="shared" si="82"/>
        <v>-4.6620693952448278E-4</v>
      </c>
      <c r="L697" s="10">
        <f>+H697/SUM($F$15:F697)-1</f>
        <v>2.8379286074151633E-2</v>
      </c>
      <c r="M697" s="14">
        <f t="shared" si="85"/>
        <v>0</v>
      </c>
      <c r="N697" s="14">
        <f t="shared" si="83"/>
        <v>1130.0178979939394</v>
      </c>
      <c r="O697" s="4">
        <f t="shared" si="84"/>
        <v>7.7947894405780582</v>
      </c>
      <c r="P697" s="14">
        <f>+AVERAGEIF($C$15:C697,"&lt;&gt;",$B$15:B697)</f>
        <v>7.9474571428571412</v>
      </c>
      <c r="R697" s="1"/>
    </row>
    <row r="698" spans="1:18" x14ac:dyDescent="0.25">
      <c r="A698" s="1">
        <v>41205</v>
      </c>
      <c r="B698" s="14">
        <v>7.9960000000000004</v>
      </c>
      <c r="G698">
        <f t="shared" si="80"/>
        <v>9447.1387588603739</v>
      </c>
      <c r="H698">
        <f t="shared" si="81"/>
        <v>9035.6231123595408</v>
      </c>
      <c r="I698" s="5">
        <f t="shared" si="79"/>
        <v>0</v>
      </c>
      <c r="J698" s="6">
        <f>+H698+SUM($B$4:$B$5)-SUM($F$15:F698)</f>
        <v>26627.37153341217</v>
      </c>
      <c r="K698" s="10">
        <f t="shared" si="82"/>
        <v>-8.4804434511220883E-4</v>
      </c>
      <c r="L698" s="10">
        <f>+H698/SUM($F$15:F698)-1</f>
        <v>2.581346949213037E-2</v>
      </c>
      <c r="M698" s="14">
        <f t="shared" si="85"/>
        <v>0</v>
      </c>
      <c r="N698" s="14">
        <f t="shared" si="83"/>
        <v>1130.0178979939394</v>
      </c>
      <c r="O698" s="4">
        <f t="shared" si="84"/>
        <v>7.7947894405780582</v>
      </c>
      <c r="P698" s="14">
        <f>+AVERAGEIF($C$15:C698,"&lt;&gt;",$B$15:B698)</f>
        <v>7.9474571428571412</v>
      </c>
      <c r="R698" s="1"/>
    </row>
    <row r="699" spans="1:18" x14ac:dyDescent="0.25">
      <c r="A699" s="1">
        <v>41206</v>
      </c>
      <c r="B699" s="14">
        <v>7.9740000000000002</v>
      </c>
      <c r="G699">
        <f t="shared" si="80"/>
        <v>9421.1461309595561</v>
      </c>
      <c r="H699">
        <f t="shared" si="81"/>
        <v>9010.7627186036734</v>
      </c>
      <c r="I699" s="5">
        <f t="shared" si="79"/>
        <v>0</v>
      </c>
      <c r="J699" s="6">
        <f>+H699+SUM($B$4:$B$5)-SUM($F$15:F699)</f>
        <v>26602.511139656297</v>
      </c>
      <c r="K699" s="10">
        <f t="shared" si="82"/>
        <v>-9.3364054821098996E-4</v>
      </c>
      <c r="L699" s="10">
        <f>+H699/SUM($F$15:F699)-1</f>
        <v>2.2991071251907025E-2</v>
      </c>
      <c r="M699" s="14">
        <f t="shared" si="85"/>
        <v>0</v>
      </c>
      <c r="N699" s="14">
        <f t="shared" si="83"/>
        <v>1130.0178979939394</v>
      </c>
      <c r="O699" s="4">
        <f t="shared" si="84"/>
        <v>7.7947894405780582</v>
      </c>
      <c r="P699" s="14">
        <f>+AVERAGEIF($C$15:C699,"&lt;&gt;",$B$15:B699)</f>
        <v>7.9474571428571412</v>
      </c>
      <c r="R699" s="1"/>
    </row>
    <row r="700" spans="1:18" x14ac:dyDescent="0.25">
      <c r="A700" s="1">
        <v>41207</v>
      </c>
      <c r="B700" s="14">
        <v>8.016</v>
      </c>
      <c r="G700">
        <f t="shared" si="80"/>
        <v>9470.768420588387</v>
      </c>
      <c r="H700">
        <f t="shared" si="81"/>
        <v>9058.223470319419</v>
      </c>
      <c r="I700" s="5">
        <f t="shared" si="79"/>
        <v>0</v>
      </c>
      <c r="J700" s="6">
        <f>+H700+SUM($B$4:$B$5)-SUM($F$15:F700)</f>
        <v>26649.971891372046</v>
      </c>
      <c r="K700" s="10">
        <f t="shared" si="82"/>
        <v>1.7840703633800192E-3</v>
      </c>
      <c r="L700" s="10">
        <f>+H700/SUM($F$15:F700)-1</f>
        <v>2.8379286074151633E-2</v>
      </c>
      <c r="M700" s="14">
        <f t="shared" si="85"/>
        <v>0</v>
      </c>
      <c r="N700" s="14">
        <f t="shared" si="83"/>
        <v>1130.0178979939394</v>
      </c>
      <c r="O700" s="4">
        <f t="shared" si="84"/>
        <v>7.7947894405780582</v>
      </c>
      <c r="P700" s="14">
        <f>+AVERAGEIF($C$15:C700,"&lt;&gt;",$B$15:B700)</f>
        <v>7.9474571428571412</v>
      </c>
      <c r="R700" s="1"/>
    </row>
    <row r="701" spans="1:18" x14ac:dyDescent="0.25">
      <c r="A701" s="1">
        <v>41208</v>
      </c>
      <c r="B701" s="14">
        <v>7.9649999999999999</v>
      </c>
      <c r="G701">
        <f t="shared" si="80"/>
        <v>9410.5127831819482</v>
      </c>
      <c r="H701">
        <f t="shared" si="81"/>
        <v>9000.5925575217279</v>
      </c>
      <c r="I701" s="5">
        <f t="shared" si="79"/>
        <v>0</v>
      </c>
      <c r="J701" s="6">
        <f>+H701+SUM($B$4:$B$5)-SUM($F$15:F701)</f>
        <v>26592.340978574353</v>
      </c>
      <c r="K701" s="10">
        <f t="shared" si="82"/>
        <v>-2.1625130800363435E-3</v>
      </c>
      <c r="L701" s="10">
        <f>+H701/SUM($F$15:F701)-1</f>
        <v>2.1836453789997323E-2</v>
      </c>
      <c r="M701" s="14">
        <f t="shared" si="85"/>
        <v>0</v>
      </c>
      <c r="N701" s="14">
        <f t="shared" si="83"/>
        <v>1130.0178979939394</v>
      </c>
      <c r="O701" s="4">
        <f t="shared" si="84"/>
        <v>7.7947894405780582</v>
      </c>
      <c r="P701" s="14">
        <f>+AVERAGEIF($C$15:C701,"&lt;&gt;",$B$15:B701)</f>
        <v>7.9474571428571412</v>
      </c>
      <c r="R701" s="1"/>
    </row>
    <row r="702" spans="1:18" x14ac:dyDescent="0.25">
      <c r="A702" s="1">
        <v>41212</v>
      </c>
      <c r="B702" s="14">
        <v>7.9569999999999999</v>
      </c>
      <c r="G702">
        <f t="shared" si="80"/>
        <v>9401.0609184907426</v>
      </c>
      <c r="H702">
        <f t="shared" si="81"/>
        <v>8991.552414337777</v>
      </c>
      <c r="I702" s="5">
        <f t="shared" si="79"/>
        <v>0</v>
      </c>
      <c r="J702" s="6">
        <f>+H702+SUM($B$4:$B$5)-SUM($F$15:F702)</f>
        <v>26583.300835390404</v>
      </c>
      <c r="K702" s="10">
        <f t="shared" si="82"/>
        <v>-3.3995289061738987E-4</v>
      </c>
      <c r="L702" s="10">
        <f>+H702/SUM($F$15:F702)-1</f>
        <v>2.0810127157188774E-2</v>
      </c>
      <c r="M702" s="14">
        <f t="shared" si="85"/>
        <v>0</v>
      </c>
      <c r="N702" s="14">
        <f t="shared" si="83"/>
        <v>1130.0178979939394</v>
      </c>
      <c r="O702" s="4">
        <f t="shared" si="84"/>
        <v>7.7947894405780582</v>
      </c>
      <c r="P702" s="14">
        <f>+AVERAGEIF($C$15:C702,"&lt;&gt;",$B$15:B702)</f>
        <v>7.9474571428571412</v>
      </c>
      <c r="R702" s="1"/>
    </row>
    <row r="703" spans="1:18" x14ac:dyDescent="0.25">
      <c r="A703" s="1">
        <v>41213</v>
      </c>
      <c r="B703" s="14">
        <v>7.98</v>
      </c>
      <c r="G703">
        <f t="shared" si="80"/>
        <v>9428.2350294779608</v>
      </c>
      <c r="H703">
        <f t="shared" si="81"/>
        <v>9017.5428259916389</v>
      </c>
      <c r="I703" s="5">
        <f t="shared" si="79"/>
        <v>0</v>
      </c>
      <c r="J703" s="6">
        <f>+H703+SUM($B$4:$B$5)-SUM($F$15:F703)</f>
        <v>26609.291247044264</v>
      </c>
      <c r="K703" s="10">
        <f t="shared" si="82"/>
        <v>9.7769693142324421E-4</v>
      </c>
      <c r="L703" s="10">
        <f>+H703/SUM($F$15:F703)-1</f>
        <v>2.3760816226513493E-2</v>
      </c>
      <c r="M703" s="14">
        <f t="shared" si="85"/>
        <v>0</v>
      </c>
      <c r="N703" s="14">
        <f t="shared" si="83"/>
        <v>1130.0178979939394</v>
      </c>
      <c r="O703" s="4">
        <f t="shared" si="84"/>
        <v>7.7947894405780582</v>
      </c>
      <c r="P703" s="14">
        <f>+AVERAGEIF($C$15:C703,"&lt;&gt;",$B$15:B703)</f>
        <v>7.9474571428571412</v>
      </c>
      <c r="R703" s="1"/>
    </row>
    <row r="704" spans="1:18" x14ac:dyDescent="0.25">
      <c r="A704" s="1">
        <v>41215</v>
      </c>
      <c r="B704" s="14">
        <v>8.1150000000000002</v>
      </c>
      <c r="G704">
        <f t="shared" si="80"/>
        <v>9587.7352461420614</v>
      </c>
      <c r="H704">
        <f t="shared" si="81"/>
        <v>9170.0952422208211</v>
      </c>
      <c r="I704" s="5">
        <f t="shared" si="79"/>
        <v>0</v>
      </c>
      <c r="J704" s="6">
        <f>+H704+SUM($B$4:$B$5)-SUM($F$15:F704)</f>
        <v>26761.843663273448</v>
      </c>
      <c r="K704" s="10">
        <f t="shared" si="82"/>
        <v>5.733050715739374E-3</v>
      </c>
      <c r="L704" s="10">
        <f>+H704/SUM($F$15:F704)-1</f>
        <v>4.1080078155157684E-2</v>
      </c>
      <c r="M704" s="14">
        <f t="shared" si="85"/>
        <v>0</v>
      </c>
      <c r="N704" s="14">
        <f t="shared" si="83"/>
        <v>1130.0178979939394</v>
      </c>
      <c r="O704" s="4">
        <f t="shared" si="84"/>
        <v>7.7947894405780582</v>
      </c>
      <c r="P704" s="14">
        <f>+AVERAGEIF($C$15:C704,"&lt;&gt;",$B$15:B704)</f>
        <v>7.9474571428571412</v>
      </c>
      <c r="R704" s="1"/>
    </row>
    <row r="705" spans="1:18" x14ac:dyDescent="0.25">
      <c r="A705" s="1">
        <v>41218</v>
      </c>
      <c r="B705" s="14">
        <v>8.1219999999999999</v>
      </c>
      <c r="G705">
        <f t="shared" si="80"/>
        <v>9596.0056277468666</v>
      </c>
      <c r="H705">
        <f t="shared" si="81"/>
        <v>9178.0053675067793</v>
      </c>
      <c r="I705" s="5">
        <f t="shared" si="79"/>
        <v>0</v>
      </c>
      <c r="J705" s="6">
        <f>+H705+SUM($B$4:$B$5)-SUM($F$15:F705)</f>
        <v>26769.753788559403</v>
      </c>
      <c r="K705" s="10">
        <f t="shared" si="82"/>
        <v>2.9557475133179523E-4</v>
      </c>
      <c r="L705" s="10">
        <f>+H705/SUM($F$15:F705)-1</f>
        <v>4.1978113958865082E-2</v>
      </c>
      <c r="M705" s="14">
        <f t="shared" si="85"/>
        <v>0</v>
      </c>
      <c r="N705" s="14">
        <f t="shared" si="83"/>
        <v>1130.0178979939394</v>
      </c>
      <c r="O705" s="4">
        <f t="shared" si="84"/>
        <v>7.7947894405780582</v>
      </c>
      <c r="P705" s="14">
        <f>+AVERAGEIF($C$15:C705,"&lt;&gt;",$B$15:B705)</f>
        <v>7.9474571428571412</v>
      </c>
      <c r="R705" s="1"/>
    </row>
    <row r="706" spans="1:18" x14ac:dyDescent="0.25">
      <c r="A706" s="1">
        <v>41219</v>
      </c>
      <c r="B706" s="14">
        <v>8.1539999999999999</v>
      </c>
      <c r="G706">
        <f t="shared" si="80"/>
        <v>9633.8130865116891</v>
      </c>
      <c r="H706">
        <f t="shared" si="81"/>
        <v>9214.1659402425848</v>
      </c>
      <c r="I706" s="5">
        <f t="shared" si="79"/>
        <v>0</v>
      </c>
      <c r="J706" s="6">
        <f>+H706+SUM($B$4:$B$5)-SUM($F$15:F706)</f>
        <v>26805.914361295214</v>
      </c>
      <c r="K706" s="10">
        <f t="shared" si="82"/>
        <v>1.3507996009760603E-3</v>
      </c>
      <c r="L706" s="10">
        <f>+H706/SUM($F$15:F706)-1</f>
        <v>4.6083420490099281E-2</v>
      </c>
      <c r="M706" s="14">
        <f t="shared" si="85"/>
        <v>0</v>
      </c>
      <c r="N706" s="14">
        <f t="shared" si="83"/>
        <v>1130.0178979939394</v>
      </c>
      <c r="O706" s="4">
        <f t="shared" si="84"/>
        <v>7.7947894405780582</v>
      </c>
      <c r="P706" s="14">
        <f>+AVERAGEIF($C$15:C706,"&lt;&gt;",$B$15:B706)</f>
        <v>7.9474571428571412</v>
      </c>
      <c r="R706" s="1"/>
    </row>
    <row r="707" spans="1:18" x14ac:dyDescent="0.25">
      <c r="A707" s="1">
        <v>41220</v>
      </c>
      <c r="B707" s="14">
        <v>8.1920000000000002</v>
      </c>
      <c r="G707">
        <f t="shared" si="80"/>
        <v>9678.7094437949163</v>
      </c>
      <c r="H707">
        <f t="shared" si="81"/>
        <v>9257.106620366354</v>
      </c>
      <c r="I707" s="5">
        <f t="shared" si="79"/>
        <v>0</v>
      </c>
      <c r="J707" s="6">
        <f>+H707+SUM($B$4:$B$5)-SUM($F$15:F707)</f>
        <v>26848.855041418978</v>
      </c>
      <c r="K707" s="10">
        <f t="shared" si="82"/>
        <v>1.601910665870232E-3</v>
      </c>
      <c r="L707" s="10">
        <f>+H707/SUM($F$15:F707)-1</f>
        <v>5.0958471995939725E-2</v>
      </c>
      <c r="M707" s="14">
        <f t="shared" si="85"/>
        <v>0</v>
      </c>
      <c r="N707" s="14">
        <f t="shared" si="83"/>
        <v>1130.0178979939394</v>
      </c>
      <c r="O707" s="4">
        <f t="shared" si="84"/>
        <v>7.7947894405780582</v>
      </c>
      <c r="P707" s="14">
        <f>+AVERAGEIF($C$15:C707,"&lt;&gt;",$B$15:B707)</f>
        <v>7.9474571428571412</v>
      </c>
      <c r="R707" s="1"/>
    </row>
    <row r="708" spans="1:18" x14ac:dyDescent="0.25">
      <c r="A708" s="1">
        <v>41221</v>
      </c>
      <c r="B708" s="14">
        <v>8.11</v>
      </c>
      <c r="C708">
        <f>+$B$3</f>
        <v>200</v>
      </c>
      <c r="D708" s="7">
        <f>+$D$11</f>
        <v>2.223157894736842</v>
      </c>
      <c r="E708">
        <v>1.54</v>
      </c>
      <c r="F708" s="6">
        <f>+C708-D708-E708</f>
        <v>196.23684210526318</v>
      </c>
      <c r="G708">
        <f t="shared" si="80"/>
        <v>9781.8278307100536</v>
      </c>
      <c r="H708">
        <f t="shared" si="81"/>
        <v>9360.6819948361135</v>
      </c>
      <c r="I708" s="5">
        <f t="shared" si="79"/>
        <v>774400</v>
      </c>
      <c r="J708" s="6">
        <f>+H708+SUM($B$4:$B$5)-SUM($F$15:F708)</f>
        <v>26756.193573783479</v>
      </c>
      <c r="K708" s="10">
        <f t="shared" si="82"/>
        <v>-3.451226038970856E-3</v>
      </c>
      <c r="L708" s="10">
        <f>+H708/SUM($F$15:F708)-1</f>
        <v>3.955733597820954E-2</v>
      </c>
      <c r="M708" s="14">
        <f t="shared" si="85"/>
        <v>24.196897916801873</v>
      </c>
      <c r="N708" s="14">
        <f t="shared" si="83"/>
        <v>1154.2147959107413</v>
      </c>
      <c r="O708" s="4">
        <f t="shared" si="84"/>
        <v>7.8013974980693099</v>
      </c>
      <c r="P708" s="14">
        <f>+AVERAGEIF($C$15:C708,"&lt;&gt;",$B$15:B708)</f>
        <v>7.9519722222222207</v>
      </c>
      <c r="R708" s="1"/>
    </row>
    <row r="709" spans="1:18" x14ac:dyDescent="0.25">
      <c r="A709" s="1">
        <v>41222</v>
      </c>
      <c r="B709" s="14">
        <v>8.0879999999999992</v>
      </c>
      <c r="G709">
        <f t="shared" si="80"/>
        <v>9755.2926627352554</v>
      </c>
      <c r="H709">
        <f t="shared" si="81"/>
        <v>9335.2892693260783</v>
      </c>
      <c r="I709" s="5">
        <f t="shared" si="79"/>
        <v>0</v>
      </c>
      <c r="J709" s="6">
        <f>+H709+SUM($B$4:$B$5)-SUM($F$15:F709)</f>
        <v>26730.800848273444</v>
      </c>
      <c r="K709" s="10">
        <f t="shared" si="82"/>
        <v>-9.4904103007076301E-4</v>
      </c>
      <c r="L709" s="10">
        <f>+H709/SUM($F$15:F709)-1</f>
        <v>3.6737328408355197E-2</v>
      </c>
      <c r="M709" s="14">
        <f t="shared" si="85"/>
        <v>0</v>
      </c>
      <c r="N709" s="14">
        <f t="shared" si="83"/>
        <v>1154.2147959107413</v>
      </c>
      <c r="O709" s="4">
        <f t="shared" si="84"/>
        <v>7.8013974980693099</v>
      </c>
      <c r="P709" s="14">
        <f>+AVERAGEIF($C$15:C709,"&lt;&gt;",$B$15:B709)</f>
        <v>7.9519722222222207</v>
      </c>
      <c r="R709" s="1"/>
    </row>
    <row r="710" spans="1:18" x14ac:dyDescent="0.25">
      <c r="A710" s="1">
        <v>41225</v>
      </c>
      <c r="B710" s="14">
        <v>8.0749999999999993</v>
      </c>
      <c r="G710">
        <f t="shared" si="80"/>
        <v>9739.6127907501468</v>
      </c>
      <c r="H710">
        <f t="shared" si="81"/>
        <v>9320.2844769792391</v>
      </c>
      <c r="I710" s="5">
        <f t="shared" si="79"/>
        <v>0</v>
      </c>
      <c r="J710" s="6">
        <f>+H710+SUM($B$4:$B$5)-SUM($F$15:F710)</f>
        <v>26715.796055926607</v>
      </c>
      <c r="K710" s="10">
        <f t="shared" si="82"/>
        <v>-5.6132969722855197E-4</v>
      </c>
      <c r="L710" s="10">
        <f>+H710/SUM($F$15:F710)-1</f>
        <v>3.507096029889567E-2</v>
      </c>
      <c r="M710" s="14">
        <f t="shared" si="85"/>
        <v>0</v>
      </c>
      <c r="N710" s="14">
        <f t="shared" si="83"/>
        <v>1154.2147959107413</v>
      </c>
      <c r="O710" s="4">
        <f t="shared" si="84"/>
        <v>7.8013974980693099</v>
      </c>
      <c r="P710" s="14">
        <f>+AVERAGEIF($C$15:C710,"&lt;&gt;",$B$15:B710)</f>
        <v>7.9519722222222207</v>
      </c>
      <c r="R710" s="1"/>
    </row>
    <row r="711" spans="1:18" x14ac:dyDescent="0.25">
      <c r="A711" s="1">
        <v>41226</v>
      </c>
      <c r="B711" s="14">
        <v>8.0229999999999997</v>
      </c>
      <c r="G711">
        <f t="shared" si="80"/>
        <v>9676.8933028097126</v>
      </c>
      <c r="H711">
        <f t="shared" si="81"/>
        <v>9260.2653075918806</v>
      </c>
      <c r="I711" s="5">
        <f t="shared" si="79"/>
        <v>0</v>
      </c>
      <c r="J711" s="6">
        <f>+H711+SUM($B$4:$B$5)-SUM($F$15:F711)</f>
        <v>26655.776886539243</v>
      </c>
      <c r="K711" s="10">
        <f t="shared" si="82"/>
        <v>-2.2465798609078158E-3</v>
      </c>
      <c r="L711" s="10">
        <f>+H711/SUM($F$15:F711)-1</f>
        <v>2.8405487861057566E-2</v>
      </c>
      <c r="M711" s="14">
        <f t="shared" si="85"/>
        <v>0</v>
      </c>
      <c r="N711" s="14">
        <f t="shared" si="83"/>
        <v>1154.2147959107413</v>
      </c>
      <c r="O711" s="4">
        <f t="shared" si="84"/>
        <v>7.8013974980693099</v>
      </c>
      <c r="P711" s="14">
        <f>+AVERAGEIF($C$15:C711,"&lt;&gt;",$B$15:B711)</f>
        <v>7.9519722222222207</v>
      </c>
      <c r="R711" s="1"/>
    </row>
    <row r="712" spans="1:18" x14ac:dyDescent="0.25">
      <c r="A712" s="1">
        <v>41227</v>
      </c>
      <c r="B712" s="14">
        <v>8.0020000000000007</v>
      </c>
      <c r="G712">
        <f t="shared" si="80"/>
        <v>9651.56427883377</v>
      </c>
      <c r="H712">
        <f t="shared" si="81"/>
        <v>9236.0267968777571</v>
      </c>
      <c r="I712" s="5">
        <f t="shared" si="79"/>
        <v>0</v>
      </c>
      <c r="J712" s="6">
        <f>+H712+SUM($B$4:$B$5)-SUM($F$15:F712)</f>
        <v>26631.538375825119</v>
      </c>
      <c r="K712" s="10">
        <f t="shared" si="82"/>
        <v>-9.0931548599371137E-4</v>
      </c>
      <c r="L712" s="10">
        <f>+H712/SUM($F$15:F712)-1</f>
        <v>2.5713662453469288E-2</v>
      </c>
      <c r="M712" s="14">
        <f t="shared" si="85"/>
        <v>0</v>
      </c>
      <c r="N712" s="14">
        <f t="shared" si="83"/>
        <v>1154.2147959107413</v>
      </c>
      <c r="O712" s="4">
        <f t="shared" si="84"/>
        <v>7.8013974980693099</v>
      </c>
      <c r="P712" s="14">
        <f>+AVERAGEIF($C$15:C712,"&lt;&gt;",$B$15:B712)</f>
        <v>7.9519722222222207</v>
      </c>
      <c r="R712" s="1"/>
    </row>
    <row r="713" spans="1:18" x14ac:dyDescent="0.25">
      <c r="A713" s="1">
        <v>41228</v>
      </c>
      <c r="B713" s="14">
        <v>7.9109999999999996</v>
      </c>
      <c r="G713">
        <f t="shared" si="80"/>
        <v>9541.8051749380083</v>
      </c>
      <c r="H713">
        <f t="shared" si="81"/>
        <v>9130.9932504498775</v>
      </c>
      <c r="I713" s="5">
        <f t="shared" si="79"/>
        <v>0</v>
      </c>
      <c r="J713" s="6">
        <f>+H713+SUM($B$4:$B$5)-SUM($F$15:F713)</f>
        <v>26526.504829397243</v>
      </c>
      <c r="K713" s="10">
        <f t="shared" si="82"/>
        <v>-3.9439534038792079E-3</v>
      </c>
      <c r="L713" s="10">
        <f>+H713/SUM($F$15:F713)-1</f>
        <v>1.4049085687252383E-2</v>
      </c>
      <c r="M713" s="14">
        <f t="shared" si="85"/>
        <v>0</v>
      </c>
      <c r="N713" s="14">
        <f t="shared" si="83"/>
        <v>1154.2147959107413</v>
      </c>
      <c r="O713" s="4">
        <f t="shared" si="84"/>
        <v>7.8013974980693099</v>
      </c>
      <c r="P713" s="14">
        <f>+AVERAGEIF($C$15:C713,"&lt;&gt;",$B$15:B713)</f>
        <v>7.9519722222222207</v>
      </c>
      <c r="R713" s="1"/>
    </row>
    <row r="714" spans="1:18" x14ac:dyDescent="0.25">
      <c r="A714" s="1">
        <v>41229</v>
      </c>
      <c r="B714" s="14">
        <v>7.93</v>
      </c>
      <c r="G714">
        <f t="shared" si="80"/>
        <v>9564.7219109162434</v>
      </c>
      <c r="H714">
        <f t="shared" si="81"/>
        <v>9152.9233315721813</v>
      </c>
      <c r="I714" s="5">
        <f t="shared" si="79"/>
        <v>0</v>
      </c>
      <c r="J714" s="6">
        <f>+H714+SUM($B$4:$B$5)-SUM($F$15:F714)</f>
        <v>26548.434910519543</v>
      </c>
      <c r="K714" s="10">
        <f t="shared" si="82"/>
        <v>8.2672335701006183E-4</v>
      </c>
      <c r="L714" s="10">
        <f>+H714/SUM($F$15:F714)-1</f>
        <v>1.648454677030875E-2</v>
      </c>
      <c r="M714" s="14">
        <f t="shared" si="85"/>
        <v>0</v>
      </c>
      <c r="N714" s="14">
        <f t="shared" si="83"/>
        <v>1154.2147959107413</v>
      </c>
      <c r="O714" s="4">
        <f t="shared" si="84"/>
        <v>7.8013974980693099</v>
      </c>
      <c r="P714" s="14">
        <f>+AVERAGEIF($C$15:C714,"&lt;&gt;",$B$15:B714)</f>
        <v>7.9519722222222207</v>
      </c>
      <c r="R714" s="1"/>
    </row>
    <row r="715" spans="1:18" x14ac:dyDescent="0.25">
      <c r="A715" s="1">
        <v>41232</v>
      </c>
      <c r="B715" s="14">
        <v>7.9290000000000003</v>
      </c>
      <c r="G715">
        <f t="shared" si="80"/>
        <v>9563.5157669173896</v>
      </c>
      <c r="H715">
        <f t="shared" si="81"/>
        <v>9151.7691167762714</v>
      </c>
      <c r="I715" s="5">
        <f t="shared" si="79"/>
        <v>0</v>
      </c>
      <c r="J715" s="6">
        <f>+H715+SUM($B$4:$B$5)-SUM($F$15:F715)</f>
        <v>26547.280695723632</v>
      </c>
      <c r="K715" s="10">
        <f t="shared" si="82"/>
        <v>-4.3475813161886201E-5</v>
      </c>
      <c r="L715" s="10">
        <f>+H715/SUM($F$15:F715)-1</f>
        <v>1.6356364608042684E-2</v>
      </c>
      <c r="M715" s="14">
        <f t="shared" si="85"/>
        <v>0</v>
      </c>
      <c r="N715" s="14">
        <f t="shared" si="83"/>
        <v>1154.2147959107413</v>
      </c>
      <c r="O715" s="4">
        <f t="shared" si="84"/>
        <v>7.8013974980693099</v>
      </c>
      <c r="P715" s="14">
        <f>+AVERAGEIF($C$15:C715,"&lt;&gt;",$B$15:B715)</f>
        <v>7.9519722222222207</v>
      </c>
      <c r="R715" s="1"/>
    </row>
    <row r="716" spans="1:18" x14ac:dyDescent="0.25">
      <c r="A716" s="1">
        <v>41233</v>
      </c>
      <c r="B716" s="14">
        <v>7.9429999999999996</v>
      </c>
      <c r="G716">
        <f t="shared" si="80"/>
        <v>9580.4017829013501</v>
      </c>
      <c r="H716">
        <f t="shared" si="81"/>
        <v>9167.9281239190204</v>
      </c>
      <c r="I716" s="5">
        <f t="shared" si="79"/>
        <v>0</v>
      </c>
      <c r="J716" s="6">
        <f>+H716+SUM($B$4:$B$5)-SUM($F$15:F716)</f>
        <v>26563.439702866381</v>
      </c>
      <c r="K716" s="10">
        <f t="shared" si="82"/>
        <v>6.0868784746581639E-4</v>
      </c>
      <c r="L716" s="10">
        <f>+H716/SUM($F$15:F716)-1</f>
        <v>1.8150914879768054E-2</v>
      </c>
      <c r="M716" s="14">
        <f t="shared" si="85"/>
        <v>0</v>
      </c>
      <c r="N716" s="14">
        <f t="shared" si="83"/>
        <v>1154.2147959107413</v>
      </c>
      <c r="O716" s="4">
        <f t="shared" si="84"/>
        <v>7.8013974980693099</v>
      </c>
      <c r="P716" s="14">
        <f>+AVERAGEIF($C$15:C716,"&lt;&gt;",$B$15:B716)</f>
        <v>7.9519722222222207</v>
      </c>
      <c r="R716" s="1"/>
    </row>
    <row r="717" spans="1:18" x14ac:dyDescent="0.25">
      <c r="A717" s="1">
        <v>41234</v>
      </c>
      <c r="B717" s="14">
        <v>7.9459999999999997</v>
      </c>
      <c r="G717">
        <f t="shared" si="80"/>
        <v>9584.0202148979133</v>
      </c>
      <c r="H717">
        <f t="shared" si="81"/>
        <v>9171.3907683067519</v>
      </c>
      <c r="I717" s="5">
        <f t="shared" si="79"/>
        <v>0</v>
      </c>
      <c r="J717" s="6">
        <f>+H717+SUM($B$4:$B$5)-SUM($F$15:F717)</f>
        <v>26566.902347254116</v>
      </c>
      <c r="K717" s="10">
        <f t="shared" si="82"/>
        <v>1.3035376541847832E-4</v>
      </c>
      <c r="L717" s="10">
        <f>+H717/SUM($F$15:F717)-1</f>
        <v>1.8535461366566475E-2</v>
      </c>
      <c r="M717" s="14">
        <f t="shared" si="85"/>
        <v>0</v>
      </c>
      <c r="N717" s="14">
        <f t="shared" si="83"/>
        <v>1154.2147959107413</v>
      </c>
      <c r="O717" s="4">
        <f t="shared" si="84"/>
        <v>7.8013974980693099</v>
      </c>
      <c r="P717" s="14">
        <f>+AVERAGEIF($C$15:C717,"&lt;&gt;",$B$15:B717)</f>
        <v>7.9519722222222207</v>
      </c>
      <c r="R717" s="1"/>
    </row>
    <row r="718" spans="1:18" x14ac:dyDescent="0.25">
      <c r="A718" s="1">
        <v>41235</v>
      </c>
      <c r="B718" s="14">
        <v>7.9470000000000001</v>
      </c>
      <c r="G718">
        <f t="shared" si="80"/>
        <v>9585.2263588967671</v>
      </c>
      <c r="H718">
        <f t="shared" si="81"/>
        <v>9172.5449831026617</v>
      </c>
      <c r="I718" s="5">
        <f t="shared" si="79"/>
        <v>0</v>
      </c>
      <c r="J718" s="6">
        <f>+H718+SUM($B$4:$B$5)-SUM($F$15:F718)</f>
        <v>26568.056562050027</v>
      </c>
      <c r="K718" s="10">
        <f t="shared" si="82"/>
        <v>4.3445591842994347E-5</v>
      </c>
      <c r="L718" s="10">
        <f>+H718/SUM($F$15:F718)-1</f>
        <v>1.8663643528832541E-2</v>
      </c>
      <c r="M718" s="14">
        <f t="shared" si="85"/>
        <v>0</v>
      </c>
      <c r="N718" s="14">
        <f t="shared" si="83"/>
        <v>1154.2147959107413</v>
      </c>
      <c r="O718" s="4">
        <f t="shared" si="84"/>
        <v>7.8013974980693099</v>
      </c>
      <c r="P718" s="14">
        <f>+AVERAGEIF($C$15:C718,"&lt;&gt;",$B$15:B718)</f>
        <v>7.9519722222222207</v>
      </c>
      <c r="R718" s="1"/>
    </row>
    <row r="719" spans="1:18" x14ac:dyDescent="0.25">
      <c r="A719" s="1">
        <v>41236</v>
      </c>
      <c r="B719" s="14">
        <v>7.9809999999999999</v>
      </c>
      <c r="G719">
        <f t="shared" si="80"/>
        <v>9626.2352548578201</v>
      </c>
      <c r="H719">
        <f t="shared" si="81"/>
        <v>9211.7882861636263</v>
      </c>
      <c r="I719" s="5">
        <f t="shared" si="79"/>
        <v>0</v>
      </c>
      <c r="J719" s="6">
        <f>+H719+SUM($B$4:$B$5)-SUM($F$15:F719)</f>
        <v>26607.299865110988</v>
      </c>
      <c r="K719" s="10">
        <f t="shared" si="82"/>
        <v>1.47708594978746E-3</v>
      </c>
      <c r="L719" s="10">
        <f>+H719/SUM($F$15:F719)-1</f>
        <v>2.3021837045880345E-2</v>
      </c>
      <c r="M719" s="14">
        <f t="shared" si="85"/>
        <v>0</v>
      </c>
      <c r="N719" s="14">
        <f t="shared" si="83"/>
        <v>1154.2147959107413</v>
      </c>
      <c r="O719" s="4">
        <f t="shared" si="84"/>
        <v>7.8013974980693099</v>
      </c>
      <c r="P719" s="14">
        <f>+AVERAGEIF($C$15:C719,"&lt;&gt;",$B$15:B719)</f>
        <v>7.9519722222222207</v>
      </c>
      <c r="R719" s="1"/>
    </row>
    <row r="720" spans="1:18" x14ac:dyDescent="0.25">
      <c r="A720" s="1">
        <v>41239</v>
      </c>
      <c r="B720" s="14">
        <v>7.97</v>
      </c>
      <c r="G720">
        <f t="shared" si="80"/>
        <v>9612.967670870421</v>
      </c>
      <c r="H720">
        <f t="shared" si="81"/>
        <v>9199.0919234086086</v>
      </c>
      <c r="I720" s="5">
        <f t="shared" ref="I720:I783" si="86">+C720*(MAX($A:$A)-A720)</f>
        <v>0</v>
      </c>
      <c r="J720" s="6">
        <f>+H720+SUM($B$4:$B$5)-SUM($F$15:F720)</f>
        <v>26594.603502355974</v>
      </c>
      <c r="K720" s="10">
        <f t="shared" si="82"/>
        <v>-4.7717591861551334E-4</v>
      </c>
      <c r="L720" s="10">
        <f>+H720/SUM($F$15:F720)-1</f>
        <v>2.1611833260953173E-2</v>
      </c>
      <c r="M720" s="14">
        <f t="shared" si="85"/>
        <v>0</v>
      </c>
      <c r="N720" s="14">
        <f t="shared" si="83"/>
        <v>1154.2147959107413</v>
      </c>
      <c r="O720" s="4">
        <f t="shared" si="84"/>
        <v>7.8013974980693099</v>
      </c>
      <c r="P720" s="14">
        <f>+AVERAGEIF($C$15:C720,"&lt;&gt;",$B$15:B720)</f>
        <v>7.9519722222222207</v>
      </c>
      <c r="R720" s="1"/>
    </row>
    <row r="721" spans="1:18" x14ac:dyDescent="0.25">
      <c r="A721" s="1">
        <v>41240</v>
      </c>
      <c r="B721" s="14">
        <v>8</v>
      </c>
      <c r="G721">
        <f t="shared" ref="G721:G784" si="87">+(B721/B720*G720)+C721</f>
        <v>9649.1519908360569</v>
      </c>
      <c r="H721">
        <f t="shared" ref="H721:H784" si="88">+(B721/B720*H720)+F721</f>
        <v>9233.7183672859319</v>
      </c>
      <c r="I721" s="5">
        <f t="shared" si="86"/>
        <v>0</v>
      </c>
      <c r="J721" s="6">
        <f>+H721+SUM($B$4:$B$5)-SUM($F$15:F721)</f>
        <v>26629.229946233296</v>
      </c>
      <c r="K721" s="10">
        <f t="shared" ref="K721:K784" si="89">+J721/J720-1</f>
        <v>1.302010156844613E-3</v>
      </c>
      <c r="L721" s="10">
        <f>+H721/SUM($F$15:F721)-1</f>
        <v>2.5457298128936712E-2</v>
      </c>
      <c r="M721" s="14">
        <f t="shared" si="85"/>
        <v>0</v>
      </c>
      <c r="N721" s="14">
        <f t="shared" ref="N721:N784" si="90">+M721+N720</f>
        <v>1154.2147959107413</v>
      </c>
      <c r="O721" s="4">
        <f t="shared" ref="O721:O784" si="91">((O720*N720)+(B721*M721))/N721</f>
        <v>7.8013974980693099</v>
      </c>
      <c r="P721" s="14">
        <f>+AVERAGEIF($C$15:C721,"&lt;&gt;",$B$15:B721)</f>
        <v>7.9519722222222207</v>
      </c>
      <c r="R721" s="1"/>
    </row>
    <row r="722" spans="1:18" x14ac:dyDescent="0.25">
      <c r="A722" s="1">
        <v>41241</v>
      </c>
      <c r="B722" s="14">
        <v>7.9729999999999999</v>
      </c>
      <c r="G722">
        <f t="shared" si="87"/>
        <v>9616.5861028669842</v>
      </c>
      <c r="H722">
        <f t="shared" si="88"/>
        <v>9202.5545677963419</v>
      </c>
      <c r="I722" s="5">
        <f t="shared" si="86"/>
        <v>0</v>
      </c>
      <c r="J722" s="6">
        <f>+H722+SUM($B$4:$B$5)-SUM($F$15:F722)</f>
        <v>26598.066146743702</v>
      </c>
      <c r="K722" s="10">
        <f t="shared" si="89"/>
        <v>-1.1702854176600663E-3</v>
      </c>
      <c r="L722" s="10">
        <f>+H722/SUM($F$15:F722)-1</f>
        <v>2.1996379747751593E-2</v>
      </c>
      <c r="M722" s="14">
        <f t="shared" si="85"/>
        <v>0</v>
      </c>
      <c r="N722" s="14">
        <f t="shared" si="90"/>
        <v>1154.2147959107413</v>
      </c>
      <c r="O722" s="4">
        <f t="shared" si="91"/>
        <v>7.8013974980693099</v>
      </c>
      <c r="P722" s="14">
        <f>+AVERAGEIF($C$15:C722,"&lt;&gt;",$B$15:B722)</f>
        <v>7.9519722222222207</v>
      </c>
      <c r="R722" s="1"/>
    </row>
    <row r="723" spans="1:18" x14ac:dyDescent="0.25">
      <c r="A723" s="1">
        <v>41242</v>
      </c>
      <c r="B723" s="14">
        <v>8.0250000000000004</v>
      </c>
      <c r="G723">
        <f t="shared" si="87"/>
        <v>9679.3055908074184</v>
      </c>
      <c r="H723">
        <f t="shared" si="88"/>
        <v>9262.5737371837004</v>
      </c>
      <c r="I723" s="5">
        <f t="shared" si="86"/>
        <v>0</v>
      </c>
      <c r="J723" s="6">
        <f>+H723+SUM($B$4:$B$5)-SUM($F$15:F723)</f>
        <v>26658.085316131066</v>
      </c>
      <c r="K723" s="10">
        <f t="shared" si="89"/>
        <v>2.2565238035063828E-3</v>
      </c>
      <c r="L723" s="10">
        <f>+H723/SUM($F$15:F723)-1</f>
        <v>2.8661852185589698E-2</v>
      </c>
      <c r="M723" s="14">
        <f t="shared" ref="M723:M786" si="92">+F723/B723</f>
        <v>0</v>
      </c>
      <c r="N723" s="14">
        <f t="shared" si="90"/>
        <v>1154.2147959107413</v>
      </c>
      <c r="O723" s="4">
        <f t="shared" si="91"/>
        <v>7.8013974980693099</v>
      </c>
      <c r="P723" s="14">
        <f>+AVERAGEIF($C$15:C723,"&lt;&gt;",$B$15:B723)</f>
        <v>7.9519722222222207</v>
      </c>
      <c r="R723" s="1"/>
    </row>
    <row r="724" spans="1:18" x14ac:dyDescent="0.25">
      <c r="A724" s="1">
        <v>41243</v>
      </c>
      <c r="B724" s="14">
        <v>8.0329999999999995</v>
      </c>
      <c r="G724">
        <f t="shared" si="87"/>
        <v>9688.9547427982543</v>
      </c>
      <c r="H724">
        <f t="shared" si="88"/>
        <v>9271.8074555509866</v>
      </c>
      <c r="I724" s="5">
        <f t="shared" si="86"/>
        <v>0</v>
      </c>
      <c r="J724" s="6">
        <f>+H724+SUM($B$4:$B$5)-SUM($F$15:F724)</f>
        <v>26667.319034498352</v>
      </c>
      <c r="K724" s="10">
        <f t="shared" si="89"/>
        <v>3.463759027622082E-4</v>
      </c>
      <c r="L724" s="10">
        <f>+H724/SUM($F$15:F724)-1</f>
        <v>2.9687309483718671E-2</v>
      </c>
      <c r="M724" s="14">
        <f t="shared" si="92"/>
        <v>0</v>
      </c>
      <c r="N724" s="14">
        <f t="shared" si="90"/>
        <v>1154.2147959107413</v>
      </c>
      <c r="O724" s="4">
        <f t="shared" si="91"/>
        <v>7.8013974980693099</v>
      </c>
      <c r="P724" s="14">
        <f>+AVERAGEIF($C$15:C724,"&lt;&gt;",$B$15:B724)</f>
        <v>7.9519722222222207</v>
      </c>
      <c r="R724" s="1"/>
    </row>
    <row r="725" spans="1:18" x14ac:dyDescent="0.25">
      <c r="A725" s="1">
        <v>41246</v>
      </c>
      <c r="B725" s="14">
        <v>8.0009999999999994</v>
      </c>
      <c r="G725">
        <f t="shared" si="87"/>
        <v>9650.3581348349107</v>
      </c>
      <c r="H725">
        <f t="shared" si="88"/>
        <v>9234.8725820818436</v>
      </c>
      <c r="I725" s="5">
        <f t="shared" si="86"/>
        <v>0</v>
      </c>
      <c r="J725" s="6">
        <f>+H725+SUM($B$4:$B$5)-SUM($F$15:F725)</f>
        <v>26630.384161029207</v>
      </c>
      <c r="K725" s="10">
        <f t="shared" si="89"/>
        <v>-1.385023872154667E-3</v>
      </c>
      <c r="L725" s="10">
        <f>+H725/SUM($F$15:F725)-1</f>
        <v>2.5585480291203E-2</v>
      </c>
      <c r="M725" s="14">
        <f t="shared" si="92"/>
        <v>0</v>
      </c>
      <c r="N725" s="14">
        <f t="shared" si="90"/>
        <v>1154.2147959107413</v>
      </c>
      <c r="O725" s="4">
        <f t="shared" si="91"/>
        <v>7.8013974980693099</v>
      </c>
      <c r="P725" s="14">
        <f>+AVERAGEIF($C$15:C725,"&lt;&gt;",$B$15:B725)</f>
        <v>7.9519722222222207</v>
      </c>
      <c r="R725" s="1"/>
    </row>
    <row r="726" spans="1:18" x14ac:dyDescent="0.25">
      <c r="A726" s="1">
        <v>41247</v>
      </c>
      <c r="B726" s="14">
        <v>7.9889999999999999</v>
      </c>
      <c r="G726">
        <f t="shared" si="87"/>
        <v>9635.884406848656</v>
      </c>
      <c r="H726">
        <f t="shared" si="88"/>
        <v>9221.0220045309143</v>
      </c>
      <c r="I726" s="5">
        <f t="shared" si="86"/>
        <v>0</v>
      </c>
      <c r="J726" s="6">
        <f>+H726+SUM($B$4:$B$5)-SUM($F$15:F726)</f>
        <v>26616.533583478275</v>
      </c>
      <c r="K726" s="10">
        <f t="shared" si="89"/>
        <v>-5.2010430894200432E-4</v>
      </c>
      <c r="L726" s="10">
        <f>+H726/SUM($F$15:F726)-1</f>
        <v>2.404729434400954E-2</v>
      </c>
      <c r="M726" s="14">
        <f t="shared" si="92"/>
        <v>0</v>
      </c>
      <c r="N726" s="14">
        <f t="shared" si="90"/>
        <v>1154.2147959107413</v>
      </c>
      <c r="O726" s="4">
        <f t="shared" si="91"/>
        <v>7.8013974980693099</v>
      </c>
      <c r="P726" s="14">
        <f>+AVERAGEIF($C$15:C726,"&lt;&gt;",$B$15:B726)</f>
        <v>7.9519722222222207</v>
      </c>
      <c r="R726" s="1"/>
    </row>
    <row r="727" spans="1:18" x14ac:dyDescent="0.25">
      <c r="A727" s="1">
        <v>41248</v>
      </c>
      <c r="B727" s="14">
        <v>8.0719999999999992</v>
      </c>
      <c r="G727">
        <f t="shared" si="87"/>
        <v>9735.9943587535799</v>
      </c>
      <c r="H727">
        <f t="shared" si="88"/>
        <v>9316.8218325915059</v>
      </c>
      <c r="I727" s="5">
        <f t="shared" si="86"/>
        <v>0</v>
      </c>
      <c r="J727" s="6">
        <f>+H727+SUM($B$4:$B$5)-SUM($F$15:F727)</f>
        <v>26712.333411538872</v>
      </c>
      <c r="K727" s="10">
        <f t="shared" si="89"/>
        <v>3.5992601275496305E-3</v>
      </c>
      <c r="L727" s="10">
        <f>+H727/SUM($F$15:F727)-1</f>
        <v>3.468641381209725E-2</v>
      </c>
      <c r="M727" s="14">
        <f t="shared" si="92"/>
        <v>0</v>
      </c>
      <c r="N727" s="14">
        <f t="shared" si="90"/>
        <v>1154.2147959107413</v>
      </c>
      <c r="O727" s="4">
        <f t="shared" si="91"/>
        <v>7.8013974980693099</v>
      </c>
      <c r="P727" s="14">
        <f>+AVERAGEIF($C$15:C727,"&lt;&gt;",$B$15:B727)</f>
        <v>7.9519722222222207</v>
      </c>
      <c r="R727" s="1"/>
    </row>
    <row r="728" spans="1:18" x14ac:dyDescent="0.25">
      <c r="A728" s="1">
        <v>41249</v>
      </c>
      <c r="B728" s="14">
        <v>8.1449999999999996</v>
      </c>
      <c r="G728">
        <f t="shared" si="87"/>
        <v>9824.0428706699604</v>
      </c>
      <c r="H728">
        <f t="shared" si="88"/>
        <v>9401.0795126929916</v>
      </c>
      <c r="I728" s="5">
        <f t="shared" si="86"/>
        <v>0</v>
      </c>
      <c r="J728" s="6">
        <f>+H728+SUM($B$4:$B$5)-SUM($F$15:F728)</f>
        <v>26796.591091640352</v>
      </c>
      <c r="K728" s="10">
        <f t="shared" si="89"/>
        <v>3.1542613220409965E-3</v>
      </c>
      <c r="L728" s="10">
        <f>+H728/SUM($F$15:F728)-1</f>
        <v>4.4043711657523854E-2</v>
      </c>
      <c r="M728" s="14">
        <f t="shared" si="92"/>
        <v>0</v>
      </c>
      <c r="N728" s="14">
        <f t="shared" si="90"/>
        <v>1154.2147959107413</v>
      </c>
      <c r="O728" s="4">
        <f t="shared" si="91"/>
        <v>7.8013974980693099</v>
      </c>
      <c r="P728" s="14">
        <f>+AVERAGEIF($C$15:C728,"&lt;&gt;",$B$15:B728)</f>
        <v>7.9519722222222207</v>
      </c>
      <c r="R728" s="1"/>
    </row>
    <row r="729" spans="1:18" x14ac:dyDescent="0.25">
      <c r="A729" s="1">
        <v>41250</v>
      </c>
      <c r="B729" s="14">
        <v>8.1959999999999997</v>
      </c>
      <c r="G729">
        <f t="shared" si="87"/>
        <v>9885.5562146115408</v>
      </c>
      <c r="H729">
        <f t="shared" si="88"/>
        <v>9459.9444672844384</v>
      </c>
      <c r="I729" s="5">
        <f t="shared" si="86"/>
        <v>0</v>
      </c>
      <c r="J729" s="6">
        <f>+H729+SUM($B$4:$B$5)-SUM($F$15:F729)</f>
        <v>26855.456046231804</v>
      </c>
      <c r="K729" s="10">
        <f t="shared" si="89"/>
        <v>2.1967329497301069E-3</v>
      </c>
      <c r="L729" s="10">
        <f>+H729/SUM($F$15:F729)-1</f>
        <v>5.0581001933095893E-2</v>
      </c>
      <c r="M729" s="14">
        <f t="shared" si="92"/>
        <v>0</v>
      </c>
      <c r="N729" s="14">
        <f t="shared" si="90"/>
        <v>1154.2147959107413</v>
      </c>
      <c r="O729" s="4">
        <f t="shared" si="91"/>
        <v>7.8013974980693099</v>
      </c>
      <c r="P729" s="14">
        <f>+AVERAGEIF($C$15:C729,"&lt;&gt;",$B$15:B729)</f>
        <v>7.9519722222222207</v>
      </c>
      <c r="R729" s="1"/>
    </row>
    <row r="730" spans="1:18" x14ac:dyDescent="0.25">
      <c r="A730" s="1">
        <v>41253</v>
      </c>
      <c r="B730" s="14">
        <v>8.234</v>
      </c>
      <c r="C730">
        <f>+$B$3</f>
        <v>200</v>
      </c>
      <c r="D730" s="7">
        <f>+$D$11</f>
        <v>2.223157894736842</v>
      </c>
      <c r="E730">
        <v>1.54</v>
      </c>
      <c r="F730" s="6">
        <f>+C730-D730-E730</f>
        <v>196.23684210526318</v>
      </c>
      <c r="G730">
        <f t="shared" si="87"/>
        <v>10131.389686568011</v>
      </c>
      <c r="H730">
        <f t="shared" si="88"/>
        <v>9700.0414716343093</v>
      </c>
      <c r="I730" s="5">
        <f t="shared" si="86"/>
        <v>768000</v>
      </c>
      <c r="J730" s="6">
        <f>+H730+SUM($B$4:$B$5)-SUM($F$15:F730)</f>
        <v>26899.316208476408</v>
      </c>
      <c r="K730" s="10">
        <f t="shared" si="89"/>
        <v>1.6331937230593674E-3</v>
      </c>
      <c r="L730" s="10">
        <f>+H730/SUM($F$15:F730)-1</f>
        <v>5.426922271832213E-2</v>
      </c>
      <c r="M730" s="14">
        <f t="shared" si="92"/>
        <v>23.832504506347242</v>
      </c>
      <c r="N730" s="14">
        <f t="shared" si="90"/>
        <v>1178.0473004170885</v>
      </c>
      <c r="O730" s="4">
        <f t="shared" si="91"/>
        <v>7.8101492698131691</v>
      </c>
      <c r="P730" s="14">
        <f>+AVERAGEIF($C$15:C730,"&lt;&gt;",$B$15:B730)</f>
        <v>7.9595945945945932</v>
      </c>
      <c r="R730" s="1"/>
    </row>
    <row r="731" spans="1:18" x14ac:dyDescent="0.25">
      <c r="A731" s="1">
        <v>41254</v>
      </c>
      <c r="B731" s="14">
        <v>8.2309999999999999</v>
      </c>
      <c r="G731">
        <f t="shared" si="87"/>
        <v>10127.69838597781</v>
      </c>
      <c r="H731">
        <f t="shared" si="88"/>
        <v>9696.5073297330582</v>
      </c>
      <c r="I731" s="5">
        <f t="shared" si="86"/>
        <v>0</v>
      </c>
      <c r="J731" s="6">
        <f>+H731+SUM($B$4:$B$5)-SUM($F$15:F731)</f>
        <v>26895.782066575161</v>
      </c>
      <c r="K731" s="10">
        <f t="shared" si="89"/>
        <v>-1.313840795750254E-4</v>
      </c>
      <c r="L731" s="10">
        <f>+H731/SUM($F$15:F731)-1</f>
        <v>5.3885107140455579E-2</v>
      </c>
      <c r="M731" s="14">
        <f t="shared" si="92"/>
        <v>0</v>
      </c>
      <c r="N731" s="14">
        <f t="shared" si="90"/>
        <v>1178.0473004170885</v>
      </c>
      <c r="O731" s="4">
        <f t="shared" si="91"/>
        <v>7.8101492698131691</v>
      </c>
      <c r="P731" s="14">
        <f>+AVERAGEIF($C$15:C731,"&lt;&gt;",$B$15:B731)</f>
        <v>7.9595945945945932</v>
      </c>
      <c r="R731" s="1"/>
    </row>
    <row r="732" spans="1:18" x14ac:dyDescent="0.25">
      <c r="A732" s="1">
        <v>41255</v>
      </c>
      <c r="B732" s="14">
        <v>8.2520000000000007</v>
      </c>
      <c r="G732">
        <f t="shared" si="87"/>
        <v>10153.537490109209</v>
      </c>
      <c r="H732">
        <f t="shared" si="88"/>
        <v>9721.246323041818</v>
      </c>
      <c r="I732" s="5">
        <f t="shared" si="86"/>
        <v>0</v>
      </c>
      <c r="J732" s="6">
        <f>+H732+SUM($B$4:$B$5)-SUM($F$15:F732)</f>
        <v>26920.521059883922</v>
      </c>
      <c r="K732" s="10">
        <f t="shared" si="89"/>
        <v>9.198094053382011E-4</v>
      </c>
      <c r="L732" s="10">
        <f>+H732/SUM($F$15:F732)-1</f>
        <v>5.6573916185522988E-2</v>
      </c>
      <c r="M732" s="14">
        <f t="shared" si="92"/>
        <v>0</v>
      </c>
      <c r="N732" s="14">
        <f t="shared" si="90"/>
        <v>1178.0473004170885</v>
      </c>
      <c r="O732" s="4">
        <f t="shared" si="91"/>
        <v>7.8101492698131691</v>
      </c>
      <c r="P732" s="14">
        <f>+AVERAGEIF($C$15:C732,"&lt;&gt;",$B$15:B732)</f>
        <v>7.9595945945945932</v>
      </c>
      <c r="R732" s="1"/>
    </row>
    <row r="733" spans="1:18" x14ac:dyDescent="0.25">
      <c r="A733" s="1">
        <v>41256</v>
      </c>
      <c r="B733" s="14">
        <v>8.2370000000000001</v>
      </c>
      <c r="G733">
        <f t="shared" si="87"/>
        <v>10135.080987158211</v>
      </c>
      <c r="H733">
        <f t="shared" si="88"/>
        <v>9703.5756135355623</v>
      </c>
      <c r="I733" s="5">
        <f t="shared" si="86"/>
        <v>0</v>
      </c>
      <c r="J733" s="6">
        <f>+H733+SUM($B$4:$B$5)-SUM($F$15:F733)</f>
        <v>26902.850350377663</v>
      </c>
      <c r="K733" s="10">
        <f t="shared" si="89"/>
        <v>-6.5640295248936553E-4</v>
      </c>
      <c r="L733" s="10">
        <f>+H733/SUM($F$15:F733)-1</f>
        <v>5.4653338296189125E-2</v>
      </c>
      <c r="M733" s="14">
        <f t="shared" si="92"/>
        <v>0</v>
      </c>
      <c r="N733" s="14">
        <f t="shared" si="90"/>
        <v>1178.0473004170885</v>
      </c>
      <c r="O733" s="4">
        <f t="shared" si="91"/>
        <v>7.8101492698131691</v>
      </c>
      <c r="P733" s="14">
        <f>+AVERAGEIF($C$15:C733,"&lt;&gt;",$B$15:B733)</f>
        <v>7.9595945945945932</v>
      </c>
      <c r="R733" s="1"/>
    </row>
    <row r="734" spans="1:18" x14ac:dyDescent="0.25">
      <c r="A734" s="1">
        <v>41257</v>
      </c>
      <c r="B734" s="14">
        <v>8.2230000000000008</v>
      </c>
      <c r="G734">
        <f t="shared" si="87"/>
        <v>10117.854917737281</v>
      </c>
      <c r="H734">
        <f t="shared" si="88"/>
        <v>9687.0829513297231</v>
      </c>
      <c r="I734" s="5">
        <f t="shared" si="86"/>
        <v>0</v>
      </c>
      <c r="J734" s="6">
        <f>+H734+SUM($B$4:$B$5)-SUM($F$15:F734)</f>
        <v>26886.357688171822</v>
      </c>
      <c r="K734" s="10">
        <f t="shared" si="89"/>
        <v>-6.1304516030991074E-4</v>
      </c>
      <c r="L734" s="10">
        <f>+H734/SUM($F$15:F734)-1</f>
        <v>5.2860798932810926E-2</v>
      </c>
      <c r="M734" s="14">
        <f t="shared" si="92"/>
        <v>0</v>
      </c>
      <c r="N734" s="14">
        <f t="shared" si="90"/>
        <v>1178.0473004170885</v>
      </c>
      <c r="O734" s="4">
        <f t="shared" si="91"/>
        <v>7.8101492698131691</v>
      </c>
      <c r="P734" s="14">
        <f>+AVERAGEIF($C$15:C734,"&lt;&gt;",$B$15:B734)</f>
        <v>7.9595945945945932</v>
      </c>
      <c r="R734" s="1"/>
    </row>
    <row r="735" spans="1:18" x14ac:dyDescent="0.25">
      <c r="A735" s="1">
        <v>41260</v>
      </c>
      <c r="B735" s="14">
        <v>8.1750000000000007</v>
      </c>
      <c r="G735">
        <f t="shared" si="87"/>
        <v>10058.794108294085</v>
      </c>
      <c r="H735">
        <f t="shared" si="88"/>
        <v>9630.5366809097031</v>
      </c>
      <c r="I735" s="5">
        <f t="shared" si="86"/>
        <v>0</v>
      </c>
      <c r="J735" s="6">
        <f>+H735+SUM($B$4:$B$5)-SUM($F$15:F735)</f>
        <v>26829.811417751804</v>
      </c>
      <c r="K735" s="10">
        <f t="shared" si="89"/>
        <v>-2.1031584521727931E-3</v>
      </c>
      <c r="L735" s="10">
        <f>+H735/SUM($F$15:F735)-1</f>
        <v>4.6714949686942564E-2</v>
      </c>
      <c r="M735" s="14">
        <f t="shared" si="92"/>
        <v>0</v>
      </c>
      <c r="N735" s="14">
        <f t="shared" si="90"/>
        <v>1178.0473004170885</v>
      </c>
      <c r="O735" s="4">
        <f t="shared" si="91"/>
        <v>7.8101492698131691</v>
      </c>
      <c r="P735" s="14">
        <f>+AVERAGEIF($C$15:C735,"&lt;&gt;",$B$15:B735)</f>
        <v>7.9595945945945932</v>
      </c>
      <c r="R735" s="1"/>
    </row>
    <row r="736" spans="1:18" x14ac:dyDescent="0.25">
      <c r="A736" s="1">
        <v>41261</v>
      </c>
      <c r="B736" s="14">
        <v>8.1890000000000001</v>
      </c>
      <c r="G736">
        <f t="shared" si="87"/>
        <v>10076.020177715016</v>
      </c>
      <c r="H736">
        <f t="shared" si="88"/>
        <v>9647.0293431155424</v>
      </c>
      <c r="I736" s="5">
        <f t="shared" si="86"/>
        <v>0</v>
      </c>
      <c r="J736" s="6">
        <f>+H736+SUM($B$4:$B$5)-SUM($F$15:F736)</f>
        <v>26846.304079957645</v>
      </c>
      <c r="K736" s="10">
        <f t="shared" si="89"/>
        <v>6.1471405628021891E-4</v>
      </c>
      <c r="L736" s="10">
        <f>+H736/SUM($F$15:F736)-1</f>
        <v>4.8507489050320984E-2</v>
      </c>
      <c r="M736" s="14">
        <f t="shared" si="92"/>
        <v>0</v>
      </c>
      <c r="N736" s="14">
        <f t="shared" si="90"/>
        <v>1178.0473004170885</v>
      </c>
      <c r="O736" s="4">
        <f t="shared" si="91"/>
        <v>7.8101492698131691</v>
      </c>
      <c r="P736" s="14">
        <f>+AVERAGEIF($C$15:C736,"&lt;&gt;",$B$15:B736)</f>
        <v>7.9595945945945932</v>
      </c>
      <c r="R736" s="1"/>
    </row>
    <row r="737" spans="1:18" x14ac:dyDescent="0.25">
      <c r="A737" s="1">
        <v>41262</v>
      </c>
      <c r="B737" s="14">
        <v>8.2110000000000003</v>
      </c>
      <c r="G737">
        <f t="shared" si="87"/>
        <v>10103.08971537648</v>
      </c>
      <c r="H737">
        <f t="shared" si="88"/>
        <v>9672.9463837247185</v>
      </c>
      <c r="I737" s="5">
        <f t="shared" si="86"/>
        <v>0</v>
      </c>
      <c r="J737" s="6">
        <f>+H737+SUM($B$4:$B$5)-SUM($F$15:F737)</f>
        <v>26872.221120566817</v>
      </c>
      <c r="K737" s="10">
        <f t="shared" si="89"/>
        <v>9.6538579507932099E-4</v>
      </c>
      <c r="L737" s="10">
        <f>+H737/SUM($F$15:F737)-1</f>
        <v>5.1324336621343836E-2</v>
      </c>
      <c r="M737" s="14">
        <f t="shared" si="92"/>
        <v>0</v>
      </c>
      <c r="N737" s="14">
        <f t="shared" si="90"/>
        <v>1178.0473004170885</v>
      </c>
      <c r="O737" s="4">
        <f t="shared" si="91"/>
        <v>7.8101492698131691</v>
      </c>
      <c r="P737" s="14">
        <f>+AVERAGEIF($C$15:C737,"&lt;&gt;",$B$15:B737)</f>
        <v>7.9595945945945932</v>
      </c>
      <c r="R737" s="1"/>
    </row>
    <row r="738" spans="1:18" x14ac:dyDescent="0.25">
      <c r="A738" s="1">
        <v>41263</v>
      </c>
      <c r="B738" s="14">
        <v>8.2200000000000006</v>
      </c>
      <c r="G738">
        <f t="shared" si="87"/>
        <v>10114.16361714708</v>
      </c>
      <c r="H738">
        <f t="shared" si="88"/>
        <v>9683.5488094284719</v>
      </c>
      <c r="I738" s="5">
        <f t="shared" si="86"/>
        <v>0</v>
      </c>
      <c r="J738" s="6">
        <f>+H738+SUM($B$4:$B$5)-SUM($F$15:F738)</f>
        <v>26882.823546270574</v>
      </c>
      <c r="K738" s="10">
        <f t="shared" si="89"/>
        <v>3.9454965989560442E-4</v>
      </c>
      <c r="L738" s="10">
        <f>+H738/SUM($F$15:F738)-1</f>
        <v>5.2476683354944154E-2</v>
      </c>
      <c r="M738" s="14">
        <f t="shared" si="92"/>
        <v>0</v>
      </c>
      <c r="N738" s="14">
        <f t="shared" si="90"/>
        <v>1178.0473004170885</v>
      </c>
      <c r="O738" s="4">
        <f t="shared" si="91"/>
        <v>7.8101492698131691</v>
      </c>
      <c r="P738" s="14">
        <f>+AVERAGEIF($C$15:C738,"&lt;&gt;",$B$15:B738)</f>
        <v>7.9595945945945932</v>
      </c>
      <c r="R738" s="1"/>
    </row>
    <row r="739" spans="1:18" x14ac:dyDescent="0.25">
      <c r="A739" s="1">
        <v>41264</v>
      </c>
      <c r="B739" s="14">
        <v>8.1880000000000006</v>
      </c>
      <c r="G739">
        <f t="shared" si="87"/>
        <v>10074.789744184949</v>
      </c>
      <c r="H739">
        <f t="shared" si="88"/>
        <v>9645.8512958151241</v>
      </c>
      <c r="I739" s="5">
        <f t="shared" si="86"/>
        <v>0</v>
      </c>
      <c r="J739" s="6">
        <f>+H739+SUM($B$4:$B$5)-SUM($F$15:F739)</f>
        <v>26845.126032657226</v>
      </c>
      <c r="K739" s="10">
        <f t="shared" si="89"/>
        <v>-1.402289962156078E-3</v>
      </c>
      <c r="L739" s="10">
        <f>+H739/SUM($F$15:F739)-1</f>
        <v>4.8379450524365097E-2</v>
      </c>
      <c r="M739" s="14">
        <f t="shared" si="92"/>
        <v>0</v>
      </c>
      <c r="N739" s="14">
        <f t="shared" si="90"/>
        <v>1178.0473004170885</v>
      </c>
      <c r="O739" s="4">
        <f t="shared" si="91"/>
        <v>7.8101492698131691</v>
      </c>
      <c r="P739" s="14">
        <f>+AVERAGEIF($C$15:C739,"&lt;&gt;",$B$15:B739)</f>
        <v>7.9595945945945932</v>
      </c>
      <c r="R739" s="1"/>
    </row>
    <row r="740" spans="1:18" x14ac:dyDescent="0.25">
      <c r="A740" s="1">
        <v>41267</v>
      </c>
      <c r="B740" s="14">
        <v>8.1780000000000008</v>
      </c>
      <c r="G740">
        <f t="shared" si="87"/>
        <v>10062.485408884284</v>
      </c>
      <c r="H740">
        <f t="shared" si="88"/>
        <v>9634.0708228109543</v>
      </c>
      <c r="I740" s="5">
        <f t="shared" si="86"/>
        <v>0</v>
      </c>
      <c r="J740" s="6">
        <f>+H740+SUM($B$4:$B$5)-SUM($F$15:F740)</f>
        <v>26833.345559653058</v>
      </c>
      <c r="K740" s="10">
        <f t="shared" si="89"/>
        <v>-4.3883098145403032E-4</v>
      </c>
      <c r="L740" s="10">
        <f>+H740/SUM($F$15:F740)-1</f>
        <v>4.7099065264809337E-2</v>
      </c>
      <c r="M740" s="14">
        <f t="shared" si="92"/>
        <v>0</v>
      </c>
      <c r="N740" s="14">
        <f t="shared" si="90"/>
        <v>1178.0473004170885</v>
      </c>
      <c r="O740" s="4">
        <f t="shared" si="91"/>
        <v>7.8101492698131691</v>
      </c>
      <c r="P740" s="14">
        <f>+AVERAGEIF($C$15:C740,"&lt;&gt;",$B$15:B740)</f>
        <v>7.9595945945945932</v>
      </c>
      <c r="R740" s="1"/>
    </row>
    <row r="741" spans="1:18" x14ac:dyDescent="0.25">
      <c r="A741" s="1">
        <v>41271</v>
      </c>
      <c r="B741" s="14">
        <v>8.2460000000000004</v>
      </c>
      <c r="G741">
        <f t="shared" si="87"/>
        <v>10146.154888928808</v>
      </c>
      <c r="H741">
        <f t="shared" si="88"/>
        <v>9714.1780392393157</v>
      </c>
      <c r="I741" s="5">
        <f t="shared" si="86"/>
        <v>0</v>
      </c>
      <c r="J741" s="6">
        <f>+H741+SUM($B$4:$B$5)-SUM($F$15:F741)</f>
        <v>26913.452776081413</v>
      </c>
      <c r="K741" s="10">
        <f t="shared" si="89"/>
        <v>2.985360742672416E-3</v>
      </c>
      <c r="L741" s="10">
        <f>+H741/SUM($F$15:F741)-1</f>
        <v>5.5805685029789442E-2</v>
      </c>
      <c r="M741" s="14">
        <f t="shared" si="92"/>
        <v>0</v>
      </c>
      <c r="N741" s="14">
        <f t="shared" si="90"/>
        <v>1178.0473004170885</v>
      </c>
      <c r="O741" s="4">
        <f t="shared" si="91"/>
        <v>7.8101492698131691</v>
      </c>
      <c r="P741" s="14">
        <f>+AVERAGEIF($C$15:C741,"&lt;&gt;",$B$15:B741)</f>
        <v>7.9595945945945932</v>
      </c>
      <c r="R741" s="1"/>
    </row>
    <row r="742" spans="1:18" x14ac:dyDescent="0.25">
      <c r="A742" s="1">
        <v>41274</v>
      </c>
      <c r="B742" s="14">
        <v>8.2690000000000001</v>
      </c>
      <c r="G742">
        <f t="shared" si="87"/>
        <v>10174.454860120339</v>
      </c>
      <c r="H742">
        <f t="shared" si="88"/>
        <v>9741.2731271489083</v>
      </c>
      <c r="I742" s="5">
        <f t="shared" si="86"/>
        <v>0</v>
      </c>
      <c r="J742" s="6">
        <f>+H742+SUM($B$4:$B$5)-SUM($F$15:F742)</f>
        <v>26940.547863991011</v>
      </c>
      <c r="K742" s="10">
        <f t="shared" si="89"/>
        <v>1.0067488603200392E-3</v>
      </c>
      <c r="L742" s="10">
        <f>+H742/SUM($F$15:F742)-1</f>
        <v>5.8750571126767959E-2</v>
      </c>
      <c r="M742" s="14">
        <f t="shared" si="92"/>
        <v>0</v>
      </c>
      <c r="N742" s="14">
        <f t="shared" si="90"/>
        <v>1178.0473004170885</v>
      </c>
      <c r="O742" s="4">
        <f t="shared" si="91"/>
        <v>7.8101492698131691</v>
      </c>
      <c r="P742" s="14">
        <f>+AVERAGEIF($C$15:C742,"&lt;&gt;",$B$15:B742)</f>
        <v>7.9595945945945932</v>
      </c>
      <c r="R742" s="1"/>
    </row>
    <row r="743" spans="1:18" x14ac:dyDescent="0.25">
      <c r="A743" s="1">
        <v>41276</v>
      </c>
      <c r="B743" s="14">
        <v>8.4030000000000005</v>
      </c>
      <c r="G743">
        <f t="shared" si="87"/>
        <v>10339.332953149258</v>
      </c>
      <c r="H743">
        <f t="shared" si="88"/>
        <v>9899.1314654047983</v>
      </c>
      <c r="I743" s="5">
        <f t="shared" si="86"/>
        <v>0</v>
      </c>
      <c r="J743" s="6">
        <f>+H743+SUM($B$4:$B$5)-SUM($F$15:F743)</f>
        <v>27098.406202246897</v>
      </c>
      <c r="K743" s="10">
        <f t="shared" si="89"/>
        <v>5.8595073512548446E-3</v>
      </c>
      <c r="L743" s="10">
        <f>+H743/SUM($F$15:F743)-1</f>
        <v>7.5907733604816841E-2</v>
      </c>
      <c r="M743" s="14">
        <f t="shared" si="92"/>
        <v>0</v>
      </c>
      <c r="N743" s="14">
        <f t="shared" si="90"/>
        <v>1178.0473004170885</v>
      </c>
      <c r="O743" s="4">
        <f t="shared" si="91"/>
        <v>7.8101492698131691</v>
      </c>
      <c r="P743" s="14">
        <f>+AVERAGEIF($C$15:C743,"&lt;&gt;",$B$15:B743)</f>
        <v>7.9595945945945932</v>
      </c>
      <c r="R743" s="1"/>
    </row>
    <row r="744" spans="1:18" x14ac:dyDescent="0.25">
      <c r="A744" s="1">
        <v>41277</v>
      </c>
      <c r="B744" s="14">
        <v>8.5229999999999997</v>
      </c>
      <c r="G744">
        <f t="shared" si="87"/>
        <v>10486.984976757243</v>
      </c>
      <c r="H744">
        <f t="shared" si="88"/>
        <v>10040.497141454847</v>
      </c>
      <c r="I744" s="5">
        <f t="shared" si="86"/>
        <v>0</v>
      </c>
      <c r="J744" s="6">
        <f>+H744+SUM($B$4:$B$5)-SUM($F$15:F744)</f>
        <v>27239.77187829695</v>
      </c>
      <c r="K744" s="10">
        <f t="shared" si="89"/>
        <v>5.2167524169126622E-3</v>
      </c>
      <c r="L744" s="10">
        <f>+H744/SUM($F$15:F744)-1</f>
        <v>9.1272356719487524E-2</v>
      </c>
      <c r="M744" s="14">
        <f t="shared" si="92"/>
        <v>0</v>
      </c>
      <c r="N744" s="14">
        <f t="shared" si="90"/>
        <v>1178.0473004170885</v>
      </c>
      <c r="O744" s="4">
        <f t="shared" si="91"/>
        <v>7.8101492698131691</v>
      </c>
      <c r="P744" s="14">
        <f>+AVERAGEIF($C$15:C744,"&lt;&gt;",$B$15:B744)</f>
        <v>7.9595945945945932</v>
      </c>
      <c r="R744" s="1"/>
    </row>
    <row r="745" spans="1:18" x14ac:dyDescent="0.25">
      <c r="A745" s="1">
        <v>41278</v>
      </c>
      <c r="B745" s="14">
        <v>8.5169999999999995</v>
      </c>
      <c r="G745">
        <f t="shared" si="87"/>
        <v>10479.602375576844</v>
      </c>
      <c r="H745">
        <f t="shared" si="88"/>
        <v>10033.428857652345</v>
      </c>
      <c r="I745" s="5">
        <f t="shared" si="86"/>
        <v>0</v>
      </c>
      <c r="J745" s="6">
        <f>+H745+SUM($B$4:$B$5)-SUM($F$15:F745)</f>
        <v>27232.703594494447</v>
      </c>
      <c r="K745" s="10">
        <f t="shared" si="89"/>
        <v>-2.5948395728425666E-4</v>
      </c>
      <c r="L745" s="10">
        <f>+H745/SUM($F$15:F745)-1</f>
        <v>9.0504125563753979E-2</v>
      </c>
      <c r="M745" s="14">
        <f t="shared" si="92"/>
        <v>0</v>
      </c>
      <c r="N745" s="14">
        <f t="shared" si="90"/>
        <v>1178.0473004170885</v>
      </c>
      <c r="O745" s="4">
        <f t="shared" si="91"/>
        <v>7.8101492698131691</v>
      </c>
      <c r="P745" s="14">
        <f>+AVERAGEIF($C$15:C745,"&lt;&gt;",$B$15:B745)</f>
        <v>7.9595945945945932</v>
      </c>
      <c r="R745" s="1"/>
    </row>
    <row r="746" spans="1:18" x14ac:dyDescent="0.25">
      <c r="A746" s="1">
        <v>41281</v>
      </c>
      <c r="B746" s="14">
        <v>8.4689999999999994</v>
      </c>
      <c r="G746">
        <f t="shared" si="87"/>
        <v>10420.541566133648</v>
      </c>
      <c r="H746">
        <f t="shared" si="88"/>
        <v>9976.882587232325</v>
      </c>
      <c r="I746" s="5">
        <f t="shared" si="86"/>
        <v>0</v>
      </c>
      <c r="J746" s="6">
        <f>+H746+SUM($B$4:$B$5)-SUM($F$15:F746)</f>
        <v>27176.157324074422</v>
      </c>
      <c r="K746" s="10">
        <f t="shared" si="89"/>
        <v>-2.076410453476174E-3</v>
      </c>
      <c r="L746" s="10">
        <f>+H746/SUM($F$15:F746)-1</f>
        <v>8.4358276317885617E-2</v>
      </c>
      <c r="M746" s="14">
        <f t="shared" si="92"/>
        <v>0</v>
      </c>
      <c r="N746" s="14">
        <f t="shared" si="90"/>
        <v>1178.0473004170885</v>
      </c>
      <c r="O746" s="4">
        <f t="shared" si="91"/>
        <v>7.8101492698131691</v>
      </c>
      <c r="P746" s="14">
        <f>+AVERAGEIF($C$15:C746,"&lt;&gt;",$B$15:B746)</f>
        <v>7.9595945945945932</v>
      </c>
      <c r="R746" s="1"/>
    </row>
    <row r="747" spans="1:18" x14ac:dyDescent="0.25">
      <c r="A747" s="1">
        <v>41282</v>
      </c>
      <c r="B747" s="14">
        <v>8.4369999999999994</v>
      </c>
      <c r="C747">
        <f>+$B$3</f>
        <v>200</v>
      </c>
      <c r="D747" s="7">
        <f>+$D$11</f>
        <v>2.223157894736842</v>
      </c>
      <c r="E747">
        <v>1.54</v>
      </c>
      <c r="F747" s="6">
        <f>+C747-D747-E747</f>
        <v>196.23684210526318</v>
      </c>
      <c r="G747">
        <f t="shared" si="87"/>
        <v>10581.167693171519</v>
      </c>
      <c r="H747">
        <f t="shared" si="88"/>
        <v>10135.421915724242</v>
      </c>
      <c r="I747" s="5">
        <f t="shared" si="86"/>
        <v>762200</v>
      </c>
      <c r="J747" s="6">
        <f>+H747+SUM($B$4:$B$5)-SUM($F$15:F747)</f>
        <v>27138.459810461078</v>
      </c>
      <c r="K747" s="10">
        <f t="shared" si="89"/>
        <v>-1.3871539365850616E-3</v>
      </c>
      <c r="L747" s="10">
        <f>+H747/SUM($F$15:F747)-1</f>
        <v>7.8584951411847737E-2</v>
      </c>
      <c r="M747" s="14">
        <f t="shared" si="92"/>
        <v>23.259078120808724</v>
      </c>
      <c r="N747" s="14">
        <f t="shared" si="90"/>
        <v>1201.3063785378972</v>
      </c>
      <c r="O747" s="4">
        <f t="shared" si="91"/>
        <v>7.8222860322278063</v>
      </c>
      <c r="P747" s="14">
        <f>+AVERAGEIF($C$15:C747,"&lt;&gt;",$B$15:B747)</f>
        <v>7.9721578947368412</v>
      </c>
      <c r="R747" s="1"/>
    </row>
    <row r="748" spans="1:18" x14ac:dyDescent="0.25">
      <c r="A748" s="1">
        <v>41283</v>
      </c>
      <c r="B748" s="14">
        <v>8.4740000000000002</v>
      </c>
      <c r="G748">
        <f t="shared" si="87"/>
        <v>10627.570822796666</v>
      </c>
      <c r="H748">
        <f t="shared" si="88"/>
        <v>10179.870251730146</v>
      </c>
      <c r="I748" s="5">
        <f t="shared" si="86"/>
        <v>0</v>
      </c>
      <c r="J748" s="6">
        <f>+H748+SUM($B$4:$B$5)-SUM($F$15:F748)</f>
        <v>27182.90814646698</v>
      </c>
      <c r="K748" s="10">
        <f t="shared" si="89"/>
        <v>1.6378356147082052E-3</v>
      </c>
      <c r="L748" s="10">
        <f>+H748/SUM($F$15:F748)-1</f>
        <v>8.3315026462486452E-2</v>
      </c>
      <c r="M748" s="14">
        <f t="shared" si="92"/>
        <v>0</v>
      </c>
      <c r="N748" s="14">
        <f t="shared" si="90"/>
        <v>1201.3063785378972</v>
      </c>
      <c r="O748" s="4">
        <f t="shared" si="91"/>
        <v>7.8222860322278063</v>
      </c>
      <c r="P748" s="14">
        <f>+AVERAGEIF($C$15:C748,"&lt;&gt;",$B$15:B748)</f>
        <v>7.9721578947368412</v>
      </c>
      <c r="R748" s="1"/>
    </row>
    <row r="749" spans="1:18" x14ac:dyDescent="0.25">
      <c r="A749" s="1">
        <v>41284</v>
      </c>
      <c r="B749" s="14">
        <v>8.4019999999999992</v>
      </c>
      <c r="G749">
        <f t="shared" si="87"/>
        <v>10537.272840823411</v>
      </c>
      <c r="H749">
        <f t="shared" si="88"/>
        <v>10093.376192475416</v>
      </c>
      <c r="I749" s="5">
        <f t="shared" si="86"/>
        <v>0</v>
      </c>
      <c r="J749" s="6">
        <f>+H749+SUM($B$4:$B$5)-SUM($F$15:F749)</f>
        <v>27096.414087212252</v>
      </c>
      <c r="K749" s="10">
        <f t="shared" si="89"/>
        <v>-3.1819280994027643E-3</v>
      </c>
      <c r="L749" s="10">
        <f>+H749/SUM($F$15:F749)-1</f>
        <v>7.4110556093676117E-2</v>
      </c>
      <c r="M749" s="14">
        <f t="shared" si="92"/>
        <v>0</v>
      </c>
      <c r="N749" s="14">
        <f t="shared" si="90"/>
        <v>1201.3063785378972</v>
      </c>
      <c r="O749" s="4">
        <f t="shared" si="91"/>
        <v>7.8222860322278063</v>
      </c>
      <c r="P749" s="14">
        <f>+AVERAGEIF($C$15:C749,"&lt;&gt;",$B$15:B749)</f>
        <v>7.9721578947368412</v>
      </c>
      <c r="R749" s="1"/>
    </row>
    <row r="750" spans="1:18" x14ac:dyDescent="0.25">
      <c r="A750" s="1">
        <v>41285</v>
      </c>
      <c r="B750" s="14">
        <v>8.2970000000000006</v>
      </c>
      <c r="G750">
        <f t="shared" si="87"/>
        <v>10405.588283779083</v>
      </c>
      <c r="H750">
        <f t="shared" si="88"/>
        <v>9967.2390227289379</v>
      </c>
      <c r="I750" s="5">
        <f t="shared" si="86"/>
        <v>0</v>
      </c>
      <c r="J750" s="6">
        <f>+H750+SUM($B$4:$B$5)-SUM($F$15:F750)</f>
        <v>26970.276917465773</v>
      </c>
      <c r="K750" s="10">
        <f t="shared" si="89"/>
        <v>-4.6551240817509498E-3</v>
      </c>
      <c r="L750" s="10">
        <f>+H750/SUM($F$15:F750)-1</f>
        <v>6.0687370139161034E-2</v>
      </c>
      <c r="M750" s="14">
        <f t="shared" si="92"/>
        <v>0</v>
      </c>
      <c r="N750" s="14">
        <f t="shared" si="90"/>
        <v>1201.3063785378972</v>
      </c>
      <c r="O750" s="4">
        <f t="shared" si="91"/>
        <v>7.8222860322278063</v>
      </c>
      <c r="P750" s="14">
        <f>+AVERAGEIF($C$15:C750,"&lt;&gt;",$B$15:B750)</f>
        <v>7.9721578947368412</v>
      </c>
      <c r="R750" s="1"/>
    </row>
    <row r="751" spans="1:18" x14ac:dyDescent="0.25">
      <c r="A751" s="1">
        <v>41288</v>
      </c>
      <c r="B751" s="14">
        <v>8.3360000000000003</v>
      </c>
      <c r="G751">
        <f t="shared" si="87"/>
        <v>10454.499690681263</v>
      </c>
      <c r="H751">
        <f t="shared" si="88"/>
        <v>10014.089971491916</v>
      </c>
      <c r="I751" s="5">
        <f t="shared" si="86"/>
        <v>0</v>
      </c>
      <c r="J751" s="6">
        <f>+H751+SUM($B$4:$B$5)-SUM($F$15:F751)</f>
        <v>27017.127866228751</v>
      </c>
      <c r="K751" s="10">
        <f t="shared" si="89"/>
        <v>1.7371326555657429E-3</v>
      </c>
      <c r="L751" s="10">
        <f>+H751/SUM($F$15:F751)-1</f>
        <v>6.5673124922266624E-2</v>
      </c>
      <c r="M751" s="14">
        <f t="shared" si="92"/>
        <v>0</v>
      </c>
      <c r="N751" s="14">
        <f t="shared" si="90"/>
        <v>1201.3063785378972</v>
      </c>
      <c r="O751" s="4">
        <f t="shared" si="91"/>
        <v>7.8222860322278063</v>
      </c>
      <c r="P751" s="14">
        <f>+AVERAGEIF($C$15:C751,"&lt;&gt;",$B$15:B751)</f>
        <v>7.9721578947368412</v>
      </c>
      <c r="R751" s="1"/>
    </row>
    <row r="752" spans="1:18" x14ac:dyDescent="0.25">
      <c r="A752" s="1">
        <v>41289</v>
      </c>
      <c r="B752" s="14">
        <v>8.2970000000000006</v>
      </c>
      <c r="G752">
        <f t="shared" si="87"/>
        <v>10405.588283779083</v>
      </c>
      <c r="H752">
        <f t="shared" si="88"/>
        <v>9967.2390227289379</v>
      </c>
      <c r="I752" s="5">
        <f t="shared" si="86"/>
        <v>0</v>
      </c>
      <c r="J752" s="6">
        <f>+H752+SUM($B$4:$B$5)-SUM($F$15:F752)</f>
        <v>26970.276917465773</v>
      </c>
      <c r="K752" s="10">
        <f t="shared" si="89"/>
        <v>-1.7341202586357296E-3</v>
      </c>
      <c r="L752" s="10">
        <f>+H752/SUM($F$15:F752)-1</f>
        <v>6.0687370139161034E-2</v>
      </c>
      <c r="M752" s="14">
        <f t="shared" si="92"/>
        <v>0</v>
      </c>
      <c r="N752" s="14">
        <f t="shared" si="90"/>
        <v>1201.3063785378972</v>
      </c>
      <c r="O752" s="4">
        <f t="shared" si="91"/>
        <v>7.8222860322278063</v>
      </c>
      <c r="P752" s="14">
        <f>+AVERAGEIF($C$15:C752,"&lt;&gt;",$B$15:B752)</f>
        <v>7.9721578947368412</v>
      </c>
      <c r="R752" s="1"/>
    </row>
    <row r="753" spans="1:18" x14ac:dyDescent="0.25">
      <c r="A753" s="1">
        <v>41290</v>
      </c>
      <c r="B753" s="14">
        <v>8.3079999999999998</v>
      </c>
      <c r="G753">
        <f t="shared" si="87"/>
        <v>10419.383808802773</v>
      </c>
      <c r="H753">
        <f t="shared" si="88"/>
        <v>9980.453392892854</v>
      </c>
      <c r="I753" s="5">
        <f t="shared" si="86"/>
        <v>0</v>
      </c>
      <c r="J753" s="6">
        <f>+H753+SUM($B$4:$B$5)-SUM($F$15:F753)</f>
        <v>26983.491287629695</v>
      </c>
      <c r="K753" s="10">
        <f t="shared" si="89"/>
        <v>4.8996049259564245E-4</v>
      </c>
      <c r="L753" s="10">
        <f>+H753/SUM($F$15:F753)-1</f>
        <v>6.2093608667729061E-2</v>
      </c>
      <c r="M753" s="14">
        <f t="shared" si="92"/>
        <v>0</v>
      </c>
      <c r="N753" s="14">
        <f t="shared" si="90"/>
        <v>1201.3063785378972</v>
      </c>
      <c r="O753" s="4">
        <f t="shared" si="91"/>
        <v>7.8222860322278063</v>
      </c>
      <c r="P753" s="14">
        <f>+AVERAGEIF($C$15:C753,"&lt;&gt;",$B$15:B753)</f>
        <v>7.9721578947368412</v>
      </c>
      <c r="R753" s="1"/>
    </row>
    <row r="754" spans="1:18" x14ac:dyDescent="0.25">
      <c r="A754" s="1">
        <v>41291</v>
      </c>
      <c r="B754" s="14">
        <v>8.2850000000000001</v>
      </c>
      <c r="G754">
        <f t="shared" si="87"/>
        <v>10390.538620116873</v>
      </c>
      <c r="H754">
        <f t="shared" si="88"/>
        <v>9952.8233461864838</v>
      </c>
      <c r="I754" s="5">
        <f t="shared" si="86"/>
        <v>0</v>
      </c>
      <c r="J754" s="6">
        <f>+H754+SUM($B$4:$B$5)-SUM($F$15:F754)</f>
        <v>26955.861240923325</v>
      </c>
      <c r="K754" s="10">
        <f t="shared" si="89"/>
        <v>-1.0239611476456911E-3</v>
      </c>
      <c r="L754" s="10">
        <f>+H754/SUM($F$15:F754)-1</f>
        <v>5.9153291744359349E-2</v>
      </c>
      <c r="M754" s="14">
        <f t="shared" si="92"/>
        <v>0</v>
      </c>
      <c r="N754" s="14">
        <f t="shared" si="90"/>
        <v>1201.3063785378972</v>
      </c>
      <c r="O754" s="4">
        <f t="shared" si="91"/>
        <v>7.8222860322278063</v>
      </c>
      <c r="P754" s="14">
        <f>+AVERAGEIF($C$15:C754,"&lt;&gt;",$B$15:B754)</f>
        <v>7.9721578947368412</v>
      </c>
      <c r="R754" s="1"/>
    </row>
    <row r="755" spans="1:18" x14ac:dyDescent="0.25">
      <c r="A755" s="1">
        <v>41292</v>
      </c>
      <c r="B755" s="14">
        <v>8.375</v>
      </c>
      <c r="G755">
        <f t="shared" si="87"/>
        <v>10503.411097583441</v>
      </c>
      <c r="H755">
        <f t="shared" si="88"/>
        <v>10060.940920254894</v>
      </c>
      <c r="I755" s="5">
        <f t="shared" si="86"/>
        <v>0</v>
      </c>
      <c r="J755" s="6">
        <f>+H755+SUM($B$4:$B$5)-SUM($F$15:F755)</f>
        <v>27063.978814991729</v>
      </c>
      <c r="K755" s="10">
        <f t="shared" si="89"/>
        <v>4.0109115083388769E-3</v>
      </c>
      <c r="L755" s="10">
        <f>+H755/SUM($F$15:F755)-1</f>
        <v>7.0658879705372213E-2</v>
      </c>
      <c r="M755" s="14">
        <f t="shared" si="92"/>
        <v>0</v>
      </c>
      <c r="N755" s="14">
        <f t="shared" si="90"/>
        <v>1201.3063785378972</v>
      </c>
      <c r="O755" s="4">
        <f t="shared" si="91"/>
        <v>7.8222860322278063</v>
      </c>
      <c r="P755" s="14">
        <f>+AVERAGEIF($C$15:C755,"&lt;&gt;",$B$15:B755)</f>
        <v>7.9721578947368412</v>
      </c>
      <c r="R755" s="1"/>
    </row>
    <row r="756" spans="1:18" x14ac:dyDescent="0.25">
      <c r="A756" s="1">
        <v>41295</v>
      </c>
      <c r="B756" s="14">
        <v>8.3420000000000005</v>
      </c>
      <c r="G756">
        <f t="shared" si="87"/>
        <v>10462.024522512367</v>
      </c>
      <c r="H756">
        <f t="shared" si="88"/>
        <v>10021.297809763144</v>
      </c>
      <c r="I756" s="5">
        <f t="shared" si="86"/>
        <v>0</v>
      </c>
      <c r="J756" s="6">
        <f>+H756+SUM($B$4:$B$5)-SUM($F$15:F756)</f>
        <v>27024.335704499979</v>
      </c>
      <c r="K756" s="10">
        <f t="shared" si="89"/>
        <v>-1.4647924003616808E-3</v>
      </c>
      <c r="L756" s="10">
        <f>+H756/SUM($F$15:F756)-1</f>
        <v>6.6440164119667466E-2</v>
      </c>
      <c r="M756" s="14">
        <f t="shared" si="92"/>
        <v>0</v>
      </c>
      <c r="N756" s="14">
        <f t="shared" si="90"/>
        <v>1201.3063785378972</v>
      </c>
      <c r="O756" s="4">
        <f t="shared" si="91"/>
        <v>7.8222860322278063</v>
      </c>
      <c r="P756" s="14">
        <f>+AVERAGEIF($C$15:C756,"&lt;&gt;",$B$15:B756)</f>
        <v>7.9721578947368412</v>
      </c>
      <c r="R756" s="1"/>
    </row>
    <row r="757" spans="1:18" x14ac:dyDescent="0.25">
      <c r="A757" s="1">
        <v>41296</v>
      </c>
      <c r="B757" s="14">
        <v>8.3659999999999997</v>
      </c>
      <c r="G757">
        <f t="shared" si="87"/>
        <v>10492.123849836786</v>
      </c>
      <c r="H757">
        <f t="shared" si="88"/>
        <v>10050.129162848052</v>
      </c>
      <c r="I757" s="5">
        <f t="shared" si="86"/>
        <v>0</v>
      </c>
      <c r="J757" s="6">
        <f>+H757+SUM($B$4:$B$5)-SUM($F$15:F757)</f>
        <v>27053.167057584891</v>
      </c>
      <c r="K757" s="10">
        <f t="shared" si="89"/>
        <v>1.0668663015502844E-3</v>
      </c>
      <c r="L757" s="10">
        <f>+H757/SUM($F$15:F757)-1</f>
        <v>6.9508320909270838E-2</v>
      </c>
      <c r="M757" s="14">
        <f t="shared" si="92"/>
        <v>0</v>
      </c>
      <c r="N757" s="14">
        <f t="shared" si="90"/>
        <v>1201.3063785378972</v>
      </c>
      <c r="O757" s="4">
        <f t="shared" si="91"/>
        <v>7.8222860322278063</v>
      </c>
      <c r="P757" s="14">
        <f>+AVERAGEIF($C$15:C757,"&lt;&gt;",$B$15:B757)</f>
        <v>7.9721578947368412</v>
      </c>
      <c r="R757" s="1"/>
    </row>
    <row r="758" spans="1:18" x14ac:dyDescent="0.25">
      <c r="A758" s="1">
        <v>41297</v>
      </c>
      <c r="B758" s="14">
        <v>8.35</v>
      </c>
      <c r="G758">
        <f t="shared" si="87"/>
        <v>10472.057631620506</v>
      </c>
      <c r="H758">
        <f t="shared" si="88"/>
        <v>10030.908260791446</v>
      </c>
      <c r="I758" s="5">
        <f t="shared" si="86"/>
        <v>0</v>
      </c>
      <c r="J758" s="6">
        <f>+H758+SUM($B$4:$B$5)-SUM($F$15:F758)</f>
        <v>27033.946155528283</v>
      </c>
      <c r="K758" s="10">
        <f t="shared" si="89"/>
        <v>-7.1048620724123435E-4</v>
      </c>
      <c r="L758" s="10">
        <f>+H758/SUM($F$15:F758)-1</f>
        <v>6.7462883049535183E-2</v>
      </c>
      <c r="M758" s="14">
        <f t="shared" si="92"/>
        <v>0</v>
      </c>
      <c r="N758" s="14">
        <f t="shared" si="90"/>
        <v>1201.3063785378972</v>
      </c>
      <c r="O758" s="4">
        <f t="shared" si="91"/>
        <v>7.8222860322278063</v>
      </c>
      <c r="P758" s="14">
        <f>+AVERAGEIF($C$15:C758,"&lt;&gt;",$B$15:B758)</f>
        <v>7.9721578947368412</v>
      </c>
      <c r="R758" s="1"/>
    </row>
    <row r="759" spans="1:18" x14ac:dyDescent="0.25">
      <c r="A759" s="1">
        <v>41298</v>
      </c>
      <c r="B759" s="14">
        <v>8.2650000000000006</v>
      </c>
      <c r="G759">
        <f t="shared" si="87"/>
        <v>10365.455847346526</v>
      </c>
      <c r="H759">
        <f t="shared" si="88"/>
        <v>9928.7972186157258</v>
      </c>
      <c r="I759" s="5">
        <f t="shared" si="86"/>
        <v>0</v>
      </c>
      <c r="J759" s="6">
        <f>+H759+SUM($B$4:$B$5)-SUM($F$15:F759)</f>
        <v>26931.835113352565</v>
      </c>
      <c r="K759" s="10">
        <f t="shared" si="89"/>
        <v>-3.7771415829662702E-3</v>
      </c>
      <c r="L759" s="10">
        <f>+H759/SUM($F$15:F759)-1</f>
        <v>5.6596494419689725E-2</v>
      </c>
      <c r="M759" s="14">
        <f t="shared" si="92"/>
        <v>0</v>
      </c>
      <c r="N759" s="14">
        <f t="shared" si="90"/>
        <v>1201.3063785378972</v>
      </c>
      <c r="O759" s="4">
        <f t="shared" si="91"/>
        <v>7.8222860322278063</v>
      </c>
      <c r="P759" s="14">
        <f>+AVERAGEIF($C$15:C759,"&lt;&gt;",$B$15:B759)</f>
        <v>7.9721578947368412</v>
      </c>
      <c r="R759" s="1"/>
    </row>
    <row r="760" spans="1:18" x14ac:dyDescent="0.25">
      <c r="A760" s="1">
        <v>41299</v>
      </c>
      <c r="B760" s="14">
        <v>8.1839999999999993</v>
      </c>
      <c r="G760">
        <f t="shared" si="87"/>
        <v>10263.870617626611</v>
      </c>
      <c r="H760">
        <f t="shared" si="88"/>
        <v>9831.4914019541538</v>
      </c>
      <c r="I760" s="5">
        <f t="shared" si="86"/>
        <v>0</v>
      </c>
      <c r="J760" s="6">
        <f>+H760+SUM($B$4:$B$5)-SUM($F$15:F760)</f>
        <v>26834.529296690991</v>
      </c>
      <c r="K760" s="10">
        <f t="shared" si="89"/>
        <v>-3.6130407100751771E-3</v>
      </c>
      <c r="L760" s="10">
        <f>+H760/SUM($F$15:F760)-1</f>
        <v>4.6241465254777792E-2</v>
      </c>
      <c r="M760" s="14">
        <f t="shared" si="92"/>
        <v>0</v>
      </c>
      <c r="N760" s="14">
        <f t="shared" si="90"/>
        <v>1201.3063785378972</v>
      </c>
      <c r="O760" s="4">
        <f t="shared" si="91"/>
        <v>7.8222860322278063</v>
      </c>
      <c r="P760" s="14">
        <f>+AVERAGEIF($C$15:C760,"&lt;&gt;",$B$15:B760)</f>
        <v>7.9721578947368412</v>
      </c>
      <c r="R760" s="1"/>
    </row>
    <row r="761" spans="1:18" x14ac:dyDescent="0.25">
      <c r="A761" s="1">
        <v>41302</v>
      </c>
      <c r="B761" s="14">
        <v>8.1389999999999993</v>
      </c>
      <c r="G761">
        <f t="shared" si="87"/>
        <v>10207.434378893327</v>
      </c>
      <c r="H761">
        <f t="shared" si="88"/>
        <v>9777.4326149199478</v>
      </c>
      <c r="I761" s="5">
        <f t="shared" si="86"/>
        <v>0</v>
      </c>
      <c r="J761" s="6">
        <f>+H761+SUM($B$4:$B$5)-SUM($F$15:F761)</f>
        <v>26780.470509656785</v>
      </c>
      <c r="K761" s="10">
        <f t="shared" si="89"/>
        <v>-2.0145233939643514E-3</v>
      </c>
      <c r="L761" s="10">
        <f>+H761/SUM($F$15:F761)-1</f>
        <v>4.0488671274271359E-2</v>
      </c>
      <c r="M761" s="14">
        <f t="shared" si="92"/>
        <v>0</v>
      </c>
      <c r="N761" s="14">
        <f t="shared" si="90"/>
        <v>1201.3063785378972</v>
      </c>
      <c r="O761" s="4">
        <f t="shared" si="91"/>
        <v>7.8222860322278063</v>
      </c>
      <c r="P761" s="14">
        <f>+AVERAGEIF($C$15:C761,"&lt;&gt;",$B$15:B761)</f>
        <v>7.9721578947368412</v>
      </c>
      <c r="R761" s="1"/>
    </row>
    <row r="762" spans="1:18" x14ac:dyDescent="0.25">
      <c r="A762" s="1">
        <v>41303</v>
      </c>
      <c r="B762" s="14">
        <v>8.1880000000000006</v>
      </c>
      <c r="G762">
        <f t="shared" si="87"/>
        <v>10268.887172180685</v>
      </c>
      <c r="H762">
        <f t="shared" si="88"/>
        <v>9836.2966274683076</v>
      </c>
      <c r="I762" s="5">
        <f t="shared" si="86"/>
        <v>0</v>
      </c>
      <c r="J762" s="6">
        <f>+H762+SUM($B$4:$B$5)-SUM($F$15:F762)</f>
        <v>26839.334522205143</v>
      </c>
      <c r="K762" s="10">
        <f t="shared" si="89"/>
        <v>2.1980201030125102E-3</v>
      </c>
      <c r="L762" s="10">
        <f>+H762/SUM($F$15:F762)-1</f>
        <v>4.6752824719711983E-2</v>
      </c>
      <c r="M762" s="14">
        <f t="shared" si="92"/>
        <v>0</v>
      </c>
      <c r="N762" s="14">
        <f t="shared" si="90"/>
        <v>1201.3063785378972</v>
      </c>
      <c r="O762" s="4">
        <f t="shared" si="91"/>
        <v>7.8222860322278063</v>
      </c>
      <c r="P762" s="14">
        <f>+AVERAGEIF($C$15:C762,"&lt;&gt;",$B$15:B762)</f>
        <v>7.9721578947368412</v>
      </c>
      <c r="R762" s="1"/>
    </row>
    <row r="763" spans="1:18" x14ac:dyDescent="0.25">
      <c r="A763" s="1">
        <v>41304</v>
      </c>
      <c r="B763" s="14">
        <v>8.1270000000000007</v>
      </c>
      <c r="G763">
        <f t="shared" si="87"/>
        <v>10192.384715231121</v>
      </c>
      <c r="H763">
        <f t="shared" si="88"/>
        <v>9763.0169383774955</v>
      </c>
      <c r="I763" s="5">
        <f t="shared" si="86"/>
        <v>0</v>
      </c>
      <c r="J763" s="6">
        <f>+H763+SUM($B$4:$B$5)-SUM($F$15:F763)</f>
        <v>26766.054833114329</v>
      </c>
      <c r="K763" s="10">
        <f t="shared" si="89"/>
        <v>-2.7303094653925442E-3</v>
      </c>
      <c r="L763" s="10">
        <f>+H763/SUM($F$15:F763)-1</f>
        <v>3.8954592879469896E-2</v>
      </c>
      <c r="M763" s="14">
        <f t="shared" si="92"/>
        <v>0</v>
      </c>
      <c r="N763" s="14">
        <f t="shared" si="90"/>
        <v>1201.3063785378972</v>
      </c>
      <c r="O763" s="4">
        <f t="shared" si="91"/>
        <v>7.8222860322278063</v>
      </c>
      <c r="P763" s="14">
        <f>+AVERAGEIF($C$15:C763,"&lt;&gt;",$B$15:B763)</f>
        <v>7.9721578947368412</v>
      </c>
      <c r="R763" s="1"/>
    </row>
    <row r="764" spans="1:18" x14ac:dyDescent="0.25">
      <c r="A764" s="1">
        <v>41305</v>
      </c>
      <c r="B764" s="14">
        <v>8.1270000000000007</v>
      </c>
      <c r="G764">
        <f t="shared" si="87"/>
        <v>10192.384715231121</v>
      </c>
      <c r="H764">
        <f t="shared" si="88"/>
        <v>9763.0169383774955</v>
      </c>
      <c r="I764" s="5">
        <f t="shared" si="86"/>
        <v>0</v>
      </c>
      <c r="J764" s="6">
        <f>+H764+SUM($B$4:$B$5)-SUM($F$15:F764)</f>
        <v>26766.054833114329</v>
      </c>
      <c r="K764" s="10">
        <f t="shared" si="89"/>
        <v>0</v>
      </c>
      <c r="L764" s="10">
        <f>+H764/SUM($F$15:F764)-1</f>
        <v>3.8954592879469896E-2</v>
      </c>
      <c r="M764" s="14">
        <f t="shared" si="92"/>
        <v>0</v>
      </c>
      <c r="N764" s="14">
        <f t="shared" si="90"/>
        <v>1201.3063785378972</v>
      </c>
      <c r="O764" s="4">
        <f t="shared" si="91"/>
        <v>7.8222860322278063</v>
      </c>
      <c r="P764" s="14">
        <f>+AVERAGEIF($C$15:C764,"&lt;&gt;",$B$15:B764)</f>
        <v>7.9721578947368412</v>
      </c>
      <c r="R764" s="1"/>
    </row>
    <row r="765" spans="1:18" x14ac:dyDescent="0.25">
      <c r="A765" s="1">
        <v>41306</v>
      </c>
      <c r="B765" s="14">
        <v>8.0860000000000003</v>
      </c>
      <c r="G765">
        <f t="shared" si="87"/>
        <v>10140.965031051906</v>
      </c>
      <c r="H765">
        <f t="shared" si="88"/>
        <v>9713.7633768574415</v>
      </c>
      <c r="I765" s="5">
        <f t="shared" si="86"/>
        <v>0</v>
      </c>
      <c r="J765" s="6">
        <f>+H765+SUM($B$4:$B$5)-SUM($F$15:F765)</f>
        <v>26716.801271594282</v>
      </c>
      <c r="K765" s="10">
        <f t="shared" si="89"/>
        <v>-1.8401502136621284E-3</v>
      </c>
      <c r="L765" s="10">
        <f>+H765/SUM($F$15:F765)-1</f>
        <v>3.3713158363897211E-2</v>
      </c>
      <c r="M765" s="14">
        <f t="shared" si="92"/>
        <v>0</v>
      </c>
      <c r="N765" s="14">
        <f t="shared" si="90"/>
        <v>1201.3063785378972</v>
      </c>
      <c r="O765" s="4">
        <f t="shared" si="91"/>
        <v>7.8222860322278063</v>
      </c>
      <c r="P765" s="14">
        <f>+AVERAGEIF($C$15:C765,"&lt;&gt;",$B$15:B765)</f>
        <v>7.9721578947368412</v>
      </c>
      <c r="R765" s="1"/>
    </row>
    <row r="766" spans="1:18" x14ac:dyDescent="0.25">
      <c r="A766" s="1">
        <v>41309</v>
      </c>
      <c r="B766" s="14">
        <v>8.1590000000000007</v>
      </c>
      <c r="G766">
        <f t="shared" si="87"/>
        <v>10232.517151663678</v>
      </c>
      <c r="H766">
        <f t="shared" si="88"/>
        <v>9801.4587424907077</v>
      </c>
      <c r="I766" s="5">
        <f t="shared" si="86"/>
        <v>0</v>
      </c>
      <c r="J766" s="6">
        <f>+H766+SUM($B$4:$B$5)-SUM($F$15:F766)</f>
        <v>26804.496637227545</v>
      </c>
      <c r="K766" s="10">
        <f t="shared" si="89"/>
        <v>3.282405133076427E-3</v>
      </c>
      <c r="L766" s="10">
        <f>+H766/SUM($F$15:F766)-1</f>
        <v>4.3045468598940984E-2</v>
      </c>
      <c r="M766" s="14">
        <f t="shared" si="92"/>
        <v>0</v>
      </c>
      <c r="N766" s="14">
        <f t="shared" si="90"/>
        <v>1201.3063785378972</v>
      </c>
      <c r="O766" s="4">
        <f t="shared" si="91"/>
        <v>7.8222860322278063</v>
      </c>
      <c r="P766" s="14">
        <f>+AVERAGEIF($C$15:C766,"&lt;&gt;",$B$15:B766)</f>
        <v>7.9721578947368412</v>
      </c>
      <c r="R766" s="1"/>
    </row>
    <row r="767" spans="1:18" x14ac:dyDescent="0.25">
      <c r="A767" s="1">
        <v>41310</v>
      </c>
      <c r="B767" s="14">
        <v>8.1389999999999993</v>
      </c>
      <c r="G767">
        <f t="shared" si="87"/>
        <v>10207.434378893327</v>
      </c>
      <c r="H767">
        <f t="shared" si="88"/>
        <v>9777.4326149199478</v>
      </c>
      <c r="I767" s="5">
        <f t="shared" si="86"/>
        <v>0</v>
      </c>
      <c r="J767" s="6">
        <f>+H767+SUM($B$4:$B$5)-SUM($F$15:F767)</f>
        <v>26780.470509656785</v>
      </c>
      <c r="K767" s="10">
        <f t="shared" si="89"/>
        <v>-8.9634690387696558E-4</v>
      </c>
      <c r="L767" s="10">
        <f>+H767/SUM($F$15:F767)-1</f>
        <v>4.0488671274271359E-2</v>
      </c>
      <c r="M767" s="14">
        <f t="shared" si="92"/>
        <v>0</v>
      </c>
      <c r="N767" s="14">
        <f t="shared" si="90"/>
        <v>1201.3063785378972</v>
      </c>
      <c r="O767" s="4">
        <f t="shared" si="91"/>
        <v>7.8222860322278063</v>
      </c>
      <c r="P767" s="14">
        <f>+AVERAGEIF($C$15:C767,"&lt;&gt;",$B$15:B767)</f>
        <v>7.9721578947368412</v>
      </c>
      <c r="R767" s="1"/>
    </row>
    <row r="768" spans="1:18" x14ac:dyDescent="0.25">
      <c r="A768" s="1">
        <v>41311</v>
      </c>
      <c r="B768" s="14">
        <v>8.1080000000000005</v>
      </c>
      <c r="G768">
        <f t="shared" si="87"/>
        <v>10168.556081099288</v>
      </c>
      <c r="H768">
        <f t="shared" si="88"/>
        <v>9740.1921171852737</v>
      </c>
      <c r="I768" s="5">
        <f t="shared" si="86"/>
        <v>0</v>
      </c>
      <c r="J768" s="6">
        <f>+H768+SUM($B$4:$B$5)-SUM($F$15:F768)</f>
        <v>26743.230011922111</v>
      </c>
      <c r="K768" s="10">
        <f t="shared" si="89"/>
        <v>-1.3905841468037083E-3</v>
      </c>
      <c r="L768" s="10">
        <f>+H768/SUM($F$15:F768)-1</f>
        <v>3.6525635421033709E-2</v>
      </c>
      <c r="M768" s="14">
        <f t="shared" si="92"/>
        <v>0</v>
      </c>
      <c r="N768" s="14">
        <f t="shared" si="90"/>
        <v>1201.3063785378972</v>
      </c>
      <c r="O768" s="4">
        <f t="shared" si="91"/>
        <v>7.8222860322278063</v>
      </c>
      <c r="P768" s="14">
        <f>+AVERAGEIF($C$15:C768,"&lt;&gt;",$B$15:B768)</f>
        <v>7.9721578947368412</v>
      </c>
      <c r="R768" s="1"/>
    </row>
    <row r="769" spans="1:18" x14ac:dyDescent="0.25">
      <c r="A769" s="1">
        <v>41312</v>
      </c>
      <c r="B769" s="14">
        <v>8.1609999999999996</v>
      </c>
      <c r="G769">
        <f t="shared" si="87"/>
        <v>10235.025428940711</v>
      </c>
      <c r="H769">
        <f t="shared" si="88"/>
        <v>9803.8613552477818</v>
      </c>
      <c r="I769" s="5">
        <f t="shared" si="86"/>
        <v>0</v>
      </c>
      <c r="J769" s="6">
        <f>+H769+SUM($B$4:$B$5)-SUM($F$15:F769)</f>
        <v>26806.899249984621</v>
      </c>
      <c r="K769" s="10">
        <f t="shared" si="89"/>
        <v>2.3807609639570071E-3</v>
      </c>
      <c r="L769" s="10">
        <f>+H769/SUM($F$15:F769)-1</f>
        <v>4.3301148331407857E-2</v>
      </c>
      <c r="M769" s="14">
        <f t="shared" si="92"/>
        <v>0</v>
      </c>
      <c r="N769" s="14">
        <f t="shared" si="90"/>
        <v>1201.3063785378972</v>
      </c>
      <c r="O769" s="4">
        <f t="shared" si="91"/>
        <v>7.8222860322278063</v>
      </c>
      <c r="P769" s="14">
        <f>+AVERAGEIF($C$15:C769,"&lt;&gt;",$B$15:B769)</f>
        <v>7.9721578947368412</v>
      </c>
      <c r="R769" s="1"/>
    </row>
    <row r="770" spans="1:18" x14ac:dyDescent="0.25">
      <c r="A770" s="1">
        <v>41313</v>
      </c>
      <c r="B770" s="14">
        <v>8.1760000000000002</v>
      </c>
      <c r="C770">
        <f>+$B$3</f>
        <v>200</v>
      </c>
      <c r="D770" s="7">
        <f>+$D$11</f>
        <v>2.223157894736842</v>
      </c>
      <c r="E770">
        <v>1.54</v>
      </c>
      <c r="F770" s="6">
        <f>+C770-D770-E770</f>
        <v>196.23684210526318</v>
      </c>
      <c r="G770">
        <f t="shared" si="87"/>
        <v>10453.837508518474</v>
      </c>
      <c r="H770">
        <f t="shared" si="88"/>
        <v>10018.117793031115</v>
      </c>
      <c r="I770" s="5">
        <f t="shared" si="86"/>
        <v>756000</v>
      </c>
      <c r="J770" s="6">
        <f>+H770+SUM($B$4:$B$5)-SUM($F$15:F770)</f>
        <v>26824.918845662691</v>
      </c>
      <c r="K770" s="10">
        <f t="shared" si="89"/>
        <v>6.7219992547551399E-4</v>
      </c>
      <c r="L770" s="10">
        <f>+H770/SUM($F$15:F770)-1</f>
        <v>4.4293759359514961E-2</v>
      </c>
      <c r="M770" s="14">
        <f t="shared" si="92"/>
        <v>24.001570707590897</v>
      </c>
      <c r="N770" s="14">
        <f t="shared" si="90"/>
        <v>1225.3079492454881</v>
      </c>
      <c r="O770" s="4">
        <f t="shared" si="91"/>
        <v>7.8292146503053877</v>
      </c>
      <c r="P770" s="14">
        <f>+AVERAGEIF($C$15:C770,"&lt;&gt;",$B$15:B770)</f>
        <v>7.9773846153846142</v>
      </c>
      <c r="R770" s="1"/>
    </row>
    <row r="771" spans="1:18" x14ac:dyDescent="0.25">
      <c r="A771" s="1">
        <v>41316</v>
      </c>
      <c r="B771" s="14">
        <v>8.1620000000000008</v>
      </c>
      <c r="G771">
        <f t="shared" si="87"/>
        <v>10435.937101825806</v>
      </c>
      <c r="H771">
        <f t="shared" si="88"/>
        <v>10000.963481741679</v>
      </c>
      <c r="I771" s="5">
        <f t="shared" si="86"/>
        <v>0</v>
      </c>
      <c r="J771" s="6">
        <f>+H771+SUM($B$4:$B$5)-SUM($F$15:F771)</f>
        <v>26807.764534373255</v>
      </c>
      <c r="K771" s="10">
        <f t="shared" si="89"/>
        <v>-6.3949163791077179E-4</v>
      </c>
      <c r="L771" s="10">
        <f>+H771/SUM($F$15:F771)-1</f>
        <v>4.2505585114036348E-2</v>
      </c>
      <c r="M771" s="14">
        <f t="shared" si="92"/>
        <v>0</v>
      </c>
      <c r="N771" s="14">
        <f t="shared" si="90"/>
        <v>1225.3079492454881</v>
      </c>
      <c r="O771" s="4">
        <f t="shared" si="91"/>
        <v>7.8292146503053877</v>
      </c>
      <c r="P771" s="14">
        <f>+AVERAGEIF($C$15:C771,"&lt;&gt;",$B$15:B771)</f>
        <v>7.9773846153846142</v>
      </c>
      <c r="R771" s="1"/>
    </row>
    <row r="772" spans="1:18" x14ac:dyDescent="0.25">
      <c r="A772" s="1">
        <v>41317</v>
      </c>
      <c r="B772" s="14">
        <v>8.1199999999999992</v>
      </c>
      <c r="G772">
        <f t="shared" si="87"/>
        <v>10382.235881747798</v>
      </c>
      <c r="H772">
        <f t="shared" si="88"/>
        <v>9949.5005478733674</v>
      </c>
      <c r="I772" s="5">
        <f t="shared" si="86"/>
        <v>0</v>
      </c>
      <c r="J772" s="6">
        <f>+H772+SUM($B$4:$B$5)-SUM($F$15:F772)</f>
        <v>26756.301600504939</v>
      </c>
      <c r="K772" s="10">
        <f t="shared" si="89"/>
        <v>-1.9197025474588791E-3</v>
      </c>
      <c r="L772" s="10">
        <f>+H772/SUM($F$15:F772)-1</f>
        <v>3.7141062377600509E-2</v>
      </c>
      <c r="M772" s="14">
        <f t="shared" si="92"/>
        <v>0</v>
      </c>
      <c r="N772" s="14">
        <f t="shared" si="90"/>
        <v>1225.3079492454881</v>
      </c>
      <c r="O772" s="4">
        <f t="shared" si="91"/>
        <v>7.8292146503053877</v>
      </c>
      <c r="P772" s="14">
        <f>+AVERAGEIF($C$15:C772,"&lt;&gt;",$B$15:B772)</f>
        <v>7.9773846153846142</v>
      </c>
      <c r="R772" s="1"/>
    </row>
    <row r="773" spans="1:18" x14ac:dyDescent="0.25">
      <c r="A773" s="1">
        <v>41318</v>
      </c>
      <c r="B773" s="14">
        <v>8.173</v>
      </c>
      <c r="G773">
        <f t="shared" si="87"/>
        <v>10450.001707084331</v>
      </c>
      <c r="H773">
        <f t="shared" si="88"/>
        <v>10014.44186918338</v>
      </c>
      <c r="I773" s="5">
        <f t="shared" si="86"/>
        <v>0</v>
      </c>
      <c r="J773" s="6">
        <f>+H773+SUM($B$4:$B$5)-SUM($F$15:F773)</f>
        <v>26821.242921814952</v>
      </c>
      <c r="K773" s="10">
        <f t="shared" si="89"/>
        <v>2.4271411751759508E-3</v>
      </c>
      <c r="L773" s="10">
        <f>+H773/SUM($F$15:F773)-1</f>
        <v>4.3910579164055275E-2</v>
      </c>
      <c r="M773" s="14">
        <f t="shared" si="92"/>
        <v>0</v>
      </c>
      <c r="N773" s="14">
        <f t="shared" si="90"/>
        <v>1225.3079492454881</v>
      </c>
      <c r="O773" s="4">
        <f t="shared" si="91"/>
        <v>7.8292146503053877</v>
      </c>
      <c r="P773" s="14">
        <f>+AVERAGEIF($C$15:C773,"&lt;&gt;",$B$15:B773)</f>
        <v>7.9773846153846142</v>
      </c>
      <c r="R773" s="1"/>
    </row>
    <row r="774" spans="1:18" x14ac:dyDescent="0.25">
      <c r="A774" s="1">
        <v>41319</v>
      </c>
      <c r="B774" s="14">
        <v>8.234</v>
      </c>
      <c r="G774">
        <f t="shared" si="87"/>
        <v>10527.996336245245</v>
      </c>
      <c r="H774">
        <f t="shared" si="88"/>
        <v>10089.185654087356</v>
      </c>
      <c r="I774" s="5">
        <f t="shared" si="86"/>
        <v>0</v>
      </c>
      <c r="J774" s="6">
        <f>+H774+SUM($B$4:$B$5)-SUM($F$15:F774)</f>
        <v>26895.98670671893</v>
      </c>
      <c r="K774" s="10">
        <f t="shared" si="89"/>
        <v>2.7867383000057533E-3</v>
      </c>
      <c r="L774" s="10">
        <f>+H774/SUM($F$15:F774)-1</f>
        <v>5.1701909805069501E-2</v>
      </c>
      <c r="M774" s="14">
        <f t="shared" si="92"/>
        <v>0</v>
      </c>
      <c r="N774" s="14">
        <f t="shared" si="90"/>
        <v>1225.3079492454881</v>
      </c>
      <c r="O774" s="4">
        <f t="shared" si="91"/>
        <v>7.8292146503053877</v>
      </c>
      <c r="P774" s="14">
        <f>+AVERAGEIF($C$15:C774,"&lt;&gt;",$B$15:B774)</f>
        <v>7.9773846153846142</v>
      </c>
      <c r="R774" s="1"/>
    </row>
    <row r="775" spans="1:18" x14ac:dyDescent="0.25">
      <c r="A775" s="1">
        <v>41320</v>
      </c>
      <c r="B775" s="14">
        <v>8.234</v>
      </c>
      <c r="G775">
        <f t="shared" si="87"/>
        <v>10527.996336245245</v>
      </c>
      <c r="H775">
        <f t="shared" si="88"/>
        <v>10089.185654087356</v>
      </c>
      <c r="I775" s="5">
        <f t="shared" si="86"/>
        <v>0</v>
      </c>
      <c r="J775" s="6">
        <f>+H775+SUM($B$4:$B$5)-SUM($F$15:F775)</f>
        <v>26895.98670671893</v>
      </c>
      <c r="K775" s="10">
        <f t="shared" si="89"/>
        <v>0</v>
      </c>
      <c r="L775" s="10">
        <f>+H775/SUM($F$15:F775)-1</f>
        <v>5.1701909805069501E-2</v>
      </c>
      <c r="M775" s="14">
        <f t="shared" si="92"/>
        <v>0</v>
      </c>
      <c r="N775" s="14">
        <f t="shared" si="90"/>
        <v>1225.3079492454881</v>
      </c>
      <c r="O775" s="4">
        <f t="shared" si="91"/>
        <v>7.8292146503053877</v>
      </c>
      <c r="P775" s="14">
        <f>+AVERAGEIF($C$15:C775,"&lt;&gt;",$B$15:B775)</f>
        <v>7.9773846153846142</v>
      </c>
      <c r="R775" s="1"/>
    </row>
    <row r="776" spans="1:18" x14ac:dyDescent="0.25">
      <c r="A776" s="1">
        <v>41323</v>
      </c>
      <c r="B776" s="14">
        <v>8.2140000000000004</v>
      </c>
      <c r="G776">
        <f t="shared" si="87"/>
        <v>10502.424326684291</v>
      </c>
      <c r="H776">
        <f t="shared" si="88"/>
        <v>10064.679495102446</v>
      </c>
      <c r="I776" s="5">
        <f t="shared" si="86"/>
        <v>0</v>
      </c>
      <c r="J776" s="6">
        <f>+H776+SUM($B$4:$B$5)-SUM($F$15:F776)</f>
        <v>26871.480547734023</v>
      </c>
      <c r="K776" s="10">
        <f t="shared" si="89"/>
        <v>-9.1114556428539828E-4</v>
      </c>
      <c r="L776" s="10">
        <f>+H776/SUM($F$15:F776)-1</f>
        <v>4.9147375168671514E-2</v>
      </c>
      <c r="M776" s="14">
        <f t="shared" si="92"/>
        <v>0</v>
      </c>
      <c r="N776" s="14">
        <f t="shared" si="90"/>
        <v>1225.3079492454881</v>
      </c>
      <c r="O776" s="4">
        <f t="shared" si="91"/>
        <v>7.8292146503053877</v>
      </c>
      <c r="P776" s="14">
        <f>+AVERAGEIF($C$15:C776,"&lt;&gt;",$B$15:B776)</f>
        <v>7.9773846153846142</v>
      </c>
      <c r="R776" s="1"/>
    </row>
    <row r="777" spans="1:18" x14ac:dyDescent="0.25">
      <c r="A777" s="1">
        <v>41324</v>
      </c>
      <c r="B777" s="14">
        <v>8.2080000000000002</v>
      </c>
      <c r="G777">
        <f t="shared" si="87"/>
        <v>10494.752723816006</v>
      </c>
      <c r="H777">
        <f t="shared" si="88"/>
        <v>10057.327647406973</v>
      </c>
      <c r="I777" s="5">
        <f t="shared" si="86"/>
        <v>0</v>
      </c>
      <c r="J777" s="6">
        <f>+H777+SUM($B$4:$B$5)-SUM($F$15:F777)</f>
        <v>26864.128700038546</v>
      </c>
      <c r="K777" s="10">
        <f t="shared" si="89"/>
        <v>-2.7359295229079095E-4</v>
      </c>
      <c r="L777" s="10">
        <f>+H777/SUM($F$15:F777)-1</f>
        <v>4.838101477775214E-2</v>
      </c>
      <c r="M777" s="14">
        <f t="shared" si="92"/>
        <v>0</v>
      </c>
      <c r="N777" s="14">
        <f t="shared" si="90"/>
        <v>1225.3079492454881</v>
      </c>
      <c r="O777" s="4">
        <f t="shared" si="91"/>
        <v>7.8292146503053877</v>
      </c>
      <c r="P777" s="14">
        <f>+AVERAGEIF($C$15:C777,"&lt;&gt;",$B$15:B777)</f>
        <v>7.9773846153846142</v>
      </c>
      <c r="R777" s="1"/>
    </row>
    <row r="778" spans="1:18" x14ac:dyDescent="0.25">
      <c r="A778" s="1">
        <v>41325</v>
      </c>
      <c r="B778" s="14">
        <v>8.2309999999999999</v>
      </c>
      <c r="G778">
        <f t="shared" si="87"/>
        <v>10524.160534811102</v>
      </c>
      <c r="H778">
        <f t="shared" si="88"/>
        <v>10085.509730239619</v>
      </c>
      <c r="I778" s="5">
        <f t="shared" si="86"/>
        <v>0</v>
      </c>
      <c r="J778" s="6">
        <f>+H778+SUM($B$4:$B$5)-SUM($F$15:F778)</f>
        <v>26892.310782871191</v>
      </c>
      <c r="K778" s="10">
        <f t="shared" si="89"/>
        <v>1.0490599992027949E-3</v>
      </c>
      <c r="L778" s="10">
        <f>+H778/SUM($F$15:F778)-1</f>
        <v>5.1318729609609814E-2</v>
      </c>
      <c r="M778" s="14">
        <f t="shared" si="92"/>
        <v>0</v>
      </c>
      <c r="N778" s="14">
        <f t="shared" si="90"/>
        <v>1225.3079492454881</v>
      </c>
      <c r="O778" s="4">
        <f t="shared" si="91"/>
        <v>7.8292146503053877</v>
      </c>
      <c r="P778" s="14">
        <f>+AVERAGEIF($C$15:C778,"&lt;&gt;",$B$15:B778)</f>
        <v>7.9773846153846142</v>
      </c>
      <c r="R778" s="1"/>
    </row>
    <row r="779" spans="1:18" x14ac:dyDescent="0.25">
      <c r="A779" s="1">
        <v>41326</v>
      </c>
      <c r="B779" s="14">
        <v>8.2029999999999994</v>
      </c>
      <c r="G779">
        <f t="shared" si="87"/>
        <v>10488.359721425764</v>
      </c>
      <c r="H779">
        <f t="shared" si="88"/>
        <v>10051.201107660745</v>
      </c>
      <c r="I779" s="5">
        <f t="shared" si="86"/>
        <v>0</v>
      </c>
      <c r="J779" s="6">
        <f>+H779+SUM($B$4:$B$5)-SUM($F$15:F779)</f>
        <v>26858.002160292319</v>
      </c>
      <c r="K779" s="10">
        <f t="shared" si="89"/>
        <v>-1.2757781529404433E-3</v>
      </c>
      <c r="L779" s="10">
        <f>+H779/SUM($F$15:F779)-1</f>
        <v>4.7742381118652366E-2</v>
      </c>
      <c r="M779" s="14">
        <f t="shared" si="92"/>
        <v>0</v>
      </c>
      <c r="N779" s="14">
        <f t="shared" si="90"/>
        <v>1225.3079492454881</v>
      </c>
      <c r="O779" s="4">
        <f t="shared" si="91"/>
        <v>7.8292146503053877</v>
      </c>
      <c r="P779" s="14">
        <f>+AVERAGEIF($C$15:C779,"&lt;&gt;",$B$15:B779)</f>
        <v>7.9773846153846142</v>
      </c>
      <c r="R779" s="1"/>
    </row>
    <row r="780" spans="1:18" x14ac:dyDescent="0.25">
      <c r="A780" s="1">
        <v>41327</v>
      </c>
      <c r="B780" s="14">
        <v>8.2379999999999995</v>
      </c>
      <c r="G780">
        <f t="shared" si="87"/>
        <v>10533.110738157437</v>
      </c>
      <c r="H780">
        <f t="shared" si="88"/>
        <v>10094.086885884339</v>
      </c>
      <c r="I780" s="5">
        <f t="shared" si="86"/>
        <v>0</v>
      </c>
      <c r="J780" s="6">
        <f>+H780+SUM($B$4:$B$5)-SUM($F$15:F780)</f>
        <v>26900.887938515913</v>
      </c>
      <c r="K780" s="10">
        <f t="shared" si="89"/>
        <v>1.5967598024471119E-3</v>
      </c>
      <c r="L780" s="10">
        <f>+H780/SUM($F$15:F780)-1</f>
        <v>5.2212816732349232E-2</v>
      </c>
      <c r="M780" s="14">
        <f t="shared" si="92"/>
        <v>0</v>
      </c>
      <c r="N780" s="14">
        <f t="shared" si="90"/>
        <v>1225.3079492454881</v>
      </c>
      <c r="O780" s="4">
        <f t="shared" si="91"/>
        <v>7.8292146503053877</v>
      </c>
      <c r="P780" s="14">
        <f>+AVERAGEIF($C$15:C780,"&lt;&gt;",$B$15:B780)</f>
        <v>7.9773846153846142</v>
      </c>
      <c r="R780" s="1"/>
    </row>
    <row r="781" spans="1:18" x14ac:dyDescent="0.25">
      <c r="A781" s="1">
        <v>41330</v>
      </c>
      <c r="B781" s="14">
        <v>8.2159999999999993</v>
      </c>
      <c r="G781">
        <f t="shared" si="87"/>
        <v>10504.981527640386</v>
      </c>
      <c r="H781">
        <f t="shared" si="88"/>
        <v>10067.130111000937</v>
      </c>
      <c r="I781" s="5">
        <f t="shared" si="86"/>
        <v>0</v>
      </c>
      <c r="J781" s="6">
        <f>+H781+SUM($B$4:$B$5)-SUM($F$15:F781)</f>
        <v>26873.931163632511</v>
      </c>
      <c r="K781" s="10">
        <f t="shared" si="89"/>
        <v>-1.0020775130179516E-3</v>
      </c>
      <c r="L781" s="10">
        <f>+H781/SUM($F$15:F781)-1</f>
        <v>4.9402828632311158E-2</v>
      </c>
      <c r="M781" s="14">
        <f t="shared" si="92"/>
        <v>0</v>
      </c>
      <c r="N781" s="14">
        <f t="shared" si="90"/>
        <v>1225.3079492454881</v>
      </c>
      <c r="O781" s="4">
        <f t="shared" si="91"/>
        <v>7.8292146503053877</v>
      </c>
      <c r="P781" s="14">
        <f>+AVERAGEIF($C$15:C781,"&lt;&gt;",$B$15:B781)</f>
        <v>7.9773846153846142</v>
      </c>
      <c r="R781" s="1"/>
    </row>
    <row r="782" spans="1:18" x14ac:dyDescent="0.25">
      <c r="A782" s="1">
        <v>41331</v>
      </c>
      <c r="B782" s="14">
        <v>8.2129999999999992</v>
      </c>
      <c r="G782">
        <f t="shared" si="87"/>
        <v>10501.145726206243</v>
      </c>
      <c r="H782">
        <f t="shared" si="88"/>
        <v>10063.454187153202</v>
      </c>
      <c r="I782" s="5">
        <f t="shared" si="86"/>
        <v>0</v>
      </c>
      <c r="J782" s="6">
        <f>+H782+SUM($B$4:$B$5)-SUM($F$15:F782)</f>
        <v>26870.255239784772</v>
      </c>
      <c r="K782" s="10">
        <f t="shared" si="89"/>
        <v>-1.3678400176575511E-4</v>
      </c>
      <c r="L782" s="10">
        <f>+H782/SUM($F$15:F782)-1</f>
        <v>4.9019648436851693E-2</v>
      </c>
      <c r="M782" s="14">
        <f t="shared" si="92"/>
        <v>0</v>
      </c>
      <c r="N782" s="14">
        <f t="shared" si="90"/>
        <v>1225.3079492454881</v>
      </c>
      <c r="O782" s="4">
        <f t="shared" si="91"/>
        <v>7.8292146503053877</v>
      </c>
      <c r="P782" s="14">
        <f>+AVERAGEIF($C$15:C782,"&lt;&gt;",$B$15:B782)</f>
        <v>7.9773846153846142</v>
      </c>
      <c r="R782" s="1"/>
    </row>
    <row r="783" spans="1:18" x14ac:dyDescent="0.25">
      <c r="A783" s="1">
        <v>41332</v>
      </c>
      <c r="B783" s="14">
        <v>8.218</v>
      </c>
      <c r="G783">
        <f t="shared" si="87"/>
        <v>10507.538728596483</v>
      </c>
      <c r="H783">
        <f t="shared" si="88"/>
        <v>10069.58072689943</v>
      </c>
      <c r="I783" s="5">
        <f t="shared" si="86"/>
        <v>0</v>
      </c>
      <c r="J783" s="6">
        <f>+H783+SUM($B$4:$B$5)-SUM($F$15:F783)</f>
        <v>26876.381779531006</v>
      </c>
      <c r="K783" s="10">
        <f t="shared" si="89"/>
        <v>2.2800452364757362E-4</v>
      </c>
      <c r="L783" s="10">
        <f>+H783/SUM($F$15:F783)-1</f>
        <v>4.9658282095951245E-2</v>
      </c>
      <c r="M783" s="14">
        <f t="shared" si="92"/>
        <v>0</v>
      </c>
      <c r="N783" s="14">
        <f t="shared" si="90"/>
        <v>1225.3079492454881</v>
      </c>
      <c r="O783" s="4">
        <f t="shared" si="91"/>
        <v>7.8292146503053877</v>
      </c>
      <c r="P783" s="14">
        <f>+AVERAGEIF($C$15:C783,"&lt;&gt;",$B$15:B783)</f>
        <v>7.9773846153846142</v>
      </c>
      <c r="R783" s="1"/>
    </row>
    <row r="784" spans="1:18" x14ac:dyDescent="0.25">
      <c r="A784" s="1">
        <v>41333</v>
      </c>
      <c r="B784" s="14">
        <v>8.2989999999999995</v>
      </c>
      <c r="G784">
        <f t="shared" si="87"/>
        <v>10611.105367318351</v>
      </c>
      <c r="H784">
        <f t="shared" si="88"/>
        <v>10168.830670788315</v>
      </c>
      <c r="I784" s="5">
        <f t="shared" ref="I784:I847" si="93">+C784*(MAX($A:$A)-A784)</f>
        <v>0</v>
      </c>
      <c r="J784" s="6">
        <f>+H784+SUM($B$4:$B$5)-SUM($F$15:F784)</f>
        <v>26975.63172341989</v>
      </c>
      <c r="K784" s="10">
        <f t="shared" si="89"/>
        <v>3.6928313008439684E-3</v>
      </c>
      <c r="L784" s="10">
        <f>+H784/SUM($F$15:F784)-1</f>
        <v>6.0004147373363237E-2</v>
      </c>
      <c r="M784" s="14">
        <f t="shared" si="92"/>
        <v>0</v>
      </c>
      <c r="N784" s="14">
        <f t="shared" si="90"/>
        <v>1225.3079492454881</v>
      </c>
      <c r="O784" s="4">
        <f t="shared" si="91"/>
        <v>7.8292146503053877</v>
      </c>
      <c r="P784" s="14">
        <f>+AVERAGEIF($C$15:C784,"&lt;&gt;",$B$15:B784)</f>
        <v>7.9773846153846142</v>
      </c>
      <c r="R784" s="1"/>
    </row>
    <row r="785" spans="1:18" x14ac:dyDescent="0.25">
      <c r="A785" s="1">
        <v>41334</v>
      </c>
      <c r="B785" s="14">
        <v>8.34</v>
      </c>
      <c r="G785">
        <f t="shared" ref="G785:G848" si="94">+(B785/B784*G784)+C785</f>
        <v>10663.527986918309</v>
      </c>
      <c r="H785">
        <f t="shared" ref="H785:H848" si="95">+(B785/B784*H784)+F785</f>
        <v>10219.068296707381</v>
      </c>
      <c r="I785" s="5">
        <f t="shared" si="93"/>
        <v>0</v>
      </c>
      <c r="J785" s="6">
        <f>+H785+SUM($B$4:$B$5)-SUM($F$15:F785)</f>
        <v>27025.869349338955</v>
      </c>
      <c r="K785" s="10">
        <f t="shared" ref="K785:K848" si="96">+J785/J784-1</f>
        <v>1.862333621475365E-3</v>
      </c>
      <c r="L785" s="10">
        <f>+H785/SUM($F$15:F785)-1</f>
        <v>6.5240943377979255E-2</v>
      </c>
      <c r="M785" s="14">
        <f t="shared" si="92"/>
        <v>0</v>
      </c>
      <c r="N785" s="14">
        <f t="shared" ref="N785:N848" si="97">+M785+N784</f>
        <v>1225.3079492454881</v>
      </c>
      <c r="O785" s="4">
        <f t="shared" ref="O785:O848" si="98">((O784*N784)+(B785*M785))/N785</f>
        <v>7.8292146503053877</v>
      </c>
      <c r="P785" s="14">
        <f>+AVERAGEIF($C$15:C785,"&lt;&gt;",$B$15:B785)</f>
        <v>7.9773846153846142</v>
      </c>
      <c r="R785" s="1"/>
    </row>
    <row r="786" spans="1:18" x14ac:dyDescent="0.25">
      <c r="A786" s="1">
        <v>41337</v>
      </c>
      <c r="B786" s="14">
        <v>8.24</v>
      </c>
      <c r="G786">
        <f t="shared" si="94"/>
        <v>10535.667939113533</v>
      </c>
      <c r="H786">
        <f t="shared" si="95"/>
        <v>10096.537501782832</v>
      </c>
      <c r="I786" s="5">
        <f t="shared" si="93"/>
        <v>0</v>
      </c>
      <c r="J786" s="6">
        <f>+H786+SUM($B$4:$B$5)-SUM($F$15:F786)</f>
        <v>26903.338554414408</v>
      </c>
      <c r="K786" s="10">
        <f t="shared" si="96"/>
        <v>-4.5338336147748848E-3</v>
      </c>
      <c r="L786" s="10">
        <f>+H786/SUM($F$15:F786)-1</f>
        <v>5.2468270195989097E-2</v>
      </c>
      <c r="M786" s="14">
        <f t="shared" si="92"/>
        <v>0</v>
      </c>
      <c r="N786" s="14">
        <f t="shared" si="97"/>
        <v>1225.3079492454881</v>
      </c>
      <c r="O786" s="4">
        <f t="shared" si="98"/>
        <v>7.8292146503053877</v>
      </c>
      <c r="P786" s="14">
        <f>+AVERAGEIF($C$15:C786,"&lt;&gt;",$B$15:B786)</f>
        <v>7.9773846153846142</v>
      </c>
      <c r="R786" s="1"/>
    </row>
    <row r="787" spans="1:18" x14ac:dyDescent="0.25">
      <c r="A787" s="1">
        <v>41338</v>
      </c>
      <c r="B787" s="14">
        <v>8.2899999999999991</v>
      </c>
      <c r="G787">
        <f t="shared" si="94"/>
        <v>10599.59796301592</v>
      </c>
      <c r="H787">
        <f t="shared" si="95"/>
        <v>10157.802899245105</v>
      </c>
      <c r="I787" s="5">
        <f t="shared" si="93"/>
        <v>0</v>
      </c>
      <c r="J787" s="6">
        <f>+H787+SUM($B$4:$B$5)-SUM($F$15:F787)</f>
        <v>26964.603951876681</v>
      </c>
      <c r="K787" s="10">
        <f t="shared" si="96"/>
        <v>2.2772414411824649E-3</v>
      </c>
      <c r="L787" s="10">
        <f>+H787/SUM($F$15:F787)-1</f>
        <v>5.8854606786984176E-2</v>
      </c>
      <c r="M787" s="14">
        <f t="shared" ref="M787:M850" si="99">+F787/B787</f>
        <v>0</v>
      </c>
      <c r="N787" s="14">
        <f t="shared" si="97"/>
        <v>1225.3079492454881</v>
      </c>
      <c r="O787" s="4">
        <f t="shared" si="98"/>
        <v>7.8292146503053877</v>
      </c>
      <c r="P787" s="14">
        <f>+AVERAGEIF($C$15:C787,"&lt;&gt;",$B$15:B787)</f>
        <v>7.9773846153846142</v>
      </c>
      <c r="R787" s="1"/>
    </row>
    <row r="788" spans="1:18" x14ac:dyDescent="0.25">
      <c r="A788" s="1">
        <v>41339</v>
      </c>
      <c r="B788" s="14">
        <v>8.3800000000000008</v>
      </c>
      <c r="G788">
        <f t="shared" si="94"/>
        <v>10714.672006040222</v>
      </c>
      <c r="H788">
        <f t="shared" si="95"/>
        <v>10268.080614677203</v>
      </c>
      <c r="I788" s="5">
        <f t="shared" si="93"/>
        <v>0</v>
      </c>
      <c r="J788" s="6">
        <f>+H788+SUM($B$4:$B$5)-SUM($F$15:F788)</f>
        <v>27074.881667308775</v>
      </c>
      <c r="K788" s="10">
        <f t="shared" si="96"/>
        <v>4.089721311275607E-3</v>
      </c>
      <c r="L788" s="10">
        <f>+H788/SUM($F$15:F788)-1</f>
        <v>7.0350012650775673E-2</v>
      </c>
      <c r="M788" s="14">
        <f t="shared" si="99"/>
        <v>0</v>
      </c>
      <c r="N788" s="14">
        <f t="shared" si="97"/>
        <v>1225.3079492454881</v>
      </c>
      <c r="O788" s="4">
        <f t="shared" si="98"/>
        <v>7.8292146503053877</v>
      </c>
      <c r="P788" s="14">
        <f>+AVERAGEIF($C$15:C788,"&lt;&gt;",$B$15:B788)</f>
        <v>7.9773846153846142</v>
      </c>
      <c r="R788" s="1"/>
    </row>
    <row r="789" spans="1:18" x14ac:dyDescent="0.25">
      <c r="A789" s="1">
        <v>41340</v>
      </c>
      <c r="B789" s="14">
        <v>8.3170000000000002</v>
      </c>
      <c r="G789">
        <f t="shared" si="94"/>
        <v>10634.120175923214</v>
      </c>
      <c r="H789">
        <f t="shared" si="95"/>
        <v>10190.886213874737</v>
      </c>
      <c r="I789" s="5">
        <f t="shared" si="93"/>
        <v>0</v>
      </c>
      <c r="J789" s="6">
        <f>+H789+SUM($B$4:$B$5)-SUM($F$15:F789)</f>
        <v>26997.687266506309</v>
      </c>
      <c r="K789" s="10">
        <f t="shared" si="96"/>
        <v>-2.8511445313414985E-3</v>
      </c>
      <c r="L789" s="10">
        <f>+H789/SUM($F$15:F789)-1</f>
        <v>6.2303228546121803E-2</v>
      </c>
      <c r="M789" s="14">
        <f t="shared" si="99"/>
        <v>0</v>
      </c>
      <c r="N789" s="14">
        <f t="shared" si="97"/>
        <v>1225.3079492454881</v>
      </c>
      <c r="O789" s="4">
        <f t="shared" si="98"/>
        <v>7.8292146503053877</v>
      </c>
      <c r="P789" s="14">
        <f>+AVERAGEIF($C$15:C789,"&lt;&gt;",$B$15:B789)</f>
        <v>7.9773846153846142</v>
      </c>
      <c r="R789" s="1"/>
    </row>
    <row r="790" spans="1:18" x14ac:dyDescent="0.25">
      <c r="A790" s="1">
        <v>41341</v>
      </c>
      <c r="B790" s="14">
        <v>8.4359999999999999</v>
      </c>
      <c r="C790">
        <f>+$B$3</f>
        <v>200</v>
      </c>
      <c r="D790" s="7">
        <f>+$D$11</f>
        <v>2.223157894736842</v>
      </c>
      <c r="E790">
        <v>1.54</v>
      </c>
      <c r="F790" s="6">
        <f>+C790-D790-E790</f>
        <v>196.23684210526318</v>
      </c>
      <c r="G790">
        <f t="shared" si="94"/>
        <v>10986.273632810897</v>
      </c>
      <c r="H790">
        <f t="shared" si="95"/>
        <v>10532.934701940214</v>
      </c>
      <c r="I790" s="5">
        <f t="shared" si="93"/>
        <v>750400</v>
      </c>
      <c r="J790" s="6">
        <f>+H790+SUM($B$4:$B$5)-SUM($F$15:F790)</f>
        <v>27143.498912466523</v>
      </c>
      <c r="K790" s="10">
        <f t="shared" si="96"/>
        <v>5.4008939551317692E-3</v>
      </c>
      <c r="L790" s="10">
        <f>+H790/SUM($F$15:F790)-1</f>
        <v>7.5949107635599145E-2</v>
      </c>
      <c r="M790" s="14">
        <f t="shared" si="99"/>
        <v>23.261835242444665</v>
      </c>
      <c r="N790" s="14">
        <f t="shared" si="97"/>
        <v>1248.5697844879328</v>
      </c>
      <c r="O790" s="4">
        <f t="shared" si="98"/>
        <v>7.8405195377113523</v>
      </c>
      <c r="P790" s="14">
        <f>+AVERAGEIF($C$15:C790,"&lt;&gt;",$B$15:B790)</f>
        <v>7.9888499999999976</v>
      </c>
      <c r="R790" s="1"/>
    </row>
    <row r="791" spans="1:18" x14ac:dyDescent="0.25">
      <c r="A791" s="1">
        <v>41344</v>
      </c>
      <c r="B791" s="14">
        <v>8.3940000000000001</v>
      </c>
      <c r="G791">
        <f t="shared" si="94"/>
        <v>10931.576680158212</v>
      </c>
      <c r="H791">
        <f t="shared" si="95"/>
        <v>10480.494770991721</v>
      </c>
      <c r="I791" s="5">
        <f t="shared" si="93"/>
        <v>0</v>
      </c>
      <c r="J791" s="6">
        <f>+H791+SUM($B$4:$B$5)-SUM($F$15:F791)</f>
        <v>27091.058981518028</v>
      </c>
      <c r="K791" s="10">
        <f t="shared" si="96"/>
        <v>-1.9319517766520633E-3</v>
      </c>
      <c r="L791" s="10">
        <f>+H791/SUM($F$15:F791)-1</f>
        <v>7.0592319759746447E-2</v>
      </c>
      <c r="M791" s="14">
        <f t="shared" si="99"/>
        <v>0</v>
      </c>
      <c r="N791" s="14">
        <f t="shared" si="97"/>
        <v>1248.5697844879328</v>
      </c>
      <c r="O791" s="4">
        <f t="shared" si="98"/>
        <v>7.8405195377113523</v>
      </c>
      <c r="P791" s="14">
        <f>+AVERAGEIF($C$15:C791,"&lt;&gt;",$B$15:B791)</f>
        <v>7.9888499999999976</v>
      </c>
      <c r="R791" s="1"/>
    </row>
    <row r="792" spans="1:18" x14ac:dyDescent="0.25">
      <c r="A792" s="1">
        <v>41345</v>
      </c>
      <c r="B792" s="14">
        <v>8.3460000000000001</v>
      </c>
      <c r="G792">
        <f t="shared" si="94"/>
        <v>10869.065877126572</v>
      </c>
      <c r="H792">
        <f t="shared" si="95"/>
        <v>10420.563421336301</v>
      </c>
      <c r="I792" s="5">
        <f t="shared" si="93"/>
        <v>0</v>
      </c>
      <c r="J792" s="6">
        <f>+H792+SUM($B$4:$B$5)-SUM($F$15:F792)</f>
        <v>27031.127631862611</v>
      </c>
      <c r="K792" s="10">
        <f t="shared" si="96"/>
        <v>-2.2122187876193466E-3</v>
      </c>
      <c r="L792" s="10">
        <f>+H792/SUM($F$15:F792)-1</f>
        <v>6.4470276473057364E-2</v>
      </c>
      <c r="M792" s="14">
        <f t="shared" si="99"/>
        <v>0</v>
      </c>
      <c r="N792" s="14">
        <f t="shared" si="97"/>
        <v>1248.5697844879328</v>
      </c>
      <c r="O792" s="4">
        <f t="shared" si="98"/>
        <v>7.8405195377113523</v>
      </c>
      <c r="P792" s="14">
        <f>+AVERAGEIF($C$15:C792,"&lt;&gt;",$B$15:B792)</f>
        <v>7.9888499999999976</v>
      </c>
      <c r="R792" s="1"/>
    </row>
    <row r="793" spans="1:18" x14ac:dyDescent="0.25">
      <c r="A793" s="1">
        <v>41346</v>
      </c>
      <c r="B793" s="14">
        <v>8.3290000000000006</v>
      </c>
      <c r="G793">
        <f t="shared" si="94"/>
        <v>10846.9266343862</v>
      </c>
      <c r="H793">
        <f t="shared" si="95"/>
        <v>10399.337735000006</v>
      </c>
      <c r="I793" s="5">
        <f t="shared" si="93"/>
        <v>0</v>
      </c>
      <c r="J793" s="6">
        <f>+H793+SUM($B$4:$B$5)-SUM($F$15:F793)</f>
        <v>27009.901945526319</v>
      </c>
      <c r="K793" s="10">
        <f t="shared" si="96"/>
        <v>-7.8523125728846566E-4</v>
      </c>
      <c r="L793" s="10">
        <f>+H793/SUM($F$15:F793)-1</f>
        <v>6.230205280902168E-2</v>
      </c>
      <c r="M793" s="14">
        <f t="shared" si="99"/>
        <v>0</v>
      </c>
      <c r="N793" s="14">
        <f t="shared" si="97"/>
        <v>1248.5697844879328</v>
      </c>
      <c r="O793" s="4">
        <f t="shared" si="98"/>
        <v>7.8405195377113523</v>
      </c>
      <c r="P793" s="14">
        <f>+AVERAGEIF($C$15:C793,"&lt;&gt;",$B$15:B793)</f>
        <v>7.9888499999999976</v>
      </c>
      <c r="R793" s="1"/>
    </row>
    <row r="794" spans="1:18" x14ac:dyDescent="0.25">
      <c r="A794" s="1">
        <v>41347</v>
      </c>
      <c r="B794" s="14">
        <v>8.3000000000000007</v>
      </c>
      <c r="G794">
        <f t="shared" si="94"/>
        <v>10809.159690887916</v>
      </c>
      <c r="H794">
        <f t="shared" si="95"/>
        <v>10363.129211249856</v>
      </c>
      <c r="I794" s="5">
        <f t="shared" si="93"/>
        <v>0</v>
      </c>
      <c r="J794" s="6">
        <f>+H794+SUM($B$4:$B$5)-SUM($F$15:F794)</f>
        <v>26973.693421776166</v>
      </c>
      <c r="K794" s="10">
        <f t="shared" si="96"/>
        <v>-1.3405647981683533E-3</v>
      </c>
      <c r="L794" s="10">
        <f>+H794/SUM($F$15:F794)-1</f>
        <v>5.8603318323313669E-2</v>
      </c>
      <c r="M794" s="14">
        <f t="shared" si="99"/>
        <v>0</v>
      </c>
      <c r="N794" s="14">
        <f t="shared" si="97"/>
        <v>1248.5697844879328</v>
      </c>
      <c r="O794" s="4">
        <f t="shared" si="98"/>
        <v>7.8405195377113523</v>
      </c>
      <c r="P794" s="14">
        <f>+AVERAGEIF($C$15:C794,"&lt;&gt;",$B$15:B794)</f>
        <v>7.9888499999999976</v>
      </c>
      <c r="R794" s="1"/>
    </row>
    <row r="795" spans="1:18" x14ac:dyDescent="0.25">
      <c r="A795" s="1">
        <v>41348</v>
      </c>
      <c r="B795" s="14">
        <v>8.2070000000000007</v>
      </c>
      <c r="G795">
        <f t="shared" si="94"/>
        <v>10688.045010014112</v>
      </c>
      <c r="H795">
        <f t="shared" si="95"/>
        <v>10247.012221292478</v>
      </c>
      <c r="I795" s="5">
        <f t="shared" si="93"/>
        <v>0</v>
      </c>
      <c r="J795" s="6">
        <f>+H795+SUM($B$4:$B$5)-SUM($F$15:F795)</f>
        <v>26857.576431818787</v>
      </c>
      <c r="K795" s="10">
        <f t="shared" si="96"/>
        <v>-4.3048235234867116E-3</v>
      </c>
      <c r="L795" s="10">
        <f>+H795/SUM($F$15:F795)-1</f>
        <v>4.6741859455353696E-2</v>
      </c>
      <c r="M795" s="14">
        <f t="shared" si="99"/>
        <v>0</v>
      </c>
      <c r="N795" s="14">
        <f t="shared" si="97"/>
        <v>1248.5697844879328</v>
      </c>
      <c r="O795" s="4">
        <f t="shared" si="98"/>
        <v>7.8405195377113523</v>
      </c>
      <c r="P795" s="14">
        <f>+AVERAGEIF($C$15:C795,"&lt;&gt;",$B$15:B795)</f>
        <v>7.9888499999999976</v>
      </c>
      <c r="R795" s="1"/>
    </row>
    <row r="796" spans="1:18" x14ac:dyDescent="0.25">
      <c r="A796" s="1">
        <v>41352</v>
      </c>
      <c r="B796" s="14">
        <v>8.19</v>
      </c>
      <c r="G796">
        <f t="shared" si="94"/>
        <v>10665.905767273738</v>
      </c>
      <c r="H796">
        <f t="shared" si="95"/>
        <v>10225.786534956182</v>
      </c>
      <c r="I796" s="5">
        <f t="shared" si="93"/>
        <v>0</v>
      </c>
      <c r="J796" s="6">
        <f>+H796+SUM($B$4:$B$5)-SUM($F$15:F796)</f>
        <v>26836.350745482494</v>
      </c>
      <c r="K796" s="10">
        <f t="shared" si="96"/>
        <v>-7.9030534978374867E-4</v>
      </c>
      <c r="L796" s="10">
        <f>+H796/SUM($F$15:F796)-1</f>
        <v>4.4573635791317789E-2</v>
      </c>
      <c r="M796" s="14">
        <f t="shared" si="99"/>
        <v>0</v>
      </c>
      <c r="N796" s="14">
        <f t="shared" si="97"/>
        <v>1248.5697844879328</v>
      </c>
      <c r="O796" s="4">
        <f t="shared" si="98"/>
        <v>7.8405195377113523</v>
      </c>
      <c r="P796" s="14">
        <f>+AVERAGEIF($C$15:C796,"&lt;&gt;",$B$15:B796)</f>
        <v>7.9888499999999976</v>
      </c>
      <c r="R796" s="1"/>
    </row>
    <row r="797" spans="1:18" x14ac:dyDescent="0.25">
      <c r="A797" s="1">
        <v>41353</v>
      </c>
      <c r="B797" s="14">
        <v>8.16</v>
      </c>
      <c r="G797">
        <f t="shared" si="94"/>
        <v>10626.836515378964</v>
      </c>
      <c r="H797">
        <f t="shared" si="95"/>
        <v>10188.329441421545</v>
      </c>
      <c r="I797" s="5">
        <f t="shared" si="93"/>
        <v>0</v>
      </c>
      <c r="J797" s="6">
        <f>+H797+SUM($B$4:$B$5)-SUM($F$15:F797)</f>
        <v>26798.893651947859</v>
      </c>
      <c r="K797" s="10">
        <f t="shared" si="96"/>
        <v>-1.3957595758782304E-3</v>
      </c>
      <c r="L797" s="10">
        <f>+H797/SUM($F$15:F797)-1</f>
        <v>4.0747358737137418E-2</v>
      </c>
      <c r="M797" s="14">
        <f t="shared" si="99"/>
        <v>0</v>
      </c>
      <c r="N797" s="14">
        <f t="shared" si="97"/>
        <v>1248.5697844879328</v>
      </c>
      <c r="O797" s="4">
        <f t="shared" si="98"/>
        <v>7.8405195377113523</v>
      </c>
      <c r="P797" s="14">
        <f>+AVERAGEIF($C$15:C797,"&lt;&gt;",$B$15:B797)</f>
        <v>7.9888499999999976</v>
      </c>
      <c r="R797" s="1"/>
    </row>
    <row r="798" spans="1:18" x14ac:dyDescent="0.25">
      <c r="A798" s="1">
        <v>41354</v>
      </c>
      <c r="B798" s="14">
        <v>8.1460000000000008</v>
      </c>
      <c r="G798">
        <f t="shared" si="94"/>
        <v>10608.60419782807</v>
      </c>
      <c r="H798">
        <f t="shared" si="95"/>
        <v>10170.849464438716</v>
      </c>
      <c r="I798" s="5">
        <f t="shared" si="93"/>
        <v>0</v>
      </c>
      <c r="J798" s="6">
        <f>+H798+SUM($B$4:$B$5)-SUM($F$15:F798)</f>
        <v>26781.413674965028</v>
      </c>
      <c r="K798" s="10">
        <f t="shared" si="96"/>
        <v>-6.5226487368674757E-4</v>
      </c>
      <c r="L798" s="10">
        <f>+H798/SUM($F$15:F798)-1</f>
        <v>3.8961762778519926E-2</v>
      </c>
      <c r="M798" s="14">
        <f t="shared" si="99"/>
        <v>0</v>
      </c>
      <c r="N798" s="14">
        <f t="shared" si="97"/>
        <v>1248.5697844879328</v>
      </c>
      <c r="O798" s="4">
        <f t="shared" si="98"/>
        <v>7.8405195377113523</v>
      </c>
      <c r="P798" s="14">
        <f>+AVERAGEIF($C$15:C798,"&lt;&gt;",$B$15:B798)</f>
        <v>7.9888499999999976</v>
      </c>
      <c r="R798" s="1"/>
    </row>
    <row r="799" spans="1:18" x14ac:dyDescent="0.25">
      <c r="A799" s="1">
        <v>41355</v>
      </c>
      <c r="B799" s="14">
        <v>8.0570000000000004</v>
      </c>
      <c r="G799">
        <f t="shared" si="94"/>
        <v>10492.698750540236</v>
      </c>
      <c r="H799">
        <f t="shared" si="95"/>
        <v>10059.726753619289</v>
      </c>
      <c r="I799" s="5">
        <f t="shared" si="93"/>
        <v>0</v>
      </c>
      <c r="J799" s="6">
        <f>+H799+SUM($B$4:$B$5)-SUM($F$15:F799)</f>
        <v>26670.290964145599</v>
      </c>
      <c r="K799" s="10">
        <f t="shared" si="96"/>
        <v>-4.1492473910481609E-3</v>
      </c>
      <c r="L799" s="10">
        <f>+H799/SUM($F$15:F799)-1</f>
        <v>2.7610474184450506E-2</v>
      </c>
      <c r="M799" s="14">
        <f t="shared" si="99"/>
        <v>0</v>
      </c>
      <c r="N799" s="14">
        <f t="shared" si="97"/>
        <v>1248.5697844879328</v>
      </c>
      <c r="O799" s="4">
        <f t="shared" si="98"/>
        <v>7.8405195377113523</v>
      </c>
      <c r="P799" s="14">
        <f>+AVERAGEIF($C$15:C799,"&lt;&gt;",$B$15:B799)</f>
        <v>7.9888499999999976</v>
      </c>
      <c r="R799" s="1"/>
    </row>
    <row r="800" spans="1:18" x14ac:dyDescent="0.25">
      <c r="A800" s="1">
        <v>41358</v>
      </c>
      <c r="B800" s="14">
        <v>8.173</v>
      </c>
      <c r="G800">
        <f t="shared" si="94"/>
        <v>10643.766524533366</v>
      </c>
      <c r="H800">
        <f t="shared" si="95"/>
        <v>10204.560848619887</v>
      </c>
      <c r="I800" s="5">
        <f t="shared" si="93"/>
        <v>0</v>
      </c>
      <c r="J800" s="6">
        <f>+H800+SUM($B$4:$B$5)-SUM($F$15:F800)</f>
        <v>26815.125059146201</v>
      </c>
      <c r="K800" s="10">
        <f t="shared" si="96"/>
        <v>5.4305404914896105E-3</v>
      </c>
      <c r="L800" s="10">
        <f>+H800/SUM($F$15:F800)-1</f>
        <v>4.2405412127282105E-2</v>
      </c>
      <c r="M800" s="14">
        <f t="shared" si="99"/>
        <v>0</v>
      </c>
      <c r="N800" s="14">
        <f t="shared" si="97"/>
        <v>1248.5697844879328</v>
      </c>
      <c r="O800" s="4">
        <f t="shared" si="98"/>
        <v>7.8405195377113523</v>
      </c>
      <c r="P800" s="14">
        <f>+AVERAGEIF($C$15:C800,"&lt;&gt;",$B$15:B800)</f>
        <v>7.9888499999999976</v>
      </c>
      <c r="R800" s="1"/>
    </row>
    <row r="801" spans="1:18" x14ac:dyDescent="0.25">
      <c r="A801" s="1">
        <v>41359</v>
      </c>
      <c r="B801" s="14">
        <v>8.2309999999999999</v>
      </c>
      <c r="G801">
        <f t="shared" si="94"/>
        <v>10719.300411529934</v>
      </c>
      <c r="H801">
        <f t="shared" si="95"/>
        <v>10276.977896120188</v>
      </c>
      <c r="I801" s="5">
        <f t="shared" si="93"/>
        <v>0</v>
      </c>
      <c r="J801" s="6">
        <f>+H801+SUM($B$4:$B$5)-SUM($F$15:F801)</f>
        <v>26887.542106646499</v>
      </c>
      <c r="K801" s="10">
        <f t="shared" si="96"/>
        <v>2.7006045036361837E-3</v>
      </c>
      <c r="L801" s="10">
        <f>+H801/SUM($F$15:F801)-1</f>
        <v>4.9802881098698126E-2</v>
      </c>
      <c r="M801" s="14">
        <f t="shared" si="99"/>
        <v>0</v>
      </c>
      <c r="N801" s="14">
        <f t="shared" si="97"/>
        <v>1248.5697844879328</v>
      </c>
      <c r="O801" s="4">
        <f t="shared" si="98"/>
        <v>7.8405195377113523</v>
      </c>
      <c r="P801" s="14">
        <f>+AVERAGEIF($C$15:C801,"&lt;&gt;",$B$15:B801)</f>
        <v>7.9888499999999976</v>
      </c>
      <c r="R801" s="1"/>
    </row>
    <row r="802" spans="1:18" x14ac:dyDescent="0.25">
      <c r="A802" s="1">
        <v>41360</v>
      </c>
      <c r="B802" s="14">
        <v>8.3000000000000007</v>
      </c>
      <c r="G802">
        <f t="shared" si="94"/>
        <v>10809.159690887918</v>
      </c>
      <c r="H802">
        <f t="shared" si="95"/>
        <v>10363.129211249858</v>
      </c>
      <c r="I802" s="5">
        <f t="shared" si="93"/>
        <v>0</v>
      </c>
      <c r="J802" s="6">
        <f>+H802+SUM($B$4:$B$5)-SUM($F$15:F802)</f>
        <v>26973.693421776166</v>
      </c>
      <c r="K802" s="10">
        <f t="shared" si="96"/>
        <v>3.2041350149432102E-3</v>
      </c>
      <c r="L802" s="10">
        <f>+H802/SUM($F$15:F802)-1</f>
        <v>5.8603318323313891E-2</v>
      </c>
      <c r="M802" s="14">
        <f t="shared" si="99"/>
        <v>0</v>
      </c>
      <c r="N802" s="14">
        <f t="shared" si="97"/>
        <v>1248.5697844879328</v>
      </c>
      <c r="O802" s="4">
        <f t="shared" si="98"/>
        <v>7.8405195377113523</v>
      </c>
      <c r="P802" s="14">
        <f>+AVERAGEIF($C$15:C802,"&lt;&gt;",$B$15:B802)</f>
        <v>7.9888499999999976</v>
      </c>
      <c r="R802" s="1"/>
    </row>
    <row r="803" spans="1:18" x14ac:dyDescent="0.25">
      <c r="A803" s="1">
        <v>41361</v>
      </c>
      <c r="B803" s="14">
        <v>8.266</v>
      </c>
      <c r="G803">
        <f t="shared" si="94"/>
        <v>10764.881205407171</v>
      </c>
      <c r="H803">
        <f t="shared" si="95"/>
        <v>10320.677838577267</v>
      </c>
      <c r="I803" s="5">
        <f t="shared" si="93"/>
        <v>0</v>
      </c>
      <c r="J803" s="6">
        <f>+H803+SUM($B$4:$B$5)-SUM($F$15:F803)</f>
        <v>26931.242049103574</v>
      </c>
      <c r="K803" s="10">
        <f t="shared" si="96"/>
        <v>-1.573806449446824E-3</v>
      </c>
      <c r="L803" s="10">
        <f>+H803/SUM($F$15:F803)-1</f>
        <v>5.42668709952423E-2</v>
      </c>
      <c r="M803" s="14">
        <f t="shared" si="99"/>
        <v>0</v>
      </c>
      <c r="N803" s="14">
        <f t="shared" si="97"/>
        <v>1248.5697844879328</v>
      </c>
      <c r="O803" s="4">
        <f t="shared" si="98"/>
        <v>7.8405195377113523</v>
      </c>
      <c r="P803" s="14">
        <f>+AVERAGEIF($C$15:C803,"&lt;&gt;",$B$15:B803)</f>
        <v>7.9888499999999976</v>
      </c>
      <c r="R803" s="1"/>
    </row>
    <row r="804" spans="1:18" x14ac:dyDescent="0.25">
      <c r="A804" s="1">
        <v>41366</v>
      </c>
      <c r="B804" s="14">
        <v>8.2420000000000009</v>
      </c>
      <c r="G804">
        <f t="shared" si="94"/>
        <v>10733.625803891351</v>
      </c>
      <c r="H804">
        <f t="shared" si="95"/>
        <v>10290.712163749557</v>
      </c>
      <c r="I804" s="5">
        <f t="shared" si="93"/>
        <v>0</v>
      </c>
      <c r="J804" s="6">
        <f>+H804+SUM($B$4:$B$5)-SUM($F$15:F804)</f>
        <v>26901.276374275869</v>
      </c>
      <c r="K804" s="10">
        <f t="shared" si="96"/>
        <v>-1.1126733320754312E-3</v>
      </c>
      <c r="L804" s="10">
        <f>+H804/SUM($F$15:F804)-1</f>
        <v>5.120584935189787E-2</v>
      </c>
      <c r="M804" s="14">
        <f t="shared" si="99"/>
        <v>0</v>
      </c>
      <c r="N804" s="14">
        <f t="shared" si="97"/>
        <v>1248.5697844879328</v>
      </c>
      <c r="O804" s="4">
        <f t="shared" si="98"/>
        <v>7.8405195377113523</v>
      </c>
      <c r="P804" s="14">
        <f>+AVERAGEIF($C$15:C804,"&lt;&gt;",$B$15:B804)</f>
        <v>7.9888499999999976</v>
      </c>
      <c r="R804" s="1"/>
    </row>
    <row r="805" spans="1:18" x14ac:dyDescent="0.25">
      <c r="A805" s="1">
        <v>41367</v>
      </c>
      <c r="B805" s="14">
        <v>8.2070000000000007</v>
      </c>
      <c r="G805">
        <f t="shared" si="94"/>
        <v>10688.045010014113</v>
      </c>
      <c r="H805">
        <f t="shared" si="95"/>
        <v>10247.012221292478</v>
      </c>
      <c r="I805" s="5">
        <f t="shared" si="93"/>
        <v>0</v>
      </c>
      <c r="J805" s="6">
        <f>+H805+SUM($B$4:$B$5)-SUM($F$15:F805)</f>
        <v>26857.576431818787</v>
      </c>
      <c r="K805" s="10">
        <f t="shared" si="96"/>
        <v>-1.6244560982567879E-3</v>
      </c>
      <c r="L805" s="10">
        <f>+H805/SUM($F$15:F805)-1</f>
        <v>4.6741859455353696E-2</v>
      </c>
      <c r="M805" s="14">
        <f t="shared" si="99"/>
        <v>0</v>
      </c>
      <c r="N805" s="14">
        <f t="shared" si="97"/>
        <v>1248.5697844879328</v>
      </c>
      <c r="O805" s="4">
        <f t="shared" si="98"/>
        <v>7.8405195377113523</v>
      </c>
      <c r="P805" s="14">
        <f>+AVERAGEIF($C$15:C805,"&lt;&gt;",$B$15:B805)</f>
        <v>7.9888499999999976</v>
      </c>
      <c r="R805" s="1"/>
    </row>
    <row r="806" spans="1:18" x14ac:dyDescent="0.25">
      <c r="A806" s="1">
        <v>41368</v>
      </c>
      <c r="B806" s="14">
        <v>8.1479999999999997</v>
      </c>
      <c r="G806">
        <f t="shared" si="94"/>
        <v>10611.208814621054</v>
      </c>
      <c r="H806">
        <f t="shared" si="95"/>
        <v>10173.346604007689</v>
      </c>
      <c r="I806" s="5">
        <f t="shared" si="93"/>
        <v>0</v>
      </c>
      <c r="J806" s="6">
        <f>+H806+SUM($B$4:$B$5)-SUM($F$15:F806)</f>
        <v>26783.910814534</v>
      </c>
      <c r="K806" s="10">
        <f t="shared" si="96"/>
        <v>-2.7428244492497811E-3</v>
      </c>
      <c r="L806" s="10">
        <f>+H806/SUM($F$15:F806)-1</f>
        <v>3.9216847915465092E-2</v>
      </c>
      <c r="M806" s="14">
        <f t="shared" si="99"/>
        <v>0</v>
      </c>
      <c r="N806" s="14">
        <f t="shared" si="97"/>
        <v>1248.5697844879328</v>
      </c>
      <c r="O806" s="4">
        <f t="shared" si="98"/>
        <v>7.8405195377113523</v>
      </c>
      <c r="P806" s="14">
        <f>+AVERAGEIF($C$15:C806,"&lt;&gt;",$B$15:B806)</f>
        <v>7.9888499999999976</v>
      </c>
      <c r="R806" s="1"/>
    </row>
    <row r="807" spans="1:18" x14ac:dyDescent="0.25">
      <c r="A807" s="1">
        <v>41369</v>
      </c>
      <c r="B807" s="14">
        <v>7.9870000000000001</v>
      </c>
      <c r="G807">
        <f t="shared" si="94"/>
        <v>10401.537162785758</v>
      </c>
      <c r="H807">
        <f t="shared" si="95"/>
        <v>9972.3268687051332</v>
      </c>
      <c r="I807" s="5">
        <f t="shared" si="93"/>
        <v>0</v>
      </c>
      <c r="J807" s="6">
        <f>+H807+SUM($B$4:$B$5)-SUM($F$15:F807)</f>
        <v>26582.891079231442</v>
      </c>
      <c r="K807" s="10">
        <f t="shared" si="96"/>
        <v>-7.5052421095084254E-3</v>
      </c>
      <c r="L807" s="10">
        <f>+H807/SUM($F$15:F807)-1</f>
        <v>1.8682494391362381E-2</v>
      </c>
      <c r="M807" s="14">
        <f t="shared" si="99"/>
        <v>0</v>
      </c>
      <c r="N807" s="14">
        <f t="shared" si="97"/>
        <v>1248.5697844879328</v>
      </c>
      <c r="O807" s="4">
        <f t="shared" si="98"/>
        <v>7.8405195377113523</v>
      </c>
      <c r="P807" s="14">
        <f>+AVERAGEIF($C$15:C807,"&lt;&gt;",$B$15:B807)</f>
        <v>7.9888499999999976</v>
      </c>
      <c r="R807" s="1"/>
    </row>
    <row r="808" spans="1:18" x14ac:dyDescent="0.25">
      <c r="A808" s="1">
        <v>41372</v>
      </c>
      <c r="B808" s="14">
        <v>7.9820000000000002</v>
      </c>
      <c r="C808">
        <f>+$B$3</f>
        <v>200</v>
      </c>
      <c r="D808" s="7">
        <f>+$D$11</f>
        <v>2.223157894736842</v>
      </c>
      <c r="E808">
        <v>1.54</v>
      </c>
      <c r="F808" s="6">
        <f>+C808-D808-E808</f>
        <v>196.23684210526318</v>
      </c>
      <c r="G808">
        <f t="shared" si="94"/>
        <v>10595.025620803295</v>
      </c>
      <c r="H808">
        <f t="shared" si="95"/>
        <v>10162.320861887956</v>
      </c>
      <c r="I808" s="5">
        <f t="shared" si="93"/>
        <v>744200</v>
      </c>
      <c r="J808" s="6">
        <f>+H808+SUM($B$4:$B$5)-SUM($F$15:F808)</f>
        <v>26576.648230309005</v>
      </c>
      <c r="K808" s="10">
        <f t="shared" si="96"/>
        <v>-2.3484461881251306E-4</v>
      </c>
      <c r="L808" s="10">
        <f>+H808/SUM($F$15:F808)-1</f>
        <v>1.7690168386891303E-2</v>
      </c>
      <c r="M808" s="14">
        <f t="shared" si="99"/>
        <v>24.584921336164268</v>
      </c>
      <c r="N808" s="14">
        <f t="shared" si="97"/>
        <v>1273.1547058240972</v>
      </c>
      <c r="O808" s="4">
        <f t="shared" si="98"/>
        <v>7.8432515592167187</v>
      </c>
      <c r="P808" s="14">
        <f>+AVERAGEIF($C$15:C808,"&lt;&gt;",$B$15:B808)</f>
        <v>7.9886829268292665</v>
      </c>
      <c r="R808" s="1"/>
    </row>
    <row r="809" spans="1:18" x14ac:dyDescent="0.25">
      <c r="A809" s="1">
        <v>41373</v>
      </c>
      <c r="B809" s="14">
        <v>8.0250000000000004</v>
      </c>
      <c r="G809">
        <f t="shared" si="94"/>
        <v>10652.102306056933</v>
      </c>
      <c r="H809">
        <f t="shared" si="95"/>
        <v>10217.066514238393</v>
      </c>
      <c r="I809" s="5">
        <f t="shared" si="93"/>
        <v>0</v>
      </c>
      <c r="J809" s="6">
        <f>+H809+SUM($B$4:$B$5)-SUM($F$15:F809)</f>
        <v>26631.393882659442</v>
      </c>
      <c r="K809" s="10">
        <f t="shared" si="96"/>
        <v>2.059915602449891E-3</v>
      </c>
      <c r="L809" s="10">
        <f>+H809/SUM($F$15:F809)-1</f>
        <v>2.3172588487196499E-2</v>
      </c>
      <c r="M809" s="14">
        <f t="shared" si="99"/>
        <v>0</v>
      </c>
      <c r="N809" s="14">
        <f t="shared" si="97"/>
        <v>1273.1547058240972</v>
      </c>
      <c r="O809" s="4">
        <f t="shared" si="98"/>
        <v>7.8432515592167187</v>
      </c>
      <c r="P809" s="14">
        <f>+AVERAGEIF($C$15:C809,"&lt;&gt;",$B$15:B809)</f>
        <v>7.9886829268292665</v>
      </c>
      <c r="R809" s="1"/>
    </row>
    <row r="810" spans="1:18" x14ac:dyDescent="0.25">
      <c r="A810" s="1">
        <v>41374</v>
      </c>
      <c r="B810" s="14">
        <v>8.07</v>
      </c>
      <c r="G810">
        <f t="shared" si="94"/>
        <v>10711.833720857254</v>
      </c>
      <c r="H810">
        <f t="shared" si="95"/>
        <v>10274.358476000478</v>
      </c>
      <c r="I810" s="5">
        <f t="shared" si="93"/>
        <v>0</v>
      </c>
      <c r="J810" s="6">
        <f>+H810+SUM($B$4:$B$5)-SUM($F$15:F810)</f>
        <v>26688.685844421521</v>
      </c>
      <c r="K810" s="10">
        <f t="shared" si="96"/>
        <v>2.1512941460937185E-3</v>
      </c>
      <c r="L810" s="10">
        <f>+H810/SUM($F$15:F810)-1</f>
        <v>2.8910004871236961E-2</v>
      </c>
      <c r="M810" s="14">
        <f t="shared" si="99"/>
        <v>0</v>
      </c>
      <c r="N810" s="14">
        <f t="shared" si="97"/>
        <v>1273.1547058240972</v>
      </c>
      <c r="O810" s="4">
        <f t="shared" si="98"/>
        <v>7.8432515592167187</v>
      </c>
      <c r="P810" s="14">
        <f>+AVERAGEIF($C$15:C810,"&lt;&gt;",$B$15:B810)</f>
        <v>7.9886829268292665</v>
      </c>
      <c r="R810" s="1"/>
    </row>
    <row r="811" spans="1:18" x14ac:dyDescent="0.25">
      <c r="A811" s="1">
        <v>41375</v>
      </c>
      <c r="B811" s="14">
        <v>8.0830000000000002</v>
      </c>
      <c r="G811">
        <f t="shared" si="94"/>
        <v>10729.089462910679</v>
      </c>
      <c r="H811">
        <f t="shared" si="95"/>
        <v>10290.90948717619</v>
      </c>
      <c r="I811" s="5">
        <f t="shared" si="93"/>
        <v>0</v>
      </c>
      <c r="J811" s="6">
        <f>+H811+SUM($B$4:$B$5)-SUM($F$15:F811)</f>
        <v>26705.236855597239</v>
      </c>
      <c r="K811" s="10">
        <f t="shared" si="96"/>
        <v>6.2015084864808223E-4</v>
      </c>
      <c r="L811" s="10">
        <f>+H811/SUM($F$15:F811)-1</f>
        <v>3.0567480715515183E-2</v>
      </c>
      <c r="M811" s="14">
        <f t="shared" si="99"/>
        <v>0</v>
      </c>
      <c r="N811" s="14">
        <f t="shared" si="97"/>
        <v>1273.1547058240972</v>
      </c>
      <c r="O811" s="4">
        <f t="shared" si="98"/>
        <v>7.8432515592167187</v>
      </c>
      <c r="P811" s="14">
        <f>+AVERAGEIF($C$15:C811,"&lt;&gt;",$B$15:B811)</f>
        <v>7.9886829268292665</v>
      </c>
      <c r="R811" s="1"/>
    </row>
    <row r="812" spans="1:18" x14ac:dyDescent="0.25">
      <c r="A812" s="1">
        <v>41376</v>
      </c>
      <c r="B812" s="14">
        <v>8.0280000000000005</v>
      </c>
      <c r="G812">
        <f t="shared" si="94"/>
        <v>10656.084400376956</v>
      </c>
      <c r="H812">
        <f t="shared" si="95"/>
        <v>10220.885978355866</v>
      </c>
      <c r="I812" s="5">
        <f t="shared" si="93"/>
        <v>0</v>
      </c>
      <c r="J812" s="6">
        <f>+H812+SUM($B$4:$B$5)-SUM($F$15:F812)</f>
        <v>26635.213346776913</v>
      </c>
      <c r="K812" s="10">
        <f t="shared" si="96"/>
        <v>-2.6220890381524198E-3</v>
      </c>
      <c r="L812" s="10">
        <f>+H812/SUM($F$15:F812)-1</f>
        <v>2.3555082912799286E-2</v>
      </c>
      <c r="M812" s="14">
        <f t="shared" si="99"/>
        <v>0</v>
      </c>
      <c r="N812" s="14">
        <f t="shared" si="97"/>
        <v>1273.1547058240972</v>
      </c>
      <c r="O812" s="4">
        <f t="shared" si="98"/>
        <v>7.8432515592167187</v>
      </c>
      <c r="P812" s="14">
        <f>+AVERAGEIF($C$15:C812,"&lt;&gt;",$B$15:B812)</f>
        <v>7.9886829268292665</v>
      </c>
      <c r="R812" s="1"/>
    </row>
    <row r="813" spans="1:18" x14ac:dyDescent="0.25">
      <c r="A813" s="1">
        <v>41379</v>
      </c>
      <c r="B813" s="14">
        <v>7.915</v>
      </c>
      <c r="G813">
        <f t="shared" si="94"/>
        <v>10506.092180989486</v>
      </c>
      <c r="H813">
        <f t="shared" si="95"/>
        <v>10077.019496597741</v>
      </c>
      <c r="I813" s="5">
        <f t="shared" si="93"/>
        <v>0</v>
      </c>
      <c r="J813" s="6">
        <f>+H813+SUM($B$4:$B$5)-SUM($F$15:F813)</f>
        <v>26491.34686501879</v>
      </c>
      <c r="K813" s="10">
        <f t="shared" si="96"/>
        <v>-5.4013639720116302E-3</v>
      </c>
      <c r="L813" s="10">
        <f>+H813/SUM($F$15:F813)-1</f>
        <v>9.1477928817644827E-3</v>
      </c>
      <c r="M813" s="14">
        <f t="shared" si="99"/>
        <v>0</v>
      </c>
      <c r="N813" s="14">
        <f t="shared" si="97"/>
        <v>1273.1547058240972</v>
      </c>
      <c r="O813" s="4">
        <f t="shared" si="98"/>
        <v>7.8432515592167187</v>
      </c>
      <c r="P813" s="14">
        <f>+AVERAGEIF($C$15:C813,"&lt;&gt;",$B$15:B813)</f>
        <v>7.9886829268292665</v>
      </c>
      <c r="R813" s="1"/>
    </row>
    <row r="814" spans="1:18" x14ac:dyDescent="0.25">
      <c r="A814" s="1">
        <v>41380</v>
      </c>
      <c r="B814" s="14">
        <v>7.9359999999999999</v>
      </c>
      <c r="G814">
        <f t="shared" si="94"/>
        <v>10533.966841229636</v>
      </c>
      <c r="H814">
        <f t="shared" si="95"/>
        <v>10103.755745420047</v>
      </c>
      <c r="I814" s="5">
        <f t="shared" si="93"/>
        <v>0</v>
      </c>
      <c r="J814" s="6">
        <f>+H814+SUM($B$4:$B$5)-SUM($F$15:F814)</f>
        <v>26518.08311384109</v>
      </c>
      <c r="K814" s="10">
        <f t="shared" si="96"/>
        <v>1.0092446019649426E-3</v>
      </c>
      <c r="L814" s="10">
        <f>+H814/SUM($F$15:F814)-1</f>
        <v>1.182525386098332E-2</v>
      </c>
      <c r="M814" s="14">
        <f t="shared" si="99"/>
        <v>0</v>
      </c>
      <c r="N814" s="14">
        <f t="shared" si="97"/>
        <v>1273.1547058240972</v>
      </c>
      <c r="O814" s="4">
        <f t="shared" si="98"/>
        <v>7.8432515592167187</v>
      </c>
      <c r="P814" s="14">
        <f>+AVERAGEIF($C$15:C814,"&lt;&gt;",$B$15:B814)</f>
        <v>7.9886829268292665</v>
      </c>
      <c r="R814" s="1"/>
    </row>
    <row r="815" spans="1:18" x14ac:dyDescent="0.25">
      <c r="A815" s="1">
        <v>41381</v>
      </c>
      <c r="B815" s="14">
        <v>7.9290000000000003</v>
      </c>
      <c r="G815">
        <f t="shared" si="94"/>
        <v>10524.675287816253</v>
      </c>
      <c r="H815">
        <f t="shared" si="95"/>
        <v>10094.843662479278</v>
      </c>
      <c r="I815" s="5">
        <f t="shared" si="93"/>
        <v>0</v>
      </c>
      <c r="J815" s="6">
        <f>+H815+SUM($B$4:$B$5)-SUM($F$15:F815)</f>
        <v>26509.171030900328</v>
      </c>
      <c r="K815" s="10">
        <f t="shared" si="96"/>
        <v>-3.3607568475080285E-4</v>
      </c>
      <c r="L815" s="10">
        <f>+H815/SUM($F$15:F815)-1</f>
        <v>1.0932766867910226E-2</v>
      </c>
      <c r="M815" s="14">
        <f t="shared" si="99"/>
        <v>0</v>
      </c>
      <c r="N815" s="14">
        <f t="shared" si="97"/>
        <v>1273.1547058240972</v>
      </c>
      <c r="O815" s="4">
        <f t="shared" si="98"/>
        <v>7.8432515592167187</v>
      </c>
      <c r="P815" s="14">
        <f>+AVERAGEIF($C$15:C815,"&lt;&gt;",$B$15:B815)</f>
        <v>7.9886829268292665</v>
      </c>
      <c r="R815" s="1"/>
    </row>
    <row r="816" spans="1:18" x14ac:dyDescent="0.25">
      <c r="A816" s="1">
        <v>41382</v>
      </c>
      <c r="B816" s="14">
        <v>7.8789999999999996</v>
      </c>
      <c r="G816">
        <f t="shared" si="94"/>
        <v>10458.307049149231</v>
      </c>
      <c r="H816">
        <f t="shared" si="95"/>
        <v>10031.185927188073</v>
      </c>
      <c r="I816" s="5">
        <f t="shared" si="93"/>
        <v>0</v>
      </c>
      <c r="J816" s="6">
        <f>+H816+SUM($B$4:$B$5)-SUM($F$15:F816)</f>
        <v>26445.513295609122</v>
      </c>
      <c r="K816" s="10">
        <f t="shared" si="96"/>
        <v>-2.4013476399169509E-3</v>
      </c>
      <c r="L816" s="10">
        <f>+H816/SUM($F$15:F816)-1</f>
        <v>4.5578597745321581E-3</v>
      </c>
      <c r="M816" s="14">
        <f t="shared" si="99"/>
        <v>0</v>
      </c>
      <c r="N816" s="14">
        <f t="shared" si="97"/>
        <v>1273.1547058240972</v>
      </c>
      <c r="O816" s="4">
        <f t="shared" si="98"/>
        <v>7.8432515592167187</v>
      </c>
      <c r="P816" s="14">
        <f>+AVERAGEIF($C$15:C816,"&lt;&gt;",$B$15:B816)</f>
        <v>7.9886829268292665</v>
      </c>
      <c r="R816" s="1"/>
    </row>
    <row r="817" spans="1:18" x14ac:dyDescent="0.25">
      <c r="A817" s="1">
        <v>41383</v>
      </c>
      <c r="B817" s="14">
        <v>7.9779999999999998</v>
      </c>
      <c r="G817">
        <f t="shared" si="94"/>
        <v>10589.716161709934</v>
      </c>
      <c r="H817">
        <f t="shared" si="95"/>
        <v>10157.228243064659</v>
      </c>
      <c r="I817" s="5">
        <f t="shared" si="93"/>
        <v>0</v>
      </c>
      <c r="J817" s="6">
        <f>+H817+SUM($B$4:$B$5)-SUM($F$15:F817)</f>
        <v>26571.555611485706</v>
      </c>
      <c r="K817" s="10">
        <f t="shared" si="96"/>
        <v>4.7661134222534152E-3</v>
      </c>
      <c r="L817" s="10">
        <f>+H817/SUM($F$15:F817)-1</f>
        <v>1.7180175819420995E-2</v>
      </c>
      <c r="M817" s="14">
        <f t="shared" si="99"/>
        <v>0</v>
      </c>
      <c r="N817" s="14">
        <f t="shared" si="97"/>
        <v>1273.1547058240972</v>
      </c>
      <c r="O817" s="4">
        <f t="shared" si="98"/>
        <v>7.8432515592167187</v>
      </c>
      <c r="P817" s="14">
        <f>+AVERAGEIF($C$15:C817,"&lt;&gt;",$B$15:B817)</f>
        <v>7.9886829268292665</v>
      </c>
      <c r="R817" s="1"/>
    </row>
    <row r="818" spans="1:18" x14ac:dyDescent="0.25">
      <c r="A818" s="1">
        <v>41386</v>
      </c>
      <c r="B818" s="14">
        <v>8.0129999999999999</v>
      </c>
      <c r="G818">
        <f t="shared" si="94"/>
        <v>10636.173928776851</v>
      </c>
      <c r="H818">
        <f t="shared" si="95"/>
        <v>10201.788657768504</v>
      </c>
      <c r="I818" s="5">
        <f t="shared" si="93"/>
        <v>0</v>
      </c>
      <c r="J818" s="6">
        <f>+H818+SUM($B$4:$B$5)-SUM($F$15:F818)</f>
        <v>26616.116026189553</v>
      </c>
      <c r="K818" s="10">
        <f t="shared" si="96"/>
        <v>1.676996836594169E-3</v>
      </c>
      <c r="L818" s="10">
        <f>+H818/SUM($F$15:F818)-1</f>
        <v>2.1642610784785798E-2</v>
      </c>
      <c r="M818" s="14">
        <f t="shared" si="99"/>
        <v>0</v>
      </c>
      <c r="N818" s="14">
        <f t="shared" si="97"/>
        <v>1273.1547058240972</v>
      </c>
      <c r="O818" s="4">
        <f t="shared" si="98"/>
        <v>7.8432515592167187</v>
      </c>
      <c r="P818" s="14">
        <f>+AVERAGEIF($C$15:C818,"&lt;&gt;",$B$15:B818)</f>
        <v>7.9886829268292665</v>
      </c>
      <c r="R818" s="1"/>
    </row>
    <row r="819" spans="1:18" x14ac:dyDescent="0.25">
      <c r="A819" s="1">
        <v>41387</v>
      </c>
      <c r="B819" s="14">
        <v>8.0050000000000008</v>
      </c>
      <c r="G819">
        <f t="shared" si="94"/>
        <v>10625.555010590129</v>
      </c>
      <c r="H819">
        <f t="shared" si="95"/>
        <v>10191.603420121912</v>
      </c>
      <c r="I819" s="5">
        <f t="shared" si="93"/>
        <v>0</v>
      </c>
      <c r="J819" s="6">
        <f>+H819+SUM($B$4:$B$5)-SUM($F$15:F819)</f>
        <v>26605.930788542963</v>
      </c>
      <c r="K819" s="10">
        <f t="shared" si="96"/>
        <v>-3.8267182321294335E-4</v>
      </c>
      <c r="L819" s="10">
        <f>+H819/SUM($F$15:F819)-1</f>
        <v>2.0622625649845405E-2</v>
      </c>
      <c r="M819" s="14">
        <f t="shared" si="99"/>
        <v>0</v>
      </c>
      <c r="N819" s="14">
        <f t="shared" si="97"/>
        <v>1273.1547058240972</v>
      </c>
      <c r="O819" s="4">
        <f t="shared" si="98"/>
        <v>7.8432515592167187</v>
      </c>
      <c r="P819" s="14">
        <f>+AVERAGEIF($C$15:C819,"&lt;&gt;",$B$15:B819)</f>
        <v>7.9886829268292665</v>
      </c>
      <c r="R819" s="1"/>
    </row>
    <row r="820" spans="1:18" x14ac:dyDescent="0.25">
      <c r="A820" s="1">
        <v>41388</v>
      </c>
      <c r="B820" s="14">
        <v>8.07</v>
      </c>
      <c r="G820">
        <f t="shared" si="94"/>
        <v>10711.833720857256</v>
      </c>
      <c r="H820">
        <f t="shared" si="95"/>
        <v>10274.358476000476</v>
      </c>
      <c r="I820" s="5">
        <f t="shared" si="93"/>
        <v>0</v>
      </c>
      <c r="J820" s="6">
        <f>+H820+SUM($B$4:$B$5)-SUM($F$15:F820)</f>
        <v>26688.685844421521</v>
      </c>
      <c r="K820" s="10">
        <f t="shared" si="96"/>
        <v>3.1103988255953841E-3</v>
      </c>
      <c r="L820" s="10">
        <f>+H820/SUM($F$15:F820)-1</f>
        <v>2.8910004871236739E-2</v>
      </c>
      <c r="M820" s="14">
        <f t="shared" si="99"/>
        <v>0</v>
      </c>
      <c r="N820" s="14">
        <f t="shared" si="97"/>
        <v>1273.1547058240972</v>
      </c>
      <c r="O820" s="4">
        <f t="shared" si="98"/>
        <v>7.8432515592167187</v>
      </c>
      <c r="P820" s="14">
        <f>+AVERAGEIF($C$15:C820,"&lt;&gt;",$B$15:B820)</f>
        <v>7.9886829268292665</v>
      </c>
    </row>
    <row r="821" spans="1:18" x14ac:dyDescent="0.25">
      <c r="A821" s="1">
        <v>41390</v>
      </c>
      <c r="B821" s="14">
        <v>8.0839999999999996</v>
      </c>
      <c r="G821">
        <f t="shared" si="94"/>
        <v>10730.416827684019</v>
      </c>
      <c r="H821">
        <f t="shared" si="95"/>
        <v>10292.182641882011</v>
      </c>
      <c r="I821" s="5">
        <f t="shared" si="93"/>
        <v>0</v>
      </c>
      <c r="J821" s="6">
        <f>+H821+SUM($B$4:$B$5)-SUM($F$15:F821)</f>
        <v>26706.51001030306</v>
      </c>
      <c r="K821" s="10">
        <f t="shared" si="96"/>
        <v>6.6785476008224265E-4</v>
      </c>
      <c r="L821" s="10">
        <f>+H821/SUM($F$15:F821)-1</f>
        <v>3.0694978857382482E-2</v>
      </c>
      <c r="M821" s="14">
        <f t="shared" si="99"/>
        <v>0</v>
      </c>
      <c r="N821" s="14">
        <f t="shared" si="97"/>
        <v>1273.1547058240972</v>
      </c>
      <c r="O821" s="4">
        <f t="shared" si="98"/>
        <v>7.8432515592167187</v>
      </c>
      <c r="P821" s="14">
        <f>+AVERAGEIF($C$15:C821,"&lt;&gt;",$B$15:B821)</f>
        <v>7.9886829268292665</v>
      </c>
    </row>
    <row r="822" spans="1:18" x14ac:dyDescent="0.25">
      <c r="A822" s="1">
        <v>41393</v>
      </c>
      <c r="B822" s="14">
        <v>8.0809999999999995</v>
      </c>
      <c r="G822">
        <f t="shared" si="94"/>
        <v>10726.434733363998</v>
      </c>
      <c r="H822">
        <f t="shared" si="95"/>
        <v>10288.363177764539</v>
      </c>
      <c r="I822" s="5">
        <f t="shared" si="93"/>
        <v>0</v>
      </c>
      <c r="J822" s="6">
        <f>+H822+SUM($B$4:$B$5)-SUM($F$15:F822)</f>
        <v>26702.690546185582</v>
      </c>
      <c r="K822" s="10">
        <f t="shared" si="96"/>
        <v>-1.4301622024004423E-4</v>
      </c>
      <c r="L822" s="10">
        <f>+H822/SUM($F$15:F822)-1</f>
        <v>3.0312484431779696E-2</v>
      </c>
      <c r="M822" s="14">
        <f t="shared" si="99"/>
        <v>0</v>
      </c>
      <c r="N822" s="14">
        <f t="shared" si="97"/>
        <v>1273.1547058240972</v>
      </c>
      <c r="O822" s="4">
        <f t="shared" si="98"/>
        <v>7.8432515592167187</v>
      </c>
      <c r="P822" s="14">
        <f>+AVERAGEIF($C$15:C822,"&lt;&gt;",$B$15:B822)</f>
        <v>7.9886829268292665</v>
      </c>
    </row>
    <row r="823" spans="1:18" x14ac:dyDescent="0.25">
      <c r="A823" s="1">
        <v>41394</v>
      </c>
      <c r="B823" s="14">
        <v>8.1199999999999992</v>
      </c>
      <c r="G823">
        <f t="shared" si="94"/>
        <v>10778.201959524275</v>
      </c>
      <c r="H823">
        <f t="shared" si="95"/>
        <v>10338.016211291677</v>
      </c>
      <c r="I823" s="5">
        <f t="shared" si="93"/>
        <v>0</v>
      </c>
      <c r="J823" s="6">
        <f>+H823+SUM($B$4:$B$5)-SUM($F$15:F823)</f>
        <v>26752.34357971272</v>
      </c>
      <c r="K823" s="10">
        <f t="shared" si="96"/>
        <v>1.8594767984618787E-3</v>
      </c>
      <c r="L823" s="10">
        <f>+H823/SUM($F$15:F823)-1</f>
        <v>3.5284911964614585E-2</v>
      </c>
      <c r="M823" s="14">
        <f t="shared" si="99"/>
        <v>0</v>
      </c>
      <c r="N823" s="14">
        <f t="shared" si="97"/>
        <v>1273.1547058240972</v>
      </c>
      <c r="O823" s="4">
        <f t="shared" si="98"/>
        <v>7.8432515592167187</v>
      </c>
      <c r="P823" s="14">
        <f>+AVERAGEIF($C$15:C823,"&lt;&gt;",$B$15:B823)</f>
        <v>7.9886829268292665</v>
      </c>
    </row>
    <row r="824" spans="1:18" x14ac:dyDescent="0.25">
      <c r="A824" s="1">
        <v>41396</v>
      </c>
      <c r="B824" s="14">
        <v>8.173</v>
      </c>
      <c r="G824">
        <f t="shared" si="94"/>
        <v>10848.55229251132</v>
      </c>
      <c r="H824">
        <f t="shared" si="95"/>
        <v>10405.493410700356</v>
      </c>
      <c r="I824" s="5">
        <f t="shared" si="93"/>
        <v>0</v>
      </c>
      <c r="J824" s="6">
        <f>+H824+SUM($B$4:$B$5)-SUM($F$15:F824)</f>
        <v>26819.820779121404</v>
      </c>
      <c r="K824" s="10">
        <f t="shared" si="96"/>
        <v>2.5222911483484545E-3</v>
      </c>
      <c r="L824" s="10">
        <f>+H824/SUM($F$15:F824)-1</f>
        <v>4.2042313483595439E-2</v>
      </c>
      <c r="M824" s="14">
        <f t="shared" si="99"/>
        <v>0</v>
      </c>
      <c r="N824" s="14">
        <f t="shared" si="97"/>
        <v>1273.1547058240972</v>
      </c>
      <c r="O824" s="4">
        <f t="shared" si="98"/>
        <v>7.8432515592167187</v>
      </c>
      <c r="P824" s="14">
        <f>+AVERAGEIF($C$15:C824,"&lt;&gt;",$B$15:B824)</f>
        <v>7.9886829268292665</v>
      </c>
    </row>
    <row r="825" spans="1:18" x14ac:dyDescent="0.25">
      <c r="A825" s="1">
        <v>41397</v>
      </c>
      <c r="B825" s="14">
        <v>8.1780000000000008</v>
      </c>
      <c r="G825">
        <f t="shared" si="94"/>
        <v>10855.189116378024</v>
      </c>
      <c r="H825">
        <f t="shared" si="95"/>
        <v>10411.859184229477</v>
      </c>
      <c r="I825" s="5">
        <f t="shared" si="93"/>
        <v>0</v>
      </c>
      <c r="J825" s="6">
        <f>+H825+SUM($B$4:$B$5)-SUM($F$15:F825)</f>
        <v>26826.186552650524</v>
      </c>
      <c r="K825" s="10">
        <f t="shared" si="96"/>
        <v>2.3735332094676487E-4</v>
      </c>
      <c r="L825" s="10">
        <f>+H825/SUM($F$15:F825)-1</f>
        <v>4.267980419293349E-2</v>
      </c>
      <c r="M825" s="14">
        <f t="shared" si="99"/>
        <v>0</v>
      </c>
      <c r="N825" s="14">
        <f t="shared" si="97"/>
        <v>1273.1547058240972</v>
      </c>
      <c r="O825" s="4">
        <f t="shared" si="98"/>
        <v>7.8432515592167187</v>
      </c>
      <c r="P825" s="14">
        <f>+AVERAGEIF($C$15:C825,"&lt;&gt;",$B$15:B825)</f>
        <v>7.9886829268292665</v>
      </c>
    </row>
    <row r="826" spans="1:18" x14ac:dyDescent="0.25">
      <c r="A826" s="1">
        <v>41401</v>
      </c>
      <c r="B826" s="14">
        <v>8.2739999999999991</v>
      </c>
      <c r="G826">
        <f t="shared" si="94"/>
        <v>10982.616134618702</v>
      </c>
      <c r="H826">
        <f t="shared" si="95"/>
        <v>10534.082035988589</v>
      </c>
      <c r="I826" s="5">
        <f t="shared" si="93"/>
        <v>0</v>
      </c>
      <c r="J826" s="6">
        <f>+H826+SUM($B$4:$B$5)-SUM($F$15:F826)</f>
        <v>26948.409404409638</v>
      </c>
      <c r="K826" s="10">
        <f t="shared" si="96"/>
        <v>4.5561023561524472E-3</v>
      </c>
      <c r="L826" s="10">
        <f>+H826/SUM($F$15:F826)-1</f>
        <v>5.4919625812219319E-2</v>
      </c>
      <c r="M826" s="14">
        <f t="shared" si="99"/>
        <v>0</v>
      </c>
      <c r="N826" s="14">
        <f t="shared" si="97"/>
        <v>1273.1547058240972</v>
      </c>
      <c r="O826" s="4">
        <f t="shared" si="98"/>
        <v>7.8432515592167187</v>
      </c>
      <c r="P826" s="14">
        <f>+AVERAGEIF($C$15:C826,"&lt;&gt;",$B$15:B826)</f>
        <v>7.9886829268292665</v>
      </c>
    </row>
    <row r="827" spans="1:18" x14ac:dyDescent="0.25">
      <c r="A827" s="1">
        <v>41402</v>
      </c>
      <c r="B827" s="14">
        <v>8.2859999999999996</v>
      </c>
      <c r="C827">
        <f>+$B$3</f>
        <v>200</v>
      </c>
      <c r="D827" s="7">
        <f>+$D$11</f>
        <v>2.223157894736842</v>
      </c>
      <c r="E827">
        <v>1.54</v>
      </c>
      <c r="F827" s="6">
        <f>+C827-D827-E827</f>
        <v>196.23684210526318</v>
      </c>
      <c r="G827">
        <f t="shared" si="94"/>
        <v>11198.544511898788</v>
      </c>
      <c r="H827">
        <f t="shared" si="95"/>
        <v>10745.596734563744</v>
      </c>
      <c r="I827" s="5">
        <f t="shared" si="93"/>
        <v>738200</v>
      </c>
      <c r="J827" s="6">
        <f>+H827+SUM($B$4:$B$5)-SUM($F$15:F827)</f>
        <v>26963.687260879531</v>
      </c>
      <c r="K827" s="10">
        <f t="shared" si="96"/>
        <v>5.6692980430206319E-4</v>
      </c>
      <c r="L827" s="10">
        <f>+H827/SUM($F$15:F827)-1</f>
        <v>5.5361645311855501E-2</v>
      </c>
      <c r="M827" s="14">
        <f t="shared" si="99"/>
        <v>23.682940152698912</v>
      </c>
      <c r="N827" s="14">
        <f t="shared" si="97"/>
        <v>1296.837645976796</v>
      </c>
      <c r="O827" s="4">
        <f t="shared" si="98"/>
        <v>7.8513370623313925</v>
      </c>
      <c r="P827" s="14">
        <f>+AVERAGEIF($C$15:C827,"&lt;&gt;",$B$15:B827)</f>
        <v>7.9957619047619035</v>
      </c>
    </row>
    <row r="828" spans="1:18" x14ac:dyDescent="0.25">
      <c r="A828" s="1">
        <v>41404</v>
      </c>
      <c r="B828" s="14">
        <v>8.3279999999999994</v>
      </c>
      <c r="G828">
        <f t="shared" si="94"/>
        <v>11255.307590525355</v>
      </c>
      <c r="H828">
        <f t="shared" si="95"/>
        <v>10800.063915694769</v>
      </c>
      <c r="I828" s="5">
        <f t="shared" si="93"/>
        <v>0</v>
      </c>
      <c r="J828" s="6">
        <f>+H828+SUM($B$4:$B$5)-SUM($F$15:F828)</f>
        <v>27018.154442010557</v>
      </c>
      <c r="K828" s="10">
        <f t="shared" si="96"/>
        <v>2.0200197622841642E-3</v>
      </c>
      <c r="L828" s="10">
        <f>+H828/SUM($F$15:F828)-1</f>
        <v>6.0711052637838936E-2</v>
      </c>
      <c r="M828" s="14">
        <f t="shared" si="99"/>
        <v>0</v>
      </c>
      <c r="N828" s="14">
        <f t="shared" si="97"/>
        <v>1296.837645976796</v>
      </c>
      <c r="O828" s="4">
        <f t="shared" si="98"/>
        <v>7.8513370623313925</v>
      </c>
      <c r="P828" s="14">
        <f>+AVERAGEIF($C$15:C828,"&lt;&gt;",$B$15:B828)</f>
        <v>7.9957619047619035</v>
      </c>
    </row>
    <row r="829" spans="1:18" x14ac:dyDescent="0.25">
      <c r="A829" s="1">
        <v>41407</v>
      </c>
      <c r="B829" s="14">
        <v>8.2590000000000003</v>
      </c>
      <c r="G829">
        <f t="shared" si="94"/>
        <v>11162.053961353136</v>
      </c>
      <c r="H829">
        <f t="shared" si="95"/>
        <v>10710.582118122371</v>
      </c>
      <c r="I829" s="5">
        <f t="shared" si="93"/>
        <v>0</v>
      </c>
      <c r="J829" s="6">
        <f>+H829+SUM($B$4:$B$5)-SUM($F$15:F829)</f>
        <v>26928.672644438157</v>
      </c>
      <c r="K829" s="10">
        <f t="shared" si="96"/>
        <v>-3.3119137639270324E-3</v>
      </c>
      <c r="L829" s="10">
        <f>+H829/SUM($F$15:F829)-1</f>
        <v>5.1922740602294848E-2</v>
      </c>
      <c r="M829" s="14">
        <f t="shared" si="99"/>
        <v>0</v>
      </c>
      <c r="N829" s="14">
        <f t="shared" si="97"/>
        <v>1296.837645976796</v>
      </c>
      <c r="O829" s="4">
        <f t="shared" si="98"/>
        <v>7.8513370623313925</v>
      </c>
      <c r="P829" s="14">
        <f>+AVERAGEIF($C$15:C829,"&lt;&gt;",$B$15:B829)</f>
        <v>7.9957619047619035</v>
      </c>
    </row>
    <row r="830" spans="1:18" x14ac:dyDescent="0.25">
      <c r="A830" s="1">
        <v>41408</v>
      </c>
      <c r="B830" s="14">
        <v>8.2959999999999994</v>
      </c>
      <c r="G830">
        <f t="shared" si="94"/>
        <v>11212.059530619399</v>
      </c>
      <c r="H830">
        <f t="shared" si="95"/>
        <v>10758.565111023512</v>
      </c>
      <c r="I830" s="5">
        <f t="shared" si="93"/>
        <v>0</v>
      </c>
      <c r="J830" s="6">
        <f>+H830+SUM($B$4:$B$5)-SUM($F$15:F830)</f>
        <v>26976.655637339296</v>
      </c>
      <c r="K830" s="10">
        <f t="shared" si="96"/>
        <v>1.7818551079251677E-3</v>
      </c>
      <c r="L830" s="10">
        <f>+H830/SUM($F$15:F830)-1</f>
        <v>5.6635313722803948E-2</v>
      </c>
      <c r="M830" s="14">
        <f t="shared" si="99"/>
        <v>0</v>
      </c>
      <c r="N830" s="14">
        <f t="shared" si="97"/>
        <v>1296.837645976796</v>
      </c>
      <c r="O830" s="4">
        <f t="shared" si="98"/>
        <v>7.8513370623313925</v>
      </c>
      <c r="P830" s="14">
        <f>+AVERAGEIF($C$15:C830,"&lt;&gt;",$B$15:B830)</f>
        <v>7.9957619047619035</v>
      </c>
    </row>
    <row r="831" spans="1:18" x14ac:dyDescent="0.25">
      <c r="A831" s="1">
        <v>41409</v>
      </c>
      <c r="B831" s="14">
        <v>8.3640000000000008</v>
      </c>
      <c r="G831">
        <f t="shared" si="94"/>
        <v>11303.961657919559</v>
      </c>
      <c r="H831">
        <f t="shared" si="95"/>
        <v>10846.750070949936</v>
      </c>
      <c r="I831" s="5">
        <f t="shared" si="93"/>
        <v>0</v>
      </c>
      <c r="J831" s="6">
        <f>+H831+SUM($B$4:$B$5)-SUM($F$15:F831)</f>
        <v>27064.84059726572</v>
      </c>
      <c r="K831" s="10">
        <f t="shared" si="96"/>
        <v>3.2689359686366437E-3</v>
      </c>
      <c r="L831" s="10">
        <f>+H831/SUM($F$15:F831)-1</f>
        <v>6.5296258917253436E-2</v>
      </c>
      <c r="M831" s="14">
        <f t="shared" si="99"/>
        <v>0</v>
      </c>
      <c r="N831" s="14">
        <f t="shared" si="97"/>
        <v>1296.837645976796</v>
      </c>
      <c r="O831" s="4">
        <f t="shared" si="98"/>
        <v>7.8513370623313925</v>
      </c>
      <c r="P831" s="14">
        <f>+AVERAGEIF($C$15:C831,"&lt;&gt;",$B$15:B831)</f>
        <v>7.9957619047619035</v>
      </c>
    </row>
    <row r="832" spans="1:18" x14ac:dyDescent="0.25">
      <c r="A832" s="1">
        <v>41410</v>
      </c>
      <c r="B832" s="14">
        <v>8.3350000000000009</v>
      </c>
      <c r="G832">
        <f t="shared" si="94"/>
        <v>11264.768103629785</v>
      </c>
      <c r="H832">
        <f t="shared" si="95"/>
        <v>10809.14177921661</v>
      </c>
      <c r="I832" s="5">
        <f t="shared" si="93"/>
        <v>0</v>
      </c>
      <c r="J832" s="6">
        <f>+H832+SUM($B$4:$B$5)-SUM($F$15:F832)</f>
        <v>27027.232305532394</v>
      </c>
      <c r="K832" s="10">
        <f t="shared" si="96"/>
        <v>-1.3895626541072792E-3</v>
      </c>
      <c r="L832" s="10">
        <f>+H832/SUM($F$15:F832)-1</f>
        <v>6.1602620525503138E-2</v>
      </c>
      <c r="M832" s="14">
        <f t="shared" si="99"/>
        <v>0</v>
      </c>
      <c r="N832" s="14">
        <f t="shared" si="97"/>
        <v>1296.837645976796</v>
      </c>
      <c r="O832" s="4">
        <f t="shared" si="98"/>
        <v>7.8513370623313925</v>
      </c>
      <c r="P832" s="14">
        <f>+AVERAGEIF($C$15:C832,"&lt;&gt;",$B$15:B832)</f>
        <v>7.9957619047619035</v>
      </c>
    </row>
    <row r="833" spans="1:16" x14ac:dyDescent="0.25">
      <c r="A833" s="1">
        <v>41411</v>
      </c>
      <c r="B833" s="14">
        <v>8.3800000000000008</v>
      </c>
      <c r="G833">
        <f t="shared" si="94"/>
        <v>11325.585687872537</v>
      </c>
      <c r="H833">
        <f t="shared" si="95"/>
        <v>10867.499473285567</v>
      </c>
      <c r="I833" s="5">
        <f t="shared" si="93"/>
        <v>0</v>
      </c>
      <c r="J833" s="6">
        <f>+H833+SUM($B$4:$B$5)-SUM($F$15:F833)</f>
        <v>27085.589999601354</v>
      </c>
      <c r="K833" s="10">
        <f t="shared" si="96"/>
        <v>2.1592182806307036E-3</v>
      </c>
      <c r="L833" s="10">
        <f>+H833/SUM($F$15:F833)-1</f>
        <v>6.7334128374771041E-2</v>
      </c>
      <c r="M833" s="14">
        <f t="shared" si="99"/>
        <v>0</v>
      </c>
      <c r="N833" s="14">
        <f t="shared" si="97"/>
        <v>1296.837645976796</v>
      </c>
      <c r="O833" s="4">
        <f t="shared" si="98"/>
        <v>7.8513370623313925</v>
      </c>
      <c r="P833" s="14">
        <f>+AVERAGEIF($C$15:C833,"&lt;&gt;",$B$15:B833)</f>
        <v>7.9957619047619035</v>
      </c>
    </row>
    <row r="834" spans="1:16" x14ac:dyDescent="0.25">
      <c r="A834" s="1">
        <v>41415</v>
      </c>
      <c r="B834" s="14">
        <v>8.3689999999999998</v>
      </c>
      <c r="G834">
        <f t="shared" si="94"/>
        <v>11310.719167279864</v>
      </c>
      <c r="H834">
        <f t="shared" si="95"/>
        <v>10853.234259179821</v>
      </c>
      <c r="I834" s="5">
        <f t="shared" si="93"/>
        <v>0</v>
      </c>
      <c r="J834" s="6">
        <f>+H834+SUM($B$4:$B$5)-SUM($F$15:F834)</f>
        <v>27071.324785495606</v>
      </c>
      <c r="K834" s="10">
        <f t="shared" si="96"/>
        <v>-5.2667171385067935E-4</v>
      </c>
      <c r="L834" s="10">
        <f>+H834/SUM($F$15:F834)-1</f>
        <v>6.5933093122727549E-2</v>
      </c>
      <c r="M834" s="14">
        <f t="shared" si="99"/>
        <v>0</v>
      </c>
      <c r="N834" s="14">
        <f t="shared" si="97"/>
        <v>1296.837645976796</v>
      </c>
      <c r="O834" s="4">
        <f t="shared" si="98"/>
        <v>7.8513370623313925</v>
      </c>
      <c r="P834" s="14">
        <f>+AVERAGEIF($C$15:C834,"&lt;&gt;",$B$15:B834)</f>
        <v>7.9957619047619035</v>
      </c>
    </row>
    <row r="835" spans="1:16" x14ac:dyDescent="0.25">
      <c r="A835" s="1">
        <v>41416</v>
      </c>
      <c r="B835" s="14">
        <v>8.3710000000000004</v>
      </c>
      <c r="G835">
        <f t="shared" si="94"/>
        <v>11313.422171023987</v>
      </c>
      <c r="H835">
        <f t="shared" si="95"/>
        <v>10855.827934471776</v>
      </c>
      <c r="I835" s="5">
        <f t="shared" si="93"/>
        <v>0</v>
      </c>
      <c r="J835" s="6">
        <f>+H835+SUM($B$4:$B$5)-SUM($F$15:F835)</f>
        <v>27073.918460787558</v>
      </c>
      <c r="K835" s="10">
        <f t="shared" si="96"/>
        <v>9.5808953292975119E-5</v>
      </c>
      <c r="L835" s="10">
        <f>+H835/SUM($F$15:F835)-1</f>
        <v>6.6187826804917416E-2</v>
      </c>
      <c r="M835" s="14">
        <f t="shared" si="99"/>
        <v>0</v>
      </c>
      <c r="N835" s="14">
        <f t="shared" si="97"/>
        <v>1296.837645976796</v>
      </c>
      <c r="O835" s="4">
        <f t="shared" si="98"/>
        <v>7.8513370623313925</v>
      </c>
      <c r="P835" s="14">
        <f>+AVERAGEIF($C$15:C835,"&lt;&gt;",$B$15:B835)</f>
        <v>7.9957619047619035</v>
      </c>
    </row>
    <row r="836" spans="1:16" x14ac:dyDescent="0.25">
      <c r="A836" s="1">
        <v>41417</v>
      </c>
      <c r="B836" s="14">
        <v>8.1929999999999996</v>
      </c>
      <c r="G836">
        <f t="shared" si="94"/>
        <v>11072.8548377971</v>
      </c>
      <c r="H836">
        <f t="shared" si="95"/>
        <v>10624.990833487906</v>
      </c>
      <c r="I836" s="5">
        <f t="shared" si="93"/>
        <v>0</v>
      </c>
      <c r="J836" s="6">
        <f>+H836+SUM($B$4:$B$5)-SUM($F$15:F836)</f>
        <v>26843.081359803691</v>
      </c>
      <c r="K836" s="10">
        <f t="shared" si="96"/>
        <v>-8.5261799587007525E-3</v>
      </c>
      <c r="L836" s="10">
        <f>+H836/SUM($F$15:F836)-1</f>
        <v>4.3516529090035672E-2</v>
      </c>
      <c r="M836" s="14">
        <f t="shared" si="99"/>
        <v>0</v>
      </c>
      <c r="N836" s="14">
        <f t="shared" si="97"/>
        <v>1296.837645976796</v>
      </c>
      <c r="O836" s="4">
        <f t="shared" si="98"/>
        <v>7.8513370623313925</v>
      </c>
      <c r="P836" s="14">
        <f>+AVERAGEIF($C$15:C836,"&lt;&gt;",$B$15:B836)</f>
        <v>7.9957619047619035</v>
      </c>
    </row>
    <row r="837" spans="1:16" x14ac:dyDescent="0.25">
      <c r="A837" s="1">
        <v>41418</v>
      </c>
      <c r="B837" s="14">
        <v>8.1780000000000008</v>
      </c>
      <c r="G837">
        <f t="shared" si="94"/>
        <v>11052.582309716185</v>
      </c>
      <c r="H837">
        <f t="shared" si="95"/>
        <v>10605.538268798255</v>
      </c>
      <c r="I837" s="5">
        <f t="shared" si="93"/>
        <v>0</v>
      </c>
      <c r="J837" s="6">
        <f>+H837+SUM($B$4:$B$5)-SUM($F$15:F837)</f>
        <v>26823.62879511404</v>
      </c>
      <c r="K837" s="10">
        <f t="shared" si="96"/>
        <v>-7.2467703796408323E-4</v>
      </c>
      <c r="L837" s="10">
        <f>+H837/SUM($F$15:F837)-1</f>
        <v>4.1606026473613111E-2</v>
      </c>
      <c r="M837" s="14">
        <f t="shared" si="99"/>
        <v>0</v>
      </c>
      <c r="N837" s="14">
        <f t="shared" si="97"/>
        <v>1296.837645976796</v>
      </c>
      <c r="O837" s="4">
        <f t="shared" si="98"/>
        <v>7.8513370623313925</v>
      </c>
      <c r="P837" s="14">
        <f>+AVERAGEIF($C$15:C837,"&lt;&gt;",$B$15:B837)</f>
        <v>7.9957619047619035</v>
      </c>
    </row>
    <row r="838" spans="1:16" x14ac:dyDescent="0.25">
      <c r="A838" s="1">
        <v>41421</v>
      </c>
      <c r="B838" s="14">
        <v>8.1869999999999994</v>
      </c>
      <c r="G838">
        <f t="shared" si="94"/>
        <v>11064.745826564733</v>
      </c>
      <c r="H838">
        <f t="shared" si="95"/>
        <v>10617.209807612042</v>
      </c>
      <c r="I838" s="5">
        <f t="shared" si="93"/>
        <v>0</v>
      </c>
      <c r="J838" s="6">
        <f>+H838+SUM($B$4:$B$5)-SUM($F$15:F838)</f>
        <v>26835.300333927829</v>
      </c>
      <c r="K838" s="10">
        <f t="shared" si="96"/>
        <v>4.351215453710644E-4</v>
      </c>
      <c r="L838" s="10">
        <f>+H838/SUM($F$15:F838)-1</f>
        <v>4.2752328043466292E-2</v>
      </c>
      <c r="M838" s="14">
        <f t="shared" si="99"/>
        <v>0</v>
      </c>
      <c r="N838" s="14">
        <f t="shared" si="97"/>
        <v>1296.837645976796</v>
      </c>
      <c r="O838" s="4">
        <f t="shared" si="98"/>
        <v>7.8513370623313925</v>
      </c>
      <c r="P838" s="14">
        <f>+AVERAGEIF($C$15:C838,"&lt;&gt;",$B$15:B838)</f>
        <v>7.9957619047619035</v>
      </c>
    </row>
    <row r="839" spans="1:16" x14ac:dyDescent="0.25">
      <c r="A839" s="1">
        <v>41422</v>
      </c>
      <c r="B839" s="14">
        <v>8.2539999999999996</v>
      </c>
      <c r="G839">
        <f t="shared" si="94"/>
        <v>11155.29645199283</v>
      </c>
      <c r="H839">
        <f t="shared" si="95"/>
        <v>10704.097929892487</v>
      </c>
      <c r="I839" s="5">
        <f t="shared" si="93"/>
        <v>0</v>
      </c>
      <c r="J839" s="6">
        <f>+H839+SUM($B$4:$B$5)-SUM($F$15:F839)</f>
        <v>26922.188456208271</v>
      </c>
      <c r="K839" s="10">
        <f t="shared" si="96"/>
        <v>3.237829321797836E-3</v>
      </c>
      <c r="L839" s="10">
        <f>+H839/SUM($F$15:F839)-1</f>
        <v>5.1285906396820735E-2</v>
      </c>
      <c r="M839" s="14">
        <f t="shared" si="99"/>
        <v>0</v>
      </c>
      <c r="N839" s="14">
        <f t="shared" si="97"/>
        <v>1296.837645976796</v>
      </c>
      <c r="O839" s="4">
        <f t="shared" si="98"/>
        <v>7.8513370623313925</v>
      </c>
      <c r="P839" s="14">
        <f>+AVERAGEIF($C$15:C839,"&lt;&gt;",$B$15:B839)</f>
        <v>7.9957619047619035</v>
      </c>
    </row>
    <row r="840" spans="1:16" x14ac:dyDescent="0.25">
      <c r="A840" s="1">
        <v>41423</v>
      </c>
      <c r="B840" s="14">
        <v>8.1180000000000003</v>
      </c>
      <c r="G840">
        <f t="shared" si="94"/>
        <v>10971.492197392514</v>
      </c>
      <c r="H840">
        <f t="shared" si="95"/>
        <v>10527.728010039644</v>
      </c>
      <c r="I840" s="5">
        <f t="shared" si="93"/>
        <v>0</v>
      </c>
      <c r="J840" s="6">
        <f>+H840+SUM($B$4:$B$5)-SUM($F$15:F840)</f>
        <v>26745.818536355429</v>
      </c>
      <c r="K840" s="10">
        <f t="shared" si="96"/>
        <v>-6.5510989249527585E-3</v>
      </c>
      <c r="L840" s="10">
        <f>+H840/SUM($F$15:F840)-1</f>
        <v>3.3964016007922426E-2</v>
      </c>
      <c r="M840" s="14">
        <f t="shared" si="99"/>
        <v>0</v>
      </c>
      <c r="N840" s="14">
        <f t="shared" si="97"/>
        <v>1296.837645976796</v>
      </c>
      <c r="O840" s="4">
        <f t="shared" si="98"/>
        <v>7.8513370623313925</v>
      </c>
      <c r="P840" s="14">
        <f>+AVERAGEIF($C$15:C840,"&lt;&gt;",$B$15:B840)</f>
        <v>7.9957619047619035</v>
      </c>
    </row>
    <row r="841" spans="1:16" x14ac:dyDescent="0.25">
      <c r="A841" s="1">
        <v>41424</v>
      </c>
      <c r="B841" s="14">
        <v>8.0389999999999997</v>
      </c>
      <c r="G841">
        <f t="shared" si="94"/>
        <v>10864.723549499682</v>
      </c>
      <c r="H841">
        <f t="shared" si="95"/>
        <v>10425.277836007475</v>
      </c>
      <c r="I841" s="5">
        <f t="shared" si="93"/>
        <v>0</v>
      </c>
      <c r="J841" s="6">
        <f>+H841+SUM($B$4:$B$5)-SUM($F$15:F841)</f>
        <v>26643.368362323257</v>
      </c>
      <c r="K841" s="10">
        <f t="shared" si="96"/>
        <v>-3.8305118197415888E-3</v>
      </c>
      <c r="L841" s="10">
        <f>+H841/SUM($F$15:F841)-1</f>
        <v>2.3902035561429891E-2</v>
      </c>
      <c r="M841" s="14">
        <f t="shared" si="99"/>
        <v>0</v>
      </c>
      <c r="N841" s="14">
        <f t="shared" si="97"/>
        <v>1296.837645976796</v>
      </c>
      <c r="O841" s="4">
        <f t="shared" si="98"/>
        <v>7.8513370623313925</v>
      </c>
      <c r="P841" s="14">
        <f>+AVERAGEIF($C$15:C841,"&lt;&gt;",$B$15:B841)</f>
        <v>7.9957619047619035</v>
      </c>
    </row>
    <row r="842" spans="1:16" x14ac:dyDescent="0.25">
      <c r="A842" s="1">
        <v>41425</v>
      </c>
      <c r="B842" s="14">
        <v>8.0370000000000008</v>
      </c>
      <c r="G842">
        <f t="shared" si="94"/>
        <v>10862.020545755562</v>
      </c>
      <c r="H842">
        <f t="shared" si="95"/>
        <v>10422.684160715524</v>
      </c>
      <c r="I842" s="5">
        <f t="shared" si="93"/>
        <v>0</v>
      </c>
      <c r="J842" s="6">
        <f>+H842+SUM($B$4:$B$5)-SUM($F$15:F842)</f>
        <v>26640.774687031306</v>
      </c>
      <c r="K842" s="10">
        <f t="shared" si="96"/>
        <v>-9.7347874963849002E-5</v>
      </c>
      <c r="L842" s="10">
        <f>+H842/SUM($F$15:F842)-1</f>
        <v>2.3647301879240246E-2</v>
      </c>
      <c r="M842" s="14">
        <f t="shared" si="99"/>
        <v>0</v>
      </c>
      <c r="N842" s="14">
        <f t="shared" si="97"/>
        <v>1296.837645976796</v>
      </c>
      <c r="O842" s="4">
        <f t="shared" si="98"/>
        <v>7.8513370623313925</v>
      </c>
      <c r="P842" s="14">
        <f>+AVERAGEIF($C$15:C842,"&lt;&gt;",$B$15:B842)</f>
        <v>7.9957619047619035</v>
      </c>
    </row>
    <row r="843" spans="1:16" x14ac:dyDescent="0.25">
      <c r="A843" s="1">
        <v>41429</v>
      </c>
      <c r="B843" s="14">
        <v>7.952</v>
      </c>
      <c r="G843">
        <f t="shared" si="94"/>
        <v>10747.142886630363</v>
      </c>
      <c r="H843">
        <f t="shared" si="95"/>
        <v>10312.452960807495</v>
      </c>
      <c r="I843" s="5">
        <f t="shared" si="93"/>
        <v>0</v>
      </c>
      <c r="J843" s="6">
        <f>+H843+SUM($B$4:$B$5)-SUM($F$15:F843)</f>
        <v>26530.543487123279</v>
      </c>
      <c r="K843" s="10">
        <f t="shared" si="96"/>
        <v>-4.1376874810509223E-3</v>
      </c>
      <c r="L843" s="10">
        <f>+H843/SUM($F$15:F843)-1</f>
        <v>1.2821120386178775E-2</v>
      </c>
      <c r="M843" s="14">
        <f t="shared" si="99"/>
        <v>0</v>
      </c>
      <c r="N843" s="14">
        <f t="shared" si="97"/>
        <v>1296.837645976796</v>
      </c>
      <c r="O843" s="4">
        <f t="shared" si="98"/>
        <v>7.8513370623313925</v>
      </c>
      <c r="P843" s="14">
        <f>+AVERAGEIF($C$15:C843,"&lt;&gt;",$B$15:B843)</f>
        <v>7.9957619047619035</v>
      </c>
    </row>
    <row r="844" spans="1:16" x14ac:dyDescent="0.25">
      <c r="A844" s="1">
        <v>41430</v>
      </c>
      <c r="B844" s="14">
        <v>7.8559999999999999</v>
      </c>
      <c r="G844">
        <f t="shared" si="94"/>
        <v>10617.398706912492</v>
      </c>
      <c r="H844">
        <f t="shared" si="95"/>
        <v>10187.956546793723</v>
      </c>
      <c r="I844" s="5">
        <f t="shared" si="93"/>
        <v>0</v>
      </c>
      <c r="J844" s="6">
        <f>+H844+SUM($B$4:$B$5)-SUM($F$15:F844)</f>
        <v>26406.047073109505</v>
      </c>
      <c r="K844" s="10">
        <f t="shared" si="96"/>
        <v>-4.6925693050426931E-3</v>
      </c>
      <c r="L844" s="10">
        <f>+H844/SUM($F$15:F844)-1</f>
        <v>5.9390364107403393E-4</v>
      </c>
      <c r="M844" s="14">
        <f t="shared" si="99"/>
        <v>0</v>
      </c>
      <c r="N844" s="14">
        <f t="shared" si="97"/>
        <v>1296.837645976796</v>
      </c>
      <c r="O844" s="4">
        <f t="shared" si="98"/>
        <v>7.8513370623313925</v>
      </c>
      <c r="P844" s="14">
        <f>+AVERAGEIF($C$15:C844,"&lt;&gt;",$B$15:B844)</f>
        <v>7.9957619047619035</v>
      </c>
    </row>
    <row r="845" spans="1:16" x14ac:dyDescent="0.25">
      <c r="A845" s="1">
        <v>41431</v>
      </c>
      <c r="B845" s="14">
        <v>7.7560000000000002</v>
      </c>
      <c r="G845">
        <f t="shared" si="94"/>
        <v>10482.248519706376</v>
      </c>
      <c r="H845">
        <f t="shared" si="95"/>
        <v>10058.272782196043</v>
      </c>
      <c r="I845" s="5">
        <f t="shared" si="93"/>
        <v>0</v>
      </c>
      <c r="J845" s="6">
        <f>+H845+SUM($B$4:$B$5)-SUM($F$15:F845)</f>
        <v>26276.363308511827</v>
      </c>
      <c r="K845" s="10">
        <f t="shared" si="96"/>
        <v>-4.9111388856736271E-3</v>
      </c>
      <c r="L845" s="10">
        <f>+H845/SUM($F$15:F845)-1</f>
        <v>-1.2142780468410108E-2</v>
      </c>
      <c r="M845" s="14">
        <f t="shared" si="99"/>
        <v>0</v>
      </c>
      <c r="N845" s="14">
        <f t="shared" si="97"/>
        <v>1296.837645976796</v>
      </c>
      <c r="O845" s="4">
        <f t="shared" si="98"/>
        <v>7.8513370623313925</v>
      </c>
      <c r="P845" s="14">
        <f>+AVERAGEIF($C$15:C845,"&lt;&gt;",$B$15:B845)</f>
        <v>7.9957619047619035</v>
      </c>
    </row>
    <row r="846" spans="1:16" x14ac:dyDescent="0.25">
      <c r="A846" s="1">
        <v>41432</v>
      </c>
      <c r="B846" s="14">
        <v>7.7080000000000002</v>
      </c>
      <c r="G846">
        <f t="shared" si="94"/>
        <v>10417.37642984744</v>
      </c>
      <c r="H846">
        <f t="shared" si="95"/>
        <v>9996.0245751891562</v>
      </c>
      <c r="I846" s="5">
        <f t="shared" si="93"/>
        <v>0</v>
      </c>
      <c r="J846" s="6">
        <f>+H846+SUM($B$4:$B$5)-SUM($F$15:F846)</f>
        <v>26214.11510150494</v>
      </c>
      <c r="K846" s="10">
        <f t="shared" si="96"/>
        <v>-2.3689810601272843E-3</v>
      </c>
      <c r="L846" s="10">
        <f>+H846/SUM($F$15:F846)-1</f>
        <v>-1.825638884096259E-2</v>
      </c>
      <c r="M846" s="14">
        <f t="shared" si="99"/>
        <v>0</v>
      </c>
      <c r="N846" s="14">
        <f t="shared" si="97"/>
        <v>1296.837645976796</v>
      </c>
      <c r="O846" s="4">
        <f t="shared" si="98"/>
        <v>7.8513370623313925</v>
      </c>
      <c r="P846" s="14">
        <f>+AVERAGEIF($C$15:C846,"&lt;&gt;",$B$15:B846)</f>
        <v>7.9957619047619035</v>
      </c>
    </row>
    <row r="847" spans="1:16" x14ac:dyDescent="0.25">
      <c r="A847" s="1">
        <v>41435</v>
      </c>
      <c r="B847" s="14">
        <v>7.67</v>
      </c>
      <c r="G847">
        <f t="shared" si="94"/>
        <v>10366.019358709116</v>
      </c>
      <c r="H847">
        <f t="shared" si="95"/>
        <v>9946.7447446420374</v>
      </c>
      <c r="I847" s="5">
        <f t="shared" si="93"/>
        <v>0</v>
      </c>
      <c r="J847" s="6">
        <f>+H847+SUM($B$4:$B$5)-SUM($F$15:F847)</f>
        <v>26164.835270957825</v>
      </c>
      <c r="K847" s="10">
        <f t="shared" si="96"/>
        <v>-1.8798967791320287E-3</v>
      </c>
      <c r="L847" s="10">
        <f>+H847/SUM($F$15:F847)-1</f>
        <v>-2.3096328802566624E-2</v>
      </c>
      <c r="M847" s="14">
        <f t="shared" si="99"/>
        <v>0</v>
      </c>
      <c r="N847" s="14">
        <f t="shared" si="97"/>
        <v>1296.837645976796</v>
      </c>
      <c r="O847" s="4">
        <f t="shared" si="98"/>
        <v>7.8513370623313925</v>
      </c>
      <c r="P847" s="14">
        <f>+AVERAGEIF($C$15:C847,"&lt;&gt;",$B$15:B847)</f>
        <v>7.9957619047619035</v>
      </c>
    </row>
    <row r="848" spans="1:16" x14ac:dyDescent="0.25">
      <c r="A848" s="1">
        <v>41436</v>
      </c>
      <c r="B848" s="14">
        <v>7.4960000000000004</v>
      </c>
      <c r="C848">
        <f>+$B$3</f>
        <v>200</v>
      </c>
      <c r="D848" s="7">
        <f>+$D$11</f>
        <v>2.223157894736842</v>
      </c>
      <c r="E848">
        <v>1.54</v>
      </c>
      <c r="F848" s="6">
        <f>+C848-D848-E848</f>
        <v>196.23684210526318</v>
      </c>
      <c r="G848">
        <f t="shared" si="94"/>
        <v>10330.858032970475</v>
      </c>
      <c r="H848">
        <f t="shared" si="95"/>
        <v>9917.331836347339</v>
      </c>
      <c r="I848" s="5">
        <f t="shared" ref="I848:I911" si="100">+C848*(MAX($A:$A)-A848)</f>
        <v>731400</v>
      </c>
      <c r="J848" s="6">
        <f>+H848+SUM($B$4:$B$5)-SUM($F$15:F848)</f>
        <v>25939.185520557858</v>
      </c>
      <c r="K848" s="10">
        <f t="shared" si="96"/>
        <v>-8.6241609420882881E-3</v>
      </c>
      <c r="L848" s="10">
        <f>+H848/SUM($F$15:F848)-1</f>
        <v>-4.4402388000740589E-2</v>
      </c>
      <c r="M848" s="14">
        <f t="shared" si="99"/>
        <v>26.178874347020166</v>
      </c>
      <c r="N848" s="14">
        <f t="shared" si="97"/>
        <v>1323.0165203238162</v>
      </c>
      <c r="O848" s="4">
        <f t="shared" si="98"/>
        <v>7.8443059148266467</v>
      </c>
      <c r="P848" s="14">
        <f>+AVERAGEIF($C$15:C848,"&lt;&gt;",$B$15:B848)</f>
        <v>7.9841395348837194</v>
      </c>
    </row>
    <row r="849" spans="1:16" x14ac:dyDescent="0.25">
      <c r="A849" s="1">
        <v>41437</v>
      </c>
      <c r="B849" s="14">
        <v>7.4649999999999999</v>
      </c>
      <c r="G849">
        <f t="shared" ref="G849:G912" si="101">+(B849/B848*G848)+C849</f>
        <v>10288.134367145756</v>
      </c>
      <c r="H849">
        <f t="shared" ref="H849:H912" si="102">+(B849/B848*H848)+F849</f>
        <v>9876.3183242173</v>
      </c>
      <c r="I849" s="5">
        <f t="shared" si="100"/>
        <v>0</v>
      </c>
      <c r="J849" s="6">
        <f>+H849+SUM($B$4:$B$5)-SUM($F$15:F849)</f>
        <v>25898.172008427817</v>
      </c>
      <c r="K849" s="10">
        <f t="shared" ref="K849:K912" si="103">+J849/J848-1</f>
        <v>-1.581141092403815E-3</v>
      </c>
      <c r="L849" s="10">
        <f>+H849/SUM($F$15:F849)-1</f>
        <v>-4.8354299149616975E-2</v>
      </c>
      <c r="M849" s="14">
        <f t="shared" si="99"/>
        <v>0</v>
      </c>
      <c r="N849" s="14">
        <f t="shared" ref="N849:N912" si="104">+M849+N848</f>
        <v>1323.0165203238162</v>
      </c>
      <c r="O849" s="4">
        <f t="shared" ref="O849:O912" si="105">((O848*N848)+(B849*M849))/N849</f>
        <v>7.8443059148266467</v>
      </c>
      <c r="P849" s="14">
        <f>+AVERAGEIF($C$15:C849,"&lt;&gt;",$B$15:B849)</f>
        <v>7.9841395348837194</v>
      </c>
    </row>
    <row r="850" spans="1:16" x14ac:dyDescent="0.25">
      <c r="A850" s="1">
        <v>41438</v>
      </c>
      <c r="B850" s="14">
        <v>7.415</v>
      </c>
      <c r="G850">
        <f t="shared" si="101"/>
        <v>10219.225228718793</v>
      </c>
      <c r="H850">
        <f t="shared" si="102"/>
        <v>9810.16749820111</v>
      </c>
      <c r="I850" s="5">
        <f t="shared" si="100"/>
        <v>0</v>
      </c>
      <c r="J850" s="6">
        <f>+H850+SUM($B$4:$B$5)-SUM($F$15:F850)</f>
        <v>25832.02118241163</v>
      </c>
      <c r="K850" s="10">
        <f t="shared" si="103"/>
        <v>-2.5542662236801572E-3</v>
      </c>
      <c r="L850" s="10">
        <f>+H850/SUM($F$15:F850)-1</f>
        <v>-5.4728349389740027E-2</v>
      </c>
      <c r="M850" s="14">
        <f t="shared" si="99"/>
        <v>0</v>
      </c>
      <c r="N850" s="14">
        <f t="shared" si="104"/>
        <v>1323.0165203238162</v>
      </c>
      <c r="O850" s="4">
        <f t="shared" si="105"/>
        <v>7.8443059148266467</v>
      </c>
      <c r="P850" s="14">
        <f>+AVERAGEIF($C$15:C850,"&lt;&gt;",$B$15:B850)</f>
        <v>7.9841395348837194</v>
      </c>
    </row>
    <row r="851" spans="1:16" x14ac:dyDescent="0.25">
      <c r="A851" s="1">
        <v>41439</v>
      </c>
      <c r="B851" s="14">
        <v>7.46</v>
      </c>
      <c r="G851">
        <f t="shared" si="101"/>
        <v>10281.243453303061</v>
      </c>
      <c r="H851">
        <f t="shared" si="102"/>
        <v>9869.7032416156817</v>
      </c>
      <c r="I851" s="5">
        <f t="shared" si="100"/>
        <v>0</v>
      </c>
      <c r="J851" s="6">
        <f>+H851+SUM($B$4:$B$5)-SUM($F$15:F851)</f>
        <v>25891.5569258262</v>
      </c>
      <c r="K851" s="10">
        <f t="shared" si="103"/>
        <v>2.3047264863311767E-3</v>
      </c>
      <c r="L851" s="10">
        <f>+H851/SUM($F$15:F851)-1</f>
        <v>-4.8991704173629191E-2</v>
      </c>
      <c r="M851" s="14">
        <f t="shared" ref="M851:M914" si="106">+F851/B851</f>
        <v>0</v>
      </c>
      <c r="N851" s="14">
        <f t="shared" si="104"/>
        <v>1323.0165203238162</v>
      </c>
      <c r="O851" s="4">
        <f t="shared" si="105"/>
        <v>7.8443059148266467</v>
      </c>
      <c r="P851" s="14">
        <f>+AVERAGEIF($C$15:C851,"&lt;&gt;",$B$15:B851)</f>
        <v>7.9841395348837194</v>
      </c>
    </row>
    <row r="852" spans="1:16" x14ac:dyDescent="0.25">
      <c r="A852" s="1">
        <v>41442</v>
      </c>
      <c r="B852" s="14">
        <v>7.4870000000000001</v>
      </c>
      <c r="G852">
        <f t="shared" si="101"/>
        <v>10318.454388053622</v>
      </c>
      <c r="H852">
        <f t="shared" si="102"/>
        <v>9905.4246876644247</v>
      </c>
      <c r="I852" s="5">
        <f t="shared" si="100"/>
        <v>0</v>
      </c>
      <c r="J852" s="6">
        <f>+H852+SUM($B$4:$B$5)-SUM($F$15:F852)</f>
        <v>25927.278371874945</v>
      </c>
      <c r="K852" s="10">
        <f t="shared" si="103"/>
        <v>1.3796561617007708E-3</v>
      </c>
      <c r="L852" s="10">
        <f>+H852/SUM($F$15:F852)-1</f>
        <v>-4.5549717043962712E-2</v>
      </c>
      <c r="M852" s="14">
        <f t="shared" si="106"/>
        <v>0</v>
      </c>
      <c r="N852" s="14">
        <f t="shared" si="104"/>
        <v>1323.0165203238162</v>
      </c>
      <c r="O852" s="4">
        <f t="shared" si="105"/>
        <v>7.8443059148266467</v>
      </c>
      <c r="P852" s="14">
        <f>+AVERAGEIF($C$15:C852,"&lt;&gt;",$B$15:B852)</f>
        <v>7.9841395348837194</v>
      </c>
    </row>
    <row r="853" spans="1:16" x14ac:dyDescent="0.25">
      <c r="A853" s="1">
        <v>41443</v>
      </c>
      <c r="B853" s="14">
        <v>7.4379999999999997</v>
      </c>
      <c r="G853">
        <f t="shared" si="101"/>
        <v>10250.923432395197</v>
      </c>
      <c r="H853">
        <f t="shared" si="102"/>
        <v>9840.5968781685569</v>
      </c>
      <c r="I853" s="5">
        <f t="shared" si="100"/>
        <v>0</v>
      </c>
      <c r="J853" s="6">
        <f>+H853+SUM($B$4:$B$5)-SUM($F$15:F853)</f>
        <v>25862.450562379079</v>
      </c>
      <c r="K853" s="10">
        <f t="shared" si="103"/>
        <v>-2.5003707896386063E-3</v>
      </c>
      <c r="L853" s="10">
        <f>+H853/SUM($F$15:F853)-1</f>
        <v>-5.1796286279283454E-2</v>
      </c>
      <c r="M853" s="14">
        <f t="shared" si="106"/>
        <v>0</v>
      </c>
      <c r="N853" s="14">
        <f t="shared" si="104"/>
        <v>1323.0165203238162</v>
      </c>
      <c r="O853" s="4">
        <f t="shared" si="105"/>
        <v>7.8443059148266467</v>
      </c>
      <c r="P853" s="14">
        <f>+AVERAGEIF($C$15:C853,"&lt;&gt;",$B$15:B853)</f>
        <v>7.9841395348837194</v>
      </c>
    </row>
    <row r="854" spans="1:16" x14ac:dyDescent="0.25">
      <c r="A854" s="1">
        <v>41444</v>
      </c>
      <c r="B854" s="14">
        <v>7.383</v>
      </c>
      <c r="G854">
        <f t="shared" si="101"/>
        <v>10175.123380125537</v>
      </c>
      <c r="H854">
        <f t="shared" si="102"/>
        <v>9767.8309695507469</v>
      </c>
      <c r="I854" s="5">
        <f t="shared" si="100"/>
        <v>0</v>
      </c>
      <c r="J854" s="6">
        <f>+H854+SUM($B$4:$B$5)-SUM($F$15:F854)</f>
        <v>25789.684653761269</v>
      </c>
      <c r="K854" s="10">
        <f t="shared" si="103"/>
        <v>-2.8135736187219207E-3</v>
      </c>
      <c r="L854" s="10">
        <f>+H854/SUM($F$15:F854)-1</f>
        <v>-5.8807741543418834E-2</v>
      </c>
      <c r="M854" s="14">
        <f t="shared" si="106"/>
        <v>0</v>
      </c>
      <c r="N854" s="14">
        <f t="shared" si="104"/>
        <v>1323.0165203238162</v>
      </c>
      <c r="O854" s="4">
        <f t="shared" si="105"/>
        <v>7.8443059148266467</v>
      </c>
      <c r="P854" s="14">
        <f>+AVERAGEIF($C$15:C854,"&lt;&gt;",$B$15:B854)</f>
        <v>7.9841395348837194</v>
      </c>
    </row>
    <row r="855" spans="1:16" x14ac:dyDescent="0.25">
      <c r="A855" s="1">
        <v>41445</v>
      </c>
      <c r="B855" s="14">
        <v>7.2290000000000001</v>
      </c>
      <c r="G855">
        <f t="shared" si="101"/>
        <v>9962.8832337704862</v>
      </c>
      <c r="H855">
        <f t="shared" si="102"/>
        <v>9564.0864254208791</v>
      </c>
      <c r="I855" s="5">
        <f t="shared" si="100"/>
        <v>0</v>
      </c>
      <c r="J855" s="6">
        <f>+H855+SUM($B$4:$B$5)-SUM($F$15:F855)</f>
        <v>25585.9401096314</v>
      </c>
      <c r="K855" s="10">
        <f t="shared" si="103"/>
        <v>-7.900234022448771E-3</v>
      </c>
      <c r="L855" s="10">
        <f>+H855/SUM($F$15:F855)-1</f>
        <v>-7.843981628299812E-2</v>
      </c>
      <c r="M855" s="14">
        <f t="shared" si="106"/>
        <v>0</v>
      </c>
      <c r="N855" s="14">
        <f t="shared" si="104"/>
        <v>1323.0165203238162</v>
      </c>
      <c r="O855" s="4">
        <f t="shared" si="105"/>
        <v>7.8443059148266467</v>
      </c>
      <c r="P855" s="14">
        <f>+AVERAGEIF($C$15:C855,"&lt;&gt;",$B$15:B855)</f>
        <v>7.9841395348837194</v>
      </c>
    </row>
    <row r="856" spans="1:16" x14ac:dyDescent="0.25">
      <c r="A856" s="1">
        <v>41446</v>
      </c>
      <c r="B856" s="14">
        <v>7.1909999999999998</v>
      </c>
      <c r="G856">
        <f t="shared" si="101"/>
        <v>9910.512288565993</v>
      </c>
      <c r="H856">
        <f t="shared" si="102"/>
        <v>9513.8117976485737</v>
      </c>
      <c r="I856" s="5">
        <f t="shared" si="100"/>
        <v>0</v>
      </c>
      <c r="J856" s="6">
        <f>+H856+SUM($B$4:$B$5)-SUM($F$15:F856)</f>
        <v>25535.665481859094</v>
      </c>
      <c r="K856" s="10">
        <f t="shared" si="103"/>
        <v>-1.9649318163369456E-3</v>
      </c>
      <c r="L856" s="10">
        <f>+H856/SUM($F$15:F856)-1</f>
        <v>-8.3284094465491676E-2</v>
      </c>
      <c r="M856" s="14">
        <f t="shared" si="106"/>
        <v>0</v>
      </c>
      <c r="N856" s="14">
        <f t="shared" si="104"/>
        <v>1323.0165203238162</v>
      </c>
      <c r="O856" s="4">
        <f t="shared" si="105"/>
        <v>7.8443059148266467</v>
      </c>
      <c r="P856" s="14">
        <f>+AVERAGEIF($C$15:C856,"&lt;&gt;",$B$15:B856)</f>
        <v>7.9841395348837194</v>
      </c>
    </row>
    <row r="857" spans="1:16" x14ac:dyDescent="0.25">
      <c r="A857" s="1">
        <v>41449</v>
      </c>
      <c r="B857" s="14">
        <v>7.0880000000000001</v>
      </c>
      <c r="G857">
        <f t="shared" si="101"/>
        <v>9768.5594634064473</v>
      </c>
      <c r="H857">
        <f t="shared" si="102"/>
        <v>9377.5410960552199</v>
      </c>
      <c r="I857" s="5">
        <f t="shared" si="100"/>
        <v>0</v>
      </c>
      <c r="J857" s="6">
        <f>+H857+SUM($B$4:$B$5)-SUM($F$15:F857)</f>
        <v>25399.394780265739</v>
      </c>
      <c r="K857" s="10">
        <f t="shared" si="103"/>
        <v>-5.3364852265223028E-3</v>
      </c>
      <c r="L857" s="10">
        <f>+H857/SUM($F$15:F857)-1</f>
        <v>-9.6414637960145377E-2</v>
      </c>
      <c r="M857" s="14">
        <f t="shared" si="106"/>
        <v>0</v>
      </c>
      <c r="N857" s="14">
        <f t="shared" si="104"/>
        <v>1323.0165203238162</v>
      </c>
      <c r="O857" s="4">
        <f t="shared" si="105"/>
        <v>7.8443059148266467</v>
      </c>
      <c r="P857" s="14">
        <f>+AVERAGEIF($C$15:C857,"&lt;&gt;",$B$15:B857)</f>
        <v>7.9841395348837194</v>
      </c>
    </row>
    <row r="858" spans="1:16" x14ac:dyDescent="0.25">
      <c r="A858" s="1">
        <v>41450</v>
      </c>
      <c r="B858" s="14">
        <v>7.1189999999999998</v>
      </c>
      <c r="G858">
        <f t="shared" si="101"/>
        <v>9811.2831292311657</v>
      </c>
      <c r="H858">
        <f t="shared" si="102"/>
        <v>9418.554608185259</v>
      </c>
      <c r="I858" s="5">
        <f t="shared" si="100"/>
        <v>0</v>
      </c>
      <c r="J858" s="6">
        <f>+H858+SUM($B$4:$B$5)-SUM($F$15:F858)</f>
        <v>25440.408292395779</v>
      </c>
      <c r="K858" s="10">
        <f t="shared" si="103"/>
        <v>1.6147436773534807E-3</v>
      </c>
      <c r="L858" s="10">
        <f>+H858/SUM($F$15:F858)-1</f>
        <v>-9.2462726811268992E-2</v>
      </c>
      <c r="M858" s="14">
        <f t="shared" si="106"/>
        <v>0</v>
      </c>
      <c r="N858" s="14">
        <f t="shared" si="104"/>
        <v>1323.0165203238162</v>
      </c>
      <c r="O858" s="4">
        <f t="shared" si="105"/>
        <v>7.8443059148266467</v>
      </c>
      <c r="P858" s="14">
        <f>+AVERAGEIF($C$15:C858,"&lt;&gt;",$B$15:B858)</f>
        <v>7.9841395348837194</v>
      </c>
    </row>
    <row r="859" spans="1:16" x14ac:dyDescent="0.25">
      <c r="A859" s="1">
        <v>41451</v>
      </c>
      <c r="B859" s="14">
        <v>7.2690000000000001</v>
      </c>
      <c r="G859">
        <f t="shared" si="101"/>
        <v>10018.010544512059</v>
      </c>
      <c r="H859">
        <f t="shared" si="102"/>
        <v>9617.0070862338325</v>
      </c>
      <c r="I859" s="5">
        <f t="shared" si="100"/>
        <v>0</v>
      </c>
      <c r="J859" s="6">
        <f>+H859+SUM($B$4:$B$5)-SUM($F$15:F859)</f>
        <v>25638.860770444353</v>
      </c>
      <c r="K859" s="10">
        <f t="shared" si="103"/>
        <v>7.8006797598406674E-3</v>
      </c>
      <c r="L859" s="10">
        <f>+H859/SUM($F$15:F859)-1</f>
        <v>-7.3340576090899501E-2</v>
      </c>
      <c r="M859" s="14">
        <f t="shared" si="106"/>
        <v>0</v>
      </c>
      <c r="N859" s="14">
        <f t="shared" si="104"/>
        <v>1323.0165203238162</v>
      </c>
      <c r="O859" s="4">
        <f t="shared" si="105"/>
        <v>7.8443059148266467</v>
      </c>
      <c r="P859" s="14">
        <f>+AVERAGEIF($C$15:C859,"&lt;&gt;",$B$15:B859)</f>
        <v>7.9841395348837194</v>
      </c>
    </row>
    <row r="860" spans="1:16" x14ac:dyDescent="0.25">
      <c r="A860" s="1">
        <v>41452</v>
      </c>
      <c r="B860" s="14">
        <v>7.399</v>
      </c>
      <c r="G860">
        <f t="shared" si="101"/>
        <v>10197.174304422166</v>
      </c>
      <c r="H860">
        <f t="shared" si="102"/>
        <v>9788.9992338759275</v>
      </c>
      <c r="I860" s="5">
        <f t="shared" si="100"/>
        <v>0</v>
      </c>
      <c r="J860" s="6">
        <f>+H860+SUM($B$4:$B$5)-SUM($F$15:F860)</f>
        <v>25810.852918086446</v>
      </c>
      <c r="K860" s="10">
        <f t="shared" si="103"/>
        <v>6.7082601361274641E-3</v>
      </c>
      <c r="L860" s="10">
        <f>+H860/SUM($F$15:F860)-1</f>
        <v>-5.6768045466579542E-2</v>
      </c>
      <c r="M860" s="14">
        <f t="shared" si="106"/>
        <v>0</v>
      </c>
      <c r="N860" s="14">
        <f t="shared" si="104"/>
        <v>1323.0165203238162</v>
      </c>
      <c r="O860" s="4">
        <f t="shared" si="105"/>
        <v>7.8443059148266467</v>
      </c>
      <c r="P860" s="14">
        <f>+AVERAGEIF($C$15:C860,"&lt;&gt;",$B$15:B860)</f>
        <v>7.9841395348837194</v>
      </c>
    </row>
    <row r="861" spans="1:16" x14ac:dyDescent="0.25">
      <c r="A861" s="1">
        <v>41453</v>
      </c>
      <c r="B861" s="14">
        <v>7.55</v>
      </c>
      <c r="G861">
        <f t="shared" si="101"/>
        <v>10405.279902471599</v>
      </c>
      <c r="H861">
        <f t="shared" si="102"/>
        <v>9988.7747284448251</v>
      </c>
      <c r="I861" s="5">
        <f t="shared" si="100"/>
        <v>0</v>
      </c>
      <c r="J861" s="6">
        <f>+H861+SUM($B$4:$B$5)-SUM($F$15:F861)</f>
        <v>26010.628412655347</v>
      </c>
      <c r="K861" s="10">
        <f t="shared" si="103"/>
        <v>7.7399803564379699E-3</v>
      </c>
      <c r="L861" s="10">
        <f>+H861/SUM($F$15:F861)-1</f>
        <v>-3.751841374140763E-2</v>
      </c>
      <c r="M861" s="14">
        <f t="shared" si="106"/>
        <v>0</v>
      </c>
      <c r="N861" s="14">
        <f t="shared" si="104"/>
        <v>1323.0165203238162</v>
      </c>
      <c r="O861" s="4">
        <f t="shared" si="105"/>
        <v>7.8443059148266467</v>
      </c>
      <c r="P861" s="14">
        <f>+AVERAGEIF($C$15:C861,"&lt;&gt;",$B$15:B861)</f>
        <v>7.9841395348837194</v>
      </c>
    </row>
    <row r="862" spans="1:16" x14ac:dyDescent="0.25">
      <c r="A862" s="1">
        <v>41456</v>
      </c>
      <c r="B862" s="14">
        <v>7.5469999999999997</v>
      </c>
      <c r="G862">
        <f t="shared" si="101"/>
        <v>10401.145354165981</v>
      </c>
      <c r="H862">
        <f t="shared" si="102"/>
        <v>9984.805678883853</v>
      </c>
      <c r="I862" s="5">
        <f t="shared" si="100"/>
        <v>0</v>
      </c>
      <c r="J862" s="6">
        <f>+H862+SUM($B$4:$B$5)-SUM($F$15:F862)</f>
        <v>26006.659363094372</v>
      </c>
      <c r="K862" s="10">
        <f t="shared" si="103"/>
        <v>-1.5259337444706311E-4</v>
      </c>
      <c r="L862" s="10">
        <f>+H862/SUM($F$15:F862)-1</f>
        <v>-3.7900856755815004E-2</v>
      </c>
      <c r="M862" s="14">
        <f t="shared" si="106"/>
        <v>0</v>
      </c>
      <c r="N862" s="14">
        <f t="shared" si="104"/>
        <v>1323.0165203238162</v>
      </c>
      <c r="O862" s="4">
        <f t="shared" si="105"/>
        <v>7.8443059148266467</v>
      </c>
      <c r="P862" s="14">
        <f>+AVERAGEIF($C$15:C862,"&lt;&gt;",$B$15:B862)</f>
        <v>7.9841395348837194</v>
      </c>
    </row>
    <row r="863" spans="1:16" x14ac:dyDescent="0.25">
      <c r="A863" s="1">
        <v>41457</v>
      </c>
      <c r="B863" s="14">
        <v>7.4779999999999998</v>
      </c>
      <c r="G863">
        <f t="shared" si="101"/>
        <v>10306.050743136771</v>
      </c>
      <c r="H863">
        <f t="shared" si="102"/>
        <v>9893.5175389815104</v>
      </c>
      <c r="I863" s="5">
        <f t="shared" si="100"/>
        <v>0</v>
      </c>
      <c r="J863" s="6">
        <f>+H863+SUM($B$4:$B$5)-SUM($F$15:F863)</f>
        <v>25915.371223192033</v>
      </c>
      <c r="K863" s="10">
        <f t="shared" si="103"/>
        <v>-3.5101832429844659E-3</v>
      </c>
      <c r="L863" s="10">
        <f>+H863/SUM($F$15:F863)-1</f>
        <v>-4.6697046087184835E-2</v>
      </c>
      <c r="M863" s="14">
        <f t="shared" si="106"/>
        <v>0</v>
      </c>
      <c r="N863" s="14">
        <f t="shared" si="104"/>
        <v>1323.0165203238162</v>
      </c>
      <c r="O863" s="4">
        <f t="shared" si="105"/>
        <v>7.8443059148266467</v>
      </c>
      <c r="P863" s="14">
        <f>+AVERAGEIF($C$15:C863,"&lt;&gt;",$B$15:B863)</f>
        <v>7.9841395348837194</v>
      </c>
    </row>
    <row r="864" spans="1:16" x14ac:dyDescent="0.25">
      <c r="A864" s="1">
        <v>41458</v>
      </c>
      <c r="B864" s="14">
        <v>7.3689999999999998</v>
      </c>
      <c r="G864">
        <f t="shared" si="101"/>
        <v>10155.828821365989</v>
      </c>
      <c r="H864">
        <f t="shared" si="102"/>
        <v>9749.3087382662143</v>
      </c>
      <c r="I864" s="5">
        <f t="shared" si="100"/>
        <v>0</v>
      </c>
      <c r="J864" s="6">
        <f>+H864+SUM($B$4:$B$5)-SUM($F$15:F864)</f>
        <v>25771.162422476733</v>
      </c>
      <c r="K864" s="10">
        <f t="shared" si="103"/>
        <v>-5.5646048622388644E-3</v>
      </c>
      <c r="L864" s="10">
        <f>+H864/SUM($F$15:F864)-1</f>
        <v>-6.0592475610653285E-2</v>
      </c>
      <c r="M864" s="14">
        <f t="shared" si="106"/>
        <v>0</v>
      </c>
      <c r="N864" s="14">
        <f t="shared" si="104"/>
        <v>1323.0165203238162</v>
      </c>
      <c r="O864" s="4">
        <f t="shared" si="105"/>
        <v>7.8443059148266467</v>
      </c>
      <c r="P864" s="14">
        <f>+AVERAGEIF($C$15:C864,"&lt;&gt;",$B$15:B864)</f>
        <v>7.9841395348837194</v>
      </c>
    </row>
    <row r="865" spans="1:16" x14ac:dyDescent="0.25">
      <c r="A865" s="1">
        <v>41459</v>
      </c>
      <c r="B865" s="14">
        <v>7.4710000000000001</v>
      </c>
      <c r="G865">
        <f t="shared" si="101"/>
        <v>10296.403463756997</v>
      </c>
      <c r="H865">
        <f t="shared" si="102"/>
        <v>9884.2564233392441</v>
      </c>
      <c r="I865" s="5">
        <f t="shared" si="100"/>
        <v>0</v>
      </c>
      <c r="J865" s="6">
        <f>+H865+SUM($B$4:$B$5)-SUM($F$15:F865)</f>
        <v>25906.110107549768</v>
      </c>
      <c r="K865" s="10">
        <f t="shared" si="103"/>
        <v>5.2363833210464783E-3</v>
      </c>
      <c r="L865" s="10">
        <f>+H865/SUM($F$15:F865)-1</f>
        <v>-4.7589413120802115E-2</v>
      </c>
      <c r="M865" s="14">
        <f t="shared" si="106"/>
        <v>0</v>
      </c>
      <c r="N865" s="14">
        <f t="shared" si="104"/>
        <v>1323.0165203238162</v>
      </c>
      <c r="O865" s="4">
        <f t="shared" si="105"/>
        <v>7.8443059148266467</v>
      </c>
      <c r="P865" s="14">
        <f>+AVERAGEIF($C$15:C865,"&lt;&gt;",$B$15:B865)</f>
        <v>7.9841395348837194</v>
      </c>
    </row>
    <row r="866" spans="1:16" x14ac:dyDescent="0.25">
      <c r="A866" s="1">
        <v>41460</v>
      </c>
      <c r="B866" s="14">
        <v>7.484</v>
      </c>
      <c r="G866">
        <f t="shared" si="101"/>
        <v>10314.319839748006</v>
      </c>
      <c r="H866">
        <f t="shared" si="102"/>
        <v>9901.4556381034527</v>
      </c>
      <c r="I866" s="5">
        <f t="shared" si="100"/>
        <v>0</v>
      </c>
      <c r="J866" s="6">
        <f>+H866+SUM($B$4:$B$5)-SUM($F$15:F866)</f>
        <v>25923.309322313969</v>
      </c>
      <c r="K866" s="10">
        <f t="shared" si="103"/>
        <v>6.6390572312080565E-4</v>
      </c>
      <c r="L866" s="10">
        <f>+H866/SUM($F$15:F866)-1</f>
        <v>-4.5932160058370197E-2</v>
      </c>
      <c r="M866" s="14">
        <f t="shared" si="106"/>
        <v>0</v>
      </c>
      <c r="N866" s="14">
        <f t="shared" si="104"/>
        <v>1323.0165203238162</v>
      </c>
      <c r="O866" s="4">
        <f t="shared" si="105"/>
        <v>7.8443059148266467</v>
      </c>
      <c r="P866" s="14">
        <f>+AVERAGEIF($C$15:C866,"&lt;&gt;",$B$15:B866)</f>
        <v>7.9841395348837194</v>
      </c>
    </row>
    <row r="867" spans="1:16" x14ac:dyDescent="0.25">
      <c r="A867" s="1">
        <v>41463</v>
      </c>
      <c r="B867" s="14">
        <v>7.383</v>
      </c>
      <c r="C867">
        <f>+$B$3</f>
        <v>200</v>
      </c>
      <c r="D867" s="7">
        <f>+$D$11</f>
        <v>2.223157894736842</v>
      </c>
      <c r="E867">
        <v>1.54</v>
      </c>
      <c r="F867" s="6">
        <f>+C867-D867-E867</f>
        <v>196.23684210526318</v>
      </c>
      <c r="G867">
        <f t="shared" si="101"/>
        <v>10375.123380125538</v>
      </c>
      <c r="H867">
        <f t="shared" si="102"/>
        <v>9964.0678116560102</v>
      </c>
      <c r="I867" s="5">
        <f t="shared" si="100"/>
        <v>726000</v>
      </c>
      <c r="J867" s="6">
        <f>+H867+SUM($B$4:$B$5)-SUM($F$15:F867)</f>
        <v>25789.684653761266</v>
      </c>
      <c r="K867" s="10">
        <f t="shared" si="103"/>
        <v>-5.1546145938120569E-3</v>
      </c>
      <c r="L867" s="10">
        <f>+H867/SUM($F$15:F867)-1</f>
        <v>-5.7716401715884103E-2</v>
      </c>
      <c r="M867" s="14">
        <f t="shared" si="106"/>
        <v>26.579553312374806</v>
      </c>
      <c r="N867" s="14">
        <f t="shared" si="104"/>
        <v>1349.596073636191</v>
      </c>
      <c r="O867" s="4">
        <f t="shared" si="105"/>
        <v>7.8352207482379406</v>
      </c>
      <c r="P867" s="14">
        <f>+AVERAGEIF($C$15:C867,"&lt;&gt;",$B$15:B867)</f>
        <v>7.9704772727272708</v>
      </c>
    </row>
    <row r="868" spans="1:16" x14ac:dyDescent="0.25">
      <c r="A868" s="1">
        <v>41464</v>
      </c>
      <c r="B868" s="14">
        <v>7.4740000000000002</v>
      </c>
      <c r="G868">
        <f t="shared" si="101"/>
        <v>10503.003134641511</v>
      </c>
      <c r="H868">
        <f t="shared" si="102"/>
        <v>10086.881054356903</v>
      </c>
      <c r="I868" s="5">
        <f t="shared" si="100"/>
        <v>0</v>
      </c>
      <c r="J868" s="6">
        <f>+H868+SUM($B$4:$B$5)-SUM($F$15:F868)</f>
        <v>25912.497896462162</v>
      </c>
      <c r="K868" s="10">
        <f t="shared" si="103"/>
        <v>4.7621071893557687E-3</v>
      </c>
      <c r="L868" s="10">
        <f>+H868/SUM($F$15:F868)-1</f>
        <v>-4.6102178846609609E-2</v>
      </c>
      <c r="M868" s="14">
        <f t="shared" si="106"/>
        <v>0</v>
      </c>
      <c r="N868" s="14">
        <f t="shared" si="104"/>
        <v>1349.596073636191</v>
      </c>
      <c r="O868" s="4">
        <f t="shared" si="105"/>
        <v>7.8352207482379406</v>
      </c>
      <c r="P868" s="14">
        <f>+AVERAGEIF($C$15:C868,"&lt;&gt;",$B$15:B868)</f>
        <v>7.9704772727272708</v>
      </c>
    </row>
    <row r="869" spans="1:16" x14ac:dyDescent="0.25">
      <c r="A869" s="1">
        <v>41465</v>
      </c>
      <c r="B869" s="14">
        <v>7.46</v>
      </c>
      <c r="G869">
        <f t="shared" si="101"/>
        <v>10483.329326254438</v>
      </c>
      <c r="H869">
        <f t="shared" si="102"/>
        <v>10067.986709325996</v>
      </c>
      <c r="I869" s="5">
        <f t="shared" si="100"/>
        <v>0</v>
      </c>
      <c r="J869" s="6">
        <f>+H869+SUM($B$4:$B$5)-SUM($F$15:F869)</f>
        <v>25893.603551431253</v>
      </c>
      <c r="K869" s="10">
        <f t="shared" si="103"/>
        <v>-7.2915953940078104E-4</v>
      </c>
      <c r="L869" s="10">
        <f>+H869/SUM($F$15:F869)-1</f>
        <v>-4.7888982364959531E-2</v>
      </c>
      <c r="M869" s="14">
        <f t="shared" si="106"/>
        <v>0</v>
      </c>
      <c r="N869" s="14">
        <f t="shared" si="104"/>
        <v>1349.596073636191</v>
      </c>
      <c r="O869" s="4">
        <f t="shared" si="105"/>
        <v>7.8352207482379406</v>
      </c>
      <c r="P869" s="14">
        <f>+AVERAGEIF($C$15:C869,"&lt;&gt;",$B$15:B869)</f>
        <v>7.9704772727272708</v>
      </c>
    </row>
    <row r="870" spans="1:16" x14ac:dyDescent="0.25">
      <c r="A870" s="1">
        <v>41466</v>
      </c>
      <c r="B870" s="14">
        <v>7.5620000000000003</v>
      </c>
      <c r="G870">
        <f t="shared" si="101"/>
        <v>10626.667073074537</v>
      </c>
      <c r="H870">
        <f t="shared" si="102"/>
        <v>10205.645508836888</v>
      </c>
      <c r="I870" s="5">
        <f t="shared" si="100"/>
        <v>0</v>
      </c>
      <c r="J870" s="6">
        <f>+H870+SUM($B$4:$B$5)-SUM($F$15:F870)</f>
        <v>26031.262350942146</v>
      </c>
      <c r="K870" s="10">
        <f t="shared" si="103"/>
        <v>5.3163245215162025E-3</v>
      </c>
      <c r="L870" s="10">
        <f>+H870/SUM($F$15:F870)-1</f>
        <v>-3.487084244555283E-2</v>
      </c>
      <c r="M870" s="14">
        <f t="shared" si="106"/>
        <v>0</v>
      </c>
      <c r="N870" s="14">
        <f t="shared" si="104"/>
        <v>1349.596073636191</v>
      </c>
      <c r="O870" s="4">
        <f t="shared" si="105"/>
        <v>7.8352207482379406</v>
      </c>
      <c r="P870" s="14">
        <f>+AVERAGEIF($C$15:C870,"&lt;&gt;",$B$15:B870)</f>
        <v>7.9704772727272708</v>
      </c>
    </row>
    <row r="871" spans="1:16" x14ac:dyDescent="0.25">
      <c r="A871" s="1">
        <v>41467</v>
      </c>
      <c r="B871" s="14">
        <v>7.5679999999999996</v>
      </c>
      <c r="G871">
        <f t="shared" si="101"/>
        <v>10635.098705240423</v>
      </c>
      <c r="H871">
        <f t="shared" si="102"/>
        <v>10213.743085278704</v>
      </c>
      <c r="I871" s="5">
        <f t="shared" si="100"/>
        <v>0</v>
      </c>
      <c r="J871" s="6">
        <f>+H871+SUM($B$4:$B$5)-SUM($F$15:F871)</f>
        <v>26039.359927383965</v>
      </c>
      <c r="K871" s="10">
        <f t="shared" si="103"/>
        <v>3.1107121631857027E-4</v>
      </c>
      <c r="L871" s="10">
        <f>+H871/SUM($F$15:F871)-1</f>
        <v>-3.4105069509117292E-2</v>
      </c>
      <c r="M871" s="14">
        <f t="shared" si="106"/>
        <v>0</v>
      </c>
      <c r="N871" s="14">
        <f t="shared" si="104"/>
        <v>1349.596073636191</v>
      </c>
      <c r="O871" s="4">
        <f t="shared" si="105"/>
        <v>7.8352207482379406</v>
      </c>
      <c r="P871" s="14">
        <f>+AVERAGEIF($C$15:C871,"&lt;&gt;",$B$15:B871)</f>
        <v>7.9704772727272708</v>
      </c>
    </row>
    <row r="872" spans="1:16" x14ac:dyDescent="0.25">
      <c r="A872" s="1">
        <v>41470</v>
      </c>
      <c r="B872" s="14">
        <v>7.625</v>
      </c>
      <c r="G872">
        <f t="shared" si="101"/>
        <v>10715.199210816363</v>
      </c>
      <c r="H872">
        <f t="shared" si="102"/>
        <v>10290.670061475967</v>
      </c>
      <c r="I872" s="5">
        <f t="shared" si="100"/>
        <v>0</v>
      </c>
      <c r="J872" s="6">
        <f>+H872+SUM($B$4:$B$5)-SUM($F$15:F872)</f>
        <v>26116.286903581225</v>
      </c>
      <c r="K872" s="10">
        <f t="shared" si="103"/>
        <v>2.954257570531249E-3</v>
      </c>
      <c r="L872" s="10">
        <f>+H872/SUM($F$15:F872)-1</f>
        <v>-2.6830226612978181E-2</v>
      </c>
      <c r="M872" s="14">
        <f t="shared" si="106"/>
        <v>0</v>
      </c>
      <c r="N872" s="14">
        <f t="shared" si="104"/>
        <v>1349.596073636191</v>
      </c>
      <c r="O872" s="4">
        <f t="shared" si="105"/>
        <v>7.8352207482379406</v>
      </c>
      <c r="P872" s="14">
        <f>+AVERAGEIF($C$15:C872,"&lt;&gt;",$B$15:B872)</f>
        <v>7.9704772727272708</v>
      </c>
    </row>
    <row r="873" spans="1:16" x14ac:dyDescent="0.25">
      <c r="A873" s="1">
        <v>41471</v>
      </c>
      <c r="B873" s="14">
        <v>7.5860000000000003</v>
      </c>
      <c r="G873">
        <f t="shared" si="101"/>
        <v>10660.393601738089</v>
      </c>
      <c r="H873">
        <f t="shared" si="102"/>
        <v>10238.035814604156</v>
      </c>
      <c r="I873" s="5">
        <f t="shared" si="100"/>
        <v>0</v>
      </c>
      <c r="J873" s="6">
        <f>+H873+SUM($B$4:$B$5)-SUM($F$15:F873)</f>
        <v>26063.652656709412</v>
      </c>
      <c r="K873" s="10">
        <f t="shared" si="103"/>
        <v>-2.0153801750659728E-3</v>
      </c>
      <c r="L873" s="10">
        <f>+H873/SUM($F$15:F873)-1</f>
        <v>-3.1807750699810122E-2</v>
      </c>
      <c r="M873" s="14">
        <f t="shared" si="106"/>
        <v>0</v>
      </c>
      <c r="N873" s="14">
        <f t="shared" si="104"/>
        <v>1349.596073636191</v>
      </c>
      <c r="O873" s="4">
        <f t="shared" si="105"/>
        <v>7.8352207482379406</v>
      </c>
      <c r="P873" s="14">
        <f>+AVERAGEIF($C$15:C873,"&lt;&gt;",$B$15:B873)</f>
        <v>7.9704772727272708</v>
      </c>
    </row>
    <row r="874" spans="1:16" x14ac:dyDescent="0.25">
      <c r="A874" s="1">
        <v>41472</v>
      </c>
      <c r="B874" s="14">
        <v>7.6539999999999999</v>
      </c>
      <c r="G874">
        <f t="shared" si="101"/>
        <v>10755.952099618156</v>
      </c>
      <c r="H874">
        <f t="shared" si="102"/>
        <v>10329.808347611417</v>
      </c>
      <c r="I874" s="5">
        <f t="shared" si="100"/>
        <v>0</v>
      </c>
      <c r="J874" s="6">
        <f>+H874+SUM($B$4:$B$5)-SUM($F$15:F874)</f>
        <v>26155.425189716676</v>
      </c>
      <c r="K874" s="10">
        <f t="shared" si="103"/>
        <v>3.521092542784432E-3</v>
      </c>
      <c r="L874" s="10">
        <f>+H874/SUM($F$15:F874)-1</f>
        <v>-2.3128990753539025E-2</v>
      </c>
      <c r="M874" s="14">
        <f t="shared" si="106"/>
        <v>0</v>
      </c>
      <c r="N874" s="14">
        <f t="shared" si="104"/>
        <v>1349.596073636191</v>
      </c>
      <c r="O874" s="4">
        <f t="shared" si="105"/>
        <v>7.8352207482379406</v>
      </c>
      <c r="P874" s="14">
        <f>+AVERAGEIF($C$15:C874,"&lt;&gt;",$B$15:B874)</f>
        <v>7.9704772727272708</v>
      </c>
    </row>
    <row r="875" spans="1:16" x14ac:dyDescent="0.25">
      <c r="A875" s="1">
        <v>41473</v>
      </c>
      <c r="B875" s="14">
        <v>7.6459999999999999</v>
      </c>
      <c r="G875">
        <f t="shared" si="101"/>
        <v>10744.709923396973</v>
      </c>
      <c r="H875">
        <f t="shared" si="102"/>
        <v>10319.011579022328</v>
      </c>
      <c r="I875" s="5">
        <f t="shared" si="100"/>
        <v>0</v>
      </c>
      <c r="J875" s="6">
        <f>+H875+SUM($B$4:$B$5)-SUM($F$15:F875)</f>
        <v>26144.628421127585</v>
      </c>
      <c r="K875" s="10">
        <f t="shared" si="103"/>
        <v>-4.1279270020566639E-4</v>
      </c>
      <c r="L875" s="10">
        <f>+H875/SUM($F$15:F875)-1</f>
        <v>-2.4150021335453187E-2</v>
      </c>
      <c r="M875" s="14">
        <f t="shared" si="106"/>
        <v>0</v>
      </c>
      <c r="N875" s="14">
        <f t="shared" si="104"/>
        <v>1349.596073636191</v>
      </c>
      <c r="O875" s="4">
        <f t="shared" si="105"/>
        <v>7.8352207482379406</v>
      </c>
      <c r="P875" s="14">
        <f>+AVERAGEIF($C$15:C875,"&lt;&gt;",$B$15:B875)</f>
        <v>7.9704772727272708</v>
      </c>
    </row>
    <row r="876" spans="1:16" x14ac:dyDescent="0.25">
      <c r="A876" s="1">
        <v>41474</v>
      </c>
      <c r="B876" s="14">
        <v>7.5620000000000003</v>
      </c>
      <c r="G876">
        <f t="shared" si="101"/>
        <v>10626.667073074537</v>
      </c>
      <c r="H876">
        <f t="shared" si="102"/>
        <v>10205.645508836889</v>
      </c>
      <c r="I876" s="5">
        <f t="shared" si="100"/>
        <v>0</v>
      </c>
      <c r="J876" s="6">
        <f>+H876+SUM($B$4:$B$5)-SUM($F$15:F876)</f>
        <v>26031.262350942146</v>
      </c>
      <c r="K876" s="10">
        <f t="shared" si="103"/>
        <v>-4.3361132680633796E-3</v>
      </c>
      <c r="L876" s="10">
        <f>+H876/SUM($F$15:F876)-1</f>
        <v>-3.4870842445552719E-2</v>
      </c>
      <c r="M876" s="14">
        <f t="shared" si="106"/>
        <v>0</v>
      </c>
      <c r="N876" s="14">
        <f t="shared" si="104"/>
        <v>1349.596073636191</v>
      </c>
      <c r="O876" s="4">
        <f t="shared" si="105"/>
        <v>7.8352207482379406</v>
      </c>
      <c r="P876" s="14">
        <f>+AVERAGEIF($C$15:C876,"&lt;&gt;",$B$15:B876)</f>
        <v>7.9704772727272708</v>
      </c>
    </row>
    <row r="877" spans="1:16" x14ac:dyDescent="0.25">
      <c r="A877" s="1">
        <v>41477</v>
      </c>
      <c r="B877" s="14">
        <v>7.5679999999999996</v>
      </c>
      <c r="G877">
        <f t="shared" si="101"/>
        <v>10635.098705240423</v>
      </c>
      <c r="H877">
        <f t="shared" si="102"/>
        <v>10213.743085278706</v>
      </c>
      <c r="I877" s="5">
        <f t="shared" si="100"/>
        <v>0</v>
      </c>
      <c r="J877" s="6">
        <f>+H877+SUM($B$4:$B$5)-SUM($F$15:F877)</f>
        <v>26039.359927383965</v>
      </c>
      <c r="K877" s="10">
        <f t="shared" si="103"/>
        <v>3.1107121631857027E-4</v>
      </c>
      <c r="L877" s="10">
        <f>+H877/SUM($F$15:F877)-1</f>
        <v>-3.410506950911707E-2</v>
      </c>
      <c r="M877" s="14">
        <f t="shared" si="106"/>
        <v>0</v>
      </c>
      <c r="N877" s="14">
        <f t="shared" si="104"/>
        <v>1349.596073636191</v>
      </c>
      <c r="O877" s="4">
        <f t="shared" si="105"/>
        <v>7.8352207482379406</v>
      </c>
      <c r="P877" s="14">
        <f>+AVERAGEIF($C$15:C877,"&lt;&gt;",$B$15:B877)</f>
        <v>7.9704772727272708</v>
      </c>
    </row>
    <row r="878" spans="1:16" x14ac:dyDescent="0.25">
      <c r="A878" s="1">
        <v>41478</v>
      </c>
      <c r="B878" s="14">
        <v>7.665</v>
      </c>
      <c r="G878">
        <f t="shared" si="101"/>
        <v>10771.410091922284</v>
      </c>
      <c r="H878">
        <f t="shared" si="102"/>
        <v>10344.653904421417</v>
      </c>
      <c r="I878" s="5">
        <f t="shared" si="100"/>
        <v>0</v>
      </c>
      <c r="J878" s="6">
        <f>+H878+SUM($B$4:$B$5)-SUM($F$15:F878)</f>
        <v>26170.270746526672</v>
      </c>
      <c r="K878" s="10">
        <f t="shared" si="103"/>
        <v>5.0274207779215097E-3</v>
      </c>
      <c r="L878" s="10">
        <f>+H878/SUM($F$15:F878)-1</f>
        <v>-2.1725073703406705E-2</v>
      </c>
      <c r="M878" s="14">
        <f t="shared" si="106"/>
        <v>0</v>
      </c>
      <c r="N878" s="14">
        <f t="shared" si="104"/>
        <v>1349.596073636191</v>
      </c>
      <c r="O878" s="4">
        <f t="shared" si="105"/>
        <v>7.8352207482379406</v>
      </c>
      <c r="P878" s="14">
        <f>+AVERAGEIF($C$15:C878,"&lt;&gt;",$B$15:B878)</f>
        <v>7.9704772727272708</v>
      </c>
    </row>
    <row r="879" spans="1:16" x14ac:dyDescent="0.25">
      <c r="A879" s="1">
        <v>41479</v>
      </c>
      <c r="B879" s="14">
        <v>7.6379999999999999</v>
      </c>
      <c r="G879">
        <f t="shared" si="101"/>
        <v>10733.467747175786</v>
      </c>
      <c r="H879">
        <f t="shared" si="102"/>
        <v>10308.214810433239</v>
      </c>
      <c r="I879" s="5">
        <f t="shared" si="100"/>
        <v>0</v>
      </c>
      <c r="J879" s="6">
        <f>+H879+SUM($B$4:$B$5)-SUM($F$15:F879)</f>
        <v>26133.831652538494</v>
      </c>
      <c r="K879" s="10">
        <f t="shared" si="103"/>
        <v>-1.3923850594099729E-3</v>
      </c>
      <c r="L879" s="10">
        <f>+H879/SUM($F$15:F879)-1</f>
        <v>-2.5171051917367349E-2</v>
      </c>
      <c r="M879" s="14">
        <f t="shared" si="106"/>
        <v>0</v>
      </c>
      <c r="N879" s="14">
        <f t="shared" si="104"/>
        <v>1349.596073636191</v>
      </c>
      <c r="O879" s="4">
        <f t="shared" si="105"/>
        <v>7.8352207482379406</v>
      </c>
      <c r="P879" s="14">
        <f>+AVERAGEIF($C$15:C879,"&lt;&gt;",$B$15:B879)</f>
        <v>7.9704772727272708</v>
      </c>
    </row>
    <row r="880" spans="1:16" x14ac:dyDescent="0.25">
      <c r="A880" s="1">
        <v>41480</v>
      </c>
      <c r="B880" s="14">
        <v>7.6070000000000002</v>
      </c>
      <c r="G880">
        <f t="shared" si="101"/>
        <v>10689.904314318697</v>
      </c>
      <c r="H880">
        <f t="shared" si="102"/>
        <v>10266.377332150518</v>
      </c>
      <c r="I880" s="5">
        <f t="shared" si="100"/>
        <v>0</v>
      </c>
      <c r="J880" s="6">
        <f>+H880+SUM($B$4:$B$5)-SUM($F$15:F880)</f>
        <v>26091.994174255771</v>
      </c>
      <c r="K880" s="10">
        <f t="shared" si="103"/>
        <v>-1.6008933875052422E-3</v>
      </c>
      <c r="L880" s="10">
        <f>+H880/SUM($F$15:F880)-1</f>
        <v>-2.9127545422285017E-2</v>
      </c>
      <c r="M880" s="14">
        <f t="shared" si="106"/>
        <v>0</v>
      </c>
      <c r="N880" s="14">
        <f t="shared" si="104"/>
        <v>1349.596073636191</v>
      </c>
      <c r="O880" s="4">
        <f t="shared" si="105"/>
        <v>7.8352207482379406</v>
      </c>
      <c r="P880" s="14">
        <f>+AVERAGEIF($C$15:C880,"&lt;&gt;",$B$15:B880)</f>
        <v>7.9704772727272708</v>
      </c>
    </row>
    <row r="881" spans="1:16" x14ac:dyDescent="0.25">
      <c r="A881" s="1">
        <v>41481</v>
      </c>
      <c r="B881" s="14">
        <v>7.5830000000000002</v>
      </c>
      <c r="G881">
        <f t="shared" si="101"/>
        <v>10656.177785655143</v>
      </c>
      <c r="H881">
        <f t="shared" si="102"/>
        <v>10233.987026383249</v>
      </c>
      <c r="I881" s="5">
        <f t="shared" si="100"/>
        <v>0</v>
      </c>
      <c r="J881" s="6">
        <f>+H881+SUM($B$4:$B$5)-SUM($F$15:F881)</f>
        <v>26059.603868488506</v>
      </c>
      <c r="K881" s="10">
        <f t="shared" si="103"/>
        <v>-1.2413886631641446E-3</v>
      </c>
      <c r="L881" s="10">
        <f>+H881/SUM($F$15:F881)-1</f>
        <v>-3.2190637168027836E-2</v>
      </c>
      <c r="M881" s="14">
        <f t="shared" si="106"/>
        <v>0</v>
      </c>
      <c r="N881" s="14">
        <f t="shared" si="104"/>
        <v>1349.596073636191</v>
      </c>
      <c r="O881" s="4">
        <f t="shared" si="105"/>
        <v>7.8352207482379406</v>
      </c>
      <c r="P881" s="14">
        <f>+AVERAGEIF($C$15:C881,"&lt;&gt;",$B$15:B881)</f>
        <v>7.9704772727272708</v>
      </c>
    </row>
    <row r="882" spans="1:16" x14ac:dyDescent="0.25">
      <c r="A882" s="1">
        <v>41484</v>
      </c>
      <c r="B882" s="14">
        <v>7.5359999999999996</v>
      </c>
      <c r="G882">
        <f t="shared" si="101"/>
        <v>10590.130000355684</v>
      </c>
      <c r="H882">
        <f t="shared" si="102"/>
        <v>10170.556010922348</v>
      </c>
      <c r="I882" s="5">
        <f t="shared" si="100"/>
        <v>0</v>
      </c>
      <c r="J882" s="6">
        <f>+H882+SUM($B$4:$B$5)-SUM($F$15:F882)</f>
        <v>25996.172853027601</v>
      </c>
      <c r="K882" s="10">
        <f t="shared" si="103"/>
        <v>-2.4340744311008855E-3</v>
      </c>
      <c r="L882" s="10">
        <f>+H882/SUM($F$15:F882)-1</f>
        <v>-3.818919183677405E-2</v>
      </c>
      <c r="M882" s="14">
        <f t="shared" si="106"/>
        <v>0</v>
      </c>
      <c r="N882" s="14">
        <f t="shared" si="104"/>
        <v>1349.596073636191</v>
      </c>
      <c r="O882" s="4">
        <f t="shared" si="105"/>
        <v>7.8352207482379406</v>
      </c>
      <c r="P882" s="14">
        <f>+AVERAGEIF($C$15:C882,"&lt;&gt;",$B$15:B882)</f>
        <v>7.9704772727272708</v>
      </c>
    </row>
    <row r="883" spans="1:16" x14ac:dyDescent="0.25">
      <c r="A883" s="1">
        <v>41485</v>
      </c>
      <c r="B883" s="14">
        <v>7.5389999999999997</v>
      </c>
      <c r="G883">
        <f t="shared" si="101"/>
        <v>10594.345816438628</v>
      </c>
      <c r="H883">
        <f t="shared" si="102"/>
        <v>10174.604799143257</v>
      </c>
      <c r="I883" s="5">
        <f t="shared" si="100"/>
        <v>0</v>
      </c>
      <c r="J883" s="6">
        <f>+H883+SUM($B$4:$B$5)-SUM($F$15:F883)</f>
        <v>26000.221641248514</v>
      </c>
      <c r="K883" s="10">
        <f t="shared" si="103"/>
        <v>1.55745549308417E-4</v>
      </c>
      <c r="L883" s="10">
        <f>+H883/SUM($F$15:F883)-1</f>
        <v>-3.7806305368556115E-2</v>
      </c>
      <c r="M883" s="14">
        <f t="shared" si="106"/>
        <v>0</v>
      </c>
      <c r="N883" s="14">
        <f t="shared" si="104"/>
        <v>1349.596073636191</v>
      </c>
      <c r="O883" s="4">
        <f t="shared" si="105"/>
        <v>7.8352207482379406</v>
      </c>
      <c r="P883" s="14">
        <f>+AVERAGEIF($C$15:C883,"&lt;&gt;",$B$15:B883)</f>
        <v>7.9704772727272708</v>
      </c>
    </row>
    <row r="884" spans="1:16" x14ac:dyDescent="0.25">
      <c r="A884" s="1">
        <v>41486</v>
      </c>
      <c r="B884" s="14">
        <v>7.4809999999999999</v>
      </c>
      <c r="G884">
        <f t="shared" si="101"/>
        <v>10512.840038835042</v>
      </c>
      <c r="H884">
        <f t="shared" si="102"/>
        <v>10096.328226872358</v>
      </c>
      <c r="I884" s="5">
        <f t="shared" si="100"/>
        <v>0</v>
      </c>
      <c r="J884" s="6">
        <f>+H884+SUM($B$4:$B$5)-SUM($F$15:F884)</f>
        <v>25921.945068977613</v>
      </c>
      <c r="K884" s="10">
        <f t="shared" si="103"/>
        <v>-3.0106117305830349E-3</v>
      </c>
      <c r="L884" s="10">
        <f>+H884/SUM($F$15:F884)-1</f>
        <v>-4.5208777087434537E-2</v>
      </c>
      <c r="M884" s="14">
        <f t="shared" si="106"/>
        <v>0</v>
      </c>
      <c r="N884" s="14">
        <f t="shared" si="104"/>
        <v>1349.596073636191</v>
      </c>
      <c r="O884" s="4">
        <f t="shared" si="105"/>
        <v>7.8352207482379406</v>
      </c>
      <c r="P884" s="14">
        <f>+AVERAGEIF($C$15:C884,"&lt;&gt;",$B$15:B884)</f>
        <v>7.9704772727272708</v>
      </c>
    </row>
    <row r="885" spans="1:16" x14ac:dyDescent="0.25">
      <c r="A885" s="1">
        <v>41487</v>
      </c>
      <c r="B885" s="14">
        <v>7.5469999999999997</v>
      </c>
      <c r="G885">
        <f t="shared" si="101"/>
        <v>10605.587992659812</v>
      </c>
      <c r="H885">
        <f t="shared" si="102"/>
        <v>10185.401567732346</v>
      </c>
      <c r="I885" s="5">
        <f t="shared" si="100"/>
        <v>0</v>
      </c>
      <c r="J885" s="6">
        <f>+H885+SUM($B$4:$B$5)-SUM($F$15:F885)</f>
        <v>26011.018409837605</v>
      </c>
      <c r="K885" s="10">
        <f t="shared" si="103"/>
        <v>3.4362136260597254E-3</v>
      </c>
      <c r="L885" s="10">
        <f>+H885/SUM($F$15:F885)-1</f>
        <v>-3.6785274786641953E-2</v>
      </c>
      <c r="M885" s="14">
        <f t="shared" si="106"/>
        <v>0</v>
      </c>
      <c r="N885" s="14">
        <f t="shared" si="104"/>
        <v>1349.596073636191</v>
      </c>
      <c r="O885" s="4">
        <f t="shared" si="105"/>
        <v>7.8352207482379406</v>
      </c>
      <c r="P885" s="14">
        <f>+AVERAGEIF($C$15:C885,"&lt;&gt;",$B$15:B885)</f>
        <v>7.9704772727272708</v>
      </c>
    </row>
    <row r="886" spans="1:16" x14ac:dyDescent="0.25">
      <c r="A886" s="1">
        <v>41488</v>
      </c>
      <c r="B886" s="14">
        <v>7.53</v>
      </c>
      <c r="G886">
        <f t="shared" si="101"/>
        <v>10581.698368189796</v>
      </c>
      <c r="H886">
        <f t="shared" si="102"/>
        <v>10162.458434480532</v>
      </c>
      <c r="I886" s="5">
        <f t="shared" si="100"/>
        <v>0</v>
      </c>
      <c r="J886" s="6">
        <f>+H886+SUM($B$4:$B$5)-SUM($F$15:F886)</f>
        <v>25988.075276585791</v>
      </c>
      <c r="K886" s="10">
        <f t="shared" si="103"/>
        <v>-8.8205440057420592E-4</v>
      </c>
      <c r="L886" s="10">
        <f>+H886/SUM($F$15:F886)-1</f>
        <v>-3.8954964773209699E-2</v>
      </c>
      <c r="M886" s="14">
        <f t="shared" si="106"/>
        <v>0</v>
      </c>
      <c r="N886" s="14">
        <f t="shared" si="104"/>
        <v>1349.596073636191</v>
      </c>
      <c r="O886" s="4">
        <f t="shared" si="105"/>
        <v>7.8352207482379406</v>
      </c>
      <c r="P886" s="14">
        <f>+AVERAGEIF($C$15:C886,"&lt;&gt;",$B$15:B886)</f>
        <v>7.9704772727272708</v>
      </c>
    </row>
    <row r="887" spans="1:16" x14ac:dyDescent="0.25">
      <c r="A887" s="1">
        <v>41492</v>
      </c>
      <c r="B887" s="14">
        <v>7.4539999999999997</v>
      </c>
      <c r="G887">
        <f t="shared" si="101"/>
        <v>10474.897694088544</v>
      </c>
      <c r="H887">
        <f t="shared" si="102"/>
        <v>10059.88913288418</v>
      </c>
      <c r="I887" s="5">
        <f t="shared" si="100"/>
        <v>0</v>
      </c>
      <c r="J887" s="6">
        <f>+H887+SUM($B$4:$B$5)-SUM($F$15:F887)</f>
        <v>25885.505974989435</v>
      </c>
      <c r="K887" s="10">
        <f t="shared" si="103"/>
        <v>-3.9467833036779254E-3</v>
      </c>
      <c r="L887" s="10">
        <f>+H887/SUM($F$15:F887)-1</f>
        <v>-4.8654755301395181E-2</v>
      </c>
      <c r="M887" s="14">
        <f t="shared" si="106"/>
        <v>0</v>
      </c>
      <c r="N887" s="14">
        <f t="shared" si="104"/>
        <v>1349.596073636191</v>
      </c>
      <c r="O887" s="4">
        <f t="shared" si="105"/>
        <v>7.8352207482379406</v>
      </c>
      <c r="P887" s="14">
        <f>+AVERAGEIF($C$15:C887,"&lt;&gt;",$B$15:B887)</f>
        <v>7.9704772727272708</v>
      </c>
    </row>
    <row r="888" spans="1:16" x14ac:dyDescent="0.25">
      <c r="A888" s="1">
        <v>41493</v>
      </c>
      <c r="B888" s="14">
        <v>7.391</v>
      </c>
      <c r="G888">
        <f t="shared" si="101"/>
        <v>10386.365556346718</v>
      </c>
      <c r="H888">
        <f t="shared" si="102"/>
        <v>9974.864580245101</v>
      </c>
      <c r="I888" s="5">
        <f t="shared" si="100"/>
        <v>0</v>
      </c>
      <c r="J888" s="6">
        <f>+H888+SUM($B$4:$B$5)-SUM($F$15:F888)</f>
        <v>25800.481422350356</v>
      </c>
      <c r="K888" s="10">
        <f t="shared" si="103"/>
        <v>-3.2846393932276507E-3</v>
      </c>
      <c r="L888" s="10">
        <f>+H888/SUM($F$15:F888)-1</f>
        <v>-5.669537113396983E-2</v>
      </c>
      <c r="M888" s="14">
        <f t="shared" si="106"/>
        <v>0</v>
      </c>
      <c r="N888" s="14">
        <f t="shared" si="104"/>
        <v>1349.596073636191</v>
      </c>
      <c r="O888" s="4">
        <f t="shared" si="105"/>
        <v>7.8352207482379406</v>
      </c>
      <c r="P888" s="14">
        <f>+AVERAGEIF($C$15:C888,"&lt;&gt;",$B$15:B888)</f>
        <v>7.9704772727272708</v>
      </c>
    </row>
    <row r="889" spans="1:16" x14ac:dyDescent="0.25">
      <c r="A889" s="1">
        <v>41494</v>
      </c>
      <c r="B889" s="14">
        <v>7.4109999999999996</v>
      </c>
      <c r="C889">
        <f>+$B$3</f>
        <v>200</v>
      </c>
      <c r="D889" s="7">
        <f>+$D$11</f>
        <v>2.223157894736842</v>
      </c>
      <c r="E889">
        <v>1.54</v>
      </c>
      <c r="F889" s="6">
        <f>+C889-D889-E889</f>
        <v>196.23684210526318</v>
      </c>
      <c r="G889">
        <f t="shared" si="101"/>
        <v>10614.470996899678</v>
      </c>
      <c r="H889">
        <f t="shared" si="102"/>
        <v>10198.093343823086</v>
      </c>
      <c r="I889" s="5">
        <f t="shared" si="100"/>
        <v>719800</v>
      </c>
      <c r="J889" s="6">
        <f>+H889+SUM($B$4:$B$5)-SUM($F$15:F889)</f>
        <v>25827.47334382308</v>
      </c>
      <c r="K889" s="10">
        <f t="shared" si="103"/>
        <v>1.0461789852238557E-3</v>
      </c>
      <c r="L889" s="10">
        <f>+H889/SUM($F$15:F889)-1</f>
        <v>-5.3156332335271284E-2</v>
      </c>
      <c r="M889" s="14">
        <f t="shared" si="106"/>
        <v>26.47913130552735</v>
      </c>
      <c r="N889" s="14">
        <f t="shared" si="104"/>
        <v>1376.0752049417183</v>
      </c>
      <c r="O889" s="4">
        <f t="shared" si="105"/>
        <v>7.8270576792030635</v>
      </c>
      <c r="P889" s="14">
        <f>+AVERAGEIF($C$15:C889,"&lt;&gt;",$B$15:B889)</f>
        <v>7.9580444444444423</v>
      </c>
    </row>
    <row r="890" spans="1:16" x14ac:dyDescent="0.25">
      <c r="A890" s="1">
        <v>41495</v>
      </c>
      <c r="B890" s="14">
        <v>7.4610000000000003</v>
      </c>
      <c r="G890">
        <f t="shared" si="101"/>
        <v>10686.083943849482</v>
      </c>
      <c r="H890">
        <f t="shared" si="102"/>
        <v>10266.897104070174</v>
      </c>
      <c r="I890" s="5">
        <f t="shared" si="100"/>
        <v>0</v>
      </c>
      <c r="J890" s="6">
        <f>+H890+SUM($B$4:$B$5)-SUM($F$15:F890)</f>
        <v>25896.277104070166</v>
      </c>
      <c r="K890" s="10">
        <f t="shared" si="103"/>
        <v>2.6639756561219752E-3</v>
      </c>
      <c r="L890" s="10">
        <f>+H890/SUM($F$15:F890)-1</f>
        <v>-4.6768235805351166E-2</v>
      </c>
      <c r="M890" s="14">
        <f t="shared" si="106"/>
        <v>0</v>
      </c>
      <c r="N890" s="14">
        <f t="shared" si="104"/>
        <v>1376.0752049417183</v>
      </c>
      <c r="O890" s="4">
        <f t="shared" si="105"/>
        <v>7.8270576792030635</v>
      </c>
      <c r="P890" s="14">
        <f>+AVERAGEIF($C$15:C890,"&lt;&gt;",$B$15:B890)</f>
        <v>7.9580444444444423</v>
      </c>
    </row>
    <row r="891" spans="1:16" x14ac:dyDescent="0.25">
      <c r="A891" s="1">
        <v>41498</v>
      </c>
      <c r="B891" s="14">
        <v>7.54</v>
      </c>
      <c r="G891">
        <f t="shared" si="101"/>
        <v>10799.232400030169</v>
      </c>
      <c r="H891">
        <f t="shared" si="102"/>
        <v>10375.607045260569</v>
      </c>
      <c r="I891" s="5">
        <f t="shared" si="100"/>
        <v>0</v>
      </c>
      <c r="J891" s="6">
        <f>+H891+SUM($B$4:$B$5)-SUM($F$15:F891)</f>
        <v>26004.987045260565</v>
      </c>
      <c r="K891" s="10">
        <f t="shared" si="103"/>
        <v>4.1978984374286821E-3</v>
      </c>
      <c r="L891" s="10">
        <f>+H891/SUM($F$15:F891)-1</f>
        <v>-3.6675043288077802E-2</v>
      </c>
      <c r="M891" s="14">
        <f t="shared" si="106"/>
        <v>0</v>
      </c>
      <c r="N891" s="14">
        <f t="shared" si="104"/>
        <v>1376.0752049417183</v>
      </c>
      <c r="O891" s="4">
        <f t="shared" si="105"/>
        <v>7.8270576792030635</v>
      </c>
      <c r="P891" s="14">
        <f>+AVERAGEIF($C$15:C891,"&lt;&gt;",$B$15:B891)</f>
        <v>7.9580444444444423</v>
      </c>
    </row>
    <row r="892" spans="1:16" x14ac:dyDescent="0.25">
      <c r="A892" s="1">
        <v>41499</v>
      </c>
      <c r="B892" s="14">
        <v>7.6210000000000004</v>
      </c>
      <c r="G892">
        <f t="shared" si="101"/>
        <v>10915.245374088849</v>
      </c>
      <c r="H892">
        <f t="shared" si="102"/>
        <v>10487.069136860848</v>
      </c>
      <c r="I892" s="5">
        <f t="shared" si="100"/>
        <v>0</v>
      </c>
      <c r="J892" s="6">
        <f>+H892+SUM($B$4:$B$5)-SUM($F$15:F892)</f>
        <v>26116.44913686084</v>
      </c>
      <c r="K892" s="10">
        <f t="shared" si="103"/>
        <v>4.2861813930643589E-3</v>
      </c>
      <c r="L892" s="10">
        <f>+H892/SUM($F$15:F892)-1</f>
        <v>-2.6326326909607678E-2</v>
      </c>
      <c r="M892" s="14">
        <f t="shared" si="106"/>
        <v>0</v>
      </c>
      <c r="N892" s="14">
        <f t="shared" si="104"/>
        <v>1376.0752049417183</v>
      </c>
      <c r="O892" s="4">
        <f t="shared" si="105"/>
        <v>7.8270576792030635</v>
      </c>
      <c r="P892" s="14">
        <f>+AVERAGEIF($C$15:C892,"&lt;&gt;",$B$15:B892)</f>
        <v>7.9580444444444423</v>
      </c>
    </row>
    <row r="893" spans="1:16" x14ac:dyDescent="0.25">
      <c r="A893" s="1">
        <v>41500</v>
      </c>
      <c r="B893" s="14">
        <v>7.6180000000000003</v>
      </c>
      <c r="G893">
        <f t="shared" si="101"/>
        <v>10910.948597271859</v>
      </c>
      <c r="H893">
        <f t="shared" si="102"/>
        <v>10482.940911246022</v>
      </c>
      <c r="I893" s="5">
        <f t="shared" si="100"/>
        <v>0</v>
      </c>
      <c r="J893" s="6">
        <f>+H893+SUM($B$4:$B$5)-SUM($F$15:F893)</f>
        <v>26112.320911246014</v>
      </c>
      <c r="K893" s="10">
        <f t="shared" si="103"/>
        <v>-1.5806994255584961E-4</v>
      </c>
      <c r="L893" s="10">
        <f>+H893/SUM($F$15:F893)-1</f>
        <v>-2.6709612701402929E-2</v>
      </c>
      <c r="M893" s="14">
        <f t="shared" si="106"/>
        <v>0</v>
      </c>
      <c r="N893" s="14">
        <f t="shared" si="104"/>
        <v>1376.0752049417183</v>
      </c>
      <c r="O893" s="4">
        <f t="shared" si="105"/>
        <v>7.8270576792030635</v>
      </c>
      <c r="P893" s="14">
        <f>+AVERAGEIF($C$15:C893,"&lt;&gt;",$B$15:B893)</f>
        <v>7.9580444444444423</v>
      </c>
    </row>
    <row r="894" spans="1:16" x14ac:dyDescent="0.25">
      <c r="A894" s="1">
        <v>41502</v>
      </c>
      <c r="B894" s="14">
        <v>7.5220000000000002</v>
      </c>
      <c r="G894">
        <f t="shared" si="101"/>
        <v>10773.451739128239</v>
      </c>
      <c r="H894">
        <f t="shared" si="102"/>
        <v>10350.837691571616</v>
      </c>
      <c r="I894" s="5">
        <f t="shared" si="100"/>
        <v>0</v>
      </c>
      <c r="J894" s="6">
        <f>+H894+SUM($B$4:$B$5)-SUM($F$15:F894)</f>
        <v>25980.217691571608</v>
      </c>
      <c r="K894" s="10">
        <f t="shared" si="103"/>
        <v>-5.0590378436070615E-3</v>
      </c>
      <c r="L894" s="10">
        <f>+H894/SUM($F$15:F894)-1</f>
        <v>-3.89747580388492E-2</v>
      </c>
      <c r="M894" s="14">
        <f t="shared" si="106"/>
        <v>0</v>
      </c>
      <c r="N894" s="14">
        <f t="shared" si="104"/>
        <v>1376.0752049417183</v>
      </c>
      <c r="O894" s="4">
        <f t="shared" si="105"/>
        <v>7.8270576792030635</v>
      </c>
      <c r="P894" s="14">
        <f>+AVERAGEIF($C$15:C894,"&lt;&gt;",$B$15:B894)</f>
        <v>7.9580444444444423</v>
      </c>
    </row>
    <row r="895" spans="1:16" x14ac:dyDescent="0.25">
      <c r="A895" s="1">
        <v>41505</v>
      </c>
      <c r="B895" s="14">
        <v>7.4169999999999998</v>
      </c>
      <c r="G895">
        <f t="shared" si="101"/>
        <v>10623.064550533654</v>
      </c>
      <c r="H895">
        <f t="shared" si="102"/>
        <v>10206.349795052734</v>
      </c>
      <c r="I895" s="5">
        <f t="shared" si="100"/>
        <v>0</v>
      </c>
      <c r="J895" s="6">
        <f>+H895+SUM($B$4:$B$5)-SUM($F$15:F895)</f>
        <v>25835.729795052732</v>
      </c>
      <c r="K895" s="10">
        <f t="shared" si="103"/>
        <v>-5.5614582692949943E-3</v>
      </c>
      <c r="L895" s="10">
        <f>+H895/SUM($F$15:F895)-1</f>
        <v>-5.2389760751681114E-2</v>
      </c>
      <c r="M895" s="14">
        <f t="shared" si="106"/>
        <v>0</v>
      </c>
      <c r="N895" s="14">
        <f t="shared" si="104"/>
        <v>1376.0752049417183</v>
      </c>
      <c r="O895" s="4">
        <f t="shared" si="105"/>
        <v>7.8270576792030635</v>
      </c>
      <c r="P895" s="14">
        <f>+AVERAGEIF($C$15:C895,"&lt;&gt;",$B$15:B895)</f>
        <v>7.9580444444444423</v>
      </c>
    </row>
    <row r="896" spans="1:16" x14ac:dyDescent="0.25">
      <c r="A896" s="1">
        <v>41506</v>
      </c>
      <c r="B896" s="14">
        <v>7.2910000000000004</v>
      </c>
      <c r="G896">
        <f t="shared" si="101"/>
        <v>10442.599924220154</v>
      </c>
      <c r="H896">
        <f t="shared" si="102"/>
        <v>10032.964319230079</v>
      </c>
      <c r="I896" s="5">
        <f t="shared" si="100"/>
        <v>0</v>
      </c>
      <c r="J896" s="6">
        <f>+H896+SUM($B$4:$B$5)-SUM($F$15:F896)</f>
        <v>25662.344319230073</v>
      </c>
      <c r="K896" s="10">
        <f t="shared" si="103"/>
        <v>-6.7110732771272774E-3</v>
      </c>
      <c r="L896" s="10">
        <f>+H896/SUM($F$15:F896)-1</f>
        <v>-6.8487764007079122E-2</v>
      </c>
      <c r="M896" s="14">
        <f t="shared" si="106"/>
        <v>0</v>
      </c>
      <c r="N896" s="14">
        <f t="shared" si="104"/>
        <v>1376.0752049417183</v>
      </c>
      <c r="O896" s="4">
        <f t="shared" si="105"/>
        <v>7.8270576792030635</v>
      </c>
      <c r="P896" s="14">
        <f>+AVERAGEIF($C$15:C896,"&lt;&gt;",$B$15:B896)</f>
        <v>7.9580444444444423</v>
      </c>
    </row>
    <row r="897" spans="1:16" x14ac:dyDescent="0.25">
      <c r="A897" s="1">
        <v>41507</v>
      </c>
      <c r="B897" s="14">
        <v>7.266</v>
      </c>
      <c r="G897">
        <f t="shared" si="101"/>
        <v>10406.793450745254</v>
      </c>
      <c r="H897">
        <f t="shared" si="102"/>
        <v>9998.5624391065357</v>
      </c>
      <c r="I897" s="5">
        <f t="shared" si="100"/>
        <v>0</v>
      </c>
      <c r="J897" s="6">
        <f>+H897+SUM($B$4:$B$5)-SUM($F$15:F897)</f>
        <v>25627.942439106529</v>
      </c>
      <c r="K897" s="10">
        <f t="shared" si="103"/>
        <v>-1.3405587461378099E-3</v>
      </c>
      <c r="L897" s="10">
        <f>+H897/SUM($F$15:F897)-1</f>
        <v>-7.168181227203918E-2</v>
      </c>
      <c r="M897" s="14">
        <f t="shared" si="106"/>
        <v>0</v>
      </c>
      <c r="N897" s="14">
        <f t="shared" si="104"/>
        <v>1376.0752049417183</v>
      </c>
      <c r="O897" s="4">
        <f t="shared" si="105"/>
        <v>7.8270576792030635</v>
      </c>
      <c r="P897" s="14">
        <f>+AVERAGEIF($C$15:C897,"&lt;&gt;",$B$15:B897)</f>
        <v>7.9580444444444423</v>
      </c>
    </row>
    <row r="898" spans="1:16" x14ac:dyDescent="0.25">
      <c r="A898" s="1">
        <v>41508</v>
      </c>
      <c r="B898" s="14">
        <v>7.2629999999999999</v>
      </c>
      <c r="G898">
        <f t="shared" si="101"/>
        <v>10402.496673928264</v>
      </c>
      <c r="H898">
        <f t="shared" si="102"/>
        <v>9994.4342134917097</v>
      </c>
      <c r="I898" s="5">
        <f t="shared" si="100"/>
        <v>0</v>
      </c>
      <c r="J898" s="6">
        <f>+H898+SUM($B$4:$B$5)-SUM($F$15:F898)</f>
        <v>25623.814213491703</v>
      </c>
      <c r="K898" s="10">
        <f t="shared" si="103"/>
        <v>-1.6108299074868437E-4</v>
      </c>
      <c r="L898" s="10">
        <f>+H898/SUM($F$15:F898)-1</f>
        <v>-7.2065098063834432E-2</v>
      </c>
      <c r="M898" s="14">
        <f t="shared" si="106"/>
        <v>0</v>
      </c>
      <c r="N898" s="14">
        <f t="shared" si="104"/>
        <v>1376.0752049417183</v>
      </c>
      <c r="O898" s="4">
        <f t="shared" si="105"/>
        <v>7.8270576792030635</v>
      </c>
      <c r="P898" s="14">
        <f>+AVERAGEIF($C$15:C898,"&lt;&gt;",$B$15:B898)</f>
        <v>7.9580444444444423</v>
      </c>
    </row>
    <row r="899" spans="1:16" x14ac:dyDescent="0.25">
      <c r="A899" s="1">
        <v>41509</v>
      </c>
      <c r="B899" s="14">
        <v>7.3070000000000004</v>
      </c>
      <c r="G899">
        <f t="shared" si="101"/>
        <v>10465.516067244091</v>
      </c>
      <c r="H899">
        <f t="shared" si="102"/>
        <v>10054.981522509146</v>
      </c>
      <c r="I899" s="5">
        <f t="shared" si="100"/>
        <v>0</v>
      </c>
      <c r="J899" s="6">
        <f>+H899+SUM($B$4:$B$5)-SUM($F$15:F899)</f>
        <v>25684.361522509138</v>
      </c>
      <c r="K899" s="10">
        <f t="shared" si="103"/>
        <v>2.362931158997883E-3</v>
      </c>
      <c r="L899" s="10">
        <f>+H899/SUM($F$15:F899)-1</f>
        <v>-6.6443573117504817E-2</v>
      </c>
      <c r="M899" s="14">
        <f t="shared" si="106"/>
        <v>0</v>
      </c>
      <c r="N899" s="14">
        <f t="shared" si="104"/>
        <v>1376.0752049417183</v>
      </c>
      <c r="O899" s="4">
        <f t="shared" si="105"/>
        <v>7.8270576792030635</v>
      </c>
      <c r="P899" s="14">
        <f>+AVERAGEIF($C$15:C899,"&lt;&gt;",$B$15:B899)</f>
        <v>7.9580444444444423</v>
      </c>
    </row>
    <row r="900" spans="1:16" x14ac:dyDescent="0.25">
      <c r="A900" s="1">
        <v>41512</v>
      </c>
      <c r="B900" s="14">
        <v>7.3250000000000002</v>
      </c>
      <c r="G900">
        <f t="shared" si="101"/>
        <v>10491.296728146019</v>
      </c>
      <c r="H900">
        <f t="shared" si="102"/>
        <v>10079.750876198097</v>
      </c>
      <c r="I900" s="5">
        <f t="shared" si="100"/>
        <v>0</v>
      </c>
      <c r="J900" s="6">
        <f>+H900+SUM($B$4:$B$5)-SUM($F$15:F900)</f>
        <v>25709.130876198094</v>
      </c>
      <c r="K900" s="10">
        <f t="shared" si="103"/>
        <v>9.6437490444323259E-4</v>
      </c>
      <c r="L900" s="10">
        <f>+H900/SUM($F$15:F900)-1</f>
        <v>-6.4143858366733641E-2</v>
      </c>
      <c r="M900" s="14">
        <f t="shared" si="106"/>
        <v>0</v>
      </c>
      <c r="N900" s="14">
        <f t="shared" si="104"/>
        <v>1376.0752049417183</v>
      </c>
      <c r="O900" s="4">
        <f t="shared" si="105"/>
        <v>7.8270576792030635</v>
      </c>
      <c r="P900" s="14">
        <f>+AVERAGEIF($C$15:C900,"&lt;&gt;",$B$15:B900)</f>
        <v>7.9580444444444423</v>
      </c>
    </row>
    <row r="901" spans="1:16" x14ac:dyDescent="0.25">
      <c r="A901" s="1">
        <v>41513</v>
      </c>
      <c r="B901" s="14">
        <v>7.2</v>
      </c>
      <c r="G901">
        <f t="shared" si="101"/>
        <v>10312.264360771513</v>
      </c>
      <c r="H901">
        <f t="shared" si="102"/>
        <v>9907.741475580382</v>
      </c>
      <c r="I901" s="5">
        <f t="shared" si="100"/>
        <v>0</v>
      </c>
      <c r="J901" s="6">
        <f>+H901+SUM($B$4:$B$5)-SUM($F$15:F901)</f>
        <v>25537.121475580378</v>
      </c>
      <c r="K901" s="10">
        <f t="shared" si="103"/>
        <v>-6.6905957049278042E-3</v>
      </c>
      <c r="L901" s="10">
        <f>+H901/SUM($F$15:F901)-1</f>
        <v>-8.011409969153338E-2</v>
      </c>
      <c r="M901" s="14">
        <f t="shared" si="106"/>
        <v>0</v>
      </c>
      <c r="N901" s="14">
        <f t="shared" si="104"/>
        <v>1376.0752049417183</v>
      </c>
      <c r="O901" s="4">
        <f t="shared" si="105"/>
        <v>7.8270576792030635</v>
      </c>
      <c r="P901" s="14">
        <f>+AVERAGEIF($C$15:C901,"&lt;&gt;",$B$15:B901)</f>
        <v>7.9580444444444423</v>
      </c>
    </row>
    <row r="902" spans="1:16" x14ac:dyDescent="0.25">
      <c r="A902" s="1">
        <v>41514</v>
      </c>
      <c r="B902" s="14">
        <v>7.1859999999999999</v>
      </c>
      <c r="G902">
        <f t="shared" si="101"/>
        <v>10292.212735625568</v>
      </c>
      <c r="H902">
        <f t="shared" si="102"/>
        <v>9888.4764227111973</v>
      </c>
      <c r="I902" s="5">
        <f t="shared" si="100"/>
        <v>0</v>
      </c>
      <c r="J902" s="6">
        <f>+H902+SUM($B$4:$B$5)-SUM($F$15:F902)</f>
        <v>25517.856422711189</v>
      </c>
      <c r="K902" s="10">
        <f t="shared" si="103"/>
        <v>-7.5439406464072878E-4</v>
      </c>
      <c r="L902" s="10">
        <f>+H902/SUM($F$15:F902)-1</f>
        <v>-8.1902766719911035E-2</v>
      </c>
      <c r="M902" s="14">
        <f t="shared" si="106"/>
        <v>0</v>
      </c>
      <c r="N902" s="14">
        <f t="shared" si="104"/>
        <v>1376.0752049417183</v>
      </c>
      <c r="O902" s="4">
        <f t="shared" si="105"/>
        <v>7.8270576792030635</v>
      </c>
      <c r="P902" s="14">
        <f>+AVERAGEIF($C$15:C902,"&lt;&gt;",$B$15:B902)</f>
        <v>7.9580444444444423</v>
      </c>
    </row>
    <row r="903" spans="1:16" x14ac:dyDescent="0.25">
      <c r="A903" s="1">
        <v>41515</v>
      </c>
      <c r="B903" s="14">
        <v>7.3170000000000002</v>
      </c>
      <c r="G903">
        <f t="shared" si="101"/>
        <v>10479.838656634049</v>
      </c>
      <c r="H903">
        <f t="shared" si="102"/>
        <v>10068.742274558563</v>
      </c>
      <c r="I903" s="5">
        <f t="shared" si="100"/>
        <v>0</v>
      </c>
      <c r="J903" s="6">
        <f>+H903+SUM($B$4:$B$5)-SUM($F$15:F903)</f>
        <v>25698.122274558558</v>
      </c>
      <c r="K903" s="10">
        <f t="shared" si="103"/>
        <v>7.0643023011498496E-3</v>
      </c>
      <c r="L903" s="10">
        <f>+H903/SUM($F$15:F903)-1</f>
        <v>-6.5165953811520905E-2</v>
      </c>
      <c r="M903" s="14">
        <f t="shared" si="106"/>
        <v>0</v>
      </c>
      <c r="N903" s="14">
        <f t="shared" si="104"/>
        <v>1376.0752049417183</v>
      </c>
      <c r="O903" s="4">
        <f t="shared" si="105"/>
        <v>7.8270576792030635</v>
      </c>
      <c r="P903" s="14">
        <f>+AVERAGEIF($C$15:C903,"&lt;&gt;",$B$15:B903)</f>
        <v>7.9580444444444423</v>
      </c>
    </row>
    <row r="904" spans="1:16" x14ac:dyDescent="0.25">
      <c r="A904" s="1">
        <v>41516</v>
      </c>
      <c r="B904" s="14">
        <v>7.3929999999999998</v>
      </c>
      <c r="G904">
        <f t="shared" si="101"/>
        <v>10588.690335997746</v>
      </c>
      <c r="H904">
        <f t="shared" si="102"/>
        <v>10173.323990134131</v>
      </c>
      <c r="I904" s="5">
        <f t="shared" si="100"/>
        <v>0</v>
      </c>
      <c r="J904" s="6">
        <f>+H904+SUM($B$4:$B$5)-SUM($F$15:F904)</f>
        <v>25802.703990134123</v>
      </c>
      <c r="K904" s="10">
        <f t="shared" si="103"/>
        <v>4.0696247943026176E-3</v>
      </c>
      <c r="L904" s="10">
        <f>+H904/SUM($F$15:F904)-1</f>
        <v>-5.5456047086042792E-2</v>
      </c>
      <c r="M904" s="14">
        <f t="shared" si="106"/>
        <v>0</v>
      </c>
      <c r="N904" s="14">
        <f t="shared" si="104"/>
        <v>1376.0752049417183</v>
      </c>
      <c r="O904" s="4">
        <f t="shared" si="105"/>
        <v>7.8270576792030635</v>
      </c>
      <c r="P904" s="14">
        <f>+AVERAGEIF($C$15:C904,"&lt;&gt;",$B$15:B904)</f>
        <v>7.9580444444444423</v>
      </c>
    </row>
    <row r="905" spans="1:16" x14ac:dyDescent="0.25">
      <c r="A905" s="1">
        <v>41519</v>
      </c>
      <c r="B905" s="14">
        <v>7.4539999999999997</v>
      </c>
      <c r="G905">
        <f t="shared" si="101"/>
        <v>10676.058131276504</v>
      </c>
      <c r="H905">
        <f t="shared" si="102"/>
        <v>10257.264577635577</v>
      </c>
      <c r="I905" s="5">
        <f t="shared" si="100"/>
        <v>0</v>
      </c>
      <c r="J905" s="6">
        <f>+H905+SUM($B$4:$B$5)-SUM($F$15:F905)</f>
        <v>25886.644577635572</v>
      </c>
      <c r="K905" s="10">
        <f t="shared" si="103"/>
        <v>3.2531701923002032E-3</v>
      </c>
      <c r="L905" s="10">
        <f>+H905/SUM($F$15:F905)-1</f>
        <v>-4.7662569319540493E-2</v>
      </c>
      <c r="M905" s="14">
        <f t="shared" si="106"/>
        <v>0</v>
      </c>
      <c r="N905" s="14">
        <f t="shared" si="104"/>
        <v>1376.0752049417183</v>
      </c>
      <c r="O905" s="4">
        <f t="shared" si="105"/>
        <v>7.8270576792030635</v>
      </c>
      <c r="P905" s="14">
        <f>+AVERAGEIF($C$15:C905,"&lt;&gt;",$B$15:B905)</f>
        <v>7.9580444444444423</v>
      </c>
    </row>
    <row r="906" spans="1:16" x14ac:dyDescent="0.25">
      <c r="A906" s="1">
        <v>41520</v>
      </c>
      <c r="B906" s="14">
        <v>7.4420000000000002</v>
      </c>
      <c r="G906">
        <f t="shared" si="101"/>
        <v>10658.871024008553</v>
      </c>
      <c r="H906">
        <f t="shared" si="102"/>
        <v>10240.751675176276</v>
      </c>
      <c r="I906" s="5">
        <f t="shared" si="100"/>
        <v>0</v>
      </c>
      <c r="J906" s="6">
        <f>+H906+SUM($B$4:$B$5)-SUM($F$15:F906)</f>
        <v>25870.131675176268</v>
      </c>
      <c r="K906" s="10">
        <f t="shared" si="103"/>
        <v>-6.3789273305703276E-4</v>
      </c>
      <c r="L906" s="10">
        <f>+H906/SUM($F$15:F906)-1</f>
        <v>-4.9195712486721277E-2</v>
      </c>
      <c r="M906" s="14">
        <f t="shared" si="106"/>
        <v>0</v>
      </c>
      <c r="N906" s="14">
        <f t="shared" si="104"/>
        <v>1376.0752049417183</v>
      </c>
      <c r="O906" s="4">
        <f t="shared" si="105"/>
        <v>7.8270576792030635</v>
      </c>
      <c r="P906" s="14">
        <f>+AVERAGEIF($C$15:C906,"&lt;&gt;",$B$15:B906)</f>
        <v>7.9580444444444423</v>
      </c>
    </row>
    <row r="907" spans="1:16" x14ac:dyDescent="0.25">
      <c r="A907" s="1">
        <v>41521</v>
      </c>
      <c r="B907" s="14">
        <v>7.4429999999999996</v>
      </c>
      <c r="G907">
        <f t="shared" si="101"/>
        <v>10660.303282947547</v>
      </c>
      <c r="H907">
        <f t="shared" si="102"/>
        <v>10242.127750381216</v>
      </c>
      <c r="I907" s="5">
        <f t="shared" si="100"/>
        <v>0</v>
      </c>
      <c r="J907" s="6">
        <f>+H907+SUM($B$4:$B$5)-SUM($F$15:F907)</f>
        <v>25871.50775038121</v>
      </c>
      <c r="K907" s="10">
        <f t="shared" si="103"/>
        <v>5.3191658327067515E-5</v>
      </c>
      <c r="L907" s="10">
        <f>+H907/SUM($F$15:F907)-1</f>
        <v>-4.9067950556123008E-2</v>
      </c>
      <c r="M907" s="14">
        <f t="shared" si="106"/>
        <v>0</v>
      </c>
      <c r="N907" s="14">
        <f t="shared" si="104"/>
        <v>1376.0752049417183</v>
      </c>
      <c r="O907" s="4">
        <f t="shared" si="105"/>
        <v>7.8270576792030635</v>
      </c>
      <c r="P907" s="14">
        <f>+AVERAGEIF($C$15:C907,"&lt;&gt;",$B$15:B907)</f>
        <v>7.9580444444444423</v>
      </c>
    </row>
    <row r="908" spans="1:16" x14ac:dyDescent="0.25">
      <c r="A908" s="1">
        <v>41522</v>
      </c>
      <c r="B908" s="14">
        <v>7.5469999999999997</v>
      </c>
      <c r="G908">
        <f t="shared" si="101"/>
        <v>10809.258212603134</v>
      </c>
      <c r="H908">
        <f t="shared" si="102"/>
        <v>10385.239571695154</v>
      </c>
      <c r="I908" s="5">
        <f t="shared" si="100"/>
        <v>0</v>
      </c>
      <c r="J908" s="6">
        <f>+H908+SUM($B$4:$B$5)-SUM($F$15:F908)</f>
        <v>26014.619571695152</v>
      </c>
      <c r="K908" s="10">
        <f t="shared" si="103"/>
        <v>5.531638229002489E-3</v>
      </c>
      <c r="L908" s="10">
        <f>+H908/SUM($F$15:F908)-1</f>
        <v>-3.5780709773889696E-2</v>
      </c>
      <c r="M908" s="14">
        <f t="shared" si="106"/>
        <v>0</v>
      </c>
      <c r="N908" s="14">
        <f t="shared" si="104"/>
        <v>1376.0752049417183</v>
      </c>
      <c r="O908" s="4">
        <f t="shared" si="105"/>
        <v>7.8270576792030635</v>
      </c>
      <c r="P908" s="14">
        <f>+AVERAGEIF($C$15:C908,"&lt;&gt;",$B$15:B908)</f>
        <v>7.9580444444444423</v>
      </c>
    </row>
    <row r="909" spans="1:16" x14ac:dyDescent="0.25">
      <c r="A909" s="1">
        <v>41523</v>
      </c>
      <c r="B909" s="14">
        <v>7.5860000000000003</v>
      </c>
      <c r="G909">
        <f t="shared" si="101"/>
        <v>10865.116311223979</v>
      </c>
      <c r="H909">
        <f t="shared" si="102"/>
        <v>10438.90650468788</v>
      </c>
      <c r="I909" s="5">
        <f t="shared" si="100"/>
        <v>0</v>
      </c>
      <c r="J909" s="6">
        <f>+H909+SUM($B$4:$B$5)-SUM($F$15:F909)</f>
        <v>26068.286504687876</v>
      </c>
      <c r="K909" s="10">
        <f t="shared" si="103"/>
        <v>2.0629528271525199E-3</v>
      </c>
      <c r="L909" s="10">
        <f>+H909/SUM($F$15:F909)-1</f>
        <v>-3.0797994480552204E-2</v>
      </c>
      <c r="M909" s="14">
        <f t="shared" si="106"/>
        <v>0</v>
      </c>
      <c r="N909" s="14">
        <f t="shared" si="104"/>
        <v>1376.0752049417183</v>
      </c>
      <c r="O909" s="4">
        <f t="shared" si="105"/>
        <v>7.8270576792030635</v>
      </c>
      <c r="P909" s="14">
        <f>+AVERAGEIF($C$15:C909,"&lt;&gt;",$B$15:B909)</f>
        <v>7.9580444444444423</v>
      </c>
    </row>
    <row r="910" spans="1:16" x14ac:dyDescent="0.25">
      <c r="A910" s="1">
        <v>41526</v>
      </c>
      <c r="B910" s="14">
        <v>7.6630000000000003</v>
      </c>
      <c r="C910">
        <f>+$B$3</f>
        <v>200</v>
      </c>
      <c r="D910" s="7">
        <f>+$D$11</f>
        <v>2.223157894736842</v>
      </c>
      <c r="E910">
        <v>1.54</v>
      </c>
      <c r="F910" s="6">
        <f>+C910-D910-E910</f>
        <v>196.23684210526318</v>
      </c>
      <c r="G910">
        <f t="shared" si="101"/>
        <v>11175.400249526674</v>
      </c>
      <c r="H910">
        <f t="shared" si="102"/>
        <v>10741.101137573656</v>
      </c>
      <c r="I910" s="5">
        <f t="shared" si="100"/>
        <v>713400</v>
      </c>
      <c r="J910" s="6">
        <f>+H910+SUM($B$4:$B$5)-SUM($F$15:F910)</f>
        <v>26174.244295468387</v>
      </c>
      <c r="K910" s="10">
        <f t="shared" si="103"/>
        <v>4.0646242997772752E-3</v>
      </c>
      <c r="L910" s="10">
        <f>+H910/SUM($F$15:F910)-1</f>
        <v>-2.0585269579234899E-2</v>
      </c>
      <c r="M910" s="14">
        <f t="shared" si="106"/>
        <v>25.608357315054569</v>
      </c>
      <c r="N910" s="14">
        <f t="shared" si="104"/>
        <v>1401.6835622567728</v>
      </c>
      <c r="O910" s="4">
        <f t="shared" si="105"/>
        <v>7.8240603923813898</v>
      </c>
      <c r="P910" s="14">
        <f>+AVERAGEIF($C$15:C910,"&lt;&gt;",$B$15:B910)</f>
        <v>7.951630434782607</v>
      </c>
    </row>
    <row r="911" spans="1:16" x14ac:dyDescent="0.25">
      <c r="A911" s="1">
        <v>41527</v>
      </c>
      <c r="B911" s="14">
        <v>7.78</v>
      </c>
      <c r="G911">
        <f t="shared" si="101"/>
        <v>11346.028179736073</v>
      </c>
      <c r="H911">
        <f t="shared" si="102"/>
        <v>10905.098114357699</v>
      </c>
      <c r="I911" s="5">
        <f t="shared" si="100"/>
        <v>0</v>
      </c>
      <c r="J911" s="6">
        <f>+H911+SUM($B$4:$B$5)-SUM($F$15:F911)</f>
        <v>26338.241272252431</v>
      </c>
      <c r="K911" s="10">
        <f t="shared" si="103"/>
        <v>6.2655859299225458E-3</v>
      </c>
      <c r="L911" s="10">
        <f>+H911/SUM($F$15:F911)-1</f>
        <v>-5.6313972760598796E-3</v>
      </c>
      <c r="M911" s="14">
        <f t="shared" si="106"/>
        <v>0</v>
      </c>
      <c r="N911" s="14">
        <f t="shared" si="104"/>
        <v>1401.6835622567728</v>
      </c>
      <c r="O911" s="4">
        <f t="shared" si="105"/>
        <v>7.8240603923813898</v>
      </c>
      <c r="P911" s="14">
        <f>+AVERAGEIF($C$15:C911,"&lt;&gt;",$B$15:B911)</f>
        <v>7.951630434782607</v>
      </c>
    </row>
    <row r="912" spans="1:16" x14ac:dyDescent="0.25">
      <c r="A912" s="1">
        <v>41528</v>
      </c>
      <c r="B912" s="14">
        <v>7.7619999999999996</v>
      </c>
      <c r="G912">
        <f t="shared" si="101"/>
        <v>11319.777728934625</v>
      </c>
      <c r="H912">
        <f t="shared" si="102"/>
        <v>10879.867810237076</v>
      </c>
      <c r="I912" s="5">
        <f t="shared" ref="I912:I975" si="107">+C912*(MAX($A:$A)-A912)</f>
        <v>0</v>
      </c>
      <c r="J912" s="6">
        <f>+H912+SUM($B$4:$B$5)-SUM($F$15:F912)</f>
        <v>26313.010968131806</v>
      </c>
      <c r="K912" s="10">
        <f t="shared" si="103"/>
        <v>-9.579342773811117E-4</v>
      </c>
      <c r="L912" s="10">
        <f>+H912/SUM($F$15:F912)-1</f>
        <v>-7.9319930150100193E-3</v>
      </c>
      <c r="M912" s="14">
        <f t="shared" si="106"/>
        <v>0</v>
      </c>
      <c r="N912" s="14">
        <f t="shared" si="104"/>
        <v>1401.6835622567728</v>
      </c>
      <c r="O912" s="4">
        <f t="shared" si="105"/>
        <v>7.8240603923813898</v>
      </c>
      <c r="P912" s="14">
        <f>+AVERAGEIF($C$15:C912,"&lt;&gt;",$B$15:B912)</f>
        <v>7.951630434782607</v>
      </c>
    </row>
    <row r="913" spans="1:16" x14ac:dyDescent="0.25">
      <c r="A913" s="1">
        <v>41529</v>
      </c>
      <c r="B913" s="14">
        <v>7.7489999999999997</v>
      </c>
      <c r="G913">
        <f t="shared" ref="G913:G976" si="108">+(B913/B912*G912)+C913</f>
        <v>11300.81907002247</v>
      </c>
      <c r="H913">
        <f t="shared" ref="H913:H976" si="109">+(B913/B912*H912)+F913</f>
        <v>10861.645923927737</v>
      </c>
      <c r="I913" s="5">
        <f t="shared" si="107"/>
        <v>0</v>
      </c>
      <c r="J913" s="6">
        <f>+H913+SUM($B$4:$B$5)-SUM($F$15:F913)</f>
        <v>26294.78908182247</v>
      </c>
      <c r="K913" s="10">
        <f t="shared" ref="K913:K976" si="110">+J913/J912-1</f>
        <v>-6.9250479663485187E-4</v>
      </c>
      <c r="L913" s="10">
        <f>+H913/SUM($F$15:F913)-1</f>
        <v>-9.5935343820294783E-3</v>
      </c>
      <c r="M913" s="14">
        <f t="shared" si="106"/>
        <v>0</v>
      </c>
      <c r="N913" s="14">
        <f t="shared" ref="N913:N976" si="111">+M913+N912</f>
        <v>1401.6835622567728</v>
      </c>
      <c r="O913" s="4">
        <f t="shared" ref="O913:O976" si="112">((O912*N912)+(B913*M913))/N913</f>
        <v>7.8240603923813898</v>
      </c>
      <c r="P913" s="14">
        <f>+AVERAGEIF($C$15:C913,"&lt;&gt;",$B$15:B913)</f>
        <v>7.951630434782607</v>
      </c>
    </row>
    <row r="914" spans="1:16" x14ac:dyDescent="0.25">
      <c r="A914" s="1">
        <v>41530</v>
      </c>
      <c r="B914" s="14">
        <v>7.75</v>
      </c>
      <c r="G914">
        <f t="shared" si="108"/>
        <v>11302.277428400328</v>
      </c>
      <c r="H914">
        <f t="shared" si="109"/>
        <v>10863.047607489994</v>
      </c>
      <c r="I914" s="5">
        <f t="shared" si="107"/>
        <v>0</v>
      </c>
      <c r="J914" s="6">
        <f>+H914+SUM($B$4:$B$5)-SUM($F$15:F914)</f>
        <v>26296.190765384723</v>
      </c>
      <c r="K914" s="10">
        <f t="shared" si="110"/>
        <v>5.3306514758100221E-5</v>
      </c>
      <c r="L914" s="10">
        <f>+H914/SUM($F$15:F914)-1</f>
        <v>-9.4657235076434088E-3</v>
      </c>
      <c r="M914" s="14">
        <f t="shared" si="106"/>
        <v>0</v>
      </c>
      <c r="N914" s="14">
        <f t="shared" si="111"/>
        <v>1401.6835622567728</v>
      </c>
      <c r="O914" s="4">
        <f t="shared" si="112"/>
        <v>7.8240603923813898</v>
      </c>
      <c r="P914" s="14">
        <f>+AVERAGEIF($C$15:C914,"&lt;&gt;",$B$15:B914)</f>
        <v>7.951630434782607</v>
      </c>
    </row>
    <row r="915" spans="1:16" x14ac:dyDescent="0.25">
      <c r="A915" s="1">
        <v>41533</v>
      </c>
      <c r="B915" s="14">
        <v>7.8</v>
      </c>
      <c r="G915">
        <f t="shared" si="108"/>
        <v>11375.195347293233</v>
      </c>
      <c r="H915">
        <f t="shared" si="109"/>
        <v>10933.131785602833</v>
      </c>
      <c r="I915" s="5">
        <f t="shared" si="107"/>
        <v>0</v>
      </c>
      <c r="J915" s="6">
        <f>+H915+SUM($B$4:$B$5)-SUM($F$15:F915)</f>
        <v>26366.274943497563</v>
      </c>
      <c r="K915" s="10">
        <f t="shared" si="110"/>
        <v>2.6651836662630046E-3</v>
      </c>
      <c r="L915" s="10">
        <f>+H915/SUM($F$15:F915)-1</f>
        <v>-3.0751797883378229E-3</v>
      </c>
      <c r="M915" s="14">
        <f t="shared" ref="M915:M978" si="113">+F915/B915</f>
        <v>0</v>
      </c>
      <c r="N915" s="14">
        <f t="shared" si="111"/>
        <v>1401.6835622567728</v>
      </c>
      <c r="O915" s="4">
        <f t="shared" si="112"/>
        <v>7.8240603923813898</v>
      </c>
      <c r="P915" s="14">
        <f>+AVERAGEIF($C$15:C915,"&lt;&gt;",$B$15:B915)</f>
        <v>7.951630434782607</v>
      </c>
    </row>
    <row r="916" spans="1:16" x14ac:dyDescent="0.25">
      <c r="A916" s="1">
        <v>41534</v>
      </c>
      <c r="B916" s="14">
        <v>7.81</v>
      </c>
      <c r="G916">
        <f t="shared" si="108"/>
        <v>11389.778931071814</v>
      </c>
      <c r="H916">
        <f t="shared" si="109"/>
        <v>10947.1486212254</v>
      </c>
      <c r="I916" s="5">
        <f t="shared" si="107"/>
        <v>0</v>
      </c>
      <c r="J916" s="6">
        <f>+H916+SUM($B$4:$B$5)-SUM($F$15:F916)</f>
        <v>26380.291779120133</v>
      </c>
      <c r="K916" s="10">
        <f t="shared" si="110"/>
        <v>5.3161986866201438E-4</v>
      </c>
      <c r="L916" s="10">
        <f>+H916/SUM($F$15:F916)-1</f>
        <v>-1.7970710444767946E-3</v>
      </c>
      <c r="M916" s="14">
        <f t="shared" si="113"/>
        <v>0</v>
      </c>
      <c r="N916" s="14">
        <f t="shared" si="111"/>
        <v>1401.6835622567728</v>
      </c>
      <c r="O916" s="4">
        <f t="shared" si="112"/>
        <v>7.8240603923813898</v>
      </c>
      <c r="P916" s="14">
        <f>+AVERAGEIF($C$15:C916,"&lt;&gt;",$B$15:B916)</f>
        <v>7.951630434782607</v>
      </c>
    </row>
    <row r="917" spans="1:16" x14ac:dyDescent="0.25">
      <c r="A917" s="1">
        <v>41535</v>
      </c>
      <c r="B917" s="14">
        <v>7.81</v>
      </c>
      <c r="G917">
        <f t="shared" si="108"/>
        <v>11389.778931071814</v>
      </c>
      <c r="H917">
        <f t="shared" si="109"/>
        <v>10947.1486212254</v>
      </c>
      <c r="I917" s="5">
        <f t="shared" si="107"/>
        <v>0</v>
      </c>
      <c r="J917" s="6">
        <f>+H917+SUM($B$4:$B$5)-SUM($F$15:F917)</f>
        <v>26380.291779120133</v>
      </c>
      <c r="K917" s="10">
        <f t="shared" si="110"/>
        <v>0</v>
      </c>
      <c r="L917" s="10">
        <f>+H917/SUM($F$15:F917)-1</f>
        <v>-1.7970710444767946E-3</v>
      </c>
      <c r="M917" s="14">
        <f t="shared" si="113"/>
        <v>0</v>
      </c>
      <c r="N917" s="14">
        <f t="shared" si="111"/>
        <v>1401.6835622567728</v>
      </c>
      <c r="O917" s="4">
        <f t="shared" si="112"/>
        <v>7.8240603923813898</v>
      </c>
      <c r="P917" s="14">
        <f>+AVERAGEIF($C$15:C917,"&lt;&gt;",$B$15:B917)</f>
        <v>7.951630434782607</v>
      </c>
    </row>
    <row r="918" spans="1:16" x14ac:dyDescent="0.25">
      <c r="A918" s="1">
        <v>41536</v>
      </c>
      <c r="B918" s="14">
        <v>7.8479999999999999</v>
      </c>
      <c r="G918">
        <f t="shared" si="108"/>
        <v>11445.196549430422</v>
      </c>
      <c r="H918">
        <f t="shared" si="109"/>
        <v>11000.412596591157</v>
      </c>
      <c r="I918" s="5">
        <f t="shared" si="107"/>
        <v>0</v>
      </c>
      <c r="J918" s="6">
        <f>+H918+SUM($B$4:$B$5)-SUM($F$15:F918)</f>
        <v>26433.555754485889</v>
      </c>
      <c r="K918" s="10">
        <f t="shared" si="110"/>
        <v>2.0190821167458406E-3</v>
      </c>
      <c r="L918" s="10">
        <f>+H918/SUM($F$15:F918)-1</f>
        <v>3.0597421821954018E-3</v>
      </c>
      <c r="M918" s="14">
        <f t="shared" si="113"/>
        <v>0</v>
      </c>
      <c r="N918" s="14">
        <f t="shared" si="111"/>
        <v>1401.6835622567728</v>
      </c>
      <c r="O918" s="4">
        <f t="shared" si="112"/>
        <v>7.8240603923813898</v>
      </c>
      <c r="P918" s="14">
        <f>+AVERAGEIF($C$15:C918,"&lt;&gt;",$B$15:B918)</f>
        <v>7.951630434782607</v>
      </c>
    </row>
    <row r="919" spans="1:16" x14ac:dyDescent="0.25">
      <c r="A919" s="1">
        <v>41537</v>
      </c>
      <c r="B919" s="14">
        <v>7.8040000000000003</v>
      </c>
      <c r="G919">
        <f t="shared" si="108"/>
        <v>11381.028780804667</v>
      </c>
      <c r="H919">
        <f t="shared" si="109"/>
        <v>10938.73851985186</v>
      </c>
      <c r="I919" s="5">
        <f t="shared" si="107"/>
        <v>0</v>
      </c>
      <c r="J919" s="6">
        <f>+H919+SUM($B$4:$B$5)-SUM($F$15:F919)</f>
        <v>26371.881677746591</v>
      </c>
      <c r="K919" s="10">
        <f t="shared" si="110"/>
        <v>-2.3331736869653952E-3</v>
      </c>
      <c r="L919" s="10">
        <f>+H919/SUM($F$15:F919)-1</f>
        <v>-2.5639362907933227E-3</v>
      </c>
      <c r="M919" s="14">
        <f t="shared" si="113"/>
        <v>0</v>
      </c>
      <c r="N919" s="14">
        <f t="shared" si="111"/>
        <v>1401.6835622567728</v>
      </c>
      <c r="O919" s="4">
        <f t="shared" si="112"/>
        <v>7.8240603923813898</v>
      </c>
      <c r="P919" s="14">
        <f>+AVERAGEIF($C$15:C919,"&lt;&gt;",$B$15:B919)</f>
        <v>7.951630434782607</v>
      </c>
    </row>
    <row r="920" spans="1:16" x14ac:dyDescent="0.25">
      <c r="A920" s="1">
        <v>41540</v>
      </c>
      <c r="B920" s="14">
        <v>7.8330000000000002</v>
      </c>
      <c r="G920">
        <f t="shared" si="108"/>
        <v>11423.321173762553</v>
      </c>
      <c r="H920">
        <f t="shared" si="109"/>
        <v>10979.387343157308</v>
      </c>
      <c r="I920" s="5">
        <f t="shared" si="107"/>
        <v>0</v>
      </c>
      <c r="J920" s="6">
        <f>+H920+SUM($B$4:$B$5)-SUM($F$15:F920)</f>
        <v>26412.530501052039</v>
      </c>
      <c r="K920" s="10">
        <f t="shared" si="110"/>
        <v>1.5413698499848749E-3</v>
      </c>
      <c r="L920" s="10">
        <f>+H920/SUM($F$15:F920)-1</f>
        <v>1.1425790664039148E-3</v>
      </c>
      <c r="M920" s="14">
        <f t="shared" si="113"/>
        <v>0</v>
      </c>
      <c r="N920" s="14">
        <f t="shared" si="111"/>
        <v>1401.6835622567728</v>
      </c>
      <c r="O920" s="4">
        <f t="shared" si="112"/>
        <v>7.8240603923813898</v>
      </c>
      <c r="P920" s="14">
        <f>+AVERAGEIF($C$15:C920,"&lt;&gt;",$B$15:B920)</f>
        <v>7.951630434782607</v>
      </c>
    </row>
    <row r="921" spans="1:16" x14ac:dyDescent="0.25">
      <c r="A921" s="1">
        <v>41541</v>
      </c>
      <c r="B921" s="14">
        <v>7.798</v>
      </c>
      <c r="G921">
        <f t="shared" si="108"/>
        <v>11372.278630537519</v>
      </c>
      <c r="H921">
        <f t="shared" si="109"/>
        <v>10930.328418478322</v>
      </c>
      <c r="I921" s="5">
        <f t="shared" si="107"/>
        <v>0</v>
      </c>
      <c r="J921" s="6">
        <f>+H921+SUM($B$4:$B$5)-SUM($F$15:F921)</f>
        <v>26363.471576373056</v>
      </c>
      <c r="K921" s="10">
        <f t="shared" si="110"/>
        <v>-1.8574109995643795E-3</v>
      </c>
      <c r="L921" s="10">
        <f>+H921/SUM($F$15:F921)-1</f>
        <v>-3.3308015371097399E-3</v>
      </c>
      <c r="M921" s="14">
        <f t="shared" si="113"/>
        <v>0</v>
      </c>
      <c r="N921" s="14">
        <f t="shared" si="111"/>
        <v>1401.6835622567728</v>
      </c>
      <c r="O921" s="4">
        <f t="shared" si="112"/>
        <v>7.8240603923813898</v>
      </c>
      <c r="P921" s="14">
        <f>+AVERAGEIF($C$15:C921,"&lt;&gt;",$B$15:B921)</f>
        <v>7.951630434782607</v>
      </c>
    </row>
    <row r="922" spans="1:16" x14ac:dyDescent="0.25">
      <c r="A922" s="1">
        <v>41542</v>
      </c>
      <c r="B922" s="14">
        <v>7.7640000000000002</v>
      </c>
      <c r="G922">
        <f t="shared" si="108"/>
        <v>11322.694445690344</v>
      </c>
      <c r="H922">
        <f t="shared" si="109"/>
        <v>10882.671177361592</v>
      </c>
      <c r="I922" s="5">
        <f t="shared" si="107"/>
        <v>0</v>
      </c>
      <c r="J922" s="6">
        <f>+H922+SUM($B$4:$B$5)-SUM($F$15:F922)</f>
        <v>26315.81433525632</v>
      </c>
      <c r="K922" s="10">
        <f t="shared" si="110"/>
        <v>-1.8076997552722851E-3</v>
      </c>
      <c r="L922" s="10">
        <f>+H922/SUM($F$15:F922)-1</f>
        <v>-7.6763712662375472E-3</v>
      </c>
      <c r="M922" s="14">
        <f t="shared" si="113"/>
        <v>0</v>
      </c>
      <c r="N922" s="14">
        <f t="shared" si="111"/>
        <v>1401.6835622567728</v>
      </c>
      <c r="O922" s="4">
        <f t="shared" si="112"/>
        <v>7.8240603923813898</v>
      </c>
      <c r="P922" s="14">
        <f>+AVERAGEIF($C$15:C922,"&lt;&gt;",$B$15:B922)</f>
        <v>7.951630434782607</v>
      </c>
    </row>
    <row r="923" spans="1:16" x14ac:dyDescent="0.25">
      <c r="A923" s="1">
        <v>41543</v>
      </c>
      <c r="B923" s="14">
        <v>7.7489999999999997</v>
      </c>
      <c r="G923">
        <f t="shared" si="108"/>
        <v>11300.819070022471</v>
      </c>
      <c r="H923">
        <f t="shared" si="109"/>
        <v>10861.645923927739</v>
      </c>
      <c r="I923" s="5">
        <f t="shared" si="107"/>
        <v>0</v>
      </c>
      <c r="J923" s="6">
        <f>+H923+SUM($B$4:$B$5)-SUM($F$15:F923)</f>
        <v>26294.78908182247</v>
      </c>
      <c r="K923" s="10">
        <f t="shared" si="110"/>
        <v>-7.9895887567815738E-4</v>
      </c>
      <c r="L923" s="10">
        <f>+H923/SUM($F$15:F923)-1</f>
        <v>-9.5935343820293673E-3</v>
      </c>
      <c r="M923" s="14">
        <f t="shared" si="113"/>
        <v>0</v>
      </c>
      <c r="N923" s="14">
        <f t="shared" si="111"/>
        <v>1401.6835622567728</v>
      </c>
      <c r="O923" s="4">
        <f t="shared" si="112"/>
        <v>7.8240603923813898</v>
      </c>
      <c r="P923" s="14">
        <f>+AVERAGEIF($C$15:C923,"&lt;&gt;",$B$15:B923)</f>
        <v>7.951630434782607</v>
      </c>
    </row>
    <row r="924" spans="1:16" x14ac:dyDescent="0.25">
      <c r="A924" s="1">
        <v>41544</v>
      </c>
      <c r="B924" s="14">
        <v>7.6959999999999997</v>
      </c>
      <c r="G924">
        <f t="shared" si="108"/>
        <v>11223.526075995993</v>
      </c>
      <c r="H924">
        <f t="shared" si="109"/>
        <v>10787.35669512813</v>
      </c>
      <c r="I924" s="5">
        <f t="shared" si="107"/>
        <v>0</v>
      </c>
      <c r="J924" s="6">
        <f>+H924+SUM($B$4:$B$5)-SUM($F$15:F924)</f>
        <v>26220.499853022862</v>
      </c>
      <c r="K924" s="10">
        <f t="shared" si="110"/>
        <v>-2.8252452821903029E-3</v>
      </c>
      <c r="L924" s="10">
        <f>+H924/SUM($F$15:F924)-1</f>
        <v>-1.6367510724493162E-2</v>
      </c>
      <c r="M924" s="14">
        <f t="shared" si="113"/>
        <v>0</v>
      </c>
      <c r="N924" s="14">
        <f t="shared" si="111"/>
        <v>1401.6835622567728</v>
      </c>
      <c r="O924" s="4">
        <f t="shared" si="112"/>
        <v>7.8240603923813898</v>
      </c>
      <c r="P924" s="14">
        <f>+AVERAGEIF($C$15:C924,"&lt;&gt;",$B$15:B924)</f>
        <v>7.951630434782607</v>
      </c>
    </row>
    <row r="925" spans="1:16" x14ac:dyDescent="0.25">
      <c r="A925" s="1">
        <v>41547</v>
      </c>
      <c r="B925" s="14">
        <v>7.6130000000000004</v>
      </c>
      <c r="G925">
        <f t="shared" si="108"/>
        <v>11102.482330633771</v>
      </c>
      <c r="H925">
        <f t="shared" si="109"/>
        <v>10671.016959460818</v>
      </c>
      <c r="I925" s="5">
        <f t="shared" si="107"/>
        <v>0</v>
      </c>
      <c r="J925" s="6">
        <f>+H925+SUM($B$4:$B$5)-SUM($F$15:F925)</f>
        <v>26104.160117355546</v>
      </c>
      <c r="K925" s="10">
        <f t="shared" si="110"/>
        <v>-4.4369762712171967E-3</v>
      </c>
      <c r="L925" s="10">
        <f>+H925/SUM($F$15:F925)-1</f>
        <v>-2.6975813298540374E-2</v>
      </c>
      <c r="M925" s="14">
        <f t="shared" si="113"/>
        <v>0</v>
      </c>
      <c r="N925" s="14">
        <f t="shared" si="111"/>
        <v>1401.6835622567728</v>
      </c>
      <c r="O925" s="4">
        <f t="shared" si="112"/>
        <v>7.8240603923813898</v>
      </c>
      <c r="P925" s="14">
        <f>+AVERAGEIF($C$15:C925,"&lt;&gt;",$B$15:B925)</f>
        <v>7.951630434782607</v>
      </c>
    </row>
    <row r="926" spans="1:16" x14ac:dyDescent="0.25">
      <c r="A926" s="1">
        <v>41548</v>
      </c>
      <c r="B926" s="14">
        <v>7.6769999999999996</v>
      </c>
      <c r="G926">
        <f t="shared" si="108"/>
        <v>11195.81726681669</v>
      </c>
      <c r="H926">
        <f t="shared" si="109"/>
        <v>10760.72470744525</v>
      </c>
      <c r="I926" s="5">
        <f t="shared" si="107"/>
        <v>0</v>
      </c>
      <c r="J926" s="6">
        <f>+H926+SUM($B$4:$B$5)-SUM($F$15:F926)</f>
        <v>26193.867865339977</v>
      </c>
      <c r="K926" s="10">
        <f t="shared" si="110"/>
        <v>3.4365307131558609E-3</v>
      </c>
      <c r="L926" s="10">
        <f>+H926/SUM($F$15:F926)-1</f>
        <v>-1.8795917337829482E-2</v>
      </c>
      <c r="M926" s="14">
        <f t="shared" si="113"/>
        <v>0</v>
      </c>
      <c r="N926" s="14">
        <f t="shared" si="111"/>
        <v>1401.6835622567728</v>
      </c>
      <c r="O926" s="4">
        <f t="shared" si="112"/>
        <v>7.8240603923813898</v>
      </c>
      <c r="P926" s="14">
        <f>+AVERAGEIF($C$15:C926,"&lt;&gt;",$B$15:B926)</f>
        <v>7.951630434782607</v>
      </c>
    </row>
    <row r="927" spans="1:16" x14ac:dyDescent="0.25">
      <c r="A927" s="1">
        <v>41549</v>
      </c>
      <c r="B927" s="14">
        <v>7.6559999999999997</v>
      </c>
      <c r="G927">
        <f t="shared" si="108"/>
        <v>11165.19174088167</v>
      </c>
      <c r="H927">
        <f t="shared" si="109"/>
        <v>10731.289352637858</v>
      </c>
      <c r="I927" s="5">
        <f t="shared" si="107"/>
        <v>0</v>
      </c>
      <c r="J927" s="6">
        <f>+H927+SUM($B$4:$B$5)-SUM($F$15:F927)</f>
        <v>26164.432510532592</v>
      </c>
      <c r="K927" s="10">
        <f t="shared" si="110"/>
        <v>-1.1237498394169876E-3</v>
      </c>
      <c r="L927" s="10">
        <f>+H927/SUM($F$15:F927)-1</f>
        <v>-2.1479945699937719E-2</v>
      </c>
      <c r="M927" s="14">
        <f t="shared" si="113"/>
        <v>0</v>
      </c>
      <c r="N927" s="14">
        <f t="shared" si="111"/>
        <v>1401.6835622567728</v>
      </c>
      <c r="O927" s="4">
        <f t="shared" si="112"/>
        <v>7.8240603923813898</v>
      </c>
      <c r="P927" s="14">
        <f>+AVERAGEIF($C$15:C927,"&lt;&gt;",$B$15:B927)</f>
        <v>7.951630434782607</v>
      </c>
    </row>
    <row r="928" spans="1:16" x14ac:dyDescent="0.25">
      <c r="A928" s="1">
        <v>41550</v>
      </c>
      <c r="B928" s="14">
        <v>7.6859999999999999</v>
      </c>
      <c r="G928">
        <f t="shared" si="108"/>
        <v>11208.942492217415</v>
      </c>
      <c r="H928">
        <f t="shared" si="109"/>
        <v>10773.339859505562</v>
      </c>
      <c r="I928" s="5">
        <f t="shared" si="107"/>
        <v>0</v>
      </c>
      <c r="J928" s="6">
        <f>+H928+SUM($B$4:$B$5)-SUM($F$15:F928)</f>
        <v>26206.483017400293</v>
      </c>
      <c r="K928" s="10">
        <f t="shared" si="110"/>
        <v>1.6071629625742379E-3</v>
      </c>
      <c r="L928" s="10">
        <f>+H928/SUM($F$15:F928)-1</f>
        <v>-1.7645619468354301E-2</v>
      </c>
      <c r="M928" s="14">
        <f t="shared" si="113"/>
        <v>0</v>
      </c>
      <c r="N928" s="14">
        <f t="shared" si="111"/>
        <v>1401.6835622567728</v>
      </c>
      <c r="O928" s="4">
        <f t="shared" si="112"/>
        <v>7.8240603923813898</v>
      </c>
      <c r="P928" s="14">
        <f>+AVERAGEIF($C$15:C928,"&lt;&gt;",$B$15:B928)</f>
        <v>7.951630434782607</v>
      </c>
    </row>
    <row r="929" spans="1:16" x14ac:dyDescent="0.25">
      <c r="A929" s="1">
        <v>41551</v>
      </c>
      <c r="B929" s="14">
        <v>7.7130000000000001</v>
      </c>
      <c r="G929">
        <f t="shared" si="108"/>
        <v>11248.318168419584</v>
      </c>
      <c r="H929">
        <f t="shared" si="109"/>
        <v>10811.185315686496</v>
      </c>
      <c r="I929" s="5">
        <f t="shared" si="107"/>
        <v>0</v>
      </c>
      <c r="J929" s="6">
        <f>+H929+SUM($B$4:$B$5)-SUM($F$15:F929)</f>
        <v>26244.328473581227</v>
      </c>
      <c r="K929" s="10">
        <f t="shared" si="110"/>
        <v>1.4441257209449887E-3</v>
      </c>
      <c r="L929" s="10">
        <f>+H929/SUM($F$15:F929)-1</f>
        <v>-1.4194725859929203E-2</v>
      </c>
      <c r="M929" s="14">
        <f t="shared" si="113"/>
        <v>0</v>
      </c>
      <c r="N929" s="14">
        <f t="shared" si="111"/>
        <v>1401.6835622567728</v>
      </c>
      <c r="O929" s="4">
        <f t="shared" si="112"/>
        <v>7.8240603923813898</v>
      </c>
      <c r="P929" s="14">
        <f>+AVERAGEIF($C$15:C929,"&lt;&gt;",$B$15:B929)</f>
        <v>7.951630434782607</v>
      </c>
    </row>
    <row r="930" spans="1:16" x14ac:dyDescent="0.25">
      <c r="A930" s="1">
        <v>41554</v>
      </c>
      <c r="B930" s="14">
        <v>7.7050000000000001</v>
      </c>
      <c r="G930">
        <f t="shared" si="108"/>
        <v>11236.65130139672</v>
      </c>
      <c r="H930">
        <f t="shared" si="109"/>
        <v>10799.971847188443</v>
      </c>
      <c r="I930" s="5">
        <f t="shared" si="107"/>
        <v>0</v>
      </c>
      <c r="J930" s="6">
        <f>+H930+SUM($B$4:$B$5)-SUM($F$15:F930)</f>
        <v>26233.115005083171</v>
      </c>
      <c r="K930" s="10">
        <f t="shared" si="110"/>
        <v>-4.2727206791914885E-4</v>
      </c>
      <c r="L930" s="10">
        <f>+H930/SUM($F$15:F930)-1</f>
        <v>-1.5217212855018092E-2</v>
      </c>
      <c r="M930" s="14">
        <f t="shared" si="113"/>
        <v>0</v>
      </c>
      <c r="N930" s="14">
        <f t="shared" si="111"/>
        <v>1401.6835622567728</v>
      </c>
      <c r="O930" s="4">
        <f t="shared" si="112"/>
        <v>7.8240603923813898</v>
      </c>
      <c r="P930" s="14">
        <f>+AVERAGEIF($C$15:C930,"&lt;&gt;",$B$15:B930)</f>
        <v>7.951630434782607</v>
      </c>
    </row>
    <row r="931" spans="1:16" x14ac:dyDescent="0.25">
      <c r="A931" s="1">
        <v>41555</v>
      </c>
      <c r="B931" s="14">
        <v>7.7210000000000001</v>
      </c>
      <c r="C931">
        <f>+$B$3</f>
        <v>200</v>
      </c>
      <c r="D931" s="7">
        <f>+$D$11</f>
        <v>2.223157894736842</v>
      </c>
      <c r="E931">
        <v>1.54</v>
      </c>
      <c r="F931" s="6">
        <f>+C931-D931-E931</f>
        <v>196.23684210526318</v>
      </c>
      <c r="G931">
        <f t="shared" si="108"/>
        <v>11459.985035442449</v>
      </c>
      <c r="H931">
        <f t="shared" si="109"/>
        <v>11018.635626289815</v>
      </c>
      <c r="I931" s="5">
        <f t="shared" si="107"/>
        <v>707600</v>
      </c>
      <c r="J931" s="6">
        <f>+H931+SUM($B$4:$B$5)-SUM($F$15:F931)</f>
        <v>26255.541942079286</v>
      </c>
      <c r="K931" s="10">
        <f t="shared" si="110"/>
        <v>8.5490941475185878E-4</v>
      </c>
      <c r="L931" s="10">
        <f>+H931/SUM($F$15:F931)-1</f>
        <v>-1.2940683112338647E-2</v>
      </c>
      <c r="M931" s="14">
        <f t="shared" si="113"/>
        <v>25.415987839044575</v>
      </c>
      <c r="N931" s="14">
        <f t="shared" si="111"/>
        <v>1427.0995500958174</v>
      </c>
      <c r="O931" s="4">
        <f t="shared" si="112"/>
        <v>7.8222249341057024</v>
      </c>
      <c r="P931" s="14">
        <f>+AVERAGEIF($C$15:C931,"&lt;&gt;",$B$15:B931)</f>
        <v>7.9467234042553176</v>
      </c>
    </row>
    <row r="932" spans="1:16" x14ac:dyDescent="0.25">
      <c r="A932" s="1">
        <v>41556</v>
      </c>
      <c r="B932" s="14">
        <v>7.7430000000000003</v>
      </c>
      <c r="G932">
        <f t="shared" si="108"/>
        <v>11492.638794123934</v>
      </c>
      <c r="H932">
        <f t="shared" si="109"/>
        <v>11050.031816391924</v>
      </c>
      <c r="I932" s="5">
        <f t="shared" si="107"/>
        <v>0</v>
      </c>
      <c r="J932" s="6">
        <f>+H932+SUM($B$4:$B$5)-SUM($F$15:F932)</f>
        <v>26286.938132181389</v>
      </c>
      <c r="K932" s="10">
        <f t="shared" si="110"/>
        <v>1.1957928795134354E-3</v>
      </c>
      <c r="L932" s="10">
        <f>+H932/SUM($F$15:F932)-1</f>
        <v>-1.0128184087402903E-2</v>
      </c>
      <c r="M932" s="14">
        <f t="shared" si="113"/>
        <v>0</v>
      </c>
      <c r="N932" s="14">
        <f t="shared" si="111"/>
        <v>1427.0995500958174</v>
      </c>
      <c r="O932" s="4">
        <f t="shared" si="112"/>
        <v>7.8222249341057024</v>
      </c>
      <c r="P932" s="14">
        <f>+AVERAGEIF($C$15:C932,"&lt;&gt;",$B$15:B932)</f>
        <v>7.9467234042553176</v>
      </c>
    </row>
    <row r="933" spans="1:16" x14ac:dyDescent="0.25">
      <c r="A933" s="1">
        <v>41557</v>
      </c>
      <c r="B933" s="14">
        <v>7.7919999999999998</v>
      </c>
      <c r="G933">
        <f t="shared" si="108"/>
        <v>11565.367620278148</v>
      </c>
      <c r="H933">
        <f t="shared" si="109"/>
        <v>11119.959694346619</v>
      </c>
      <c r="I933" s="5">
        <f t="shared" si="107"/>
        <v>0</v>
      </c>
      <c r="J933" s="6">
        <f>+H933+SUM($B$4:$B$5)-SUM($F$15:F933)</f>
        <v>26356.866010136084</v>
      </c>
      <c r="K933" s="10">
        <f t="shared" si="110"/>
        <v>2.6601758486692884E-3</v>
      </c>
      <c r="L933" s="10">
        <f>+H933/SUM($F$15:F933)-1</f>
        <v>-3.8639817136825183E-3</v>
      </c>
      <c r="M933" s="14">
        <f t="shared" si="113"/>
        <v>0</v>
      </c>
      <c r="N933" s="14">
        <f t="shared" si="111"/>
        <v>1427.0995500958174</v>
      </c>
      <c r="O933" s="4">
        <f t="shared" si="112"/>
        <v>7.8222249341057024</v>
      </c>
      <c r="P933" s="14">
        <f>+AVERAGEIF($C$15:C933,"&lt;&gt;",$B$15:B933)</f>
        <v>7.9467234042553176</v>
      </c>
    </row>
    <row r="934" spans="1:16" x14ac:dyDescent="0.25">
      <c r="A934" s="1">
        <v>41558</v>
      </c>
      <c r="B934" s="14">
        <v>7.835</v>
      </c>
      <c r="G934">
        <f t="shared" si="108"/>
        <v>11629.190875882867</v>
      </c>
      <c r="H934">
        <f t="shared" si="109"/>
        <v>11181.32497500074</v>
      </c>
      <c r="I934" s="5">
        <f t="shared" si="107"/>
        <v>0</v>
      </c>
      <c r="J934" s="6">
        <f>+H934+SUM($B$4:$B$5)-SUM($F$15:F934)</f>
        <v>26418.231290790205</v>
      </c>
      <c r="K934" s="10">
        <f t="shared" si="110"/>
        <v>2.3282464853948692E-3</v>
      </c>
      <c r="L934" s="10">
        <f>+H934/SUM($F$15:F934)-1</f>
        <v>1.6331754714191682E-3</v>
      </c>
      <c r="M934" s="14">
        <f t="shared" si="113"/>
        <v>0</v>
      </c>
      <c r="N934" s="14">
        <f t="shared" si="111"/>
        <v>1427.0995500958174</v>
      </c>
      <c r="O934" s="4">
        <f t="shared" si="112"/>
        <v>7.8222249341057024</v>
      </c>
      <c r="P934" s="14">
        <f>+AVERAGEIF($C$15:C934,"&lt;&gt;",$B$15:B934)</f>
        <v>7.9467234042553176</v>
      </c>
    </row>
    <row r="935" spans="1:16" x14ac:dyDescent="0.25">
      <c r="A935" s="1">
        <v>41561</v>
      </c>
      <c r="B935" s="14">
        <v>7.8170000000000002</v>
      </c>
      <c r="G935">
        <f t="shared" si="108"/>
        <v>11602.47416423438</v>
      </c>
      <c r="H935">
        <f t="shared" si="109"/>
        <v>11155.637183099016</v>
      </c>
      <c r="I935" s="5">
        <f t="shared" si="107"/>
        <v>0</v>
      </c>
      <c r="J935" s="6">
        <f>+H935+SUM($B$4:$B$5)-SUM($F$15:F935)</f>
        <v>26392.543498888484</v>
      </c>
      <c r="K935" s="10">
        <f t="shared" si="110"/>
        <v>-9.7235093519210114E-4</v>
      </c>
      <c r="L935" s="10">
        <f>+H935/SUM($F$15:F935)-1</f>
        <v>-6.6796009443725879E-4</v>
      </c>
      <c r="M935" s="14">
        <f t="shared" si="113"/>
        <v>0</v>
      </c>
      <c r="N935" s="14">
        <f t="shared" si="111"/>
        <v>1427.0995500958174</v>
      </c>
      <c r="O935" s="4">
        <f t="shared" si="112"/>
        <v>7.8222249341057024</v>
      </c>
      <c r="P935" s="14">
        <f>+AVERAGEIF($C$15:C935,"&lt;&gt;",$B$15:B935)</f>
        <v>7.9467234042553176</v>
      </c>
    </row>
    <row r="936" spans="1:16" x14ac:dyDescent="0.25">
      <c r="A936" s="1">
        <v>41562</v>
      </c>
      <c r="B936" s="14">
        <v>7.9089999999999998</v>
      </c>
      <c r="G936">
        <f t="shared" si="108"/>
        <v>11739.026245993309</v>
      </c>
      <c r="H936">
        <f t="shared" si="109"/>
        <v>11286.93034170783</v>
      </c>
      <c r="I936" s="5">
        <f t="shared" si="107"/>
        <v>0</v>
      </c>
      <c r="J936" s="6">
        <f>+H936+SUM($B$4:$B$5)-SUM($F$15:F936)</f>
        <v>26523.836657497301</v>
      </c>
      <c r="K936" s="10">
        <f t="shared" si="110"/>
        <v>4.9746307556277625E-3</v>
      </c>
      <c r="L936" s="10">
        <f>+H936/SUM($F$15:F936)-1</f>
        <v>1.1093399464384701E-2</v>
      </c>
      <c r="M936" s="14">
        <f t="shared" si="113"/>
        <v>0</v>
      </c>
      <c r="N936" s="14">
        <f t="shared" si="111"/>
        <v>1427.0995500958174</v>
      </c>
      <c r="O936" s="4">
        <f t="shared" si="112"/>
        <v>7.8222249341057024</v>
      </c>
      <c r="P936" s="14">
        <f>+AVERAGEIF($C$15:C936,"&lt;&gt;",$B$15:B936)</f>
        <v>7.9467234042553176</v>
      </c>
    </row>
    <row r="937" spans="1:16" x14ac:dyDescent="0.25">
      <c r="A937" s="1">
        <v>41563</v>
      </c>
      <c r="B937" s="14">
        <v>7.9219999999999997</v>
      </c>
      <c r="G937">
        <f t="shared" si="108"/>
        <v>11758.321648850548</v>
      </c>
      <c r="H937">
        <f t="shared" si="109"/>
        <v>11305.482635859074</v>
      </c>
      <c r="I937" s="5">
        <f t="shared" si="107"/>
        <v>0</v>
      </c>
      <c r="J937" s="6">
        <f>+H937+SUM($B$4:$B$5)-SUM($F$15:F937)</f>
        <v>26542.38895164854</v>
      </c>
      <c r="K937" s="10">
        <f t="shared" si="110"/>
        <v>6.9945741224408664E-4</v>
      </c>
      <c r="L937" s="10">
        <f>+H937/SUM($F$15:F937)-1</f>
        <v>1.2755330706392121E-2</v>
      </c>
      <c r="M937" s="14">
        <f t="shared" si="113"/>
        <v>0</v>
      </c>
      <c r="N937" s="14">
        <f t="shared" si="111"/>
        <v>1427.0995500958174</v>
      </c>
      <c r="O937" s="4">
        <f t="shared" si="112"/>
        <v>7.8222249341057024</v>
      </c>
      <c r="P937" s="14">
        <f>+AVERAGEIF($C$15:C937,"&lt;&gt;",$B$15:B937)</f>
        <v>7.9467234042553176</v>
      </c>
    </row>
    <row r="938" spans="1:16" x14ac:dyDescent="0.25">
      <c r="A938" s="1">
        <v>41564</v>
      </c>
      <c r="B938" s="14">
        <v>7.8470000000000004</v>
      </c>
      <c r="G938">
        <f t="shared" si="108"/>
        <v>11647.002016981854</v>
      </c>
      <c r="H938">
        <f t="shared" si="109"/>
        <v>11198.450169601889</v>
      </c>
      <c r="I938" s="5">
        <f t="shared" si="107"/>
        <v>0</v>
      </c>
      <c r="J938" s="6">
        <f>+H938+SUM($B$4:$B$5)-SUM($F$15:F938)</f>
        <v>26435.356485391352</v>
      </c>
      <c r="K938" s="10">
        <f t="shared" si="110"/>
        <v>-4.0325106550191947E-3</v>
      </c>
      <c r="L938" s="10">
        <f>+H938/SUM($F$15:F938)-1</f>
        <v>3.1672658486567862E-3</v>
      </c>
      <c r="M938" s="14">
        <f t="shared" si="113"/>
        <v>0</v>
      </c>
      <c r="N938" s="14">
        <f t="shared" si="111"/>
        <v>1427.0995500958174</v>
      </c>
      <c r="O938" s="4">
        <f t="shared" si="112"/>
        <v>7.8222249341057024</v>
      </c>
      <c r="P938" s="14">
        <f>+AVERAGEIF($C$15:C938,"&lt;&gt;",$B$15:B938)</f>
        <v>7.9467234042553176</v>
      </c>
    </row>
    <row r="939" spans="1:16" x14ac:dyDescent="0.25">
      <c r="A939" s="1">
        <v>41565</v>
      </c>
      <c r="B939" s="14">
        <v>7.8869999999999996</v>
      </c>
      <c r="G939">
        <f t="shared" si="108"/>
        <v>11706.372487311823</v>
      </c>
      <c r="H939">
        <f t="shared" si="109"/>
        <v>11255.53415160572</v>
      </c>
      <c r="I939" s="5">
        <f t="shared" si="107"/>
        <v>0</v>
      </c>
      <c r="J939" s="6">
        <f>+H939+SUM($B$4:$B$5)-SUM($F$15:F939)</f>
        <v>26492.44046739519</v>
      </c>
      <c r="K939" s="10">
        <f t="shared" si="110"/>
        <v>2.1593800724943879E-3</v>
      </c>
      <c r="L939" s="10">
        <f>+H939/SUM($F$15:F939)-1</f>
        <v>8.2809004394488461E-3</v>
      </c>
      <c r="M939" s="14">
        <f t="shared" si="113"/>
        <v>0</v>
      </c>
      <c r="N939" s="14">
        <f t="shared" si="111"/>
        <v>1427.0995500958174</v>
      </c>
      <c r="O939" s="4">
        <f t="shared" si="112"/>
        <v>7.8222249341057024</v>
      </c>
      <c r="P939" s="14">
        <f>+AVERAGEIF($C$15:C939,"&lt;&gt;",$B$15:B939)</f>
        <v>7.9467234042553176</v>
      </c>
    </row>
    <row r="940" spans="1:16" x14ac:dyDescent="0.25">
      <c r="A940" s="1">
        <v>41568</v>
      </c>
      <c r="B940" s="14">
        <v>7.9020000000000001</v>
      </c>
      <c r="G940">
        <f t="shared" si="108"/>
        <v>11728.636413685561</v>
      </c>
      <c r="H940">
        <f t="shared" si="109"/>
        <v>11276.940644857157</v>
      </c>
      <c r="I940" s="5">
        <f t="shared" si="107"/>
        <v>0</v>
      </c>
      <c r="J940" s="6">
        <f>+H940+SUM($B$4:$B$5)-SUM($F$15:F940)</f>
        <v>26513.846960646621</v>
      </c>
      <c r="K940" s="10">
        <f t="shared" si="110"/>
        <v>8.0802269907054303E-4</v>
      </c>
      <c r="L940" s="10">
        <f>+H940/SUM($F$15:F940)-1</f>
        <v>1.0198513410995869E-2</v>
      </c>
      <c r="M940" s="14">
        <f t="shared" si="113"/>
        <v>0</v>
      </c>
      <c r="N940" s="14">
        <f t="shared" si="111"/>
        <v>1427.0995500958174</v>
      </c>
      <c r="O940" s="4">
        <f t="shared" si="112"/>
        <v>7.8222249341057024</v>
      </c>
      <c r="P940" s="14">
        <f>+AVERAGEIF($C$15:C940,"&lt;&gt;",$B$15:B940)</f>
        <v>7.9467234042553176</v>
      </c>
    </row>
    <row r="941" spans="1:16" x14ac:dyDescent="0.25">
      <c r="A941" s="1">
        <v>41569</v>
      </c>
      <c r="B941" s="14">
        <v>7.8630000000000004</v>
      </c>
      <c r="G941">
        <f t="shared" si="108"/>
        <v>11670.75020511384</v>
      </c>
      <c r="H941">
        <f t="shared" si="109"/>
        <v>11221.28376240342</v>
      </c>
      <c r="I941" s="5">
        <f t="shared" si="107"/>
        <v>0</v>
      </c>
      <c r="J941" s="6">
        <f>+H941+SUM($B$4:$B$5)-SUM($F$15:F941)</f>
        <v>26458.190078192889</v>
      </c>
      <c r="K941" s="10">
        <f t="shared" si="110"/>
        <v>-2.0991628463550294E-3</v>
      </c>
      <c r="L941" s="10">
        <f>+H941/SUM($F$15:F941)-1</f>
        <v>5.2127196849733881E-3</v>
      </c>
      <c r="M941" s="14">
        <f t="shared" si="113"/>
        <v>0</v>
      </c>
      <c r="N941" s="14">
        <f t="shared" si="111"/>
        <v>1427.0995500958174</v>
      </c>
      <c r="O941" s="4">
        <f t="shared" si="112"/>
        <v>7.8222249341057024</v>
      </c>
      <c r="P941" s="14">
        <f>+AVERAGEIF($C$15:C941,"&lt;&gt;",$B$15:B941)</f>
        <v>7.9467234042553176</v>
      </c>
    </row>
    <row r="942" spans="1:16" x14ac:dyDescent="0.25">
      <c r="A942" s="1">
        <v>41570</v>
      </c>
      <c r="B942" s="14">
        <v>7.7770000000000001</v>
      </c>
      <c r="G942">
        <f t="shared" si="108"/>
        <v>11543.103693904404</v>
      </c>
      <c r="H942">
        <f t="shared" si="109"/>
        <v>11098.553201095179</v>
      </c>
      <c r="I942" s="5">
        <f t="shared" si="107"/>
        <v>0</v>
      </c>
      <c r="J942" s="6">
        <f>+H942+SUM($B$4:$B$5)-SUM($F$15:F942)</f>
        <v>26335.459516884646</v>
      </c>
      <c r="K942" s="10">
        <f t="shared" si="110"/>
        <v>-4.6386605034407502E-3</v>
      </c>
      <c r="L942" s="10">
        <f>+H942/SUM($F$15:F942)-1</f>
        <v>-5.7815946852297628E-3</v>
      </c>
      <c r="M942" s="14">
        <f t="shared" si="113"/>
        <v>0</v>
      </c>
      <c r="N942" s="14">
        <f t="shared" si="111"/>
        <v>1427.0995500958174</v>
      </c>
      <c r="O942" s="4">
        <f t="shared" si="112"/>
        <v>7.8222249341057024</v>
      </c>
      <c r="P942" s="14">
        <f>+AVERAGEIF($C$15:C942,"&lt;&gt;",$B$15:B942)</f>
        <v>7.9467234042553176</v>
      </c>
    </row>
    <row r="943" spans="1:16" x14ac:dyDescent="0.25">
      <c r="A943" s="1">
        <v>41571</v>
      </c>
      <c r="B943" s="14">
        <v>7.7450000000000001</v>
      </c>
      <c r="G943">
        <f t="shared" si="108"/>
        <v>11495.607317640428</v>
      </c>
      <c r="H943">
        <f t="shared" si="109"/>
        <v>11052.886015492113</v>
      </c>
      <c r="I943" s="5">
        <f t="shared" si="107"/>
        <v>0</v>
      </c>
      <c r="J943" s="6">
        <f>+H943+SUM($B$4:$B$5)-SUM($F$15:F943)</f>
        <v>26289.79233128158</v>
      </c>
      <c r="K943" s="10">
        <f t="shared" si="110"/>
        <v>-1.7340569118905469E-3</v>
      </c>
      <c r="L943" s="10">
        <f>+H943/SUM($F$15:F943)-1</f>
        <v>-9.8725023578635218E-3</v>
      </c>
      <c r="M943" s="14">
        <f t="shared" si="113"/>
        <v>0</v>
      </c>
      <c r="N943" s="14">
        <f t="shared" si="111"/>
        <v>1427.0995500958174</v>
      </c>
      <c r="O943" s="4">
        <f t="shared" si="112"/>
        <v>7.8222249341057024</v>
      </c>
      <c r="P943" s="14">
        <f>+AVERAGEIF($C$15:C943,"&lt;&gt;",$B$15:B943)</f>
        <v>7.9467234042553176</v>
      </c>
    </row>
    <row r="944" spans="1:16" x14ac:dyDescent="0.25">
      <c r="A944" s="1">
        <v>41572</v>
      </c>
      <c r="B944" s="14">
        <v>7.72</v>
      </c>
      <c r="G944">
        <f t="shared" si="108"/>
        <v>11458.500773684196</v>
      </c>
      <c r="H944">
        <f t="shared" si="109"/>
        <v>11017.208526739718</v>
      </c>
      <c r="I944" s="5">
        <f t="shared" si="107"/>
        <v>0</v>
      </c>
      <c r="J944" s="6">
        <f>+H944+SUM($B$4:$B$5)-SUM($F$15:F944)</f>
        <v>26254.114842529187</v>
      </c>
      <c r="K944" s="10">
        <f t="shared" si="110"/>
        <v>-1.357085225429544E-3</v>
      </c>
      <c r="L944" s="10">
        <f>+H944/SUM($F$15:F944)-1</f>
        <v>-1.306852397710867E-2</v>
      </c>
      <c r="M944" s="14">
        <f t="shared" si="113"/>
        <v>0</v>
      </c>
      <c r="N944" s="14">
        <f t="shared" si="111"/>
        <v>1427.0995500958174</v>
      </c>
      <c r="O944" s="4">
        <f t="shared" si="112"/>
        <v>7.8222249341057024</v>
      </c>
      <c r="P944" s="14">
        <f>+AVERAGEIF($C$15:C944,"&lt;&gt;",$B$15:B944)</f>
        <v>7.9467234042553176</v>
      </c>
    </row>
    <row r="945" spans="1:16" x14ac:dyDescent="0.25">
      <c r="A945" s="1">
        <v>41576</v>
      </c>
      <c r="B945" s="14">
        <v>7.798</v>
      </c>
      <c r="G945">
        <f t="shared" si="108"/>
        <v>11574.273190827638</v>
      </c>
      <c r="H945">
        <f t="shared" si="109"/>
        <v>11128.522291647192</v>
      </c>
      <c r="I945" s="5">
        <f t="shared" si="107"/>
        <v>0</v>
      </c>
      <c r="J945" s="6">
        <f>+H945+SUM($B$4:$B$5)-SUM($F$15:F945)</f>
        <v>26365.428607436657</v>
      </c>
      <c r="K945" s="10">
        <f t="shared" si="110"/>
        <v>4.2398597543709116E-3</v>
      </c>
      <c r="L945" s="10">
        <f>+H945/SUM($F$15:F945)-1</f>
        <v>-3.0969365250638203E-3</v>
      </c>
      <c r="M945" s="14">
        <f t="shared" si="113"/>
        <v>0</v>
      </c>
      <c r="N945" s="14">
        <f t="shared" si="111"/>
        <v>1427.0995500958174</v>
      </c>
      <c r="O945" s="4">
        <f t="shared" si="112"/>
        <v>7.8222249341057024</v>
      </c>
      <c r="P945" s="14">
        <f>+AVERAGEIF($C$15:C945,"&lt;&gt;",$B$15:B945)</f>
        <v>7.9467234042553176</v>
      </c>
    </row>
    <row r="946" spans="1:16" x14ac:dyDescent="0.25">
      <c r="A946" s="1">
        <v>41577</v>
      </c>
      <c r="B946" s="14">
        <v>7.8390000000000004</v>
      </c>
      <c r="G946">
        <f t="shared" si="108"/>
        <v>11635.127922915857</v>
      </c>
      <c r="H946">
        <f t="shared" si="109"/>
        <v>11187.03337320112</v>
      </c>
      <c r="I946" s="5">
        <f t="shared" si="107"/>
        <v>0</v>
      </c>
      <c r="J946" s="6">
        <f>+H946+SUM($B$4:$B$5)-SUM($F$15:F946)</f>
        <v>26423.939688990587</v>
      </c>
      <c r="K946" s="10">
        <f t="shared" si="110"/>
        <v>2.2192349847642845E-3</v>
      </c>
      <c r="L946" s="10">
        <f>+H946/SUM($F$15:F946)-1</f>
        <v>2.1445389304981521E-3</v>
      </c>
      <c r="M946" s="14">
        <f t="shared" si="113"/>
        <v>0</v>
      </c>
      <c r="N946" s="14">
        <f t="shared" si="111"/>
        <v>1427.0995500958174</v>
      </c>
      <c r="O946" s="4">
        <f t="shared" si="112"/>
        <v>7.8222249341057024</v>
      </c>
      <c r="P946" s="14">
        <f>+AVERAGEIF($C$15:C946,"&lt;&gt;",$B$15:B946)</f>
        <v>7.9467234042553176</v>
      </c>
    </row>
    <row r="947" spans="1:16" x14ac:dyDescent="0.25">
      <c r="A947" s="1">
        <v>41578</v>
      </c>
      <c r="B947" s="14">
        <v>7.8680000000000003</v>
      </c>
      <c r="G947">
        <f t="shared" si="108"/>
        <v>11678.171513905085</v>
      </c>
      <c r="H947">
        <f t="shared" si="109"/>
        <v>11228.419260153898</v>
      </c>
      <c r="I947" s="5">
        <f t="shared" si="107"/>
        <v>0</v>
      </c>
      <c r="J947" s="6">
        <f>+H947+SUM($B$4:$B$5)-SUM($F$15:F947)</f>
        <v>26465.325575943363</v>
      </c>
      <c r="K947" s="10">
        <f t="shared" si="110"/>
        <v>1.5662269684191266E-3</v>
      </c>
      <c r="L947" s="10">
        <f>+H947/SUM($F$15:F947)-1</f>
        <v>5.8519240088223956E-3</v>
      </c>
      <c r="M947" s="14">
        <f t="shared" si="113"/>
        <v>0</v>
      </c>
      <c r="N947" s="14">
        <f t="shared" si="111"/>
        <v>1427.0995500958174</v>
      </c>
      <c r="O947" s="4">
        <f t="shared" si="112"/>
        <v>7.8222249341057024</v>
      </c>
      <c r="P947" s="14">
        <f>+AVERAGEIF($C$15:C947,"&lt;&gt;",$B$15:B947)</f>
        <v>7.9467234042553176</v>
      </c>
    </row>
    <row r="948" spans="1:16" x14ac:dyDescent="0.25">
      <c r="A948" s="1">
        <v>41582</v>
      </c>
      <c r="B948" s="14">
        <v>7.8639999999999999</v>
      </c>
      <c r="G948">
        <f t="shared" si="108"/>
        <v>11672.234466872087</v>
      </c>
      <c r="H948">
        <f t="shared" si="109"/>
        <v>11222.710861953514</v>
      </c>
      <c r="I948" s="5">
        <f t="shared" si="107"/>
        <v>0</v>
      </c>
      <c r="J948" s="6">
        <f>+H948+SUM($B$4:$B$5)-SUM($F$15:F948)</f>
        <v>26459.617177742981</v>
      </c>
      <c r="K948" s="10">
        <f t="shared" si="110"/>
        <v>-2.1569348104188979E-4</v>
      </c>
      <c r="L948" s="10">
        <f>+H948/SUM($F$15:F948)-1</f>
        <v>5.3405605497429676E-3</v>
      </c>
      <c r="M948" s="14">
        <f t="shared" si="113"/>
        <v>0</v>
      </c>
      <c r="N948" s="14">
        <f t="shared" si="111"/>
        <v>1427.0995500958174</v>
      </c>
      <c r="O948" s="4">
        <f t="shared" si="112"/>
        <v>7.8222249341057024</v>
      </c>
      <c r="P948" s="14">
        <f>+AVERAGEIF($C$15:C948,"&lt;&gt;",$B$15:B948)</f>
        <v>7.9467234042553176</v>
      </c>
    </row>
    <row r="949" spans="1:16" x14ac:dyDescent="0.25">
      <c r="A949" s="1">
        <v>41583</v>
      </c>
      <c r="B949" s="14">
        <v>7.8070000000000004</v>
      </c>
      <c r="G949">
        <f t="shared" si="108"/>
        <v>11587.631546651881</v>
      </c>
      <c r="H949">
        <f t="shared" si="109"/>
        <v>11141.366187598052</v>
      </c>
      <c r="I949" s="5">
        <f t="shared" si="107"/>
        <v>0</v>
      </c>
      <c r="J949" s="6">
        <f>+H949+SUM($B$4:$B$5)-SUM($F$15:F949)</f>
        <v>26378.272503387521</v>
      </c>
      <c r="K949" s="10">
        <f t="shared" si="110"/>
        <v>-3.0742952102831289E-3</v>
      </c>
      <c r="L949" s="10">
        <f>+H949/SUM($F$15:F949)-1</f>
        <v>-1.9463687421357179E-3</v>
      </c>
      <c r="M949" s="14">
        <f t="shared" si="113"/>
        <v>0</v>
      </c>
      <c r="N949" s="14">
        <f t="shared" si="111"/>
        <v>1427.0995500958174</v>
      </c>
      <c r="O949" s="4">
        <f t="shared" si="112"/>
        <v>7.8222249341057024</v>
      </c>
      <c r="P949" s="14">
        <f>+AVERAGEIF($C$15:C949,"&lt;&gt;",$B$15:B949)</f>
        <v>7.9467234042553176</v>
      </c>
    </row>
    <row r="950" spans="1:16" x14ac:dyDescent="0.25">
      <c r="A950" s="1">
        <v>41584</v>
      </c>
      <c r="B950" s="14">
        <v>7.7779999999999996</v>
      </c>
      <c r="G950">
        <f t="shared" si="108"/>
        <v>11544.587955662651</v>
      </c>
      <c r="H950">
        <f t="shared" si="109"/>
        <v>11099.980300645271</v>
      </c>
      <c r="I950" s="5">
        <f t="shared" si="107"/>
        <v>0</v>
      </c>
      <c r="J950" s="6">
        <f>+H950+SUM($B$4:$B$5)-SUM($F$15:F950)</f>
        <v>26336.886616434738</v>
      </c>
      <c r="K950" s="10">
        <f t="shared" si="110"/>
        <v>-1.5689384870622991E-3</v>
      </c>
      <c r="L950" s="10">
        <f>+H950/SUM($F$15:F950)-1</f>
        <v>-5.6537538204602944E-3</v>
      </c>
      <c r="M950" s="14">
        <f t="shared" si="113"/>
        <v>0</v>
      </c>
      <c r="N950" s="14">
        <f t="shared" si="111"/>
        <v>1427.0995500958174</v>
      </c>
      <c r="O950" s="4">
        <f t="shared" si="112"/>
        <v>7.8222249341057024</v>
      </c>
      <c r="P950" s="14">
        <f>+AVERAGEIF($C$15:C950,"&lt;&gt;",$B$15:B950)</f>
        <v>7.9467234042553176</v>
      </c>
    </row>
    <row r="951" spans="1:16" x14ac:dyDescent="0.25">
      <c r="A951" s="1">
        <v>41585</v>
      </c>
      <c r="B951" s="14">
        <v>7.81</v>
      </c>
      <c r="G951">
        <f t="shared" si="108"/>
        <v>11592.084331926628</v>
      </c>
      <c r="H951">
        <f t="shared" si="109"/>
        <v>11145.647486248339</v>
      </c>
      <c r="I951" s="5">
        <f t="shared" si="107"/>
        <v>0</v>
      </c>
      <c r="J951" s="6">
        <f>+H951+SUM($B$4:$B$5)-SUM($F$15:F951)</f>
        <v>26382.553802037804</v>
      </c>
      <c r="K951" s="10">
        <f t="shared" si="110"/>
        <v>1.733962949689305E-3</v>
      </c>
      <c r="L951" s="10">
        <f>+H951/SUM($F$15:F951)-1</f>
        <v>-1.5628461478264244E-3</v>
      </c>
      <c r="M951" s="14">
        <f t="shared" si="113"/>
        <v>0</v>
      </c>
      <c r="N951" s="14">
        <f t="shared" si="111"/>
        <v>1427.0995500958174</v>
      </c>
      <c r="O951" s="4">
        <f t="shared" si="112"/>
        <v>7.8222249341057024</v>
      </c>
      <c r="P951" s="14">
        <f>+AVERAGEIF($C$15:C951,"&lt;&gt;",$B$15:B951)</f>
        <v>7.9467234042553176</v>
      </c>
    </row>
    <row r="952" spans="1:16" x14ac:dyDescent="0.25">
      <c r="A952" s="1">
        <v>41586</v>
      </c>
      <c r="B952" s="14">
        <v>7.72</v>
      </c>
      <c r="C952">
        <f>+$B$3</f>
        <v>200</v>
      </c>
      <c r="D952" s="7">
        <f>+$D$11</f>
        <v>2.223157894736842</v>
      </c>
      <c r="E952">
        <v>1.54</v>
      </c>
      <c r="F952" s="6">
        <f>+C952-D952-E952</f>
        <v>196.23684210526318</v>
      </c>
      <c r="G952">
        <f t="shared" si="108"/>
        <v>11658.500773684194</v>
      </c>
      <c r="H952">
        <f t="shared" si="109"/>
        <v>11213.445368844979</v>
      </c>
      <c r="I952" s="5">
        <f t="shared" si="107"/>
        <v>701400</v>
      </c>
      <c r="J952" s="6">
        <f>+H952+SUM($B$4:$B$5)-SUM($F$15:F952)</f>
        <v>26254.114842529183</v>
      </c>
      <c r="K952" s="10">
        <f t="shared" si="110"/>
        <v>-4.8683292933795475E-3</v>
      </c>
      <c r="L952" s="10">
        <f>+H952/SUM($F$15:F952)-1</f>
        <v>-1.2842760154997634E-2</v>
      </c>
      <c r="M952" s="14">
        <f t="shared" si="113"/>
        <v>25.4192800654486</v>
      </c>
      <c r="N952" s="14">
        <f t="shared" si="111"/>
        <v>1452.5188301612661</v>
      </c>
      <c r="O952" s="4">
        <f t="shared" si="112"/>
        <v>7.8204359836454751</v>
      </c>
      <c r="P952" s="14">
        <f>+AVERAGEIF($C$15:C952,"&lt;&gt;",$B$15:B952)</f>
        <v>7.9419999999999993</v>
      </c>
    </row>
    <row r="953" spans="1:16" x14ac:dyDescent="0.25">
      <c r="A953" s="1">
        <v>41589</v>
      </c>
      <c r="B953" s="14">
        <v>7.6749999999999998</v>
      </c>
      <c r="G953">
        <f t="shared" si="108"/>
        <v>11590.54319145417</v>
      </c>
      <c r="H953">
        <f t="shared" si="109"/>
        <v>11148.082021487722</v>
      </c>
      <c r="I953" s="5">
        <f t="shared" si="107"/>
        <v>0</v>
      </c>
      <c r="J953" s="6">
        <f>+H953+SUM($B$4:$B$5)-SUM($F$15:F953)</f>
        <v>26188.751495171928</v>
      </c>
      <c r="K953" s="10">
        <f t="shared" si="110"/>
        <v>-2.4896420141871101E-3</v>
      </c>
      <c r="L953" s="10">
        <f>+H953/SUM($F$15:F953)-1</f>
        <v>-1.8596915050467233E-2</v>
      </c>
      <c r="M953" s="14">
        <f t="shared" si="113"/>
        <v>0</v>
      </c>
      <c r="N953" s="14">
        <f t="shared" si="111"/>
        <v>1452.5188301612661</v>
      </c>
      <c r="O953" s="4">
        <f t="shared" si="112"/>
        <v>7.8204359836454751</v>
      </c>
      <c r="P953" s="14">
        <f>+AVERAGEIF($C$15:C953,"&lt;&gt;",$B$15:B953)</f>
        <v>7.9419999999999993</v>
      </c>
    </row>
    <row r="954" spans="1:16" x14ac:dyDescent="0.25">
      <c r="A954" s="1">
        <v>41590</v>
      </c>
      <c r="B954" s="14">
        <v>7.6459999999999999</v>
      </c>
      <c r="G954">
        <f t="shared" si="108"/>
        <v>11546.748305128154</v>
      </c>
      <c r="H954">
        <f t="shared" si="109"/>
        <v>11105.958975413047</v>
      </c>
      <c r="I954" s="5">
        <f t="shared" si="107"/>
        <v>0</v>
      </c>
      <c r="J954" s="6">
        <f>+H954+SUM($B$4:$B$5)-SUM($F$15:F954)</f>
        <v>26146.628449097247</v>
      </c>
      <c r="K954" s="10">
        <f t="shared" si="110"/>
        <v>-1.6084404055094481E-3</v>
      </c>
      <c r="L954" s="10">
        <f>+H954/SUM($F$15:F954)-1</f>
        <v>-2.2305148205325254E-2</v>
      </c>
      <c r="M954" s="14">
        <f t="shared" si="113"/>
        <v>0</v>
      </c>
      <c r="N954" s="14">
        <f t="shared" si="111"/>
        <v>1452.5188301612661</v>
      </c>
      <c r="O954" s="4">
        <f t="shared" si="112"/>
        <v>7.8204359836454751</v>
      </c>
      <c r="P954" s="14">
        <f>+AVERAGEIF($C$15:C954,"&lt;&gt;",$B$15:B954)</f>
        <v>7.9419999999999993</v>
      </c>
    </row>
    <row r="955" spans="1:16" x14ac:dyDescent="0.25">
      <c r="A955" s="1">
        <v>41591</v>
      </c>
      <c r="B955" s="14">
        <v>7.585</v>
      </c>
      <c r="G955">
        <f t="shared" si="108"/>
        <v>11454.628026994122</v>
      </c>
      <c r="H955">
        <f t="shared" si="109"/>
        <v>11017.35532677321</v>
      </c>
      <c r="I955" s="5">
        <f t="shared" si="107"/>
        <v>0</v>
      </c>
      <c r="J955" s="6">
        <f>+H955+SUM($B$4:$B$5)-SUM($F$15:F955)</f>
        <v>26058.02480045741</v>
      </c>
      <c r="K955" s="10">
        <f t="shared" si="110"/>
        <v>-3.3887217547888815E-3</v>
      </c>
      <c r="L955" s="10">
        <f>+H955/SUM($F$15:F955)-1</f>
        <v>-3.0105224841406208E-2</v>
      </c>
      <c r="M955" s="14">
        <f t="shared" si="113"/>
        <v>0</v>
      </c>
      <c r="N955" s="14">
        <f t="shared" si="111"/>
        <v>1452.5188301612661</v>
      </c>
      <c r="O955" s="4">
        <f t="shared" si="112"/>
        <v>7.8204359836454751</v>
      </c>
      <c r="P955" s="14">
        <f>+AVERAGEIF($C$15:C955,"&lt;&gt;",$B$15:B955)</f>
        <v>7.9419999999999993</v>
      </c>
    </row>
    <row r="956" spans="1:16" x14ac:dyDescent="0.25">
      <c r="A956" s="1">
        <v>41592</v>
      </c>
      <c r="B956" s="14">
        <v>7.6379999999999999</v>
      </c>
      <c r="G956">
        <f t="shared" si="108"/>
        <v>11534.66695717615</v>
      </c>
      <c r="H956">
        <f t="shared" si="109"/>
        <v>11094.338824771756</v>
      </c>
      <c r="I956" s="5">
        <f t="shared" si="107"/>
        <v>0</v>
      </c>
      <c r="J956" s="6">
        <f>+H956+SUM($B$4:$B$5)-SUM($F$15:F956)</f>
        <v>26135.008298455956</v>
      </c>
      <c r="K956" s="10">
        <f t="shared" si="110"/>
        <v>2.9543105660561064E-3</v>
      </c>
      <c r="L956" s="10">
        <f>+H956/SUM($F$15:F956)-1</f>
        <v>-2.3328109075631098E-2</v>
      </c>
      <c r="M956" s="14">
        <f t="shared" si="113"/>
        <v>0</v>
      </c>
      <c r="N956" s="14">
        <f t="shared" si="111"/>
        <v>1452.5188301612661</v>
      </c>
      <c r="O956" s="4">
        <f t="shared" si="112"/>
        <v>7.8204359836454751</v>
      </c>
      <c r="P956" s="14">
        <f>+AVERAGEIF($C$15:C956,"&lt;&gt;",$B$15:B956)</f>
        <v>7.9419999999999993</v>
      </c>
    </row>
    <row r="957" spans="1:16" x14ac:dyDescent="0.25">
      <c r="A957" s="1">
        <v>41593</v>
      </c>
      <c r="B957" s="14">
        <v>7.7240000000000002</v>
      </c>
      <c r="G957">
        <f t="shared" si="108"/>
        <v>11664.541447660198</v>
      </c>
      <c r="H957">
        <f t="shared" si="109"/>
        <v>11219.255444165625</v>
      </c>
      <c r="I957" s="5">
        <f t="shared" si="107"/>
        <v>0</v>
      </c>
      <c r="J957" s="6">
        <f>+H957+SUM($B$4:$B$5)-SUM($F$15:F957)</f>
        <v>26259.924917849828</v>
      </c>
      <c r="K957" s="10">
        <f t="shared" si="110"/>
        <v>4.7796663374792825E-3</v>
      </c>
      <c r="L957" s="10">
        <f>+H957/SUM($F$15:F957)-1</f>
        <v>-1.2331279719844712E-2</v>
      </c>
      <c r="M957" s="14">
        <f t="shared" si="113"/>
        <v>0</v>
      </c>
      <c r="N957" s="14">
        <f t="shared" si="111"/>
        <v>1452.5188301612661</v>
      </c>
      <c r="O957" s="4">
        <f t="shared" si="112"/>
        <v>7.8204359836454751</v>
      </c>
      <c r="P957" s="14">
        <f>+AVERAGEIF($C$15:C957,"&lt;&gt;",$B$15:B957)</f>
        <v>7.9419999999999993</v>
      </c>
    </row>
    <row r="958" spans="1:16" x14ac:dyDescent="0.25">
      <c r="A958" s="1">
        <v>41596</v>
      </c>
      <c r="B958" s="14">
        <v>7.835</v>
      </c>
      <c r="G958">
        <f t="shared" si="108"/>
        <v>11832.170150494258</v>
      </c>
      <c r="H958">
        <f t="shared" si="109"/>
        <v>11380.485034313524</v>
      </c>
      <c r="I958" s="5">
        <f t="shared" si="107"/>
        <v>0</v>
      </c>
      <c r="J958" s="6">
        <f>+H958+SUM($B$4:$B$5)-SUM($F$15:F958)</f>
        <v>26421.15450799773</v>
      </c>
      <c r="K958" s="10">
        <f t="shared" si="110"/>
        <v>6.139758230546466E-3</v>
      </c>
      <c r="L958" s="10">
        <f>+H958/SUM($F$15:F958)-1</f>
        <v>1.8623023556467722E-3</v>
      </c>
      <c r="M958" s="14">
        <f t="shared" si="113"/>
        <v>0</v>
      </c>
      <c r="N958" s="14">
        <f t="shared" si="111"/>
        <v>1452.5188301612661</v>
      </c>
      <c r="O958" s="4">
        <f t="shared" si="112"/>
        <v>7.8204359836454751</v>
      </c>
      <c r="P958" s="14">
        <f>+AVERAGEIF($C$15:C958,"&lt;&gt;",$B$15:B958)</f>
        <v>7.9419999999999993</v>
      </c>
    </row>
    <row r="959" spans="1:16" x14ac:dyDescent="0.25">
      <c r="A959" s="1">
        <v>41597</v>
      </c>
      <c r="B959" s="14">
        <v>7.8319999999999999</v>
      </c>
      <c r="G959">
        <f t="shared" si="108"/>
        <v>11827.639645012256</v>
      </c>
      <c r="H959">
        <f t="shared" si="109"/>
        <v>11376.12747782304</v>
      </c>
      <c r="I959" s="5">
        <f t="shared" si="107"/>
        <v>0</v>
      </c>
      <c r="J959" s="6">
        <f>+H959+SUM($B$4:$B$5)-SUM($F$15:F959)</f>
        <v>26416.796951507247</v>
      </c>
      <c r="K959" s="10">
        <f t="shared" si="110"/>
        <v>-1.6492680095270273E-4</v>
      </c>
      <c r="L959" s="10">
        <f>+H959/SUM($F$15:F959)-1</f>
        <v>1.4786920292819694E-3</v>
      </c>
      <c r="M959" s="14">
        <f t="shared" si="113"/>
        <v>0</v>
      </c>
      <c r="N959" s="14">
        <f t="shared" si="111"/>
        <v>1452.5188301612661</v>
      </c>
      <c r="O959" s="4">
        <f t="shared" si="112"/>
        <v>7.8204359836454751</v>
      </c>
      <c r="P959" s="14">
        <f>+AVERAGEIF($C$15:C959,"&lt;&gt;",$B$15:B959)</f>
        <v>7.9419999999999993</v>
      </c>
    </row>
    <row r="960" spans="1:16" x14ac:dyDescent="0.25">
      <c r="A960" s="1">
        <v>41598</v>
      </c>
      <c r="B960" s="14">
        <v>7.827</v>
      </c>
      <c r="G960">
        <f t="shared" si="108"/>
        <v>11820.088802542252</v>
      </c>
      <c r="H960">
        <f t="shared" si="109"/>
        <v>11368.864883672233</v>
      </c>
      <c r="I960" s="5">
        <f t="shared" si="107"/>
        <v>0</v>
      </c>
      <c r="J960" s="6">
        <f>+H960+SUM($B$4:$B$5)-SUM($F$15:F960)</f>
        <v>26409.534357356439</v>
      </c>
      <c r="K960" s="10">
        <f t="shared" si="110"/>
        <v>-2.7492334381573613E-4</v>
      </c>
      <c r="L960" s="10">
        <f>+H960/SUM($F$15:F960)-1</f>
        <v>8.3934148534092756E-4</v>
      </c>
      <c r="M960" s="14">
        <f t="shared" si="113"/>
        <v>0</v>
      </c>
      <c r="N960" s="14">
        <f t="shared" si="111"/>
        <v>1452.5188301612661</v>
      </c>
      <c r="O960" s="4">
        <f t="shared" si="112"/>
        <v>7.8204359836454751</v>
      </c>
      <c r="P960" s="14">
        <f>+AVERAGEIF($C$15:C960,"&lt;&gt;",$B$15:B960)</f>
        <v>7.9419999999999993</v>
      </c>
    </row>
    <row r="961" spans="1:16" x14ac:dyDescent="0.25">
      <c r="A961" s="1">
        <v>41599</v>
      </c>
      <c r="B961" s="14">
        <v>7.7210000000000001</v>
      </c>
      <c r="G961">
        <f t="shared" si="108"/>
        <v>11660.010942178194</v>
      </c>
      <c r="H961">
        <f t="shared" si="109"/>
        <v>11214.897887675139</v>
      </c>
      <c r="I961" s="5">
        <f t="shared" si="107"/>
        <v>0</v>
      </c>
      <c r="J961" s="6">
        <f>+H961+SUM($B$4:$B$5)-SUM($F$15:F961)</f>
        <v>26255.567361359339</v>
      </c>
      <c r="K961" s="10">
        <f t="shared" si="110"/>
        <v>-5.8299776858508068E-3</v>
      </c>
      <c r="L961" s="10">
        <f>+H961/SUM($F$15:F961)-1</f>
        <v>-1.2714890046209626E-2</v>
      </c>
      <c r="M961" s="14">
        <f t="shared" si="113"/>
        <v>0</v>
      </c>
      <c r="N961" s="14">
        <f t="shared" si="111"/>
        <v>1452.5188301612661</v>
      </c>
      <c r="O961" s="4">
        <f t="shared" si="112"/>
        <v>7.8204359836454751</v>
      </c>
      <c r="P961" s="14">
        <f>+AVERAGEIF($C$15:C961,"&lt;&gt;",$B$15:B961)</f>
        <v>7.9419999999999993</v>
      </c>
    </row>
    <row r="962" spans="1:16" x14ac:dyDescent="0.25">
      <c r="A962" s="1">
        <v>41600</v>
      </c>
      <c r="B962" s="14">
        <v>7.7210000000000001</v>
      </c>
      <c r="G962">
        <f t="shared" si="108"/>
        <v>11660.010942178194</v>
      </c>
      <c r="H962">
        <f t="shared" si="109"/>
        <v>11214.897887675139</v>
      </c>
      <c r="I962" s="5">
        <f t="shared" si="107"/>
        <v>0</v>
      </c>
      <c r="J962" s="6">
        <f>+H962+SUM($B$4:$B$5)-SUM($F$15:F962)</f>
        <v>26255.567361359339</v>
      </c>
      <c r="K962" s="10">
        <f t="shared" si="110"/>
        <v>0</v>
      </c>
      <c r="L962" s="10">
        <f>+H962/SUM($F$15:F962)-1</f>
        <v>-1.2714890046209626E-2</v>
      </c>
      <c r="M962" s="14">
        <f t="shared" si="113"/>
        <v>0</v>
      </c>
      <c r="N962" s="14">
        <f t="shared" si="111"/>
        <v>1452.5188301612661</v>
      </c>
      <c r="O962" s="4">
        <f t="shared" si="112"/>
        <v>7.8204359836454751</v>
      </c>
      <c r="P962" s="14">
        <f>+AVERAGEIF($C$15:C962,"&lt;&gt;",$B$15:B962)</f>
        <v>7.9419999999999993</v>
      </c>
    </row>
    <row r="963" spans="1:16" x14ac:dyDescent="0.25">
      <c r="A963" s="1">
        <v>41603</v>
      </c>
      <c r="B963" s="14">
        <v>7.7430000000000003</v>
      </c>
      <c r="G963">
        <f t="shared" si="108"/>
        <v>11693.234649046208</v>
      </c>
      <c r="H963">
        <f t="shared" si="109"/>
        <v>11246.853301938687</v>
      </c>
      <c r="I963" s="5">
        <f t="shared" si="107"/>
        <v>0</v>
      </c>
      <c r="J963" s="6">
        <f>+H963+SUM($B$4:$B$5)-SUM($F$15:F963)</f>
        <v>26287.522775622892</v>
      </c>
      <c r="K963" s="10">
        <f t="shared" si="110"/>
        <v>1.2170909820286013E-3</v>
      </c>
      <c r="L963" s="10">
        <f>+H963/SUM($F$15:F963)-1</f>
        <v>-9.9017476528688864E-3</v>
      </c>
      <c r="M963" s="14">
        <f t="shared" si="113"/>
        <v>0</v>
      </c>
      <c r="N963" s="14">
        <f t="shared" si="111"/>
        <v>1452.5188301612661</v>
      </c>
      <c r="O963" s="4">
        <f t="shared" si="112"/>
        <v>7.8204359836454751</v>
      </c>
      <c r="P963" s="14">
        <f>+AVERAGEIF($C$15:C963,"&lt;&gt;",$B$15:B963)</f>
        <v>7.9419999999999993</v>
      </c>
    </row>
    <row r="964" spans="1:16" x14ac:dyDescent="0.25">
      <c r="A964" s="1">
        <v>41604</v>
      </c>
      <c r="B964" s="14">
        <v>7.6760000000000002</v>
      </c>
      <c r="G964">
        <f t="shared" si="108"/>
        <v>11592.053359948171</v>
      </c>
      <c r="H964">
        <f t="shared" si="109"/>
        <v>11149.534540317882</v>
      </c>
      <c r="I964" s="5">
        <f t="shared" si="107"/>
        <v>0</v>
      </c>
      <c r="J964" s="6">
        <f>+H964+SUM($B$4:$B$5)-SUM($F$15:F964)</f>
        <v>26190.204014002084</v>
      </c>
      <c r="K964" s="10">
        <f t="shared" si="110"/>
        <v>-3.7020894837247464E-3</v>
      </c>
      <c r="L964" s="10">
        <f>+H964/SUM($F$15:F964)-1</f>
        <v>-1.8469044941679225E-2</v>
      </c>
      <c r="M964" s="14">
        <f t="shared" si="113"/>
        <v>0</v>
      </c>
      <c r="N964" s="14">
        <f t="shared" si="111"/>
        <v>1452.5188301612661</v>
      </c>
      <c r="O964" s="4">
        <f t="shared" si="112"/>
        <v>7.8204359836454751</v>
      </c>
      <c r="P964" s="14">
        <f>+AVERAGEIF($C$15:C964,"&lt;&gt;",$B$15:B964)</f>
        <v>7.9419999999999993</v>
      </c>
    </row>
    <row r="965" spans="1:16" x14ac:dyDescent="0.25">
      <c r="A965" s="1">
        <v>41605</v>
      </c>
      <c r="B965" s="14">
        <v>7.6920000000000002</v>
      </c>
      <c r="G965">
        <f t="shared" si="108"/>
        <v>11616.216055852179</v>
      </c>
      <c r="H965">
        <f t="shared" si="109"/>
        <v>11172.774841600462</v>
      </c>
      <c r="I965" s="5">
        <f t="shared" si="107"/>
        <v>0</v>
      </c>
      <c r="J965" s="6">
        <f>+H965+SUM($B$4:$B$5)-SUM($F$15:F965)</f>
        <v>26213.444315284665</v>
      </c>
      <c r="K965" s="10">
        <f t="shared" si="110"/>
        <v>8.8736617974238818E-4</v>
      </c>
      <c r="L965" s="10">
        <f>+H965/SUM($F$15:F965)-1</f>
        <v>-1.6423123201067757E-2</v>
      </c>
      <c r="M965" s="14">
        <f t="shared" si="113"/>
        <v>0</v>
      </c>
      <c r="N965" s="14">
        <f t="shared" si="111"/>
        <v>1452.5188301612661</v>
      </c>
      <c r="O965" s="4">
        <f t="shared" si="112"/>
        <v>7.8204359836454751</v>
      </c>
      <c r="P965" s="14">
        <f>+AVERAGEIF($C$15:C965,"&lt;&gt;",$B$15:B965)</f>
        <v>7.9419999999999993</v>
      </c>
    </row>
    <row r="966" spans="1:16" x14ac:dyDescent="0.25">
      <c r="A966" s="1">
        <v>41606</v>
      </c>
      <c r="B966" s="14">
        <v>7.7009999999999996</v>
      </c>
      <c r="G966">
        <f t="shared" si="108"/>
        <v>11629.807572298183</v>
      </c>
      <c r="H966">
        <f t="shared" si="109"/>
        <v>11185.847511071912</v>
      </c>
      <c r="I966" s="5">
        <f t="shared" si="107"/>
        <v>0</v>
      </c>
      <c r="J966" s="6">
        <f>+H966+SUM($B$4:$B$5)-SUM($F$15:F966)</f>
        <v>26226.516984756119</v>
      </c>
      <c r="K966" s="10">
        <f t="shared" si="110"/>
        <v>4.9870094575221735E-4</v>
      </c>
      <c r="L966" s="10">
        <f>+H966/SUM($F$15:F966)-1</f>
        <v>-1.5272292221974015E-2</v>
      </c>
      <c r="M966" s="14">
        <f t="shared" si="113"/>
        <v>0</v>
      </c>
      <c r="N966" s="14">
        <f t="shared" si="111"/>
        <v>1452.5188301612661</v>
      </c>
      <c r="O966" s="4">
        <f t="shared" si="112"/>
        <v>7.8204359836454751</v>
      </c>
      <c r="P966" s="14">
        <f>+AVERAGEIF($C$15:C966,"&lt;&gt;",$B$15:B966)</f>
        <v>7.9419999999999993</v>
      </c>
    </row>
    <row r="967" spans="1:16" x14ac:dyDescent="0.25">
      <c r="A967" s="1">
        <v>41607</v>
      </c>
      <c r="B967" s="14">
        <v>7.7350000000000003</v>
      </c>
      <c r="G967">
        <f t="shared" si="108"/>
        <v>11681.153301094202</v>
      </c>
      <c r="H967">
        <f t="shared" si="109"/>
        <v>11235.233151297396</v>
      </c>
      <c r="I967" s="5">
        <f t="shared" si="107"/>
        <v>0</v>
      </c>
      <c r="J967" s="6">
        <f>+H967+SUM($B$4:$B$5)-SUM($F$15:F967)</f>
        <v>26275.902624981602</v>
      </c>
      <c r="K967" s="10">
        <f t="shared" si="110"/>
        <v>1.8830422756550558E-3</v>
      </c>
      <c r="L967" s="10">
        <f>+H967/SUM($F$15:F967)-1</f>
        <v>-1.092470852317462E-2</v>
      </c>
      <c r="M967" s="14">
        <f t="shared" si="113"/>
        <v>0</v>
      </c>
      <c r="N967" s="14">
        <f t="shared" si="111"/>
        <v>1452.5188301612661</v>
      </c>
      <c r="O967" s="4">
        <f t="shared" si="112"/>
        <v>7.8204359836454751</v>
      </c>
      <c r="P967" s="14">
        <f>+AVERAGEIF($C$15:C967,"&lt;&gt;",$B$15:B967)</f>
        <v>7.9419999999999993</v>
      </c>
    </row>
    <row r="968" spans="1:16" x14ac:dyDescent="0.25">
      <c r="A968" s="1">
        <v>41610</v>
      </c>
      <c r="B968" s="14">
        <v>7.7329999999999997</v>
      </c>
      <c r="G968">
        <f t="shared" si="108"/>
        <v>11678.1329641062</v>
      </c>
      <c r="H968">
        <f t="shared" si="109"/>
        <v>11232.328113637072</v>
      </c>
      <c r="I968" s="5">
        <f t="shared" si="107"/>
        <v>0</v>
      </c>
      <c r="J968" s="6">
        <f>+H968+SUM($B$4:$B$5)-SUM($F$15:F968)</f>
        <v>26272.997587321275</v>
      </c>
      <c r="K968" s="10">
        <f t="shared" si="110"/>
        <v>-1.1055900540457575E-4</v>
      </c>
      <c r="L968" s="10">
        <f>+H968/SUM($F$15:F968)-1</f>
        <v>-1.1180448740751303E-2</v>
      </c>
      <c r="M968" s="14">
        <f t="shared" si="113"/>
        <v>0</v>
      </c>
      <c r="N968" s="14">
        <f t="shared" si="111"/>
        <v>1452.5188301612661</v>
      </c>
      <c r="O968" s="4">
        <f t="shared" si="112"/>
        <v>7.8204359836454751</v>
      </c>
      <c r="P968" s="14">
        <f>+AVERAGEIF($C$15:C968,"&lt;&gt;",$B$15:B968)</f>
        <v>7.9419999999999993</v>
      </c>
    </row>
    <row r="969" spans="1:16" x14ac:dyDescent="0.25">
      <c r="A969" s="1">
        <v>41611</v>
      </c>
      <c r="B969" s="14">
        <v>7.641</v>
      </c>
      <c r="G969">
        <f t="shared" si="108"/>
        <v>11539.19746265815</v>
      </c>
      <c r="H969">
        <f t="shared" si="109"/>
        <v>11098.696381262234</v>
      </c>
      <c r="I969" s="5">
        <f t="shared" si="107"/>
        <v>0</v>
      </c>
      <c r="J969" s="6">
        <f>+H969+SUM($B$4:$B$5)-SUM($F$15:F969)</f>
        <v>26139.365854946438</v>
      </c>
      <c r="K969" s="10">
        <f t="shared" si="110"/>
        <v>-5.0862765822855538E-3</v>
      </c>
      <c r="L969" s="10">
        <f>+H969/SUM($F$15:F969)-1</f>
        <v>-2.2944498749266851E-2</v>
      </c>
      <c r="M969" s="14">
        <f t="shared" si="113"/>
        <v>0</v>
      </c>
      <c r="N969" s="14">
        <f t="shared" si="111"/>
        <v>1452.5188301612661</v>
      </c>
      <c r="O969" s="4">
        <f t="shared" si="112"/>
        <v>7.8204359836454751</v>
      </c>
      <c r="P969" s="14">
        <f>+AVERAGEIF($C$15:C969,"&lt;&gt;",$B$15:B969)</f>
        <v>7.9419999999999993</v>
      </c>
    </row>
    <row r="970" spans="1:16" x14ac:dyDescent="0.25">
      <c r="A970" s="1">
        <v>41612</v>
      </c>
      <c r="B970" s="14">
        <v>7.6059999999999999</v>
      </c>
      <c r="G970">
        <f t="shared" si="108"/>
        <v>11486.341565368131</v>
      </c>
      <c r="H970">
        <f t="shared" si="109"/>
        <v>11047.858222206589</v>
      </c>
      <c r="I970" s="5">
        <f t="shared" si="107"/>
        <v>0</v>
      </c>
      <c r="J970" s="6">
        <f>+H970+SUM($B$4:$B$5)-SUM($F$15:F970)</f>
        <v>26088.527695890793</v>
      </c>
      <c r="K970" s="10">
        <f t="shared" si="110"/>
        <v>-1.9448887680657556E-3</v>
      </c>
      <c r="L970" s="10">
        <f>+H970/SUM($F$15:F970)-1</f>
        <v>-2.7419952556854477E-2</v>
      </c>
      <c r="M970" s="14">
        <f t="shared" si="113"/>
        <v>0</v>
      </c>
      <c r="N970" s="14">
        <f t="shared" si="111"/>
        <v>1452.5188301612661</v>
      </c>
      <c r="O970" s="4">
        <f t="shared" si="112"/>
        <v>7.8204359836454751</v>
      </c>
      <c r="P970" s="14">
        <f>+AVERAGEIF($C$15:C970,"&lt;&gt;",$B$15:B970)</f>
        <v>7.9419999999999993</v>
      </c>
    </row>
    <row r="971" spans="1:16" x14ac:dyDescent="0.25">
      <c r="A971" s="1">
        <v>41613</v>
      </c>
      <c r="B971" s="14">
        <v>7.5750000000000002</v>
      </c>
      <c r="G971">
        <f t="shared" si="108"/>
        <v>11439.526342054114</v>
      </c>
      <c r="H971">
        <f t="shared" si="109"/>
        <v>11002.830138471591</v>
      </c>
      <c r="I971" s="5">
        <f t="shared" si="107"/>
        <v>0</v>
      </c>
      <c r="J971" s="6">
        <f>+H971+SUM($B$4:$B$5)-SUM($F$15:F971)</f>
        <v>26043.499612155792</v>
      </c>
      <c r="K971" s="10">
        <f t="shared" si="110"/>
        <v>-1.7259725907067258E-3</v>
      </c>
      <c r="L971" s="10">
        <f>+H971/SUM($F$15:F971)-1</f>
        <v>-3.1383925929288958E-2</v>
      </c>
      <c r="M971" s="14">
        <f t="shared" si="113"/>
        <v>0</v>
      </c>
      <c r="N971" s="14">
        <f t="shared" si="111"/>
        <v>1452.5188301612661</v>
      </c>
      <c r="O971" s="4">
        <f t="shared" si="112"/>
        <v>7.8204359836454751</v>
      </c>
      <c r="P971" s="14">
        <f>+AVERAGEIF($C$15:C971,"&lt;&gt;",$B$15:B971)</f>
        <v>7.9419999999999993</v>
      </c>
    </row>
    <row r="972" spans="1:16" x14ac:dyDescent="0.25">
      <c r="A972" s="1">
        <v>41614</v>
      </c>
      <c r="B972" s="14">
        <v>7.5839999999999996</v>
      </c>
      <c r="G972">
        <f t="shared" si="108"/>
        <v>11453.11785850012</v>
      </c>
      <c r="H972">
        <f t="shared" si="109"/>
        <v>11015.902807943043</v>
      </c>
      <c r="I972" s="5">
        <f t="shared" si="107"/>
        <v>0</v>
      </c>
      <c r="J972" s="6">
        <f>+H972+SUM($B$4:$B$5)-SUM($F$15:F972)</f>
        <v>26056.572281627246</v>
      </c>
      <c r="K972" s="10">
        <f t="shared" si="110"/>
        <v>5.0195517753515162E-4</v>
      </c>
      <c r="L972" s="10">
        <f>+H972/SUM($F$15:F972)-1</f>
        <v>-3.0233094950194994E-2</v>
      </c>
      <c r="M972" s="14">
        <f t="shared" si="113"/>
        <v>0</v>
      </c>
      <c r="N972" s="14">
        <f t="shared" si="111"/>
        <v>1452.5188301612661</v>
      </c>
      <c r="O972" s="4">
        <f t="shared" si="112"/>
        <v>7.8204359836454751</v>
      </c>
      <c r="P972" s="14">
        <f>+AVERAGEIF($C$15:C972,"&lt;&gt;",$B$15:B972)</f>
        <v>7.9419999999999993</v>
      </c>
    </row>
    <row r="973" spans="1:16" x14ac:dyDescent="0.25">
      <c r="A973" s="1">
        <v>41617</v>
      </c>
      <c r="B973" s="14">
        <v>7.64</v>
      </c>
      <c r="C973">
        <f>+$B$3</f>
        <v>200</v>
      </c>
      <c r="D973" s="7">
        <f>+$D$11</f>
        <v>2.223157894736842</v>
      </c>
      <c r="E973">
        <v>1.54</v>
      </c>
      <c r="F973" s="6">
        <f>+C973-D973-E973</f>
        <v>196.23684210526318</v>
      </c>
      <c r="G973">
        <f t="shared" si="108"/>
        <v>11737.68729416415</v>
      </c>
      <c r="H973">
        <f t="shared" si="109"/>
        <v>11293.480704537336</v>
      </c>
      <c r="I973" s="5">
        <f t="shared" si="107"/>
        <v>695200</v>
      </c>
      <c r="J973" s="6">
        <f>+H973+SUM($B$4:$B$5)-SUM($F$15:F973)</f>
        <v>26137.913336116279</v>
      </c>
      <c r="K973" s="10">
        <f t="shared" si="110"/>
        <v>3.1217097018698681E-3</v>
      </c>
      <c r="L973" s="10">
        <f>+H973/SUM($F$15:F973)-1</f>
        <v>-2.2680553496659206E-2</v>
      </c>
      <c r="M973" s="14">
        <f t="shared" si="113"/>
        <v>25.685450537338113</v>
      </c>
      <c r="N973" s="14">
        <f t="shared" si="111"/>
        <v>1478.2042806986042</v>
      </c>
      <c r="O973" s="4">
        <f t="shared" si="112"/>
        <v>7.8173007068819071</v>
      </c>
      <c r="P973" s="14">
        <f>+AVERAGEIF($C$15:C973,"&lt;&gt;",$B$15:B973)</f>
        <v>7.9358367346938765</v>
      </c>
    </row>
    <row r="974" spans="1:16" x14ac:dyDescent="0.25">
      <c r="A974" s="1">
        <v>41618</v>
      </c>
      <c r="B974" s="14">
        <v>7.6079999999999997</v>
      </c>
      <c r="G974">
        <f t="shared" si="108"/>
        <v>11688.524206021055</v>
      </c>
      <c r="H974">
        <f t="shared" si="109"/>
        <v>11246.178167554981</v>
      </c>
      <c r="I974" s="5">
        <f t="shared" si="107"/>
        <v>0</v>
      </c>
      <c r="J974" s="6">
        <f>+H974+SUM($B$4:$B$5)-SUM($F$15:F974)</f>
        <v>26090.610799133919</v>
      </c>
      <c r="K974" s="10">
        <f t="shared" si="110"/>
        <v>-1.809728893583773E-3</v>
      </c>
      <c r="L974" s="10">
        <f>+H974/SUM($F$15:F974)-1</f>
        <v>-2.6774038089343311E-2</v>
      </c>
      <c r="M974" s="14">
        <f t="shared" si="113"/>
        <v>0</v>
      </c>
      <c r="N974" s="14">
        <f t="shared" si="111"/>
        <v>1478.2042806986042</v>
      </c>
      <c r="O974" s="4">
        <f t="shared" si="112"/>
        <v>7.8173007068819071</v>
      </c>
      <c r="P974" s="14">
        <f>+AVERAGEIF($C$15:C974,"&lt;&gt;",$B$15:B974)</f>
        <v>7.9358367346938765</v>
      </c>
    </row>
    <row r="975" spans="1:16" x14ac:dyDescent="0.25">
      <c r="A975" s="1">
        <v>41619</v>
      </c>
      <c r="B975" s="14">
        <v>7.5289999999999999</v>
      </c>
      <c r="G975">
        <f t="shared" si="108"/>
        <v>11567.152832167787</v>
      </c>
      <c r="H975">
        <f t="shared" si="109"/>
        <v>11129.400029379793</v>
      </c>
      <c r="I975" s="5">
        <f t="shared" si="107"/>
        <v>0</v>
      </c>
      <c r="J975" s="6">
        <f>+H975+SUM($B$4:$B$5)-SUM($F$15:F975)</f>
        <v>25973.832660958735</v>
      </c>
      <c r="K975" s="10">
        <f t="shared" si="110"/>
        <v>-4.4758683142466227E-3</v>
      </c>
      <c r="L975" s="10">
        <f>+H975/SUM($F$15:F975)-1</f>
        <v>-3.6879828177532215E-2</v>
      </c>
      <c r="M975" s="14">
        <f t="shared" si="113"/>
        <v>0</v>
      </c>
      <c r="N975" s="14">
        <f t="shared" si="111"/>
        <v>1478.2042806986042</v>
      </c>
      <c r="O975" s="4">
        <f t="shared" si="112"/>
        <v>7.8173007068819071</v>
      </c>
      <c r="P975" s="14">
        <f>+AVERAGEIF($C$15:C975,"&lt;&gt;",$B$15:B975)</f>
        <v>7.9358367346938765</v>
      </c>
    </row>
    <row r="976" spans="1:16" x14ac:dyDescent="0.25">
      <c r="A976" s="1">
        <v>41620</v>
      </c>
      <c r="B976" s="14">
        <v>7.47</v>
      </c>
      <c r="G976">
        <f t="shared" si="108"/>
        <v>11476.508388403954</v>
      </c>
      <c r="H976">
        <f t="shared" si="109"/>
        <v>11042.185976818575</v>
      </c>
      <c r="I976" s="5">
        <f t="shared" ref="I976:I1039" si="114">+C976*(MAX($A:$A)-A976)</f>
        <v>0</v>
      </c>
      <c r="J976" s="6">
        <f>+H976+SUM($B$4:$B$5)-SUM($F$15:F976)</f>
        <v>25886.618608397515</v>
      </c>
      <c r="K976" s="10">
        <f t="shared" si="110"/>
        <v>-3.3577660139587628E-3</v>
      </c>
      <c r="L976" s="10">
        <f>+H976/SUM($F$15:F976)-1</f>
        <v>-4.4427190395293636E-2</v>
      </c>
      <c r="M976" s="14">
        <f t="shared" si="113"/>
        <v>0</v>
      </c>
      <c r="N976" s="14">
        <f t="shared" si="111"/>
        <v>1478.2042806986042</v>
      </c>
      <c r="O976" s="4">
        <f t="shared" si="112"/>
        <v>7.8173007068819071</v>
      </c>
      <c r="P976" s="14">
        <f>+AVERAGEIF($C$15:C976,"&lt;&gt;",$B$15:B976)</f>
        <v>7.9358367346938765</v>
      </c>
    </row>
    <row r="977" spans="1:16" x14ac:dyDescent="0.25">
      <c r="A977" s="1">
        <v>41621</v>
      </c>
      <c r="B977" s="14">
        <v>7.4770000000000003</v>
      </c>
      <c r="G977">
        <f t="shared" ref="G977:G1040" si="115">+(B977/B976*G976)+C977</f>
        <v>11487.262813935256</v>
      </c>
      <c r="H977">
        <f t="shared" ref="H977:H1040" si="116">+(B977/B976*H976)+F977</f>
        <v>11052.533406783465</v>
      </c>
      <c r="I977" s="5">
        <f t="shared" si="114"/>
        <v>0</v>
      </c>
      <c r="J977" s="6">
        <f>+H977+SUM($B$4:$B$5)-SUM($F$15:F977)</f>
        <v>25896.966038362403</v>
      </c>
      <c r="K977" s="10">
        <f t="shared" ref="K977:K1040" si="117">+J977/J976-1</f>
        <v>3.9972118882802832E-4</v>
      </c>
      <c r="L977" s="10">
        <f>+H977/SUM($F$15:F977)-1</f>
        <v>-4.3531740640644023E-2</v>
      </c>
      <c r="M977" s="14">
        <f t="shared" si="113"/>
        <v>0</v>
      </c>
      <c r="N977" s="14">
        <f t="shared" ref="N977:N1040" si="118">+M977+N976</f>
        <v>1478.2042806986042</v>
      </c>
      <c r="O977" s="4">
        <f t="shared" ref="O977:O1040" si="119">((O976*N976)+(B977*M977))/N977</f>
        <v>7.8173007068819071</v>
      </c>
      <c r="P977" s="14">
        <f>+AVERAGEIF($C$15:C977,"&lt;&gt;",$B$15:B977)</f>
        <v>7.9358367346938765</v>
      </c>
    </row>
    <row r="978" spans="1:16" x14ac:dyDescent="0.25">
      <c r="A978" s="1">
        <v>41624</v>
      </c>
      <c r="B978" s="14">
        <v>7.4610000000000003</v>
      </c>
      <c r="G978">
        <f t="shared" si="115"/>
        <v>11462.68126986371</v>
      </c>
      <c r="H978">
        <f t="shared" si="116"/>
        <v>11028.882138292287</v>
      </c>
      <c r="I978" s="5">
        <f t="shared" si="114"/>
        <v>0</v>
      </c>
      <c r="J978" s="6">
        <f>+H978+SUM($B$4:$B$5)-SUM($F$15:F978)</f>
        <v>25873.314769871231</v>
      </c>
      <c r="K978" s="10">
        <f t="shared" si="117"/>
        <v>-9.1328337289153794E-4</v>
      </c>
      <c r="L978" s="10">
        <f>+H978/SUM($F$15:F978)-1</f>
        <v>-4.5578482936986076E-2</v>
      </c>
      <c r="M978" s="14">
        <f t="shared" si="113"/>
        <v>0</v>
      </c>
      <c r="N978" s="14">
        <f t="shared" si="118"/>
        <v>1478.2042806986042</v>
      </c>
      <c r="O978" s="4">
        <f t="shared" si="119"/>
        <v>7.8173007068819071</v>
      </c>
      <c r="P978" s="14">
        <f>+AVERAGEIF($C$15:C978,"&lt;&gt;",$B$15:B978)</f>
        <v>7.9358367346938765</v>
      </c>
    </row>
    <row r="979" spans="1:16" x14ac:dyDescent="0.25">
      <c r="A979" s="1">
        <v>41625</v>
      </c>
      <c r="B979" s="14">
        <v>7.4729999999999999</v>
      </c>
      <c r="G979">
        <f t="shared" si="115"/>
        <v>11481.11742791737</v>
      </c>
      <c r="H979">
        <f t="shared" si="116"/>
        <v>11046.62058966067</v>
      </c>
      <c r="I979" s="5">
        <f t="shared" si="114"/>
        <v>0</v>
      </c>
      <c r="J979" s="6">
        <f>+H979+SUM($B$4:$B$5)-SUM($F$15:F979)</f>
        <v>25891.05322123961</v>
      </c>
      <c r="K979" s="10">
        <f t="shared" si="117"/>
        <v>6.8558866639834015E-4</v>
      </c>
      <c r="L979" s="10">
        <f>+H979/SUM($F$15:F979)-1</f>
        <v>-4.4043426214729564E-2</v>
      </c>
      <c r="M979" s="14">
        <f t="shared" ref="M979:M1042" si="120">+F979/B979</f>
        <v>0</v>
      </c>
      <c r="N979" s="14">
        <f t="shared" si="118"/>
        <v>1478.2042806986042</v>
      </c>
      <c r="O979" s="4">
        <f t="shared" si="119"/>
        <v>7.8173007068819071</v>
      </c>
      <c r="P979" s="14">
        <f>+AVERAGEIF($C$15:C979,"&lt;&gt;",$B$15:B979)</f>
        <v>7.9358367346938765</v>
      </c>
    </row>
    <row r="980" spans="1:16" x14ac:dyDescent="0.25">
      <c r="A980" s="1">
        <v>41626</v>
      </c>
      <c r="B980" s="14">
        <v>7.4729999999999999</v>
      </c>
      <c r="G980">
        <f t="shared" si="115"/>
        <v>11481.11742791737</v>
      </c>
      <c r="H980">
        <f t="shared" si="116"/>
        <v>11046.62058966067</v>
      </c>
      <c r="I980" s="5">
        <f t="shared" si="114"/>
        <v>0</v>
      </c>
      <c r="J980" s="6">
        <f>+H980+SUM($B$4:$B$5)-SUM($F$15:F980)</f>
        <v>25891.05322123961</v>
      </c>
      <c r="K980" s="10">
        <f t="shared" si="117"/>
        <v>0</v>
      </c>
      <c r="L980" s="10">
        <f>+H980/SUM($F$15:F980)-1</f>
        <v>-4.4043426214729564E-2</v>
      </c>
      <c r="M980" s="14">
        <f t="shared" si="120"/>
        <v>0</v>
      </c>
      <c r="N980" s="14">
        <f t="shared" si="118"/>
        <v>1478.2042806986042</v>
      </c>
      <c r="O980" s="4">
        <f t="shared" si="119"/>
        <v>7.8173007068819071</v>
      </c>
      <c r="P980" s="14">
        <f>+AVERAGEIF($C$15:C980,"&lt;&gt;",$B$15:B980)</f>
        <v>7.9358367346938765</v>
      </c>
    </row>
    <row r="981" spans="1:16" x14ac:dyDescent="0.25">
      <c r="A981" s="1">
        <v>41627</v>
      </c>
      <c r="B981" s="14">
        <v>7.5039999999999996</v>
      </c>
      <c r="G981">
        <f t="shared" si="115"/>
        <v>11528.744169555996</v>
      </c>
      <c r="H981">
        <f t="shared" si="116"/>
        <v>11092.444922362327</v>
      </c>
      <c r="I981" s="5">
        <f t="shared" si="114"/>
        <v>0</v>
      </c>
      <c r="J981" s="6">
        <f>+H981+SUM($B$4:$B$5)-SUM($F$15:F981)</f>
        <v>25936.877553941264</v>
      </c>
      <c r="K981" s="10">
        <f t="shared" si="117"/>
        <v>1.7698906379004509E-3</v>
      </c>
      <c r="L981" s="10">
        <f>+H981/SUM($F$15:F981)-1</f>
        <v>-4.0077863015566817E-2</v>
      </c>
      <c r="M981" s="14">
        <f t="shared" si="120"/>
        <v>0</v>
      </c>
      <c r="N981" s="14">
        <f t="shared" si="118"/>
        <v>1478.2042806986042</v>
      </c>
      <c r="O981" s="4">
        <f t="shared" si="119"/>
        <v>7.8173007068819071</v>
      </c>
      <c r="P981" s="14">
        <f>+AVERAGEIF($C$15:C981,"&lt;&gt;",$B$15:B981)</f>
        <v>7.9358367346938765</v>
      </c>
    </row>
    <row r="982" spans="1:16" x14ac:dyDescent="0.25">
      <c r="A982" s="1">
        <v>41628</v>
      </c>
      <c r="B982" s="14">
        <v>7.4829999999999997</v>
      </c>
      <c r="G982">
        <f t="shared" si="115"/>
        <v>11496.48089296209</v>
      </c>
      <c r="H982">
        <f t="shared" si="116"/>
        <v>11061.402632467656</v>
      </c>
      <c r="I982" s="5">
        <f t="shared" si="114"/>
        <v>0</v>
      </c>
      <c r="J982" s="6">
        <f>+H982+SUM($B$4:$B$5)-SUM($F$15:F982)</f>
        <v>25905.835264046593</v>
      </c>
      <c r="K982" s="10">
        <f t="shared" si="117"/>
        <v>-1.1968398983305262E-3</v>
      </c>
      <c r="L982" s="10">
        <f>+H982/SUM($F$15:F982)-1</f>
        <v>-4.2764212279515768E-2</v>
      </c>
      <c r="M982" s="14">
        <f t="shared" si="120"/>
        <v>0</v>
      </c>
      <c r="N982" s="14">
        <f t="shared" si="118"/>
        <v>1478.2042806986042</v>
      </c>
      <c r="O982" s="4">
        <f t="shared" si="119"/>
        <v>7.8173007068819071</v>
      </c>
      <c r="P982" s="14">
        <f>+AVERAGEIF($C$15:C982,"&lt;&gt;",$B$15:B982)</f>
        <v>7.9358367346938765</v>
      </c>
    </row>
    <row r="983" spans="1:16" x14ac:dyDescent="0.25">
      <c r="A983" s="1">
        <v>41631</v>
      </c>
      <c r="B983" s="14">
        <v>7.5</v>
      </c>
      <c r="G983">
        <f t="shared" si="115"/>
        <v>11522.598783538111</v>
      </c>
      <c r="H983">
        <f t="shared" si="116"/>
        <v>11086.532105239534</v>
      </c>
      <c r="I983" s="5">
        <f t="shared" si="114"/>
        <v>0</v>
      </c>
      <c r="J983" s="6">
        <f>+H983+SUM($B$4:$B$5)-SUM($F$15:F983)</f>
        <v>25930.964736818471</v>
      </c>
      <c r="K983" s="10">
        <f t="shared" si="117"/>
        <v>9.7003136612827667E-4</v>
      </c>
      <c r="L983" s="10">
        <f>+H983/SUM($F$15:F983)-1</f>
        <v>-4.0589548589652136E-2</v>
      </c>
      <c r="M983" s="14">
        <f t="shared" si="120"/>
        <v>0</v>
      </c>
      <c r="N983" s="14">
        <f t="shared" si="118"/>
        <v>1478.2042806986042</v>
      </c>
      <c r="O983" s="4">
        <f t="shared" si="119"/>
        <v>7.8173007068819071</v>
      </c>
      <c r="P983" s="14">
        <f>+AVERAGEIF($C$15:C983,"&lt;&gt;",$B$15:B983)</f>
        <v>7.9358367346938765</v>
      </c>
    </row>
    <row r="984" spans="1:16" x14ac:dyDescent="0.25">
      <c r="A984" s="1">
        <v>41632</v>
      </c>
      <c r="B984" s="14">
        <v>7.5389999999999997</v>
      </c>
      <c r="G984">
        <f t="shared" si="115"/>
        <v>11582.516297212507</v>
      </c>
      <c r="H984">
        <f t="shared" si="116"/>
        <v>11144.182072186779</v>
      </c>
      <c r="I984" s="5">
        <f t="shared" si="114"/>
        <v>0</v>
      </c>
      <c r="J984" s="6">
        <f>+H984+SUM($B$4:$B$5)-SUM($F$15:F984)</f>
        <v>25988.614703765717</v>
      </c>
      <c r="K984" s="10">
        <f t="shared" si="117"/>
        <v>2.2232094922944867E-3</v>
      </c>
      <c r="L984" s="10">
        <f>+H984/SUM($F$15:F984)-1</f>
        <v>-3.5600614242318418E-2</v>
      </c>
      <c r="M984" s="14">
        <f t="shared" si="120"/>
        <v>0</v>
      </c>
      <c r="N984" s="14">
        <f t="shared" si="118"/>
        <v>1478.2042806986042</v>
      </c>
      <c r="O984" s="4">
        <f t="shared" si="119"/>
        <v>7.8173007068819071</v>
      </c>
      <c r="P984" s="14">
        <f>+AVERAGEIF($C$15:C984,"&lt;&gt;",$B$15:B984)</f>
        <v>7.9358367346938765</v>
      </c>
    </row>
    <row r="985" spans="1:16" x14ac:dyDescent="0.25">
      <c r="A985" s="1">
        <v>41638</v>
      </c>
      <c r="B985" s="14">
        <v>7.5110000000000001</v>
      </c>
      <c r="G985">
        <f t="shared" si="115"/>
        <v>11539.498595087298</v>
      </c>
      <c r="H985">
        <f t="shared" si="116"/>
        <v>11102.792352327218</v>
      </c>
      <c r="I985" s="5">
        <f t="shared" si="114"/>
        <v>0</v>
      </c>
      <c r="J985" s="6">
        <f>+H985+SUM($B$4:$B$5)-SUM($F$15:F985)</f>
        <v>25947.224983906159</v>
      </c>
      <c r="K985" s="10">
        <f t="shared" si="117"/>
        <v>-1.5926096997221917E-3</v>
      </c>
      <c r="L985" s="10">
        <f>+H985/SUM($F$15:F985)-1</f>
        <v>-3.9182413260916982E-2</v>
      </c>
      <c r="M985" s="14">
        <f t="shared" si="120"/>
        <v>0</v>
      </c>
      <c r="N985" s="14">
        <f t="shared" si="118"/>
        <v>1478.2042806986042</v>
      </c>
      <c r="O985" s="4">
        <f t="shared" si="119"/>
        <v>7.8173007068819071</v>
      </c>
      <c r="P985" s="14">
        <f>+AVERAGEIF($C$15:C985,"&lt;&gt;",$B$15:B985)</f>
        <v>7.9358367346938765</v>
      </c>
    </row>
    <row r="986" spans="1:16" x14ac:dyDescent="0.25">
      <c r="A986" s="1">
        <v>41639</v>
      </c>
      <c r="B986" s="14">
        <v>7.5350000000000001</v>
      </c>
      <c r="G986">
        <f t="shared" si="115"/>
        <v>11576.370911194619</v>
      </c>
      <c r="H986">
        <f t="shared" si="116"/>
        <v>11138.269255063984</v>
      </c>
      <c r="I986" s="5">
        <f t="shared" si="114"/>
        <v>0</v>
      </c>
      <c r="J986" s="6">
        <f>+H986+SUM($B$4:$B$5)-SUM($F$15:F986)</f>
        <v>25982.701886642924</v>
      </c>
      <c r="K986" s="10">
        <f t="shared" si="117"/>
        <v>1.3672715582790929E-3</v>
      </c>
      <c r="L986" s="10">
        <f>+H986/SUM($F$15:F986)-1</f>
        <v>-3.6112299816403959E-2</v>
      </c>
      <c r="M986" s="14">
        <f t="shared" si="120"/>
        <v>0</v>
      </c>
      <c r="N986" s="14">
        <f t="shared" si="118"/>
        <v>1478.2042806986042</v>
      </c>
      <c r="O986" s="4">
        <f t="shared" si="119"/>
        <v>7.8173007068819071</v>
      </c>
      <c r="P986" s="14">
        <f>+AVERAGEIF($C$15:C986,"&lt;&gt;",$B$15:B986)</f>
        <v>7.9358367346938765</v>
      </c>
    </row>
    <row r="987" spans="1:16" x14ac:dyDescent="0.25">
      <c r="A987" s="1">
        <v>41641</v>
      </c>
      <c r="B987" s="14">
        <v>7.5119999999999996</v>
      </c>
      <c r="G987">
        <f t="shared" si="115"/>
        <v>11541.034941591768</v>
      </c>
      <c r="H987">
        <f t="shared" si="116"/>
        <v>11104.270556607917</v>
      </c>
      <c r="I987" s="5">
        <f t="shared" si="114"/>
        <v>0</v>
      </c>
      <c r="J987" s="6">
        <f>+H987+SUM($B$4:$B$5)-SUM($F$15:F987)</f>
        <v>25948.703188186857</v>
      </c>
      <c r="K987" s="10">
        <f t="shared" si="117"/>
        <v>-1.3085128176583138E-3</v>
      </c>
      <c r="L987" s="10">
        <f>+H987/SUM($F$15:F987)-1</f>
        <v>-3.9054491867395624E-2</v>
      </c>
      <c r="M987" s="14">
        <f t="shared" si="120"/>
        <v>0</v>
      </c>
      <c r="N987" s="14">
        <f t="shared" si="118"/>
        <v>1478.2042806986042</v>
      </c>
      <c r="O987" s="4">
        <f t="shared" si="119"/>
        <v>7.8173007068819071</v>
      </c>
      <c r="P987" s="14">
        <f>+AVERAGEIF($C$15:C987,"&lt;&gt;",$B$15:B987)</f>
        <v>7.9358367346938765</v>
      </c>
    </row>
    <row r="988" spans="1:16" x14ac:dyDescent="0.25">
      <c r="A988" s="1">
        <v>41642</v>
      </c>
      <c r="B988" s="14">
        <v>7.452</v>
      </c>
      <c r="G988">
        <f t="shared" si="115"/>
        <v>11448.854151323463</v>
      </c>
      <c r="H988">
        <f t="shared" si="116"/>
        <v>11015.578299766001</v>
      </c>
      <c r="I988" s="5">
        <f t="shared" si="114"/>
        <v>0</v>
      </c>
      <c r="J988" s="6">
        <f>+H988+SUM($B$4:$B$5)-SUM($F$15:F988)</f>
        <v>25860.010931344939</v>
      </c>
      <c r="K988" s="10">
        <f t="shared" si="117"/>
        <v>-3.4179841743419148E-3</v>
      </c>
      <c r="L988" s="10">
        <f>+H988/SUM($F$15:F988)-1</f>
        <v>-4.6729775478678404E-2</v>
      </c>
      <c r="M988" s="14">
        <f t="shared" si="120"/>
        <v>0</v>
      </c>
      <c r="N988" s="14">
        <f t="shared" si="118"/>
        <v>1478.2042806986042</v>
      </c>
      <c r="O988" s="4">
        <f t="shared" si="119"/>
        <v>7.8173007068819071</v>
      </c>
      <c r="P988" s="14">
        <f>+AVERAGEIF($C$15:C988,"&lt;&gt;",$B$15:B988)</f>
        <v>7.9358367346938765</v>
      </c>
    </row>
    <row r="989" spans="1:16" x14ac:dyDescent="0.25">
      <c r="A989" s="1">
        <v>41646</v>
      </c>
      <c r="B989" s="14">
        <v>7.3959999999999999</v>
      </c>
      <c r="G989">
        <f t="shared" si="115"/>
        <v>11362.818747073045</v>
      </c>
      <c r="H989">
        <f t="shared" si="116"/>
        <v>10932.798860046878</v>
      </c>
      <c r="I989" s="5">
        <f t="shared" si="114"/>
        <v>0</v>
      </c>
      <c r="J989" s="6">
        <f>+H989+SUM($B$4:$B$5)-SUM($F$15:F989)</f>
        <v>25777.231491625822</v>
      </c>
      <c r="K989" s="10">
        <f t="shared" si="117"/>
        <v>-3.2010597342315705E-3</v>
      </c>
      <c r="L989" s="10">
        <f>+H989/SUM($F$15:F989)-1</f>
        <v>-5.3893373515875753E-2</v>
      </c>
      <c r="M989" s="14">
        <f t="shared" si="120"/>
        <v>0</v>
      </c>
      <c r="N989" s="14">
        <f t="shared" si="118"/>
        <v>1478.2042806986042</v>
      </c>
      <c r="O989" s="4">
        <f t="shared" si="119"/>
        <v>7.8173007068819071</v>
      </c>
      <c r="P989" s="14">
        <f>+AVERAGEIF($C$15:C989,"&lt;&gt;",$B$15:B989)</f>
        <v>7.9358367346938765</v>
      </c>
    </row>
    <row r="990" spans="1:16" x14ac:dyDescent="0.25">
      <c r="A990" s="1">
        <v>41647</v>
      </c>
      <c r="B990" s="14">
        <v>7.4130000000000003</v>
      </c>
      <c r="C990">
        <f>+$B$3</f>
        <v>200</v>
      </c>
      <c r="D990" s="7">
        <f>+$D$11</f>
        <v>2.223157894736842</v>
      </c>
      <c r="E990">
        <v>1.54</v>
      </c>
      <c r="F990" s="6">
        <f>+C990-D990-E990</f>
        <v>196.23684210526318</v>
      </c>
      <c r="G990">
        <f t="shared" si="115"/>
        <v>11588.936637649065</v>
      </c>
      <c r="H990">
        <f t="shared" si="116"/>
        <v>11154.165174924019</v>
      </c>
      <c r="I990" s="5">
        <f t="shared" si="114"/>
        <v>689200</v>
      </c>
      <c r="J990" s="6">
        <f>+H990+SUM($B$4:$B$5)-SUM($F$15:F990)</f>
        <v>25802.360964397696</v>
      </c>
      <c r="K990" s="10">
        <f t="shared" si="117"/>
        <v>9.7487089643588654E-4</v>
      </c>
      <c r="L990" s="10">
        <f>+H990/SUM($F$15:F990)-1</f>
        <v>-5.085508785680648E-2</v>
      </c>
      <c r="M990" s="14">
        <f t="shared" si="120"/>
        <v>26.47198733377353</v>
      </c>
      <c r="N990" s="14">
        <f t="shared" si="118"/>
        <v>1504.6762680323777</v>
      </c>
      <c r="O990" s="4">
        <f t="shared" si="119"/>
        <v>7.8101877860370736</v>
      </c>
      <c r="P990" s="14">
        <f>+AVERAGEIF($C$15:C990,"&lt;&gt;",$B$15:B990)</f>
        <v>7.9253799999999988</v>
      </c>
    </row>
    <row r="991" spans="1:16" x14ac:dyDescent="0.25">
      <c r="A991" s="1">
        <v>41648</v>
      </c>
      <c r="B991" s="14">
        <v>7.3490000000000002</v>
      </c>
      <c r="G991">
        <f t="shared" si="115"/>
        <v>11488.883765018614</v>
      </c>
      <c r="H991">
        <f t="shared" si="116"/>
        <v>11057.865893769947</v>
      </c>
      <c r="I991" s="5">
        <f t="shared" si="114"/>
        <v>0</v>
      </c>
      <c r="J991" s="6">
        <f>+H991+SUM($B$4:$B$5)-SUM($F$15:F991)</f>
        <v>25706.061683243628</v>
      </c>
      <c r="K991" s="10">
        <f t="shared" si="117"/>
        <v>-3.7321887437720136E-3</v>
      </c>
      <c r="L991" s="10">
        <f>+H991/SUM($F$15:F991)-1</f>
        <v>-5.9049513106659957E-2</v>
      </c>
      <c r="M991" s="14">
        <f t="shared" si="120"/>
        <v>0</v>
      </c>
      <c r="N991" s="14">
        <f t="shared" si="118"/>
        <v>1504.6762680323777</v>
      </c>
      <c r="O991" s="4">
        <f t="shared" si="119"/>
        <v>7.8101877860370736</v>
      </c>
      <c r="P991" s="14">
        <f>+AVERAGEIF($C$15:C991,"&lt;&gt;",$B$15:B991)</f>
        <v>7.9253799999999988</v>
      </c>
    </row>
    <row r="992" spans="1:16" x14ac:dyDescent="0.25">
      <c r="A992" s="1">
        <v>41649</v>
      </c>
      <c r="B992" s="14">
        <v>7.35</v>
      </c>
      <c r="G992">
        <f t="shared" si="115"/>
        <v>11490.447091153464</v>
      </c>
      <c r="H992">
        <f t="shared" si="116"/>
        <v>11059.37057003798</v>
      </c>
      <c r="I992" s="5">
        <f t="shared" si="114"/>
        <v>0</v>
      </c>
      <c r="J992" s="6">
        <f>+H992+SUM($B$4:$B$5)-SUM($F$15:F992)</f>
        <v>25707.566359511657</v>
      </c>
      <c r="K992" s="10">
        <f t="shared" si="117"/>
        <v>5.853390871646269E-5</v>
      </c>
      <c r="L992" s="10">
        <f>+H992/SUM($F$15:F992)-1</f>
        <v>-5.892147521213098E-2</v>
      </c>
      <c r="M992" s="14">
        <f t="shared" si="120"/>
        <v>0</v>
      </c>
      <c r="N992" s="14">
        <f t="shared" si="118"/>
        <v>1504.6762680323777</v>
      </c>
      <c r="O992" s="4">
        <f t="shared" si="119"/>
        <v>7.8101877860370736</v>
      </c>
      <c r="P992" s="14">
        <f>+AVERAGEIF($C$15:C992,"&lt;&gt;",$B$15:B992)</f>
        <v>7.9253799999999988</v>
      </c>
    </row>
    <row r="993" spans="1:16" x14ac:dyDescent="0.25">
      <c r="A993" s="1">
        <v>41652</v>
      </c>
      <c r="B993" s="14">
        <v>7.4119999999999999</v>
      </c>
      <c r="G993">
        <f t="shared" si="115"/>
        <v>11587.373311514215</v>
      </c>
      <c r="H993">
        <f t="shared" si="116"/>
        <v>11152.660498655987</v>
      </c>
      <c r="I993" s="5">
        <f t="shared" si="114"/>
        <v>0</v>
      </c>
      <c r="J993" s="6">
        <f>+H993+SUM($B$4:$B$5)-SUM($F$15:F993)</f>
        <v>25800.85628812966</v>
      </c>
      <c r="K993" s="10">
        <f t="shared" si="117"/>
        <v>3.6288899273224651E-3</v>
      </c>
      <c r="L993" s="10">
        <f>+H993/SUM($F$15:F993)-1</f>
        <v>-5.0983125751335345E-2</v>
      </c>
      <c r="M993" s="14">
        <f t="shared" si="120"/>
        <v>0</v>
      </c>
      <c r="N993" s="14">
        <f t="shared" si="118"/>
        <v>1504.6762680323777</v>
      </c>
      <c r="O993" s="4">
        <f t="shared" si="119"/>
        <v>7.8101877860370736</v>
      </c>
      <c r="P993" s="14">
        <f>+AVERAGEIF($C$15:C993,"&lt;&gt;",$B$15:B993)</f>
        <v>7.9253799999999988</v>
      </c>
    </row>
    <row r="994" spans="1:16" x14ac:dyDescent="0.25">
      <c r="A994" s="1">
        <v>41653</v>
      </c>
      <c r="B994" s="14">
        <v>7.38</v>
      </c>
      <c r="G994">
        <f t="shared" si="115"/>
        <v>11537.346875198988</v>
      </c>
      <c r="H994">
        <f t="shared" si="116"/>
        <v>11104.510858078949</v>
      </c>
      <c r="I994" s="5">
        <f t="shared" si="114"/>
        <v>0</v>
      </c>
      <c r="J994" s="6">
        <f>+H994+SUM($B$4:$B$5)-SUM($F$15:F994)</f>
        <v>25752.70664755263</v>
      </c>
      <c r="K994" s="10">
        <f t="shared" si="117"/>
        <v>-1.8662032003636808E-3</v>
      </c>
      <c r="L994" s="10">
        <f>+H994/SUM($F$15:F994)-1</f>
        <v>-5.508033837626225E-2</v>
      </c>
      <c r="M994" s="14">
        <f t="shared" si="120"/>
        <v>0</v>
      </c>
      <c r="N994" s="14">
        <f t="shared" si="118"/>
        <v>1504.6762680323777</v>
      </c>
      <c r="O994" s="4">
        <f t="shared" si="119"/>
        <v>7.8101877860370736</v>
      </c>
      <c r="P994" s="14">
        <f>+AVERAGEIF($C$15:C994,"&lt;&gt;",$B$15:B994)</f>
        <v>7.9253799999999988</v>
      </c>
    </row>
    <row r="995" spans="1:16" x14ac:dyDescent="0.25">
      <c r="A995" s="1">
        <v>41654</v>
      </c>
      <c r="B995" s="14">
        <v>7.4429999999999996</v>
      </c>
      <c r="G995">
        <f t="shared" si="115"/>
        <v>11635.836421694588</v>
      </c>
      <c r="H995">
        <f t="shared" si="116"/>
        <v>11199.305462964989</v>
      </c>
      <c r="I995" s="5">
        <f t="shared" si="114"/>
        <v>0</v>
      </c>
      <c r="J995" s="6">
        <f>+H995+SUM($B$4:$B$5)-SUM($F$15:F995)</f>
        <v>25847.501252438662</v>
      </c>
      <c r="K995" s="10">
        <f t="shared" si="117"/>
        <v>3.6809569643834195E-3</v>
      </c>
      <c r="L995" s="10">
        <f>+H995/SUM($F$15:F995)-1</f>
        <v>-4.701395102093775E-2</v>
      </c>
      <c r="M995" s="14">
        <f t="shared" si="120"/>
        <v>0</v>
      </c>
      <c r="N995" s="14">
        <f t="shared" si="118"/>
        <v>1504.6762680323777</v>
      </c>
      <c r="O995" s="4">
        <f t="shared" si="119"/>
        <v>7.8101877860370736</v>
      </c>
      <c r="P995" s="14">
        <f>+AVERAGEIF($C$15:C995,"&lt;&gt;",$B$15:B995)</f>
        <v>7.9253799999999988</v>
      </c>
    </row>
    <row r="996" spans="1:16" x14ac:dyDescent="0.25">
      <c r="A996" s="1">
        <v>41655</v>
      </c>
      <c r="B996" s="14">
        <v>7.4169999999999998</v>
      </c>
      <c r="G996">
        <f t="shared" si="115"/>
        <v>11595.189942188468</v>
      </c>
      <c r="H996">
        <f t="shared" si="116"/>
        <v>11160.183879996148</v>
      </c>
      <c r="I996" s="5">
        <f t="shared" si="114"/>
        <v>0</v>
      </c>
      <c r="J996" s="6">
        <f>+H996+SUM($B$4:$B$5)-SUM($F$15:F996)</f>
        <v>25808.379669469825</v>
      </c>
      <c r="K996" s="10">
        <f t="shared" si="117"/>
        <v>-1.5135537701210788E-3</v>
      </c>
      <c r="L996" s="10">
        <f>+H996/SUM($F$15:F996)-1</f>
        <v>-5.0342936278690686E-2</v>
      </c>
      <c r="M996" s="14">
        <f t="shared" si="120"/>
        <v>0</v>
      </c>
      <c r="N996" s="14">
        <f t="shared" si="118"/>
        <v>1504.6762680323777</v>
      </c>
      <c r="O996" s="4">
        <f t="shared" si="119"/>
        <v>7.8101877860370736</v>
      </c>
      <c r="P996" s="14">
        <f>+AVERAGEIF($C$15:C996,"&lt;&gt;",$B$15:B996)</f>
        <v>7.9253799999999988</v>
      </c>
    </row>
    <row r="997" spans="1:16" x14ac:dyDescent="0.25">
      <c r="A997" s="1">
        <v>41656</v>
      </c>
      <c r="B997" s="14">
        <v>7.4249999999999998</v>
      </c>
      <c r="G997">
        <f t="shared" si="115"/>
        <v>11607.696551267274</v>
      </c>
      <c r="H997">
        <f t="shared" si="116"/>
        <v>11172.221290140407</v>
      </c>
      <c r="I997" s="5">
        <f t="shared" si="114"/>
        <v>0</v>
      </c>
      <c r="J997" s="6">
        <f>+H997+SUM($B$4:$B$5)-SUM($F$15:F997)</f>
        <v>25820.417079614082</v>
      </c>
      <c r="K997" s="10">
        <f t="shared" si="117"/>
        <v>4.6641479621811754E-4</v>
      </c>
      <c r="L997" s="10">
        <f>+H997/SUM($F$15:F997)-1</f>
        <v>-4.9318633122458877E-2</v>
      </c>
      <c r="M997" s="14">
        <f t="shared" si="120"/>
        <v>0</v>
      </c>
      <c r="N997" s="14">
        <f t="shared" si="118"/>
        <v>1504.6762680323777</v>
      </c>
      <c r="O997" s="4">
        <f t="shared" si="119"/>
        <v>7.8101877860370736</v>
      </c>
      <c r="P997" s="14">
        <f>+AVERAGEIF($C$15:C997,"&lt;&gt;",$B$15:B997)</f>
        <v>7.9253799999999988</v>
      </c>
    </row>
    <row r="998" spans="1:16" x14ac:dyDescent="0.25">
      <c r="A998" s="1">
        <v>41659</v>
      </c>
      <c r="B998" s="14">
        <v>7.4080000000000004</v>
      </c>
      <c r="G998">
        <f t="shared" si="115"/>
        <v>11581.12000697481</v>
      </c>
      <c r="H998">
        <f t="shared" si="116"/>
        <v>11146.641793583858</v>
      </c>
      <c r="I998" s="5">
        <f t="shared" si="114"/>
        <v>0</v>
      </c>
      <c r="J998" s="6">
        <f>+H998+SUM($B$4:$B$5)-SUM($F$15:F998)</f>
        <v>25794.837583057531</v>
      </c>
      <c r="K998" s="10">
        <f t="shared" si="117"/>
        <v>-9.9066937910718966E-4</v>
      </c>
      <c r="L998" s="10">
        <f>+H998/SUM($F$15:F998)-1</f>
        <v>-5.1495277329451139E-2</v>
      </c>
      <c r="M998" s="14">
        <f t="shared" si="120"/>
        <v>0</v>
      </c>
      <c r="N998" s="14">
        <f t="shared" si="118"/>
        <v>1504.6762680323777</v>
      </c>
      <c r="O998" s="4">
        <f t="shared" si="119"/>
        <v>7.8101877860370736</v>
      </c>
      <c r="P998" s="14">
        <f>+AVERAGEIF($C$15:C998,"&lt;&gt;",$B$15:B998)</f>
        <v>7.9253799999999988</v>
      </c>
    </row>
    <row r="999" spans="1:16" x14ac:dyDescent="0.25">
      <c r="A999" s="1">
        <v>41660</v>
      </c>
      <c r="B999" s="14">
        <v>7.4169999999999998</v>
      </c>
      <c r="G999">
        <f t="shared" si="115"/>
        <v>11595.189942188466</v>
      </c>
      <c r="H999">
        <f t="shared" si="116"/>
        <v>11160.183879996148</v>
      </c>
      <c r="I999" s="5">
        <f t="shared" si="114"/>
        <v>0</v>
      </c>
      <c r="J999" s="6">
        <f>+H999+SUM($B$4:$B$5)-SUM($F$15:F999)</f>
        <v>25808.379669469825</v>
      </c>
      <c r="K999" s="10">
        <f t="shared" si="117"/>
        <v>5.2499211784873268E-4</v>
      </c>
      <c r="L999" s="10">
        <f>+H999/SUM($F$15:F999)-1</f>
        <v>-5.0342936278690686E-2</v>
      </c>
      <c r="M999" s="14">
        <f t="shared" si="120"/>
        <v>0</v>
      </c>
      <c r="N999" s="14">
        <f t="shared" si="118"/>
        <v>1504.6762680323777</v>
      </c>
      <c r="O999" s="4">
        <f t="shared" si="119"/>
        <v>7.8101877860370736</v>
      </c>
      <c r="P999" s="14">
        <f>+AVERAGEIF($C$15:C999,"&lt;&gt;",$B$15:B999)</f>
        <v>7.9253799999999988</v>
      </c>
    </row>
    <row r="1000" spans="1:16" x14ac:dyDescent="0.25">
      <c r="A1000" s="1">
        <v>41661</v>
      </c>
      <c r="B1000" s="14">
        <v>7.452</v>
      </c>
      <c r="G1000">
        <f t="shared" si="115"/>
        <v>11649.906356908245</v>
      </c>
      <c r="H1000">
        <f t="shared" si="116"/>
        <v>11212.84754937728</v>
      </c>
      <c r="I1000" s="5">
        <f t="shared" si="114"/>
        <v>0</v>
      </c>
      <c r="J1000" s="6">
        <f>+H1000+SUM($B$4:$B$5)-SUM($F$15:F1000)</f>
        <v>25861.043338850955</v>
      </c>
      <c r="K1000" s="10">
        <f t="shared" si="117"/>
        <v>2.0405647334547083E-3</v>
      </c>
      <c r="L1000" s="10">
        <f>+H1000/SUM($F$15:F1000)-1</f>
        <v>-4.5861609970177075E-2</v>
      </c>
      <c r="M1000" s="14">
        <f t="shared" si="120"/>
        <v>0</v>
      </c>
      <c r="N1000" s="14">
        <f t="shared" si="118"/>
        <v>1504.6762680323777</v>
      </c>
      <c r="O1000" s="4">
        <f t="shared" si="119"/>
        <v>7.8101877860370736</v>
      </c>
      <c r="P1000" s="14">
        <f>+AVERAGEIF($C$15:C1000,"&lt;&gt;",$B$15:B1000)</f>
        <v>7.9253799999999988</v>
      </c>
    </row>
    <row r="1001" spans="1:16" x14ac:dyDescent="0.25">
      <c r="A1001" s="1">
        <v>41662</v>
      </c>
      <c r="B1001" s="14">
        <v>7.3070000000000004</v>
      </c>
      <c r="G1001">
        <f t="shared" si="115"/>
        <v>11423.224067354877</v>
      </c>
      <c r="H1001">
        <f t="shared" si="116"/>
        <v>10994.669490512586</v>
      </c>
      <c r="I1001" s="5">
        <f t="shared" si="114"/>
        <v>0</v>
      </c>
      <c r="J1001" s="6">
        <f>+H1001+SUM($B$4:$B$5)-SUM($F$15:F1001)</f>
        <v>25642.865279986261</v>
      </c>
      <c r="K1001" s="10">
        <f t="shared" si="117"/>
        <v>-8.4365528492397202E-3</v>
      </c>
      <c r="L1001" s="10">
        <f>+H1001/SUM($F$15:F1001)-1</f>
        <v>-6.4427104676876512E-2</v>
      </c>
      <c r="M1001" s="14">
        <f t="shared" si="120"/>
        <v>0</v>
      </c>
      <c r="N1001" s="14">
        <f t="shared" si="118"/>
        <v>1504.6762680323777</v>
      </c>
      <c r="O1001" s="4">
        <f t="shared" si="119"/>
        <v>7.8101877860370736</v>
      </c>
      <c r="P1001" s="14">
        <f>+AVERAGEIF($C$15:C1001,"&lt;&gt;",$B$15:B1001)</f>
        <v>7.9253799999999988</v>
      </c>
    </row>
    <row r="1002" spans="1:16" x14ac:dyDescent="0.25">
      <c r="A1002" s="1">
        <v>41663</v>
      </c>
      <c r="B1002" s="14">
        <v>7.202</v>
      </c>
      <c r="G1002">
        <f t="shared" si="115"/>
        <v>11259.074823195542</v>
      </c>
      <c r="H1002">
        <f t="shared" si="116"/>
        <v>10836.678482369187</v>
      </c>
      <c r="I1002" s="5">
        <f t="shared" si="114"/>
        <v>0</v>
      </c>
      <c r="J1002" s="6">
        <f>+H1002+SUM($B$4:$B$5)-SUM($F$15:F1002)</f>
        <v>25484.874271842862</v>
      </c>
      <c r="K1002" s="10">
        <f t="shared" si="117"/>
        <v>-6.1612072761115799E-3</v>
      </c>
      <c r="L1002" s="10">
        <f>+H1002/SUM($F$15:F1002)-1</f>
        <v>-7.7871083602417346E-2</v>
      </c>
      <c r="M1002" s="14">
        <f t="shared" si="120"/>
        <v>0</v>
      </c>
      <c r="N1002" s="14">
        <f t="shared" si="118"/>
        <v>1504.6762680323777</v>
      </c>
      <c r="O1002" s="4">
        <f t="shared" si="119"/>
        <v>7.8101877860370736</v>
      </c>
      <c r="P1002" s="14">
        <f>+AVERAGEIF($C$15:C1002,"&lt;&gt;",$B$15:B1002)</f>
        <v>7.9253799999999988</v>
      </c>
    </row>
    <row r="1003" spans="1:16" x14ac:dyDescent="0.25">
      <c r="A1003" s="1">
        <v>41666</v>
      </c>
      <c r="B1003" s="14">
        <v>7.0810000000000004</v>
      </c>
      <c r="G1003">
        <f t="shared" si="115"/>
        <v>11069.912360878596</v>
      </c>
      <c r="H1003">
        <f t="shared" si="116"/>
        <v>10654.612653937271</v>
      </c>
      <c r="I1003" s="5">
        <f t="shared" si="114"/>
        <v>0</v>
      </c>
      <c r="J1003" s="6">
        <f>+H1003+SUM($B$4:$B$5)-SUM($F$15:F1003)</f>
        <v>25302.808443410948</v>
      </c>
      <c r="K1003" s="10">
        <f t="shared" si="117"/>
        <v>-7.1440740295537486E-3</v>
      </c>
      <c r="L1003" s="10">
        <f>+H1003/SUM($F$15:F1003)-1</f>
        <v>-9.3363668840421576E-2</v>
      </c>
      <c r="M1003" s="14">
        <f t="shared" si="120"/>
        <v>0</v>
      </c>
      <c r="N1003" s="14">
        <f t="shared" si="118"/>
        <v>1504.6762680323777</v>
      </c>
      <c r="O1003" s="4">
        <f t="shared" si="119"/>
        <v>7.8101877860370736</v>
      </c>
      <c r="P1003" s="14">
        <f>+AVERAGEIF($C$15:C1003,"&lt;&gt;",$B$15:B1003)</f>
        <v>7.9253799999999988</v>
      </c>
    </row>
    <row r="1004" spans="1:16" x14ac:dyDescent="0.25">
      <c r="A1004" s="1">
        <v>41667</v>
      </c>
      <c r="B1004" s="14">
        <v>7.1029999999999998</v>
      </c>
      <c r="G1004">
        <f t="shared" si="115"/>
        <v>11104.305535845311</v>
      </c>
      <c r="H1004">
        <f t="shared" si="116"/>
        <v>10687.715531833981</v>
      </c>
      <c r="I1004" s="5">
        <f t="shared" si="114"/>
        <v>0</v>
      </c>
      <c r="J1004" s="6">
        <f>+H1004+SUM($B$4:$B$5)-SUM($F$15:F1004)</f>
        <v>25335.911321307656</v>
      </c>
      <c r="K1004" s="10">
        <f t="shared" si="117"/>
        <v>1.3082689208490095E-3</v>
      </c>
      <c r="L1004" s="10">
        <f>+H1004/SUM($F$15:F1004)-1</f>
        <v>-9.0546835160784656E-2</v>
      </c>
      <c r="M1004" s="14">
        <f t="shared" si="120"/>
        <v>0</v>
      </c>
      <c r="N1004" s="14">
        <f t="shared" si="118"/>
        <v>1504.6762680323777</v>
      </c>
      <c r="O1004" s="4">
        <f t="shared" si="119"/>
        <v>7.8101877860370736</v>
      </c>
      <c r="P1004" s="14">
        <f>+AVERAGEIF($C$15:C1004,"&lt;&gt;",$B$15:B1004)</f>
        <v>7.9253799999999988</v>
      </c>
    </row>
    <row r="1005" spans="1:16" x14ac:dyDescent="0.25">
      <c r="A1005" s="1">
        <v>41668</v>
      </c>
      <c r="B1005" s="14">
        <v>7.1310000000000002</v>
      </c>
      <c r="G1005">
        <f t="shared" si="115"/>
        <v>11148.078667621134</v>
      </c>
      <c r="H1005">
        <f t="shared" si="116"/>
        <v>10729.846467338888</v>
      </c>
      <c r="I1005" s="5">
        <f t="shared" si="114"/>
        <v>0</v>
      </c>
      <c r="J1005" s="6">
        <f>+H1005+SUM($B$4:$B$5)-SUM($F$15:F1005)</f>
        <v>25378.042256812565</v>
      </c>
      <c r="K1005" s="10">
        <f t="shared" si="117"/>
        <v>1.6628940230571931E-3</v>
      </c>
      <c r="L1005" s="10">
        <f>+H1005/SUM($F$15:F1005)-1</f>
        <v>-8.6961774113973656E-2</v>
      </c>
      <c r="M1005" s="14">
        <f t="shared" si="120"/>
        <v>0</v>
      </c>
      <c r="N1005" s="14">
        <f t="shared" si="118"/>
        <v>1504.6762680323777</v>
      </c>
      <c r="O1005" s="4">
        <f t="shared" si="119"/>
        <v>7.8101877860370736</v>
      </c>
      <c r="P1005" s="14">
        <f>+AVERAGEIF($C$15:C1005,"&lt;&gt;",$B$15:B1005)</f>
        <v>7.9253799999999988</v>
      </c>
    </row>
    <row r="1006" spans="1:16" x14ac:dyDescent="0.25">
      <c r="A1006" s="1">
        <v>41669</v>
      </c>
      <c r="B1006" s="14">
        <v>7.1609999999999996</v>
      </c>
      <c r="G1006">
        <f t="shared" si="115"/>
        <v>11194.978451666657</v>
      </c>
      <c r="H1006">
        <f t="shared" si="116"/>
        <v>10774.986755379858</v>
      </c>
      <c r="I1006" s="5">
        <f t="shared" si="114"/>
        <v>0</v>
      </c>
      <c r="J1006" s="6">
        <f>+H1006+SUM($B$4:$B$5)-SUM($F$15:F1006)</f>
        <v>25423.182544853531</v>
      </c>
      <c r="K1006" s="10">
        <f t="shared" si="117"/>
        <v>1.7787143540928252E-3</v>
      </c>
      <c r="L1006" s="10">
        <f>+H1006/SUM($F$15:F1006)-1</f>
        <v>-8.3120637278105036E-2</v>
      </c>
      <c r="M1006" s="14">
        <f t="shared" si="120"/>
        <v>0</v>
      </c>
      <c r="N1006" s="14">
        <f t="shared" si="118"/>
        <v>1504.6762680323777</v>
      </c>
      <c r="O1006" s="4">
        <f t="shared" si="119"/>
        <v>7.8101877860370736</v>
      </c>
      <c r="P1006" s="14">
        <f>+AVERAGEIF($C$15:C1006,"&lt;&gt;",$B$15:B1006)</f>
        <v>7.9253799999999988</v>
      </c>
    </row>
    <row r="1007" spans="1:16" x14ac:dyDescent="0.25">
      <c r="A1007" s="1">
        <v>41670</v>
      </c>
      <c r="B1007" s="14">
        <v>7.2</v>
      </c>
      <c r="G1007">
        <f t="shared" si="115"/>
        <v>11255.948170925838</v>
      </c>
      <c r="H1007">
        <f t="shared" si="116"/>
        <v>10833.669129833121</v>
      </c>
      <c r="I1007" s="5">
        <f t="shared" si="114"/>
        <v>0</v>
      </c>
      <c r="J1007" s="6">
        <f>+H1007+SUM($B$4:$B$5)-SUM($F$15:F1007)</f>
        <v>25481.864919306798</v>
      </c>
      <c r="K1007" s="10">
        <f t="shared" si="117"/>
        <v>2.3082229909545671E-3</v>
      </c>
      <c r="L1007" s="10">
        <f>+H1007/SUM($F$15:F1007)-1</f>
        <v>-7.8127159391475409E-2</v>
      </c>
      <c r="M1007" s="14">
        <f t="shared" si="120"/>
        <v>0</v>
      </c>
      <c r="N1007" s="14">
        <f t="shared" si="118"/>
        <v>1504.6762680323777</v>
      </c>
      <c r="O1007" s="4">
        <f t="shared" si="119"/>
        <v>7.8101877860370736</v>
      </c>
      <c r="P1007" s="14">
        <f>+AVERAGEIF($C$15:C1007,"&lt;&gt;",$B$15:B1007)</f>
        <v>7.9253799999999988</v>
      </c>
    </row>
    <row r="1008" spans="1:16" x14ac:dyDescent="0.25">
      <c r="A1008" s="1">
        <v>41673</v>
      </c>
      <c r="B1008" s="14">
        <v>7.1189999999999998</v>
      </c>
      <c r="G1008">
        <f t="shared" si="115"/>
        <v>11129.318754002921</v>
      </c>
      <c r="H1008">
        <f t="shared" si="116"/>
        <v>10711.790352122496</v>
      </c>
      <c r="I1008" s="5">
        <f t="shared" si="114"/>
        <v>0</v>
      </c>
      <c r="J1008" s="6">
        <f>+H1008+SUM($B$4:$B$5)-SUM($F$15:F1008)</f>
        <v>25359.986141596171</v>
      </c>
      <c r="K1008" s="10">
        <f t="shared" si="117"/>
        <v>-4.7829614550025656E-3</v>
      </c>
      <c r="L1008" s="10">
        <f>+H1008/SUM($F$15:F1008)-1</f>
        <v>-8.8498228848321481E-2</v>
      </c>
      <c r="M1008" s="14">
        <f t="shared" si="120"/>
        <v>0</v>
      </c>
      <c r="N1008" s="14">
        <f t="shared" si="118"/>
        <v>1504.6762680323777</v>
      </c>
      <c r="O1008" s="4">
        <f t="shared" si="119"/>
        <v>7.8101877860370736</v>
      </c>
      <c r="P1008" s="14">
        <f>+AVERAGEIF($C$15:C1008,"&lt;&gt;",$B$15:B1008)</f>
        <v>7.9253799999999988</v>
      </c>
    </row>
    <row r="1009" spans="1:16" x14ac:dyDescent="0.25">
      <c r="A1009" s="1">
        <v>41674</v>
      </c>
      <c r="B1009" s="14">
        <v>7.0629999999999997</v>
      </c>
      <c r="G1009">
        <f t="shared" si="115"/>
        <v>11041.772490451276</v>
      </c>
      <c r="H1009">
        <f t="shared" si="116"/>
        <v>10627.528481112682</v>
      </c>
      <c r="I1009" s="5">
        <f t="shared" si="114"/>
        <v>0</v>
      </c>
      <c r="J1009" s="6">
        <f>+H1009+SUM($B$4:$B$5)-SUM($F$15:F1009)</f>
        <v>25275.724270586361</v>
      </c>
      <c r="K1009" s="10">
        <f t="shared" si="117"/>
        <v>-3.3226307987448411E-3</v>
      </c>
      <c r="L1009" s="10">
        <f>+H1009/SUM($F$15:F1009)-1</f>
        <v>-9.5668350941943481E-2</v>
      </c>
      <c r="M1009" s="14">
        <f t="shared" si="120"/>
        <v>0</v>
      </c>
      <c r="N1009" s="14">
        <f t="shared" si="118"/>
        <v>1504.6762680323777</v>
      </c>
      <c r="O1009" s="4">
        <f t="shared" si="119"/>
        <v>7.8101877860370736</v>
      </c>
      <c r="P1009" s="14">
        <f>+AVERAGEIF($C$15:C1009,"&lt;&gt;",$B$15:B1009)</f>
        <v>7.9253799999999988</v>
      </c>
    </row>
    <row r="1010" spans="1:16" x14ac:dyDescent="0.25">
      <c r="A1010" s="1">
        <v>41675</v>
      </c>
      <c r="B1010" s="14">
        <v>7.0430000000000001</v>
      </c>
      <c r="G1010">
        <f t="shared" si="115"/>
        <v>11010.505967754261</v>
      </c>
      <c r="H1010">
        <f t="shared" si="116"/>
        <v>10597.434955752036</v>
      </c>
      <c r="I1010" s="5">
        <f t="shared" si="114"/>
        <v>0</v>
      </c>
      <c r="J1010" s="6">
        <f>+H1010+SUM($B$4:$B$5)-SUM($F$15:F1010)</f>
        <v>25245.63074522571</v>
      </c>
      <c r="K1010" s="10">
        <f t="shared" si="117"/>
        <v>-1.1906098135304743E-3</v>
      </c>
      <c r="L1010" s="10">
        <f>+H1010/SUM($F$15:F1010)-1</f>
        <v>-9.822910883252256E-2</v>
      </c>
      <c r="M1010" s="14">
        <f t="shared" si="120"/>
        <v>0</v>
      </c>
      <c r="N1010" s="14">
        <f t="shared" si="118"/>
        <v>1504.6762680323777</v>
      </c>
      <c r="O1010" s="4">
        <f t="shared" si="119"/>
        <v>7.8101877860370736</v>
      </c>
      <c r="P1010" s="14">
        <f>+AVERAGEIF($C$15:C1010,"&lt;&gt;",$B$15:B1010)</f>
        <v>7.9253799999999988</v>
      </c>
    </row>
    <row r="1011" spans="1:16" x14ac:dyDescent="0.25">
      <c r="A1011" s="1">
        <v>41676</v>
      </c>
      <c r="B1011" s="14">
        <v>7.0990000000000002</v>
      </c>
      <c r="G1011">
        <f t="shared" si="115"/>
        <v>11098.052231305906</v>
      </c>
      <c r="H1011">
        <f t="shared" si="116"/>
        <v>10681.696826761849</v>
      </c>
      <c r="I1011" s="5">
        <f t="shared" si="114"/>
        <v>0</v>
      </c>
      <c r="J1011" s="6">
        <f>+H1011+SUM($B$4:$B$5)-SUM($F$15:F1011)</f>
        <v>25329.892616235527</v>
      </c>
      <c r="K1011" s="10">
        <f t="shared" si="117"/>
        <v>3.3376813540597627E-3</v>
      </c>
      <c r="L1011" s="10">
        <f>+H1011/SUM($F$15:F1011)-1</f>
        <v>-9.1058986738900782E-2</v>
      </c>
      <c r="M1011" s="14">
        <f t="shared" si="120"/>
        <v>0</v>
      </c>
      <c r="N1011" s="14">
        <f t="shared" si="118"/>
        <v>1504.6762680323777</v>
      </c>
      <c r="O1011" s="4">
        <f t="shared" si="119"/>
        <v>7.8101877860370736</v>
      </c>
      <c r="P1011" s="14">
        <f>+AVERAGEIF($C$15:C1011,"&lt;&gt;",$B$15:B1011)</f>
        <v>7.9253799999999988</v>
      </c>
    </row>
    <row r="1012" spans="1:16" x14ac:dyDescent="0.25">
      <c r="A1012" s="1">
        <v>41677</v>
      </c>
      <c r="B1012" s="14">
        <v>7.1429999999999998</v>
      </c>
      <c r="G1012">
        <f t="shared" si="115"/>
        <v>11166.838581239341</v>
      </c>
      <c r="H1012">
        <f t="shared" si="116"/>
        <v>10747.902582555273</v>
      </c>
      <c r="I1012" s="5">
        <f t="shared" si="114"/>
        <v>0</v>
      </c>
      <c r="J1012" s="6">
        <f>+H1012+SUM($B$4:$B$5)-SUM($F$15:F1012)</f>
        <v>25396.098372028951</v>
      </c>
      <c r="K1012" s="10">
        <f t="shared" si="117"/>
        <v>2.6137400894856722E-3</v>
      </c>
      <c r="L1012" s="10">
        <f>+H1012/SUM($F$15:F1012)-1</f>
        <v>-8.5425319379626496E-2</v>
      </c>
      <c r="M1012" s="14">
        <f t="shared" si="120"/>
        <v>0</v>
      </c>
      <c r="N1012" s="14">
        <f t="shared" si="118"/>
        <v>1504.6762680323777</v>
      </c>
      <c r="O1012" s="4">
        <f t="shared" si="119"/>
        <v>7.8101877860370736</v>
      </c>
      <c r="P1012" s="14">
        <f>+AVERAGEIF($C$15:C1012,"&lt;&gt;",$B$15:B1012)</f>
        <v>7.9253799999999988</v>
      </c>
    </row>
    <row r="1013" spans="1:16" x14ac:dyDescent="0.25">
      <c r="A1013" s="1">
        <v>41680</v>
      </c>
      <c r="B1013" s="14">
        <v>7.117</v>
      </c>
      <c r="C1013">
        <f>+$B$3</f>
        <v>200</v>
      </c>
      <c r="D1013" s="7">
        <f>+$D$11</f>
        <v>2.223157894736842</v>
      </c>
      <c r="E1013">
        <v>1.54</v>
      </c>
      <c r="F1013" s="6">
        <f>+C1013-D1013-E1013</f>
        <v>196.23684210526318</v>
      </c>
      <c r="G1013">
        <f t="shared" si="115"/>
        <v>11326.192101733221</v>
      </c>
      <c r="H1013">
        <f t="shared" si="116"/>
        <v>10905.017841691695</v>
      </c>
      <c r="I1013" s="5">
        <f t="shared" si="114"/>
        <v>682600</v>
      </c>
      <c r="J1013" s="6">
        <f>+H1013+SUM($B$4:$B$5)-SUM($F$15:F1013)</f>
        <v>25356.976789060111</v>
      </c>
      <c r="K1013" s="10">
        <f t="shared" si="117"/>
        <v>-1.5404564274301702E-3</v>
      </c>
      <c r="L1013" s="10">
        <f>+H1013/SUM($F$15:F1013)-1</f>
        <v>-8.7296587477841192E-2</v>
      </c>
      <c r="M1013" s="14">
        <f t="shared" si="120"/>
        <v>27.572972053570773</v>
      </c>
      <c r="N1013" s="14">
        <f t="shared" si="118"/>
        <v>1532.2492400859485</v>
      </c>
      <c r="O1013" s="4">
        <f t="shared" si="119"/>
        <v>7.797713805334558</v>
      </c>
      <c r="P1013" s="14">
        <f>+AVERAGEIF($C$15:C1013,"&lt;&gt;",$B$15:B1013)</f>
        <v>7.909529411764705</v>
      </c>
    </row>
    <row r="1014" spans="1:16" x14ac:dyDescent="0.25">
      <c r="A1014" s="1">
        <v>41681</v>
      </c>
      <c r="B1014" s="14">
        <v>7.1689999999999996</v>
      </c>
      <c r="G1014">
        <f t="shared" si="115"/>
        <v>11408.946350614789</v>
      </c>
      <c r="H1014">
        <f t="shared" si="116"/>
        <v>10984.694802176164</v>
      </c>
      <c r="I1014" s="5">
        <f t="shared" si="114"/>
        <v>0</v>
      </c>
      <c r="J1014" s="6">
        <f>+H1014+SUM($B$4:$B$5)-SUM($F$15:F1014)</f>
        <v>25436.653749544577</v>
      </c>
      <c r="K1014" s="10">
        <f t="shared" si="117"/>
        <v>3.1422105697884728E-3</v>
      </c>
      <c r="L1014" s="10">
        <f>+H1014/SUM($F$15:F1014)-1</f>
        <v>-8.0627966225747416E-2</v>
      </c>
      <c r="M1014" s="14">
        <f t="shared" si="120"/>
        <v>0</v>
      </c>
      <c r="N1014" s="14">
        <f t="shared" si="118"/>
        <v>1532.2492400859485</v>
      </c>
      <c r="O1014" s="4">
        <f t="shared" si="119"/>
        <v>7.797713805334558</v>
      </c>
      <c r="P1014" s="14">
        <f>+AVERAGEIF($C$15:C1014,"&lt;&gt;",$B$15:B1014)</f>
        <v>7.909529411764705</v>
      </c>
    </row>
    <row r="1015" spans="1:16" x14ac:dyDescent="0.25">
      <c r="A1015" s="1">
        <v>41682</v>
      </c>
      <c r="B1015" s="14">
        <v>7.2720000000000002</v>
      </c>
      <c r="G1015">
        <f t="shared" si="115"/>
        <v>11572.863420514821</v>
      </c>
      <c r="H1015">
        <f t="shared" si="116"/>
        <v>11142.516473905016</v>
      </c>
      <c r="I1015" s="5">
        <f t="shared" si="114"/>
        <v>0</v>
      </c>
      <c r="J1015" s="6">
        <f>+H1015+SUM($B$4:$B$5)-SUM($F$15:F1015)</f>
        <v>25594.47542127343</v>
      </c>
      <c r="K1015" s="10">
        <f t="shared" si="117"/>
        <v>6.2044981734941107E-3</v>
      </c>
      <c r="L1015" s="10">
        <f>+H1015/SUM($F$15:F1015)-1</f>
        <v>-6.7418966437945982E-2</v>
      </c>
      <c r="M1015" s="14">
        <f t="shared" si="120"/>
        <v>0</v>
      </c>
      <c r="N1015" s="14">
        <f t="shared" si="118"/>
        <v>1532.2492400859485</v>
      </c>
      <c r="O1015" s="4">
        <f t="shared" si="119"/>
        <v>7.797713805334558</v>
      </c>
      <c r="P1015" s="14">
        <f>+AVERAGEIF($C$15:C1015,"&lt;&gt;",$B$15:B1015)</f>
        <v>7.909529411764705</v>
      </c>
    </row>
    <row r="1016" spans="1:16" x14ac:dyDescent="0.25">
      <c r="A1016" s="1">
        <v>41683</v>
      </c>
      <c r="B1016" s="14">
        <v>7.1829999999999998</v>
      </c>
      <c r="G1016">
        <f t="shared" si="115"/>
        <v>11431.226340698287</v>
      </c>
      <c r="H1016">
        <f t="shared" si="116"/>
        <v>11006.146291537365</v>
      </c>
      <c r="I1016" s="5">
        <f t="shared" si="114"/>
        <v>0</v>
      </c>
      <c r="J1016" s="6">
        <f>+H1016+SUM($B$4:$B$5)-SUM($F$15:F1016)</f>
        <v>25458.105238905777</v>
      </c>
      <c r="K1016" s="10">
        <f t="shared" si="117"/>
        <v>-5.3281100754386523E-3</v>
      </c>
      <c r="L1016" s="10">
        <f>+H1016/SUM($F$15:F1016)-1</f>
        <v>-7.883256819633766E-2</v>
      </c>
      <c r="M1016" s="14">
        <f t="shared" si="120"/>
        <v>0</v>
      </c>
      <c r="N1016" s="14">
        <f t="shared" si="118"/>
        <v>1532.2492400859485</v>
      </c>
      <c r="O1016" s="4">
        <f t="shared" si="119"/>
        <v>7.797713805334558</v>
      </c>
      <c r="P1016" s="14">
        <f>+AVERAGEIF($C$15:C1016,"&lt;&gt;",$B$15:B1016)</f>
        <v>7.909529411764705</v>
      </c>
    </row>
    <row r="1017" spans="1:16" x14ac:dyDescent="0.25">
      <c r="A1017" s="1">
        <v>41684</v>
      </c>
      <c r="B1017" s="14">
        <v>7.2510000000000003</v>
      </c>
      <c r="G1017">
        <f t="shared" si="115"/>
        <v>11539.443435389572</v>
      </c>
      <c r="H1017">
        <f t="shared" si="116"/>
        <v>11110.339239863211</v>
      </c>
      <c r="I1017" s="5">
        <f t="shared" si="114"/>
        <v>0</v>
      </c>
      <c r="J1017" s="6">
        <f>+H1017+SUM($B$4:$B$5)-SUM($F$15:F1017)</f>
        <v>25562.298187231627</v>
      </c>
      <c r="K1017" s="10">
        <f t="shared" si="117"/>
        <v>4.0927220367767969E-3</v>
      </c>
      <c r="L1017" s="10">
        <f>+H1017/SUM($F$15:F1017)-1</f>
        <v>-7.0112063482060893E-2</v>
      </c>
      <c r="M1017" s="14">
        <f t="shared" si="120"/>
        <v>0</v>
      </c>
      <c r="N1017" s="14">
        <f t="shared" si="118"/>
        <v>1532.2492400859485</v>
      </c>
      <c r="O1017" s="4">
        <f t="shared" si="119"/>
        <v>7.797713805334558</v>
      </c>
      <c r="P1017" s="14">
        <f>+AVERAGEIF($C$15:C1017,"&lt;&gt;",$B$15:B1017)</f>
        <v>7.909529411764705</v>
      </c>
    </row>
    <row r="1018" spans="1:16" x14ac:dyDescent="0.25">
      <c r="A1018" s="1">
        <v>41687</v>
      </c>
      <c r="B1018" s="14">
        <v>7.2919999999999998</v>
      </c>
      <c r="G1018">
        <f t="shared" si="115"/>
        <v>11604.691977776962</v>
      </c>
      <c r="H1018">
        <f t="shared" si="116"/>
        <v>11173.161458706734</v>
      </c>
      <c r="I1018" s="5">
        <f t="shared" si="114"/>
        <v>0</v>
      </c>
      <c r="J1018" s="6">
        <f>+H1018+SUM($B$4:$B$5)-SUM($F$15:F1018)</f>
        <v>25625.120406075144</v>
      </c>
      <c r="K1018" s="10">
        <f t="shared" si="117"/>
        <v>2.4576123157384888E-3</v>
      </c>
      <c r="L1018" s="10">
        <f>+H1018/SUM($F$15:F1018)-1</f>
        <v>-6.4854112110217632E-2</v>
      </c>
      <c r="M1018" s="14">
        <f t="shared" si="120"/>
        <v>0</v>
      </c>
      <c r="N1018" s="14">
        <f t="shared" si="118"/>
        <v>1532.2492400859485</v>
      </c>
      <c r="O1018" s="4">
        <f t="shared" si="119"/>
        <v>7.797713805334558</v>
      </c>
      <c r="P1018" s="14">
        <f>+AVERAGEIF($C$15:C1018,"&lt;&gt;",$B$15:B1018)</f>
        <v>7.909529411764705</v>
      </c>
    </row>
    <row r="1019" spans="1:16" x14ac:dyDescent="0.25">
      <c r="A1019" s="1">
        <v>41688</v>
      </c>
      <c r="B1019" s="14">
        <v>7.2329999999999997</v>
      </c>
      <c r="G1019">
        <f t="shared" si="115"/>
        <v>11510.797733853642</v>
      </c>
      <c r="H1019">
        <f t="shared" si="116"/>
        <v>11082.758753541662</v>
      </c>
      <c r="I1019" s="5">
        <f t="shared" si="114"/>
        <v>0</v>
      </c>
      <c r="J1019" s="6">
        <f>+H1019+SUM($B$4:$B$5)-SUM($F$15:F1019)</f>
        <v>25534.717700910074</v>
      </c>
      <c r="K1019" s="10">
        <f t="shared" si="117"/>
        <v>-3.5278938686913452E-3</v>
      </c>
      <c r="L1019" s="10">
        <f>+H1019/SUM($F$15:F1019)-1</f>
        <v>-7.2420432377016564E-2</v>
      </c>
      <c r="M1019" s="14">
        <f t="shared" si="120"/>
        <v>0</v>
      </c>
      <c r="N1019" s="14">
        <f t="shared" si="118"/>
        <v>1532.2492400859485</v>
      </c>
      <c r="O1019" s="4">
        <f t="shared" si="119"/>
        <v>7.797713805334558</v>
      </c>
      <c r="P1019" s="14">
        <f>+AVERAGEIF($C$15:C1019,"&lt;&gt;",$B$15:B1019)</f>
        <v>7.909529411764705</v>
      </c>
    </row>
    <row r="1020" spans="1:16" x14ac:dyDescent="0.25">
      <c r="A1020" s="1">
        <v>41689</v>
      </c>
      <c r="B1020" s="14">
        <v>7.23</v>
      </c>
      <c r="G1020">
        <f t="shared" si="115"/>
        <v>11506.023450264322</v>
      </c>
      <c r="H1020">
        <f t="shared" si="116"/>
        <v>11078.162005821405</v>
      </c>
      <c r="I1020" s="5">
        <f t="shared" si="114"/>
        <v>0</v>
      </c>
      <c r="J1020" s="6">
        <f>+H1020+SUM($B$4:$B$5)-SUM($F$15:F1020)</f>
        <v>25530.120953189817</v>
      </c>
      <c r="K1020" s="10">
        <f t="shared" si="117"/>
        <v>-1.8001952377544317E-4</v>
      </c>
      <c r="L1020" s="10">
        <f>+H1020/SUM($F$15:F1020)-1</f>
        <v>-7.2805160526175805E-2</v>
      </c>
      <c r="M1020" s="14">
        <f t="shared" si="120"/>
        <v>0</v>
      </c>
      <c r="N1020" s="14">
        <f t="shared" si="118"/>
        <v>1532.2492400859485</v>
      </c>
      <c r="O1020" s="4">
        <f t="shared" si="119"/>
        <v>7.797713805334558</v>
      </c>
      <c r="P1020" s="14">
        <f>+AVERAGEIF($C$15:C1020,"&lt;&gt;",$B$15:B1020)</f>
        <v>7.909529411764705</v>
      </c>
    </row>
    <row r="1021" spans="1:16" x14ac:dyDescent="0.25">
      <c r="A1021" s="1">
        <v>41690</v>
      </c>
      <c r="B1021" s="14">
        <v>7.1909999999999998</v>
      </c>
      <c r="G1021">
        <f t="shared" si="115"/>
        <v>11443.957763603144</v>
      </c>
      <c r="H1021">
        <f t="shared" si="116"/>
        <v>11018.404285458051</v>
      </c>
      <c r="I1021" s="5">
        <f t="shared" si="114"/>
        <v>0</v>
      </c>
      <c r="J1021" s="6">
        <f>+H1021+SUM($B$4:$B$5)-SUM($F$15:F1021)</f>
        <v>25470.363232826461</v>
      </c>
      <c r="K1021" s="10">
        <f t="shared" si="117"/>
        <v>-2.3406751763113132E-3</v>
      </c>
      <c r="L1021" s="10">
        <f>+H1021/SUM($F$15:F1021)-1</f>
        <v>-7.7806626465246387E-2</v>
      </c>
      <c r="M1021" s="14">
        <f t="shared" si="120"/>
        <v>0</v>
      </c>
      <c r="N1021" s="14">
        <f t="shared" si="118"/>
        <v>1532.2492400859485</v>
      </c>
      <c r="O1021" s="4">
        <f t="shared" si="119"/>
        <v>7.797713805334558</v>
      </c>
      <c r="P1021" s="14">
        <f>+AVERAGEIF($C$15:C1021,"&lt;&gt;",$B$15:B1021)</f>
        <v>7.909529411764705</v>
      </c>
    </row>
    <row r="1022" spans="1:16" x14ac:dyDescent="0.25">
      <c r="A1022" s="1">
        <v>41691</v>
      </c>
      <c r="B1022" s="14">
        <v>7.234</v>
      </c>
      <c r="G1022">
        <f t="shared" si="115"/>
        <v>11512.38916171675</v>
      </c>
      <c r="H1022">
        <f t="shared" si="116"/>
        <v>11084.291002781747</v>
      </c>
      <c r="I1022" s="5">
        <f t="shared" si="114"/>
        <v>0</v>
      </c>
      <c r="J1022" s="6">
        <f>+H1022+SUM($B$4:$B$5)-SUM($F$15:F1022)</f>
        <v>25536.249950150162</v>
      </c>
      <c r="K1022" s="10">
        <f t="shared" si="117"/>
        <v>2.5867992820292063E-3</v>
      </c>
      <c r="L1022" s="10">
        <f>+H1022/SUM($F$15:F1022)-1</f>
        <v>-7.2292189660630335E-2</v>
      </c>
      <c r="M1022" s="14">
        <f t="shared" si="120"/>
        <v>0</v>
      </c>
      <c r="N1022" s="14">
        <f t="shared" si="118"/>
        <v>1532.2492400859485</v>
      </c>
      <c r="O1022" s="4">
        <f t="shared" si="119"/>
        <v>7.797713805334558</v>
      </c>
      <c r="P1022" s="14">
        <f>+AVERAGEIF($C$15:C1022,"&lt;&gt;",$B$15:B1022)</f>
        <v>7.909529411764705</v>
      </c>
    </row>
    <row r="1023" spans="1:16" x14ac:dyDescent="0.25">
      <c r="A1023" s="1">
        <v>41694</v>
      </c>
      <c r="B1023" s="14">
        <v>7.2359999999999998</v>
      </c>
      <c r="G1023">
        <f t="shared" si="115"/>
        <v>11515.572017442963</v>
      </c>
      <c r="H1023">
        <f t="shared" si="116"/>
        <v>11087.355501261918</v>
      </c>
      <c r="I1023" s="5">
        <f t="shared" si="114"/>
        <v>0</v>
      </c>
      <c r="J1023" s="6">
        <f>+H1023+SUM($B$4:$B$5)-SUM($F$15:F1023)</f>
        <v>25539.314448630332</v>
      </c>
      <c r="K1023" s="10">
        <f t="shared" si="117"/>
        <v>1.2000581472038085E-4</v>
      </c>
      <c r="L1023" s="10">
        <f>+H1023/SUM($F$15:F1023)-1</f>
        <v>-7.2035704227857544E-2</v>
      </c>
      <c r="M1023" s="14">
        <f t="shared" si="120"/>
        <v>0</v>
      </c>
      <c r="N1023" s="14">
        <f t="shared" si="118"/>
        <v>1532.2492400859485</v>
      </c>
      <c r="O1023" s="4">
        <f t="shared" si="119"/>
        <v>7.797713805334558</v>
      </c>
      <c r="P1023" s="14">
        <f>+AVERAGEIF($C$15:C1023,"&lt;&gt;",$B$15:B1023)</f>
        <v>7.909529411764705</v>
      </c>
    </row>
    <row r="1024" spans="1:16" x14ac:dyDescent="0.25">
      <c r="A1024" s="1">
        <v>41695</v>
      </c>
      <c r="B1024" s="14">
        <v>7.2119999999999997</v>
      </c>
      <c r="G1024">
        <f t="shared" si="115"/>
        <v>11477.377748728391</v>
      </c>
      <c r="H1024">
        <f t="shared" si="116"/>
        <v>11050.581519499856</v>
      </c>
      <c r="I1024" s="5">
        <f t="shared" si="114"/>
        <v>0</v>
      </c>
      <c r="J1024" s="6">
        <f>+H1024+SUM($B$4:$B$5)-SUM($F$15:F1024)</f>
        <v>25502.540466868271</v>
      </c>
      <c r="K1024" s="10">
        <f t="shared" si="117"/>
        <v>-1.4398969806346251E-3</v>
      </c>
      <c r="L1024" s="10">
        <f>+H1024/SUM($F$15:F1024)-1</f>
        <v>-7.5113529421131586E-2</v>
      </c>
      <c r="M1024" s="14">
        <f t="shared" si="120"/>
        <v>0</v>
      </c>
      <c r="N1024" s="14">
        <f t="shared" si="118"/>
        <v>1532.2492400859485</v>
      </c>
      <c r="O1024" s="4">
        <f t="shared" si="119"/>
        <v>7.797713805334558</v>
      </c>
      <c r="P1024" s="14">
        <f>+AVERAGEIF($C$15:C1024,"&lt;&gt;",$B$15:B1024)</f>
        <v>7.909529411764705</v>
      </c>
    </row>
    <row r="1025" spans="1:16" x14ac:dyDescent="0.25">
      <c r="A1025" s="1">
        <v>41696</v>
      </c>
      <c r="B1025" s="14">
        <v>7.2519999999999998</v>
      </c>
      <c r="G1025">
        <f t="shared" si="115"/>
        <v>11541.034863252675</v>
      </c>
      <c r="H1025">
        <f t="shared" si="116"/>
        <v>11111.871489103294</v>
      </c>
      <c r="I1025" s="5">
        <f t="shared" si="114"/>
        <v>0</v>
      </c>
      <c r="J1025" s="6">
        <f>+H1025+SUM($B$4:$B$5)-SUM($F$15:F1025)</f>
        <v>25563.830436471708</v>
      </c>
      <c r="K1025" s="10">
        <f t="shared" si="117"/>
        <v>2.40328878932905E-3</v>
      </c>
      <c r="L1025" s="10">
        <f>+H1025/SUM($F$15:F1025)-1</f>
        <v>-6.9983820765674665E-2</v>
      </c>
      <c r="M1025" s="14">
        <f t="shared" si="120"/>
        <v>0</v>
      </c>
      <c r="N1025" s="14">
        <f t="shared" si="118"/>
        <v>1532.2492400859485</v>
      </c>
      <c r="O1025" s="4">
        <f t="shared" si="119"/>
        <v>7.797713805334558</v>
      </c>
      <c r="P1025" s="14">
        <f>+AVERAGEIF($C$15:C1025,"&lt;&gt;",$B$15:B1025)</f>
        <v>7.909529411764705</v>
      </c>
    </row>
    <row r="1026" spans="1:16" x14ac:dyDescent="0.25">
      <c r="A1026" s="1">
        <v>41697</v>
      </c>
      <c r="B1026" s="14">
        <v>7.2949999999999999</v>
      </c>
      <c r="G1026">
        <f t="shared" si="115"/>
        <v>11609.46626136628</v>
      </c>
      <c r="H1026">
        <f t="shared" si="116"/>
        <v>11177.75820642699</v>
      </c>
      <c r="I1026" s="5">
        <f t="shared" si="114"/>
        <v>0</v>
      </c>
      <c r="J1026" s="6">
        <f>+H1026+SUM($B$4:$B$5)-SUM($F$15:F1026)</f>
        <v>25629.717153795402</v>
      </c>
      <c r="K1026" s="10">
        <f t="shared" si="117"/>
        <v>2.5773413529490696E-3</v>
      </c>
      <c r="L1026" s="10">
        <f>+H1026/SUM($F$15:F1026)-1</f>
        <v>-6.4469383961058613E-2</v>
      </c>
      <c r="M1026" s="14">
        <f t="shared" si="120"/>
        <v>0</v>
      </c>
      <c r="N1026" s="14">
        <f t="shared" si="118"/>
        <v>1532.2492400859485</v>
      </c>
      <c r="O1026" s="4">
        <f t="shared" si="119"/>
        <v>7.797713805334558</v>
      </c>
      <c r="P1026" s="14">
        <f>+AVERAGEIF($C$15:C1026,"&lt;&gt;",$B$15:B1026)</f>
        <v>7.909529411764705</v>
      </c>
    </row>
    <row r="1027" spans="1:16" x14ac:dyDescent="0.25">
      <c r="A1027" s="1">
        <v>41698</v>
      </c>
      <c r="B1027" s="14">
        <v>7.25</v>
      </c>
      <c r="G1027">
        <f t="shared" si="115"/>
        <v>11537.852007526461</v>
      </c>
      <c r="H1027">
        <f t="shared" si="116"/>
        <v>11108.806990623123</v>
      </c>
      <c r="I1027" s="5">
        <f t="shared" si="114"/>
        <v>0</v>
      </c>
      <c r="J1027" s="6">
        <f>+H1027+SUM($B$4:$B$5)-SUM($F$15:F1027)</f>
        <v>25560.765937991539</v>
      </c>
      <c r="K1027" s="10">
        <f t="shared" si="117"/>
        <v>-2.6902839149612889E-3</v>
      </c>
      <c r="L1027" s="10">
        <f>+H1027/SUM($F$15:F1027)-1</f>
        <v>-7.0240306198447455E-2</v>
      </c>
      <c r="M1027" s="14">
        <f t="shared" si="120"/>
        <v>0</v>
      </c>
      <c r="N1027" s="14">
        <f t="shared" si="118"/>
        <v>1532.2492400859485</v>
      </c>
      <c r="O1027" s="4">
        <f t="shared" si="119"/>
        <v>7.797713805334558</v>
      </c>
      <c r="P1027" s="14">
        <f>+AVERAGEIF($C$15:C1027,"&lt;&gt;",$B$15:B1027)</f>
        <v>7.909529411764705</v>
      </c>
    </row>
    <row r="1028" spans="1:16" x14ac:dyDescent="0.25">
      <c r="A1028" s="1">
        <v>41701</v>
      </c>
      <c r="B1028" s="14">
        <v>7.1580000000000004</v>
      </c>
      <c r="G1028">
        <f t="shared" si="115"/>
        <v>11391.440644120608</v>
      </c>
      <c r="H1028">
        <f t="shared" si="116"/>
        <v>10967.840060535216</v>
      </c>
      <c r="I1028" s="5">
        <f t="shared" si="114"/>
        <v>0</v>
      </c>
      <c r="J1028" s="6">
        <f>+H1028+SUM($B$4:$B$5)-SUM($F$15:F1028)</f>
        <v>25419.799007903628</v>
      </c>
      <c r="K1028" s="10">
        <f t="shared" si="117"/>
        <v>-5.5149728466621362E-3</v>
      </c>
      <c r="L1028" s="10">
        <f>+H1028/SUM($F$15:F1028)-1</f>
        <v>-8.2038636105998153E-2</v>
      </c>
      <c r="M1028" s="14">
        <f t="shared" si="120"/>
        <v>0</v>
      </c>
      <c r="N1028" s="14">
        <f t="shared" si="118"/>
        <v>1532.2492400859485</v>
      </c>
      <c r="O1028" s="4">
        <f t="shared" si="119"/>
        <v>7.797713805334558</v>
      </c>
      <c r="P1028" s="14">
        <f>+AVERAGEIF($C$15:C1028,"&lt;&gt;",$B$15:B1028)</f>
        <v>7.909529411764705</v>
      </c>
    </row>
    <row r="1029" spans="1:16" x14ac:dyDescent="0.25">
      <c r="A1029" s="1">
        <v>41702</v>
      </c>
      <c r="B1029" s="14">
        <v>7.2110000000000003</v>
      </c>
      <c r="G1029">
        <f t="shared" si="115"/>
        <v>11475.786320865285</v>
      </c>
      <c r="H1029">
        <f t="shared" si="116"/>
        <v>11049.049270259773</v>
      </c>
      <c r="I1029" s="5">
        <f t="shared" si="114"/>
        <v>0</v>
      </c>
      <c r="J1029" s="6">
        <f>+H1029+SUM($B$4:$B$5)-SUM($F$15:F1029)</f>
        <v>25501.008217628183</v>
      </c>
      <c r="K1029" s="10">
        <f t="shared" si="117"/>
        <v>3.1947227316513338E-3</v>
      </c>
      <c r="L1029" s="10">
        <f>+H1029/SUM($F$15:F1029)-1</f>
        <v>-7.5241772137517704E-2</v>
      </c>
      <c r="M1029" s="14">
        <f t="shared" si="120"/>
        <v>0</v>
      </c>
      <c r="N1029" s="14">
        <f t="shared" si="118"/>
        <v>1532.2492400859485</v>
      </c>
      <c r="O1029" s="4">
        <f t="shared" si="119"/>
        <v>7.797713805334558</v>
      </c>
      <c r="P1029" s="14">
        <f>+AVERAGEIF($C$15:C1029,"&lt;&gt;",$B$15:B1029)</f>
        <v>7.909529411764705</v>
      </c>
    </row>
    <row r="1030" spans="1:16" x14ac:dyDescent="0.25">
      <c r="A1030" s="1">
        <v>41703</v>
      </c>
      <c r="B1030" s="14">
        <v>7.23</v>
      </c>
      <c r="G1030">
        <f t="shared" si="115"/>
        <v>11506.02345026432</v>
      </c>
      <c r="H1030">
        <f t="shared" si="116"/>
        <v>11078.162005821407</v>
      </c>
      <c r="I1030" s="5">
        <f t="shared" si="114"/>
        <v>0</v>
      </c>
      <c r="J1030" s="6">
        <f>+H1030+SUM($B$4:$B$5)-SUM($F$15:F1030)</f>
        <v>25530.120953189817</v>
      </c>
      <c r="K1030" s="10">
        <f t="shared" si="117"/>
        <v>1.1416307666418657E-3</v>
      </c>
      <c r="L1030" s="10">
        <f>+H1030/SUM($F$15:F1030)-1</f>
        <v>-7.2805160526175694E-2</v>
      </c>
      <c r="M1030" s="14">
        <f t="shared" si="120"/>
        <v>0</v>
      </c>
      <c r="N1030" s="14">
        <f t="shared" si="118"/>
        <v>1532.2492400859485</v>
      </c>
      <c r="O1030" s="4">
        <f t="shared" si="119"/>
        <v>7.797713805334558</v>
      </c>
      <c r="P1030" s="14">
        <f>+AVERAGEIF($C$15:C1030,"&lt;&gt;",$B$15:B1030)</f>
        <v>7.909529411764705</v>
      </c>
    </row>
    <row r="1031" spans="1:16" x14ac:dyDescent="0.25">
      <c r="A1031" s="1">
        <v>41704</v>
      </c>
      <c r="B1031" s="14">
        <v>7.258</v>
      </c>
      <c r="G1031">
        <f t="shared" si="115"/>
        <v>11550.583430431318</v>
      </c>
      <c r="H1031">
        <f t="shared" si="116"/>
        <v>11121.064984543813</v>
      </c>
      <c r="I1031" s="5">
        <f t="shared" si="114"/>
        <v>0</v>
      </c>
      <c r="J1031" s="6">
        <f>+H1031+SUM($B$4:$B$5)-SUM($F$15:F1031)</f>
        <v>25573.02393191223</v>
      </c>
      <c r="K1031" s="10">
        <f t="shared" si="117"/>
        <v>1.6804847419671365E-3</v>
      </c>
      <c r="L1031" s="10">
        <f>+H1031/SUM($F$15:F1031)-1</f>
        <v>-6.921436446735596E-2</v>
      </c>
      <c r="M1031" s="14">
        <f t="shared" si="120"/>
        <v>0</v>
      </c>
      <c r="N1031" s="14">
        <f t="shared" si="118"/>
        <v>1532.2492400859485</v>
      </c>
      <c r="O1031" s="4">
        <f t="shared" si="119"/>
        <v>7.797713805334558</v>
      </c>
      <c r="P1031" s="14">
        <f>+AVERAGEIF($C$15:C1031,"&lt;&gt;",$B$15:B1031)</f>
        <v>7.909529411764705</v>
      </c>
    </row>
    <row r="1032" spans="1:16" x14ac:dyDescent="0.25">
      <c r="A1032" s="1">
        <v>41705</v>
      </c>
      <c r="B1032" s="14">
        <v>7.2229999999999999</v>
      </c>
      <c r="G1032">
        <f t="shared" si="115"/>
        <v>11494.883455222569</v>
      </c>
      <c r="H1032">
        <f t="shared" si="116"/>
        <v>11067.436261140803</v>
      </c>
      <c r="I1032" s="5">
        <f t="shared" si="114"/>
        <v>0</v>
      </c>
      <c r="J1032" s="6">
        <f>+H1032+SUM($B$4:$B$5)-SUM($F$15:F1032)</f>
        <v>25519.395208509213</v>
      </c>
      <c r="K1032" s="10">
        <f t="shared" si="117"/>
        <v>-2.097081813468904E-3</v>
      </c>
      <c r="L1032" s="10">
        <f>+H1032/SUM($F$15:F1032)-1</f>
        <v>-7.3702859540880739E-2</v>
      </c>
      <c r="M1032" s="14">
        <f t="shared" si="120"/>
        <v>0</v>
      </c>
      <c r="N1032" s="14">
        <f t="shared" si="118"/>
        <v>1532.2492400859485</v>
      </c>
      <c r="O1032" s="4">
        <f t="shared" si="119"/>
        <v>7.797713805334558</v>
      </c>
      <c r="P1032" s="14">
        <f>+AVERAGEIF($C$15:C1032,"&lt;&gt;",$B$15:B1032)</f>
        <v>7.909529411764705</v>
      </c>
    </row>
    <row r="1033" spans="1:16" x14ac:dyDescent="0.25">
      <c r="A1033" s="1">
        <v>41708</v>
      </c>
      <c r="B1033" s="14">
        <v>7.1310000000000002</v>
      </c>
      <c r="C1033">
        <f>+$B$3</f>
        <v>200</v>
      </c>
      <c r="D1033" s="7">
        <f>+$D$11</f>
        <v>2.223157894736842</v>
      </c>
      <c r="E1033">
        <v>1.54</v>
      </c>
      <c r="F1033" s="6">
        <f>+C1033-D1033-E1033</f>
        <v>196.23684210526318</v>
      </c>
      <c r="G1033">
        <f t="shared" si="115"/>
        <v>11548.472091816717</v>
      </c>
      <c r="H1033">
        <f t="shared" si="116"/>
        <v>11122.70617315816</v>
      </c>
      <c r="I1033" s="5">
        <f t="shared" si="114"/>
        <v>677000</v>
      </c>
      <c r="J1033" s="6">
        <f>+H1033+SUM($B$4:$B$5)-SUM($F$15:F1033)</f>
        <v>25378.428278421314</v>
      </c>
      <c r="K1033" s="10">
        <f t="shared" si="117"/>
        <v>-5.5239134366670273E-3</v>
      </c>
      <c r="L1033" s="10">
        <f>+H1033/SUM($F$15:F1033)-1</f>
        <v>-8.4119593641827306E-2</v>
      </c>
      <c r="M1033" s="14">
        <f t="shared" si="120"/>
        <v>27.518839167755317</v>
      </c>
      <c r="N1033" s="14">
        <f t="shared" si="118"/>
        <v>1559.7680792537037</v>
      </c>
      <c r="O1033" s="4">
        <f t="shared" si="119"/>
        <v>7.7859510373795286</v>
      </c>
      <c r="P1033" s="14">
        <f>+AVERAGEIF($C$15:C1033,"&lt;&gt;",$B$15:B1033)</f>
        <v>7.894557692307691</v>
      </c>
    </row>
    <row r="1034" spans="1:16" x14ac:dyDescent="0.25">
      <c r="A1034" s="1">
        <v>41709</v>
      </c>
      <c r="B1034" s="14">
        <v>7.1440000000000001</v>
      </c>
      <c r="G1034">
        <f t="shared" si="115"/>
        <v>11569.525259281814</v>
      </c>
      <c r="H1034">
        <f t="shared" si="116"/>
        <v>11142.983158188457</v>
      </c>
      <c r="I1034" s="5">
        <f t="shared" si="114"/>
        <v>0</v>
      </c>
      <c r="J1034" s="6">
        <f>+H1034+SUM($B$4:$B$5)-SUM($F$15:F1034)</f>
        <v>25398.705263451608</v>
      </c>
      <c r="K1034" s="10">
        <f t="shared" si="117"/>
        <v>7.9898505958841959E-4</v>
      </c>
      <c r="L1034" s="10">
        <f>+H1034/SUM($F$15:F1034)-1</f>
        <v>-8.2449919643418079E-2</v>
      </c>
      <c r="M1034" s="14">
        <f t="shared" si="120"/>
        <v>0</v>
      </c>
      <c r="N1034" s="14">
        <f t="shared" si="118"/>
        <v>1559.7680792537037</v>
      </c>
      <c r="O1034" s="4">
        <f t="shared" si="119"/>
        <v>7.7859510373795286</v>
      </c>
      <c r="P1034" s="14">
        <f>+AVERAGEIF($C$15:C1034,"&lt;&gt;",$B$15:B1034)</f>
        <v>7.894557692307691</v>
      </c>
    </row>
    <row r="1035" spans="1:16" x14ac:dyDescent="0.25">
      <c r="A1035" s="1">
        <v>41710</v>
      </c>
      <c r="B1035" s="14">
        <v>7.0449999999999999</v>
      </c>
      <c r="G1035">
        <f t="shared" si="115"/>
        <v>11409.197291662987</v>
      </c>
      <c r="H1035">
        <f t="shared" si="116"/>
        <v>10988.56611834234</v>
      </c>
      <c r="I1035" s="5">
        <f t="shared" si="114"/>
        <v>0</v>
      </c>
      <c r="J1035" s="6">
        <f>+H1035+SUM($B$4:$B$5)-SUM($F$15:F1035)</f>
        <v>25244.288223605487</v>
      </c>
      <c r="K1035" s="10">
        <f t="shared" si="117"/>
        <v>-6.0797209245277983E-3</v>
      </c>
      <c r="L1035" s="10">
        <f>+H1035/SUM($F$15:F1035)-1</f>
        <v>-9.5165129323611541E-2</v>
      </c>
      <c r="M1035" s="14">
        <f t="shared" si="120"/>
        <v>0</v>
      </c>
      <c r="N1035" s="14">
        <f t="shared" si="118"/>
        <v>1559.7680792537037</v>
      </c>
      <c r="O1035" s="4">
        <f t="shared" si="119"/>
        <v>7.7859510373795286</v>
      </c>
      <c r="P1035" s="14">
        <f>+AVERAGEIF($C$15:C1035,"&lt;&gt;",$B$15:B1035)</f>
        <v>7.894557692307691</v>
      </c>
    </row>
    <row r="1036" spans="1:16" x14ac:dyDescent="0.25">
      <c r="A1036" s="1">
        <v>41711</v>
      </c>
      <c r="B1036" s="14">
        <v>7.024</v>
      </c>
      <c r="G1036">
        <f t="shared" si="115"/>
        <v>11375.188328834751</v>
      </c>
      <c r="H1036">
        <f t="shared" si="116"/>
        <v>10955.810988678011</v>
      </c>
      <c r="I1036" s="5">
        <f t="shared" si="114"/>
        <v>0</v>
      </c>
      <c r="J1036" s="6">
        <f>+H1036+SUM($B$4:$B$5)-SUM($F$15:F1036)</f>
        <v>25211.533093941165</v>
      </c>
      <c r="K1036" s="10">
        <f t="shared" si="117"/>
        <v>-1.2975263700916173E-3</v>
      </c>
      <c r="L1036" s="10">
        <f>+H1036/SUM($F$15:F1036)-1</f>
        <v>-9.7862295013349643E-2</v>
      </c>
      <c r="M1036" s="14">
        <f t="shared" si="120"/>
        <v>0</v>
      </c>
      <c r="N1036" s="14">
        <f t="shared" si="118"/>
        <v>1559.7680792537037</v>
      </c>
      <c r="O1036" s="4">
        <f t="shared" si="119"/>
        <v>7.7859510373795286</v>
      </c>
      <c r="P1036" s="14">
        <f>+AVERAGEIF($C$15:C1036,"&lt;&gt;",$B$15:B1036)</f>
        <v>7.894557692307691</v>
      </c>
    </row>
    <row r="1037" spans="1:16" x14ac:dyDescent="0.25">
      <c r="A1037" s="1">
        <v>41712</v>
      </c>
      <c r="B1037" s="14">
        <v>6.9880000000000004</v>
      </c>
      <c r="G1037">
        <f t="shared" si="115"/>
        <v>11316.887249700632</v>
      </c>
      <c r="H1037">
        <f t="shared" si="116"/>
        <v>10899.659337824878</v>
      </c>
      <c r="I1037" s="5">
        <f t="shared" si="114"/>
        <v>0</v>
      </c>
      <c r="J1037" s="6">
        <f>+H1037+SUM($B$4:$B$5)-SUM($F$15:F1037)</f>
        <v>25155.38144308803</v>
      </c>
      <c r="K1037" s="10">
        <f t="shared" si="117"/>
        <v>-2.2272207978748515E-3</v>
      </c>
      <c r="L1037" s="10">
        <f>+H1037/SUM($F$15:F1037)-1</f>
        <v>-0.10248600762432902</v>
      </c>
      <c r="M1037" s="14">
        <f t="shared" si="120"/>
        <v>0</v>
      </c>
      <c r="N1037" s="14">
        <f t="shared" si="118"/>
        <v>1559.7680792537037</v>
      </c>
      <c r="O1037" s="4">
        <f t="shared" si="119"/>
        <v>7.7859510373795286</v>
      </c>
      <c r="P1037" s="14">
        <f>+AVERAGEIF($C$15:C1037,"&lt;&gt;",$B$15:B1037)</f>
        <v>7.894557692307691</v>
      </c>
    </row>
    <row r="1038" spans="1:16" x14ac:dyDescent="0.25">
      <c r="A1038" s="1">
        <v>41716</v>
      </c>
      <c r="B1038" s="14">
        <v>7.0940000000000003</v>
      </c>
      <c r="G1038">
        <f t="shared" si="115"/>
        <v>11488.551538262205</v>
      </c>
      <c r="H1038">
        <f t="shared" si="116"/>
        <v>11064.994754225771</v>
      </c>
      <c r="I1038" s="5">
        <f t="shared" si="114"/>
        <v>0</v>
      </c>
      <c r="J1038" s="6">
        <f>+H1038+SUM($B$4:$B$5)-SUM($F$15:F1038)</f>
        <v>25320.716859488923</v>
      </c>
      <c r="K1038" s="10">
        <f t="shared" si="117"/>
        <v>6.5725664615721158E-3</v>
      </c>
      <c r="L1038" s="10">
        <f>+H1038/SUM($F$15:F1038)-1</f>
        <v>-8.8871742714223045E-2</v>
      </c>
      <c r="M1038" s="14">
        <f t="shared" si="120"/>
        <v>0</v>
      </c>
      <c r="N1038" s="14">
        <f t="shared" si="118"/>
        <v>1559.7680792537037</v>
      </c>
      <c r="O1038" s="4">
        <f t="shared" si="119"/>
        <v>7.7859510373795286</v>
      </c>
      <c r="P1038" s="14">
        <f>+AVERAGEIF($C$15:C1038,"&lt;&gt;",$B$15:B1038)</f>
        <v>7.894557692307691</v>
      </c>
    </row>
    <row r="1039" spans="1:16" x14ac:dyDescent="0.25">
      <c r="A1039" s="1">
        <v>41717</v>
      </c>
      <c r="B1039" s="14">
        <v>7.0830000000000002</v>
      </c>
      <c r="G1039">
        <f t="shared" si="115"/>
        <v>11470.73731963789</v>
      </c>
      <c r="H1039">
        <f t="shared" si="116"/>
        <v>11047.83730535398</v>
      </c>
      <c r="I1039" s="5">
        <f t="shared" si="114"/>
        <v>0</v>
      </c>
      <c r="J1039" s="6">
        <f>+H1039+SUM($B$4:$B$5)-SUM($F$15:F1039)</f>
        <v>25303.559410617134</v>
      </c>
      <c r="K1039" s="10">
        <f t="shared" si="117"/>
        <v>-6.7760517867643255E-4</v>
      </c>
      <c r="L1039" s="10">
        <f>+H1039/SUM($F$15:F1039)-1</f>
        <v>-9.0284543789799998E-2</v>
      </c>
      <c r="M1039" s="14">
        <f t="shared" si="120"/>
        <v>0</v>
      </c>
      <c r="N1039" s="14">
        <f t="shared" si="118"/>
        <v>1559.7680792537037</v>
      </c>
      <c r="O1039" s="4">
        <f t="shared" si="119"/>
        <v>7.7859510373795286</v>
      </c>
      <c r="P1039" s="14">
        <f>+AVERAGEIF($C$15:C1039,"&lt;&gt;",$B$15:B1039)</f>
        <v>7.894557692307691</v>
      </c>
    </row>
    <row r="1040" spans="1:16" x14ac:dyDescent="0.25">
      <c r="A1040" s="1">
        <v>41718</v>
      </c>
      <c r="B1040" s="14">
        <v>7.0720000000000001</v>
      </c>
      <c r="G1040">
        <f t="shared" si="115"/>
        <v>11452.923101013575</v>
      </c>
      <c r="H1040">
        <f t="shared" si="116"/>
        <v>11030.679856482189</v>
      </c>
      <c r="I1040" s="5">
        <f t="shared" ref="I1040:I1103" si="121">+C1040*(MAX($A:$A)-A1040)</f>
        <v>0</v>
      </c>
      <c r="J1040" s="6">
        <f>+H1040+SUM($B$4:$B$5)-SUM($F$15:F1040)</f>
        <v>25286.401961745338</v>
      </c>
      <c r="K1040" s="10">
        <f t="shared" si="117"/>
        <v>-6.7806463878739009E-4</v>
      </c>
      <c r="L1040" s="10">
        <f>+H1040/SUM($F$15:F1040)-1</f>
        <v>-9.1697344865377062E-2</v>
      </c>
      <c r="M1040" s="14">
        <f t="shared" si="120"/>
        <v>0</v>
      </c>
      <c r="N1040" s="14">
        <f t="shared" si="118"/>
        <v>1559.7680792537037</v>
      </c>
      <c r="O1040" s="4">
        <f t="shared" si="119"/>
        <v>7.7859510373795286</v>
      </c>
      <c r="P1040" s="14">
        <f>+AVERAGEIF($C$15:C1040,"&lt;&gt;",$B$15:B1040)</f>
        <v>7.894557692307691</v>
      </c>
    </row>
    <row r="1041" spans="1:16" x14ac:dyDescent="0.25">
      <c r="A1041" s="1">
        <v>41719</v>
      </c>
      <c r="B1041" s="14">
        <v>7.0990000000000002</v>
      </c>
      <c r="G1041">
        <f t="shared" ref="G1041:G1104" si="122">+(B1041/B1040*G1040)+C1041</f>
        <v>11496.648910364165</v>
      </c>
      <c r="H1041">
        <f t="shared" ref="H1041:H1104" si="123">+(B1041/B1040*H1040)+F1041</f>
        <v>11072.79359462204</v>
      </c>
      <c r="I1041" s="5">
        <f t="shared" si="121"/>
        <v>0</v>
      </c>
      <c r="J1041" s="6">
        <f>+H1041+SUM($B$4:$B$5)-SUM($F$15:F1041)</f>
        <v>25328.515699885189</v>
      </c>
      <c r="K1041" s="10">
        <f t="shared" ref="K1041:K1104" si="124">+J1041/J1040-1</f>
        <v>1.6654697731832702E-3</v>
      </c>
      <c r="L1041" s="10">
        <f>+H1041/SUM($F$15:F1041)-1</f>
        <v>-8.8229560407142471E-2</v>
      </c>
      <c r="M1041" s="14">
        <f t="shared" si="120"/>
        <v>0</v>
      </c>
      <c r="N1041" s="14">
        <f t="shared" ref="N1041:N1104" si="125">+M1041+N1040</f>
        <v>1559.7680792537037</v>
      </c>
      <c r="O1041" s="4">
        <f t="shared" ref="O1041:O1104" si="126">((O1040*N1040)+(B1041*M1041))/N1041</f>
        <v>7.7859510373795286</v>
      </c>
      <c r="P1041" s="14">
        <f>+AVERAGEIF($C$15:C1041,"&lt;&gt;",$B$15:B1041)</f>
        <v>7.894557692307691</v>
      </c>
    </row>
    <row r="1042" spans="1:16" x14ac:dyDescent="0.25">
      <c r="A1042" s="1">
        <v>41722</v>
      </c>
      <c r="B1042" s="14">
        <v>7.1639999999999997</v>
      </c>
      <c r="G1042">
        <f t="shared" si="122"/>
        <v>11601.914747689658</v>
      </c>
      <c r="H1042">
        <f t="shared" si="123"/>
        <v>11174.178519773532</v>
      </c>
      <c r="I1042" s="5">
        <f t="shared" si="121"/>
        <v>0</v>
      </c>
      <c r="J1042" s="6">
        <f>+H1042+SUM($B$4:$B$5)-SUM($F$15:F1042)</f>
        <v>25429.90062503668</v>
      </c>
      <c r="K1042" s="10">
        <f t="shared" si="124"/>
        <v>4.0027977301468898E-3</v>
      </c>
      <c r="L1042" s="10">
        <f>+H1042/SUM($F$15:F1042)-1</f>
        <v>-7.9881190415096226E-2</v>
      </c>
      <c r="M1042" s="14">
        <f t="shared" si="120"/>
        <v>0</v>
      </c>
      <c r="N1042" s="14">
        <f t="shared" si="125"/>
        <v>1559.7680792537037</v>
      </c>
      <c r="O1042" s="4">
        <f t="shared" si="126"/>
        <v>7.7859510373795286</v>
      </c>
      <c r="P1042" s="14">
        <f>+AVERAGEIF($C$15:C1042,"&lt;&gt;",$B$15:B1042)</f>
        <v>7.894557692307691</v>
      </c>
    </row>
    <row r="1043" spans="1:16" x14ac:dyDescent="0.25">
      <c r="A1043" s="1">
        <v>41723</v>
      </c>
      <c r="B1043" s="14">
        <v>7.1959999999999997</v>
      </c>
      <c r="G1043">
        <f t="shared" si="122"/>
        <v>11653.737929142208</v>
      </c>
      <c r="H1043">
        <f t="shared" si="123"/>
        <v>11224.091098309649</v>
      </c>
      <c r="I1043" s="5">
        <f t="shared" si="121"/>
        <v>0</v>
      </c>
      <c r="J1043" s="6">
        <f>+H1043+SUM($B$4:$B$5)-SUM($F$15:F1043)</f>
        <v>25479.813203572798</v>
      </c>
      <c r="K1043" s="10">
        <f t="shared" si="124"/>
        <v>1.9627516155913405E-3</v>
      </c>
      <c r="L1043" s="10">
        <f>+H1043/SUM($F$15:F1043)-1</f>
        <v>-7.5771223649781283E-2</v>
      </c>
      <c r="M1043" s="14">
        <f t="shared" ref="M1043:M1106" si="127">+F1043/B1043</f>
        <v>0</v>
      </c>
      <c r="N1043" s="14">
        <f t="shared" si="125"/>
        <v>1559.7680792537037</v>
      </c>
      <c r="O1043" s="4">
        <f t="shared" si="126"/>
        <v>7.7859510373795286</v>
      </c>
      <c r="P1043" s="14">
        <f>+AVERAGEIF($C$15:C1043,"&lt;&gt;",$B$15:B1043)</f>
        <v>7.894557692307691</v>
      </c>
    </row>
    <row r="1044" spans="1:16" x14ac:dyDescent="0.25">
      <c r="A1044" s="1">
        <v>41724</v>
      </c>
      <c r="B1044" s="14">
        <v>7.2610000000000001</v>
      </c>
      <c r="G1044">
        <f t="shared" si="122"/>
        <v>11759.0037664677</v>
      </c>
      <c r="H1044">
        <f t="shared" si="123"/>
        <v>11325.47602346114</v>
      </c>
      <c r="I1044" s="5">
        <f t="shared" si="121"/>
        <v>0</v>
      </c>
      <c r="J1044" s="6">
        <f>+H1044+SUM($B$4:$B$5)-SUM($F$15:F1044)</f>
        <v>25581.198128724289</v>
      </c>
      <c r="K1044" s="10">
        <f t="shared" si="124"/>
        <v>3.9790293728398929E-3</v>
      </c>
      <c r="L1044" s="10">
        <f>+H1044/SUM($F$15:F1044)-1</f>
        <v>-6.7422853657735038E-2</v>
      </c>
      <c r="M1044" s="14">
        <f t="shared" si="127"/>
        <v>0</v>
      </c>
      <c r="N1044" s="14">
        <f t="shared" si="125"/>
        <v>1559.7680792537037</v>
      </c>
      <c r="O1044" s="4">
        <f t="shared" si="126"/>
        <v>7.7859510373795286</v>
      </c>
      <c r="P1044" s="14">
        <f>+AVERAGEIF($C$15:C1044,"&lt;&gt;",$B$15:B1044)</f>
        <v>7.894557692307691</v>
      </c>
    </row>
    <row r="1045" spans="1:16" x14ac:dyDescent="0.25">
      <c r="A1045" s="1">
        <v>41725</v>
      </c>
      <c r="B1045" s="14">
        <v>7.3289999999999997</v>
      </c>
      <c r="G1045">
        <f t="shared" si="122"/>
        <v>11869.12802705437</v>
      </c>
      <c r="H1045">
        <f t="shared" si="123"/>
        <v>11431.540252850393</v>
      </c>
      <c r="I1045" s="5">
        <f t="shared" si="121"/>
        <v>0</v>
      </c>
      <c r="J1045" s="6">
        <f>+H1045+SUM($B$4:$B$5)-SUM($F$15:F1045)</f>
        <v>25687.262358113541</v>
      </c>
      <c r="K1045" s="10">
        <f t="shared" si="124"/>
        <v>4.1461791138763804E-3</v>
      </c>
      <c r="L1045" s="10">
        <f>+H1045/SUM($F$15:F1045)-1</f>
        <v>-5.8689174281440604E-2</v>
      </c>
      <c r="M1045" s="14">
        <f t="shared" si="127"/>
        <v>0</v>
      </c>
      <c r="N1045" s="14">
        <f t="shared" si="125"/>
        <v>1559.7680792537037</v>
      </c>
      <c r="O1045" s="4">
        <f t="shared" si="126"/>
        <v>7.7859510373795286</v>
      </c>
      <c r="P1045" s="14">
        <f>+AVERAGEIF($C$15:C1045,"&lt;&gt;",$B$15:B1045)</f>
        <v>7.894557692307691</v>
      </c>
    </row>
    <row r="1046" spans="1:16" x14ac:dyDescent="0.25">
      <c r="A1046" s="1">
        <v>41726</v>
      </c>
      <c r="B1046" s="14">
        <v>7.3860000000000001</v>
      </c>
      <c r="G1046">
        <f t="shared" si="122"/>
        <v>11961.438069016725</v>
      </c>
      <c r="H1046">
        <f t="shared" si="123"/>
        <v>11520.447033367855</v>
      </c>
      <c r="I1046" s="5">
        <f t="shared" si="121"/>
        <v>0</v>
      </c>
      <c r="J1046" s="6">
        <f>+H1046+SUM($B$4:$B$5)-SUM($F$15:F1046)</f>
        <v>25776.169138631005</v>
      </c>
      <c r="K1046" s="10">
        <f t="shared" si="124"/>
        <v>3.4611232321291041E-3</v>
      </c>
      <c r="L1046" s="10">
        <f>+H1046/SUM($F$15:F1046)-1</f>
        <v>-5.1368295980723122E-2</v>
      </c>
      <c r="M1046" s="14">
        <f t="shared" si="127"/>
        <v>0</v>
      </c>
      <c r="N1046" s="14">
        <f t="shared" si="125"/>
        <v>1559.7680792537037</v>
      </c>
      <c r="O1046" s="4">
        <f t="shared" si="126"/>
        <v>7.7859510373795286</v>
      </c>
      <c r="P1046" s="14">
        <f>+AVERAGEIF($C$15:C1046,"&lt;&gt;",$B$15:B1046)</f>
        <v>7.894557692307691</v>
      </c>
    </row>
    <row r="1047" spans="1:16" x14ac:dyDescent="0.25">
      <c r="A1047" s="1">
        <v>41729</v>
      </c>
      <c r="B1047" s="14">
        <v>7.4390000000000001</v>
      </c>
      <c r="G1047">
        <f t="shared" si="122"/>
        <v>12047.270213297512</v>
      </c>
      <c r="H1047">
        <f t="shared" si="123"/>
        <v>11603.114741568301</v>
      </c>
      <c r="I1047" s="5">
        <f t="shared" si="121"/>
        <v>0</v>
      </c>
      <c r="J1047" s="6">
        <f>+H1047+SUM($B$4:$B$5)-SUM($F$15:F1047)</f>
        <v>25858.836846831451</v>
      </c>
      <c r="K1047" s="10">
        <f t="shared" si="124"/>
        <v>3.2071370945712108E-3</v>
      </c>
      <c r="L1047" s="10">
        <f>+H1047/SUM($F$15:F1047)-1</f>
        <v>-4.4561163525670078E-2</v>
      </c>
      <c r="M1047" s="14">
        <f t="shared" si="127"/>
        <v>0</v>
      </c>
      <c r="N1047" s="14">
        <f t="shared" si="125"/>
        <v>1559.7680792537037</v>
      </c>
      <c r="O1047" s="4">
        <f t="shared" si="126"/>
        <v>7.7859510373795286</v>
      </c>
      <c r="P1047" s="14">
        <f>+AVERAGEIF($C$15:C1047,"&lt;&gt;",$B$15:B1047)</f>
        <v>7.894557692307691</v>
      </c>
    </row>
    <row r="1048" spans="1:16" x14ac:dyDescent="0.25">
      <c r="A1048" s="1">
        <v>41730</v>
      </c>
      <c r="B1048" s="14">
        <v>7.4740000000000002</v>
      </c>
      <c r="G1048">
        <f t="shared" si="122"/>
        <v>12103.951818011239</v>
      </c>
      <c r="H1048">
        <f t="shared" si="123"/>
        <v>11657.706624342181</v>
      </c>
      <c r="I1048" s="5">
        <f t="shared" si="121"/>
        <v>0</v>
      </c>
      <c r="J1048" s="6">
        <f>+H1048+SUM($B$4:$B$5)-SUM($F$15:F1048)</f>
        <v>25913.42872960533</v>
      </c>
      <c r="K1048" s="10">
        <f t="shared" si="124"/>
        <v>2.1111499754316032E-3</v>
      </c>
      <c r="L1048" s="10">
        <f>+H1048/SUM($F$15:F1048)-1</f>
        <v>-4.0065887376106613E-2</v>
      </c>
      <c r="M1048" s="14">
        <f t="shared" si="127"/>
        <v>0</v>
      </c>
      <c r="N1048" s="14">
        <f t="shared" si="125"/>
        <v>1559.7680792537037</v>
      </c>
      <c r="O1048" s="4">
        <f t="shared" si="126"/>
        <v>7.7859510373795286</v>
      </c>
      <c r="P1048" s="14">
        <f>+AVERAGEIF($C$15:C1048,"&lt;&gt;",$B$15:B1048)</f>
        <v>7.894557692307691</v>
      </c>
    </row>
    <row r="1049" spans="1:16" x14ac:dyDescent="0.25">
      <c r="A1049" s="1">
        <v>41731</v>
      </c>
      <c r="B1049" s="14">
        <v>7.5140000000000002</v>
      </c>
      <c r="G1049">
        <f t="shared" si="122"/>
        <v>12168.730794826926</v>
      </c>
      <c r="H1049">
        <f t="shared" si="123"/>
        <v>11720.097347512328</v>
      </c>
      <c r="I1049" s="5">
        <f t="shared" si="121"/>
        <v>0</v>
      </c>
      <c r="J1049" s="6">
        <f>+H1049+SUM($B$4:$B$5)-SUM($F$15:F1049)</f>
        <v>25975.819452775482</v>
      </c>
      <c r="K1049" s="10">
        <f t="shared" si="124"/>
        <v>2.4076598979305697E-3</v>
      </c>
      <c r="L1049" s="10">
        <f>+H1049/SUM($F$15:F1049)-1</f>
        <v>-3.4928428919463017E-2</v>
      </c>
      <c r="M1049" s="14">
        <f t="shared" si="127"/>
        <v>0</v>
      </c>
      <c r="N1049" s="14">
        <f t="shared" si="125"/>
        <v>1559.7680792537037</v>
      </c>
      <c r="O1049" s="4">
        <f t="shared" si="126"/>
        <v>7.7859510373795286</v>
      </c>
      <c r="P1049" s="14">
        <f>+AVERAGEIF($C$15:C1049,"&lt;&gt;",$B$15:B1049)</f>
        <v>7.894557692307691</v>
      </c>
    </row>
    <row r="1050" spans="1:16" x14ac:dyDescent="0.25">
      <c r="A1050" s="1">
        <v>41732</v>
      </c>
      <c r="B1050" s="14">
        <v>7.5129999999999999</v>
      </c>
      <c r="G1050">
        <f t="shared" si="122"/>
        <v>12167.111320406533</v>
      </c>
      <c r="H1050">
        <f t="shared" si="123"/>
        <v>11718.537579433074</v>
      </c>
      <c r="I1050" s="5">
        <f t="shared" si="121"/>
        <v>0</v>
      </c>
      <c r="J1050" s="6">
        <f>+H1050+SUM($B$4:$B$5)-SUM($F$15:F1050)</f>
        <v>25974.259684696226</v>
      </c>
      <c r="K1050" s="10">
        <f t="shared" si="124"/>
        <v>-6.0046924875378771E-5</v>
      </c>
      <c r="L1050" s="10">
        <f>+H1050/SUM($F$15:F1050)-1</f>
        <v>-3.5056865380879154E-2</v>
      </c>
      <c r="M1050" s="14">
        <f t="shared" si="127"/>
        <v>0</v>
      </c>
      <c r="N1050" s="14">
        <f t="shared" si="125"/>
        <v>1559.7680792537037</v>
      </c>
      <c r="O1050" s="4">
        <f t="shared" si="126"/>
        <v>7.7859510373795286</v>
      </c>
      <c r="P1050" s="14">
        <f>+AVERAGEIF($C$15:C1050,"&lt;&gt;",$B$15:B1050)</f>
        <v>7.894557692307691</v>
      </c>
    </row>
    <row r="1051" spans="1:16" x14ac:dyDescent="0.25">
      <c r="A1051" s="1">
        <v>41733</v>
      </c>
      <c r="B1051" s="14">
        <v>7.5339999999999998</v>
      </c>
      <c r="G1051">
        <f t="shared" si="122"/>
        <v>12201.12028323477</v>
      </c>
      <c r="H1051">
        <f t="shared" si="123"/>
        <v>11751.292709097403</v>
      </c>
      <c r="I1051" s="5">
        <f t="shared" si="121"/>
        <v>0</v>
      </c>
      <c r="J1051" s="6">
        <f>+H1051+SUM($B$4:$B$5)-SUM($F$15:F1051)</f>
        <v>26007.014814360555</v>
      </c>
      <c r="K1051" s="10">
        <f t="shared" si="124"/>
        <v>1.2610611452239517E-3</v>
      </c>
      <c r="L1051" s="10">
        <f>+H1051/SUM($F$15:F1051)-1</f>
        <v>-3.2359699691141053E-2</v>
      </c>
      <c r="M1051" s="14">
        <f t="shared" si="127"/>
        <v>0</v>
      </c>
      <c r="N1051" s="14">
        <f t="shared" si="125"/>
        <v>1559.7680792537037</v>
      </c>
      <c r="O1051" s="4">
        <f t="shared" si="126"/>
        <v>7.7859510373795286</v>
      </c>
      <c r="P1051" s="14">
        <f>+AVERAGEIF($C$15:C1051,"&lt;&gt;",$B$15:B1051)</f>
        <v>7.894557692307691</v>
      </c>
    </row>
    <row r="1052" spans="1:16" x14ac:dyDescent="0.25">
      <c r="A1052" s="1">
        <v>41736</v>
      </c>
      <c r="B1052" s="14">
        <v>7.5279999999999996</v>
      </c>
      <c r="G1052">
        <f t="shared" si="122"/>
        <v>12191.403436712417</v>
      </c>
      <c r="H1052">
        <f t="shared" si="123"/>
        <v>11741.93410062188</v>
      </c>
      <c r="I1052" s="5">
        <f t="shared" si="121"/>
        <v>0</v>
      </c>
      <c r="J1052" s="6">
        <f>+H1052+SUM($B$4:$B$5)-SUM($F$15:F1052)</f>
        <v>25997.656205885032</v>
      </c>
      <c r="K1052" s="10">
        <f t="shared" si="124"/>
        <v>-3.5984939226296753E-4</v>
      </c>
      <c r="L1052" s="10">
        <f>+H1052/SUM($F$15:F1052)-1</f>
        <v>-3.3130318459637653E-2</v>
      </c>
      <c r="M1052" s="14">
        <f t="shared" si="127"/>
        <v>0</v>
      </c>
      <c r="N1052" s="14">
        <f t="shared" si="125"/>
        <v>1559.7680792537037</v>
      </c>
      <c r="O1052" s="4">
        <f t="shared" si="126"/>
        <v>7.7859510373795286</v>
      </c>
      <c r="P1052" s="14">
        <f>+AVERAGEIF($C$15:C1052,"&lt;&gt;",$B$15:B1052)</f>
        <v>7.894557692307691</v>
      </c>
    </row>
    <row r="1053" spans="1:16" x14ac:dyDescent="0.25">
      <c r="A1053" s="1">
        <v>41737</v>
      </c>
      <c r="B1053" s="14">
        <v>7.5529999999999999</v>
      </c>
      <c r="C1053">
        <f>+$B$3</f>
        <v>200</v>
      </c>
      <c r="D1053" s="7">
        <f>+$D$11</f>
        <v>2.223157894736842</v>
      </c>
      <c r="E1053">
        <v>1.54</v>
      </c>
      <c r="F1053" s="6">
        <f>+C1053-D1053-E1053</f>
        <v>196.23684210526318</v>
      </c>
      <c r="G1053">
        <f t="shared" si="122"/>
        <v>12431.890297222222</v>
      </c>
      <c r="H1053">
        <f t="shared" si="123"/>
        <v>11977.165144708486</v>
      </c>
      <c r="I1053" s="5">
        <f t="shared" si="121"/>
        <v>671200</v>
      </c>
      <c r="J1053" s="6">
        <f>+H1053+SUM($B$4:$B$5)-SUM($F$15:F1053)</f>
        <v>26036.650407866375</v>
      </c>
      <c r="K1053" s="10">
        <f t="shared" si="124"/>
        <v>1.4999122102596907E-3</v>
      </c>
      <c r="L1053" s="10">
        <f>+H1053/SUM($F$15:F1053)-1</f>
        <v>-2.9443633420643378E-2</v>
      </c>
      <c r="M1053" s="14">
        <f t="shared" si="127"/>
        <v>25.981311016187366</v>
      </c>
      <c r="N1053" s="14">
        <f t="shared" si="125"/>
        <v>1585.7493902698911</v>
      </c>
      <c r="O1053" s="4">
        <f t="shared" si="126"/>
        <v>7.7821343098494173</v>
      </c>
      <c r="P1053" s="14">
        <f>+AVERAGEIF($C$15:C1053,"&lt;&gt;",$B$15:B1053)</f>
        <v>7.8881132075471685</v>
      </c>
    </row>
    <row r="1054" spans="1:16" x14ac:dyDescent="0.25">
      <c r="A1054" s="1">
        <v>41738</v>
      </c>
      <c r="B1054" s="14">
        <v>7.5590000000000002</v>
      </c>
      <c r="G1054">
        <f t="shared" si="122"/>
        <v>12441.766021011885</v>
      </c>
      <c r="H1054">
        <f t="shared" si="123"/>
        <v>11986.679641050105</v>
      </c>
      <c r="I1054" s="5">
        <f t="shared" si="121"/>
        <v>0</v>
      </c>
      <c r="J1054" s="6">
        <f>+H1054+SUM($B$4:$B$5)-SUM($F$15:F1054)</f>
        <v>26046.164904207992</v>
      </c>
      <c r="K1054" s="10">
        <f t="shared" si="124"/>
        <v>3.654270496615819E-4</v>
      </c>
      <c r="L1054" s="10">
        <f>+H1054/SUM($F$15:F1054)-1</f>
        <v>-2.8672636704176302E-2</v>
      </c>
      <c r="M1054" s="14">
        <f t="shared" si="127"/>
        <v>0</v>
      </c>
      <c r="N1054" s="14">
        <f t="shared" si="125"/>
        <v>1585.7493902698911</v>
      </c>
      <c r="O1054" s="4">
        <f t="shared" si="126"/>
        <v>7.7821343098494173</v>
      </c>
      <c r="P1054" s="14">
        <f>+AVERAGEIF($C$15:C1054,"&lt;&gt;",$B$15:B1054)</f>
        <v>7.8881132075471685</v>
      </c>
    </row>
    <row r="1055" spans="1:16" x14ac:dyDescent="0.25">
      <c r="A1055" s="1">
        <v>41739</v>
      </c>
      <c r="B1055" s="14">
        <v>7.5750000000000002</v>
      </c>
      <c r="G1055">
        <f t="shared" si="122"/>
        <v>12468.10128445099</v>
      </c>
      <c r="H1055">
        <f t="shared" si="123"/>
        <v>12012.051631294422</v>
      </c>
      <c r="I1055" s="5">
        <f t="shared" si="121"/>
        <v>0</v>
      </c>
      <c r="J1055" s="6">
        <f>+H1055+SUM($B$4:$B$5)-SUM($F$15:F1055)</f>
        <v>26071.536894452311</v>
      </c>
      <c r="K1055" s="10">
        <f t="shared" si="124"/>
        <v>9.7411616403531021E-4</v>
      </c>
      <c r="L1055" s="10">
        <f>+H1055/SUM($F$15:F1055)-1</f>
        <v>-2.6616645460264099E-2</v>
      </c>
      <c r="M1055" s="14">
        <f t="shared" si="127"/>
        <v>0</v>
      </c>
      <c r="N1055" s="14">
        <f t="shared" si="125"/>
        <v>1585.7493902698911</v>
      </c>
      <c r="O1055" s="4">
        <f t="shared" si="126"/>
        <v>7.7821343098494173</v>
      </c>
      <c r="P1055" s="14">
        <f>+AVERAGEIF($C$15:C1055,"&lt;&gt;",$B$15:B1055)</f>
        <v>7.8881132075471685</v>
      </c>
    </row>
    <row r="1056" spans="1:16" x14ac:dyDescent="0.25">
      <c r="A1056" s="1">
        <v>41740</v>
      </c>
      <c r="B1056" s="14">
        <v>7.5279999999999996</v>
      </c>
      <c r="G1056">
        <f t="shared" si="122"/>
        <v>12390.741448098619</v>
      </c>
      <c r="H1056">
        <f t="shared" si="123"/>
        <v>11937.521409951736</v>
      </c>
      <c r="I1056" s="5">
        <f t="shared" si="121"/>
        <v>0</v>
      </c>
      <c r="J1056" s="6">
        <f>+H1056+SUM($B$4:$B$5)-SUM($F$15:F1056)</f>
        <v>25997.006673109619</v>
      </c>
      <c r="K1056" s="10">
        <f t="shared" si="124"/>
        <v>-2.8586815439541891E-3</v>
      </c>
      <c r="L1056" s="10">
        <f>+H1056/SUM($F$15:F1056)-1</f>
        <v>-3.2656119739256639E-2</v>
      </c>
      <c r="M1056" s="14">
        <f t="shared" si="127"/>
        <v>0</v>
      </c>
      <c r="N1056" s="14">
        <f t="shared" si="125"/>
        <v>1585.7493902698911</v>
      </c>
      <c r="O1056" s="4">
        <f t="shared" si="126"/>
        <v>7.7821343098494173</v>
      </c>
      <c r="P1056" s="14">
        <f>+AVERAGEIF($C$15:C1056,"&lt;&gt;",$B$15:B1056)</f>
        <v>7.8881132075471685</v>
      </c>
    </row>
    <row r="1057" spans="1:16" x14ac:dyDescent="0.25">
      <c r="A1057" s="1">
        <v>41743</v>
      </c>
      <c r="B1057" s="14">
        <v>7.5410000000000004</v>
      </c>
      <c r="G1057">
        <f t="shared" si="122"/>
        <v>12412.138849642892</v>
      </c>
      <c r="H1057">
        <f t="shared" si="123"/>
        <v>11958.136152025245</v>
      </c>
      <c r="I1057" s="5">
        <f t="shared" si="121"/>
        <v>0</v>
      </c>
      <c r="J1057" s="6">
        <f>+H1057+SUM($B$4:$B$5)-SUM($F$15:F1057)</f>
        <v>26017.621415183134</v>
      </c>
      <c r="K1057" s="10">
        <f t="shared" si="124"/>
        <v>7.9296598768952009E-4</v>
      </c>
      <c r="L1057" s="10">
        <f>+H1057/SUM($F$15:F1057)-1</f>
        <v>-3.0985626853577863E-2</v>
      </c>
      <c r="M1057" s="14">
        <f t="shared" si="127"/>
        <v>0</v>
      </c>
      <c r="N1057" s="14">
        <f t="shared" si="125"/>
        <v>1585.7493902698911</v>
      </c>
      <c r="O1057" s="4">
        <f t="shared" si="126"/>
        <v>7.7821343098494173</v>
      </c>
      <c r="P1057" s="14">
        <f>+AVERAGEIF($C$15:C1057,"&lt;&gt;",$B$15:B1057)</f>
        <v>7.8881132075471685</v>
      </c>
    </row>
    <row r="1058" spans="1:16" x14ac:dyDescent="0.25">
      <c r="A1058" s="1">
        <v>41744</v>
      </c>
      <c r="B1058" s="14">
        <v>7.4569999999999999</v>
      </c>
      <c r="G1058">
        <f t="shared" si="122"/>
        <v>12273.878716587593</v>
      </c>
      <c r="H1058">
        <f t="shared" si="123"/>
        <v>11824.933203242574</v>
      </c>
      <c r="I1058" s="5">
        <f t="shared" si="121"/>
        <v>0</v>
      </c>
      <c r="J1058" s="6">
        <f>+H1058+SUM($B$4:$B$5)-SUM($F$15:F1058)</f>
        <v>25884.418466400461</v>
      </c>
      <c r="K1058" s="10">
        <f t="shared" si="124"/>
        <v>-5.1197204639521487E-3</v>
      </c>
      <c r="L1058" s="10">
        <f>+H1058/SUM($F$15:F1058)-1</f>
        <v>-4.1779580884117484E-2</v>
      </c>
      <c r="M1058" s="14">
        <f t="shared" si="127"/>
        <v>0</v>
      </c>
      <c r="N1058" s="14">
        <f t="shared" si="125"/>
        <v>1585.7493902698911</v>
      </c>
      <c r="O1058" s="4">
        <f t="shared" si="126"/>
        <v>7.7821343098494173</v>
      </c>
      <c r="P1058" s="14">
        <f>+AVERAGEIF($C$15:C1058,"&lt;&gt;",$B$15:B1058)</f>
        <v>7.8881132075471685</v>
      </c>
    </row>
    <row r="1059" spans="1:16" x14ac:dyDescent="0.25">
      <c r="A1059" s="1">
        <v>41745</v>
      </c>
      <c r="B1059" s="14">
        <v>7.4809999999999999</v>
      </c>
      <c r="G1059">
        <f t="shared" si="122"/>
        <v>12313.381611746248</v>
      </c>
      <c r="H1059">
        <f t="shared" si="123"/>
        <v>11862.99118860905</v>
      </c>
      <c r="I1059" s="5">
        <f t="shared" si="121"/>
        <v>0</v>
      </c>
      <c r="J1059" s="6">
        <f>+H1059+SUM($B$4:$B$5)-SUM($F$15:F1059)</f>
        <v>25922.476451766935</v>
      </c>
      <c r="K1059" s="10">
        <f t="shared" si="124"/>
        <v>1.4703048251161199E-3</v>
      </c>
      <c r="L1059" s="10">
        <f>+H1059/SUM($F$15:F1059)-1</f>
        <v>-3.8695594018249069E-2</v>
      </c>
      <c r="M1059" s="14">
        <f t="shared" si="127"/>
        <v>0</v>
      </c>
      <c r="N1059" s="14">
        <f t="shared" si="125"/>
        <v>1585.7493902698911</v>
      </c>
      <c r="O1059" s="4">
        <f t="shared" si="126"/>
        <v>7.7821343098494173</v>
      </c>
      <c r="P1059" s="14">
        <f>+AVERAGEIF($C$15:C1059,"&lt;&gt;",$B$15:B1059)</f>
        <v>7.8881132075471685</v>
      </c>
    </row>
    <row r="1060" spans="1:16" x14ac:dyDescent="0.25">
      <c r="A1060" s="1">
        <v>41746</v>
      </c>
      <c r="B1060" s="14">
        <v>7.5129999999999999</v>
      </c>
      <c r="G1060">
        <f t="shared" si="122"/>
        <v>12366.052138624456</v>
      </c>
      <c r="H1060">
        <f t="shared" si="123"/>
        <v>11913.735169097685</v>
      </c>
      <c r="I1060" s="5">
        <f t="shared" si="121"/>
        <v>0</v>
      </c>
      <c r="J1060" s="6">
        <f>+H1060+SUM($B$4:$B$5)-SUM($F$15:F1060)</f>
        <v>25973.220432255574</v>
      </c>
      <c r="K1060" s="10">
        <f t="shared" si="124"/>
        <v>1.9575282702273267E-3</v>
      </c>
      <c r="L1060" s="10">
        <f>+H1060/SUM($F$15:F1060)-1</f>
        <v>-3.4583611530424663E-2</v>
      </c>
      <c r="M1060" s="14">
        <f t="shared" si="127"/>
        <v>0</v>
      </c>
      <c r="N1060" s="14">
        <f t="shared" si="125"/>
        <v>1585.7493902698911</v>
      </c>
      <c r="O1060" s="4">
        <f t="shared" si="126"/>
        <v>7.7821343098494173</v>
      </c>
      <c r="P1060" s="14">
        <f>+AVERAGEIF($C$15:C1060,"&lt;&gt;",$B$15:B1060)</f>
        <v>7.8881132075471685</v>
      </c>
    </row>
    <row r="1061" spans="1:16" x14ac:dyDescent="0.25">
      <c r="A1061" s="1">
        <v>41751</v>
      </c>
      <c r="B1061" s="14">
        <v>7.53</v>
      </c>
      <c r="G1061">
        <f t="shared" si="122"/>
        <v>12394.033356028505</v>
      </c>
      <c r="H1061">
        <f t="shared" si="123"/>
        <v>11940.692908732273</v>
      </c>
      <c r="I1061" s="5">
        <f t="shared" si="121"/>
        <v>0</v>
      </c>
      <c r="J1061" s="6">
        <f>+H1061+SUM($B$4:$B$5)-SUM($F$15:F1061)</f>
        <v>26000.178171890158</v>
      </c>
      <c r="K1061" s="10">
        <f t="shared" si="124"/>
        <v>1.0379051648561344E-3</v>
      </c>
      <c r="L1061" s="10">
        <f>+H1061/SUM($F$15:F1061)-1</f>
        <v>-3.2399120833767836E-2</v>
      </c>
      <c r="M1061" s="14">
        <f t="shared" si="127"/>
        <v>0</v>
      </c>
      <c r="N1061" s="14">
        <f t="shared" si="125"/>
        <v>1585.7493902698911</v>
      </c>
      <c r="O1061" s="4">
        <f t="shared" si="126"/>
        <v>7.7821343098494173</v>
      </c>
      <c r="P1061" s="14">
        <f>+AVERAGEIF($C$15:C1061,"&lt;&gt;",$B$15:B1061)</f>
        <v>7.8881132075471685</v>
      </c>
    </row>
    <row r="1062" spans="1:16" x14ac:dyDescent="0.25">
      <c r="A1062" s="1">
        <v>41752</v>
      </c>
      <c r="B1062" s="14">
        <v>7.4790000000000001</v>
      </c>
      <c r="G1062">
        <f t="shared" si="122"/>
        <v>12310.08970381636</v>
      </c>
      <c r="H1062">
        <f t="shared" si="123"/>
        <v>11859.81968982851</v>
      </c>
      <c r="I1062" s="5">
        <f t="shared" si="121"/>
        <v>0</v>
      </c>
      <c r="J1062" s="6">
        <f>+H1062+SUM($B$4:$B$5)-SUM($F$15:F1062)</f>
        <v>25919.304952986397</v>
      </c>
      <c r="K1062" s="10">
        <f t="shared" si="124"/>
        <v>-3.110487103938242E-3</v>
      </c>
      <c r="L1062" s="10">
        <f>+H1062/SUM($F$15:F1062)-1</f>
        <v>-3.8952592923738205E-2</v>
      </c>
      <c r="M1062" s="14">
        <f t="shared" si="127"/>
        <v>0</v>
      </c>
      <c r="N1062" s="14">
        <f t="shared" si="125"/>
        <v>1585.7493902698911</v>
      </c>
      <c r="O1062" s="4">
        <f t="shared" si="126"/>
        <v>7.7821343098494173</v>
      </c>
      <c r="P1062" s="14">
        <f>+AVERAGEIF($C$15:C1062,"&lt;&gt;",$B$15:B1062)</f>
        <v>7.8881132075471685</v>
      </c>
    </row>
    <row r="1063" spans="1:16" x14ac:dyDescent="0.25">
      <c r="A1063" s="1">
        <v>41753</v>
      </c>
      <c r="B1063" s="14">
        <v>7.49</v>
      </c>
      <c r="G1063">
        <f t="shared" si="122"/>
        <v>12328.195197430745</v>
      </c>
      <c r="H1063">
        <f t="shared" si="123"/>
        <v>11877.262933121479</v>
      </c>
      <c r="I1063" s="5">
        <f t="shared" si="121"/>
        <v>0</v>
      </c>
      <c r="J1063" s="6">
        <f>+H1063+SUM($B$4:$B$5)-SUM($F$15:F1063)</f>
        <v>25936.748196279364</v>
      </c>
      <c r="K1063" s="10">
        <f t="shared" si="124"/>
        <v>6.7298267930437916E-4</v>
      </c>
      <c r="L1063" s="10">
        <f>+H1063/SUM($F$15:F1063)-1</f>
        <v>-3.7539098943548455E-2</v>
      </c>
      <c r="M1063" s="14">
        <f t="shared" si="127"/>
        <v>0</v>
      </c>
      <c r="N1063" s="14">
        <f t="shared" si="125"/>
        <v>1585.7493902698911</v>
      </c>
      <c r="O1063" s="4">
        <f t="shared" si="126"/>
        <v>7.7821343098494173</v>
      </c>
      <c r="P1063" s="14">
        <f>+AVERAGEIF($C$15:C1063,"&lt;&gt;",$B$15:B1063)</f>
        <v>7.8881132075471685</v>
      </c>
    </row>
    <row r="1064" spans="1:16" x14ac:dyDescent="0.25">
      <c r="A1064" s="1">
        <v>41757</v>
      </c>
      <c r="B1064" s="14">
        <v>7.3929999999999998</v>
      </c>
      <c r="G1064">
        <f t="shared" si="122"/>
        <v>12168.537662831173</v>
      </c>
      <c r="H1064">
        <f t="shared" si="123"/>
        <v>11723.445242265299</v>
      </c>
      <c r="I1064" s="5">
        <f t="shared" si="121"/>
        <v>0</v>
      </c>
      <c r="J1064" s="6">
        <f>+H1064+SUM($B$4:$B$5)-SUM($F$15:F1064)</f>
        <v>25782.930505423185</v>
      </c>
      <c r="K1064" s="10">
        <f t="shared" si="124"/>
        <v>-5.9304925078559334E-3</v>
      </c>
      <c r="L1064" s="10">
        <f>+H1064/SUM($F$15:F1064)-1</f>
        <v>-5.0003545859766851E-2</v>
      </c>
      <c r="M1064" s="14">
        <f t="shared" si="127"/>
        <v>0</v>
      </c>
      <c r="N1064" s="14">
        <f t="shared" si="125"/>
        <v>1585.7493902698911</v>
      </c>
      <c r="O1064" s="4">
        <f t="shared" si="126"/>
        <v>7.7821343098494173</v>
      </c>
      <c r="P1064" s="14">
        <f>+AVERAGEIF($C$15:C1064,"&lt;&gt;",$B$15:B1064)</f>
        <v>7.8881132075471685</v>
      </c>
    </row>
    <row r="1065" spans="1:16" x14ac:dyDescent="0.25">
      <c r="A1065" s="1">
        <v>41758</v>
      </c>
      <c r="B1065" s="14">
        <v>7.4589999999999996</v>
      </c>
      <c r="G1065">
        <f t="shared" si="122"/>
        <v>12277.170624517477</v>
      </c>
      <c r="H1065">
        <f t="shared" si="123"/>
        <v>11828.104702023111</v>
      </c>
      <c r="I1065" s="5">
        <f t="shared" si="121"/>
        <v>0</v>
      </c>
      <c r="J1065" s="6">
        <f>+H1065+SUM($B$4:$B$5)-SUM($F$15:F1065)</f>
        <v>25887.589965181</v>
      </c>
      <c r="K1065" s="10">
        <f t="shared" si="124"/>
        <v>4.0592538437709269E-3</v>
      </c>
      <c r="L1065" s="10">
        <f>+H1065/SUM($F$15:F1065)-1</f>
        <v>-4.1522581978628681E-2</v>
      </c>
      <c r="M1065" s="14">
        <f t="shared" si="127"/>
        <v>0</v>
      </c>
      <c r="N1065" s="14">
        <f t="shared" si="125"/>
        <v>1585.7493902698911</v>
      </c>
      <c r="O1065" s="4">
        <f t="shared" si="126"/>
        <v>7.7821343098494173</v>
      </c>
      <c r="P1065" s="14">
        <f>+AVERAGEIF($C$15:C1065,"&lt;&gt;",$B$15:B1065)</f>
        <v>7.8881132075471685</v>
      </c>
    </row>
    <row r="1066" spans="1:16" x14ac:dyDescent="0.25">
      <c r="A1066" s="1">
        <v>41759</v>
      </c>
      <c r="B1066" s="14">
        <v>7.4029999999999996</v>
      </c>
      <c r="G1066">
        <f t="shared" si="122"/>
        <v>12184.997202480612</v>
      </c>
      <c r="H1066">
        <f t="shared" si="123"/>
        <v>11739.302736167998</v>
      </c>
      <c r="I1066" s="5">
        <f t="shared" si="121"/>
        <v>0</v>
      </c>
      <c r="J1066" s="6">
        <f>+H1066+SUM($B$4:$B$5)-SUM($F$15:F1066)</f>
        <v>25798.787999325887</v>
      </c>
      <c r="K1066" s="10">
        <f t="shared" si="124"/>
        <v>-3.4302909608253662E-3</v>
      </c>
      <c r="L1066" s="10">
        <f>+H1066/SUM($F$15:F1066)-1</f>
        <v>-4.8718551332321725E-2</v>
      </c>
      <c r="M1066" s="14">
        <f t="shared" si="127"/>
        <v>0</v>
      </c>
      <c r="N1066" s="14">
        <f t="shared" si="125"/>
        <v>1585.7493902698911</v>
      </c>
      <c r="O1066" s="4">
        <f t="shared" si="126"/>
        <v>7.7821343098494173</v>
      </c>
      <c r="P1066" s="14">
        <f>+AVERAGEIF($C$15:C1066,"&lt;&gt;",$B$15:B1066)</f>
        <v>7.8881132075471685</v>
      </c>
    </row>
    <row r="1067" spans="1:16" x14ac:dyDescent="0.25">
      <c r="A1067" s="1">
        <v>41761</v>
      </c>
      <c r="B1067" s="14">
        <v>7.4580000000000002</v>
      </c>
      <c r="G1067">
        <f t="shared" si="122"/>
        <v>12275.524670552533</v>
      </c>
      <c r="H1067">
        <f t="shared" si="123"/>
        <v>11826.518952632841</v>
      </c>
      <c r="I1067" s="5">
        <f t="shared" si="121"/>
        <v>0</v>
      </c>
      <c r="J1067" s="6">
        <f>+H1067+SUM($B$4:$B$5)-SUM($F$15:F1067)</f>
        <v>25886.004215790726</v>
      </c>
      <c r="K1067" s="10">
        <f t="shared" si="124"/>
        <v>3.3806323175771258E-3</v>
      </c>
      <c r="L1067" s="10">
        <f>+H1067/SUM($F$15:F1067)-1</f>
        <v>-4.1651081431373194E-2</v>
      </c>
      <c r="M1067" s="14">
        <f t="shared" si="127"/>
        <v>0</v>
      </c>
      <c r="N1067" s="14">
        <f t="shared" si="125"/>
        <v>1585.7493902698911</v>
      </c>
      <c r="O1067" s="4">
        <f t="shared" si="126"/>
        <v>7.7821343098494173</v>
      </c>
      <c r="P1067" s="14">
        <f>+AVERAGEIF($C$15:C1067,"&lt;&gt;",$B$15:B1067)</f>
        <v>7.8881132075471685</v>
      </c>
    </row>
    <row r="1068" spans="1:16" x14ac:dyDescent="0.25">
      <c r="A1068" s="1">
        <v>41765</v>
      </c>
      <c r="B1068" s="14">
        <v>7.4290000000000003</v>
      </c>
      <c r="G1068">
        <f t="shared" si="122"/>
        <v>12227.792005569157</v>
      </c>
      <c r="H1068">
        <f t="shared" si="123"/>
        <v>11780.532220315015</v>
      </c>
      <c r="I1068" s="5">
        <f t="shared" si="121"/>
        <v>0</v>
      </c>
      <c r="J1068" s="6">
        <f>+H1068+SUM($B$4:$B$5)-SUM($F$15:F1068)</f>
        <v>25840.0174834729</v>
      </c>
      <c r="K1068" s="10">
        <f t="shared" si="124"/>
        <v>-1.7765094965785933E-3</v>
      </c>
      <c r="L1068" s="10">
        <f>+H1068/SUM($F$15:F1068)-1</f>
        <v>-4.5377565560964173E-2</v>
      </c>
      <c r="M1068" s="14">
        <f t="shared" si="127"/>
        <v>0</v>
      </c>
      <c r="N1068" s="14">
        <f t="shared" si="125"/>
        <v>1585.7493902698911</v>
      </c>
      <c r="O1068" s="4">
        <f t="shared" si="126"/>
        <v>7.7821343098494173</v>
      </c>
      <c r="P1068" s="14">
        <f>+AVERAGEIF($C$15:C1068,"&lt;&gt;",$B$15:B1068)</f>
        <v>7.8881132075471685</v>
      </c>
    </row>
    <row r="1069" spans="1:16" x14ac:dyDescent="0.25">
      <c r="A1069" s="1">
        <v>41766</v>
      </c>
      <c r="B1069" s="14">
        <v>7.4379999999999997</v>
      </c>
      <c r="G1069">
        <f t="shared" si="122"/>
        <v>12242.605591253652</v>
      </c>
      <c r="H1069">
        <f t="shared" si="123"/>
        <v>11794.803964827443</v>
      </c>
      <c r="I1069" s="5">
        <f t="shared" si="121"/>
        <v>0</v>
      </c>
      <c r="J1069" s="6">
        <f>+H1069+SUM($B$4:$B$5)-SUM($F$15:F1069)</f>
        <v>25854.289227985329</v>
      </c>
      <c r="K1069" s="10">
        <f t="shared" si="124"/>
        <v>5.5231172043734844E-4</v>
      </c>
      <c r="L1069" s="10">
        <f>+H1069/SUM($F$15:F1069)-1</f>
        <v>-4.4221070486263669E-2</v>
      </c>
      <c r="M1069" s="14">
        <f t="shared" si="127"/>
        <v>0</v>
      </c>
      <c r="N1069" s="14">
        <f t="shared" si="125"/>
        <v>1585.7493902698911</v>
      </c>
      <c r="O1069" s="4">
        <f t="shared" si="126"/>
        <v>7.7821343098494173</v>
      </c>
      <c r="P1069" s="14">
        <f>+AVERAGEIF($C$15:C1069,"&lt;&gt;",$B$15:B1069)</f>
        <v>7.8881132075471685</v>
      </c>
    </row>
    <row r="1070" spans="1:16" x14ac:dyDescent="0.25">
      <c r="A1070" s="1">
        <v>41767</v>
      </c>
      <c r="B1070" s="14">
        <v>7.4980000000000002</v>
      </c>
      <c r="C1070">
        <f>+$B$3</f>
        <v>200</v>
      </c>
      <c r="D1070" s="7">
        <f>+$D$11</f>
        <v>2.223157894736842</v>
      </c>
      <c r="E1070">
        <v>1.54</v>
      </c>
      <c r="F1070" s="6">
        <f>+C1070-D1070-E1070</f>
        <v>196.23684210526318</v>
      </c>
      <c r="G1070">
        <f t="shared" si="122"/>
        <v>12541.362829150294</v>
      </c>
      <c r="H1070">
        <f t="shared" si="123"/>
        <v>12086.1857703489</v>
      </c>
      <c r="I1070" s="5">
        <f t="shared" si="121"/>
        <v>665200</v>
      </c>
      <c r="J1070" s="6">
        <f>+H1070+SUM($B$4:$B$5)-SUM($F$15:F1070)</f>
        <v>25949.434191401524</v>
      </c>
      <c r="K1070" s="10">
        <f t="shared" si="124"/>
        <v>3.6800456039305374E-3</v>
      </c>
      <c r="L1070" s="10">
        <f>+H1070/SUM($F$15:F1070)-1</f>
        <v>-3.5939597730810791E-2</v>
      </c>
      <c r="M1070" s="14">
        <f t="shared" si="127"/>
        <v>26.17189145175556</v>
      </c>
      <c r="N1070" s="14">
        <f t="shared" si="125"/>
        <v>1611.9212817216467</v>
      </c>
      <c r="O1070" s="4">
        <f t="shared" si="126"/>
        <v>7.7775209751913152</v>
      </c>
      <c r="P1070" s="14">
        <f>+AVERAGEIF($C$15:C1070,"&lt;&gt;",$B$15:B1070)</f>
        <v>7.8808888888888875</v>
      </c>
    </row>
    <row r="1071" spans="1:16" x14ac:dyDescent="0.25">
      <c r="A1071" s="1">
        <v>41768</v>
      </c>
      <c r="B1071" s="14">
        <v>7.5359999999999996</v>
      </c>
      <c r="G1071">
        <f t="shared" si="122"/>
        <v>12604.9226834458</v>
      </c>
      <c r="H1071">
        <f t="shared" si="123"/>
        <v>12147.438779054322</v>
      </c>
      <c r="I1071" s="5">
        <f t="shared" si="121"/>
        <v>0</v>
      </c>
      <c r="J1071" s="6">
        <f>+H1071+SUM($B$4:$B$5)-SUM($F$15:F1071)</f>
        <v>26010.68720010695</v>
      </c>
      <c r="K1071" s="10">
        <f t="shared" si="124"/>
        <v>2.3604756949082706E-3</v>
      </c>
      <c r="L1071" s="10">
        <f>+H1071/SUM($F$15:F1071)-1</f>
        <v>-3.1053722125818917E-2</v>
      </c>
      <c r="M1071" s="14">
        <f t="shared" si="127"/>
        <v>0</v>
      </c>
      <c r="N1071" s="14">
        <f t="shared" si="125"/>
        <v>1611.9212817216467</v>
      </c>
      <c r="O1071" s="4">
        <f t="shared" si="126"/>
        <v>7.7775209751913152</v>
      </c>
      <c r="P1071" s="14">
        <f>+AVERAGEIF($C$15:C1071,"&lt;&gt;",$B$15:B1071)</f>
        <v>7.8808888888888875</v>
      </c>
    </row>
    <row r="1072" spans="1:16" x14ac:dyDescent="0.25">
      <c r="A1072" s="1">
        <v>41771</v>
      </c>
      <c r="B1072" s="14">
        <v>7.5990000000000002</v>
      </c>
      <c r="G1072">
        <f t="shared" si="122"/>
        <v>12710.298231356774</v>
      </c>
      <c r="H1072">
        <f t="shared" si="123"/>
        <v>12248.989819802788</v>
      </c>
      <c r="I1072" s="5">
        <f t="shared" si="121"/>
        <v>0</v>
      </c>
      <c r="J1072" s="6">
        <f>+H1072+SUM($B$4:$B$5)-SUM($F$15:F1072)</f>
        <v>26112.238240855411</v>
      </c>
      <c r="K1072" s="10">
        <f t="shared" si="124"/>
        <v>3.9042044513166729E-3</v>
      </c>
      <c r="L1072" s="10">
        <f>+H1072/SUM($F$15:F1072)-1</f>
        <v>-2.2953454675437523E-2</v>
      </c>
      <c r="M1072" s="14">
        <f t="shared" si="127"/>
        <v>0</v>
      </c>
      <c r="N1072" s="14">
        <f t="shared" si="125"/>
        <v>1611.9212817216467</v>
      </c>
      <c r="O1072" s="4">
        <f t="shared" si="126"/>
        <v>7.7775209751913152</v>
      </c>
      <c r="P1072" s="14">
        <f>+AVERAGEIF($C$15:C1072,"&lt;&gt;",$B$15:B1072)</f>
        <v>7.8808888888888875</v>
      </c>
    </row>
    <row r="1073" spans="1:16" x14ac:dyDescent="0.25">
      <c r="A1073" s="1">
        <v>41772</v>
      </c>
      <c r="B1073" s="14">
        <v>7.6680000000000001</v>
      </c>
      <c r="G1073">
        <f t="shared" si="122"/>
        <v>12825.709545735457</v>
      </c>
      <c r="H1073">
        <f t="shared" si="123"/>
        <v>12360.212388241582</v>
      </c>
      <c r="I1073" s="5">
        <f t="shared" si="121"/>
        <v>0</v>
      </c>
      <c r="J1073" s="6">
        <f>+H1073+SUM($B$4:$B$5)-SUM($F$15:F1073)</f>
        <v>26223.460809294207</v>
      </c>
      <c r="K1073" s="10">
        <f t="shared" si="124"/>
        <v>4.2594038631578179E-3</v>
      </c>
      <c r="L1073" s="10">
        <f>+H1073/SUM($F$15:F1073)-1</f>
        <v>-1.408173318216277E-2</v>
      </c>
      <c r="M1073" s="14">
        <f t="shared" si="127"/>
        <v>0</v>
      </c>
      <c r="N1073" s="14">
        <f t="shared" si="125"/>
        <v>1611.9212817216467</v>
      </c>
      <c r="O1073" s="4">
        <f t="shared" si="126"/>
        <v>7.7775209751913152</v>
      </c>
      <c r="P1073" s="14">
        <f>+AVERAGEIF($C$15:C1073,"&lt;&gt;",$B$15:B1073)</f>
        <v>7.8808888888888875</v>
      </c>
    </row>
    <row r="1074" spans="1:16" x14ac:dyDescent="0.25">
      <c r="A1074" s="1">
        <v>41773</v>
      </c>
      <c r="B1074" s="14">
        <v>7.7320000000000002</v>
      </c>
      <c r="G1074">
        <f t="shared" si="122"/>
        <v>12932.757721391048</v>
      </c>
      <c r="H1074">
        <f t="shared" si="123"/>
        <v>12463.375350271768</v>
      </c>
      <c r="I1074" s="5">
        <f t="shared" si="121"/>
        <v>0</v>
      </c>
      <c r="J1074" s="6">
        <f>+H1074+SUM($B$4:$B$5)-SUM($F$15:F1074)</f>
        <v>26326.62377132439</v>
      </c>
      <c r="K1074" s="10">
        <f t="shared" si="124"/>
        <v>3.9339949360772675E-3</v>
      </c>
      <c r="L1074" s="10">
        <f>+H1074/SUM($F$15:F1074)-1</f>
        <v>-5.8528900579658538E-3</v>
      </c>
      <c r="M1074" s="14">
        <f t="shared" si="127"/>
        <v>0</v>
      </c>
      <c r="N1074" s="14">
        <f t="shared" si="125"/>
        <v>1611.9212817216467</v>
      </c>
      <c r="O1074" s="4">
        <f t="shared" si="126"/>
        <v>7.7775209751913152</v>
      </c>
      <c r="P1074" s="14">
        <f>+AVERAGEIF($C$15:C1074,"&lt;&gt;",$B$15:B1074)</f>
        <v>7.8808888888888875</v>
      </c>
    </row>
    <row r="1075" spans="1:16" x14ac:dyDescent="0.25">
      <c r="A1075" s="1">
        <v>41774</v>
      </c>
      <c r="B1075" s="14">
        <v>7.7060000000000004</v>
      </c>
      <c r="G1075">
        <f t="shared" si="122"/>
        <v>12889.269400030964</v>
      </c>
      <c r="H1075">
        <f t="shared" si="123"/>
        <v>12421.465396947006</v>
      </c>
      <c r="I1075" s="5">
        <f t="shared" si="121"/>
        <v>0</v>
      </c>
      <c r="J1075" s="6">
        <f>+H1075+SUM($B$4:$B$5)-SUM($F$15:F1075)</f>
        <v>26284.713817999633</v>
      </c>
      <c r="K1075" s="10">
        <f t="shared" si="124"/>
        <v>-1.5919228264433816E-3</v>
      </c>
      <c r="L1075" s="10">
        <f>+H1075/SUM($F$15:F1075)-1</f>
        <v>-9.1958575771707851E-3</v>
      </c>
      <c r="M1075" s="14">
        <f t="shared" si="127"/>
        <v>0</v>
      </c>
      <c r="N1075" s="14">
        <f t="shared" si="125"/>
        <v>1611.9212817216467</v>
      </c>
      <c r="O1075" s="4">
        <f t="shared" si="126"/>
        <v>7.7775209751913152</v>
      </c>
      <c r="P1075" s="14">
        <f>+AVERAGEIF($C$15:C1075,"&lt;&gt;",$B$15:B1075)</f>
        <v>7.8808888888888875</v>
      </c>
    </row>
    <row r="1076" spans="1:16" x14ac:dyDescent="0.25">
      <c r="A1076" s="1">
        <v>41775</v>
      </c>
      <c r="B1076" s="14">
        <v>7.7329999999999997</v>
      </c>
      <c r="G1076">
        <f t="shared" si="122"/>
        <v>12934.430349135664</v>
      </c>
      <c r="H1076">
        <f t="shared" si="123"/>
        <v>12464.987271553488</v>
      </c>
      <c r="I1076" s="5">
        <f t="shared" si="121"/>
        <v>0</v>
      </c>
      <c r="J1076" s="6">
        <f>+H1076+SUM($B$4:$B$5)-SUM($F$15:F1076)</f>
        <v>26328.235692606111</v>
      </c>
      <c r="K1076" s="10">
        <f t="shared" si="124"/>
        <v>1.6557865118043136E-3</v>
      </c>
      <c r="L1076" s="10">
        <f>+H1076/SUM($F$15:F1076)-1</f>
        <v>-5.7243143841504418E-3</v>
      </c>
      <c r="M1076" s="14">
        <f t="shared" si="127"/>
        <v>0</v>
      </c>
      <c r="N1076" s="14">
        <f t="shared" si="125"/>
        <v>1611.9212817216467</v>
      </c>
      <c r="O1076" s="4">
        <f t="shared" si="126"/>
        <v>7.7775209751913152</v>
      </c>
      <c r="P1076" s="14">
        <f>+AVERAGEIF($C$15:C1076,"&lt;&gt;",$B$15:B1076)</f>
        <v>7.8808888888888875</v>
      </c>
    </row>
    <row r="1077" spans="1:16" x14ac:dyDescent="0.25">
      <c r="A1077" s="1">
        <v>41778</v>
      </c>
      <c r="B1077" s="14">
        <v>7.7480000000000002</v>
      </c>
      <c r="G1077">
        <f t="shared" si="122"/>
        <v>12959.519765304944</v>
      </c>
      <c r="H1077">
        <f t="shared" si="123"/>
        <v>12489.166090779312</v>
      </c>
      <c r="I1077" s="5">
        <f t="shared" si="121"/>
        <v>0</v>
      </c>
      <c r="J1077" s="6">
        <f>+H1077+SUM($B$4:$B$5)-SUM($F$15:F1077)</f>
        <v>26352.414511831936</v>
      </c>
      <c r="K1077" s="10">
        <f t="shared" si="124"/>
        <v>9.1836078604434768E-4</v>
      </c>
      <c r="L1077" s="10">
        <f>+H1077/SUM($F$15:F1077)-1</f>
        <v>-3.7956792769168191E-3</v>
      </c>
      <c r="M1077" s="14">
        <f t="shared" si="127"/>
        <v>0</v>
      </c>
      <c r="N1077" s="14">
        <f t="shared" si="125"/>
        <v>1611.9212817216467</v>
      </c>
      <c r="O1077" s="4">
        <f t="shared" si="126"/>
        <v>7.7775209751913152</v>
      </c>
      <c r="P1077" s="14">
        <f>+AVERAGEIF($C$15:C1077,"&lt;&gt;",$B$15:B1077)</f>
        <v>7.8808888888888875</v>
      </c>
    </row>
    <row r="1078" spans="1:16" x14ac:dyDescent="0.25">
      <c r="A1078" s="1">
        <v>41779</v>
      </c>
      <c r="B1078" s="14">
        <v>7.7229999999999999</v>
      </c>
      <c r="G1078">
        <f t="shared" si="122"/>
        <v>12917.704071689479</v>
      </c>
      <c r="H1078">
        <f t="shared" si="123"/>
        <v>12448.868058736271</v>
      </c>
      <c r="I1078" s="5">
        <f t="shared" si="121"/>
        <v>0</v>
      </c>
      <c r="J1078" s="6">
        <f>+H1078+SUM($B$4:$B$5)-SUM($F$15:F1078)</f>
        <v>26312.116479788892</v>
      </c>
      <c r="K1078" s="10">
        <f t="shared" si="124"/>
        <v>-1.5291969555559781E-3</v>
      </c>
      <c r="L1078" s="10">
        <f>+H1078/SUM($F$15:F1078)-1</f>
        <v>-7.0100711223062273E-3</v>
      </c>
      <c r="M1078" s="14">
        <f t="shared" si="127"/>
        <v>0</v>
      </c>
      <c r="N1078" s="14">
        <f t="shared" si="125"/>
        <v>1611.9212817216467</v>
      </c>
      <c r="O1078" s="4">
        <f t="shared" si="126"/>
        <v>7.7775209751913152</v>
      </c>
      <c r="P1078" s="14">
        <f>+AVERAGEIF($C$15:C1078,"&lt;&gt;",$B$15:B1078)</f>
        <v>7.8808888888888875</v>
      </c>
    </row>
    <row r="1079" spans="1:16" x14ac:dyDescent="0.25">
      <c r="A1079" s="1">
        <v>41780</v>
      </c>
      <c r="B1079" s="14">
        <v>7.7510000000000003</v>
      </c>
      <c r="G1079">
        <f t="shared" si="122"/>
        <v>12964.537648538801</v>
      </c>
      <c r="H1079">
        <f t="shared" si="123"/>
        <v>12494.001854624477</v>
      </c>
      <c r="I1079" s="5">
        <f t="shared" si="121"/>
        <v>0</v>
      </c>
      <c r="J1079" s="6">
        <f>+H1079+SUM($B$4:$B$5)-SUM($F$15:F1079)</f>
        <v>26357.250275677099</v>
      </c>
      <c r="K1079" s="10">
        <f t="shared" si="124"/>
        <v>1.7153236579381392E-3</v>
      </c>
      <c r="L1079" s="10">
        <f>+H1079/SUM($F$15:F1079)-1</f>
        <v>-3.4099522554700279E-3</v>
      </c>
      <c r="M1079" s="14">
        <f t="shared" si="127"/>
        <v>0</v>
      </c>
      <c r="N1079" s="14">
        <f t="shared" si="125"/>
        <v>1611.9212817216467</v>
      </c>
      <c r="O1079" s="4">
        <f t="shared" si="126"/>
        <v>7.7775209751913152</v>
      </c>
      <c r="P1079" s="14">
        <f>+AVERAGEIF($C$15:C1079,"&lt;&gt;",$B$15:B1079)</f>
        <v>7.8808888888888875</v>
      </c>
    </row>
    <row r="1080" spans="1:16" x14ac:dyDescent="0.25">
      <c r="A1080" s="1">
        <v>41781</v>
      </c>
      <c r="B1080" s="14">
        <v>7.819</v>
      </c>
      <c r="G1080">
        <f t="shared" si="122"/>
        <v>13078.276335172866</v>
      </c>
      <c r="H1080">
        <f t="shared" si="123"/>
        <v>12603.61250178155</v>
      </c>
      <c r="I1080" s="5">
        <f t="shared" si="121"/>
        <v>0</v>
      </c>
      <c r="J1080" s="6">
        <f>+H1080+SUM($B$4:$B$5)-SUM($F$15:F1080)</f>
        <v>26466.860922834174</v>
      </c>
      <c r="K1080" s="10">
        <f t="shared" si="124"/>
        <v>4.1586525912464811E-3</v>
      </c>
      <c r="L1080" s="10">
        <f>+H1080/SUM($F$15:F1080)-1</f>
        <v>5.3331935639893135E-3</v>
      </c>
      <c r="M1080" s="14">
        <f t="shared" si="127"/>
        <v>0</v>
      </c>
      <c r="N1080" s="14">
        <f t="shared" si="125"/>
        <v>1611.9212817216467</v>
      </c>
      <c r="O1080" s="4">
        <f t="shared" si="126"/>
        <v>7.7775209751913152</v>
      </c>
      <c r="P1080" s="14">
        <f>+AVERAGEIF($C$15:C1080,"&lt;&gt;",$B$15:B1080)</f>
        <v>7.8808888888888875</v>
      </c>
    </row>
    <row r="1081" spans="1:16" x14ac:dyDescent="0.25">
      <c r="A1081" s="1">
        <v>41782</v>
      </c>
      <c r="B1081" s="14">
        <v>7.8440000000000003</v>
      </c>
      <c r="G1081">
        <f t="shared" si="122"/>
        <v>13120.092028788333</v>
      </c>
      <c r="H1081">
        <f t="shared" si="123"/>
        <v>12643.910533824592</v>
      </c>
      <c r="I1081" s="5">
        <f t="shared" si="121"/>
        <v>0</v>
      </c>
      <c r="J1081" s="6">
        <f>+H1081+SUM($B$4:$B$5)-SUM($F$15:F1081)</f>
        <v>26507.158954877217</v>
      </c>
      <c r="K1081" s="10">
        <f t="shared" si="124"/>
        <v>1.5225844938897559E-3</v>
      </c>
      <c r="L1081" s="10">
        <f>+H1081/SUM($F$15:F1081)-1</f>
        <v>8.5475854093786108E-3</v>
      </c>
      <c r="M1081" s="14">
        <f t="shared" si="127"/>
        <v>0</v>
      </c>
      <c r="N1081" s="14">
        <f t="shared" si="125"/>
        <v>1611.9212817216467</v>
      </c>
      <c r="O1081" s="4">
        <f t="shared" si="126"/>
        <v>7.7775209751913152</v>
      </c>
      <c r="P1081" s="14">
        <f>+AVERAGEIF($C$15:C1081,"&lt;&gt;",$B$15:B1081)</f>
        <v>7.8808888888888875</v>
      </c>
    </row>
    <row r="1082" spans="1:16" x14ac:dyDescent="0.25">
      <c r="A1082" s="1">
        <v>41785</v>
      </c>
      <c r="B1082" s="14">
        <v>7.827</v>
      </c>
      <c r="G1082">
        <f t="shared" si="122"/>
        <v>13091.657357129816</v>
      </c>
      <c r="H1082">
        <f t="shared" si="123"/>
        <v>12616.507872035323</v>
      </c>
      <c r="I1082" s="5">
        <f t="shared" si="121"/>
        <v>0</v>
      </c>
      <c r="J1082" s="6">
        <f>+H1082+SUM($B$4:$B$5)-SUM($F$15:F1082)</f>
        <v>26479.756293087943</v>
      </c>
      <c r="K1082" s="10">
        <f t="shared" si="124"/>
        <v>-1.0337834332196927E-3</v>
      </c>
      <c r="L1082" s="10">
        <f>+H1082/SUM($F$15:F1082)-1</f>
        <v>6.3617989545137199E-3</v>
      </c>
      <c r="M1082" s="14">
        <f t="shared" si="127"/>
        <v>0</v>
      </c>
      <c r="N1082" s="14">
        <f t="shared" si="125"/>
        <v>1611.9212817216467</v>
      </c>
      <c r="O1082" s="4">
        <f t="shared" si="126"/>
        <v>7.7775209751913152</v>
      </c>
      <c r="P1082" s="14">
        <f>+AVERAGEIF($C$15:C1082,"&lt;&gt;",$B$15:B1082)</f>
        <v>7.8808888888888875</v>
      </c>
    </row>
    <row r="1083" spans="1:16" x14ac:dyDescent="0.25">
      <c r="A1083" s="1">
        <v>41786</v>
      </c>
      <c r="B1083" s="14">
        <v>7.7889999999999997</v>
      </c>
      <c r="G1083">
        <f t="shared" si="122"/>
        <v>13028.097502834309</v>
      </c>
      <c r="H1083">
        <f t="shared" si="123"/>
        <v>12555.254863329899</v>
      </c>
      <c r="I1083" s="5">
        <f t="shared" si="121"/>
        <v>0</v>
      </c>
      <c r="J1083" s="6">
        <f>+H1083+SUM($B$4:$B$5)-SUM($F$15:F1083)</f>
        <v>26418.503284382525</v>
      </c>
      <c r="K1083" s="10">
        <f t="shared" si="124"/>
        <v>-2.3132013764570747E-3</v>
      </c>
      <c r="L1083" s="10">
        <f>+H1083/SUM($F$15:F1083)-1</f>
        <v>1.475923349521846E-3</v>
      </c>
      <c r="M1083" s="14">
        <f t="shared" si="127"/>
        <v>0</v>
      </c>
      <c r="N1083" s="14">
        <f t="shared" si="125"/>
        <v>1611.9212817216467</v>
      </c>
      <c r="O1083" s="4">
        <f t="shared" si="126"/>
        <v>7.7775209751913152</v>
      </c>
      <c r="P1083" s="14">
        <f>+AVERAGEIF($C$15:C1083,"&lt;&gt;",$B$15:B1083)</f>
        <v>7.8808888888888875</v>
      </c>
    </row>
    <row r="1084" spans="1:16" x14ac:dyDescent="0.25">
      <c r="A1084" s="1">
        <v>41787</v>
      </c>
      <c r="B1084" s="14">
        <v>7.8339999999999996</v>
      </c>
      <c r="G1084">
        <f t="shared" si="122"/>
        <v>13103.365751342146</v>
      </c>
      <c r="H1084">
        <f t="shared" si="123"/>
        <v>12627.791321007373</v>
      </c>
      <c r="I1084" s="5">
        <f t="shared" si="121"/>
        <v>0</v>
      </c>
      <c r="J1084" s="6">
        <f>+H1084+SUM($B$4:$B$5)-SUM($F$15:F1084)</f>
        <v>26491.039742059998</v>
      </c>
      <c r="K1084" s="10">
        <f t="shared" si="124"/>
        <v>2.7456687041145234E-3</v>
      </c>
      <c r="L1084" s="10">
        <f>+H1084/SUM($F$15:F1084)-1</f>
        <v>7.2618286712227142E-3</v>
      </c>
      <c r="M1084" s="14">
        <f t="shared" si="127"/>
        <v>0</v>
      </c>
      <c r="N1084" s="14">
        <f t="shared" si="125"/>
        <v>1611.9212817216467</v>
      </c>
      <c r="O1084" s="4">
        <f t="shared" si="126"/>
        <v>7.7775209751913152</v>
      </c>
      <c r="P1084" s="14">
        <f>+AVERAGEIF($C$15:C1084,"&lt;&gt;",$B$15:B1084)</f>
        <v>7.8808888888888875</v>
      </c>
    </row>
    <row r="1085" spans="1:16" x14ac:dyDescent="0.25">
      <c r="A1085" s="1">
        <v>41789</v>
      </c>
      <c r="B1085" s="14">
        <v>7.7370000000000001</v>
      </c>
      <c r="G1085">
        <f t="shared" si="122"/>
        <v>12941.120860114141</v>
      </c>
      <c r="H1085">
        <f t="shared" si="123"/>
        <v>12471.434956680374</v>
      </c>
      <c r="I1085" s="5">
        <f t="shared" si="121"/>
        <v>0</v>
      </c>
      <c r="J1085" s="6">
        <f>+H1085+SUM($B$4:$B$5)-SUM($F$15:F1085)</f>
        <v>26334.683377732996</v>
      </c>
      <c r="K1085" s="10">
        <f t="shared" si="124"/>
        <v>-5.9022358446261247E-3</v>
      </c>
      <c r="L1085" s="10">
        <f>+H1085/SUM($F$15:F1085)-1</f>
        <v>-5.2100116888881276E-3</v>
      </c>
      <c r="M1085" s="14">
        <f t="shared" si="127"/>
        <v>0</v>
      </c>
      <c r="N1085" s="14">
        <f t="shared" si="125"/>
        <v>1611.9212817216467</v>
      </c>
      <c r="O1085" s="4">
        <f t="shared" si="126"/>
        <v>7.7775209751913152</v>
      </c>
      <c r="P1085" s="14">
        <f>+AVERAGEIF($C$15:C1085,"&lt;&gt;",$B$15:B1085)</f>
        <v>7.8808888888888875</v>
      </c>
    </row>
    <row r="1086" spans="1:16" x14ac:dyDescent="0.25">
      <c r="A1086" s="1">
        <v>41793</v>
      </c>
      <c r="B1086" s="14">
        <v>7.8090000000000002</v>
      </c>
      <c r="G1086">
        <f t="shared" si="122"/>
        <v>13061.550057726679</v>
      </c>
      <c r="H1086">
        <f t="shared" si="123"/>
        <v>12587.493288964331</v>
      </c>
      <c r="I1086" s="5">
        <f t="shared" si="121"/>
        <v>0</v>
      </c>
      <c r="J1086" s="6">
        <f>+H1086+SUM($B$4:$B$5)-SUM($F$15:F1086)</f>
        <v>26450.741710016955</v>
      </c>
      <c r="K1086" s="10">
        <f t="shared" si="124"/>
        <v>4.407052502559905E-3</v>
      </c>
      <c r="L1086" s="10">
        <f>+H1086/SUM($F$15:F1086)-1</f>
        <v>4.047436825833195E-3</v>
      </c>
      <c r="M1086" s="14">
        <f t="shared" si="127"/>
        <v>0</v>
      </c>
      <c r="N1086" s="14">
        <f t="shared" si="125"/>
        <v>1611.9212817216467</v>
      </c>
      <c r="O1086" s="4">
        <f t="shared" si="126"/>
        <v>7.7775209751913152</v>
      </c>
      <c r="P1086" s="14">
        <f>+AVERAGEIF($C$15:C1086,"&lt;&gt;",$B$15:B1086)</f>
        <v>7.8808888888888875</v>
      </c>
    </row>
    <row r="1087" spans="1:16" x14ac:dyDescent="0.25">
      <c r="A1087" s="1">
        <v>41794</v>
      </c>
      <c r="B1087" s="14">
        <v>7.7770000000000001</v>
      </c>
      <c r="G1087">
        <f t="shared" si="122"/>
        <v>13008.025969898883</v>
      </c>
      <c r="H1087">
        <f t="shared" si="123"/>
        <v>12535.911807949238</v>
      </c>
      <c r="I1087" s="5">
        <f t="shared" si="121"/>
        <v>0</v>
      </c>
      <c r="J1087" s="6">
        <f>+H1087+SUM($B$4:$B$5)-SUM($F$15:F1087)</f>
        <v>26399.160229001864</v>
      </c>
      <c r="K1087" s="10">
        <f t="shared" si="124"/>
        <v>-1.9500958264454527E-3</v>
      </c>
      <c r="L1087" s="10">
        <f>+H1087/SUM($F$15:F1087)-1</f>
        <v>-6.6984736265207623E-5</v>
      </c>
      <c r="M1087" s="14">
        <f t="shared" si="127"/>
        <v>0</v>
      </c>
      <c r="N1087" s="14">
        <f t="shared" si="125"/>
        <v>1611.9212817216467</v>
      </c>
      <c r="O1087" s="4">
        <f t="shared" si="126"/>
        <v>7.7775209751913152</v>
      </c>
      <c r="P1087" s="14">
        <f>+AVERAGEIF($C$15:C1087,"&lt;&gt;",$B$15:B1087)</f>
        <v>7.8808888888888875</v>
      </c>
    </row>
    <row r="1088" spans="1:16" x14ac:dyDescent="0.25">
      <c r="A1088" s="1">
        <v>41795</v>
      </c>
      <c r="B1088" s="14">
        <v>7.8090000000000002</v>
      </c>
      <c r="G1088">
        <f t="shared" si="122"/>
        <v>13061.550057726678</v>
      </c>
      <c r="H1088">
        <f t="shared" si="123"/>
        <v>12587.49328896433</v>
      </c>
      <c r="I1088" s="5">
        <f t="shared" si="121"/>
        <v>0</v>
      </c>
      <c r="J1088" s="6">
        <f>+H1088+SUM($B$4:$B$5)-SUM($F$15:F1088)</f>
        <v>26450.741710016955</v>
      </c>
      <c r="K1088" s="10">
        <f t="shared" si="124"/>
        <v>1.9539061306361738E-3</v>
      </c>
      <c r="L1088" s="10">
        <f>+H1088/SUM($F$15:F1088)-1</f>
        <v>4.047436825833195E-3</v>
      </c>
      <c r="M1088" s="14">
        <f t="shared" si="127"/>
        <v>0</v>
      </c>
      <c r="N1088" s="14">
        <f t="shared" si="125"/>
        <v>1611.9212817216467</v>
      </c>
      <c r="O1088" s="4">
        <f t="shared" si="126"/>
        <v>7.7775209751913152</v>
      </c>
      <c r="P1088" s="14">
        <f>+AVERAGEIF($C$15:C1088,"&lt;&gt;",$B$15:B1088)</f>
        <v>7.8808888888888875</v>
      </c>
    </row>
    <row r="1089" spans="1:16" x14ac:dyDescent="0.25">
      <c r="A1089" s="1">
        <v>41796</v>
      </c>
      <c r="B1089" s="14">
        <v>7.8579999999999997</v>
      </c>
      <c r="G1089">
        <f t="shared" si="122"/>
        <v>13143.508817212989</v>
      </c>
      <c r="H1089">
        <f t="shared" si="123"/>
        <v>12666.47743176869</v>
      </c>
      <c r="I1089" s="5">
        <f t="shared" si="121"/>
        <v>0</v>
      </c>
      <c r="J1089" s="6">
        <f>+H1089+SUM($B$4:$B$5)-SUM($F$15:F1089)</f>
        <v>26529.725852821313</v>
      </c>
      <c r="K1089" s="10">
        <f t="shared" si="124"/>
        <v>2.9860842342446237E-3</v>
      </c>
      <c r="L1089" s="10">
        <f>+H1089/SUM($F$15:F1089)-1</f>
        <v>1.0347644842796377E-2</v>
      </c>
      <c r="M1089" s="14">
        <f t="shared" si="127"/>
        <v>0</v>
      </c>
      <c r="N1089" s="14">
        <f t="shared" si="125"/>
        <v>1611.9212817216467</v>
      </c>
      <c r="O1089" s="4">
        <f t="shared" si="126"/>
        <v>7.7775209751913152</v>
      </c>
      <c r="P1089" s="14">
        <f>+AVERAGEIF($C$15:C1089,"&lt;&gt;",$B$15:B1089)</f>
        <v>7.8808888888888875</v>
      </c>
    </row>
    <row r="1090" spans="1:16" x14ac:dyDescent="0.25">
      <c r="A1090" s="1">
        <v>41800</v>
      </c>
      <c r="B1090" s="14">
        <v>7.99</v>
      </c>
      <c r="C1090">
        <f>+$B$3</f>
        <v>200</v>
      </c>
      <c r="D1090" s="7">
        <f>+$D$11</f>
        <v>2.223157894736842</v>
      </c>
      <c r="E1090">
        <v>1.54</v>
      </c>
      <c r="F1090" s="6">
        <f>+C1090-D1090-E1090</f>
        <v>196.23684210526318</v>
      </c>
      <c r="G1090">
        <f t="shared" si="122"/>
        <v>13564.295679502646</v>
      </c>
      <c r="H1090">
        <f t="shared" si="123"/>
        <v>13075.487883061211</v>
      </c>
      <c r="I1090" s="5">
        <f t="shared" si="121"/>
        <v>658600</v>
      </c>
      <c r="J1090" s="6">
        <f>+H1090+SUM($B$4:$B$5)-SUM($F$15:F1090)</f>
        <v>26742.499462008574</v>
      </c>
      <c r="K1090" s="10">
        <f t="shared" si="124"/>
        <v>8.0201963023538436E-3</v>
      </c>
      <c r="L1090" s="10">
        <f>+H1090/SUM($F$15:F1090)-1</f>
        <v>2.689859212015655E-2</v>
      </c>
      <c r="M1090" s="14">
        <f t="shared" si="127"/>
        <v>24.560305645214413</v>
      </c>
      <c r="N1090" s="14">
        <f t="shared" si="125"/>
        <v>1636.481587366861</v>
      </c>
      <c r="O1090" s="4">
        <f t="shared" si="126"/>
        <v>7.7807098590949195</v>
      </c>
      <c r="P1090" s="14">
        <f>+AVERAGEIF($C$15:C1090,"&lt;&gt;",$B$15:B1090)</f>
        <v>7.8828727272727264</v>
      </c>
    </row>
    <row r="1091" spans="1:16" x14ac:dyDescent="0.25">
      <c r="A1091" s="1">
        <v>41801</v>
      </c>
      <c r="B1091" s="14">
        <v>7.9850000000000003</v>
      </c>
      <c r="G1091">
        <f t="shared" si="122"/>
        <v>13555.807384333995</v>
      </c>
      <c r="H1091">
        <f t="shared" si="123"/>
        <v>13067.305475124376</v>
      </c>
      <c r="I1091" s="5">
        <f t="shared" si="121"/>
        <v>0</v>
      </c>
      <c r="J1091" s="6">
        <f>+H1091+SUM($B$4:$B$5)-SUM($F$15:F1091)</f>
        <v>26734.317054071736</v>
      </c>
      <c r="K1091" s="10">
        <f t="shared" si="124"/>
        <v>-3.0597020104505823E-4</v>
      </c>
      <c r="L1091" s="10">
        <f>+H1091/SUM($F$15:F1091)-1</f>
        <v>2.6255977231470551E-2</v>
      </c>
      <c r="M1091" s="14">
        <f t="shared" si="127"/>
        <v>0</v>
      </c>
      <c r="N1091" s="14">
        <f t="shared" si="125"/>
        <v>1636.481587366861</v>
      </c>
      <c r="O1091" s="4">
        <f t="shared" si="126"/>
        <v>7.7807098590949195</v>
      </c>
      <c r="P1091" s="14">
        <f>+AVERAGEIF($C$15:C1091,"&lt;&gt;",$B$15:B1091)</f>
        <v>7.8828727272727264</v>
      </c>
    </row>
    <row r="1092" spans="1:16" x14ac:dyDescent="0.25">
      <c r="A1092" s="1">
        <v>41802</v>
      </c>
      <c r="B1092" s="14">
        <v>7.9720000000000004</v>
      </c>
      <c r="G1092">
        <f t="shared" si="122"/>
        <v>13533.737816895506</v>
      </c>
      <c r="H1092">
        <f t="shared" si="123"/>
        <v>13046.031214488607</v>
      </c>
      <c r="I1092" s="5">
        <f t="shared" si="121"/>
        <v>0</v>
      </c>
      <c r="J1092" s="6">
        <f>+H1092+SUM($B$4:$B$5)-SUM($F$15:F1092)</f>
        <v>26713.042793435965</v>
      </c>
      <c r="K1092" s="10">
        <f t="shared" si="124"/>
        <v>-7.9576600340092174E-4</v>
      </c>
      <c r="L1092" s="10">
        <f>+H1092/SUM($F$15:F1092)-1</f>
        <v>2.4585178520887041E-2</v>
      </c>
      <c r="M1092" s="14">
        <f t="shared" si="127"/>
        <v>0</v>
      </c>
      <c r="N1092" s="14">
        <f t="shared" si="125"/>
        <v>1636.481587366861</v>
      </c>
      <c r="O1092" s="4">
        <f t="shared" si="126"/>
        <v>7.7807098590949195</v>
      </c>
      <c r="P1092" s="14">
        <f>+AVERAGEIF($C$15:C1092,"&lt;&gt;",$B$15:B1092)</f>
        <v>7.8828727272727264</v>
      </c>
    </row>
    <row r="1093" spans="1:16" x14ac:dyDescent="0.25">
      <c r="A1093" s="1">
        <v>41803</v>
      </c>
      <c r="B1093" s="14">
        <v>7.944</v>
      </c>
      <c r="G1093">
        <f t="shared" si="122"/>
        <v>13486.203363951065</v>
      </c>
      <c r="H1093">
        <f t="shared" si="123"/>
        <v>13000.209730042334</v>
      </c>
      <c r="I1093" s="5">
        <f t="shared" si="121"/>
        <v>0</v>
      </c>
      <c r="J1093" s="6">
        <f>+H1093+SUM($B$4:$B$5)-SUM($F$15:F1093)</f>
        <v>26667.221308989694</v>
      </c>
      <c r="K1093" s="10">
        <f t="shared" si="124"/>
        <v>-1.7153225411494777E-3</v>
      </c>
      <c r="L1093" s="10">
        <f>+H1093/SUM($F$15:F1093)-1</f>
        <v>2.0986535144245755E-2</v>
      </c>
      <c r="M1093" s="14">
        <f t="shared" si="127"/>
        <v>0</v>
      </c>
      <c r="N1093" s="14">
        <f t="shared" si="125"/>
        <v>1636.481587366861</v>
      </c>
      <c r="O1093" s="4">
        <f t="shared" si="126"/>
        <v>7.7807098590949195</v>
      </c>
      <c r="P1093" s="14">
        <f>+AVERAGEIF($C$15:C1093,"&lt;&gt;",$B$15:B1093)</f>
        <v>7.8828727272727264</v>
      </c>
    </row>
    <row r="1094" spans="1:16" x14ac:dyDescent="0.25">
      <c r="A1094" s="1">
        <v>41806</v>
      </c>
      <c r="B1094" s="14">
        <v>7.9029999999999996</v>
      </c>
      <c r="G1094">
        <f t="shared" si="122"/>
        <v>13416.599343568134</v>
      </c>
      <c r="H1094">
        <f t="shared" si="123"/>
        <v>12933.113984960291</v>
      </c>
      <c r="I1094" s="5">
        <f t="shared" si="121"/>
        <v>0</v>
      </c>
      <c r="J1094" s="6">
        <f>+H1094+SUM($B$4:$B$5)-SUM($F$15:F1094)</f>
        <v>26600.125563907652</v>
      </c>
      <c r="K1094" s="10">
        <f t="shared" si="124"/>
        <v>-2.5160381092808048E-3</v>
      </c>
      <c r="L1094" s="10">
        <f>+H1094/SUM($F$15:F1094)-1</f>
        <v>1.5717093057020737E-2</v>
      </c>
      <c r="M1094" s="14">
        <f t="shared" si="127"/>
        <v>0</v>
      </c>
      <c r="N1094" s="14">
        <f t="shared" si="125"/>
        <v>1636.481587366861</v>
      </c>
      <c r="O1094" s="4">
        <f t="shared" si="126"/>
        <v>7.7807098590949195</v>
      </c>
      <c r="P1094" s="14">
        <f>+AVERAGEIF($C$15:C1094,"&lt;&gt;",$B$15:B1094)</f>
        <v>7.8828727272727264</v>
      </c>
    </row>
    <row r="1095" spans="1:16" x14ac:dyDescent="0.25">
      <c r="A1095" s="1">
        <v>41807</v>
      </c>
      <c r="B1095" s="14">
        <v>7.9009999999999998</v>
      </c>
      <c r="G1095">
        <f t="shared" si="122"/>
        <v>13413.204025500674</v>
      </c>
      <c r="H1095">
        <f t="shared" si="123"/>
        <v>12929.841021785558</v>
      </c>
      <c r="I1095" s="5">
        <f t="shared" si="121"/>
        <v>0</v>
      </c>
      <c r="J1095" s="6">
        <f>+H1095+SUM($B$4:$B$5)-SUM($F$15:F1095)</f>
        <v>26596.852600732916</v>
      </c>
      <c r="K1095" s="10">
        <f t="shared" si="124"/>
        <v>-1.2304314755473555E-4</v>
      </c>
      <c r="L1095" s="10">
        <f>+H1095/SUM($F$15:F1095)-1</f>
        <v>1.546004710154647E-2</v>
      </c>
      <c r="M1095" s="14">
        <f t="shared" si="127"/>
        <v>0</v>
      </c>
      <c r="N1095" s="14">
        <f t="shared" si="125"/>
        <v>1636.481587366861</v>
      </c>
      <c r="O1095" s="4">
        <f t="shared" si="126"/>
        <v>7.7807098590949195</v>
      </c>
      <c r="P1095" s="14">
        <f>+AVERAGEIF($C$15:C1095,"&lt;&gt;",$B$15:B1095)</f>
        <v>7.8828727272727264</v>
      </c>
    </row>
    <row r="1096" spans="1:16" x14ac:dyDescent="0.25">
      <c r="A1096" s="1">
        <v>41808</v>
      </c>
      <c r="B1096" s="14">
        <v>7.8940000000000001</v>
      </c>
      <c r="G1096">
        <f t="shared" si="122"/>
        <v>13401.320412264566</v>
      </c>
      <c r="H1096">
        <f t="shared" si="123"/>
        <v>12918.38565067399</v>
      </c>
      <c r="I1096" s="5">
        <f t="shared" si="121"/>
        <v>0</v>
      </c>
      <c r="J1096" s="6">
        <f>+H1096+SUM($B$4:$B$5)-SUM($F$15:F1096)</f>
        <v>26585.397229621351</v>
      </c>
      <c r="K1096" s="10">
        <f t="shared" si="124"/>
        <v>-4.3070401161870997E-4</v>
      </c>
      <c r="L1096" s="10">
        <f>+H1096/SUM($F$15:F1096)-1</f>
        <v>1.4560386257385982E-2</v>
      </c>
      <c r="M1096" s="14">
        <f t="shared" si="127"/>
        <v>0</v>
      </c>
      <c r="N1096" s="14">
        <f t="shared" si="125"/>
        <v>1636.481587366861</v>
      </c>
      <c r="O1096" s="4">
        <f t="shared" si="126"/>
        <v>7.7807098590949195</v>
      </c>
      <c r="P1096" s="14">
        <f>+AVERAGEIF($C$15:C1096,"&lt;&gt;",$B$15:B1096)</f>
        <v>7.8828727272727264</v>
      </c>
    </row>
    <row r="1097" spans="1:16" x14ac:dyDescent="0.25">
      <c r="A1097" s="1">
        <v>41809</v>
      </c>
      <c r="B1097" s="14">
        <v>7.9020000000000001</v>
      </c>
      <c r="G1097">
        <f t="shared" si="122"/>
        <v>13414.901684534405</v>
      </c>
      <c r="H1097">
        <f t="shared" si="123"/>
        <v>12931.477503372926</v>
      </c>
      <c r="I1097" s="5">
        <f t="shared" si="121"/>
        <v>0</v>
      </c>
      <c r="J1097" s="6">
        <f>+H1097+SUM($B$4:$B$5)-SUM($F$15:F1097)</f>
        <v>26598.489082320284</v>
      </c>
      <c r="K1097" s="10">
        <f t="shared" si="124"/>
        <v>4.9244525428226993E-4</v>
      </c>
      <c r="L1097" s="10">
        <f>+H1097/SUM($F$15:F1097)-1</f>
        <v>1.5588570079283715E-2</v>
      </c>
      <c r="M1097" s="14">
        <f t="shared" si="127"/>
        <v>0</v>
      </c>
      <c r="N1097" s="14">
        <f t="shared" si="125"/>
        <v>1636.481587366861</v>
      </c>
      <c r="O1097" s="4">
        <f t="shared" si="126"/>
        <v>7.7807098590949195</v>
      </c>
      <c r="P1097" s="14">
        <f>+AVERAGEIF($C$15:C1097,"&lt;&gt;",$B$15:B1097)</f>
        <v>7.8828727272727264</v>
      </c>
    </row>
    <row r="1098" spans="1:16" x14ac:dyDescent="0.25">
      <c r="A1098" s="1">
        <v>41810</v>
      </c>
      <c r="B1098" s="14">
        <v>7.8849999999999998</v>
      </c>
      <c r="G1098">
        <f t="shared" si="122"/>
        <v>13386.041480960994</v>
      </c>
      <c r="H1098">
        <f t="shared" si="123"/>
        <v>12903.657316387687</v>
      </c>
      <c r="I1098" s="5">
        <f t="shared" si="121"/>
        <v>0</v>
      </c>
      <c r="J1098" s="6">
        <f>+H1098+SUM($B$4:$B$5)-SUM($F$15:F1098)</f>
        <v>26570.668895335049</v>
      </c>
      <c r="K1098" s="10">
        <f t="shared" si="124"/>
        <v>-1.0459311015423856E-3</v>
      </c>
      <c r="L1098" s="10">
        <f>+H1098/SUM($F$15:F1098)-1</f>
        <v>1.3403679457751227E-2</v>
      </c>
      <c r="M1098" s="14">
        <f t="shared" si="127"/>
        <v>0</v>
      </c>
      <c r="N1098" s="14">
        <f t="shared" si="125"/>
        <v>1636.481587366861</v>
      </c>
      <c r="O1098" s="4">
        <f t="shared" si="126"/>
        <v>7.7807098590949195</v>
      </c>
      <c r="P1098" s="14">
        <f>+AVERAGEIF($C$15:C1098,"&lt;&gt;",$B$15:B1098)</f>
        <v>7.8828727272727264</v>
      </c>
    </row>
    <row r="1099" spans="1:16" x14ac:dyDescent="0.25">
      <c r="A1099" s="1">
        <v>41814</v>
      </c>
      <c r="B1099" s="14">
        <v>7.899</v>
      </c>
      <c r="G1099">
        <f t="shared" si="122"/>
        <v>13409.808707433216</v>
      </c>
      <c r="H1099">
        <f t="shared" si="123"/>
        <v>12926.568058610825</v>
      </c>
      <c r="I1099" s="5">
        <f t="shared" si="121"/>
        <v>0</v>
      </c>
      <c r="J1099" s="6">
        <f>+H1099+SUM($B$4:$B$5)-SUM($F$15:F1099)</f>
        <v>26593.579637558181</v>
      </c>
      <c r="K1099" s="10">
        <f t="shared" si="124"/>
        <v>8.6225688609431472E-4</v>
      </c>
      <c r="L1099" s="10">
        <f>+H1099/SUM($F$15:F1099)-1</f>
        <v>1.5203001146071982E-2</v>
      </c>
      <c r="M1099" s="14">
        <f t="shared" si="127"/>
        <v>0</v>
      </c>
      <c r="N1099" s="14">
        <f t="shared" si="125"/>
        <v>1636.481587366861</v>
      </c>
      <c r="O1099" s="4">
        <f t="shared" si="126"/>
        <v>7.7807098590949195</v>
      </c>
      <c r="P1099" s="14">
        <f>+AVERAGEIF($C$15:C1099,"&lt;&gt;",$B$15:B1099)</f>
        <v>7.8828727272727264</v>
      </c>
    </row>
    <row r="1100" spans="1:16" x14ac:dyDescent="0.25">
      <c r="A1100" s="1">
        <v>41815</v>
      </c>
      <c r="B1100" s="14">
        <v>7.84</v>
      </c>
      <c r="G1100">
        <f t="shared" si="122"/>
        <v>13309.646824443145</v>
      </c>
      <c r="H1100">
        <f t="shared" si="123"/>
        <v>12830.01564495618</v>
      </c>
      <c r="I1100" s="5">
        <f t="shared" si="121"/>
        <v>0</v>
      </c>
      <c r="J1100" s="6">
        <f>+H1100+SUM($B$4:$B$5)-SUM($F$15:F1100)</f>
        <v>26497.027223903537</v>
      </c>
      <c r="K1100" s="10">
        <f t="shared" si="124"/>
        <v>-3.6306663100850178E-3</v>
      </c>
      <c r="L1100" s="10">
        <f>+H1100/SUM($F$15:F1100)-1</f>
        <v>7.6201454595776763E-3</v>
      </c>
      <c r="M1100" s="14">
        <f t="shared" si="127"/>
        <v>0</v>
      </c>
      <c r="N1100" s="14">
        <f t="shared" si="125"/>
        <v>1636.481587366861</v>
      </c>
      <c r="O1100" s="4">
        <f t="shared" si="126"/>
        <v>7.7807098590949195</v>
      </c>
      <c r="P1100" s="14">
        <f>+AVERAGEIF($C$15:C1100,"&lt;&gt;",$B$15:B1100)</f>
        <v>7.8828727272727264</v>
      </c>
    </row>
    <row r="1101" spans="1:16" x14ac:dyDescent="0.25">
      <c r="A1101" s="1">
        <v>41816</v>
      </c>
      <c r="B1101" s="14">
        <v>7.8970000000000002</v>
      </c>
      <c r="G1101">
        <f t="shared" si="122"/>
        <v>13406.413389365754</v>
      </c>
      <c r="H1101">
        <f t="shared" si="123"/>
        <v>12923.295095436091</v>
      </c>
      <c r="I1101" s="5">
        <f t="shared" si="121"/>
        <v>0</v>
      </c>
      <c r="J1101" s="6">
        <f>+H1101+SUM($B$4:$B$5)-SUM($F$15:F1101)</f>
        <v>26590.306674383453</v>
      </c>
      <c r="K1101" s="10">
        <f t="shared" si="124"/>
        <v>3.5203741797784627E-3</v>
      </c>
      <c r="L1101" s="10">
        <f>+H1101/SUM($F$15:F1101)-1</f>
        <v>1.4945955190597715E-2</v>
      </c>
      <c r="M1101" s="14">
        <f t="shared" si="127"/>
        <v>0</v>
      </c>
      <c r="N1101" s="14">
        <f t="shared" si="125"/>
        <v>1636.481587366861</v>
      </c>
      <c r="O1101" s="4">
        <f t="shared" si="126"/>
        <v>7.7807098590949195</v>
      </c>
      <c r="P1101" s="14">
        <f>+AVERAGEIF($C$15:C1101,"&lt;&gt;",$B$15:B1101)</f>
        <v>7.8828727272727264</v>
      </c>
    </row>
    <row r="1102" spans="1:16" x14ac:dyDescent="0.25">
      <c r="A1102" s="1">
        <v>41817</v>
      </c>
      <c r="B1102" s="14">
        <v>7.8650000000000002</v>
      </c>
      <c r="G1102">
        <f t="shared" si="122"/>
        <v>13352.088300286396</v>
      </c>
      <c r="H1102">
        <f t="shared" si="123"/>
        <v>12870.927684640352</v>
      </c>
      <c r="I1102" s="5">
        <f t="shared" si="121"/>
        <v>0</v>
      </c>
      <c r="J1102" s="6">
        <f>+H1102+SUM($B$4:$B$5)-SUM($F$15:F1102)</f>
        <v>26537.939263587712</v>
      </c>
      <c r="K1102" s="10">
        <f t="shared" si="124"/>
        <v>-1.9694173307971408E-3</v>
      </c>
      <c r="L1102" s="10">
        <f>+H1102/SUM($F$15:F1102)-1</f>
        <v>1.0833219903007452E-2</v>
      </c>
      <c r="M1102" s="14">
        <f t="shared" si="127"/>
        <v>0</v>
      </c>
      <c r="N1102" s="14">
        <f t="shared" si="125"/>
        <v>1636.481587366861</v>
      </c>
      <c r="O1102" s="4">
        <f t="shared" si="126"/>
        <v>7.7807098590949195</v>
      </c>
      <c r="P1102" s="14">
        <f>+AVERAGEIF($C$15:C1102,"&lt;&gt;",$B$15:B1102)</f>
        <v>7.8828727272727264</v>
      </c>
    </row>
    <row r="1103" spans="1:16" x14ac:dyDescent="0.25">
      <c r="A1103" s="1">
        <v>41820</v>
      </c>
      <c r="B1103" s="14">
        <v>7.8680000000000003</v>
      </c>
      <c r="G1103">
        <f t="shared" si="122"/>
        <v>13357.181277387586</v>
      </c>
      <c r="H1103">
        <f t="shared" si="123"/>
        <v>12875.837129402453</v>
      </c>
      <c r="I1103" s="5">
        <f t="shared" si="121"/>
        <v>0</v>
      </c>
      <c r="J1103" s="6">
        <f>+H1103+SUM($B$4:$B$5)-SUM($F$15:F1103)</f>
        <v>26542.848708349815</v>
      </c>
      <c r="K1103" s="10">
        <f t="shared" si="124"/>
        <v>1.8499721147668957E-4</v>
      </c>
      <c r="L1103" s="10">
        <f>+H1103/SUM($F$15:F1103)-1</f>
        <v>1.1218788836219185E-2</v>
      </c>
      <c r="M1103" s="14">
        <f t="shared" si="127"/>
        <v>0</v>
      </c>
      <c r="N1103" s="14">
        <f t="shared" si="125"/>
        <v>1636.481587366861</v>
      </c>
      <c r="O1103" s="4">
        <f t="shared" si="126"/>
        <v>7.7807098590949195</v>
      </c>
      <c r="P1103" s="14">
        <f>+AVERAGEIF($C$15:C1103,"&lt;&gt;",$B$15:B1103)</f>
        <v>7.8828727272727264</v>
      </c>
    </row>
    <row r="1104" spans="1:16" x14ac:dyDescent="0.25">
      <c r="A1104" s="1">
        <v>41821</v>
      </c>
      <c r="B1104" s="14">
        <v>7.8789999999999996</v>
      </c>
      <c r="G1104">
        <f t="shared" si="122"/>
        <v>13375.855526758614</v>
      </c>
      <c r="H1104">
        <f t="shared" si="123"/>
        <v>12893.838426863487</v>
      </c>
      <c r="I1104" s="5">
        <f t="shared" ref="I1104:I1167" si="128">+C1104*(MAX($A:$A)-A1104)</f>
        <v>0</v>
      </c>
      <c r="J1104" s="6">
        <f>+H1104+SUM($B$4:$B$5)-SUM($F$15:F1104)</f>
        <v>26560.850005810844</v>
      </c>
      <c r="K1104" s="10">
        <f t="shared" si="124"/>
        <v>6.7819764407461847E-4</v>
      </c>
      <c r="L1104" s="10">
        <f>+H1104/SUM($F$15:F1104)-1</f>
        <v>1.2632541591328206E-2</v>
      </c>
      <c r="M1104" s="14">
        <f t="shared" si="127"/>
        <v>0</v>
      </c>
      <c r="N1104" s="14">
        <f t="shared" si="125"/>
        <v>1636.481587366861</v>
      </c>
      <c r="O1104" s="4">
        <f t="shared" si="126"/>
        <v>7.7807098590949195</v>
      </c>
      <c r="P1104" s="14">
        <f>+AVERAGEIF($C$15:C1104,"&lt;&gt;",$B$15:B1104)</f>
        <v>7.8828727272727264</v>
      </c>
    </row>
    <row r="1105" spans="1:16" x14ac:dyDescent="0.25">
      <c r="A1105" s="1">
        <v>41822</v>
      </c>
      <c r="B1105" s="14">
        <v>7.9589999999999996</v>
      </c>
      <c r="G1105">
        <f t="shared" ref="G1105:G1168" si="129">+(B1105/B1104*G1104)+C1105</f>
        <v>13511.668249457014</v>
      </c>
      <c r="H1105">
        <f t="shared" ref="H1105:H1168" si="130">+(B1105/B1104*H1104)+F1105</f>
        <v>13024.756953852837</v>
      </c>
      <c r="I1105" s="5">
        <f t="shared" si="128"/>
        <v>0</v>
      </c>
      <c r="J1105" s="6">
        <f>+H1105+SUM($B$4:$B$5)-SUM($F$15:F1105)</f>
        <v>26691.768532800193</v>
      </c>
      <c r="K1105" s="10">
        <f t="shared" ref="K1105:K1168" si="131">+J1105/J1104-1</f>
        <v>4.9290036636895351E-3</v>
      </c>
      <c r="L1105" s="10">
        <f>+H1105/SUM($F$15:F1105)-1</f>
        <v>2.2914379810303531E-2</v>
      </c>
      <c r="M1105" s="14">
        <f t="shared" si="127"/>
        <v>0</v>
      </c>
      <c r="N1105" s="14">
        <f t="shared" ref="N1105:N1168" si="132">+M1105+N1104</f>
        <v>1636.481587366861</v>
      </c>
      <c r="O1105" s="4">
        <f t="shared" ref="O1105:O1168" si="133">((O1104*N1104)+(B1105*M1105))/N1105</f>
        <v>7.7807098590949195</v>
      </c>
      <c r="P1105" s="14">
        <f>+AVERAGEIF($C$15:C1105,"&lt;&gt;",$B$15:B1105)</f>
        <v>7.8828727272727264</v>
      </c>
    </row>
    <row r="1106" spans="1:16" x14ac:dyDescent="0.25">
      <c r="A1106" s="1">
        <v>41823</v>
      </c>
      <c r="B1106" s="14">
        <v>7.9989999999999997</v>
      </c>
      <c r="G1106">
        <f t="shared" si="129"/>
        <v>13579.574610806214</v>
      </c>
      <c r="H1106">
        <f t="shared" si="130"/>
        <v>13090.216217347512</v>
      </c>
      <c r="I1106" s="5">
        <f t="shared" si="128"/>
        <v>0</v>
      </c>
      <c r="J1106" s="6">
        <f>+H1106+SUM($B$4:$B$5)-SUM($F$15:F1106)</f>
        <v>26757.227796294868</v>
      </c>
      <c r="K1106" s="10">
        <f t="shared" si="131"/>
        <v>2.452413874870718E-3</v>
      </c>
      <c r="L1106" s="10">
        <f>+H1106/SUM($F$15:F1106)-1</f>
        <v>2.8055298919791305E-2</v>
      </c>
      <c r="M1106" s="14">
        <f t="shared" si="127"/>
        <v>0</v>
      </c>
      <c r="N1106" s="14">
        <f t="shared" si="132"/>
        <v>1636.481587366861</v>
      </c>
      <c r="O1106" s="4">
        <f t="shared" si="133"/>
        <v>7.7807098590949195</v>
      </c>
      <c r="P1106" s="14">
        <f>+AVERAGEIF($C$15:C1106,"&lt;&gt;",$B$15:B1106)</f>
        <v>7.8828727272727264</v>
      </c>
    </row>
    <row r="1107" spans="1:16" x14ac:dyDescent="0.25">
      <c r="A1107" s="1">
        <v>41824</v>
      </c>
      <c r="B1107" s="14">
        <v>8.0129999999999999</v>
      </c>
      <c r="G1107">
        <f t="shared" si="129"/>
        <v>13603.341837278434</v>
      </c>
      <c r="H1107">
        <f t="shared" si="130"/>
        <v>13113.126959570649</v>
      </c>
      <c r="I1107" s="5">
        <f t="shared" si="128"/>
        <v>0</v>
      </c>
      <c r="J1107" s="6">
        <f>+H1107+SUM($B$4:$B$5)-SUM($F$15:F1107)</f>
        <v>26780.138538518007</v>
      </c>
      <c r="K1107" s="10">
        <f t="shared" si="131"/>
        <v>8.5624498911318625E-4</v>
      </c>
      <c r="L1107" s="10">
        <f>+H1107/SUM($F$15:F1107)-1</f>
        <v>2.9854620608112059E-2</v>
      </c>
      <c r="M1107" s="14">
        <f t="shared" ref="M1107:M1170" si="134">+F1107/B1107</f>
        <v>0</v>
      </c>
      <c r="N1107" s="14">
        <f t="shared" si="132"/>
        <v>1636.481587366861</v>
      </c>
      <c r="O1107" s="4">
        <f t="shared" si="133"/>
        <v>7.7807098590949195</v>
      </c>
      <c r="P1107" s="14">
        <f>+AVERAGEIF($C$15:C1107,"&lt;&gt;",$B$15:B1107)</f>
        <v>7.8828727272727264</v>
      </c>
    </row>
    <row r="1108" spans="1:16" x14ac:dyDescent="0.25">
      <c r="A1108" s="1">
        <v>41827</v>
      </c>
      <c r="B1108" s="14">
        <v>8.0220000000000002</v>
      </c>
      <c r="G1108">
        <f t="shared" si="129"/>
        <v>13618.620768582005</v>
      </c>
      <c r="H1108">
        <f t="shared" si="130"/>
        <v>13127.85529385695</v>
      </c>
      <c r="I1108" s="5">
        <f t="shared" si="128"/>
        <v>0</v>
      </c>
      <c r="J1108" s="6">
        <f>+H1108+SUM($B$4:$B$5)-SUM($F$15:F1108)</f>
        <v>26794.866872804309</v>
      </c>
      <c r="K1108" s="10">
        <f t="shared" si="131"/>
        <v>5.4997229626407851E-4</v>
      </c>
      <c r="L1108" s="10">
        <f>+H1108/SUM($F$15:F1108)-1</f>
        <v>3.1011327407746592E-2</v>
      </c>
      <c r="M1108" s="14">
        <f t="shared" si="134"/>
        <v>0</v>
      </c>
      <c r="N1108" s="14">
        <f t="shared" si="132"/>
        <v>1636.481587366861</v>
      </c>
      <c r="O1108" s="4">
        <f t="shared" si="133"/>
        <v>7.7807098590949195</v>
      </c>
      <c r="P1108" s="14">
        <f>+AVERAGEIF($C$15:C1108,"&lt;&gt;",$B$15:B1108)</f>
        <v>7.8828727272727264</v>
      </c>
    </row>
    <row r="1109" spans="1:16" x14ac:dyDescent="0.25">
      <c r="A1109" s="1">
        <v>41828</v>
      </c>
      <c r="B1109" s="14">
        <v>8.0150000000000006</v>
      </c>
      <c r="C1109">
        <f>+$B$3</f>
        <v>200</v>
      </c>
      <c r="D1109" s="7">
        <f>+$D$11</f>
        <v>2.223157894736842</v>
      </c>
      <c r="E1109">
        <v>1.54</v>
      </c>
      <c r="F1109" s="6">
        <f>+C1109-D1109-E1109</f>
        <v>196.23684210526318</v>
      </c>
      <c r="G1109">
        <f t="shared" si="129"/>
        <v>13806.737155345894</v>
      </c>
      <c r="H1109">
        <f t="shared" si="130"/>
        <v>13312.636764850646</v>
      </c>
      <c r="I1109" s="5">
        <f t="shared" si="128"/>
        <v>653000</v>
      </c>
      <c r="J1109" s="6">
        <f>+H1109+SUM($B$4:$B$5)-SUM($F$15:F1109)</f>
        <v>26783.411501692739</v>
      </c>
      <c r="K1109" s="10">
        <f t="shared" si="131"/>
        <v>-4.2752110566357526E-4</v>
      </c>
      <c r="L1109" s="10">
        <f>+H1109/SUM($F$15:F1109)-1</f>
        <v>2.9654638533159527E-2</v>
      </c>
      <c r="M1109" s="14">
        <f t="shared" si="134"/>
        <v>24.483698328791412</v>
      </c>
      <c r="N1109" s="14">
        <f t="shared" si="132"/>
        <v>1660.9652856956525</v>
      </c>
      <c r="O1109" s="4">
        <f t="shared" si="133"/>
        <v>7.7841634467049268</v>
      </c>
      <c r="P1109" s="14">
        <f>+AVERAGEIF($C$15:C1109,"&lt;&gt;",$B$15:B1109)</f>
        <v>7.8852321428571415</v>
      </c>
    </row>
    <row r="1110" spans="1:16" x14ac:dyDescent="0.25">
      <c r="A1110" s="1">
        <v>41829</v>
      </c>
      <c r="B1110" s="14">
        <v>7.9749999999999996</v>
      </c>
      <c r="G1110">
        <f t="shared" si="129"/>
        <v>13737.832665487647</v>
      </c>
      <c r="H1110">
        <f t="shared" si="130"/>
        <v>13246.198153422818</v>
      </c>
      <c r="I1110" s="5">
        <f t="shared" si="128"/>
        <v>0</v>
      </c>
      <c r="J1110" s="6">
        <f>+H1110+SUM($B$4:$B$5)-SUM($F$15:F1110)</f>
        <v>26716.972890264915</v>
      </c>
      <c r="K1110" s="10">
        <f t="shared" si="131"/>
        <v>-2.4805880842933004E-3</v>
      </c>
      <c r="L1110" s="10">
        <f>+H1110/SUM($F$15:F1110)-1</f>
        <v>2.4516000287204909E-2</v>
      </c>
      <c r="M1110" s="14">
        <f t="shared" si="134"/>
        <v>0</v>
      </c>
      <c r="N1110" s="14">
        <f t="shared" si="132"/>
        <v>1660.9652856956525</v>
      </c>
      <c r="O1110" s="4">
        <f t="shared" si="133"/>
        <v>7.7841634467049268</v>
      </c>
      <c r="P1110" s="14">
        <f>+AVERAGEIF($C$15:C1110,"&lt;&gt;",$B$15:B1110)</f>
        <v>7.8852321428571415</v>
      </c>
    </row>
    <row r="1111" spans="1:16" x14ac:dyDescent="0.25">
      <c r="A1111" s="1">
        <v>41830</v>
      </c>
      <c r="B1111" s="14">
        <v>8.0090000000000003</v>
      </c>
      <c r="G1111">
        <f t="shared" si="129"/>
        <v>13796.401481867157</v>
      </c>
      <c r="H1111">
        <f t="shared" si="130"/>
        <v>13302.67097313647</v>
      </c>
      <c r="I1111" s="5">
        <f t="shared" si="128"/>
        <v>0</v>
      </c>
      <c r="J1111" s="6">
        <f>+H1111+SUM($B$4:$B$5)-SUM($F$15:F1111)</f>
        <v>26773.445709978565</v>
      </c>
      <c r="K1111" s="10">
        <f t="shared" si="131"/>
        <v>2.1137431978390797E-3</v>
      </c>
      <c r="L1111" s="10">
        <f>+H1111/SUM($F$15:F1111)-1</f>
        <v>2.8883842796266324E-2</v>
      </c>
      <c r="M1111" s="14">
        <f t="shared" si="134"/>
        <v>0</v>
      </c>
      <c r="N1111" s="14">
        <f t="shared" si="132"/>
        <v>1660.9652856956525</v>
      </c>
      <c r="O1111" s="4">
        <f t="shared" si="133"/>
        <v>7.7841634467049268</v>
      </c>
      <c r="P1111" s="14">
        <f>+AVERAGEIF($C$15:C1111,"&lt;&gt;",$B$15:B1111)</f>
        <v>7.8852321428571415</v>
      </c>
    </row>
    <row r="1112" spans="1:16" x14ac:dyDescent="0.25">
      <c r="A1112" s="1">
        <v>41831</v>
      </c>
      <c r="B1112" s="14">
        <v>7.98</v>
      </c>
      <c r="G1112">
        <f t="shared" si="129"/>
        <v>13746.445726719929</v>
      </c>
      <c r="H1112">
        <f t="shared" si="130"/>
        <v>13254.502979851297</v>
      </c>
      <c r="I1112" s="5">
        <f t="shared" si="128"/>
        <v>0</v>
      </c>
      <c r="J1112" s="6">
        <f>+H1112+SUM($B$4:$B$5)-SUM($F$15:F1112)</f>
        <v>26725.277716693396</v>
      </c>
      <c r="K1112" s="10">
        <f t="shared" si="131"/>
        <v>-1.7990957834469468E-3</v>
      </c>
      <c r="L1112" s="10">
        <f>+H1112/SUM($F$15:F1112)-1</f>
        <v>2.5158330067949208E-2</v>
      </c>
      <c r="M1112" s="14">
        <f t="shared" si="134"/>
        <v>0</v>
      </c>
      <c r="N1112" s="14">
        <f t="shared" si="132"/>
        <v>1660.9652856956525</v>
      </c>
      <c r="O1112" s="4">
        <f t="shared" si="133"/>
        <v>7.7841634467049268</v>
      </c>
      <c r="P1112" s="14">
        <f>+AVERAGEIF($C$15:C1112,"&lt;&gt;",$B$15:B1112)</f>
        <v>7.8852321428571415</v>
      </c>
    </row>
    <row r="1113" spans="1:16" x14ac:dyDescent="0.25">
      <c r="A1113" s="1">
        <v>41834</v>
      </c>
      <c r="B1113" s="14">
        <v>8.0060000000000002</v>
      </c>
      <c r="G1113">
        <f t="shared" si="129"/>
        <v>13791.233645127786</v>
      </c>
      <c r="H1113">
        <f t="shared" si="130"/>
        <v>13297.688077279383</v>
      </c>
      <c r="I1113" s="5">
        <f t="shared" si="128"/>
        <v>0</v>
      </c>
      <c r="J1113" s="6">
        <f>+H1113+SUM($B$4:$B$5)-SUM($F$15:F1113)</f>
        <v>26768.462814121478</v>
      </c>
      <c r="K1113" s="10">
        <f t="shared" si="131"/>
        <v>1.6158895666444906E-3</v>
      </c>
      <c r="L1113" s="10">
        <f>+H1113/SUM($F$15:F1113)-1</f>
        <v>2.8498444927819611E-2</v>
      </c>
      <c r="M1113" s="14">
        <f t="shared" si="134"/>
        <v>0</v>
      </c>
      <c r="N1113" s="14">
        <f t="shared" si="132"/>
        <v>1660.9652856956525</v>
      </c>
      <c r="O1113" s="4">
        <f t="shared" si="133"/>
        <v>7.7841634467049268</v>
      </c>
      <c r="P1113" s="14">
        <f>+AVERAGEIF($C$15:C1113,"&lt;&gt;",$B$15:B1113)</f>
        <v>7.8852321428571415</v>
      </c>
    </row>
    <row r="1114" spans="1:16" x14ac:dyDescent="0.25">
      <c r="A1114" s="1">
        <v>41835</v>
      </c>
      <c r="B1114" s="14">
        <v>8.0589999999999993</v>
      </c>
      <c r="G1114">
        <f t="shared" si="129"/>
        <v>13882.532094189959</v>
      </c>
      <c r="H1114">
        <f t="shared" si="130"/>
        <v>13385.71923742125</v>
      </c>
      <c r="I1114" s="5">
        <f t="shared" si="128"/>
        <v>0</v>
      </c>
      <c r="J1114" s="6">
        <f>+H1114+SUM($B$4:$B$5)-SUM($F$15:F1114)</f>
        <v>26856.493974263343</v>
      </c>
      <c r="K1114" s="10">
        <f t="shared" si="131"/>
        <v>3.2886146938337912E-3</v>
      </c>
      <c r="L1114" s="10">
        <f>+H1114/SUM($F$15:F1114)-1</f>
        <v>3.5307140603709319E-2</v>
      </c>
      <c r="M1114" s="14">
        <f t="shared" si="134"/>
        <v>0</v>
      </c>
      <c r="N1114" s="14">
        <f t="shared" si="132"/>
        <v>1660.9652856956525</v>
      </c>
      <c r="O1114" s="4">
        <f t="shared" si="133"/>
        <v>7.7841634467049268</v>
      </c>
      <c r="P1114" s="14">
        <f>+AVERAGEIF($C$15:C1114,"&lt;&gt;",$B$15:B1114)</f>
        <v>7.8852321428571415</v>
      </c>
    </row>
    <row r="1115" spans="1:16" x14ac:dyDescent="0.25">
      <c r="A1115" s="1">
        <v>41836</v>
      </c>
      <c r="B1115" s="14">
        <v>8.0879999999999992</v>
      </c>
      <c r="G1115">
        <f t="shared" si="129"/>
        <v>13932.487849337187</v>
      </c>
      <c r="H1115">
        <f t="shared" si="130"/>
        <v>13433.887230706423</v>
      </c>
      <c r="I1115" s="5">
        <f t="shared" si="128"/>
        <v>0</v>
      </c>
      <c r="J1115" s="6">
        <f>+H1115+SUM($B$4:$B$5)-SUM($F$15:F1115)</f>
        <v>26904.66196754852</v>
      </c>
      <c r="K1115" s="10">
        <f t="shared" si="131"/>
        <v>1.7935324443814071E-3</v>
      </c>
      <c r="L1115" s="10">
        <f>+H1115/SUM($F$15:F1115)-1</f>
        <v>3.9032653332026435E-2</v>
      </c>
      <c r="M1115" s="14">
        <f t="shared" si="134"/>
        <v>0</v>
      </c>
      <c r="N1115" s="14">
        <f t="shared" si="132"/>
        <v>1660.9652856956525</v>
      </c>
      <c r="O1115" s="4">
        <f t="shared" si="133"/>
        <v>7.7841634467049268</v>
      </c>
      <c r="P1115" s="14">
        <f>+AVERAGEIF($C$15:C1115,"&lt;&gt;",$B$15:B1115)</f>
        <v>7.8852321428571415</v>
      </c>
    </row>
    <row r="1116" spans="1:16" x14ac:dyDescent="0.25">
      <c r="A1116" s="1">
        <v>41837</v>
      </c>
      <c r="B1116" s="14">
        <v>8.0649999999999995</v>
      </c>
      <c r="G1116">
        <f t="shared" si="129"/>
        <v>13892.867767668697</v>
      </c>
      <c r="H1116">
        <f t="shared" si="130"/>
        <v>13395.685029135424</v>
      </c>
      <c r="I1116" s="5">
        <f t="shared" si="128"/>
        <v>0</v>
      </c>
      <c r="J1116" s="6">
        <f>+H1116+SUM($B$4:$B$5)-SUM($F$15:F1116)</f>
        <v>26866.459765977517</v>
      </c>
      <c r="K1116" s="10">
        <f t="shared" si="131"/>
        <v>-1.4199101113807622E-3</v>
      </c>
      <c r="L1116" s="10">
        <f>+H1116/SUM($F$15:F1116)-1</f>
        <v>3.6077936340602523E-2</v>
      </c>
      <c r="M1116" s="14">
        <f t="shared" si="134"/>
        <v>0</v>
      </c>
      <c r="N1116" s="14">
        <f t="shared" si="132"/>
        <v>1660.9652856956525</v>
      </c>
      <c r="O1116" s="4">
        <f t="shared" si="133"/>
        <v>7.7841634467049268</v>
      </c>
      <c r="P1116" s="14">
        <f>+AVERAGEIF($C$15:C1116,"&lt;&gt;",$B$15:B1116)</f>
        <v>7.8852321428571415</v>
      </c>
    </row>
    <row r="1117" spans="1:16" x14ac:dyDescent="0.25">
      <c r="A1117" s="1">
        <v>41838</v>
      </c>
      <c r="B1117" s="14">
        <v>8.0730000000000004</v>
      </c>
      <c r="G1117">
        <f t="shared" si="129"/>
        <v>13906.648665640349</v>
      </c>
      <c r="H1117">
        <f t="shared" si="130"/>
        <v>13408.972751420992</v>
      </c>
      <c r="I1117" s="5">
        <f t="shared" si="128"/>
        <v>0</v>
      </c>
      <c r="J1117" s="6">
        <f>+H1117+SUM($B$4:$B$5)-SUM($F$15:F1117)</f>
        <v>26879.747488263092</v>
      </c>
      <c r="K1117" s="10">
        <f t="shared" si="131"/>
        <v>4.9458404275504186E-4</v>
      </c>
      <c r="L1117" s="10">
        <f>+H1117/SUM($F$15:F1117)-1</f>
        <v>3.7105663989793758E-2</v>
      </c>
      <c r="M1117" s="14">
        <f t="shared" si="134"/>
        <v>0</v>
      </c>
      <c r="N1117" s="14">
        <f t="shared" si="132"/>
        <v>1660.9652856956525</v>
      </c>
      <c r="O1117" s="4">
        <f t="shared" si="133"/>
        <v>7.7841634467049268</v>
      </c>
      <c r="P1117" s="14">
        <f>+AVERAGEIF($C$15:C1117,"&lt;&gt;",$B$15:B1117)</f>
        <v>7.8852321428571415</v>
      </c>
    </row>
    <row r="1118" spans="1:16" x14ac:dyDescent="0.25">
      <c r="A1118" s="1">
        <v>41841</v>
      </c>
      <c r="B1118" s="14">
        <v>8.0690000000000008</v>
      </c>
      <c r="G1118">
        <f t="shared" si="129"/>
        <v>13899.758216654525</v>
      </c>
      <c r="H1118">
        <f t="shared" si="130"/>
        <v>13402.32889027821</v>
      </c>
      <c r="I1118" s="5">
        <f t="shared" si="128"/>
        <v>0</v>
      </c>
      <c r="J1118" s="6">
        <f>+H1118+SUM($B$4:$B$5)-SUM($F$15:F1118)</f>
        <v>26873.103627120305</v>
      </c>
      <c r="K1118" s="10">
        <f t="shared" si="131"/>
        <v>-2.4716977515093497E-4</v>
      </c>
      <c r="L1118" s="10">
        <f>+H1118/SUM($F$15:F1118)-1</f>
        <v>3.6591800165198141E-2</v>
      </c>
      <c r="M1118" s="14">
        <f t="shared" si="134"/>
        <v>0</v>
      </c>
      <c r="N1118" s="14">
        <f t="shared" si="132"/>
        <v>1660.9652856956525</v>
      </c>
      <c r="O1118" s="4">
        <f t="shared" si="133"/>
        <v>7.7841634467049268</v>
      </c>
      <c r="P1118" s="14">
        <f>+AVERAGEIF($C$15:C1118,"&lt;&gt;",$B$15:B1118)</f>
        <v>7.8852321428571415</v>
      </c>
    </row>
    <row r="1119" spans="1:16" x14ac:dyDescent="0.25">
      <c r="A1119" s="1">
        <v>41842</v>
      </c>
      <c r="B1119" s="14">
        <v>8.173</v>
      </c>
      <c r="G1119">
        <f t="shared" si="129"/>
        <v>14078.909890285961</v>
      </c>
      <c r="H1119">
        <f t="shared" si="130"/>
        <v>13575.069279990556</v>
      </c>
      <c r="I1119" s="5">
        <f t="shared" si="128"/>
        <v>0</v>
      </c>
      <c r="J1119" s="6">
        <f>+H1119+SUM($B$4:$B$5)-SUM($F$15:F1119)</f>
        <v>27045.844016832649</v>
      </c>
      <c r="K1119" s="10">
        <f t="shared" si="131"/>
        <v>6.4280029619658841E-3</v>
      </c>
      <c r="L1119" s="10">
        <f>+H1119/SUM($F$15:F1119)-1</f>
        <v>4.9952259604680194E-2</v>
      </c>
      <c r="M1119" s="14">
        <f t="shared" si="134"/>
        <v>0</v>
      </c>
      <c r="N1119" s="14">
        <f t="shared" si="132"/>
        <v>1660.9652856956525</v>
      </c>
      <c r="O1119" s="4">
        <f t="shared" si="133"/>
        <v>7.7841634467049268</v>
      </c>
      <c r="P1119" s="14">
        <f>+AVERAGEIF($C$15:C1119,"&lt;&gt;",$B$15:B1119)</f>
        <v>7.8852321428571415</v>
      </c>
    </row>
    <row r="1120" spans="1:16" x14ac:dyDescent="0.25">
      <c r="A1120" s="1">
        <v>41843</v>
      </c>
      <c r="B1120" s="14">
        <v>8.1950000000000003</v>
      </c>
      <c r="G1120">
        <f t="shared" si="129"/>
        <v>14116.807359707997</v>
      </c>
      <c r="H1120">
        <f t="shared" si="130"/>
        <v>13611.610516275861</v>
      </c>
      <c r="I1120" s="5">
        <f t="shared" si="128"/>
        <v>0</v>
      </c>
      <c r="J1120" s="6">
        <f>+H1120+SUM($B$4:$B$5)-SUM($F$15:F1120)</f>
        <v>27082.385253117958</v>
      </c>
      <c r="K1120" s="10">
        <f t="shared" si="131"/>
        <v>1.3510850784530515E-3</v>
      </c>
      <c r="L1120" s="10">
        <f>+H1120/SUM($F$15:F1120)-1</f>
        <v>5.2778510639955201E-2</v>
      </c>
      <c r="M1120" s="14">
        <f t="shared" si="134"/>
        <v>0</v>
      </c>
      <c r="N1120" s="14">
        <f t="shared" si="132"/>
        <v>1660.9652856956525</v>
      </c>
      <c r="O1120" s="4">
        <f t="shared" si="133"/>
        <v>7.7841634467049268</v>
      </c>
      <c r="P1120" s="14">
        <f>+AVERAGEIF($C$15:C1120,"&lt;&gt;",$B$15:B1120)</f>
        <v>7.8852321428571415</v>
      </c>
    </row>
    <row r="1121" spans="1:16" x14ac:dyDescent="0.25">
      <c r="A1121" s="1">
        <v>41844</v>
      </c>
      <c r="B1121" s="14">
        <v>8.2129999999999992</v>
      </c>
      <c r="G1121">
        <f t="shared" si="129"/>
        <v>14147.814380144206</v>
      </c>
      <c r="H1121">
        <f t="shared" si="130"/>
        <v>13641.507891418383</v>
      </c>
      <c r="I1121" s="5">
        <f t="shared" si="128"/>
        <v>0</v>
      </c>
      <c r="J1121" s="6">
        <f>+H1121+SUM($B$4:$B$5)-SUM($F$15:F1121)</f>
        <v>27112.28262826048</v>
      </c>
      <c r="K1121" s="10">
        <f t="shared" si="131"/>
        <v>1.1039417268121632E-3</v>
      </c>
      <c r="L1121" s="10">
        <f>+H1121/SUM($F$15:F1121)-1</f>
        <v>5.5090897850634812E-2</v>
      </c>
      <c r="M1121" s="14">
        <f t="shared" si="134"/>
        <v>0</v>
      </c>
      <c r="N1121" s="14">
        <f t="shared" si="132"/>
        <v>1660.9652856956525</v>
      </c>
      <c r="O1121" s="4">
        <f t="shared" si="133"/>
        <v>7.7841634467049268</v>
      </c>
      <c r="P1121" s="14">
        <f>+AVERAGEIF($C$15:C1121,"&lt;&gt;",$B$15:B1121)</f>
        <v>7.8852321428571415</v>
      </c>
    </row>
    <row r="1122" spans="1:16" x14ac:dyDescent="0.25">
      <c r="A1122" s="1">
        <v>41845</v>
      </c>
      <c r="B1122" s="14">
        <v>8.2170000000000005</v>
      </c>
      <c r="G1122">
        <f t="shared" si="129"/>
        <v>14154.704829130031</v>
      </c>
      <c r="H1122">
        <f t="shared" si="130"/>
        <v>13648.151752561167</v>
      </c>
      <c r="I1122" s="5">
        <f t="shared" si="128"/>
        <v>0</v>
      </c>
      <c r="J1122" s="6">
        <f>+H1122+SUM($B$4:$B$5)-SUM($F$15:F1122)</f>
        <v>27118.926489403268</v>
      </c>
      <c r="K1122" s="10">
        <f t="shared" si="131"/>
        <v>2.4504986296736142E-4</v>
      </c>
      <c r="L1122" s="10">
        <f>+H1122/SUM($F$15:F1122)-1</f>
        <v>5.560476167523043E-2</v>
      </c>
      <c r="M1122" s="14">
        <f t="shared" si="134"/>
        <v>0</v>
      </c>
      <c r="N1122" s="14">
        <f t="shared" si="132"/>
        <v>1660.9652856956525</v>
      </c>
      <c r="O1122" s="4">
        <f t="shared" si="133"/>
        <v>7.7841634467049268</v>
      </c>
      <c r="P1122" s="14">
        <f>+AVERAGEIF($C$15:C1122,"&lt;&gt;",$B$15:B1122)</f>
        <v>7.8852321428571415</v>
      </c>
    </row>
    <row r="1123" spans="1:16" x14ac:dyDescent="0.25">
      <c r="A1123" s="1">
        <v>41848</v>
      </c>
      <c r="B1123" s="14">
        <v>8.2189999999999994</v>
      </c>
      <c r="G1123">
        <f t="shared" si="129"/>
        <v>14158.15005362294</v>
      </c>
      <c r="H1123">
        <f t="shared" si="130"/>
        <v>13651.473683132555</v>
      </c>
      <c r="I1123" s="5">
        <f t="shared" si="128"/>
        <v>0</v>
      </c>
      <c r="J1123" s="6">
        <f>+H1123+SUM($B$4:$B$5)-SUM($F$15:F1123)</f>
        <v>27122.248419974654</v>
      </c>
      <c r="K1123" s="10">
        <f t="shared" si="131"/>
        <v>1.2249491412141822E-4</v>
      </c>
      <c r="L1123" s="10">
        <f>+H1123/SUM($F$15:F1123)-1</f>
        <v>5.5861693587528016E-2</v>
      </c>
      <c r="M1123" s="14">
        <f t="shared" si="134"/>
        <v>0</v>
      </c>
      <c r="N1123" s="14">
        <f t="shared" si="132"/>
        <v>1660.9652856956525</v>
      </c>
      <c r="O1123" s="4">
        <f t="shared" si="133"/>
        <v>7.7841634467049268</v>
      </c>
      <c r="P1123" s="14">
        <f>+AVERAGEIF($C$15:C1123,"&lt;&gt;",$B$15:B1123)</f>
        <v>7.8852321428571415</v>
      </c>
    </row>
    <row r="1124" spans="1:16" x14ac:dyDescent="0.25">
      <c r="A1124" s="1">
        <v>41849</v>
      </c>
      <c r="B1124" s="14">
        <v>8.2439999999999998</v>
      </c>
      <c r="G1124">
        <f t="shared" si="129"/>
        <v>14201.215359784344</v>
      </c>
      <c r="H1124">
        <f t="shared" si="130"/>
        <v>13692.997815274948</v>
      </c>
      <c r="I1124" s="5">
        <f t="shared" si="128"/>
        <v>0</v>
      </c>
      <c r="J1124" s="6">
        <f>+H1124+SUM($B$4:$B$5)-SUM($F$15:F1124)</f>
        <v>27163.772552117043</v>
      </c>
      <c r="K1124" s="10">
        <f t="shared" si="131"/>
        <v>1.5309988869436353E-3</v>
      </c>
      <c r="L1124" s="10">
        <f>+H1124/SUM($F$15:F1124)-1</f>
        <v>5.9073342491249736E-2</v>
      </c>
      <c r="M1124" s="14">
        <f t="shared" si="134"/>
        <v>0</v>
      </c>
      <c r="N1124" s="14">
        <f t="shared" si="132"/>
        <v>1660.9652856956525</v>
      </c>
      <c r="O1124" s="4">
        <f t="shared" si="133"/>
        <v>7.7841634467049268</v>
      </c>
      <c r="P1124" s="14">
        <f>+AVERAGEIF($C$15:C1124,"&lt;&gt;",$B$15:B1124)</f>
        <v>7.8852321428571415</v>
      </c>
    </row>
    <row r="1125" spans="1:16" x14ac:dyDescent="0.25">
      <c r="A1125" s="1">
        <v>41850</v>
      </c>
      <c r="B1125" s="14">
        <v>8.2509999999999994</v>
      </c>
      <c r="G1125">
        <f t="shared" si="129"/>
        <v>14213.273645509536</v>
      </c>
      <c r="H1125">
        <f t="shared" si="130"/>
        <v>13704.624572274817</v>
      </c>
      <c r="I1125" s="5">
        <f t="shared" si="128"/>
        <v>0</v>
      </c>
      <c r="J1125" s="6">
        <f>+H1125+SUM($B$4:$B$5)-SUM($F$15:F1125)</f>
        <v>27175.39930911691</v>
      </c>
      <c r="K1125" s="10">
        <f t="shared" si="131"/>
        <v>4.2802438348954475E-4</v>
      </c>
      <c r="L1125" s="10">
        <f>+H1125/SUM($F$15:F1125)-1</f>
        <v>5.9972604184291844E-2</v>
      </c>
      <c r="M1125" s="14">
        <f t="shared" si="134"/>
        <v>0</v>
      </c>
      <c r="N1125" s="14">
        <f t="shared" si="132"/>
        <v>1660.9652856956525</v>
      </c>
      <c r="O1125" s="4">
        <f t="shared" si="133"/>
        <v>7.7841634467049268</v>
      </c>
      <c r="P1125" s="14">
        <f>+AVERAGEIF($C$15:C1125,"&lt;&gt;",$B$15:B1125)</f>
        <v>7.8852321428571415</v>
      </c>
    </row>
    <row r="1126" spans="1:16" x14ac:dyDescent="0.25">
      <c r="A1126" s="1">
        <v>41851</v>
      </c>
      <c r="B1126" s="14">
        <v>8.16</v>
      </c>
      <c r="G1126">
        <f t="shared" si="129"/>
        <v>14056.515931082031</v>
      </c>
      <c r="H1126">
        <f t="shared" si="130"/>
        <v>13553.476731276514</v>
      </c>
      <c r="I1126" s="5">
        <f t="shared" si="128"/>
        <v>0</v>
      </c>
      <c r="J1126" s="6">
        <f>+H1126+SUM($B$4:$B$5)-SUM($F$15:F1126)</f>
        <v>27024.251468118615</v>
      </c>
      <c r="K1126" s="10">
        <f t="shared" si="131"/>
        <v>-5.5619363409901146E-3</v>
      </c>
      <c r="L1126" s="10">
        <f>+H1126/SUM($F$15:F1126)-1</f>
        <v>4.8282202174745104E-2</v>
      </c>
      <c r="M1126" s="14">
        <f t="shared" si="134"/>
        <v>0</v>
      </c>
      <c r="N1126" s="14">
        <f t="shared" si="132"/>
        <v>1660.9652856956525</v>
      </c>
      <c r="O1126" s="4">
        <f t="shared" si="133"/>
        <v>7.7841634467049268</v>
      </c>
      <c r="P1126" s="14">
        <f>+AVERAGEIF($C$15:C1126,"&lt;&gt;",$B$15:B1126)</f>
        <v>7.8852321428571415</v>
      </c>
    </row>
    <row r="1127" spans="1:16" x14ac:dyDescent="0.25">
      <c r="A1127" s="1">
        <v>41852</v>
      </c>
      <c r="B1127" s="14">
        <v>8.09</v>
      </c>
      <c r="G1127">
        <f t="shared" si="129"/>
        <v>13935.933073830101</v>
      </c>
      <c r="H1127">
        <f t="shared" si="130"/>
        <v>13437.209161277817</v>
      </c>
      <c r="I1127" s="5">
        <f t="shared" si="128"/>
        <v>0</v>
      </c>
      <c r="J1127" s="6">
        <f>+H1127+SUM($B$4:$B$5)-SUM($F$15:F1127)</f>
        <v>26907.983898119914</v>
      </c>
      <c r="K1127" s="10">
        <f t="shared" si="131"/>
        <v>-4.3023419218795045E-3</v>
      </c>
      <c r="L1127" s="10">
        <f>+H1127/SUM($F$15:F1127)-1</f>
        <v>3.9289585244324243E-2</v>
      </c>
      <c r="M1127" s="14">
        <f t="shared" si="134"/>
        <v>0</v>
      </c>
      <c r="N1127" s="14">
        <f t="shared" si="132"/>
        <v>1660.9652856956525</v>
      </c>
      <c r="O1127" s="4">
        <f t="shared" si="133"/>
        <v>7.7841634467049268</v>
      </c>
      <c r="P1127" s="14">
        <f>+AVERAGEIF($C$15:C1127,"&lt;&gt;",$B$15:B1127)</f>
        <v>7.8852321428571415</v>
      </c>
    </row>
    <row r="1128" spans="1:16" x14ac:dyDescent="0.25">
      <c r="A1128" s="1">
        <v>41856</v>
      </c>
      <c r="B1128" s="14">
        <v>8.1440000000000001</v>
      </c>
      <c r="G1128">
        <f t="shared" si="129"/>
        <v>14028.954135138734</v>
      </c>
      <c r="H1128">
        <f t="shared" si="130"/>
        <v>13526.901286705384</v>
      </c>
      <c r="I1128" s="5">
        <f t="shared" si="128"/>
        <v>0</v>
      </c>
      <c r="J1128" s="6">
        <f>+H1128+SUM($B$4:$B$5)-SUM($F$15:F1128)</f>
        <v>26997.676023547479</v>
      </c>
      <c r="K1128" s="10">
        <f t="shared" si="131"/>
        <v>3.3332904377809669E-3</v>
      </c>
      <c r="L1128" s="10">
        <f>+H1128/SUM($F$15:F1128)-1</f>
        <v>4.62267468763633E-2</v>
      </c>
      <c r="M1128" s="14">
        <f t="shared" si="134"/>
        <v>0</v>
      </c>
      <c r="N1128" s="14">
        <f t="shared" si="132"/>
        <v>1660.9652856956525</v>
      </c>
      <c r="O1128" s="4">
        <f t="shared" si="133"/>
        <v>7.7841634467049268</v>
      </c>
      <c r="P1128" s="14">
        <f>+AVERAGEIF($C$15:C1128,"&lt;&gt;",$B$15:B1128)</f>
        <v>7.8852321428571415</v>
      </c>
    </row>
    <row r="1129" spans="1:16" x14ac:dyDescent="0.25">
      <c r="A1129" s="1">
        <v>41857</v>
      </c>
      <c r="B1129" s="14">
        <v>8.1080000000000005</v>
      </c>
      <c r="G1129">
        <f t="shared" si="129"/>
        <v>13966.940094266314</v>
      </c>
      <c r="H1129">
        <f t="shared" si="130"/>
        <v>13467.10653642034</v>
      </c>
      <c r="I1129" s="5">
        <f t="shared" si="128"/>
        <v>0</v>
      </c>
      <c r="J1129" s="6">
        <f>+H1129+SUM($B$4:$B$5)-SUM($F$15:F1129)</f>
        <v>26937.881273262436</v>
      </c>
      <c r="K1129" s="10">
        <f t="shared" si="131"/>
        <v>-2.2148110168034307E-3</v>
      </c>
      <c r="L1129" s="10">
        <f>+H1129/SUM($F$15:F1129)-1</f>
        <v>4.1601972455004077E-2</v>
      </c>
      <c r="M1129" s="14">
        <f t="shared" si="134"/>
        <v>0</v>
      </c>
      <c r="N1129" s="14">
        <f t="shared" si="132"/>
        <v>1660.9652856956525</v>
      </c>
      <c r="O1129" s="4">
        <f t="shared" si="133"/>
        <v>7.7841634467049268</v>
      </c>
      <c r="P1129" s="14">
        <f>+AVERAGEIF($C$15:C1129,"&lt;&gt;",$B$15:B1129)</f>
        <v>7.8852321428571415</v>
      </c>
    </row>
    <row r="1130" spans="1:16" x14ac:dyDescent="0.25">
      <c r="A1130" s="1">
        <v>41858</v>
      </c>
      <c r="B1130" s="14">
        <v>8.0690000000000008</v>
      </c>
      <c r="G1130">
        <f t="shared" si="129"/>
        <v>13899.758216654525</v>
      </c>
      <c r="H1130">
        <f t="shared" si="130"/>
        <v>13402.328890278211</v>
      </c>
      <c r="I1130" s="5">
        <f t="shared" si="128"/>
        <v>0</v>
      </c>
      <c r="J1130" s="6">
        <f>+H1130+SUM($B$4:$B$5)-SUM($F$15:F1130)</f>
        <v>26873.103627120305</v>
      </c>
      <c r="K1130" s="10">
        <f t="shared" si="131"/>
        <v>-2.4047045677058065E-3</v>
      </c>
      <c r="L1130" s="10">
        <f>+H1130/SUM($F$15:F1130)-1</f>
        <v>3.6591800165198363E-2</v>
      </c>
      <c r="M1130" s="14">
        <f t="shared" si="134"/>
        <v>0</v>
      </c>
      <c r="N1130" s="14">
        <f t="shared" si="132"/>
        <v>1660.9652856956525</v>
      </c>
      <c r="O1130" s="4">
        <f t="shared" si="133"/>
        <v>7.7841634467049268</v>
      </c>
      <c r="P1130" s="14">
        <f>+AVERAGEIF($C$15:C1130,"&lt;&gt;",$B$15:B1130)</f>
        <v>7.8852321428571415</v>
      </c>
    </row>
    <row r="1131" spans="1:16" x14ac:dyDescent="0.25">
      <c r="A1131" s="1">
        <v>41859</v>
      </c>
      <c r="B1131" s="14">
        <v>7.9969999999999999</v>
      </c>
      <c r="C1131">
        <f>+$B$3</f>
        <v>200</v>
      </c>
      <c r="D1131" s="7">
        <f>+$D$11</f>
        <v>2.223157894736842</v>
      </c>
      <c r="E1131">
        <v>1.54</v>
      </c>
      <c r="F1131" s="6">
        <f>+C1131-D1131-E1131</f>
        <v>196.23684210526318</v>
      </c>
      <c r="G1131">
        <f t="shared" si="129"/>
        <v>13975.730134909682</v>
      </c>
      <c r="H1131">
        <f t="shared" si="130"/>
        <v>13478.976231813385</v>
      </c>
      <c r="I1131" s="5">
        <f t="shared" si="128"/>
        <v>646800</v>
      </c>
      <c r="J1131" s="6">
        <f>+H1131+SUM($B$4:$B$5)-SUM($F$15:F1131)</f>
        <v>26753.514126550221</v>
      </c>
      <c r="K1131" s="10">
        <f t="shared" si="131"/>
        <v>-4.4501558967455779E-3</v>
      </c>
      <c r="L1131" s="10">
        <f>+H1131/SUM($F$15:F1131)-1</f>
        <v>2.6933461368073619E-2</v>
      </c>
      <c r="M1131" s="14">
        <f t="shared" si="134"/>
        <v>24.538807315901362</v>
      </c>
      <c r="N1131" s="14">
        <f t="shared" si="132"/>
        <v>1685.5040930115538</v>
      </c>
      <c r="O1131" s="4">
        <f t="shared" si="133"/>
        <v>7.787262077668057</v>
      </c>
      <c r="P1131" s="14">
        <f>+AVERAGEIF($C$15:C1131,"&lt;&gt;",$B$15:B1131)</f>
        <v>7.8871929824561393</v>
      </c>
    </row>
    <row r="1132" spans="1:16" x14ac:dyDescent="0.25">
      <c r="A1132" s="1">
        <v>41862</v>
      </c>
      <c r="B1132" s="14">
        <v>8.1189999999999998</v>
      </c>
      <c r="G1132">
        <f t="shared" si="129"/>
        <v>14188.939973156395</v>
      </c>
      <c r="H1132">
        <f t="shared" si="130"/>
        <v>13684.607731160793</v>
      </c>
      <c r="I1132" s="5">
        <f t="shared" si="128"/>
        <v>0</v>
      </c>
      <c r="J1132" s="6">
        <f>+H1132+SUM($B$4:$B$5)-SUM($F$15:F1132)</f>
        <v>26959.145625897629</v>
      </c>
      <c r="K1132" s="10">
        <f t="shared" si="131"/>
        <v>7.6861491307169683E-3</v>
      </c>
      <c r="L1132" s="10">
        <f>+H1132/SUM($F$15:F1132)-1</f>
        <v>4.2600071632785896E-2</v>
      </c>
      <c r="M1132" s="14">
        <f t="shared" si="134"/>
        <v>0</v>
      </c>
      <c r="N1132" s="14">
        <f t="shared" si="132"/>
        <v>1685.5040930115538</v>
      </c>
      <c r="O1132" s="4">
        <f t="shared" si="133"/>
        <v>7.787262077668057</v>
      </c>
      <c r="P1132" s="14">
        <f>+AVERAGEIF($C$15:C1132,"&lt;&gt;",$B$15:B1132)</f>
        <v>7.8871929824561393</v>
      </c>
    </row>
    <row r="1133" spans="1:16" x14ac:dyDescent="0.25">
      <c r="A1133" s="1">
        <v>41863</v>
      </c>
      <c r="B1133" s="14">
        <v>8.1560000000000006</v>
      </c>
      <c r="G1133">
        <f t="shared" si="129"/>
        <v>14253.6019732804</v>
      </c>
      <c r="H1133">
        <f t="shared" si="130"/>
        <v>13746.971382602222</v>
      </c>
      <c r="I1133" s="5">
        <f t="shared" si="128"/>
        <v>0</v>
      </c>
      <c r="J1133" s="6">
        <f>+H1133+SUM($B$4:$B$5)-SUM($F$15:F1133)</f>
        <v>27021.509277339053</v>
      </c>
      <c r="K1133" s="10">
        <f t="shared" si="131"/>
        <v>2.3132651274200278E-3</v>
      </c>
      <c r="L1133" s="10">
        <f>+H1133/SUM($F$15:F1133)-1</f>
        <v>4.7351420647493647E-2</v>
      </c>
      <c r="M1133" s="14">
        <f t="shared" si="134"/>
        <v>0</v>
      </c>
      <c r="N1133" s="14">
        <f t="shared" si="132"/>
        <v>1685.5040930115538</v>
      </c>
      <c r="O1133" s="4">
        <f t="shared" si="133"/>
        <v>7.787262077668057</v>
      </c>
      <c r="P1133" s="14">
        <f>+AVERAGEIF($C$15:C1133,"&lt;&gt;",$B$15:B1133)</f>
        <v>7.8871929824561393</v>
      </c>
    </row>
    <row r="1134" spans="1:16" x14ac:dyDescent="0.25">
      <c r="A1134" s="1">
        <v>41864</v>
      </c>
      <c r="B1134" s="14">
        <v>8.1890000000000001</v>
      </c>
      <c r="G1134">
        <f t="shared" si="129"/>
        <v>14311.273486904511</v>
      </c>
      <c r="H1134">
        <f t="shared" si="130"/>
        <v>13802.593017671603</v>
      </c>
      <c r="I1134" s="5">
        <f t="shared" si="128"/>
        <v>0</v>
      </c>
      <c r="J1134" s="6">
        <f>+H1134+SUM($B$4:$B$5)-SUM($F$15:F1134)</f>
        <v>27077.13091240844</v>
      </c>
      <c r="K1134" s="10">
        <f t="shared" si="131"/>
        <v>2.0584207380316411E-3</v>
      </c>
      <c r="L1134" s="10">
        <f>+H1134/SUM($F$15:F1134)-1</f>
        <v>5.1589110309260278E-2</v>
      </c>
      <c r="M1134" s="14">
        <f t="shared" si="134"/>
        <v>0</v>
      </c>
      <c r="N1134" s="14">
        <f t="shared" si="132"/>
        <v>1685.5040930115538</v>
      </c>
      <c r="O1134" s="4">
        <f t="shared" si="133"/>
        <v>7.787262077668057</v>
      </c>
      <c r="P1134" s="14">
        <f>+AVERAGEIF($C$15:C1134,"&lt;&gt;",$B$15:B1134)</f>
        <v>7.8871929824561393</v>
      </c>
    </row>
    <row r="1135" spans="1:16" x14ac:dyDescent="0.25">
      <c r="A1135" s="1">
        <v>41865</v>
      </c>
      <c r="B1135" s="14">
        <v>8.1959999999999997</v>
      </c>
      <c r="G1135">
        <f t="shared" si="129"/>
        <v>14323.506838279322</v>
      </c>
      <c r="H1135">
        <f t="shared" si="130"/>
        <v>13814.391546322684</v>
      </c>
      <c r="I1135" s="5">
        <f t="shared" si="128"/>
        <v>0</v>
      </c>
      <c r="J1135" s="6">
        <f>+H1135+SUM($B$4:$B$5)-SUM($F$15:F1135)</f>
        <v>27088.929441059521</v>
      </c>
      <c r="K1135" s="10">
        <f t="shared" si="131"/>
        <v>4.3573777034389138E-4</v>
      </c>
      <c r="L1135" s="10">
        <f>+H1135/SUM($F$15:F1135)-1</f>
        <v>5.2488014176907738E-2</v>
      </c>
      <c r="M1135" s="14">
        <f t="shared" si="134"/>
        <v>0</v>
      </c>
      <c r="N1135" s="14">
        <f t="shared" si="132"/>
        <v>1685.5040930115538</v>
      </c>
      <c r="O1135" s="4">
        <f t="shared" si="133"/>
        <v>7.787262077668057</v>
      </c>
      <c r="P1135" s="14">
        <f>+AVERAGEIF($C$15:C1135,"&lt;&gt;",$B$15:B1135)</f>
        <v>7.8871929824561393</v>
      </c>
    </row>
    <row r="1136" spans="1:16" x14ac:dyDescent="0.25">
      <c r="A1136" s="1">
        <v>41869</v>
      </c>
      <c r="B1136" s="14">
        <v>8.24</v>
      </c>
      <c r="G1136">
        <f t="shared" si="129"/>
        <v>14400.402189778139</v>
      </c>
      <c r="H1136">
        <f t="shared" si="130"/>
        <v>13888.553726415194</v>
      </c>
      <c r="I1136" s="5">
        <f t="shared" si="128"/>
        <v>0</v>
      </c>
      <c r="J1136" s="6">
        <f>+H1136+SUM($B$4:$B$5)-SUM($F$15:F1136)</f>
        <v>27163.091621152027</v>
      </c>
      <c r="K1136" s="10">
        <f t="shared" si="131"/>
        <v>2.7377301954243372E-3</v>
      </c>
      <c r="L1136" s="10">
        <f>+H1136/SUM($F$15:F1136)-1</f>
        <v>5.8138267059262949E-2</v>
      </c>
      <c r="M1136" s="14">
        <f t="shared" si="134"/>
        <v>0</v>
      </c>
      <c r="N1136" s="14">
        <f t="shared" si="132"/>
        <v>1685.5040930115538</v>
      </c>
      <c r="O1136" s="4">
        <f t="shared" si="133"/>
        <v>7.787262077668057</v>
      </c>
      <c r="P1136" s="14">
        <f>+AVERAGEIF($C$15:C1136,"&lt;&gt;",$B$15:B1136)</f>
        <v>7.8871929824561393</v>
      </c>
    </row>
    <row r="1137" spans="1:16" x14ac:dyDescent="0.25">
      <c r="A1137" s="1">
        <v>41870</v>
      </c>
      <c r="B1137" s="14">
        <v>8.3160000000000007</v>
      </c>
      <c r="G1137">
        <f t="shared" si="129"/>
        <v>14533.221433276092</v>
      </c>
      <c r="H1137">
        <f t="shared" si="130"/>
        <v>14016.652037484071</v>
      </c>
      <c r="I1137" s="5">
        <f t="shared" si="128"/>
        <v>0</v>
      </c>
      <c r="J1137" s="6">
        <f>+H1137+SUM($B$4:$B$5)-SUM($F$15:F1137)</f>
        <v>27291.189932220903</v>
      </c>
      <c r="K1137" s="10">
        <f t="shared" si="131"/>
        <v>4.7158958507185211E-3</v>
      </c>
      <c r="L1137" s="10">
        <f>+H1137/SUM($F$15:F1137)-1</f>
        <v>6.7897794765149344E-2</v>
      </c>
      <c r="M1137" s="14">
        <f t="shared" si="134"/>
        <v>0</v>
      </c>
      <c r="N1137" s="14">
        <f t="shared" si="132"/>
        <v>1685.5040930115538</v>
      </c>
      <c r="O1137" s="4">
        <f t="shared" si="133"/>
        <v>7.787262077668057</v>
      </c>
      <c r="P1137" s="14">
        <f>+AVERAGEIF($C$15:C1137,"&lt;&gt;",$B$15:B1137)</f>
        <v>7.8871929824561393</v>
      </c>
    </row>
    <row r="1138" spans="1:16" x14ac:dyDescent="0.25">
      <c r="A1138" s="1">
        <v>41871</v>
      </c>
      <c r="B1138" s="14">
        <v>8.3390000000000004</v>
      </c>
      <c r="G1138">
        <f t="shared" si="129"/>
        <v>14573.416730650473</v>
      </c>
      <c r="H1138">
        <f t="shared" si="130"/>
        <v>14055.418631623337</v>
      </c>
      <c r="I1138" s="5">
        <f t="shared" si="128"/>
        <v>0</v>
      </c>
      <c r="J1138" s="6">
        <f>+H1138+SUM($B$4:$B$5)-SUM($F$15:F1138)</f>
        <v>27329.956526360173</v>
      </c>
      <c r="K1138" s="10">
        <f t="shared" si="131"/>
        <v>1.4204801709103432E-3</v>
      </c>
      <c r="L1138" s="10">
        <f>+H1138/SUM($F$15:F1138)-1</f>
        <v>7.0851336044562396E-2</v>
      </c>
      <c r="M1138" s="14">
        <f t="shared" si="134"/>
        <v>0</v>
      </c>
      <c r="N1138" s="14">
        <f t="shared" si="132"/>
        <v>1685.5040930115538</v>
      </c>
      <c r="O1138" s="4">
        <f t="shared" si="133"/>
        <v>7.787262077668057</v>
      </c>
      <c r="P1138" s="14">
        <f>+AVERAGEIF($C$15:C1138,"&lt;&gt;",$B$15:B1138)</f>
        <v>7.8871929824561393</v>
      </c>
    </row>
    <row r="1139" spans="1:16" x14ac:dyDescent="0.25">
      <c r="A1139" s="1">
        <v>41872</v>
      </c>
      <c r="B1139" s="14">
        <v>8.3179999999999996</v>
      </c>
      <c r="G1139">
        <f t="shared" si="129"/>
        <v>14536.716676526037</v>
      </c>
      <c r="H1139">
        <f t="shared" si="130"/>
        <v>14020.023045670094</v>
      </c>
      <c r="I1139" s="5">
        <f t="shared" si="128"/>
        <v>0</v>
      </c>
      <c r="J1139" s="6">
        <f>+H1139+SUM($B$4:$B$5)-SUM($F$15:F1139)</f>
        <v>27294.560940406929</v>
      </c>
      <c r="K1139" s="10">
        <f t="shared" si="131"/>
        <v>-1.2951204631117541E-3</v>
      </c>
      <c r="L1139" s="10">
        <f>+H1139/SUM($F$15:F1139)-1</f>
        <v>6.8154624441620015E-2</v>
      </c>
      <c r="M1139" s="14">
        <f t="shared" si="134"/>
        <v>0</v>
      </c>
      <c r="N1139" s="14">
        <f t="shared" si="132"/>
        <v>1685.5040930115538</v>
      </c>
      <c r="O1139" s="4">
        <f t="shared" si="133"/>
        <v>7.787262077668057</v>
      </c>
      <c r="P1139" s="14">
        <f>+AVERAGEIF($C$15:C1139,"&lt;&gt;",$B$15:B1139)</f>
        <v>7.8871929824561393</v>
      </c>
    </row>
    <row r="1140" spans="1:16" x14ac:dyDescent="0.25">
      <c r="A1140" s="1">
        <v>41873</v>
      </c>
      <c r="B1140" s="14">
        <v>8.3529999999999998</v>
      </c>
      <c r="G1140">
        <f t="shared" si="129"/>
        <v>14597.883433400093</v>
      </c>
      <c r="H1140">
        <f t="shared" si="130"/>
        <v>14079.015688925498</v>
      </c>
      <c r="I1140" s="5">
        <f t="shared" si="128"/>
        <v>0</v>
      </c>
      <c r="J1140" s="6">
        <f>+H1140+SUM($B$4:$B$5)-SUM($F$15:F1140)</f>
        <v>27353.553583662335</v>
      </c>
      <c r="K1140" s="10">
        <f t="shared" si="131"/>
        <v>2.1613332921606165E-3</v>
      </c>
      <c r="L1140" s="10">
        <f>+H1140/SUM($F$15:F1140)-1</f>
        <v>7.2649143779857317E-2</v>
      </c>
      <c r="M1140" s="14">
        <f t="shared" si="134"/>
        <v>0</v>
      </c>
      <c r="N1140" s="14">
        <f t="shared" si="132"/>
        <v>1685.5040930115538</v>
      </c>
      <c r="O1140" s="4">
        <f t="shared" si="133"/>
        <v>7.787262077668057</v>
      </c>
      <c r="P1140" s="14">
        <f>+AVERAGEIF($C$15:C1140,"&lt;&gt;",$B$15:B1140)</f>
        <v>7.8871929824561393</v>
      </c>
    </row>
    <row r="1141" spans="1:16" x14ac:dyDescent="0.25">
      <c r="A1141" s="1">
        <v>41876</v>
      </c>
      <c r="B1141" s="14">
        <v>8.3859999999999992</v>
      </c>
      <c r="G1141">
        <f t="shared" si="129"/>
        <v>14655.554947024202</v>
      </c>
      <c r="H1141">
        <f t="shared" si="130"/>
        <v>14134.637323994877</v>
      </c>
      <c r="I1141" s="5">
        <f t="shared" si="128"/>
        <v>0</v>
      </c>
      <c r="J1141" s="6">
        <f>+H1141+SUM($B$4:$B$5)-SUM($F$15:F1141)</f>
        <v>27409.175218731707</v>
      </c>
      <c r="K1141" s="10">
        <f t="shared" si="131"/>
        <v>2.033433604860635E-3</v>
      </c>
      <c r="L1141" s="10">
        <f>+H1141/SUM($F$15:F1141)-1</f>
        <v>7.6886833441623503E-2</v>
      </c>
      <c r="M1141" s="14">
        <f t="shared" si="134"/>
        <v>0</v>
      </c>
      <c r="N1141" s="14">
        <f t="shared" si="132"/>
        <v>1685.5040930115538</v>
      </c>
      <c r="O1141" s="4">
        <f t="shared" si="133"/>
        <v>7.787262077668057</v>
      </c>
      <c r="P1141" s="14">
        <f>+AVERAGEIF($C$15:C1141,"&lt;&gt;",$B$15:B1141)</f>
        <v>7.8871929824561393</v>
      </c>
    </row>
    <row r="1142" spans="1:16" x14ac:dyDescent="0.25">
      <c r="A1142" s="1">
        <v>41877</v>
      </c>
      <c r="B1142" s="14">
        <v>8.3989999999999991</v>
      </c>
      <c r="G1142">
        <f t="shared" si="129"/>
        <v>14678.274028148851</v>
      </c>
      <c r="H1142">
        <f t="shared" si="130"/>
        <v>14156.548877204026</v>
      </c>
      <c r="I1142" s="5">
        <f t="shared" si="128"/>
        <v>0</v>
      </c>
      <c r="J1142" s="6">
        <f>+H1142+SUM($B$4:$B$5)-SUM($F$15:F1142)</f>
        <v>27431.08677194086</v>
      </c>
      <c r="K1142" s="10">
        <f t="shared" si="131"/>
        <v>7.9942402623545128E-4</v>
      </c>
      <c r="L1142" s="10">
        <f>+H1142/SUM($F$15:F1142)-1</f>
        <v>7.8556226338682977E-2</v>
      </c>
      <c r="M1142" s="14">
        <f t="shared" si="134"/>
        <v>0</v>
      </c>
      <c r="N1142" s="14">
        <f t="shared" si="132"/>
        <v>1685.5040930115538</v>
      </c>
      <c r="O1142" s="4">
        <f t="shared" si="133"/>
        <v>7.787262077668057</v>
      </c>
      <c r="P1142" s="14">
        <f>+AVERAGEIF($C$15:C1142,"&lt;&gt;",$B$15:B1142)</f>
        <v>7.8871929824561393</v>
      </c>
    </row>
    <row r="1143" spans="1:16" x14ac:dyDescent="0.25">
      <c r="A1143" s="1">
        <v>41878</v>
      </c>
      <c r="B1143" s="14">
        <v>8.4420000000000002</v>
      </c>
      <c r="G1143">
        <f t="shared" si="129"/>
        <v>14753.421758022694</v>
      </c>
      <c r="H1143">
        <f t="shared" si="130"/>
        <v>14229.025553203523</v>
      </c>
      <c r="I1143" s="5">
        <f t="shared" si="128"/>
        <v>0</v>
      </c>
      <c r="J1143" s="6">
        <f>+H1143+SUM($B$4:$B$5)-SUM($F$15:F1143)</f>
        <v>27503.563447940356</v>
      </c>
      <c r="K1143" s="10">
        <f t="shared" si="131"/>
        <v>2.6421365147528686E-3</v>
      </c>
      <c r="L1143" s="10">
        <f>+H1143/SUM($F$15:F1143)-1</f>
        <v>8.4078064382802964E-2</v>
      </c>
      <c r="M1143" s="14">
        <f t="shared" si="134"/>
        <v>0</v>
      </c>
      <c r="N1143" s="14">
        <f t="shared" si="132"/>
        <v>1685.5040930115538</v>
      </c>
      <c r="O1143" s="4">
        <f t="shared" si="133"/>
        <v>7.787262077668057</v>
      </c>
      <c r="P1143" s="14">
        <f>+AVERAGEIF($C$15:C1143,"&lt;&gt;",$B$15:B1143)</f>
        <v>7.8871929824561393</v>
      </c>
    </row>
    <row r="1144" spans="1:16" x14ac:dyDescent="0.25">
      <c r="A1144" s="1">
        <v>41879</v>
      </c>
      <c r="B1144" s="14">
        <v>8.4120000000000008</v>
      </c>
      <c r="G1144">
        <f t="shared" si="129"/>
        <v>14700.993109273504</v>
      </c>
      <c r="H1144">
        <f t="shared" si="130"/>
        <v>14178.460430413177</v>
      </c>
      <c r="I1144" s="5">
        <f t="shared" si="128"/>
        <v>0</v>
      </c>
      <c r="J1144" s="6">
        <f>+H1144+SUM($B$4:$B$5)-SUM($F$15:F1144)</f>
        <v>27452.998325150013</v>
      </c>
      <c r="K1144" s="10">
        <f t="shared" si="131"/>
        <v>-1.8384935059798657E-3</v>
      </c>
      <c r="L1144" s="10">
        <f>+H1144/SUM($F$15:F1144)-1</f>
        <v>8.0225619235742451E-2</v>
      </c>
      <c r="M1144" s="14">
        <f t="shared" si="134"/>
        <v>0</v>
      </c>
      <c r="N1144" s="14">
        <f t="shared" si="132"/>
        <v>1685.5040930115538</v>
      </c>
      <c r="O1144" s="4">
        <f t="shared" si="133"/>
        <v>7.787262077668057</v>
      </c>
      <c r="P1144" s="14">
        <f>+AVERAGEIF($C$15:C1144,"&lt;&gt;",$B$15:B1144)</f>
        <v>7.8871929824561393</v>
      </c>
    </row>
    <row r="1145" spans="1:16" x14ac:dyDescent="0.25">
      <c r="A1145" s="1">
        <v>41880</v>
      </c>
      <c r="B1145" s="14">
        <v>8.4190000000000005</v>
      </c>
      <c r="G1145">
        <f t="shared" si="129"/>
        <v>14713.226460648313</v>
      </c>
      <c r="H1145">
        <f t="shared" si="130"/>
        <v>14190.258959064256</v>
      </c>
      <c r="I1145" s="5">
        <f t="shared" si="128"/>
        <v>0</v>
      </c>
      <c r="J1145" s="6">
        <f>+H1145+SUM($B$4:$B$5)-SUM($F$15:F1145)</f>
        <v>27464.796853801094</v>
      </c>
      <c r="K1145" s="10">
        <f t="shared" si="131"/>
        <v>4.2977195100291077E-4</v>
      </c>
      <c r="L1145" s="10">
        <f>+H1145/SUM($F$15:F1145)-1</f>
        <v>8.1124523103389912E-2</v>
      </c>
      <c r="M1145" s="14">
        <f t="shared" si="134"/>
        <v>0</v>
      </c>
      <c r="N1145" s="14">
        <f t="shared" si="132"/>
        <v>1685.5040930115538</v>
      </c>
      <c r="O1145" s="4">
        <f t="shared" si="133"/>
        <v>7.787262077668057</v>
      </c>
      <c r="P1145" s="14">
        <f>+AVERAGEIF($C$15:C1145,"&lt;&gt;",$B$15:B1145)</f>
        <v>7.8871929824561393</v>
      </c>
    </row>
    <row r="1146" spans="1:16" x14ac:dyDescent="0.25">
      <c r="A1146" s="1">
        <v>41883</v>
      </c>
      <c r="B1146" s="14">
        <v>8.4529999999999994</v>
      </c>
      <c r="G1146">
        <f t="shared" si="129"/>
        <v>14772.645595897397</v>
      </c>
      <c r="H1146">
        <f t="shared" si="130"/>
        <v>14247.566098226647</v>
      </c>
      <c r="I1146" s="5">
        <f t="shared" si="128"/>
        <v>0</v>
      </c>
      <c r="J1146" s="6">
        <f>+H1146+SUM($B$4:$B$5)-SUM($F$15:F1146)</f>
        <v>27522.103992963483</v>
      </c>
      <c r="K1146" s="10">
        <f t="shared" si="131"/>
        <v>2.0865670140377546E-3</v>
      </c>
      <c r="L1146" s="10">
        <f>+H1146/SUM($F$15:F1146)-1</f>
        <v>8.5490627603391545E-2</v>
      </c>
      <c r="M1146" s="14">
        <f t="shared" si="134"/>
        <v>0</v>
      </c>
      <c r="N1146" s="14">
        <f t="shared" si="132"/>
        <v>1685.5040930115538</v>
      </c>
      <c r="O1146" s="4">
        <f t="shared" si="133"/>
        <v>7.787262077668057</v>
      </c>
      <c r="P1146" s="14">
        <f>+AVERAGEIF($C$15:C1146,"&lt;&gt;",$B$15:B1146)</f>
        <v>7.8871929824561393</v>
      </c>
    </row>
    <row r="1147" spans="1:16" x14ac:dyDescent="0.25">
      <c r="A1147" s="1">
        <v>41884</v>
      </c>
      <c r="B1147" s="14">
        <v>8.4359999999999999</v>
      </c>
      <c r="G1147">
        <f t="shared" si="129"/>
        <v>14742.936028272856</v>
      </c>
      <c r="H1147">
        <f t="shared" si="130"/>
        <v>14218.912528645451</v>
      </c>
      <c r="I1147" s="5">
        <f t="shared" si="128"/>
        <v>0</v>
      </c>
      <c r="J1147" s="6">
        <f>+H1147+SUM($B$4:$B$5)-SUM($F$15:F1147)</f>
        <v>27493.450423382284</v>
      </c>
      <c r="K1147" s="10">
        <f t="shared" si="131"/>
        <v>-1.0411111588171096E-3</v>
      </c>
      <c r="L1147" s="10">
        <f>+H1147/SUM($F$15:F1147)-1</f>
        <v>8.3307575353390728E-2</v>
      </c>
      <c r="M1147" s="14">
        <f t="shared" si="134"/>
        <v>0</v>
      </c>
      <c r="N1147" s="14">
        <f t="shared" si="132"/>
        <v>1685.5040930115538</v>
      </c>
      <c r="O1147" s="4">
        <f t="shared" si="133"/>
        <v>7.787262077668057</v>
      </c>
      <c r="P1147" s="14">
        <f>+AVERAGEIF($C$15:C1147,"&lt;&gt;",$B$15:B1147)</f>
        <v>7.8871929824561393</v>
      </c>
    </row>
    <row r="1148" spans="1:16" x14ac:dyDescent="0.25">
      <c r="A1148" s="1">
        <v>41885</v>
      </c>
      <c r="B1148" s="14">
        <v>8.5299999999999994</v>
      </c>
      <c r="G1148">
        <f t="shared" si="129"/>
        <v>14907.212461020325</v>
      </c>
      <c r="H1148">
        <f t="shared" si="130"/>
        <v>14377.349913388536</v>
      </c>
      <c r="I1148" s="5">
        <f t="shared" si="128"/>
        <v>0</v>
      </c>
      <c r="J1148" s="6">
        <f>+H1148+SUM($B$4:$B$5)-SUM($F$15:F1148)</f>
        <v>27651.887808125368</v>
      </c>
      <c r="K1148" s="10">
        <f t="shared" si="131"/>
        <v>5.7627319344515371E-3</v>
      </c>
      <c r="L1148" s="10">
        <f>+H1148/SUM($F$15:F1148)-1</f>
        <v>9.5378570147513164E-2</v>
      </c>
      <c r="M1148" s="14">
        <f t="shared" si="134"/>
        <v>0</v>
      </c>
      <c r="N1148" s="14">
        <f t="shared" si="132"/>
        <v>1685.5040930115538</v>
      </c>
      <c r="O1148" s="4">
        <f t="shared" si="133"/>
        <v>7.787262077668057</v>
      </c>
      <c r="P1148" s="14">
        <f>+AVERAGEIF($C$15:C1148,"&lt;&gt;",$B$15:B1148)</f>
        <v>7.8871929824561393</v>
      </c>
    </row>
    <row r="1149" spans="1:16" x14ac:dyDescent="0.25">
      <c r="A1149" s="1">
        <v>41886</v>
      </c>
      <c r="B1149" s="14">
        <v>8.6280000000000001</v>
      </c>
      <c r="G1149">
        <f t="shared" si="129"/>
        <v>15078.479380267687</v>
      </c>
      <c r="H1149">
        <f t="shared" si="130"/>
        <v>14542.529314503669</v>
      </c>
      <c r="I1149" s="5">
        <f t="shared" si="128"/>
        <v>0</v>
      </c>
      <c r="J1149" s="6">
        <f>+H1149+SUM($B$4:$B$5)-SUM($F$15:F1149)</f>
        <v>27817.067209240504</v>
      </c>
      <c r="K1149" s="10">
        <f t="shared" si="131"/>
        <v>5.9735307137547267E-3</v>
      </c>
      <c r="L1149" s="10">
        <f>+H1149/SUM($F$15:F1149)-1</f>
        <v>0.10796322429457739</v>
      </c>
      <c r="M1149" s="14">
        <f t="shared" si="134"/>
        <v>0</v>
      </c>
      <c r="N1149" s="14">
        <f t="shared" si="132"/>
        <v>1685.5040930115538</v>
      </c>
      <c r="O1149" s="4">
        <f t="shared" si="133"/>
        <v>7.787262077668057</v>
      </c>
      <c r="P1149" s="14">
        <f>+AVERAGEIF($C$15:C1149,"&lt;&gt;",$B$15:B1149)</f>
        <v>7.8871929824561393</v>
      </c>
    </row>
    <row r="1150" spans="1:16" x14ac:dyDescent="0.25">
      <c r="A1150" s="1">
        <v>41887</v>
      </c>
      <c r="B1150" s="14">
        <v>8.61</v>
      </c>
      <c r="G1150">
        <f t="shared" si="129"/>
        <v>15047.02219101817</v>
      </c>
      <c r="H1150">
        <f t="shared" si="130"/>
        <v>14512.190240829459</v>
      </c>
      <c r="I1150" s="5">
        <f t="shared" si="128"/>
        <v>0</v>
      </c>
      <c r="J1150" s="6">
        <f>+H1150+SUM($B$4:$B$5)-SUM($F$15:F1150)</f>
        <v>27786.728135566289</v>
      </c>
      <c r="K1150" s="10">
        <f t="shared" si="131"/>
        <v>-1.0906639958124797E-3</v>
      </c>
      <c r="L1150" s="10">
        <f>+H1150/SUM($F$15:F1150)-1</f>
        <v>0.1056517572063409</v>
      </c>
      <c r="M1150" s="14">
        <f t="shared" si="134"/>
        <v>0</v>
      </c>
      <c r="N1150" s="14">
        <f t="shared" si="132"/>
        <v>1685.5040930115538</v>
      </c>
      <c r="O1150" s="4">
        <f t="shared" si="133"/>
        <v>7.787262077668057</v>
      </c>
      <c r="P1150" s="14">
        <f>+AVERAGEIF($C$15:C1150,"&lt;&gt;",$B$15:B1150)</f>
        <v>7.8871929824561393</v>
      </c>
    </row>
    <row r="1151" spans="1:16" x14ac:dyDescent="0.25">
      <c r="A1151" s="1">
        <v>41890</v>
      </c>
      <c r="B1151" s="14">
        <v>8.6020000000000003</v>
      </c>
      <c r="C1151">
        <f>+$B$3</f>
        <v>200</v>
      </c>
      <c r="D1151" s="7">
        <f>+$D$11</f>
        <v>2.223157894736842</v>
      </c>
      <c r="E1151">
        <v>1.54</v>
      </c>
      <c r="F1151" s="6">
        <f>+C1151-D1151-E1151</f>
        <v>196.23684210526318</v>
      </c>
      <c r="G1151">
        <f t="shared" si="129"/>
        <v>15233.041218018387</v>
      </c>
      <c r="H1151">
        <f t="shared" si="130"/>
        <v>14694.94305019063</v>
      </c>
      <c r="I1151" s="5">
        <f t="shared" si="128"/>
        <v>640600</v>
      </c>
      <c r="J1151" s="6">
        <f>+H1151+SUM($B$4:$B$5)-SUM($F$15:F1151)</f>
        <v>27773.244102822202</v>
      </c>
      <c r="K1151" s="10">
        <f t="shared" si="131"/>
        <v>-4.8526881892319018E-4</v>
      </c>
      <c r="L1151" s="10">
        <f>+H1151/SUM($F$15:F1151)-1</f>
        <v>0.1030832559906687</v>
      </c>
      <c r="M1151" s="14">
        <f t="shared" si="134"/>
        <v>22.812932121048963</v>
      </c>
      <c r="N1151" s="14">
        <f t="shared" si="132"/>
        <v>1708.3170251326028</v>
      </c>
      <c r="O1151" s="4">
        <f t="shared" si="133"/>
        <v>7.7981421196305023</v>
      </c>
      <c r="P1151" s="14">
        <f>+AVERAGEIF($C$15:C1151,"&lt;&gt;",$B$15:B1151)</f>
        <v>7.8995172413793089</v>
      </c>
    </row>
    <row r="1152" spans="1:16" x14ac:dyDescent="0.25">
      <c r="A1152" s="1">
        <v>41891</v>
      </c>
      <c r="B1152" s="14">
        <v>8.5690000000000008</v>
      </c>
      <c r="G1152">
        <f t="shared" si="129"/>
        <v>15174.602440967166</v>
      </c>
      <c r="H1152">
        <f t="shared" si="130"/>
        <v>14638.568588361255</v>
      </c>
      <c r="I1152" s="5">
        <f t="shared" si="128"/>
        <v>0</v>
      </c>
      <c r="J1152" s="6">
        <f>+H1152+SUM($B$4:$B$5)-SUM($F$15:F1152)</f>
        <v>27716.869640992823</v>
      </c>
      <c r="K1152" s="10">
        <f t="shared" si="131"/>
        <v>-2.0298119161258343E-3</v>
      </c>
      <c r="L1152" s="10">
        <f>+H1152/SUM($F$15:F1152)-1</f>
        <v>9.885147879377354E-2</v>
      </c>
      <c r="M1152" s="14">
        <f t="shared" si="134"/>
        <v>0</v>
      </c>
      <c r="N1152" s="14">
        <f t="shared" si="132"/>
        <v>1708.3170251326028</v>
      </c>
      <c r="O1152" s="4">
        <f t="shared" si="133"/>
        <v>7.7981421196305023</v>
      </c>
      <c r="P1152" s="14">
        <f>+AVERAGEIF($C$15:C1152,"&lt;&gt;",$B$15:B1152)</f>
        <v>7.8995172413793089</v>
      </c>
    </row>
    <row r="1153" spans="1:16" x14ac:dyDescent="0.25">
      <c r="A1153" s="1">
        <v>41892</v>
      </c>
      <c r="B1153" s="14">
        <v>8.4770000000000003</v>
      </c>
      <c r="G1153">
        <f t="shared" si="129"/>
        <v>15011.682214036487</v>
      </c>
      <c r="H1153">
        <f t="shared" si="130"/>
        <v>14481.403422049054</v>
      </c>
      <c r="I1153" s="5">
        <f t="shared" si="128"/>
        <v>0</v>
      </c>
      <c r="J1153" s="6">
        <f>+H1153+SUM($B$4:$B$5)-SUM($F$15:F1153)</f>
        <v>27559.704474680628</v>
      </c>
      <c r="K1153" s="10">
        <f t="shared" si="131"/>
        <v>-5.6703793880009679E-3</v>
      </c>
      <c r="L1153" s="10">
        <f>+H1153/SUM($F$15:F1153)-1</f>
        <v>8.7053796911520154E-2</v>
      </c>
      <c r="M1153" s="14">
        <f t="shared" si="134"/>
        <v>0</v>
      </c>
      <c r="N1153" s="14">
        <f t="shared" si="132"/>
        <v>1708.3170251326028</v>
      </c>
      <c r="O1153" s="4">
        <f t="shared" si="133"/>
        <v>7.7981421196305023</v>
      </c>
      <c r="P1153" s="14">
        <f>+AVERAGEIF($C$15:C1153,"&lt;&gt;",$B$15:B1153)</f>
        <v>7.8995172413793089</v>
      </c>
    </row>
    <row r="1154" spans="1:16" x14ac:dyDescent="0.25">
      <c r="A1154" s="1">
        <v>41893</v>
      </c>
      <c r="B1154" s="14">
        <v>8.42</v>
      </c>
      <c r="G1154">
        <f t="shared" si="129"/>
        <v>14910.742508220741</v>
      </c>
      <c r="H1154">
        <f t="shared" si="130"/>
        <v>14384.029351616495</v>
      </c>
      <c r="I1154" s="5">
        <f t="shared" si="128"/>
        <v>0</v>
      </c>
      <c r="J1154" s="6">
        <f>+H1154+SUM($B$4:$B$5)-SUM($F$15:F1154)</f>
        <v>27462.330404248067</v>
      </c>
      <c r="K1154" s="10">
        <f t="shared" si="131"/>
        <v>-3.533204447893068E-3</v>
      </c>
      <c r="L1154" s="10">
        <f>+H1154/SUM($F$15:F1154)-1</f>
        <v>7.9744363571428556E-2</v>
      </c>
      <c r="M1154" s="14">
        <f t="shared" si="134"/>
        <v>0</v>
      </c>
      <c r="N1154" s="14">
        <f t="shared" si="132"/>
        <v>1708.3170251326028</v>
      </c>
      <c r="O1154" s="4">
        <f t="shared" si="133"/>
        <v>7.7981421196305023</v>
      </c>
      <c r="P1154" s="14">
        <f>+AVERAGEIF($C$15:C1154,"&lt;&gt;",$B$15:B1154)</f>
        <v>7.8995172413793089</v>
      </c>
    </row>
    <row r="1155" spans="1:16" x14ac:dyDescent="0.25">
      <c r="A1155" s="1">
        <v>41894</v>
      </c>
      <c r="B1155" s="14">
        <v>8.3640000000000008</v>
      </c>
      <c r="G1155">
        <f t="shared" si="129"/>
        <v>14811.573674436851</v>
      </c>
      <c r="H1155">
        <f t="shared" si="130"/>
        <v>14288.363598209069</v>
      </c>
      <c r="I1155" s="5">
        <f t="shared" si="128"/>
        <v>0</v>
      </c>
      <c r="J1155" s="6">
        <f>+H1155+SUM($B$4:$B$5)-SUM($F$15:F1155)</f>
        <v>27366.664650840641</v>
      </c>
      <c r="K1155" s="10">
        <f t="shared" si="131"/>
        <v>-3.4835264159748247E-3</v>
      </c>
      <c r="L1155" s="10">
        <f>+H1155/SUM($F$15:F1155)-1</f>
        <v>7.2563165903970051E-2</v>
      </c>
      <c r="M1155" s="14">
        <f t="shared" si="134"/>
        <v>0</v>
      </c>
      <c r="N1155" s="14">
        <f t="shared" si="132"/>
        <v>1708.3170251326028</v>
      </c>
      <c r="O1155" s="4">
        <f t="shared" si="133"/>
        <v>7.7981421196305023</v>
      </c>
      <c r="P1155" s="14">
        <f>+AVERAGEIF($C$15:C1155,"&lt;&gt;",$B$15:B1155)</f>
        <v>7.8995172413793089</v>
      </c>
    </row>
    <row r="1156" spans="1:16" x14ac:dyDescent="0.25">
      <c r="A1156" s="1">
        <v>41897</v>
      </c>
      <c r="B1156" s="14">
        <v>8.3230000000000004</v>
      </c>
      <c r="G1156">
        <f t="shared" si="129"/>
        <v>14738.967921130787</v>
      </c>
      <c r="H1156">
        <f t="shared" si="130"/>
        <v>14218.322600178632</v>
      </c>
      <c r="I1156" s="5">
        <f t="shared" si="128"/>
        <v>0</v>
      </c>
      <c r="J1156" s="6">
        <f>+H1156+SUM($B$4:$B$5)-SUM($F$15:F1156)</f>
        <v>27296.623652810202</v>
      </c>
      <c r="K1156" s="10">
        <f t="shared" si="131"/>
        <v>-2.5593545623502356E-3</v>
      </c>
      <c r="L1156" s="10">
        <f>+H1156/SUM($F$15:F1156)-1</f>
        <v>6.7305503326009486E-2</v>
      </c>
      <c r="M1156" s="14">
        <f t="shared" si="134"/>
        <v>0</v>
      </c>
      <c r="N1156" s="14">
        <f t="shared" si="132"/>
        <v>1708.3170251326028</v>
      </c>
      <c r="O1156" s="4">
        <f t="shared" si="133"/>
        <v>7.7981421196305023</v>
      </c>
      <c r="P1156" s="14">
        <f>+AVERAGEIF($C$15:C1156,"&lt;&gt;",$B$15:B1156)</f>
        <v>7.8995172413793089</v>
      </c>
    </row>
    <row r="1157" spans="1:16" x14ac:dyDescent="0.25">
      <c r="A1157" s="1">
        <v>41898</v>
      </c>
      <c r="B1157" s="14">
        <v>8.3059999999999992</v>
      </c>
      <c r="G1157">
        <f t="shared" si="129"/>
        <v>14708.863096589246</v>
      </c>
      <c r="H1157">
        <f t="shared" si="130"/>
        <v>14189.281210751375</v>
      </c>
      <c r="I1157" s="5">
        <f t="shared" si="128"/>
        <v>0</v>
      </c>
      <c r="J1157" s="6">
        <f>+H1157+SUM($B$4:$B$5)-SUM($F$15:F1157)</f>
        <v>27267.582263382945</v>
      </c>
      <c r="K1157" s="10">
        <f t="shared" si="131"/>
        <v>-1.0639187394250182E-3</v>
      </c>
      <c r="L1157" s="10">
        <f>+H1157/SUM($F$15:F1157)-1</f>
        <v>6.5125496891244916E-2</v>
      </c>
      <c r="M1157" s="14">
        <f t="shared" si="134"/>
        <v>0</v>
      </c>
      <c r="N1157" s="14">
        <f t="shared" si="132"/>
        <v>1708.3170251326028</v>
      </c>
      <c r="O1157" s="4">
        <f t="shared" si="133"/>
        <v>7.7981421196305023</v>
      </c>
      <c r="P1157" s="14">
        <f>+AVERAGEIF($C$15:C1157,"&lt;&gt;",$B$15:B1157)</f>
        <v>7.8995172413793089</v>
      </c>
    </row>
    <row r="1158" spans="1:16" x14ac:dyDescent="0.25">
      <c r="A1158" s="1">
        <v>41899</v>
      </c>
      <c r="B1158" s="14">
        <v>8.3539999999999992</v>
      </c>
      <c r="G1158">
        <f t="shared" si="129"/>
        <v>14793.864954118293</v>
      </c>
      <c r="H1158">
        <f t="shared" si="130"/>
        <v>14271.280427957738</v>
      </c>
      <c r="I1158" s="5">
        <f t="shared" si="128"/>
        <v>0</v>
      </c>
      <c r="J1158" s="6">
        <f>+H1158+SUM($B$4:$B$5)-SUM($F$15:F1158)</f>
        <v>27349.58148058931</v>
      </c>
      <c r="K1158" s="10">
        <f t="shared" si="131"/>
        <v>3.0072052745386824E-3</v>
      </c>
      <c r="L1158" s="10">
        <f>+H1158/SUM($F$15:F1158)-1</f>
        <v>7.1280809177637794E-2</v>
      </c>
      <c r="M1158" s="14">
        <f t="shared" si="134"/>
        <v>0</v>
      </c>
      <c r="N1158" s="14">
        <f t="shared" si="132"/>
        <v>1708.3170251326028</v>
      </c>
      <c r="O1158" s="4">
        <f t="shared" si="133"/>
        <v>7.7981421196305023</v>
      </c>
      <c r="P1158" s="14">
        <f>+AVERAGEIF($C$15:C1158,"&lt;&gt;",$B$15:B1158)</f>
        <v>7.8995172413793089</v>
      </c>
    </row>
    <row r="1159" spans="1:16" x14ac:dyDescent="0.25">
      <c r="A1159" s="1">
        <v>41900</v>
      </c>
      <c r="B1159" s="14">
        <v>8.3309999999999995</v>
      </c>
      <c r="G1159">
        <f t="shared" si="129"/>
        <v>14753.134897385624</v>
      </c>
      <c r="H1159">
        <f t="shared" si="130"/>
        <v>14231.989136379689</v>
      </c>
      <c r="I1159" s="5">
        <f t="shared" si="128"/>
        <v>0</v>
      </c>
      <c r="J1159" s="6">
        <f>+H1159+SUM($B$4:$B$5)-SUM($F$15:F1159)</f>
        <v>27310.290189011263</v>
      </c>
      <c r="K1159" s="10">
        <f t="shared" si="131"/>
        <v>-1.4366322792154218E-3</v>
      </c>
      <c r="L1159" s="10">
        <f>+H1159/SUM($F$15:F1159)-1</f>
        <v>6.8331388707074669E-2</v>
      </c>
      <c r="M1159" s="14">
        <f t="shared" si="134"/>
        <v>0</v>
      </c>
      <c r="N1159" s="14">
        <f t="shared" si="132"/>
        <v>1708.3170251326028</v>
      </c>
      <c r="O1159" s="4">
        <f t="shared" si="133"/>
        <v>7.7981421196305023</v>
      </c>
      <c r="P1159" s="14">
        <f>+AVERAGEIF($C$15:C1159,"&lt;&gt;",$B$15:B1159)</f>
        <v>7.8995172413793089</v>
      </c>
    </row>
    <row r="1160" spans="1:16" x14ac:dyDescent="0.25">
      <c r="A1160" s="1">
        <v>41901</v>
      </c>
      <c r="B1160" s="14">
        <v>8.3580000000000005</v>
      </c>
      <c r="G1160">
        <f t="shared" si="129"/>
        <v>14800.948442245717</v>
      </c>
      <c r="H1160">
        <f t="shared" si="130"/>
        <v>14278.113696058272</v>
      </c>
      <c r="I1160" s="5">
        <f t="shared" si="128"/>
        <v>0</v>
      </c>
      <c r="J1160" s="6">
        <f>+H1160+SUM($B$4:$B$5)-SUM($F$15:F1160)</f>
        <v>27356.414748689844</v>
      </c>
      <c r="K1160" s="10">
        <f t="shared" si="131"/>
        <v>1.6889077105866068E-3</v>
      </c>
      <c r="L1160" s="10">
        <f>+H1160/SUM($F$15:F1160)-1</f>
        <v>7.179375186817083E-2</v>
      </c>
      <c r="M1160" s="14">
        <f t="shared" si="134"/>
        <v>0</v>
      </c>
      <c r="N1160" s="14">
        <f t="shared" si="132"/>
        <v>1708.3170251326028</v>
      </c>
      <c r="O1160" s="4">
        <f t="shared" si="133"/>
        <v>7.7981421196305023</v>
      </c>
      <c r="P1160" s="14">
        <f>+AVERAGEIF($C$15:C1160,"&lt;&gt;",$B$15:B1160)</f>
        <v>7.8995172413793089</v>
      </c>
    </row>
    <row r="1161" spans="1:16" x14ac:dyDescent="0.25">
      <c r="A1161" s="1">
        <v>41904</v>
      </c>
      <c r="B1161" s="14">
        <v>8.2729999999999997</v>
      </c>
      <c r="G1161">
        <f t="shared" si="129"/>
        <v>14650.424319538024</v>
      </c>
      <c r="H1161">
        <f t="shared" si="130"/>
        <v>14132.906748921998</v>
      </c>
      <c r="I1161" s="5">
        <f t="shared" si="128"/>
        <v>0</v>
      </c>
      <c r="J1161" s="6">
        <f>+H1161+SUM($B$4:$B$5)-SUM($F$15:F1161)</f>
        <v>27211.207801553566</v>
      </c>
      <c r="K1161" s="10">
        <f t="shared" si="131"/>
        <v>-5.3079670150574243E-3</v>
      </c>
      <c r="L1161" s="10">
        <f>+H1161/SUM($F$15:F1161)-1</f>
        <v>6.0893719694349757E-2</v>
      </c>
      <c r="M1161" s="14">
        <f t="shared" si="134"/>
        <v>0</v>
      </c>
      <c r="N1161" s="14">
        <f t="shared" si="132"/>
        <v>1708.3170251326028</v>
      </c>
      <c r="O1161" s="4">
        <f t="shared" si="133"/>
        <v>7.7981421196305023</v>
      </c>
      <c r="P1161" s="14">
        <f>+AVERAGEIF($C$15:C1161,"&lt;&gt;",$B$15:B1161)</f>
        <v>7.8995172413793089</v>
      </c>
    </row>
    <row r="1162" spans="1:16" x14ac:dyDescent="0.25">
      <c r="A1162" s="1">
        <v>41905</v>
      </c>
      <c r="B1162" s="14">
        <v>8.1929999999999996</v>
      </c>
      <c r="G1162">
        <f t="shared" si="129"/>
        <v>14508.754556989608</v>
      </c>
      <c r="H1162">
        <f t="shared" si="130"/>
        <v>13996.24138691139</v>
      </c>
      <c r="I1162" s="5">
        <f t="shared" si="128"/>
        <v>0</v>
      </c>
      <c r="J1162" s="6">
        <f>+H1162+SUM($B$4:$B$5)-SUM($F$15:F1162)</f>
        <v>27074.542439542958</v>
      </c>
      <c r="K1162" s="10">
        <f t="shared" si="131"/>
        <v>-5.0223923541830029E-3</v>
      </c>
      <c r="L1162" s="10">
        <f>+H1162/SUM($F$15:F1162)-1</f>
        <v>5.0634865883694813E-2</v>
      </c>
      <c r="M1162" s="14">
        <f t="shared" si="134"/>
        <v>0</v>
      </c>
      <c r="N1162" s="14">
        <f t="shared" si="132"/>
        <v>1708.3170251326028</v>
      </c>
      <c r="O1162" s="4">
        <f t="shared" si="133"/>
        <v>7.7981421196305023</v>
      </c>
      <c r="P1162" s="14">
        <f>+AVERAGEIF($C$15:C1162,"&lt;&gt;",$B$15:B1162)</f>
        <v>7.8995172413793089</v>
      </c>
    </row>
    <row r="1163" spans="1:16" x14ac:dyDescent="0.25">
      <c r="A1163" s="1">
        <v>41906</v>
      </c>
      <c r="B1163" s="14">
        <v>8.2490000000000006</v>
      </c>
      <c r="G1163">
        <f t="shared" si="129"/>
        <v>14607.923390773502</v>
      </c>
      <c r="H1163">
        <f t="shared" si="130"/>
        <v>14091.907140318819</v>
      </c>
      <c r="I1163" s="5">
        <f t="shared" si="128"/>
        <v>0</v>
      </c>
      <c r="J1163" s="6">
        <f>+H1163+SUM($B$4:$B$5)-SUM($F$15:F1163)</f>
        <v>27170.208192950391</v>
      </c>
      <c r="K1163" s="10">
        <f t="shared" si="131"/>
        <v>3.5334208739095097E-3</v>
      </c>
      <c r="L1163" s="10">
        <f>+H1163/SUM($F$15:F1163)-1</f>
        <v>5.781606355115354E-2</v>
      </c>
      <c r="M1163" s="14">
        <f t="shared" si="134"/>
        <v>0</v>
      </c>
      <c r="N1163" s="14">
        <f t="shared" si="132"/>
        <v>1708.3170251326028</v>
      </c>
      <c r="O1163" s="4">
        <f t="shared" si="133"/>
        <v>7.7981421196305023</v>
      </c>
      <c r="P1163" s="14">
        <f>+AVERAGEIF($C$15:C1163,"&lt;&gt;",$B$15:B1163)</f>
        <v>7.8995172413793089</v>
      </c>
    </row>
    <row r="1164" spans="1:16" x14ac:dyDescent="0.25">
      <c r="A1164" s="1">
        <v>41907</v>
      </c>
      <c r="B1164" s="14">
        <v>8.2089999999999996</v>
      </c>
      <c r="G1164">
        <f t="shared" si="129"/>
        <v>14537.088509499292</v>
      </c>
      <c r="H1164">
        <f t="shared" si="130"/>
        <v>14023.574459313513</v>
      </c>
      <c r="I1164" s="5">
        <f t="shared" si="128"/>
        <v>0</v>
      </c>
      <c r="J1164" s="6">
        <f>+H1164+SUM($B$4:$B$5)-SUM($F$15:F1164)</f>
        <v>27101.875511945087</v>
      </c>
      <c r="K1164" s="10">
        <f t="shared" si="131"/>
        <v>-2.5149855503512342E-3</v>
      </c>
      <c r="L1164" s="10">
        <f>+H1164/SUM($F$15:F1164)-1</f>
        <v>5.2686636645826068E-2</v>
      </c>
      <c r="M1164" s="14">
        <f t="shared" si="134"/>
        <v>0</v>
      </c>
      <c r="N1164" s="14">
        <f t="shared" si="132"/>
        <v>1708.3170251326028</v>
      </c>
      <c r="O1164" s="4">
        <f t="shared" si="133"/>
        <v>7.7981421196305023</v>
      </c>
      <c r="P1164" s="14">
        <f>+AVERAGEIF($C$15:C1164,"&lt;&gt;",$B$15:B1164)</f>
        <v>7.8995172413793089</v>
      </c>
    </row>
    <row r="1165" spans="1:16" x14ac:dyDescent="0.25">
      <c r="A1165" s="1">
        <v>41908</v>
      </c>
      <c r="B1165" s="14">
        <v>8.2270000000000003</v>
      </c>
      <c r="G1165">
        <f t="shared" si="129"/>
        <v>14568.964206072687</v>
      </c>
      <c r="H1165">
        <f t="shared" si="130"/>
        <v>14054.324165765902</v>
      </c>
      <c r="I1165" s="5">
        <f t="shared" si="128"/>
        <v>0</v>
      </c>
      <c r="J1165" s="6">
        <f>+H1165+SUM($B$4:$B$5)-SUM($F$15:F1165)</f>
        <v>27132.625218397472</v>
      </c>
      <c r="K1165" s="10">
        <f t="shared" si="131"/>
        <v>1.134596992700132E-3</v>
      </c>
      <c r="L1165" s="10">
        <f>+H1165/SUM($F$15:F1165)-1</f>
        <v>5.4994878753223508E-2</v>
      </c>
      <c r="M1165" s="14">
        <f t="shared" si="134"/>
        <v>0</v>
      </c>
      <c r="N1165" s="14">
        <f t="shared" si="132"/>
        <v>1708.3170251326028</v>
      </c>
      <c r="O1165" s="4">
        <f t="shared" si="133"/>
        <v>7.7981421196305023</v>
      </c>
      <c r="P1165" s="14">
        <f>+AVERAGEIF($C$15:C1165,"&lt;&gt;",$B$15:B1165)</f>
        <v>7.8995172413793089</v>
      </c>
    </row>
    <row r="1166" spans="1:16" x14ac:dyDescent="0.25">
      <c r="A1166" s="1">
        <v>41911</v>
      </c>
      <c r="B1166" s="14">
        <v>8.1280000000000001</v>
      </c>
      <c r="G1166">
        <f t="shared" si="129"/>
        <v>14393.647874919023</v>
      </c>
      <c r="H1166">
        <f t="shared" si="130"/>
        <v>13885.200780277773</v>
      </c>
      <c r="I1166" s="5">
        <f t="shared" si="128"/>
        <v>0</v>
      </c>
      <c r="J1166" s="6">
        <f>+H1166+SUM($B$4:$B$5)-SUM($F$15:F1166)</f>
        <v>26963.501832909344</v>
      </c>
      <c r="K1166" s="10">
        <f t="shared" si="131"/>
        <v>-6.2332112770809855E-3</v>
      </c>
      <c r="L1166" s="10">
        <f>+H1166/SUM($F$15:F1166)-1</f>
        <v>4.2299547162538031E-2</v>
      </c>
      <c r="M1166" s="14">
        <f t="shared" si="134"/>
        <v>0</v>
      </c>
      <c r="N1166" s="14">
        <f t="shared" si="132"/>
        <v>1708.3170251326028</v>
      </c>
      <c r="O1166" s="4">
        <f t="shared" si="133"/>
        <v>7.7981421196305023</v>
      </c>
      <c r="P1166" s="14">
        <f>+AVERAGEIF($C$15:C1166,"&lt;&gt;",$B$15:B1166)</f>
        <v>7.8995172413793089</v>
      </c>
    </row>
    <row r="1167" spans="1:16" x14ac:dyDescent="0.25">
      <c r="A1167" s="1">
        <v>41912</v>
      </c>
      <c r="B1167" s="14">
        <v>8.1270000000000007</v>
      </c>
      <c r="G1167">
        <f t="shared" si="129"/>
        <v>14391.877002887168</v>
      </c>
      <c r="H1167">
        <f t="shared" si="130"/>
        <v>13883.492463252642</v>
      </c>
      <c r="I1167" s="5">
        <f t="shared" si="128"/>
        <v>0</v>
      </c>
      <c r="J1167" s="6">
        <f>+H1167+SUM($B$4:$B$5)-SUM($F$15:F1167)</f>
        <v>26961.793515884208</v>
      </c>
      <c r="K1167" s="10">
        <f t="shared" si="131"/>
        <v>-6.33566454283363E-5</v>
      </c>
      <c r="L1167" s="10">
        <f>+H1167/SUM($F$15:F1167)-1</f>
        <v>4.2171311489904939E-2</v>
      </c>
      <c r="M1167" s="14">
        <f t="shared" si="134"/>
        <v>0</v>
      </c>
      <c r="N1167" s="14">
        <f t="shared" si="132"/>
        <v>1708.3170251326028</v>
      </c>
      <c r="O1167" s="4">
        <f t="shared" si="133"/>
        <v>7.7981421196305023</v>
      </c>
      <c r="P1167" s="14">
        <f>+AVERAGEIF($C$15:C1167,"&lt;&gt;",$B$15:B1167)</f>
        <v>7.8995172413793089</v>
      </c>
    </row>
    <row r="1168" spans="1:16" x14ac:dyDescent="0.25">
      <c r="A1168" s="1">
        <v>41913</v>
      </c>
      <c r="B1168" s="14">
        <v>8.0839999999999996</v>
      </c>
      <c r="G1168">
        <f t="shared" si="129"/>
        <v>14315.729505517393</v>
      </c>
      <c r="H1168">
        <f t="shared" si="130"/>
        <v>13810.034831171937</v>
      </c>
      <c r="I1168" s="5">
        <f t="shared" ref="I1168:I1231" si="135">+C1168*(MAX($A:$A)-A1168)</f>
        <v>0</v>
      </c>
      <c r="J1168" s="6">
        <f>+H1168+SUM($B$4:$B$5)-SUM($F$15:F1168)</f>
        <v>26888.335883803506</v>
      </c>
      <c r="K1168" s="10">
        <f t="shared" si="131"/>
        <v>-2.7245083691270766E-3</v>
      </c>
      <c r="L1168" s="10">
        <f>+H1168/SUM($F$15:F1168)-1</f>
        <v>3.6657177566677746E-2</v>
      </c>
      <c r="M1168" s="14">
        <f t="shared" si="134"/>
        <v>0</v>
      </c>
      <c r="N1168" s="14">
        <f t="shared" si="132"/>
        <v>1708.3170251326028</v>
      </c>
      <c r="O1168" s="4">
        <f t="shared" si="133"/>
        <v>7.7981421196305023</v>
      </c>
      <c r="P1168" s="14">
        <f>+AVERAGEIF($C$15:C1168,"&lt;&gt;",$B$15:B1168)</f>
        <v>7.8995172413793089</v>
      </c>
    </row>
    <row r="1169" spans="1:16" x14ac:dyDescent="0.25">
      <c r="A1169" s="1">
        <v>41914</v>
      </c>
      <c r="B1169" s="14">
        <v>8.0180000000000007</v>
      </c>
      <c r="G1169">
        <f t="shared" ref="G1169:G1232" si="136">+(B1169/B1168*G1168)+C1169</f>
        <v>14198.851951414952</v>
      </c>
      <c r="H1169">
        <f t="shared" ref="H1169:H1232" si="137">+(B1169/B1168*H1168)+F1169</f>
        <v>13697.285907513187</v>
      </c>
      <c r="I1169" s="5">
        <f t="shared" si="135"/>
        <v>0</v>
      </c>
      <c r="J1169" s="6">
        <f>+H1169+SUM($B$4:$B$5)-SUM($F$15:F1169)</f>
        <v>26775.586960144756</v>
      </c>
      <c r="K1169" s="10">
        <f t="shared" ref="K1169:K1232" si="138">+J1169/J1168-1</f>
        <v>-4.1932280281675727E-3</v>
      </c>
      <c r="L1169" s="10">
        <f>+H1169/SUM($F$15:F1169)-1</f>
        <v>2.8193623172887428E-2</v>
      </c>
      <c r="M1169" s="14">
        <f t="shared" si="134"/>
        <v>0</v>
      </c>
      <c r="N1169" s="14">
        <f t="shared" ref="N1169:N1232" si="139">+M1169+N1168</f>
        <v>1708.3170251326028</v>
      </c>
      <c r="O1169" s="4">
        <f t="shared" ref="O1169:O1232" si="140">((O1168*N1168)+(B1169*M1169))/N1169</f>
        <v>7.7981421196305023</v>
      </c>
      <c r="P1169" s="14">
        <f>+AVERAGEIF($C$15:C1169,"&lt;&gt;",$B$15:B1169)</f>
        <v>7.8995172413793089</v>
      </c>
    </row>
    <row r="1170" spans="1:16" x14ac:dyDescent="0.25">
      <c r="A1170" s="1">
        <v>41915</v>
      </c>
      <c r="B1170" s="14">
        <v>8.1349999999999998</v>
      </c>
      <c r="G1170">
        <f t="shared" si="136"/>
        <v>14406.043979142007</v>
      </c>
      <c r="H1170">
        <f t="shared" si="137"/>
        <v>13897.158999453699</v>
      </c>
      <c r="I1170" s="5">
        <f t="shared" si="135"/>
        <v>0</v>
      </c>
      <c r="J1170" s="6">
        <f>+H1170+SUM($B$4:$B$5)-SUM($F$15:F1170)</f>
        <v>26975.460052085269</v>
      </c>
      <c r="K1170" s="10">
        <f t="shared" si="138"/>
        <v>7.464751089790278E-3</v>
      </c>
      <c r="L1170" s="10">
        <f>+H1170/SUM($F$15:F1170)-1</f>
        <v>4.3197196870970123E-2</v>
      </c>
      <c r="M1170" s="14">
        <f t="shared" si="134"/>
        <v>0</v>
      </c>
      <c r="N1170" s="14">
        <f t="shared" si="139"/>
        <v>1708.3170251326028</v>
      </c>
      <c r="O1170" s="4">
        <f t="shared" si="140"/>
        <v>7.7981421196305023</v>
      </c>
      <c r="P1170" s="14">
        <f>+AVERAGEIF($C$15:C1170,"&lt;&gt;",$B$15:B1170)</f>
        <v>7.8995172413793089</v>
      </c>
    </row>
    <row r="1171" spans="1:16" x14ac:dyDescent="0.25">
      <c r="A1171" s="1">
        <v>41918</v>
      </c>
      <c r="B1171" s="14">
        <v>8.1980000000000004</v>
      </c>
      <c r="G1171">
        <f t="shared" si="136"/>
        <v>14517.608917148884</v>
      </c>
      <c r="H1171">
        <f t="shared" si="137"/>
        <v>14004.782972037052</v>
      </c>
      <c r="I1171" s="5">
        <f t="shared" si="135"/>
        <v>0</v>
      </c>
      <c r="J1171" s="6">
        <f>+H1171+SUM($B$4:$B$5)-SUM($F$15:F1171)</f>
        <v>27083.08402466862</v>
      </c>
      <c r="K1171" s="10">
        <f t="shared" si="138"/>
        <v>3.9896992442591817E-3</v>
      </c>
      <c r="L1171" s="10">
        <f>+H1171/SUM($F$15:F1171)-1</f>
        <v>5.1276044246860719E-2</v>
      </c>
      <c r="M1171" s="14">
        <f t="shared" ref="M1171:M1234" si="141">+F1171/B1171</f>
        <v>0</v>
      </c>
      <c r="N1171" s="14">
        <f t="shared" si="139"/>
        <v>1708.3170251326028</v>
      </c>
      <c r="O1171" s="4">
        <f t="shared" si="140"/>
        <v>7.7981421196305023</v>
      </c>
      <c r="P1171" s="14">
        <f>+AVERAGEIF($C$15:C1171,"&lt;&gt;",$B$15:B1171)</f>
        <v>7.8995172413793089</v>
      </c>
    </row>
    <row r="1172" spans="1:16" x14ac:dyDescent="0.25">
      <c r="A1172" s="1">
        <v>41919</v>
      </c>
      <c r="B1172" s="14">
        <v>8.1679999999999993</v>
      </c>
      <c r="G1172">
        <f t="shared" si="136"/>
        <v>14464.482756193225</v>
      </c>
      <c r="H1172">
        <f t="shared" si="137"/>
        <v>13953.533461283072</v>
      </c>
      <c r="I1172" s="5">
        <f t="shared" si="135"/>
        <v>0</v>
      </c>
      <c r="J1172" s="6">
        <f>+H1172+SUM($B$4:$B$5)-SUM($F$15:F1172)</f>
        <v>27031.83451391464</v>
      </c>
      <c r="K1172" s="10">
        <f t="shared" si="138"/>
        <v>-1.8923070469855086E-3</v>
      </c>
      <c r="L1172" s="10">
        <f>+H1172/SUM($F$15:F1172)-1</f>
        <v>4.742897406786506E-2</v>
      </c>
      <c r="M1172" s="14">
        <f t="shared" si="141"/>
        <v>0</v>
      </c>
      <c r="N1172" s="14">
        <f t="shared" si="139"/>
        <v>1708.3170251326028</v>
      </c>
      <c r="O1172" s="4">
        <f t="shared" si="140"/>
        <v>7.7981421196305023</v>
      </c>
      <c r="P1172" s="14">
        <f>+AVERAGEIF($C$15:C1172,"&lt;&gt;",$B$15:B1172)</f>
        <v>7.8995172413793089</v>
      </c>
    </row>
    <row r="1173" spans="1:16" x14ac:dyDescent="0.25">
      <c r="A1173" s="1">
        <v>41920</v>
      </c>
      <c r="B1173" s="14">
        <v>8.0489999999999995</v>
      </c>
      <c r="C1173">
        <f>+$B$3</f>
        <v>200</v>
      </c>
      <c r="D1173" s="7">
        <f>+$D$11</f>
        <v>2.223157894736842</v>
      </c>
      <c r="E1173">
        <v>1.54</v>
      </c>
      <c r="F1173" s="6">
        <f>+C1173-D1173-E1173</f>
        <v>196.23684210526318</v>
      </c>
      <c r="G1173">
        <f t="shared" si="136"/>
        <v>14453.748984402459</v>
      </c>
      <c r="H1173">
        <f t="shared" si="137"/>
        <v>13946.480577397557</v>
      </c>
      <c r="I1173" s="5">
        <f t="shared" si="135"/>
        <v>634600</v>
      </c>
      <c r="J1173" s="6">
        <f>+H1173+SUM($B$4:$B$5)-SUM($F$15:F1173)</f>
        <v>26828.54478792386</v>
      </c>
      <c r="K1173" s="10">
        <f t="shared" si="138"/>
        <v>-7.5203821585300146E-3</v>
      </c>
      <c r="L1173" s="10">
        <f>+H1173/SUM($F$15:F1173)-1</f>
        <v>3.1701939896590314E-2</v>
      </c>
      <c r="M1173" s="14">
        <f t="shared" si="141"/>
        <v>24.38027607221558</v>
      </c>
      <c r="N1173" s="14">
        <f t="shared" si="139"/>
        <v>1732.6973012048184</v>
      </c>
      <c r="O1173" s="4">
        <f t="shared" si="140"/>
        <v>7.8016718673677712</v>
      </c>
      <c r="P1173" s="14">
        <f>+AVERAGEIF($C$15:C1173,"&lt;&gt;",$B$15:B1173)</f>
        <v>7.902050847457625</v>
      </c>
    </row>
    <row r="1174" spans="1:16" x14ac:dyDescent="0.25">
      <c r="A1174" s="1">
        <v>41921</v>
      </c>
      <c r="B1174" s="14">
        <v>8.1010000000000009</v>
      </c>
      <c r="G1174">
        <f t="shared" si="136"/>
        <v>14547.126416032343</v>
      </c>
      <c r="H1174">
        <f t="shared" si="137"/>
        <v>14036.580837060208</v>
      </c>
      <c r="I1174" s="5">
        <f t="shared" si="135"/>
        <v>0</v>
      </c>
      <c r="J1174" s="6">
        <f>+H1174+SUM($B$4:$B$5)-SUM($F$15:F1174)</f>
        <v>26918.645047586517</v>
      </c>
      <c r="K1174" s="10">
        <f t="shared" si="138"/>
        <v>3.3583729708370758E-3</v>
      </c>
      <c r="L1174" s="10">
        <f>+H1174/SUM($F$15:F1174)-1</f>
        <v>3.836717792300659E-2</v>
      </c>
      <c r="M1174" s="14">
        <f t="shared" si="141"/>
        <v>0</v>
      </c>
      <c r="N1174" s="14">
        <f t="shared" si="139"/>
        <v>1732.6973012048184</v>
      </c>
      <c r="O1174" s="4">
        <f t="shared" si="140"/>
        <v>7.8016718673677712</v>
      </c>
      <c r="P1174" s="14">
        <f>+AVERAGEIF($C$15:C1174,"&lt;&gt;",$B$15:B1174)</f>
        <v>7.902050847457625</v>
      </c>
    </row>
    <row r="1175" spans="1:16" x14ac:dyDescent="0.25">
      <c r="A1175" s="1">
        <v>41922</v>
      </c>
      <c r="B1175" s="14">
        <v>8.0129999999999999</v>
      </c>
      <c r="G1175">
        <f t="shared" si="136"/>
        <v>14389.103070197154</v>
      </c>
      <c r="H1175">
        <f t="shared" si="137"/>
        <v>13884.103474554182</v>
      </c>
      <c r="I1175" s="5">
        <f t="shared" si="135"/>
        <v>0</v>
      </c>
      <c r="J1175" s="6">
        <f>+H1175+SUM($B$4:$B$5)-SUM($F$15:F1175)</f>
        <v>26766.167685080491</v>
      </c>
      <c r="K1175" s="10">
        <f t="shared" si="138"/>
        <v>-5.6643773204958503E-3</v>
      </c>
      <c r="L1175" s="10">
        <f>+H1175/SUM($F$15:F1175)-1</f>
        <v>2.7087544339840841E-2</v>
      </c>
      <c r="M1175" s="14">
        <f t="shared" si="141"/>
        <v>0</v>
      </c>
      <c r="N1175" s="14">
        <f t="shared" si="139"/>
        <v>1732.6973012048184</v>
      </c>
      <c r="O1175" s="4">
        <f t="shared" si="140"/>
        <v>7.8016718673677712</v>
      </c>
      <c r="P1175" s="14">
        <f>+AVERAGEIF($C$15:C1175,"&lt;&gt;",$B$15:B1175)</f>
        <v>7.902050847457625</v>
      </c>
    </row>
    <row r="1176" spans="1:16" x14ac:dyDescent="0.25">
      <c r="A1176" s="1">
        <v>41925</v>
      </c>
      <c r="B1176" s="14">
        <v>7.9960000000000004</v>
      </c>
      <c r="G1176">
        <f t="shared" si="136"/>
        <v>14358.575832933539</v>
      </c>
      <c r="H1176">
        <f t="shared" si="137"/>
        <v>13854.647620433701</v>
      </c>
      <c r="I1176" s="5">
        <f t="shared" si="135"/>
        <v>0</v>
      </c>
      <c r="J1176" s="6">
        <f>+H1176+SUM($B$4:$B$5)-SUM($F$15:F1176)</f>
        <v>26736.711830960008</v>
      </c>
      <c r="K1176" s="10">
        <f t="shared" si="138"/>
        <v>-1.1004882905557567E-3</v>
      </c>
      <c r="L1176" s="10">
        <f>+H1176/SUM($F$15:F1176)-1</f>
        <v>2.4908524215820238E-2</v>
      </c>
      <c r="M1176" s="14">
        <f t="shared" si="141"/>
        <v>0</v>
      </c>
      <c r="N1176" s="14">
        <f t="shared" si="139"/>
        <v>1732.6973012048184</v>
      </c>
      <c r="O1176" s="4">
        <f t="shared" si="140"/>
        <v>7.8016718673677712</v>
      </c>
      <c r="P1176" s="14">
        <f>+AVERAGEIF($C$15:C1176,"&lt;&gt;",$B$15:B1176)</f>
        <v>7.902050847457625</v>
      </c>
    </row>
    <row r="1177" spans="1:16" x14ac:dyDescent="0.25">
      <c r="A1177" s="1">
        <v>41926</v>
      </c>
      <c r="B1177" s="14">
        <v>8.0079999999999991</v>
      </c>
      <c r="G1177">
        <f t="shared" si="136"/>
        <v>14380.124471001969</v>
      </c>
      <c r="H1177">
        <f t="shared" si="137"/>
        <v>13875.439988048156</v>
      </c>
      <c r="I1177" s="5">
        <f t="shared" si="135"/>
        <v>0</v>
      </c>
      <c r="J1177" s="6">
        <f>+H1177+SUM($B$4:$B$5)-SUM($F$15:F1177)</f>
        <v>26757.504198574465</v>
      </c>
      <c r="K1177" s="10">
        <f t="shared" si="138"/>
        <v>7.7767108184101374E-4</v>
      </c>
      <c r="L1177" s="10">
        <f>+H1177/SUM($F$15:F1177)-1</f>
        <v>2.644665606806984E-2</v>
      </c>
      <c r="M1177" s="14">
        <f t="shared" si="141"/>
        <v>0</v>
      </c>
      <c r="N1177" s="14">
        <f t="shared" si="139"/>
        <v>1732.6973012048184</v>
      </c>
      <c r="O1177" s="4">
        <f t="shared" si="140"/>
        <v>7.8016718673677712</v>
      </c>
      <c r="P1177" s="14">
        <f>+AVERAGEIF($C$15:C1177,"&lt;&gt;",$B$15:B1177)</f>
        <v>7.902050847457625</v>
      </c>
    </row>
    <row r="1178" spans="1:16" x14ac:dyDescent="0.25">
      <c r="A1178" s="1">
        <v>41927</v>
      </c>
      <c r="B1178" s="14">
        <v>7.8849999999999998</v>
      </c>
      <c r="G1178">
        <f t="shared" si="136"/>
        <v>14159.250930800516</v>
      </c>
      <c r="H1178">
        <f t="shared" si="137"/>
        <v>13662.318219999965</v>
      </c>
      <c r="I1178" s="5">
        <f t="shared" si="135"/>
        <v>0</v>
      </c>
      <c r="J1178" s="6">
        <f>+H1178+SUM($B$4:$B$5)-SUM($F$15:F1178)</f>
        <v>26544.382430526271</v>
      </c>
      <c r="K1178" s="10">
        <f t="shared" si="138"/>
        <v>-7.9649344896505214E-3</v>
      </c>
      <c r="L1178" s="10">
        <f>+H1178/SUM($F$15:F1178)-1</f>
        <v>1.0680804582508863E-2</v>
      </c>
      <c r="M1178" s="14">
        <f t="shared" si="141"/>
        <v>0</v>
      </c>
      <c r="N1178" s="14">
        <f t="shared" si="139"/>
        <v>1732.6973012048184</v>
      </c>
      <c r="O1178" s="4">
        <f t="shared" si="140"/>
        <v>7.8016718673677712</v>
      </c>
      <c r="P1178" s="14">
        <f>+AVERAGEIF($C$15:C1178,"&lt;&gt;",$B$15:B1178)</f>
        <v>7.902050847457625</v>
      </c>
    </row>
    <row r="1179" spans="1:16" x14ac:dyDescent="0.25">
      <c r="A1179" s="1">
        <v>41928</v>
      </c>
      <c r="B1179" s="14">
        <v>7.7859999999999996</v>
      </c>
      <c r="G1179">
        <f t="shared" si="136"/>
        <v>13981.47466673593</v>
      </c>
      <c r="H1179">
        <f t="shared" si="137"/>
        <v>13490.781187180686</v>
      </c>
      <c r="I1179" s="5">
        <f t="shared" si="135"/>
        <v>0</v>
      </c>
      <c r="J1179" s="6">
        <f>+H1179+SUM($B$4:$B$5)-SUM($F$15:F1179)</f>
        <v>26372.845397706991</v>
      </c>
      <c r="K1179" s="10">
        <f t="shared" si="138"/>
        <v>-6.4622725078739007E-3</v>
      </c>
      <c r="L1179" s="10">
        <f>+H1179/SUM($F$15:F1179)-1</f>
        <v>-2.0087831985525773E-3</v>
      </c>
      <c r="M1179" s="14">
        <f t="shared" si="141"/>
        <v>0</v>
      </c>
      <c r="N1179" s="14">
        <f t="shared" si="139"/>
        <v>1732.6973012048184</v>
      </c>
      <c r="O1179" s="4">
        <f t="shared" si="140"/>
        <v>7.8016718673677712</v>
      </c>
      <c r="P1179" s="14">
        <f>+AVERAGEIF($C$15:C1179,"&lt;&gt;",$B$15:B1179)</f>
        <v>7.902050847457625</v>
      </c>
    </row>
    <row r="1180" spans="1:16" x14ac:dyDescent="0.25">
      <c r="A1180" s="1">
        <v>41929</v>
      </c>
      <c r="B1180" s="14">
        <v>7.8360000000000003</v>
      </c>
      <c r="G1180">
        <f t="shared" si="136"/>
        <v>14071.260658687743</v>
      </c>
      <c r="H1180">
        <f t="shared" si="137"/>
        <v>13577.416052240929</v>
      </c>
      <c r="I1180" s="5">
        <f t="shared" si="135"/>
        <v>0</v>
      </c>
      <c r="J1180" s="6">
        <f>+H1180+SUM($B$4:$B$5)-SUM($F$15:F1180)</f>
        <v>26459.480262767236</v>
      </c>
      <c r="K1180" s="10">
        <f t="shared" si="138"/>
        <v>3.2850025757091839E-3</v>
      </c>
      <c r="L1180" s="10">
        <f>+H1180/SUM($F$15:F1180)-1</f>
        <v>4.4000995191553205E-3</v>
      </c>
      <c r="M1180" s="14">
        <f t="shared" si="141"/>
        <v>0</v>
      </c>
      <c r="N1180" s="14">
        <f t="shared" si="139"/>
        <v>1732.6973012048184</v>
      </c>
      <c r="O1180" s="4">
        <f t="shared" si="140"/>
        <v>7.8016718673677712</v>
      </c>
      <c r="P1180" s="14">
        <f>+AVERAGEIF($C$15:C1180,"&lt;&gt;",$B$15:B1180)</f>
        <v>7.902050847457625</v>
      </c>
    </row>
    <row r="1181" spans="1:16" x14ac:dyDescent="0.25">
      <c r="A1181" s="1">
        <v>41932</v>
      </c>
      <c r="B1181" s="14">
        <v>7.867</v>
      </c>
      <c r="G1181">
        <f t="shared" si="136"/>
        <v>14126.927973697864</v>
      </c>
      <c r="H1181">
        <f t="shared" si="137"/>
        <v>13631.129668578278</v>
      </c>
      <c r="I1181" s="5">
        <f t="shared" si="135"/>
        <v>0</v>
      </c>
      <c r="J1181" s="6">
        <f>+H1181+SUM($B$4:$B$5)-SUM($F$15:F1181)</f>
        <v>26513.193879104587</v>
      </c>
      <c r="K1181" s="10">
        <f t="shared" si="138"/>
        <v>2.0300329335241063E-3</v>
      </c>
      <c r="L1181" s="10">
        <f>+H1181/SUM($F$15:F1181)-1</f>
        <v>8.373606804134015E-3</v>
      </c>
      <c r="M1181" s="14">
        <f t="shared" si="141"/>
        <v>0</v>
      </c>
      <c r="N1181" s="14">
        <f t="shared" si="139"/>
        <v>1732.6973012048184</v>
      </c>
      <c r="O1181" s="4">
        <f t="shared" si="140"/>
        <v>7.8016718673677712</v>
      </c>
      <c r="P1181" s="14">
        <f>+AVERAGEIF($C$15:C1181,"&lt;&gt;",$B$15:B1181)</f>
        <v>7.902050847457625</v>
      </c>
    </row>
    <row r="1182" spans="1:16" x14ac:dyDescent="0.25">
      <c r="A1182" s="1">
        <v>41933</v>
      </c>
      <c r="B1182" s="14">
        <v>7.8970000000000002</v>
      </c>
      <c r="G1182">
        <f t="shared" si="136"/>
        <v>14180.79956886895</v>
      </c>
      <c r="H1182">
        <f t="shared" si="137"/>
        <v>13683.110587614423</v>
      </c>
      <c r="I1182" s="5">
        <f t="shared" si="135"/>
        <v>0</v>
      </c>
      <c r="J1182" s="6">
        <f>+H1182+SUM($B$4:$B$5)-SUM($F$15:F1182)</f>
        <v>26565.174798140728</v>
      </c>
      <c r="K1182" s="10">
        <f t="shared" si="138"/>
        <v>1.9605679826113498E-3</v>
      </c>
      <c r="L1182" s="10">
        <f>+H1182/SUM($F$15:F1182)-1</f>
        <v>1.2218936434758687E-2</v>
      </c>
      <c r="M1182" s="14">
        <f t="shared" si="141"/>
        <v>0</v>
      </c>
      <c r="N1182" s="14">
        <f t="shared" si="139"/>
        <v>1732.6973012048184</v>
      </c>
      <c r="O1182" s="4">
        <f t="shared" si="140"/>
        <v>7.8016718673677712</v>
      </c>
      <c r="P1182" s="14">
        <f>+AVERAGEIF($C$15:C1182,"&lt;&gt;",$B$15:B1182)</f>
        <v>7.902050847457625</v>
      </c>
    </row>
    <row r="1183" spans="1:16" x14ac:dyDescent="0.25">
      <c r="A1183" s="1">
        <v>41934</v>
      </c>
      <c r="B1183" s="14">
        <v>7.9710000000000001</v>
      </c>
      <c r="G1183">
        <f t="shared" si="136"/>
        <v>14313.682836957629</v>
      </c>
      <c r="H1183">
        <f t="shared" si="137"/>
        <v>13811.330187903579</v>
      </c>
      <c r="I1183" s="5">
        <f t="shared" si="135"/>
        <v>0</v>
      </c>
      <c r="J1183" s="6">
        <f>+H1183+SUM($B$4:$B$5)-SUM($F$15:F1183)</f>
        <v>26693.394398429886</v>
      </c>
      <c r="K1183" s="10">
        <f t="shared" si="138"/>
        <v>4.8266048035991993E-3</v>
      </c>
      <c r="L1183" s="10">
        <f>+H1183/SUM($F$15:F1183)-1</f>
        <v>2.1704082856966123E-2</v>
      </c>
      <c r="M1183" s="14">
        <f t="shared" si="141"/>
        <v>0</v>
      </c>
      <c r="N1183" s="14">
        <f t="shared" si="139"/>
        <v>1732.6973012048184</v>
      </c>
      <c r="O1183" s="4">
        <f t="shared" si="140"/>
        <v>7.8016718673677712</v>
      </c>
      <c r="P1183" s="14">
        <f>+AVERAGEIF($C$15:C1183,"&lt;&gt;",$B$15:B1183)</f>
        <v>7.902050847457625</v>
      </c>
    </row>
    <row r="1184" spans="1:16" x14ac:dyDescent="0.25">
      <c r="A1184" s="1">
        <v>41935</v>
      </c>
      <c r="B1184" s="14">
        <v>7.9409999999999998</v>
      </c>
      <c r="G1184">
        <f t="shared" si="136"/>
        <v>14259.811241786541</v>
      </c>
      <c r="H1184">
        <f t="shared" si="137"/>
        <v>13759.349268867434</v>
      </c>
      <c r="I1184" s="5">
        <f t="shared" si="135"/>
        <v>0</v>
      </c>
      <c r="J1184" s="6">
        <f>+H1184+SUM($B$4:$B$5)-SUM($F$15:F1184)</f>
        <v>26641.413479393737</v>
      </c>
      <c r="K1184" s="10">
        <f t="shared" si="138"/>
        <v>-1.9473326719064987E-3</v>
      </c>
      <c r="L1184" s="10">
        <f>+H1184/SUM($F$15:F1184)-1</f>
        <v>1.7858753226341451E-2</v>
      </c>
      <c r="M1184" s="14">
        <f t="shared" si="141"/>
        <v>0</v>
      </c>
      <c r="N1184" s="14">
        <f t="shared" si="139"/>
        <v>1732.6973012048184</v>
      </c>
      <c r="O1184" s="4">
        <f t="shared" si="140"/>
        <v>7.8016718673677712</v>
      </c>
      <c r="P1184" s="14">
        <f>+AVERAGEIF($C$15:C1184,"&lt;&gt;",$B$15:B1184)</f>
        <v>7.902050847457625</v>
      </c>
    </row>
    <row r="1185" spans="1:16" x14ac:dyDescent="0.25">
      <c r="A1185" s="1">
        <v>41936</v>
      </c>
      <c r="B1185" s="14">
        <v>7.9489999999999998</v>
      </c>
      <c r="G1185">
        <f t="shared" si="136"/>
        <v>14274.177000498832</v>
      </c>
      <c r="H1185">
        <f t="shared" si="137"/>
        <v>13773.210847277074</v>
      </c>
      <c r="I1185" s="5">
        <f t="shared" si="135"/>
        <v>0</v>
      </c>
      <c r="J1185" s="6">
        <f>+H1185+SUM($B$4:$B$5)-SUM($F$15:F1185)</f>
        <v>26655.275057803385</v>
      </c>
      <c r="K1185" s="10">
        <f t="shared" si="138"/>
        <v>5.2030191342389287E-4</v>
      </c>
      <c r="L1185" s="10">
        <f>+H1185/SUM($F$15:F1185)-1</f>
        <v>1.8884174461174963E-2</v>
      </c>
      <c r="M1185" s="14">
        <f t="shared" si="141"/>
        <v>0</v>
      </c>
      <c r="N1185" s="14">
        <f t="shared" si="139"/>
        <v>1732.6973012048184</v>
      </c>
      <c r="O1185" s="4">
        <f t="shared" si="140"/>
        <v>7.8016718673677712</v>
      </c>
      <c r="P1185" s="14">
        <f>+AVERAGEIF($C$15:C1185,"&lt;&gt;",$B$15:B1185)</f>
        <v>7.902050847457625</v>
      </c>
    </row>
    <row r="1186" spans="1:16" x14ac:dyDescent="0.25">
      <c r="A1186" s="1">
        <v>41940</v>
      </c>
      <c r="B1186" s="14">
        <v>7.9660000000000002</v>
      </c>
      <c r="G1186">
        <f t="shared" si="136"/>
        <v>14304.704237762448</v>
      </c>
      <c r="H1186">
        <f t="shared" si="137"/>
        <v>13802.666701397557</v>
      </c>
      <c r="I1186" s="5">
        <f t="shared" si="135"/>
        <v>0</v>
      </c>
      <c r="J1186" s="6">
        <f>+H1186+SUM($B$4:$B$5)-SUM($F$15:F1186)</f>
        <v>26684.73091192386</v>
      </c>
      <c r="K1186" s="10">
        <f t="shared" si="138"/>
        <v>1.105066597759663E-3</v>
      </c>
      <c r="L1186" s="10">
        <f>+H1186/SUM($F$15:F1186)-1</f>
        <v>2.1063194585195566E-2</v>
      </c>
      <c r="M1186" s="14">
        <f t="shared" si="141"/>
        <v>0</v>
      </c>
      <c r="N1186" s="14">
        <f t="shared" si="139"/>
        <v>1732.6973012048184</v>
      </c>
      <c r="O1186" s="4">
        <f t="shared" si="140"/>
        <v>7.8016718673677712</v>
      </c>
      <c r="P1186" s="14">
        <f>+AVERAGEIF($C$15:C1186,"&lt;&gt;",$B$15:B1186)</f>
        <v>7.902050847457625</v>
      </c>
    </row>
    <row r="1187" spans="1:16" x14ac:dyDescent="0.25">
      <c r="A1187" s="1">
        <v>41941</v>
      </c>
      <c r="B1187" s="14">
        <v>8.0500000000000007</v>
      </c>
      <c r="G1187">
        <f t="shared" si="136"/>
        <v>14455.544704241491</v>
      </c>
      <c r="H1187">
        <f t="shared" si="137"/>
        <v>13948.213274698763</v>
      </c>
      <c r="I1187" s="5">
        <f t="shared" si="135"/>
        <v>0</v>
      </c>
      <c r="J1187" s="6">
        <f>+H1187+SUM($B$4:$B$5)-SUM($F$15:F1187)</f>
        <v>26830.27748522507</v>
      </c>
      <c r="K1187" s="10">
        <f t="shared" si="138"/>
        <v>5.4543017046566611E-3</v>
      </c>
      <c r="L1187" s="10">
        <f>+H1187/SUM($F$15:F1187)-1</f>
        <v>3.1830117550944559E-2</v>
      </c>
      <c r="M1187" s="14">
        <f t="shared" si="141"/>
        <v>0</v>
      </c>
      <c r="N1187" s="14">
        <f t="shared" si="139"/>
        <v>1732.6973012048184</v>
      </c>
      <c r="O1187" s="4">
        <f t="shared" si="140"/>
        <v>7.8016718673677712</v>
      </c>
      <c r="P1187" s="14">
        <f>+AVERAGEIF($C$15:C1187,"&lt;&gt;",$B$15:B1187)</f>
        <v>7.902050847457625</v>
      </c>
    </row>
    <row r="1188" spans="1:16" x14ac:dyDescent="0.25">
      <c r="A1188" s="1">
        <v>41942</v>
      </c>
      <c r="B1188" s="14">
        <v>8.1509999999999998</v>
      </c>
      <c r="G1188">
        <f t="shared" si="136"/>
        <v>14636.912407984146</v>
      </c>
      <c r="H1188">
        <f t="shared" si="137"/>
        <v>14123.215702120448</v>
      </c>
      <c r="I1188" s="5">
        <f t="shared" si="135"/>
        <v>0</v>
      </c>
      <c r="J1188" s="6">
        <f>+H1188+SUM($B$4:$B$5)-SUM($F$15:F1188)</f>
        <v>27005.279912646754</v>
      </c>
      <c r="K1188" s="10">
        <f t="shared" si="138"/>
        <v>6.5225724004551733E-3</v>
      </c>
      <c r="L1188" s="10">
        <f>+H1188/SUM($F$15:F1188)-1</f>
        <v>4.4776060640714155E-2</v>
      </c>
      <c r="M1188" s="14">
        <f t="shared" si="141"/>
        <v>0</v>
      </c>
      <c r="N1188" s="14">
        <f t="shared" si="139"/>
        <v>1732.6973012048184</v>
      </c>
      <c r="O1188" s="4">
        <f t="shared" si="140"/>
        <v>7.8016718673677712</v>
      </c>
      <c r="P1188" s="14">
        <f>+AVERAGEIF($C$15:C1188,"&lt;&gt;",$B$15:B1188)</f>
        <v>7.902050847457625</v>
      </c>
    </row>
    <row r="1189" spans="1:16" x14ac:dyDescent="0.25">
      <c r="A1189" s="1">
        <v>41943</v>
      </c>
      <c r="B1189" s="14">
        <v>8.2690000000000001</v>
      </c>
      <c r="G1189">
        <f t="shared" si="136"/>
        <v>14848.80734899042</v>
      </c>
      <c r="H1189">
        <f t="shared" si="137"/>
        <v>14327.673983662617</v>
      </c>
      <c r="I1189" s="5">
        <f t="shared" si="135"/>
        <v>0</v>
      </c>
      <c r="J1189" s="6">
        <f>+H1189+SUM($B$4:$B$5)-SUM($F$15:F1189)</f>
        <v>27209.738194188922</v>
      </c>
      <c r="K1189" s="10">
        <f t="shared" si="138"/>
        <v>7.5710484099229536E-3</v>
      </c>
      <c r="L1189" s="10">
        <f>+H1189/SUM($F$15:F1189)-1</f>
        <v>5.9901023854504576E-2</v>
      </c>
      <c r="M1189" s="14">
        <f t="shared" si="141"/>
        <v>0</v>
      </c>
      <c r="N1189" s="14">
        <f t="shared" si="139"/>
        <v>1732.6973012048184</v>
      </c>
      <c r="O1189" s="4">
        <f t="shared" si="140"/>
        <v>7.8016718673677712</v>
      </c>
      <c r="P1189" s="14">
        <f>+AVERAGEIF($C$15:C1189,"&lt;&gt;",$B$15:B1189)</f>
        <v>7.902050847457625</v>
      </c>
    </row>
    <row r="1190" spans="1:16" x14ac:dyDescent="0.25">
      <c r="A1190" s="1">
        <v>41946</v>
      </c>
      <c r="B1190" s="14">
        <v>8.2469999999999999</v>
      </c>
      <c r="G1190">
        <f t="shared" si="136"/>
        <v>14809.301512531623</v>
      </c>
      <c r="H1190">
        <f t="shared" si="137"/>
        <v>14289.55464303611</v>
      </c>
      <c r="I1190" s="5">
        <f t="shared" si="135"/>
        <v>0</v>
      </c>
      <c r="J1190" s="6">
        <f>+H1190+SUM($B$4:$B$5)-SUM($F$15:F1190)</f>
        <v>27171.618853562421</v>
      </c>
      <c r="K1190" s="10">
        <f t="shared" si="138"/>
        <v>-1.4009447777282302E-3</v>
      </c>
      <c r="L1190" s="10">
        <f>+H1190/SUM($F$15:F1190)-1</f>
        <v>5.7081115458712972E-2</v>
      </c>
      <c r="M1190" s="14">
        <f t="shared" si="141"/>
        <v>0</v>
      </c>
      <c r="N1190" s="14">
        <f t="shared" si="139"/>
        <v>1732.6973012048184</v>
      </c>
      <c r="O1190" s="4">
        <f t="shared" si="140"/>
        <v>7.8016718673677712</v>
      </c>
      <c r="P1190" s="14">
        <f>+AVERAGEIF($C$15:C1190,"&lt;&gt;",$B$15:B1190)</f>
        <v>7.902050847457625</v>
      </c>
    </row>
    <row r="1191" spans="1:16" x14ac:dyDescent="0.25">
      <c r="A1191" s="1">
        <v>41947</v>
      </c>
      <c r="B1191" s="14">
        <v>8.1720000000000006</v>
      </c>
      <c r="G1191">
        <f t="shared" si="136"/>
        <v>14674.622524603908</v>
      </c>
      <c r="H1191">
        <f t="shared" si="137"/>
        <v>14159.60234544575</v>
      </c>
      <c r="I1191" s="5">
        <f t="shared" si="135"/>
        <v>0</v>
      </c>
      <c r="J1191" s="6">
        <f>+H1191+SUM($B$4:$B$5)-SUM($F$15:F1191)</f>
        <v>27041.666555972053</v>
      </c>
      <c r="K1191" s="10">
        <f t="shared" si="138"/>
        <v>-4.7826483320970725E-3</v>
      </c>
      <c r="L1191" s="10">
        <f>+H1191/SUM($F$15:F1191)-1</f>
        <v>4.7467791382151514E-2</v>
      </c>
      <c r="M1191" s="14">
        <f t="shared" si="141"/>
        <v>0</v>
      </c>
      <c r="N1191" s="14">
        <f t="shared" si="139"/>
        <v>1732.6973012048184</v>
      </c>
      <c r="O1191" s="4">
        <f t="shared" si="140"/>
        <v>7.8016718673677712</v>
      </c>
      <c r="P1191" s="14">
        <f>+AVERAGEIF($C$15:C1191,"&lt;&gt;",$B$15:B1191)</f>
        <v>7.902050847457625</v>
      </c>
    </row>
    <row r="1192" spans="1:16" x14ac:dyDescent="0.25">
      <c r="A1192" s="1">
        <v>41948</v>
      </c>
      <c r="B1192" s="14">
        <v>8.1579999999999995</v>
      </c>
      <c r="G1192">
        <f t="shared" si="136"/>
        <v>14649.482446857401</v>
      </c>
      <c r="H1192">
        <f t="shared" si="137"/>
        <v>14135.344583228882</v>
      </c>
      <c r="I1192" s="5">
        <f t="shared" si="135"/>
        <v>0</v>
      </c>
      <c r="J1192" s="6">
        <f>+H1192+SUM($B$4:$B$5)-SUM($F$15:F1192)</f>
        <v>27017.408793755192</v>
      </c>
      <c r="K1192" s="10">
        <f t="shared" si="138"/>
        <v>-8.9705130290884671E-4</v>
      </c>
      <c r="L1192" s="10">
        <f>+H1192/SUM($F$15:F1192)-1</f>
        <v>4.5673304221193201E-2</v>
      </c>
      <c r="M1192" s="14">
        <f t="shared" si="141"/>
        <v>0</v>
      </c>
      <c r="N1192" s="14">
        <f t="shared" si="139"/>
        <v>1732.6973012048184</v>
      </c>
      <c r="O1192" s="4">
        <f t="shared" si="140"/>
        <v>7.8016718673677712</v>
      </c>
      <c r="P1192" s="14">
        <f>+AVERAGEIF($C$15:C1192,"&lt;&gt;",$B$15:B1192)</f>
        <v>7.902050847457625</v>
      </c>
    </row>
    <row r="1193" spans="1:16" x14ac:dyDescent="0.25">
      <c r="A1193" s="1">
        <v>41949</v>
      </c>
      <c r="B1193" s="14">
        <v>8.1349999999999998</v>
      </c>
      <c r="G1193">
        <f t="shared" si="136"/>
        <v>14608.180890559568</v>
      </c>
      <c r="H1193">
        <f t="shared" si="137"/>
        <v>14095.492545301171</v>
      </c>
      <c r="I1193" s="5">
        <f t="shared" si="135"/>
        <v>0</v>
      </c>
      <c r="J1193" s="6">
        <f>+H1193+SUM($B$4:$B$5)-SUM($F$15:F1193)</f>
        <v>26977.556755827474</v>
      </c>
      <c r="K1193" s="10">
        <f t="shared" si="138"/>
        <v>-1.4750503363197831E-3</v>
      </c>
      <c r="L1193" s="10">
        <f>+H1193/SUM($F$15:F1193)-1</f>
        <v>4.2725218171047796E-2</v>
      </c>
      <c r="M1193" s="14">
        <f t="shared" si="141"/>
        <v>0</v>
      </c>
      <c r="N1193" s="14">
        <f t="shared" si="139"/>
        <v>1732.6973012048184</v>
      </c>
      <c r="O1193" s="4">
        <f t="shared" si="140"/>
        <v>7.8016718673677712</v>
      </c>
      <c r="P1193" s="14">
        <f>+AVERAGEIF($C$15:C1193,"&lt;&gt;",$B$15:B1193)</f>
        <v>7.902050847457625</v>
      </c>
    </row>
    <row r="1194" spans="1:16" x14ac:dyDescent="0.25">
      <c r="A1194" s="1">
        <v>41950</v>
      </c>
      <c r="B1194" s="14">
        <v>8.1180000000000003</v>
      </c>
      <c r="G1194">
        <f t="shared" si="136"/>
        <v>14577.653653295953</v>
      </c>
      <c r="H1194">
        <f t="shared" si="137"/>
        <v>14066.03669118069</v>
      </c>
      <c r="I1194" s="5">
        <f t="shared" si="135"/>
        <v>0</v>
      </c>
      <c r="J1194" s="6">
        <f>+H1194+SUM($B$4:$B$5)-SUM($F$15:F1194)</f>
        <v>26948.100901706999</v>
      </c>
      <c r="K1194" s="10">
        <f t="shared" si="138"/>
        <v>-1.0918651524701728E-3</v>
      </c>
      <c r="L1194" s="10">
        <f>+H1194/SUM($F$15:F1194)-1</f>
        <v>4.0546198047027193E-2</v>
      </c>
      <c r="M1194" s="14">
        <f t="shared" si="141"/>
        <v>0</v>
      </c>
      <c r="N1194" s="14">
        <f t="shared" si="139"/>
        <v>1732.6973012048184</v>
      </c>
      <c r="O1194" s="4">
        <f t="shared" si="140"/>
        <v>7.8016718673677712</v>
      </c>
      <c r="P1194" s="14">
        <f>+AVERAGEIF($C$15:C1194,"&lt;&gt;",$B$15:B1194)</f>
        <v>7.902050847457625</v>
      </c>
    </row>
    <row r="1195" spans="1:16" x14ac:dyDescent="0.25">
      <c r="A1195" s="1">
        <v>41953</v>
      </c>
      <c r="B1195" s="14">
        <v>8.1739999999999995</v>
      </c>
      <c r="C1195">
        <f>+$B$3</f>
        <v>200</v>
      </c>
      <c r="D1195" s="7">
        <f>+$D$11</f>
        <v>2.223157894736842</v>
      </c>
      <c r="E1195">
        <v>1.54</v>
      </c>
      <c r="F1195" s="6">
        <f>+C1195-D1195-E1195</f>
        <v>196.23684210526318</v>
      </c>
      <c r="G1195">
        <f t="shared" si="136"/>
        <v>14878.213964281977</v>
      </c>
      <c r="H1195">
        <f t="shared" si="137"/>
        <v>14359.30458215342</v>
      </c>
      <c r="I1195" s="5">
        <f t="shared" si="135"/>
        <v>628000</v>
      </c>
      <c r="J1195" s="6">
        <f>+H1195+SUM($B$4:$B$5)-SUM($F$15:F1195)</f>
        <v>27045.131950574461</v>
      </c>
      <c r="K1195" s="10">
        <f t="shared" si="138"/>
        <v>3.6006637061878344E-3</v>
      </c>
      <c r="L1195" s="10">
        <f>+H1195/SUM($F$15:F1195)-1</f>
        <v>4.7041259280122372E-2</v>
      </c>
      <c r="M1195" s="14">
        <f t="shared" si="141"/>
        <v>24.00744336986337</v>
      </c>
      <c r="N1195" s="14">
        <f t="shared" si="139"/>
        <v>1756.7047445746816</v>
      </c>
      <c r="O1195" s="4">
        <f t="shared" si="140"/>
        <v>7.8067601706735958</v>
      </c>
      <c r="P1195" s="14">
        <f>+AVERAGEIF($C$15:C1195,"&lt;&gt;",$B$15:B1195)</f>
        <v>7.9065833333333311</v>
      </c>
    </row>
    <row r="1196" spans="1:16" x14ac:dyDescent="0.25">
      <c r="A1196" s="1">
        <v>41954</v>
      </c>
      <c r="B1196" s="14">
        <v>8.1519999999999992</v>
      </c>
      <c r="G1196">
        <f t="shared" si="136"/>
        <v>14838.169835677352</v>
      </c>
      <c r="H1196">
        <f t="shared" si="137"/>
        <v>14320.657077772777</v>
      </c>
      <c r="I1196" s="5">
        <f t="shared" si="135"/>
        <v>0</v>
      </c>
      <c r="J1196" s="6">
        <f>+H1196+SUM($B$4:$B$5)-SUM($F$15:F1196)</f>
        <v>27006.484446193819</v>
      </c>
      <c r="K1196" s="10">
        <f t="shared" si="138"/>
        <v>-1.4290004001930035E-3</v>
      </c>
      <c r="L1196" s="10">
        <f>+H1196/SUM($F$15:F1196)-1</f>
        <v>4.4223188848979467E-2</v>
      </c>
      <c r="M1196" s="14">
        <f t="shared" si="141"/>
        <v>0</v>
      </c>
      <c r="N1196" s="14">
        <f t="shared" si="139"/>
        <v>1756.7047445746816</v>
      </c>
      <c r="O1196" s="4">
        <f t="shared" si="140"/>
        <v>7.8067601706735958</v>
      </c>
      <c r="P1196" s="14">
        <f>+AVERAGEIF($C$15:C1196,"&lt;&gt;",$B$15:B1196)</f>
        <v>7.9065833333333311</v>
      </c>
    </row>
    <row r="1197" spans="1:16" x14ac:dyDescent="0.25">
      <c r="A1197" s="1">
        <v>41955</v>
      </c>
      <c r="B1197" s="14">
        <v>8.1340000000000003</v>
      </c>
      <c r="G1197">
        <f t="shared" si="136"/>
        <v>14805.406457728115</v>
      </c>
      <c r="H1197">
        <f t="shared" si="137"/>
        <v>14289.036392370435</v>
      </c>
      <c r="I1197" s="5">
        <f t="shared" si="135"/>
        <v>0</v>
      </c>
      <c r="J1197" s="6">
        <f>+H1197+SUM($B$4:$B$5)-SUM($F$15:F1197)</f>
        <v>26974.863760791479</v>
      </c>
      <c r="K1197" s="10">
        <f t="shared" si="138"/>
        <v>-1.1708552983021869E-3</v>
      </c>
      <c r="L1197" s="10">
        <f>+H1197/SUM($F$15:F1197)-1</f>
        <v>4.1917494859862625E-2</v>
      </c>
      <c r="M1197" s="14">
        <f t="shared" si="141"/>
        <v>0</v>
      </c>
      <c r="N1197" s="14">
        <f t="shared" si="139"/>
        <v>1756.7047445746816</v>
      </c>
      <c r="O1197" s="4">
        <f t="shared" si="140"/>
        <v>7.8067601706735958</v>
      </c>
      <c r="P1197" s="14">
        <f>+AVERAGEIF($C$15:C1197,"&lt;&gt;",$B$15:B1197)</f>
        <v>7.9065833333333311</v>
      </c>
    </row>
    <row r="1198" spans="1:16" x14ac:dyDescent="0.25">
      <c r="A1198" s="1">
        <v>41956</v>
      </c>
      <c r="B1198" s="14">
        <v>8.1150000000000002</v>
      </c>
      <c r="G1198">
        <f t="shared" si="136"/>
        <v>14770.822892115029</v>
      </c>
      <c r="H1198">
        <f t="shared" si="137"/>
        <v>14255.659002223516</v>
      </c>
      <c r="I1198" s="5">
        <f t="shared" si="135"/>
        <v>0</v>
      </c>
      <c r="J1198" s="6">
        <f>+H1198+SUM($B$4:$B$5)-SUM($F$15:F1198)</f>
        <v>26941.486370644561</v>
      </c>
      <c r="K1198" s="10">
        <f t="shared" si="138"/>
        <v>-1.2373515745214281E-3</v>
      </c>
      <c r="L1198" s="10">
        <f>+H1198/SUM($F$15:F1198)-1</f>
        <v>3.9483706760239157E-2</v>
      </c>
      <c r="M1198" s="14">
        <f t="shared" si="141"/>
        <v>0</v>
      </c>
      <c r="N1198" s="14">
        <f t="shared" si="139"/>
        <v>1756.7047445746816</v>
      </c>
      <c r="O1198" s="4">
        <f t="shared" si="140"/>
        <v>7.8067601706735958</v>
      </c>
      <c r="P1198" s="14">
        <f>+AVERAGEIF($C$15:C1198,"&lt;&gt;",$B$15:B1198)</f>
        <v>7.9065833333333311</v>
      </c>
    </row>
    <row r="1199" spans="1:16" x14ac:dyDescent="0.25">
      <c r="A1199" s="1">
        <v>41957</v>
      </c>
      <c r="B1199" s="14">
        <v>8.0950000000000006</v>
      </c>
      <c r="G1199">
        <f t="shared" si="136"/>
        <v>14734.419138838099</v>
      </c>
      <c r="H1199">
        <f t="shared" si="137"/>
        <v>14220.524907332023</v>
      </c>
      <c r="I1199" s="5">
        <f t="shared" si="135"/>
        <v>0</v>
      </c>
      <c r="J1199" s="6">
        <f>+H1199+SUM($B$4:$B$5)-SUM($F$15:F1199)</f>
        <v>26906.352275753066</v>
      </c>
      <c r="K1199" s="10">
        <f t="shared" si="138"/>
        <v>-1.3040889581272808E-3</v>
      </c>
      <c r="L1199" s="10">
        <f>+H1199/SUM($F$15:F1199)-1</f>
        <v>3.6921824550109061E-2</v>
      </c>
      <c r="M1199" s="14">
        <f t="shared" si="141"/>
        <v>0</v>
      </c>
      <c r="N1199" s="14">
        <f t="shared" si="139"/>
        <v>1756.7047445746816</v>
      </c>
      <c r="O1199" s="4">
        <f t="shared" si="140"/>
        <v>7.8067601706735958</v>
      </c>
      <c r="P1199" s="14">
        <f>+AVERAGEIF($C$15:C1199,"&lt;&gt;",$B$15:B1199)</f>
        <v>7.9065833333333311</v>
      </c>
    </row>
    <row r="1200" spans="1:16" x14ac:dyDescent="0.25">
      <c r="A1200" s="1">
        <v>41960</v>
      </c>
      <c r="B1200" s="14">
        <v>8.07</v>
      </c>
      <c r="G1200">
        <f t="shared" si="136"/>
        <v>14688.914447241934</v>
      </c>
      <c r="H1200">
        <f t="shared" si="137"/>
        <v>14176.607288717656</v>
      </c>
      <c r="I1200" s="5">
        <f t="shared" si="135"/>
        <v>0</v>
      </c>
      <c r="J1200" s="6">
        <f>+H1200+SUM($B$4:$B$5)-SUM($F$15:F1200)</f>
        <v>26862.4346571387</v>
      </c>
      <c r="K1200" s="10">
        <f t="shared" si="138"/>
        <v>-1.63223978353777E-3</v>
      </c>
      <c r="L1200" s="10">
        <f>+H1200/SUM($F$15:F1200)-1</f>
        <v>3.371947178744672E-2</v>
      </c>
      <c r="M1200" s="14">
        <f t="shared" si="141"/>
        <v>0</v>
      </c>
      <c r="N1200" s="14">
        <f t="shared" si="139"/>
        <v>1756.7047445746816</v>
      </c>
      <c r="O1200" s="4">
        <f t="shared" si="140"/>
        <v>7.8067601706735958</v>
      </c>
      <c r="P1200" s="14">
        <f>+AVERAGEIF($C$15:C1200,"&lt;&gt;",$B$15:B1200)</f>
        <v>7.9065833333333311</v>
      </c>
    </row>
    <row r="1201" spans="1:16" x14ac:dyDescent="0.25">
      <c r="A1201" s="1">
        <v>41961</v>
      </c>
      <c r="B1201" s="14">
        <v>8.0470000000000006</v>
      </c>
      <c r="G1201">
        <f t="shared" si="136"/>
        <v>14647.050130973463</v>
      </c>
      <c r="H1201">
        <f t="shared" si="137"/>
        <v>14136.203079592438</v>
      </c>
      <c r="I1201" s="5">
        <f t="shared" si="135"/>
        <v>0</v>
      </c>
      <c r="J1201" s="6">
        <f>+H1201+SUM($B$4:$B$5)-SUM($F$15:F1201)</f>
        <v>26822.03044801348</v>
      </c>
      <c r="K1201" s="10">
        <f t="shared" si="138"/>
        <v>-1.5041156783039966E-3</v>
      </c>
      <c r="L1201" s="10">
        <f>+H1201/SUM($F$15:F1201)-1</f>
        <v>3.0773307245797188E-2</v>
      </c>
      <c r="M1201" s="14">
        <f t="shared" si="141"/>
        <v>0</v>
      </c>
      <c r="N1201" s="14">
        <f t="shared" si="139"/>
        <v>1756.7047445746816</v>
      </c>
      <c r="O1201" s="4">
        <f t="shared" si="140"/>
        <v>7.8067601706735958</v>
      </c>
      <c r="P1201" s="14">
        <f>+AVERAGEIF($C$15:C1201,"&lt;&gt;",$B$15:B1201)</f>
        <v>7.9065833333333311</v>
      </c>
    </row>
    <row r="1202" spans="1:16" x14ac:dyDescent="0.25">
      <c r="A1202" s="1">
        <v>41962</v>
      </c>
      <c r="B1202" s="14">
        <v>8.0500000000000007</v>
      </c>
      <c r="G1202">
        <f t="shared" si="136"/>
        <v>14652.510693965003</v>
      </c>
      <c r="H1202">
        <f t="shared" si="137"/>
        <v>14141.473193826163</v>
      </c>
      <c r="I1202" s="5">
        <f t="shared" si="135"/>
        <v>0</v>
      </c>
      <c r="J1202" s="6">
        <f>+H1202+SUM($B$4:$B$5)-SUM($F$15:F1202)</f>
        <v>26827.300562247205</v>
      </c>
      <c r="K1202" s="10">
        <f t="shared" si="138"/>
        <v>1.9648453699061541E-4</v>
      </c>
      <c r="L1202" s="10">
        <f>+H1202/SUM($F$15:F1202)-1</f>
        <v>3.1157589577316624E-2</v>
      </c>
      <c r="M1202" s="14">
        <f t="shared" si="141"/>
        <v>0</v>
      </c>
      <c r="N1202" s="14">
        <f t="shared" si="139"/>
        <v>1756.7047445746816</v>
      </c>
      <c r="O1202" s="4">
        <f t="shared" si="140"/>
        <v>7.8067601706735958</v>
      </c>
      <c r="P1202" s="14">
        <f>+AVERAGEIF($C$15:C1202,"&lt;&gt;",$B$15:B1202)</f>
        <v>7.9065833333333311</v>
      </c>
    </row>
    <row r="1203" spans="1:16" x14ac:dyDescent="0.25">
      <c r="A1203" s="1">
        <v>41963</v>
      </c>
      <c r="B1203" s="14">
        <v>8.0459999999999994</v>
      </c>
      <c r="G1203">
        <f t="shared" si="136"/>
        <v>14645.229943309614</v>
      </c>
      <c r="H1203">
        <f t="shared" si="137"/>
        <v>14134.446374847861</v>
      </c>
      <c r="I1203" s="5">
        <f t="shared" si="135"/>
        <v>0</v>
      </c>
      <c r="J1203" s="6">
        <f>+H1203+SUM($B$4:$B$5)-SUM($F$15:F1203)</f>
        <v>26820.273743268903</v>
      </c>
      <c r="K1203" s="10">
        <f t="shared" si="138"/>
        <v>-2.6192791786849856E-4</v>
      </c>
      <c r="L1203" s="10">
        <f>+H1203/SUM($F$15:F1203)-1</f>
        <v>3.0645213135290561E-2</v>
      </c>
      <c r="M1203" s="14">
        <f t="shared" si="141"/>
        <v>0</v>
      </c>
      <c r="N1203" s="14">
        <f t="shared" si="139"/>
        <v>1756.7047445746816</v>
      </c>
      <c r="O1203" s="4">
        <f t="shared" si="140"/>
        <v>7.8067601706735958</v>
      </c>
      <c r="P1203" s="14">
        <f>+AVERAGEIF($C$15:C1203,"&lt;&gt;",$B$15:B1203)</f>
        <v>7.9065833333333311</v>
      </c>
    </row>
    <row r="1204" spans="1:16" x14ac:dyDescent="0.25">
      <c r="A1204" s="1">
        <v>41964</v>
      </c>
      <c r="B1204" s="14">
        <v>8.234</v>
      </c>
      <c r="G1204">
        <f t="shared" si="136"/>
        <v>14987.425224112772</v>
      </c>
      <c r="H1204">
        <f t="shared" si="137"/>
        <v>14464.706866827903</v>
      </c>
      <c r="I1204" s="5">
        <f t="shared" si="135"/>
        <v>0</v>
      </c>
      <c r="J1204" s="6">
        <f>+H1204+SUM($B$4:$B$5)-SUM($F$15:F1204)</f>
        <v>27150.534235248946</v>
      </c>
      <c r="K1204" s="10">
        <f t="shared" si="138"/>
        <v>1.2313837477625711E-2</v>
      </c>
      <c r="L1204" s="10">
        <f>+H1204/SUM($F$15:F1204)-1</f>
        <v>5.4726905910512436E-2</v>
      </c>
      <c r="M1204" s="14">
        <f t="shared" si="141"/>
        <v>0</v>
      </c>
      <c r="N1204" s="14">
        <f t="shared" si="139"/>
        <v>1756.7047445746816</v>
      </c>
      <c r="O1204" s="4">
        <f t="shared" si="140"/>
        <v>7.8067601706735958</v>
      </c>
      <c r="P1204" s="14">
        <f>+AVERAGEIF($C$15:C1204,"&lt;&gt;",$B$15:B1204)</f>
        <v>7.9065833333333311</v>
      </c>
    </row>
    <row r="1205" spans="1:16" x14ac:dyDescent="0.25">
      <c r="A1205" s="1">
        <v>41967</v>
      </c>
      <c r="B1205" s="14">
        <v>8.27</v>
      </c>
      <c r="G1205">
        <f t="shared" si="136"/>
        <v>15052.951980011247</v>
      </c>
      <c r="H1205">
        <f t="shared" si="137"/>
        <v>14527.948237632589</v>
      </c>
      <c r="I1205" s="5">
        <f t="shared" si="135"/>
        <v>0</v>
      </c>
      <c r="J1205" s="6">
        <f>+H1205+SUM($B$4:$B$5)-SUM($F$15:F1205)</f>
        <v>27213.775606053634</v>
      </c>
      <c r="K1205" s="10">
        <f t="shared" si="138"/>
        <v>2.3292864242274725E-3</v>
      </c>
      <c r="L1205" s="10">
        <f>+H1205/SUM($F$15:F1205)-1</f>
        <v>5.9338293888746119E-2</v>
      </c>
      <c r="M1205" s="14">
        <f t="shared" si="141"/>
        <v>0</v>
      </c>
      <c r="N1205" s="14">
        <f t="shared" si="139"/>
        <v>1756.7047445746816</v>
      </c>
      <c r="O1205" s="4">
        <f t="shared" si="140"/>
        <v>7.8067601706735958</v>
      </c>
      <c r="P1205" s="14">
        <f>+AVERAGEIF($C$15:C1205,"&lt;&gt;",$B$15:B1205)</f>
        <v>7.9065833333333311</v>
      </c>
    </row>
    <row r="1206" spans="1:16" x14ac:dyDescent="0.25">
      <c r="A1206" s="1">
        <v>41968</v>
      </c>
      <c r="B1206" s="14">
        <v>8.2279999999999998</v>
      </c>
      <c r="G1206">
        <f t="shared" si="136"/>
        <v>14976.50409812969</v>
      </c>
      <c r="H1206">
        <f t="shared" si="137"/>
        <v>14454.166638360452</v>
      </c>
      <c r="I1206" s="5">
        <f t="shared" si="135"/>
        <v>0</v>
      </c>
      <c r="J1206" s="6">
        <f>+H1206+SUM($B$4:$B$5)-SUM($F$15:F1206)</f>
        <v>27139.994006781497</v>
      </c>
      <c r="K1206" s="10">
        <f t="shared" si="138"/>
        <v>-2.711185700220331E-3</v>
      </c>
      <c r="L1206" s="10">
        <f>+H1206/SUM($F$15:F1206)-1</f>
        <v>5.3958341247473118E-2</v>
      </c>
      <c r="M1206" s="14">
        <f t="shared" si="141"/>
        <v>0</v>
      </c>
      <c r="N1206" s="14">
        <f t="shared" si="139"/>
        <v>1756.7047445746816</v>
      </c>
      <c r="O1206" s="4">
        <f t="shared" si="140"/>
        <v>7.8067601706735958</v>
      </c>
      <c r="P1206" s="14">
        <f>+AVERAGEIF($C$15:C1206,"&lt;&gt;",$B$15:B1206)</f>
        <v>7.9065833333333311</v>
      </c>
    </row>
    <row r="1207" spans="1:16" x14ac:dyDescent="0.25">
      <c r="A1207" s="1">
        <v>41969</v>
      </c>
      <c r="B1207" s="14">
        <v>8.2240000000000002</v>
      </c>
      <c r="G1207">
        <f t="shared" si="136"/>
        <v>14969.223347474304</v>
      </c>
      <c r="H1207">
        <f t="shared" si="137"/>
        <v>14447.139819382153</v>
      </c>
      <c r="I1207" s="5">
        <f t="shared" si="135"/>
        <v>0</v>
      </c>
      <c r="J1207" s="6">
        <f>+H1207+SUM($B$4:$B$5)-SUM($F$15:F1207)</f>
        <v>27132.967187803195</v>
      </c>
      <c r="K1207" s="10">
        <f t="shared" si="138"/>
        <v>-2.5891011532819252E-4</v>
      </c>
      <c r="L1207" s="10">
        <f>+H1207/SUM($F$15:F1207)-1</f>
        <v>5.3445964805447277E-2</v>
      </c>
      <c r="M1207" s="14">
        <f t="shared" si="141"/>
        <v>0</v>
      </c>
      <c r="N1207" s="14">
        <f t="shared" si="139"/>
        <v>1756.7047445746816</v>
      </c>
      <c r="O1207" s="4">
        <f t="shared" si="140"/>
        <v>7.8067601706735958</v>
      </c>
      <c r="P1207" s="14">
        <f>+AVERAGEIF($C$15:C1207,"&lt;&gt;",$B$15:B1207)</f>
        <v>7.9065833333333311</v>
      </c>
    </row>
    <row r="1208" spans="1:16" x14ac:dyDescent="0.25">
      <c r="A1208" s="1">
        <v>41970</v>
      </c>
      <c r="B1208" s="14">
        <v>8.2569999999999997</v>
      </c>
      <c r="G1208">
        <f t="shared" si="136"/>
        <v>15029.28954038124</v>
      </c>
      <c r="H1208">
        <f t="shared" si="137"/>
        <v>14505.111075953117</v>
      </c>
      <c r="I1208" s="5">
        <f t="shared" si="135"/>
        <v>0</v>
      </c>
      <c r="J1208" s="6">
        <f>+H1208+SUM($B$4:$B$5)-SUM($F$15:F1208)</f>
        <v>27190.938444374158</v>
      </c>
      <c r="K1208" s="10">
        <f t="shared" si="138"/>
        <v>2.1365616288742117E-3</v>
      </c>
      <c r="L1208" s="10">
        <f>+H1208/SUM($F$15:F1208)-1</f>
        <v>5.7673070452161745E-2</v>
      </c>
      <c r="M1208" s="14">
        <f t="shared" si="141"/>
        <v>0</v>
      </c>
      <c r="N1208" s="14">
        <f t="shared" si="139"/>
        <v>1756.7047445746816</v>
      </c>
      <c r="O1208" s="4">
        <f t="shared" si="140"/>
        <v>7.8067601706735958</v>
      </c>
      <c r="P1208" s="14">
        <f>+AVERAGEIF($C$15:C1208,"&lt;&gt;",$B$15:B1208)</f>
        <v>7.9065833333333311</v>
      </c>
    </row>
    <row r="1209" spans="1:16" x14ac:dyDescent="0.25">
      <c r="A1209" s="1">
        <v>41971</v>
      </c>
      <c r="B1209" s="14">
        <v>8.1999999999999993</v>
      </c>
      <c r="G1209">
        <f t="shared" si="136"/>
        <v>14925.538843541985</v>
      </c>
      <c r="H1209">
        <f t="shared" si="137"/>
        <v>14404.97890551236</v>
      </c>
      <c r="I1209" s="5">
        <f t="shared" si="135"/>
        <v>0</v>
      </c>
      <c r="J1209" s="6">
        <f>+H1209+SUM($B$4:$B$5)-SUM($F$15:F1209)</f>
        <v>27090.806273933405</v>
      </c>
      <c r="K1209" s="10">
        <f t="shared" si="138"/>
        <v>-3.6825566225159312E-3</v>
      </c>
      <c r="L1209" s="10">
        <f>+H1209/SUM($F$15:F1209)-1</f>
        <v>5.0371706153291118E-2</v>
      </c>
      <c r="M1209" s="14">
        <f t="shared" si="141"/>
        <v>0</v>
      </c>
      <c r="N1209" s="14">
        <f t="shared" si="139"/>
        <v>1756.7047445746816</v>
      </c>
      <c r="O1209" s="4">
        <f t="shared" si="140"/>
        <v>7.8067601706735958</v>
      </c>
      <c r="P1209" s="14">
        <f>+AVERAGEIF($C$15:C1209,"&lt;&gt;",$B$15:B1209)</f>
        <v>7.9065833333333311</v>
      </c>
    </row>
    <row r="1210" spans="1:16" x14ac:dyDescent="0.25">
      <c r="A1210" s="1">
        <v>41974</v>
      </c>
      <c r="B1210" s="14">
        <v>8.0449999999999999</v>
      </c>
      <c r="G1210">
        <f t="shared" si="136"/>
        <v>14643.409755645765</v>
      </c>
      <c r="H1210">
        <f t="shared" si="137"/>
        <v>14132.689670103286</v>
      </c>
      <c r="I1210" s="5">
        <f t="shared" si="135"/>
        <v>0</v>
      </c>
      <c r="J1210" s="6">
        <f>+H1210+SUM($B$4:$B$5)-SUM($F$15:F1210)</f>
        <v>26818.517038524325</v>
      </c>
      <c r="K1210" s="10">
        <f t="shared" si="138"/>
        <v>-1.0050983077276476E-2</v>
      </c>
      <c r="L1210" s="10">
        <f>+H1210/SUM($F$15:F1210)-1</f>
        <v>3.0517119024783934E-2</v>
      </c>
      <c r="M1210" s="14">
        <f t="shared" si="141"/>
        <v>0</v>
      </c>
      <c r="N1210" s="14">
        <f t="shared" si="139"/>
        <v>1756.7047445746816</v>
      </c>
      <c r="O1210" s="4">
        <f t="shared" si="140"/>
        <v>7.8067601706735958</v>
      </c>
      <c r="P1210" s="14">
        <f>+AVERAGEIF($C$15:C1210,"&lt;&gt;",$B$15:B1210)</f>
        <v>7.9065833333333311</v>
      </c>
    </row>
    <row r="1211" spans="1:16" x14ac:dyDescent="0.25">
      <c r="A1211" s="1">
        <v>41975</v>
      </c>
      <c r="B1211" s="14">
        <v>8.0860000000000003</v>
      </c>
      <c r="G1211">
        <f t="shared" si="136"/>
        <v>14718.037449863476</v>
      </c>
      <c r="H1211">
        <f t="shared" si="137"/>
        <v>14204.714564630847</v>
      </c>
      <c r="I1211" s="5">
        <f t="shared" si="135"/>
        <v>0</v>
      </c>
      <c r="J1211" s="6">
        <f>+H1211+SUM($B$4:$B$5)-SUM($F$15:F1211)</f>
        <v>26890.541933051893</v>
      </c>
      <c r="K1211" s="10">
        <f t="shared" si="138"/>
        <v>2.6856404634194586E-3</v>
      </c>
      <c r="L1211" s="10">
        <f>+H1211/SUM($F$15:F1211)-1</f>
        <v>3.5768977555550308E-2</v>
      </c>
      <c r="M1211" s="14">
        <f t="shared" si="141"/>
        <v>0</v>
      </c>
      <c r="N1211" s="14">
        <f t="shared" si="139"/>
        <v>1756.7047445746816</v>
      </c>
      <c r="O1211" s="4">
        <f t="shared" si="140"/>
        <v>7.8067601706735958</v>
      </c>
      <c r="P1211" s="14">
        <f>+AVERAGEIF($C$15:C1211,"&lt;&gt;",$B$15:B1211)</f>
        <v>7.9065833333333311</v>
      </c>
    </row>
    <row r="1212" spans="1:16" x14ac:dyDescent="0.25">
      <c r="A1212" s="1">
        <v>41976</v>
      </c>
      <c r="B1212" s="14">
        <v>8.1440000000000001</v>
      </c>
      <c r="G1212">
        <f t="shared" si="136"/>
        <v>14823.608334366578</v>
      </c>
      <c r="H1212">
        <f t="shared" si="137"/>
        <v>14306.603439816179</v>
      </c>
      <c r="I1212" s="5">
        <f t="shared" si="135"/>
        <v>0</v>
      </c>
      <c r="J1212" s="6">
        <f>+H1212+SUM($B$4:$B$5)-SUM($F$15:F1212)</f>
        <v>26992.430808237223</v>
      </c>
      <c r="K1212" s="10">
        <f t="shared" si="138"/>
        <v>3.7890227515309238E-3</v>
      </c>
      <c r="L1212" s="10">
        <f>+H1212/SUM($F$15:F1212)-1</f>
        <v>4.319843596492734E-2</v>
      </c>
      <c r="M1212" s="14">
        <f t="shared" si="141"/>
        <v>0</v>
      </c>
      <c r="N1212" s="14">
        <f t="shared" si="139"/>
        <v>1756.7047445746816</v>
      </c>
      <c r="O1212" s="4">
        <f t="shared" si="140"/>
        <v>7.8067601706735958</v>
      </c>
      <c r="P1212" s="14">
        <f>+AVERAGEIF($C$15:C1212,"&lt;&gt;",$B$15:B1212)</f>
        <v>7.9065833333333311</v>
      </c>
    </row>
    <row r="1213" spans="1:16" x14ac:dyDescent="0.25">
      <c r="A1213" s="1">
        <v>41977</v>
      </c>
      <c r="B1213" s="14">
        <v>8.0869999999999997</v>
      </c>
      <c r="G1213">
        <f t="shared" si="136"/>
        <v>14719.857637527322</v>
      </c>
      <c r="H1213">
        <f t="shared" si="137"/>
        <v>14206.471269375421</v>
      </c>
      <c r="I1213" s="5">
        <f t="shared" si="135"/>
        <v>0</v>
      </c>
      <c r="J1213" s="6">
        <f>+H1213+SUM($B$4:$B$5)-SUM($F$15:F1213)</f>
        <v>26892.298637796463</v>
      </c>
      <c r="K1213" s="10">
        <f t="shared" si="138"/>
        <v>-3.7096388669894953E-3</v>
      </c>
      <c r="L1213" s="10">
        <f>+H1213/SUM($F$15:F1213)-1</f>
        <v>3.5897071666056712E-2</v>
      </c>
      <c r="M1213" s="14">
        <f t="shared" si="141"/>
        <v>0</v>
      </c>
      <c r="N1213" s="14">
        <f t="shared" si="139"/>
        <v>1756.7047445746816</v>
      </c>
      <c r="O1213" s="4">
        <f t="shared" si="140"/>
        <v>7.8067601706735958</v>
      </c>
      <c r="P1213" s="14">
        <f>+AVERAGEIF($C$15:C1213,"&lt;&gt;",$B$15:B1213)</f>
        <v>7.9065833333333311</v>
      </c>
    </row>
    <row r="1214" spans="1:16" x14ac:dyDescent="0.25">
      <c r="A1214" s="1">
        <v>41978</v>
      </c>
      <c r="B1214" s="14">
        <v>8.1590000000000007</v>
      </c>
      <c r="G1214">
        <f t="shared" si="136"/>
        <v>14850.911149324276</v>
      </c>
      <c r="H1214">
        <f t="shared" si="137"/>
        <v>14332.954010984799</v>
      </c>
      <c r="I1214" s="5">
        <f t="shared" si="135"/>
        <v>0</v>
      </c>
      <c r="J1214" s="6">
        <f>+H1214+SUM($B$4:$B$5)-SUM($F$15:F1214)</f>
        <v>27018.781379405846</v>
      </c>
      <c r="K1214" s="10">
        <f t="shared" si="138"/>
        <v>4.7033071926256831E-3</v>
      </c>
      <c r="L1214" s="10">
        <f>+H1214/SUM($F$15:F1214)-1</f>
        <v>4.5119847622524745E-2</v>
      </c>
      <c r="M1214" s="14">
        <f t="shared" si="141"/>
        <v>0</v>
      </c>
      <c r="N1214" s="14">
        <f t="shared" si="139"/>
        <v>1756.7047445746816</v>
      </c>
      <c r="O1214" s="4">
        <f t="shared" si="140"/>
        <v>7.8067601706735958</v>
      </c>
      <c r="P1214" s="14">
        <f>+AVERAGEIF($C$15:C1214,"&lt;&gt;",$B$15:B1214)</f>
        <v>7.9065833333333311</v>
      </c>
    </row>
    <row r="1215" spans="1:16" x14ac:dyDescent="0.25">
      <c r="A1215" s="1">
        <v>41982</v>
      </c>
      <c r="B1215" s="14">
        <v>7.9279999999999999</v>
      </c>
      <c r="C1215">
        <f>+$B$3</f>
        <v>200</v>
      </c>
      <c r="D1215" s="7">
        <f>+$D$11</f>
        <v>2.223157894736842</v>
      </c>
      <c r="E1215">
        <v>1.54</v>
      </c>
      <c r="F1215" s="6">
        <f>+C1215-D1215-E1215</f>
        <v>196.23684210526318</v>
      </c>
      <c r="G1215">
        <f t="shared" si="136"/>
        <v>14630.447798975714</v>
      </c>
      <c r="H1215">
        <f t="shared" si="137"/>
        <v>14123.39205709331</v>
      </c>
      <c r="I1215" s="5">
        <f t="shared" si="135"/>
        <v>622200</v>
      </c>
      <c r="J1215" s="6">
        <f>+H1215+SUM($B$4:$B$5)-SUM($F$15:F1215)</f>
        <v>26612.982583409092</v>
      </c>
      <c r="K1215" s="10">
        <f t="shared" si="138"/>
        <v>-1.5019137624987744E-2</v>
      </c>
      <c r="L1215" s="10">
        <f>+H1215/SUM($F$15:F1215)-1</f>
        <v>1.5311021851083018E-2</v>
      </c>
      <c r="M1215" s="14">
        <f t="shared" si="141"/>
        <v>24.752376653035213</v>
      </c>
      <c r="N1215" s="14">
        <f t="shared" si="139"/>
        <v>1781.4571212277169</v>
      </c>
      <c r="O1215" s="4">
        <f t="shared" si="140"/>
        <v>7.8084447320840704</v>
      </c>
      <c r="P1215" s="14">
        <f>+AVERAGEIF($C$15:C1215,"&lt;&gt;",$B$15:B1215)</f>
        <v>7.9069344262295056</v>
      </c>
    </row>
    <row r="1216" spans="1:16" x14ac:dyDescent="0.25">
      <c r="A1216" s="1">
        <v>41983</v>
      </c>
      <c r="B1216" s="14">
        <v>7.8819999999999997</v>
      </c>
      <c r="G1216">
        <f t="shared" si="136"/>
        <v>14545.558722442807</v>
      </c>
      <c r="H1216">
        <f t="shared" si="137"/>
        <v>14041.445029516834</v>
      </c>
      <c r="I1216" s="5">
        <f t="shared" si="135"/>
        <v>0</v>
      </c>
      <c r="J1216" s="6">
        <f>+H1216+SUM($B$4:$B$5)-SUM($F$15:F1216)</f>
        <v>26531.035555832616</v>
      </c>
      <c r="K1216" s="10">
        <f t="shared" si="138"/>
        <v>-3.0792124602960769E-3</v>
      </c>
      <c r="L1216" s="10">
        <f>+H1216/SUM($F$15:F1216)-1</f>
        <v>9.4199639543686153E-3</v>
      </c>
      <c r="M1216" s="14">
        <f t="shared" si="141"/>
        <v>0</v>
      </c>
      <c r="N1216" s="14">
        <f t="shared" si="139"/>
        <v>1781.4571212277169</v>
      </c>
      <c r="O1216" s="4">
        <f t="shared" si="140"/>
        <v>7.8084447320840704</v>
      </c>
      <c r="P1216" s="14">
        <f>+AVERAGEIF($C$15:C1216,"&lt;&gt;",$B$15:B1216)</f>
        <v>7.9069344262295056</v>
      </c>
    </row>
    <row r="1217" spans="1:16" x14ac:dyDescent="0.25">
      <c r="A1217" s="1">
        <v>41984</v>
      </c>
      <c r="B1217" s="14">
        <v>7.806</v>
      </c>
      <c r="G1217">
        <f t="shared" si="136"/>
        <v>14405.307204692788</v>
      </c>
      <c r="H1217">
        <f t="shared" si="137"/>
        <v>13906.054288303529</v>
      </c>
      <c r="I1217" s="5">
        <f t="shared" si="135"/>
        <v>0</v>
      </c>
      <c r="J1217" s="6">
        <f>+H1217+SUM($B$4:$B$5)-SUM($F$15:F1217)</f>
        <v>26395.644814619311</v>
      </c>
      <c r="K1217" s="10">
        <f t="shared" si="138"/>
        <v>-5.1031080535240969E-3</v>
      </c>
      <c r="L1217" s="10">
        <f>+H1217/SUM($F$15:F1217)-1</f>
        <v>-3.1308822281117532E-4</v>
      </c>
      <c r="M1217" s="14">
        <f t="shared" si="141"/>
        <v>0</v>
      </c>
      <c r="N1217" s="14">
        <f t="shared" si="139"/>
        <v>1781.4571212277169</v>
      </c>
      <c r="O1217" s="4">
        <f t="shared" si="140"/>
        <v>7.8084447320840704</v>
      </c>
      <c r="P1217" s="14">
        <f>+AVERAGEIF($C$15:C1217,"&lt;&gt;",$B$15:B1217)</f>
        <v>7.9069344262295056</v>
      </c>
    </row>
    <row r="1218" spans="1:16" x14ac:dyDescent="0.25">
      <c r="A1218" s="1">
        <v>41985</v>
      </c>
      <c r="B1218" s="14">
        <v>7.6989999999999998</v>
      </c>
      <c r="G1218">
        <f t="shared" si="136"/>
        <v>14207.847831018418</v>
      </c>
      <c r="H1218">
        <f t="shared" si="137"/>
        <v>13715.438376332162</v>
      </c>
      <c r="I1218" s="5">
        <f t="shared" si="135"/>
        <v>0</v>
      </c>
      <c r="J1218" s="6">
        <f>+H1218+SUM($B$4:$B$5)-SUM($F$15:F1218)</f>
        <v>26205.02890264794</v>
      </c>
      <c r="K1218" s="10">
        <f t="shared" si="138"/>
        <v>-7.2214910190713244E-3</v>
      </c>
      <c r="L1218" s="10">
        <f>+H1218/SUM($F$15:F1218)-1</f>
        <v>-1.4016201156472397E-2</v>
      </c>
      <c r="M1218" s="14">
        <f t="shared" si="141"/>
        <v>0</v>
      </c>
      <c r="N1218" s="14">
        <f t="shared" si="139"/>
        <v>1781.4571212277169</v>
      </c>
      <c r="O1218" s="4">
        <f t="shared" si="140"/>
        <v>7.8084447320840704</v>
      </c>
      <c r="P1218" s="14">
        <f>+AVERAGEIF($C$15:C1218,"&lt;&gt;",$B$15:B1218)</f>
        <v>7.9069344262295056</v>
      </c>
    </row>
    <row r="1219" spans="1:16" x14ac:dyDescent="0.25">
      <c r="A1219" s="1">
        <v>41988</v>
      </c>
      <c r="B1219" s="14">
        <v>7.6139999999999999</v>
      </c>
      <c r="G1219">
        <f t="shared" si="136"/>
        <v>14050.987580903264</v>
      </c>
      <c r="H1219">
        <f t="shared" si="137"/>
        <v>13564.014521027806</v>
      </c>
      <c r="I1219" s="5">
        <f t="shared" si="135"/>
        <v>0</v>
      </c>
      <c r="J1219" s="6">
        <f>+H1219+SUM($B$4:$B$5)-SUM($F$15:F1219)</f>
        <v>26053.605047343586</v>
      </c>
      <c r="K1219" s="10">
        <f t="shared" si="138"/>
        <v>-5.7784273341920933E-3</v>
      </c>
      <c r="L1219" s="10">
        <f>+H1219/SUM($F$15:F1219)-1</f>
        <v>-2.4901851617792126E-2</v>
      </c>
      <c r="M1219" s="14">
        <f t="shared" si="141"/>
        <v>0</v>
      </c>
      <c r="N1219" s="14">
        <f t="shared" si="139"/>
        <v>1781.4571212277169</v>
      </c>
      <c r="O1219" s="4">
        <f t="shared" si="140"/>
        <v>7.8084447320840704</v>
      </c>
      <c r="P1219" s="14">
        <f>+AVERAGEIF($C$15:C1219,"&lt;&gt;",$B$15:B1219)</f>
        <v>7.9069344262295056</v>
      </c>
    </row>
    <row r="1220" spans="1:16" x14ac:dyDescent="0.25">
      <c r="A1220" s="1">
        <v>41989</v>
      </c>
      <c r="B1220" s="14">
        <v>7.4720000000000004</v>
      </c>
      <c r="G1220">
        <f t="shared" si="136"/>
        <v>13788.938692475596</v>
      </c>
      <c r="H1220">
        <f t="shared" si="137"/>
        <v>13311.047609813471</v>
      </c>
      <c r="I1220" s="5">
        <f t="shared" si="135"/>
        <v>0</v>
      </c>
      <c r="J1220" s="6">
        <f>+H1220+SUM($B$4:$B$5)-SUM($F$15:F1220)</f>
        <v>25800.638136129248</v>
      </c>
      <c r="K1220" s="10">
        <f t="shared" si="138"/>
        <v>-9.7094782374514965E-3</v>
      </c>
      <c r="L1220" s="10">
        <f>+H1220/SUM($F$15:F1220)-1</f>
        <v>-4.3087291211996614E-2</v>
      </c>
      <c r="M1220" s="14">
        <f t="shared" si="141"/>
        <v>0</v>
      </c>
      <c r="N1220" s="14">
        <f t="shared" si="139"/>
        <v>1781.4571212277169</v>
      </c>
      <c r="O1220" s="4">
        <f t="shared" si="140"/>
        <v>7.8084447320840704</v>
      </c>
      <c r="P1220" s="14">
        <f>+AVERAGEIF($C$15:C1220,"&lt;&gt;",$B$15:B1220)</f>
        <v>7.9069344262295056</v>
      </c>
    </row>
    <row r="1221" spans="1:16" x14ac:dyDescent="0.25">
      <c r="A1221" s="1">
        <v>41990</v>
      </c>
      <c r="B1221" s="14">
        <v>7.5830000000000002</v>
      </c>
      <c r="G1221">
        <f t="shared" si="136"/>
        <v>13993.779724978915</v>
      </c>
      <c r="H1221">
        <f t="shared" si="137"/>
        <v>13508.789350269748</v>
      </c>
      <c r="I1221" s="5">
        <f t="shared" si="135"/>
        <v>0</v>
      </c>
      <c r="J1221" s="6">
        <f>+H1221+SUM($B$4:$B$5)-SUM($F$15:F1221)</f>
        <v>25998.379876585528</v>
      </c>
      <c r="K1221" s="10">
        <f t="shared" si="138"/>
        <v>7.6642189783429071E-3</v>
      </c>
      <c r="L1221" s="10">
        <f>+H1221/SUM($F$15:F1221)-1</f>
        <v>-2.8871912374273334E-2</v>
      </c>
      <c r="M1221" s="14">
        <f t="shared" si="141"/>
        <v>0</v>
      </c>
      <c r="N1221" s="14">
        <f t="shared" si="139"/>
        <v>1781.4571212277169</v>
      </c>
      <c r="O1221" s="4">
        <f t="shared" si="140"/>
        <v>7.8084447320840704</v>
      </c>
      <c r="P1221" s="14">
        <f>+AVERAGEIF($C$15:C1221,"&lt;&gt;",$B$15:B1221)</f>
        <v>7.9069344262295056</v>
      </c>
    </row>
    <row r="1222" spans="1:16" x14ac:dyDescent="0.25">
      <c r="A1222" s="1">
        <v>41991</v>
      </c>
      <c r="B1222" s="14">
        <v>7.7889999999999997</v>
      </c>
      <c r="G1222">
        <f t="shared" si="136"/>
        <v>14373.935154669756</v>
      </c>
      <c r="H1222">
        <f t="shared" si="137"/>
        <v>13875.769517242656</v>
      </c>
      <c r="I1222" s="5">
        <f t="shared" si="135"/>
        <v>0</v>
      </c>
      <c r="J1222" s="6">
        <f>+H1222+SUM($B$4:$B$5)-SUM($F$15:F1222)</f>
        <v>26365.360043558434</v>
      </c>
      <c r="K1222" s="10">
        <f t="shared" si="138"/>
        <v>1.411550137796902E-2</v>
      </c>
      <c r="L1222" s="10">
        <f>+H1222/SUM($F$15:F1222)-1</f>
        <v>-2.4902183150752322E-3</v>
      </c>
      <c r="M1222" s="14">
        <f t="shared" si="141"/>
        <v>0</v>
      </c>
      <c r="N1222" s="14">
        <f t="shared" si="139"/>
        <v>1781.4571212277169</v>
      </c>
      <c r="O1222" s="4">
        <f t="shared" si="140"/>
        <v>7.8084447320840704</v>
      </c>
      <c r="P1222" s="14">
        <f>+AVERAGEIF($C$15:C1222,"&lt;&gt;",$B$15:B1222)</f>
        <v>7.9069344262295056</v>
      </c>
    </row>
    <row r="1223" spans="1:16" x14ac:dyDescent="0.25">
      <c r="A1223" s="1">
        <v>41992</v>
      </c>
      <c r="B1223" s="14">
        <v>7.8650000000000002</v>
      </c>
      <c r="G1223">
        <f t="shared" si="136"/>
        <v>14514.186672419777</v>
      </c>
      <c r="H1223">
        <f t="shared" si="137"/>
        <v>14011.160258455964</v>
      </c>
      <c r="I1223" s="5">
        <f t="shared" si="135"/>
        <v>0</v>
      </c>
      <c r="J1223" s="6">
        <f>+H1223+SUM($B$4:$B$5)-SUM($F$15:F1223)</f>
        <v>26500.750784771746</v>
      </c>
      <c r="K1223" s="10">
        <f t="shared" si="138"/>
        <v>5.135175130915437E-3</v>
      </c>
      <c r="L1223" s="10">
        <f>+H1223/SUM($F$15:F1223)-1</f>
        <v>7.2428338621048916E-3</v>
      </c>
      <c r="M1223" s="14">
        <f t="shared" si="141"/>
        <v>0</v>
      </c>
      <c r="N1223" s="14">
        <f t="shared" si="139"/>
        <v>1781.4571212277169</v>
      </c>
      <c r="O1223" s="4">
        <f t="shared" si="140"/>
        <v>7.8084447320840704</v>
      </c>
      <c r="P1223" s="14">
        <f>+AVERAGEIF($C$15:C1223,"&lt;&gt;",$B$15:B1223)</f>
        <v>7.9069344262295056</v>
      </c>
    </row>
    <row r="1224" spans="1:16" x14ac:dyDescent="0.25">
      <c r="A1224" s="1">
        <v>41995</v>
      </c>
      <c r="B1224" s="14">
        <v>7.9649999999999999</v>
      </c>
      <c r="G1224">
        <f t="shared" si="136"/>
        <v>14698.728143143486</v>
      </c>
      <c r="H1224">
        <f t="shared" si="137"/>
        <v>14189.305970578735</v>
      </c>
      <c r="I1224" s="5">
        <f t="shared" si="135"/>
        <v>0</v>
      </c>
      <c r="J1224" s="6">
        <f>+H1224+SUM($B$4:$B$5)-SUM($F$15:F1224)</f>
        <v>26678.896496894511</v>
      </c>
      <c r="K1224" s="10">
        <f t="shared" si="138"/>
        <v>6.7222892502023512E-3</v>
      </c>
      <c r="L1224" s="10">
        <f>+H1224/SUM($F$15:F1224)-1</f>
        <v>2.004948146365737E-2</v>
      </c>
      <c r="M1224" s="14">
        <f t="shared" si="141"/>
        <v>0</v>
      </c>
      <c r="N1224" s="14">
        <f t="shared" si="139"/>
        <v>1781.4571212277169</v>
      </c>
      <c r="O1224" s="4">
        <f t="shared" si="140"/>
        <v>7.8084447320840704</v>
      </c>
      <c r="P1224" s="14">
        <f>+AVERAGEIF($C$15:C1224,"&lt;&gt;",$B$15:B1224)</f>
        <v>7.9069344262295056</v>
      </c>
    </row>
    <row r="1225" spans="1:16" x14ac:dyDescent="0.25">
      <c r="A1225" s="1">
        <v>41996</v>
      </c>
      <c r="B1225" s="14">
        <v>7.9720000000000004</v>
      </c>
      <c r="G1225">
        <f t="shared" si="136"/>
        <v>14711.646046094147</v>
      </c>
      <c r="H1225">
        <f t="shared" si="137"/>
        <v>14201.776170427331</v>
      </c>
      <c r="I1225" s="5">
        <f t="shared" si="135"/>
        <v>0</v>
      </c>
      <c r="J1225" s="6">
        <f>+H1225+SUM($B$4:$B$5)-SUM($F$15:F1225)</f>
        <v>26691.366696743109</v>
      </c>
      <c r="K1225" s="10">
        <f t="shared" si="138"/>
        <v>4.6741812765938029E-4</v>
      </c>
      <c r="L1225" s="10">
        <f>+H1225/SUM($F$15:F1225)-1</f>
        <v>2.0945946795766224E-2</v>
      </c>
      <c r="M1225" s="14">
        <f t="shared" si="141"/>
        <v>0</v>
      </c>
      <c r="N1225" s="14">
        <f t="shared" si="139"/>
        <v>1781.4571212277169</v>
      </c>
      <c r="O1225" s="4">
        <f t="shared" si="140"/>
        <v>7.8084447320840704</v>
      </c>
      <c r="P1225" s="14">
        <f>+AVERAGEIF($C$15:C1225,"&lt;&gt;",$B$15:B1225)</f>
        <v>7.9069344262295056</v>
      </c>
    </row>
    <row r="1226" spans="1:16" x14ac:dyDescent="0.25">
      <c r="A1226" s="1">
        <v>41997</v>
      </c>
      <c r="B1226" s="14">
        <v>7.9550000000000001</v>
      </c>
      <c r="G1226">
        <f t="shared" si="136"/>
        <v>14680.273996071117</v>
      </c>
      <c r="H1226">
        <f t="shared" si="137"/>
        <v>14171.49139936646</v>
      </c>
      <c r="I1226" s="5">
        <f t="shared" si="135"/>
        <v>0</v>
      </c>
      <c r="J1226" s="6">
        <f>+H1226+SUM($B$4:$B$5)-SUM($F$15:F1226)</f>
        <v>26661.08192568224</v>
      </c>
      <c r="K1226" s="10">
        <f t="shared" si="138"/>
        <v>-1.1346279643509316E-3</v>
      </c>
      <c r="L1226" s="10">
        <f>+H1226/SUM($F$15:F1226)-1</f>
        <v>1.8768816703502278E-2</v>
      </c>
      <c r="M1226" s="14">
        <f t="shared" si="141"/>
        <v>0</v>
      </c>
      <c r="N1226" s="14">
        <f t="shared" si="139"/>
        <v>1781.4571212277169</v>
      </c>
      <c r="O1226" s="4">
        <f t="shared" si="140"/>
        <v>7.8084447320840704</v>
      </c>
      <c r="P1226" s="14">
        <f>+AVERAGEIF($C$15:C1226,"&lt;&gt;",$B$15:B1226)</f>
        <v>7.9069344262295056</v>
      </c>
    </row>
    <row r="1227" spans="1:16" x14ac:dyDescent="0.25">
      <c r="A1227" s="1">
        <v>42003</v>
      </c>
      <c r="B1227" s="14">
        <v>7.9969999999999999</v>
      </c>
      <c r="G1227">
        <f t="shared" si="136"/>
        <v>14757.781413775076</v>
      </c>
      <c r="H1227">
        <f t="shared" si="137"/>
        <v>14246.312598458024</v>
      </c>
      <c r="I1227" s="5">
        <f t="shared" si="135"/>
        <v>0</v>
      </c>
      <c r="J1227" s="6">
        <f>+H1227+SUM($B$4:$B$5)-SUM($F$15:F1227)</f>
        <v>26735.903124773806</v>
      </c>
      <c r="K1227" s="10">
        <f t="shared" si="138"/>
        <v>2.8063827004518593E-3</v>
      </c>
      <c r="L1227" s="10">
        <f>+H1227/SUM($F$15:F1227)-1</f>
        <v>2.4147608696154288E-2</v>
      </c>
      <c r="M1227" s="14">
        <f t="shared" si="141"/>
        <v>0</v>
      </c>
      <c r="N1227" s="14">
        <f t="shared" si="139"/>
        <v>1781.4571212277169</v>
      </c>
      <c r="O1227" s="4">
        <f t="shared" si="140"/>
        <v>7.8084447320840704</v>
      </c>
      <c r="P1227" s="14">
        <f>+AVERAGEIF($C$15:C1227,"&lt;&gt;",$B$15:B1227)</f>
        <v>7.9069344262295056</v>
      </c>
    </row>
    <row r="1228" spans="1:16" x14ac:dyDescent="0.25">
      <c r="A1228" s="1">
        <v>42004</v>
      </c>
      <c r="B1228" s="14">
        <v>8.0540000000000003</v>
      </c>
      <c r="G1228">
        <f t="shared" si="136"/>
        <v>14862.970052087592</v>
      </c>
      <c r="H1228">
        <f t="shared" si="137"/>
        <v>14347.855654368004</v>
      </c>
      <c r="I1228" s="5">
        <f t="shared" si="135"/>
        <v>0</v>
      </c>
      <c r="J1228" s="6">
        <f>+H1228+SUM($B$4:$B$5)-SUM($F$15:F1228)</f>
        <v>26837.446180683783</v>
      </c>
      <c r="K1228" s="10">
        <f t="shared" si="138"/>
        <v>3.7980035847708926E-3</v>
      </c>
      <c r="L1228" s="10">
        <f>+H1228/SUM($F$15:F1228)-1</f>
        <v>3.144739782903927E-2</v>
      </c>
      <c r="M1228" s="14">
        <f t="shared" si="141"/>
        <v>0</v>
      </c>
      <c r="N1228" s="14">
        <f t="shared" si="139"/>
        <v>1781.4571212277169</v>
      </c>
      <c r="O1228" s="4">
        <f t="shared" si="140"/>
        <v>7.8084447320840704</v>
      </c>
      <c r="P1228" s="14">
        <f>+AVERAGEIF($C$15:C1228,"&lt;&gt;",$B$15:B1228)</f>
        <v>7.9069344262295056</v>
      </c>
    </row>
    <row r="1229" spans="1:16" x14ac:dyDescent="0.25">
      <c r="A1229" s="1">
        <v>42006</v>
      </c>
      <c r="B1229" s="14">
        <v>8.07</v>
      </c>
      <c r="G1229">
        <f t="shared" si="136"/>
        <v>14892.496687403387</v>
      </c>
      <c r="H1229">
        <f t="shared" si="137"/>
        <v>14376.35896830765</v>
      </c>
      <c r="I1229" s="5">
        <f t="shared" si="135"/>
        <v>0</v>
      </c>
      <c r="J1229" s="6">
        <f>+H1229+SUM($B$4:$B$5)-SUM($F$15:F1229)</f>
        <v>26865.94949462343</v>
      </c>
      <c r="K1229" s="10">
        <f t="shared" si="138"/>
        <v>1.0620725141934351E-3</v>
      </c>
      <c r="L1229" s="10">
        <f>+H1229/SUM($F$15:F1229)-1</f>
        <v>3.3496461445287729E-2</v>
      </c>
      <c r="M1229" s="14">
        <f t="shared" si="141"/>
        <v>0</v>
      </c>
      <c r="N1229" s="14">
        <f t="shared" si="139"/>
        <v>1781.4571212277169</v>
      </c>
      <c r="O1229" s="4">
        <f t="shared" si="140"/>
        <v>7.8084447320840704</v>
      </c>
      <c r="P1229" s="14">
        <f>+AVERAGEIF($C$15:C1229,"&lt;&gt;",$B$15:B1229)</f>
        <v>7.9069344262295056</v>
      </c>
    </row>
    <row r="1230" spans="1:16" x14ac:dyDescent="0.25">
      <c r="A1230" s="1">
        <v>42009</v>
      </c>
      <c r="B1230" s="14">
        <v>8.0190000000000001</v>
      </c>
      <c r="G1230">
        <f t="shared" si="136"/>
        <v>14798.380537334295</v>
      </c>
      <c r="H1230">
        <f t="shared" si="137"/>
        <v>14285.504655125036</v>
      </c>
      <c r="I1230" s="5">
        <f t="shared" si="135"/>
        <v>0</v>
      </c>
      <c r="J1230" s="6">
        <f>+H1230+SUM($B$4:$B$5)-SUM($F$15:F1230)</f>
        <v>26775.095181440814</v>
      </c>
      <c r="K1230" s="10">
        <f t="shared" si="138"/>
        <v>-3.381764459908565E-3</v>
      </c>
      <c r="L1230" s="10">
        <f>+H1230/SUM($F$15:F1230)-1</f>
        <v>2.6965071168496113E-2</v>
      </c>
      <c r="M1230" s="14">
        <f t="shared" si="141"/>
        <v>0</v>
      </c>
      <c r="N1230" s="14">
        <f t="shared" si="139"/>
        <v>1781.4571212277169</v>
      </c>
      <c r="O1230" s="4">
        <f t="shared" si="140"/>
        <v>7.8084447320840704</v>
      </c>
      <c r="P1230" s="14">
        <f>+AVERAGEIF($C$15:C1230,"&lt;&gt;",$B$15:B1230)</f>
        <v>7.9069344262295056</v>
      </c>
    </row>
    <row r="1231" spans="1:16" x14ac:dyDescent="0.25">
      <c r="A1231" s="1">
        <v>42011</v>
      </c>
      <c r="B1231" s="14">
        <v>8.109</v>
      </c>
      <c r="G1231">
        <f t="shared" si="136"/>
        <v>14964.467860985633</v>
      </c>
      <c r="H1231">
        <f t="shared" si="137"/>
        <v>14445.83579603553</v>
      </c>
      <c r="I1231" s="5">
        <f t="shared" si="135"/>
        <v>0</v>
      </c>
      <c r="J1231" s="6">
        <f>+H1231+SUM($B$4:$B$5)-SUM($F$15:F1231)</f>
        <v>26935.426322351308</v>
      </c>
      <c r="K1231" s="10">
        <f t="shared" si="138"/>
        <v>5.9880698770260476E-3</v>
      </c>
      <c r="L1231" s="10">
        <f>+H1231/SUM($F$15:F1231)-1</f>
        <v>3.8491054009893277E-2</v>
      </c>
      <c r="M1231" s="14">
        <f t="shared" si="141"/>
        <v>0</v>
      </c>
      <c r="N1231" s="14">
        <f t="shared" si="139"/>
        <v>1781.4571212277169</v>
      </c>
      <c r="O1231" s="4">
        <f t="shared" si="140"/>
        <v>7.8084447320840704</v>
      </c>
      <c r="P1231" s="14">
        <f>+AVERAGEIF($C$15:C1231,"&lt;&gt;",$B$15:B1231)</f>
        <v>7.9069344262295056</v>
      </c>
    </row>
    <row r="1232" spans="1:16" x14ac:dyDescent="0.25">
      <c r="A1232" s="1">
        <v>42012</v>
      </c>
      <c r="B1232" s="14">
        <v>8.2520000000000007</v>
      </c>
      <c r="C1232">
        <f>+$B$3</f>
        <v>200</v>
      </c>
      <c r="D1232" s="7">
        <f>+$D$11</f>
        <v>2.223157894736842</v>
      </c>
      <c r="E1232">
        <v>1.54</v>
      </c>
      <c r="F1232" s="6">
        <f>+C1232-D1232-E1232</f>
        <v>196.23684210526318</v>
      </c>
      <c r="G1232">
        <f t="shared" si="136"/>
        <v>15428.362164120539</v>
      </c>
      <c r="H1232">
        <f t="shared" si="137"/>
        <v>14896.821006476357</v>
      </c>
      <c r="I1232" s="5">
        <f t="shared" ref="I1232:I1295" si="142">+C1232*(MAX($A:$A)-A1232)</f>
        <v>616200</v>
      </c>
      <c r="J1232" s="6">
        <f>+H1232+SUM($B$4:$B$5)-SUM($F$15:F1232)</f>
        <v>27190.174690686872</v>
      </c>
      <c r="K1232" s="10">
        <f t="shared" si="138"/>
        <v>9.4577440611798291E-3</v>
      </c>
      <c r="L1232" s="10">
        <f>+H1232/SUM($F$15:F1232)-1</f>
        <v>5.601435472316596E-2</v>
      </c>
      <c r="M1232" s="14">
        <f t="shared" si="141"/>
        <v>23.780518917264075</v>
      </c>
      <c r="N1232" s="14">
        <f t="shared" si="139"/>
        <v>1805.237640144981</v>
      </c>
      <c r="O1232" s="4">
        <f t="shared" si="140"/>
        <v>7.8142877159688293</v>
      </c>
      <c r="P1232" s="14">
        <f>+AVERAGEIF($C$15:C1232,"&lt;&gt;",$B$15:B1232)</f>
        <v>7.9124999999999979</v>
      </c>
    </row>
    <row r="1233" spans="1:16" x14ac:dyDescent="0.25">
      <c r="A1233" s="1">
        <v>42013</v>
      </c>
      <c r="B1233" s="14">
        <v>8.2420000000000009</v>
      </c>
      <c r="G1233">
        <f t="shared" ref="G1233:G1296" si="143">+(B1233/B1232*G1232)+C1233</f>
        <v>15409.665651561014</v>
      </c>
      <c r="H1233">
        <f t="shared" ref="H1233:H1296" si="144">+(B1233/B1232*H1232)+F1233</f>
        <v>14878.768630074908</v>
      </c>
      <c r="I1233" s="5">
        <f t="shared" si="142"/>
        <v>0</v>
      </c>
      <c r="J1233" s="6">
        <f>+H1233+SUM($B$4:$B$5)-SUM($F$15:F1233)</f>
        <v>27172.122314285421</v>
      </c>
      <c r="K1233" s="10">
        <f t="shared" ref="K1233:K1296" si="145">+J1233/J1232-1</f>
        <v>-6.6393013677967794E-4</v>
      </c>
      <c r="L1233" s="10">
        <f>+H1233/SUM($F$15:F1233)-1</f>
        <v>5.4734647555542137E-2</v>
      </c>
      <c r="M1233" s="14">
        <f t="shared" si="141"/>
        <v>0</v>
      </c>
      <c r="N1233" s="14">
        <f t="shared" ref="N1233:N1296" si="146">+M1233+N1232</f>
        <v>1805.237640144981</v>
      </c>
      <c r="O1233" s="4">
        <f t="shared" ref="O1233:O1296" si="147">((O1232*N1232)+(B1233*M1233))/N1233</f>
        <v>7.8142877159688293</v>
      </c>
      <c r="P1233" s="14">
        <f>+AVERAGEIF($C$15:C1233,"&lt;&gt;",$B$15:B1233)</f>
        <v>7.9124999999999979</v>
      </c>
    </row>
    <row r="1234" spans="1:16" x14ac:dyDescent="0.25">
      <c r="A1234" s="1">
        <v>42016</v>
      </c>
      <c r="B1234" s="14">
        <v>8.2080000000000002</v>
      </c>
      <c r="G1234">
        <f t="shared" si="143"/>
        <v>15346.097508858626</v>
      </c>
      <c r="H1234">
        <f t="shared" si="144"/>
        <v>14817.390550309978</v>
      </c>
      <c r="I1234" s="5">
        <f t="shared" si="142"/>
        <v>0</v>
      </c>
      <c r="J1234" s="6">
        <f>+H1234+SUM($B$4:$B$5)-SUM($F$15:F1234)</f>
        <v>27110.744234520498</v>
      </c>
      <c r="K1234" s="10">
        <f t="shared" si="145"/>
        <v>-2.2588621917344343E-3</v>
      </c>
      <c r="L1234" s="10">
        <f>+H1234/SUM($F$15:F1234)-1</f>
        <v>5.0383643185621052E-2</v>
      </c>
      <c r="M1234" s="14">
        <f t="shared" si="141"/>
        <v>0</v>
      </c>
      <c r="N1234" s="14">
        <f t="shared" si="146"/>
        <v>1805.237640144981</v>
      </c>
      <c r="O1234" s="4">
        <f t="shared" si="147"/>
        <v>7.8142877159688293</v>
      </c>
      <c r="P1234" s="14">
        <f>+AVERAGEIF($C$15:C1234,"&lt;&gt;",$B$15:B1234)</f>
        <v>7.9124999999999979</v>
      </c>
    </row>
    <row r="1235" spans="1:16" x14ac:dyDescent="0.25">
      <c r="A1235" s="1">
        <v>42017</v>
      </c>
      <c r="B1235" s="14">
        <v>8.2680000000000007</v>
      </c>
      <c r="G1235">
        <f t="shared" si="143"/>
        <v>15458.276584215779</v>
      </c>
      <c r="H1235">
        <f t="shared" si="144"/>
        <v>14925.704808718676</v>
      </c>
      <c r="I1235" s="5">
        <f t="shared" si="142"/>
        <v>0</v>
      </c>
      <c r="J1235" s="6">
        <f>+H1235+SUM($B$4:$B$5)-SUM($F$15:F1235)</f>
        <v>27219.058492929194</v>
      </c>
      <c r="K1235" s="10">
        <f t="shared" si="145"/>
        <v>3.9952521211417125E-3</v>
      </c>
      <c r="L1235" s="10">
        <f>+H1235/SUM($F$15:F1235)-1</f>
        <v>5.8061886191363987E-2</v>
      </c>
      <c r="M1235" s="14">
        <f t="shared" ref="M1235:M1298" si="148">+F1235/B1235</f>
        <v>0</v>
      </c>
      <c r="N1235" s="14">
        <f t="shared" si="146"/>
        <v>1805.237640144981</v>
      </c>
      <c r="O1235" s="4">
        <f t="shared" si="147"/>
        <v>7.8142877159688293</v>
      </c>
      <c r="P1235" s="14">
        <f>+AVERAGEIF($C$15:C1235,"&lt;&gt;",$B$15:B1235)</f>
        <v>7.9124999999999979</v>
      </c>
    </row>
    <row r="1236" spans="1:16" x14ac:dyDescent="0.25">
      <c r="A1236" s="1">
        <v>42018</v>
      </c>
      <c r="B1236" s="14">
        <v>8.2260000000000009</v>
      </c>
      <c r="G1236">
        <f t="shared" si="143"/>
        <v>15379.751231465771</v>
      </c>
      <c r="H1236">
        <f t="shared" si="144"/>
        <v>14849.884827832588</v>
      </c>
      <c r="I1236" s="5">
        <f t="shared" si="142"/>
        <v>0</v>
      </c>
      <c r="J1236" s="6">
        <f>+H1236+SUM($B$4:$B$5)-SUM($F$15:F1236)</f>
        <v>27143.238512043106</v>
      </c>
      <c r="K1236" s="10">
        <f t="shared" si="145"/>
        <v>-2.7855475201606916E-3</v>
      </c>
      <c r="L1236" s="10">
        <f>+H1236/SUM($F$15:F1236)-1</f>
        <v>5.268711608734411E-2</v>
      </c>
      <c r="M1236" s="14">
        <f t="shared" si="148"/>
        <v>0</v>
      </c>
      <c r="N1236" s="14">
        <f t="shared" si="146"/>
        <v>1805.237640144981</v>
      </c>
      <c r="O1236" s="4">
        <f t="shared" si="147"/>
        <v>7.8142877159688293</v>
      </c>
      <c r="P1236" s="14">
        <f>+AVERAGEIF($C$15:C1236,"&lt;&gt;",$B$15:B1236)</f>
        <v>7.9124999999999979</v>
      </c>
    </row>
    <row r="1237" spans="1:16" x14ac:dyDescent="0.25">
      <c r="A1237" s="1">
        <v>42019</v>
      </c>
      <c r="B1237" s="14">
        <v>8.391</v>
      </c>
      <c r="G1237">
        <f t="shared" si="143"/>
        <v>15688.243688697941</v>
      </c>
      <c r="H1237">
        <f t="shared" si="144"/>
        <v>15147.749038456506</v>
      </c>
      <c r="I1237" s="5">
        <f t="shared" si="142"/>
        <v>0</v>
      </c>
      <c r="J1237" s="6">
        <f>+H1237+SUM($B$4:$B$5)-SUM($F$15:F1237)</f>
        <v>27441.102722667019</v>
      </c>
      <c r="K1237" s="10">
        <f t="shared" si="145"/>
        <v>1.0973790415309326E-2</v>
      </c>
      <c r="L1237" s="10">
        <f>+H1237/SUM($F$15:F1237)-1</f>
        <v>7.3802284353136738E-2</v>
      </c>
      <c r="M1237" s="14">
        <f t="shared" si="148"/>
        <v>0</v>
      </c>
      <c r="N1237" s="14">
        <f t="shared" si="146"/>
        <v>1805.237640144981</v>
      </c>
      <c r="O1237" s="4">
        <f t="shared" si="147"/>
        <v>7.8142877159688293</v>
      </c>
      <c r="P1237" s="14">
        <f>+AVERAGEIF($C$15:C1237,"&lt;&gt;",$B$15:B1237)</f>
        <v>7.9124999999999979</v>
      </c>
    </row>
    <row r="1238" spans="1:16" x14ac:dyDescent="0.25">
      <c r="A1238" s="1">
        <v>42020</v>
      </c>
      <c r="B1238" s="14">
        <v>8.4290000000000003</v>
      </c>
      <c r="G1238">
        <f t="shared" si="143"/>
        <v>15759.29043642414</v>
      </c>
      <c r="H1238">
        <f t="shared" si="144"/>
        <v>15216.348068782016</v>
      </c>
      <c r="I1238" s="5">
        <f t="shared" si="142"/>
        <v>0</v>
      </c>
      <c r="J1238" s="6">
        <f>+H1238+SUM($B$4:$B$5)-SUM($F$15:F1238)</f>
        <v>27509.701752992529</v>
      </c>
      <c r="K1238" s="10">
        <f t="shared" si="145"/>
        <v>2.4998642007503236E-3</v>
      </c>
      <c r="L1238" s="10">
        <f>+H1238/SUM($F$15:F1238)-1</f>
        <v>7.8665171590107219E-2</v>
      </c>
      <c r="M1238" s="14">
        <f t="shared" si="148"/>
        <v>0</v>
      </c>
      <c r="N1238" s="14">
        <f t="shared" si="146"/>
        <v>1805.237640144981</v>
      </c>
      <c r="O1238" s="4">
        <f t="shared" si="147"/>
        <v>7.8142877159688293</v>
      </c>
      <c r="P1238" s="14">
        <f>+AVERAGEIF($C$15:C1238,"&lt;&gt;",$B$15:B1238)</f>
        <v>7.9124999999999979</v>
      </c>
    </row>
    <row r="1239" spans="1:16" x14ac:dyDescent="0.25">
      <c r="A1239" s="1">
        <v>42023</v>
      </c>
      <c r="B1239" s="14">
        <v>8.3030000000000008</v>
      </c>
      <c r="G1239">
        <f t="shared" si="143"/>
        <v>15523.71437817412</v>
      </c>
      <c r="H1239">
        <f t="shared" si="144"/>
        <v>14988.888126123749</v>
      </c>
      <c r="I1239" s="5">
        <f t="shared" si="142"/>
        <v>0</v>
      </c>
      <c r="J1239" s="6">
        <f>+H1239+SUM($B$4:$B$5)-SUM($F$15:F1239)</f>
        <v>27282.241810334264</v>
      </c>
      <c r="K1239" s="10">
        <f t="shared" si="145"/>
        <v>-8.2683536412211378E-3</v>
      </c>
      <c r="L1239" s="10">
        <f>+H1239/SUM($F$15:F1239)-1</f>
        <v>6.2540861278047144E-2</v>
      </c>
      <c r="M1239" s="14">
        <f t="shared" si="148"/>
        <v>0</v>
      </c>
      <c r="N1239" s="14">
        <f t="shared" si="146"/>
        <v>1805.237640144981</v>
      </c>
      <c r="O1239" s="4">
        <f t="shared" si="147"/>
        <v>7.8142877159688293</v>
      </c>
      <c r="P1239" s="14">
        <f>+AVERAGEIF($C$15:C1239,"&lt;&gt;",$B$15:B1239)</f>
        <v>7.9124999999999979</v>
      </c>
    </row>
    <row r="1240" spans="1:16" x14ac:dyDescent="0.25">
      <c r="A1240" s="1">
        <v>42024</v>
      </c>
      <c r="B1240" s="14">
        <v>8.3770000000000007</v>
      </c>
      <c r="G1240">
        <f t="shared" si="143"/>
        <v>15662.068571114609</v>
      </c>
      <c r="H1240">
        <f t="shared" si="144"/>
        <v>15122.475711494477</v>
      </c>
      <c r="I1240" s="5">
        <f t="shared" si="142"/>
        <v>0</v>
      </c>
      <c r="J1240" s="6">
        <f>+H1240+SUM($B$4:$B$5)-SUM($F$15:F1240)</f>
        <v>27415.829395704997</v>
      </c>
      <c r="K1240" s="10">
        <f t="shared" si="145"/>
        <v>4.8965032382395357E-3</v>
      </c>
      <c r="L1240" s="10">
        <f>+H1240/SUM($F$15:F1240)-1</f>
        <v>7.2010694318463297E-2</v>
      </c>
      <c r="M1240" s="14">
        <f t="shared" si="148"/>
        <v>0</v>
      </c>
      <c r="N1240" s="14">
        <f t="shared" si="146"/>
        <v>1805.237640144981</v>
      </c>
      <c r="O1240" s="4">
        <f t="shared" si="147"/>
        <v>7.8142877159688293</v>
      </c>
      <c r="P1240" s="14">
        <f>+AVERAGEIF($C$15:C1240,"&lt;&gt;",$B$15:B1240)</f>
        <v>7.9124999999999979</v>
      </c>
    </row>
    <row r="1241" spans="1:16" x14ac:dyDescent="0.25">
      <c r="A1241" s="1">
        <v>42025</v>
      </c>
      <c r="B1241" s="14">
        <v>8.5120000000000005</v>
      </c>
      <c r="G1241">
        <f t="shared" si="143"/>
        <v>15914.471490668206</v>
      </c>
      <c r="H1241">
        <f t="shared" si="144"/>
        <v>15366.182792914049</v>
      </c>
      <c r="I1241" s="5">
        <f t="shared" si="142"/>
        <v>0</v>
      </c>
      <c r="J1241" s="6">
        <f>+H1241+SUM($B$4:$B$5)-SUM($F$15:F1241)</f>
        <v>27659.536477124566</v>
      </c>
      <c r="K1241" s="10">
        <f t="shared" si="145"/>
        <v>8.8892835559353234E-3</v>
      </c>
      <c r="L1241" s="10">
        <f>+H1241/SUM($F$15:F1241)-1</f>
        <v>8.928674108138468E-2</v>
      </c>
      <c r="M1241" s="14">
        <f t="shared" si="148"/>
        <v>0</v>
      </c>
      <c r="N1241" s="14">
        <f t="shared" si="146"/>
        <v>1805.237640144981</v>
      </c>
      <c r="O1241" s="4">
        <f t="shared" si="147"/>
        <v>7.8142877159688293</v>
      </c>
      <c r="P1241" s="14">
        <f>+AVERAGEIF($C$15:C1241,"&lt;&gt;",$B$15:B1241)</f>
        <v>7.9124999999999979</v>
      </c>
    </row>
    <row r="1242" spans="1:16" x14ac:dyDescent="0.25">
      <c r="A1242" s="1">
        <v>42026</v>
      </c>
      <c r="B1242" s="14">
        <v>8.6820000000000004</v>
      </c>
      <c r="G1242">
        <f t="shared" si="143"/>
        <v>16232.312204180142</v>
      </c>
      <c r="H1242">
        <f t="shared" si="144"/>
        <v>15673.073191738697</v>
      </c>
      <c r="I1242" s="5">
        <f t="shared" si="142"/>
        <v>0</v>
      </c>
      <c r="J1242" s="6">
        <f>+H1242+SUM($B$4:$B$5)-SUM($F$15:F1242)</f>
        <v>27966.426875949212</v>
      </c>
      <c r="K1242" s="10">
        <f t="shared" si="145"/>
        <v>1.109528350478528E-2</v>
      </c>
      <c r="L1242" s="10">
        <f>+H1242/SUM($F$15:F1242)-1</f>
        <v>0.11104176293098966</v>
      </c>
      <c r="M1242" s="14">
        <f t="shared" si="148"/>
        <v>0</v>
      </c>
      <c r="N1242" s="14">
        <f t="shared" si="146"/>
        <v>1805.237640144981</v>
      </c>
      <c r="O1242" s="4">
        <f t="shared" si="147"/>
        <v>7.8142877159688293</v>
      </c>
      <c r="P1242" s="14">
        <f>+AVERAGEIF($C$15:C1242,"&lt;&gt;",$B$15:B1242)</f>
        <v>7.9124999999999979</v>
      </c>
    </row>
    <row r="1243" spans="1:16" x14ac:dyDescent="0.25">
      <c r="A1243" s="1">
        <v>42027</v>
      </c>
      <c r="B1243" s="14">
        <v>8.8610000000000007</v>
      </c>
      <c r="G1243">
        <f t="shared" si="143"/>
        <v>16566.97977899565</v>
      </c>
      <c r="H1243">
        <f t="shared" si="144"/>
        <v>15996.210729324648</v>
      </c>
      <c r="I1243" s="5">
        <f t="shared" si="142"/>
        <v>0</v>
      </c>
      <c r="J1243" s="6">
        <f>+H1243+SUM($B$4:$B$5)-SUM($F$15:F1243)</f>
        <v>28289.564413535169</v>
      </c>
      <c r="K1243" s="10">
        <f t="shared" si="145"/>
        <v>1.1554480628479968E-2</v>
      </c>
      <c r="L1243" s="10">
        <f>+H1243/SUM($F$15:F1243)-1</f>
        <v>0.13394852123145573</v>
      </c>
      <c r="M1243" s="14">
        <f t="shared" si="148"/>
        <v>0</v>
      </c>
      <c r="N1243" s="14">
        <f t="shared" si="146"/>
        <v>1805.237640144981</v>
      </c>
      <c r="O1243" s="4">
        <f t="shared" si="147"/>
        <v>7.8142877159688293</v>
      </c>
      <c r="P1243" s="14">
        <f>+AVERAGEIF($C$15:C1243,"&lt;&gt;",$B$15:B1243)</f>
        <v>7.9124999999999979</v>
      </c>
    </row>
    <row r="1244" spans="1:16" x14ac:dyDescent="0.25">
      <c r="A1244" s="1">
        <v>42030</v>
      </c>
      <c r="B1244" s="14">
        <v>8.8409999999999993</v>
      </c>
      <c r="G1244">
        <f t="shared" si="143"/>
        <v>16529.586753876596</v>
      </c>
      <c r="H1244">
        <f t="shared" si="144"/>
        <v>15960.105976521745</v>
      </c>
      <c r="I1244" s="5">
        <f t="shared" si="142"/>
        <v>0</v>
      </c>
      <c r="J1244" s="6">
        <f>+H1244+SUM($B$4:$B$5)-SUM($F$15:F1244)</f>
        <v>28253.45966073226</v>
      </c>
      <c r="K1244" s="10">
        <f t="shared" si="145"/>
        <v>-1.2762569361313147E-3</v>
      </c>
      <c r="L1244" s="10">
        <f>+H1244/SUM($F$15:F1244)-1</f>
        <v>0.13138910689620786</v>
      </c>
      <c r="M1244" s="14">
        <f t="shared" si="148"/>
        <v>0</v>
      </c>
      <c r="N1244" s="14">
        <f t="shared" si="146"/>
        <v>1805.237640144981</v>
      </c>
      <c r="O1244" s="4">
        <f t="shared" si="147"/>
        <v>7.8142877159688293</v>
      </c>
      <c r="P1244" s="14">
        <f>+AVERAGEIF($C$15:C1244,"&lt;&gt;",$B$15:B1244)</f>
        <v>7.9124999999999979</v>
      </c>
    </row>
    <row r="1245" spans="1:16" x14ac:dyDescent="0.25">
      <c r="A1245" s="1">
        <v>42031</v>
      </c>
      <c r="B1245" s="14">
        <v>8.7439999999999998</v>
      </c>
      <c r="G1245">
        <f t="shared" si="143"/>
        <v>16348.230582049198</v>
      </c>
      <c r="H1245">
        <f t="shared" si="144"/>
        <v>15784.997925427682</v>
      </c>
      <c r="I1245" s="5">
        <f t="shared" si="142"/>
        <v>0</v>
      </c>
      <c r="J1245" s="6">
        <f>+H1245+SUM($B$4:$B$5)-SUM($F$15:F1245)</f>
        <v>28078.351609638201</v>
      </c>
      <c r="K1245" s="10">
        <f t="shared" si="145"/>
        <v>-6.1977560694073119E-3</v>
      </c>
      <c r="L1245" s="10">
        <f>+H1245/SUM($F$15:F1245)-1</f>
        <v>0.11897594737025696</v>
      </c>
      <c r="M1245" s="14">
        <f t="shared" si="148"/>
        <v>0</v>
      </c>
      <c r="N1245" s="14">
        <f t="shared" si="146"/>
        <v>1805.237640144981</v>
      </c>
      <c r="O1245" s="4">
        <f t="shared" si="147"/>
        <v>7.8142877159688293</v>
      </c>
      <c r="P1245" s="14">
        <f>+AVERAGEIF($C$15:C1245,"&lt;&gt;",$B$15:B1245)</f>
        <v>7.9124999999999979</v>
      </c>
    </row>
    <row r="1246" spans="1:16" x14ac:dyDescent="0.25">
      <c r="A1246" s="1">
        <v>42032</v>
      </c>
      <c r="B1246" s="14">
        <v>8.7469999999999999</v>
      </c>
      <c r="G1246">
        <f t="shared" si="143"/>
        <v>16353.839535817055</v>
      </c>
      <c r="H1246">
        <f t="shared" si="144"/>
        <v>15790.413638348116</v>
      </c>
      <c r="I1246" s="5">
        <f t="shared" si="142"/>
        <v>0</v>
      </c>
      <c r="J1246" s="6">
        <f>+H1246+SUM($B$4:$B$5)-SUM($F$15:F1246)</f>
        <v>28083.767322558633</v>
      </c>
      <c r="K1246" s="10">
        <f t="shared" si="145"/>
        <v>1.9287859186767342E-4</v>
      </c>
      <c r="L1246" s="10">
        <f>+H1246/SUM($F$15:F1246)-1</f>
        <v>0.11935985952054406</v>
      </c>
      <c r="M1246" s="14">
        <f t="shared" si="148"/>
        <v>0</v>
      </c>
      <c r="N1246" s="14">
        <f t="shared" si="146"/>
        <v>1805.237640144981</v>
      </c>
      <c r="O1246" s="4">
        <f t="shared" si="147"/>
        <v>7.8142877159688293</v>
      </c>
      <c r="P1246" s="14">
        <f>+AVERAGEIF($C$15:C1246,"&lt;&gt;",$B$15:B1246)</f>
        <v>7.9124999999999979</v>
      </c>
    </row>
    <row r="1247" spans="1:16" x14ac:dyDescent="0.25">
      <c r="A1247" s="1">
        <v>42033</v>
      </c>
      <c r="B1247" s="14">
        <v>8.6539999999999999</v>
      </c>
      <c r="G1247">
        <f t="shared" si="143"/>
        <v>16179.961969013466</v>
      </c>
      <c r="H1247">
        <f t="shared" si="144"/>
        <v>15622.526537814634</v>
      </c>
      <c r="I1247" s="5">
        <f t="shared" si="142"/>
        <v>0</v>
      </c>
      <c r="J1247" s="6">
        <f>+H1247+SUM($B$4:$B$5)-SUM($F$15:F1247)</f>
        <v>27915.880222025153</v>
      </c>
      <c r="K1247" s="10">
        <f t="shared" si="145"/>
        <v>-5.9780833036108261E-3</v>
      </c>
      <c r="L1247" s="10">
        <f>+H1247/SUM($F$15:F1247)-1</f>
        <v>0.10745858286164278</v>
      </c>
      <c r="M1247" s="14">
        <f t="shared" si="148"/>
        <v>0</v>
      </c>
      <c r="N1247" s="14">
        <f t="shared" si="146"/>
        <v>1805.237640144981</v>
      </c>
      <c r="O1247" s="4">
        <f t="shared" si="147"/>
        <v>7.8142877159688293</v>
      </c>
      <c r="P1247" s="14">
        <f>+AVERAGEIF($C$15:C1247,"&lt;&gt;",$B$15:B1247)</f>
        <v>7.9124999999999979</v>
      </c>
    </row>
    <row r="1248" spans="1:16" x14ac:dyDescent="0.25">
      <c r="A1248" s="1">
        <v>42034</v>
      </c>
      <c r="B1248" s="14">
        <v>8.6050000000000004</v>
      </c>
      <c r="G1248">
        <f t="shared" si="143"/>
        <v>16088.349057471791</v>
      </c>
      <c r="H1248">
        <f t="shared" si="144"/>
        <v>15534.069893447531</v>
      </c>
      <c r="I1248" s="5">
        <f t="shared" si="142"/>
        <v>0</v>
      </c>
      <c r="J1248" s="6">
        <f>+H1248+SUM($B$4:$B$5)-SUM($F$15:F1248)</f>
        <v>27827.423577658046</v>
      </c>
      <c r="K1248" s="10">
        <f t="shared" si="145"/>
        <v>-3.1686854816533883E-3</v>
      </c>
      <c r="L1248" s="10">
        <f>+H1248/SUM($F$15:F1248)-1</f>
        <v>0.10118801774028618</v>
      </c>
      <c r="M1248" s="14">
        <f t="shared" si="148"/>
        <v>0</v>
      </c>
      <c r="N1248" s="14">
        <f t="shared" si="146"/>
        <v>1805.237640144981</v>
      </c>
      <c r="O1248" s="4">
        <f t="shared" si="147"/>
        <v>7.8142877159688293</v>
      </c>
      <c r="P1248" s="14">
        <f>+AVERAGEIF($C$15:C1248,"&lt;&gt;",$B$15:B1248)</f>
        <v>7.9124999999999979</v>
      </c>
    </row>
    <row r="1249" spans="1:16" x14ac:dyDescent="0.25">
      <c r="A1249" s="1">
        <v>42037</v>
      </c>
      <c r="B1249" s="14">
        <v>8.5860000000000003</v>
      </c>
      <c r="G1249">
        <f t="shared" si="143"/>
        <v>16052.825683608693</v>
      </c>
      <c r="H1249">
        <f t="shared" si="144"/>
        <v>15499.770378284777</v>
      </c>
      <c r="I1249" s="5">
        <f t="shared" si="142"/>
        <v>0</v>
      </c>
      <c r="J1249" s="6">
        <f>+H1249+SUM($B$4:$B$5)-SUM($F$15:F1249)</f>
        <v>27793.124062495292</v>
      </c>
      <c r="K1249" s="10">
        <f t="shared" si="145"/>
        <v>-1.2325796194188054E-3</v>
      </c>
      <c r="L1249" s="10">
        <f>+H1249/SUM($F$15:F1249)-1</f>
        <v>9.8756574121800833E-2</v>
      </c>
      <c r="M1249" s="14">
        <f t="shared" si="148"/>
        <v>0</v>
      </c>
      <c r="N1249" s="14">
        <f t="shared" si="146"/>
        <v>1805.237640144981</v>
      </c>
      <c r="O1249" s="4">
        <f t="shared" si="147"/>
        <v>7.8142877159688293</v>
      </c>
      <c r="P1249" s="14">
        <f>+AVERAGEIF($C$15:C1249,"&lt;&gt;",$B$15:B1249)</f>
        <v>7.9124999999999979</v>
      </c>
    </row>
    <row r="1250" spans="1:16" x14ac:dyDescent="0.25">
      <c r="A1250" s="1">
        <v>42038</v>
      </c>
      <c r="B1250" s="14">
        <v>8.6189999999999998</v>
      </c>
      <c r="G1250">
        <f t="shared" si="143"/>
        <v>16114.524175055127</v>
      </c>
      <c r="H1250">
        <f t="shared" si="144"/>
        <v>15559.343220409561</v>
      </c>
      <c r="I1250" s="5">
        <f t="shared" si="142"/>
        <v>0</v>
      </c>
      <c r="J1250" s="6">
        <f>+H1250+SUM($B$4:$B$5)-SUM($F$15:F1250)</f>
        <v>27852.696904620076</v>
      </c>
      <c r="K1250" s="10">
        <f t="shared" si="145"/>
        <v>2.1434381392617663E-3</v>
      </c>
      <c r="L1250" s="10">
        <f>+H1250/SUM($F$15:F1250)-1</f>
        <v>0.1029796077749594</v>
      </c>
      <c r="M1250" s="14">
        <f t="shared" si="148"/>
        <v>0</v>
      </c>
      <c r="N1250" s="14">
        <f t="shared" si="146"/>
        <v>1805.237640144981</v>
      </c>
      <c r="O1250" s="4">
        <f t="shared" si="147"/>
        <v>7.8142877159688293</v>
      </c>
      <c r="P1250" s="14">
        <f>+AVERAGEIF($C$15:C1250,"&lt;&gt;",$B$15:B1250)</f>
        <v>7.9124999999999979</v>
      </c>
    </row>
    <row r="1251" spans="1:16" x14ac:dyDescent="0.25">
      <c r="A1251" s="1">
        <v>42039</v>
      </c>
      <c r="B1251" s="14">
        <v>8.673</v>
      </c>
      <c r="G1251">
        <f t="shared" si="143"/>
        <v>16215.485342876567</v>
      </c>
      <c r="H1251">
        <f t="shared" si="144"/>
        <v>15656.826052977391</v>
      </c>
      <c r="I1251" s="5">
        <f t="shared" si="142"/>
        <v>0</v>
      </c>
      <c r="J1251" s="6">
        <f>+H1251+SUM($B$4:$B$5)-SUM($F$15:F1251)</f>
        <v>27950.179737187907</v>
      </c>
      <c r="K1251" s="10">
        <f t="shared" si="145"/>
        <v>3.499942318033078E-3</v>
      </c>
      <c r="L1251" s="10">
        <f>+H1251/SUM($F$15:F1251)-1</f>
        <v>0.10989002648012813</v>
      </c>
      <c r="M1251" s="14">
        <f t="shared" si="148"/>
        <v>0</v>
      </c>
      <c r="N1251" s="14">
        <f t="shared" si="146"/>
        <v>1805.237640144981</v>
      </c>
      <c r="O1251" s="4">
        <f t="shared" si="147"/>
        <v>7.8142877159688293</v>
      </c>
      <c r="P1251" s="14">
        <f>+AVERAGEIF($C$15:C1251,"&lt;&gt;",$B$15:B1251)</f>
        <v>7.9124999999999979</v>
      </c>
    </row>
    <row r="1252" spans="1:16" x14ac:dyDescent="0.25">
      <c r="A1252" s="1">
        <v>42040</v>
      </c>
      <c r="B1252" s="14">
        <v>8.6769999999999996</v>
      </c>
      <c r="G1252">
        <f t="shared" si="143"/>
        <v>16222.963947900374</v>
      </c>
      <c r="H1252">
        <f t="shared" si="144"/>
        <v>15664.047003537968</v>
      </c>
      <c r="I1252" s="5">
        <f t="shared" si="142"/>
        <v>0</v>
      </c>
      <c r="J1252" s="6">
        <f>+H1252+SUM($B$4:$B$5)-SUM($F$15:F1252)</f>
        <v>27957.400687748486</v>
      </c>
      <c r="K1252" s="10">
        <f t="shared" si="145"/>
        <v>2.5835077371505477E-4</v>
      </c>
      <c r="L1252" s="10">
        <f>+H1252/SUM($F$15:F1252)-1</f>
        <v>0.11040190934717731</v>
      </c>
      <c r="M1252" s="14">
        <f t="shared" si="148"/>
        <v>0</v>
      </c>
      <c r="N1252" s="14">
        <f t="shared" si="146"/>
        <v>1805.237640144981</v>
      </c>
      <c r="O1252" s="4">
        <f t="shared" si="147"/>
        <v>7.8142877159688293</v>
      </c>
      <c r="P1252" s="14">
        <f>+AVERAGEIF($C$15:C1252,"&lt;&gt;",$B$15:B1252)</f>
        <v>7.9124999999999979</v>
      </c>
    </row>
    <row r="1253" spans="1:16" x14ac:dyDescent="0.25">
      <c r="A1253" s="1">
        <v>42041</v>
      </c>
      <c r="B1253" s="14">
        <v>8.7040000000000006</v>
      </c>
      <c r="G1253">
        <f t="shared" si="143"/>
        <v>16273.444531811096</v>
      </c>
      <c r="H1253">
        <f t="shared" si="144"/>
        <v>15712.788419821884</v>
      </c>
      <c r="I1253" s="5">
        <f t="shared" si="142"/>
        <v>0</v>
      </c>
      <c r="J1253" s="6">
        <f>+H1253+SUM($B$4:$B$5)-SUM($F$15:F1253)</f>
        <v>28006.142104032398</v>
      </c>
      <c r="K1253" s="10">
        <f t="shared" si="145"/>
        <v>1.7434173093664462E-3</v>
      </c>
      <c r="L1253" s="10">
        <f>+H1253/SUM($F$15:F1253)-1</f>
        <v>0.11385711869976167</v>
      </c>
      <c r="M1253" s="14">
        <f t="shared" si="148"/>
        <v>0</v>
      </c>
      <c r="N1253" s="14">
        <f t="shared" si="146"/>
        <v>1805.237640144981</v>
      </c>
      <c r="O1253" s="4">
        <f t="shared" si="147"/>
        <v>7.8142877159688293</v>
      </c>
      <c r="P1253" s="14">
        <f>+AVERAGEIF($C$15:C1253,"&lt;&gt;",$B$15:B1253)</f>
        <v>7.9124999999999979</v>
      </c>
    </row>
    <row r="1254" spans="1:16" x14ac:dyDescent="0.25">
      <c r="A1254" s="1">
        <v>42044</v>
      </c>
      <c r="B1254" s="14">
        <v>8.6660000000000004</v>
      </c>
      <c r="C1254">
        <f>+$B$3</f>
        <v>200</v>
      </c>
      <c r="D1254" s="7">
        <f>+$D$11</f>
        <v>2.223157894736842</v>
      </c>
      <c r="E1254">
        <v>1.54</v>
      </c>
      <c r="F1254" s="6">
        <f>+C1254-D1254-E1254</f>
        <v>196.23684210526318</v>
      </c>
      <c r="G1254">
        <f t="shared" si="143"/>
        <v>16402.397784084897</v>
      </c>
      <c r="H1254">
        <f t="shared" si="144"/>
        <v>15840.426231601637</v>
      </c>
      <c r="I1254" s="5">
        <f t="shared" si="142"/>
        <v>609800</v>
      </c>
      <c r="J1254" s="6">
        <f>+H1254+SUM($B$4:$B$5)-SUM($F$15:F1254)</f>
        <v>27937.543073706893</v>
      </c>
      <c r="K1254" s="10">
        <f t="shared" si="145"/>
        <v>-2.4494280601264906E-3</v>
      </c>
      <c r="L1254" s="10">
        <f>+H1254/SUM($F$15:F1254)-1</f>
        <v>0.10749882081349549</v>
      </c>
      <c r="M1254" s="14">
        <f t="shared" si="148"/>
        <v>22.644454431717421</v>
      </c>
      <c r="N1254" s="14">
        <f t="shared" si="146"/>
        <v>1827.8820945766984</v>
      </c>
      <c r="O1254" s="4">
        <f t="shared" si="147"/>
        <v>7.8248390311011899</v>
      </c>
      <c r="P1254" s="14">
        <f>+AVERAGEIF($C$15:C1254,"&lt;&gt;",$B$15:B1254)</f>
        <v>7.9244603174603157</v>
      </c>
    </row>
    <row r="1255" spans="1:16" x14ac:dyDescent="0.25">
      <c r="A1255" s="1">
        <v>42045</v>
      </c>
      <c r="B1255" s="14">
        <v>8.6289999999999996</v>
      </c>
      <c r="G1255">
        <f t="shared" si="143"/>
        <v>16332.366775775279</v>
      </c>
      <c r="H1255">
        <f t="shared" si="144"/>
        <v>15772.794594102299</v>
      </c>
      <c r="I1255" s="5">
        <f t="shared" si="142"/>
        <v>0</v>
      </c>
      <c r="J1255" s="6">
        <f>+H1255+SUM($B$4:$B$5)-SUM($F$15:F1255)</f>
        <v>27869.911436207552</v>
      </c>
      <c r="K1255" s="10">
        <f t="shared" si="145"/>
        <v>-2.4208155069652681E-3</v>
      </c>
      <c r="L1255" s="10">
        <f>+H1255/SUM($F$15:F1255)-1</f>
        <v>0.10277028903757812</v>
      </c>
      <c r="M1255" s="14">
        <f t="shared" si="148"/>
        <v>0</v>
      </c>
      <c r="N1255" s="14">
        <f t="shared" si="146"/>
        <v>1827.8820945766984</v>
      </c>
      <c r="O1255" s="4">
        <f t="shared" si="147"/>
        <v>7.8248390311011899</v>
      </c>
      <c r="P1255" s="14">
        <f>+AVERAGEIF($C$15:C1255,"&lt;&gt;",$B$15:B1255)</f>
        <v>7.9244603174603157</v>
      </c>
    </row>
    <row r="1256" spans="1:16" x14ac:dyDescent="0.25">
      <c r="A1256" s="1">
        <v>42046</v>
      </c>
      <c r="B1256" s="14">
        <v>8.5960000000000001</v>
      </c>
      <c r="G1256">
        <f t="shared" si="143"/>
        <v>16269.906687282919</v>
      </c>
      <c r="H1256">
        <f t="shared" si="144"/>
        <v>15712.474484981269</v>
      </c>
      <c r="I1256" s="5">
        <f t="shared" si="142"/>
        <v>0</v>
      </c>
      <c r="J1256" s="6">
        <f>+H1256+SUM($B$4:$B$5)-SUM($F$15:F1256)</f>
        <v>27809.591327086524</v>
      </c>
      <c r="K1256" s="10">
        <f t="shared" si="145"/>
        <v>-2.1643452028577981E-3</v>
      </c>
      <c r="L1256" s="10">
        <f>+H1256/SUM($F$15:F1256)-1</f>
        <v>9.8552949886084429E-2</v>
      </c>
      <c r="M1256" s="14">
        <f t="shared" si="148"/>
        <v>0</v>
      </c>
      <c r="N1256" s="14">
        <f t="shared" si="146"/>
        <v>1827.8820945766984</v>
      </c>
      <c r="O1256" s="4">
        <f t="shared" si="147"/>
        <v>7.8248390311011899</v>
      </c>
      <c r="P1256" s="14">
        <f>+AVERAGEIF($C$15:C1256,"&lt;&gt;",$B$15:B1256)</f>
        <v>7.9244603174603157</v>
      </c>
    </row>
    <row r="1257" spans="1:16" x14ac:dyDescent="0.25">
      <c r="A1257" s="1">
        <v>42047</v>
      </c>
      <c r="B1257" s="14">
        <v>8.6280000000000001</v>
      </c>
      <c r="G1257">
        <f t="shared" si="143"/>
        <v>16330.474045820965</v>
      </c>
      <c r="H1257">
        <f t="shared" si="144"/>
        <v>15770.966712007721</v>
      </c>
      <c r="I1257" s="5">
        <f t="shared" si="142"/>
        <v>0</v>
      </c>
      <c r="J1257" s="6">
        <f>+H1257+SUM($B$4:$B$5)-SUM($F$15:F1257)</f>
        <v>27868.083554112975</v>
      </c>
      <c r="K1257" s="10">
        <f t="shared" si="145"/>
        <v>2.103311276260289E-3</v>
      </c>
      <c r="L1257" s="10">
        <f>+H1257/SUM($F$15:F1257)-1</f>
        <v>0.10264249088147226</v>
      </c>
      <c r="M1257" s="14">
        <f t="shared" si="148"/>
        <v>0</v>
      </c>
      <c r="N1257" s="14">
        <f t="shared" si="146"/>
        <v>1827.8820945766984</v>
      </c>
      <c r="O1257" s="4">
        <f t="shared" si="147"/>
        <v>7.8248390311011899</v>
      </c>
      <c r="P1257" s="14">
        <f>+AVERAGEIF($C$15:C1257,"&lt;&gt;",$B$15:B1257)</f>
        <v>7.9244603174603157</v>
      </c>
    </row>
    <row r="1258" spans="1:16" x14ac:dyDescent="0.25">
      <c r="A1258" s="1">
        <v>42048</v>
      </c>
      <c r="B1258" s="14">
        <v>8.7289999999999992</v>
      </c>
      <c r="G1258">
        <f t="shared" si="143"/>
        <v>16521.639771206676</v>
      </c>
      <c r="H1258">
        <f t="shared" si="144"/>
        <v>15955.582803559964</v>
      </c>
      <c r="I1258" s="5">
        <f t="shared" si="142"/>
        <v>0</v>
      </c>
      <c r="J1258" s="6">
        <f>+H1258+SUM($B$4:$B$5)-SUM($F$15:F1258)</f>
        <v>28052.699645665216</v>
      </c>
      <c r="K1258" s="10">
        <f t="shared" si="145"/>
        <v>6.6246425303613243E-3</v>
      </c>
      <c r="L1258" s="10">
        <f>+H1258/SUM($F$15:F1258)-1</f>
        <v>0.11555010464816529</v>
      </c>
      <c r="M1258" s="14">
        <f t="shared" si="148"/>
        <v>0</v>
      </c>
      <c r="N1258" s="14">
        <f t="shared" si="146"/>
        <v>1827.8820945766984</v>
      </c>
      <c r="O1258" s="4">
        <f t="shared" si="147"/>
        <v>7.8248390311011899</v>
      </c>
      <c r="P1258" s="14">
        <f>+AVERAGEIF($C$15:C1258,"&lt;&gt;",$B$15:B1258)</f>
        <v>7.9244603174603157</v>
      </c>
    </row>
    <row r="1259" spans="1:16" x14ac:dyDescent="0.25">
      <c r="A1259" s="1">
        <v>42051</v>
      </c>
      <c r="B1259" s="14">
        <v>8.7089999999999996</v>
      </c>
      <c r="G1259">
        <f t="shared" si="143"/>
        <v>16483.785172120395</v>
      </c>
      <c r="H1259">
        <f t="shared" si="144"/>
        <v>15919.025161668431</v>
      </c>
      <c r="I1259" s="5">
        <f t="shared" si="142"/>
        <v>0</v>
      </c>
      <c r="J1259" s="6">
        <f>+H1259+SUM($B$4:$B$5)-SUM($F$15:F1259)</f>
        <v>28016.142003773686</v>
      </c>
      <c r="K1259" s="10">
        <f t="shared" si="145"/>
        <v>-1.3031773181650941E-3</v>
      </c>
      <c r="L1259" s="10">
        <f>+H1259/SUM($F$15:F1259)-1</f>
        <v>0.11299414152604781</v>
      </c>
      <c r="M1259" s="14">
        <f t="shared" si="148"/>
        <v>0</v>
      </c>
      <c r="N1259" s="14">
        <f t="shared" si="146"/>
        <v>1827.8820945766984</v>
      </c>
      <c r="O1259" s="4">
        <f t="shared" si="147"/>
        <v>7.8248390311011899</v>
      </c>
      <c r="P1259" s="14">
        <f>+AVERAGEIF($C$15:C1259,"&lt;&gt;",$B$15:B1259)</f>
        <v>7.9244603174603157</v>
      </c>
    </row>
    <row r="1260" spans="1:16" x14ac:dyDescent="0.25">
      <c r="A1260" s="1">
        <v>42052</v>
      </c>
      <c r="B1260" s="14">
        <v>8.7050000000000001</v>
      </c>
      <c r="G1260">
        <f t="shared" si="143"/>
        <v>16476.21425230314</v>
      </c>
      <c r="H1260">
        <f t="shared" si="144"/>
        <v>15911.713633290125</v>
      </c>
      <c r="I1260" s="5">
        <f t="shared" si="142"/>
        <v>0</v>
      </c>
      <c r="J1260" s="6">
        <f>+H1260+SUM($B$4:$B$5)-SUM($F$15:F1260)</f>
        <v>28008.830475395382</v>
      </c>
      <c r="K1260" s="10">
        <f t="shared" si="145"/>
        <v>-2.6097556106474684E-4</v>
      </c>
      <c r="L1260" s="10">
        <f>+H1260/SUM($F$15:F1260)-1</f>
        <v>0.11248294890162436</v>
      </c>
      <c r="M1260" s="14">
        <f t="shared" si="148"/>
        <v>0</v>
      </c>
      <c r="N1260" s="14">
        <f t="shared" si="146"/>
        <v>1827.8820945766984</v>
      </c>
      <c r="O1260" s="4">
        <f t="shared" si="147"/>
        <v>7.8248390311011899</v>
      </c>
      <c r="P1260" s="14">
        <f>+AVERAGEIF($C$15:C1260,"&lt;&gt;",$B$15:B1260)</f>
        <v>7.9244603174603157</v>
      </c>
    </row>
    <row r="1261" spans="1:16" x14ac:dyDescent="0.25">
      <c r="A1261" s="1">
        <v>42053</v>
      </c>
      <c r="B1261" s="14">
        <v>8.7409999999999997</v>
      </c>
      <c r="G1261">
        <f t="shared" si="143"/>
        <v>16544.352530658442</v>
      </c>
      <c r="H1261">
        <f t="shared" si="144"/>
        <v>15977.517388694885</v>
      </c>
      <c r="I1261" s="5">
        <f t="shared" si="142"/>
        <v>0</v>
      </c>
      <c r="J1261" s="6">
        <f>+H1261+SUM($B$4:$B$5)-SUM($F$15:F1261)</f>
        <v>28074.634230800137</v>
      </c>
      <c r="K1261" s="10">
        <f t="shared" si="145"/>
        <v>2.3493931837874626E-3</v>
      </c>
      <c r="L1261" s="10">
        <f>+H1261/SUM($F$15:F1261)-1</f>
        <v>0.11708368252143564</v>
      </c>
      <c r="M1261" s="14">
        <f t="shared" si="148"/>
        <v>0</v>
      </c>
      <c r="N1261" s="14">
        <f t="shared" si="146"/>
        <v>1827.8820945766984</v>
      </c>
      <c r="O1261" s="4">
        <f t="shared" si="147"/>
        <v>7.8248390311011899</v>
      </c>
      <c r="P1261" s="14">
        <f>+AVERAGEIF($C$15:C1261,"&lt;&gt;",$B$15:B1261)</f>
        <v>7.9244603174603157</v>
      </c>
    </row>
    <row r="1262" spans="1:16" x14ac:dyDescent="0.25">
      <c r="A1262" s="1">
        <v>42054</v>
      </c>
      <c r="B1262" s="14">
        <v>8.7210000000000001</v>
      </c>
      <c r="G1262">
        <f t="shared" si="143"/>
        <v>16506.497931572161</v>
      </c>
      <c r="H1262">
        <f t="shared" si="144"/>
        <v>15940.959746803352</v>
      </c>
      <c r="I1262" s="5">
        <f t="shared" si="142"/>
        <v>0</v>
      </c>
      <c r="J1262" s="6">
        <f>+H1262+SUM($B$4:$B$5)-SUM($F$15:F1262)</f>
        <v>28038.076588908607</v>
      </c>
      <c r="K1262" s="10">
        <f t="shared" si="145"/>
        <v>-1.3021591516024777E-3</v>
      </c>
      <c r="L1262" s="10">
        <f>+H1262/SUM($F$15:F1262)-1</f>
        <v>0.11452771939931838</v>
      </c>
      <c r="M1262" s="14">
        <f t="shared" si="148"/>
        <v>0</v>
      </c>
      <c r="N1262" s="14">
        <f t="shared" si="146"/>
        <v>1827.8820945766984</v>
      </c>
      <c r="O1262" s="4">
        <f t="shared" si="147"/>
        <v>7.8248390311011899</v>
      </c>
      <c r="P1262" s="14">
        <f>+AVERAGEIF($C$15:C1262,"&lt;&gt;",$B$15:B1262)</f>
        <v>7.9244603174603157</v>
      </c>
    </row>
    <row r="1263" spans="1:16" x14ac:dyDescent="0.25">
      <c r="A1263" s="1">
        <v>42055</v>
      </c>
      <c r="B1263" s="14">
        <v>8.7279999999999998</v>
      </c>
      <c r="G1263">
        <f t="shared" si="143"/>
        <v>16519.747041252358</v>
      </c>
      <c r="H1263">
        <f t="shared" si="144"/>
        <v>15953.754921465386</v>
      </c>
      <c r="I1263" s="5">
        <f t="shared" si="142"/>
        <v>0</v>
      </c>
      <c r="J1263" s="6">
        <f>+H1263+SUM($B$4:$B$5)-SUM($F$15:F1263)</f>
        <v>28050.871763570638</v>
      </c>
      <c r="K1263" s="10">
        <f t="shared" si="145"/>
        <v>4.5634994331567036E-4</v>
      </c>
      <c r="L1263" s="10">
        <f>+H1263/SUM($F$15:F1263)-1</f>
        <v>0.1154223064920592</v>
      </c>
      <c r="M1263" s="14">
        <f t="shared" si="148"/>
        <v>0</v>
      </c>
      <c r="N1263" s="14">
        <f t="shared" si="146"/>
        <v>1827.8820945766984</v>
      </c>
      <c r="O1263" s="4">
        <f t="shared" si="147"/>
        <v>7.8248390311011899</v>
      </c>
      <c r="P1263" s="14">
        <f>+AVERAGEIF($C$15:C1263,"&lt;&gt;",$B$15:B1263)</f>
        <v>7.9244603174603157</v>
      </c>
    </row>
    <row r="1264" spans="1:16" x14ac:dyDescent="0.25">
      <c r="A1264" s="1">
        <v>42058</v>
      </c>
      <c r="B1264" s="14">
        <v>8.7260000000000009</v>
      </c>
      <c r="G1264">
        <f t="shared" si="143"/>
        <v>16515.96158134373</v>
      </c>
      <c r="H1264">
        <f t="shared" si="144"/>
        <v>15950.099157276234</v>
      </c>
      <c r="I1264" s="5">
        <f t="shared" si="142"/>
        <v>0</v>
      </c>
      <c r="J1264" s="6">
        <f>+H1264+SUM($B$4:$B$5)-SUM($F$15:F1264)</f>
        <v>28047.215999381489</v>
      </c>
      <c r="K1264" s="10">
        <f t="shared" si="145"/>
        <v>-1.3032622372532998E-4</v>
      </c>
      <c r="L1264" s="10">
        <f>+H1264/SUM($F$15:F1264)-1</f>
        <v>0.1151667101798477</v>
      </c>
      <c r="M1264" s="14">
        <f t="shared" si="148"/>
        <v>0</v>
      </c>
      <c r="N1264" s="14">
        <f t="shared" si="146"/>
        <v>1827.8820945766984</v>
      </c>
      <c r="O1264" s="4">
        <f t="shared" si="147"/>
        <v>7.8248390311011899</v>
      </c>
      <c r="P1264" s="14">
        <f>+AVERAGEIF($C$15:C1264,"&lt;&gt;",$B$15:B1264)</f>
        <v>7.9244603174603157</v>
      </c>
    </row>
    <row r="1265" spans="1:16" x14ac:dyDescent="0.25">
      <c r="A1265" s="1">
        <v>42059</v>
      </c>
      <c r="B1265" s="14">
        <v>8.7750000000000004</v>
      </c>
      <c r="G1265">
        <f t="shared" si="143"/>
        <v>16608.705349105112</v>
      </c>
      <c r="H1265">
        <f t="shared" si="144"/>
        <v>16039.66537991049</v>
      </c>
      <c r="I1265" s="5">
        <f t="shared" si="142"/>
        <v>0</v>
      </c>
      <c r="J1265" s="6">
        <f>+H1265+SUM($B$4:$B$5)-SUM($F$15:F1265)</f>
        <v>28136.782222015743</v>
      </c>
      <c r="K1265" s="10">
        <f t="shared" si="145"/>
        <v>3.1934086661660199E-3</v>
      </c>
      <c r="L1265" s="10">
        <f>+H1265/SUM($F$15:F1265)-1</f>
        <v>0.12142881982903519</v>
      </c>
      <c r="M1265" s="14">
        <f t="shared" si="148"/>
        <v>0</v>
      </c>
      <c r="N1265" s="14">
        <f t="shared" si="146"/>
        <v>1827.8820945766984</v>
      </c>
      <c r="O1265" s="4">
        <f t="shared" si="147"/>
        <v>7.8248390311011899</v>
      </c>
      <c r="P1265" s="14">
        <f>+AVERAGEIF($C$15:C1265,"&lt;&gt;",$B$15:B1265)</f>
        <v>7.9244603174603157</v>
      </c>
    </row>
    <row r="1266" spans="1:16" x14ac:dyDescent="0.25">
      <c r="A1266" s="1">
        <v>42060</v>
      </c>
      <c r="B1266" s="14">
        <v>8.8010000000000002</v>
      </c>
      <c r="G1266">
        <f t="shared" si="143"/>
        <v>16657.916327917272</v>
      </c>
      <c r="H1266">
        <f t="shared" si="144"/>
        <v>16087.190314369482</v>
      </c>
      <c r="I1266" s="5">
        <f t="shared" si="142"/>
        <v>0</v>
      </c>
      <c r="J1266" s="6">
        <f>+H1266+SUM($B$4:$B$5)-SUM($F$15:F1266)</f>
        <v>28184.307156474733</v>
      </c>
      <c r="K1266" s="10">
        <f t="shared" si="145"/>
        <v>1.6890678572976103E-3</v>
      </c>
      <c r="L1266" s="10">
        <f>+H1266/SUM($F$15:F1266)-1</f>
        <v>0.12475157188778785</v>
      </c>
      <c r="M1266" s="14">
        <f t="shared" si="148"/>
        <v>0</v>
      </c>
      <c r="N1266" s="14">
        <f t="shared" si="146"/>
        <v>1827.8820945766984</v>
      </c>
      <c r="O1266" s="4">
        <f t="shared" si="147"/>
        <v>7.8248390311011899</v>
      </c>
      <c r="P1266" s="14">
        <f>+AVERAGEIF($C$15:C1266,"&lt;&gt;",$B$15:B1266)</f>
        <v>7.9244603174603157</v>
      </c>
    </row>
    <row r="1267" spans="1:16" x14ac:dyDescent="0.25">
      <c r="A1267" s="1">
        <v>42061</v>
      </c>
      <c r="B1267" s="14">
        <v>8.9090000000000007</v>
      </c>
      <c r="G1267">
        <f t="shared" si="143"/>
        <v>16862.331162983181</v>
      </c>
      <c r="H1267">
        <f t="shared" si="144"/>
        <v>16284.601580583765</v>
      </c>
      <c r="I1267" s="5">
        <f t="shared" si="142"/>
        <v>0</v>
      </c>
      <c r="J1267" s="6">
        <f>+H1267+SUM($B$4:$B$5)-SUM($F$15:F1267)</f>
        <v>28381.71842268902</v>
      </c>
      <c r="K1267" s="10">
        <f t="shared" si="145"/>
        <v>7.004297289207484E-3</v>
      </c>
      <c r="L1267" s="10">
        <f>+H1267/SUM($F$15:F1267)-1</f>
        <v>0.13855377274722214</v>
      </c>
      <c r="M1267" s="14">
        <f t="shared" si="148"/>
        <v>0</v>
      </c>
      <c r="N1267" s="14">
        <f t="shared" si="146"/>
        <v>1827.8820945766984</v>
      </c>
      <c r="O1267" s="4">
        <f t="shared" si="147"/>
        <v>7.8248390311011899</v>
      </c>
      <c r="P1267" s="14">
        <f>+AVERAGEIF($C$15:C1267,"&lt;&gt;",$B$15:B1267)</f>
        <v>7.9244603174603157</v>
      </c>
    </row>
    <row r="1268" spans="1:16" x14ac:dyDescent="0.25">
      <c r="A1268" s="1">
        <v>42062</v>
      </c>
      <c r="B1268" s="14">
        <v>8.8699999999999992</v>
      </c>
      <c r="G1268">
        <f t="shared" si="143"/>
        <v>16788.514694764934</v>
      </c>
      <c r="H1268">
        <f t="shared" si="144"/>
        <v>16213.314178895271</v>
      </c>
      <c r="I1268" s="5">
        <f t="shared" si="142"/>
        <v>0</v>
      </c>
      <c r="J1268" s="6">
        <f>+H1268+SUM($B$4:$B$5)-SUM($F$15:F1268)</f>
        <v>28310.431021000524</v>
      </c>
      <c r="K1268" s="10">
        <f t="shared" si="145"/>
        <v>-2.5117366266134145E-3</v>
      </c>
      <c r="L1268" s="10">
        <f>+H1268/SUM($F$15:F1268)-1</f>
        <v>0.13356964465909282</v>
      </c>
      <c r="M1268" s="14">
        <f t="shared" si="148"/>
        <v>0</v>
      </c>
      <c r="N1268" s="14">
        <f t="shared" si="146"/>
        <v>1827.8820945766984</v>
      </c>
      <c r="O1268" s="4">
        <f t="shared" si="147"/>
        <v>7.8248390311011899</v>
      </c>
      <c r="P1268" s="14">
        <f>+AVERAGEIF($C$15:C1268,"&lt;&gt;",$B$15:B1268)</f>
        <v>7.9244603174603157</v>
      </c>
    </row>
    <row r="1269" spans="1:16" x14ac:dyDescent="0.25">
      <c r="A1269" s="1">
        <v>42065</v>
      </c>
      <c r="B1269" s="14">
        <v>8.8710000000000004</v>
      </c>
      <c r="G1269">
        <f t="shared" si="143"/>
        <v>16790.407424719251</v>
      </c>
      <c r="H1269">
        <f t="shared" si="144"/>
        <v>16215.142060989851</v>
      </c>
      <c r="I1269" s="5">
        <f t="shared" si="142"/>
        <v>0</v>
      </c>
      <c r="J1269" s="6">
        <f>+H1269+SUM($B$4:$B$5)-SUM($F$15:F1269)</f>
        <v>28312.258903095102</v>
      </c>
      <c r="K1269" s="10">
        <f t="shared" si="145"/>
        <v>6.4565675217842511E-5</v>
      </c>
      <c r="L1269" s="10">
        <f>+H1269/SUM($F$15:F1269)-1</f>
        <v>0.13369744281519891</v>
      </c>
      <c r="M1269" s="14">
        <f t="shared" si="148"/>
        <v>0</v>
      </c>
      <c r="N1269" s="14">
        <f t="shared" si="146"/>
        <v>1827.8820945766984</v>
      </c>
      <c r="O1269" s="4">
        <f t="shared" si="147"/>
        <v>7.8248390311011899</v>
      </c>
      <c r="P1269" s="14">
        <f>+AVERAGEIF($C$15:C1269,"&lt;&gt;",$B$15:B1269)</f>
        <v>7.9244603174603157</v>
      </c>
    </row>
    <row r="1270" spans="1:16" x14ac:dyDescent="0.25">
      <c r="A1270" s="1">
        <v>42066</v>
      </c>
      <c r="B1270" s="14">
        <v>8.8629999999999995</v>
      </c>
      <c r="G1270">
        <f t="shared" si="143"/>
        <v>16775.265585084737</v>
      </c>
      <c r="H1270">
        <f t="shared" si="144"/>
        <v>16200.519004233234</v>
      </c>
      <c r="I1270" s="5">
        <f t="shared" si="142"/>
        <v>0</v>
      </c>
      <c r="J1270" s="6">
        <f>+H1270+SUM($B$4:$B$5)-SUM($F$15:F1270)</f>
        <v>28297.635846338486</v>
      </c>
      <c r="K1270" s="10">
        <f t="shared" si="145"/>
        <v>-5.1649205408399457E-4</v>
      </c>
      <c r="L1270" s="10">
        <f>+H1270/SUM($F$15:F1270)-1</f>
        <v>0.13267505756635178</v>
      </c>
      <c r="M1270" s="14">
        <f t="shared" si="148"/>
        <v>0</v>
      </c>
      <c r="N1270" s="14">
        <f t="shared" si="146"/>
        <v>1827.8820945766984</v>
      </c>
      <c r="O1270" s="4">
        <f t="shared" si="147"/>
        <v>7.8248390311011899</v>
      </c>
      <c r="P1270" s="14">
        <f>+AVERAGEIF($C$15:C1270,"&lt;&gt;",$B$15:B1270)</f>
        <v>7.9244603174603157</v>
      </c>
    </row>
    <row r="1271" spans="1:16" x14ac:dyDescent="0.25">
      <c r="A1271" s="1">
        <v>42067</v>
      </c>
      <c r="B1271" s="14">
        <v>8.8710000000000004</v>
      </c>
      <c r="G1271">
        <f t="shared" si="143"/>
        <v>16790.407424719251</v>
      </c>
      <c r="H1271">
        <f t="shared" si="144"/>
        <v>16215.142060989851</v>
      </c>
      <c r="I1271" s="5">
        <f t="shared" si="142"/>
        <v>0</v>
      </c>
      <c r="J1271" s="6">
        <f>+H1271+SUM($B$4:$B$5)-SUM($F$15:F1271)</f>
        <v>28312.258903095102</v>
      </c>
      <c r="K1271" s="10">
        <f t="shared" si="145"/>
        <v>5.1675895597869115E-4</v>
      </c>
      <c r="L1271" s="10">
        <f>+H1271/SUM($F$15:F1271)-1</f>
        <v>0.13369744281519891</v>
      </c>
      <c r="M1271" s="14">
        <f t="shared" si="148"/>
        <v>0</v>
      </c>
      <c r="N1271" s="14">
        <f t="shared" si="146"/>
        <v>1827.8820945766984</v>
      </c>
      <c r="O1271" s="4">
        <f t="shared" si="147"/>
        <v>7.8248390311011899</v>
      </c>
      <c r="P1271" s="14">
        <f>+AVERAGEIF($C$15:C1271,"&lt;&gt;",$B$15:B1271)</f>
        <v>7.9244603174603157</v>
      </c>
    </row>
    <row r="1272" spans="1:16" x14ac:dyDescent="0.25">
      <c r="A1272" s="1">
        <v>42068</v>
      </c>
      <c r="B1272" s="14">
        <v>8.8800000000000008</v>
      </c>
      <c r="G1272">
        <f t="shared" si="143"/>
        <v>16807.441994308076</v>
      </c>
      <c r="H1272">
        <f t="shared" si="144"/>
        <v>16231.592999841041</v>
      </c>
      <c r="I1272" s="5">
        <f t="shared" si="142"/>
        <v>0</v>
      </c>
      <c r="J1272" s="6">
        <f>+H1272+SUM($B$4:$B$5)-SUM($F$15:F1272)</f>
        <v>28328.709841946296</v>
      </c>
      <c r="K1272" s="10">
        <f t="shared" si="145"/>
        <v>5.8105356084436899E-4</v>
      </c>
      <c r="L1272" s="10">
        <f>+H1272/SUM($F$15:F1272)-1</f>
        <v>0.13484762622015167</v>
      </c>
      <c r="M1272" s="14">
        <f t="shared" si="148"/>
        <v>0</v>
      </c>
      <c r="N1272" s="14">
        <f t="shared" si="146"/>
        <v>1827.8820945766984</v>
      </c>
      <c r="O1272" s="4">
        <f t="shared" si="147"/>
        <v>7.8248390311011899</v>
      </c>
      <c r="P1272" s="14">
        <f>+AVERAGEIF($C$15:C1272,"&lt;&gt;",$B$15:B1272)</f>
        <v>7.9244603174603157</v>
      </c>
    </row>
    <row r="1273" spans="1:16" x14ac:dyDescent="0.25">
      <c r="A1273" s="1">
        <v>42069</v>
      </c>
      <c r="B1273" s="14">
        <v>8.9770000000000003</v>
      </c>
      <c r="G1273">
        <f t="shared" si="143"/>
        <v>16991.036799876532</v>
      </c>
      <c r="H1273">
        <f t="shared" si="144"/>
        <v>16408.89756301498</v>
      </c>
      <c r="I1273" s="5">
        <f t="shared" si="142"/>
        <v>0</v>
      </c>
      <c r="J1273" s="6">
        <f>+H1273+SUM($B$4:$B$5)-SUM($F$15:F1273)</f>
        <v>28506.014405120233</v>
      </c>
      <c r="K1273" s="10">
        <f t="shared" si="145"/>
        <v>6.2588294406333844E-3</v>
      </c>
      <c r="L1273" s="10">
        <f>+H1273/SUM($F$15:F1273)-1</f>
        <v>0.14724404736242147</v>
      </c>
      <c r="M1273" s="14">
        <f t="shared" si="148"/>
        <v>0</v>
      </c>
      <c r="N1273" s="14">
        <f t="shared" si="146"/>
        <v>1827.8820945766984</v>
      </c>
      <c r="O1273" s="4">
        <f t="shared" si="147"/>
        <v>7.8248390311011899</v>
      </c>
      <c r="P1273" s="14">
        <f>+AVERAGEIF($C$15:C1273,"&lt;&gt;",$B$15:B1273)</f>
        <v>7.9244603174603157</v>
      </c>
    </row>
    <row r="1274" spans="1:16" x14ac:dyDescent="0.25">
      <c r="A1274" s="1">
        <v>42072</v>
      </c>
      <c r="B1274" s="14">
        <v>8.8849999999999998</v>
      </c>
      <c r="C1274">
        <f>+$B$3</f>
        <v>200</v>
      </c>
      <c r="D1274" s="7">
        <f>+$D$11</f>
        <v>2.223157894736842</v>
      </c>
      <c r="E1274">
        <v>1.54</v>
      </c>
      <c r="F1274" s="6">
        <f>+C1274-D1274-E1274</f>
        <v>196.23684210526318</v>
      </c>
      <c r="G1274">
        <f t="shared" si="143"/>
        <v>17016.905644079645</v>
      </c>
      <c r="H1274">
        <f t="shared" si="144"/>
        <v>16436.969252419185</v>
      </c>
      <c r="I1274" s="5">
        <f t="shared" si="142"/>
        <v>604200</v>
      </c>
      <c r="J1274" s="6">
        <f>+H1274+SUM($B$4:$B$5)-SUM($F$15:F1274)</f>
        <v>28337.849252419175</v>
      </c>
      <c r="K1274" s="10">
        <f t="shared" si="145"/>
        <v>-5.8992867368667934E-3</v>
      </c>
      <c r="L1274" s="10">
        <f>+H1274/SUM($F$15:F1274)-1</f>
        <v>0.13365288737655612</v>
      </c>
      <c r="M1274" s="14">
        <f t="shared" si="148"/>
        <v>22.08630749637177</v>
      </c>
      <c r="N1274" s="14">
        <f t="shared" si="146"/>
        <v>1849.9684020730701</v>
      </c>
      <c r="O1274" s="4">
        <f t="shared" si="147"/>
        <v>7.837496026284736</v>
      </c>
      <c r="P1274" s="14">
        <f>+AVERAGEIF($C$15:C1274,"&lt;&gt;",$B$15:B1274)</f>
        <v>7.9394687499999979</v>
      </c>
    </row>
    <row r="1275" spans="1:16" x14ac:dyDescent="0.25">
      <c r="A1275" s="1">
        <v>42073</v>
      </c>
      <c r="B1275" s="14">
        <v>8.86</v>
      </c>
      <c r="G1275">
        <f t="shared" si="143"/>
        <v>16969.024649020332</v>
      </c>
      <c r="H1275">
        <f t="shared" si="144"/>
        <v>16390.720042367357</v>
      </c>
      <c r="I1275" s="5">
        <f t="shared" si="142"/>
        <v>0</v>
      </c>
      <c r="J1275" s="6">
        <f>+H1275+SUM($B$4:$B$5)-SUM($F$15:F1275)</f>
        <v>28291.600042367347</v>
      </c>
      <c r="K1275" s="10">
        <f t="shared" si="145"/>
        <v>-1.6320649333639858E-3</v>
      </c>
      <c r="L1275" s="10">
        <f>+H1275/SUM($F$15:F1275)-1</f>
        <v>0.13046309309581172</v>
      </c>
      <c r="M1275" s="14">
        <f t="shared" si="148"/>
        <v>0</v>
      </c>
      <c r="N1275" s="14">
        <f t="shared" si="146"/>
        <v>1849.9684020730701</v>
      </c>
      <c r="O1275" s="4">
        <f t="shared" si="147"/>
        <v>7.837496026284736</v>
      </c>
      <c r="P1275" s="14">
        <f>+AVERAGEIF($C$15:C1275,"&lt;&gt;",$B$15:B1275)</f>
        <v>7.9394687499999979</v>
      </c>
    </row>
    <row r="1276" spans="1:16" x14ac:dyDescent="0.25">
      <c r="A1276" s="1">
        <v>42074</v>
      </c>
      <c r="B1276" s="14">
        <v>8.9559999999999995</v>
      </c>
      <c r="G1276">
        <f t="shared" si="143"/>
        <v>17152.887670048091</v>
      </c>
      <c r="H1276">
        <f t="shared" si="144"/>
        <v>16568.317008966369</v>
      </c>
      <c r="I1276" s="5">
        <f t="shared" si="142"/>
        <v>0</v>
      </c>
      <c r="J1276" s="6">
        <f>+H1276+SUM($B$4:$B$5)-SUM($F$15:F1276)</f>
        <v>28469.197008966359</v>
      </c>
      <c r="K1276" s="10">
        <f t="shared" si="145"/>
        <v>6.2773744267929921E-3</v>
      </c>
      <c r="L1276" s="10">
        <f>+H1276/SUM($F$15:F1276)-1</f>
        <v>0.14271190313386994</v>
      </c>
      <c r="M1276" s="14">
        <f t="shared" si="148"/>
        <v>0</v>
      </c>
      <c r="N1276" s="14">
        <f t="shared" si="146"/>
        <v>1849.9684020730701</v>
      </c>
      <c r="O1276" s="4">
        <f t="shared" si="147"/>
        <v>7.837496026284736</v>
      </c>
      <c r="P1276" s="14">
        <f>+AVERAGEIF($C$15:C1276,"&lt;&gt;",$B$15:B1276)</f>
        <v>7.9394687499999979</v>
      </c>
    </row>
    <row r="1277" spans="1:16" x14ac:dyDescent="0.25">
      <c r="A1277" s="1">
        <v>42075</v>
      </c>
      <c r="B1277" s="14">
        <v>8.9740000000000002</v>
      </c>
      <c r="G1277">
        <f t="shared" si="143"/>
        <v>17187.361986490796</v>
      </c>
      <c r="H1277">
        <f t="shared" si="144"/>
        <v>16601.616440203685</v>
      </c>
      <c r="I1277" s="5">
        <f t="shared" si="142"/>
        <v>0</v>
      </c>
      <c r="J1277" s="6">
        <f>+H1277+SUM($B$4:$B$5)-SUM($F$15:F1277)</f>
        <v>28502.496440203671</v>
      </c>
      <c r="K1277" s="10">
        <f t="shared" si="145"/>
        <v>1.1696652781187922E-3</v>
      </c>
      <c r="L1277" s="10">
        <f>+H1277/SUM($F$15:F1277)-1</f>
        <v>0.14500855501600607</v>
      </c>
      <c r="M1277" s="14">
        <f t="shared" si="148"/>
        <v>0</v>
      </c>
      <c r="N1277" s="14">
        <f t="shared" si="146"/>
        <v>1849.9684020730701</v>
      </c>
      <c r="O1277" s="4">
        <f t="shared" si="147"/>
        <v>7.837496026284736</v>
      </c>
      <c r="P1277" s="14">
        <f>+AVERAGEIF($C$15:C1277,"&lt;&gt;",$B$15:B1277)</f>
        <v>7.9394687499999979</v>
      </c>
    </row>
    <row r="1278" spans="1:16" x14ac:dyDescent="0.25">
      <c r="A1278" s="1">
        <v>42076</v>
      </c>
      <c r="B1278" s="14">
        <v>8.9710000000000001</v>
      </c>
      <c r="G1278">
        <f t="shared" si="143"/>
        <v>17181.616267083678</v>
      </c>
      <c r="H1278">
        <f t="shared" si="144"/>
        <v>16596.066534997466</v>
      </c>
      <c r="I1278" s="5">
        <f t="shared" si="142"/>
        <v>0</v>
      </c>
      <c r="J1278" s="6">
        <f>+H1278+SUM($B$4:$B$5)-SUM($F$15:F1278)</f>
        <v>28496.946534997456</v>
      </c>
      <c r="K1278" s="10">
        <f t="shared" si="145"/>
        <v>-1.9471645993740516E-4</v>
      </c>
      <c r="L1278" s="10">
        <f>+H1278/SUM($F$15:F1278)-1</f>
        <v>0.14462577970231671</v>
      </c>
      <c r="M1278" s="14">
        <f t="shared" si="148"/>
        <v>0</v>
      </c>
      <c r="N1278" s="14">
        <f t="shared" si="146"/>
        <v>1849.9684020730701</v>
      </c>
      <c r="O1278" s="4">
        <f t="shared" si="147"/>
        <v>7.837496026284736</v>
      </c>
      <c r="P1278" s="14">
        <f>+AVERAGEIF($C$15:C1278,"&lt;&gt;",$B$15:B1278)</f>
        <v>7.9394687499999979</v>
      </c>
    </row>
    <row r="1279" spans="1:16" x14ac:dyDescent="0.25">
      <c r="A1279" s="1">
        <v>42079</v>
      </c>
      <c r="B1279" s="14">
        <v>8.9369999999999994</v>
      </c>
      <c r="G1279">
        <f t="shared" si="143"/>
        <v>17116.498113803013</v>
      </c>
      <c r="H1279">
        <f t="shared" si="144"/>
        <v>16533.167609326982</v>
      </c>
      <c r="I1279" s="5">
        <f t="shared" si="142"/>
        <v>0</v>
      </c>
      <c r="J1279" s="6">
        <f>+H1279+SUM($B$4:$B$5)-SUM($F$15:F1279)</f>
        <v>28434.047609326968</v>
      </c>
      <c r="K1279" s="10">
        <f t="shared" si="145"/>
        <v>-2.207216327308692E-3</v>
      </c>
      <c r="L1279" s="10">
        <f>+H1279/SUM($F$15:F1279)-1</f>
        <v>0.14028765948050426</v>
      </c>
      <c r="M1279" s="14">
        <f t="shared" si="148"/>
        <v>0</v>
      </c>
      <c r="N1279" s="14">
        <f t="shared" si="146"/>
        <v>1849.9684020730701</v>
      </c>
      <c r="O1279" s="4">
        <f t="shared" si="147"/>
        <v>7.837496026284736</v>
      </c>
      <c r="P1279" s="14">
        <f>+AVERAGEIF($C$15:C1279,"&lt;&gt;",$B$15:B1279)</f>
        <v>7.9394687499999979</v>
      </c>
    </row>
    <row r="1280" spans="1:16" x14ac:dyDescent="0.25">
      <c r="A1280" s="1">
        <v>42081</v>
      </c>
      <c r="B1280" s="14">
        <v>9.0259999999999998</v>
      </c>
      <c r="G1280">
        <f t="shared" si="143"/>
        <v>17286.954456214167</v>
      </c>
      <c r="H1280">
        <f t="shared" si="144"/>
        <v>16697.814797111485</v>
      </c>
      <c r="I1280" s="5">
        <f t="shared" si="142"/>
        <v>0</v>
      </c>
      <c r="J1280" s="6">
        <f>+H1280+SUM($B$4:$B$5)-SUM($F$15:F1280)</f>
        <v>28598.694797111471</v>
      </c>
      <c r="K1280" s="10">
        <f t="shared" si="145"/>
        <v>5.7904942007094284E-3</v>
      </c>
      <c r="L1280" s="10">
        <f>+H1280/SUM($F$15:F1280)-1</f>
        <v>0.15164332711995443</v>
      </c>
      <c r="M1280" s="14">
        <f t="shared" si="148"/>
        <v>0</v>
      </c>
      <c r="N1280" s="14">
        <f t="shared" si="146"/>
        <v>1849.9684020730701</v>
      </c>
      <c r="O1280" s="4">
        <f t="shared" si="147"/>
        <v>7.837496026284736</v>
      </c>
      <c r="P1280" s="14">
        <f>+AVERAGEIF($C$15:C1280,"&lt;&gt;",$B$15:B1280)</f>
        <v>7.9394687499999979</v>
      </c>
    </row>
    <row r="1281" spans="1:16" x14ac:dyDescent="0.25">
      <c r="A1281" s="1">
        <v>42082</v>
      </c>
      <c r="B1281" s="14">
        <v>9.1159999999999997</v>
      </c>
      <c r="G1281">
        <f t="shared" si="143"/>
        <v>17459.326038427691</v>
      </c>
      <c r="H1281">
        <f t="shared" si="144"/>
        <v>16864.31195329806</v>
      </c>
      <c r="I1281" s="5">
        <f t="shared" si="142"/>
        <v>0</v>
      </c>
      <c r="J1281" s="6">
        <f>+H1281+SUM($B$4:$B$5)-SUM($F$15:F1281)</f>
        <v>28765.191953298054</v>
      </c>
      <c r="K1281" s="10">
        <f t="shared" si="145"/>
        <v>5.8218445760467308E-3</v>
      </c>
      <c r="L1281" s="10">
        <f>+H1281/SUM($F$15:F1281)-1</f>
        <v>0.16312658653063417</v>
      </c>
      <c r="M1281" s="14">
        <f t="shared" si="148"/>
        <v>0</v>
      </c>
      <c r="N1281" s="14">
        <f t="shared" si="146"/>
        <v>1849.9684020730701</v>
      </c>
      <c r="O1281" s="4">
        <f t="shared" si="147"/>
        <v>7.837496026284736</v>
      </c>
      <c r="P1281" s="14">
        <f>+AVERAGEIF($C$15:C1281,"&lt;&gt;",$B$15:B1281)</f>
        <v>7.9394687499999979</v>
      </c>
    </row>
    <row r="1282" spans="1:16" x14ac:dyDescent="0.25">
      <c r="A1282" s="1">
        <v>42083</v>
      </c>
      <c r="B1282" s="14">
        <v>9.016</v>
      </c>
      <c r="G1282">
        <f t="shared" si="143"/>
        <v>17267.802058190442</v>
      </c>
      <c r="H1282">
        <f t="shared" si="144"/>
        <v>16679.315113090754</v>
      </c>
      <c r="I1282" s="5">
        <f t="shared" si="142"/>
        <v>0</v>
      </c>
      <c r="J1282" s="6">
        <f>+H1282+SUM($B$4:$B$5)-SUM($F$15:F1282)</f>
        <v>28580.19511309074</v>
      </c>
      <c r="K1282" s="10">
        <f t="shared" si="145"/>
        <v>-6.4312743161132335E-3</v>
      </c>
      <c r="L1282" s="10">
        <f>+H1282/SUM($F$15:F1282)-1</f>
        <v>0.15036740940765658</v>
      </c>
      <c r="M1282" s="14">
        <f t="shared" si="148"/>
        <v>0</v>
      </c>
      <c r="N1282" s="14">
        <f t="shared" si="146"/>
        <v>1849.9684020730701</v>
      </c>
      <c r="O1282" s="4">
        <f t="shared" si="147"/>
        <v>7.837496026284736</v>
      </c>
      <c r="P1282" s="14">
        <f>+AVERAGEIF($C$15:C1282,"&lt;&gt;",$B$15:B1282)</f>
        <v>7.9394687499999979</v>
      </c>
    </row>
    <row r="1283" spans="1:16" x14ac:dyDescent="0.25">
      <c r="A1283" s="1">
        <v>42086</v>
      </c>
      <c r="B1283" s="14">
        <v>8.9689999999999994</v>
      </c>
      <c r="G1283">
        <f t="shared" si="143"/>
        <v>17177.785787478933</v>
      </c>
      <c r="H1283">
        <f t="shared" si="144"/>
        <v>16592.366598193319</v>
      </c>
      <c r="I1283" s="5">
        <f t="shared" si="142"/>
        <v>0</v>
      </c>
      <c r="J1283" s="6">
        <f>+H1283+SUM($B$4:$B$5)-SUM($F$15:F1283)</f>
        <v>28493.246598193306</v>
      </c>
      <c r="K1283" s="10">
        <f t="shared" si="145"/>
        <v>-3.0422645665427739E-3</v>
      </c>
      <c r="L1283" s="10">
        <f>+H1283/SUM($F$15:F1283)-1</f>
        <v>0.14437059615985715</v>
      </c>
      <c r="M1283" s="14">
        <f t="shared" si="148"/>
        <v>0</v>
      </c>
      <c r="N1283" s="14">
        <f t="shared" si="146"/>
        <v>1849.9684020730701</v>
      </c>
      <c r="O1283" s="4">
        <f t="shared" si="147"/>
        <v>7.837496026284736</v>
      </c>
      <c r="P1283" s="14">
        <f>+AVERAGEIF($C$15:C1283,"&lt;&gt;",$B$15:B1283)</f>
        <v>7.9394687499999979</v>
      </c>
    </row>
    <row r="1284" spans="1:16" x14ac:dyDescent="0.25">
      <c r="A1284" s="1">
        <v>42087</v>
      </c>
      <c r="B1284" s="14">
        <v>9.0039999999999996</v>
      </c>
      <c r="G1284">
        <f t="shared" si="143"/>
        <v>17244.819180561972</v>
      </c>
      <c r="H1284">
        <f t="shared" si="144"/>
        <v>16657.115492265879</v>
      </c>
      <c r="I1284" s="5">
        <f t="shared" si="142"/>
        <v>0</v>
      </c>
      <c r="J1284" s="6">
        <f>+H1284+SUM($B$4:$B$5)-SUM($F$15:F1284)</f>
        <v>28557.995492265865</v>
      </c>
      <c r="K1284" s="10">
        <f t="shared" si="145"/>
        <v>2.2724294983171855E-3</v>
      </c>
      <c r="L1284" s="10">
        <f>+H1284/SUM($F$15:F1284)-1</f>
        <v>0.14883630815289939</v>
      </c>
      <c r="M1284" s="14">
        <f t="shared" si="148"/>
        <v>0</v>
      </c>
      <c r="N1284" s="14">
        <f t="shared" si="146"/>
        <v>1849.9684020730701</v>
      </c>
      <c r="O1284" s="4">
        <f t="shared" si="147"/>
        <v>7.837496026284736</v>
      </c>
      <c r="P1284" s="14">
        <f>+AVERAGEIF($C$15:C1284,"&lt;&gt;",$B$15:B1284)</f>
        <v>7.9394687499999979</v>
      </c>
    </row>
    <row r="1285" spans="1:16" x14ac:dyDescent="0.25">
      <c r="A1285" s="1">
        <v>42088</v>
      </c>
      <c r="B1285" s="14">
        <v>8.9269999999999996</v>
      </c>
      <c r="G1285">
        <f t="shared" si="143"/>
        <v>17097.345715779287</v>
      </c>
      <c r="H1285">
        <f t="shared" si="144"/>
        <v>16514.667925306254</v>
      </c>
      <c r="I1285" s="5">
        <f t="shared" si="142"/>
        <v>0</v>
      </c>
      <c r="J1285" s="6">
        <f>+H1285+SUM($B$4:$B$5)-SUM($F$15:F1285)</f>
        <v>28415.547925306244</v>
      </c>
      <c r="K1285" s="10">
        <f t="shared" si="145"/>
        <v>-4.9880099952462897E-3</v>
      </c>
      <c r="L1285" s="10">
        <f>+H1285/SUM($F$15:F1285)-1</f>
        <v>0.13901174176820685</v>
      </c>
      <c r="M1285" s="14">
        <f t="shared" si="148"/>
        <v>0</v>
      </c>
      <c r="N1285" s="14">
        <f t="shared" si="146"/>
        <v>1849.9684020730701</v>
      </c>
      <c r="O1285" s="4">
        <f t="shared" si="147"/>
        <v>7.837496026284736</v>
      </c>
      <c r="P1285" s="14">
        <f>+AVERAGEIF($C$15:C1285,"&lt;&gt;",$B$15:B1285)</f>
        <v>7.9394687499999979</v>
      </c>
    </row>
    <row r="1286" spans="1:16" x14ac:dyDescent="0.25">
      <c r="A1286" s="1">
        <v>42089</v>
      </c>
      <c r="B1286" s="14">
        <v>8.8640000000000008</v>
      </c>
      <c r="G1286">
        <f t="shared" si="143"/>
        <v>16976.685608229822</v>
      </c>
      <c r="H1286">
        <f t="shared" si="144"/>
        <v>16398.119915975654</v>
      </c>
      <c r="I1286" s="5">
        <f t="shared" si="142"/>
        <v>0</v>
      </c>
      <c r="J1286" s="6">
        <f>+H1286+SUM($B$4:$B$5)-SUM($F$15:F1286)</f>
        <v>28298.999915975641</v>
      </c>
      <c r="K1286" s="10">
        <f t="shared" si="145"/>
        <v>-4.1015576978126189E-3</v>
      </c>
      <c r="L1286" s="10">
        <f>+H1286/SUM($F$15:F1286)-1</f>
        <v>0.13097346018073108</v>
      </c>
      <c r="M1286" s="14">
        <f t="shared" si="148"/>
        <v>0</v>
      </c>
      <c r="N1286" s="14">
        <f t="shared" si="146"/>
        <v>1849.9684020730701</v>
      </c>
      <c r="O1286" s="4">
        <f t="shared" si="147"/>
        <v>7.837496026284736</v>
      </c>
      <c r="P1286" s="14">
        <f>+AVERAGEIF($C$15:C1286,"&lt;&gt;",$B$15:B1286)</f>
        <v>7.9394687499999979</v>
      </c>
    </row>
    <row r="1287" spans="1:16" x14ac:dyDescent="0.25">
      <c r="A1287" s="1">
        <v>42090</v>
      </c>
      <c r="B1287" s="14">
        <v>8.8460000000000001</v>
      </c>
      <c r="G1287">
        <f t="shared" si="143"/>
        <v>16942.211291787116</v>
      </c>
      <c r="H1287">
        <f t="shared" si="144"/>
        <v>16364.820484738339</v>
      </c>
      <c r="I1287" s="5">
        <f t="shared" si="142"/>
        <v>0</v>
      </c>
      <c r="J1287" s="6">
        <f>+H1287+SUM($B$4:$B$5)-SUM($F$15:F1287)</f>
        <v>28265.700484738329</v>
      </c>
      <c r="K1287" s="10">
        <f t="shared" si="145"/>
        <v>-1.1766999306047632E-3</v>
      </c>
      <c r="L1287" s="10">
        <f>+H1287/SUM($F$15:F1287)-1</f>
        <v>0.12867680829859518</v>
      </c>
      <c r="M1287" s="14">
        <f t="shared" si="148"/>
        <v>0</v>
      </c>
      <c r="N1287" s="14">
        <f t="shared" si="146"/>
        <v>1849.9684020730701</v>
      </c>
      <c r="O1287" s="4">
        <f t="shared" si="147"/>
        <v>7.837496026284736</v>
      </c>
      <c r="P1287" s="14">
        <f>+AVERAGEIF($C$15:C1287,"&lt;&gt;",$B$15:B1287)</f>
        <v>7.9394687499999979</v>
      </c>
    </row>
    <row r="1288" spans="1:16" x14ac:dyDescent="0.25">
      <c r="A1288" s="1">
        <v>42093</v>
      </c>
      <c r="B1288" s="14">
        <v>8.9819999999999993</v>
      </c>
      <c r="G1288">
        <f t="shared" si="143"/>
        <v>17202.683904909776</v>
      </c>
      <c r="H1288">
        <f t="shared" si="144"/>
        <v>16616.416187420273</v>
      </c>
      <c r="I1288" s="5">
        <f t="shared" si="142"/>
        <v>0</v>
      </c>
      <c r="J1288" s="6">
        <f>+H1288+SUM($B$4:$B$5)-SUM($F$15:F1288)</f>
        <v>28517.296187420259</v>
      </c>
      <c r="K1288" s="10">
        <f t="shared" si="145"/>
        <v>8.9010956164972121E-3</v>
      </c>
      <c r="L1288" s="10">
        <f>+H1288/SUM($F$15:F1288)-1</f>
        <v>0.14602928918584457</v>
      </c>
      <c r="M1288" s="14">
        <f t="shared" si="148"/>
        <v>0</v>
      </c>
      <c r="N1288" s="14">
        <f t="shared" si="146"/>
        <v>1849.9684020730701</v>
      </c>
      <c r="O1288" s="4">
        <f t="shared" si="147"/>
        <v>7.837496026284736</v>
      </c>
      <c r="P1288" s="14">
        <f>+AVERAGEIF($C$15:C1288,"&lt;&gt;",$B$15:B1288)</f>
        <v>7.9394687499999979</v>
      </c>
    </row>
    <row r="1289" spans="1:16" x14ac:dyDescent="0.25">
      <c r="A1289" s="1">
        <v>42094</v>
      </c>
      <c r="B1289" s="14">
        <v>9.093</v>
      </c>
      <c r="G1289">
        <f t="shared" si="143"/>
        <v>17415.275522973123</v>
      </c>
      <c r="H1289">
        <f t="shared" si="144"/>
        <v>16821.762680050382</v>
      </c>
      <c r="I1289" s="5">
        <f t="shared" si="142"/>
        <v>0</v>
      </c>
      <c r="J1289" s="6">
        <f>+H1289+SUM($B$4:$B$5)-SUM($F$15:F1289)</f>
        <v>28722.642680050369</v>
      </c>
      <c r="K1289" s="10">
        <f t="shared" si="145"/>
        <v>7.2007700618088588E-3</v>
      </c>
      <c r="L1289" s="10">
        <f>+H1289/SUM($F$15:F1289)-1</f>
        <v>0.16019197579234956</v>
      </c>
      <c r="M1289" s="14">
        <f t="shared" si="148"/>
        <v>0</v>
      </c>
      <c r="N1289" s="14">
        <f t="shared" si="146"/>
        <v>1849.9684020730701</v>
      </c>
      <c r="O1289" s="4">
        <f t="shared" si="147"/>
        <v>7.837496026284736</v>
      </c>
      <c r="P1289" s="14">
        <f>+AVERAGEIF($C$15:C1289,"&lt;&gt;",$B$15:B1289)</f>
        <v>7.9394687499999979</v>
      </c>
    </row>
    <row r="1290" spans="1:16" x14ac:dyDescent="0.25">
      <c r="A1290" s="1">
        <v>42095</v>
      </c>
      <c r="B1290" s="14">
        <v>9.1470000000000002</v>
      </c>
      <c r="G1290">
        <f t="shared" si="143"/>
        <v>17518.698472301239</v>
      </c>
      <c r="H1290">
        <f t="shared" si="144"/>
        <v>16921.660973762329</v>
      </c>
      <c r="I1290" s="5">
        <f t="shared" si="142"/>
        <v>0</v>
      </c>
      <c r="J1290" s="6">
        <f>+H1290+SUM($B$4:$B$5)-SUM($F$15:F1290)</f>
        <v>28822.540973762319</v>
      </c>
      <c r="K1290" s="10">
        <f t="shared" si="145"/>
        <v>3.4780328128141136E-3</v>
      </c>
      <c r="L1290" s="10">
        <f>+H1290/SUM($F$15:F1290)-1</f>
        <v>0.16708193143875749</v>
      </c>
      <c r="M1290" s="14">
        <f t="shared" si="148"/>
        <v>0</v>
      </c>
      <c r="N1290" s="14">
        <f t="shared" si="146"/>
        <v>1849.9684020730701</v>
      </c>
      <c r="O1290" s="4">
        <f t="shared" si="147"/>
        <v>7.837496026284736</v>
      </c>
      <c r="P1290" s="14">
        <f>+AVERAGEIF($C$15:C1290,"&lt;&gt;",$B$15:B1290)</f>
        <v>7.9394687499999979</v>
      </c>
    </row>
    <row r="1291" spans="1:16" x14ac:dyDescent="0.25">
      <c r="A1291" s="1">
        <v>42096</v>
      </c>
      <c r="B1291" s="14">
        <v>9.1319999999999997</v>
      </c>
      <c r="G1291">
        <f t="shared" si="143"/>
        <v>17489.969875265651</v>
      </c>
      <c r="H1291">
        <f t="shared" si="144"/>
        <v>16893.911447731232</v>
      </c>
      <c r="I1291" s="5">
        <f t="shared" si="142"/>
        <v>0</v>
      </c>
      <c r="J1291" s="6">
        <f>+H1291+SUM($B$4:$B$5)-SUM($F$15:F1291)</f>
        <v>28794.791447731222</v>
      </c>
      <c r="K1291" s="10">
        <f t="shared" si="145"/>
        <v>-9.6277167430725008E-4</v>
      </c>
      <c r="L1291" s="10">
        <f>+H1291/SUM($F$15:F1291)-1</f>
        <v>0.16516805487031072</v>
      </c>
      <c r="M1291" s="14">
        <f t="shared" si="148"/>
        <v>0</v>
      </c>
      <c r="N1291" s="14">
        <f t="shared" si="146"/>
        <v>1849.9684020730701</v>
      </c>
      <c r="O1291" s="4">
        <f t="shared" si="147"/>
        <v>7.837496026284736</v>
      </c>
      <c r="P1291" s="14">
        <f>+AVERAGEIF($C$15:C1291,"&lt;&gt;",$B$15:B1291)</f>
        <v>7.9394687499999979</v>
      </c>
    </row>
    <row r="1292" spans="1:16" x14ac:dyDescent="0.25">
      <c r="A1292" s="1">
        <v>42101</v>
      </c>
      <c r="B1292" s="14">
        <v>9.2639999999999993</v>
      </c>
      <c r="G1292">
        <f t="shared" si="143"/>
        <v>17742.781529178821</v>
      </c>
      <c r="H1292">
        <f t="shared" si="144"/>
        <v>17138.107276804876</v>
      </c>
      <c r="I1292" s="5">
        <f t="shared" si="142"/>
        <v>0</v>
      </c>
      <c r="J1292" s="6">
        <f>+H1292+SUM($B$4:$B$5)-SUM($F$15:F1292)</f>
        <v>29038.987276804866</v>
      </c>
      <c r="K1292" s="10">
        <f t="shared" si="145"/>
        <v>8.4805555725906423E-3</v>
      </c>
      <c r="L1292" s="10">
        <f>+H1292/SUM($F$15:F1292)-1</f>
        <v>0.18201016867264119</v>
      </c>
      <c r="M1292" s="14">
        <f t="shared" si="148"/>
        <v>0</v>
      </c>
      <c r="N1292" s="14">
        <f t="shared" si="146"/>
        <v>1849.9684020730701</v>
      </c>
      <c r="O1292" s="4">
        <f t="shared" si="147"/>
        <v>7.837496026284736</v>
      </c>
      <c r="P1292" s="14">
        <f>+AVERAGEIF($C$15:C1292,"&lt;&gt;",$B$15:B1292)</f>
        <v>7.9394687499999979</v>
      </c>
    </row>
    <row r="1293" spans="1:16" x14ac:dyDescent="0.25">
      <c r="A1293" s="1">
        <v>42102</v>
      </c>
      <c r="B1293" s="14">
        <v>9.4420000000000002</v>
      </c>
      <c r="C1293">
        <f>+$B$3</f>
        <v>200</v>
      </c>
      <c r="D1293" s="7">
        <f>+$D$11</f>
        <v>2.223157894736842</v>
      </c>
      <c r="E1293">
        <v>1.54</v>
      </c>
      <c r="F1293" s="6">
        <f>+C1293-D1293-E1293</f>
        <v>196.23684210526318</v>
      </c>
      <c r="G1293">
        <f t="shared" si="143"/>
        <v>18283.694214001127</v>
      </c>
      <c r="H1293">
        <f t="shared" si="144"/>
        <v>17663.638494479146</v>
      </c>
      <c r="I1293" s="5">
        <f t="shared" si="142"/>
        <v>598200</v>
      </c>
      <c r="J1293" s="6">
        <f>+H1293+SUM($B$4:$B$5)-SUM($F$15:F1293)</f>
        <v>29368.281652373877</v>
      </c>
      <c r="K1293" s="10">
        <f t="shared" si="145"/>
        <v>1.1339733456615209E-2</v>
      </c>
      <c r="L1293" s="10">
        <f>+H1293/SUM($F$15:F1293)-1</f>
        <v>0.20198772199046733</v>
      </c>
      <c r="M1293" s="14">
        <f t="shared" si="148"/>
        <v>20.783397808225288</v>
      </c>
      <c r="N1293" s="14">
        <f t="shared" si="146"/>
        <v>1870.7517998812955</v>
      </c>
      <c r="O1293" s="4">
        <f t="shared" si="147"/>
        <v>7.8553215039203677</v>
      </c>
      <c r="P1293" s="14">
        <f>+AVERAGEIF($C$15:C1293,"&lt;&gt;",$B$15:B1293)</f>
        <v>7.9625846153846132</v>
      </c>
    </row>
    <row r="1294" spans="1:16" x14ac:dyDescent="0.25">
      <c r="A1294" s="1">
        <v>42103</v>
      </c>
      <c r="B1294" s="14">
        <v>9.5909999999999993</v>
      </c>
      <c r="G1294">
        <f t="shared" si="143"/>
        <v>18572.221055548063</v>
      </c>
      <c r="H1294">
        <f t="shared" si="144"/>
        <v>17942.380512661457</v>
      </c>
      <c r="I1294" s="5">
        <f t="shared" si="142"/>
        <v>0</v>
      </c>
      <c r="J1294" s="6">
        <f>+H1294+SUM($B$4:$B$5)-SUM($F$15:F1294)</f>
        <v>29647.023670556187</v>
      </c>
      <c r="K1294" s="10">
        <f t="shared" si="145"/>
        <v>9.4912607241282032E-3</v>
      </c>
      <c r="L1294" s="10">
        <f>+H1294/SUM($F$15:F1294)-1</f>
        <v>0.2209557553071988</v>
      </c>
      <c r="M1294" s="14">
        <f t="shared" si="148"/>
        <v>0</v>
      </c>
      <c r="N1294" s="14">
        <f t="shared" si="146"/>
        <v>1870.7517998812955</v>
      </c>
      <c r="O1294" s="4">
        <f t="shared" si="147"/>
        <v>7.8553215039203677</v>
      </c>
      <c r="P1294" s="14">
        <f>+AVERAGEIF($C$15:C1294,"&lt;&gt;",$B$15:B1294)</f>
        <v>7.9625846153846132</v>
      </c>
    </row>
    <row r="1295" spans="1:16" x14ac:dyDescent="0.25">
      <c r="A1295" s="1">
        <v>42104</v>
      </c>
      <c r="B1295" s="14">
        <v>9.6890000000000001</v>
      </c>
      <c r="G1295">
        <f t="shared" si="143"/>
        <v>18761.990387572223</v>
      </c>
      <c r="H1295">
        <f t="shared" si="144"/>
        <v>18125.714189049824</v>
      </c>
      <c r="I1295" s="5">
        <f t="shared" si="142"/>
        <v>0</v>
      </c>
      <c r="J1295" s="6">
        <f>+H1295+SUM($B$4:$B$5)-SUM($F$15:F1295)</f>
        <v>29830.357346944551</v>
      </c>
      <c r="K1295" s="10">
        <f t="shared" si="145"/>
        <v>6.1838813374861523E-3</v>
      </c>
      <c r="L1295" s="10">
        <f>+H1295/SUM($F$15:F1295)-1</f>
        <v>0.23343137453565332</v>
      </c>
      <c r="M1295" s="14">
        <f t="shared" si="148"/>
        <v>0</v>
      </c>
      <c r="N1295" s="14">
        <f t="shared" si="146"/>
        <v>1870.7517998812955</v>
      </c>
      <c r="O1295" s="4">
        <f t="shared" si="147"/>
        <v>7.8553215039203677</v>
      </c>
      <c r="P1295" s="14">
        <f>+AVERAGEIF($C$15:C1295,"&lt;&gt;",$B$15:B1295)</f>
        <v>7.9625846153846132</v>
      </c>
    </row>
    <row r="1296" spans="1:16" x14ac:dyDescent="0.25">
      <c r="A1296" s="1">
        <v>42107</v>
      </c>
      <c r="B1296" s="14">
        <v>9.7919999999999998</v>
      </c>
      <c r="G1296">
        <f t="shared" si="143"/>
        <v>18961.441828373125</v>
      </c>
      <c r="H1296">
        <f t="shared" si="144"/>
        <v>18318.401624437596</v>
      </c>
      <c r="I1296" s="5">
        <f t="shared" ref="I1296:I1359" si="149">+C1296*(MAX($A:$A)-A1296)</f>
        <v>0</v>
      </c>
      <c r="J1296" s="6">
        <f>+H1296+SUM($B$4:$B$5)-SUM($F$15:F1296)</f>
        <v>30023.044782332323</v>
      </c>
      <c r="K1296" s="10">
        <f t="shared" si="145"/>
        <v>6.4594410702729643E-3</v>
      </c>
      <c r="L1296" s="10">
        <f>+H1296/SUM($F$15:F1296)-1</f>
        <v>0.24654350494923283</v>
      </c>
      <c r="M1296" s="14">
        <f t="shared" si="148"/>
        <v>0</v>
      </c>
      <c r="N1296" s="14">
        <f t="shared" si="146"/>
        <v>1870.7517998812955</v>
      </c>
      <c r="O1296" s="4">
        <f t="shared" si="147"/>
        <v>7.8553215039203677</v>
      </c>
      <c r="P1296" s="14">
        <f>+AVERAGEIF($C$15:C1296,"&lt;&gt;",$B$15:B1296)</f>
        <v>7.9625846153846132</v>
      </c>
    </row>
    <row r="1297" spans="1:16" x14ac:dyDescent="0.25">
      <c r="A1297" s="1">
        <v>42108</v>
      </c>
      <c r="B1297" s="14">
        <v>9.6460000000000008</v>
      </c>
      <c r="G1297">
        <f t="shared" ref="G1297:G1360" si="150">+(B1297/B1296*G1296)+C1297</f>
        <v>18678.724252092237</v>
      </c>
      <c r="H1297">
        <f t="shared" ref="H1297:H1360" si="151">+(B1297/B1296*H1296)+F1297</f>
        <v>18045.271861654928</v>
      </c>
      <c r="I1297" s="5">
        <f t="shared" si="149"/>
        <v>0</v>
      </c>
      <c r="J1297" s="6">
        <f>+H1297+SUM($B$4:$B$5)-SUM($F$15:F1297)</f>
        <v>29749.915019549651</v>
      </c>
      <c r="K1297" s="10">
        <f t="shared" ref="K1297:K1360" si="152">+J1297/J1296-1</f>
        <v>-9.097337220887125E-3</v>
      </c>
      <c r="L1297" s="10">
        <f>+H1297/SUM($F$15:F1297)-1</f>
        <v>0.22795737834357643</v>
      </c>
      <c r="M1297" s="14">
        <f t="shared" si="148"/>
        <v>0</v>
      </c>
      <c r="N1297" s="14">
        <f t="shared" ref="N1297:N1360" si="153">+M1297+N1296</f>
        <v>1870.7517998812955</v>
      </c>
      <c r="O1297" s="4">
        <f t="shared" ref="O1297:O1360" si="154">((O1296*N1296)+(B1297*M1297))/N1297</f>
        <v>7.8553215039203677</v>
      </c>
      <c r="P1297" s="14">
        <f>+AVERAGEIF($C$15:C1297,"&lt;&gt;",$B$15:B1297)</f>
        <v>7.9625846153846132</v>
      </c>
    </row>
    <row r="1298" spans="1:16" x14ac:dyDescent="0.25">
      <c r="A1298" s="1">
        <v>42109</v>
      </c>
      <c r="B1298" s="14">
        <v>9.7189999999999994</v>
      </c>
      <c r="G1298">
        <f t="shared" si="150"/>
        <v>18820.083040232683</v>
      </c>
      <c r="H1298">
        <f t="shared" si="151"/>
        <v>18181.83674304626</v>
      </c>
      <c r="I1298" s="5">
        <f t="shared" si="149"/>
        <v>0</v>
      </c>
      <c r="J1298" s="6">
        <f>+H1298+SUM($B$4:$B$5)-SUM($F$15:F1298)</f>
        <v>29886.479900940987</v>
      </c>
      <c r="K1298" s="10">
        <f t="shared" si="152"/>
        <v>4.5904292937171132E-3</v>
      </c>
      <c r="L1298" s="10">
        <f>+H1298/SUM($F$15:F1298)-1</f>
        <v>0.23725044164640452</v>
      </c>
      <c r="M1298" s="14">
        <f t="shared" si="148"/>
        <v>0</v>
      </c>
      <c r="N1298" s="14">
        <f t="shared" si="153"/>
        <v>1870.7517998812955</v>
      </c>
      <c r="O1298" s="4">
        <f t="shared" si="154"/>
        <v>7.8553215039203677</v>
      </c>
      <c r="P1298" s="14">
        <f>+AVERAGEIF($C$15:C1298,"&lt;&gt;",$B$15:B1298)</f>
        <v>7.9625846153846132</v>
      </c>
    </row>
    <row r="1299" spans="1:16" x14ac:dyDescent="0.25">
      <c r="A1299" s="1">
        <v>42110</v>
      </c>
      <c r="B1299" s="14">
        <v>9.7720000000000002</v>
      </c>
      <c r="G1299">
        <f t="shared" si="150"/>
        <v>18922.713393266156</v>
      </c>
      <c r="H1299">
        <f t="shared" si="151"/>
        <v>18280.98658843997</v>
      </c>
      <c r="I1299" s="5">
        <f t="shared" si="149"/>
        <v>0</v>
      </c>
      <c r="J1299" s="6">
        <f>+H1299+SUM($B$4:$B$5)-SUM($F$15:F1299)</f>
        <v>29985.629746334696</v>
      </c>
      <c r="K1299" s="10">
        <f t="shared" si="152"/>
        <v>3.3175484607870231E-3</v>
      </c>
      <c r="L1299" s="10">
        <f>+H1299/SUM($F$15:F1299)-1</f>
        <v>0.24399746020873181</v>
      </c>
      <c r="M1299" s="14">
        <f t="shared" ref="M1299:M1362" si="155">+F1299/B1299</f>
        <v>0</v>
      </c>
      <c r="N1299" s="14">
        <f t="shared" si="153"/>
        <v>1870.7517998812955</v>
      </c>
      <c r="O1299" s="4">
        <f t="shared" si="154"/>
        <v>7.8553215039203677</v>
      </c>
      <c r="P1299" s="14">
        <f>+AVERAGEIF($C$15:C1299,"&lt;&gt;",$B$15:B1299)</f>
        <v>7.9625846153846132</v>
      </c>
    </row>
    <row r="1300" spans="1:16" x14ac:dyDescent="0.25">
      <c r="A1300" s="1">
        <v>42111</v>
      </c>
      <c r="B1300" s="14">
        <v>9.6329999999999991</v>
      </c>
      <c r="G1300">
        <f t="shared" si="150"/>
        <v>18653.550769272704</v>
      </c>
      <c r="H1300">
        <f t="shared" si="151"/>
        <v>18020.952088256468</v>
      </c>
      <c r="I1300" s="5">
        <f t="shared" si="149"/>
        <v>0</v>
      </c>
      <c r="J1300" s="6">
        <f>+H1300+SUM($B$4:$B$5)-SUM($F$15:F1300)</f>
        <v>29725.595246151195</v>
      </c>
      <c r="K1300" s="10">
        <f t="shared" si="152"/>
        <v>-8.6719706200363289E-3</v>
      </c>
      <c r="L1300" s="10">
        <f>+H1300/SUM($F$15:F1300)-1</f>
        <v>0.22630244926225052</v>
      </c>
      <c r="M1300" s="14">
        <f t="shared" si="155"/>
        <v>0</v>
      </c>
      <c r="N1300" s="14">
        <f t="shared" si="153"/>
        <v>1870.7517998812955</v>
      </c>
      <c r="O1300" s="4">
        <f t="shared" si="154"/>
        <v>7.8553215039203677</v>
      </c>
      <c r="P1300" s="14">
        <f>+AVERAGEIF($C$15:C1300,"&lt;&gt;",$B$15:B1300)</f>
        <v>7.9625846153846132</v>
      </c>
    </row>
    <row r="1301" spans="1:16" x14ac:dyDescent="0.25">
      <c r="A1301" s="1">
        <v>42114</v>
      </c>
      <c r="B1301" s="14">
        <v>9.5749999999999993</v>
      </c>
      <c r="G1301">
        <f t="shared" si="150"/>
        <v>18541.238307462489</v>
      </c>
      <c r="H1301">
        <f t="shared" si="151"/>
        <v>17912.448483863354</v>
      </c>
      <c r="I1301" s="5">
        <f t="shared" si="149"/>
        <v>0</v>
      </c>
      <c r="J1301" s="6">
        <f>+H1301+SUM($B$4:$B$5)-SUM($F$15:F1301)</f>
        <v>29617.091641758077</v>
      </c>
      <c r="K1301" s="10">
        <f t="shared" si="152"/>
        <v>-3.6501743192902669E-3</v>
      </c>
      <c r="L1301" s="10">
        <f>+H1301/SUM($F$15:F1301)-1</f>
        <v>0.21891891951479803</v>
      </c>
      <c r="M1301" s="14">
        <f t="shared" si="155"/>
        <v>0</v>
      </c>
      <c r="N1301" s="14">
        <f t="shared" si="153"/>
        <v>1870.7517998812955</v>
      </c>
      <c r="O1301" s="4">
        <f t="shared" si="154"/>
        <v>7.8553215039203677</v>
      </c>
      <c r="P1301" s="14">
        <f>+AVERAGEIF($C$15:C1301,"&lt;&gt;",$B$15:B1301)</f>
        <v>7.9625846153846132</v>
      </c>
    </row>
    <row r="1302" spans="1:16" x14ac:dyDescent="0.25">
      <c r="A1302" s="1">
        <v>42115</v>
      </c>
      <c r="B1302" s="14">
        <v>9.6519999999999992</v>
      </c>
      <c r="G1302">
        <f t="shared" si="150"/>
        <v>18690.342782624328</v>
      </c>
      <c r="H1302">
        <f t="shared" si="151"/>
        <v>18056.496372454214</v>
      </c>
      <c r="I1302" s="5">
        <f t="shared" si="149"/>
        <v>0</v>
      </c>
      <c r="J1302" s="6">
        <f>+H1302+SUM($B$4:$B$5)-SUM($F$15:F1302)</f>
        <v>29761.139530348944</v>
      </c>
      <c r="K1302" s="10">
        <f t="shared" si="152"/>
        <v>4.863674338224655E-3</v>
      </c>
      <c r="L1302" s="10">
        <f>+H1302/SUM($F$15:F1302)-1</f>
        <v>0.22872119176572636</v>
      </c>
      <c r="M1302" s="14">
        <f t="shared" si="155"/>
        <v>0</v>
      </c>
      <c r="N1302" s="14">
        <f t="shared" si="153"/>
        <v>1870.7517998812955</v>
      </c>
      <c r="O1302" s="4">
        <f t="shared" si="154"/>
        <v>7.8553215039203677</v>
      </c>
      <c r="P1302" s="14">
        <f>+AVERAGEIF($C$15:C1302,"&lt;&gt;",$B$15:B1302)</f>
        <v>7.9625846153846132</v>
      </c>
    </row>
    <row r="1303" spans="1:16" x14ac:dyDescent="0.25">
      <c r="A1303" s="1">
        <v>42116</v>
      </c>
      <c r="B1303" s="14">
        <v>9.7159999999999993</v>
      </c>
      <c r="G1303">
        <f t="shared" si="150"/>
        <v>18814.273774966638</v>
      </c>
      <c r="H1303">
        <f t="shared" si="151"/>
        <v>18176.224487646617</v>
      </c>
      <c r="I1303" s="5">
        <f t="shared" si="149"/>
        <v>0</v>
      </c>
      <c r="J1303" s="6">
        <f>+H1303+SUM($B$4:$B$5)-SUM($F$15:F1303)</f>
        <v>29880.867645541341</v>
      </c>
      <c r="K1303" s="10">
        <f t="shared" si="152"/>
        <v>4.0229681081365154E-3</v>
      </c>
      <c r="L1303" s="10">
        <f>+H1303/SUM($F$15:F1303)-1</f>
        <v>0.23686853493532944</v>
      </c>
      <c r="M1303" s="14">
        <f t="shared" si="155"/>
        <v>0</v>
      </c>
      <c r="N1303" s="14">
        <f t="shared" si="153"/>
        <v>1870.7517998812955</v>
      </c>
      <c r="O1303" s="4">
        <f t="shared" si="154"/>
        <v>7.8553215039203677</v>
      </c>
      <c r="P1303" s="14">
        <f>+AVERAGEIF($C$15:C1303,"&lt;&gt;",$B$15:B1303)</f>
        <v>7.9625846153846132</v>
      </c>
    </row>
    <row r="1304" spans="1:16" x14ac:dyDescent="0.25">
      <c r="A1304" s="1">
        <v>42117</v>
      </c>
      <c r="B1304" s="14">
        <v>9.7059999999999995</v>
      </c>
      <c r="G1304">
        <f t="shared" si="150"/>
        <v>18794.909557413153</v>
      </c>
      <c r="H1304">
        <f t="shared" si="151"/>
        <v>18157.516969647804</v>
      </c>
      <c r="I1304" s="5">
        <f t="shared" si="149"/>
        <v>0</v>
      </c>
      <c r="J1304" s="6">
        <f>+H1304+SUM($B$4:$B$5)-SUM($F$15:F1304)</f>
        <v>29862.160127542531</v>
      </c>
      <c r="K1304" s="10">
        <f t="shared" si="152"/>
        <v>-6.2607010682302899E-4</v>
      </c>
      <c r="L1304" s="10">
        <f>+H1304/SUM($F$15:F1304)-1</f>
        <v>0.23559551256507882</v>
      </c>
      <c r="M1304" s="14">
        <f t="shared" si="155"/>
        <v>0</v>
      </c>
      <c r="N1304" s="14">
        <f t="shared" si="153"/>
        <v>1870.7517998812955</v>
      </c>
      <c r="O1304" s="4">
        <f t="shared" si="154"/>
        <v>7.8553215039203677</v>
      </c>
      <c r="P1304" s="14">
        <f>+AVERAGEIF($C$15:C1304,"&lt;&gt;",$B$15:B1304)</f>
        <v>7.9625846153846132</v>
      </c>
    </row>
    <row r="1305" spans="1:16" x14ac:dyDescent="0.25">
      <c r="A1305" s="1">
        <v>42118</v>
      </c>
      <c r="B1305" s="14">
        <v>9.7089999999999996</v>
      </c>
      <c r="G1305">
        <f t="shared" si="150"/>
        <v>18800.718822679202</v>
      </c>
      <c r="H1305">
        <f t="shared" si="151"/>
        <v>18163.129225047451</v>
      </c>
      <c r="I1305" s="5">
        <f t="shared" si="149"/>
        <v>0</v>
      </c>
      <c r="J1305" s="6">
        <f>+H1305+SUM($B$4:$B$5)-SUM($F$15:F1305)</f>
        <v>29867.772382942178</v>
      </c>
      <c r="K1305" s="10">
        <f t="shared" si="152"/>
        <v>1.8793869484579062E-4</v>
      </c>
      <c r="L1305" s="10">
        <f>+H1305/SUM($F$15:F1305)-1</f>
        <v>0.23597741927615412</v>
      </c>
      <c r="M1305" s="14">
        <f t="shared" si="155"/>
        <v>0</v>
      </c>
      <c r="N1305" s="14">
        <f t="shared" si="153"/>
        <v>1870.7517998812955</v>
      </c>
      <c r="O1305" s="4">
        <f t="shared" si="154"/>
        <v>7.8553215039203677</v>
      </c>
      <c r="P1305" s="14">
        <f>+AVERAGEIF($C$15:C1305,"&lt;&gt;",$B$15:B1305)</f>
        <v>7.9625846153846132</v>
      </c>
    </row>
    <row r="1306" spans="1:16" x14ac:dyDescent="0.25">
      <c r="A1306" s="1">
        <v>42121</v>
      </c>
      <c r="B1306" s="14">
        <v>9.7390000000000008</v>
      </c>
      <c r="G1306">
        <f t="shared" si="150"/>
        <v>18858.811475339662</v>
      </c>
      <c r="H1306">
        <f t="shared" si="151"/>
        <v>18219.251779043891</v>
      </c>
      <c r="I1306" s="5">
        <f t="shared" si="149"/>
        <v>0</v>
      </c>
      <c r="J1306" s="6">
        <f>+H1306+SUM($B$4:$B$5)-SUM($F$15:F1306)</f>
        <v>29923.894936938614</v>
      </c>
      <c r="K1306" s="10">
        <f t="shared" si="152"/>
        <v>1.879033805296082E-3</v>
      </c>
      <c r="L1306" s="10">
        <f>+H1306/SUM($F$15:F1306)-1</f>
        <v>0.23979648638690554</v>
      </c>
      <c r="M1306" s="14">
        <f t="shared" si="155"/>
        <v>0</v>
      </c>
      <c r="N1306" s="14">
        <f t="shared" si="153"/>
        <v>1870.7517998812955</v>
      </c>
      <c r="O1306" s="4">
        <f t="shared" si="154"/>
        <v>7.8553215039203677</v>
      </c>
      <c r="P1306" s="14">
        <f>+AVERAGEIF($C$15:C1306,"&lt;&gt;",$B$15:B1306)</f>
        <v>7.9625846153846132</v>
      </c>
    </row>
    <row r="1307" spans="1:16" x14ac:dyDescent="0.25">
      <c r="A1307" s="1">
        <v>42122</v>
      </c>
      <c r="B1307" s="14">
        <v>9.6649999999999991</v>
      </c>
      <c r="G1307">
        <f t="shared" si="150"/>
        <v>18715.516265443865</v>
      </c>
      <c r="H1307">
        <f t="shared" si="151"/>
        <v>18080.81614585267</v>
      </c>
      <c r="I1307" s="5">
        <f t="shared" si="149"/>
        <v>0</v>
      </c>
      <c r="J1307" s="6">
        <f>+H1307+SUM($B$4:$B$5)-SUM($F$15:F1307)</f>
        <v>29785.459303747401</v>
      </c>
      <c r="K1307" s="10">
        <f t="shared" si="152"/>
        <v>-4.6262571594690716E-3</v>
      </c>
      <c r="L1307" s="10">
        <f>+H1307/SUM($F$15:F1307)-1</f>
        <v>0.23037612084705206</v>
      </c>
      <c r="M1307" s="14">
        <f t="shared" si="155"/>
        <v>0</v>
      </c>
      <c r="N1307" s="14">
        <f t="shared" si="153"/>
        <v>1870.7517998812955</v>
      </c>
      <c r="O1307" s="4">
        <f t="shared" si="154"/>
        <v>7.8553215039203677</v>
      </c>
      <c r="P1307" s="14">
        <f>+AVERAGEIF($C$15:C1307,"&lt;&gt;",$B$15:B1307)</f>
        <v>7.9625846153846132</v>
      </c>
    </row>
    <row r="1308" spans="1:16" x14ac:dyDescent="0.25">
      <c r="A1308" s="1">
        <v>42123</v>
      </c>
      <c r="B1308" s="14">
        <v>9.4659999999999993</v>
      </c>
      <c r="G1308">
        <f t="shared" si="150"/>
        <v>18330.1683361295</v>
      </c>
      <c r="H1308">
        <f t="shared" si="151"/>
        <v>17708.536537676293</v>
      </c>
      <c r="I1308" s="5">
        <f t="shared" si="149"/>
        <v>0</v>
      </c>
      <c r="J1308" s="6">
        <f>+H1308+SUM($B$4:$B$5)-SUM($F$15:F1308)</f>
        <v>29413.17969557102</v>
      </c>
      <c r="K1308" s="10">
        <f t="shared" si="152"/>
        <v>-1.2498702953677276E-2</v>
      </c>
      <c r="L1308" s="10">
        <f>+H1308/SUM($F$15:F1308)-1</f>
        <v>0.20504297567906815</v>
      </c>
      <c r="M1308" s="14">
        <f t="shared" si="155"/>
        <v>0</v>
      </c>
      <c r="N1308" s="14">
        <f t="shared" si="153"/>
        <v>1870.7517998812955</v>
      </c>
      <c r="O1308" s="4">
        <f t="shared" si="154"/>
        <v>7.8553215039203677</v>
      </c>
      <c r="P1308" s="14">
        <f>+AVERAGEIF($C$15:C1308,"&lt;&gt;",$B$15:B1308)</f>
        <v>7.9625846153846132</v>
      </c>
    </row>
    <row r="1309" spans="1:16" x14ac:dyDescent="0.25">
      <c r="A1309" s="1">
        <v>42124</v>
      </c>
      <c r="B1309" s="14">
        <v>9.3260000000000005</v>
      </c>
      <c r="G1309">
        <f t="shared" si="150"/>
        <v>18059.069290380703</v>
      </c>
      <c r="H1309">
        <f t="shared" si="151"/>
        <v>17446.631285692914</v>
      </c>
      <c r="I1309" s="5">
        <f t="shared" si="149"/>
        <v>0</v>
      </c>
      <c r="J1309" s="6">
        <f>+H1309+SUM($B$4:$B$5)-SUM($F$15:F1309)</f>
        <v>29151.274443587641</v>
      </c>
      <c r="K1309" s="10">
        <f t="shared" si="152"/>
        <v>-8.9043501822693161E-3</v>
      </c>
      <c r="L1309" s="10">
        <f>+H1309/SUM($F$15:F1309)-1</f>
        <v>0.18722066249556213</v>
      </c>
      <c r="M1309" s="14">
        <f t="shared" si="155"/>
        <v>0</v>
      </c>
      <c r="N1309" s="14">
        <f t="shared" si="153"/>
        <v>1870.7517998812955</v>
      </c>
      <c r="O1309" s="4">
        <f t="shared" si="154"/>
        <v>7.8553215039203677</v>
      </c>
      <c r="P1309" s="14">
        <f>+AVERAGEIF($C$15:C1309,"&lt;&gt;",$B$15:B1309)</f>
        <v>7.9625846153846132</v>
      </c>
    </row>
    <row r="1310" spans="1:16" x14ac:dyDescent="0.25">
      <c r="A1310" s="1">
        <v>42129</v>
      </c>
      <c r="B1310" s="14">
        <v>9.3409999999999993</v>
      </c>
      <c r="G1310">
        <f t="shared" si="150"/>
        <v>18088.115616710929</v>
      </c>
      <c r="H1310">
        <f t="shared" si="151"/>
        <v>17474.692562691129</v>
      </c>
      <c r="I1310" s="5">
        <f t="shared" si="149"/>
        <v>0</v>
      </c>
      <c r="J1310" s="6">
        <f>+H1310+SUM($B$4:$B$5)-SUM($F$15:F1310)</f>
        <v>29179.335720585852</v>
      </c>
      <c r="K1310" s="10">
        <f t="shared" si="152"/>
        <v>9.6260892649868701E-4</v>
      </c>
      <c r="L1310" s="10">
        <f>+H1310/SUM($F$15:F1310)-1</f>
        <v>0.1891301960509375</v>
      </c>
      <c r="M1310" s="14">
        <f t="shared" si="155"/>
        <v>0</v>
      </c>
      <c r="N1310" s="14">
        <f t="shared" si="153"/>
        <v>1870.7517998812955</v>
      </c>
      <c r="O1310" s="4">
        <f t="shared" si="154"/>
        <v>7.8553215039203677</v>
      </c>
      <c r="P1310" s="14">
        <f>+AVERAGEIF($C$15:C1310,"&lt;&gt;",$B$15:B1310)</f>
        <v>7.9625846153846132</v>
      </c>
    </row>
    <row r="1311" spans="1:16" x14ac:dyDescent="0.25">
      <c r="A1311" s="1">
        <v>42130</v>
      </c>
      <c r="B1311" s="14">
        <v>9.157</v>
      </c>
      <c r="G1311">
        <f t="shared" si="150"/>
        <v>17731.814013726795</v>
      </c>
      <c r="H1311">
        <f t="shared" si="151"/>
        <v>17130.474231512973</v>
      </c>
      <c r="I1311" s="5">
        <f t="shared" si="149"/>
        <v>0</v>
      </c>
      <c r="J1311" s="6">
        <f>+H1311+SUM($B$4:$B$5)-SUM($F$15:F1311)</f>
        <v>28835.117389407696</v>
      </c>
      <c r="K1311" s="10">
        <f t="shared" si="152"/>
        <v>-1.1796647273752403E-2</v>
      </c>
      <c r="L1311" s="10">
        <f>+H1311/SUM($F$15:F1311)-1</f>
        <v>0.16570658443832942</v>
      </c>
      <c r="M1311" s="14">
        <f t="shared" si="155"/>
        <v>0</v>
      </c>
      <c r="N1311" s="14">
        <f t="shared" si="153"/>
        <v>1870.7517998812955</v>
      </c>
      <c r="O1311" s="4">
        <f t="shared" si="154"/>
        <v>7.8553215039203677</v>
      </c>
      <c r="P1311" s="14">
        <f>+AVERAGEIF($C$15:C1311,"&lt;&gt;",$B$15:B1311)</f>
        <v>7.9625846153846132</v>
      </c>
    </row>
    <row r="1312" spans="1:16" x14ac:dyDescent="0.25">
      <c r="A1312" s="1">
        <v>42131</v>
      </c>
      <c r="B1312" s="14">
        <v>9.1</v>
      </c>
      <c r="G1312">
        <f t="shared" si="150"/>
        <v>17621.437973671927</v>
      </c>
      <c r="H1312">
        <f t="shared" si="151"/>
        <v>17023.84137891974</v>
      </c>
      <c r="I1312" s="5">
        <f t="shared" si="149"/>
        <v>0</v>
      </c>
      <c r="J1312" s="6">
        <f>+H1312+SUM($B$4:$B$5)-SUM($F$15:F1312)</f>
        <v>28728.484536814463</v>
      </c>
      <c r="K1312" s="10">
        <f t="shared" si="152"/>
        <v>-3.6980204086980439E-3</v>
      </c>
      <c r="L1312" s="10">
        <f>+H1312/SUM($F$15:F1312)-1</f>
        <v>0.15845035692790188</v>
      </c>
      <c r="M1312" s="14">
        <f t="shared" si="155"/>
        <v>0</v>
      </c>
      <c r="N1312" s="14">
        <f t="shared" si="153"/>
        <v>1870.7517998812955</v>
      </c>
      <c r="O1312" s="4">
        <f t="shared" si="154"/>
        <v>7.8553215039203677</v>
      </c>
      <c r="P1312" s="14">
        <f>+AVERAGEIF($C$15:C1312,"&lt;&gt;",$B$15:B1312)</f>
        <v>7.9625846153846132</v>
      </c>
    </row>
    <row r="1313" spans="1:16" x14ac:dyDescent="0.25">
      <c r="A1313" s="1">
        <v>42132</v>
      </c>
      <c r="B1313" s="14">
        <v>9.2100000000000009</v>
      </c>
      <c r="C1313">
        <f>+$B$3</f>
        <v>200</v>
      </c>
      <c r="D1313" s="7">
        <f>+$D$11</f>
        <v>2.223157894736842</v>
      </c>
      <c r="E1313">
        <v>1.54</v>
      </c>
      <c r="F1313" s="6">
        <f>+C1313-D1313-E1313</f>
        <v>196.23684210526318</v>
      </c>
      <c r="G1313">
        <f t="shared" si="150"/>
        <v>18034.444366760272</v>
      </c>
      <c r="H1313">
        <f t="shared" si="151"/>
        <v>17425.86091901195</v>
      </c>
      <c r="I1313" s="5">
        <f t="shared" si="149"/>
        <v>592200</v>
      </c>
      <c r="J1313" s="6">
        <f>+H1313+SUM($B$4:$B$5)-SUM($F$15:F1313)</f>
        <v>28934.267234801409</v>
      </c>
      <c r="K1313" s="10">
        <f t="shared" si="152"/>
        <v>7.1630196059677687E-3</v>
      </c>
      <c r="L1313" s="10">
        <f>+H1313/SUM($F$15:F1313)-1</f>
        <v>0.17018106245327402</v>
      </c>
      <c r="M1313" s="14">
        <f t="shared" si="155"/>
        <v>21.306931824675697</v>
      </c>
      <c r="N1313" s="14">
        <f t="shared" si="153"/>
        <v>1892.0587317059712</v>
      </c>
      <c r="O1313" s="4">
        <f t="shared" si="154"/>
        <v>7.8705768667041109</v>
      </c>
      <c r="P1313" s="14">
        <f>+AVERAGEIF($C$15:C1313,"&lt;&gt;",$B$15:B1313)</f>
        <v>7.9814848484848469</v>
      </c>
    </row>
    <row r="1314" spans="1:16" x14ac:dyDescent="0.25">
      <c r="A1314" s="1">
        <v>42135</v>
      </c>
      <c r="B1314" s="14">
        <v>9.2729999999999997</v>
      </c>
      <c r="G1314">
        <f t="shared" si="150"/>
        <v>18157.807015523125</v>
      </c>
      <c r="H1314">
        <f t="shared" si="151"/>
        <v>17545.060619109423</v>
      </c>
      <c r="I1314" s="5">
        <f t="shared" si="149"/>
        <v>0</v>
      </c>
      <c r="J1314" s="6">
        <f>+H1314+SUM($B$4:$B$5)-SUM($F$15:F1314)</f>
        <v>29053.46693489889</v>
      </c>
      <c r="K1314" s="10">
        <f t="shared" si="152"/>
        <v>4.1196723293586146E-3</v>
      </c>
      <c r="L1314" s="10">
        <f>+H1314/SUM($F$15:F1314)-1</f>
        <v>0.1781855583202181</v>
      </c>
      <c r="M1314" s="14">
        <f t="shared" si="155"/>
        <v>0</v>
      </c>
      <c r="N1314" s="14">
        <f t="shared" si="153"/>
        <v>1892.0587317059712</v>
      </c>
      <c r="O1314" s="4">
        <f t="shared" si="154"/>
        <v>7.8705768667041109</v>
      </c>
      <c r="P1314" s="14">
        <f>+AVERAGEIF($C$15:C1314,"&lt;&gt;",$B$15:B1314)</f>
        <v>7.9814848484848469</v>
      </c>
    </row>
    <row r="1315" spans="1:16" x14ac:dyDescent="0.25">
      <c r="A1315" s="1">
        <v>42136</v>
      </c>
      <c r="B1315" s="14">
        <v>9.1359999999999992</v>
      </c>
      <c r="G1315">
        <f t="shared" si="150"/>
        <v>17889.542207895964</v>
      </c>
      <c r="H1315">
        <f t="shared" si="151"/>
        <v>17285.848572865703</v>
      </c>
      <c r="I1315" s="5">
        <f t="shared" si="149"/>
        <v>0</v>
      </c>
      <c r="J1315" s="6">
        <f>+H1315+SUM($B$4:$B$5)-SUM($F$15:F1315)</f>
        <v>28794.254888655167</v>
      </c>
      <c r="K1315" s="10">
        <f t="shared" si="152"/>
        <v>-8.921897232593623E-3</v>
      </c>
      <c r="L1315" s="10">
        <f>+H1315/SUM($F$15:F1315)-1</f>
        <v>0.16077895619686289</v>
      </c>
      <c r="M1315" s="14">
        <f t="shared" si="155"/>
        <v>0</v>
      </c>
      <c r="N1315" s="14">
        <f t="shared" si="153"/>
        <v>1892.0587317059712</v>
      </c>
      <c r="O1315" s="4">
        <f t="shared" si="154"/>
        <v>7.8705768667041109</v>
      </c>
      <c r="P1315" s="14">
        <f>+AVERAGEIF($C$15:C1315,"&lt;&gt;",$B$15:B1315)</f>
        <v>7.9814848484848469</v>
      </c>
    </row>
    <row r="1316" spans="1:16" x14ac:dyDescent="0.25">
      <c r="A1316" s="1">
        <v>42137</v>
      </c>
      <c r="B1316" s="14">
        <v>9.1010000000000009</v>
      </c>
      <c r="G1316">
        <f t="shared" si="150"/>
        <v>17821.007403027714</v>
      </c>
      <c r="H1316">
        <f t="shared" si="151"/>
        <v>17219.626517255998</v>
      </c>
      <c r="I1316" s="5">
        <f t="shared" si="149"/>
        <v>0</v>
      </c>
      <c r="J1316" s="6">
        <f>+H1316+SUM($B$4:$B$5)-SUM($F$15:F1316)</f>
        <v>28728.032833045458</v>
      </c>
      <c r="K1316" s="10">
        <f t="shared" si="152"/>
        <v>-2.2998357090948662E-3</v>
      </c>
      <c r="L1316" s="10">
        <f>+H1316/SUM($F$15:F1316)-1</f>
        <v>0.1563320140485609</v>
      </c>
      <c r="M1316" s="14">
        <f t="shared" si="155"/>
        <v>0</v>
      </c>
      <c r="N1316" s="14">
        <f t="shared" si="153"/>
        <v>1892.0587317059712</v>
      </c>
      <c r="O1316" s="4">
        <f t="shared" si="154"/>
        <v>7.8705768667041109</v>
      </c>
      <c r="P1316" s="14">
        <f>+AVERAGEIF($C$15:C1316,"&lt;&gt;",$B$15:B1316)</f>
        <v>7.9814848484848469</v>
      </c>
    </row>
    <row r="1317" spans="1:16" x14ac:dyDescent="0.25">
      <c r="A1317" s="1">
        <v>42139</v>
      </c>
      <c r="B1317" s="14">
        <v>9.1080000000000005</v>
      </c>
      <c r="G1317">
        <f t="shared" si="150"/>
        <v>17834.714364001364</v>
      </c>
      <c r="H1317">
        <f t="shared" si="151"/>
        <v>17232.870928377939</v>
      </c>
      <c r="I1317" s="5">
        <f t="shared" si="149"/>
        <v>0</v>
      </c>
      <c r="J1317" s="6">
        <f>+H1317+SUM($B$4:$B$5)-SUM($F$15:F1317)</f>
        <v>28741.277244167402</v>
      </c>
      <c r="K1317" s="10">
        <f t="shared" si="152"/>
        <v>4.6102742916342976E-4</v>
      </c>
      <c r="L1317" s="10">
        <f>+H1317/SUM($F$15:F1317)-1</f>
        <v>0.15722140247822125</v>
      </c>
      <c r="M1317" s="14">
        <f t="shared" si="155"/>
        <v>0</v>
      </c>
      <c r="N1317" s="14">
        <f t="shared" si="153"/>
        <v>1892.0587317059712</v>
      </c>
      <c r="O1317" s="4">
        <f t="shared" si="154"/>
        <v>7.8705768667041109</v>
      </c>
      <c r="P1317" s="14">
        <f>+AVERAGEIF($C$15:C1317,"&lt;&gt;",$B$15:B1317)</f>
        <v>7.9814848484848469</v>
      </c>
    </row>
    <row r="1318" spans="1:16" x14ac:dyDescent="0.25">
      <c r="A1318" s="1">
        <v>42142</v>
      </c>
      <c r="B1318" s="14">
        <v>9.1479999999999997</v>
      </c>
      <c r="G1318">
        <f t="shared" si="150"/>
        <v>17913.039855279367</v>
      </c>
      <c r="H1318">
        <f t="shared" si="151"/>
        <v>17308.553277646177</v>
      </c>
      <c r="I1318" s="5">
        <f t="shared" si="149"/>
        <v>0</v>
      </c>
      <c r="J1318" s="6">
        <f>+H1318+SUM($B$4:$B$5)-SUM($F$15:F1318)</f>
        <v>28816.95959343564</v>
      </c>
      <c r="K1318" s="10">
        <f t="shared" si="152"/>
        <v>2.633228461814241E-3</v>
      </c>
      <c r="L1318" s="10">
        <f>+H1318/SUM($F$15:F1318)-1</f>
        <v>0.16230362207628102</v>
      </c>
      <c r="M1318" s="14">
        <f t="shared" si="155"/>
        <v>0</v>
      </c>
      <c r="N1318" s="14">
        <f t="shared" si="153"/>
        <v>1892.0587317059712</v>
      </c>
      <c r="O1318" s="4">
        <f t="shared" si="154"/>
        <v>7.8705768667041109</v>
      </c>
      <c r="P1318" s="14">
        <f>+AVERAGEIF($C$15:C1318,"&lt;&gt;",$B$15:B1318)</f>
        <v>7.9814848484848469</v>
      </c>
    </row>
    <row r="1319" spans="1:16" x14ac:dyDescent="0.25">
      <c r="A1319" s="1">
        <v>42143</v>
      </c>
      <c r="B1319" s="14">
        <v>9.3239999999999998</v>
      </c>
      <c r="G1319">
        <f t="shared" si="150"/>
        <v>18257.672016902583</v>
      </c>
      <c r="H1319">
        <f t="shared" si="151"/>
        <v>17641.555614426426</v>
      </c>
      <c r="I1319" s="5">
        <f t="shared" si="149"/>
        <v>0</v>
      </c>
      <c r="J1319" s="6">
        <f>+H1319+SUM($B$4:$B$5)-SUM($F$15:F1319)</f>
        <v>29149.96193021589</v>
      </c>
      <c r="K1319" s="10">
        <f t="shared" si="152"/>
        <v>1.1555776233107773E-2</v>
      </c>
      <c r="L1319" s="10">
        <f>+H1319/SUM($F$15:F1319)-1</f>
        <v>0.18466538830774426</v>
      </c>
      <c r="M1319" s="14">
        <f t="shared" si="155"/>
        <v>0</v>
      </c>
      <c r="N1319" s="14">
        <f t="shared" si="153"/>
        <v>1892.0587317059712</v>
      </c>
      <c r="O1319" s="4">
        <f t="shared" si="154"/>
        <v>7.8705768667041109</v>
      </c>
      <c r="P1319" s="14">
        <f>+AVERAGEIF($C$15:C1319,"&lt;&gt;",$B$15:B1319)</f>
        <v>7.9814848484848469</v>
      </c>
    </row>
    <row r="1320" spans="1:16" x14ac:dyDescent="0.25">
      <c r="A1320" s="1">
        <v>42144</v>
      </c>
      <c r="B1320" s="14">
        <v>9.3070000000000004</v>
      </c>
      <c r="G1320">
        <f t="shared" si="150"/>
        <v>18224.383683109434</v>
      </c>
      <c r="H1320">
        <f t="shared" si="151"/>
        <v>17609.390615987428</v>
      </c>
      <c r="I1320" s="5">
        <f t="shared" si="149"/>
        <v>0</v>
      </c>
      <c r="J1320" s="6">
        <f>+H1320+SUM($B$4:$B$5)-SUM($F$15:F1320)</f>
        <v>29117.796931776895</v>
      </c>
      <c r="K1320" s="10">
        <f t="shared" si="152"/>
        <v>-1.1034319192593234E-3</v>
      </c>
      <c r="L1320" s="10">
        <f>+H1320/SUM($F$15:F1320)-1</f>
        <v>0.18250544497856902</v>
      </c>
      <c r="M1320" s="14">
        <f t="shared" si="155"/>
        <v>0</v>
      </c>
      <c r="N1320" s="14">
        <f t="shared" si="153"/>
        <v>1892.0587317059712</v>
      </c>
      <c r="O1320" s="4">
        <f t="shared" si="154"/>
        <v>7.8705768667041109</v>
      </c>
      <c r="P1320" s="14">
        <f>+AVERAGEIF($C$15:C1320,"&lt;&gt;",$B$15:B1320)</f>
        <v>7.9814848484848469</v>
      </c>
    </row>
    <row r="1321" spans="1:16" x14ac:dyDescent="0.25">
      <c r="A1321" s="1">
        <v>42145</v>
      </c>
      <c r="B1321" s="14">
        <v>9.2579999999999991</v>
      </c>
      <c r="G1321">
        <f t="shared" si="150"/>
        <v>18128.434956293877</v>
      </c>
      <c r="H1321">
        <f t="shared" si="151"/>
        <v>17516.679738133833</v>
      </c>
      <c r="I1321" s="5">
        <f t="shared" si="149"/>
        <v>0</v>
      </c>
      <c r="J1321" s="6">
        <f>+H1321+SUM($B$4:$B$5)-SUM($F$15:F1321)</f>
        <v>29025.086053923296</v>
      </c>
      <c r="K1321" s="10">
        <f t="shared" si="152"/>
        <v>-3.1839935579885958E-3</v>
      </c>
      <c r="L1321" s="10">
        <f>+H1321/SUM($F$15:F1321)-1</f>
        <v>0.17627972597094543</v>
      </c>
      <c r="M1321" s="14">
        <f t="shared" si="155"/>
        <v>0</v>
      </c>
      <c r="N1321" s="14">
        <f t="shared" si="153"/>
        <v>1892.0587317059712</v>
      </c>
      <c r="O1321" s="4">
        <f t="shared" si="154"/>
        <v>7.8705768667041109</v>
      </c>
      <c r="P1321" s="14">
        <f>+AVERAGEIF($C$15:C1321,"&lt;&gt;",$B$15:B1321)</f>
        <v>7.9814848484848469</v>
      </c>
    </row>
    <row r="1322" spans="1:16" x14ac:dyDescent="0.25">
      <c r="A1322" s="1">
        <v>42146</v>
      </c>
      <c r="B1322" s="14">
        <v>9.3719999999999999</v>
      </c>
      <c r="G1322">
        <f t="shared" si="150"/>
        <v>18351.662606436188</v>
      </c>
      <c r="H1322">
        <f t="shared" si="151"/>
        <v>17732.374433548317</v>
      </c>
      <c r="I1322" s="5">
        <f t="shared" si="149"/>
        <v>0</v>
      </c>
      <c r="J1322" s="6">
        <f>+H1322+SUM($B$4:$B$5)-SUM($F$15:F1322)</f>
        <v>29240.780749337784</v>
      </c>
      <c r="K1322" s="10">
        <f t="shared" si="152"/>
        <v>7.431319756081578E-3</v>
      </c>
      <c r="L1322" s="10">
        <f>+H1322/SUM($F$15:F1322)-1</f>
        <v>0.19076405182541634</v>
      </c>
      <c r="M1322" s="14">
        <f t="shared" si="155"/>
        <v>0</v>
      </c>
      <c r="N1322" s="14">
        <f t="shared" si="153"/>
        <v>1892.0587317059712</v>
      </c>
      <c r="O1322" s="4">
        <f t="shared" si="154"/>
        <v>7.8705768667041109</v>
      </c>
      <c r="P1322" s="14">
        <f>+AVERAGEIF($C$15:C1322,"&lt;&gt;",$B$15:B1322)</f>
        <v>7.9814848484848469</v>
      </c>
    </row>
    <row r="1323" spans="1:16" x14ac:dyDescent="0.25">
      <c r="A1323" s="1">
        <v>42150</v>
      </c>
      <c r="B1323" s="14">
        <v>9.3840000000000003</v>
      </c>
      <c r="G1323">
        <f t="shared" si="150"/>
        <v>18375.160253819591</v>
      </c>
      <c r="H1323">
        <f t="shared" si="151"/>
        <v>17755.079138328791</v>
      </c>
      <c r="I1323" s="5">
        <f t="shared" si="149"/>
        <v>0</v>
      </c>
      <c r="J1323" s="6">
        <f>+H1323+SUM($B$4:$B$5)-SUM($F$15:F1323)</f>
        <v>29263.48545411825</v>
      </c>
      <c r="K1323" s="10">
        <f t="shared" si="152"/>
        <v>7.7647395858204682E-4</v>
      </c>
      <c r="L1323" s="10">
        <f>+H1323/SUM($F$15:F1323)-1</f>
        <v>0.19228871770483424</v>
      </c>
      <c r="M1323" s="14">
        <f t="shared" si="155"/>
        <v>0</v>
      </c>
      <c r="N1323" s="14">
        <f t="shared" si="153"/>
        <v>1892.0587317059712</v>
      </c>
      <c r="O1323" s="4">
        <f t="shared" si="154"/>
        <v>7.8705768667041109</v>
      </c>
      <c r="P1323" s="14">
        <f>+AVERAGEIF($C$15:C1323,"&lt;&gt;",$B$15:B1323)</f>
        <v>7.9814848484848469</v>
      </c>
    </row>
    <row r="1324" spans="1:16" x14ac:dyDescent="0.25">
      <c r="A1324" s="1">
        <v>42151</v>
      </c>
      <c r="B1324" s="14">
        <v>9.34</v>
      </c>
      <c r="G1324">
        <f t="shared" si="150"/>
        <v>18289.002213413787</v>
      </c>
      <c r="H1324">
        <f t="shared" si="151"/>
        <v>17671.828554133725</v>
      </c>
      <c r="I1324" s="5">
        <f t="shared" si="149"/>
        <v>0</v>
      </c>
      <c r="J1324" s="6">
        <f>+H1324+SUM($B$4:$B$5)-SUM($F$15:F1324)</f>
        <v>29180.234869923188</v>
      </c>
      <c r="K1324" s="10">
        <f t="shared" si="152"/>
        <v>-2.8448622200383245E-3</v>
      </c>
      <c r="L1324" s="10">
        <f>+H1324/SUM($F$15:F1324)-1</f>
        <v>0.18669827614696821</v>
      </c>
      <c r="M1324" s="14">
        <f t="shared" si="155"/>
        <v>0</v>
      </c>
      <c r="N1324" s="14">
        <f t="shared" si="153"/>
        <v>1892.0587317059712</v>
      </c>
      <c r="O1324" s="4">
        <f t="shared" si="154"/>
        <v>7.8705768667041109</v>
      </c>
      <c r="P1324" s="14">
        <f>+AVERAGEIF($C$15:C1324,"&lt;&gt;",$B$15:B1324)</f>
        <v>7.9814848484848469</v>
      </c>
    </row>
    <row r="1325" spans="1:16" x14ac:dyDescent="0.25">
      <c r="A1325" s="1">
        <v>42152</v>
      </c>
      <c r="B1325" s="14">
        <v>9.2230000000000008</v>
      </c>
      <c r="G1325">
        <f t="shared" si="150"/>
        <v>18059.900151425631</v>
      </c>
      <c r="H1325">
        <f t="shared" si="151"/>
        <v>17450.457682524127</v>
      </c>
      <c r="I1325" s="5">
        <f t="shared" si="149"/>
        <v>0</v>
      </c>
      <c r="J1325" s="6">
        <f>+H1325+SUM($B$4:$B$5)-SUM($F$15:F1325)</f>
        <v>28958.863998313587</v>
      </c>
      <c r="K1325" s="10">
        <f t="shared" si="152"/>
        <v>-7.586329328616026E-3</v>
      </c>
      <c r="L1325" s="10">
        <f>+H1325/SUM($F$15:F1325)-1</f>
        <v>0.17183278382264344</v>
      </c>
      <c r="M1325" s="14">
        <f t="shared" si="155"/>
        <v>0</v>
      </c>
      <c r="N1325" s="14">
        <f t="shared" si="153"/>
        <v>1892.0587317059712</v>
      </c>
      <c r="O1325" s="4">
        <f t="shared" si="154"/>
        <v>7.8705768667041109</v>
      </c>
      <c r="P1325" s="14">
        <f>+AVERAGEIF($C$15:C1325,"&lt;&gt;",$B$15:B1325)</f>
        <v>7.9814848484848469</v>
      </c>
    </row>
    <row r="1326" spans="1:16" x14ac:dyDescent="0.25">
      <c r="A1326" s="1">
        <v>42153</v>
      </c>
      <c r="B1326" s="14">
        <v>9.1519999999999992</v>
      </c>
      <c r="G1326">
        <f t="shared" si="150"/>
        <v>17920.872404407171</v>
      </c>
      <c r="H1326">
        <f t="shared" si="151"/>
        <v>17316.121512573001</v>
      </c>
      <c r="I1326" s="5">
        <f t="shared" si="149"/>
        <v>0</v>
      </c>
      <c r="J1326" s="6">
        <f>+H1326+SUM($B$4:$B$5)-SUM($F$15:F1326)</f>
        <v>28824.527828362465</v>
      </c>
      <c r="K1326" s="10">
        <f t="shared" si="152"/>
        <v>-4.638861868302091E-3</v>
      </c>
      <c r="L1326" s="10">
        <f>+H1326/SUM($F$15:F1326)-1</f>
        <v>0.16281184403608706</v>
      </c>
      <c r="M1326" s="14">
        <f t="shared" si="155"/>
        <v>0</v>
      </c>
      <c r="N1326" s="14">
        <f t="shared" si="153"/>
        <v>1892.0587317059712</v>
      </c>
      <c r="O1326" s="4">
        <f t="shared" si="154"/>
        <v>7.8705768667041109</v>
      </c>
      <c r="P1326" s="14">
        <f>+AVERAGEIF($C$15:C1326,"&lt;&gt;",$B$15:B1326)</f>
        <v>7.9814848484848469</v>
      </c>
    </row>
    <row r="1327" spans="1:16" x14ac:dyDescent="0.25">
      <c r="A1327" s="1">
        <v>42158</v>
      </c>
      <c r="B1327" s="14">
        <v>8.8490000000000002</v>
      </c>
      <c r="G1327">
        <f t="shared" si="150"/>
        <v>17327.556807976296</v>
      </c>
      <c r="H1327">
        <f t="shared" si="151"/>
        <v>16742.827716866097</v>
      </c>
      <c r="I1327" s="5">
        <f t="shared" si="149"/>
        <v>0</v>
      </c>
      <c r="J1327" s="6">
        <f>+H1327+SUM($B$4:$B$5)-SUM($F$15:F1327)</f>
        <v>28251.234032655564</v>
      </c>
      <c r="K1327" s="10">
        <f t="shared" si="152"/>
        <v>-1.988909581175502E-2</v>
      </c>
      <c r="L1327" s="10">
        <f>+H1327/SUM($F$15:F1327)-1</f>
        <v>0.12431403058078416</v>
      </c>
      <c r="M1327" s="14">
        <f t="shared" si="155"/>
        <v>0</v>
      </c>
      <c r="N1327" s="14">
        <f t="shared" si="153"/>
        <v>1892.0587317059712</v>
      </c>
      <c r="O1327" s="4">
        <f t="shared" si="154"/>
        <v>7.8705768667041109</v>
      </c>
      <c r="P1327" s="14">
        <f>+AVERAGEIF($C$15:C1327,"&lt;&gt;",$B$15:B1327)</f>
        <v>7.9814848484848469</v>
      </c>
    </row>
    <row r="1328" spans="1:16" x14ac:dyDescent="0.25">
      <c r="A1328" s="1">
        <v>42159</v>
      </c>
      <c r="B1328" s="14">
        <v>8.7799999999999994</v>
      </c>
      <c r="G1328">
        <f t="shared" si="150"/>
        <v>17192.445335521741</v>
      </c>
      <c r="H1328">
        <f t="shared" si="151"/>
        <v>16612.275664378383</v>
      </c>
      <c r="I1328" s="5">
        <f t="shared" si="149"/>
        <v>0</v>
      </c>
      <c r="J1328" s="6">
        <f>+H1328+SUM($B$4:$B$5)-SUM($F$15:F1328)</f>
        <v>28120.681980167843</v>
      </c>
      <c r="K1328" s="10">
        <f t="shared" si="152"/>
        <v>-4.6211097305277615E-3</v>
      </c>
      <c r="L1328" s="10">
        <f>+H1328/SUM($F$15:F1328)-1</f>
        <v>0.1155472017741308</v>
      </c>
      <c r="M1328" s="14">
        <f t="shared" si="155"/>
        <v>0</v>
      </c>
      <c r="N1328" s="14">
        <f t="shared" si="153"/>
        <v>1892.0587317059712</v>
      </c>
      <c r="O1328" s="4">
        <f t="shared" si="154"/>
        <v>7.8705768667041109</v>
      </c>
      <c r="P1328" s="14">
        <f>+AVERAGEIF($C$15:C1328,"&lt;&gt;",$B$15:B1328)</f>
        <v>7.9814848484848469</v>
      </c>
    </row>
    <row r="1329" spans="1:16" x14ac:dyDescent="0.25">
      <c r="A1329" s="1">
        <v>42160</v>
      </c>
      <c r="B1329" s="14">
        <v>8.8469999999999995</v>
      </c>
      <c r="G1329">
        <f t="shared" si="150"/>
        <v>17323.640533412399</v>
      </c>
      <c r="H1329">
        <f t="shared" si="151"/>
        <v>16739.043599402685</v>
      </c>
      <c r="I1329" s="5">
        <f t="shared" si="149"/>
        <v>0</v>
      </c>
      <c r="J1329" s="6">
        <f>+H1329+SUM($B$4:$B$5)-SUM($F$15:F1329)</f>
        <v>28247.449915192148</v>
      </c>
      <c r="K1329" s="10">
        <f t="shared" si="152"/>
        <v>4.5079964672871675E-3</v>
      </c>
      <c r="L1329" s="10">
        <f>+H1329/SUM($F$15:F1329)-1</f>
        <v>0.12405991960088114</v>
      </c>
      <c r="M1329" s="14">
        <f t="shared" si="155"/>
        <v>0</v>
      </c>
      <c r="N1329" s="14">
        <f t="shared" si="153"/>
        <v>1892.0587317059712</v>
      </c>
      <c r="O1329" s="4">
        <f t="shared" si="154"/>
        <v>7.8705768667041109</v>
      </c>
      <c r="P1329" s="14">
        <f>+AVERAGEIF($C$15:C1329,"&lt;&gt;",$B$15:B1329)</f>
        <v>7.9814848484848469</v>
      </c>
    </row>
    <row r="1330" spans="1:16" x14ac:dyDescent="0.25">
      <c r="A1330" s="1">
        <v>42163</v>
      </c>
      <c r="B1330" s="14">
        <v>8.7370000000000001</v>
      </c>
      <c r="C1330">
        <f>+$B$3</f>
        <v>200</v>
      </c>
      <c r="D1330" s="7">
        <f>+$D$11</f>
        <v>2.223157894736842</v>
      </c>
      <c r="E1330">
        <v>1.54</v>
      </c>
      <c r="F1330" s="6">
        <f>+C1330-D1330-E1330</f>
        <v>196.23684210526318</v>
      </c>
      <c r="G1330">
        <f t="shared" si="150"/>
        <v>17308.245432397893</v>
      </c>
      <c r="H1330">
        <f t="shared" si="151"/>
        <v>16727.153981020292</v>
      </c>
      <c r="I1330" s="5">
        <f t="shared" si="149"/>
        <v>586000</v>
      </c>
      <c r="J1330" s="6">
        <f>+H1330+SUM($B$4:$B$5)-SUM($F$15:F1330)</f>
        <v>28039.323454704496</v>
      </c>
      <c r="K1330" s="10">
        <f t="shared" si="152"/>
        <v>-7.3679734316730583E-3</v>
      </c>
      <c r="L1330" s="10">
        <f>+H1330/SUM($F$15:F1330)-1</f>
        <v>0.10865203263287104</v>
      </c>
      <c r="M1330" s="14">
        <f t="shared" si="155"/>
        <v>22.46043746197358</v>
      </c>
      <c r="N1330" s="14">
        <f t="shared" si="153"/>
        <v>1914.5191691679447</v>
      </c>
      <c r="O1330" s="4">
        <f t="shared" si="154"/>
        <v>7.8807414254687318</v>
      </c>
      <c r="P1330" s="14">
        <f>+AVERAGEIF($C$15:C1330,"&lt;&gt;",$B$15:B1330)</f>
        <v>7.9927611940298489</v>
      </c>
    </row>
    <row r="1331" spans="1:16" x14ac:dyDescent="0.25">
      <c r="A1331" s="1">
        <v>42164</v>
      </c>
      <c r="B1331" s="14">
        <v>8.6579999999999995</v>
      </c>
      <c r="G1331">
        <f t="shared" si="150"/>
        <v>17151.744186070842</v>
      </c>
      <c r="H1331">
        <f t="shared" si="151"/>
        <v>16575.906966656024</v>
      </c>
      <c r="I1331" s="5">
        <f t="shared" si="149"/>
        <v>0</v>
      </c>
      <c r="J1331" s="6">
        <f>+H1331+SUM($B$4:$B$5)-SUM($F$15:F1331)</f>
        <v>27888.076440340225</v>
      </c>
      <c r="K1331" s="10">
        <f t="shared" si="152"/>
        <v>-5.3941035563358497E-3</v>
      </c>
      <c r="L1331" s="10">
        <f>+H1331/SUM($F$15:F1331)-1</f>
        <v>9.8627595116790312E-2</v>
      </c>
      <c r="M1331" s="14">
        <f t="shared" si="155"/>
        <v>0</v>
      </c>
      <c r="N1331" s="14">
        <f t="shared" si="153"/>
        <v>1914.5191691679447</v>
      </c>
      <c r="O1331" s="4">
        <f t="shared" si="154"/>
        <v>7.8807414254687318</v>
      </c>
      <c r="P1331" s="14">
        <f>+AVERAGEIF($C$15:C1331,"&lt;&gt;",$B$15:B1331)</f>
        <v>7.9927611940298489</v>
      </c>
    </row>
    <row r="1332" spans="1:16" x14ac:dyDescent="0.25">
      <c r="A1332" s="1">
        <v>42165</v>
      </c>
      <c r="B1332" s="14">
        <v>8.6769999999999996</v>
      </c>
      <c r="G1332">
        <f t="shared" si="150"/>
        <v>17189.383726326716</v>
      </c>
      <c r="H1332">
        <f t="shared" si="151"/>
        <v>16612.282830870216</v>
      </c>
      <c r="I1332" s="5">
        <f t="shared" si="149"/>
        <v>0</v>
      </c>
      <c r="J1332" s="6">
        <f>+H1332+SUM($B$4:$B$5)-SUM($F$15:F1332)</f>
        <v>27924.452304554416</v>
      </c>
      <c r="K1332" s="10">
        <f t="shared" si="152"/>
        <v>1.3043518541699939E-3</v>
      </c>
      <c r="L1332" s="10">
        <f>+H1332/SUM($F$15:F1332)-1</f>
        <v>0.10103853578521482</v>
      </c>
      <c r="M1332" s="14">
        <f t="shared" si="155"/>
        <v>0</v>
      </c>
      <c r="N1332" s="14">
        <f t="shared" si="153"/>
        <v>1914.5191691679447</v>
      </c>
      <c r="O1332" s="4">
        <f t="shared" si="154"/>
        <v>7.8807414254687318</v>
      </c>
      <c r="P1332" s="14">
        <f>+AVERAGEIF($C$15:C1332,"&lt;&gt;",$B$15:B1332)</f>
        <v>7.9927611940298489</v>
      </c>
    </row>
    <row r="1333" spans="1:16" x14ac:dyDescent="0.25">
      <c r="A1333" s="1">
        <v>42166</v>
      </c>
      <c r="B1333" s="14">
        <v>8.7149999999999999</v>
      </c>
      <c r="G1333">
        <f t="shared" si="150"/>
        <v>17264.66280683846</v>
      </c>
      <c r="H1333">
        <f t="shared" si="151"/>
        <v>16685.034559298598</v>
      </c>
      <c r="I1333" s="5">
        <f t="shared" si="149"/>
        <v>0</v>
      </c>
      <c r="J1333" s="6">
        <f>+H1333+SUM($B$4:$B$5)-SUM($F$15:F1333)</f>
        <v>27997.204032982798</v>
      </c>
      <c r="K1333" s="10">
        <f t="shared" si="152"/>
        <v>2.605305473315056E-3</v>
      </c>
      <c r="L1333" s="10">
        <f>+H1333/SUM($F$15:F1333)-1</f>
        <v>0.10586041712206384</v>
      </c>
      <c r="M1333" s="14">
        <f t="shared" si="155"/>
        <v>0</v>
      </c>
      <c r="N1333" s="14">
        <f t="shared" si="153"/>
        <v>1914.5191691679447</v>
      </c>
      <c r="O1333" s="4">
        <f t="shared" si="154"/>
        <v>7.8807414254687318</v>
      </c>
      <c r="P1333" s="14">
        <f>+AVERAGEIF($C$15:C1333,"&lt;&gt;",$B$15:B1333)</f>
        <v>7.9927611940298489</v>
      </c>
    </row>
    <row r="1334" spans="1:16" x14ac:dyDescent="0.25">
      <c r="A1334" s="1">
        <v>42167</v>
      </c>
      <c r="B1334" s="14">
        <v>8.7129999999999992</v>
      </c>
      <c r="G1334">
        <f t="shared" si="150"/>
        <v>17260.700749969419</v>
      </c>
      <c r="H1334">
        <f t="shared" si="151"/>
        <v>16681.205520960259</v>
      </c>
      <c r="I1334" s="5">
        <f t="shared" si="149"/>
        <v>0</v>
      </c>
      <c r="J1334" s="6">
        <f>+H1334+SUM($B$4:$B$5)-SUM($F$15:F1334)</f>
        <v>27993.374994644455</v>
      </c>
      <c r="K1334" s="10">
        <f t="shared" si="152"/>
        <v>-1.3676502603021667E-4</v>
      </c>
      <c r="L1334" s="10">
        <f>+H1334/SUM($F$15:F1334)-1</f>
        <v>0.10560663389380842</v>
      </c>
      <c r="M1334" s="14">
        <f t="shared" si="155"/>
        <v>0</v>
      </c>
      <c r="N1334" s="14">
        <f t="shared" si="153"/>
        <v>1914.5191691679447</v>
      </c>
      <c r="O1334" s="4">
        <f t="shared" si="154"/>
        <v>7.8807414254687318</v>
      </c>
      <c r="P1334" s="14">
        <f>+AVERAGEIF($C$15:C1334,"&lt;&gt;",$B$15:B1334)</f>
        <v>7.9927611940298489</v>
      </c>
    </row>
    <row r="1335" spans="1:16" x14ac:dyDescent="0.25">
      <c r="A1335" s="1">
        <v>42170</v>
      </c>
      <c r="B1335" s="14">
        <v>8.6509999999999998</v>
      </c>
      <c r="G1335">
        <f t="shared" si="150"/>
        <v>17137.876987029205</v>
      </c>
      <c r="H1335">
        <f t="shared" si="151"/>
        <v>16562.505332471846</v>
      </c>
      <c r="I1335" s="5">
        <f t="shared" si="149"/>
        <v>0</v>
      </c>
      <c r="J1335" s="6">
        <f>+H1335+SUM($B$4:$B$5)-SUM($F$15:F1335)</f>
        <v>27874.674806156047</v>
      </c>
      <c r="K1335" s="10">
        <f t="shared" si="152"/>
        <v>-4.2402957310834211E-3</v>
      </c>
      <c r="L1335" s="10">
        <f>+H1335/SUM($F$15:F1335)-1</f>
        <v>9.7739353817897001E-2</v>
      </c>
      <c r="M1335" s="14">
        <f t="shared" si="155"/>
        <v>0</v>
      </c>
      <c r="N1335" s="14">
        <f t="shared" si="153"/>
        <v>1914.5191691679447</v>
      </c>
      <c r="O1335" s="4">
        <f t="shared" si="154"/>
        <v>7.8807414254687318</v>
      </c>
      <c r="P1335" s="14">
        <f>+AVERAGEIF($C$15:C1335,"&lt;&gt;",$B$15:B1335)</f>
        <v>7.9927611940298489</v>
      </c>
    </row>
    <row r="1336" spans="1:16" x14ac:dyDescent="0.25">
      <c r="A1336" s="1">
        <v>42171</v>
      </c>
      <c r="B1336" s="14">
        <v>8.6280000000000001</v>
      </c>
      <c r="G1336">
        <f t="shared" si="150"/>
        <v>17092.313333035254</v>
      </c>
      <c r="H1336">
        <f t="shared" si="151"/>
        <v>16518.471391580984</v>
      </c>
      <c r="I1336" s="5">
        <f t="shared" si="149"/>
        <v>0</v>
      </c>
      <c r="J1336" s="6">
        <f>+H1336+SUM($B$4:$B$5)-SUM($F$15:F1336)</f>
        <v>27830.640865265184</v>
      </c>
      <c r="K1336" s="10">
        <f t="shared" si="152"/>
        <v>-1.5797113759022929E-3</v>
      </c>
      <c r="L1336" s="10">
        <f>+H1336/SUM($F$15:F1336)-1</f>
        <v>9.4820846692962091E-2</v>
      </c>
      <c r="M1336" s="14">
        <f t="shared" si="155"/>
        <v>0</v>
      </c>
      <c r="N1336" s="14">
        <f t="shared" si="153"/>
        <v>1914.5191691679447</v>
      </c>
      <c r="O1336" s="4">
        <f t="shared" si="154"/>
        <v>7.8807414254687318</v>
      </c>
      <c r="P1336" s="14">
        <f>+AVERAGEIF($C$15:C1336,"&lt;&gt;",$B$15:B1336)</f>
        <v>7.9927611940298489</v>
      </c>
    </row>
    <row r="1337" spans="1:16" x14ac:dyDescent="0.25">
      <c r="A1337" s="1">
        <v>42172</v>
      </c>
      <c r="B1337" s="14">
        <v>8.6669999999999998</v>
      </c>
      <c r="G1337">
        <f t="shared" si="150"/>
        <v>17169.573441981516</v>
      </c>
      <c r="H1337">
        <f t="shared" si="151"/>
        <v>16593.137639178534</v>
      </c>
      <c r="I1337" s="5">
        <f t="shared" si="149"/>
        <v>0</v>
      </c>
      <c r="J1337" s="6">
        <f>+H1337+SUM($B$4:$B$5)-SUM($F$15:F1337)</f>
        <v>27905.307112862731</v>
      </c>
      <c r="K1337" s="10">
        <f t="shared" si="152"/>
        <v>2.6828792035018534E-3</v>
      </c>
      <c r="L1337" s="10">
        <f>+H1337/SUM($F$15:F1337)-1</f>
        <v>9.9769619643938601E-2</v>
      </c>
      <c r="M1337" s="14">
        <f t="shared" si="155"/>
        <v>0</v>
      </c>
      <c r="N1337" s="14">
        <f t="shared" si="153"/>
        <v>1914.5191691679447</v>
      </c>
      <c r="O1337" s="4">
        <f t="shared" si="154"/>
        <v>7.8807414254687318</v>
      </c>
      <c r="P1337" s="14">
        <f>+AVERAGEIF($C$15:C1337,"&lt;&gt;",$B$15:B1337)</f>
        <v>7.9927611940298489</v>
      </c>
    </row>
    <row r="1338" spans="1:16" x14ac:dyDescent="0.25">
      <c r="A1338" s="1">
        <v>42173</v>
      </c>
      <c r="B1338" s="14">
        <v>8.6180000000000003</v>
      </c>
      <c r="G1338">
        <f t="shared" si="150"/>
        <v>17072.503048690058</v>
      </c>
      <c r="H1338">
        <f t="shared" si="151"/>
        <v>16499.326199889307</v>
      </c>
      <c r="I1338" s="5">
        <f t="shared" si="149"/>
        <v>0</v>
      </c>
      <c r="J1338" s="6">
        <f>+H1338+SUM($B$4:$B$5)-SUM($F$15:F1338)</f>
        <v>27811.495673573507</v>
      </c>
      <c r="K1338" s="10">
        <f t="shared" si="152"/>
        <v>-3.3617777044991914E-3</v>
      </c>
      <c r="L1338" s="10">
        <f>+H1338/SUM($F$15:F1338)-1</f>
        <v>9.3551930551686091E-2</v>
      </c>
      <c r="M1338" s="14">
        <f t="shared" si="155"/>
        <v>0</v>
      </c>
      <c r="N1338" s="14">
        <f t="shared" si="153"/>
        <v>1914.5191691679447</v>
      </c>
      <c r="O1338" s="4">
        <f t="shared" si="154"/>
        <v>7.8807414254687318</v>
      </c>
      <c r="P1338" s="14">
        <f>+AVERAGEIF($C$15:C1338,"&lt;&gt;",$B$15:B1338)</f>
        <v>7.9927611940298489</v>
      </c>
    </row>
    <row r="1339" spans="1:16" x14ac:dyDescent="0.25">
      <c r="A1339" s="1">
        <v>42174</v>
      </c>
      <c r="B1339" s="14">
        <v>8.6440000000000001</v>
      </c>
      <c r="G1339">
        <f t="shared" si="150"/>
        <v>17124.009787987568</v>
      </c>
      <c r="H1339">
        <f t="shared" si="151"/>
        <v>16549.103698287672</v>
      </c>
      <c r="I1339" s="5">
        <f t="shared" si="149"/>
        <v>0</v>
      </c>
      <c r="J1339" s="6">
        <f>+H1339+SUM($B$4:$B$5)-SUM($F$15:F1339)</f>
        <v>27861.273171971869</v>
      </c>
      <c r="K1339" s="10">
        <f t="shared" si="152"/>
        <v>1.7898173828048147E-3</v>
      </c>
      <c r="L1339" s="10">
        <f>+H1339/SUM($F$15:F1339)-1</f>
        <v>9.6851112519003912E-2</v>
      </c>
      <c r="M1339" s="14">
        <f t="shared" si="155"/>
        <v>0</v>
      </c>
      <c r="N1339" s="14">
        <f t="shared" si="153"/>
        <v>1914.5191691679447</v>
      </c>
      <c r="O1339" s="4">
        <f t="shared" si="154"/>
        <v>7.8807414254687318</v>
      </c>
      <c r="P1339" s="14">
        <f>+AVERAGEIF($C$15:C1339,"&lt;&gt;",$B$15:B1339)</f>
        <v>7.9927611940298489</v>
      </c>
    </row>
    <row r="1340" spans="1:16" x14ac:dyDescent="0.25">
      <c r="A1340" s="1">
        <v>42177</v>
      </c>
      <c r="B1340" s="14">
        <v>8.6999999999999993</v>
      </c>
      <c r="G1340">
        <f t="shared" si="150"/>
        <v>17234.947380320664</v>
      </c>
      <c r="H1340">
        <f t="shared" si="151"/>
        <v>16656.316771761074</v>
      </c>
      <c r="I1340" s="5">
        <f t="shared" si="149"/>
        <v>0</v>
      </c>
      <c r="J1340" s="6">
        <f>+H1340+SUM($B$4:$B$5)-SUM($F$15:F1340)</f>
        <v>27968.486245445278</v>
      </c>
      <c r="K1340" s="10">
        <f t="shared" si="152"/>
        <v>3.8481038828213077E-3</v>
      </c>
      <c r="L1340" s="10">
        <f>+H1340/SUM($F$15:F1340)-1</f>
        <v>0.10395704291014951</v>
      </c>
      <c r="M1340" s="14">
        <f t="shared" si="155"/>
        <v>0</v>
      </c>
      <c r="N1340" s="14">
        <f t="shared" si="153"/>
        <v>1914.5191691679447</v>
      </c>
      <c r="O1340" s="4">
        <f t="shared" si="154"/>
        <v>7.8807414254687318</v>
      </c>
      <c r="P1340" s="14">
        <f>+AVERAGEIF($C$15:C1340,"&lt;&gt;",$B$15:B1340)</f>
        <v>7.9927611940298489</v>
      </c>
    </row>
    <row r="1341" spans="1:16" x14ac:dyDescent="0.25">
      <c r="A1341" s="1">
        <v>42179</v>
      </c>
      <c r="B1341" s="14">
        <v>8.9060000000000006</v>
      </c>
      <c r="G1341">
        <f t="shared" si="150"/>
        <v>17643.039237831708</v>
      </c>
      <c r="H1341">
        <f t="shared" si="151"/>
        <v>17050.707720609673</v>
      </c>
      <c r="I1341" s="5">
        <f t="shared" si="149"/>
        <v>0</v>
      </c>
      <c r="J1341" s="6">
        <f>+H1341+SUM($B$4:$B$5)-SUM($F$15:F1341)</f>
        <v>28362.877194293873</v>
      </c>
      <c r="K1341" s="10">
        <f t="shared" si="152"/>
        <v>1.4101261876939164E-2</v>
      </c>
      <c r="L1341" s="10">
        <f>+H1341/SUM($F$15:F1341)-1</f>
        <v>0.13009671542043599</v>
      </c>
      <c r="M1341" s="14">
        <f t="shared" si="155"/>
        <v>0</v>
      </c>
      <c r="N1341" s="14">
        <f t="shared" si="153"/>
        <v>1914.5191691679447</v>
      </c>
      <c r="O1341" s="4">
        <f t="shared" si="154"/>
        <v>7.8807414254687318</v>
      </c>
      <c r="P1341" s="14">
        <f>+AVERAGEIF($C$15:C1341,"&lt;&gt;",$B$15:B1341)</f>
        <v>7.9927611940298489</v>
      </c>
    </row>
    <row r="1342" spans="1:16" x14ac:dyDescent="0.25">
      <c r="A1342" s="1">
        <v>42180</v>
      </c>
      <c r="B1342" s="14">
        <v>8.8659999999999997</v>
      </c>
      <c r="G1342">
        <f t="shared" si="150"/>
        <v>17563.798100450924</v>
      </c>
      <c r="H1342">
        <f t="shared" si="151"/>
        <v>16974.126953842955</v>
      </c>
      <c r="I1342" s="5">
        <f t="shared" si="149"/>
        <v>0</v>
      </c>
      <c r="J1342" s="6">
        <f>+H1342+SUM($B$4:$B$5)-SUM($F$15:F1342)</f>
        <v>28286.296427527155</v>
      </c>
      <c r="K1342" s="10">
        <f t="shared" si="152"/>
        <v>-2.7000351989016069E-3</v>
      </c>
      <c r="L1342" s="10">
        <f>+H1342/SUM($F$15:F1342)-1</f>
        <v>0.12502105085533177</v>
      </c>
      <c r="M1342" s="14">
        <f t="shared" si="155"/>
        <v>0</v>
      </c>
      <c r="N1342" s="14">
        <f t="shared" si="153"/>
        <v>1914.5191691679447</v>
      </c>
      <c r="O1342" s="4">
        <f t="shared" si="154"/>
        <v>7.8807414254687318</v>
      </c>
      <c r="P1342" s="14">
        <f>+AVERAGEIF($C$15:C1342,"&lt;&gt;",$B$15:B1342)</f>
        <v>7.9927611940298489</v>
      </c>
    </row>
    <row r="1343" spans="1:16" x14ac:dyDescent="0.25">
      <c r="A1343" s="1">
        <v>42181</v>
      </c>
      <c r="B1343" s="14">
        <v>8.8379999999999992</v>
      </c>
      <c r="G1343">
        <f t="shared" si="150"/>
        <v>17508.329304284372</v>
      </c>
      <c r="H1343">
        <f t="shared" si="151"/>
        <v>16920.520417106251</v>
      </c>
      <c r="I1343" s="5">
        <f t="shared" si="149"/>
        <v>0</v>
      </c>
      <c r="J1343" s="6">
        <f>+H1343+SUM($B$4:$B$5)-SUM($F$15:F1343)</f>
        <v>28232.689890790451</v>
      </c>
      <c r="K1343" s="10">
        <f t="shared" si="152"/>
        <v>-1.8951415882263456E-3</v>
      </c>
      <c r="L1343" s="10">
        <f>+H1343/SUM($F$15:F1343)-1</f>
        <v>0.12146808565975875</v>
      </c>
      <c r="M1343" s="14">
        <f t="shared" si="155"/>
        <v>0</v>
      </c>
      <c r="N1343" s="14">
        <f t="shared" si="153"/>
        <v>1914.5191691679447</v>
      </c>
      <c r="O1343" s="4">
        <f t="shared" si="154"/>
        <v>7.8807414254687318</v>
      </c>
      <c r="P1343" s="14">
        <f>+AVERAGEIF($C$15:C1343,"&lt;&gt;",$B$15:B1343)</f>
        <v>7.9927611940298489</v>
      </c>
    </row>
    <row r="1344" spans="1:16" x14ac:dyDescent="0.25">
      <c r="A1344" s="1">
        <v>42184</v>
      </c>
      <c r="B1344" s="14">
        <v>8.6649999999999991</v>
      </c>
      <c r="G1344">
        <f t="shared" si="150"/>
        <v>17165.611385112479</v>
      </c>
      <c r="H1344">
        <f t="shared" si="151"/>
        <v>16589.308600840195</v>
      </c>
      <c r="I1344" s="5">
        <f t="shared" si="149"/>
        <v>0</v>
      </c>
      <c r="J1344" s="6">
        <f>+H1344+SUM($B$4:$B$5)-SUM($F$15:F1344)</f>
        <v>27901.478074524395</v>
      </c>
      <c r="K1344" s="10">
        <f t="shared" si="152"/>
        <v>-1.1731500524648775E-2</v>
      </c>
      <c r="L1344" s="10">
        <f>+H1344/SUM($F$15:F1344)-1</f>
        <v>9.9515836415683179E-2</v>
      </c>
      <c r="M1344" s="14">
        <f t="shared" si="155"/>
        <v>0</v>
      </c>
      <c r="N1344" s="14">
        <f t="shared" si="153"/>
        <v>1914.5191691679447</v>
      </c>
      <c r="O1344" s="4">
        <f t="shared" si="154"/>
        <v>7.8807414254687318</v>
      </c>
      <c r="P1344" s="14">
        <f>+AVERAGEIF($C$15:C1344,"&lt;&gt;",$B$15:B1344)</f>
        <v>7.9927611940298489</v>
      </c>
    </row>
    <row r="1345" spans="1:16" x14ac:dyDescent="0.25">
      <c r="A1345" s="1">
        <v>42185</v>
      </c>
      <c r="B1345" s="14">
        <v>8.782</v>
      </c>
      <c r="G1345">
        <f t="shared" si="150"/>
        <v>17397.391711951277</v>
      </c>
      <c r="H1345">
        <f t="shared" si="151"/>
        <v>16813.307343632849</v>
      </c>
      <c r="I1345" s="5">
        <f t="shared" si="149"/>
        <v>0</v>
      </c>
      <c r="J1345" s="6">
        <f>+H1345+SUM($B$4:$B$5)-SUM($F$15:F1345)</f>
        <v>28125.476817317049</v>
      </c>
      <c r="K1345" s="10">
        <f t="shared" si="152"/>
        <v>8.0282034591270257E-3</v>
      </c>
      <c r="L1345" s="10">
        <f>+H1345/SUM($F$15:F1345)-1</f>
        <v>0.11436215526861315</v>
      </c>
      <c r="M1345" s="14">
        <f t="shared" si="155"/>
        <v>0</v>
      </c>
      <c r="N1345" s="14">
        <f t="shared" si="153"/>
        <v>1914.5191691679447</v>
      </c>
      <c r="O1345" s="4">
        <f t="shared" si="154"/>
        <v>7.8807414254687318</v>
      </c>
      <c r="P1345" s="14">
        <f>+AVERAGEIF($C$15:C1345,"&lt;&gt;",$B$15:B1345)</f>
        <v>7.9927611940298489</v>
      </c>
    </row>
    <row r="1346" spans="1:16" x14ac:dyDescent="0.25">
      <c r="A1346" s="1">
        <v>42186</v>
      </c>
      <c r="B1346" s="14">
        <v>8.8109999999999999</v>
      </c>
      <c r="G1346">
        <f t="shared" si="150"/>
        <v>17454.841536552343</v>
      </c>
      <c r="H1346">
        <f t="shared" si="151"/>
        <v>16868.828399538717</v>
      </c>
      <c r="I1346" s="5">
        <f t="shared" si="149"/>
        <v>0</v>
      </c>
      <c r="J1346" s="6">
        <f>+H1346+SUM($B$4:$B$5)-SUM($F$15:F1346)</f>
        <v>28180.997873222917</v>
      </c>
      <c r="K1346" s="10">
        <f t="shared" si="152"/>
        <v>1.9740485207235814E-3</v>
      </c>
      <c r="L1346" s="10">
        <f>+H1346/SUM($F$15:F1346)-1</f>
        <v>0.11804201207831344</v>
      </c>
      <c r="M1346" s="14">
        <f t="shared" si="155"/>
        <v>0</v>
      </c>
      <c r="N1346" s="14">
        <f t="shared" si="153"/>
        <v>1914.5191691679447</v>
      </c>
      <c r="O1346" s="4">
        <f t="shared" si="154"/>
        <v>7.8807414254687318</v>
      </c>
      <c r="P1346" s="14">
        <f>+AVERAGEIF($C$15:C1346,"&lt;&gt;",$B$15:B1346)</f>
        <v>7.9927611940298489</v>
      </c>
    </row>
    <row r="1347" spans="1:16" x14ac:dyDescent="0.25">
      <c r="A1347" s="1">
        <v>42187</v>
      </c>
      <c r="B1347" s="14">
        <v>8.8079999999999998</v>
      </c>
      <c r="G1347">
        <f t="shared" si="150"/>
        <v>17448.898451248784</v>
      </c>
      <c r="H1347">
        <f t="shared" si="151"/>
        <v>16863.084842031214</v>
      </c>
      <c r="I1347" s="5">
        <f t="shared" si="149"/>
        <v>0</v>
      </c>
      <c r="J1347" s="6">
        <f>+H1347+SUM($B$4:$B$5)-SUM($F$15:F1347)</f>
        <v>28175.25431571541</v>
      </c>
      <c r="K1347" s="10">
        <f t="shared" si="152"/>
        <v>-2.0380958592547405E-4</v>
      </c>
      <c r="L1347" s="10">
        <f>+H1347/SUM($F$15:F1347)-1</f>
        <v>0.11766133723593075</v>
      </c>
      <c r="M1347" s="14">
        <f t="shared" si="155"/>
        <v>0</v>
      </c>
      <c r="N1347" s="14">
        <f t="shared" si="153"/>
        <v>1914.5191691679447</v>
      </c>
      <c r="O1347" s="4">
        <f t="shared" si="154"/>
        <v>7.8807414254687318</v>
      </c>
      <c r="P1347" s="14">
        <f>+AVERAGEIF($C$15:C1347,"&lt;&gt;",$B$15:B1347)</f>
        <v>7.9927611940298489</v>
      </c>
    </row>
    <row r="1348" spans="1:16" x14ac:dyDescent="0.25">
      <c r="A1348" s="1">
        <v>42188</v>
      </c>
      <c r="B1348" s="14">
        <v>8.7539999999999996</v>
      </c>
      <c r="G1348">
        <f t="shared" si="150"/>
        <v>17341.922915784726</v>
      </c>
      <c r="H1348">
        <f t="shared" si="151"/>
        <v>16759.700806896144</v>
      </c>
      <c r="I1348" s="5">
        <f t="shared" si="149"/>
        <v>0</v>
      </c>
      <c r="J1348" s="6">
        <f>+H1348+SUM($B$4:$B$5)-SUM($F$15:F1348)</f>
        <v>28071.870280580344</v>
      </c>
      <c r="K1348" s="10">
        <f t="shared" si="152"/>
        <v>-3.6693203893247706E-3</v>
      </c>
      <c r="L1348" s="10">
        <f>+H1348/SUM($F$15:F1348)-1</f>
        <v>0.11080919007304013</v>
      </c>
      <c r="M1348" s="14">
        <f t="shared" si="155"/>
        <v>0</v>
      </c>
      <c r="N1348" s="14">
        <f t="shared" si="153"/>
        <v>1914.5191691679447</v>
      </c>
      <c r="O1348" s="4">
        <f t="shared" si="154"/>
        <v>7.8807414254687318</v>
      </c>
      <c r="P1348" s="14">
        <f>+AVERAGEIF($C$15:C1348,"&lt;&gt;",$B$15:B1348)</f>
        <v>7.9927611940298489</v>
      </c>
    </row>
    <row r="1349" spans="1:16" x14ac:dyDescent="0.25">
      <c r="A1349" s="1">
        <v>42191</v>
      </c>
      <c r="B1349" s="14">
        <v>8.6029999999999998</v>
      </c>
      <c r="G1349">
        <f t="shared" si="150"/>
        <v>17042.787622172265</v>
      </c>
      <c r="H1349">
        <f t="shared" si="151"/>
        <v>16470.608412351787</v>
      </c>
      <c r="I1349" s="5">
        <f t="shared" si="149"/>
        <v>0</v>
      </c>
      <c r="J1349" s="6">
        <f>+H1349+SUM($B$4:$B$5)-SUM($F$15:F1349)</f>
        <v>27782.777886035987</v>
      </c>
      <c r="K1349" s="10">
        <f t="shared" si="152"/>
        <v>-1.0298294757522641E-2</v>
      </c>
      <c r="L1349" s="10">
        <f>+H1349/SUM($F$15:F1349)-1</f>
        <v>9.164855633977198E-2</v>
      </c>
      <c r="M1349" s="14">
        <f t="shared" si="155"/>
        <v>0</v>
      </c>
      <c r="N1349" s="14">
        <f t="shared" si="153"/>
        <v>1914.5191691679447</v>
      </c>
      <c r="O1349" s="4">
        <f t="shared" si="154"/>
        <v>7.8807414254687318</v>
      </c>
      <c r="P1349" s="14">
        <f>+AVERAGEIF($C$15:C1349,"&lt;&gt;",$B$15:B1349)</f>
        <v>7.9927611940298489</v>
      </c>
    </row>
    <row r="1350" spans="1:16" x14ac:dyDescent="0.25">
      <c r="A1350" s="1">
        <v>42192</v>
      </c>
      <c r="B1350" s="14">
        <v>8.5969999999999995</v>
      </c>
      <c r="G1350">
        <f t="shared" si="150"/>
        <v>17030.901451565147</v>
      </c>
      <c r="H1350">
        <f t="shared" si="151"/>
        <v>16459.12129733678</v>
      </c>
      <c r="I1350" s="5">
        <f t="shared" si="149"/>
        <v>0</v>
      </c>
      <c r="J1350" s="6">
        <f>+H1350+SUM($B$4:$B$5)-SUM($F$15:F1350)</f>
        <v>27771.29077102098</v>
      </c>
      <c r="K1350" s="10">
        <f t="shared" si="152"/>
        <v>-4.1346171582001823E-4</v>
      </c>
      <c r="L1350" s="10">
        <f>+H1350/SUM($F$15:F1350)-1</f>
        <v>9.0887206655006603E-2</v>
      </c>
      <c r="M1350" s="14">
        <f t="shared" si="155"/>
        <v>0</v>
      </c>
      <c r="N1350" s="14">
        <f t="shared" si="153"/>
        <v>1914.5191691679447</v>
      </c>
      <c r="O1350" s="4">
        <f t="shared" si="154"/>
        <v>7.8807414254687318</v>
      </c>
      <c r="P1350" s="14">
        <f>+AVERAGEIF($C$15:C1350,"&lt;&gt;",$B$15:B1350)</f>
        <v>7.9927611940298489</v>
      </c>
    </row>
    <row r="1351" spans="1:16" x14ac:dyDescent="0.25">
      <c r="A1351" s="1">
        <v>42193</v>
      </c>
      <c r="B1351" s="14">
        <v>8.2899999999999991</v>
      </c>
      <c r="C1351">
        <f>+$B$3</f>
        <v>200</v>
      </c>
      <c r="D1351" s="7">
        <f>+$D$11</f>
        <v>2.223157894736842</v>
      </c>
      <c r="E1351">
        <v>1.54</v>
      </c>
      <c r="F1351" s="6">
        <f>+C1351-D1351-E1351</f>
        <v>196.23684210526318</v>
      </c>
      <c r="G1351">
        <f t="shared" si="150"/>
        <v>16622.725722167623</v>
      </c>
      <c r="H1351">
        <f t="shared" si="151"/>
        <v>16067.600754507484</v>
      </c>
      <c r="I1351" s="5">
        <f t="shared" si="149"/>
        <v>580000</v>
      </c>
      <c r="J1351" s="6">
        <f>+H1351+SUM($B$4:$B$5)-SUM($F$15:F1351)</f>
        <v>27183.533386086419</v>
      </c>
      <c r="K1351" s="10">
        <f t="shared" si="152"/>
        <v>-2.1164208382704275E-2</v>
      </c>
      <c r="L1351" s="10">
        <f>+H1351/SUM($F$15:F1351)-1</f>
        <v>5.1264716858374193E-2</v>
      </c>
      <c r="M1351" s="14">
        <f t="shared" si="155"/>
        <v>23.671512919814621</v>
      </c>
      <c r="N1351" s="14">
        <f t="shared" si="153"/>
        <v>1938.1906820877593</v>
      </c>
      <c r="O1351" s="4">
        <f t="shared" si="154"/>
        <v>7.8857397828151443</v>
      </c>
      <c r="P1351" s="14">
        <f>+AVERAGEIF($C$15:C1351,"&lt;&gt;",$B$15:B1351)</f>
        <v>7.9971323529411737</v>
      </c>
    </row>
    <row r="1352" spans="1:16" x14ac:dyDescent="0.25">
      <c r="A1352" s="1">
        <v>42194</v>
      </c>
      <c r="B1352" s="14">
        <v>8.4250000000000007</v>
      </c>
      <c r="G1352">
        <f t="shared" si="150"/>
        <v>16893.421496895327</v>
      </c>
      <c r="H1352">
        <f t="shared" si="151"/>
        <v>16329.256496589334</v>
      </c>
      <c r="I1352" s="5">
        <f t="shared" si="149"/>
        <v>0</v>
      </c>
      <c r="J1352" s="6">
        <f>+H1352+SUM($B$4:$B$5)-SUM($F$15:F1352)</f>
        <v>27445.189128168269</v>
      </c>
      <c r="K1352" s="10">
        <f t="shared" si="152"/>
        <v>9.6255235978917053E-3</v>
      </c>
      <c r="L1352" s="10">
        <f>+H1352/SUM($F$15:F1352)-1</f>
        <v>6.8384226722774777E-2</v>
      </c>
      <c r="M1352" s="14">
        <f t="shared" si="155"/>
        <v>0</v>
      </c>
      <c r="N1352" s="14">
        <f t="shared" si="153"/>
        <v>1938.1906820877593</v>
      </c>
      <c r="O1352" s="4">
        <f t="shared" si="154"/>
        <v>7.8857397828151443</v>
      </c>
      <c r="P1352" s="14">
        <f>+AVERAGEIF($C$15:C1352,"&lt;&gt;",$B$15:B1352)</f>
        <v>7.9971323529411737</v>
      </c>
    </row>
    <row r="1353" spans="1:16" x14ac:dyDescent="0.25">
      <c r="A1353" s="1">
        <v>42195</v>
      </c>
      <c r="B1353" s="14">
        <v>8.4459999999999997</v>
      </c>
      <c r="G1353">
        <f t="shared" si="150"/>
        <v>16935.529728519636</v>
      </c>
      <c r="H1353">
        <f t="shared" si="151"/>
        <v>16369.958500913175</v>
      </c>
      <c r="I1353" s="5">
        <f t="shared" si="149"/>
        <v>0</v>
      </c>
      <c r="J1353" s="6">
        <f>+H1353+SUM($B$4:$B$5)-SUM($F$15:F1353)</f>
        <v>27485.891132492114</v>
      </c>
      <c r="K1353" s="10">
        <f t="shared" si="152"/>
        <v>1.4830287426246258E-3</v>
      </c>
      <c r="L1353" s="10">
        <f>+H1353/SUM($F$15:F1353)-1</f>
        <v>7.1047261590570399E-2</v>
      </c>
      <c r="M1353" s="14">
        <f t="shared" si="155"/>
        <v>0</v>
      </c>
      <c r="N1353" s="14">
        <f t="shared" si="153"/>
        <v>1938.1906820877593</v>
      </c>
      <c r="O1353" s="4">
        <f t="shared" si="154"/>
        <v>7.8857397828151443</v>
      </c>
      <c r="P1353" s="14">
        <f>+AVERAGEIF($C$15:C1353,"&lt;&gt;",$B$15:B1353)</f>
        <v>7.9971323529411737</v>
      </c>
    </row>
    <row r="1354" spans="1:16" x14ac:dyDescent="0.25">
      <c r="A1354" s="1">
        <v>42198</v>
      </c>
      <c r="B1354" s="14">
        <v>8.6489999999999991</v>
      </c>
      <c r="G1354">
        <f t="shared" si="150"/>
        <v>17342.575967554621</v>
      </c>
      <c r="H1354">
        <f t="shared" si="151"/>
        <v>16763.411209376987</v>
      </c>
      <c r="I1354" s="5">
        <f t="shared" si="149"/>
        <v>0</v>
      </c>
      <c r="J1354" s="6">
        <f>+H1354+SUM($B$4:$B$5)-SUM($F$15:F1354)</f>
        <v>27879.343840955924</v>
      </c>
      <c r="K1354" s="10">
        <f t="shared" si="152"/>
        <v>1.4314715377690357E-2</v>
      </c>
      <c r="L1354" s="10">
        <f>+H1354/SUM($F$15:F1354)-1</f>
        <v>9.6789931979261334E-2</v>
      </c>
      <c r="M1354" s="14">
        <f t="shared" si="155"/>
        <v>0</v>
      </c>
      <c r="N1354" s="14">
        <f t="shared" si="153"/>
        <v>1938.1906820877593</v>
      </c>
      <c r="O1354" s="4">
        <f t="shared" si="154"/>
        <v>7.8857397828151443</v>
      </c>
      <c r="P1354" s="14">
        <f>+AVERAGEIF($C$15:C1354,"&lt;&gt;",$B$15:B1354)</f>
        <v>7.9971323529411737</v>
      </c>
    </row>
    <row r="1355" spans="1:16" x14ac:dyDescent="0.25">
      <c r="A1355" s="1">
        <v>42199</v>
      </c>
      <c r="B1355" s="14">
        <v>8.6359999999999992</v>
      </c>
      <c r="G1355">
        <f t="shared" si="150"/>
        <v>17316.508967025289</v>
      </c>
      <c r="H1355">
        <f t="shared" si="151"/>
        <v>16738.214730509848</v>
      </c>
      <c r="I1355" s="5">
        <f t="shared" si="149"/>
        <v>0</v>
      </c>
      <c r="J1355" s="6">
        <f>+H1355+SUM($B$4:$B$5)-SUM($F$15:F1355)</f>
        <v>27854.147362088785</v>
      </c>
      <c r="K1355" s="10">
        <f t="shared" si="152"/>
        <v>-9.037687189080712E-4</v>
      </c>
      <c r="L1355" s="10">
        <f>+H1355/SUM($F$15:F1355)-1</f>
        <v>9.514138658491178E-2</v>
      </c>
      <c r="M1355" s="14">
        <f t="shared" si="155"/>
        <v>0</v>
      </c>
      <c r="N1355" s="14">
        <f t="shared" si="153"/>
        <v>1938.1906820877593</v>
      </c>
      <c r="O1355" s="4">
        <f t="shared" si="154"/>
        <v>7.8857397828151443</v>
      </c>
      <c r="P1355" s="14">
        <f>+AVERAGEIF($C$15:C1355,"&lt;&gt;",$B$15:B1355)</f>
        <v>7.9971323529411737</v>
      </c>
    </row>
    <row r="1356" spans="1:16" x14ac:dyDescent="0.25">
      <c r="A1356" s="1">
        <v>42200</v>
      </c>
      <c r="B1356" s="14">
        <v>8.6509999999999998</v>
      </c>
      <c r="G1356">
        <f t="shared" si="150"/>
        <v>17346.586275328369</v>
      </c>
      <c r="H1356">
        <f t="shared" si="151"/>
        <v>16767.287590741165</v>
      </c>
      <c r="I1356" s="5">
        <f t="shared" si="149"/>
        <v>0</v>
      </c>
      <c r="J1356" s="6">
        <f>+H1356+SUM($B$4:$B$5)-SUM($F$15:F1356)</f>
        <v>27883.220222320102</v>
      </c>
      <c r="K1356" s="10">
        <f t="shared" si="152"/>
        <v>1.0437533719265257E-3</v>
      </c>
      <c r="L1356" s="10">
        <f>+H1356/SUM($F$15:F1356)-1</f>
        <v>9.7043554347623129E-2</v>
      </c>
      <c r="M1356" s="14">
        <f t="shared" si="155"/>
        <v>0</v>
      </c>
      <c r="N1356" s="14">
        <f t="shared" si="153"/>
        <v>1938.1906820877593</v>
      </c>
      <c r="O1356" s="4">
        <f t="shared" si="154"/>
        <v>7.8857397828151443</v>
      </c>
      <c r="P1356" s="14">
        <f>+AVERAGEIF($C$15:C1356,"&lt;&gt;",$B$15:B1356)</f>
        <v>7.9971323529411737</v>
      </c>
    </row>
    <row r="1357" spans="1:16" x14ac:dyDescent="0.25">
      <c r="A1357" s="1">
        <v>42201</v>
      </c>
      <c r="B1357" s="14">
        <v>8.7210000000000001</v>
      </c>
      <c r="G1357">
        <f t="shared" si="150"/>
        <v>17486.947047409401</v>
      </c>
      <c r="H1357">
        <f t="shared" si="151"/>
        <v>16902.960938487311</v>
      </c>
      <c r="I1357" s="5">
        <f t="shared" si="149"/>
        <v>0</v>
      </c>
      <c r="J1357" s="6">
        <f>+H1357+SUM($B$4:$B$5)-SUM($F$15:F1357)</f>
        <v>28018.893570066248</v>
      </c>
      <c r="K1357" s="10">
        <f t="shared" si="152"/>
        <v>4.8657704047232464E-3</v>
      </c>
      <c r="L1357" s="10">
        <f>+H1357/SUM($F$15:F1357)-1</f>
        <v>0.1059203372402755</v>
      </c>
      <c r="M1357" s="14">
        <f t="shared" si="155"/>
        <v>0</v>
      </c>
      <c r="N1357" s="14">
        <f t="shared" si="153"/>
        <v>1938.1906820877593</v>
      </c>
      <c r="O1357" s="4">
        <f t="shared" si="154"/>
        <v>7.8857397828151443</v>
      </c>
      <c r="P1357" s="14">
        <f>+AVERAGEIF($C$15:C1357,"&lt;&gt;",$B$15:B1357)</f>
        <v>7.9971323529411737</v>
      </c>
    </row>
    <row r="1358" spans="1:16" x14ac:dyDescent="0.25">
      <c r="A1358" s="1">
        <v>42202</v>
      </c>
      <c r="B1358" s="14">
        <v>8.7569999999999997</v>
      </c>
      <c r="G1358">
        <f t="shared" si="150"/>
        <v>17559.132587336786</v>
      </c>
      <c r="H1358">
        <f t="shared" si="151"/>
        <v>16972.735803042469</v>
      </c>
      <c r="I1358" s="5">
        <f t="shared" si="149"/>
        <v>0</v>
      </c>
      <c r="J1358" s="6">
        <f>+H1358+SUM($B$4:$B$5)-SUM($F$15:F1358)</f>
        <v>28088.668434621402</v>
      </c>
      <c r="K1358" s="10">
        <f t="shared" si="152"/>
        <v>2.4902790818870368E-3</v>
      </c>
      <c r="L1358" s="10">
        <f>+H1358/SUM($F$15:F1358)-1</f>
        <v>0.11048553987078225</v>
      </c>
      <c r="M1358" s="14">
        <f t="shared" si="155"/>
        <v>0</v>
      </c>
      <c r="N1358" s="14">
        <f t="shared" si="153"/>
        <v>1938.1906820877593</v>
      </c>
      <c r="O1358" s="4">
        <f t="shared" si="154"/>
        <v>7.8857397828151443</v>
      </c>
      <c r="P1358" s="14">
        <f>+AVERAGEIF($C$15:C1358,"&lt;&gt;",$B$15:B1358)</f>
        <v>7.9971323529411737</v>
      </c>
    </row>
    <row r="1359" spans="1:16" x14ac:dyDescent="0.25">
      <c r="A1359" s="1">
        <v>42205</v>
      </c>
      <c r="B1359" s="14">
        <v>8.6980000000000004</v>
      </c>
      <c r="G1359">
        <f t="shared" si="150"/>
        <v>17440.828508011349</v>
      </c>
      <c r="H1359">
        <f t="shared" si="151"/>
        <v>16858.382552799296</v>
      </c>
      <c r="I1359" s="5">
        <f t="shared" si="149"/>
        <v>0</v>
      </c>
      <c r="J1359" s="6">
        <f>+H1359+SUM($B$4:$B$5)-SUM($F$15:F1359)</f>
        <v>27974.315184378233</v>
      </c>
      <c r="K1359" s="10">
        <f t="shared" si="152"/>
        <v>-4.0711524118466347E-3</v>
      </c>
      <c r="L1359" s="10">
        <f>+H1359/SUM($F$15:F1359)-1</f>
        <v>0.10300368000411853</v>
      </c>
      <c r="M1359" s="14">
        <f t="shared" si="155"/>
        <v>0</v>
      </c>
      <c r="N1359" s="14">
        <f t="shared" si="153"/>
        <v>1938.1906820877593</v>
      </c>
      <c r="O1359" s="4">
        <f t="shared" si="154"/>
        <v>7.8857397828151443</v>
      </c>
      <c r="P1359" s="14">
        <f>+AVERAGEIF($C$15:C1359,"&lt;&gt;",$B$15:B1359)</f>
        <v>7.9971323529411737</v>
      </c>
    </row>
    <row r="1360" spans="1:16" x14ac:dyDescent="0.25">
      <c r="A1360" s="1">
        <v>42206</v>
      </c>
      <c r="B1360" s="14">
        <v>8.6820000000000004</v>
      </c>
      <c r="G1360">
        <f t="shared" si="150"/>
        <v>17408.746045821401</v>
      </c>
      <c r="H1360">
        <f t="shared" si="151"/>
        <v>16827.371501885893</v>
      </c>
      <c r="I1360" s="5">
        <f t="shared" ref="I1360:I1423" si="156">+C1360*(MAX($A:$A)-A1360)</f>
        <v>0</v>
      </c>
      <c r="J1360" s="6">
        <f>+H1360+SUM($B$4:$B$5)-SUM($F$15:F1360)</f>
        <v>27943.30413346483</v>
      </c>
      <c r="K1360" s="10">
        <f t="shared" si="152"/>
        <v>-1.1085544260515112E-3</v>
      </c>
      <c r="L1360" s="10">
        <f>+H1360/SUM($F$15:F1360)-1</f>
        <v>0.10097470105722661</v>
      </c>
      <c r="M1360" s="14">
        <f t="shared" si="155"/>
        <v>0</v>
      </c>
      <c r="N1360" s="14">
        <f t="shared" si="153"/>
        <v>1938.1906820877593</v>
      </c>
      <c r="O1360" s="4">
        <f t="shared" si="154"/>
        <v>7.8857397828151443</v>
      </c>
      <c r="P1360" s="14">
        <f>+AVERAGEIF($C$15:C1360,"&lt;&gt;",$B$15:B1360)</f>
        <v>7.9971323529411737</v>
      </c>
    </row>
    <row r="1361" spans="1:16" x14ac:dyDescent="0.25">
      <c r="A1361" s="1">
        <v>42207</v>
      </c>
      <c r="B1361" s="14">
        <v>8.6389999999999993</v>
      </c>
      <c r="G1361">
        <f t="shared" ref="G1361:G1424" si="157">+(B1361/B1360*G1360)+C1361</f>
        <v>17322.524428685909</v>
      </c>
      <c r="H1361">
        <f t="shared" ref="H1361:H1424" si="158">+(B1361/B1360*H1360)+F1361</f>
        <v>16744.029302556119</v>
      </c>
      <c r="I1361" s="5">
        <f t="shared" si="156"/>
        <v>0</v>
      </c>
      <c r="J1361" s="6">
        <f>+H1361+SUM($B$4:$B$5)-SUM($F$15:F1361)</f>
        <v>27859.961934135055</v>
      </c>
      <c r="K1361" s="10">
        <f t="shared" ref="K1361:K1424" si="159">+J1361/J1360-1</f>
        <v>-2.9825463349540948E-3</v>
      </c>
      <c r="L1361" s="10">
        <f>+H1361/SUM($F$15:F1361)-1</f>
        <v>9.5521820137454583E-2</v>
      </c>
      <c r="M1361" s="14">
        <f t="shared" si="155"/>
        <v>0</v>
      </c>
      <c r="N1361" s="14">
        <f t="shared" ref="N1361:N1424" si="160">+M1361+N1360</f>
        <v>1938.1906820877593</v>
      </c>
      <c r="O1361" s="4">
        <f t="shared" ref="O1361:O1424" si="161">((O1360*N1360)+(B1361*M1361))/N1361</f>
        <v>7.8857397828151443</v>
      </c>
      <c r="P1361" s="14">
        <f>+AVERAGEIF($C$15:C1361,"&lt;&gt;",$B$15:B1361)</f>
        <v>7.9971323529411737</v>
      </c>
    </row>
    <row r="1362" spans="1:16" x14ac:dyDescent="0.25">
      <c r="A1362" s="1">
        <v>42208</v>
      </c>
      <c r="B1362" s="14">
        <v>8.5150000000000006</v>
      </c>
      <c r="G1362">
        <f t="shared" si="157"/>
        <v>17073.885346713803</v>
      </c>
      <c r="H1362">
        <f t="shared" si="158"/>
        <v>16503.693657977241</v>
      </c>
      <c r="I1362" s="5">
        <f t="shared" si="156"/>
        <v>0</v>
      </c>
      <c r="J1362" s="6">
        <f>+H1362+SUM($B$4:$B$5)-SUM($F$15:F1362)</f>
        <v>27619.626289556181</v>
      </c>
      <c r="K1362" s="10">
        <f t="shared" si="159"/>
        <v>-8.6265604076223301E-3</v>
      </c>
      <c r="L1362" s="10">
        <f>+H1362/SUM($F$15:F1362)-1</f>
        <v>7.9797233299042425E-2</v>
      </c>
      <c r="M1362" s="14">
        <f t="shared" si="155"/>
        <v>0</v>
      </c>
      <c r="N1362" s="14">
        <f t="shared" si="160"/>
        <v>1938.1906820877593</v>
      </c>
      <c r="O1362" s="4">
        <f t="shared" si="161"/>
        <v>7.8857397828151443</v>
      </c>
      <c r="P1362" s="14">
        <f>+AVERAGEIF($C$15:C1362,"&lt;&gt;",$B$15:B1362)</f>
        <v>7.9971323529411737</v>
      </c>
    </row>
    <row r="1363" spans="1:16" x14ac:dyDescent="0.25">
      <c r="A1363" s="1">
        <v>42209</v>
      </c>
      <c r="B1363" s="14">
        <v>8.4149999999999991</v>
      </c>
      <c r="G1363">
        <f t="shared" si="157"/>
        <v>16873.369958026615</v>
      </c>
      <c r="H1363">
        <f t="shared" si="158"/>
        <v>16309.874589768462</v>
      </c>
      <c r="I1363" s="5">
        <f t="shared" si="156"/>
        <v>0</v>
      </c>
      <c r="J1363" s="6">
        <f>+H1363+SUM($B$4:$B$5)-SUM($F$15:F1363)</f>
        <v>27425.807221347401</v>
      </c>
      <c r="K1363" s="10">
        <f t="shared" si="159"/>
        <v>-7.0174399239453233E-3</v>
      </c>
      <c r="L1363" s="10">
        <f>+H1363/SUM($F$15:F1363)-1</f>
        <v>6.7116114880967803E-2</v>
      </c>
      <c r="M1363" s="14">
        <f t="shared" ref="M1363:M1426" si="162">+F1363/B1363</f>
        <v>0</v>
      </c>
      <c r="N1363" s="14">
        <f t="shared" si="160"/>
        <v>1938.1906820877593</v>
      </c>
      <c r="O1363" s="4">
        <f t="shared" si="161"/>
        <v>7.8857397828151443</v>
      </c>
      <c r="P1363" s="14">
        <f>+AVERAGEIF($C$15:C1363,"&lt;&gt;",$B$15:B1363)</f>
        <v>7.9971323529411737</v>
      </c>
    </row>
    <row r="1364" spans="1:16" x14ac:dyDescent="0.25">
      <c r="A1364" s="1">
        <v>42212</v>
      </c>
      <c r="B1364" s="14">
        <v>8.1660000000000004</v>
      </c>
      <c r="G1364">
        <f t="shared" si="157"/>
        <v>16374.086640195526</v>
      </c>
      <c r="H1364">
        <f t="shared" si="158"/>
        <v>15827.265109928614</v>
      </c>
      <c r="I1364" s="5">
        <f t="shared" si="156"/>
        <v>0</v>
      </c>
      <c r="J1364" s="6">
        <f>+H1364+SUM($B$4:$B$5)-SUM($F$15:F1364)</f>
        <v>26943.197741507553</v>
      </c>
      <c r="K1364" s="10">
        <f t="shared" si="159"/>
        <v>-1.7596910674125943E-2</v>
      </c>
      <c r="L1364" s="10">
        <f>+H1364/SUM($F$15:F1364)-1</f>
        <v>3.5540130019962479E-2</v>
      </c>
      <c r="M1364" s="14">
        <f t="shared" si="162"/>
        <v>0</v>
      </c>
      <c r="N1364" s="14">
        <f t="shared" si="160"/>
        <v>1938.1906820877593</v>
      </c>
      <c r="O1364" s="4">
        <f t="shared" si="161"/>
        <v>7.8857397828151443</v>
      </c>
      <c r="P1364" s="14">
        <f>+AVERAGEIF($C$15:C1364,"&lt;&gt;",$B$15:B1364)</f>
        <v>7.9971323529411737</v>
      </c>
    </row>
    <row r="1365" spans="1:16" x14ac:dyDescent="0.25">
      <c r="A1365" s="1">
        <v>42213</v>
      </c>
      <c r="B1365" s="14">
        <v>8.202</v>
      </c>
      <c r="G1365">
        <f t="shared" si="157"/>
        <v>16446.272180122909</v>
      </c>
      <c r="H1365">
        <f t="shared" si="158"/>
        <v>15897.03997448377</v>
      </c>
      <c r="I1365" s="5">
        <f t="shared" si="156"/>
        <v>0</v>
      </c>
      <c r="J1365" s="6">
        <f>+H1365+SUM($B$4:$B$5)-SUM($F$15:F1365)</f>
        <v>27012.972606062707</v>
      </c>
      <c r="K1365" s="10">
        <f t="shared" si="159"/>
        <v>2.5897024259915469E-3</v>
      </c>
      <c r="L1365" s="10">
        <f>+H1365/SUM($F$15:F1365)-1</f>
        <v>4.0105332650469228E-2</v>
      </c>
      <c r="M1365" s="14">
        <f t="shared" si="162"/>
        <v>0</v>
      </c>
      <c r="N1365" s="14">
        <f t="shared" si="160"/>
        <v>1938.1906820877593</v>
      </c>
      <c r="O1365" s="4">
        <f t="shared" si="161"/>
        <v>7.8857397828151443</v>
      </c>
      <c r="P1365" s="14">
        <f>+AVERAGEIF($C$15:C1365,"&lt;&gt;",$B$15:B1365)</f>
        <v>7.9971323529411737</v>
      </c>
    </row>
    <row r="1366" spans="1:16" x14ac:dyDescent="0.25">
      <c r="A1366" s="1">
        <v>42214</v>
      </c>
      <c r="B1366" s="14">
        <v>8.2780000000000005</v>
      </c>
      <c r="G1366">
        <f t="shared" si="157"/>
        <v>16598.66387552517</v>
      </c>
      <c r="H1366">
        <f t="shared" si="158"/>
        <v>16044.342466322441</v>
      </c>
      <c r="I1366" s="5">
        <f t="shared" si="156"/>
        <v>0</v>
      </c>
      <c r="J1366" s="6">
        <f>+H1366+SUM($B$4:$B$5)-SUM($F$15:F1366)</f>
        <v>27160.27509790138</v>
      </c>
      <c r="K1366" s="10">
        <f t="shared" si="159"/>
        <v>5.4530278465396709E-3</v>
      </c>
      <c r="L1366" s="10">
        <f>+H1366/SUM($F$15:F1366)-1</f>
        <v>4.9742982648205869E-2</v>
      </c>
      <c r="M1366" s="14">
        <f t="shared" si="162"/>
        <v>0</v>
      </c>
      <c r="N1366" s="14">
        <f t="shared" si="160"/>
        <v>1938.1906820877593</v>
      </c>
      <c r="O1366" s="4">
        <f t="shared" si="161"/>
        <v>7.8857397828151443</v>
      </c>
      <c r="P1366" s="14">
        <f>+AVERAGEIF($C$15:C1366,"&lt;&gt;",$B$15:B1366)</f>
        <v>7.9971323529411737</v>
      </c>
    </row>
    <row r="1367" spans="1:16" x14ac:dyDescent="0.25">
      <c r="A1367" s="1">
        <v>42215</v>
      </c>
      <c r="B1367" s="14">
        <v>8.3059999999999992</v>
      </c>
      <c r="G1367">
        <f t="shared" si="157"/>
        <v>16654.808184357582</v>
      </c>
      <c r="H1367">
        <f t="shared" si="158"/>
        <v>16098.611805420898</v>
      </c>
      <c r="I1367" s="5">
        <f t="shared" si="156"/>
        <v>0</v>
      </c>
      <c r="J1367" s="6">
        <f>+H1367+SUM($B$4:$B$5)-SUM($F$15:F1367)</f>
        <v>27214.544436999837</v>
      </c>
      <c r="K1367" s="10">
        <f t="shared" si="159"/>
        <v>1.9981144853222776E-3</v>
      </c>
      <c r="L1367" s="10">
        <f>+H1367/SUM($F$15:F1367)-1</f>
        <v>5.3293695805266772E-2</v>
      </c>
      <c r="M1367" s="14">
        <f t="shared" si="162"/>
        <v>0</v>
      </c>
      <c r="N1367" s="14">
        <f t="shared" si="160"/>
        <v>1938.1906820877593</v>
      </c>
      <c r="O1367" s="4">
        <f t="shared" si="161"/>
        <v>7.8857397828151443</v>
      </c>
      <c r="P1367" s="14">
        <f>+AVERAGEIF($C$15:C1367,"&lt;&gt;",$B$15:B1367)</f>
        <v>7.9971323529411737</v>
      </c>
    </row>
    <row r="1368" spans="1:16" x14ac:dyDescent="0.25">
      <c r="A1368" s="1">
        <v>42216</v>
      </c>
      <c r="B1368" s="14">
        <v>8.2929999999999993</v>
      </c>
      <c r="G1368">
        <f t="shared" si="157"/>
        <v>16628.741183828246</v>
      </c>
      <c r="H1368">
        <f t="shared" si="158"/>
        <v>16073.415326553757</v>
      </c>
      <c r="I1368" s="5">
        <f t="shared" si="156"/>
        <v>0</v>
      </c>
      <c r="J1368" s="6">
        <f>+H1368+SUM($B$4:$B$5)-SUM($F$15:F1368)</f>
        <v>27189.347958132697</v>
      </c>
      <c r="K1368" s="10">
        <f t="shared" si="159"/>
        <v>-9.2584606460954788E-4</v>
      </c>
      <c r="L1368" s="10">
        <f>+H1368/SUM($F$15:F1368)-1</f>
        <v>5.1645150410916996E-2</v>
      </c>
      <c r="M1368" s="14">
        <f t="shared" si="162"/>
        <v>0</v>
      </c>
      <c r="N1368" s="14">
        <f t="shared" si="160"/>
        <v>1938.1906820877593</v>
      </c>
      <c r="O1368" s="4">
        <f t="shared" si="161"/>
        <v>7.8857397828151443</v>
      </c>
      <c r="P1368" s="14">
        <f>+AVERAGEIF($C$15:C1368,"&lt;&gt;",$B$15:B1368)</f>
        <v>7.9971323529411737</v>
      </c>
    </row>
    <row r="1369" spans="1:16" x14ac:dyDescent="0.25">
      <c r="A1369" s="1">
        <v>42220</v>
      </c>
      <c r="B1369" s="14">
        <v>8.282</v>
      </c>
      <c r="G1369">
        <f t="shared" si="157"/>
        <v>16606.684491072658</v>
      </c>
      <c r="H1369">
        <f t="shared" si="158"/>
        <v>16052.095229050792</v>
      </c>
      <c r="I1369" s="5">
        <f t="shared" si="156"/>
        <v>0</v>
      </c>
      <c r="J1369" s="6">
        <f>+H1369+SUM($B$4:$B$5)-SUM($F$15:F1369)</f>
        <v>27168.027860629729</v>
      </c>
      <c r="K1369" s="10">
        <f t="shared" si="159"/>
        <v>-7.8413419607559209E-4</v>
      </c>
      <c r="L1369" s="10">
        <f>+H1369/SUM($F$15:F1369)-1</f>
        <v>5.0250227384928792E-2</v>
      </c>
      <c r="M1369" s="14">
        <f t="shared" si="162"/>
        <v>0</v>
      </c>
      <c r="N1369" s="14">
        <f t="shared" si="160"/>
        <v>1938.1906820877593</v>
      </c>
      <c r="O1369" s="4">
        <f t="shared" si="161"/>
        <v>7.8857397828151443</v>
      </c>
      <c r="P1369" s="14">
        <f>+AVERAGEIF($C$15:C1369,"&lt;&gt;",$B$15:B1369)</f>
        <v>7.9971323529411737</v>
      </c>
    </row>
    <row r="1370" spans="1:16" x14ac:dyDescent="0.25">
      <c r="A1370" s="1">
        <v>42221</v>
      </c>
      <c r="B1370" s="14">
        <v>8.3369999999999997</v>
      </c>
      <c r="G1370">
        <f t="shared" si="157"/>
        <v>16716.96795485061</v>
      </c>
      <c r="H1370">
        <f t="shared" si="158"/>
        <v>16158.695716565619</v>
      </c>
      <c r="I1370" s="5">
        <f t="shared" si="156"/>
        <v>0</v>
      </c>
      <c r="J1370" s="6">
        <f>+H1370+SUM($B$4:$B$5)-SUM($F$15:F1370)</f>
        <v>27274.628348144557</v>
      </c>
      <c r="K1370" s="10">
        <f t="shared" si="159"/>
        <v>3.9237477251452546E-3</v>
      </c>
      <c r="L1370" s="10">
        <f>+H1370/SUM($F$15:F1370)-1</f>
        <v>5.7224842514869811E-2</v>
      </c>
      <c r="M1370" s="14">
        <f t="shared" si="162"/>
        <v>0</v>
      </c>
      <c r="N1370" s="14">
        <f t="shared" si="160"/>
        <v>1938.1906820877593</v>
      </c>
      <c r="O1370" s="4">
        <f t="shared" si="161"/>
        <v>7.8857397828151443</v>
      </c>
      <c r="P1370" s="14">
        <f>+AVERAGEIF($C$15:C1370,"&lt;&gt;",$B$15:B1370)</f>
        <v>7.9971323529411737</v>
      </c>
    </row>
    <row r="1371" spans="1:16" x14ac:dyDescent="0.25">
      <c r="A1371" s="1">
        <v>42222</v>
      </c>
      <c r="B1371" s="14">
        <v>8.2490000000000006</v>
      </c>
      <c r="G1371">
        <f t="shared" si="157"/>
        <v>16540.514412805889</v>
      </c>
      <c r="H1371">
        <f t="shared" si="158"/>
        <v>15988.134936541897</v>
      </c>
      <c r="I1371" s="5">
        <f t="shared" si="156"/>
        <v>0</v>
      </c>
      <c r="J1371" s="6">
        <f>+H1371+SUM($B$4:$B$5)-SUM($F$15:F1371)</f>
        <v>27104.067568120838</v>
      </c>
      <c r="K1371" s="10">
        <f t="shared" si="159"/>
        <v>-6.2534593632811442E-3</v>
      </c>
      <c r="L1371" s="10">
        <f>+H1371/SUM($F$15:F1371)-1</f>
        <v>4.6065458306964402E-2</v>
      </c>
      <c r="M1371" s="14">
        <f t="shared" si="162"/>
        <v>0</v>
      </c>
      <c r="N1371" s="14">
        <f t="shared" si="160"/>
        <v>1938.1906820877593</v>
      </c>
      <c r="O1371" s="4">
        <f t="shared" si="161"/>
        <v>7.8857397828151443</v>
      </c>
      <c r="P1371" s="14">
        <f>+AVERAGEIF($C$15:C1371,"&lt;&gt;",$B$15:B1371)</f>
        <v>7.9971323529411737</v>
      </c>
    </row>
    <row r="1372" spans="1:16" x14ac:dyDescent="0.25">
      <c r="A1372" s="1">
        <v>42223</v>
      </c>
      <c r="B1372" s="14">
        <v>8.2319999999999993</v>
      </c>
      <c r="G1372">
        <f t="shared" si="157"/>
        <v>16506.426796729065</v>
      </c>
      <c r="H1372">
        <f t="shared" si="158"/>
        <v>15955.185694946404</v>
      </c>
      <c r="I1372" s="5">
        <f t="shared" si="156"/>
        <v>0</v>
      </c>
      <c r="J1372" s="6">
        <f>+H1372+SUM($B$4:$B$5)-SUM($F$15:F1372)</f>
        <v>27071.118326525342</v>
      </c>
      <c r="K1372" s="10">
        <f t="shared" si="159"/>
        <v>-1.2156567095578108E-3</v>
      </c>
      <c r="L1372" s="10">
        <f>+H1372/SUM($F$15:F1372)-1</f>
        <v>4.3909668175891481E-2</v>
      </c>
      <c r="M1372" s="14">
        <f t="shared" si="162"/>
        <v>0</v>
      </c>
      <c r="N1372" s="14">
        <f t="shared" si="160"/>
        <v>1938.1906820877593</v>
      </c>
      <c r="O1372" s="4">
        <f t="shared" si="161"/>
        <v>7.8857397828151443</v>
      </c>
      <c r="P1372" s="14">
        <f>+AVERAGEIF($C$15:C1372,"&lt;&gt;",$B$15:B1372)</f>
        <v>7.9971323529411737</v>
      </c>
    </row>
    <row r="1373" spans="1:16" x14ac:dyDescent="0.25">
      <c r="A1373" s="1">
        <v>42226</v>
      </c>
      <c r="B1373" s="14">
        <v>8.2279999999999998</v>
      </c>
      <c r="C1373">
        <f>+$B$3</f>
        <v>200</v>
      </c>
      <c r="D1373" s="7">
        <f>+$D$11</f>
        <v>2.223157894736842</v>
      </c>
      <c r="E1373">
        <v>1.54</v>
      </c>
      <c r="F1373" s="6">
        <f>+C1373-D1373-E1373</f>
        <v>196.23684210526318</v>
      </c>
      <c r="G1373">
        <f t="shared" si="157"/>
        <v>16698.406181181581</v>
      </c>
      <c r="H1373">
        <f t="shared" si="158"/>
        <v>16143.669774323318</v>
      </c>
      <c r="I1373" s="5">
        <f t="shared" si="156"/>
        <v>573400</v>
      </c>
      <c r="J1373" s="6">
        <f>+H1373+SUM($B$4:$B$5)-SUM($F$15:F1373)</f>
        <v>27063.36556379699</v>
      </c>
      <c r="K1373" s="10">
        <f t="shared" si="159"/>
        <v>-2.8638501870670297E-4</v>
      </c>
      <c r="L1373" s="10">
        <f>+H1373/SUM($F$15:F1373)-1</f>
        <v>4.2852230471408514E-2</v>
      </c>
      <c r="M1373" s="14">
        <f t="shared" si="162"/>
        <v>23.849883581096645</v>
      </c>
      <c r="N1373" s="14">
        <f t="shared" si="160"/>
        <v>1962.0405656688561</v>
      </c>
      <c r="O1373" s="4">
        <f t="shared" si="161"/>
        <v>7.8899001791276007</v>
      </c>
      <c r="P1373" s="14">
        <f>+AVERAGEIF($C$15:C1373,"&lt;&gt;",$B$15:B1373)</f>
        <v>8.0004782608695617</v>
      </c>
    </row>
    <row r="1374" spans="1:16" x14ac:dyDescent="0.25">
      <c r="A1374" s="1">
        <v>42227</v>
      </c>
      <c r="B1374" s="14">
        <v>8.1020000000000003</v>
      </c>
      <c r="G1374">
        <f t="shared" si="157"/>
        <v>16442.694078747347</v>
      </c>
      <c r="H1374">
        <f t="shared" si="158"/>
        <v>15896.452663049044</v>
      </c>
      <c r="I1374" s="5">
        <f t="shared" si="156"/>
        <v>0</v>
      </c>
      <c r="J1374" s="6">
        <f>+H1374+SUM($B$4:$B$5)-SUM($F$15:F1374)</f>
        <v>26816.148452522717</v>
      </c>
      <c r="K1374" s="10">
        <f t="shared" si="159"/>
        <v>-9.1347512079199555E-3</v>
      </c>
      <c r="L1374" s="10">
        <f>+H1374/SUM($F$15:F1374)-1</f>
        <v>2.6882446679551864E-2</v>
      </c>
      <c r="M1374" s="14">
        <f t="shared" si="162"/>
        <v>0</v>
      </c>
      <c r="N1374" s="14">
        <f t="shared" si="160"/>
        <v>1962.0405656688561</v>
      </c>
      <c r="O1374" s="4">
        <f t="shared" si="161"/>
        <v>7.8899001791276007</v>
      </c>
      <c r="P1374" s="14">
        <f>+AVERAGEIF($C$15:C1374,"&lt;&gt;",$B$15:B1374)</f>
        <v>8.0004782608695617</v>
      </c>
    </row>
    <row r="1375" spans="1:16" x14ac:dyDescent="0.25">
      <c r="A1375" s="1">
        <v>42228</v>
      </c>
      <c r="B1375" s="14">
        <v>7.8680000000000003</v>
      </c>
      <c r="G1375">
        <f t="shared" si="157"/>
        <v>15967.800174226626</v>
      </c>
      <c r="H1375">
        <f t="shared" si="158"/>
        <v>15437.335170682532</v>
      </c>
      <c r="I1375" s="5">
        <f t="shared" si="156"/>
        <v>0</v>
      </c>
      <c r="J1375" s="6">
        <f>+H1375+SUM($B$4:$B$5)-SUM($F$15:F1375)</f>
        <v>26357.030960156208</v>
      </c>
      <c r="K1375" s="10">
        <f t="shared" si="159"/>
        <v>-1.7120933424848994E-2</v>
      </c>
      <c r="L1375" s="10">
        <f>+H1375/SUM($F$15:F1375)-1</f>
        <v>-2.7757232196106152E-3</v>
      </c>
      <c r="M1375" s="14">
        <f t="shared" si="162"/>
        <v>0</v>
      </c>
      <c r="N1375" s="14">
        <f t="shared" si="160"/>
        <v>1962.0405656688561</v>
      </c>
      <c r="O1375" s="4">
        <f t="shared" si="161"/>
        <v>7.8899001791276007</v>
      </c>
      <c r="P1375" s="14">
        <f>+AVERAGEIF($C$15:C1375,"&lt;&gt;",$B$15:B1375)</f>
        <v>8.0004782608695617</v>
      </c>
    </row>
    <row r="1376" spans="1:16" x14ac:dyDescent="0.25">
      <c r="A1376" s="1">
        <v>42229</v>
      </c>
      <c r="B1376" s="14">
        <v>7.9359999999999999</v>
      </c>
      <c r="G1376">
        <f t="shared" si="157"/>
        <v>16105.803531095897</v>
      </c>
      <c r="H1376">
        <f t="shared" si="158"/>
        <v>15570.753929148015</v>
      </c>
      <c r="I1376" s="5">
        <f t="shared" si="156"/>
        <v>0</v>
      </c>
      <c r="J1376" s="6">
        <f>+H1376+SUM($B$4:$B$5)-SUM($F$15:F1376)</f>
        <v>26490.449718621687</v>
      </c>
      <c r="K1376" s="10">
        <f t="shared" si="159"/>
        <v>5.061979805964123E-3</v>
      </c>
      <c r="L1376" s="10">
        <f>+H1376/SUM($F$15:F1376)-1</f>
        <v>5.8428902553597784E-3</v>
      </c>
      <c r="M1376" s="14">
        <f t="shared" si="162"/>
        <v>0</v>
      </c>
      <c r="N1376" s="14">
        <f t="shared" si="160"/>
        <v>1962.0405656688561</v>
      </c>
      <c r="O1376" s="4">
        <f t="shared" si="161"/>
        <v>7.8899001791276007</v>
      </c>
      <c r="P1376" s="14">
        <f>+AVERAGEIF($C$15:C1376,"&lt;&gt;",$B$15:B1376)</f>
        <v>8.0004782608695617</v>
      </c>
    </row>
    <row r="1377" spans="1:16" x14ac:dyDescent="0.25">
      <c r="A1377" s="1">
        <v>42230</v>
      </c>
      <c r="B1377" s="14">
        <v>7.94</v>
      </c>
      <c r="G1377">
        <f t="shared" si="157"/>
        <v>16113.921375617618</v>
      </c>
      <c r="H1377">
        <f t="shared" si="158"/>
        <v>15578.60209141069</v>
      </c>
      <c r="I1377" s="5">
        <f t="shared" si="156"/>
        <v>0</v>
      </c>
      <c r="J1377" s="6">
        <f>+H1377+SUM($B$4:$B$5)-SUM($F$15:F1377)</f>
        <v>26498.297880884365</v>
      </c>
      <c r="K1377" s="10">
        <f t="shared" si="159"/>
        <v>2.9626383644076881E-4</v>
      </c>
      <c r="L1377" s="10">
        <f>+H1377/SUM($F$15:F1377)-1</f>
        <v>6.349867518593344E-3</v>
      </c>
      <c r="M1377" s="14">
        <f t="shared" si="162"/>
        <v>0</v>
      </c>
      <c r="N1377" s="14">
        <f t="shared" si="160"/>
        <v>1962.0405656688561</v>
      </c>
      <c r="O1377" s="4">
        <f t="shared" si="161"/>
        <v>7.8899001791276007</v>
      </c>
      <c r="P1377" s="14">
        <f>+AVERAGEIF($C$15:C1377,"&lt;&gt;",$B$15:B1377)</f>
        <v>8.0004782608695617</v>
      </c>
    </row>
    <row r="1378" spans="1:16" x14ac:dyDescent="0.25">
      <c r="A1378" s="1">
        <v>42233</v>
      </c>
      <c r="B1378" s="14">
        <v>7.8869999999999996</v>
      </c>
      <c r="G1378">
        <f t="shared" si="157"/>
        <v>16006.359935704804</v>
      </c>
      <c r="H1378">
        <f t="shared" si="158"/>
        <v>15474.61394143024</v>
      </c>
      <c r="I1378" s="5">
        <f t="shared" si="156"/>
        <v>0</v>
      </c>
      <c r="J1378" s="6">
        <f>+H1378+SUM($B$4:$B$5)-SUM($F$15:F1378)</f>
        <v>26394.309730903911</v>
      </c>
      <c r="K1378" s="10">
        <f t="shared" si="159"/>
        <v>-3.9243331948302096E-3</v>
      </c>
      <c r="L1378" s="10">
        <f>+H1378/SUM($F$15:F1378)-1</f>
        <v>-3.675812192512895E-4</v>
      </c>
      <c r="M1378" s="14">
        <f t="shared" si="162"/>
        <v>0</v>
      </c>
      <c r="N1378" s="14">
        <f t="shared" si="160"/>
        <v>1962.0405656688561</v>
      </c>
      <c r="O1378" s="4">
        <f t="shared" si="161"/>
        <v>7.8899001791276007</v>
      </c>
      <c r="P1378" s="14">
        <f>+AVERAGEIF($C$15:C1378,"&lt;&gt;",$B$15:B1378)</f>
        <v>8.0004782608695617</v>
      </c>
    </row>
    <row r="1379" spans="1:16" x14ac:dyDescent="0.25">
      <c r="A1379" s="1">
        <v>42234</v>
      </c>
      <c r="B1379" s="14">
        <v>7.86</v>
      </c>
      <c r="G1379">
        <f t="shared" si="157"/>
        <v>15951.564485183186</v>
      </c>
      <c r="H1379">
        <f t="shared" si="158"/>
        <v>15421.638846157182</v>
      </c>
      <c r="I1379" s="5">
        <f t="shared" si="156"/>
        <v>0</v>
      </c>
      <c r="J1379" s="6">
        <f>+H1379+SUM($B$4:$B$5)-SUM($F$15:F1379)</f>
        <v>26341.334635630858</v>
      </c>
      <c r="K1379" s="10">
        <f t="shared" si="159"/>
        <v>-2.007065000492414E-3</v>
      </c>
      <c r="L1379" s="10">
        <f>+H1379/SUM($F$15:F1379)-1</f>
        <v>-3.7896777460776354E-3</v>
      </c>
      <c r="M1379" s="14">
        <f t="shared" si="162"/>
        <v>0</v>
      </c>
      <c r="N1379" s="14">
        <f t="shared" si="160"/>
        <v>1962.0405656688561</v>
      </c>
      <c r="O1379" s="4">
        <f t="shared" si="161"/>
        <v>7.8899001791276007</v>
      </c>
      <c r="P1379" s="14">
        <f>+AVERAGEIF($C$15:C1379,"&lt;&gt;",$B$15:B1379)</f>
        <v>8.0004782608695617</v>
      </c>
    </row>
    <row r="1380" spans="1:16" x14ac:dyDescent="0.25">
      <c r="A1380" s="1">
        <v>42235</v>
      </c>
      <c r="B1380" s="14">
        <v>7.7830000000000004</v>
      </c>
      <c r="G1380">
        <f t="shared" si="157"/>
        <v>15795.295978140042</v>
      </c>
      <c r="H1380">
        <f t="shared" si="158"/>
        <v>15270.561722600682</v>
      </c>
      <c r="I1380" s="5">
        <f t="shared" si="156"/>
        <v>0</v>
      </c>
      <c r="J1380" s="6">
        <f>+H1380+SUM($B$4:$B$5)-SUM($F$15:F1380)</f>
        <v>26190.257512074353</v>
      </c>
      <c r="K1380" s="10">
        <f t="shared" si="159"/>
        <v>-5.7353632853571757E-3</v>
      </c>
      <c r="L1380" s="10">
        <f>+H1380/SUM($F$15:F1380)-1</f>
        <v>-1.3548990063323441E-2</v>
      </c>
      <c r="M1380" s="14">
        <f t="shared" si="162"/>
        <v>0</v>
      </c>
      <c r="N1380" s="14">
        <f t="shared" si="160"/>
        <v>1962.0405656688561</v>
      </c>
      <c r="O1380" s="4">
        <f t="shared" si="161"/>
        <v>7.8899001791276007</v>
      </c>
      <c r="P1380" s="14">
        <f>+AVERAGEIF($C$15:C1380,"&lt;&gt;",$B$15:B1380)</f>
        <v>8.0004782608695617</v>
      </c>
    </row>
    <row r="1381" spans="1:16" x14ac:dyDescent="0.25">
      <c r="A1381" s="1">
        <v>42236</v>
      </c>
      <c r="B1381" s="14">
        <v>7.6059999999999999</v>
      </c>
      <c r="G1381">
        <f t="shared" si="157"/>
        <v>15436.081358053856</v>
      </c>
      <c r="H1381">
        <f t="shared" si="158"/>
        <v>14923.280542477294</v>
      </c>
      <c r="I1381" s="5">
        <f t="shared" si="156"/>
        <v>0</v>
      </c>
      <c r="J1381" s="6">
        <f>+H1381+SUM($B$4:$B$5)-SUM($F$15:F1381)</f>
        <v>25842.976331950969</v>
      </c>
      <c r="K1381" s="10">
        <f t="shared" si="159"/>
        <v>-1.3259937591804105E-2</v>
      </c>
      <c r="L1381" s="10">
        <f>+H1381/SUM($F$15:F1381)-1</f>
        <v>-3.5982733961407942E-2</v>
      </c>
      <c r="M1381" s="14">
        <f t="shared" si="162"/>
        <v>0</v>
      </c>
      <c r="N1381" s="14">
        <f t="shared" si="160"/>
        <v>1962.0405656688561</v>
      </c>
      <c r="O1381" s="4">
        <f t="shared" si="161"/>
        <v>7.8899001791276007</v>
      </c>
      <c r="P1381" s="14">
        <f>+AVERAGEIF($C$15:C1381,"&lt;&gt;",$B$15:B1381)</f>
        <v>8.0004782608695617</v>
      </c>
    </row>
    <row r="1382" spans="1:16" x14ac:dyDescent="0.25">
      <c r="A1382" s="1">
        <v>42237</v>
      </c>
      <c r="B1382" s="14">
        <v>7.3780000000000001</v>
      </c>
      <c r="G1382">
        <f t="shared" si="157"/>
        <v>14973.36422031572</v>
      </c>
      <c r="H1382">
        <f t="shared" si="158"/>
        <v>14475.935293504797</v>
      </c>
      <c r="I1382" s="5">
        <f t="shared" si="156"/>
        <v>0</v>
      </c>
      <c r="J1382" s="6">
        <f>+H1382+SUM($B$4:$B$5)-SUM($F$15:F1382)</f>
        <v>25395.631082978467</v>
      </c>
      <c r="K1382" s="10">
        <f t="shared" si="159"/>
        <v>-1.7310128803524338E-2</v>
      </c>
      <c r="L1382" s="10">
        <f>+H1382/SUM($F$15:F1382)-1</f>
        <v>-6.4880437965720072E-2</v>
      </c>
      <c r="M1382" s="14">
        <f t="shared" si="162"/>
        <v>0</v>
      </c>
      <c r="N1382" s="14">
        <f t="shared" si="160"/>
        <v>1962.0405656688561</v>
      </c>
      <c r="O1382" s="4">
        <f t="shared" si="161"/>
        <v>7.8899001791276007</v>
      </c>
      <c r="P1382" s="14">
        <f>+AVERAGEIF($C$15:C1382,"&lt;&gt;",$B$15:B1382)</f>
        <v>8.0004782608695617</v>
      </c>
    </row>
    <row r="1383" spans="1:16" x14ac:dyDescent="0.25">
      <c r="A1383" s="1">
        <v>42240</v>
      </c>
      <c r="B1383" s="14">
        <v>6.9</v>
      </c>
      <c r="G1383">
        <f t="shared" si="157"/>
        <v>14003.281799969973</v>
      </c>
      <c r="H1383">
        <f t="shared" si="158"/>
        <v>13538.079903115085</v>
      </c>
      <c r="I1383" s="5">
        <f t="shared" si="156"/>
        <v>0</v>
      </c>
      <c r="J1383" s="6">
        <f>+H1383+SUM($B$4:$B$5)-SUM($F$15:F1383)</f>
        <v>24457.775692588755</v>
      </c>
      <c r="K1383" s="10">
        <f t="shared" si="159"/>
        <v>-3.6929792661002714E-2</v>
      </c>
      <c r="L1383" s="10">
        <f>+H1383/SUM($F$15:F1383)-1</f>
        <v>-0.12546422092212917</v>
      </c>
      <c r="M1383" s="14">
        <f t="shared" si="162"/>
        <v>0</v>
      </c>
      <c r="N1383" s="14">
        <f t="shared" si="160"/>
        <v>1962.0405656688561</v>
      </c>
      <c r="O1383" s="4">
        <f t="shared" si="161"/>
        <v>7.8899001791276007</v>
      </c>
      <c r="P1383" s="14">
        <f>+AVERAGEIF($C$15:C1383,"&lt;&gt;",$B$15:B1383)</f>
        <v>8.0004782608695617</v>
      </c>
    </row>
    <row r="1384" spans="1:16" x14ac:dyDescent="0.25">
      <c r="A1384" s="1">
        <v>42241</v>
      </c>
      <c r="B1384" s="14">
        <v>7.1219999999999999</v>
      </c>
      <c r="G1384">
        <f t="shared" si="157"/>
        <v>14453.822170925527</v>
      </c>
      <c r="H1384">
        <f t="shared" si="158"/>
        <v>13973.65290869357</v>
      </c>
      <c r="I1384" s="5">
        <f t="shared" si="156"/>
        <v>0</v>
      </c>
      <c r="J1384" s="6">
        <f>+H1384+SUM($B$4:$B$5)-SUM($F$15:F1384)</f>
        <v>24893.348698167243</v>
      </c>
      <c r="K1384" s="10">
        <f t="shared" si="159"/>
        <v>1.7809183102062587E-2</v>
      </c>
      <c r="L1384" s="10">
        <f>+H1384/SUM($F$15:F1384)-1</f>
        <v>-9.7326982812667273E-2</v>
      </c>
      <c r="M1384" s="14">
        <f t="shared" si="162"/>
        <v>0</v>
      </c>
      <c r="N1384" s="14">
        <f t="shared" si="160"/>
        <v>1962.0405656688561</v>
      </c>
      <c r="O1384" s="4">
        <f t="shared" si="161"/>
        <v>7.8899001791276007</v>
      </c>
      <c r="P1384" s="14">
        <f>+AVERAGEIF($C$15:C1384,"&lt;&gt;",$B$15:B1384)</f>
        <v>8.0004782608695617</v>
      </c>
    </row>
    <row r="1385" spans="1:16" x14ac:dyDescent="0.25">
      <c r="A1385" s="1">
        <v>42242</v>
      </c>
      <c r="B1385" s="14">
        <v>7.1189999999999998</v>
      </c>
      <c r="G1385">
        <f t="shared" si="157"/>
        <v>14447.733787534235</v>
      </c>
      <c r="H1385">
        <f t="shared" si="158"/>
        <v>13967.766786996563</v>
      </c>
      <c r="I1385" s="5">
        <f t="shared" si="156"/>
        <v>0</v>
      </c>
      <c r="J1385" s="6">
        <f>+H1385+SUM($B$4:$B$5)-SUM($F$15:F1385)</f>
        <v>24887.46257647024</v>
      </c>
      <c r="K1385" s="10">
        <f t="shared" si="159"/>
        <v>-2.3645359121315934E-4</v>
      </c>
      <c r="L1385" s="10">
        <f>+H1385/SUM($F$15:F1385)-1</f>
        <v>-9.7707215760092447E-2</v>
      </c>
      <c r="M1385" s="14">
        <f t="shared" si="162"/>
        <v>0</v>
      </c>
      <c r="N1385" s="14">
        <f t="shared" si="160"/>
        <v>1962.0405656688561</v>
      </c>
      <c r="O1385" s="4">
        <f t="shared" si="161"/>
        <v>7.8899001791276007</v>
      </c>
      <c r="P1385" s="14">
        <f>+AVERAGEIF($C$15:C1385,"&lt;&gt;",$B$15:B1385)</f>
        <v>8.0004782608695617</v>
      </c>
    </row>
    <row r="1386" spans="1:16" x14ac:dyDescent="0.25">
      <c r="A1386" s="1">
        <v>42243</v>
      </c>
      <c r="B1386" s="14">
        <v>7.4390000000000001</v>
      </c>
      <c r="G1386">
        <f t="shared" si="157"/>
        <v>15097.161349271973</v>
      </c>
      <c r="H1386">
        <f t="shared" si="158"/>
        <v>14595.619768010596</v>
      </c>
      <c r="I1386" s="5">
        <f t="shared" si="156"/>
        <v>0</v>
      </c>
      <c r="J1386" s="6">
        <f>+H1386+SUM($B$4:$B$5)-SUM($F$15:F1386)</f>
        <v>25515.315557484271</v>
      </c>
      <c r="K1386" s="10">
        <f t="shared" si="159"/>
        <v>2.5227681571990956E-2</v>
      </c>
      <c r="L1386" s="10">
        <f>+H1386/SUM($F$15:F1386)-1</f>
        <v>-5.7149034701408641E-2</v>
      </c>
      <c r="M1386" s="14">
        <f t="shared" si="162"/>
        <v>0</v>
      </c>
      <c r="N1386" s="14">
        <f t="shared" si="160"/>
        <v>1962.0405656688561</v>
      </c>
      <c r="O1386" s="4">
        <f t="shared" si="161"/>
        <v>7.8899001791276007</v>
      </c>
      <c r="P1386" s="14">
        <f>+AVERAGEIF($C$15:C1386,"&lt;&gt;",$B$15:B1386)</f>
        <v>8.0004782608695617</v>
      </c>
    </row>
    <row r="1387" spans="1:16" x14ac:dyDescent="0.25">
      <c r="A1387" s="1">
        <v>42244</v>
      </c>
      <c r="B1387" s="14">
        <v>7.4909999999999997</v>
      </c>
      <c r="G1387">
        <f t="shared" si="157"/>
        <v>15202.693328054354</v>
      </c>
      <c r="H1387">
        <f t="shared" si="158"/>
        <v>14697.645877425375</v>
      </c>
      <c r="I1387" s="5">
        <f t="shared" si="156"/>
        <v>0</v>
      </c>
      <c r="J1387" s="6">
        <f>+H1387+SUM($B$4:$B$5)-SUM($F$15:F1387)</f>
        <v>25617.34166689905</v>
      </c>
      <c r="K1387" s="10">
        <f t="shared" si="159"/>
        <v>3.9986222856982501E-3</v>
      </c>
      <c r="L1387" s="10">
        <f>+H1387/SUM($F$15:F1387)-1</f>
        <v>-5.055833027937251E-2</v>
      </c>
      <c r="M1387" s="14">
        <f t="shared" si="162"/>
        <v>0</v>
      </c>
      <c r="N1387" s="14">
        <f t="shared" si="160"/>
        <v>1962.0405656688561</v>
      </c>
      <c r="O1387" s="4">
        <f t="shared" si="161"/>
        <v>7.8899001791276007</v>
      </c>
      <c r="P1387" s="14">
        <f>+AVERAGEIF($C$15:C1387,"&lt;&gt;",$B$15:B1387)</f>
        <v>8.0004782608695617</v>
      </c>
    </row>
    <row r="1388" spans="1:16" x14ac:dyDescent="0.25">
      <c r="A1388" s="1">
        <v>42247</v>
      </c>
      <c r="B1388" s="14">
        <v>7.4980000000000002</v>
      </c>
      <c r="G1388">
        <f t="shared" si="157"/>
        <v>15216.899555967368</v>
      </c>
      <c r="H1388">
        <f t="shared" si="158"/>
        <v>14711.380161385057</v>
      </c>
      <c r="I1388" s="5">
        <f t="shared" si="156"/>
        <v>0</v>
      </c>
      <c r="J1388" s="6">
        <f>+H1388+SUM($B$4:$B$5)-SUM($F$15:F1388)</f>
        <v>25631.075950858733</v>
      </c>
      <c r="K1388" s="10">
        <f t="shared" si="159"/>
        <v>5.3613228641236077E-4</v>
      </c>
      <c r="L1388" s="10">
        <f>+H1388/SUM($F$15:F1388)-1</f>
        <v>-4.967112006871377E-2</v>
      </c>
      <c r="M1388" s="14">
        <f t="shared" si="162"/>
        <v>0</v>
      </c>
      <c r="N1388" s="14">
        <f t="shared" si="160"/>
        <v>1962.0405656688561</v>
      </c>
      <c r="O1388" s="4">
        <f t="shared" si="161"/>
        <v>7.8899001791276007</v>
      </c>
      <c r="P1388" s="14">
        <f>+AVERAGEIF($C$15:C1388,"&lt;&gt;",$B$15:B1388)</f>
        <v>8.0004782608695617</v>
      </c>
    </row>
    <row r="1389" spans="1:16" x14ac:dyDescent="0.25">
      <c r="A1389" s="1">
        <v>42248</v>
      </c>
      <c r="B1389" s="14">
        <v>7.3170000000000002</v>
      </c>
      <c r="G1389">
        <f t="shared" si="157"/>
        <v>14849.56709135946</v>
      </c>
      <c r="H1389">
        <f t="shared" si="158"/>
        <v>14356.250818998995</v>
      </c>
      <c r="I1389" s="5">
        <f t="shared" si="156"/>
        <v>0</v>
      </c>
      <c r="J1389" s="6">
        <f>+H1389+SUM($B$4:$B$5)-SUM($F$15:F1389)</f>
        <v>25275.94660847267</v>
      </c>
      <c r="K1389" s="10">
        <f t="shared" si="159"/>
        <v>-1.3855420781668903E-2</v>
      </c>
      <c r="L1389" s="10">
        <f>+H1389/SUM($F$15:F1389)-1</f>
        <v>-7.2611841230031837E-2</v>
      </c>
      <c r="M1389" s="14">
        <f t="shared" si="162"/>
        <v>0</v>
      </c>
      <c r="N1389" s="14">
        <f t="shared" si="160"/>
        <v>1962.0405656688561</v>
      </c>
      <c r="O1389" s="4">
        <f t="shared" si="161"/>
        <v>7.8899001791276007</v>
      </c>
      <c r="P1389" s="14">
        <f>+AVERAGEIF($C$15:C1389,"&lt;&gt;",$B$15:B1389)</f>
        <v>8.0004782608695617</v>
      </c>
    </row>
    <row r="1390" spans="1:16" x14ac:dyDescent="0.25">
      <c r="A1390" s="1">
        <v>42249</v>
      </c>
      <c r="B1390" s="14">
        <v>7.2949999999999999</v>
      </c>
      <c r="G1390">
        <f t="shared" si="157"/>
        <v>14804.91894648999</v>
      </c>
      <c r="H1390">
        <f t="shared" si="158"/>
        <v>14313.085926554279</v>
      </c>
      <c r="I1390" s="5">
        <f t="shared" si="156"/>
        <v>0</v>
      </c>
      <c r="J1390" s="6">
        <f>+H1390+SUM($B$4:$B$5)-SUM($F$15:F1390)</f>
        <v>25232.781716027956</v>
      </c>
      <c r="K1390" s="10">
        <f t="shared" si="159"/>
        <v>-1.707745830980878E-3</v>
      </c>
      <c r="L1390" s="10">
        <f>+H1390/SUM($F$15:F1390)-1</f>
        <v>-7.5400216177816559E-2</v>
      </c>
      <c r="M1390" s="14">
        <f t="shared" si="162"/>
        <v>0</v>
      </c>
      <c r="N1390" s="14">
        <f t="shared" si="160"/>
        <v>1962.0405656688561</v>
      </c>
      <c r="O1390" s="4">
        <f t="shared" si="161"/>
        <v>7.8899001791276007</v>
      </c>
      <c r="P1390" s="14">
        <f>+AVERAGEIF($C$15:C1390,"&lt;&gt;",$B$15:B1390)</f>
        <v>8.0004782608695617</v>
      </c>
    </row>
    <row r="1391" spans="1:16" x14ac:dyDescent="0.25">
      <c r="A1391" s="1">
        <v>42250</v>
      </c>
      <c r="B1391" s="14">
        <v>7.4160000000000004</v>
      </c>
      <c r="G1391">
        <f t="shared" si="157"/>
        <v>15050.483743272074</v>
      </c>
      <c r="H1391">
        <f t="shared" si="158"/>
        <v>14550.492835000212</v>
      </c>
      <c r="I1391" s="5">
        <f t="shared" si="156"/>
        <v>0</v>
      </c>
      <c r="J1391" s="6">
        <f>+H1391+SUM($B$4:$B$5)-SUM($F$15:F1391)</f>
        <v>25470.188624473889</v>
      </c>
      <c r="K1391" s="10">
        <f t="shared" si="159"/>
        <v>9.4086696868276309E-3</v>
      </c>
      <c r="L1391" s="10">
        <f>+H1391/SUM($F$15:F1391)-1</f>
        <v>-6.0064153965001532E-2</v>
      </c>
      <c r="M1391" s="14">
        <f t="shared" si="162"/>
        <v>0</v>
      </c>
      <c r="N1391" s="14">
        <f t="shared" si="160"/>
        <v>1962.0405656688561</v>
      </c>
      <c r="O1391" s="4">
        <f t="shared" si="161"/>
        <v>7.8899001791276007</v>
      </c>
      <c r="P1391" s="14">
        <f>+AVERAGEIF($C$15:C1391,"&lt;&gt;",$B$15:B1391)</f>
        <v>8.0004782608695617</v>
      </c>
    </row>
    <row r="1392" spans="1:16" x14ac:dyDescent="0.25">
      <c r="A1392" s="1">
        <v>42251</v>
      </c>
      <c r="B1392" s="14">
        <v>7.2919999999999998</v>
      </c>
      <c r="G1392">
        <f t="shared" si="157"/>
        <v>14798.8305630987</v>
      </c>
      <c r="H1392">
        <f t="shared" si="158"/>
        <v>14307.199804857273</v>
      </c>
      <c r="I1392" s="5">
        <f t="shared" si="156"/>
        <v>0</v>
      </c>
      <c r="J1392" s="6">
        <f>+H1392+SUM($B$4:$B$5)-SUM($F$15:F1392)</f>
        <v>25226.895594330945</v>
      </c>
      <c r="K1392" s="10">
        <f t="shared" si="159"/>
        <v>-9.5520702154976433E-3</v>
      </c>
      <c r="L1392" s="10">
        <f>+H1392/SUM($F$15:F1392)-1</f>
        <v>-7.5780449125241622E-2</v>
      </c>
      <c r="M1392" s="14">
        <f t="shared" si="162"/>
        <v>0</v>
      </c>
      <c r="N1392" s="14">
        <f t="shared" si="160"/>
        <v>1962.0405656688561</v>
      </c>
      <c r="O1392" s="4">
        <f t="shared" si="161"/>
        <v>7.8899001791276007</v>
      </c>
      <c r="P1392" s="14">
        <f>+AVERAGEIF($C$15:C1392,"&lt;&gt;",$B$15:B1392)</f>
        <v>8.0004782608695617</v>
      </c>
    </row>
    <row r="1393" spans="1:16" x14ac:dyDescent="0.25">
      <c r="A1393" s="1">
        <v>42254</v>
      </c>
      <c r="B1393" s="14">
        <v>7.1840000000000002</v>
      </c>
      <c r="G1393">
        <f t="shared" si="157"/>
        <v>14579.648761012213</v>
      </c>
      <c r="H1393">
        <f t="shared" si="158"/>
        <v>14095.299423765038</v>
      </c>
      <c r="I1393" s="5">
        <f t="shared" si="156"/>
        <v>0</v>
      </c>
      <c r="J1393" s="6">
        <f>+H1393+SUM($B$4:$B$5)-SUM($F$15:F1393)</f>
        <v>25014.995213238715</v>
      </c>
      <c r="K1393" s="10">
        <f t="shared" si="159"/>
        <v>-8.3997803177909836E-3</v>
      </c>
      <c r="L1393" s="10">
        <f>+H1393/SUM($F$15:F1393)-1</f>
        <v>-8.9468835232547339E-2</v>
      </c>
      <c r="M1393" s="14">
        <f t="shared" si="162"/>
        <v>0</v>
      </c>
      <c r="N1393" s="14">
        <f t="shared" si="160"/>
        <v>1962.0405656688561</v>
      </c>
      <c r="O1393" s="4">
        <f t="shared" si="161"/>
        <v>7.8899001791276007</v>
      </c>
      <c r="P1393" s="14">
        <f>+AVERAGEIF($C$15:C1393,"&lt;&gt;",$B$15:B1393)</f>
        <v>8.0004782608695617</v>
      </c>
    </row>
    <row r="1394" spans="1:16" x14ac:dyDescent="0.25">
      <c r="A1394" s="1">
        <v>42255</v>
      </c>
      <c r="B1394" s="14">
        <v>7.2779999999999996</v>
      </c>
      <c r="C1394">
        <f>+$B$3</f>
        <v>200</v>
      </c>
      <c r="D1394" s="7">
        <f>+$D$11</f>
        <v>2.223157894736842</v>
      </c>
      <c r="E1394">
        <v>1.54</v>
      </c>
      <c r="F1394" s="6">
        <f>+C1394-D1394-E1394</f>
        <v>196.23684210526318</v>
      </c>
      <c r="G1394">
        <f t="shared" si="157"/>
        <v>14970.418107272673</v>
      </c>
      <c r="H1394">
        <f t="shared" si="158"/>
        <v>14475.968079043174</v>
      </c>
      <c r="I1394" s="5">
        <f t="shared" si="156"/>
        <v>567600</v>
      </c>
      <c r="J1394" s="6">
        <f>+H1394+SUM($B$4:$B$5)-SUM($F$15:F1394)</f>
        <v>25199.427026411584</v>
      </c>
      <c r="K1394" s="10">
        <f t="shared" si="159"/>
        <v>7.3728502284606812E-3</v>
      </c>
      <c r="L1394" s="10">
        <f>+H1394/SUM($F$15:F1394)-1</f>
        <v>-7.6584048072701472E-2</v>
      </c>
      <c r="M1394" s="14">
        <f t="shared" si="162"/>
        <v>26.963017601712448</v>
      </c>
      <c r="N1394" s="14">
        <f t="shared" si="160"/>
        <v>1989.0035832705685</v>
      </c>
      <c r="O1394" s="4">
        <f t="shared" si="161"/>
        <v>7.8816052341415395</v>
      </c>
      <c r="P1394" s="14">
        <f>+AVERAGEIF($C$15:C1394,"&lt;&gt;",$B$15:B1394)</f>
        <v>7.9901571428571403</v>
      </c>
    </row>
    <row r="1395" spans="1:16" x14ac:dyDescent="0.25">
      <c r="A1395" s="1">
        <v>42256</v>
      </c>
      <c r="B1395" s="14">
        <v>7.4409999999999998</v>
      </c>
      <c r="G1395">
        <f t="shared" si="157"/>
        <v>15305.69952407474</v>
      </c>
      <c r="H1395">
        <f t="shared" si="158"/>
        <v>14800.175663116275</v>
      </c>
      <c r="I1395" s="5">
        <f t="shared" si="156"/>
        <v>0</v>
      </c>
      <c r="J1395" s="6">
        <f>+H1395+SUM($B$4:$B$5)-SUM($F$15:F1395)</f>
        <v>25523.634610484682</v>
      </c>
      <c r="K1395" s="10">
        <f t="shared" si="159"/>
        <v>1.2865672847771403E-2</v>
      </c>
      <c r="L1395" s="10">
        <f>+H1395/SUM($F$15:F1395)-1</f>
        <v>-5.590298182316189E-2</v>
      </c>
      <c r="M1395" s="14">
        <f t="shared" si="162"/>
        <v>0</v>
      </c>
      <c r="N1395" s="14">
        <f t="shared" si="160"/>
        <v>1989.0035832705685</v>
      </c>
      <c r="O1395" s="4">
        <f t="shared" si="161"/>
        <v>7.8816052341415395</v>
      </c>
      <c r="P1395" s="14">
        <f>+AVERAGEIF($C$15:C1395,"&lt;&gt;",$B$15:B1395)</f>
        <v>7.9901571428571403</v>
      </c>
    </row>
    <row r="1396" spans="1:16" x14ac:dyDescent="0.25">
      <c r="A1396" s="1">
        <v>42257</v>
      </c>
      <c r="B1396" s="14">
        <v>7.3650000000000002</v>
      </c>
      <c r="G1396">
        <f t="shared" si="157"/>
        <v>15149.371992314267</v>
      </c>
      <c r="H1396">
        <f t="shared" si="158"/>
        <v>14649.011390787713</v>
      </c>
      <c r="I1396" s="5">
        <f t="shared" si="156"/>
        <v>0</v>
      </c>
      <c r="J1396" s="6">
        <f>+H1396+SUM($B$4:$B$5)-SUM($F$15:F1396)</f>
        <v>25372.470338156119</v>
      </c>
      <c r="K1396" s="10">
        <f t="shared" si="159"/>
        <v>-5.9225214055708131E-3</v>
      </c>
      <c r="L1396" s="10">
        <f>+H1396/SUM($F$15:F1396)-1</f>
        <v>-6.5545687559143473E-2</v>
      </c>
      <c r="M1396" s="14">
        <f t="shared" si="162"/>
        <v>0</v>
      </c>
      <c r="N1396" s="14">
        <f t="shared" si="160"/>
        <v>1989.0035832705685</v>
      </c>
      <c r="O1396" s="4">
        <f t="shared" si="161"/>
        <v>7.8816052341415395</v>
      </c>
      <c r="P1396" s="14">
        <f>+AVERAGEIF($C$15:C1396,"&lt;&gt;",$B$15:B1396)</f>
        <v>7.9901571428571403</v>
      </c>
    </row>
    <row r="1397" spans="1:16" x14ac:dyDescent="0.25">
      <c r="A1397" s="1">
        <v>42258</v>
      </c>
      <c r="B1397" s="14">
        <v>7.3129999999999997</v>
      </c>
      <c r="G1397">
        <f t="shared" si="157"/>
        <v>15042.411049530785</v>
      </c>
      <c r="H1397">
        <f t="shared" si="158"/>
        <v>14545.583204457642</v>
      </c>
      <c r="I1397" s="5">
        <f t="shared" si="156"/>
        <v>0</v>
      </c>
      <c r="J1397" s="6">
        <f>+H1397+SUM($B$4:$B$5)-SUM($F$15:F1397)</f>
        <v>25269.042151826048</v>
      </c>
      <c r="K1397" s="10">
        <f t="shared" si="159"/>
        <v>-4.0763940188563996E-3</v>
      </c>
      <c r="L1397" s="10">
        <f>+H1397/SUM($F$15:F1397)-1</f>
        <v>-7.2143328325867895E-2</v>
      </c>
      <c r="M1397" s="14">
        <f t="shared" si="162"/>
        <v>0</v>
      </c>
      <c r="N1397" s="14">
        <f t="shared" si="160"/>
        <v>1989.0035832705685</v>
      </c>
      <c r="O1397" s="4">
        <f t="shared" si="161"/>
        <v>7.8816052341415395</v>
      </c>
      <c r="P1397" s="14">
        <f>+AVERAGEIF($C$15:C1397,"&lt;&gt;",$B$15:B1397)</f>
        <v>7.9901571428571403</v>
      </c>
    </row>
    <row r="1398" spans="1:16" x14ac:dyDescent="0.25">
      <c r="A1398" s="1">
        <v>42261</v>
      </c>
      <c r="B1398" s="14">
        <v>7.3570000000000002</v>
      </c>
      <c r="G1398">
        <f t="shared" si="157"/>
        <v>15132.91646265527</v>
      </c>
      <c r="H1398">
        <f t="shared" si="158"/>
        <v>14633.099362121548</v>
      </c>
      <c r="I1398" s="5">
        <f t="shared" si="156"/>
        <v>0</v>
      </c>
      <c r="J1398" s="6">
        <f>+H1398+SUM($B$4:$B$5)-SUM($F$15:F1398)</f>
        <v>25356.558309489956</v>
      </c>
      <c r="K1398" s="10">
        <f t="shared" si="159"/>
        <v>3.4633745568224406E-3</v>
      </c>
      <c r="L1398" s="10">
        <f>+H1398/SUM($F$15:F1398)-1</f>
        <v>-6.6560709215562675E-2</v>
      </c>
      <c r="M1398" s="14">
        <f t="shared" si="162"/>
        <v>0</v>
      </c>
      <c r="N1398" s="14">
        <f t="shared" si="160"/>
        <v>1989.0035832705685</v>
      </c>
      <c r="O1398" s="4">
        <f t="shared" si="161"/>
        <v>7.8816052341415395</v>
      </c>
      <c r="P1398" s="14">
        <f>+AVERAGEIF($C$15:C1398,"&lt;&gt;",$B$15:B1398)</f>
        <v>7.9901571428571403</v>
      </c>
    </row>
    <row r="1399" spans="1:16" x14ac:dyDescent="0.25">
      <c r="A1399" s="1">
        <v>42262</v>
      </c>
      <c r="B1399" s="14">
        <v>7.3609999999999998</v>
      </c>
      <c r="G1399">
        <f t="shared" si="157"/>
        <v>15141.144227484769</v>
      </c>
      <c r="H1399">
        <f t="shared" si="158"/>
        <v>14641.055376454629</v>
      </c>
      <c r="I1399" s="5">
        <f t="shared" si="156"/>
        <v>0</v>
      </c>
      <c r="J1399" s="6">
        <f>+H1399+SUM($B$4:$B$5)-SUM($F$15:F1399)</f>
        <v>25364.514323823038</v>
      </c>
      <c r="K1399" s="10">
        <f t="shared" si="159"/>
        <v>3.1376554483353303E-4</v>
      </c>
      <c r="L1399" s="10">
        <f>+H1399/SUM($F$15:F1399)-1</f>
        <v>-6.6053198387353129E-2</v>
      </c>
      <c r="M1399" s="14">
        <f t="shared" si="162"/>
        <v>0</v>
      </c>
      <c r="N1399" s="14">
        <f t="shared" si="160"/>
        <v>1989.0035832705685</v>
      </c>
      <c r="O1399" s="4">
        <f t="shared" si="161"/>
        <v>7.8816052341415395</v>
      </c>
      <c r="P1399" s="14">
        <f>+AVERAGEIF($C$15:C1399,"&lt;&gt;",$B$15:B1399)</f>
        <v>7.9901571428571403</v>
      </c>
    </row>
    <row r="1400" spans="1:16" x14ac:dyDescent="0.25">
      <c r="A1400" s="1">
        <v>42263</v>
      </c>
      <c r="B1400" s="14">
        <v>7.4820000000000002</v>
      </c>
      <c r="G1400">
        <f t="shared" si="157"/>
        <v>15390.034113577101</v>
      </c>
      <c r="H1400">
        <f t="shared" si="158"/>
        <v>14881.72481003037</v>
      </c>
      <c r="I1400" s="5">
        <f t="shared" si="156"/>
        <v>0</v>
      </c>
      <c r="J1400" s="6">
        <f>+H1400+SUM($B$4:$B$5)-SUM($F$15:F1400)</f>
        <v>25605.18375739878</v>
      </c>
      <c r="K1400" s="10">
        <f t="shared" si="159"/>
        <v>9.4884305886235865E-3</v>
      </c>
      <c r="L1400" s="10">
        <f>+H1400/SUM($F$15:F1400)-1</f>
        <v>-5.0700995834013773E-2</v>
      </c>
      <c r="M1400" s="14">
        <f t="shared" si="162"/>
        <v>0</v>
      </c>
      <c r="N1400" s="14">
        <f t="shared" si="160"/>
        <v>1989.0035832705685</v>
      </c>
      <c r="O1400" s="4">
        <f t="shared" si="161"/>
        <v>7.8816052341415395</v>
      </c>
      <c r="P1400" s="14">
        <f>+AVERAGEIF($C$15:C1400,"&lt;&gt;",$B$15:B1400)</f>
        <v>7.9901571428571403</v>
      </c>
    </row>
    <row r="1401" spans="1:16" x14ac:dyDescent="0.25">
      <c r="A1401" s="1">
        <v>42264</v>
      </c>
      <c r="B1401" s="14">
        <v>7.5110000000000001</v>
      </c>
      <c r="G1401">
        <f t="shared" si="157"/>
        <v>15449.685408590965</v>
      </c>
      <c r="H1401">
        <f t="shared" si="158"/>
        <v>14939.405913945217</v>
      </c>
      <c r="I1401" s="5">
        <f t="shared" si="156"/>
        <v>0</v>
      </c>
      <c r="J1401" s="6">
        <f>+H1401+SUM($B$4:$B$5)-SUM($F$15:F1401)</f>
        <v>25662.864861313625</v>
      </c>
      <c r="K1401" s="10">
        <f t="shared" si="159"/>
        <v>2.2527119688480202E-3</v>
      </c>
      <c r="L1401" s="10">
        <f>+H1401/SUM($F$15:F1401)-1</f>
        <v>-4.7021542329494403E-2</v>
      </c>
      <c r="M1401" s="14">
        <f t="shared" si="162"/>
        <v>0</v>
      </c>
      <c r="N1401" s="14">
        <f t="shared" si="160"/>
        <v>1989.0035832705685</v>
      </c>
      <c r="O1401" s="4">
        <f t="shared" si="161"/>
        <v>7.8816052341415395</v>
      </c>
      <c r="P1401" s="14">
        <f>+AVERAGEIF($C$15:C1401,"&lt;&gt;",$B$15:B1401)</f>
        <v>7.9901571428571403</v>
      </c>
    </row>
    <row r="1402" spans="1:16" x14ac:dyDescent="0.25">
      <c r="A1402" s="1">
        <v>42265</v>
      </c>
      <c r="B1402" s="14">
        <v>7.4880000000000004</v>
      </c>
      <c r="G1402">
        <f t="shared" si="157"/>
        <v>15402.375760821349</v>
      </c>
      <c r="H1402">
        <f t="shared" si="158"/>
        <v>14893.658831529994</v>
      </c>
      <c r="I1402" s="5">
        <f t="shared" si="156"/>
        <v>0</v>
      </c>
      <c r="J1402" s="6">
        <f>+H1402+SUM($B$4:$B$5)-SUM($F$15:F1402)</f>
        <v>25617.117778898406</v>
      </c>
      <c r="K1402" s="10">
        <f t="shared" si="159"/>
        <v>-1.7826179057732761E-3</v>
      </c>
      <c r="L1402" s="10">
        <f>+H1402/SUM($F$15:F1402)-1</f>
        <v>-4.9939729591699344E-2</v>
      </c>
      <c r="M1402" s="14">
        <f t="shared" si="162"/>
        <v>0</v>
      </c>
      <c r="N1402" s="14">
        <f t="shared" si="160"/>
        <v>1989.0035832705685</v>
      </c>
      <c r="O1402" s="4">
        <f t="shared" si="161"/>
        <v>7.8816052341415395</v>
      </c>
      <c r="P1402" s="14">
        <f>+AVERAGEIF($C$15:C1402,"&lt;&gt;",$B$15:B1402)</f>
        <v>7.9901571428571403</v>
      </c>
    </row>
    <row r="1403" spans="1:16" x14ac:dyDescent="0.25">
      <c r="A1403" s="1">
        <v>42268</v>
      </c>
      <c r="B1403" s="14">
        <v>7.4829999999999997</v>
      </c>
      <c r="G1403">
        <f t="shared" si="157"/>
        <v>15392.091054784474</v>
      </c>
      <c r="H1403">
        <f t="shared" si="158"/>
        <v>14883.71381361364</v>
      </c>
      <c r="I1403" s="5">
        <f t="shared" si="156"/>
        <v>0</v>
      </c>
      <c r="J1403" s="6">
        <f>+H1403+SUM($B$4:$B$5)-SUM($F$15:F1403)</f>
        <v>25607.172760982052</v>
      </c>
      <c r="K1403" s="10">
        <f t="shared" si="159"/>
        <v>-3.8821767546959318E-4</v>
      </c>
      <c r="L1403" s="10">
        <f>+H1403/SUM($F$15:F1403)-1</f>
        <v>-5.0574118126961443E-2</v>
      </c>
      <c r="M1403" s="14">
        <f t="shared" si="162"/>
        <v>0</v>
      </c>
      <c r="N1403" s="14">
        <f t="shared" si="160"/>
        <v>1989.0035832705685</v>
      </c>
      <c r="O1403" s="4">
        <f t="shared" si="161"/>
        <v>7.8816052341415395</v>
      </c>
      <c r="P1403" s="14">
        <f>+AVERAGEIF($C$15:C1403,"&lt;&gt;",$B$15:B1403)</f>
        <v>7.9901571428571403</v>
      </c>
    </row>
    <row r="1404" spans="1:16" x14ac:dyDescent="0.25">
      <c r="A1404" s="1">
        <v>42269</v>
      </c>
      <c r="B1404" s="14">
        <v>7.4530000000000003</v>
      </c>
      <c r="G1404">
        <f t="shared" si="157"/>
        <v>15330.382818563236</v>
      </c>
      <c r="H1404">
        <f t="shared" si="158"/>
        <v>14824.043706115524</v>
      </c>
      <c r="I1404" s="5">
        <f t="shared" si="156"/>
        <v>0</v>
      </c>
      <c r="J1404" s="6">
        <f>+H1404+SUM($B$4:$B$5)-SUM($F$15:F1404)</f>
        <v>25547.502653483934</v>
      </c>
      <c r="K1404" s="10">
        <f t="shared" si="159"/>
        <v>-2.3302106817914003E-3</v>
      </c>
      <c r="L1404" s="10">
        <f>+H1404/SUM($F$15:F1404)-1</f>
        <v>-5.4380449338533032E-2</v>
      </c>
      <c r="M1404" s="14">
        <f t="shared" si="162"/>
        <v>0</v>
      </c>
      <c r="N1404" s="14">
        <f t="shared" si="160"/>
        <v>1989.0035832705685</v>
      </c>
      <c r="O1404" s="4">
        <f t="shared" si="161"/>
        <v>7.8816052341415395</v>
      </c>
      <c r="P1404" s="14">
        <f>+AVERAGEIF($C$15:C1404,"&lt;&gt;",$B$15:B1404)</f>
        <v>7.9901571428571403</v>
      </c>
    </row>
    <row r="1405" spans="1:16" x14ac:dyDescent="0.25">
      <c r="A1405" s="1">
        <v>42270</v>
      </c>
      <c r="B1405" s="14">
        <v>7.306</v>
      </c>
      <c r="G1405">
        <f t="shared" si="157"/>
        <v>15028.012461079161</v>
      </c>
      <c r="H1405">
        <f t="shared" si="158"/>
        <v>14531.66017937475</v>
      </c>
      <c r="I1405" s="5">
        <f t="shared" si="156"/>
        <v>0</v>
      </c>
      <c r="J1405" s="6">
        <f>+H1405+SUM($B$4:$B$5)-SUM($F$15:F1405)</f>
        <v>25255.119126743164</v>
      </c>
      <c r="K1405" s="10">
        <f t="shared" si="159"/>
        <v>-1.1444700905076433E-2</v>
      </c>
      <c r="L1405" s="10">
        <f>+H1405/SUM($F$15:F1405)-1</f>
        <v>-7.3031472275234544E-2</v>
      </c>
      <c r="M1405" s="14">
        <f t="shared" si="162"/>
        <v>0</v>
      </c>
      <c r="N1405" s="14">
        <f t="shared" si="160"/>
        <v>1989.0035832705685</v>
      </c>
      <c r="O1405" s="4">
        <f t="shared" si="161"/>
        <v>7.8816052341415395</v>
      </c>
      <c r="P1405" s="14">
        <f>+AVERAGEIF($C$15:C1405,"&lt;&gt;",$B$15:B1405)</f>
        <v>7.9901571428571403</v>
      </c>
    </row>
    <row r="1406" spans="1:16" x14ac:dyDescent="0.25">
      <c r="A1406" s="1">
        <v>42271</v>
      </c>
      <c r="B1406" s="14">
        <v>7.1740000000000004</v>
      </c>
      <c r="G1406">
        <f t="shared" si="157"/>
        <v>14756.496221705709</v>
      </c>
      <c r="H1406">
        <f t="shared" si="158"/>
        <v>14269.111706383037</v>
      </c>
      <c r="I1406" s="5">
        <f t="shared" si="156"/>
        <v>0</v>
      </c>
      <c r="J1406" s="6">
        <f>+H1406+SUM($B$4:$B$5)-SUM($F$15:F1406)</f>
        <v>24992.570653751449</v>
      </c>
      <c r="K1406" s="10">
        <f t="shared" si="159"/>
        <v>-1.0395851695417124E-2</v>
      </c>
      <c r="L1406" s="10">
        <f>+H1406/SUM($F$15:F1406)-1</f>
        <v>-8.9779329606149982E-2</v>
      </c>
      <c r="M1406" s="14">
        <f t="shared" si="162"/>
        <v>0</v>
      </c>
      <c r="N1406" s="14">
        <f t="shared" si="160"/>
        <v>1989.0035832705685</v>
      </c>
      <c r="O1406" s="4">
        <f t="shared" si="161"/>
        <v>7.8816052341415395</v>
      </c>
      <c r="P1406" s="14">
        <f>+AVERAGEIF($C$15:C1406,"&lt;&gt;",$B$15:B1406)</f>
        <v>7.9901571428571403</v>
      </c>
    </row>
    <row r="1407" spans="1:16" x14ac:dyDescent="0.25">
      <c r="A1407" s="1">
        <v>42272</v>
      </c>
      <c r="B1407" s="14">
        <v>7.2670000000000003</v>
      </c>
      <c r="G1407">
        <f t="shared" si="157"/>
        <v>14947.791753991552</v>
      </c>
      <c r="H1407">
        <f t="shared" si="158"/>
        <v>14454.089039627201</v>
      </c>
      <c r="I1407" s="5">
        <f t="shared" si="156"/>
        <v>0</v>
      </c>
      <c r="J1407" s="6">
        <f>+H1407+SUM($B$4:$B$5)-SUM($F$15:F1407)</f>
        <v>25177.547986995611</v>
      </c>
      <c r="K1407" s="10">
        <f t="shared" si="159"/>
        <v>7.4012928004425493E-3</v>
      </c>
      <c r="L1407" s="10">
        <f>+H1407/SUM($F$15:F1407)-1</f>
        <v>-7.7979702850277555E-2</v>
      </c>
      <c r="M1407" s="14">
        <f t="shared" si="162"/>
        <v>0</v>
      </c>
      <c r="N1407" s="14">
        <f t="shared" si="160"/>
        <v>1989.0035832705685</v>
      </c>
      <c r="O1407" s="4">
        <f t="shared" si="161"/>
        <v>7.8816052341415395</v>
      </c>
      <c r="P1407" s="14">
        <f>+AVERAGEIF($C$15:C1407,"&lt;&gt;",$B$15:B1407)</f>
        <v>7.9901571428571403</v>
      </c>
    </row>
    <row r="1408" spans="1:16" x14ac:dyDescent="0.25">
      <c r="A1408" s="1">
        <v>42275</v>
      </c>
      <c r="B1408" s="14">
        <v>7.1820000000000004</v>
      </c>
      <c r="G1408">
        <f t="shared" si="157"/>
        <v>14772.951751364708</v>
      </c>
      <c r="H1408">
        <f t="shared" si="158"/>
        <v>14285.023735049203</v>
      </c>
      <c r="I1408" s="5">
        <f t="shared" si="156"/>
        <v>0</v>
      </c>
      <c r="J1408" s="6">
        <f>+H1408+SUM($B$4:$B$5)-SUM($F$15:F1408)</f>
        <v>25008.482682417613</v>
      </c>
      <c r="K1408" s="10">
        <f t="shared" si="159"/>
        <v>-6.714923338258405E-3</v>
      </c>
      <c r="L1408" s="10">
        <f>+H1408/SUM($F$15:F1408)-1</f>
        <v>-8.8764307949730781E-2</v>
      </c>
      <c r="M1408" s="14">
        <f t="shared" si="162"/>
        <v>0</v>
      </c>
      <c r="N1408" s="14">
        <f t="shared" si="160"/>
        <v>1989.0035832705685</v>
      </c>
      <c r="O1408" s="4">
        <f t="shared" si="161"/>
        <v>7.8816052341415395</v>
      </c>
      <c r="P1408" s="14">
        <f>+AVERAGEIF($C$15:C1408,"&lt;&gt;",$B$15:B1408)</f>
        <v>7.9901571428571403</v>
      </c>
    </row>
    <row r="1409" spans="1:16" x14ac:dyDescent="0.25">
      <c r="A1409" s="1">
        <v>42276</v>
      </c>
      <c r="B1409" s="14">
        <v>7.1349999999999998</v>
      </c>
      <c r="G1409">
        <f t="shared" si="157"/>
        <v>14676.275514618099</v>
      </c>
      <c r="H1409">
        <f t="shared" si="158"/>
        <v>14191.540566635485</v>
      </c>
      <c r="I1409" s="5">
        <f t="shared" si="156"/>
        <v>0</v>
      </c>
      <c r="J1409" s="6">
        <f>+H1409+SUM($B$4:$B$5)-SUM($F$15:F1409)</f>
        <v>24914.999514003895</v>
      </c>
      <c r="K1409" s="10">
        <f t="shared" si="159"/>
        <v>-3.7380583860627814E-3</v>
      </c>
      <c r="L1409" s="10">
        <f>+H1409/SUM($F$15:F1409)-1</f>
        <v>-9.4727560181193216E-2</v>
      </c>
      <c r="M1409" s="14">
        <f t="shared" si="162"/>
        <v>0</v>
      </c>
      <c r="N1409" s="14">
        <f t="shared" si="160"/>
        <v>1989.0035832705685</v>
      </c>
      <c r="O1409" s="4">
        <f t="shared" si="161"/>
        <v>7.8816052341415395</v>
      </c>
      <c r="P1409" s="14">
        <f>+AVERAGEIF($C$15:C1409,"&lt;&gt;",$B$15:B1409)</f>
        <v>7.9901571428571403</v>
      </c>
    </row>
    <row r="1410" spans="1:16" x14ac:dyDescent="0.25">
      <c r="A1410" s="1">
        <v>42277</v>
      </c>
      <c r="B1410" s="14">
        <v>7.306</v>
      </c>
      <c r="G1410">
        <f t="shared" si="157"/>
        <v>15028.012461079163</v>
      </c>
      <c r="H1410">
        <f t="shared" si="158"/>
        <v>14531.660179374752</v>
      </c>
      <c r="I1410" s="5">
        <f t="shared" si="156"/>
        <v>0</v>
      </c>
      <c r="J1410" s="6">
        <f>+H1410+SUM($B$4:$B$5)-SUM($F$15:F1410)</f>
        <v>25255.119126743164</v>
      </c>
      <c r="K1410" s="10">
        <f t="shared" si="159"/>
        <v>1.3651198851041491E-2</v>
      </c>
      <c r="L1410" s="10">
        <f>+H1410/SUM($F$15:F1410)-1</f>
        <v>-7.3031472275234433E-2</v>
      </c>
      <c r="M1410" s="14">
        <f t="shared" si="162"/>
        <v>0</v>
      </c>
      <c r="N1410" s="14">
        <f t="shared" si="160"/>
        <v>1989.0035832705685</v>
      </c>
      <c r="O1410" s="4">
        <f t="shared" si="161"/>
        <v>7.8816052341415395</v>
      </c>
      <c r="P1410" s="14">
        <f>+AVERAGEIF($C$15:C1410,"&lt;&gt;",$B$15:B1410)</f>
        <v>7.9901571428571403</v>
      </c>
    </row>
    <row r="1411" spans="1:16" x14ac:dyDescent="0.25">
      <c r="A1411" s="1">
        <v>42278</v>
      </c>
      <c r="B1411" s="14">
        <v>7.3280000000000003</v>
      </c>
      <c r="G1411">
        <f t="shared" si="157"/>
        <v>15073.265167641406</v>
      </c>
      <c r="H1411">
        <f t="shared" si="158"/>
        <v>14575.418258206706</v>
      </c>
      <c r="I1411" s="5">
        <f t="shared" si="156"/>
        <v>0</v>
      </c>
      <c r="J1411" s="6">
        <f>+H1411+SUM($B$4:$B$5)-SUM($F$15:F1411)</f>
        <v>25298.877205575118</v>
      </c>
      <c r="K1411" s="10">
        <f t="shared" si="159"/>
        <v>1.7326419492362799E-3</v>
      </c>
      <c r="L1411" s="10">
        <f>+H1411/SUM($F$15:F1411)-1</f>
        <v>-7.0240162720081711E-2</v>
      </c>
      <c r="M1411" s="14">
        <f t="shared" si="162"/>
        <v>0</v>
      </c>
      <c r="N1411" s="14">
        <f t="shared" si="160"/>
        <v>1989.0035832705685</v>
      </c>
      <c r="O1411" s="4">
        <f t="shared" si="161"/>
        <v>7.8816052341415395</v>
      </c>
      <c r="P1411" s="14">
        <f>+AVERAGEIF($C$15:C1411,"&lt;&gt;",$B$15:B1411)</f>
        <v>7.9901571428571403</v>
      </c>
    </row>
    <row r="1412" spans="1:16" x14ac:dyDescent="0.25">
      <c r="A1412" s="1">
        <v>42279</v>
      </c>
      <c r="B1412" s="14">
        <v>7.3449999999999998</v>
      </c>
      <c r="G1412">
        <f t="shared" si="157"/>
        <v>15108.233168166775</v>
      </c>
      <c r="H1412">
        <f t="shared" si="158"/>
        <v>14609.231319122306</v>
      </c>
      <c r="I1412" s="5">
        <f t="shared" si="156"/>
        <v>0</v>
      </c>
      <c r="J1412" s="6">
        <f>+H1412+SUM($B$4:$B$5)-SUM($F$15:F1412)</f>
        <v>25332.690266490717</v>
      </c>
      <c r="K1412" s="10">
        <f t="shared" si="159"/>
        <v>1.3365439359556142E-3</v>
      </c>
      <c r="L1412" s="10">
        <f>+H1412/SUM($F$15:F1412)-1</f>
        <v>-6.8083241700191088E-2</v>
      </c>
      <c r="M1412" s="14">
        <f t="shared" si="162"/>
        <v>0</v>
      </c>
      <c r="N1412" s="14">
        <f t="shared" si="160"/>
        <v>1989.0035832705685</v>
      </c>
      <c r="O1412" s="4">
        <f t="shared" si="161"/>
        <v>7.8816052341415395</v>
      </c>
      <c r="P1412" s="14">
        <f>+AVERAGEIF($C$15:C1412,"&lt;&gt;",$B$15:B1412)</f>
        <v>7.9901571428571403</v>
      </c>
    </row>
    <row r="1413" spans="1:16" x14ac:dyDescent="0.25">
      <c r="A1413" s="1">
        <v>42282</v>
      </c>
      <c r="B1413" s="14">
        <v>7.5279999999999996</v>
      </c>
      <c r="G1413">
        <f t="shared" si="157"/>
        <v>15484.653409116334</v>
      </c>
      <c r="H1413">
        <f t="shared" si="158"/>
        <v>14973.218974860818</v>
      </c>
      <c r="I1413" s="5">
        <f t="shared" si="156"/>
        <v>0</v>
      </c>
      <c r="J1413" s="6">
        <f>+H1413+SUM($B$4:$B$5)-SUM($F$15:F1413)</f>
        <v>25696.677922229232</v>
      </c>
      <c r="K1413" s="10">
        <f t="shared" si="159"/>
        <v>1.4368298507165811E-2</v>
      </c>
      <c r="L1413" s="10">
        <f>+H1413/SUM($F$15:F1413)-1</f>
        <v>-4.4864621309603669E-2</v>
      </c>
      <c r="M1413" s="14">
        <f t="shared" si="162"/>
        <v>0</v>
      </c>
      <c r="N1413" s="14">
        <f t="shared" si="160"/>
        <v>1989.0035832705685</v>
      </c>
      <c r="O1413" s="4">
        <f t="shared" si="161"/>
        <v>7.8816052341415395</v>
      </c>
      <c r="P1413" s="14">
        <f>+AVERAGEIF($C$15:C1413,"&lt;&gt;",$B$15:B1413)</f>
        <v>7.9901571428571403</v>
      </c>
    </row>
    <row r="1414" spans="1:16" x14ac:dyDescent="0.25">
      <c r="A1414" s="1">
        <v>42283</v>
      </c>
      <c r="B1414" s="14">
        <v>7.5590000000000002</v>
      </c>
      <c r="G1414">
        <f t="shared" si="157"/>
        <v>15548.418586544949</v>
      </c>
      <c r="H1414">
        <f t="shared" si="158"/>
        <v>15034.878085942206</v>
      </c>
      <c r="I1414" s="5">
        <f t="shared" si="156"/>
        <v>0</v>
      </c>
      <c r="J1414" s="6">
        <f>+H1414+SUM($B$4:$B$5)-SUM($F$15:F1414)</f>
        <v>25758.337033310614</v>
      </c>
      <c r="K1414" s="10">
        <f t="shared" si="159"/>
        <v>2.3994973695820043E-3</v>
      </c>
      <c r="L1414" s="10">
        <f>+H1414/SUM($F$15:F1414)-1</f>
        <v>-4.0931412390979527E-2</v>
      </c>
      <c r="M1414" s="14">
        <f t="shared" si="162"/>
        <v>0</v>
      </c>
      <c r="N1414" s="14">
        <f t="shared" si="160"/>
        <v>1989.0035832705685</v>
      </c>
      <c r="O1414" s="4">
        <f t="shared" si="161"/>
        <v>7.8816052341415395</v>
      </c>
      <c r="P1414" s="14">
        <f>+AVERAGEIF($C$15:C1414,"&lt;&gt;",$B$15:B1414)</f>
        <v>7.9901571428571403</v>
      </c>
    </row>
    <row r="1415" spans="1:16" x14ac:dyDescent="0.25">
      <c r="A1415" s="1">
        <v>42284</v>
      </c>
      <c r="B1415" s="14">
        <v>7.77</v>
      </c>
      <c r="G1415">
        <f t="shared" si="157"/>
        <v>15982.433181300998</v>
      </c>
      <c r="H1415">
        <f t="shared" si="158"/>
        <v>15454.557842012295</v>
      </c>
      <c r="I1415" s="5">
        <f t="shared" si="156"/>
        <v>0</v>
      </c>
      <c r="J1415" s="6">
        <f>+H1415+SUM($B$4:$B$5)-SUM($F$15:F1415)</f>
        <v>26178.016789380701</v>
      </c>
      <c r="K1415" s="10">
        <f t="shared" si="159"/>
        <v>1.6292967807951309E-2</v>
      </c>
      <c r="L1415" s="10">
        <f>+H1415/SUM($F$15:F1415)-1</f>
        <v>-1.416021620292518E-2</v>
      </c>
      <c r="M1415" s="14">
        <f t="shared" si="162"/>
        <v>0</v>
      </c>
      <c r="N1415" s="14">
        <f t="shared" si="160"/>
        <v>1989.0035832705685</v>
      </c>
      <c r="O1415" s="4">
        <f t="shared" si="161"/>
        <v>7.8816052341415395</v>
      </c>
      <c r="P1415" s="14">
        <f>+AVERAGEIF($C$15:C1415,"&lt;&gt;",$B$15:B1415)</f>
        <v>7.9901571428571403</v>
      </c>
    </row>
    <row r="1416" spans="1:16" x14ac:dyDescent="0.25">
      <c r="A1416" s="1">
        <v>42285</v>
      </c>
      <c r="B1416" s="14">
        <v>7.7309999999999999</v>
      </c>
      <c r="C1416">
        <f>+$B$3</f>
        <v>200</v>
      </c>
      <c r="D1416" s="7">
        <f>+$D$11</f>
        <v>2.223157894736842</v>
      </c>
      <c r="E1416">
        <v>1.54</v>
      </c>
      <c r="F1416" s="6">
        <f>+C1416-D1416-E1416</f>
        <v>196.23684210526318</v>
      </c>
      <c r="G1416">
        <f t="shared" si="157"/>
        <v>16102.212474213386</v>
      </c>
      <c r="H1416">
        <f t="shared" si="158"/>
        <v>15573.223544370006</v>
      </c>
      <c r="I1416" s="5">
        <f t="shared" si="156"/>
        <v>561600</v>
      </c>
      <c r="J1416" s="6">
        <f>+H1416+SUM($B$4:$B$5)-SUM($F$15:F1416)</f>
        <v>26100.445649633151</v>
      </c>
      <c r="K1416" s="10">
        <f t="shared" si="159"/>
        <v>-2.9632168231711331E-3</v>
      </c>
      <c r="L1416" s="10">
        <f>+H1416/SUM($F$15:F1416)-1</f>
        <v>-1.8872207017158193E-2</v>
      </c>
      <c r="M1416" s="14">
        <f t="shared" si="162"/>
        <v>25.383112418220563</v>
      </c>
      <c r="N1416" s="14">
        <f t="shared" si="160"/>
        <v>2014.3866956887891</v>
      </c>
      <c r="O1416" s="4">
        <f t="shared" si="161"/>
        <v>7.8797074706201808</v>
      </c>
      <c r="P1416" s="14">
        <f>+AVERAGEIF($C$15:C1416,"&lt;&gt;",$B$15:B1416)</f>
        <v>7.9865070422535185</v>
      </c>
    </row>
    <row r="1417" spans="1:16" x14ac:dyDescent="0.25">
      <c r="A1417" s="1">
        <v>42286</v>
      </c>
      <c r="B1417" s="14">
        <v>7.7750000000000004</v>
      </c>
      <c r="G1417">
        <f t="shared" si="157"/>
        <v>16193.856161817239</v>
      </c>
      <c r="H1417">
        <f t="shared" si="158"/>
        <v>15661.856558980313</v>
      </c>
      <c r="I1417" s="5">
        <f t="shared" si="156"/>
        <v>0</v>
      </c>
      <c r="J1417" s="6">
        <f>+H1417+SUM($B$4:$B$5)-SUM($F$15:F1417)</f>
        <v>26189.078664243458</v>
      </c>
      <c r="K1417" s="10">
        <f t="shared" si="159"/>
        <v>3.3958429599285633E-3</v>
      </c>
      <c r="L1417" s="10">
        <f>+H1417/SUM($F$15:F1417)-1</f>
        <v>-1.3288243378399289E-2</v>
      </c>
      <c r="M1417" s="14">
        <f t="shared" si="162"/>
        <v>0</v>
      </c>
      <c r="N1417" s="14">
        <f t="shared" si="160"/>
        <v>2014.3866956887891</v>
      </c>
      <c r="O1417" s="4">
        <f t="shared" si="161"/>
        <v>7.8797074706201808</v>
      </c>
      <c r="P1417" s="14">
        <f>+AVERAGEIF($C$15:C1417,"&lt;&gt;",$B$15:B1417)</f>
        <v>7.9865070422535185</v>
      </c>
    </row>
    <row r="1418" spans="1:16" x14ac:dyDescent="0.25">
      <c r="A1418" s="1">
        <v>42289</v>
      </c>
      <c r="B1418" s="14">
        <v>7.8090000000000002</v>
      </c>
      <c r="G1418">
        <f t="shared" si="157"/>
        <v>16264.671738602035</v>
      </c>
      <c r="H1418">
        <f t="shared" si="158"/>
        <v>15730.345706633732</v>
      </c>
      <c r="I1418" s="5">
        <f t="shared" si="156"/>
        <v>0</v>
      </c>
      <c r="J1418" s="6">
        <f>+H1418+SUM($B$4:$B$5)-SUM($F$15:F1418)</f>
        <v>26257.567811896875</v>
      </c>
      <c r="K1418" s="10">
        <f t="shared" si="159"/>
        <v>2.6151797293627599E-3</v>
      </c>
      <c r="L1418" s="10">
        <f>+H1418/SUM($F$15:F1418)-1</f>
        <v>-8.973362384812833E-3</v>
      </c>
      <c r="M1418" s="14">
        <f t="shared" si="162"/>
        <v>0</v>
      </c>
      <c r="N1418" s="14">
        <f t="shared" si="160"/>
        <v>2014.3866956887891</v>
      </c>
      <c r="O1418" s="4">
        <f t="shared" si="161"/>
        <v>7.8797074706201808</v>
      </c>
      <c r="P1418" s="14">
        <f>+AVERAGEIF($C$15:C1418,"&lt;&gt;",$B$15:B1418)</f>
        <v>7.9865070422535185</v>
      </c>
    </row>
    <row r="1419" spans="1:16" x14ac:dyDescent="0.25">
      <c r="A1419" s="1">
        <v>42290</v>
      </c>
      <c r="B1419" s="14">
        <v>7.7110000000000003</v>
      </c>
      <c r="G1419">
        <f t="shared" si="157"/>
        <v>16060.556252575272</v>
      </c>
      <c r="H1419">
        <f t="shared" si="158"/>
        <v>15532.935810456231</v>
      </c>
      <c r="I1419" s="5">
        <f t="shared" si="156"/>
        <v>0</v>
      </c>
      <c r="J1419" s="6">
        <f>+H1419+SUM($B$4:$B$5)-SUM($F$15:F1419)</f>
        <v>26060.157915719374</v>
      </c>
      <c r="K1419" s="10">
        <f t="shared" si="159"/>
        <v>-7.5182095155080786E-3</v>
      </c>
      <c r="L1419" s="10">
        <f>+H1419/SUM($F$15:F1419)-1</f>
        <v>-2.14103723075032E-2</v>
      </c>
      <c r="M1419" s="14">
        <f t="shared" si="162"/>
        <v>0</v>
      </c>
      <c r="N1419" s="14">
        <f t="shared" si="160"/>
        <v>2014.3866956887891</v>
      </c>
      <c r="O1419" s="4">
        <f t="shared" si="161"/>
        <v>7.8797074706201808</v>
      </c>
      <c r="P1419" s="14">
        <f>+AVERAGEIF($C$15:C1419,"&lt;&gt;",$B$15:B1419)</f>
        <v>7.9865070422535185</v>
      </c>
    </row>
    <row r="1420" spans="1:16" x14ac:dyDescent="0.25">
      <c r="A1420" s="1">
        <v>42291</v>
      </c>
      <c r="B1420" s="14">
        <v>7.6360000000000001</v>
      </c>
      <c r="G1420">
        <f t="shared" si="157"/>
        <v>15904.345421432339</v>
      </c>
      <c r="H1420">
        <f t="shared" si="158"/>
        <v>15381.856808279572</v>
      </c>
      <c r="I1420" s="5">
        <f t="shared" si="156"/>
        <v>0</v>
      </c>
      <c r="J1420" s="6">
        <f>+H1420+SUM($B$4:$B$5)-SUM($F$15:F1420)</f>
        <v>25909.078913542715</v>
      </c>
      <c r="K1420" s="10">
        <f t="shared" si="159"/>
        <v>-5.7973172175418419E-3</v>
      </c>
      <c r="L1420" s="10">
        <f>+H1420/SUM($F$15:F1420)-1</f>
        <v>-3.0928492146296782E-2</v>
      </c>
      <c r="M1420" s="14">
        <f t="shared" si="162"/>
        <v>0</v>
      </c>
      <c r="N1420" s="14">
        <f t="shared" si="160"/>
        <v>2014.3866956887891</v>
      </c>
      <c r="O1420" s="4">
        <f t="shared" si="161"/>
        <v>7.8797074706201808</v>
      </c>
      <c r="P1420" s="14">
        <f>+AVERAGEIF($C$15:C1420,"&lt;&gt;",$B$15:B1420)</f>
        <v>7.9865070422535185</v>
      </c>
    </row>
    <row r="1421" spans="1:16" x14ac:dyDescent="0.25">
      <c r="A1421" s="1">
        <v>42292</v>
      </c>
      <c r="B1421" s="14">
        <v>7.8040000000000003</v>
      </c>
      <c r="G1421">
        <f t="shared" si="157"/>
        <v>16254.257683192507</v>
      </c>
      <c r="H1421">
        <f t="shared" si="158"/>
        <v>15720.27377315529</v>
      </c>
      <c r="I1421" s="5">
        <f t="shared" si="156"/>
        <v>0</v>
      </c>
      <c r="J1421" s="6">
        <f>+H1421+SUM($B$4:$B$5)-SUM($F$15:F1421)</f>
        <v>26247.495878418438</v>
      </c>
      <c r="K1421" s="10">
        <f t="shared" si="159"/>
        <v>1.3061713463647484E-2</v>
      </c>
      <c r="L1421" s="10">
        <f>+H1421/SUM($F$15:F1421)-1</f>
        <v>-9.607903707399057E-3</v>
      </c>
      <c r="M1421" s="14">
        <f t="shared" si="162"/>
        <v>0</v>
      </c>
      <c r="N1421" s="14">
        <f t="shared" si="160"/>
        <v>2014.3866956887891</v>
      </c>
      <c r="O1421" s="4">
        <f t="shared" si="161"/>
        <v>7.8797074706201808</v>
      </c>
      <c r="P1421" s="14">
        <f>+AVERAGEIF($C$15:C1421,"&lt;&gt;",$B$15:B1421)</f>
        <v>7.9865070422535185</v>
      </c>
    </row>
    <row r="1422" spans="1:16" x14ac:dyDescent="0.25">
      <c r="A1422" s="1">
        <v>42293</v>
      </c>
      <c r="B1422" s="14">
        <v>7.8159999999999998</v>
      </c>
      <c r="G1422">
        <f t="shared" si="157"/>
        <v>16279.251416175373</v>
      </c>
      <c r="H1422">
        <f t="shared" si="158"/>
        <v>15744.446413503554</v>
      </c>
      <c r="I1422" s="5">
        <f t="shared" si="156"/>
        <v>0</v>
      </c>
      <c r="J1422" s="6">
        <f>+H1422+SUM($B$4:$B$5)-SUM($F$15:F1422)</f>
        <v>26271.668518766699</v>
      </c>
      <c r="K1422" s="10">
        <f t="shared" si="159"/>
        <v>9.2095034361494577E-4</v>
      </c>
      <c r="L1422" s="10">
        <f>+H1422/SUM($F$15:F1422)-1</f>
        <v>-8.0850045331921638E-3</v>
      </c>
      <c r="M1422" s="14">
        <f t="shared" si="162"/>
        <v>0</v>
      </c>
      <c r="N1422" s="14">
        <f t="shared" si="160"/>
        <v>2014.3866956887891</v>
      </c>
      <c r="O1422" s="4">
        <f t="shared" si="161"/>
        <v>7.8797074706201808</v>
      </c>
      <c r="P1422" s="14">
        <f>+AVERAGEIF($C$15:C1422,"&lt;&gt;",$B$15:B1422)</f>
        <v>7.9865070422535185</v>
      </c>
    </row>
    <row r="1423" spans="1:16" x14ac:dyDescent="0.25">
      <c r="A1423" s="1">
        <v>42296</v>
      </c>
      <c r="B1423" s="14">
        <v>7.867</v>
      </c>
      <c r="G1423">
        <f t="shared" si="157"/>
        <v>16385.474781352568</v>
      </c>
      <c r="H1423">
        <f t="shared" si="158"/>
        <v>15847.180134983684</v>
      </c>
      <c r="I1423" s="5">
        <f t="shared" si="156"/>
        <v>0</v>
      </c>
      <c r="J1423" s="6">
        <f>+H1423+SUM($B$4:$B$5)-SUM($F$15:F1423)</f>
        <v>26374.402240246829</v>
      </c>
      <c r="K1423" s="10">
        <f t="shared" si="159"/>
        <v>3.9104376414746955E-3</v>
      </c>
      <c r="L1423" s="10">
        <f>+H1423/SUM($F$15:F1423)-1</f>
        <v>-1.6126830428123684E-3</v>
      </c>
      <c r="M1423" s="14">
        <f t="shared" si="162"/>
        <v>0</v>
      </c>
      <c r="N1423" s="14">
        <f t="shared" si="160"/>
        <v>2014.3866956887891</v>
      </c>
      <c r="O1423" s="4">
        <f t="shared" si="161"/>
        <v>7.8797074706201808</v>
      </c>
      <c r="P1423" s="14">
        <f>+AVERAGEIF($C$15:C1423,"&lt;&gt;",$B$15:B1423)</f>
        <v>7.9865070422535185</v>
      </c>
    </row>
    <row r="1424" spans="1:16" x14ac:dyDescent="0.25">
      <c r="A1424" s="1">
        <v>42297</v>
      </c>
      <c r="B1424" s="14">
        <v>7.8029999999999999</v>
      </c>
      <c r="G1424">
        <f t="shared" si="157"/>
        <v>16252.1748721106</v>
      </c>
      <c r="H1424">
        <f t="shared" si="158"/>
        <v>15718.259386459602</v>
      </c>
      <c r="I1424" s="5">
        <f t="shared" ref="I1424:I1487" si="163">+C1424*(MAX($A:$A)-A1424)</f>
        <v>0</v>
      </c>
      <c r="J1424" s="6">
        <f>+H1424+SUM($B$4:$B$5)-SUM($F$15:F1424)</f>
        <v>26245.481491722745</v>
      </c>
      <c r="K1424" s="10">
        <f t="shared" si="159"/>
        <v>-4.8881012486930997E-3</v>
      </c>
      <c r="L1424" s="10">
        <f>+H1424/SUM($F$15:F1424)-1</f>
        <v>-9.7348119719161685E-3</v>
      </c>
      <c r="M1424" s="14">
        <f t="shared" si="162"/>
        <v>0</v>
      </c>
      <c r="N1424" s="14">
        <f t="shared" si="160"/>
        <v>2014.3866956887891</v>
      </c>
      <c r="O1424" s="4">
        <f t="shared" si="161"/>
        <v>7.8797074706201808</v>
      </c>
      <c r="P1424" s="14">
        <f>+AVERAGEIF($C$15:C1424,"&lt;&gt;",$B$15:B1424)</f>
        <v>7.9865070422535185</v>
      </c>
    </row>
    <row r="1425" spans="1:16" x14ac:dyDescent="0.25">
      <c r="A1425" s="1">
        <v>42298</v>
      </c>
      <c r="B1425" s="14">
        <v>7.7480000000000002</v>
      </c>
      <c r="G1425">
        <f t="shared" ref="G1425:G1488" si="164">+(B1425/B1424*G1424)+C1425</f>
        <v>16137.620262605784</v>
      </c>
      <c r="H1425">
        <f t="shared" ref="H1425:H1488" si="165">+(B1425/B1424*H1424)+F1425</f>
        <v>15607.468118196719</v>
      </c>
      <c r="I1425" s="5">
        <f t="shared" si="163"/>
        <v>0</v>
      </c>
      <c r="J1425" s="6">
        <f>+H1425+SUM($B$4:$B$5)-SUM($F$15:F1425)</f>
        <v>26134.690223459864</v>
      </c>
      <c r="K1425" s="10">
        <f t="shared" ref="K1425:K1488" si="166">+J1425/J1424-1</f>
        <v>-4.2213463791023198E-3</v>
      </c>
      <c r="L1425" s="10">
        <f>+H1425/SUM($F$15:F1425)-1</f>
        <v>-1.6714766520364854E-2</v>
      </c>
      <c r="M1425" s="14">
        <f t="shared" si="162"/>
        <v>0</v>
      </c>
      <c r="N1425" s="14">
        <f t="shared" ref="N1425:N1488" si="167">+M1425+N1424</f>
        <v>2014.3866956887891</v>
      </c>
      <c r="O1425" s="4">
        <f t="shared" ref="O1425:O1488" si="168">((O1424*N1424)+(B1425*M1425))/N1425</f>
        <v>7.8797074706201808</v>
      </c>
      <c r="P1425" s="14">
        <f>+AVERAGEIF($C$15:C1425,"&lt;&gt;",$B$15:B1425)</f>
        <v>7.9865070422535185</v>
      </c>
    </row>
    <row r="1426" spans="1:16" x14ac:dyDescent="0.25">
      <c r="A1426" s="1">
        <v>42299</v>
      </c>
      <c r="B1426" s="14">
        <v>7.867</v>
      </c>
      <c r="G1426">
        <f t="shared" si="164"/>
        <v>16385.474781352568</v>
      </c>
      <c r="H1426">
        <f t="shared" si="165"/>
        <v>15847.180134983682</v>
      </c>
      <c r="I1426" s="5">
        <f t="shared" si="163"/>
        <v>0</v>
      </c>
      <c r="J1426" s="6">
        <f>+H1426+SUM($B$4:$B$5)-SUM($F$15:F1426)</f>
        <v>26374.402240246829</v>
      </c>
      <c r="K1426" s="10">
        <f t="shared" si="166"/>
        <v>9.172177467471565E-3</v>
      </c>
      <c r="L1426" s="10">
        <f>+H1426/SUM($F$15:F1426)-1</f>
        <v>-1.6126830428124794E-3</v>
      </c>
      <c r="M1426" s="14">
        <f t="shared" si="162"/>
        <v>0</v>
      </c>
      <c r="N1426" s="14">
        <f t="shared" si="167"/>
        <v>2014.3866956887891</v>
      </c>
      <c r="O1426" s="4">
        <f t="shared" si="168"/>
        <v>7.8797074706201808</v>
      </c>
      <c r="P1426" s="14">
        <f>+AVERAGEIF($C$15:C1426,"&lt;&gt;",$B$15:B1426)</f>
        <v>7.9865070422535185</v>
      </c>
    </row>
    <row r="1427" spans="1:16" x14ac:dyDescent="0.25">
      <c r="A1427" s="1">
        <v>42300</v>
      </c>
      <c r="B1427" s="14">
        <v>8.0429999999999993</v>
      </c>
      <c r="G1427">
        <f t="shared" si="164"/>
        <v>16752.049531767982</v>
      </c>
      <c r="H1427">
        <f t="shared" si="165"/>
        <v>16201.71219342491</v>
      </c>
      <c r="I1427" s="5">
        <f t="shared" si="163"/>
        <v>0</v>
      </c>
      <c r="J1427" s="6">
        <f>+H1427+SUM($B$4:$B$5)-SUM($F$15:F1427)</f>
        <v>26728.934298688055</v>
      </c>
      <c r="K1427" s="10">
        <f t="shared" si="166"/>
        <v>1.3442278433905663E-2</v>
      </c>
      <c r="L1427" s="10">
        <f>+H1427/SUM($F$15:F1427)-1</f>
        <v>2.0723171512223137E-2</v>
      </c>
      <c r="M1427" s="14">
        <f t="shared" ref="M1427:M1490" si="169">+F1427/B1427</f>
        <v>0</v>
      </c>
      <c r="N1427" s="14">
        <f t="shared" si="167"/>
        <v>2014.3866956887891</v>
      </c>
      <c r="O1427" s="4">
        <f t="shared" si="168"/>
        <v>7.8797074706201808</v>
      </c>
      <c r="P1427" s="14">
        <f>+AVERAGEIF($C$15:C1427,"&lt;&gt;",$B$15:B1427)</f>
        <v>7.9865070422535185</v>
      </c>
    </row>
    <row r="1428" spans="1:16" x14ac:dyDescent="0.25">
      <c r="A1428" s="1">
        <v>42304</v>
      </c>
      <c r="B1428" s="14">
        <v>7.9749999999999996</v>
      </c>
      <c r="G1428">
        <f t="shared" si="164"/>
        <v>16610.418378198392</v>
      </c>
      <c r="H1428">
        <f t="shared" si="165"/>
        <v>16064.733898118073</v>
      </c>
      <c r="I1428" s="5">
        <f t="shared" si="163"/>
        <v>0</v>
      </c>
      <c r="J1428" s="6">
        <f>+H1428+SUM($B$4:$B$5)-SUM($F$15:F1428)</f>
        <v>26591.956003381219</v>
      </c>
      <c r="K1428" s="10">
        <f t="shared" si="166"/>
        <v>-5.124719668062383E-3</v>
      </c>
      <c r="L1428" s="10">
        <f>+H1428/SUM($F$15:F1428)-1</f>
        <v>1.2093409525050447E-2</v>
      </c>
      <c r="M1428" s="14">
        <f t="shared" si="169"/>
        <v>0</v>
      </c>
      <c r="N1428" s="14">
        <f t="shared" si="167"/>
        <v>2014.3866956887891</v>
      </c>
      <c r="O1428" s="4">
        <f t="shared" si="168"/>
        <v>7.8797074706201808</v>
      </c>
      <c r="P1428" s="14">
        <f>+AVERAGEIF($C$15:C1428,"&lt;&gt;",$B$15:B1428)</f>
        <v>7.9865070422535185</v>
      </c>
    </row>
    <row r="1429" spans="1:16" x14ac:dyDescent="0.25">
      <c r="A1429" s="1">
        <v>42305</v>
      </c>
      <c r="B1429" s="14">
        <v>7.9420000000000002</v>
      </c>
      <c r="G1429">
        <f t="shared" si="164"/>
        <v>16541.685612495505</v>
      </c>
      <c r="H1429">
        <f t="shared" si="165"/>
        <v>15998.259137160345</v>
      </c>
      <c r="I1429" s="5">
        <f t="shared" si="163"/>
        <v>0</v>
      </c>
      <c r="J1429" s="6">
        <f>+H1429+SUM($B$4:$B$5)-SUM($F$15:F1429)</f>
        <v>26525.481242423495</v>
      </c>
      <c r="K1429" s="10">
        <f t="shared" si="166"/>
        <v>-2.4998071202160244E-3</v>
      </c>
      <c r="L1429" s="10">
        <f>+H1429/SUM($F$15:F1429)-1</f>
        <v>7.9054367959812133E-3</v>
      </c>
      <c r="M1429" s="14">
        <f t="shared" si="169"/>
        <v>0</v>
      </c>
      <c r="N1429" s="14">
        <f t="shared" si="167"/>
        <v>2014.3866956887891</v>
      </c>
      <c r="O1429" s="4">
        <f t="shared" si="168"/>
        <v>7.8797074706201808</v>
      </c>
      <c r="P1429" s="14">
        <f>+AVERAGEIF($C$15:C1429,"&lt;&gt;",$B$15:B1429)</f>
        <v>7.9865070422535185</v>
      </c>
    </row>
    <row r="1430" spans="1:16" x14ac:dyDescent="0.25">
      <c r="A1430" s="1">
        <v>42306</v>
      </c>
      <c r="B1430" s="14">
        <v>7.8840000000000003</v>
      </c>
      <c r="G1430">
        <f t="shared" si="164"/>
        <v>16420.882569744972</v>
      </c>
      <c r="H1430">
        <f t="shared" si="165"/>
        <v>15881.424708810397</v>
      </c>
      <c r="I1430" s="5">
        <f t="shared" si="163"/>
        <v>0</v>
      </c>
      <c r="J1430" s="6">
        <f>+H1430+SUM($B$4:$B$5)-SUM($F$15:F1430)</f>
        <v>26408.646814073541</v>
      </c>
      <c r="K1430" s="10">
        <f t="shared" si="166"/>
        <v>-4.4046110712251396E-3</v>
      </c>
      <c r="L1430" s="10">
        <f>+H1430/SUM($F$15:F1430)-1</f>
        <v>5.4475745398097075E-4</v>
      </c>
      <c r="M1430" s="14">
        <f t="shared" si="169"/>
        <v>0</v>
      </c>
      <c r="N1430" s="14">
        <f t="shared" si="167"/>
        <v>2014.3866956887891</v>
      </c>
      <c r="O1430" s="4">
        <f t="shared" si="168"/>
        <v>7.8797074706201808</v>
      </c>
      <c r="P1430" s="14">
        <f>+AVERAGEIF($C$15:C1430,"&lt;&gt;",$B$15:B1430)</f>
        <v>7.9865070422535185</v>
      </c>
    </row>
    <row r="1431" spans="1:16" x14ac:dyDescent="0.25">
      <c r="A1431" s="1">
        <v>42307</v>
      </c>
      <c r="B1431" s="14">
        <v>7.8440000000000003</v>
      </c>
      <c r="G1431">
        <f t="shared" si="164"/>
        <v>16337.570126468741</v>
      </c>
      <c r="H1431">
        <f t="shared" si="165"/>
        <v>15800.849240982845</v>
      </c>
      <c r="I1431" s="5">
        <f t="shared" si="163"/>
        <v>0</v>
      </c>
      <c r="J1431" s="6">
        <f>+H1431+SUM($B$4:$B$5)-SUM($F$15:F1431)</f>
        <v>26328.071346245993</v>
      </c>
      <c r="K1431" s="10">
        <f t="shared" si="166"/>
        <v>-3.0511017241749983E-3</v>
      </c>
      <c r="L1431" s="10">
        <f>+H1431/SUM($F$15:F1431)-1</f>
        <v>-4.5315731267089321E-3</v>
      </c>
      <c r="M1431" s="14">
        <f t="shared" si="169"/>
        <v>0</v>
      </c>
      <c r="N1431" s="14">
        <f t="shared" si="167"/>
        <v>2014.3866956887891</v>
      </c>
      <c r="O1431" s="4">
        <f t="shared" si="168"/>
        <v>7.8797074706201808</v>
      </c>
      <c r="P1431" s="14">
        <f>+AVERAGEIF($C$15:C1431,"&lt;&gt;",$B$15:B1431)</f>
        <v>7.9865070422535185</v>
      </c>
    </row>
    <row r="1432" spans="1:16" x14ac:dyDescent="0.25">
      <c r="A1432" s="1">
        <v>42310</v>
      </c>
      <c r="B1432" s="14">
        <v>7.8739999999999997</v>
      </c>
      <c r="G1432">
        <f t="shared" si="164"/>
        <v>16400.054458925912</v>
      </c>
      <c r="H1432">
        <f t="shared" si="165"/>
        <v>15861.280841853506</v>
      </c>
      <c r="I1432" s="5">
        <f t="shared" si="163"/>
        <v>0</v>
      </c>
      <c r="J1432" s="6">
        <f>+H1432+SUM($B$4:$B$5)-SUM($F$15:F1432)</f>
        <v>26388.502947116653</v>
      </c>
      <c r="K1432" s="10">
        <f t="shared" si="166"/>
        <v>2.2953295771614979E-3</v>
      </c>
      <c r="L1432" s="10">
        <f>+H1432/SUM($F$15:F1432)-1</f>
        <v>-7.2432519119158822E-4</v>
      </c>
      <c r="M1432" s="14">
        <f t="shared" si="169"/>
        <v>0</v>
      </c>
      <c r="N1432" s="14">
        <f t="shared" si="167"/>
        <v>2014.3866956887891</v>
      </c>
      <c r="O1432" s="4">
        <f t="shared" si="168"/>
        <v>7.8797074706201808</v>
      </c>
      <c r="P1432" s="14">
        <f>+AVERAGEIF($C$15:C1432,"&lt;&gt;",$B$15:B1432)</f>
        <v>7.9865070422535185</v>
      </c>
    </row>
    <row r="1433" spans="1:16" x14ac:dyDescent="0.25">
      <c r="A1433" s="1">
        <v>42311</v>
      </c>
      <c r="B1433" s="14">
        <v>8.02</v>
      </c>
      <c r="G1433">
        <f t="shared" si="164"/>
        <v>16704.144876884151</v>
      </c>
      <c r="H1433">
        <f t="shared" si="165"/>
        <v>16155.381299424067</v>
      </c>
      <c r="I1433" s="5">
        <f t="shared" si="163"/>
        <v>0</v>
      </c>
      <c r="J1433" s="6">
        <f>+H1433+SUM($B$4:$B$5)-SUM($F$15:F1433)</f>
        <v>26682.603404687212</v>
      </c>
      <c r="K1433" s="10">
        <f t="shared" si="166"/>
        <v>1.1145022442536678E-2</v>
      </c>
      <c r="L1433" s="10">
        <f>+H1433/SUM($F$15:F1433)-1</f>
        <v>1.7804281428326352E-2</v>
      </c>
      <c r="M1433" s="14">
        <f t="shared" si="169"/>
        <v>0</v>
      </c>
      <c r="N1433" s="14">
        <f t="shared" si="167"/>
        <v>2014.3866956887891</v>
      </c>
      <c r="O1433" s="4">
        <f t="shared" si="168"/>
        <v>7.8797074706201808</v>
      </c>
      <c r="P1433" s="14">
        <f>+AVERAGEIF($C$15:C1433,"&lt;&gt;",$B$15:B1433)</f>
        <v>7.9865070422535185</v>
      </c>
    </row>
    <row r="1434" spans="1:16" x14ac:dyDescent="0.25">
      <c r="A1434" s="1">
        <v>42312</v>
      </c>
      <c r="B1434" s="14">
        <v>8.1440000000000001</v>
      </c>
      <c r="G1434">
        <f t="shared" si="164"/>
        <v>16962.413451040466</v>
      </c>
      <c r="H1434">
        <f t="shared" si="165"/>
        <v>16405.165249689479</v>
      </c>
      <c r="I1434" s="5">
        <f t="shared" si="163"/>
        <v>0</v>
      </c>
      <c r="J1434" s="6">
        <f>+H1434+SUM($B$4:$B$5)-SUM($F$15:F1434)</f>
        <v>26932.387354952629</v>
      </c>
      <c r="K1434" s="10">
        <f t="shared" si="166"/>
        <v>9.3613035608639539E-3</v>
      </c>
      <c r="L1434" s="10">
        <f>+H1434/SUM($F$15:F1434)-1</f>
        <v>3.3540906228465284E-2</v>
      </c>
      <c r="M1434" s="14">
        <f t="shared" si="169"/>
        <v>0</v>
      </c>
      <c r="N1434" s="14">
        <f t="shared" si="167"/>
        <v>2014.3866956887891</v>
      </c>
      <c r="O1434" s="4">
        <f t="shared" si="168"/>
        <v>7.8797074706201808</v>
      </c>
      <c r="P1434" s="14">
        <f>+AVERAGEIF($C$15:C1434,"&lt;&gt;",$B$15:B1434)</f>
        <v>7.9865070422535185</v>
      </c>
    </row>
    <row r="1435" spans="1:16" x14ac:dyDescent="0.25">
      <c r="A1435" s="1">
        <v>42313</v>
      </c>
      <c r="B1435" s="14">
        <v>8.1010000000000009</v>
      </c>
      <c r="G1435">
        <f t="shared" si="164"/>
        <v>16872.852574518518</v>
      </c>
      <c r="H1435">
        <f t="shared" si="165"/>
        <v>16318.546621774862</v>
      </c>
      <c r="I1435" s="5">
        <f t="shared" si="163"/>
        <v>0</v>
      </c>
      <c r="J1435" s="6">
        <f>+H1435+SUM($B$4:$B$5)-SUM($F$15:F1435)</f>
        <v>26845.768727038008</v>
      </c>
      <c r="K1435" s="10">
        <f t="shared" si="166"/>
        <v>-3.2161511258931297E-3</v>
      </c>
      <c r="L1435" s="10">
        <f>+H1435/SUM($F$15:F1435)-1</f>
        <v>2.8083850854223602E-2</v>
      </c>
      <c r="M1435" s="14">
        <f t="shared" si="169"/>
        <v>0</v>
      </c>
      <c r="N1435" s="14">
        <f t="shared" si="167"/>
        <v>2014.3866956887891</v>
      </c>
      <c r="O1435" s="4">
        <f t="shared" si="168"/>
        <v>7.8797074706201808</v>
      </c>
      <c r="P1435" s="14">
        <f>+AVERAGEIF($C$15:C1435,"&lt;&gt;",$B$15:B1435)</f>
        <v>7.9865070422535185</v>
      </c>
    </row>
    <row r="1436" spans="1:16" x14ac:dyDescent="0.25">
      <c r="A1436" s="1">
        <v>42314</v>
      </c>
      <c r="B1436" s="14">
        <v>8.0739999999999998</v>
      </c>
      <c r="G1436">
        <f t="shared" si="164"/>
        <v>16816.616675307061</v>
      </c>
      <c r="H1436">
        <f t="shared" si="165"/>
        <v>16264.158180991262</v>
      </c>
      <c r="I1436" s="5">
        <f t="shared" si="163"/>
        <v>0</v>
      </c>
      <c r="J1436" s="6">
        <f>+H1436+SUM($B$4:$B$5)-SUM($F$15:F1436)</f>
        <v>26791.380286254407</v>
      </c>
      <c r="K1436" s="10">
        <f t="shared" si="166"/>
        <v>-2.0259595222104076E-3</v>
      </c>
      <c r="L1436" s="10">
        <f>+H1436/SUM($F$15:F1436)-1</f>
        <v>2.4657327712257926E-2</v>
      </c>
      <c r="M1436" s="14">
        <f t="shared" si="169"/>
        <v>0</v>
      </c>
      <c r="N1436" s="14">
        <f t="shared" si="167"/>
        <v>2014.3866956887891</v>
      </c>
      <c r="O1436" s="4">
        <f t="shared" si="168"/>
        <v>7.8797074706201808</v>
      </c>
      <c r="P1436" s="14">
        <f>+AVERAGEIF($C$15:C1436,"&lt;&gt;",$B$15:B1436)</f>
        <v>7.9865070422535185</v>
      </c>
    </row>
    <row r="1437" spans="1:16" x14ac:dyDescent="0.25">
      <c r="A1437" s="1">
        <v>42317</v>
      </c>
      <c r="B1437" s="14">
        <v>7.9829999999999997</v>
      </c>
      <c r="C1437">
        <f>+$B$3</f>
        <v>200</v>
      </c>
      <c r="D1437" s="7">
        <f>+$D$11</f>
        <v>2.223157894736842</v>
      </c>
      <c r="E1437">
        <v>1.54</v>
      </c>
      <c r="F1437" s="6">
        <f>+C1437-D1437-E1437</f>
        <v>196.23684210526318</v>
      </c>
      <c r="G1437">
        <f t="shared" si="164"/>
        <v>16827.080866853637</v>
      </c>
      <c r="H1437">
        <f t="shared" si="165"/>
        <v>16277.085833788846</v>
      </c>
      <c r="I1437" s="5">
        <f t="shared" si="163"/>
        <v>555200</v>
      </c>
      <c r="J1437" s="6">
        <f>+H1437+SUM($B$4:$B$5)-SUM($F$15:F1437)</f>
        <v>26608.071096946733</v>
      </c>
      <c r="K1437" s="10">
        <f t="shared" si="166"/>
        <v>-6.8420957542721927E-3</v>
      </c>
      <c r="L1437" s="10">
        <f>+H1437/SUM($F$15:F1437)-1</f>
        <v>1.2948590834861662E-2</v>
      </c>
      <c r="M1437" s="14">
        <f t="shared" si="169"/>
        <v>24.581841676720931</v>
      </c>
      <c r="N1437" s="14">
        <f t="shared" si="167"/>
        <v>2038.96853736551</v>
      </c>
      <c r="O1437" s="4">
        <f t="shared" si="168"/>
        <v>7.8809527672282815</v>
      </c>
      <c r="P1437" s="14">
        <f>+AVERAGEIF($C$15:C1437,"&lt;&gt;",$B$15:B1437)</f>
        <v>7.9864583333333297</v>
      </c>
    </row>
    <row r="1438" spans="1:16" x14ac:dyDescent="0.25">
      <c r="A1438" s="1">
        <v>42318</v>
      </c>
      <c r="B1438" s="14">
        <v>7.9240000000000004</v>
      </c>
      <c r="G1438">
        <f t="shared" si="164"/>
        <v>16702.716871971468</v>
      </c>
      <c r="H1438">
        <f t="shared" si="165"/>
        <v>16156.786690084284</v>
      </c>
      <c r="I1438" s="5">
        <f t="shared" si="163"/>
        <v>0</v>
      </c>
      <c r="J1438" s="6">
        <f>+H1438+SUM($B$4:$B$5)-SUM($F$15:F1438)</f>
        <v>26487.771953242169</v>
      </c>
      <c r="K1438" s="10">
        <f t="shared" si="166"/>
        <v>-4.5211523701306211E-3</v>
      </c>
      <c r="L1438" s="10">
        <f>+H1438/SUM($F$15:F1438)-1</f>
        <v>5.4621863679624738E-3</v>
      </c>
      <c r="M1438" s="14">
        <f t="shared" si="169"/>
        <v>0</v>
      </c>
      <c r="N1438" s="14">
        <f t="shared" si="167"/>
        <v>2038.96853736551</v>
      </c>
      <c r="O1438" s="4">
        <f t="shared" si="168"/>
        <v>7.8809527672282815</v>
      </c>
      <c r="P1438" s="14">
        <f>+AVERAGEIF($C$15:C1438,"&lt;&gt;",$B$15:B1438)</f>
        <v>7.9864583333333297</v>
      </c>
    </row>
    <row r="1439" spans="1:16" x14ac:dyDescent="0.25">
      <c r="A1439" s="1">
        <v>42319</v>
      </c>
      <c r="B1439" s="14">
        <v>7.9020000000000001</v>
      </c>
      <c r="G1439">
        <f t="shared" si="164"/>
        <v>16656.34385693066</v>
      </c>
      <c r="H1439">
        <f t="shared" si="165"/>
        <v>16111.929382262242</v>
      </c>
      <c r="I1439" s="5">
        <f t="shared" si="163"/>
        <v>0</v>
      </c>
      <c r="J1439" s="6">
        <f>+H1439+SUM($B$4:$B$5)-SUM($F$15:F1439)</f>
        <v>26442.914645420125</v>
      </c>
      <c r="K1439" s="10">
        <f t="shared" si="166"/>
        <v>-1.6935100430957029E-3</v>
      </c>
      <c r="L1439" s="10">
        <f>+H1439/SUM($F$15:F1439)-1</f>
        <v>2.6706457192882116E-3</v>
      </c>
      <c r="M1439" s="14">
        <f t="shared" si="169"/>
        <v>0</v>
      </c>
      <c r="N1439" s="14">
        <f t="shared" si="167"/>
        <v>2038.96853736551</v>
      </c>
      <c r="O1439" s="4">
        <f t="shared" si="168"/>
        <v>7.8809527672282815</v>
      </c>
      <c r="P1439" s="14">
        <f>+AVERAGEIF($C$15:C1439,"&lt;&gt;",$B$15:B1439)</f>
        <v>7.9864583333333297</v>
      </c>
    </row>
    <row r="1440" spans="1:16" x14ac:dyDescent="0.25">
      <c r="A1440" s="1">
        <v>42320</v>
      </c>
      <c r="B1440" s="14">
        <v>7.8810000000000002</v>
      </c>
      <c r="G1440">
        <f t="shared" si="164"/>
        <v>16612.078706209886</v>
      </c>
      <c r="H1440">
        <f t="shared" si="165"/>
        <v>16069.111042977565</v>
      </c>
      <c r="I1440" s="5">
        <f t="shared" si="163"/>
        <v>0</v>
      </c>
      <c r="J1440" s="6">
        <f>+H1440+SUM($B$4:$B$5)-SUM($F$15:F1440)</f>
        <v>26400.096306135449</v>
      </c>
      <c r="K1440" s="10">
        <f t="shared" si="166"/>
        <v>-1.6192745716135937E-3</v>
      </c>
      <c r="L1440" s="10">
        <f>+H1440/SUM($F$15:F1440)-1</f>
        <v>5.9932819171937268E-6</v>
      </c>
      <c r="M1440" s="14">
        <f t="shared" si="169"/>
        <v>0</v>
      </c>
      <c r="N1440" s="14">
        <f t="shared" si="167"/>
        <v>2038.96853736551</v>
      </c>
      <c r="O1440" s="4">
        <f t="shared" si="168"/>
        <v>7.8809527672282815</v>
      </c>
      <c r="P1440" s="14">
        <f>+AVERAGEIF($C$15:C1440,"&lt;&gt;",$B$15:B1440)</f>
        <v>7.9864583333333297</v>
      </c>
    </row>
    <row r="1441" spans="1:16" x14ac:dyDescent="0.25">
      <c r="A1441" s="1">
        <v>42321</v>
      </c>
      <c r="B1441" s="14">
        <v>7.7770000000000001</v>
      </c>
      <c r="G1441">
        <f t="shared" si="164"/>
        <v>16392.860816926062</v>
      </c>
      <c r="H1441">
        <f t="shared" si="165"/>
        <v>15857.058315091554</v>
      </c>
      <c r="I1441" s="5">
        <f t="shared" si="163"/>
        <v>0</v>
      </c>
      <c r="J1441" s="6">
        <f>+H1441+SUM($B$4:$B$5)-SUM($F$15:F1441)</f>
        <v>26188.043578249439</v>
      </c>
      <c r="K1441" s="10">
        <f t="shared" si="166"/>
        <v>-8.0322709973117412E-3</v>
      </c>
      <c r="L1441" s="10">
        <f>+H1441/SUM($F$15:F1441)-1</f>
        <v>-1.3190380693633985E-2</v>
      </c>
      <c r="M1441" s="14">
        <f t="shared" si="169"/>
        <v>0</v>
      </c>
      <c r="N1441" s="14">
        <f t="shared" si="167"/>
        <v>2038.96853736551</v>
      </c>
      <c r="O1441" s="4">
        <f t="shared" si="168"/>
        <v>7.8809527672282815</v>
      </c>
      <c r="P1441" s="14">
        <f>+AVERAGEIF($C$15:C1441,"&lt;&gt;",$B$15:B1441)</f>
        <v>7.9864583333333297</v>
      </c>
    </row>
    <row r="1442" spans="1:16" x14ac:dyDescent="0.25">
      <c r="A1442" s="1">
        <v>42324</v>
      </c>
      <c r="B1442" s="14">
        <v>7.7229999999999999</v>
      </c>
      <c r="G1442">
        <f t="shared" si="164"/>
        <v>16279.036143644076</v>
      </c>
      <c r="H1442">
        <f t="shared" si="165"/>
        <v>15746.954014073815</v>
      </c>
      <c r="I1442" s="5">
        <f t="shared" si="163"/>
        <v>0</v>
      </c>
      <c r="J1442" s="6">
        <f>+H1442+SUM($B$4:$B$5)-SUM($F$15:F1442)</f>
        <v>26077.939277231701</v>
      </c>
      <c r="K1442" s="10">
        <f t="shared" si="166"/>
        <v>-4.2043729112007933E-3</v>
      </c>
      <c r="L1442" s="10">
        <f>+H1442/SUM($F$15:F1442)-1</f>
        <v>-2.0042344104016507E-2</v>
      </c>
      <c r="M1442" s="14">
        <f t="shared" si="169"/>
        <v>0</v>
      </c>
      <c r="N1442" s="14">
        <f t="shared" si="167"/>
        <v>2038.96853736551</v>
      </c>
      <c r="O1442" s="4">
        <f t="shared" si="168"/>
        <v>7.8809527672282815</v>
      </c>
      <c r="P1442" s="14">
        <f>+AVERAGEIF($C$15:C1442,"&lt;&gt;",$B$15:B1442)</f>
        <v>7.9864583333333297</v>
      </c>
    </row>
    <row r="1443" spans="1:16" x14ac:dyDescent="0.25">
      <c r="A1443" s="1">
        <v>42325</v>
      </c>
      <c r="B1443" s="14">
        <v>7.8550000000000004</v>
      </c>
      <c r="G1443">
        <f t="shared" si="164"/>
        <v>16557.274233888933</v>
      </c>
      <c r="H1443">
        <f t="shared" si="165"/>
        <v>16016.097861006063</v>
      </c>
      <c r="I1443" s="5">
        <f t="shared" si="163"/>
        <v>0</v>
      </c>
      <c r="J1443" s="6">
        <f>+H1443+SUM($B$4:$B$5)-SUM($F$15:F1443)</f>
        <v>26347.083124163946</v>
      </c>
      <c r="K1443" s="10">
        <f t="shared" si="166"/>
        <v>1.0320748279647685E-2</v>
      </c>
      <c r="L1443" s="10">
        <f>+H1443/SUM($F$15:F1443)-1</f>
        <v>-3.293100211970601E-3</v>
      </c>
      <c r="M1443" s="14">
        <f t="shared" si="169"/>
        <v>0</v>
      </c>
      <c r="N1443" s="14">
        <f t="shared" si="167"/>
        <v>2038.96853736551</v>
      </c>
      <c r="O1443" s="4">
        <f t="shared" si="168"/>
        <v>7.8809527672282815</v>
      </c>
      <c r="P1443" s="14">
        <f>+AVERAGEIF($C$15:C1443,"&lt;&gt;",$B$15:B1443)</f>
        <v>7.9864583333333297</v>
      </c>
    </row>
    <row r="1444" spans="1:16" x14ac:dyDescent="0.25">
      <c r="A1444" s="1">
        <v>42326</v>
      </c>
      <c r="B1444" s="14">
        <v>7.8470000000000004</v>
      </c>
      <c r="G1444">
        <f t="shared" si="164"/>
        <v>16540.411319328639</v>
      </c>
      <c r="H1444">
        <f t="shared" si="165"/>
        <v>15999.786112707139</v>
      </c>
      <c r="I1444" s="5">
        <f t="shared" si="163"/>
        <v>0</v>
      </c>
      <c r="J1444" s="6">
        <f>+H1444+SUM($B$4:$B$5)-SUM($F$15:F1444)</f>
        <v>26330.771375865021</v>
      </c>
      <c r="K1444" s="10">
        <f t="shared" si="166"/>
        <v>-6.1911021504934549E-4</v>
      </c>
      <c r="L1444" s="10">
        <f>+H1444/SUM($F$15:F1444)-1</f>
        <v>-4.308205902397666E-3</v>
      </c>
      <c r="M1444" s="14">
        <f t="shared" si="169"/>
        <v>0</v>
      </c>
      <c r="N1444" s="14">
        <f t="shared" si="167"/>
        <v>2038.96853736551</v>
      </c>
      <c r="O1444" s="4">
        <f t="shared" si="168"/>
        <v>7.8809527672282815</v>
      </c>
      <c r="P1444" s="14">
        <f>+AVERAGEIF($C$15:C1444,"&lt;&gt;",$B$15:B1444)</f>
        <v>7.9864583333333297</v>
      </c>
    </row>
    <row r="1445" spans="1:16" x14ac:dyDescent="0.25">
      <c r="A1445" s="1">
        <v>42327</v>
      </c>
      <c r="B1445" s="14">
        <v>7.9180000000000001</v>
      </c>
      <c r="G1445">
        <f t="shared" si="164"/>
        <v>16690.069686051251</v>
      </c>
      <c r="H1445">
        <f t="shared" si="165"/>
        <v>16144.55287886009</v>
      </c>
      <c r="I1445" s="5">
        <f t="shared" si="163"/>
        <v>0</v>
      </c>
      <c r="J1445" s="6">
        <f>+H1445+SUM($B$4:$B$5)-SUM($F$15:F1445)</f>
        <v>26475.538142017976</v>
      </c>
      <c r="K1445" s="10">
        <f t="shared" si="166"/>
        <v>5.4980070308783269E-3</v>
      </c>
      <c r="L1445" s="10">
        <f>+H1445/SUM($F$15:F1445)-1</f>
        <v>4.7008571001421195E-3</v>
      </c>
      <c r="M1445" s="14">
        <f t="shared" si="169"/>
        <v>0</v>
      </c>
      <c r="N1445" s="14">
        <f t="shared" si="167"/>
        <v>2038.96853736551</v>
      </c>
      <c r="O1445" s="4">
        <f t="shared" si="168"/>
        <v>7.8809527672282815</v>
      </c>
      <c r="P1445" s="14">
        <f>+AVERAGEIF($C$15:C1445,"&lt;&gt;",$B$15:B1445)</f>
        <v>7.9864583333333297</v>
      </c>
    </row>
    <row r="1446" spans="1:16" x14ac:dyDescent="0.25">
      <c r="A1446" s="1">
        <v>42328</v>
      </c>
      <c r="B1446" s="14">
        <v>8.0109999999999992</v>
      </c>
      <c r="G1446">
        <f t="shared" si="164"/>
        <v>16886.10106781467</v>
      </c>
      <c r="H1446">
        <f t="shared" si="165"/>
        <v>16334.17695283508</v>
      </c>
      <c r="I1446" s="5">
        <f t="shared" si="163"/>
        <v>0</v>
      </c>
      <c r="J1446" s="6">
        <f>+H1446+SUM($B$4:$B$5)-SUM($F$15:F1446)</f>
        <v>26665.162215992961</v>
      </c>
      <c r="K1446" s="10">
        <f t="shared" si="166"/>
        <v>7.1622368148975823E-3</v>
      </c>
      <c r="L1446" s="10">
        <f>+H1446/SUM($F$15:F1446)-1</f>
        <v>1.6501460751356056E-2</v>
      </c>
      <c r="M1446" s="14">
        <f t="shared" si="169"/>
        <v>0</v>
      </c>
      <c r="N1446" s="14">
        <f t="shared" si="167"/>
        <v>2038.96853736551</v>
      </c>
      <c r="O1446" s="4">
        <f t="shared" si="168"/>
        <v>7.8809527672282815</v>
      </c>
      <c r="P1446" s="14">
        <f>+AVERAGEIF($C$15:C1446,"&lt;&gt;",$B$15:B1446)</f>
        <v>7.9864583333333297</v>
      </c>
    </row>
    <row r="1447" spans="1:16" x14ac:dyDescent="0.25">
      <c r="A1447" s="1">
        <v>42331</v>
      </c>
      <c r="B1447" s="14">
        <v>8.0220000000000002</v>
      </c>
      <c r="G1447">
        <f t="shared" si="164"/>
        <v>16909.287575335075</v>
      </c>
      <c r="H1447">
        <f t="shared" si="165"/>
        <v>16356.605606746101</v>
      </c>
      <c r="I1447" s="5">
        <f t="shared" si="163"/>
        <v>0</v>
      </c>
      <c r="J1447" s="6">
        <f>+H1447+SUM($B$4:$B$5)-SUM($F$15:F1447)</f>
        <v>26687.590869903986</v>
      </c>
      <c r="K1447" s="10">
        <f t="shared" si="166"/>
        <v>8.4112197515806564E-4</v>
      </c>
      <c r="L1447" s="10">
        <f>+H1447/SUM($F$15:F1447)-1</f>
        <v>1.7897231075693298E-2</v>
      </c>
      <c r="M1447" s="14">
        <f t="shared" si="169"/>
        <v>0</v>
      </c>
      <c r="N1447" s="14">
        <f t="shared" si="167"/>
        <v>2038.96853736551</v>
      </c>
      <c r="O1447" s="4">
        <f t="shared" si="168"/>
        <v>7.8809527672282815</v>
      </c>
      <c r="P1447" s="14">
        <f>+AVERAGEIF($C$15:C1447,"&lt;&gt;",$B$15:B1447)</f>
        <v>7.9864583333333297</v>
      </c>
    </row>
    <row r="1448" spans="1:16" x14ac:dyDescent="0.25">
      <c r="A1448" s="1">
        <v>42332</v>
      </c>
      <c r="B1448" s="14">
        <v>7.9969999999999999</v>
      </c>
      <c r="G1448">
        <f t="shared" si="164"/>
        <v>16856.590967334156</v>
      </c>
      <c r="H1448">
        <f t="shared" si="165"/>
        <v>16305.631393311964</v>
      </c>
      <c r="I1448" s="5">
        <f t="shared" si="163"/>
        <v>0</v>
      </c>
      <c r="J1448" s="6">
        <f>+H1448+SUM($B$4:$B$5)-SUM($F$15:F1448)</f>
        <v>26636.616656469851</v>
      </c>
      <c r="K1448" s="10">
        <f t="shared" si="166"/>
        <v>-1.9100342808244797E-3</v>
      </c>
      <c r="L1448" s="10">
        <f>+H1448/SUM($F$15:F1448)-1</f>
        <v>1.4725025793108859E-2</v>
      </c>
      <c r="M1448" s="14">
        <f t="shared" si="169"/>
        <v>0</v>
      </c>
      <c r="N1448" s="14">
        <f t="shared" si="167"/>
        <v>2038.96853736551</v>
      </c>
      <c r="O1448" s="4">
        <f t="shared" si="168"/>
        <v>7.8809527672282815</v>
      </c>
      <c r="P1448" s="14">
        <f>+AVERAGEIF($C$15:C1448,"&lt;&gt;",$B$15:B1448)</f>
        <v>7.9864583333333297</v>
      </c>
    </row>
    <row r="1449" spans="1:16" x14ac:dyDescent="0.25">
      <c r="A1449" s="1">
        <v>42333</v>
      </c>
      <c r="B1449" s="14">
        <v>7.9930000000000003</v>
      </c>
      <c r="G1449">
        <f t="shared" si="164"/>
        <v>16848.159510054007</v>
      </c>
      <c r="H1449">
        <f t="shared" si="165"/>
        <v>16297.475519162501</v>
      </c>
      <c r="I1449" s="5">
        <f t="shared" si="163"/>
        <v>0</v>
      </c>
      <c r="J1449" s="6">
        <f>+H1449+SUM($B$4:$B$5)-SUM($F$15:F1449)</f>
        <v>26628.460782320384</v>
      </c>
      <c r="K1449" s="10">
        <f t="shared" si="166"/>
        <v>-3.0619031893774906E-4</v>
      </c>
      <c r="L1449" s="10">
        <f>+H1449/SUM($F$15:F1449)-1</f>
        <v>1.4217472947895438E-2</v>
      </c>
      <c r="M1449" s="14">
        <f t="shared" si="169"/>
        <v>0</v>
      </c>
      <c r="N1449" s="14">
        <f t="shared" si="167"/>
        <v>2038.96853736551</v>
      </c>
      <c r="O1449" s="4">
        <f t="shared" si="168"/>
        <v>7.8809527672282815</v>
      </c>
      <c r="P1449" s="14">
        <f>+AVERAGEIF($C$15:C1449,"&lt;&gt;",$B$15:B1449)</f>
        <v>7.9864583333333297</v>
      </c>
    </row>
    <row r="1450" spans="1:16" x14ac:dyDescent="0.25">
      <c r="A1450" s="1">
        <v>42334</v>
      </c>
      <c r="B1450" s="14">
        <v>8.0009999999999994</v>
      </c>
      <c r="G1450">
        <f t="shared" si="164"/>
        <v>16865.022424614301</v>
      </c>
      <c r="H1450">
        <f t="shared" si="165"/>
        <v>16313.787267461423</v>
      </c>
      <c r="I1450" s="5">
        <f t="shared" si="163"/>
        <v>0</v>
      </c>
      <c r="J1450" s="6">
        <f>+H1450+SUM($B$4:$B$5)-SUM($F$15:F1450)</f>
        <v>26644.772530619302</v>
      </c>
      <c r="K1450" s="10">
        <f t="shared" si="166"/>
        <v>6.1256820032751236E-4</v>
      </c>
      <c r="L1450" s="10">
        <f>+H1450/SUM($F$15:F1450)-1</f>
        <v>1.5232578638322281E-2</v>
      </c>
      <c r="M1450" s="14">
        <f t="shared" si="169"/>
        <v>0</v>
      </c>
      <c r="N1450" s="14">
        <f t="shared" si="167"/>
        <v>2038.96853736551</v>
      </c>
      <c r="O1450" s="4">
        <f t="shared" si="168"/>
        <v>7.8809527672282815</v>
      </c>
      <c r="P1450" s="14">
        <f>+AVERAGEIF($C$15:C1450,"&lt;&gt;",$B$15:B1450)</f>
        <v>7.9864583333333297</v>
      </c>
    </row>
    <row r="1451" spans="1:16" x14ac:dyDescent="0.25">
      <c r="A1451" s="1">
        <v>42335</v>
      </c>
      <c r="B1451" s="14">
        <v>7.9050000000000002</v>
      </c>
      <c r="G1451">
        <f t="shared" si="164"/>
        <v>16662.667449890771</v>
      </c>
      <c r="H1451">
        <f t="shared" si="165"/>
        <v>16118.046287874335</v>
      </c>
      <c r="I1451" s="5">
        <f t="shared" si="163"/>
        <v>0</v>
      </c>
      <c r="J1451" s="6">
        <f>+H1451+SUM($B$4:$B$5)-SUM($F$15:F1451)</f>
        <v>26449.031551032218</v>
      </c>
      <c r="K1451" s="10">
        <f t="shared" si="166"/>
        <v>-7.3463182829631712E-3</v>
      </c>
      <c r="L1451" s="10">
        <f>+H1451/SUM($F$15:F1451)-1</f>
        <v>3.0513103531979446E-3</v>
      </c>
      <c r="M1451" s="14">
        <f t="shared" si="169"/>
        <v>0</v>
      </c>
      <c r="N1451" s="14">
        <f t="shared" si="167"/>
        <v>2038.96853736551</v>
      </c>
      <c r="O1451" s="4">
        <f t="shared" si="168"/>
        <v>7.8809527672282815</v>
      </c>
      <c r="P1451" s="14">
        <f>+AVERAGEIF($C$15:C1451,"&lt;&gt;",$B$15:B1451)</f>
        <v>7.9864583333333297</v>
      </c>
    </row>
    <row r="1452" spans="1:16" x14ac:dyDescent="0.25">
      <c r="A1452" s="1">
        <v>42338</v>
      </c>
      <c r="B1452" s="14">
        <v>7.8230000000000004</v>
      </c>
      <c r="G1452">
        <f t="shared" si="164"/>
        <v>16489.822575647755</v>
      </c>
      <c r="H1452">
        <f t="shared" si="165"/>
        <v>15950.850867810363</v>
      </c>
      <c r="I1452" s="5">
        <f t="shared" si="163"/>
        <v>0</v>
      </c>
      <c r="J1452" s="6">
        <f>+H1452+SUM($B$4:$B$5)-SUM($F$15:F1452)</f>
        <v>26281.836130968244</v>
      </c>
      <c r="K1452" s="10">
        <f t="shared" si="166"/>
        <v>-6.3214193586399459E-3</v>
      </c>
      <c r="L1452" s="10">
        <f>+H1452/SUM($F$15:F1452)-1</f>
        <v>-7.353522973678972E-3</v>
      </c>
      <c r="M1452" s="14">
        <f t="shared" si="169"/>
        <v>0</v>
      </c>
      <c r="N1452" s="14">
        <f t="shared" si="167"/>
        <v>2038.96853736551</v>
      </c>
      <c r="O1452" s="4">
        <f t="shared" si="168"/>
        <v>7.8809527672282815</v>
      </c>
      <c r="P1452" s="14">
        <f>+AVERAGEIF($C$15:C1452,"&lt;&gt;",$B$15:B1452)</f>
        <v>7.9864583333333297</v>
      </c>
    </row>
    <row r="1453" spans="1:16" x14ac:dyDescent="0.25">
      <c r="A1453" s="1">
        <v>42339</v>
      </c>
      <c r="B1453" s="14">
        <v>7.8920000000000003</v>
      </c>
      <c r="G1453">
        <f t="shared" si="164"/>
        <v>16635.265213730294</v>
      </c>
      <c r="H1453">
        <f t="shared" si="165"/>
        <v>16091.539696888583</v>
      </c>
      <c r="I1453" s="5">
        <f t="shared" si="163"/>
        <v>0</v>
      </c>
      <c r="J1453" s="6">
        <f>+H1453+SUM($B$4:$B$5)-SUM($F$15:F1453)</f>
        <v>26422.524960046467</v>
      </c>
      <c r="K1453" s="10">
        <f t="shared" si="166"/>
        <v>5.3530821962795017E-3</v>
      </c>
      <c r="L1453" s="10">
        <f>+H1453/SUM($F$15:F1453)-1</f>
        <v>1.4017636062542138E-3</v>
      </c>
      <c r="M1453" s="14">
        <f t="shared" si="169"/>
        <v>0</v>
      </c>
      <c r="N1453" s="14">
        <f t="shared" si="167"/>
        <v>2038.96853736551</v>
      </c>
      <c r="O1453" s="4">
        <f t="shared" si="168"/>
        <v>7.8809527672282815</v>
      </c>
      <c r="P1453" s="14">
        <f>+AVERAGEIF($C$15:C1453,"&lt;&gt;",$B$15:B1453)</f>
        <v>7.9864583333333297</v>
      </c>
    </row>
    <row r="1454" spans="1:16" x14ac:dyDescent="0.25">
      <c r="A1454" s="1">
        <v>42340</v>
      </c>
      <c r="B1454" s="14">
        <v>7.875</v>
      </c>
      <c r="G1454">
        <f t="shared" si="164"/>
        <v>16599.431520289669</v>
      </c>
      <c r="H1454">
        <f t="shared" si="165"/>
        <v>16056.877231753369</v>
      </c>
      <c r="I1454" s="5">
        <f t="shared" si="163"/>
        <v>0</v>
      </c>
      <c r="J1454" s="6">
        <f>+H1454+SUM($B$4:$B$5)-SUM($F$15:F1454)</f>
        <v>26387.862494911256</v>
      </c>
      <c r="K1454" s="10">
        <f t="shared" si="166"/>
        <v>-1.3118528674918029E-3</v>
      </c>
      <c r="L1454" s="10">
        <f>+H1454/SUM($F$15:F1454)-1</f>
        <v>-7.5533598590327156E-4</v>
      </c>
      <c r="M1454" s="14">
        <f t="shared" si="169"/>
        <v>0</v>
      </c>
      <c r="N1454" s="14">
        <f t="shared" si="167"/>
        <v>2038.96853736551</v>
      </c>
      <c r="O1454" s="4">
        <f t="shared" si="168"/>
        <v>7.8809527672282815</v>
      </c>
      <c r="P1454" s="14">
        <f>+AVERAGEIF($C$15:C1454,"&lt;&gt;",$B$15:B1454)</f>
        <v>7.9864583333333297</v>
      </c>
    </row>
    <row r="1455" spans="1:16" x14ac:dyDescent="0.25">
      <c r="A1455" s="1">
        <v>42341</v>
      </c>
      <c r="B1455" s="14">
        <v>7.6589999999999998</v>
      </c>
      <c r="G1455">
        <f t="shared" si="164"/>
        <v>16144.132827161722</v>
      </c>
      <c r="H1455">
        <f t="shared" si="165"/>
        <v>15616.460027682419</v>
      </c>
      <c r="I1455" s="5">
        <f t="shared" si="163"/>
        <v>0</v>
      </c>
      <c r="J1455" s="6">
        <f>+H1455+SUM($B$4:$B$5)-SUM($F$15:F1455)</f>
        <v>25947.445290840304</v>
      </c>
      <c r="K1455" s="10">
        <f t="shared" si="166"/>
        <v>-1.6690143210951081E-2</v>
      </c>
      <c r="L1455" s="10">
        <f>+H1455/SUM($F$15:F1455)-1</f>
        <v>-2.8163189627432916E-2</v>
      </c>
      <c r="M1455" s="14">
        <f t="shared" si="169"/>
        <v>0</v>
      </c>
      <c r="N1455" s="14">
        <f t="shared" si="167"/>
        <v>2038.96853736551</v>
      </c>
      <c r="O1455" s="4">
        <f t="shared" si="168"/>
        <v>7.8809527672282815</v>
      </c>
      <c r="P1455" s="14">
        <f>+AVERAGEIF($C$15:C1455,"&lt;&gt;",$B$15:B1455)</f>
        <v>7.9864583333333297</v>
      </c>
    </row>
    <row r="1456" spans="1:16" x14ac:dyDescent="0.25">
      <c r="A1456" s="1">
        <v>42342</v>
      </c>
      <c r="B1456" s="14">
        <v>7.5750000000000002</v>
      </c>
      <c r="G1456">
        <f t="shared" si="164"/>
        <v>15967.072224278632</v>
      </c>
      <c r="H1456">
        <f t="shared" si="165"/>
        <v>15445.186670543717</v>
      </c>
      <c r="I1456" s="5">
        <f t="shared" si="163"/>
        <v>0</v>
      </c>
      <c r="J1456" s="6">
        <f>+H1456+SUM($B$4:$B$5)-SUM($F$15:F1456)</f>
        <v>25776.171933701597</v>
      </c>
      <c r="K1456" s="10">
        <f t="shared" si="166"/>
        <v>-6.6007791988357267E-3</v>
      </c>
      <c r="L1456" s="10">
        <f>+H1456/SUM($F$15:F1456)-1</f>
        <v>-3.8821799376916544E-2</v>
      </c>
      <c r="M1456" s="14">
        <f t="shared" si="169"/>
        <v>0</v>
      </c>
      <c r="N1456" s="14">
        <f t="shared" si="167"/>
        <v>2038.96853736551</v>
      </c>
      <c r="O1456" s="4">
        <f t="shared" si="168"/>
        <v>7.8809527672282815</v>
      </c>
      <c r="P1456" s="14">
        <f>+AVERAGEIF($C$15:C1456,"&lt;&gt;",$B$15:B1456)</f>
        <v>7.9864583333333297</v>
      </c>
    </row>
    <row r="1457" spans="1:16" x14ac:dyDescent="0.25">
      <c r="A1457" s="1">
        <v>42345</v>
      </c>
      <c r="B1457" s="14">
        <v>7.5549999999999997</v>
      </c>
      <c r="G1457">
        <f t="shared" si="164"/>
        <v>15924.914937877895</v>
      </c>
      <c r="H1457">
        <f t="shared" si="165"/>
        <v>15404.407299796405</v>
      </c>
      <c r="I1457" s="5">
        <f t="shared" si="163"/>
        <v>0</v>
      </c>
      <c r="J1457" s="6">
        <f>+H1457+SUM($B$4:$B$5)-SUM($F$15:F1457)</f>
        <v>25735.392562954286</v>
      </c>
      <c r="K1457" s="10">
        <f t="shared" si="166"/>
        <v>-1.582056903259299E-3</v>
      </c>
      <c r="L1457" s="10">
        <f>+H1457/SUM($F$15:F1457)-1</f>
        <v>-4.1359563602984206E-2</v>
      </c>
      <c r="M1457" s="14">
        <f t="shared" si="169"/>
        <v>0</v>
      </c>
      <c r="N1457" s="14">
        <f t="shared" si="167"/>
        <v>2038.96853736551</v>
      </c>
      <c r="O1457" s="4">
        <f t="shared" si="168"/>
        <v>7.8809527672282815</v>
      </c>
      <c r="P1457" s="14">
        <f>+AVERAGEIF($C$15:C1457,"&lt;&gt;",$B$15:B1457)</f>
        <v>7.9864583333333297</v>
      </c>
    </row>
    <row r="1458" spans="1:16" x14ac:dyDescent="0.25">
      <c r="A1458" s="1">
        <v>42347</v>
      </c>
      <c r="B1458" s="14">
        <v>7.3710000000000004</v>
      </c>
      <c r="C1458">
        <f>+$B$3</f>
        <v>200</v>
      </c>
      <c r="D1458" s="7">
        <f>+$D$11</f>
        <v>2.223157894736842</v>
      </c>
      <c r="E1458">
        <v>1.54</v>
      </c>
      <c r="F1458" s="6">
        <f>+C1458-D1458-E1458</f>
        <v>196.23684210526318</v>
      </c>
      <c r="G1458">
        <f t="shared" si="164"/>
        <v>15737.067902991128</v>
      </c>
      <c r="H1458">
        <f t="shared" si="165"/>
        <v>15225.473931026418</v>
      </c>
      <c r="I1458" s="5">
        <f t="shared" si="163"/>
        <v>549200</v>
      </c>
      <c r="J1458" s="6">
        <f>+H1458+SUM($B$4:$B$5)-SUM($F$15:F1458)</f>
        <v>25360.222352079039</v>
      </c>
      <c r="K1458" s="10">
        <f t="shared" si="166"/>
        <v>-1.4577986714502278E-2</v>
      </c>
      <c r="L1458" s="10">
        <f>+H1458/SUM($F$15:F1458)-1</f>
        <v>-6.3926318192752629E-2</v>
      </c>
      <c r="M1458" s="14">
        <f t="shared" si="169"/>
        <v>26.622824868438904</v>
      </c>
      <c r="N1458" s="14">
        <f t="shared" si="167"/>
        <v>2065.591362233949</v>
      </c>
      <c r="O1458" s="4">
        <f t="shared" si="168"/>
        <v>7.8743801297447416</v>
      </c>
      <c r="P1458" s="14">
        <f>+AVERAGEIF($C$15:C1458,"&lt;&gt;",$B$15:B1458)</f>
        <v>7.97802739726027</v>
      </c>
    </row>
    <row r="1459" spans="1:16" x14ac:dyDescent="0.25">
      <c r="A1459" s="1">
        <v>42348</v>
      </c>
      <c r="B1459" s="14">
        <v>7.3319999999999999</v>
      </c>
      <c r="G1459">
        <f t="shared" si="164"/>
        <v>15653.802993451491</v>
      </c>
      <c r="H1459">
        <f t="shared" si="165"/>
        <v>15144.915867899294</v>
      </c>
      <c r="I1459" s="5">
        <f t="shared" si="163"/>
        <v>0</v>
      </c>
      <c r="J1459" s="6">
        <f>+H1459+SUM($B$4:$B$5)-SUM($F$15:F1459)</f>
        <v>25279.664288951917</v>
      </c>
      <c r="K1459" s="10">
        <f t="shared" si="166"/>
        <v>-3.1765519248501128E-3</v>
      </c>
      <c r="L1459" s="10">
        <f>+H1459/SUM($F$15:F1459)-1</f>
        <v>-6.8879088995965621E-2</v>
      </c>
      <c r="M1459" s="14">
        <f t="shared" si="169"/>
        <v>0</v>
      </c>
      <c r="N1459" s="14">
        <f t="shared" si="167"/>
        <v>2065.591362233949</v>
      </c>
      <c r="O1459" s="4">
        <f t="shared" si="168"/>
        <v>7.8743801297447416</v>
      </c>
      <c r="P1459" s="14">
        <f>+AVERAGEIF($C$15:C1459,"&lt;&gt;",$B$15:B1459)</f>
        <v>7.97802739726027</v>
      </c>
    </row>
    <row r="1460" spans="1:16" x14ac:dyDescent="0.25">
      <c r="A1460" s="1">
        <v>42349</v>
      </c>
      <c r="B1460" s="14">
        <v>7.1589999999999998</v>
      </c>
      <c r="G1460">
        <f t="shared" si="164"/>
        <v>15284.448394724388</v>
      </c>
      <c r="H1460">
        <f t="shared" si="165"/>
        <v>14787.56856223282</v>
      </c>
      <c r="I1460" s="5">
        <f t="shared" si="163"/>
        <v>0</v>
      </c>
      <c r="J1460" s="6">
        <f>+H1460+SUM($B$4:$B$5)-SUM($F$15:F1460)</f>
        <v>24922.316983285436</v>
      </c>
      <c r="K1460" s="10">
        <f t="shared" si="166"/>
        <v>-1.413576151890017E-2</v>
      </c>
      <c r="L1460" s="10">
        <f>+H1460/SUM($F$15:F1460)-1</f>
        <v>-9.0849072302525591E-2</v>
      </c>
      <c r="M1460" s="14">
        <f t="shared" si="169"/>
        <v>0</v>
      </c>
      <c r="N1460" s="14">
        <f t="shared" si="167"/>
        <v>2065.591362233949</v>
      </c>
      <c r="O1460" s="4">
        <f t="shared" si="168"/>
        <v>7.8743801297447416</v>
      </c>
      <c r="P1460" s="14">
        <f>+AVERAGEIF($C$15:C1460,"&lt;&gt;",$B$15:B1460)</f>
        <v>7.97802739726027</v>
      </c>
    </row>
    <row r="1461" spans="1:16" x14ac:dyDescent="0.25">
      <c r="A1461" s="1">
        <v>42352</v>
      </c>
      <c r="B1461" s="14">
        <v>7.1239999999999997</v>
      </c>
      <c r="G1461">
        <f t="shared" si="164"/>
        <v>15209.723475906767</v>
      </c>
      <c r="H1461">
        <f t="shared" si="165"/>
        <v>14715.272864554632</v>
      </c>
      <c r="I1461" s="5">
        <f t="shared" si="163"/>
        <v>0</v>
      </c>
      <c r="J1461" s="6">
        <f>+H1461+SUM($B$4:$B$5)-SUM($F$15:F1461)</f>
        <v>24850.02128560725</v>
      </c>
      <c r="K1461" s="10">
        <f t="shared" si="166"/>
        <v>-2.9008417526618091E-3</v>
      </c>
      <c r="L1461" s="10">
        <f>+H1461/SUM($F$15:F1461)-1</f>
        <v>-9.5293866613101352E-2</v>
      </c>
      <c r="M1461" s="14">
        <f t="shared" si="169"/>
        <v>0</v>
      </c>
      <c r="N1461" s="14">
        <f t="shared" si="167"/>
        <v>2065.591362233949</v>
      </c>
      <c r="O1461" s="4">
        <f t="shared" si="168"/>
        <v>7.8743801297447416</v>
      </c>
      <c r="P1461" s="14">
        <f>+AVERAGEIF($C$15:C1461,"&lt;&gt;",$B$15:B1461)</f>
        <v>7.97802739726027</v>
      </c>
    </row>
    <row r="1462" spans="1:16" x14ac:dyDescent="0.25">
      <c r="A1462" s="1">
        <v>42353</v>
      </c>
      <c r="B1462" s="14">
        <v>7.26</v>
      </c>
      <c r="G1462">
        <f t="shared" si="164"/>
        <v>15500.08316045524</v>
      </c>
      <c r="H1462">
        <f t="shared" si="165"/>
        <v>14996.19328981845</v>
      </c>
      <c r="I1462" s="5">
        <f t="shared" si="163"/>
        <v>0</v>
      </c>
      <c r="J1462" s="6">
        <f>+H1462+SUM($B$4:$B$5)-SUM($F$15:F1462)</f>
        <v>25130.941710871066</v>
      </c>
      <c r="K1462" s="10">
        <f t="shared" si="166"/>
        <v>1.130463519669167E-2</v>
      </c>
      <c r="L1462" s="10">
        <f>+H1462/SUM($F$15:F1462)-1</f>
        <v>-7.8022665863435647E-2</v>
      </c>
      <c r="M1462" s="14">
        <f t="shared" si="169"/>
        <v>0</v>
      </c>
      <c r="N1462" s="14">
        <f t="shared" si="167"/>
        <v>2065.591362233949</v>
      </c>
      <c r="O1462" s="4">
        <f t="shared" si="168"/>
        <v>7.8743801297447416</v>
      </c>
      <c r="P1462" s="14">
        <f>+AVERAGEIF($C$15:C1462,"&lt;&gt;",$B$15:B1462)</f>
        <v>7.97802739726027</v>
      </c>
    </row>
    <row r="1463" spans="1:16" x14ac:dyDescent="0.25">
      <c r="A1463" s="1">
        <v>42354</v>
      </c>
      <c r="B1463" s="14">
        <v>7.3440000000000003</v>
      </c>
      <c r="G1463">
        <f t="shared" si="164"/>
        <v>15679.422965617534</v>
      </c>
      <c r="H1463">
        <f t="shared" si="165"/>
        <v>15169.702964246102</v>
      </c>
      <c r="I1463" s="5">
        <f t="shared" si="163"/>
        <v>0</v>
      </c>
      <c r="J1463" s="6">
        <f>+H1463+SUM($B$4:$B$5)-SUM($F$15:F1463)</f>
        <v>25304.451385298718</v>
      </c>
      <c r="K1463" s="10">
        <f t="shared" si="166"/>
        <v>6.9042249360913299E-3</v>
      </c>
      <c r="L1463" s="10">
        <f>+H1463/SUM($F$15:F1463)-1</f>
        <v>-6.735515951805382E-2</v>
      </c>
      <c r="M1463" s="14">
        <f t="shared" si="169"/>
        <v>0</v>
      </c>
      <c r="N1463" s="14">
        <f t="shared" si="167"/>
        <v>2065.591362233949</v>
      </c>
      <c r="O1463" s="4">
        <f t="shared" si="168"/>
        <v>7.8743801297447416</v>
      </c>
      <c r="P1463" s="14">
        <f>+AVERAGEIF($C$15:C1463,"&lt;&gt;",$B$15:B1463)</f>
        <v>7.97802739726027</v>
      </c>
    </row>
    <row r="1464" spans="1:16" x14ac:dyDescent="0.25">
      <c r="A1464" s="1">
        <v>42355</v>
      </c>
      <c r="B1464" s="14">
        <v>7.4820000000000002</v>
      </c>
      <c r="G1464">
        <f t="shared" si="164"/>
        <v>15974.052645527012</v>
      </c>
      <c r="H1464">
        <f t="shared" si="165"/>
        <v>15454.754572234386</v>
      </c>
      <c r="I1464" s="5">
        <f t="shared" si="163"/>
        <v>0</v>
      </c>
      <c r="J1464" s="6">
        <f>+H1464+SUM($B$4:$B$5)-SUM($F$15:F1464)</f>
        <v>25589.502993287006</v>
      </c>
      <c r="K1464" s="10">
        <f t="shared" si="166"/>
        <v>1.1264879986842669E-2</v>
      </c>
      <c r="L1464" s="10">
        <f>+H1464/SUM($F$15:F1464)-1</f>
        <v>-4.9829970522069611E-2</v>
      </c>
      <c r="M1464" s="14">
        <f t="shared" si="169"/>
        <v>0</v>
      </c>
      <c r="N1464" s="14">
        <f t="shared" si="167"/>
        <v>2065.591362233949</v>
      </c>
      <c r="O1464" s="4">
        <f t="shared" si="168"/>
        <v>7.8743801297447416</v>
      </c>
      <c r="P1464" s="14">
        <f>+AVERAGEIF($C$15:C1464,"&lt;&gt;",$B$15:B1464)</f>
        <v>7.97802739726027</v>
      </c>
    </row>
    <row r="1465" spans="1:16" x14ac:dyDescent="0.25">
      <c r="A1465" s="1">
        <v>42356</v>
      </c>
      <c r="B1465" s="14">
        <v>7.3940000000000001</v>
      </c>
      <c r="G1465">
        <f t="shared" si="164"/>
        <v>15786.172849642706</v>
      </c>
      <c r="H1465">
        <f t="shared" si="165"/>
        <v>15272.982532357797</v>
      </c>
      <c r="I1465" s="5">
        <f t="shared" si="163"/>
        <v>0</v>
      </c>
      <c r="J1465" s="6">
        <f>+H1465+SUM($B$4:$B$5)-SUM($F$15:F1465)</f>
        <v>25407.730953410417</v>
      </c>
      <c r="K1465" s="10">
        <f t="shared" si="166"/>
        <v>-7.1033829740372312E-3</v>
      </c>
      <c r="L1465" s="10">
        <f>+H1465/SUM($F$15:F1465)-1</f>
        <v>-6.1005453360088668E-2</v>
      </c>
      <c r="M1465" s="14">
        <f t="shared" si="169"/>
        <v>0</v>
      </c>
      <c r="N1465" s="14">
        <f t="shared" si="167"/>
        <v>2065.591362233949</v>
      </c>
      <c r="O1465" s="4">
        <f t="shared" si="168"/>
        <v>7.8743801297447416</v>
      </c>
      <c r="P1465" s="14">
        <f>+AVERAGEIF($C$15:C1465,"&lt;&gt;",$B$15:B1465)</f>
        <v>7.97802739726027</v>
      </c>
    </row>
    <row r="1466" spans="1:16" x14ac:dyDescent="0.25">
      <c r="A1466" s="1">
        <v>42359</v>
      </c>
      <c r="B1466" s="14">
        <v>7.3630000000000004</v>
      </c>
      <c r="G1466">
        <f t="shared" si="164"/>
        <v>15719.987921547099</v>
      </c>
      <c r="H1466">
        <f t="shared" si="165"/>
        <v>15208.949200128545</v>
      </c>
      <c r="I1466" s="5">
        <f t="shared" si="163"/>
        <v>0</v>
      </c>
      <c r="J1466" s="6">
        <f>+H1466+SUM($B$4:$B$5)-SUM($F$15:F1466)</f>
        <v>25343.697621181167</v>
      </c>
      <c r="K1466" s="10">
        <f t="shared" si="166"/>
        <v>-2.5202302538021026E-3</v>
      </c>
      <c r="L1466" s="10">
        <f>+H1466/SUM($F$15:F1466)-1</f>
        <v>-6.4942271178027089E-2</v>
      </c>
      <c r="M1466" s="14">
        <f t="shared" si="169"/>
        <v>0</v>
      </c>
      <c r="N1466" s="14">
        <f t="shared" si="167"/>
        <v>2065.591362233949</v>
      </c>
      <c r="O1466" s="4">
        <f t="shared" si="168"/>
        <v>7.8743801297447416</v>
      </c>
      <c r="P1466" s="14">
        <f>+AVERAGEIF($C$15:C1466,"&lt;&gt;",$B$15:B1466)</f>
        <v>7.97802739726027</v>
      </c>
    </row>
    <row r="1467" spans="1:16" x14ac:dyDescent="0.25">
      <c r="A1467" s="1">
        <v>42360</v>
      </c>
      <c r="B1467" s="14">
        <v>7.3609999999999998</v>
      </c>
      <c r="G1467">
        <f t="shared" si="164"/>
        <v>15715.717926186091</v>
      </c>
      <c r="H1467">
        <f t="shared" si="165"/>
        <v>15204.818017404077</v>
      </c>
      <c r="I1467" s="5">
        <f t="shared" si="163"/>
        <v>0</v>
      </c>
      <c r="J1467" s="6">
        <f>+H1467+SUM($B$4:$B$5)-SUM($F$15:F1467)</f>
        <v>25339.566438456695</v>
      </c>
      <c r="K1467" s="10">
        <f t="shared" si="166"/>
        <v>-1.6300631368881824E-4</v>
      </c>
      <c r="L1467" s="10">
        <f>+H1467/SUM($F$15:F1467)-1</f>
        <v>-6.5196259424345704E-2</v>
      </c>
      <c r="M1467" s="14">
        <f t="shared" si="169"/>
        <v>0</v>
      </c>
      <c r="N1467" s="14">
        <f t="shared" si="167"/>
        <v>2065.591362233949</v>
      </c>
      <c r="O1467" s="4">
        <f t="shared" si="168"/>
        <v>7.8743801297447416</v>
      </c>
      <c r="P1467" s="14">
        <f>+AVERAGEIF($C$15:C1467,"&lt;&gt;",$B$15:B1467)</f>
        <v>7.97802739726027</v>
      </c>
    </row>
    <row r="1468" spans="1:16" x14ac:dyDescent="0.25">
      <c r="A1468" s="1">
        <v>42361</v>
      </c>
      <c r="B1468" s="14">
        <v>7.4930000000000003</v>
      </c>
      <c r="G1468">
        <f t="shared" si="164"/>
        <v>15997.53762001255</v>
      </c>
      <c r="H1468">
        <f t="shared" si="165"/>
        <v>15477.476077218958</v>
      </c>
      <c r="I1468" s="5">
        <f t="shared" si="163"/>
        <v>0</v>
      </c>
      <c r="J1468" s="6">
        <f>+H1468+SUM($B$4:$B$5)-SUM($F$15:F1468)</f>
        <v>25612.224498271582</v>
      </c>
      <c r="K1468" s="10">
        <f t="shared" si="166"/>
        <v>1.0760170679206427E-2</v>
      </c>
      <c r="L1468" s="10">
        <f>+H1468/SUM($F$15:F1468)-1</f>
        <v>-4.843303516731734E-2</v>
      </c>
      <c r="M1468" s="14">
        <f t="shared" si="169"/>
        <v>0</v>
      </c>
      <c r="N1468" s="14">
        <f t="shared" si="167"/>
        <v>2065.591362233949</v>
      </c>
      <c r="O1468" s="4">
        <f t="shared" si="168"/>
        <v>7.8743801297447416</v>
      </c>
      <c r="P1468" s="14">
        <f>+AVERAGEIF($C$15:C1468,"&lt;&gt;",$B$15:B1468)</f>
        <v>7.97802739726027</v>
      </c>
    </row>
    <row r="1469" spans="1:16" x14ac:dyDescent="0.25">
      <c r="A1469" s="1">
        <v>42362</v>
      </c>
      <c r="B1469" s="14">
        <v>7.4480000000000004</v>
      </c>
      <c r="G1469">
        <f t="shared" si="164"/>
        <v>15901.462724389894</v>
      </c>
      <c r="H1469">
        <f t="shared" si="165"/>
        <v>15384.52446591843</v>
      </c>
      <c r="I1469" s="5">
        <f t="shared" si="163"/>
        <v>0</v>
      </c>
      <c r="J1469" s="6">
        <f>+H1469+SUM($B$4:$B$5)-SUM($F$15:F1469)</f>
        <v>25519.272886971052</v>
      </c>
      <c r="K1469" s="10">
        <f t="shared" si="166"/>
        <v>-3.6291893078949089E-3</v>
      </c>
      <c r="L1469" s="10">
        <f>+H1469/SUM($F$15:F1469)-1</f>
        <v>-5.4147770709486176E-2</v>
      </c>
      <c r="M1469" s="14">
        <f t="shared" si="169"/>
        <v>0</v>
      </c>
      <c r="N1469" s="14">
        <f t="shared" si="167"/>
        <v>2065.591362233949</v>
      </c>
      <c r="O1469" s="4">
        <f t="shared" si="168"/>
        <v>7.8743801297447416</v>
      </c>
      <c r="P1469" s="14">
        <f>+AVERAGEIF($C$15:C1469,"&lt;&gt;",$B$15:B1469)</f>
        <v>7.97802739726027</v>
      </c>
    </row>
    <row r="1470" spans="1:16" x14ac:dyDescent="0.25">
      <c r="A1470" s="1">
        <v>42368</v>
      </c>
      <c r="B1470" s="14">
        <v>7.3689999999999998</v>
      </c>
      <c r="G1470">
        <f t="shared" si="164"/>
        <v>15732.797907630118</v>
      </c>
      <c r="H1470">
        <f t="shared" si="165"/>
        <v>15221.342748301948</v>
      </c>
      <c r="I1470" s="5">
        <f t="shared" si="163"/>
        <v>0</v>
      </c>
      <c r="J1470" s="6">
        <f>+H1470+SUM($B$4:$B$5)-SUM($F$15:F1470)</f>
        <v>25356.091169354568</v>
      </c>
      <c r="K1470" s="10">
        <f t="shared" si="166"/>
        <v>-6.3944501216489646E-3</v>
      </c>
      <c r="L1470" s="10">
        <f>+H1470/SUM($F$15:F1470)-1</f>
        <v>-6.4180306439071355E-2</v>
      </c>
      <c r="M1470" s="14">
        <f t="shared" si="169"/>
        <v>0</v>
      </c>
      <c r="N1470" s="14">
        <f t="shared" si="167"/>
        <v>2065.591362233949</v>
      </c>
      <c r="O1470" s="4">
        <f t="shared" si="168"/>
        <v>7.8743801297447416</v>
      </c>
      <c r="P1470" s="14">
        <f>+AVERAGEIF($C$15:C1470,"&lt;&gt;",$B$15:B1470)</f>
        <v>7.97802739726027</v>
      </c>
    </row>
    <row r="1471" spans="1:16" x14ac:dyDescent="0.25">
      <c r="A1471" s="1">
        <v>42369</v>
      </c>
      <c r="B1471" s="14">
        <v>7.42</v>
      </c>
      <c r="G1471">
        <f t="shared" si="164"/>
        <v>15841.682789335797</v>
      </c>
      <c r="H1471">
        <f t="shared" si="165"/>
        <v>15326.68790777588</v>
      </c>
      <c r="I1471" s="5">
        <f t="shared" si="163"/>
        <v>0</v>
      </c>
      <c r="J1471" s="6">
        <f>+H1471+SUM($B$4:$B$5)-SUM($F$15:F1471)</f>
        <v>25461.436328828499</v>
      </c>
      <c r="K1471" s="10">
        <f t="shared" si="166"/>
        <v>4.1546293066359041E-3</v>
      </c>
      <c r="L1471" s="10">
        <f>+H1471/SUM($F$15:F1471)-1</f>
        <v>-5.7703606157946674E-2</v>
      </c>
      <c r="M1471" s="14">
        <f t="shared" si="169"/>
        <v>0</v>
      </c>
      <c r="N1471" s="14">
        <f t="shared" si="167"/>
        <v>2065.591362233949</v>
      </c>
      <c r="O1471" s="4">
        <f t="shared" si="168"/>
        <v>7.8743801297447416</v>
      </c>
      <c r="P1471" s="14">
        <f>+AVERAGEIF($C$15:C1471,"&lt;&gt;",$B$15:B1471)</f>
        <v>7.97802739726027</v>
      </c>
    </row>
    <row r="1472" spans="1:16" x14ac:dyDescent="0.25">
      <c r="A1472" s="1">
        <v>42373</v>
      </c>
      <c r="B1472" s="14">
        <v>7.2229999999999999</v>
      </c>
      <c r="G1472">
        <f t="shared" si="164"/>
        <v>15421.088246276611</v>
      </c>
      <c r="H1472">
        <f t="shared" si="165"/>
        <v>14919.766409415794</v>
      </c>
      <c r="I1472" s="5">
        <f t="shared" si="163"/>
        <v>0</v>
      </c>
      <c r="J1472" s="6">
        <f>+H1472+SUM($B$4:$B$5)-SUM($F$15:F1472)</f>
        <v>25054.514830468415</v>
      </c>
      <c r="K1472" s="10">
        <f t="shared" si="166"/>
        <v>-1.598187522120853E-2</v>
      </c>
      <c r="L1472" s="10">
        <f>+H1472/SUM($F$15:F1472)-1</f>
        <v>-8.2721448420330024E-2</v>
      </c>
      <c r="M1472" s="14">
        <f t="shared" si="169"/>
        <v>0</v>
      </c>
      <c r="N1472" s="14">
        <f t="shared" si="167"/>
        <v>2065.591362233949</v>
      </c>
      <c r="O1472" s="4">
        <f t="shared" si="168"/>
        <v>7.8743801297447416</v>
      </c>
      <c r="P1472" s="14">
        <f>+AVERAGEIF($C$15:C1472,"&lt;&gt;",$B$15:B1472)</f>
        <v>7.97802739726027</v>
      </c>
    </row>
    <row r="1473" spans="1:16" x14ac:dyDescent="0.25">
      <c r="A1473" s="1">
        <v>42374</v>
      </c>
      <c r="B1473" s="14">
        <v>7.28</v>
      </c>
      <c r="G1473">
        <f t="shared" si="164"/>
        <v>15542.783114065311</v>
      </c>
      <c r="H1473">
        <f t="shared" si="165"/>
        <v>15037.50511706313</v>
      </c>
      <c r="I1473" s="5">
        <f t="shared" si="163"/>
        <v>0</v>
      </c>
      <c r="J1473" s="6">
        <f>+H1473+SUM($B$4:$B$5)-SUM($F$15:F1473)</f>
        <v>25172.253538115754</v>
      </c>
      <c r="K1473" s="10">
        <f t="shared" si="166"/>
        <v>4.6993010419087433E-3</v>
      </c>
      <c r="L1473" s="10">
        <f>+H1473/SUM($F$15:F1473)-1</f>
        <v>-7.5482783400249387E-2</v>
      </c>
      <c r="M1473" s="14">
        <f t="shared" si="169"/>
        <v>0</v>
      </c>
      <c r="N1473" s="14">
        <f t="shared" si="167"/>
        <v>2065.591362233949</v>
      </c>
      <c r="O1473" s="4">
        <f t="shared" si="168"/>
        <v>7.8743801297447416</v>
      </c>
      <c r="P1473" s="14">
        <f>+AVERAGEIF($C$15:C1473,"&lt;&gt;",$B$15:B1473)</f>
        <v>7.97802739726027</v>
      </c>
    </row>
    <row r="1474" spans="1:16" x14ac:dyDescent="0.25">
      <c r="A1474" s="1">
        <v>42376</v>
      </c>
      <c r="B1474" s="14">
        <v>6.9379999999999997</v>
      </c>
      <c r="G1474">
        <f t="shared" si="164"/>
        <v>14812.613907333121</v>
      </c>
      <c r="H1474">
        <f t="shared" si="165"/>
        <v>14331.07287117912</v>
      </c>
      <c r="I1474" s="5">
        <f t="shared" si="163"/>
        <v>0</v>
      </c>
      <c r="J1474" s="6">
        <f>+H1474+SUM($B$4:$B$5)-SUM($F$15:F1474)</f>
        <v>24465.821292231736</v>
      </c>
      <c r="K1474" s="10">
        <f t="shared" si="166"/>
        <v>-2.8063925417497471E-2</v>
      </c>
      <c r="L1474" s="10">
        <f>+H1474/SUM($F$15:F1474)-1</f>
        <v>-0.11891477352073221</v>
      </c>
      <c r="M1474" s="14">
        <f t="shared" si="169"/>
        <v>0</v>
      </c>
      <c r="N1474" s="14">
        <f t="shared" si="167"/>
        <v>2065.591362233949</v>
      </c>
      <c r="O1474" s="4">
        <f t="shared" si="168"/>
        <v>7.8743801297447416</v>
      </c>
      <c r="P1474" s="14">
        <f>+AVERAGEIF($C$15:C1474,"&lt;&gt;",$B$15:B1474)</f>
        <v>7.97802739726027</v>
      </c>
    </row>
    <row r="1475" spans="1:16" x14ac:dyDescent="0.25">
      <c r="A1475" s="1">
        <v>42377</v>
      </c>
      <c r="B1475" s="14">
        <v>6.9029999999999996</v>
      </c>
      <c r="C1475">
        <f>+$B$3</f>
        <v>200</v>
      </c>
      <c r="D1475" s="7">
        <f>+$D$11</f>
        <v>2.223157894736842</v>
      </c>
      <c r="E1475">
        <v>1.54</v>
      </c>
      <c r="F1475" s="6">
        <f>+C1475-D1475-E1475</f>
        <v>196.23684210526318</v>
      </c>
      <c r="G1475">
        <f t="shared" si="164"/>
        <v>14937.8889885155</v>
      </c>
      <c r="H1475">
        <f t="shared" si="165"/>
        <v>14455.014015606195</v>
      </c>
      <c r="I1475" s="5">
        <f t="shared" si="163"/>
        <v>543200</v>
      </c>
      <c r="J1475" s="6">
        <f>+H1475+SUM($B$4:$B$5)-SUM($F$15:F1475)</f>
        <v>24393.525594553554</v>
      </c>
      <c r="K1475" s="10">
        <f t="shared" si="166"/>
        <v>-2.954967128004693E-3</v>
      </c>
      <c r="L1475" s="10">
        <f>+H1475/SUM($F$15:F1475)-1</f>
        <v>-0.12188900262994218</v>
      </c>
      <c r="M1475" s="14">
        <f t="shared" si="169"/>
        <v>28.427762147655105</v>
      </c>
      <c r="N1475" s="14">
        <f t="shared" si="167"/>
        <v>2094.0191243816039</v>
      </c>
      <c r="O1475" s="4">
        <f t="shared" si="168"/>
        <v>7.8611929706773687</v>
      </c>
      <c r="P1475" s="14">
        <f>+AVERAGEIF($C$15:C1475,"&lt;&gt;",$B$15:B1475)</f>
        <v>7.9634999999999962</v>
      </c>
    </row>
    <row r="1476" spans="1:16" x14ac:dyDescent="0.25">
      <c r="A1476" s="1">
        <v>42380</v>
      </c>
      <c r="B1476" s="14">
        <v>6.798</v>
      </c>
      <c r="G1476">
        <f t="shared" si="164"/>
        <v>14710.672076478108</v>
      </c>
      <c r="H1476">
        <f t="shared" si="165"/>
        <v>14235.142007546128</v>
      </c>
      <c r="I1476" s="5">
        <f t="shared" si="163"/>
        <v>0</v>
      </c>
      <c r="J1476" s="6">
        <f>+H1476+SUM($B$4:$B$5)-SUM($F$15:F1476)</f>
        <v>24173.653586493485</v>
      </c>
      <c r="K1476" s="10">
        <f t="shared" si="166"/>
        <v>-9.0135395643325955E-3</v>
      </c>
      <c r="L1476" s="10">
        <f>+H1476/SUM($F$15:F1476)-1</f>
        <v>-0.13524575400236805</v>
      </c>
      <c r="M1476" s="14">
        <f t="shared" si="169"/>
        <v>0</v>
      </c>
      <c r="N1476" s="14">
        <f t="shared" si="167"/>
        <v>2094.0191243816039</v>
      </c>
      <c r="O1476" s="4">
        <f t="shared" si="168"/>
        <v>7.8611929706773687</v>
      </c>
      <c r="P1476" s="14">
        <f>+AVERAGEIF($C$15:C1476,"&lt;&gt;",$B$15:B1476)</f>
        <v>7.9634999999999962</v>
      </c>
    </row>
    <row r="1477" spans="1:16" x14ac:dyDescent="0.25">
      <c r="A1477" s="1">
        <v>42381</v>
      </c>
      <c r="B1477" s="14">
        <v>6.8109999999999999</v>
      </c>
      <c r="G1477">
        <f t="shared" si="164"/>
        <v>14738.803694158929</v>
      </c>
      <c r="H1477">
        <f t="shared" si="165"/>
        <v>14262.36425616309</v>
      </c>
      <c r="I1477" s="5">
        <f t="shared" si="163"/>
        <v>0</v>
      </c>
      <c r="J1477" s="6">
        <f>+H1477+SUM($B$4:$B$5)-SUM($F$15:F1477)</f>
        <v>24200.875835110448</v>
      </c>
      <c r="K1477" s="10">
        <f t="shared" si="166"/>
        <v>1.1261122990597894E-3</v>
      </c>
      <c r="L1477" s="10">
        <f>+H1477/SUM($F$15:F1477)-1</f>
        <v>-0.13359206097530574</v>
      </c>
      <c r="M1477" s="14">
        <f t="shared" si="169"/>
        <v>0</v>
      </c>
      <c r="N1477" s="14">
        <f t="shared" si="167"/>
        <v>2094.0191243816039</v>
      </c>
      <c r="O1477" s="4">
        <f t="shared" si="168"/>
        <v>7.8611929706773687</v>
      </c>
      <c r="P1477" s="14">
        <f>+AVERAGEIF($C$15:C1477,"&lt;&gt;",$B$15:B1477)</f>
        <v>7.9634999999999962</v>
      </c>
    </row>
    <row r="1478" spans="1:16" x14ac:dyDescent="0.25">
      <c r="A1478" s="1">
        <v>42382</v>
      </c>
      <c r="B1478" s="14">
        <v>6.8470000000000004</v>
      </c>
      <c r="G1478">
        <f t="shared" si="164"/>
        <v>14816.706635428893</v>
      </c>
      <c r="H1478">
        <f t="shared" si="165"/>
        <v>14337.748944640829</v>
      </c>
      <c r="I1478" s="5">
        <f t="shared" si="163"/>
        <v>0</v>
      </c>
      <c r="J1478" s="6">
        <f>+H1478+SUM($B$4:$B$5)-SUM($F$15:F1478)</f>
        <v>24276.260523588186</v>
      </c>
      <c r="K1478" s="10">
        <f t="shared" si="166"/>
        <v>3.1149570367354773E-3</v>
      </c>
      <c r="L1478" s="10">
        <f>+H1478/SUM($F$15:F1478)-1</f>
        <v>-0.12901260336190246</v>
      </c>
      <c r="M1478" s="14">
        <f t="shared" si="169"/>
        <v>0</v>
      </c>
      <c r="N1478" s="14">
        <f t="shared" si="167"/>
        <v>2094.0191243816039</v>
      </c>
      <c r="O1478" s="4">
        <f t="shared" si="168"/>
        <v>7.8611929706773687</v>
      </c>
      <c r="P1478" s="14">
        <f>+AVERAGEIF($C$15:C1478,"&lt;&gt;",$B$15:B1478)</f>
        <v>7.9634999999999962</v>
      </c>
    </row>
    <row r="1479" spans="1:16" x14ac:dyDescent="0.25">
      <c r="A1479" s="1">
        <v>42383</v>
      </c>
      <c r="B1479" s="14">
        <v>6.8010000000000002</v>
      </c>
      <c r="G1479">
        <f t="shared" si="164"/>
        <v>14717.163988250606</v>
      </c>
      <c r="H1479">
        <f t="shared" si="165"/>
        <v>14241.424064919276</v>
      </c>
      <c r="I1479" s="5">
        <f t="shared" si="163"/>
        <v>0</v>
      </c>
      <c r="J1479" s="6">
        <f>+H1479+SUM($B$4:$B$5)-SUM($F$15:F1479)</f>
        <v>24179.935643866636</v>
      </c>
      <c r="K1479" s="10">
        <f t="shared" si="166"/>
        <v>-3.9678631570111422E-3</v>
      </c>
      <c r="L1479" s="10">
        <f>+H1479/SUM($F$15:F1479)-1</f>
        <v>-0.13486413253458418</v>
      </c>
      <c r="M1479" s="14">
        <f t="shared" si="169"/>
        <v>0</v>
      </c>
      <c r="N1479" s="14">
        <f t="shared" si="167"/>
        <v>2094.0191243816039</v>
      </c>
      <c r="O1479" s="4">
        <f t="shared" si="168"/>
        <v>7.8611929706773687</v>
      </c>
      <c r="P1479" s="14">
        <f>+AVERAGEIF($C$15:C1479,"&lt;&gt;",$B$15:B1479)</f>
        <v>7.9634999999999962</v>
      </c>
    </row>
    <row r="1480" spans="1:16" x14ac:dyDescent="0.25">
      <c r="A1480" s="1">
        <v>42384</v>
      </c>
      <c r="B1480" s="14">
        <v>6.6029999999999998</v>
      </c>
      <c r="G1480">
        <f t="shared" si="164"/>
        <v>14288.697811265807</v>
      </c>
      <c r="H1480">
        <f t="shared" si="165"/>
        <v>13826.808278291719</v>
      </c>
      <c r="I1480" s="5">
        <f t="shared" si="163"/>
        <v>0</v>
      </c>
      <c r="J1480" s="6">
        <f>+H1480+SUM($B$4:$B$5)-SUM($F$15:F1480)</f>
        <v>23765.319857239076</v>
      </c>
      <c r="K1480" s="10">
        <f t="shared" si="166"/>
        <v>-1.7147100502425405E-2</v>
      </c>
      <c r="L1480" s="10">
        <f>+H1480/SUM($F$15:F1480)-1</f>
        <v>-0.16005114940830167</v>
      </c>
      <c r="M1480" s="14">
        <f t="shared" si="169"/>
        <v>0</v>
      </c>
      <c r="N1480" s="14">
        <f t="shared" si="167"/>
        <v>2094.0191243816039</v>
      </c>
      <c r="O1480" s="4">
        <f t="shared" si="168"/>
        <v>7.8611929706773687</v>
      </c>
      <c r="P1480" s="14">
        <f>+AVERAGEIF($C$15:C1480,"&lt;&gt;",$B$15:B1480)</f>
        <v>7.9634999999999962</v>
      </c>
    </row>
    <row r="1481" spans="1:16" x14ac:dyDescent="0.25">
      <c r="A1481" s="1">
        <v>42387</v>
      </c>
      <c r="B1481" s="14">
        <v>6.5970000000000004</v>
      </c>
      <c r="G1481">
        <f t="shared" si="164"/>
        <v>14275.713987720816</v>
      </c>
      <c r="H1481">
        <f t="shared" si="165"/>
        <v>13814.244163545431</v>
      </c>
      <c r="I1481" s="5">
        <f t="shared" si="163"/>
        <v>0</v>
      </c>
      <c r="J1481" s="6">
        <f>+H1481+SUM($B$4:$B$5)-SUM($F$15:F1481)</f>
        <v>23752.755742492787</v>
      </c>
      <c r="K1481" s="10">
        <f t="shared" si="166"/>
        <v>-5.2867433814329789E-4</v>
      </c>
      <c r="L1481" s="10">
        <f>+H1481/SUM($F$15:F1481)-1</f>
        <v>-0.16081439234386874</v>
      </c>
      <c r="M1481" s="14">
        <f t="shared" si="169"/>
        <v>0</v>
      </c>
      <c r="N1481" s="14">
        <f t="shared" si="167"/>
        <v>2094.0191243816039</v>
      </c>
      <c r="O1481" s="4">
        <f t="shared" si="168"/>
        <v>7.8611929706773687</v>
      </c>
      <c r="P1481" s="14">
        <f>+AVERAGEIF($C$15:C1481,"&lt;&gt;",$B$15:B1481)</f>
        <v>7.9634999999999962</v>
      </c>
    </row>
    <row r="1482" spans="1:16" x14ac:dyDescent="0.25">
      <c r="A1482" s="1">
        <v>42388</v>
      </c>
      <c r="B1482" s="14">
        <v>6.673</v>
      </c>
      <c r="G1482">
        <f t="shared" si="164"/>
        <v>14440.175752624073</v>
      </c>
      <c r="H1482">
        <f t="shared" si="165"/>
        <v>13973.389616998433</v>
      </c>
      <c r="I1482" s="5">
        <f t="shared" si="163"/>
        <v>0</v>
      </c>
      <c r="J1482" s="6">
        <f>+H1482+SUM($B$4:$B$5)-SUM($F$15:F1482)</f>
        <v>23911.901195945793</v>
      </c>
      <c r="K1482" s="10">
        <f t="shared" si="166"/>
        <v>6.7000837788391276E-3</v>
      </c>
      <c r="L1482" s="10">
        <f>+H1482/SUM($F$15:F1482)-1</f>
        <v>-0.15114664849335091</v>
      </c>
      <c r="M1482" s="14">
        <f t="shared" si="169"/>
        <v>0</v>
      </c>
      <c r="N1482" s="14">
        <f t="shared" si="167"/>
        <v>2094.0191243816039</v>
      </c>
      <c r="O1482" s="4">
        <f t="shared" si="168"/>
        <v>7.8611929706773687</v>
      </c>
      <c r="P1482" s="14">
        <f>+AVERAGEIF($C$15:C1482,"&lt;&gt;",$B$15:B1482)</f>
        <v>7.9634999999999962</v>
      </c>
    </row>
    <row r="1483" spans="1:16" x14ac:dyDescent="0.25">
      <c r="A1483" s="1">
        <v>42389</v>
      </c>
      <c r="B1483" s="14">
        <v>6.4859999999999998</v>
      </c>
      <c r="G1483">
        <f t="shared" si="164"/>
        <v>14035.513252138428</v>
      </c>
      <c r="H1483">
        <f t="shared" si="165"/>
        <v>13581.808040739072</v>
      </c>
      <c r="I1483" s="5">
        <f t="shared" si="163"/>
        <v>0</v>
      </c>
      <c r="J1483" s="6">
        <f>+H1483+SUM($B$4:$B$5)-SUM($F$15:F1483)</f>
        <v>23520.31961968643</v>
      </c>
      <c r="K1483" s="10">
        <f t="shared" si="166"/>
        <v>-1.637601180477255E-2</v>
      </c>
      <c r="L1483" s="10">
        <f>+H1483/SUM($F$15:F1483)-1</f>
        <v>-0.17493438665186201</v>
      </c>
      <c r="M1483" s="14">
        <f t="shared" si="169"/>
        <v>0</v>
      </c>
      <c r="N1483" s="14">
        <f t="shared" si="167"/>
        <v>2094.0191243816039</v>
      </c>
      <c r="O1483" s="4">
        <f t="shared" si="168"/>
        <v>7.8611929706773687</v>
      </c>
      <c r="P1483" s="14">
        <f>+AVERAGEIF($C$15:C1483,"&lt;&gt;",$B$15:B1483)</f>
        <v>7.9634999999999962</v>
      </c>
    </row>
    <row r="1484" spans="1:16" x14ac:dyDescent="0.25">
      <c r="A1484" s="1">
        <v>42390</v>
      </c>
      <c r="B1484" s="14">
        <v>6.4880000000000004</v>
      </c>
      <c r="G1484">
        <f t="shared" si="164"/>
        <v>14039.841193320093</v>
      </c>
      <c r="H1484">
        <f t="shared" si="165"/>
        <v>13585.996078987835</v>
      </c>
      <c r="I1484" s="5">
        <f t="shared" si="163"/>
        <v>0</v>
      </c>
      <c r="J1484" s="6">
        <f>+H1484+SUM($B$4:$B$5)-SUM($F$15:F1484)</f>
        <v>23524.507657935195</v>
      </c>
      <c r="K1484" s="10">
        <f t="shared" si="166"/>
        <v>1.7806043100110358E-4</v>
      </c>
      <c r="L1484" s="10">
        <f>+H1484/SUM($F$15:F1484)-1</f>
        <v>-0.17467997234000621</v>
      </c>
      <c r="M1484" s="14">
        <f t="shared" si="169"/>
        <v>0</v>
      </c>
      <c r="N1484" s="14">
        <f t="shared" si="167"/>
        <v>2094.0191243816039</v>
      </c>
      <c r="O1484" s="4">
        <f t="shared" si="168"/>
        <v>7.8611929706773687</v>
      </c>
      <c r="P1484" s="14">
        <f>+AVERAGEIF($C$15:C1484,"&lt;&gt;",$B$15:B1484)</f>
        <v>7.9634999999999962</v>
      </c>
    </row>
    <row r="1485" spans="1:16" x14ac:dyDescent="0.25">
      <c r="A1485" s="1">
        <v>42391</v>
      </c>
      <c r="B1485" s="14">
        <v>6.6790000000000003</v>
      </c>
      <c r="G1485">
        <f t="shared" si="164"/>
        <v>14453.159576169068</v>
      </c>
      <c r="H1485">
        <f t="shared" si="165"/>
        <v>13985.953731744723</v>
      </c>
      <c r="I1485" s="5">
        <f t="shared" si="163"/>
        <v>0</v>
      </c>
      <c r="J1485" s="6">
        <f>+H1485+SUM($B$4:$B$5)-SUM($F$15:F1485)</f>
        <v>23924.465310692081</v>
      </c>
      <c r="K1485" s="10">
        <f t="shared" si="166"/>
        <v>1.7001743822764981E-2</v>
      </c>
      <c r="L1485" s="10">
        <f>+H1485/SUM($F$15:F1485)-1</f>
        <v>-0.15038340555778373</v>
      </c>
      <c r="M1485" s="14">
        <f t="shared" si="169"/>
        <v>0</v>
      </c>
      <c r="N1485" s="14">
        <f t="shared" si="167"/>
        <v>2094.0191243816039</v>
      </c>
      <c r="O1485" s="4">
        <f t="shared" si="168"/>
        <v>7.8611929706773687</v>
      </c>
      <c r="P1485" s="14">
        <f>+AVERAGEIF($C$15:C1485,"&lt;&gt;",$B$15:B1485)</f>
        <v>7.9634999999999962</v>
      </c>
    </row>
    <row r="1486" spans="1:16" x14ac:dyDescent="0.25">
      <c r="A1486" s="1">
        <v>42394</v>
      </c>
      <c r="B1486" s="14">
        <v>6.7160000000000002</v>
      </c>
      <c r="G1486">
        <f t="shared" si="164"/>
        <v>14533.226488029864</v>
      </c>
      <c r="H1486">
        <f t="shared" si="165"/>
        <v>14063.432439346843</v>
      </c>
      <c r="I1486" s="5">
        <f t="shared" si="163"/>
        <v>0</v>
      </c>
      <c r="J1486" s="6">
        <f>+H1486+SUM($B$4:$B$5)-SUM($F$15:F1486)</f>
        <v>24001.944018294198</v>
      </c>
      <c r="K1486" s="10">
        <f t="shared" si="166"/>
        <v>3.2384718569860027E-3</v>
      </c>
      <c r="L1486" s="10">
        <f>+H1486/SUM($F$15:F1486)-1</f>
        <v>-0.14567674078845261</v>
      </c>
      <c r="M1486" s="14">
        <f t="shared" si="169"/>
        <v>0</v>
      </c>
      <c r="N1486" s="14">
        <f t="shared" si="167"/>
        <v>2094.0191243816039</v>
      </c>
      <c r="O1486" s="4">
        <f t="shared" si="168"/>
        <v>7.8611929706773687</v>
      </c>
      <c r="P1486" s="14">
        <f>+AVERAGEIF($C$15:C1486,"&lt;&gt;",$B$15:B1486)</f>
        <v>7.9634999999999962</v>
      </c>
    </row>
    <row r="1487" spans="1:16" x14ac:dyDescent="0.25">
      <c r="A1487" s="1">
        <v>42395</v>
      </c>
      <c r="B1487" s="14">
        <v>6.64</v>
      </c>
      <c r="G1487">
        <f t="shared" si="164"/>
        <v>14368.764723126607</v>
      </c>
      <c r="H1487">
        <f t="shared" si="165"/>
        <v>13904.286985893841</v>
      </c>
      <c r="I1487" s="5">
        <f t="shared" si="163"/>
        <v>0</v>
      </c>
      <c r="J1487" s="6">
        <f>+H1487+SUM($B$4:$B$5)-SUM($F$15:F1487)</f>
        <v>23842.7985648412</v>
      </c>
      <c r="K1487" s="10">
        <f t="shared" si="166"/>
        <v>-6.6305234830853488E-3</v>
      </c>
      <c r="L1487" s="10">
        <f>+H1487/SUM($F$15:F1487)-1</f>
        <v>-0.15534448463897044</v>
      </c>
      <c r="M1487" s="14">
        <f t="shared" si="169"/>
        <v>0</v>
      </c>
      <c r="N1487" s="14">
        <f t="shared" si="167"/>
        <v>2094.0191243816039</v>
      </c>
      <c r="O1487" s="4">
        <f t="shared" si="168"/>
        <v>7.8611929706773687</v>
      </c>
      <c r="P1487" s="14">
        <f>+AVERAGEIF($C$15:C1487,"&lt;&gt;",$B$15:B1487)</f>
        <v>7.9634999999999962</v>
      </c>
    </row>
    <row r="1488" spans="1:16" x14ac:dyDescent="0.25">
      <c r="A1488" s="1">
        <v>42396</v>
      </c>
      <c r="B1488" s="14">
        <v>6.6950000000000003</v>
      </c>
      <c r="G1488">
        <f t="shared" si="164"/>
        <v>14487.783105622384</v>
      </c>
      <c r="H1488">
        <f t="shared" si="165"/>
        <v>14019.458037734828</v>
      </c>
      <c r="I1488" s="5">
        <f t="shared" ref="I1488:I1551" si="170">+C1488*(MAX($A:$A)-A1488)</f>
        <v>0</v>
      </c>
      <c r="J1488" s="6">
        <f>+H1488+SUM($B$4:$B$5)-SUM($F$15:F1488)</f>
        <v>23957.969616682189</v>
      </c>
      <c r="K1488" s="10">
        <f t="shared" si="166"/>
        <v>4.8304334546878103E-3</v>
      </c>
      <c r="L1488" s="10">
        <f>+H1488/SUM($F$15:F1488)-1</f>
        <v>-0.14834809106293789</v>
      </c>
      <c r="M1488" s="14">
        <f t="shared" si="169"/>
        <v>0</v>
      </c>
      <c r="N1488" s="14">
        <f t="shared" si="167"/>
        <v>2094.0191243816039</v>
      </c>
      <c r="O1488" s="4">
        <f t="shared" si="168"/>
        <v>7.8611929706773687</v>
      </c>
      <c r="P1488" s="14">
        <f>+AVERAGEIF($C$15:C1488,"&lt;&gt;",$B$15:B1488)</f>
        <v>7.9634999999999962</v>
      </c>
    </row>
    <row r="1489" spans="1:16" x14ac:dyDescent="0.25">
      <c r="A1489" s="1">
        <v>42397</v>
      </c>
      <c r="B1489" s="14">
        <v>6.71</v>
      </c>
      <c r="G1489">
        <f t="shared" ref="G1489:G1552" si="171">+(B1489/B1488*G1488)+C1489</f>
        <v>14520.242664484869</v>
      </c>
      <c r="H1489">
        <f t="shared" ref="H1489:H1552" si="172">+(B1489/B1488*H1488)+F1489</f>
        <v>14050.868324600553</v>
      </c>
      <c r="I1489" s="5">
        <f t="shared" si="170"/>
        <v>0</v>
      </c>
      <c r="J1489" s="6">
        <f>+H1489+SUM($B$4:$B$5)-SUM($F$15:F1489)</f>
        <v>23989.37990354791</v>
      </c>
      <c r="K1489" s="10">
        <f t="shared" ref="K1489:K1552" si="173">+J1489/J1488-1</f>
        <v>1.3110579639374897E-3</v>
      </c>
      <c r="L1489" s="10">
        <f>+H1489/SUM($F$15:F1489)-1</f>
        <v>-0.1464399837240199</v>
      </c>
      <c r="M1489" s="14">
        <f t="shared" si="169"/>
        <v>0</v>
      </c>
      <c r="N1489" s="14">
        <f t="shared" ref="N1489:N1552" si="174">+M1489+N1488</f>
        <v>2094.0191243816039</v>
      </c>
      <c r="O1489" s="4">
        <f t="shared" ref="O1489:O1552" si="175">((O1488*N1488)+(B1489*M1489))/N1489</f>
        <v>7.8611929706773687</v>
      </c>
      <c r="P1489" s="14">
        <f>+AVERAGEIF($C$15:C1489,"&lt;&gt;",$B$15:B1489)</f>
        <v>7.9634999999999962</v>
      </c>
    </row>
    <row r="1490" spans="1:16" x14ac:dyDescent="0.25">
      <c r="A1490" s="1">
        <v>42398</v>
      </c>
      <c r="B1490" s="14">
        <v>6.9539999999999997</v>
      </c>
      <c r="G1490">
        <f t="shared" si="171"/>
        <v>15048.251488647955</v>
      </c>
      <c r="H1490">
        <f t="shared" si="172"/>
        <v>14561.808990949665</v>
      </c>
      <c r="I1490" s="5">
        <f t="shared" si="170"/>
        <v>0</v>
      </c>
      <c r="J1490" s="6">
        <f>+H1490+SUM($B$4:$B$5)-SUM($F$15:F1490)</f>
        <v>24500.32056989702</v>
      </c>
      <c r="K1490" s="10">
        <f t="shared" si="173"/>
        <v>2.1298619155785126E-2</v>
      </c>
      <c r="L1490" s="10">
        <f>+H1490/SUM($F$15:F1490)-1</f>
        <v>-0.11540143767762057</v>
      </c>
      <c r="M1490" s="14">
        <f t="shared" si="169"/>
        <v>0</v>
      </c>
      <c r="N1490" s="14">
        <f t="shared" si="174"/>
        <v>2094.0191243816039</v>
      </c>
      <c r="O1490" s="4">
        <f t="shared" si="175"/>
        <v>7.8611929706773687</v>
      </c>
      <c r="P1490" s="14">
        <f>+AVERAGEIF($C$15:C1490,"&lt;&gt;",$B$15:B1490)</f>
        <v>7.9634999999999962</v>
      </c>
    </row>
    <row r="1491" spans="1:16" x14ac:dyDescent="0.25">
      <c r="A1491" s="1">
        <v>42401</v>
      </c>
      <c r="B1491" s="14">
        <v>6.915</v>
      </c>
      <c r="G1491">
        <f t="shared" si="171"/>
        <v>14963.856635605494</v>
      </c>
      <c r="H1491">
        <f t="shared" si="172"/>
        <v>14480.142245098783</v>
      </c>
      <c r="I1491" s="5">
        <f t="shared" si="170"/>
        <v>0</v>
      </c>
      <c r="J1491" s="6">
        <f>+H1491+SUM($B$4:$B$5)-SUM($F$15:F1491)</f>
        <v>24418.653824046138</v>
      </c>
      <c r="K1491" s="10">
        <f t="shared" si="173"/>
        <v>-3.3332929509185538E-3</v>
      </c>
      <c r="L1491" s="10">
        <f>+H1491/SUM($F$15:F1491)-1</f>
        <v>-0.12036251675880727</v>
      </c>
      <c r="M1491" s="14">
        <f t="shared" ref="M1491:M1554" si="176">+F1491/B1491</f>
        <v>0</v>
      </c>
      <c r="N1491" s="14">
        <f t="shared" si="174"/>
        <v>2094.0191243816039</v>
      </c>
      <c r="O1491" s="4">
        <f t="shared" si="175"/>
        <v>7.8611929706773687</v>
      </c>
      <c r="P1491" s="14">
        <f>+AVERAGEIF($C$15:C1491,"&lt;&gt;",$B$15:B1491)</f>
        <v>7.9634999999999962</v>
      </c>
    </row>
    <row r="1492" spans="1:16" x14ac:dyDescent="0.25">
      <c r="A1492" s="1">
        <v>42402</v>
      </c>
      <c r="B1492" s="14">
        <v>6.79</v>
      </c>
      <c r="G1492">
        <f t="shared" si="171"/>
        <v>14693.360311751454</v>
      </c>
      <c r="H1492">
        <f t="shared" si="172"/>
        <v>14218.389854551082</v>
      </c>
      <c r="I1492" s="5">
        <f t="shared" si="170"/>
        <v>0</v>
      </c>
      <c r="J1492" s="6">
        <f>+H1492+SUM($B$4:$B$5)-SUM($F$15:F1492)</f>
        <v>24156.901433498439</v>
      </c>
      <c r="K1492" s="10">
        <f t="shared" si="173"/>
        <v>-1.071936202682644E-2</v>
      </c>
      <c r="L1492" s="10">
        <f>+H1492/SUM($F$15:F1492)-1</f>
        <v>-0.13626341124979058</v>
      </c>
      <c r="M1492" s="14">
        <f t="shared" si="176"/>
        <v>0</v>
      </c>
      <c r="N1492" s="14">
        <f t="shared" si="174"/>
        <v>2094.0191243816039</v>
      </c>
      <c r="O1492" s="4">
        <f t="shared" si="175"/>
        <v>7.8611929706773687</v>
      </c>
      <c r="P1492" s="14">
        <f>+AVERAGEIF($C$15:C1492,"&lt;&gt;",$B$15:B1492)</f>
        <v>7.9634999999999962</v>
      </c>
    </row>
    <row r="1493" spans="1:16" x14ac:dyDescent="0.25">
      <c r="A1493" s="1">
        <v>42403</v>
      </c>
      <c r="B1493" s="14">
        <v>6.6479999999999997</v>
      </c>
      <c r="G1493">
        <f t="shared" si="171"/>
        <v>14386.076487853265</v>
      </c>
      <c r="H1493">
        <f t="shared" si="172"/>
        <v>13921.039138888895</v>
      </c>
      <c r="I1493" s="5">
        <f t="shared" si="170"/>
        <v>0</v>
      </c>
      <c r="J1493" s="6">
        <f>+H1493+SUM($B$4:$B$5)-SUM($F$15:F1493)</f>
        <v>23859.550717836253</v>
      </c>
      <c r="K1493" s="10">
        <f t="shared" si="173"/>
        <v>-1.2309141405439039E-2</v>
      </c>
      <c r="L1493" s="10">
        <f>+H1493/SUM($F$15:F1493)-1</f>
        <v>-0.15432682739154746</v>
      </c>
      <c r="M1493" s="14">
        <f t="shared" si="176"/>
        <v>0</v>
      </c>
      <c r="N1493" s="14">
        <f t="shared" si="174"/>
        <v>2094.0191243816039</v>
      </c>
      <c r="O1493" s="4">
        <f t="shared" si="175"/>
        <v>7.8611929706773687</v>
      </c>
      <c r="P1493" s="14">
        <f>+AVERAGEIF($C$15:C1493,"&lt;&gt;",$B$15:B1493)</f>
        <v>7.9634999999999962</v>
      </c>
    </row>
    <row r="1494" spans="1:16" x14ac:dyDescent="0.25">
      <c r="A1494" s="1">
        <v>42404</v>
      </c>
      <c r="B1494" s="14">
        <v>6.7320000000000002</v>
      </c>
      <c r="G1494">
        <f t="shared" si="171"/>
        <v>14567.850017483182</v>
      </c>
      <c r="H1494">
        <f t="shared" si="172"/>
        <v>14096.936745336952</v>
      </c>
      <c r="I1494" s="5">
        <f t="shared" si="170"/>
        <v>0</v>
      </c>
      <c r="J1494" s="6">
        <f>+H1494+SUM($B$4:$B$5)-SUM($F$15:F1494)</f>
        <v>24035.448324284305</v>
      </c>
      <c r="K1494" s="10">
        <f t="shared" si="173"/>
        <v>7.3722094991737208E-3</v>
      </c>
      <c r="L1494" s="10">
        <f>+H1494/SUM($F$15:F1494)-1</f>
        <v>-0.14364142629360654</v>
      </c>
      <c r="M1494" s="14">
        <f t="shared" si="176"/>
        <v>0</v>
      </c>
      <c r="N1494" s="14">
        <f t="shared" si="174"/>
        <v>2094.0191243816039</v>
      </c>
      <c r="O1494" s="4">
        <f t="shared" si="175"/>
        <v>7.8611929706773687</v>
      </c>
      <c r="P1494" s="14">
        <f>+AVERAGEIF($C$15:C1494,"&lt;&gt;",$B$15:B1494)</f>
        <v>7.9634999999999962</v>
      </c>
    </row>
    <row r="1495" spans="1:16" x14ac:dyDescent="0.25">
      <c r="A1495" s="1">
        <v>42405</v>
      </c>
      <c r="B1495" s="14">
        <v>6.7469999999999999</v>
      </c>
      <c r="G1495">
        <f t="shared" si="171"/>
        <v>14600.309576345668</v>
      </c>
      <c r="H1495">
        <f t="shared" si="172"/>
        <v>14128.347032202675</v>
      </c>
      <c r="I1495" s="5">
        <f t="shared" si="170"/>
        <v>0</v>
      </c>
      <c r="J1495" s="6">
        <f>+H1495+SUM($B$4:$B$5)-SUM($F$15:F1495)</f>
        <v>24066.858611150034</v>
      </c>
      <c r="K1495" s="10">
        <f t="shared" si="173"/>
        <v>1.3068317445941169E-3</v>
      </c>
      <c r="L1495" s="10">
        <f>+H1495/SUM($F$15:F1495)-1</f>
        <v>-0.14173331895468866</v>
      </c>
      <c r="M1495" s="14">
        <f t="shared" si="176"/>
        <v>0</v>
      </c>
      <c r="N1495" s="14">
        <f t="shared" si="174"/>
        <v>2094.0191243816039</v>
      </c>
      <c r="O1495" s="4">
        <f t="shared" si="175"/>
        <v>7.8611929706773687</v>
      </c>
      <c r="P1495" s="14">
        <f>+AVERAGEIF($C$15:C1495,"&lt;&gt;",$B$15:B1495)</f>
        <v>7.9634999999999962</v>
      </c>
    </row>
    <row r="1496" spans="1:16" x14ac:dyDescent="0.25">
      <c r="A1496" s="1">
        <v>42408</v>
      </c>
      <c r="B1496" s="14">
        <v>6.6950000000000003</v>
      </c>
      <c r="C1496">
        <f>+$B$3</f>
        <v>200</v>
      </c>
      <c r="D1496" s="7">
        <f>+$D$11</f>
        <v>2.223157894736842</v>
      </c>
      <c r="E1496">
        <v>1.54</v>
      </c>
      <c r="F1496" s="6">
        <f>+C1496-D1496-E1496</f>
        <v>196.23684210526318</v>
      </c>
      <c r="G1496">
        <f t="shared" si="171"/>
        <v>14687.783105622388</v>
      </c>
      <c r="H1496">
        <f t="shared" si="172"/>
        <v>14215.694879840095</v>
      </c>
      <c r="I1496" s="5">
        <f t="shared" si="170"/>
        <v>537000</v>
      </c>
      <c r="J1496" s="6">
        <f>+H1496+SUM($B$4:$B$5)-SUM($F$15:F1496)</f>
        <v>23957.969616682192</v>
      </c>
      <c r="K1496" s="10">
        <f t="shared" si="173"/>
        <v>-4.524437369544887E-3</v>
      </c>
      <c r="L1496" s="10">
        <f>+H1496/SUM($F$15:F1496)-1</f>
        <v>-0.14660047183746505</v>
      </c>
      <c r="M1496" s="14">
        <f t="shared" si="176"/>
        <v>29.310954758067687</v>
      </c>
      <c r="N1496" s="14">
        <f t="shared" si="174"/>
        <v>2123.3300791396714</v>
      </c>
      <c r="O1496" s="4">
        <f t="shared" si="175"/>
        <v>7.8450945648107933</v>
      </c>
      <c r="P1496" s="14">
        <f>+AVERAGEIF($C$15:C1496,"&lt;&gt;",$B$15:B1496)</f>
        <v>7.946586666666664</v>
      </c>
    </row>
    <row r="1497" spans="1:16" x14ac:dyDescent="0.25">
      <c r="A1497" s="1">
        <v>42409</v>
      </c>
      <c r="B1497" s="14">
        <v>6.5739999999999998</v>
      </c>
      <c r="G1497">
        <f t="shared" si="171"/>
        <v>14422.32802634228</v>
      </c>
      <c r="H1497">
        <f t="shared" si="172"/>
        <v>13958.771940264194</v>
      </c>
      <c r="I1497" s="5">
        <f t="shared" si="170"/>
        <v>0</v>
      </c>
      <c r="J1497" s="6">
        <f>+H1497+SUM($B$4:$B$5)-SUM($F$15:F1497)</f>
        <v>23701.046677106289</v>
      </c>
      <c r="K1497" s="10">
        <f t="shared" si="173"/>
        <v>-1.0723902888540526E-2</v>
      </c>
      <c r="L1497" s="10">
        <f>+H1497/SUM($F$15:F1497)-1</f>
        <v>-0.16202412275720623</v>
      </c>
      <c r="M1497" s="14">
        <f t="shared" si="176"/>
        <v>0</v>
      </c>
      <c r="N1497" s="14">
        <f t="shared" si="174"/>
        <v>2123.3300791396714</v>
      </c>
      <c r="O1497" s="4">
        <f t="shared" si="175"/>
        <v>7.8450945648107933</v>
      </c>
      <c r="P1497" s="14">
        <f>+AVERAGEIF($C$15:C1497,"&lt;&gt;",$B$15:B1497)</f>
        <v>7.946586666666664</v>
      </c>
    </row>
    <row r="1498" spans="1:16" x14ac:dyDescent="0.25">
      <c r="A1498" s="1">
        <v>42410</v>
      </c>
      <c r="B1498" s="14">
        <v>6.6360000000000001</v>
      </c>
      <c r="G1498">
        <f t="shared" si="171"/>
        <v>14558.346331427954</v>
      </c>
      <c r="H1498">
        <f t="shared" si="172"/>
        <v>14090.418405170853</v>
      </c>
      <c r="I1498" s="5">
        <f t="shared" si="170"/>
        <v>0</v>
      </c>
      <c r="J1498" s="6">
        <f>+H1498+SUM($B$4:$B$5)-SUM($F$15:F1498)</f>
        <v>23832.693142012944</v>
      </c>
      <c r="K1498" s="10">
        <f t="shared" si="173"/>
        <v>5.5544578558135438E-3</v>
      </c>
      <c r="L1498" s="10">
        <f>+H1498/SUM($F$15:F1498)-1</f>
        <v>-0.1541210950132067</v>
      </c>
      <c r="M1498" s="14">
        <f t="shared" si="176"/>
        <v>0</v>
      </c>
      <c r="N1498" s="14">
        <f t="shared" si="174"/>
        <v>2123.3300791396714</v>
      </c>
      <c r="O1498" s="4">
        <f t="shared" si="175"/>
        <v>7.8450945648107933</v>
      </c>
      <c r="P1498" s="14">
        <f>+AVERAGEIF($C$15:C1498,"&lt;&gt;",$B$15:B1498)</f>
        <v>7.946586666666664</v>
      </c>
    </row>
    <row r="1499" spans="1:16" x14ac:dyDescent="0.25">
      <c r="A1499" s="1">
        <v>42411</v>
      </c>
      <c r="B1499" s="14">
        <v>6.407</v>
      </c>
      <c r="G1499">
        <f t="shared" si="171"/>
        <v>14055.956140063125</v>
      </c>
      <c r="H1499">
        <f t="shared" si="172"/>
        <v>13604.175817047868</v>
      </c>
      <c r="I1499" s="5">
        <f t="shared" si="170"/>
        <v>0</v>
      </c>
      <c r="J1499" s="6">
        <f>+H1499+SUM($B$4:$B$5)-SUM($F$15:F1499)</f>
        <v>23346.450553889965</v>
      </c>
      <c r="K1499" s="10">
        <f t="shared" si="173"/>
        <v>-2.0402334944925604E-2</v>
      </c>
      <c r="L1499" s="10">
        <f>+H1499/SUM($F$15:F1499)-1</f>
        <v>-0.1833113103902374</v>
      </c>
      <c r="M1499" s="14">
        <f t="shared" si="176"/>
        <v>0</v>
      </c>
      <c r="N1499" s="14">
        <f t="shared" si="174"/>
        <v>2123.3300791396714</v>
      </c>
      <c r="O1499" s="4">
        <f t="shared" si="175"/>
        <v>7.8450945648107933</v>
      </c>
      <c r="P1499" s="14">
        <f>+AVERAGEIF($C$15:C1499,"&lt;&gt;",$B$15:B1499)</f>
        <v>7.946586666666664</v>
      </c>
    </row>
    <row r="1500" spans="1:16" x14ac:dyDescent="0.25">
      <c r="A1500" s="1">
        <v>42412</v>
      </c>
      <c r="B1500" s="14">
        <v>6.4429999999999996</v>
      </c>
      <c r="G1500">
        <f t="shared" si="171"/>
        <v>14134.934510758032</v>
      </c>
      <c r="H1500">
        <f t="shared" si="172"/>
        <v>13680.615699896896</v>
      </c>
      <c r="I1500" s="5">
        <f t="shared" si="170"/>
        <v>0</v>
      </c>
      <c r="J1500" s="6">
        <f>+H1500+SUM($B$4:$B$5)-SUM($F$15:F1500)</f>
        <v>23422.890436738988</v>
      </c>
      <c r="K1500" s="10">
        <f t="shared" si="173"/>
        <v>3.2741543590353306E-3</v>
      </c>
      <c r="L1500" s="10">
        <f>+H1500/SUM($F$15:F1500)-1</f>
        <v>-0.17872245557114086</v>
      </c>
      <c r="M1500" s="14">
        <f t="shared" si="176"/>
        <v>0</v>
      </c>
      <c r="N1500" s="14">
        <f t="shared" si="174"/>
        <v>2123.3300791396714</v>
      </c>
      <c r="O1500" s="4">
        <f t="shared" si="175"/>
        <v>7.8450945648107933</v>
      </c>
      <c r="P1500" s="14">
        <f>+AVERAGEIF($C$15:C1500,"&lt;&gt;",$B$15:B1500)</f>
        <v>7.946586666666664</v>
      </c>
    </row>
    <row r="1501" spans="1:16" x14ac:dyDescent="0.25">
      <c r="A1501" s="1">
        <v>42415</v>
      </c>
      <c r="B1501" s="14">
        <v>6.62</v>
      </c>
      <c r="G1501">
        <f t="shared" si="171"/>
        <v>14523.244833341329</v>
      </c>
      <c r="H1501">
        <f t="shared" si="172"/>
        <v>14056.445123904619</v>
      </c>
      <c r="I1501" s="5">
        <f t="shared" si="170"/>
        <v>0</v>
      </c>
      <c r="J1501" s="6">
        <f>+H1501+SUM($B$4:$B$5)-SUM($F$15:F1501)</f>
        <v>23798.719860746711</v>
      </c>
      <c r="K1501" s="10">
        <f t="shared" si="173"/>
        <v>1.6045390513300228E-2</v>
      </c>
      <c r="L1501" s="10">
        <f>+H1501/SUM($F$15:F1501)-1</f>
        <v>-0.15616058604391625</v>
      </c>
      <c r="M1501" s="14">
        <f t="shared" si="176"/>
        <v>0</v>
      </c>
      <c r="N1501" s="14">
        <f t="shared" si="174"/>
        <v>2123.3300791396714</v>
      </c>
      <c r="O1501" s="4">
        <f t="shared" si="175"/>
        <v>7.8450945648107933</v>
      </c>
      <c r="P1501" s="14">
        <f>+AVERAGEIF($C$15:C1501,"&lt;&gt;",$B$15:B1501)</f>
        <v>7.946586666666664</v>
      </c>
    </row>
    <row r="1502" spans="1:16" x14ac:dyDescent="0.25">
      <c r="A1502" s="1">
        <v>42416</v>
      </c>
      <c r="B1502" s="14">
        <v>6.66</v>
      </c>
      <c r="G1502">
        <f t="shared" si="171"/>
        <v>14610.998578557892</v>
      </c>
      <c r="H1502">
        <f t="shared" si="172"/>
        <v>14141.378327070206</v>
      </c>
      <c r="I1502" s="5">
        <f t="shared" si="170"/>
        <v>0</v>
      </c>
      <c r="J1502" s="6">
        <f>+H1502+SUM($B$4:$B$5)-SUM($F$15:F1502)</f>
        <v>23883.653063912298</v>
      </c>
      <c r="K1502" s="10">
        <f t="shared" si="173"/>
        <v>3.5688139388403428E-3</v>
      </c>
      <c r="L1502" s="10">
        <f>+H1502/SUM($F$15:F1502)-1</f>
        <v>-0.15106185846714226</v>
      </c>
      <c r="M1502" s="14">
        <f t="shared" si="176"/>
        <v>0</v>
      </c>
      <c r="N1502" s="14">
        <f t="shared" si="174"/>
        <v>2123.3300791396714</v>
      </c>
      <c r="O1502" s="4">
        <f t="shared" si="175"/>
        <v>7.8450945648107933</v>
      </c>
      <c r="P1502" s="14">
        <f>+AVERAGEIF($C$15:C1502,"&lt;&gt;",$B$15:B1502)</f>
        <v>7.946586666666664</v>
      </c>
    </row>
    <row r="1503" spans="1:16" x14ac:dyDescent="0.25">
      <c r="A1503" s="1">
        <v>42417</v>
      </c>
      <c r="B1503" s="14">
        <v>6.7030000000000003</v>
      </c>
      <c r="G1503">
        <f t="shared" si="171"/>
        <v>14705.333854665698</v>
      </c>
      <c r="H1503">
        <f t="shared" si="172"/>
        <v>14232.681520473212</v>
      </c>
      <c r="I1503" s="5">
        <f t="shared" si="170"/>
        <v>0</v>
      </c>
      <c r="J1503" s="6">
        <f>+H1503+SUM($B$4:$B$5)-SUM($F$15:F1503)</f>
        <v>23974.956257315305</v>
      </c>
      <c r="K1503" s="10">
        <f t="shared" si="173"/>
        <v>3.8228320080970768E-3</v>
      </c>
      <c r="L1503" s="10">
        <f>+H1503/SUM($F$15:F1503)-1</f>
        <v>-0.14558072632211039</v>
      </c>
      <c r="M1503" s="14">
        <f t="shared" si="176"/>
        <v>0</v>
      </c>
      <c r="N1503" s="14">
        <f t="shared" si="174"/>
        <v>2123.3300791396714</v>
      </c>
      <c r="O1503" s="4">
        <f t="shared" si="175"/>
        <v>7.8450945648107933</v>
      </c>
      <c r="P1503" s="14">
        <f>+AVERAGEIF($C$15:C1503,"&lt;&gt;",$B$15:B1503)</f>
        <v>7.946586666666664</v>
      </c>
    </row>
    <row r="1504" spans="1:16" x14ac:dyDescent="0.25">
      <c r="A1504" s="1">
        <v>42418</v>
      </c>
      <c r="B1504" s="14">
        <v>6.8070000000000004</v>
      </c>
      <c r="G1504">
        <f t="shared" si="171"/>
        <v>14933.493592228766</v>
      </c>
      <c r="H1504">
        <f t="shared" si="172"/>
        <v>14453.507848703739</v>
      </c>
      <c r="I1504" s="5">
        <f t="shared" si="170"/>
        <v>0</v>
      </c>
      <c r="J1504" s="6">
        <f>+H1504+SUM($B$4:$B$5)-SUM($F$15:F1504)</f>
        <v>24195.782585545832</v>
      </c>
      <c r="K1504" s="10">
        <f t="shared" si="173"/>
        <v>9.2107082849481881E-3</v>
      </c>
      <c r="L1504" s="10">
        <f>+H1504/SUM($F$15:F1504)-1</f>
        <v>-0.13232403462249809</v>
      </c>
      <c r="M1504" s="14">
        <f t="shared" si="176"/>
        <v>0</v>
      </c>
      <c r="N1504" s="14">
        <f t="shared" si="174"/>
        <v>2123.3300791396714</v>
      </c>
      <c r="O1504" s="4">
        <f t="shared" si="175"/>
        <v>7.8450945648107933</v>
      </c>
      <c r="P1504" s="14">
        <f>+AVERAGEIF($C$15:C1504,"&lt;&gt;",$B$15:B1504)</f>
        <v>7.946586666666664</v>
      </c>
    </row>
    <row r="1505" spans="1:16" x14ac:dyDescent="0.25">
      <c r="A1505" s="1">
        <v>42419</v>
      </c>
      <c r="B1505" s="14">
        <v>6.76</v>
      </c>
      <c r="G1505">
        <f t="shared" si="171"/>
        <v>14830.382941599302</v>
      </c>
      <c r="H1505">
        <f t="shared" si="172"/>
        <v>14353.711334984173</v>
      </c>
      <c r="I1505" s="5">
        <f t="shared" si="170"/>
        <v>0</v>
      </c>
      <c r="J1505" s="6">
        <f>+H1505+SUM($B$4:$B$5)-SUM($F$15:F1505)</f>
        <v>24095.986071826268</v>
      </c>
      <c r="K1505" s="10">
        <f t="shared" si="173"/>
        <v>-4.1245416785643529E-3</v>
      </c>
      <c r="L1505" s="10">
        <f>+H1505/SUM($F$15:F1505)-1</f>
        <v>-0.13831503952520752</v>
      </c>
      <c r="M1505" s="14">
        <f t="shared" si="176"/>
        <v>0</v>
      </c>
      <c r="N1505" s="14">
        <f t="shared" si="174"/>
        <v>2123.3300791396714</v>
      </c>
      <c r="O1505" s="4">
        <f t="shared" si="175"/>
        <v>7.8450945648107933</v>
      </c>
      <c r="P1505" s="14">
        <f>+AVERAGEIF($C$15:C1505,"&lt;&gt;",$B$15:B1505)</f>
        <v>7.946586666666664</v>
      </c>
    </row>
    <row r="1506" spans="1:16" x14ac:dyDescent="0.25">
      <c r="A1506" s="1">
        <v>42422</v>
      </c>
      <c r="B1506" s="14">
        <v>6.875</v>
      </c>
      <c r="G1506">
        <f t="shared" si="171"/>
        <v>15082.674959096925</v>
      </c>
      <c r="H1506">
        <f t="shared" si="172"/>
        <v>14597.894294085236</v>
      </c>
      <c r="I1506" s="5">
        <f t="shared" si="170"/>
        <v>0</v>
      </c>
      <c r="J1506" s="6">
        <f>+H1506+SUM($B$4:$B$5)-SUM($F$15:F1506)</f>
        <v>24340.169030927329</v>
      </c>
      <c r="K1506" s="10">
        <f t="shared" si="173"/>
        <v>1.0133760800375313E-2</v>
      </c>
      <c r="L1506" s="10">
        <f>+H1506/SUM($F$15:F1506)-1</f>
        <v>-0.12365619774198244</v>
      </c>
      <c r="M1506" s="14">
        <f t="shared" si="176"/>
        <v>0</v>
      </c>
      <c r="N1506" s="14">
        <f t="shared" si="174"/>
        <v>2123.3300791396714</v>
      </c>
      <c r="O1506" s="4">
        <f t="shared" si="175"/>
        <v>7.8450945648107933</v>
      </c>
      <c r="P1506" s="14">
        <f>+AVERAGEIF($C$15:C1506,"&lt;&gt;",$B$15:B1506)</f>
        <v>7.946586666666664</v>
      </c>
    </row>
    <row r="1507" spans="1:16" x14ac:dyDescent="0.25">
      <c r="A1507" s="1">
        <v>42423</v>
      </c>
      <c r="B1507" s="14">
        <v>6.8369999999999997</v>
      </c>
      <c r="G1507">
        <f t="shared" si="171"/>
        <v>14999.308901141188</v>
      </c>
      <c r="H1507">
        <f t="shared" si="172"/>
        <v>14517.207751077929</v>
      </c>
      <c r="I1507" s="5">
        <f t="shared" si="170"/>
        <v>0</v>
      </c>
      <c r="J1507" s="6">
        <f>+H1507+SUM($B$4:$B$5)-SUM($F$15:F1507)</f>
        <v>24259.482487920021</v>
      </c>
      <c r="K1507" s="10">
        <f t="shared" si="173"/>
        <v>-3.3149540952154277E-3</v>
      </c>
      <c r="L1507" s="10">
        <f>+H1507/SUM($F$15:F1507)-1</f>
        <v>-0.12849998893991765</v>
      </c>
      <c r="M1507" s="14">
        <f t="shared" si="176"/>
        <v>0</v>
      </c>
      <c r="N1507" s="14">
        <f t="shared" si="174"/>
        <v>2123.3300791396714</v>
      </c>
      <c r="O1507" s="4">
        <f t="shared" si="175"/>
        <v>7.8450945648107933</v>
      </c>
      <c r="P1507" s="14">
        <f>+AVERAGEIF($C$15:C1507,"&lt;&gt;",$B$15:B1507)</f>
        <v>7.946586666666664</v>
      </c>
    </row>
    <row r="1508" spans="1:16" x14ac:dyDescent="0.25">
      <c r="A1508" s="1">
        <v>42424</v>
      </c>
      <c r="B1508" s="14">
        <v>6.7709999999999999</v>
      </c>
      <c r="G1508">
        <f t="shared" si="171"/>
        <v>14854.515221533858</v>
      </c>
      <c r="H1508">
        <f t="shared" si="172"/>
        <v>14377.067965854711</v>
      </c>
      <c r="I1508" s="5">
        <f t="shared" si="170"/>
        <v>0</v>
      </c>
      <c r="J1508" s="6">
        <f>+H1508+SUM($B$4:$B$5)-SUM($F$15:F1508)</f>
        <v>24119.342702696802</v>
      </c>
      <c r="K1508" s="10">
        <f t="shared" si="173"/>
        <v>-5.776701349379576E-3</v>
      </c>
      <c r="L1508" s="10">
        <f>+H1508/SUM($F$15:F1508)-1</f>
        <v>-0.13691288944159463</v>
      </c>
      <c r="M1508" s="14">
        <f t="shared" si="176"/>
        <v>0</v>
      </c>
      <c r="N1508" s="14">
        <f t="shared" si="174"/>
        <v>2123.3300791396714</v>
      </c>
      <c r="O1508" s="4">
        <f t="shared" si="175"/>
        <v>7.8450945648107933</v>
      </c>
      <c r="P1508" s="14">
        <f>+AVERAGEIF($C$15:C1508,"&lt;&gt;",$B$15:B1508)</f>
        <v>7.946586666666664</v>
      </c>
    </row>
    <row r="1509" spans="1:16" x14ac:dyDescent="0.25">
      <c r="A1509" s="1">
        <v>42425</v>
      </c>
      <c r="B1509" s="14">
        <v>6.7569999999999997</v>
      </c>
      <c r="G1509">
        <f t="shared" si="171"/>
        <v>14823.80141070806</v>
      </c>
      <c r="H1509">
        <f t="shared" si="172"/>
        <v>14347.341344746756</v>
      </c>
      <c r="I1509" s="5">
        <f t="shared" si="170"/>
        <v>0</v>
      </c>
      <c r="J1509" s="6">
        <f>+H1509+SUM($B$4:$B$5)-SUM($F$15:F1509)</f>
        <v>24089.616081588847</v>
      </c>
      <c r="K1509" s="10">
        <f t="shared" si="173"/>
        <v>-1.232480564432259E-3</v>
      </c>
      <c r="L1509" s="10">
        <f>+H1509/SUM($F$15:F1509)-1</f>
        <v>-0.13869744409346552</v>
      </c>
      <c r="M1509" s="14">
        <f t="shared" si="176"/>
        <v>0</v>
      </c>
      <c r="N1509" s="14">
        <f t="shared" si="174"/>
        <v>2123.3300791396714</v>
      </c>
      <c r="O1509" s="4">
        <f t="shared" si="175"/>
        <v>7.8450945648107933</v>
      </c>
      <c r="P1509" s="14">
        <f>+AVERAGEIF($C$15:C1509,"&lt;&gt;",$B$15:B1509)</f>
        <v>7.946586666666664</v>
      </c>
    </row>
    <row r="1510" spans="1:16" x14ac:dyDescent="0.25">
      <c r="A1510" s="1">
        <v>42426</v>
      </c>
      <c r="B1510" s="14">
        <v>6.8550000000000004</v>
      </c>
      <c r="G1510">
        <f t="shared" si="171"/>
        <v>15038.798086488641</v>
      </c>
      <c r="H1510">
        <f t="shared" si="172"/>
        <v>14555.427692502444</v>
      </c>
      <c r="I1510" s="5">
        <f t="shared" si="170"/>
        <v>0</v>
      </c>
      <c r="J1510" s="6">
        <f>+H1510+SUM($B$4:$B$5)-SUM($F$15:F1510)</f>
        <v>24297.702429344539</v>
      </c>
      <c r="K1510" s="10">
        <f t="shared" si="173"/>
        <v>8.6380101306275936E-3</v>
      </c>
      <c r="L1510" s="10">
        <f>+H1510/SUM($F$15:F1510)-1</f>
        <v>-0.12620556153036933</v>
      </c>
      <c r="M1510" s="14">
        <f t="shared" si="176"/>
        <v>0</v>
      </c>
      <c r="N1510" s="14">
        <f t="shared" si="174"/>
        <v>2123.3300791396714</v>
      </c>
      <c r="O1510" s="4">
        <f t="shared" si="175"/>
        <v>7.8450945648107933</v>
      </c>
      <c r="P1510" s="14">
        <f>+AVERAGEIF($C$15:C1510,"&lt;&gt;",$B$15:B1510)</f>
        <v>7.946586666666664</v>
      </c>
    </row>
    <row r="1511" spans="1:16" x14ac:dyDescent="0.25">
      <c r="A1511" s="1">
        <v>42429</v>
      </c>
      <c r="B1511" s="14">
        <v>6.8940000000000001</v>
      </c>
      <c r="G1511">
        <f t="shared" si="171"/>
        <v>15124.357988074791</v>
      </c>
      <c r="H1511">
        <f t="shared" si="172"/>
        <v>14638.237565588892</v>
      </c>
      <c r="I1511" s="5">
        <f t="shared" si="170"/>
        <v>0</v>
      </c>
      <c r="J1511" s="6">
        <f>+H1511+SUM($B$4:$B$5)-SUM($F$15:F1511)</f>
        <v>24380.512302430983</v>
      </c>
      <c r="K1511" s="10">
        <f t="shared" si="173"/>
        <v>3.4081359473081552E-3</v>
      </c>
      <c r="L1511" s="10">
        <f>+H1511/SUM($F$15:F1511)-1</f>
        <v>-0.12123430214301467</v>
      </c>
      <c r="M1511" s="14">
        <f t="shared" si="176"/>
        <v>0</v>
      </c>
      <c r="N1511" s="14">
        <f t="shared" si="174"/>
        <v>2123.3300791396714</v>
      </c>
      <c r="O1511" s="4">
        <f t="shared" si="175"/>
        <v>7.8450945648107933</v>
      </c>
      <c r="P1511" s="14">
        <f>+AVERAGEIF($C$15:C1511,"&lt;&gt;",$B$15:B1511)</f>
        <v>7.946586666666664</v>
      </c>
    </row>
    <row r="1512" spans="1:16" x14ac:dyDescent="0.25">
      <c r="A1512" s="1">
        <v>42430</v>
      </c>
      <c r="B1512" s="14">
        <v>7.0039999999999996</v>
      </c>
      <c r="G1512">
        <f t="shared" si="171"/>
        <v>15365.680787420339</v>
      </c>
      <c r="H1512">
        <f t="shared" si="172"/>
        <v>14871.803874294254</v>
      </c>
      <c r="I1512" s="5">
        <f t="shared" si="170"/>
        <v>0</v>
      </c>
      <c r="J1512" s="6">
        <f>+H1512+SUM($B$4:$B$5)-SUM($F$15:F1512)</f>
        <v>24614.078611136345</v>
      </c>
      <c r="K1512" s="10">
        <f t="shared" si="173"/>
        <v>9.5800410511501788E-3</v>
      </c>
      <c r="L1512" s="10">
        <f>+H1512/SUM($F$15:F1512)-1</f>
        <v>-0.1072128013068866</v>
      </c>
      <c r="M1512" s="14">
        <f t="shared" si="176"/>
        <v>0</v>
      </c>
      <c r="N1512" s="14">
        <f t="shared" si="174"/>
        <v>2123.3300791396714</v>
      </c>
      <c r="O1512" s="4">
        <f t="shared" si="175"/>
        <v>7.8450945648107933</v>
      </c>
      <c r="P1512" s="14">
        <f>+AVERAGEIF($C$15:C1512,"&lt;&gt;",$B$15:B1512)</f>
        <v>7.946586666666664</v>
      </c>
    </row>
    <row r="1513" spans="1:16" x14ac:dyDescent="0.25">
      <c r="A1513" s="1">
        <v>42431</v>
      </c>
      <c r="B1513" s="14">
        <v>7.1619999999999999</v>
      </c>
      <c r="G1513">
        <f t="shared" si="171"/>
        <v>15712.308081025767</v>
      </c>
      <c r="H1513">
        <f t="shared" si="172"/>
        <v>15207.290026798322</v>
      </c>
      <c r="I1513" s="5">
        <f t="shared" si="170"/>
        <v>0</v>
      </c>
      <c r="J1513" s="6">
        <f>+H1513+SUM($B$4:$B$5)-SUM($F$15:F1513)</f>
        <v>24949.564763640414</v>
      </c>
      <c r="K1513" s="10">
        <f t="shared" si="173"/>
        <v>1.3629848096458286E-2</v>
      </c>
      <c r="L1513" s="10">
        <f>+H1513/SUM($F$15:F1513)-1</f>
        <v>-8.7072827378629536E-2</v>
      </c>
      <c r="M1513" s="14">
        <f t="shared" si="176"/>
        <v>0</v>
      </c>
      <c r="N1513" s="14">
        <f t="shared" si="174"/>
        <v>2123.3300791396714</v>
      </c>
      <c r="O1513" s="4">
        <f t="shared" si="175"/>
        <v>7.8450945648107933</v>
      </c>
      <c r="P1513" s="14">
        <f>+AVERAGEIF($C$15:C1513,"&lt;&gt;",$B$15:B1513)</f>
        <v>7.946586666666664</v>
      </c>
    </row>
    <row r="1514" spans="1:16" x14ac:dyDescent="0.25">
      <c r="A1514" s="1">
        <v>42432</v>
      </c>
      <c r="B1514" s="14">
        <v>7.1879999999999997</v>
      </c>
      <c r="G1514">
        <f t="shared" si="171"/>
        <v>15769.348015416532</v>
      </c>
      <c r="H1514">
        <f t="shared" si="172"/>
        <v>15262.496608855952</v>
      </c>
      <c r="I1514" s="5">
        <f t="shared" si="170"/>
        <v>0</v>
      </c>
      <c r="J1514" s="6">
        <f>+H1514+SUM($B$4:$B$5)-SUM($F$15:F1514)</f>
        <v>25004.771345698045</v>
      </c>
      <c r="K1514" s="10">
        <f t="shared" si="173"/>
        <v>2.2127272591978553E-3</v>
      </c>
      <c r="L1514" s="10">
        <f>+H1514/SUM($F$15:F1514)-1</f>
        <v>-8.3758654453726544E-2</v>
      </c>
      <c r="M1514" s="14">
        <f t="shared" si="176"/>
        <v>0</v>
      </c>
      <c r="N1514" s="14">
        <f t="shared" si="174"/>
        <v>2123.3300791396714</v>
      </c>
      <c r="O1514" s="4">
        <f t="shared" si="175"/>
        <v>7.8450945648107933</v>
      </c>
      <c r="P1514" s="14">
        <f>+AVERAGEIF($C$15:C1514,"&lt;&gt;",$B$15:B1514)</f>
        <v>7.946586666666664</v>
      </c>
    </row>
    <row r="1515" spans="1:16" x14ac:dyDescent="0.25">
      <c r="A1515" s="1">
        <v>42433</v>
      </c>
      <c r="B1515" s="14">
        <v>7.2389999999999999</v>
      </c>
      <c r="G1515">
        <f t="shared" si="171"/>
        <v>15881.234040567651</v>
      </c>
      <c r="H1515">
        <f t="shared" si="172"/>
        <v>15370.786442892077</v>
      </c>
      <c r="I1515" s="5">
        <f t="shared" si="170"/>
        <v>0</v>
      </c>
      <c r="J1515" s="6">
        <f>+H1515+SUM($B$4:$B$5)-SUM($F$15:F1515)</f>
        <v>25113.061179734166</v>
      </c>
      <c r="K1515" s="10">
        <f t="shared" si="173"/>
        <v>4.3307668180196934E-3</v>
      </c>
      <c r="L1515" s="10">
        <f>+H1515/SUM($F$15:F1515)-1</f>
        <v>-7.7257776793339783E-2</v>
      </c>
      <c r="M1515" s="14">
        <f t="shared" si="176"/>
        <v>0</v>
      </c>
      <c r="N1515" s="14">
        <f t="shared" si="174"/>
        <v>2123.3300791396714</v>
      </c>
      <c r="O1515" s="4">
        <f t="shared" si="175"/>
        <v>7.8450945648107933</v>
      </c>
      <c r="P1515" s="14">
        <f>+AVERAGEIF($C$15:C1515,"&lt;&gt;",$B$15:B1515)</f>
        <v>7.946586666666664</v>
      </c>
    </row>
    <row r="1516" spans="1:16" x14ac:dyDescent="0.25">
      <c r="A1516" s="1">
        <v>42436</v>
      </c>
      <c r="B1516" s="14">
        <v>7.2880000000000003</v>
      </c>
      <c r="G1516">
        <f t="shared" si="171"/>
        <v>15988.732378457942</v>
      </c>
      <c r="H1516">
        <f t="shared" si="172"/>
        <v>15474.829616769921</v>
      </c>
      <c r="I1516" s="5">
        <f t="shared" si="170"/>
        <v>0</v>
      </c>
      <c r="J1516" s="6">
        <f>+H1516+SUM($B$4:$B$5)-SUM($F$15:F1516)</f>
        <v>25217.104353612016</v>
      </c>
      <c r="K1516" s="10">
        <f t="shared" si="173"/>
        <v>4.1429904993746103E-3</v>
      </c>
      <c r="L1516" s="10">
        <f>+H1516/SUM($F$15:F1516)-1</f>
        <v>-7.1011835511791688E-2</v>
      </c>
      <c r="M1516" s="14">
        <f t="shared" si="176"/>
        <v>0</v>
      </c>
      <c r="N1516" s="14">
        <f t="shared" si="174"/>
        <v>2123.3300791396714</v>
      </c>
      <c r="O1516" s="4">
        <f t="shared" si="175"/>
        <v>7.8450945648107933</v>
      </c>
      <c r="P1516" s="14">
        <f>+AVERAGEIF($C$15:C1516,"&lt;&gt;",$B$15:B1516)</f>
        <v>7.946586666666664</v>
      </c>
    </row>
    <row r="1517" spans="1:16" x14ac:dyDescent="0.25">
      <c r="A1517" s="1">
        <v>42437</v>
      </c>
      <c r="B1517" s="14">
        <v>7.1870000000000003</v>
      </c>
      <c r="C1517">
        <f>+$B$3</f>
        <v>200</v>
      </c>
      <c r="D1517" s="7">
        <f>+$D$11</f>
        <v>2.223157894736842</v>
      </c>
      <c r="E1517">
        <v>1.54</v>
      </c>
      <c r="F1517" s="6">
        <f>+C1517-D1517-E1517</f>
        <v>196.23684210526318</v>
      </c>
      <c r="G1517">
        <f t="shared" si="171"/>
        <v>15967.154171786118</v>
      </c>
      <c r="H1517">
        <f t="shared" si="172"/>
        <v>15456.610120882076</v>
      </c>
      <c r="I1517" s="5">
        <f t="shared" si="170"/>
        <v>531200</v>
      </c>
      <c r="J1517" s="6">
        <f>+H1517+SUM($B$4:$B$5)-SUM($F$15:F1517)</f>
        <v>25002.648015618906</v>
      </c>
      <c r="K1517" s="10">
        <f t="shared" si="173"/>
        <v>-8.5043998306011392E-3</v>
      </c>
      <c r="L1517" s="10">
        <f>+H1517/SUM($F$15:F1517)-1</f>
        <v>-8.2909405850908335E-2</v>
      </c>
      <c r="M1517" s="14">
        <f t="shared" si="176"/>
        <v>27.304416600147931</v>
      </c>
      <c r="N1517" s="14">
        <f t="shared" si="174"/>
        <v>2150.6344957398192</v>
      </c>
      <c r="O1517" s="4">
        <f t="shared" si="175"/>
        <v>7.8367394081370394</v>
      </c>
      <c r="P1517" s="14">
        <f>+AVERAGEIF($C$15:C1517,"&lt;&gt;",$B$15:B1517)</f>
        <v>7.9365921052631556</v>
      </c>
    </row>
    <row r="1518" spans="1:16" x14ac:dyDescent="0.25">
      <c r="A1518" s="1">
        <v>42438</v>
      </c>
      <c r="B1518" s="14">
        <v>7.2050000000000001</v>
      </c>
      <c r="G1518">
        <f t="shared" si="171"/>
        <v>16007.144261544314</v>
      </c>
      <c r="H1518">
        <f t="shared" si="172"/>
        <v>15495.321541805393</v>
      </c>
      <c r="I1518" s="5">
        <f t="shared" si="170"/>
        <v>0</v>
      </c>
      <c r="J1518" s="6">
        <f>+H1518+SUM($B$4:$B$5)-SUM($F$15:F1518)</f>
        <v>25041.359436542225</v>
      </c>
      <c r="K1518" s="10">
        <f t="shared" si="173"/>
        <v>1.5482928407877239E-3</v>
      </c>
      <c r="L1518" s="10">
        <f>+H1518/SUM($F$15:F1518)-1</f>
        <v>-8.0612532232613665E-2</v>
      </c>
      <c r="M1518" s="14">
        <f t="shared" si="176"/>
        <v>0</v>
      </c>
      <c r="N1518" s="14">
        <f t="shared" si="174"/>
        <v>2150.6344957398192</v>
      </c>
      <c r="O1518" s="4">
        <f t="shared" si="175"/>
        <v>7.8367394081370394</v>
      </c>
      <c r="P1518" s="14">
        <f>+AVERAGEIF($C$15:C1518,"&lt;&gt;",$B$15:B1518)</f>
        <v>7.9365921052631556</v>
      </c>
    </row>
    <row r="1519" spans="1:16" x14ac:dyDescent="0.25">
      <c r="A1519" s="1">
        <v>42439</v>
      </c>
      <c r="B1519" s="14">
        <v>7.157</v>
      </c>
      <c r="G1519">
        <f t="shared" si="171"/>
        <v>15900.504022189127</v>
      </c>
      <c r="H1519">
        <f t="shared" si="172"/>
        <v>15392.091086009881</v>
      </c>
      <c r="I1519" s="5">
        <f t="shared" si="170"/>
        <v>0</v>
      </c>
      <c r="J1519" s="6">
        <f>+H1519+SUM($B$4:$B$5)-SUM($F$15:F1519)</f>
        <v>24938.128980746711</v>
      </c>
      <c r="K1519" s="10">
        <f t="shared" si="173"/>
        <v>-4.1223982291022088E-3</v>
      </c>
      <c r="L1519" s="10">
        <f>+H1519/SUM($F$15:F1519)-1</f>
        <v>-8.6737528548066156E-2</v>
      </c>
      <c r="M1519" s="14">
        <f t="shared" si="176"/>
        <v>0</v>
      </c>
      <c r="N1519" s="14">
        <f t="shared" si="174"/>
        <v>2150.6344957398192</v>
      </c>
      <c r="O1519" s="4">
        <f t="shared" si="175"/>
        <v>7.8367394081370394</v>
      </c>
      <c r="P1519" s="14">
        <f>+AVERAGEIF($C$15:C1519,"&lt;&gt;",$B$15:B1519)</f>
        <v>7.9365921052631556</v>
      </c>
    </row>
    <row r="1520" spans="1:16" x14ac:dyDescent="0.25">
      <c r="A1520" s="1">
        <v>42440</v>
      </c>
      <c r="B1520" s="14">
        <v>7.2309999999999999</v>
      </c>
      <c r="G1520">
        <f t="shared" si="171"/>
        <v>16064.907724528375</v>
      </c>
      <c r="H1520">
        <f t="shared" si="172"/>
        <v>15551.23803869463</v>
      </c>
      <c r="I1520" s="5">
        <f t="shared" si="170"/>
        <v>0</v>
      </c>
      <c r="J1520" s="6">
        <f>+H1520+SUM($B$4:$B$5)-SUM($F$15:F1520)</f>
        <v>25097.275933431461</v>
      </c>
      <c r="K1520" s="10">
        <f t="shared" si="173"/>
        <v>6.3816717287659142E-3</v>
      </c>
      <c r="L1520" s="10">
        <f>+H1520/SUM($F$15:F1520)-1</f>
        <v>-7.7294825895076857E-2</v>
      </c>
      <c r="M1520" s="14">
        <f t="shared" si="176"/>
        <v>0</v>
      </c>
      <c r="N1520" s="14">
        <f t="shared" si="174"/>
        <v>2150.6344957398192</v>
      </c>
      <c r="O1520" s="4">
        <f t="shared" si="175"/>
        <v>7.8367394081370394</v>
      </c>
      <c r="P1520" s="14">
        <f>+AVERAGEIF($C$15:C1520,"&lt;&gt;",$B$15:B1520)</f>
        <v>7.9365921052631556</v>
      </c>
    </row>
    <row r="1521" spans="1:16" x14ac:dyDescent="0.25">
      <c r="A1521" s="1">
        <v>42443</v>
      </c>
      <c r="B1521" s="14">
        <v>7.2830000000000004</v>
      </c>
      <c r="G1521">
        <f t="shared" si="171"/>
        <v>16180.434650496496</v>
      </c>
      <c r="H1521">
        <f t="shared" si="172"/>
        <v>15663.071032473101</v>
      </c>
      <c r="I1521" s="5">
        <f t="shared" si="170"/>
        <v>0</v>
      </c>
      <c r="J1521" s="6">
        <f>+H1521+SUM($B$4:$B$5)-SUM($F$15:F1521)</f>
        <v>25209.108927209934</v>
      </c>
      <c r="K1521" s="10">
        <f t="shared" si="173"/>
        <v>4.4559813612881083E-3</v>
      </c>
      <c r="L1521" s="10">
        <f>+H1521/SUM($F$15:F1521)-1</f>
        <v>-7.0659413220003464E-2</v>
      </c>
      <c r="M1521" s="14">
        <f t="shared" si="176"/>
        <v>0</v>
      </c>
      <c r="N1521" s="14">
        <f t="shared" si="174"/>
        <v>2150.6344957398192</v>
      </c>
      <c r="O1521" s="4">
        <f t="shared" si="175"/>
        <v>7.8367394081370394</v>
      </c>
      <c r="P1521" s="14">
        <f>+AVERAGEIF($C$15:C1521,"&lt;&gt;",$B$15:B1521)</f>
        <v>7.9365921052631556</v>
      </c>
    </row>
    <row r="1522" spans="1:16" x14ac:dyDescent="0.25">
      <c r="A1522" s="1">
        <v>42444</v>
      </c>
      <c r="B1522" s="14">
        <v>7.1719999999999997</v>
      </c>
      <c r="G1522">
        <f t="shared" si="171"/>
        <v>15933.829096987622</v>
      </c>
      <c r="H1522">
        <f t="shared" si="172"/>
        <v>15424.350603445979</v>
      </c>
      <c r="I1522" s="5">
        <f t="shared" si="170"/>
        <v>0</v>
      </c>
      <c r="J1522" s="6">
        <f>+H1522+SUM($B$4:$B$5)-SUM($F$15:F1522)</f>
        <v>24970.388498182809</v>
      </c>
      <c r="K1522" s="10">
        <f t="shared" si="173"/>
        <v>-9.4696099618760687E-3</v>
      </c>
      <c r="L1522" s="10">
        <f>+H1522/SUM($F$15:F1522)-1</f>
        <v>-8.482346719948719E-2</v>
      </c>
      <c r="M1522" s="14">
        <f t="shared" si="176"/>
        <v>0</v>
      </c>
      <c r="N1522" s="14">
        <f t="shared" si="174"/>
        <v>2150.6344957398192</v>
      </c>
      <c r="O1522" s="4">
        <f t="shared" si="175"/>
        <v>7.8367394081370394</v>
      </c>
      <c r="P1522" s="14">
        <f>+AVERAGEIF($C$15:C1522,"&lt;&gt;",$B$15:B1522)</f>
        <v>7.9365921052631556</v>
      </c>
    </row>
    <row r="1523" spans="1:16" x14ac:dyDescent="0.25">
      <c r="A1523" s="1">
        <v>42445</v>
      </c>
      <c r="B1523" s="14">
        <v>7.1959999999999997</v>
      </c>
      <c r="G1523">
        <f t="shared" si="171"/>
        <v>15987.149216665215</v>
      </c>
      <c r="H1523">
        <f t="shared" si="172"/>
        <v>15475.965831343734</v>
      </c>
      <c r="I1523" s="5">
        <f t="shared" si="170"/>
        <v>0</v>
      </c>
      <c r="J1523" s="6">
        <f>+H1523+SUM($B$4:$B$5)-SUM($F$15:F1523)</f>
        <v>25022.003726080562</v>
      </c>
      <c r="K1523" s="10">
        <f t="shared" si="173"/>
        <v>2.0670574629428895E-3</v>
      </c>
      <c r="L1523" s="10">
        <f>+H1523/SUM($F$15:F1523)-1</f>
        <v>-8.1760969041761111E-2</v>
      </c>
      <c r="M1523" s="14">
        <f t="shared" si="176"/>
        <v>0</v>
      </c>
      <c r="N1523" s="14">
        <f t="shared" si="174"/>
        <v>2150.6344957398192</v>
      </c>
      <c r="O1523" s="4">
        <f t="shared" si="175"/>
        <v>7.8367394081370394</v>
      </c>
      <c r="P1523" s="14">
        <f>+AVERAGEIF($C$15:C1523,"&lt;&gt;",$B$15:B1523)</f>
        <v>7.9365921052631556</v>
      </c>
    </row>
    <row r="1524" spans="1:16" x14ac:dyDescent="0.25">
      <c r="A1524" s="1">
        <v>42447</v>
      </c>
      <c r="B1524" s="14">
        <v>7.3559999999999999</v>
      </c>
      <c r="G1524">
        <f t="shared" si="171"/>
        <v>16342.616681182506</v>
      </c>
      <c r="H1524">
        <f t="shared" si="172"/>
        <v>15820.067350662104</v>
      </c>
      <c r="I1524" s="5">
        <f t="shared" si="170"/>
        <v>0</v>
      </c>
      <c r="J1524" s="6">
        <f>+H1524+SUM($B$4:$B$5)-SUM($F$15:F1524)</f>
        <v>25366.105245398932</v>
      </c>
      <c r="K1524" s="10">
        <f t="shared" si="173"/>
        <v>1.3751957000937898E-2</v>
      </c>
      <c r="L1524" s="10">
        <f>+H1524/SUM($F$15:F1524)-1</f>
        <v>-6.1344314656919807E-2</v>
      </c>
      <c r="M1524" s="14">
        <f t="shared" si="176"/>
        <v>0</v>
      </c>
      <c r="N1524" s="14">
        <f t="shared" si="174"/>
        <v>2150.6344957398192</v>
      </c>
      <c r="O1524" s="4">
        <f t="shared" si="175"/>
        <v>7.8367394081370394</v>
      </c>
      <c r="P1524" s="14">
        <f>+AVERAGEIF($C$15:C1524,"&lt;&gt;",$B$15:B1524)</f>
        <v>7.9365921052631556</v>
      </c>
    </row>
    <row r="1525" spans="1:16" x14ac:dyDescent="0.25">
      <c r="A1525" s="1">
        <v>42450</v>
      </c>
      <c r="B1525" s="14">
        <v>7.3959999999999999</v>
      </c>
      <c r="G1525">
        <f t="shared" si="171"/>
        <v>16431.483547311829</v>
      </c>
      <c r="H1525">
        <f t="shared" si="172"/>
        <v>15906.092730491695</v>
      </c>
      <c r="I1525" s="5">
        <f t="shared" si="170"/>
        <v>0</v>
      </c>
      <c r="J1525" s="6">
        <f>+H1525+SUM($B$4:$B$5)-SUM($F$15:F1525)</f>
        <v>25452.130625228529</v>
      </c>
      <c r="K1525" s="10">
        <f t="shared" si="173"/>
        <v>3.3913515298213959E-3</v>
      </c>
      <c r="L1525" s="10">
        <f>+H1525/SUM($F$15:F1525)-1</f>
        <v>-5.6240151060709564E-2</v>
      </c>
      <c r="M1525" s="14">
        <f t="shared" si="176"/>
        <v>0</v>
      </c>
      <c r="N1525" s="14">
        <f t="shared" si="174"/>
        <v>2150.6344957398192</v>
      </c>
      <c r="O1525" s="4">
        <f t="shared" si="175"/>
        <v>7.8367394081370394</v>
      </c>
      <c r="P1525" s="14">
        <f>+AVERAGEIF($C$15:C1525,"&lt;&gt;",$B$15:B1525)</f>
        <v>7.9365921052631556</v>
      </c>
    </row>
    <row r="1526" spans="1:16" x14ac:dyDescent="0.25">
      <c r="A1526" s="1">
        <v>42451</v>
      </c>
      <c r="B1526" s="14">
        <v>7.4249999999999998</v>
      </c>
      <c r="G1526">
        <f t="shared" si="171"/>
        <v>16495.912025255588</v>
      </c>
      <c r="H1526">
        <f t="shared" si="172"/>
        <v>15968.461130868149</v>
      </c>
      <c r="I1526" s="5">
        <f t="shared" si="170"/>
        <v>0</v>
      </c>
      <c r="J1526" s="6">
        <f>+H1526+SUM($B$4:$B$5)-SUM($F$15:F1526)</f>
        <v>25514.499025604979</v>
      </c>
      <c r="K1526" s="10">
        <f t="shared" si="173"/>
        <v>2.4504196247769894E-3</v>
      </c>
      <c r="L1526" s="10">
        <f>+H1526/SUM($F$15:F1526)-1</f>
        <v>-5.2539632453457163E-2</v>
      </c>
      <c r="M1526" s="14">
        <f t="shared" si="176"/>
        <v>0</v>
      </c>
      <c r="N1526" s="14">
        <f t="shared" si="174"/>
        <v>2150.6344957398192</v>
      </c>
      <c r="O1526" s="4">
        <f t="shared" si="175"/>
        <v>7.8367394081370394</v>
      </c>
      <c r="P1526" s="14">
        <f>+AVERAGEIF($C$15:C1526,"&lt;&gt;",$B$15:B1526)</f>
        <v>7.9365921052631556</v>
      </c>
    </row>
    <row r="1527" spans="1:16" x14ac:dyDescent="0.25">
      <c r="A1527" s="1">
        <v>42452</v>
      </c>
      <c r="B1527" s="14">
        <v>7.3849999999999998</v>
      </c>
      <c r="G1527">
        <f t="shared" si="171"/>
        <v>16407.045159126264</v>
      </c>
      <c r="H1527">
        <f t="shared" si="172"/>
        <v>15882.435751038556</v>
      </c>
      <c r="I1527" s="5">
        <f t="shared" si="170"/>
        <v>0</v>
      </c>
      <c r="J1527" s="6">
        <f>+H1527+SUM($B$4:$B$5)-SUM($F$15:F1527)</f>
        <v>25428.47364577539</v>
      </c>
      <c r="K1527" s="10">
        <f t="shared" si="173"/>
        <v>-3.3716272360769795E-3</v>
      </c>
      <c r="L1527" s="10">
        <f>+H1527/SUM($F$15:F1527)-1</f>
        <v>-5.7643796049667406E-2</v>
      </c>
      <c r="M1527" s="14">
        <f t="shared" si="176"/>
        <v>0</v>
      </c>
      <c r="N1527" s="14">
        <f t="shared" si="174"/>
        <v>2150.6344957398192</v>
      </c>
      <c r="O1527" s="4">
        <f t="shared" si="175"/>
        <v>7.8367394081370394</v>
      </c>
      <c r="P1527" s="14">
        <f>+AVERAGEIF($C$15:C1527,"&lt;&gt;",$B$15:B1527)</f>
        <v>7.9365921052631556</v>
      </c>
    </row>
    <row r="1528" spans="1:16" x14ac:dyDescent="0.25">
      <c r="A1528" s="1">
        <v>42453</v>
      </c>
      <c r="B1528" s="14">
        <v>7.3259999999999996</v>
      </c>
      <c r="G1528">
        <f t="shared" si="171"/>
        <v>16275.966531585513</v>
      </c>
      <c r="H1528">
        <f t="shared" si="172"/>
        <v>15755.548315789907</v>
      </c>
      <c r="I1528" s="5">
        <f t="shared" si="170"/>
        <v>0</v>
      </c>
      <c r="J1528" s="6">
        <f>+H1528+SUM($B$4:$B$5)-SUM($F$15:F1528)</f>
        <v>25301.586210526737</v>
      </c>
      <c r="K1528" s="10">
        <f t="shared" si="173"/>
        <v>-4.9899745071695367E-3</v>
      </c>
      <c r="L1528" s="10">
        <f>+H1528/SUM($F$15:F1528)-1</f>
        <v>-6.5172437354077628E-2</v>
      </c>
      <c r="M1528" s="14">
        <f t="shared" si="176"/>
        <v>0</v>
      </c>
      <c r="N1528" s="14">
        <f t="shared" si="174"/>
        <v>2150.6344957398192</v>
      </c>
      <c r="O1528" s="4">
        <f t="shared" si="175"/>
        <v>7.8367394081370394</v>
      </c>
      <c r="P1528" s="14">
        <f>+AVERAGEIF($C$15:C1528,"&lt;&gt;",$B$15:B1528)</f>
        <v>7.9365921052631556</v>
      </c>
    </row>
    <row r="1529" spans="1:16" x14ac:dyDescent="0.25">
      <c r="A1529" s="1">
        <v>42458</v>
      </c>
      <c r="B1529" s="14">
        <v>7.3209999999999997</v>
      </c>
      <c r="G1529">
        <f t="shared" si="171"/>
        <v>16264.858173319348</v>
      </c>
      <c r="H1529">
        <f t="shared" si="172"/>
        <v>15744.795143311208</v>
      </c>
      <c r="I1529" s="5">
        <f t="shared" si="170"/>
        <v>0</v>
      </c>
      <c r="J1529" s="6">
        <f>+H1529+SUM($B$4:$B$5)-SUM($F$15:F1529)</f>
        <v>25290.83303804804</v>
      </c>
      <c r="K1529" s="10">
        <f t="shared" si="173"/>
        <v>-4.2499993436073691E-4</v>
      </c>
      <c r="L1529" s="10">
        <f>+H1529/SUM($F$15:F1529)-1</f>
        <v>-6.581045780360395E-2</v>
      </c>
      <c r="M1529" s="14">
        <f t="shared" si="176"/>
        <v>0</v>
      </c>
      <c r="N1529" s="14">
        <f t="shared" si="174"/>
        <v>2150.6344957398192</v>
      </c>
      <c r="O1529" s="4">
        <f t="shared" si="175"/>
        <v>7.8367394081370394</v>
      </c>
      <c r="P1529" s="14">
        <f>+AVERAGEIF($C$15:C1529,"&lt;&gt;",$B$15:B1529)</f>
        <v>7.9365921052631556</v>
      </c>
    </row>
    <row r="1530" spans="1:16" x14ac:dyDescent="0.25">
      <c r="A1530" s="1">
        <v>42459</v>
      </c>
      <c r="B1530" s="14">
        <v>7.375</v>
      </c>
      <c r="G1530">
        <f t="shared" si="171"/>
        <v>16384.828442593935</v>
      </c>
      <c r="H1530">
        <f t="shared" si="172"/>
        <v>15860.929406081159</v>
      </c>
      <c r="I1530" s="5">
        <f t="shared" si="170"/>
        <v>0</v>
      </c>
      <c r="J1530" s="6">
        <f>+H1530+SUM($B$4:$B$5)-SUM($F$15:F1530)</f>
        <v>25406.967300817989</v>
      </c>
      <c r="K1530" s="10">
        <f t="shared" si="173"/>
        <v>4.5919508699152622E-3</v>
      </c>
      <c r="L1530" s="10">
        <f>+H1530/SUM($F$15:F1530)-1</f>
        <v>-5.8919836948719939E-2</v>
      </c>
      <c r="M1530" s="14">
        <f t="shared" si="176"/>
        <v>0</v>
      </c>
      <c r="N1530" s="14">
        <f t="shared" si="174"/>
        <v>2150.6344957398192</v>
      </c>
      <c r="O1530" s="4">
        <f t="shared" si="175"/>
        <v>7.8367394081370394</v>
      </c>
      <c r="P1530" s="14">
        <f>+AVERAGEIF($C$15:C1530,"&lt;&gt;",$B$15:B1530)</f>
        <v>7.9365921052631556</v>
      </c>
    </row>
    <row r="1531" spans="1:16" x14ac:dyDescent="0.25">
      <c r="A1531" s="1">
        <v>42460</v>
      </c>
      <c r="B1531" s="14">
        <v>7.3739999999999997</v>
      </c>
      <c r="G1531">
        <f t="shared" si="171"/>
        <v>16382.6067709407</v>
      </c>
      <c r="H1531">
        <f t="shared" si="172"/>
        <v>15858.778771585417</v>
      </c>
      <c r="I1531" s="5">
        <f t="shared" si="170"/>
        <v>0</v>
      </c>
      <c r="J1531" s="6">
        <f>+H1531+SUM($B$4:$B$5)-SUM($F$15:F1531)</f>
        <v>25404.816666322251</v>
      </c>
      <c r="K1531" s="10">
        <f t="shared" si="173"/>
        <v>-8.4647430379058974E-5</v>
      </c>
      <c r="L1531" s="10">
        <f>+H1531/SUM($F$15:F1531)-1</f>
        <v>-5.9047441038625359E-2</v>
      </c>
      <c r="M1531" s="14">
        <f t="shared" si="176"/>
        <v>0</v>
      </c>
      <c r="N1531" s="14">
        <f t="shared" si="174"/>
        <v>2150.6344957398192</v>
      </c>
      <c r="O1531" s="4">
        <f t="shared" si="175"/>
        <v>7.8367394081370394</v>
      </c>
      <c r="P1531" s="14">
        <f>+AVERAGEIF($C$15:C1531,"&lt;&gt;",$B$15:B1531)</f>
        <v>7.9365921052631556</v>
      </c>
    </row>
    <row r="1532" spans="1:16" x14ac:dyDescent="0.25">
      <c r="A1532" s="1">
        <v>42461</v>
      </c>
      <c r="B1532" s="14">
        <v>7.319</v>
      </c>
      <c r="G1532">
        <f t="shared" si="171"/>
        <v>16260.414830012882</v>
      </c>
      <c r="H1532">
        <f t="shared" si="172"/>
        <v>15740.493874319729</v>
      </c>
      <c r="I1532" s="5">
        <f t="shared" si="170"/>
        <v>0</v>
      </c>
      <c r="J1532" s="6">
        <f>+H1532+SUM($B$4:$B$5)-SUM($F$15:F1532)</f>
        <v>25286.531769056557</v>
      </c>
      <c r="K1532" s="10">
        <f t="shared" si="173"/>
        <v>-4.6560027895220513E-3</v>
      </c>
      <c r="L1532" s="10">
        <f>+H1532/SUM($F$15:F1532)-1</f>
        <v>-6.6065665983414457E-2</v>
      </c>
      <c r="M1532" s="14">
        <f t="shared" si="176"/>
        <v>0</v>
      </c>
      <c r="N1532" s="14">
        <f t="shared" si="174"/>
        <v>2150.6344957398192</v>
      </c>
      <c r="O1532" s="4">
        <f t="shared" si="175"/>
        <v>7.8367394081370394</v>
      </c>
      <c r="P1532" s="14">
        <f>+AVERAGEIF($C$15:C1532,"&lt;&gt;",$B$15:B1532)</f>
        <v>7.9365921052631556</v>
      </c>
    </row>
    <row r="1533" spans="1:16" x14ac:dyDescent="0.25">
      <c r="A1533" s="1">
        <v>42464</v>
      </c>
      <c r="B1533" s="14">
        <v>7.3</v>
      </c>
      <c r="G1533">
        <f t="shared" si="171"/>
        <v>16218.203068601451</v>
      </c>
      <c r="H1533">
        <f t="shared" si="172"/>
        <v>15699.631818900671</v>
      </c>
      <c r="I1533" s="5">
        <f t="shared" si="170"/>
        <v>0</v>
      </c>
      <c r="J1533" s="6">
        <f>+H1533+SUM($B$4:$B$5)-SUM($F$15:F1533)</f>
        <v>25245.669713637501</v>
      </c>
      <c r="K1533" s="10">
        <f t="shared" si="173"/>
        <v>-1.6159612473648499E-3</v>
      </c>
      <c r="L1533" s="10">
        <f>+H1533/SUM($F$15:F1533)-1</f>
        <v>-6.8490143691614436E-2</v>
      </c>
      <c r="M1533" s="14">
        <f t="shared" si="176"/>
        <v>0</v>
      </c>
      <c r="N1533" s="14">
        <f t="shared" si="174"/>
        <v>2150.6344957398192</v>
      </c>
      <c r="O1533" s="4">
        <f t="shared" si="175"/>
        <v>7.8367394081370394</v>
      </c>
      <c r="P1533" s="14">
        <f>+AVERAGEIF($C$15:C1533,"&lt;&gt;",$B$15:B1533)</f>
        <v>7.9365921052631556</v>
      </c>
    </row>
    <row r="1534" spans="1:16" x14ac:dyDescent="0.25">
      <c r="A1534" s="1">
        <v>42465</v>
      </c>
      <c r="B1534" s="14">
        <v>7.1920000000000002</v>
      </c>
      <c r="G1534">
        <f t="shared" si="171"/>
        <v>15978.26253005228</v>
      </c>
      <c r="H1534">
        <f t="shared" si="172"/>
        <v>15467.363293360771</v>
      </c>
      <c r="I1534" s="5">
        <f t="shared" si="170"/>
        <v>0</v>
      </c>
      <c r="J1534" s="6">
        <f>+H1534+SUM($B$4:$B$5)-SUM($F$15:F1534)</f>
        <v>25013.401188097603</v>
      </c>
      <c r="K1534" s="10">
        <f t="shared" si="173"/>
        <v>-9.2003313112516416E-3</v>
      </c>
      <c r="L1534" s="10">
        <f>+H1534/SUM($F$15:F1534)-1</f>
        <v>-8.2271385401382235E-2</v>
      </c>
      <c r="M1534" s="14">
        <f t="shared" si="176"/>
        <v>0</v>
      </c>
      <c r="N1534" s="14">
        <f t="shared" si="174"/>
        <v>2150.6344957398192</v>
      </c>
      <c r="O1534" s="4">
        <f t="shared" si="175"/>
        <v>7.8367394081370394</v>
      </c>
      <c r="P1534" s="14">
        <f>+AVERAGEIF($C$15:C1534,"&lt;&gt;",$B$15:B1534)</f>
        <v>7.9365921052631556</v>
      </c>
    </row>
    <row r="1535" spans="1:16" x14ac:dyDescent="0.25">
      <c r="A1535" s="1">
        <v>42466</v>
      </c>
      <c r="B1535" s="14">
        <v>7.157</v>
      </c>
      <c r="G1535">
        <f t="shared" si="171"/>
        <v>15900.504022189121</v>
      </c>
      <c r="H1535">
        <f t="shared" si="172"/>
        <v>15392.091086009877</v>
      </c>
      <c r="I1535" s="5">
        <f t="shared" si="170"/>
        <v>0</v>
      </c>
      <c r="J1535" s="6">
        <f>+H1535+SUM($B$4:$B$5)-SUM($F$15:F1535)</f>
        <v>24938.128980746711</v>
      </c>
      <c r="K1535" s="10">
        <f t="shared" si="173"/>
        <v>-3.0092751795269823E-3</v>
      </c>
      <c r="L1535" s="10">
        <f>+H1535/SUM($F$15:F1535)-1</f>
        <v>-8.6737528548066378E-2</v>
      </c>
      <c r="M1535" s="14">
        <f t="shared" si="176"/>
        <v>0</v>
      </c>
      <c r="N1535" s="14">
        <f t="shared" si="174"/>
        <v>2150.6344957398192</v>
      </c>
      <c r="O1535" s="4">
        <f t="shared" si="175"/>
        <v>7.8367394081370394</v>
      </c>
      <c r="P1535" s="14">
        <f>+AVERAGEIF($C$15:C1535,"&lt;&gt;",$B$15:B1535)</f>
        <v>7.9365921052631556</v>
      </c>
    </row>
    <row r="1536" spans="1:16" x14ac:dyDescent="0.25">
      <c r="A1536" s="1">
        <v>42467</v>
      </c>
      <c r="B1536" s="14">
        <v>7.1550000000000002</v>
      </c>
      <c r="G1536">
        <f t="shared" si="171"/>
        <v>15896.060678882655</v>
      </c>
      <c r="H1536">
        <f t="shared" si="172"/>
        <v>15387.789817018398</v>
      </c>
      <c r="I1536" s="5">
        <f t="shared" si="170"/>
        <v>0</v>
      </c>
      <c r="J1536" s="6">
        <f>+H1536+SUM($B$4:$B$5)-SUM($F$15:F1536)</f>
        <v>24933.827711755228</v>
      </c>
      <c r="K1536" s="10">
        <f t="shared" si="173"/>
        <v>-1.7247761429106667E-4</v>
      </c>
      <c r="L1536" s="10">
        <f>+H1536/SUM($F$15:F1536)-1</f>
        <v>-8.6992736727876885E-2</v>
      </c>
      <c r="M1536" s="14">
        <f t="shared" si="176"/>
        <v>0</v>
      </c>
      <c r="N1536" s="14">
        <f t="shared" si="174"/>
        <v>2150.6344957398192</v>
      </c>
      <c r="O1536" s="4">
        <f t="shared" si="175"/>
        <v>7.8367394081370394</v>
      </c>
      <c r="P1536" s="14">
        <f>+AVERAGEIF($C$15:C1536,"&lt;&gt;",$B$15:B1536)</f>
        <v>7.9365921052631556</v>
      </c>
    </row>
    <row r="1537" spans="1:16" x14ac:dyDescent="0.25">
      <c r="A1537" s="1">
        <v>42468</v>
      </c>
      <c r="B1537" s="14">
        <v>7.1950000000000003</v>
      </c>
      <c r="C1537">
        <f>+$B$3</f>
        <v>200</v>
      </c>
      <c r="D1537" s="7">
        <f>+$D$11</f>
        <v>2.223157894736842</v>
      </c>
      <c r="E1537">
        <v>1.54</v>
      </c>
      <c r="F1537" s="6">
        <f>+C1537-D1537-E1537</f>
        <v>196.23684210526318</v>
      </c>
      <c r="G1537">
        <f t="shared" si="171"/>
        <v>16184.927545011977</v>
      </c>
      <c r="H1537">
        <f t="shared" si="172"/>
        <v>15670.052038953254</v>
      </c>
      <c r="I1537" s="5">
        <f t="shared" si="170"/>
        <v>525000</v>
      </c>
      <c r="J1537" s="6">
        <f>+H1537+SUM($B$4:$B$5)-SUM($F$15:F1537)</f>
        <v>25019.853091584821</v>
      </c>
      <c r="K1537" s="10">
        <f t="shared" si="173"/>
        <v>3.4501473590047294E-3</v>
      </c>
      <c r="L1537" s="10">
        <f>+H1537/SUM($F$15:F1537)-1</f>
        <v>-8.0946088234835178E-2</v>
      </c>
      <c r="M1537" s="14">
        <f t="shared" si="176"/>
        <v>27.274057276617537</v>
      </c>
      <c r="N1537" s="14">
        <f t="shared" si="174"/>
        <v>2177.9085530164366</v>
      </c>
      <c r="O1537" s="4">
        <f t="shared" si="175"/>
        <v>7.8287028735681519</v>
      </c>
      <c r="P1537" s="14">
        <f>+AVERAGEIF($C$15:C1537,"&lt;&gt;",$B$15:B1537)</f>
        <v>7.9269610389610374</v>
      </c>
    </row>
    <row r="1538" spans="1:16" x14ac:dyDescent="0.25">
      <c r="A1538" s="1">
        <v>42471</v>
      </c>
      <c r="B1538" s="14">
        <v>7.234</v>
      </c>
      <c r="G1538">
        <f t="shared" si="171"/>
        <v>16272.65682565902</v>
      </c>
      <c r="H1538">
        <f t="shared" si="172"/>
        <v>15754.990472520896</v>
      </c>
      <c r="I1538" s="5">
        <f t="shared" si="170"/>
        <v>0</v>
      </c>
      <c r="J1538" s="6">
        <f>+H1538+SUM($B$4:$B$5)-SUM($F$15:F1538)</f>
        <v>25104.791525152465</v>
      </c>
      <c r="K1538" s="10">
        <f t="shared" si="173"/>
        <v>3.3948414188016418E-3</v>
      </c>
      <c r="L1538" s="10">
        <f>+H1538/SUM($F$15:F1538)-1</f>
        <v>-7.596442005431514E-2</v>
      </c>
      <c r="M1538" s="14">
        <f t="shared" si="176"/>
        <v>0</v>
      </c>
      <c r="N1538" s="14">
        <f t="shared" si="174"/>
        <v>2177.9085530164366</v>
      </c>
      <c r="O1538" s="4">
        <f t="shared" si="175"/>
        <v>7.8287028735681519</v>
      </c>
      <c r="P1538" s="14">
        <f>+AVERAGEIF($C$15:C1538,"&lt;&gt;",$B$15:B1538)</f>
        <v>7.9269610389610374</v>
      </c>
    </row>
    <row r="1539" spans="1:16" x14ac:dyDescent="0.25">
      <c r="A1539" s="1">
        <v>42472</v>
      </c>
      <c r="B1539" s="14">
        <v>7.3220000000000001</v>
      </c>
      <c r="G1539">
        <f t="shared" si="171"/>
        <v>16470.610074298496</v>
      </c>
      <c r="H1539">
        <f t="shared" si="172"/>
        <v>15946.646425186342</v>
      </c>
      <c r="I1539" s="5">
        <f t="shared" si="170"/>
        <v>0</v>
      </c>
      <c r="J1539" s="6">
        <f>+H1539+SUM($B$4:$B$5)-SUM($F$15:F1539)</f>
        <v>25296.44747781791</v>
      </c>
      <c r="K1539" s="10">
        <f t="shared" si="173"/>
        <v>7.6342379690117479E-3</v>
      </c>
      <c r="L1539" s="10">
        <f>+H1539/SUM($F$15:F1539)-1</f>
        <v>-6.4723732877757234E-2</v>
      </c>
      <c r="M1539" s="14">
        <f t="shared" si="176"/>
        <v>0</v>
      </c>
      <c r="N1539" s="14">
        <f t="shared" si="174"/>
        <v>2177.9085530164366</v>
      </c>
      <c r="O1539" s="4">
        <f t="shared" si="175"/>
        <v>7.8287028735681519</v>
      </c>
      <c r="P1539" s="14">
        <f>+AVERAGEIF($C$15:C1539,"&lt;&gt;",$B$15:B1539)</f>
        <v>7.9269610389610374</v>
      </c>
    </row>
    <row r="1540" spans="1:16" x14ac:dyDescent="0.25">
      <c r="A1540" s="1">
        <v>42473</v>
      </c>
      <c r="B1540" s="14">
        <v>7.4779999999999998</v>
      </c>
      <c r="G1540">
        <f t="shared" si="171"/>
        <v>16821.527196886662</v>
      </c>
      <c r="H1540">
        <f t="shared" si="172"/>
        <v>16286.400159456904</v>
      </c>
      <c r="I1540" s="5">
        <f t="shared" si="170"/>
        <v>0</v>
      </c>
      <c r="J1540" s="6">
        <f>+H1540+SUM($B$4:$B$5)-SUM($F$15:F1540)</f>
        <v>25636.201212088472</v>
      </c>
      <c r="K1540" s="10">
        <f t="shared" si="173"/>
        <v>1.3430887264644031E-2</v>
      </c>
      <c r="L1540" s="10">
        <f>+H1540/SUM($F$15:F1540)-1</f>
        <v>-4.4797060155677304E-2</v>
      </c>
      <c r="M1540" s="14">
        <f t="shared" si="176"/>
        <v>0</v>
      </c>
      <c r="N1540" s="14">
        <f t="shared" si="174"/>
        <v>2177.9085530164366</v>
      </c>
      <c r="O1540" s="4">
        <f t="shared" si="175"/>
        <v>7.8287028735681519</v>
      </c>
      <c r="P1540" s="14">
        <f>+AVERAGEIF($C$15:C1540,"&lt;&gt;",$B$15:B1540)</f>
        <v>7.9269610389610374</v>
      </c>
    </row>
    <row r="1541" spans="1:16" x14ac:dyDescent="0.25">
      <c r="A1541" s="1">
        <v>42474</v>
      </c>
      <c r="B1541" s="14">
        <v>7.5030000000000001</v>
      </c>
      <c r="G1541">
        <f t="shared" si="171"/>
        <v>16877.763915250151</v>
      </c>
      <c r="H1541">
        <f t="shared" si="172"/>
        <v>16340.847873282315</v>
      </c>
      <c r="I1541" s="5">
        <f t="shared" si="170"/>
        <v>0</v>
      </c>
      <c r="J1541" s="6">
        <f>+H1541+SUM($B$4:$B$5)-SUM($F$15:F1541)</f>
        <v>25690.64892591388</v>
      </c>
      <c r="K1541" s="10">
        <f t="shared" si="173"/>
        <v>2.12386044932944E-3</v>
      </c>
      <c r="L1541" s="10">
        <f>+H1541/SUM($F$15:F1541)-1</f>
        <v>-4.1603683116882451E-2</v>
      </c>
      <c r="M1541" s="14">
        <f t="shared" si="176"/>
        <v>0</v>
      </c>
      <c r="N1541" s="14">
        <f t="shared" si="174"/>
        <v>2177.9085530164366</v>
      </c>
      <c r="O1541" s="4">
        <f t="shared" si="175"/>
        <v>7.8287028735681519</v>
      </c>
      <c r="P1541" s="14">
        <f>+AVERAGEIF($C$15:C1541,"&lt;&gt;",$B$15:B1541)</f>
        <v>7.9269610389610374</v>
      </c>
    </row>
    <row r="1542" spans="1:16" x14ac:dyDescent="0.25">
      <c r="A1542" s="1">
        <v>42475</v>
      </c>
      <c r="B1542" s="14">
        <v>7.4930000000000003</v>
      </c>
      <c r="G1542">
        <f t="shared" si="171"/>
        <v>16855.269227904755</v>
      </c>
      <c r="H1542">
        <f t="shared" si="172"/>
        <v>16319.06878775215</v>
      </c>
      <c r="I1542" s="5">
        <f t="shared" si="170"/>
        <v>0</v>
      </c>
      <c r="J1542" s="6">
        <f>+H1542+SUM($B$4:$B$5)-SUM($F$15:F1542)</f>
        <v>25668.869840383715</v>
      </c>
      <c r="K1542" s="10">
        <f t="shared" si="173"/>
        <v>-8.4774369043660869E-4</v>
      </c>
      <c r="L1542" s="10">
        <f>+H1542/SUM($F$15:F1542)-1</f>
        <v>-4.2881033932400392E-2</v>
      </c>
      <c r="M1542" s="14">
        <f t="shared" si="176"/>
        <v>0</v>
      </c>
      <c r="N1542" s="14">
        <f t="shared" si="174"/>
        <v>2177.9085530164366</v>
      </c>
      <c r="O1542" s="4">
        <f t="shared" si="175"/>
        <v>7.8287028735681519</v>
      </c>
      <c r="P1542" s="14">
        <f>+AVERAGEIF($C$15:C1542,"&lt;&gt;",$B$15:B1542)</f>
        <v>7.9269610389610374</v>
      </c>
    </row>
    <row r="1543" spans="1:16" x14ac:dyDescent="0.25">
      <c r="A1543" s="1">
        <v>42478</v>
      </c>
      <c r="B1543" s="14">
        <v>7.4409999999999998</v>
      </c>
      <c r="G1543">
        <f t="shared" si="171"/>
        <v>16738.2968537087</v>
      </c>
      <c r="H1543">
        <f t="shared" si="172"/>
        <v>16205.817542995295</v>
      </c>
      <c r="I1543" s="5">
        <f t="shared" si="170"/>
        <v>0</v>
      </c>
      <c r="J1543" s="6">
        <f>+H1543+SUM($B$4:$B$5)-SUM($F$15:F1543)</f>
        <v>25555.618595626864</v>
      </c>
      <c r="K1543" s="10">
        <f t="shared" si="173"/>
        <v>-4.4120074417408617E-3</v>
      </c>
      <c r="L1543" s="10">
        <f>+H1543/SUM($F$15:F1543)-1</f>
        <v>-4.9523258173093776E-2</v>
      </c>
      <c r="M1543" s="14">
        <f t="shared" si="176"/>
        <v>0</v>
      </c>
      <c r="N1543" s="14">
        <f t="shared" si="174"/>
        <v>2177.9085530164366</v>
      </c>
      <c r="O1543" s="4">
        <f t="shared" si="175"/>
        <v>7.8287028735681519</v>
      </c>
      <c r="P1543" s="14">
        <f>+AVERAGEIF($C$15:C1543,"&lt;&gt;",$B$15:B1543)</f>
        <v>7.9269610389610374</v>
      </c>
    </row>
    <row r="1544" spans="1:16" x14ac:dyDescent="0.25">
      <c r="A1544" s="1">
        <v>42479</v>
      </c>
      <c r="B1544" s="14">
        <v>7.4820000000000002</v>
      </c>
      <c r="G1544">
        <f t="shared" si="171"/>
        <v>16830.525071824821</v>
      </c>
      <c r="H1544">
        <f t="shared" si="172"/>
        <v>16295.11179366897</v>
      </c>
      <c r="I1544" s="5">
        <f t="shared" si="170"/>
        <v>0</v>
      </c>
      <c r="J1544" s="6">
        <f>+H1544+SUM($B$4:$B$5)-SUM($F$15:F1544)</f>
        <v>25644.912846300536</v>
      </c>
      <c r="K1544" s="10">
        <f t="shared" si="173"/>
        <v>3.4941142332181041E-3</v>
      </c>
      <c r="L1544" s="10">
        <f>+H1544/SUM($F$15:F1544)-1</f>
        <v>-4.4286119829470061E-2</v>
      </c>
      <c r="M1544" s="14">
        <f t="shared" si="176"/>
        <v>0</v>
      </c>
      <c r="N1544" s="14">
        <f t="shared" si="174"/>
        <v>2177.9085530164366</v>
      </c>
      <c r="O1544" s="4">
        <f t="shared" si="175"/>
        <v>7.8287028735681519</v>
      </c>
      <c r="P1544" s="14">
        <f>+AVERAGEIF($C$15:C1544,"&lt;&gt;",$B$15:B1544)</f>
        <v>7.9269610389610374</v>
      </c>
    </row>
    <row r="1545" spans="1:16" x14ac:dyDescent="0.25">
      <c r="A1545" s="1">
        <v>42480</v>
      </c>
      <c r="B1545" s="14">
        <v>7.4770000000000003</v>
      </c>
      <c r="G1545">
        <f t="shared" si="171"/>
        <v>16819.277728152123</v>
      </c>
      <c r="H1545">
        <f t="shared" si="172"/>
        <v>16284.222250903889</v>
      </c>
      <c r="I1545" s="5">
        <f t="shared" si="170"/>
        <v>0</v>
      </c>
      <c r="J1545" s="6">
        <f>+H1545+SUM($B$4:$B$5)-SUM($F$15:F1545)</f>
        <v>25634.023303535458</v>
      </c>
      <c r="K1545" s="10">
        <f t="shared" si="173"/>
        <v>-4.2462779383745097E-4</v>
      </c>
      <c r="L1545" s="10">
        <f>+H1545/SUM($F$15:F1545)-1</f>
        <v>-4.4924795237229032E-2</v>
      </c>
      <c r="M1545" s="14">
        <f t="shared" si="176"/>
        <v>0</v>
      </c>
      <c r="N1545" s="14">
        <f t="shared" si="174"/>
        <v>2177.9085530164366</v>
      </c>
      <c r="O1545" s="4">
        <f t="shared" si="175"/>
        <v>7.8287028735681519</v>
      </c>
      <c r="P1545" s="14">
        <f>+AVERAGEIF($C$15:C1545,"&lt;&gt;",$B$15:B1545)</f>
        <v>7.9269610389610374</v>
      </c>
    </row>
    <row r="1546" spans="1:16" x14ac:dyDescent="0.25">
      <c r="A1546" s="1">
        <v>42481</v>
      </c>
      <c r="B1546" s="14">
        <v>7.5419999999999998</v>
      </c>
      <c r="G1546">
        <f t="shared" si="171"/>
        <v>16965.493195897194</v>
      </c>
      <c r="H1546">
        <f t="shared" si="172"/>
        <v>16425.786306849957</v>
      </c>
      <c r="I1546" s="5">
        <f t="shared" si="170"/>
        <v>0</v>
      </c>
      <c r="J1546" s="6">
        <f>+H1546+SUM($B$4:$B$5)-SUM($F$15:F1546)</f>
        <v>25775.587359481524</v>
      </c>
      <c r="K1546" s="10">
        <f t="shared" si="173"/>
        <v>5.5225063295678556E-3</v>
      </c>
      <c r="L1546" s="10">
        <f>+H1546/SUM($F$15:F1546)-1</f>
        <v>-3.6622014936362302E-2</v>
      </c>
      <c r="M1546" s="14">
        <f t="shared" si="176"/>
        <v>0</v>
      </c>
      <c r="N1546" s="14">
        <f t="shared" si="174"/>
        <v>2177.9085530164366</v>
      </c>
      <c r="O1546" s="4">
        <f t="shared" si="175"/>
        <v>7.8287028735681519</v>
      </c>
      <c r="P1546" s="14">
        <f>+AVERAGEIF($C$15:C1546,"&lt;&gt;",$B$15:B1546)</f>
        <v>7.9269610389610374</v>
      </c>
    </row>
    <row r="1547" spans="1:16" x14ac:dyDescent="0.25">
      <c r="A1547" s="1">
        <v>42482</v>
      </c>
      <c r="B1547" s="14">
        <v>7.5</v>
      </c>
      <c r="G1547">
        <f t="shared" si="171"/>
        <v>16871.015509046534</v>
      </c>
      <c r="H1547">
        <f t="shared" si="172"/>
        <v>16334.314147623267</v>
      </c>
      <c r="I1547" s="5">
        <f t="shared" si="170"/>
        <v>0</v>
      </c>
      <c r="J1547" s="6">
        <f>+H1547+SUM($B$4:$B$5)-SUM($F$15:F1547)</f>
        <v>25684.115200254837</v>
      </c>
      <c r="K1547" s="10">
        <f t="shared" si="173"/>
        <v>-3.5487904873305887E-3</v>
      </c>
      <c r="L1547" s="10">
        <f>+H1547/SUM($F$15:F1547)-1</f>
        <v>-4.1986888361537744E-2</v>
      </c>
      <c r="M1547" s="14">
        <f t="shared" si="176"/>
        <v>0</v>
      </c>
      <c r="N1547" s="14">
        <f t="shared" si="174"/>
        <v>2177.9085530164366</v>
      </c>
      <c r="O1547" s="4">
        <f t="shared" si="175"/>
        <v>7.8287028735681519</v>
      </c>
      <c r="P1547" s="14">
        <f>+AVERAGEIF($C$15:C1547,"&lt;&gt;",$B$15:B1547)</f>
        <v>7.9269610389610374</v>
      </c>
    </row>
    <row r="1548" spans="1:16" x14ac:dyDescent="0.25">
      <c r="A1548" s="1">
        <v>42486</v>
      </c>
      <c r="B1548" s="14">
        <v>7.4359999999999999</v>
      </c>
      <c r="G1548">
        <f t="shared" si="171"/>
        <v>16727.049510036002</v>
      </c>
      <c r="H1548">
        <f t="shared" si="172"/>
        <v>16194.928000230215</v>
      </c>
      <c r="I1548" s="5">
        <f t="shared" si="170"/>
        <v>0</v>
      </c>
      <c r="J1548" s="6">
        <f>+H1548+SUM($B$4:$B$5)-SUM($F$15:F1548)</f>
        <v>25544.729052861778</v>
      </c>
      <c r="K1548" s="10">
        <f t="shared" si="173"/>
        <v>-5.4269398149902059E-3</v>
      </c>
      <c r="L1548" s="10">
        <f>+H1548/SUM($F$15:F1548)-1</f>
        <v>-5.0161933580852636E-2</v>
      </c>
      <c r="M1548" s="14">
        <f t="shared" si="176"/>
        <v>0</v>
      </c>
      <c r="N1548" s="14">
        <f t="shared" si="174"/>
        <v>2177.9085530164366</v>
      </c>
      <c r="O1548" s="4">
        <f t="shared" si="175"/>
        <v>7.8287028735681519</v>
      </c>
      <c r="P1548" s="14">
        <f>+AVERAGEIF($C$15:C1548,"&lt;&gt;",$B$15:B1548)</f>
        <v>7.9269610389610374</v>
      </c>
    </row>
    <row r="1549" spans="1:16" x14ac:dyDescent="0.25">
      <c r="A1549" s="1">
        <v>42487</v>
      </c>
      <c r="B1549" s="14">
        <v>7.44</v>
      </c>
      <c r="G1549">
        <f t="shared" si="171"/>
        <v>16736.047384974161</v>
      </c>
      <c r="H1549">
        <f t="shared" si="172"/>
        <v>16203.639634442283</v>
      </c>
      <c r="I1549" s="5">
        <f t="shared" si="170"/>
        <v>0</v>
      </c>
      <c r="J1549" s="6">
        <f>+H1549+SUM($B$4:$B$5)-SUM($F$15:F1549)</f>
        <v>25553.440687073849</v>
      </c>
      <c r="K1549" s="10">
        <f t="shared" si="173"/>
        <v>3.410345122096814E-4</v>
      </c>
      <c r="L1549" s="10">
        <f>+H1549/SUM($F$15:F1549)-1</f>
        <v>-4.9650993254645281E-2</v>
      </c>
      <c r="M1549" s="14">
        <f t="shared" si="176"/>
        <v>0</v>
      </c>
      <c r="N1549" s="14">
        <f t="shared" si="174"/>
        <v>2177.9085530164366</v>
      </c>
      <c r="O1549" s="4">
        <f t="shared" si="175"/>
        <v>7.8287028735681519</v>
      </c>
      <c r="P1549" s="14">
        <f>+AVERAGEIF($C$15:C1549,"&lt;&gt;",$B$15:B1549)</f>
        <v>7.9269610389610374</v>
      </c>
    </row>
    <row r="1550" spans="1:16" x14ac:dyDescent="0.25">
      <c r="A1550" s="1">
        <v>42488</v>
      </c>
      <c r="B1550" s="14">
        <v>7.4379999999999997</v>
      </c>
      <c r="G1550">
        <f t="shared" si="171"/>
        <v>16731.54844750508</v>
      </c>
      <c r="H1550">
        <f t="shared" si="172"/>
        <v>16199.283817336249</v>
      </c>
      <c r="I1550" s="5">
        <f t="shared" si="170"/>
        <v>0</v>
      </c>
      <c r="J1550" s="6">
        <f>+H1550+SUM($B$4:$B$5)-SUM($F$15:F1550)</f>
        <v>25549.084869967814</v>
      </c>
      <c r="K1550" s="10">
        <f t="shared" si="173"/>
        <v>-1.7045912366075999E-4</v>
      </c>
      <c r="L1550" s="10">
        <f>+H1550/SUM($F$15:F1550)-1</f>
        <v>-4.9906463417748959E-2</v>
      </c>
      <c r="M1550" s="14">
        <f t="shared" si="176"/>
        <v>0</v>
      </c>
      <c r="N1550" s="14">
        <f t="shared" si="174"/>
        <v>2177.9085530164366</v>
      </c>
      <c r="O1550" s="4">
        <f t="shared" si="175"/>
        <v>7.8287028735681519</v>
      </c>
      <c r="P1550" s="14">
        <f>+AVERAGEIF($C$15:C1550,"&lt;&gt;",$B$15:B1550)</f>
        <v>7.9269610389610374</v>
      </c>
    </row>
    <row r="1551" spans="1:16" x14ac:dyDescent="0.25">
      <c r="A1551" s="1">
        <v>42489</v>
      </c>
      <c r="B1551" s="14">
        <v>7.3230000000000004</v>
      </c>
      <c r="G1551">
        <f t="shared" si="171"/>
        <v>16472.859543033035</v>
      </c>
      <c r="H1551">
        <f t="shared" si="172"/>
        <v>15948.82433373936</v>
      </c>
      <c r="I1551" s="5">
        <f t="shared" si="170"/>
        <v>0</v>
      </c>
      <c r="J1551" s="6">
        <f>+H1551+SUM($B$4:$B$5)-SUM($F$15:F1551)</f>
        <v>25298.625386370924</v>
      </c>
      <c r="K1551" s="10">
        <f t="shared" si="173"/>
        <v>-9.8030706333164241E-3</v>
      </c>
      <c r="L1551" s="10">
        <f>+H1551/SUM($F$15:F1551)-1</f>
        <v>-6.4595997796205284E-2</v>
      </c>
      <c r="M1551" s="14">
        <f t="shared" si="176"/>
        <v>0</v>
      </c>
      <c r="N1551" s="14">
        <f t="shared" si="174"/>
        <v>2177.9085530164366</v>
      </c>
      <c r="O1551" s="4">
        <f t="shared" si="175"/>
        <v>7.8287028735681519</v>
      </c>
      <c r="P1551" s="14">
        <f>+AVERAGEIF($C$15:C1551,"&lt;&gt;",$B$15:B1551)</f>
        <v>7.9269610389610374</v>
      </c>
    </row>
    <row r="1552" spans="1:16" x14ac:dyDescent="0.25">
      <c r="A1552" s="1">
        <v>42493</v>
      </c>
      <c r="B1552" s="14">
        <v>7.1319999999999997</v>
      </c>
      <c r="G1552">
        <f t="shared" si="171"/>
        <v>16043.211014735982</v>
      </c>
      <c r="H1552">
        <f t="shared" si="172"/>
        <v>15532.84380011322</v>
      </c>
      <c r="I1552" s="5">
        <f t="shared" ref="I1552:I1615" si="177">+C1552*(MAX($A:$A)-A1552)</f>
        <v>0</v>
      </c>
      <c r="J1552" s="6">
        <f>+H1552+SUM($B$4:$B$5)-SUM($F$15:F1552)</f>
        <v>24882.644852744783</v>
      </c>
      <c r="K1552" s="10">
        <f t="shared" si="173"/>
        <v>-1.6442811705107196E-2</v>
      </c>
      <c r="L1552" s="10">
        <f>+H1552/SUM($F$15:F1552)-1</f>
        <v>-8.8993398372598231E-2</v>
      </c>
      <c r="M1552" s="14">
        <f t="shared" si="176"/>
        <v>0</v>
      </c>
      <c r="N1552" s="14">
        <f t="shared" si="174"/>
        <v>2177.9085530164366</v>
      </c>
      <c r="O1552" s="4">
        <f t="shared" si="175"/>
        <v>7.8287028735681519</v>
      </c>
      <c r="P1552" s="14">
        <f>+AVERAGEIF($C$15:C1552,"&lt;&gt;",$B$15:B1552)</f>
        <v>7.9269610389610374</v>
      </c>
    </row>
    <row r="1553" spans="1:16" x14ac:dyDescent="0.25">
      <c r="A1553" s="1">
        <v>42494</v>
      </c>
      <c r="B1553" s="14">
        <v>7.0839999999999996</v>
      </c>
      <c r="G1553">
        <f t="shared" ref="G1553:G1616" si="178">+(B1553/B1552*G1552)+C1553</f>
        <v>15935.236515478084</v>
      </c>
      <c r="H1553">
        <f t="shared" ref="H1553:H1616" si="179">+(B1553/B1552*H1552)+F1553</f>
        <v>15428.304189568431</v>
      </c>
      <c r="I1553" s="5">
        <f t="shared" si="177"/>
        <v>0</v>
      </c>
      <c r="J1553" s="6">
        <f>+H1553+SUM($B$4:$B$5)-SUM($F$15:F1553)</f>
        <v>24778.105242199996</v>
      </c>
      <c r="K1553" s="10">
        <f t="shared" ref="K1553:K1616" si="180">+J1553/J1552-1</f>
        <v>-4.2013062181874838E-3</v>
      </c>
      <c r="L1553" s="10">
        <f>+H1553/SUM($F$15:F1553)-1</f>
        <v>-9.5124682287084372E-2</v>
      </c>
      <c r="M1553" s="14">
        <f t="shared" si="176"/>
        <v>0</v>
      </c>
      <c r="N1553" s="14">
        <f t="shared" ref="N1553:N1616" si="181">+M1553+N1552</f>
        <v>2177.9085530164366</v>
      </c>
      <c r="O1553" s="4">
        <f t="shared" ref="O1553:O1616" si="182">((O1552*N1552)+(B1553*M1553))/N1553</f>
        <v>7.8287028735681519</v>
      </c>
      <c r="P1553" s="14">
        <f>+AVERAGEIF($C$15:C1553,"&lt;&gt;",$B$15:B1553)</f>
        <v>7.9269610389610374</v>
      </c>
    </row>
    <row r="1554" spans="1:16" x14ac:dyDescent="0.25">
      <c r="A1554" s="1">
        <v>42496</v>
      </c>
      <c r="B1554" s="14">
        <v>7.0540000000000003</v>
      </c>
      <c r="G1554">
        <f t="shared" si="178"/>
        <v>15867.752453441899</v>
      </c>
      <c r="H1554">
        <f t="shared" si="179"/>
        <v>15362.966932977939</v>
      </c>
      <c r="I1554" s="5">
        <f t="shared" si="177"/>
        <v>0</v>
      </c>
      <c r="J1554" s="6">
        <f>+H1554+SUM($B$4:$B$5)-SUM($F$15:F1554)</f>
        <v>24712.767985609509</v>
      </c>
      <c r="K1554" s="10">
        <f t="shared" si="180"/>
        <v>-2.6368947888399941E-3</v>
      </c>
      <c r="L1554" s="10">
        <f>+H1554/SUM($F$15:F1554)-1</f>
        <v>-9.8956734733638196E-2</v>
      </c>
      <c r="M1554" s="14">
        <f t="shared" si="176"/>
        <v>0</v>
      </c>
      <c r="N1554" s="14">
        <f t="shared" si="181"/>
        <v>2177.9085530164366</v>
      </c>
      <c r="O1554" s="4">
        <f t="shared" si="182"/>
        <v>7.8287028735681519</v>
      </c>
      <c r="P1554" s="14">
        <f>+AVERAGEIF($C$15:C1554,"&lt;&gt;",$B$15:B1554)</f>
        <v>7.9269610389610374</v>
      </c>
    </row>
    <row r="1555" spans="1:16" x14ac:dyDescent="0.25">
      <c r="A1555" s="1">
        <v>42499</v>
      </c>
      <c r="B1555" s="14">
        <v>7.0330000000000004</v>
      </c>
      <c r="C1555">
        <f>+$B$3</f>
        <v>200</v>
      </c>
      <c r="D1555" s="7">
        <f>+$D$11</f>
        <v>2.223157894736842</v>
      </c>
      <c r="E1555">
        <v>1.54</v>
      </c>
      <c r="F1555" s="6">
        <f>+C1555-D1555-E1555</f>
        <v>196.23684210526318</v>
      </c>
      <c r="G1555">
        <f t="shared" si="178"/>
        <v>16020.513610016569</v>
      </c>
      <c r="H1555">
        <f t="shared" si="179"/>
        <v>15513.467695469857</v>
      </c>
      <c r="I1555" s="5">
        <f t="shared" si="177"/>
        <v>518800</v>
      </c>
      <c r="J1555" s="6">
        <f>+H1555+SUM($B$4:$B$5)-SUM($F$15:F1555)</f>
        <v>24667.031905996162</v>
      </c>
      <c r="K1555" s="10">
        <f t="shared" si="180"/>
        <v>-1.8507064704358367E-3</v>
      </c>
      <c r="L1555" s="10">
        <f>+H1555/SUM($F$15:F1555)-1</f>
        <v>-0.10048268031482488</v>
      </c>
      <c r="M1555" s="14">
        <f t="shared" ref="M1555:M1618" si="183">+F1555/B1555</f>
        <v>27.902295194833382</v>
      </c>
      <c r="N1555" s="14">
        <f t="shared" si="181"/>
        <v>2205.8108482112698</v>
      </c>
      <c r="O1555" s="4">
        <f t="shared" si="182"/>
        <v>7.8186376694353141</v>
      </c>
      <c r="P1555" s="14">
        <f>+AVERAGEIF($C$15:C1555,"&lt;&gt;",$B$15:B1555)</f>
        <v>7.9154999999999989</v>
      </c>
    </row>
    <row r="1556" spans="1:16" x14ac:dyDescent="0.25">
      <c r="A1556" s="1">
        <v>42500</v>
      </c>
      <c r="B1556" s="14">
        <v>7.0810000000000004</v>
      </c>
      <c r="G1556">
        <f t="shared" si="178"/>
        <v>16129.853102876059</v>
      </c>
      <c r="H1556">
        <f t="shared" si="179"/>
        <v>15619.346616183997</v>
      </c>
      <c r="I1556" s="5">
        <f t="shared" si="177"/>
        <v>0</v>
      </c>
      <c r="J1556" s="6">
        <f>+H1556+SUM($B$4:$B$5)-SUM($F$15:F1556)</f>
        <v>24772.9108267103</v>
      </c>
      <c r="K1556" s="10">
        <f t="shared" si="180"/>
        <v>4.2923251211428592E-3</v>
      </c>
      <c r="L1556" s="10">
        <f>+H1556/SUM($F$15:F1556)-1</f>
        <v>-9.4343503385365457E-2</v>
      </c>
      <c r="M1556" s="14">
        <f t="shared" si="183"/>
        <v>0</v>
      </c>
      <c r="N1556" s="14">
        <f t="shared" si="181"/>
        <v>2205.8108482112698</v>
      </c>
      <c r="O1556" s="4">
        <f t="shared" si="182"/>
        <v>7.8186376694353141</v>
      </c>
      <c r="P1556" s="14">
        <f>+AVERAGEIF($C$15:C1556,"&lt;&gt;",$B$15:B1556)</f>
        <v>7.9154999999999989</v>
      </c>
    </row>
    <row r="1557" spans="1:16" x14ac:dyDescent="0.25">
      <c r="A1557" s="1">
        <v>42501</v>
      </c>
      <c r="B1557" s="14">
        <v>7.0640000000000001</v>
      </c>
      <c r="G1557">
        <f t="shared" si="178"/>
        <v>16091.12869915499</v>
      </c>
      <c r="H1557">
        <f t="shared" si="179"/>
        <v>15581.847831764404</v>
      </c>
      <c r="I1557" s="5">
        <f t="shared" si="177"/>
        <v>0</v>
      </c>
      <c r="J1557" s="6">
        <f>+H1557+SUM($B$4:$B$5)-SUM($F$15:F1557)</f>
        <v>24735.412042290707</v>
      </c>
      <c r="K1557" s="10">
        <f t="shared" si="180"/>
        <v>-1.5137011827920377E-3</v>
      </c>
      <c r="L1557" s="10">
        <f>+H1557/SUM($F$15:F1557)-1</f>
        <v>-9.6517795214549063E-2</v>
      </c>
      <c r="M1557" s="14">
        <f t="shared" si="183"/>
        <v>0</v>
      </c>
      <c r="N1557" s="14">
        <f t="shared" si="181"/>
        <v>2205.8108482112698</v>
      </c>
      <c r="O1557" s="4">
        <f t="shared" si="182"/>
        <v>7.8186376694353141</v>
      </c>
      <c r="P1557" s="14">
        <f>+AVERAGEIF($C$15:C1557,"&lt;&gt;",$B$15:B1557)</f>
        <v>7.9154999999999989</v>
      </c>
    </row>
    <row r="1558" spans="1:16" x14ac:dyDescent="0.25">
      <c r="A1558" s="1">
        <v>42502</v>
      </c>
      <c r="B1558" s="14">
        <v>7.0730000000000004</v>
      </c>
      <c r="G1558">
        <f t="shared" si="178"/>
        <v>16111.629854066145</v>
      </c>
      <c r="H1558">
        <f t="shared" si="179"/>
        <v>15601.700129398305</v>
      </c>
      <c r="I1558" s="5">
        <f t="shared" si="177"/>
        <v>0</v>
      </c>
      <c r="J1558" s="6">
        <f>+H1558+SUM($B$4:$B$5)-SUM($F$15:F1558)</f>
        <v>24755.264339924608</v>
      </c>
      <c r="K1558" s="10">
        <f t="shared" si="180"/>
        <v>8.0258608993277747E-4</v>
      </c>
      <c r="L1558" s="10">
        <f>+H1558/SUM($F$15:F1558)-1</f>
        <v>-9.5366699540275435E-2</v>
      </c>
      <c r="M1558" s="14">
        <f t="shared" si="183"/>
        <v>0</v>
      </c>
      <c r="N1558" s="14">
        <f t="shared" si="181"/>
        <v>2205.8108482112698</v>
      </c>
      <c r="O1558" s="4">
        <f t="shared" si="182"/>
        <v>7.8186376694353141</v>
      </c>
      <c r="P1558" s="14">
        <f>+AVERAGEIF($C$15:C1558,"&lt;&gt;",$B$15:B1558)</f>
        <v>7.9154999999999989</v>
      </c>
    </row>
    <row r="1559" spans="1:16" x14ac:dyDescent="0.25">
      <c r="A1559" s="1">
        <v>42503</v>
      </c>
      <c r="B1559" s="14">
        <v>7.04</v>
      </c>
      <c r="G1559">
        <f t="shared" si="178"/>
        <v>16036.458952725245</v>
      </c>
      <c r="H1559">
        <f t="shared" si="179"/>
        <v>15528.908371407331</v>
      </c>
      <c r="I1559" s="5">
        <f t="shared" si="177"/>
        <v>0</v>
      </c>
      <c r="J1559" s="6">
        <f>+H1559+SUM($B$4:$B$5)-SUM($F$15:F1559)</f>
        <v>24682.472581933638</v>
      </c>
      <c r="K1559" s="10">
        <f t="shared" si="180"/>
        <v>-2.9404556942489446E-3</v>
      </c>
      <c r="L1559" s="10">
        <f>+H1559/SUM($F$15:F1559)-1</f>
        <v>-9.9587383679278996E-2</v>
      </c>
      <c r="M1559" s="14">
        <f t="shared" si="183"/>
        <v>0</v>
      </c>
      <c r="N1559" s="14">
        <f t="shared" si="181"/>
        <v>2205.8108482112698</v>
      </c>
      <c r="O1559" s="4">
        <f t="shared" si="182"/>
        <v>7.8186376694353141</v>
      </c>
      <c r="P1559" s="14">
        <f>+AVERAGEIF($C$15:C1559,"&lt;&gt;",$B$15:B1559)</f>
        <v>7.9154999999999989</v>
      </c>
    </row>
    <row r="1560" spans="1:16" x14ac:dyDescent="0.25">
      <c r="A1560" s="1">
        <v>42507</v>
      </c>
      <c r="B1560" s="14">
        <v>7.0659999999999998</v>
      </c>
      <c r="G1560">
        <f t="shared" si="178"/>
        <v>16095.684511357467</v>
      </c>
      <c r="H1560">
        <f t="shared" si="179"/>
        <v>15586.259453460823</v>
      </c>
      <c r="I1560" s="5">
        <f t="shared" si="177"/>
        <v>0</v>
      </c>
      <c r="J1560" s="6">
        <f>+H1560+SUM($B$4:$B$5)-SUM($F$15:F1560)</f>
        <v>24739.823663987125</v>
      </c>
      <c r="K1560" s="10">
        <f t="shared" si="180"/>
        <v>2.3235549786639886E-3</v>
      </c>
      <c r="L1560" s="10">
        <f>+H1560/SUM($F$15:F1560)-1</f>
        <v>-9.6261996175821762E-2</v>
      </c>
      <c r="M1560" s="14">
        <f t="shared" si="183"/>
        <v>0</v>
      </c>
      <c r="N1560" s="14">
        <f t="shared" si="181"/>
        <v>2205.8108482112698</v>
      </c>
      <c r="O1560" s="4">
        <f t="shared" si="182"/>
        <v>7.8186376694353141</v>
      </c>
      <c r="P1560" s="14">
        <f>+AVERAGEIF($C$15:C1560,"&lt;&gt;",$B$15:B1560)</f>
        <v>7.9154999999999989</v>
      </c>
    </row>
    <row r="1561" spans="1:16" x14ac:dyDescent="0.25">
      <c r="A1561" s="1">
        <v>42508</v>
      </c>
      <c r="B1561" s="14">
        <v>7.0389999999999997</v>
      </c>
      <c r="G1561">
        <f t="shared" si="178"/>
        <v>16034.181046624002</v>
      </c>
      <c r="H1561">
        <f t="shared" si="179"/>
        <v>15526.702560559119</v>
      </c>
      <c r="I1561" s="5">
        <f t="shared" si="177"/>
        <v>0</v>
      </c>
      <c r="J1561" s="6">
        <f>+H1561+SUM($B$4:$B$5)-SUM($F$15:F1561)</f>
        <v>24680.266771085422</v>
      </c>
      <c r="K1561" s="10">
        <f t="shared" si="180"/>
        <v>-2.4073289167536593E-3</v>
      </c>
      <c r="L1561" s="10">
        <f>+H1561/SUM($F$15:F1561)-1</f>
        <v>-9.9715283198642757E-2</v>
      </c>
      <c r="M1561" s="14">
        <f t="shared" si="183"/>
        <v>0</v>
      </c>
      <c r="N1561" s="14">
        <f t="shared" si="181"/>
        <v>2205.8108482112698</v>
      </c>
      <c r="O1561" s="4">
        <f t="shared" si="182"/>
        <v>7.8186376694353141</v>
      </c>
      <c r="P1561" s="14">
        <f>+AVERAGEIF($C$15:C1561,"&lt;&gt;",$B$15:B1561)</f>
        <v>7.9154999999999989</v>
      </c>
    </row>
    <row r="1562" spans="1:16" x14ac:dyDescent="0.25">
      <c r="A1562" s="1">
        <v>42509</v>
      </c>
      <c r="B1562" s="14">
        <v>6.9820000000000002</v>
      </c>
      <c r="G1562">
        <f t="shared" si="178"/>
        <v>15904.340398853359</v>
      </c>
      <c r="H1562">
        <f t="shared" si="179"/>
        <v>15400.971342211078</v>
      </c>
      <c r="I1562" s="5">
        <f t="shared" si="177"/>
        <v>0</v>
      </c>
      <c r="J1562" s="6">
        <f>+H1562+SUM($B$4:$B$5)-SUM($F$15:F1562)</f>
        <v>24554.535552737383</v>
      </c>
      <c r="K1562" s="10">
        <f t="shared" si="180"/>
        <v>-5.0944027272565862E-3</v>
      </c>
      <c r="L1562" s="10">
        <f>+H1562/SUM($F$15:F1562)-1</f>
        <v>-0.10700555580237581</v>
      </c>
      <c r="M1562" s="14">
        <f t="shared" si="183"/>
        <v>0</v>
      </c>
      <c r="N1562" s="14">
        <f t="shared" si="181"/>
        <v>2205.8108482112698</v>
      </c>
      <c r="O1562" s="4">
        <f t="shared" si="182"/>
        <v>7.8186376694353141</v>
      </c>
      <c r="P1562" s="14">
        <f>+AVERAGEIF($C$15:C1562,"&lt;&gt;",$B$15:B1562)</f>
        <v>7.9154999999999989</v>
      </c>
    </row>
    <row r="1563" spans="1:16" x14ac:dyDescent="0.25">
      <c r="A1563" s="1">
        <v>42510</v>
      </c>
      <c r="B1563" s="14">
        <v>7.0039999999999996</v>
      </c>
      <c r="G1563">
        <f t="shared" si="178"/>
        <v>15954.454333080623</v>
      </c>
      <c r="H1563">
        <f t="shared" si="179"/>
        <v>15449.499180871724</v>
      </c>
      <c r="I1563" s="5">
        <f t="shared" si="177"/>
        <v>0</v>
      </c>
      <c r="J1563" s="6">
        <f>+H1563+SUM($B$4:$B$5)-SUM($F$15:F1563)</f>
        <v>24603.063391398027</v>
      </c>
      <c r="K1563" s="10">
        <f t="shared" si="180"/>
        <v>1.9763289171736975E-3</v>
      </c>
      <c r="L1563" s="10">
        <f>+H1563/SUM($F$15:F1563)-1</f>
        <v>-0.10419176637637362</v>
      </c>
      <c r="M1563" s="14">
        <f t="shared" si="183"/>
        <v>0</v>
      </c>
      <c r="N1563" s="14">
        <f t="shared" si="181"/>
        <v>2205.8108482112698</v>
      </c>
      <c r="O1563" s="4">
        <f t="shared" si="182"/>
        <v>7.8186376694353141</v>
      </c>
      <c r="P1563" s="14">
        <f>+AVERAGEIF($C$15:C1563,"&lt;&gt;",$B$15:B1563)</f>
        <v>7.9154999999999989</v>
      </c>
    </row>
    <row r="1564" spans="1:16" x14ac:dyDescent="0.25">
      <c r="A1564" s="1">
        <v>42513</v>
      </c>
      <c r="B1564" s="14">
        <v>7.04</v>
      </c>
      <c r="G1564">
        <f t="shared" si="178"/>
        <v>16036.458952725243</v>
      </c>
      <c r="H1564">
        <f t="shared" si="179"/>
        <v>15528.908371407331</v>
      </c>
      <c r="I1564" s="5">
        <f t="shared" si="177"/>
        <v>0</v>
      </c>
      <c r="J1564" s="6">
        <f>+H1564+SUM($B$4:$B$5)-SUM($F$15:F1564)</f>
        <v>24682.472581933638</v>
      </c>
      <c r="K1564" s="10">
        <f t="shared" si="180"/>
        <v>3.2276139467808385E-3</v>
      </c>
      <c r="L1564" s="10">
        <f>+H1564/SUM($F$15:F1564)-1</f>
        <v>-9.9587383679278996E-2</v>
      </c>
      <c r="M1564" s="14">
        <f t="shared" si="183"/>
        <v>0</v>
      </c>
      <c r="N1564" s="14">
        <f t="shared" si="181"/>
        <v>2205.8108482112698</v>
      </c>
      <c r="O1564" s="4">
        <f t="shared" si="182"/>
        <v>7.8186376694353141</v>
      </c>
      <c r="P1564" s="14">
        <f>+AVERAGEIF($C$15:C1564,"&lt;&gt;",$B$15:B1564)</f>
        <v>7.9154999999999989</v>
      </c>
    </row>
    <row r="1565" spans="1:16" x14ac:dyDescent="0.25">
      <c r="A1565" s="1">
        <v>42514</v>
      </c>
      <c r="B1565" s="14">
        <v>7.0529999999999999</v>
      </c>
      <c r="G1565">
        <f t="shared" si="178"/>
        <v>16066.071732041353</v>
      </c>
      <c r="H1565">
        <f t="shared" si="179"/>
        <v>15557.583912434076</v>
      </c>
      <c r="I1565" s="5">
        <f t="shared" si="177"/>
        <v>0</v>
      </c>
      <c r="J1565" s="6">
        <f>+H1565+SUM($B$4:$B$5)-SUM($F$15:F1565)</f>
        <v>24711.148122960381</v>
      </c>
      <c r="K1565" s="10">
        <f t="shared" si="180"/>
        <v>1.1617774893319943E-3</v>
      </c>
      <c r="L1565" s="10">
        <f>+H1565/SUM($F$15:F1565)-1</f>
        <v>-9.7924689927550435E-2</v>
      </c>
      <c r="M1565" s="14">
        <f t="shared" si="183"/>
        <v>0</v>
      </c>
      <c r="N1565" s="14">
        <f t="shared" si="181"/>
        <v>2205.8108482112698</v>
      </c>
      <c r="O1565" s="4">
        <f t="shared" si="182"/>
        <v>7.8186376694353141</v>
      </c>
      <c r="P1565" s="14">
        <f>+AVERAGEIF($C$15:C1565,"&lt;&gt;",$B$15:B1565)</f>
        <v>7.9154999999999989</v>
      </c>
    </row>
    <row r="1566" spans="1:16" x14ac:dyDescent="0.25">
      <c r="A1566" s="1">
        <v>42515</v>
      </c>
      <c r="B1566" s="14">
        <v>7.1639999999999997</v>
      </c>
      <c r="G1566">
        <f t="shared" si="178"/>
        <v>16318.919309278923</v>
      </c>
      <c r="H1566">
        <f t="shared" si="179"/>
        <v>15802.428916585526</v>
      </c>
      <c r="I1566" s="5">
        <f t="shared" si="177"/>
        <v>0</v>
      </c>
      <c r="J1566" s="6">
        <f>+H1566+SUM($B$4:$B$5)-SUM($F$15:F1566)</f>
        <v>24955.993127111833</v>
      </c>
      <c r="K1566" s="10">
        <f t="shared" si="180"/>
        <v>9.9082811908668411E-3</v>
      </c>
      <c r="L1566" s="10">
        <f>+H1566/SUM($F$15:F1566)-1</f>
        <v>-8.3727843278175507E-2</v>
      </c>
      <c r="M1566" s="14">
        <f t="shared" si="183"/>
        <v>0</v>
      </c>
      <c r="N1566" s="14">
        <f t="shared" si="181"/>
        <v>2205.8108482112698</v>
      </c>
      <c r="O1566" s="4">
        <f t="shared" si="182"/>
        <v>7.8186376694353141</v>
      </c>
      <c r="P1566" s="14">
        <f>+AVERAGEIF($C$15:C1566,"&lt;&gt;",$B$15:B1566)</f>
        <v>7.9154999999999989</v>
      </c>
    </row>
    <row r="1567" spans="1:16" x14ac:dyDescent="0.25">
      <c r="A1567" s="1">
        <v>42516</v>
      </c>
      <c r="B1567" s="14">
        <v>7.17</v>
      </c>
      <c r="G1567">
        <f t="shared" si="178"/>
        <v>16332.586745886361</v>
      </c>
      <c r="H1567">
        <f t="shared" si="179"/>
        <v>15815.663781674795</v>
      </c>
      <c r="I1567" s="5">
        <f t="shared" si="177"/>
        <v>0</v>
      </c>
      <c r="J1567" s="6">
        <f>+H1567+SUM($B$4:$B$5)-SUM($F$15:F1567)</f>
        <v>24969.2279922011</v>
      </c>
      <c r="K1567" s="10">
        <f t="shared" si="180"/>
        <v>5.303281268693727E-4</v>
      </c>
      <c r="L1567" s="10">
        <f>+H1567/SUM($F$15:F1567)-1</f>
        <v>-8.296044616199294E-2</v>
      </c>
      <c r="M1567" s="14">
        <f t="shared" si="183"/>
        <v>0</v>
      </c>
      <c r="N1567" s="14">
        <f t="shared" si="181"/>
        <v>2205.8108482112698</v>
      </c>
      <c r="O1567" s="4">
        <f t="shared" si="182"/>
        <v>7.8186376694353141</v>
      </c>
      <c r="P1567" s="14">
        <f>+AVERAGEIF($C$15:C1567,"&lt;&gt;",$B$15:B1567)</f>
        <v>7.9154999999999989</v>
      </c>
    </row>
    <row r="1568" spans="1:16" x14ac:dyDescent="0.25">
      <c r="A1568" s="1">
        <v>42517</v>
      </c>
      <c r="B1568" s="14">
        <v>7.2460000000000004</v>
      </c>
      <c r="G1568">
        <f t="shared" si="178"/>
        <v>16505.707609580557</v>
      </c>
      <c r="H1568">
        <f t="shared" si="179"/>
        <v>15983.305406138854</v>
      </c>
      <c r="I1568" s="5">
        <f t="shared" si="177"/>
        <v>0</v>
      </c>
      <c r="J1568" s="6">
        <f>+H1568+SUM($B$4:$B$5)-SUM($F$15:F1568)</f>
        <v>25136.869616665157</v>
      </c>
      <c r="K1568" s="10">
        <f t="shared" si="180"/>
        <v>6.7139290216109426E-3</v>
      </c>
      <c r="L1568" s="10">
        <f>+H1568/SUM($F$15:F1568)-1</f>
        <v>-7.3240082690348651E-2</v>
      </c>
      <c r="M1568" s="14">
        <f t="shared" si="183"/>
        <v>0</v>
      </c>
      <c r="N1568" s="14">
        <f t="shared" si="181"/>
        <v>2205.8108482112698</v>
      </c>
      <c r="O1568" s="4">
        <f t="shared" si="182"/>
        <v>7.8186376694353141</v>
      </c>
      <c r="P1568" s="14">
        <f>+AVERAGEIF($C$15:C1568,"&lt;&gt;",$B$15:B1568)</f>
        <v>7.9154999999999989</v>
      </c>
    </row>
    <row r="1569" spans="1:16" x14ac:dyDescent="0.25">
      <c r="A1569" s="1">
        <v>42520</v>
      </c>
      <c r="B1569" s="14">
        <v>7.2409999999999997</v>
      </c>
      <c r="G1569">
        <f t="shared" si="178"/>
        <v>16494.318079074357</v>
      </c>
      <c r="H1569">
        <f t="shared" si="179"/>
        <v>15972.276351897795</v>
      </c>
      <c r="I1569" s="5">
        <f t="shared" si="177"/>
        <v>0</v>
      </c>
      <c r="J1569" s="6">
        <f>+H1569+SUM($B$4:$B$5)-SUM($F$15:F1569)</f>
        <v>25125.840562424099</v>
      </c>
      <c r="K1569" s="10">
        <f t="shared" si="180"/>
        <v>-4.3876005283272068E-4</v>
      </c>
      <c r="L1569" s="10">
        <f>+H1569/SUM($F$15:F1569)-1</f>
        <v>-7.3879580287167568E-2</v>
      </c>
      <c r="M1569" s="14">
        <f t="shared" si="183"/>
        <v>0</v>
      </c>
      <c r="N1569" s="14">
        <f t="shared" si="181"/>
        <v>2205.8108482112698</v>
      </c>
      <c r="O1569" s="4">
        <f t="shared" si="182"/>
        <v>7.8186376694353141</v>
      </c>
      <c r="P1569" s="14">
        <f>+AVERAGEIF($C$15:C1569,"&lt;&gt;",$B$15:B1569)</f>
        <v>7.9154999999999989</v>
      </c>
    </row>
    <row r="1570" spans="1:16" x14ac:dyDescent="0.25">
      <c r="A1570" s="1">
        <v>42521</v>
      </c>
      <c r="B1570" s="14">
        <v>7.2430000000000003</v>
      </c>
      <c r="G1570">
        <f t="shared" si="178"/>
        <v>16498.873891276839</v>
      </c>
      <c r="H1570">
        <f t="shared" si="179"/>
        <v>15976.687973594218</v>
      </c>
      <c r="I1570" s="5">
        <f t="shared" si="177"/>
        <v>0</v>
      </c>
      <c r="J1570" s="6">
        <f>+H1570+SUM($B$4:$B$5)-SUM($F$15:F1570)</f>
        <v>25130.252184120523</v>
      </c>
      <c r="K1570" s="10">
        <f t="shared" si="180"/>
        <v>1.7558105908799249E-4</v>
      </c>
      <c r="L1570" s="10">
        <f>+H1570/SUM($F$15:F1570)-1</f>
        <v>-7.3623781248440046E-2</v>
      </c>
      <c r="M1570" s="14">
        <f t="shared" si="183"/>
        <v>0</v>
      </c>
      <c r="N1570" s="14">
        <f t="shared" si="181"/>
        <v>2205.8108482112698</v>
      </c>
      <c r="O1570" s="4">
        <f t="shared" si="182"/>
        <v>7.8186376694353141</v>
      </c>
      <c r="P1570" s="14">
        <f>+AVERAGEIF($C$15:C1570,"&lt;&gt;",$B$15:B1570)</f>
        <v>7.9154999999999989</v>
      </c>
    </row>
    <row r="1571" spans="1:16" x14ac:dyDescent="0.25">
      <c r="A1571" s="1">
        <v>42522</v>
      </c>
      <c r="B1571" s="14">
        <v>7.2169999999999996</v>
      </c>
      <c r="G1571">
        <f t="shared" si="178"/>
        <v>16439.648332644614</v>
      </c>
      <c r="H1571">
        <f t="shared" si="179"/>
        <v>15919.336891540725</v>
      </c>
      <c r="I1571" s="5">
        <f t="shared" si="177"/>
        <v>0</v>
      </c>
      <c r="J1571" s="6">
        <f>+H1571+SUM($B$4:$B$5)-SUM($F$15:F1571)</f>
        <v>25072.90110206703</v>
      </c>
      <c r="K1571" s="10">
        <f t="shared" si="180"/>
        <v>-2.2821530652896715E-3</v>
      </c>
      <c r="L1571" s="10">
        <f>+H1571/SUM($F$15:F1571)-1</f>
        <v>-7.6949168751897279E-2</v>
      </c>
      <c r="M1571" s="14">
        <f t="shared" si="183"/>
        <v>0</v>
      </c>
      <c r="N1571" s="14">
        <f t="shared" si="181"/>
        <v>2205.8108482112698</v>
      </c>
      <c r="O1571" s="4">
        <f t="shared" si="182"/>
        <v>7.8186376694353141</v>
      </c>
      <c r="P1571" s="14">
        <f>+AVERAGEIF($C$15:C1571,"&lt;&gt;",$B$15:B1571)</f>
        <v>7.9154999999999989</v>
      </c>
    </row>
    <row r="1572" spans="1:16" x14ac:dyDescent="0.25">
      <c r="A1572" s="1">
        <v>42524</v>
      </c>
      <c r="B1572" s="14">
        <v>7.1959999999999997</v>
      </c>
      <c r="G1572">
        <f t="shared" si="178"/>
        <v>16391.812304518586</v>
      </c>
      <c r="H1572">
        <f t="shared" si="179"/>
        <v>15873.014863728287</v>
      </c>
      <c r="I1572" s="5">
        <f t="shared" si="177"/>
        <v>0</v>
      </c>
      <c r="J1572" s="6">
        <f>+H1572+SUM($B$4:$B$5)-SUM($F$15:F1572)</f>
        <v>25026.579074254587</v>
      </c>
      <c r="K1572" s="10">
        <f t="shared" si="180"/>
        <v>-1.8474937393113677E-3</v>
      </c>
      <c r="L1572" s="10">
        <f>+H1572/SUM($F$15:F1572)-1</f>
        <v>-7.9635058658535818E-2</v>
      </c>
      <c r="M1572" s="14">
        <f t="shared" si="183"/>
        <v>0</v>
      </c>
      <c r="N1572" s="14">
        <f t="shared" si="181"/>
        <v>2205.8108482112698</v>
      </c>
      <c r="O1572" s="4">
        <f t="shared" si="182"/>
        <v>7.8186376694353141</v>
      </c>
      <c r="P1572" s="14">
        <f>+AVERAGEIF($C$15:C1572,"&lt;&gt;",$B$15:B1572)</f>
        <v>7.9154999999999989</v>
      </c>
    </row>
    <row r="1573" spans="1:16" x14ac:dyDescent="0.25">
      <c r="A1573" s="1">
        <v>42528</v>
      </c>
      <c r="B1573" s="14">
        <v>7.3460000000000001</v>
      </c>
      <c r="G1573">
        <f t="shared" si="178"/>
        <v>16733.498219704496</v>
      </c>
      <c r="H1573">
        <f t="shared" si="179"/>
        <v>16203.88649095998</v>
      </c>
      <c r="I1573" s="5">
        <f t="shared" si="177"/>
        <v>0</v>
      </c>
      <c r="J1573" s="6">
        <f>+H1573+SUM($B$4:$B$5)-SUM($F$15:F1573)</f>
        <v>25357.450701486283</v>
      </c>
      <c r="K1573" s="10">
        <f t="shared" si="180"/>
        <v>1.3220809214475215E-2</v>
      </c>
      <c r="L1573" s="10">
        <f>+H1573/SUM($F$15:F1573)-1</f>
        <v>-6.0450130753974873E-2</v>
      </c>
      <c r="M1573" s="14">
        <f t="shared" si="183"/>
        <v>0</v>
      </c>
      <c r="N1573" s="14">
        <f t="shared" si="181"/>
        <v>2205.8108482112698</v>
      </c>
      <c r="O1573" s="4">
        <f t="shared" si="182"/>
        <v>7.8186376694353141</v>
      </c>
      <c r="P1573" s="14">
        <f>+AVERAGEIF($C$15:C1573,"&lt;&gt;",$B$15:B1573)</f>
        <v>7.9154999999999989</v>
      </c>
    </row>
    <row r="1574" spans="1:16" x14ac:dyDescent="0.25">
      <c r="A1574" s="1">
        <v>42529</v>
      </c>
      <c r="B1574" s="14">
        <v>7.3769999999999998</v>
      </c>
      <c r="C1574">
        <f>+$B$3</f>
        <v>200</v>
      </c>
      <c r="D1574" s="7">
        <f>+$D$11</f>
        <v>2.223157894736842</v>
      </c>
      <c r="E1574">
        <v>1.54</v>
      </c>
      <c r="F1574" s="6">
        <f>+C1574-D1574-E1574</f>
        <v>196.23684210526318</v>
      </c>
      <c r="G1574">
        <f t="shared" si="178"/>
        <v>17004.113308842916</v>
      </c>
      <c r="H1574">
        <f t="shared" si="179"/>
        <v>16468.503469359792</v>
      </c>
      <c r="I1574" s="5">
        <f t="shared" si="177"/>
        <v>512800</v>
      </c>
      <c r="J1574" s="6">
        <f>+H1574+SUM($B$4:$B$5)-SUM($F$15:F1574)</f>
        <v>25425.830837780832</v>
      </c>
      <c r="K1574" s="10">
        <f t="shared" si="180"/>
        <v>2.6966486931014888E-3</v>
      </c>
      <c r="L1574" s="10">
        <f>+H1574/SUM($F$15:F1574)-1</f>
        <v>-5.5849764700364291E-2</v>
      </c>
      <c r="M1574" s="14">
        <f t="shared" si="183"/>
        <v>26.601171493190076</v>
      </c>
      <c r="N1574" s="14">
        <f t="shared" si="181"/>
        <v>2232.4120197044599</v>
      </c>
      <c r="O1574" s="4">
        <f t="shared" si="182"/>
        <v>7.8133751644502105</v>
      </c>
      <c r="P1574" s="14">
        <f>+AVERAGEIF($C$15:C1574,"&lt;&gt;",$B$15:B1574)</f>
        <v>7.9086835443037957</v>
      </c>
    </row>
    <row r="1575" spans="1:16" x14ac:dyDescent="0.25">
      <c r="A1575" s="1">
        <v>42530</v>
      </c>
      <c r="B1575" s="14">
        <v>7.3719999999999999</v>
      </c>
      <c r="G1575">
        <f t="shared" si="178"/>
        <v>16992.588221877453</v>
      </c>
      <c r="H1575">
        <f t="shared" si="179"/>
        <v>16457.341409261269</v>
      </c>
      <c r="I1575" s="5">
        <f t="shared" si="177"/>
        <v>0</v>
      </c>
      <c r="J1575" s="6">
        <f>+H1575+SUM($B$4:$B$5)-SUM($F$15:F1575)</f>
        <v>25414.668777682306</v>
      </c>
      <c r="K1575" s="10">
        <f t="shared" si="180"/>
        <v>-4.3900473379776539E-4</v>
      </c>
      <c r="L1575" s="10">
        <f>+H1575/SUM($F$15:F1575)-1</f>
        <v>-5.6489693014922793E-2</v>
      </c>
      <c r="M1575" s="14">
        <f t="shared" si="183"/>
        <v>0</v>
      </c>
      <c r="N1575" s="14">
        <f t="shared" si="181"/>
        <v>2232.4120197044599</v>
      </c>
      <c r="O1575" s="4">
        <f t="shared" si="182"/>
        <v>7.8133751644502105</v>
      </c>
      <c r="P1575" s="14">
        <f>+AVERAGEIF($C$15:C1575,"&lt;&gt;",$B$15:B1575)</f>
        <v>7.9086835443037957</v>
      </c>
    </row>
    <row r="1576" spans="1:16" x14ac:dyDescent="0.25">
      <c r="A1576" s="1">
        <v>42531</v>
      </c>
      <c r="B1576" s="14">
        <v>7.2809999999999997</v>
      </c>
      <c r="G1576">
        <f t="shared" si="178"/>
        <v>16782.83163910604</v>
      </c>
      <c r="H1576">
        <f t="shared" si="179"/>
        <v>16254.191915468164</v>
      </c>
      <c r="I1576" s="5">
        <f t="shared" si="177"/>
        <v>0</v>
      </c>
      <c r="J1576" s="6">
        <f>+H1576+SUM($B$4:$B$5)-SUM($F$15:F1576)</f>
        <v>25211.519283889207</v>
      </c>
      <c r="K1576" s="10">
        <f t="shared" si="180"/>
        <v>-7.9933952934886365E-3</v>
      </c>
      <c r="L1576" s="10">
        <f>+H1576/SUM($F$15:F1576)-1</f>
        <v>-6.8136388339887777E-2</v>
      </c>
      <c r="M1576" s="14">
        <f t="shared" si="183"/>
        <v>0</v>
      </c>
      <c r="N1576" s="14">
        <f t="shared" si="181"/>
        <v>2232.4120197044599</v>
      </c>
      <c r="O1576" s="4">
        <f t="shared" si="182"/>
        <v>7.8133751644502105</v>
      </c>
      <c r="P1576" s="14">
        <f>+AVERAGEIF($C$15:C1576,"&lt;&gt;",$B$15:B1576)</f>
        <v>7.9086835443037957</v>
      </c>
    </row>
    <row r="1577" spans="1:16" x14ac:dyDescent="0.25">
      <c r="A1577" s="1">
        <v>42534</v>
      </c>
      <c r="B1577" s="14">
        <v>7.1589999999999998</v>
      </c>
      <c r="G1577">
        <f t="shared" si="178"/>
        <v>16501.619517148763</v>
      </c>
      <c r="H1577">
        <f t="shared" si="179"/>
        <v>15981.83764906422</v>
      </c>
      <c r="I1577" s="5">
        <f t="shared" si="177"/>
        <v>0</v>
      </c>
      <c r="J1577" s="6">
        <f>+H1577+SUM($B$4:$B$5)-SUM($F$15:F1577)</f>
        <v>24939.165017485258</v>
      </c>
      <c r="K1577" s="10">
        <f t="shared" si="180"/>
        <v>-1.0802770881721102E-2</v>
      </c>
      <c r="L1577" s="10">
        <f>+H1577/SUM($F$15:F1577)-1</f>
        <v>-8.3750639215115608E-2</v>
      </c>
      <c r="M1577" s="14">
        <f t="shared" si="183"/>
        <v>0</v>
      </c>
      <c r="N1577" s="14">
        <f t="shared" si="181"/>
        <v>2232.4120197044599</v>
      </c>
      <c r="O1577" s="4">
        <f t="shared" si="182"/>
        <v>7.8133751644502105</v>
      </c>
      <c r="P1577" s="14">
        <f>+AVERAGEIF($C$15:C1577,"&lt;&gt;",$B$15:B1577)</f>
        <v>7.9086835443037957</v>
      </c>
    </row>
    <row r="1578" spans="1:16" x14ac:dyDescent="0.25">
      <c r="A1578" s="1">
        <v>42535</v>
      </c>
      <c r="B1578" s="14">
        <v>7.1589999999999998</v>
      </c>
      <c r="G1578">
        <f t="shared" si="178"/>
        <v>16501.619517148763</v>
      </c>
      <c r="H1578">
        <f t="shared" si="179"/>
        <v>15981.83764906422</v>
      </c>
      <c r="I1578" s="5">
        <f t="shared" si="177"/>
        <v>0</v>
      </c>
      <c r="J1578" s="6">
        <f>+H1578+SUM($B$4:$B$5)-SUM($F$15:F1578)</f>
        <v>24939.165017485258</v>
      </c>
      <c r="K1578" s="10">
        <f t="shared" si="180"/>
        <v>0</v>
      </c>
      <c r="L1578" s="10">
        <f>+H1578/SUM($F$15:F1578)-1</f>
        <v>-8.3750639215115608E-2</v>
      </c>
      <c r="M1578" s="14">
        <f t="shared" si="183"/>
        <v>0</v>
      </c>
      <c r="N1578" s="14">
        <f t="shared" si="181"/>
        <v>2232.4120197044599</v>
      </c>
      <c r="O1578" s="4">
        <f t="shared" si="182"/>
        <v>7.8133751644502105</v>
      </c>
      <c r="P1578" s="14">
        <f>+AVERAGEIF($C$15:C1578,"&lt;&gt;",$B$15:B1578)</f>
        <v>7.9086835443037957</v>
      </c>
    </row>
    <row r="1579" spans="1:16" x14ac:dyDescent="0.25">
      <c r="A1579" s="1">
        <v>42536</v>
      </c>
      <c r="B1579" s="14">
        <v>7.1879999999999997</v>
      </c>
      <c r="G1579">
        <f t="shared" si="178"/>
        <v>16568.465021548447</v>
      </c>
      <c r="H1579">
        <f t="shared" si="179"/>
        <v>16046.577597635651</v>
      </c>
      <c r="I1579" s="5">
        <f t="shared" si="177"/>
        <v>0</v>
      </c>
      <c r="J1579" s="6">
        <f>+H1579+SUM($B$4:$B$5)-SUM($F$15:F1579)</f>
        <v>25003.904966056693</v>
      </c>
      <c r="K1579" s="10">
        <f t="shared" si="180"/>
        <v>2.5959148402139309E-3</v>
      </c>
      <c r="L1579" s="10">
        <f>+H1579/SUM($F$15:F1579)-1</f>
        <v>-8.0039054990676095E-2</v>
      </c>
      <c r="M1579" s="14">
        <f t="shared" si="183"/>
        <v>0</v>
      </c>
      <c r="N1579" s="14">
        <f t="shared" si="181"/>
        <v>2232.4120197044599</v>
      </c>
      <c r="O1579" s="4">
        <f t="shared" si="182"/>
        <v>7.8133751644502105</v>
      </c>
      <c r="P1579" s="14">
        <f>+AVERAGEIF($C$15:C1579,"&lt;&gt;",$B$15:B1579)</f>
        <v>7.9086835443037957</v>
      </c>
    </row>
    <row r="1580" spans="1:16" x14ac:dyDescent="0.25">
      <c r="A1580" s="1">
        <v>42537</v>
      </c>
      <c r="B1580" s="14">
        <v>7.1740000000000004</v>
      </c>
      <c r="G1580">
        <f t="shared" si="178"/>
        <v>16536.194778045156</v>
      </c>
      <c r="H1580">
        <f t="shared" si="179"/>
        <v>16015.32382935979</v>
      </c>
      <c r="I1580" s="5">
        <f t="shared" si="177"/>
        <v>0</v>
      </c>
      <c r="J1580" s="6">
        <f>+H1580+SUM($B$4:$B$5)-SUM($F$15:F1580)</f>
        <v>24972.65119778083</v>
      </c>
      <c r="K1580" s="10">
        <f t="shared" si="180"/>
        <v>-1.2499554896840959E-3</v>
      </c>
      <c r="L1580" s="10">
        <f>+H1580/SUM($F$15:F1580)-1</f>
        <v>-8.1830854271439879E-2</v>
      </c>
      <c r="M1580" s="14">
        <f t="shared" si="183"/>
        <v>0</v>
      </c>
      <c r="N1580" s="14">
        <f t="shared" si="181"/>
        <v>2232.4120197044599</v>
      </c>
      <c r="O1580" s="4">
        <f t="shared" si="182"/>
        <v>7.8133751644502105</v>
      </c>
      <c r="P1580" s="14">
        <f>+AVERAGEIF($C$15:C1580,"&lt;&gt;",$B$15:B1580)</f>
        <v>7.9086835443037957</v>
      </c>
    </row>
    <row r="1581" spans="1:16" x14ac:dyDescent="0.25">
      <c r="A1581" s="1">
        <v>42538</v>
      </c>
      <c r="B1581" s="14">
        <v>7.1660000000000004</v>
      </c>
      <c r="G1581">
        <f t="shared" si="178"/>
        <v>16517.754638900416</v>
      </c>
      <c r="H1581">
        <f t="shared" si="179"/>
        <v>15997.464533202154</v>
      </c>
      <c r="I1581" s="5">
        <f t="shared" si="177"/>
        <v>0</v>
      </c>
      <c r="J1581" s="6">
        <f>+H1581+SUM($B$4:$B$5)-SUM($F$15:F1581)</f>
        <v>24954.791901623194</v>
      </c>
      <c r="K1581" s="10">
        <f t="shared" si="180"/>
        <v>-7.1515419072620823E-4</v>
      </c>
      <c r="L1581" s="10">
        <f>+H1581/SUM($F$15:F1581)-1</f>
        <v>-8.2854739574733549E-2</v>
      </c>
      <c r="M1581" s="14">
        <f t="shared" si="183"/>
        <v>0</v>
      </c>
      <c r="N1581" s="14">
        <f t="shared" si="181"/>
        <v>2232.4120197044599</v>
      </c>
      <c r="O1581" s="4">
        <f t="shared" si="182"/>
        <v>7.8133751644502105</v>
      </c>
      <c r="P1581" s="14">
        <f>+AVERAGEIF($C$15:C1581,"&lt;&gt;",$B$15:B1581)</f>
        <v>7.9086835443037957</v>
      </c>
    </row>
    <row r="1582" spans="1:16" x14ac:dyDescent="0.25">
      <c r="A1582" s="1">
        <v>42541</v>
      </c>
      <c r="B1582" s="14">
        <v>7.2370000000000001</v>
      </c>
      <c r="G1582">
        <f t="shared" si="178"/>
        <v>16681.410873809979</v>
      </c>
      <c r="H1582">
        <f t="shared" si="179"/>
        <v>16155.965786601169</v>
      </c>
      <c r="I1582" s="5">
        <f t="shared" si="177"/>
        <v>0</v>
      </c>
      <c r="J1582" s="6">
        <f>+H1582+SUM($B$4:$B$5)-SUM($F$15:F1582)</f>
        <v>25113.293155022209</v>
      </c>
      <c r="K1582" s="10">
        <f t="shared" si="180"/>
        <v>6.3515357701182662E-3</v>
      </c>
      <c r="L1582" s="10">
        <f>+H1582/SUM($F$15:F1582)-1</f>
        <v>-7.3767757508002574E-2</v>
      </c>
      <c r="M1582" s="14">
        <f t="shared" si="183"/>
        <v>0</v>
      </c>
      <c r="N1582" s="14">
        <f t="shared" si="181"/>
        <v>2232.4120197044599</v>
      </c>
      <c r="O1582" s="4">
        <f t="shared" si="182"/>
        <v>7.8133751644502105</v>
      </c>
      <c r="P1582" s="14">
        <f>+AVERAGEIF($C$15:C1582,"&lt;&gt;",$B$15:B1582)</f>
        <v>7.9086835443037957</v>
      </c>
    </row>
    <row r="1583" spans="1:16" x14ac:dyDescent="0.25">
      <c r="A1583" s="1">
        <v>42542</v>
      </c>
      <c r="B1583" s="14">
        <v>7.3109999999999999</v>
      </c>
      <c r="G1583">
        <f t="shared" si="178"/>
        <v>16851.98216089882</v>
      </c>
      <c r="H1583">
        <f t="shared" si="179"/>
        <v>16321.1642760593</v>
      </c>
      <c r="I1583" s="5">
        <f t="shared" si="177"/>
        <v>0</v>
      </c>
      <c r="J1583" s="6">
        <f>+H1583+SUM($B$4:$B$5)-SUM($F$15:F1583)</f>
        <v>25278.491644480342</v>
      </c>
      <c r="K1583" s="10">
        <f t="shared" si="180"/>
        <v>6.5781292974353978E-3</v>
      </c>
      <c r="L1583" s="10">
        <f>+H1583/SUM($F$15:F1583)-1</f>
        <v>-6.4296818452536542E-2</v>
      </c>
      <c r="M1583" s="14">
        <f t="shared" si="183"/>
        <v>0</v>
      </c>
      <c r="N1583" s="14">
        <f t="shared" si="181"/>
        <v>2232.4120197044599</v>
      </c>
      <c r="O1583" s="4">
        <f t="shared" si="182"/>
        <v>7.8133751644502105</v>
      </c>
      <c r="P1583" s="14">
        <f>+AVERAGEIF($C$15:C1583,"&lt;&gt;",$B$15:B1583)</f>
        <v>7.9086835443037957</v>
      </c>
    </row>
    <row r="1584" spans="1:16" x14ac:dyDescent="0.25">
      <c r="A1584" s="1">
        <v>42543</v>
      </c>
      <c r="B1584" s="14">
        <v>7.343</v>
      </c>
      <c r="G1584">
        <f t="shared" si="178"/>
        <v>16925.742717477777</v>
      </c>
      <c r="H1584">
        <f t="shared" si="179"/>
        <v>16392.601460689842</v>
      </c>
      <c r="I1584" s="5">
        <f t="shared" si="177"/>
        <v>0</v>
      </c>
      <c r="J1584" s="6">
        <f>+H1584+SUM($B$4:$B$5)-SUM($F$15:F1584)</f>
        <v>25349.928829110879</v>
      </c>
      <c r="K1584" s="10">
        <f t="shared" si="180"/>
        <v>2.8260066160290531E-3</v>
      </c>
      <c r="L1584" s="10">
        <f>+H1584/SUM($F$15:F1584)-1</f>
        <v>-6.0201277239362083E-2</v>
      </c>
      <c r="M1584" s="14">
        <f t="shared" si="183"/>
        <v>0</v>
      </c>
      <c r="N1584" s="14">
        <f t="shared" si="181"/>
        <v>2232.4120197044599</v>
      </c>
      <c r="O1584" s="4">
        <f t="shared" si="182"/>
        <v>7.8133751644502105</v>
      </c>
      <c r="P1584" s="14">
        <f>+AVERAGEIF($C$15:C1584,"&lt;&gt;",$B$15:B1584)</f>
        <v>7.9086835443037957</v>
      </c>
    </row>
    <row r="1585" spans="1:16" x14ac:dyDescent="0.25">
      <c r="A1585" s="1">
        <v>42545</v>
      </c>
      <c r="B1585" s="14">
        <v>7.242</v>
      </c>
      <c r="G1585">
        <f t="shared" si="178"/>
        <v>16692.935960775441</v>
      </c>
      <c r="H1585">
        <f t="shared" si="179"/>
        <v>16167.127846699692</v>
      </c>
      <c r="I1585" s="5">
        <f t="shared" si="177"/>
        <v>0</v>
      </c>
      <c r="J1585" s="6">
        <f>+H1585+SUM($B$4:$B$5)-SUM($F$15:F1585)</f>
        <v>25124.455215120728</v>
      </c>
      <c r="K1585" s="10">
        <f t="shared" si="180"/>
        <v>-8.8944476140392359E-3</v>
      </c>
      <c r="L1585" s="10">
        <f>+H1585/SUM($F$15:F1585)-1</f>
        <v>-7.3127829193444072E-2</v>
      </c>
      <c r="M1585" s="14">
        <f t="shared" si="183"/>
        <v>0</v>
      </c>
      <c r="N1585" s="14">
        <f t="shared" si="181"/>
        <v>2232.4120197044599</v>
      </c>
      <c r="O1585" s="4">
        <f t="shared" si="182"/>
        <v>7.8133751644502105</v>
      </c>
      <c r="P1585" s="14">
        <f>+AVERAGEIF($C$15:C1585,"&lt;&gt;",$B$15:B1585)</f>
        <v>7.9086835443037957</v>
      </c>
    </row>
    <row r="1586" spans="1:16" x14ac:dyDescent="0.25">
      <c r="A1586" s="1">
        <v>42548</v>
      </c>
      <c r="B1586" s="14">
        <v>7.24</v>
      </c>
      <c r="G1586">
        <f t="shared" si="178"/>
        <v>16688.325925989255</v>
      </c>
      <c r="H1586">
        <f t="shared" si="179"/>
        <v>16162.663022660283</v>
      </c>
      <c r="I1586" s="5">
        <f t="shared" si="177"/>
        <v>0</v>
      </c>
      <c r="J1586" s="6">
        <f>+H1586+SUM($B$4:$B$5)-SUM($F$15:F1586)</f>
        <v>25119.990391081326</v>
      </c>
      <c r="K1586" s="10">
        <f t="shared" si="180"/>
        <v>-1.7770829262453436E-4</v>
      </c>
      <c r="L1586" s="10">
        <f>+H1586/SUM($F$15:F1586)-1</f>
        <v>-7.3383800519267517E-2</v>
      </c>
      <c r="M1586" s="14">
        <f t="shared" si="183"/>
        <v>0</v>
      </c>
      <c r="N1586" s="14">
        <f t="shared" si="181"/>
        <v>2232.4120197044599</v>
      </c>
      <c r="O1586" s="4">
        <f t="shared" si="182"/>
        <v>7.8133751644502105</v>
      </c>
      <c r="P1586" s="14">
        <f>+AVERAGEIF($C$15:C1586,"&lt;&gt;",$B$15:B1586)</f>
        <v>7.9086835443037957</v>
      </c>
    </row>
    <row r="1587" spans="1:16" x14ac:dyDescent="0.25">
      <c r="A1587" s="1">
        <v>42549</v>
      </c>
      <c r="B1587" s="14">
        <v>7.2880000000000003</v>
      </c>
      <c r="G1587">
        <f t="shared" si="178"/>
        <v>16798.966760857693</v>
      </c>
      <c r="H1587">
        <f t="shared" si="179"/>
        <v>16269.818799606099</v>
      </c>
      <c r="I1587" s="5">
        <f t="shared" si="177"/>
        <v>0</v>
      </c>
      <c r="J1587" s="6">
        <f>+H1587+SUM($B$4:$B$5)-SUM($F$15:F1587)</f>
        <v>25227.146168027142</v>
      </c>
      <c r="K1587" s="10">
        <f t="shared" si="180"/>
        <v>4.2657570834048197E-3</v>
      </c>
      <c r="L1587" s="10">
        <f>+H1587/SUM($F$15:F1587)-1</f>
        <v>-6.7240488699505607E-2</v>
      </c>
      <c r="M1587" s="14">
        <f t="shared" si="183"/>
        <v>0</v>
      </c>
      <c r="N1587" s="14">
        <f t="shared" si="181"/>
        <v>2232.4120197044599</v>
      </c>
      <c r="O1587" s="4">
        <f t="shared" si="182"/>
        <v>7.8133751644502105</v>
      </c>
      <c r="P1587" s="14">
        <f>+AVERAGEIF($C$15:C1587,"&lt;&gt;",$B$15:B1587)</f>
        <v>7.9086835443037957</v>
      </c>
    </row>
    <row r="1588" spans="1:16" x14ac:dyDescent="0.25">
      <c r="A1588" s="1">
        <v>42550</v>
      </c>
      <c r="B1588" s="14">
        <v>7.3970000000000002</v>
      </c>
      <c r="G1588">
        <f t="shared" si="178"/>
        <v>17050.213656704771</v>
      </c>
      <c r="H1588">
        <f t="shared" si="179"/>
        <v>16513.151709753885</v>
      </c>
      <c r="I1588" s="5">
        <f t="shared" si="177"/>
        <v>0</v>
      </c>
      <c r="J1588" s="6">
        <f>+H1588+SUM($B$4:$B$5)-SUM($F$15:F1588)</f>
        <v>25470.479078174929</v>
      </c>
      <c r="K1588" s="10">
        <f t="shared" si="180"/>
        <v>9.6456772607986796E-3</v>
      </c>
      <c r="L1588" s="10">
        <f>+H1588/SUM($F$15:F1588)-1</f>
        <v>-5.3290051442129949E-2</v>
      </c>
      <c r="M1588" s="14">
        <f t="shared" si="183"/>
        <v>0</v>
      </c>
      <c r="N1588" s="14">
        <f t="shared" si="181"/>
        <v>2232.4120197044599</v>
      </c>
      <c r="O1588" s="4">
        <f t="shared" si="182"/>
        <v>7.8133751644502105</v>
      </c>
      <c r="P1588" s="14">
        <f>+AVERAGEIF($C$15:C1588,"&lt;&gt;",$B$15:B1588)</f>
        <v>7.9086835443037957</v>
      </c>
    </row>
    <row r="1589" spans="1:16" x14ac:dyDescent="0.25">
      <c r="A1589" s="1">
        <v>42551</v>
      </c>
      <c r="B1589" s="14">
        <v>7.4960000000000004</v>
      </c>
      <c r="G1589">
        <f t="shared" si="178"/>
        <v>17278.41037862092</v>
      </c>
      <c r="H1589">
        <f t="shared" si="179"/>
        <v>16734.160499704627</v>
      </c>
      <c r="I1589" s="5">
        <f t="shared" si="177"/>
        <v>0</v>
      </c>
      <c r="J1589" s="6">
        <f>+H1589+SUM($B$4:$B$5)-SUM($F$15:F1589)</f>
        <v>25691.487868125663</v>
      </c>
      <c r="K1589" s="10">
        <f t="shared" si="180"/>
        <v>8.6770566534066784E-3</v>
      </c>
      <c r="L1589" s="10">
        <f>+H1589/SUM($F$15:F1589)-1</f>
        <v>-4.0619470813871295E-2</v>
      </c>
      <c r="M1589" s="14">
        <f t="shared" si="183"/>
        <v>0</v>
      </c>
      <c r="N1589" s="14">
        <f t="shared" si="181"/>
        <v>2232.4120197044599</v>
      </c>
      <c r="O1589" s="4">
        <f t="shared" si="182"/>
        <v>7.8133751644502105</v>
      </c>
      <c r="P1589" s="14">
        <f>+AVERAGEIF($C$15:C1589,"&lt;&gt;",$B$15:B1589)</f>
        <v>7.9086835443037957</v>
      </c>
    </row>
    <row r="1590" spans="1:16" x14ac:dyDescent="0.25">
      <c r="A1590" s="1">
        <v>42552</v>
      </c>
      <c r="B1590" s="14">
        <v>7.5229999999999997</v>
      </c>
      <c r="G1590">
        <f t="shared" si="178"/>
        <v>17340.645848234413</v>
      </c>
      <c r="H1590">
        <f t="shared" si="179"/>
        <v>16794.435624236645</v>
      </c>
      <c r="I1590" s="5">
        <f t="shared" si="177"/>
        <v>0</v>
      </c>
      <c r="J1590" s="6">
        <f>+H1590+SUM($B$4:$B$5)-SUM($F$15:F1590)</f>
        <v>25751.762992657688</v>
      </c>
      <c r="K1590" s="10">
        <f t="shared" si="180"/>
        <v>2.3461126440562641E-3</v>
      </c>
      <c r="L1590" s="10">
        <f>+H1590/SUM($F$15:F1590)-1</f>
        <v>-3.7163857915255449E-2</v>
      </c>
      <c r="M1590" s="14">
        <f t="shared" si="183"/>
        <v>0</v>
      </c>
      <c r="N1590" s="14">
        <f t="shared" si="181"/>
        <v>2232.4120197044599</v>
      </c>
      <c r="O1590" s="4">
        <f t="shared" si="182"/>
        <v>7.8133751644502105</v>
      </c>
      <c r="P1590" s="14">
        <f>+AVERAGEIF($C$15:C1590,"&lt;&gt;",$B$15:B1590)</f>
        <v>7.9086835443037957</v>
      </c>
    </row>
    <row r="1591" spans="1:16" x14ac:dyDescent="0.25">
      <c r="A1591" s="1">
        <v>42555</v>
      </c>
      <c r="B1591" s="14">
        <v>7.5540000000000003</v>
      </c>
      <c r="G1591">
        <f t="shared" si="178"/>
        <v>17412.10138742028</v>
      </c>
      <c r="H1591">
        <f t="shared" si="179"/>
        <v>16863.640396847484</v>
      </c>
      <c r="I1591" s="5">
        <f t="shared" si="177"/>
        <v>0</v>
      </c>
      <c r="J1591" s="6">
        <f>+H1591+SUM($B$4:$B$5)-SUM($F$15:F1591)</f>
        <v>25820.967765268524</v>
      </c>
      <c r="K1591" s="10">
        <f t="shared" si="180"/>
        <v>2.6873799914424179E-3</v>
      </c>
      <c r="L1591" s="10">
        <f>+H1591/SUM($F$15:F1591)-1</f>
        <v>-3.3196302364992603E-2</v>
      </c>
      <c r="M1591" s="14">
        <f t="shared" si="183"/>
        <v>0</v>
      </c>
      <c r="N1591" s="14">
        <f t="shared" si="181"/>
        <v>2232.4120197044599</v>
      </c>
      <c r="O1591" s="4">
        <f t="shared" si="182"/>
        <v>7.8133751644502105</v>
      </c>
      <c r="P1591" s="14">
        <f>+AVERAGEIF($C$15:C1591,"&lt;&gt;",$B$15:B1591)</f>
        <v>7.9086835443037957</v>
      </c>
    </row>
    <row r="1592" spans="1:16" x14ac:dyDescent="0.25">
      <c r="A1592" s="1">
        <v>42556</v>
      </c>
      <c r="B1592" s="14">
        <v>7.476</v>
      </c>
      <c r="G1592">
        <f t="shared" si="178"/>
        <v>17232.310030759068</v>
      </c>
      <c r="H1592">
        <f t="shared" si="179"/>
        <v>16689.512259310537</v>
      </c>
      <c r="I1592" s="5">
        <f t="shared" si="177"/>
        <v>0</v>
      </c>
      <c r="J1592" s="6">
        <f>+H1592+SUM($B$4:$B$5)-SUM($F$15:F1592)</f>
        <v>25646.839627731573</v>
      </c>
      <c r="K1592" s="10">
        <f t="shared" si="180"/>
        <v>-6.7436720079550039E-3</v>
      </c>
      <c r="L1592" s="10">
        <f>+H1592/SUM($F$15:F1592)-1</f>
        <v>-4.3179184072105414E-2</v>
      </c>
      <c r="M1592" s="14">
        <f t="shared" si="183"/>
        <v>0</v>
      </c>
      <c r="N1592" s="14">
        <f t="shared" si="181"/>
        <v>2232.4120197044599</v>
      </c>
      <c r="O1592" s="4">
        <f t="shared" si="182"/>
        <v>7.8133751644502105</v>
      </c>
      <c r="P1592" s="14">
        <f>+AVERAGEIF($C$15:C1592,"&lt;&gt;",$B$15:B1592)</f>
        <v>7.9086835443037957</v>
      </c>
    </row>
    <row r="1593" spans="1:16" x14ac:dyDescent="0.25">
      <c r="A1593" s="1">
        <v>42557</v>
      </c>
      <c r="B1593" s="14">
        <v>7.3970000000000002</v>
      </c>
      <c r="G1593">
        <f t="shared" si="178"/>
        <v>17050.213656704767</v>
      </c>
      <c r="H1593">
        <f t="shared" si="179"/>
        <v>16513.151709753885</v>
      </c>
      <c r="I1593" s="5">
        <f t="shared" si="177"/>
        <v>0</v>
      </c>
      <c r="J1593" s="6">
        <f>+H1593+SUM($B$4:$B$5)-SUM($F$15:F1593)</f>
        <v>25470.479078174929</v>
      </c>
      <c r="K1593" s="10">
        <f t="shared" si="180"/>
        <v>-6.8765022169027246E-3</v>
      </c>
      <c r="L1593" s="10">
        <f>+H1593/SUM($F$15:F1593)-1</f>
        <v>-5.3290051442129949E-2</v>
      </c>
      <c r="M1593" s="14">
        <f t="shared" si="183"/>
        <v>0</v>
      </c>
      <c r="N1593" s="14">
        <f t="shared" si="181"/>
        <v>2232.4120197044599</v>
      </c>
      <c r="O1593" s="4">
        <f t="shared" si="182"/>
        <v>7.8133751644502105</v>
      </c>
      <c r="P1593" s="14">
        <f>+AVERAGEIF($C$15:C1593,"&lt;&gt;",$B$15:B1593)</f>
        <v>7.9086835443037957</v>
      </c>
    </row>
    <row r="1594" spans="1:16" x14ac:dyDescent="0.25">
      <c r="A1594" s="1">
        <v>42558</v>
      </c>
      <c r="B1594" s="14">
        <v>7.4619999999999997</v>
      </c>
      <c r="G1594">
        <f t="shared" si="178"/>
        <v>17200.039787255773</v>
      </c>
      <c r="H1594">
        <f t="shared" si="179"/>
        <v>16658.258491034674</v>
      </c>
      <c r="I1594" s="5">
        <f t="shared" si="177"/>
        <v>0</v>
      </c>
      <c r="J1594" s="6">
        <f>+H1594+SUM($B$4:$B$5)-SUM($F$15:F1594)</f>
        <v>25615.585859455718</v>
      </c>
      <c r="K1594" s="10">
        <f t="shared" si="180"/>
        <v>5.6970573987014106E-3</v>
      </c>
      <c r="L1594" s="10">
        <f>+H1594/SUM($F$15:F1594)-1</f>
        <v>-4.4970983352869309E-2</v>
      </c>
      <c r="M1594" s="14">
        <f t="shared" si="183"/>
        <v>0</v>
      </c>
      <c r="N1594" s="14">
        <f t="shared" si="181"/>
        <v>2232.4120197044599</v>
      </c>
      <c r="O1594" s="4">
        <f t="shared" si="182"/>
        <v>7.8133751644502105</v>
      </c>
      <c r="P1594" s="14">
        <f>+AVERAGEIF($C$15:C1594,"&lt;&gt;",$B$15:B1594)</f>
        <v>7.9086835443037957</v>
      </c>
    </row>
    <row r="1595" spans="1:16" x14ac:dyDescent="0.25">
      <c r="A1595" s="1">
        <v>42559</v>
      </c>
      <c r="B1595" s="14">
        <v>7.4989999999999997</v>
      </c>
      <c r="C1595">
        <f>+$B$3</f>
        <v>200</v>
      </c>
      <c r="D1595" s="7">
        <f>+$D$11</f>
        <v>2.223157894736842</v>
      </c>
      <c r="E1595">
        <v>1.54</v>
      </c>
      <c r="F1595" s="6">
        <f>+C1595-D1595-E1595</f>
        <v>196.23684210526318</v>
      </c>
      <c r="G1595">
        <f t="shared" si="178"/>
        <v>17485.325430800192</v>
      </c>
      <c r="H1595">
        <f t="shared" si="179"/>
        <v>16937.094577869</v>
      </c>
      <c r="I1595" s="5">
        <f t="shared" si="177"/>
        <v>506800</v>
      </c>
      <c r="J1595" s="6">
        <f>+H1595+SUM($B$4:$B$5)-SUM($F$15:F1595)</f>
        <v>25698.185104184777</v>
      </c>
      <c r="K1595" s="10">
        <f t="shared" si="180"/>
        <v>3.2245698061428296E-3</v>
      </c>
      <c r="L1595" s="10">
        <f>+H1595/SUM($F$15:F1595)-1</f>
        <v>-3.978788466839589E-2</v>
      </c>
      <c r="M1595" s="14">
        <f t="shared" si="183"/>
        <v>26.168401400888545</v>
      </c>
      <c r="N1595" s="14">
        <f t="shared" si="181"/>
        <v>2258.5804211053483</v>
      </c>
      <c r="O1595" s="4">
        <f t="shared" si="182"/>
        <v>7.8097327457800905</v>
      </c>
      <c r="P1595" s="14">
        <f>+AVERAGEIF($C$15:C1595,"&lt;&gt;",$B$15:B1595)</f>
        <v>7.9035624999999978</v>
      </c>
    </row>
    <row r="1596" spans="1:16" x14ac:dyDescent="0.25">
      <c r="A1596" s="1">
        <v>42562</v>
      </c>
      <c r="B1596" s="14">
        <v>7.6360000000000001</v>
      </c>
      <c r="G1596">
        <f t="shared" si="178"/>
        <v>17804.766634163258</v>
      </c>
      <c r="H1596">
        <f t="shared" si="179"/>
        <v>17246.520095560434</v>
      </c>
      <c r="I1596" s="5">
        <f t="shared" si="177"/>
        <v>0</v>
      </c>
      <c r="J1596" s="6">
        <f>+H1596+SUM($B$4:$B$5)-SUM($F$15:F1596)</f>
        <v>26007.610621876214</v>
      </c>
      <c r="K1596" s="10">
        <f t="shared" si="180"/>
        <v>1.2040753712255325E-2</v>
      </c>
      <c r="L1596" s="10">
        <f>+H1596/SUM($F$15:F1596)-1</f>
        <v>-2.2245671066524864E-2</v>
      </c>
      <c r="M1596" s="14">
        <f t="shared" si="183"/>
        <v>0</v>
      </c>
      <c r="N1596" s="14">
        <f t="shared" si="181"/>
        <v>2258.5804211053483</v>
      </c>
      <c r="O1596" s="4">
        <f t="shared" si="182"/>
        <v>7.8097327457800905</v>
      </c>
      <c r="P1596" s="14">
        <f>+AVERAGEIF($C$15:C1596,"&lt;&gt;",$B$15:B1596)</f>
        <v>7.9035624999999978</v>
      </c>
    </row>
    <row r="1597" spans="1:16" x14ac:dyDescent="0.25">
      <c r="A1597" s="1">
        <v>42563</v>
      </c>
      <c r="B1597" s="14">
        <v>7.6840000000000002</v>
      </c>
      <c r="G1597">
        <f t="shared" si="178"/>
        <v>17916.68763972112</v>
      </c>
      <c r="H1597">
        <f t="shared" si="179"/>
        <v>17354.931955773493</v>
      </c>
      <c r="I1597" s="5">
        <f t="shared" si="177"/>
        <v>0</v>
      </c>
      <c r="J1597" s="6">
        <f>+H1597+SUM($B$4:$B$5)-SUM($F$15:F1597)</f>
        <v>26116.022482089269</v>
      </c>
      <c r="K1597" s="10">
        <f t="shared" si="180"/>
        <v>4.1684667534149789E-3</v>
      </c>
      <c r="L1597" s="10">
        <f>+H1597/SUM($F$15:F1597)-1</f>
        <v>-1.6099494038132045E-2</v>
      </c>
      <c r="M1597" s="14">
        <f t="shared" si="183"/>
        <v>0</v>
      </c>
      <c r="N1597" s="14">
        <f t="shared" si="181"/>
        <v>2258.5804211053483</v>
      </c>
      <c r="O1597" s="4">
        <f t="shared" si="182"/>
        <v>7.8097327457800905</v>
      </c>
      <c r="P1597" s="14">
        <f>+AVERAGEIF($C$15:C1597,"&lt;&gt;",$B$15:B1597)</f>
        <v>7.9035624999999978</v>
      </c>
    </row>
    <row r="1598" spans="1:16" x14ac:dyDescent="0.25">
      <c r="A1598" s="1">
        <v>42564</v>
      </c>
      <c r="B1598" s="14">
        <v>7.6820000000000004</v>
      </c>
      <c r="G1598">
        <f t="shared" si="178"/>
        <v>17912.024264489541</v>
      </c>
      <c r="H1598">
        <f t="shared" si="179"/>
        <v>17350.414794931283</v>
      </c>
      <c r="I1598" s="5">
        <f t="shared" si="177"/>
        <v>0</v>
      </c>
      <c r="J1598" s="6">
        <f>+H1598+SUM($B$4:$B$5)-SUM($F$15:F1598)</f>
        <v>26111.505321247059</v>
      </c>
      <c r="K1598" s="10">
        <f t="shared" si="180"/>
        <v>-1.7296511539255377E-4</v>
      </c>
      <c r="L1598" s="10">
        <f>+H1598/SUM($F$15:F1598)-1</f>
        <v>-1.6355584747648422E-2</v>
      </c>
      <c r="M1598" s="14">
        <f t="shared" si="183"/>
        <v>0</v>
      </c>
      <c r="N1598" s="14">
        <f t="shared" si="181"/>
        <v>2258.5804211053483</v>
      </c>
      <c r="O1598" s="4">
        <f t="shared" si="182"/>
        <v>7.8097327457800905</v>
      </c>
      <c r="P1598" s="14">
        <f>+AVERAGEIF($C$15:C1598,"&lt;&gt;",$B$15:B1598)</f>
        <v>7.9035624999999978</v>
      </c>
    </row>
    <row r="1599" spans="1:16" x14ac:dyDescent="0.25">
      <c r="A1599" s="1">
        <v>42565</v>
      </c>
      <c r="B1599" s="14">
        <v>7.758</v>
      </c>
      <c r="G1599">
        <f t="shared" si="178"/>
        <v>18089.232523289487</v>
      </c>
      <c r="H1599">
        <f t="shared" si="179"/>
        <v>17522.066906935288</v>
      </c>
      <c r="I1599" s="5">
        <f t="shared" si="177"/>
        <v>0</v>
      </c>
      <c r="J1599" s="6">
        <f>+H1599+SUM($B$4:$B$5)-SUM($F$15:F1599)</f>
        <v>26283.157433251065</v>
      </c>
      <c r="K1599" s="10">
        <f t="shared" si="180"/>
        <v>6.5738114249709323E-3</v>
      </c>
      <c r="L1599" s="10">
        <f>+H1599/SUM($F$15:F1599)-1</f>
        <v>-6.6241377860266626E-3</v>
      </c>
      <c r="M1599" s="14">
        <f t="shared" si="183"/>
        <v>0</v>
      </c>
      <c r="N1599" s="14">
        <f t="shared" si="181"/>
        <v>2258.5804211053483</v>
      </c>
      <c r="O1599" s="4">
        <f t="shared" si="182"/>
        <v>7.8097327457800905</v>
      </c>
      <c r="P1599" s="14">
        <f>+AVERAGEIF($C$15:C1599,"&lt;&gt;",$B$15:B1599)</f>
        <v>7.9035624999999978</v>
      </c>
    </row>
    <row r="1600" spans="1:16" x14ac:dyDescent="0.25">
      <c r="A1600" s="1">
        <v>42566</v>
      </c>
      <c r="B1600" s="14">
        <v>7.7969999999999997</v>
      </c>
      <c r="G1600">
        <f t="shared" si="178"/>
        <v>18180.168340305248</v>
      </c>
      <c r="H1600">
        <f t="shared" si="179"/>
        <v>17610.151543358395</v>
      </c>
      <c r="I1600" s="5">
        <f t="shared" si="177"/>
        <v>0</v>
      </c>
      <c r="J1600" s="6">
        <f>+H1600+SUM($B$4:$B$5)-SUM($F$15:F1600)</f>
        <v>26371.242069674176</v>
      </c>
      <c r="K1600" s="10">
        <f t="shared" si="180"/>
        <v>3.3513719440600998E-3</v>
      </c>
      <c r="L1600" s="10">
        <f>+H1600/SUM($F$15:F1600)-1</f>
        <v>-1.6303689504576502E-3</v>
      </c>
      <c r="M1600" s="14">
        <f t="shared" si="183"/>
        <v>0</v>
      </c>
      <c r="N1600" s="14">
        <f t="shared" si="181"/>
        <v>2258.5804211053483</v>
      </c>
      <c r="O1600" s="4">
        <f t="shared" si="182"/>
        <v>7.8097327457800905</v>
      </c>
      <c r="P1600" s="14">
        <f>+AVERAGEIF($C$15:C1600,"&lt;&gt;",$B$15:B1600)</f>
        <v>7.9035624999999978</v>
      </c>
    </row>
    <row r="1601" spans="1:16" x14ac:dyDescent="0.25">
      <c r="A1601" s="1">
        <v>42569</v>
      </c>
      <c r="B1601" s="14">
        <v>7.8170000000000002</v>
      </c>
      <c r="G1601">
        <f t="shared" si="178"/>
        <v>18226.802092621027</v>
      </c>
      <c r="H1601">
        <f t="shared" si="179"/>
        <v>17655.323151780503</v>
      </c>
      <c r="I1601" s="5">
        <f t="shared" si="177"/>
        <v>0</v>
      </c>
      <c r="J1601" s="6">
        <f>+H1601+SUM($B$4:$B$5)-SUM($F$15:F1601)</f>
        <v>26416.41367809628</v>
      </c>
      <c r="K1601" s="10">
        <f t="shared" si="180"/>
        <v>1.7129116748750839E-3</v>
      </c>
      <c r="L1601" s="10">
        <f>+H1601/SUM($F$15:F1601)-1</f>
        <v>9.3053814470600571E-4</v>
      </c>
      <c r="M1601" s="14">
        <f t="shared" si="183"/>
        <v>0</v>
      </c>
      <c r="N1601" s="14">
        <f t="shared" si="181"/>
        <v>2258.5804211053483</v>
      </c>
      <c r="O1601" s="4">
        <f t="shared" si="182"/>
        <v>7.8097327457800905</v>
      </c>
      <c r="P1601" s="14">
        <f>+AVERAGEIF($C$15:C1601,"&lt;&gt;",$B$15:B1601)</f>
        <v>7.9035624999999978</v>
      </c>
    </row>
    <row r="1602" spans="1:16" x14ac:dyDescent="0.25">
      <c r="A1602" s="1">
        <v>42570</v>
      </c>
      <c r="B1602" s="14">
        <v>7.8369999999999997</v>
      </c>
      <c r="G1602">
        <f t="shared" si="178"/>
        <v>18273.435844936805</v>
      </c>
      <c r="H1602">
        <f t="shared" si="179"/>
        <v>17700.494760202611</v>
      </c>
      <c r="I1602" s="5">
        <f t="shared" si="177"/>
        <v>0</v>
      </c>
      <c r="J1602" s="6">
        <f>+H1602+SUM($B$4:$B$5)-SUM($F$15:F1602)</f>
        <v>26461.585286518384</v>
      </c>
      <c r="K1602" s="10">
        <f t="shared" si="180"/>
        <v>1.709982625671902E-3</v>
      </c>
      <c r="L1602" s="10">
        <f>+H1602/SUM($F$15:F1602)-1</f>
        <v>3.4914452398697726E-3</v>
      </c>
      <c r="M1602" s="14">
        <f t="shared" si="183"/>
        <v>0</v>
      </c>
      <c r="N1602" s="14">
        <f t="shared" si="181"/>
        <v>2258.5804211053483</v>
      </c>
      <c r="O1602" s="4">
        <f t="shared" si="182"/>
        <v>7.8097327457800905</v>
      </c>
      <c r="P1602" s="14">
        <f>+AVERAGEIF($C$15:C1602,"&lt;&gt;",$B$15:B1602)</f>
        <v>7.9035624999999978</v>
      </c>
    </row>
    <row r="1603" spans="1:16" x14ac:dyDescent="0.25">
      <c r="A1603" s="1">
        <v>42571</v>
      </c>
      <c r="B1603" s="14">
        <v>7.8570000000000002</v>
      </c>
      <c r="G1603">
        <f t="shared" si="178"/>
        <v>18320.069597252583</v>
      </c>
      <c r="H1603">
        <f t="shared" si="179"/>
        <v>17745.666368624719</v>
      </c>
      <c r="I1603" s="5">
        <f t="shared" si="177"/>
        <v>0</v>
      </c>
      <c r="J1603" s="6">
        <f>+H1603+SUM($B$4:$B$5)-SUM($F$15:F1603)</f>
        <v>26506.756894940496</v>
      </c>
      <c r="K1603" s="10">
        <f t="shared" si="180"/>
        <v>1.7070635766152087E-3</v>
      </c>
      <c r="L1603" s="10">
        <f>+H1603/SUM($F$15:F1603)-1</f>
        <v>6.0523523350333175E-3</v>
      </c>
      <c r="M1603" s="14">
        <f t="shared" si="183"/>
        <v>0</v>
      </c>
      <c r="N1603" s="14">
        <f t="shared" si="181"/>
        <v>2258.5804211053483</v>
      </c>
      <c r="O1603" s="4">
        <f t="shared" si="182"/>
        <v>7.8097327457800905</v>
      </c>
      <c r="P1603" s="14">
        <f>+AVERAGEIF($C$15:C1603,"&lt;&gt;",$B$15:B1603)</f>
        <v>7.9035624999999978</v>
      </c>
    </row>
    <row r="1604" spans="1:16" x14ac:dyDescent="0.25">
      <c r="A1604" s="1">
        <v>42572</v>
      </c>
      <c r="B1604" s="14">
        <v>7.87</v>
      </c>
      <c r="G1604">
        <f t="shared" si="178"/>
        <v>18350.381536257839</v>
      </c>
      <c r="H1604">
        <f t="shared" si="179"/>
        <v>17775.02791409909</v>
      </c>
      <c r="I1604" s="5">
        <f t="shared" si="177"/>
        <v>0</v>
      </c>
      <c r="J1604" s="6">
        <f>+H1604+SUM($B$4:$B$5)-SUM($F$15:F1604)</f>
        <v>26536.118440414866</v>
      </c>
      <c r="K1604" s="10">
        <f t="shared" si="180"/>
        <v>1.1077004097763687E-3</v>
      </c>
      <c r="L1604" s="10">
        <f>+H1604/SUM($F$15:F1604)-1</f>
        <v>7.716941946889877E-3</v>
      </c>
      <c r="M1604" s="14">
        <f t="shared" si="183"/>
        <v>0</v>
      </c>
      <c r="N1604" s="14">
        <f t="shared" si="181"/>
        <v>2258.5804211053483</v>
      </c>
      <c r="O1604" s="4">
        <f t="shared" si="182"/>
        <v>7.8097327457800905</v>
      </c>
      <c r="P1604" s="14">
        <f>+AVERAGEIF($C$15:C1604,"&lt;&gt;",$B$15:B1604)</f>
        <v>7.9035624999999978</v>
      </c>
    </row>
    <row r="1605" spans="1:16" x14ac:dyDescent="0.25">
      <c r="A1605" s="1">
        <v>42573</v>
      </c>
      <c r="B1605" s="14">
        <v>7.8659999999999997</v>
      </c>
      <c r="G1605">
        <f t="shared" si="178"/>
        <v>18341.05478579468</v>
      </c>
      <c r="H1605">
        <f t="shared" si="179"/>
        <v>17765.993592414667</v>
      </c>
      <c r="I1605" s="5">
        <f t="shared" si="177"/>
        <v>0</v>
      </c>
      <c r="J1605" s="6">
        <f>+H1605+SUM($B$4:$B$5)-SUM($F$15:F1605)</f>
        <v>26527.084118730447</v>
      </c>
      <c r="K1605" s="10">
        <f t="shared" si="180"/>
        <v>-3.4045377453018055E-4</v>
      </c>
      <c r="L1605" s="10">
        <f>+H1605/SUM($F$15:F1605)-1</f>
        <v>7.2047605278569016E-3</v>
      </c>
      <c r="M1605" s="14">
        <f t="shared" si="183"/>
        <v>0</v>
      </c>
      <c r="N1605" s="14">
        <f t="shared" si="181"/>
        <v>2258.5804211053483</v>
      </c>
      <c r="O1605" s="4">
        <f t="shared" si="182"/>
        <v>7.8097327457800905</v>
      </c>
      <c r="P1605" s="14">
        <f>+AVERAGEIF($C$15:C1605,"&lt;&gt;",$B$15:B1605)</f>
        <v>7.9035624999999978</v>
      </c>
    </row>
    <row r="1606" spans="1:16" x14ac:dyDescent="0.25">
      <c r="A1606" s="1">
        <v>42576</v>
      </c>
      <c r="B1606" s="14">
        <v>7.8689999999999998</v>
      </c>
      <c r="G1606">
        <f t="shared" si="178"/>
        <v>18348.049848642047</v>
      </c>
      <c r="H1606">
        <f t="shared" si="179"/>
        <v>17772.769333677981</v>
      </c>
      <c r="I1606" s="5">
        <f t="shared" si="177"/>
        <v>0</v>
      </c>
      <c r="J1606" s="6">
        <f>+H1606+SUM($B$4:$B$5)-SUM($F$15:F1606)</f>
        <v>26533.859859993754</v>
      </c>
      <c r="K1606" s="10">
        <f t="shared" si="180"/>
        <v>2.5542729208316572E-4</v>
      </c>
      <c r="L1606" s="10">
        <f>+H1606/SUM($F$15:F1606)-1</f>
        <v>7.5888965921315776E-3</v>
      </c>
      <c r="M1606" s="14">
        <f t="shared" si="183"/>
        <v>0</v>
      </c>
      <c r="N1606" s="14">
        <f t="shared" si="181"/>
        <v>2258.5804211053483</v>
      </c>
      <c r="O1606" s="4">
        <f t="shared" si="182"/>
        <v>7.8097327457800905</v>
      </c>
      <c r="P1606" s="14">
        <f>+AVERAGEIF($C$15:C1606,"&lt;&gt;",$B$15:B1606)</f>
        <v>7.9035624999999978</v>
      </c>
    </row>
    <row r="1607" spans="1:16" x14ac:dyDescent="0.25">
      <c r="A1607" s="1">
        <v>42577</v>
      </c>
      <c r="B1607" s="14">
        <v>7.8730000000000002</v>
      </c>
      <c r="G1607">
        <f t="shared" si="178"/>
        <v>18357.376599105202</v>
      </c>
      <c r="H1607">
        <f t="shared" si="179"/>
        <v>17781.803655362404</v>
      </c>
      <c r="I1607" s="5">
        <f t="shared" si="177"/>
        <v>0</v>
      </c>
      <c r="J1607" s="6">
        <f>+H1607+SUM($B$4:$B$5)-SUM($F$15:F1607)</f>
        <v>26542.894181678181</v>
      </c>
      <c r="K1607" s="10">
        <f t="shared" si="180"/>
        <v>3.4048275419018559E-4</v>
      </c>
      <c r="L1607" s="10">
        <f>+H1607/SUM($F$15:F1607)-1</f>
        <v>8.101078011164331E-3</v>
      </c>
      <c r="M1607" s="14">
        <f t="shared" si="183"/>
        <v>0</v>
      </c>
      <c r="N1607" s="14">
        <f t="shared" si="181"/>
        <v>2258.5804211053483</v>
      </c>
      <c r="O1607" s="4">
        <f t="shared" si="182"/>
        <v>7.8097327457800905</v>
      </c>
      <c r="P1607" s="14">
        <f>+AVERAGEIF($C$15:C1607,"&lt;&gt;",$B$15:B1607)</f>
        <v>7.9035624999999978</v>
      </c>
    </row>
    <row r="1608" spans="1:16" x14ac:dyDescent="0.25">
      <c r="A1608" s="1">
        <v>42578</v>
      </c>
      <c r="B1608" s="14">
        <v>7.8979999999999997</v>
      </c>
      <c r="G1608">
        <f t="shared" si="178"/>
        <v>18415.668789499923</v>
      </c>
      <c r="H1608">
        <f t="shared" si="179"/>
        <v>17838.26816589004</v>
      </c>
      <c r="I1608" s="5">
        <f t="shared" si="177"/>
        <v>0</v>
      </c>
      <c r="J1608" s="6">
        <f>+H1608+SUM($B$4:$B$5)-SUM($F$15:F1608)</f>
        <v>26599.358692205817</v>
      </c>
      <c r="K1608" s="10">
        <f t="shared" si="180"/>
        <v>2.127292907139422E-3</v>
      </c>
      <c r="L1608" s="10">
        <f>+H1608/SUM($F$15:F1608)-1</f>
        <v>1.1302211880118929E-2</v>
      </c>
      <c r="M1608" s="14">
        <f t="shared" si="183"/>
        <v>0</v>
      </c>
      <c r="N1608" s="14">
        <f t="shared" si="181"/>
        <v>2258.5804211053483</v>
      </c>
      <c r="O1608" s="4">
        <f t="shared" si="182"/>
        <v>7.8097327457800905</v>
      </c>
      <c r="P1608" s="14">
        <f>+AVERAGEIF($C$15:C1608,"&lt;&gt;",$B$15:B1608)</f>
        <v>7.9035624999999978</v>
      </c>
    </row>
    <row r="1609" spans="1:16" x14ac:dyDescent="0.25">
      <c r="A1609" s="1">
        <v>42579</v>
      </c>
      <c r="B1609" s="14">
        <v>7.8460000000000001</v>
      </c>
      <c r="G1609">
        <f t="shared" si="178"/>
        <v>18294.421033478906</v>
      </c>
      <c r="H1609">
        <f t="shared" si="179"/>
        <v>17720.821983992562</v>
      </c>
      <c r="I1609" s="5">
        <f t="shared" si="177"/>
        <v>0</v>
      </c>
      <c r="J1609" s="6">
        <f>+H1609+SUM($B$4:$B$5)-SUM($F$15:F1609)</f>
        <v>26481.912510308335</v>
      </c>
      <c r="K1609" s="10">
        <f t="shared" si="180"/>
        <v>-4.4153764478500612E-3</v>
      </c>
      <c r="L1609" s="10">
        <f>+H1609/SUM($F$15:F1609)-1</f>
        <v>4.6438534326935788E-3</v>
      </c>
      <c r="M1609" s="14">
        <f t="shared" si="183"/>
        <v>0</v>
      </c>
      <c r="N1609" s="14">
        <f t="shared" si="181"/>
        <v>2258.5804211053483</v>
      </c>
      <c r="O1609" s="4">
        <f t="shared" si="182"/>
        <v>7.8097327457800905</v>
      </c>
      <c r="P1609" s="14">
        <f>+AVERAGEIF($C$15:C1609,"&lt;&gt;",$B$15:B1609)</f>
        <v>7.9035624999999978</v>
      </c>
    </row>
    <row r="1610" spans="1:16" x14ac:dyDescent="0.25">
      <c r="A1610" s="1">
        <v>42580</v>
      </c>
      <c r="B1610" s="14">
        <v>7.7649999999999997</v>
      </c>
      <c r="G1610">
        <f t="shared" si="178"/>
        <v>18105.554336600013</v>
      </c>
      <c r="H1610">
        <f t="shared" si="179"/>
        <v>17537.876969883029</v>
      </c>
      <c r="I1610" s="5">
        <f t="shared" si="177"/>
        <v>0</v>
      </c>
      <c r="J1610" s="6">
        <f>+H1610+SUM($B$4:$B$5)-SUM($F$15:F1610)</f>
        <v>26298.967496198806</v>
      </c>
      <c r="K1610" s="10">
        <f t="shared" si="180"/>
        <v>-6.9083006764830701E-3</v>
      </c>
      <c r="L1610" s="10">
        <f>+H1610/SUM($F$15:F1610)-1</f>
        <v>-5.7278203027192331E-3</v>
      </c>
      <c r="M1610" s="14">
        <f t="shared" si="183"/>
        <v>0</v>
      </c>
      <c r="N1610" s="14">
        <f t="shared" si="181"/>
        <v>2258.5804211053483</v>
      </c>
      <c r="O1610" s="4">
        <f t="shared" si="182"/>
        <v>7.8097327457800905</v>
      </c>
      <c r="P1610" s="14">
        <f>+AVERAGEIF($C$15:C1610,"&lt;&gt;",$B$15:B1610)</f>
        <v>7.9035624999999978</v>
      </c>
    </row>
    <row r="1611" spans="1:16" x14ac:dyDescent="0.25">
      <c r="A1611" s="1">
        <v>42584</v>
      </c>
      <c r="B1611" s="14">
        <v>7.7679999999999998</v>
      </c>
      <c r="G1611">
        <f t="shared" si="178"/>
        <v>18112.54939944738</v>
      </c>
      <c r="H1611">
        <f t="shared" si="179"/>
        <v>17544.652711146347</v>
      </c>
      <c r="I1611" s="5">
        <f t="shared" si="177"/>
        <v>0</v>
      </c>
      <c r="J1611" s="6">
        <f>+H1611+SUM($B$4:$B$5)-SUM($F$15:F1611)</f>
        <v>26305.743237462128</v>
      </c>
      <c r="K1611" s="10">
        <f t="shared" si="180"/>
        <v>2.5764286237861533E-4</v>
      </c>
      <c r="L1611" s="10">
        <f>+H1611/SUM($F$15:F1611)-1</f>
        <v>-5.3436842384445571E-3</v>
      </c>
      <c r="M1611" s="14">
        <f t="shared" si="183"/>
        <v>0</v>
      </c>
      <c r="N1611" s="14">
        <f t="shared" si="181"/>
        <v>2258.5804211053483</v>
      </c>
      <c r="O1611" s="4">
        <f t="shared" si="182"/>
        <v>7.8097327457800905</v>
      </c>
      <c r="P1611" s="14">
        <f>+AVERAGEIF($C$15:C1611,"&lt;&gt;",$B$15:B1611)</f>
        <v>7.9035624999999978</v>
      </c>
    </row>
    <row r="1612" spans="1:16" x14ac:dyDescent="0.25">
      <c r="A1612" s="1">
        <v>42585</v>
      </c>
      <c r="B1612" s="14">
        <v>7.73</v>
      </c>
      <c r="G1612">
        <f t="shared" si="178"/>
        <v>18023.945270047407</v>
      </c>
      <c r="H1612">
        <f t="shared" si="179"/>
        <v>17458.826655144345</v>
      </c>
      <c r="I1612" s="5">
        <f t="shared" si="177"/>
        <v>0</v>
      </c>
      <c r="J1612" s="6">
        <f>+H1612+SUM($B$4:$B$5)-SUM($F$15:F1612)</f>
        <v>26219.917181460121</v>
      </c>
      <c r="K1612" s="10">
        <f t="shared" si="180"/>
        <v>-3.2626356620018004E-3</v>
      </c>
      <c r="L1612" s="10">
        <f>+H1612/SUM($F$15:F1612)-1</f>
        <v>-1.0209407719255381E-2</v>
      </c>
      <c r="M1612" s="14">
        <f t="shared" si="183"/>
        <v>0</v>
      </c>
      <c r="N1612" s="14">
        <f t="shared" si="181"/>
        <v>2258.5804211053483</v>
      </c>
      <c r="O1612" s="4">
        <f t="shared" si="182"/>
        <v>7.8097327457800905</v>
      </c>
      <c r="P1612" s="14">
        <f>+AVERAGEIF($C$15:C1612,"&lt;&gt;",$B$15:B1612)</f>
        <v>7.9035624999999978</v>
      </c>
    </row>
    <row r="1613" spans="1:16" x14ac:dyDescent="0.25">
      <c r="A1613" s="1">
        <v>42586</v>
      </c>
      <c r="B1613" s="14">
        <v>7.8140000000000001</v>
      </c>
      <c r="G1613">
        <f t="shared" si="178"/>
        <v>18219.807029773667</v>
      </c>
      <c r="H1613">
        <f t="shared" si="179"/>
        <v>17648.547410517192</v>
      </c>
      <c r="I1613" s="5">
        <f t="shared" si="177"/>
        <v>0</v>
      </c>
      <c r="J1613" s="6">
        <f>+H1613+SUM($B$4:$B$5)-SUM($F$15:F1613)</f>
        <v>26409.637936832965</v>
      </c>
      <c r="K1613" s="10">
        <f t="shared" si="180"/>
        <v>7.2357496043882197E-3</v>
      </c>
      <c r="L1613" s="10">
        <f>+H1613/SUM($F$15:F1613)-1</f>
        <v>5.4640208043177374E-4</v>
      </c>
      <c r="M1613" s="14">
        <f t="shared" si="183"/>
        <v>0</v>
      </c>
      <c r="N1613" s="14">
        <f t="shared" si="181"/>
        <v>2258.5804211053483</v>
      </c>
      <c r="O1613" s="4">
        <f t="shared" si="182"/>
        <v>7.8097327457800905</v>
      </c>
      <c r="P1613" s="14">
        <f>+AVERAGEIF($C$15:C1613,"&lt;&gt;",$B$15:B1613)</f>
        <v>7.9035624999999978</v>
      </c>
    </row>
    <row r="1614" spans="1:16" x14ac:dyDescent="0.25">
      <c r="A1614" s="1">
        <v>42587</v>
      </c>
      <c r="B1614" s="14">
        <v>7.9340000000000002</v>
      </c>
      <c r="G1614">
        <f t="shared" si="178"/>
        <v>18499.609543668321</v>
      </c>
      <c r="H1614">
        <f t="shared" si="179"/>
        <v>17919.577061049833</v>
      </c>
      <c r="I1614" s="5">
        <f t="shared" si="177"/>
        <v>0</v>
      </c>
      <c r="J1614" s="6">
        <f>+H1614+SUM($B$4:$B$5)-SUM($F$15:F1614)</f>
        <v>26680.667587365606</v>
      </c>
      <c r="K1614" s="10">
        <f t="shared" si="180"/>
        <v>1.0262528065734688E-2</v>
      </c>
      <c r="L1614" s="10">
        <f>+H1614/SUM($F$15:F1614)-1</f>
        <v>1.5911844651413487E-2</v>
      </c>
      <c r="M1614" s="14">
        <f t="shared" si="183"/>
        <v>0</v>
      </c>
      <c r="N1614" s="14">
        <f t="shared" si="181"/>
        <v>2258.5804211053483</v>
      </c>
      <c r="O1614" s="4">
        <f t="shared" si="182"/>
        <v>7.8097327457800905</v>
      </c>
      <c r="P1614" s="14">
        <f>+AVERAGEIF($C$15:C1614,"&lt;&gt;",$B$15:B1614)</f>
        <v>7.9035624999999978</v>
      </c>
    </row>
    <row r="1615" spans="1:16" x14ac:dyDescent="0.25">
      <c r="A1615" s="1">
        <v>42590</v>
      </c>
      <c r="B1615" s="14">
        <v>8.0090000000000003</v>
      </c>
      <c r="C1615">
        <f>+$B$3</f>
        <v>200</v>
      </c>
      <c r="D1615" s="7">
        <f>+$D$11</f>
        <v>2.223157894736842</v>
      </c>
      <c r="E1615">
        <v>1.54</v>
      </c>
      <c r="F1615" s="6">
        <f>+C1615-D1615-E1615</f>
        <v>196.23684210526318</v>
      </c>
      <c r="G1615">
        <f t="shared" si="178"/>
        <v>18874.48611485248</v>
      </c>
      <c r="H1615">
        <f t="shared" si="179"/>
        <v>18285.207434737997</v>
      </c>
      <c r="I1615" s="5">
        <f t="shared" si="177"/>
        <v>500600</v>
      </c>
      <c r="J1615" s="6">
        <f>+H1615+SUM($B$4:$B$5)-SUM($F$15:F1615)</f>
        <v>26850.06111894851</v>
      </c>
      <c r="K1615" s="10">
        <f t="shared" si="180"/>
        <v>6.3489240300389493E-3</v>
      </c>
      <c r="L1615" s="10">
        <f>+H1615/SUM($F$15:F1615)-1</f>
        <v>2.523450668582794E-2</v>
      </c>
      <c r="M1615" s="14">
        <f t="shared" si="183"/>
        <v>24.502040467631812</v>
      </c>
      <c r="N1615" s="14">
        <f t="shared" si="181"/>
        <v>2283.0824615729803</v>
      </c>
      <c r="O1615" s="4">
        <f t="shared" si="182"/>
        <v>7.8118712819078677</v>
      </c>
      <c r="P1615" s="14">
        <f>+AVERAGEIF($C$15:C1615,"&lt;&gt;",$B$15:B1615)</f>
        <v>7.9048641975308627</v>
      </c>
    </row>
    <row r="1616" spans="1:16" x14ac:dyDescent="0.25">
      <c r="A1616" s="1">
        <v>42591</v>
      </c>
      <c r="B1616" s="14">
        <v>8.0220000000000002</v>
      </c>
      <c r="G1616">
        <f t="shared" si="178"/>
        <v>18905.122688643602</v>
      </c>
      <c r="H1616">
        <f t="shared" si="179"/>
        <v>18314.887506738447</v>
      </c>
      <c r="I1616" s="5">
        <f t="shared" ref="I1616:I1679" si="184">+C1616*(MAX($A:$A)-A1616)</f>
        <v>0</v>
      </c>
      <c r="J1616" s="6">
        <f>+H1616+SUM($B$4:$B$5)-SUM($F$15:F1616)</f>
        <v>26879.741190948964</v>
      </c>
      <c r="K1616" s="10">
        <f t="shared" si="180"/>
        <v>1.1054005377852949E-3</v>
      </c>
      <c r="L1616" s="10">
        <f>+H1616/SUM($F$15:F1616)-1</f>
        <v>2.6898640608529423E-2</v>
      </c>
      <c r="M1616" s="14">
        <f t="shared" si="183"/>
        <v>0</v>
      </c>
      <c r="N1616" s="14">
        <f t="shared" si="181"/>
        <v>2283.0824615729803</v>
      </c>
      <c r="O1616" s="4">
        <f t="shared" si="182"/>
        <v>7.8118712819078677</v>
      </c>
      <c r="P1616" s="14">
        <f>+AVERAGEIF($C$15:C1616,"&lt;&gt;",$B$15:B1616)</f>
        <v>7.9048641975308627</v>
      </c>
    </row>
    <row r="1617" spans="1:16" x14ac:dyDescent="0.25">
      <c r="A1617" s="1">
        <v>42592</v>
      </c>
      <c r="B1617" s="14">
        <v>8.0150000000000006</v>
      </c>
      <c r="G1617">
        <f t="shared" ref="G1617:G1680" si="185">+(B1617/B1616*G1616)+C1617</f>
        <v>18888.626071986844</v>
      </c>
      <c r="H1617">
        <f t="shared" ref="H1617:H1680" si="186">+(B1617/B1616*H1616)+F1617</f>
        <v>18298.905929507437</v>
      </c>
      <c r="I1617" s="5">
        <f t="shared" si="184"/>
        <v>0</v>
      </c>
      <c r="J1617" s="6">
        <f>+H1617+SUM($B$4:$B$5)-SUM($F$15:F1617)</f>
        <v>26863.759613717953</v>
      </c>
      <c r="K1617" s="10">
        <f t="shared" ref="K1617:K1680" si="187">+J1617/J1616-1</f>
        <v>-5.9455844896272314E-4</v>
      </c>
      <c r="L1617" s="10">
        <f>+H1617/SUM($F$15:F1617)-1</f>
        <v>2.6002568496305667E-2</v>
      </c>
      <c r="M1617" s="14">
        <f t="shared" si="183"/>
        <v>0</v>
      </c>
      <c r="N1617" s="14">
        <f t="shared" ref="N1617:N1680" si="188">+M1617+N1616</f>
        <v>2283.0824615729803</v>
      </c>
      <c r="O1617" s="4">
        <f t="shared" ref="O1617:O1680" si="189">((O1616*N1616)+(B1617*M1617))/N1617</f>
        <v>7.8118712819078677</v>
      </c>
      <c r="P1617" s="14">
        <f>+AVERAGEIF($C$15:C1617,"&lt;&gt;",$B$15:B1617)</f>
        <v>7.9048641975308627</v>
      </c>
    </row>
    <row r="1618" spans="1:16" x14ac:dyDescent="0.25">
      <c r="A1618" s="1">
        <v>42593</v>
      </c>
      <c r="B1618" s="14">
        <v>8.0399999999999991</v>
      </c>
      <c r="G1618">
        <f t="shared" si="185"/>
        <v>18947.542560046688</v>
      </c>
      <c r="H1618">
        <f t="shared" si="186"/>
        <v>18355.98299104676</v>
      </c>
      <c r="I1618" s="5">
        <f t="shared" si="184"/>
        <v>0</v>
      </c>
      <c r="J1618" s="6">
        <f>+H1618+SUM($B$4:$B$5)-SUM($F$15:F1618)</f>
        <v>26920.836675257273</v>
      </c>
      <c r="K1618" s="10">
        <f t="shared" si="187"/>
        <v>2.1246862821902024E-3</v>
      </c>
      <c r="L1618" s="10">
        <f>+H1618/SUM($F$15:F1618)-1</f>
        <v>2.920282603996216E-2</v>
      </c>
      <c r="M1618" s="14">
        <f t="shared" si="183"/>
        <v>0</v>
      </c>
      <c r="N1618" s="14">
        <f t="shared" si="188"/>
        <v>2283.0824615729803</v>
      </c>
      <c r="O1618" s="4">
        <f t="shared" si="189"/>
        <v>7.8118712819078677</v>
      </c>
      <c r="P1618" s="14">
        <f>+AVERAGEIF($C$15:C1618,"&lt;&gt;",$B$15:B1618)</f>
        <v>7.9048641975308627</v>
      </c>
    </row>
    <row r="1619" spans="1:16" x14ac:dyDescent="0.25">
      <c r="A1619" s="1">
        <v>42594</v>
      </c>
      <c r="B1619" s="14">
        <v>8.0559999999999992</v>
      </c>
      <c r="G1619">
        <f t="shared" si="185"/>
        <v>18985.249112404988</v>
      </c>
      <c r="H1619">
        <f t="shared" si="186"/>
        <v>18392.512310431928</v>
      </c>
      <c r="I1619" s="5">
        <f t="shared" si="184"/>
        <v>0</v>
      </c>
      <c r="J1619" s="6">
        <f>+H1619+SUM($B$4:$B$5)-SUM($F$15:F1619)</f>
        <v>26957.365994642441</v>
      </c>
      <c r="K1619" s="10">
        <f t="shared" si="187"/>
        <v>1.3569161993669532E-3</v>
      </c>
      <c r="L1619" s="10">
        <f>+H1619/SUM($F$15:F1619)-1</f>
        <v>3.1250990867902395E-2</v>
      </c>
      <c r="M1619" s="14">
        <f t="shared" ref="M1619:M1682" si="190">+F1619/B1619</f>
        <v>0</v>
      </c>
      <c r="N1619" s="14">
        <f t="shared" si="188"/>
        <v>2283.0824615729803</v>
      </c>
      <c r="O1619" s="4">
        <f t="shared" si="189"/>
        <v>7.8118712819078677</v>
      </c>
      <c r="P1619" s="14">
        <f>+AVERAGEIF($C$15:C1619,"&lt;&gt;",$B$15:B1619)</f>
        <v>7.9048641975308627</v>
      </c>
    </row>
    <row r="1620" spans="1:16" x14ac:dyDescent="0.25">
      <c r="A1620" s="1">
        <v>42598</v>
      </c>
      <c r="B1620" s="14">
        <v>8.0510000000000002</v>
      </c>
      <c r="G1620">
        <f t="shared" si="185"/>
        <v>18973.46581479302</v>
      </c>
      <c r="H1620">
        <f t="shared" si="186"/>
        <v>18381.096898124066</v>
      </c>
      <c r="I1620" s="5">
        <f t="shared" si="184"/>
        <v>0</v>
      </c>
      <c r="J1620" s="6">
        <f>+H1620+SUM($B$4:$B$5)-SUM($F$15:F1620)</f>
        <v>26945.950582334579</v>
      </c>
      <c r="K1620" s="10">
        <f t="shared" si="187"/>
        <v>-4.2346171024765233E-4</v>
      </c>
      <c r="L1620" s="10">
        <f>+H1620/SUM($F$15:F1620)-1</f>
        <v>3.0610939359171363E-2</v>
      </c>
      <c r="M1620" s="14">
        <f t="shared" si="190"/>
        <v>0</v>
      </c>
      <c r="N1620" s="14">
        <f t="shared" si="188"/>
        <v>2283.0824615729803</v>
      </c>
      <c r="O1620" s="4">
        <f t="shared" si="189"/>
        <v>7.8118712819078677</v>
      </c>
      <c r="P1620" s="14">
        <f>+AVERAGEIF($C$15:C1620,"&lt;&gt;",$B$15:B1620)</f>
        <v>7.9048641975308627</v>
      </c>
    </row>
    <row r="1621" spans="1:16" x14ac:dyDescent="0.25">
      <c r="A1621" s="1">
        <v>42599</v>
      </c>
      <c r="B1621" s="14">
        <v>7.9930000000000003</v>
      </c>
      <c r="G1621">
        <f t="shared" si="185"/>
        <v>18836.779562494175</v>
      </c>
      <c r="H1621">
        <f t="shared" si="186"/>
        <v>18248.678115352835</v>
      </c>
      <c r="I1621" s="5">
        <f t="shared" si="184"/>
        <v>0</v>
      </c>
      <c r="J1621" s="6">
        <f>+H1621+SUM($B$4:$B$5)-SUM($F$15:F1621)</f>
        <v>26813.531799563349</v>
      </c>
      <c r="K1621" s="10">
        <f t="shared" si="187"/>
        <v>-4.9142368300060246E-3</v>
      </c>
      <c r="L1621" s="10">
        <f>+H1621/SUM($F$15:F1621)-1</f>
        <v>2.3186341857888149E-2</v>
      </c>
      <c r="M1621" s="14">
        <f t="shared" si="190"/>
        <v>0</v>
      </c>
      <c r="N1621" s="14">
        <f t="shared" si="188"/>
        <v>2283.0824615729803</v>
      </c>
      <c r="O1621" s="4">
        <f t="shared" si="189"/>
        <v>7.8118712819078677</v>
      </c>
      <c r="P1621" s="14">
        <f>+AVERAGEIF($C$15:C1621,"&lt;&gt;",$B$15:B1621)</f>
        <v>7.9048641975308627</v>
      </c>
    </row>
    <row r="1622" spans="1:16" x14ac:dyDescent="0.25">
      <c r="A1622" s="1">
        <v>42600</v>
      </c>
      <c r="B1622" s="14">
        <v>8.0129999999999999</v>
      </c>
      <c r="G1622">
        <f t="shared" si="185"/>
        <v>18883.912752942051</v>
      </c>
      <c r="H1622">
        <f t="shared" si="186"/>
        <v>18294.339764584292</v>
      </c>
      <c r="I1622" s="5">
        <f t="shared" si="184"/>
        <v>0</v>
      </c>
      <c r="J1622" s="6">
        <f>+H1622+SUM($B$4:$B$5)-SUM($F$15:F1622)</f>
        <v>26859.193448794806</v>
      </c>
      <c r="K1622" s="10">
        <f t="shared" si="187"/>
        <v>1.7029330404061405E-3</v>
      </c>
      <c r="L1622" s="10">
        <f>+H1622/SUM($F$15:F1622)-1</f>
        <v>2.5746547892813165E-2</v>
      </c>
      <c r="M1622" s="14">
        <f t="shared" si="190"/>
        <v>0</v>
      </c>
      <c r="N1622" s="14">
        <f t="shared" si="188"/>
        <v>2283.0824615729803</v>
      </c>
      <c r="O1622" s="4">
        <f t="shared" si="189"/>
        <v>7.8118712819078677</v>
      </c>
      <c r="P1622" s="14">
        <f>+AVERAGEIF($C$15:C1622,"&lt;&gt;",$B$15:B1622)</f>
        <v>7.9048641975308627</v>
      </c>
    </row>
    <row r="1623" spans="1:16" x14ac:dyDescent="0.25">
      <c r="A1623" s="1">
        <v>42601</v>
      </c>
      <c r="B1623" s="14">
        <v>7.9649999999999999</v>
      </c>
      <c r="G1623">
        <f t="shared" si="185"/>
        <v>18770.793095867146</v>
      </c>
      <c r="H1623">
        <f t="shared" si="186"/>
        <v>18184.751806428791</v>
      </c>
      <c r="I1623" s="5">
        <f t="shared" si="184"/>
        <v>0</v>
      </c>
      <c r="J1623" s="6">
        <f>+H1623+SUM($B$4:$B$5)-SUM($F$15:F1623)</f>
        <v>26749.6054906393</v>
      </c>
      <c r="K1623" s="10">
        <f t="shared" si="187"/>
        <v>-4.0800911749054869E-3</v>
      </c>
      <c r="L1623" s="10">
        <f>+H1623/SUM($F$15:F1623)-1</f>
        <v>1.9602053408992681E-2</v>
      </c>
      <c r="M1623" s="14">
        <f t="shared" si="190"/>
        <v>0</v>
      </c>
      <c r="N1623" s="14">
        <f t="shared" si="188"/>
        <v>2283.0824615729803</v>
      </c>
      <c r="O1623" s="4">
        <f t="shared" si="189"/>
        <v>7.8118712819078677</v>
      </c>
      <c r="P1623" s="14">
        <f>+AVERAGEIF($C$15:C1623,"&lt;&gt;",$B$15:B1623)</f>
        <v>7.9048641975308627</v>
      </c>
    </row>
    <row r="1624" spans="1:16" x14ac:dyDescent="0.25">
      <c r="A1624" s="1">
        <v>42604</v>
      </c>
      <c r="B1624" s="14">
        <v>7.9119999999999999</v>
      </c>
      <c r="G1624">
        <f t="shared" si="185"/>
        <v>18645.890141180269</v>
      </c>
      <c r="H1624">
        <f t="shared" si="186"/>
        <v>18063.748435965423</v>
      </c>
      <c r="I1624" s="5">
        <f t="shared" si="184"/>
        <v>0</v>
      </c>
      <c r="J1624" s="6">
        <f>+H1624+SUM($B$4:$B$5)-SUM($F$15:F1624)</f>
        <v>26628.602120175932</v>
      </c>
      <c r="K1624" s="10">
        <f t="shared" si="187"/>
        <v>-4.5235571980943856E-3</v>
      </c>
      <c r="L1624" s="10">
        <f>+H1624/SUM($F$15:F1624)-1</f>
        <v>1.2817507416440721E-2</v>
      </c>
      <c r="M1624" s="14">
        <f t="shared" si="190"/>
        <v>0</v>
      </c>
      <c r="N1624" s="14">
        <f t="shared" si="188"/>
        <v>2283.0824615729803</v>
      </c>
      <c r="O1624" s="4">
        <f t="shared" si="189"/>
        <v>7.8118712819078677</v>
      </c>
      <c r="P1624" s="14">
        <f>+AVERAGEIF($C$15:C1624,"&lt;&gt;",$B$15:B1624)</f>
        <v>7.9048641975308627</v>
      </c>
    </row>
    <row r="1625" spans="1:16" x14ac:dyDescent="0.25">
      <c r="A1625" s="1">
        <v>42605</v>
      </c>
      <c r="B1625" s="14">
        <v>7.9349999999999996</v>
      </c>
      <c r="G1625">
        <f t="shared" si="185"/>
        <v>18700.093310195327</v>
      </c>
      <c r="H1625">
        <f t="shared" si="186"/>
        <v>18116.259332581601</v>
      </c>
      <c r="I1625" s="5">
        <f t="shared" si="184"/>
        <v>0</v>
      </c>
      <c r="J1625" s="6">
        <f>+H1625+SUM($B$4:$B$5)-SUM($F$15:F1625)</f>
        <v>26681.113016792111</v>
      </c>
      <c r="K1625" s="10">
        <f t="shared" si="187"/>
        <v>1.9719734584338067E-3</v>
      </c>
      <c r="L1625" s="10">
        <f>+H1625/SUM($F$15:F1625)-1</f>
        <v>1.5761744356604712E-2</v>
      </c>
      <c r="M1625" s="14">
        <f t="shared" si="190"/>
        <v>0</v>
      </c>
      <c r="N1625" s="14">
        <f t="shared" si="188"/>
        <v>2283.0824615729803</v>
      </c>
      <c r="O1625" s="4">
        <f t="shared" si="189"/>
        <v>7.8118712819078677</v>
      </c>
      <c r="P1625" s="14">
        <f>+AVERAGEIF($C$15:C1625,"&lt;&gt;",$B$15:B1625)</f>
        <v>7.9048641975308627</v>
      </c>
    </row>
    <row r="1626" spans="1:16" x14ac:dyDescent="0.25">
      <c r="A1626" s="1">
        <v>42606</v>
      </c>
      <c r="B1626" s="14">
        <v>7.9020000000000001</v>
      </c>
      <c r="G1626">
        <f t="shared" si="185"/>
        <v>18622.323545956333</v>
      </c>
      <c r="H1626">
        <f t="shared" si="186"/>
        <v>18040.917611349694</v>
      </c>
      <c r="I1626" s="5">
        <f t="shared" si="184"/>
        <v>0</v>
      </c>
      <c r="J1626" s="6">
        <f>+H1626+SUM($B$4:$B$5)-SUM($F$15:F1626)</f>
        <v>26605.771295560207</v>
      </c>
      <c r="K1626" s="10">
        <f t="shared" si="187"/>
        <v>-2.8237847943032302E-3</v>
      </c>
      <c r="L1626" s="10">
        <f>+H1626/SUM($F$15:F1626)-1</f>
        <v>1.1537404398977991E-2</v>
      </c>
      <c r="M1626" s="14">
        <f t="shared" si="190"/>
        <v>0</v>
      </c>
      <c r="N1626" s="14">
        <f t="shared" si="188"/>
        <v>2283.0824615729803</v>
      </c>
      <c r="O1626" s="4">
        <f t="shared" si="189"/>
        <v>7.8118712819078677</v>
      </c>
      <c r="P1626" s="14">
        <f>+AVERAGEIF($C$15:C1626,"&lt;&gt;",$B$15:B1626)</f>
        <v>7.9048641975308627</v>
      </c>
    </row>
    <row r="1627" spans="1:16" x14ac:dyDescent="0.25">
      <c r="A1627" s="1">
        <v>42607</v>
      </c>
      <c r="B1627" s="14">
        <v>7.8890000000000002</v>
      </c>
      <c r="G1627">
        <f t="shared" si="185"/>
        <v>18591.686972165211</v>
      </c>
      <c r="H1627">
        <f t="shared" si="186"/>
        <v>18011.237539349244</v>
      </c>
      <c r="I1627" s="5">
        <f t="shared" si="184"/>
        <v>0</v>
      </c>
      <c r="J1627" s="6">
        <f>+H1627+SUM($B$4:$B$5)-SUM($F$15:F1627)</f>
        <v>26576.091223559753</v>
      </c>
      <c r="K1627" s="10">
        <f t="shared" si="187"/>
        <v>-1.1155501440173188E-3</v>
      </c>
      <c r="L1627" s="10">
        <f>+H1627/SUM($F$15:F1627)-1</f>
        <v>9.8732704762765078E-3</v>
      </c>
      <c r="M1627" s="14">
        <f t="shared" si="190"/>
        <v>0</v>
      </c>
      <c r="N1627" s="14">
        <f t="shared" si="188"/>
        <v>2283.0824615729803</v>
      </c>
      <c r="O1627" s="4">
        <f t="shared" si="189"/>
        <v>7.8118712819078677</v>
      </c>
      <c r="P1627" s="14">
        <f>+AVERAGEIF($C$15:C1627,"&lt;&gt;",$B$15:B1627)</f>
        <v>7.9048641975308627</v>
      </c>
    </row>
    <row r="1628" spans="1:16" x14ac:dyDescent="0.25">
      <c r="A1628" s="1">
        <v>42608</v>
      </c>
      <c r="B1628" s="14">
        <v>7.9130000000000003</v>
      </c>
      <c r="G1628">
        <f t="shared" si="185"/>
        <v>18648.246800702665</v>
      </c>
      <c r="H1628">
        <f t="shared" si="186"/>
        <v>18066.031518426997</v>
      </c>
      <c r="I1628" s="5">
        <f t="shared" si="184"/>
        <v>0</v>
      </c>
      <c r="J1628" s="6">
        <f>+H1628+SUM($B$4:$B$5)-SUM($F$15:F1628)</f>
        <v>26630.885202637513</v>
      </c>
      <c r="K1628" s="10">
        <f t="shared" si="187"/>
        <v>2.0617772048128202E-3</v>
      </c>
      <c r="L1628" s="10">
        <f>+H1628/SUM($F$15:F1628)-1</f>
        <v>1.2945517718186972E-2</v>
      </c>
      <c r="M1628" s="14">
        <f t="shared" si="190"/>
        <v>0</v>
      </c>
      <c r="N1628" s="14">
        <f t="shared" si="188"/>
        <v>2283.0824615729803</v>
      </c>
      <c r="O1628" s="4">
        <f t="shared" si="189"/>
        <v>7.8118712819078677</v>
      </c>
      <c r="P1628" s="14">
        <f>+AVERAGEIF($C$15:C1628,"&lt;&gt;",$B$15:B1628)</f>
        <v>7.9048641975308627</v>
      </c>
    </row>
    <row r="1629" spans="1:16" x14ac:dyDescent="0.25">
      <c r="A1629" s="1">
        <v>42611</v>
      </c>
      <c r="B1629" s="14">
        <v>7.9420000000000002</v>
      </c>
      <c r="G1629">
        <f t="shared" si="185"/>
        <v>18716.589926852088</v>
      </c>
      <c r="H1629">
        <f t="shared" si="186"/>
        <v>18132.240909812612</v>
      </c>
      <c r="I1629" s="5">
        <f t="shared" si="184"/>
        <v>0</v>
      </c>
      <c r="J1629" s="6">
        <f>+H1629+SUM($B$4:$B$5)-SUM($F$15:F1629)</f>
        <v>26697.094594023121</v>
      </c>
      <c r="K1629" s="10">
        <f t="shared" si="187"/>
        <v>2.4861881564135491E-3</v>
      </c>
      <c r="L1629" s="10">
        <f>+H1629/SUM($F$15:F1629)-1</f>
        <v>1.6657816468828468E-2</v>
      </c>
      <c r="M1629" s="14">
        <f t="shared" si="190"/>
        <v>0</v>
      </c>
      <c r="N1629" s="14">
        <f t="shared" si="188"/>
        <v>2283.0824615729803</v>
      </c>
      <c r="O1629" s="4">
        <f t="shared" si="189"/>
        <v>7.8118712819078677</v>
      </c>
      <c r="P1629" s="14">
        <f>+AVERAGEIF($C$15:C1629,"&lt;&gt;",$B$15:B1629)</f>
        <v>7.9048641975308627</v>
      </c>
    </row>
    <row r="1630" spans="1:16" x14ac:dyDescent="0.25">
      <c r="A1630" s="1">
        <v>42612</v>
      </c>
      <c r="B1630" s="14">
        <v>7.9740000000000002</v>
      </c>
      <c r="G1630">
        <f t="shared" si="185"/>
        <v>18792.003031568693</v>
      </c>
      <c r="H1630">
        <f t="shared" si="186"/>
        <v>18205.299548582949</v>
      </c>
      <c r="I1630" s="5">
        <f t="shared" si="184"/>
        <v>0</v>
      </c>
      <c r="J1630" s="6">
        <f>+H1630+SUM($B$4:$B$5)-SUM($F$15:F1630)</f>
        <v>26770.153232793458</v>
      </c>
      <c r="K1630" s="10">
        <f t="shared" si="187"/>
        <v>2.7365763908515639E-3</v>
      </c>
      <c r="L1630" s="10">
        <f>+H1630/SUM($F$15:F1630)-1</f>
        <v>2.0754146124709161E-2</v>
      </c>
      <c r="M1630" s="14">
        <f t="shared" si="190"/>
        <v>0</v>
      </c>
      <c r="N1630" s="14">
        <f t="shared" si="188"/>
        <v>2283.0824615729803</v>
      </c>
      <c r="O1630" s="4">
        <f t="shared" si="189"/>
        <v>7.8118712819078677</v>
      </c>
      <c r="P1630" s="14">
        <f>+AVERAGEIF($C$15:C1630,"&lt;&gt;",$B$15:B1630)</f>
        <v>7.9048641975308627</v>
      </c>
    </row>
    <row r="1631" spans="1:16" x14ac:dyDescent="0.25">
      <c r="A1631" s="1">
        <v>42613</v>
      </c>
      <c r="B1631" s="14">
        <v>7.9409999999999998</v>
      </c>
      <c r="G1631">
        <f t="shared" si="185"/>
        <v>18714.233267329695</v>
      </c>
      <c r="H1631">
        <f t="shared" si="186"/>
        <v>18129.957827351038</v>
      </c>
      <c r="I1631" s="5">
        <f t="shared" si="184"/>
        <v>0</v>
      </c>
      <c r="J1631" s="6">
        <f>+H1631+SUM($B$4:$B$5)-SUM($F$15:F1631)</f>
        <v>26694.811511561555</v>
      </c>
      <c r="K1631" s="10">
        <f t="shared" si="187"/>
        <v>-2.8143926027143218E-3</v>
      </c>
      <c r="L1631" s="10">
        <f>+H1631/SUM($F$15:F1631)-1</f>
        <v>1.6529806167082217E-2</v>
      </c>
      <c r="M1631" s="14">
        <f t="shared" si="190"/>
        <v>0</v>
      </c>
      <c r="N1631" s="14">
        <f t="shared" si="188"/>
        <v>2283.0824615729803</v>
      </c>
      <c r="O1631" s="4">
        <f t="shared" si="189"/>
        <v>7.8118712819078677</v>
      </c>
      <c r="P1631" s="14">
        <f>+AVERAGEIF($C$15:C1631,"&lt;&gt;",$B$15:B1631)</f>
        <v>7.9048641975308627</v>
      </c>
    </row>
    <row r="1632" spans="1:16" x14ac:dyDescent="0.25">
      <c r="A1632" s="1">
        <v>42614</v>
      </c>
      <c r="B1632" s="14">
        <v>7.8849999999999998</v>
      </c>
      <c r="G1632">
        <f t="shared" si="185"/>
        <v>18582.26033407564</v>
      </c>
      <c r="H1632">
        <f t="shared" si="186"/>
        <v>18002.105209502952</v>
      </c>
      <c r="I1632" s="5">
        <f t="shared" si="184"/>
        <v>0</v>
      </c>
      <c r="J1632" s="6">
        <f>+H1632+SUM($B$4:$B$5)-SUM($F$15:F1632)</f>
        <v>26566.958893713465</v>
      </c>
      <c r="K1632" s="10">
        <f t="shared" si="187"/>
        <v>-4.7894182655201512E-3</v>
      </c>
      <c r="L1632" s="10">
        <f>+H1632/SUM($F$15:F1632)-1</f>
        <v>9.3612292692915045E-3</v>
      </c>
      <c r="M1632" s="14">
        <f t="shared" si="190"/>
        <v>0</v>
      </c>
      <c r="N1632" s="14">
        <f t="shared" si="188"/>
        <v>2283.0824615729803</v>
      </c>
      <c r="O1632" s="4">
        <f t="shared" si="189"/>
        <v>7.8118712819078677</v>
      </c>
      <c r="P1632" s="14">
        <f>+AVERAGEIF($C$15:C1632,"&lt;&gt;",$B$15:B1632)</f>
        <v>7.9048641975308627</v>
      </c>
    </row>
    <row r="1633" spans="1:16" x14ac:dyDescent="0.25">
      <c r="A1633" s="1">
        <v>42615</v>
      </c>
      <c r="B1633" s="14">
        <v>7.9740000000000002</v>
      </c>
      <c r="G1633">
        <f t="shared" si="185"/>
        <v>18792.003031568696</v>
      </c>
      <c r="H1633">
        <f t="shared" si="186"/>
        <v>18205.299548582949</v>
      </c>
      <c r="I1633" s="5">
        <f t="shared" si="184"/>
        <v>0</v>
      </c>
      <c r="J1633" s="6">
        <f>+H1633+SUM($B$4:$B$5)-SUM($F$15:F1633)</f>
        <v>26770.153232793458</v>
      </c>
      <c r="K1633" s="10">
        <f t="shared" si="187"/>
        <v>7.6483853456059681E-3</v>
      </c>
      <c r="L1633" s="10">
        <f>+H1633/SUM($F$15:F1633)-1</f>
        <v>2.0754146124709161E-2</v>
      </c>
      <c r="M1633" s="14">
        <f t="shared" si="190"/>
        <v>0</v>
      </c>
      <c r="N1633" s="14">
        <f t="shared" si="188"/>
        <v>2283.0824615729803</v>
      </c>
      <c r="O1633" s="4">
        <f t="shared" si="189"/>
        <v>7.8118712819078677</v>
      </c>
      <c r="P1633" s="14">
        <f>+AVERAGEIF($C$15:C1633,"&lt;&gt;",$B$15:B1633)</f>
        <v>7.9048641975308627</v>
      </c>
    </row>
    <row r="1634" spans="1:16" x14ac:dyDescent="0.25">
      <c r="A1634" s="1">
        <v>42618</v>
      </c>
      <c r="B1634" s="14">
        <v>8.0679999999999996</v>
      </c>
      <c r="G1634">
        <f t="shared" si="185"/>
        <v>19013.529026673721</v>
      </c>
      <c r="H1634">
        <f t="shared" si="186"/>
        <v>18419.909299970808</v>
      </c>
      <c r="I1634" s="5">
        <f t="shared" si="184"/>
        <v>0</v>
      </c>
      <c r="J1634" s="6">
        <f>+H1634+SUM($B$4:$B$5)-SUM($F$15:F1634)</f>
        <v>26984.762984181321</v>
      </c>
      <c r="K1634" s="10">
        <f t="shared" si="187"/>
        <v>8.0167546865201889E-3</v>
      </c>
      <c r="L1634" s="10">
        <f>+H1634/SUM($F$15:F1634)-1</f>
        <v>3.2787114488857849E-2</v>
      </c>
      <c r="M1634" s="14">
        <f t="shared" si="190"/>
        <v>0</v>
      </c>
      <c r="N1634" s="14">
        <f t="shared" si="188"/>
        <v>2283.0824615729803</v>
      </c>
      <c r="O1634" s="4">
        <f t="shared" si="189"/>
        <v>7.8118712819078677</v>
      </c>
      <c r="P1634" s="14">
        <f>+AVERAGEIF($C$15:C1634,"&lt;&gt;",$B$15:B1634)</f>
        <v>7.9048641975308627</v>
      </c>
    </row>
    <row r="1635" spans="1:16" x14ac:dyDescent="0.25">
      <c r="A1635" s="1">
        <v>42619</v>
      </c>
      <c r="B1635" s="14">
        <v>8.1180000000000003</v>
      </c>
      <c r="G1635">
        <f t="shared" si="185"/>
        <v>19131.362002793416</v>
      </c>
      <c r="H1635">
        <f t="shared" si="186"/>
        <v>18534.063423049458</v>
      </c>
      <c r="I1635" s="5">
        <f t="shared" si="184"/>
        <v>0</v>
      </c>
      <c r="J1635" s="6">
        <f>+H1635+SUM($B$4:$B$5)-SUM($F$15:F1635)</f>
        <v>27098.917107259975</v>
      </c>
      <c r="K1635" s="10">
        <f t="shared" si="187"/>
        <v>4.2303177962159655E-3</v>
      </c>
      <c r="L1635" s="10">
        <f>+H1635/SUM($F$15:F1635)-1</f>
        <v>3.9187629576171057E-2</v>
      </c>
      <c r="M1635" s="14">
        <f t="shared" si="190"/>
        <v>0</v>
      </c>
      <c r="N1635" s="14">
        <f t="shared" si="188"/>
        <v>2283.0824615729803</v>
      </c>
      <c r="O1635" s="4">
        <f t="shared" si="189"/>
        <v>7.8118712819078677</v>
      </c>
      <c r="P1635" s="14">
        <f>+AVERAGEIF($C$15:C1635,"&lt;&gt;",$B$15:B1635)</f>
        <v>7.9048641975308627</v>
      </c>
    </row>
    <row r="1636" spans="1:16" x14ac:dyDescent="0.25">
      <c r="A1636" s="1">
        <v>42620</v>
      </c>
      <c r="B1636" s="14">
        <v>8.1359999999999992</v>
      </c>
      <c r="G1636">
        <f t="shared" si="185"/>
        <v>19173.781874196502</v>
      </c>
      <c r="H1636">
        <f t="shared" si="186"/>
        <v>18575.158907357767</v>
      </c>
      <c r="I1636" s="5">
        <f t="shared" si="184"/>
        <v>0</v>
      </c>
      <c r="J1636" s="6">
        <f>+H1636+SUM($B$4:$B$5)-SUM($F$15:F1636)</f>
        <v>27140.012591568277</v>
      </c>
      <c r="K1636" s="10">
        <f t="shared" si="187"/>
        <v>1.5164991333653788E-3</v>
      </c>
      <c r="L1636" s="10">
        <f>+H1636/SUM($F$15:F1636)-1</f>
        <v>4.1491815007603572E-2</v>
      </c>
      <c r="M1636" s="14">
        <f t="shared" si="190"/>
        <v>0</v>
      </c>
      <c r="N1636" s="14">
        <f t="shared" si="188"/>
        <v>2283.0824615729803</v>
      </c>
      <c r="O1636" s="4">
        <f t="shared" si="189"/>
        <v>7.8118712819078677</v>
      </c>
      <c r="P1636" s="14">
        <f>+AVERAGEIF($C$15:C1636,"&lt;&gt;",$B$15:B1636)</f>
        <v>7.9048641975308627</v>
      </c>
    </row>
    <row r="1637" spans="1:16" x14ac:dyDescent="0.25">
      <c r="A1637" s="1">
        <v>42621</v>
      </c>
      <c r="B1637" s="14">
        <v>8.1229999999999993</v>
      </c>
      <c r="C1637">
        <f>+$B$3</f>
        <v>200</v>
      </c>
      <c r="D1637" s="7">
        <f>+$D$11</f>
        <v>2.223157894736842</v>
      </c>
      <c r="E1637">
        <v>1.54</v>
      </c>
      <c r="F1637" s="6">
        <f>+C1637-D1637-E1637</f>
        <v>196.23684210526318</v>
      </c>
      <c r="G1637">
        <f t="shared" si="185"/>
        <v>19343.14530040538</v>
      </c>
      <c r="H1637">
        <f t="shared" si="186"/>
        <v>18741.71567746258</v>
      </c>
      <c r="I1637" s="5">
        <f t="shared" si="184"/>
        <v>494400</v>
      </c>
      <c r="J1637" s="6">
        <f>+H1637+SUM($B$4:$B$5)-SUM($F$15:F1637)</f>
        <v>27110.332519567826</v>
      </c>
      <c r="K1637" s="10">
        <f t="shared" si="187"/>
        <v>-1.0935909443782199E-3</v>
      </c>
      <c r="L1637" s="10">
        <f>+H1637/SUM($F$15:F1637)-1</f>
        <v>3.9394233561989456E-2</v>
      </c>
      <c r="M1637" s="14">
        <f t="shared" si="190"/>
        <v>24.158173347933424</v>
      </c>
      <c r="N1637" s="14">
        <f t="shared" si="188"/>
        <v>2307.2406349209136</v>
      </c>
      <c r="O1637" s="4">
        <f t="shared" si="189"/>
        <v>7.8151289835066642</v>
      </c>
      <c r="P1637" s="14">
        <f>+AVERAGEIF($C$15:C1637,"&lt;&gt;",$B$15:B1637)</f>
        <v>7.9075243902439016</v>
      </c>
    </row>
    <row r="1638" spans="1:16" x14ac:dyDescent="0.25">
      <c r="A1638" s="1">
        <v>42622</v>
      </c>
      <c r="B1638" s="14">
        <v>8.016</v>
      </c>
      <c r="G1638">
        <f t="shared" si="185"/>
        <v>19088.348236864404</v>
      </c>
      <c r="H1638">
        <f t="shared" si="186"/>
        <v>18494.840929526046</v>
      </c>
      <c r="I1638" s="5">
        <f t="shared" si="184"/>
        <v>0</v>
      </c>
      <c r="J1638" s="6">
        <f>+H1638+SUM($B$4:$B$5)-SUM($F$15:F1638)</f>
        <v>26863.4577716313</v>
      </c>
      <c r="K1638" s="10">
        <f t="shared" si="187"/>
        <v>-9.1062973041122763E-3</v>
      </c>
      <c r="L1638" s="10">
        <f>+H1638/SUM($F$15:F1638)-1</f>
        <v>2.5702840851029141E-2</v>
      </c>
      <c r="M1638" s="14">
        <f t="shared" si="190"/>
        <v>0</v>
      </c>
      <c r="N1638" s="14">
        <f t="shared" si="188"/>
        <v>2307.2406349209136</v>
      </c>
      <c r="O1638" s="4">
        <f t="shared" si="189"/>
        <v>7.8151289835066642</v>
      </c>
      <c r="P1638" s="14">
        <f>+AVERAGEIF($C$15:C1638,"&lt;&gt;",$B$15:B1638)</f>
        <v>7.9075243902439016</v>
      </c>
    </row>
    <row r="1639" spans="1:16" x14ac:dyDescent="0.25">
      <c r="A1639" s="1">
        <v>42625</v>
      </c>
      <c r="B1639" s="14">
        <v>7.8479999999999999</v>
      </c>
      <c r="G1639">
        <f t="shared" si="185"/>
        <v>18688.293034295388</v>
      </c>
      <c r="H1639">
        <f t="shared" si="186"/>
        <v>18107.224502859332</v>
      </c>
      <c r="I1639" s="5">
        <f t="shared" si="184"/>
        <v>0</v>
      </c>
      <c r="J1639" s="6">
        <f>+H1639+SUM($B$4:$B$5)-SUM($F$15:F1639)</f>
        <v>26475.841344964581</v>
      </c>
      <c r="K1639" s="10">
        <f t="shared" si="187"/>
        <v>-1.4429133805553995E-2</v>
      </c>
      <c r="L1639" s="10">
        <f>+H1639/SUM($F$15:F1639)-1</f>
        <v>4.2060747254086817E-3</v>
      </c>
      <c r="M1639" s="14">
        <f t="shared" si="190"/>
        <v>0</v>
      </c>
      <c r="N1639" s="14">
        <f t="shared" si="188"/>
        <v>2307.2406349209136</v>
      </c>
      <c r="O1639" s="4">
        <f t="shared" si="189"/>
        <v>7.8151289835066642</v>
      </c>
      <c r="P1639" s="14">
        <f>+AVERAGEIF($C$15:C1639,"&lt;&gt;",$B$15:B1639)</f>
        <v>7.9075243902439016</v>
      </c>
    </row>
    <row r="1640" spans="1:16" x14ac:dyDescent="0.25">
      <c r="A1640" s="1">
        <v>42626</v>
      </c>
      <c r="B1640" s="14">
        <v>7.8040000000000003</v>
      </c>
      <c r="G1640">
        <f t="shared" si="185"/>
        <v>18583.516671717789</v>
      </c>
      <c r="H1640">
        <f t="shared" si="186"/>
        <v>18005.705914922812</v>
      </c>
      <c r="I1640" s="5">
        <f t="shared" si="184"/>
        <v>0</v>
      </c>
      <c r="J1640" s="6">
        <f>+H1640+SUM($B$4:$B$5)-SUM($F$15:F1640)</f>
        <v>26374.322757028065</v>
      </c>
      <c r="K1640" s="10">
        <f t="shared" si="187"/>
        <v>-3.8343857184286456E-3</v>
      </c>
      <c r="L1640" s="10">
        <f>+H1640/SUM($F$15:F1640)-1</f>
        <v>-1.4240306884442111E-3</v>
      </c>
      <c r="M1640" s="14">
        <f t="shared" si="190"/>
        <v>0</v>
      </c>
      <c r="N1640" s="14">
        <f t="shared" si="188"/>
        <v>2307.2406349209136</v>
      </c>
      <c r="O1640" s="4">
        <f t="shared" si="189"/>
        <v>7.8151289835066642</v>
      </c>
      <c r="P1640" s="14">
        <f>+AVERAGEIF($C$15:C1640,"&lt;&gt;",$B$15:B1640)</f>
        <v>7.9075243902439016</v>
      </c>
    </row>
    <row r="1641" spans="1:16" x14ac:dyDescent="0.25">
      <c r="A1641" s="1">
        <v>42627</v>
      </c>
      <c r="B1641" s="14">
        <v>7.7910000000000004</v>
      </c>
      <c r="G1641">
        <f t="shared" si="185"/>
        <v>18552.560019138044</v>
      </c>
      <c r="H1641">
        <f t="shared" si="186"/>
        <v>17975.711786668839</v>
      </c>
      <c r="I1641" s="5">
        <f t="shared" si="184"/>
        <v>0</v>
      </c>
      <c r="J1641" s="6">
        <f>+H1641+SUM($B$4:$B$5)-SUM($F$15:F1641)</f>
        <v>26344.328628774085</v>
      </c>
      <c r="K1641" s="10">
        <f t="shared" si="187"/>
        <v>-1.1372473344737344E-3</v>
      </c>
      <c r="L1641" s="10">
        <f>+H1641/SUM($F$15:F1641)-1</f>
        <v>-3.0874709243553511E-3</v>
      </c>
      <c r="M1641" s="14">
        <f t="shared" si="190"/>
        <v>0</v>
      </c>
      <c r="N1641" s="14">
        <f t="shared" si="188"/>
        <v>2307.2406349209136</v>
      </c>
      <c r="O1641" s="4">
        <f t="shared" si="189"/>
        <v>7.8151289835066642</v>
      </c>
      <c r="P1641" s="14">
        <f>+AVERAGEIF($C$15:C1641,"&lt;&gt;",$B$15:B1641)</f>
        <v>7.9075243902439016</v>
      </c>
    </row>
    <row r="1642" spans="1:16" x14ac:dyDescent="0.25">
      <c r="A1642" s="1">
        <v>42628</v>
      </c>
      <c r="B1642" s="14">
        <v>7.827</v>
      </c>
      <c r="G1642">
        <f t="shared" si="185"/>
        <v>18638.286133974259</v>
      </c>
      <c r="H1642">
        <f t="shared" si="186"/>
        <v>18058.77244952599</v>
      </c>
      <c r="I1642" s="5">
        <f t="shared" si="184"/>
        <v>0</v>
      </c>
      <c r="J1642" s="6">
        <f>+H1642+SUM($B$4:$B$5)-SUM($F$15:F1642)</f>
        <v>26427.38929163124</v>
      </c>
      <c r="K1642" s="10">
        <f t="shared" si="187"/>
        <v>3.1528859219602801E-3</v>
      </c>
      <c r="L1642" s="10">
        <f>+H1642/SUM($F$15:F1642)-1</f>
        <v>1.5189789597060965E-3</v>
      </c>
      <c r="M1642" s="14">
        <f t="shared" si="190"/>
        <v>0</v>
      </c>
      <c r="N1642" s="14">
        <f t="shared" si="188"/>
        <v>2307.2406349209136</v>
      </c>
      <c r="O1642" s="4">
        <f t="shared" si="189"/>
        <v>7.8151289835066642</v>
      </c>
      <c r="P1642" s="14">
        <f>+AVERAGEIF($C$15:C1642,"&lt;&gt;",$B$15:B1642)</f>
        <v>7.9075243902439016</v>
      </c>
    </row>
    <row r="1643" spans="1:16" x14ac:dyDescent="0.25">
      <c r="A1643" s="1">
        <v>42629</v>
      </c>
      <c r="B1643" s="14">
        <v>7.8470000000000004</v>
      </c>
      <c r="G1643">
        <f t="shared" si="185"/>
        <v>18685.911753327717</v>
      </c>
      <c r="H1643">
        <f t="shared" si="186"/>
        <v>18104.917262224411</v>
      </c>
      <c r="I1643" s="5">
        <f t="shared" si="184"/>
        <v>0</v>
      </c>
      <c r="J1643" s="6">
        <f>+H1643+SUM($B$4:$B$5)-SUM($F$15:F1643)</f>
        <v>26473.534104329658</v>
      </c>
      <c r="K1643" s="10">
        <f t="shared" si="187"/>
        <v>1.7460980420427319E-3</v>
      </c>
      <c r="L1643" s="10">
        <f>+H1643/SUM($F$15:F1643)-1</f>
        <v>4.0781177841848759E-3</v>
      </c>
      <c r="M1643" s="14">
        <f t="shared" si="190"/>
        <v>0</v>
      </c>
      <c r="N1643" s="14">
        <f t="shared" si="188"/>
        <v>2307.2406349209136</v>
      </c>
      <c r="O1643" s="4">
        <f t="shared" si="189"/>
        <v>7.8151289835066642</v>
      </c>
      <c r="P1643" s="14">
        <f>+AVERAGEIF($C$15:C1643,"&lt;&gt;",$B$15:B1643)</f>
        <v>7.9075243902439016</v>
      </c>
    </row>
    <row r="1644" spans="1:16" x14ac:dyDescent="0.25">
      <c r="A1644" s="1">
        <v>42632</v>
      </c>
      <c r="B1644" s="14">
        <v>7.931</v>
      </c>
      <c r="G1644">
        <f t="shared" si="185"/>
        <v>18885.939354612223</v>
      </c>
      <c r="H1644">
        <f t="shared" si="186"/>
        <v>18298.725475557767</v>
      </c>
      <c r="I1644" s="5">
        <f t="shared" si="184"/>
        <v>0</v>
      </c>
      <c r="J1644" s="6">
        <f>+H1644+SUM($B$4:$B$5)-SUM($F$15:F1644)</f>
        <v>26667.342317663017</v>
      </c>
      <c r="K1644" s="10">
        <f t="shared" si="187"/>
        <v>7.3208288915858066E-3</v>
      </c>
      <c r="L1644" s="10">
        <f>+H1644/SUM($F$15:F1644)-1</f>
        <v>1.4826500846994994E-2</v>
      </c>
      <c r="M1644" s="14">
        <f t="shared" si="190"/>
        <v>0</v>
      </c>
      <c r="N1644" s="14">
        <f t="shared" si="188"/>
        <v>2307.2406349209136</v>
      </c>
      <c r="O1644" s="4">
        <f t="shared" si="189"/>
        <v>7.8151289835066642</v>
      </c>
      <c r="P1644" s="14">
        <f>+AVERAGEIF($C$15:C1644,"&lt;&gt;",$B$15:B1644)</f>
        <v>7.9075243902439016</v>
      </c>
    </row>
    <row r="1645" spans="1:16" x14ac:dyDescent="0.25">
      <c r="A1645" s="1">
        <v>42633</v>
      </c>
      <c r="B1645" s="14">
        <v>7.9450000000000003</v>
      </c>
      <c r="G1645">
        <f t="shared" si="185"/>
        <v>18919.277288159639</v>
      </c>
      <c r="H1645">
        <f t="shared" si="186"/>
        <v>18331.02684444666</v>
      </c>
      <c r="I1645" s="5">
        <f t="shared" si="184"/>
        <v>0</v>
      </c>
      <c r="J1645" s="6">
        <f>+H1645+SUM($B$4:$B$5)-SUM($F$15:F1645)</f>
        <v>26699.643686551914</v>
      </c>
      <c r="K1645" s="10">
        <f t="shared" si="187"/>
        <v>1.2112706434754816E-3</v>
      </c>
      <c r="L1645" s="10">
        <f>+H1645/SUM($F$15:F1645)-1</f>
        <v>1.6617898024130051E-2</v>
      </c>
      <c r="M1645" s="14">
        <f t="shared" si="190"/>
        <v>0</v>
      </c>
      <c r="N1645" s="14">
        <f t="shared" si="188"/>
        <v>2307.2406349209136</v>
      </c>
      <c r="O1645" s="4">
        <f t="shared" si="189"/>
        <v>7.8151289835066642</v>
      </c>
      <c r="P1645" s="14">
        <f>+AVERAGEIF($C$15:C1645,"&lt;&gt;",$B$15:B1645)</f>
        <v>7.9075243902439016</v>
      </c>
    </row>
    <row r="1646" spans="1:16" x14ac:dyDescent="0.25">
      <c r="A1646" s="1">
        <v>42634</v>
      </c>
      <c r="B1646" s="14">
        <v>8.0250000000000004</v>
      </c>
      <c r="G1646">
        <f t="shared" si="185"/>
        <v>19109.779765573458</v>
      </c>
      <c r="H1646">
        <f t="shared" si="186"/>
        <v>18515.606095240335</v>
      </c>
      <c r="I1646" s="5">
        <f t="shared" si="184"/>
        <v>0</v>
      </c>
      <c r="J1646" s="6">
        <f>+H1646+SUM($B$4:$B$5)-SUM($F$15:F1646)</f>
        <v>26884.222937345585</v>
      </c>
      <c r="K1646" s="10">
        <f t="shared" si="187"/>
        <v>6.9131728108655643E-3</v>
      </c>
      <c r="L1646" s="10">
        <f>+H1646/SUM($F$15:F1646)-1</f>
        <v>2.6854453322044503E-2</v>
      </c>
      <c r="M1646" s="14">
        <f t="shared" si="190"/>
        <v>0</v>
      </c>
      <c r="N1646" s="14">
        <f t="shared" si="188"/>
        <v>2307.2406349209136</v>
      </c>
      <c r="O1646" s="4">
        <f t="shared" si="189"/>
        <v>7.8151289835066642</v>
      </c>
      <c r="P1646" s="14">
        <f>+AVERAGEIF($C$15:C1646,"&lt;&gt;",$B$15:B1646)</f>
        <v>7.9075243902439016</v>
      </c>
    </row>
    <row r="1647" spans="1:16" x14ac:dyDescent="0.25">
      <c r="A1647" s="1">
        <v>42635</v>
      </c>
      <c r="B1647" s="14">
        <v>8.0809999999999995</v>
      </c>
      <c r="G1647">
        <f t="shared" si="185"/>
        <v>19243.131499763123</v>
      </c>
      <c r="H1647">
        <f t="shared" si="186"/>
        <v>18644.8115707959</v>
      </c>
      <c r="I1647" s="5">
        <f t="shared" si="184"/>
        <v>0</v>
      </c>
      <c r="J1647" s="6">
        <f>+H1647+SUM($B$4:$B$5)-SUM($F$15:F1647)</f>
        <v>27013.42841290115</v>
      </c>
      <c r="K1647" s="10">
        <f t="shared" si="187"/>
        <v>4.8059962847608606E-3</v>
      </c>
      <c r="L1647" s="10">
        <f>+H1647/SUM($F$15:F1647)-1</f>
        <v>3.4020042030584285E-2</v>
      </c>
      <c r="M1647" s="14">
        <f t="shared" si="190"/>
        <v>0</v>
      </c>
      <c r="N1647" s="14">
        <f t="shared" si="188"/>
        <v>2307.2406349209136</v>
      </c>
      <c r="O1647" s="4">
        <f t="shared" si="189"/>
        <v>7.8151289835066642</v>
      </c>
      <c r="P1647" s="14">
        <f>+AVERAGEIF($C$15:C1647,"&lt;&gt;",$B$15:B1647)</f>
        <v>7.9075243902439016</v>
      </c>
    </row>
    <row r="1648" spans="1:16" x14ac:dyDescent="0.25">
      <c r="A1648" s="1">
        <v>42636</v>
      </c>
      <c r="B1648" s="14">
        <v>8.0649999999999995</v>
      </c>
      <c r="G1648">
        <f t="shared" si="185"/>
        <v>19205.031004280358</v>
      </c>
      <c r="H1648">
        <f t="shared" si="186"/>
        <v>18607.895720637163</v>
      </c>
      <c r="I1648" s="5">
        <f t="shared" si="184"/>
        <v>0</v>
      </c>
      <c r="J1648" s="6">
        <f>+H1648+SUM($B$4:$B$5)-SUM($F$15:F1648)</f>
        <v>26976.512562742413</v>
      </c>
      <c r="K1648" s="10">
        <f t="shared" si="187"/>
        <v>-1.366574045858826E-3</v>
      </c>
      <c r="L1648" s="10">
        <f>+H1648/SUM($F$15:F1648)-1</f>
        <v>3.1972730971001395E-2</v>
      </c>
      <c r="M1648" s="14">
        <f t="shared" si="190"/>
        <v>0</v>
      </c>
      <c r="N1648" s="14">
        <f t="shared" si="188"/>
        <v>2307.2406349209136</v>
      </c>
      <c r="O1648" s="4">
        <f t="shared" si="189"/>
        <v>7.8151289835066642</v>
      </c>
      <c r="P1648" s="14">
        <f>+AVERAGEIF($C$15:C1648,"&lt;&gt;",$B$15:B1648)</f>
        <v>7.9075243902439016</v>
      </c>
    </row>
    <row r="1649" spans="1:16" x14ac:dyDescent="0.25">
      <c r="A1649" s="1">
        <v>42639</v>
      </c>
      <c r="B1649" s="14">
        <v>7.9359999999999999</v>
      </c>
      <c r="G1649">
        <f t="shared" si="185"/>
        <v>18897.845759450578</v>
      </c>
      <c r="H1649">
        <f t="shared" si="186"/>
        <v>18310.261678732364</v>
      </c>
      <c r="I1649" s="5">
        <f t="shared" si="184"/>
        <v>0</v>
      </c>
      <c r="J1649" s="6">
        <f>+H1649+SUM($B$4:$B$5)-SUM($F$15:F1649)</f>
        <v>26678.878520837614</v>
      </c>
      <c r="K1649" s="10">
        <f t="shared" si="187"/>
        <v>-1.1033080766557846E-2</v>
      </c>
      <c r="L1649" s="10">
        <f>+H1649/SUM($F$15:F1649)-1</f>
        <v>1.5466285553114245E-2</v>
      </c>
      <c r="M1649" s="14">
        <f t="shared" si="190"/>
        <v>0</v>
      </c>
      <c r="N1649" s="14">
        <f t="shared" si="188"/>
        <v>2307.2406349209136</v>
      </c>
      <c r="O1649" s="4">
        <f t="shared" si="189"/>
        <v>7.8151289835066642</v>
      </c>
      <c r="P1649" s="14">
        <f>+AVERAGEIF($C$15:C1649,"&lt;&gt;",$B$15:B1649)</f>
        <v>7.9075243902439016</v>
      </c>
    </row>
    <row r="1650" spans="1:16" x14ac:dyDescent="0.25">
      <c r="A1650" s="1">
        <v>42640</v>
      </c>
      <c r="B1650" s="14">
        <v>8.0289999999999999</v>
      </c>
      <c r="G1650">
        <f t="shared" si="185"/>
        <v>19119.304889444138</v>
      </c>
      <c r="H1650">
        <f t="shared" si="186"/>
        <v>18524.835057780008</v>
      </c>
      <c r="I1650" s="5">
        <f t="shared" si="184"/>
        <v>0</v>
      </c>
      <c r="J1650" s="6">
        <f>+H1650+SUM($B$4:$B$5)-SUM($F$15:F1650)</f>
        <v>26893.451899885258</v>
      </c>
      <c r="K1650" s="10">
        <f t="shared" si="187"/>
        <v>8.0428185495147186E-3</v>
      </c>
      <c r="L1650" s="10">
        <f>+H1650/SUM($F$15:F1650)-1</f>
        <v>2.7366281086939725E-2</v>
      </c>
      <c r="M1650" s="14">
        <f t="shared" si="190"/>
        <v>0</v>
      </c>
      <c r="N1650" s="14">
        <f t="shared" si="188"/>
        <v>2307.2406349209136</v>
      </c>
      <c r="O1650" s="4">
        <f t="shared" si="189"/>
        <v>7.8151289835066642</v>
      </c>
      <c r="P1650" s="14">
        <f>+AVERAGEIF($C$15:C1650,"&lt;&gt;",$B$15:B1650)</f>
        <v>7.9075243902439016</v>
      </c>
    </row>
    <row r="1651" spans="1:16" x14ac:dyDescent="0.25">
      <c r="A1651" s="1">
        <v>42641</v>
      </c>
      <c r="B1651" s="14">
        <v>8.0419999999999998</v>
      </c>
      <c r="G1651">
        <f t="shared" si="185"/>
        <v>19150.26154202388</v>
      </c>
      <c r="H1651">
        <f t="shared" si="186"/>
        <v>18554.829186033978</v>
      </c>
      <c r="I1651" s="5">
        <f t="shared" si="184"/>
        <v>0</v>
      </c>
      <c r="J1651" s="6">
        <f>+H1651+SUM($B$4:$B$5)-SUM($F$15:F1651)</f>
        <v>26923.446028139231</v>
      </c>
      <c r="K1651" s="10">
        <f t="shared" si="187"/>
        <v>1.1152948444710375E-3</v>
      </c>
      <c r="L1651" s="10">
        <f>+H1651/SUM($F$15:F1651)-1</f>
        <v>2.9029721322850754E-2</v>
      </c>
      <c r="M1651" s="14">
        <f t="shared" si="190"/>
        <v>0</v>
      </c>
      <c r="N1651" s="14">
        <f t="shared" si="188"/>
        <v>2307.2406349209136</v>
      </c>
      <c r="O1651" s="4">
        <f t="shared" si="189"/>
        <v>7.8151289835066642</v>
      </c>
      <c r="P1651" s="14">
        <f>+AVERAGEIF($C$15:C1651,"&lt;&gt;",$B$15:B1651)</f>
        <v>7.9075243902439016</v>
      </c>
    </row>
    <row r="1652" spans="1:16" x14ac:dyDescent="0.25">
      <c r="A1652" s="1">
        <v>42642</v>
      </c>
      <c r="B1652" s="14">
        <v>8.0259999999999998</v>
      </c>
      <c r="G1652">
        <f t="shared" si="185"/>
        <v>19112.161046541118</v>
      </c>
      <c r="H1652">
        <f t="shared" si="186"/>
        <v>18517.913335875244</v>
      </c>
      <c r="I1652" s="5">
        <f t="shared" si="184"/>
        <v>0</v>
      </c>
      <c r="J1652" s="6">
        <f>+H1652+SUM($B$4:$B$5)-SUM($F$15:F1652)</f>
        <v>26886.530177980494</v>
      </c>
      <c r="K1652" s="10">
        <f t="shared" si="187"/>
        <v>-1.3711413509308601E-3</v>
      </c>
      <c r="L1652" s="10">
        <f>+H1652/SUM($F$15:F1652)-1</f>
        <v>2.6982410263267864E-2</v>
      </c>
      <c r="M1652" s="14">
        <f t="shared" si="190"/>
        <v>0</v>
      </c>
      <c r="N1652" s="14">
        <f t="shared" si="188"/>
        <v>2307.2406349209136</v>
      </c>
      <c r="O1652" s="4">
        <f t="shared" si="189"/>
        <v>7.8151289835066642</v>
      </c>
      <c r="P1652" s="14">
        <f>+AVERAGEIF($C$15:C1652,"&lt;&gt;",$B$15:B1652)</f>
        <v>7.9075243902439016</v>
      </c>
    </row>
    <row r="1653" spans="1:16" x14ac:dyDescent="0.25">
      <c r="A1653" s="1">
        <v>42643</v>
      </c>
      <c r="B1653" s="14">
        <v>7.9390000000000001</v>
      </c>
      <c r="G1653">
        <f t="shared" si="185"/>
        <v>18904.989602353591</v>
      </c>
      <c r="H1653">
        <f t="shared" si="186"/>
        <v>18317.183400637125</v>
      </c>
      <c r="I1653" s="5">
        <f t="shared" si="184"/>
        <v>0</v>
      </c>
      <c r="J1653" s="6">
        <f>+H1653+SUM($B$4:$B$5)-SUM($F$15:F1653)</f>
        <v>26685.800242742371</v>
      </c>
      <c r="K1653" s="10">
        <f t="shared" si="187"/>
        <v>-7.4658177871727016E-3</v>
      </c>
      <c r="L1653" s="10">
        <f>+H1653/SUM($F$15:F1653)-1</f>
        <v>1.5850156376785884E-2</v>
      </c>
      <c r="M1653" s="14">
        <f t="shared" si="190"/>
        <v>0</v>
      </c>
      <c r="N1653" s="14">
        <f t="shared" si="188"/>
        <v>2307.2406349209136</v>
      </c>
      <c r="O1653" s="4">
        <f t="shared" si="189"/>
        <v>7.8151289835066642</v>
      </c>
      <c r="P1653" s="14">
        <f>+AVERAGEIF($C$15:C1653,"&lt;&gt;",$B$15:B1653)</f>
        <v>7.9075243902439016</v>
      </c>
    </row>
    <row r="1654" spans="1:16" x14ac:dyDescent="0.25">
      <c r="A1654" s="1">
        <v>42646</v>
      </c>
      <c r="B1654" s="14">
        <v>8.0190000000000001</v>
      </c>
      <c r="G1654">
        <f t="shared" si="185"/>
        <v>19095.492079767406</v>
      </c>
      <c r="H1654">
        <f t="shared" si="186"/>
        <v>18501.762651430796</v>
      </c>
      <c r="I1654" s="5">
        <f t="shared" si="184"/>
        <v>0</v>
      </c>
      <c r="J1654" s="6">
        <f>+H1654+SUM($B$4:$B$5)-SUM($F$15:F1654)</f>
        <v>26870.379493536042</v>
      </c>
      <c r="K1654" s="10">
        <f t="shared" si="187"/>
        <v>6.9167590671699308E-3</v>
      </c>
      <c r="L1654" s="10">
        <f>+H1654/SUM($F$15:F1654)-1</f>
        <v>2.6086711674700114E-2</v>
      </c>
      <c r="M1654" s="14">
        <f t="shared" si="190"/>
        <v>0</v>
      </c>
      <c r="N1654" s="14">
        <f t="shared" si="188"/>
        <v>2307.2406349209136</v>
      </c>
      <c r="O1654" s="4">
        <f t="shared" si="189"/>
        <v>7.8151289835066642</v>
      </c>
      <c r="P1654" s="14">
        <f>+AVERAGEIF($C$15:C1654,"&lt;&gt;",$B$15:B1654)</f>
        <v>7.9075243902439016</v>
      </c>
    </row>
    <row r="1655" spans="1:16" x14ac:dyDescent="0.25">
      <c r="A1655" s="1">
        <v>42647</v>
      </c>
      <c r="B1655" s="14">
        <v>8.0860000000000003</v>
      </c>
      <c r="G1655">
        <f t="shared" si="185"/>
        <v>19255.037904601479</v>
      </c>
      <c r="H1655">
        <f t="shared" si="186"/>
        <v>18656.347773970498</v>
      </c>
      <c r="I1655" s="5">
        <f t="shared" si="184"/>
        <v>0</v>
      </c>
      <c r="J1655" s="6">
        <f>+H1655+SUM($B$4:$B$5)-SUM($F$15:F1655)</f>
        <v>27024.964616075747</v>
      </c>
      <c r="K1655" s="10">
        <f t="shared" si="187"/>
        <v>5.7529936477782595E-3</v>
      </c>
      <c r="L1655" s="10">
        <f>+H1655/SUM($F$15:F1655)-1</f>
        <v>3.4659826736703536E-2</v>
      </c>
      <c r="M1655" s="14">
        <f t="shared" si="190"/>
        <v>0</v>
      </c>
      <c r="N1655" s="14">
        <f t="shared" si="188"/>
        <v>2307.2406349209136</v>
      </c>
      <c r="O1655" s="4">
        <f t="shared" si="189"/>
        <v>7.8151289835066642</v>
      </c>
      <c r="P1655" s="14">
        <f>+AVERAGEIF($C$15:C1655,"&lt;&gt;",$B$15:B1655)</f>
        <v>7.9075243902439016</v>
      </c>
    </row>
    <row r="1656" spans="1:16" x14ac:dyDescent="0.25">
      <c r="A1656" s="1">
        <v>42648</v>
      </c>
      <c r="B1656" s="14">
        <v>8.0579999999999998</v>
      </c>
      <c r="G1656">
        <f t="shared" si="185"/>
        <v>19188.362037506642</v>
      </c>
      <c r="H1656">
        <f t="shared" si="186"/>
        <v>18591.745036192711</v>
      </c>
      <c r="I1656" s="5">
        <f t="shared" si="184"/>
        <v>0</v>
      </c>
      <c r="J1656" s="6">
        <f>+H1656+SUM($B$4:$B$5)-SUM($F$15:F1656)</f>
        <v>26960.361878297961</v>
      </c>
      <c r="K1656" s="10">
        <f t="shared" si="187"/>
        <v>-2.3904837136903279E-3</v>
      </c>
      <c r="L1656" s="10">
        <f>+H1656/SUM($F$15:F1656)-1</f>
        <v>3.1077032382433423E-2</v>
      </c>
      <c r="M1656" s="14">
        <f t="shared" si="190"/>
        <v>0</v>
      </c>
      <c r="N1656" s="14">
        <f t="shared" si="188"/>
        <v>2307.2406349209136</v>
      </c>
      <c r="O1656" s="4">
        <f t="shared" si="189"/>
        <v>7.8151289835066642</v>
      </c>
      <c r="P1656" s="14">
        <f>+AVERAGEIF($C$15:C1656,"&lt;&gt;",$B$15:B1656)</f>
        <v>7.9075243902439016</v>
      </c>
    </row>
    <row r="1657" spans="1:16" x14ac:dyDescent="0.25">
      <c r="A1657" s="1">
        <v>42649</v>
      </c>
      <c r="B1657" s="14">
        <v>8.0939999999999994</v>
      </c>
      <c r="G1657">
        <f t="shared" si="185"/>
        <v>19274.088152342858</v>
      </c>
      <c r="H1657">
        <f t="shared" si="186"/>
        <v>18674.805699049863</v>
      </c>
      <c r="I1657" s="5">
        <f t="shared" si="184"/>
        <v>0</v>
      </c>
      <c r="J1657" s="6">
        <f>+H1657+SUM($B$4:$B$5)-SUM($F$15:F1657)</f>
        <v>27043.422541155109</v>
      </c>
      <c r="K1657" s="10">
        <f t="shared" si="187"/>
        <v>3.0808437673088829E-3</v>
      </c>
      <c r="L1657" s="10">
        <f>+H1657/SUM($F$15:F1657)-1</f>
        <v>3.568348226649487E-2</v>
      </c>
      <c r="M1657" s="14">
        <f t="shared" si="190"/>
        <v>0</v>
      </c>
      <c r="N1657" s="14">
        <f t="shared" si="188"/>
        <v>2307.2406349209136</v>
      </c>
      <c r="O1657" s="4">
        <f t="shared" si="189"/>
        <v>7.8151289835066642</v>
      </c>
      <c r="P1657" s="14">
        <f>+AVERAGEIF($C$15:C1657,"&lt;&gt;",$B$15:B1657)</f>
        <v>7.9075243902439016</v>
      </c>
    </row>
    <row r="1658" spans="1:16" x14ac:dyDescent="0.25">
      <c r="A1658" s="1">
        <v>42650</v>
      </c>
      <c r="B1658" s="14">
        <v>8.0690000000000008</v>
      </c>
      <c r="G1658">
        <f t="shared" si="185"/>
        <v>19214.556128151042</v>
      </c>
      <c r="H1658">
        <f t="shared" si="186"/>
        <v>18617.12468317684</v>
      </c>
      <c r="I1658" s="5">
        <f t="shared" si="184"/>
        <v>0</v>
      </c>
      <c r="J1658" s="6">
        <f>+H1658+SUM($B$4:$B$5)-SUM($F$15:F1658)</f>
        <v>26985.741525282087</v>
      </c>
      <c r="K1658" s="10">
        <f t="shared" si="187"/>
        <v>-2.1329036953530167E-3</v>
      </c>
      <c r="L1658" s="10">
        <f>+H1658/SUM($F$15:F1658)-1</f>
        <v>3.2484558735896618E-2</v>
      </c>
      <c r="M1658" s="14">
        <f t="shared" si="190"/>
        <v>0</v>
      </c>
      <c r="N1658" s="14">
        <f t="shared" si="188"/>
        <v>2307.2406349209136</v>
      </c>
      <c r="O1658" s="4">
        <f t="shared" si="189"/>
        <v>7.8151289835066642</v>
      </c>
      <c r="P1658" s="14">
        <f>+AVERAGEIF($C$15:C1658,"&lt;&gt;",$B$15:B1658)</f>
        <v>7.9075243902439016</v>
      </c>
    </row>
    <row r="1659" spans="1:16" x14ac:dyDescent="0.25">
      <c r="A1659" s="1">
        <v>42653</v>
      </c>
      <c r="B1659" s="14">
        <v>8.1140000000000008</v>
      </c>
      <c r="C1659">
        <f>+$B$3</f>
        <v>200</v>
      </c>
      <c r="D1659" s="7">
        <f>+$D$11</f>
        <v>2.223157894736842</v>
      </c>
      <c r="E1659">
        <v>1.54</v>
      </c>
      <c r="F1659" s="6">
        <f>+C1659-D1659-E1659</f>
        <v>196.23684210526318</v>
      </c>
      <c r="G1659">
        <f t="shared" si="185"/>
        <v>19521.713771696315</v>
      </c>
      <c r="H1659">
        <f t="shared" si="186"/>
        <v>18917.187353853547</v>
      </c>
      <c r="I1659" s="5">
        <f t="shared" si="184"/>
        <v>488000</v>
      </c>
      <c r="J1659" s="6">
        <f>+H1659+SUM($B$4:$B$5)-SUM($F$15:F1659)</f>
        <v>27089.56735385353</v>
      </c>
      <c r="K1659" s="10">
        <f t="shared" si="187"/>
        <v>3.8474328553903536E-3</v>
      </c>
      <c r="L1659" s="10">
        <f>+H1659/SUM($F$15:F1659)-1</f>
        <v>3.7830904630090645E-2</v>
      </c>
      <c r="M1659" s="14">
        <f t="shared" si="190"/>
        <v>24.184969448516533</v>
      </c>
      <c r="N1659" s="14">
        <f t="shared" si="188"/>
        <v>2331.4256043694299</v>
      </c>
      <c r="O1659" s="4">
        <f t="shared" si="189"/>
        <v>7.8182293125025346</v>
      </c>
      <c r="P1659" s="14">
        <f>+AVERAGEIF($C$15:C1659,"&lt;&gt;",$B$15:B1659)</f>
        <v>7.9100120481927707</v>
      </c>
    </row>
    <row r="1660" spans="1:16" x14ac:dyDescent="0.25">
      <c r="A1660" s="1">
        <v>42654</v>
      </c>
      <c r="B1660" s="14">
        <v>8.07</v>
      </c>
      <c r="G1660">
        <f t="shared" si="185"/>
        <v>19415.852863888249</v>
      </c>
      <c r="H1660">
        <f t="shared" si="186"/>
        <v>18814.604627261291</v>
      </c>
      <c r="I1660" s="5">
        <f t="shared" si="184"/>
        <v>0</v>
      </c>
      <c r="J1660" s="6">
        <f>+H1660+SUM($B$4:$B$5)-SUM($F$15:F1660)</f>
        <v>26986.984627261274</v>
      </c>
      <c r="K1660" s="10">
        <f t="shared" si="187"/>
        <v>-3.786798262677471E-3</v>
      </c>
      <c r="L1660" s="10">
        <f>+H1660/SUM($F$15:F1660)-1</f>
        <v>3.2203031841857355E-2</v>
      </c>
      <c r="M1660" s="14">
        <f t="shared" si="190"/>
        <v>0</v>
      </c>
      <c r="N1660" s="14">
        <f t="shared" si="188"/>
        <v>2331.4256043694299</v>
      </c>
      <c r="O1660" s="4">
        <f t="shared" si="189"/>
        <v>7.8182293125025346</v>
      </c>
      <c r="P1660" s="14">
        <f>+AVERAGEIF($C$15:C1660,"&lt;&gt;",$B$15:B1660)</f>
        <v>7.9100120481927707</v>
      </c>
    </row>
    <row r="1661" spans="1:16" x14ac:dyDescent="0.25">
      <c r="A1661" s="1">
        <v>42655</v>
      </c>
      <c r="B1661" s="14">
        <v>8.0779999999999994</v>
      </c>
      <c r="G1661">
        <f t="shared" si="185"/>
        <v>19435.100301671529</v>
      </c>
      <c r="H1661">
        <f t="shared" si="186"/>
        <v>18833.256032096244</v>
      </c>
      <c r="I1661" s="5">
        <f t="shared" si="184"/>
        <v>0</v>
      </c>
      <c r="J1661" s="6">
        <f>+H1661+SUM($B$4:$B$5)-SUM($F$15:F1661)</f>
        <v>27005.63603209623</v>
      </c>
      <c r="K1661" s="10">
        <f t="shared" si="187"/>
        <v>6.9112592950149043E-4</v>
      </c>
      <c r="L1661" s="10">
        <f>+H1661/SUM($F$15:F1661)-1</f>
        <v>3.3226281439717953E-2</v>
      </c>
      <c r="M1661" s="14">
        <f t="shared" si="190"/>
        <v>0</v>
      </c>
      <c r="N1661" s="14">
        <f t="shared" si="188"/>
        <v>2331.4256043694299</v>
      </c>
      <c r="O1661" s="4">
        <f t="shared" si="189"/>
        <v>7.8182293125025346</v>
      </c>
      <c r="P1661" s="14">
        <f>+AVERAGEIF($C$15:C1661,"&lt;&gt;",$B$15:B1661)</f>
        <v>7.9100120481927707</v>
      </c>
    </row>
    <row r="1662" spans="1:16" x14ac:dyDescent="0.25">
      <c r="A1662" s="1">
        <v>42656</v>
      </c>
      <c r="B1662" s="14">
        <v>7.9649999999999999</v>
      </c>
      <c r="G1662">
        <f t="shared" si="185"/>
        <v>19163.230242982638</v>
      </c>
      <c r="H1662">
        <f t="shared" si="186"/>
        <v>18569.804938802499</v>
      </c>
      <c r="I1662" s="5">
        <f t="shared" si="184"/>
        <v>0</v>
      </c>
      <c r="J1662" s="6">
        <f>+H1662+SUM($B$4:$B$5)-SUM($F$15:F1662)</f>
        <v>26742.184938802482</v>
      </c>
      <c r="K1662" s="10">
        <f t="shared" si="187"/>
        <v>-9.7554115363414073E-3</v>
      </c>
      <c r="L1662" s="10">
        <f>+H1662/SUM($F$15:F1662)-1</f>
        <v>1.8772880869937225E-2</v>
      </c>
      <c r="M1662" s="14">
        <f t="shared" si="190"/>
        <v>0</v>
      </c>
      <c r="N1662" s="14">
        <f t="shared" si="188"/>
        <v>2331.4256043694299</v>
      </c>
      <c r="O1662" s="4">
        <f t="shared" si="189"/>
        <v>7.8182293125025346</v>
      </c>
      <c r="P1662" s="14">
        <f>+AVERAGEIF($C$15:C1662,"&lt;&gt;",$B$15:B1662)</f>
        <v>7.9100120481927707</v>
      </c>
    </row>
    <row r="1663" spans="1:16" x14ac:dyDescent="0.25">
      <c r="A1663" s="1">
        <v>42657</v>
      </c>
      <c r="B1663" s="14">
        <v>8.0310000000000006</v>
      </c>
      <c r="G1663">
        <f t="shared" si="185"/>
        <v>19322.021604694735</v>
      </c>
      <c r="H1663">
        <f t="shared" si="186"/>
        <v>18723.679028690884</v>
      </c>
      <c r="I1663" s="5">
        <f t="shared" si="184"/>
        <v>0</v>
      </c>
      <c r="J1663" s="6">
        <f>+H1663+SUM($B$4:$B$5)-SUM($F$15:F1663)</f>
        <v>26896.059028690866</v>
      </c>
      <c r="K1663" s="10">
        <f t="shared" si="187"/>
        <v>5.7539834624775743E-3</v>
      </c>
      <c r="L1663" s="10">
        <f>+H1663/SUM($F$15:F1663)-1</f>
        <v>2.721469005228716E-2</v>
      </c>
      <c r="M1663" s="14">
        <f t="shared" si="190"/>
        <v>0</v>
      </c>
      <c r="N1663" s="14">
        <f t="shared" si="188"/>
        <v>2331.4256043694299</v>
      </c>
      <c r="O1663" s="4">
        <f t="shared" si="189"/>
        <v>7.8182293125025346</v>
      </c>
      <c r="P1663" s="14">
        <f>+AVERAGEIF($C$15:C1663,"&lt;&gt;",$B$15:B1663)</f>
        <v>7.9100120481927707</v>
      </c>
    </row>
    <row r="1664" spans="1:16" x14ac:dyDescent="0.25">
      <c r="A1664" s="1">
        <v>42660</v>
      </c>
      <c r="B1664" s="14">
        <v>8.02</v>
      </c>
      <c r="G1664">
        <f t="shared" si="185"/>
        <v>19295.556377742716</v>
      </c>
      <c r="H1664">
        <f t="shared" si="186"/>
        <v>18698.033347042816</v>
      </c>
      <c r="I1664" s="5">
        <f t="shared" si="184"/>
        <v>0</v>
      </c>
      <c r="J1664" s="6">
        <f>+H1664+SUM($B$4:$B$5)-SUM($F$15:F1664)</f>
        <v>26870.413347042802</v>
      </c>
      <c r="K1664" s="10">
        <f t="shared" si="187"/>
        <v>-9.5351075860994339E-4</v>
      </c>
      <c r="L1664" s="10">
        <f>+H1664/SUM($F$15:F1664)-1</f>
        <v>2.5807721855228616E-2</v>
      </c>
      <c r="M1664" s="14">
        <f t="shared" si="190"/>
        <v>0</v>
      </c>
      <c r="N1664" s="14">
        <f t="shared" si="188"/>
        <v>2331.4256043694299</v>
      </c>
      <c r="O1664" s="4">
        <f t="shared" si="189"/>
        <v>7.8182293125025346</v>
      </c>
      <c r="P1664" s="14">
        <f>+AVERAGEIF($C$15:C1664,"&lt;&gt;",$B$15:B1664)</f>
        <v>7.9100120481927707</v>
      </c>
    </row>
    <row r="1665" spans="1:16" x14ac:dyDescent="0.25">
      <c r="A1665" s="1">
        <v>42661</v>
      </c>
      <c r="B1665" s="14">
        <v>8.1449999999999996</v>
      </c>
      <c r="G1665">
        <f t="shared" si="185"/>
        <v>19596.297593106534</v>
      </c>
      <c r="H1665">
        <f t="shared" si="186"/>
        <v>18989.461547588995</v>
      </c>
      <c r="I1665" s="5">
        <f t="shared" si="184"/>
        <v>0</v>
      </c>
      <c r="J1665" s="6">
        <f>+H1665+SUM($B$4:$B$5)-SUM($F$15:F1665)</f>
        <v>27161.841547588981</v>
      </c>
      <c r="K1665" s="10">
        <f t="shared" si="187"/>
        <v>1.0845691012723258E-2</v>
      </c>
      <c r="L1665" s="10">
        <f>+H1665/SUM($F$15:F1665)-1</f>
        <v>4.1795996821800241E-2</v>
      </c>
      <c r="M1665" s="14">
        <f t="shared" si="190"/>
        <v>0</v>
      </c>
      <c r="N1665" s="14">
        <f t="shared" si="188"/>
        <v>2331.4256043694299</v>
      </c>
      <c r="O1665" s="4">
        <f t="shared" si="189"/>
        <v>7.8182293125025346</v>
      </c>
      <c r="P1665" s="14">
        <f>+AVERAGEIF($C$15:C1665,"&lt;&gt;",$B$15:B1665)</f>
        <v>7.9100120481927707</v>
      </c>
    </row>
    <row r="1666" spans="1:16" x14ac:dyDescent="0.25">
      <c r="A1666" s="1">
        <v>42662</v>
      </c>
      <c r="B1666" s="14">
        <v>8.1910000000000007</v>
      </c>
      <c r="G1666">
        <f t="shared" si="185"/>
        <v>19706.970360360421</v>
      </c>
      <c r="H1666">
        <f t="shared" si="186"/>
        <v>19096.707125389989</v>
      </c>
      <c r="I1666" s="5">
        <f t="shared" si="184"/>
        <v>0</v>
      </c>
      <c r="J1666" s="6">
        <f>+H1666+SUM($B$4:$B$5)-SUM($F$15:F1666)</f>
        <v>27269.087125389979</v>
      </c>
      <c r="K1666" s="10">
        <f t="shared" si="187"/>
        <v>3.9483912610673855E-3</v>
      </c>
      <c r="L1666" s="10">
        <f>+H1666/SUM($F$15:F1666)-1</f>
        <v>4.7679682009498459E-2</v>
      </c>
      <c r="M1666" s="14">
        <f t="shared" si="190"/>
        <v>0</v>
      </c>
      <c r="N1666" s="14">
        <f t="shared" si="188"/>
        <v>2331.4256043694299</v>
      </c>
      <c r="O1666" s="4">
        <f t="shared" si="189"/>
        <v>7.8182293125025346</v>
      </c>
      <c r="P1666" s="14">
        <f>+AVERAGEIF($C$15:C1666,"&lt;&gt;",$B$15:B1666)</f>
        <v>7.9100120481927707</v>
      </c>
    </row>
    <row r="1667" spans="1:16" x14ac:dyDescent="0.25">
      <c r="A1667" s="1">
        <v>42663</v>
      </c>
      <c r="B1667" s="14">
        <v>8.2189999999999994</v>
      </c>
      <c r="G1667">
        <f t="shared" si="185"/>
        <v>19774.336392601912</v>
      </c>
      <c r="H1667">
        <f t="shared" si="186"/>
        <v>19161.987042312328</v>
      </c>
      <c r="I1667" s="5">
        <f t="shared" si="184"/>
        <v>0</v>
      </c>
      <c r="J1667" s="6">
        <f>+H1667+SUM($B$4:$B$5)-SUM($F$15:F1667)</f>
        <v>27334.367042312315</v>
      </c>
      <c r="K1667" s="10">
        <f t="shared" si="187"/>
        <v>2.3939164748039143E-3</v>
      </c>
      <c r="L1667" s="10">
        <f>+H1667/SUM($F$15:F1667)-1</f>
        <v>5.126105560201033E-2</v>
      </c>
      <c r="M1667" s="14">
        <f t="shared" si="190"/>
        <v>0</v>
      </c>
      <c r="N1667" s="14">
        <f t="shared" si="188"/>
        <v>2331.4256043694299</v>
      </c>
      <c r="O1667" s="4">
        <f t="shared" si="189"/>
        <v>7.8182293125025346</v>
      </c>
      <c r="P1667" s="14">
        <f>+AVERAGEIF($C$15:C1667,"&lt;&gt;",$B$15:B1667)</f>
        <v>7.9100120481927707</v>
      </c>
    </row>
    <row r="1668" spans="1:16" x14ac:dyDescent="0.25">
      <c r="A1668" s="1">
        <v>42664</v>
      </c>
      <c r="B1668" s="14">
        <v>8.2379999999999995</v>
      </c>
      <c r="G1668">
        <f t="shared" si="185"/>
        <v>19820.049057337215</v>
      </c>
      <c r="H1668">
        <f t="shared" si="186"/>
        <v>19206.284128795349</v>
      </c>
      <c r="I1668" s="5">
        <f t="shared" si="184"/>
        <v>0</v>
      </c>
      <c r="J1668" s="6">
        <f>+H1668+SUM($B$4:$B$5)-SUM($F$15:F1668)</f>
        <v>27378.664128795335</v>
      </c>
      <c r="K1668" s="10">
        <f t="shared" si="187"/>
        <v>1.6205638277428935E-3</v>
      </c>
      <c r="L1668" s="10">
        <f>+H1668/SUM($F$15:F1668)-1</f>
        <v>5.3691273396929251E-2</v>
      </c>
      <c r="M1668" s="14">
        <f t="shared" si="190"/>
        <v>0</v>
      </c>
      <c r="N1668" s="14">
        <f t="shared" si="188"/>
        <v>2331.4256043694299</v>
      </c>
      <c r="O1668" s="4">
        <f t="shared" si="189"/>
        <v>7.8182293125025346</v>
      </c>
      <c r="P1668" s="14">
        <f>+AVERAGEIF($C$15:C1668,"&lt;&gt;",$B$15:B1668)</f>
        <v>7.9100120481927707</v>
      </c>
    </row>
    <row r="1669" spans="1:16" x14ac:dyDescent="0.25">
      <c r="A1669" s="1">
        <v>42667</v>
      </c>
      <c r="B1669" s="14">
        <v>8.2870000000000008</v>
      </c>
      <c r="G1669">
        <f t="shared" si="185"/>
        <v>19937.939613759838</v>
      </c>
      <c r="H1669">
        <f t="shared" si="186"/>
        <v>19320.523983409454</v>
      </c>
      <c r="I1669" s="5">
        <f t="shared" si="184"/>
        <v>0</v>
      </c>
      <c r="J1669" s="6">
        <f>+H1669+SUM($B$4:$B$5)-SUM($F$15:F1669)</f>
        <v>27492.90398340944</v>
      </c>
      <c r="K1669" s="10">
        <f t="shared" si="187"/>
        <v>4.172586875557327E-3</v>
      </c>
      <c r="L1669" s="10">
        <f>+H1669/SUM($F$15:F1669)-1</f>
        <v>5.9958677183825415E-2</v>
      </c>
      <c r="M1669" s="14">
        <f t="shared" si="190"/>
        <v>0</v>
      </c>
      <c r="N1669" s="14">
        <f t="shared" si="188"/>
        <v>2331.4256043694299</v>
      </c>
      <c r="O1669" s="4">
        <f t="shared" si="189"/>
        <v>7.8182293125025346</v>
      </c>
      <c r="P1669" s="14">
        <f>+AVERAGEIF($C$15:C1669,"&lt;&gt;",$B$15:B1669)</f>
        <v>7.9100120481927707</v>
      </c>
    </row>
    <row r="1670" spans="1:16" x14ac:dyDescent="0.25">
      <c r="A1670" s="1">
        <v>42668</v>
      </c>
      <c r="B1670" s="14">
        <v>8.3040000000000003</v>
      </c>
      <c r="G1670">
        <f t="shared" si="185"/>
        <v>19978.840419049317</v>
      </c>
      <c r="H1670">
        <f t="shared" si="186"/>
        <v>19360.158218683733</v>
      </c>
      <c r="I1670" s="5">
        <f t="shared" si="184"/>
        <v>0</v>
      </c>
      <c r="J1670" s="6">
        <f>+H1670+SUM($B$4:$B$5)-SUM($F$15:F1670)</f>
        <v>27532.53821868372</v>
      </c>
      <c r="K1670" s="10">
        <f t="shared" si="187"/>
        <v>1.4416169095194942E-3</v>
      </c>
      <c r="L1670" s="10">
        <f>+H1670/SUM($F$15:F1670)-1</f>
        <v>6.2133082579278964E-2</v>
      </c>
      <c r="M1670" s="14">
        <f t="shared" si="190"/>
        <v>0</v>
      </c>
      <c r="N1670" s="14">
        <f t="shared" si="188"/>
        <v>2331.4256043694299</v>
      </c>
      <c r="O1670" s="4">
        <f t="shared" si="189"/>
        <v>7.8182293125025346</v>
      </c>
      <c r="P1670" s="14">
        <f>+AVERAGEIF($C$15:C1670,"&lt;&gt;",$B$15:B1670)</f>
        <v>7.9100120481927707</v>
      </c>
    </row>
    <row r="1671" spans="1:16" x14ac:dyDescent="0.25">
      <c r="A1671" s="1">
        <v>42669</v>
      </c>
      <c r="B1671" s="14">
        <v>8.1989999999999998</v>
      </c>
      <c r="G1671">
        <f t="shared" si="185"/>
        <v>19726.217798143705</v>
      </c>
      <c r="H1671">
        <f t="shared" si="186"/>
        <v>19115.358530224941</v>
      </c>
      <c r="I1671" s="5">
        <f t="shared" si="184"/>
        <v>0</v>
      </c>
      <c r="J1671" s="6">
        <f>+H1671+SUM($B$4:$B$5)-SUM($F$15:F1671)</f>
        <v>27287.738530224928</v>
      </c>
      <c r="K1671" s="10">
        <f t="shared" si="187"/>
        <v>-8.8912866120228751E-3</v>
      </c>
      <c r="L1671" s="10">
        <f>+H1671/SUM($F$15:F1671)-1</f>
        <v>4.8702931607358835E-2</v>
      </c>
      <c r="M1671" s="14">
        <f t="shared" si="190"/>
        <v>0</v>
      </c>
      <c r="N1671" s="14">
        <f t="shared" si="188"/>
        <v>2331.4256043694299</v>
      </c>
      <c r="O1671" s="4">
        <f t="shared" si="189"/>
        <v>7.8182293125025346</v>
      </c>
      <c r="P1671" s="14">
        <f>+AVERAGEIF($C$15:C1671,"&lt;&gt;",$B$15:B1671)</f>
        <v>7.9100120481927707</v>
      </c>
    </row>
    <row r="1672" spans="1:16" x14ac:dyDescent="0.25">
      <c r="A1672" s="1">
        <v>42670</v>
      </c>
      <c r="B1672" s="14">
        <v>8.1530000000000005</v>
      </c>
      <c r="G1672">
        <f t="shared" si="185"/>
        <v>19615.545030889822</v>
      </c>
      <c r="H1672">
        <f t="shared" si="186"/>
        <v>19008.112952423948</v>
      </c>
      <c r="I1672" s="5">
        <f t="shared" si="184"/>
        <v>0</v>
      </c>
      <c r="J1672" s="6">
        <f>+H1672+SUM($B$4:$B$5)-SUM($F$15:F1672)</f>
        <v>27180.492952423938</v>
      </c>
      <c r="K1672" s="10">
        <f t="shared" si="187"/>
        <v>-3.9301746343765043E-3</v>
      </c>
      <c r="L1672" s="10">
        <f>+H1672/SUM($F$15:F1672)-1</f>
        <v>4.2819246419660617E-2</v>
      </c>
      <c r="M1672" s="14">
        <f t="shared" si="190"/>
        <v>0</v>
      </c>
      <c r="N1672" s="14">
        <f t="shared" si="188"/>
        <v>2331.4256043694299</v>
      </c>
      <c r="O1672" s="4">
        <f t="shared" si="189"/>
        <v>7.8182293125025346</v>
      </c>
      <c r="P1672" s="14">
        <f>+AVERAGEIF($C$15:C1672,"&lt;&gt;",$B$15:B1672)</f>
        <v>7.9100120481927707</v>
      </c>
    </row>
    <row r="1673" spans="1:16" x14ac:dyDescent="0.25">
      <c r="A1673" s="1">
        <v>42671</v>
      </c>
      <c r="B1673" s="14">
        <v>8.1289999999999996</v>
      </c>
      <c r="G1673">
        <f t="shared" si="185"/>
        <v>19557.802717539966</v>
      </c>
      <c r="H1673">
        <f t="shared" si="186"/>
        <v>18952.158737919079</v>
      </c>
      <c r="I1673" s="5">
        <f t="shared" si="184"/>
        <v>0</v>
      </c>
      <c r="J1673" s="6">
        <f>+H1673+SUM($B$4:$B$5)-SUM($F$15:F1673)</f>
        <v>27124.538737919062</v>
      </c>
      <c r="K1673" s="10">
        <f t="shared" si="187"/>
        <v>-2.0586166190148525E-3</v>
      </c>
      <c r="L1673" s="10">
        <f>+H1673/SUM($F$15:F1673)-1</f>
        <v>3.97494976260786E-2</v>
      </c>
      <c r="M1673" s="14">
        <f t="shared" si="190"/>
        <v>0</v>
      </c>
      <c r="N1673" s="14">
        <f t="shared" si="188"/>
        <v>2331.4256043694299</v>
      </c>
      <c r="O1673" s="4">
        <f t="shared" si="189"/>
        <v>7.8182293125025346</v>
      </c>
      <c r="P1673" s="14">
        <f>+AVERAGEIF($C$15:C1673,"&lt;&gt;",$B$15:B1673)</f>
        <v>7.9100120481927707</v>
      </c>
    </row>
    <row r="1674" spans="1:16" x14ac:dyDescent="0.25">
      <c r="A1674" s="1">
        <v>42676</v>
      </c>
      <c r="B1674" s="14">
        <v>7.8929999999999998</v>
      </c>
      <c r="G1674">
        <f t="shared" si="185"/>
        <v>18990.003302933073</v>
      </c>
      <c r="H1674">
        <f t="shared" si="186"/>
        <v>18401.942295287896</v>
      </c>
      <c r="I1674" s="5">
        <f t="shared" si="184"/>
        <v>0</v>
      </c>
      <c r="J1674" s="6">
        <f>+H1674+SUM($B$4:$B$5)-SUM($F$15:F1674)</f>
        <v>26574.322295287882</v>
      </c>
      <c r="K1674" s="10">
        <f t="shared" si="187"/>
        <v>-2.0284822092181742E-2</v>
      </c>
      <c r="L1674" s="10">
        <f>+H1674/SUM($F$15:F1674)-1</f>
        <v>9.5636344891918412E-3</v>
      </c>
      <c r="M1674" s="14">
        <f t="shared" si="190"/>
        <v>0</v>
      </c>
      <c r="N1674" s="14">
        <f t="shared" si="188"/>
        <v>2331.4256043694299</v>
      </c>
      <c r="O1674" s="4">
        <f t="shared" si="189"/>
        <v>7.8182293125025346</v>
      </c>
      <c r="P1674" s="14">
        <f>+AVERAGEIF($C$15:C1674,"&lt;&gt;",$B$15:B1674)</f>
        <v>7.9100120481927707</v>
      </c>
    </row>
    <row r="1675" spans="1:16" x14ac:dyDescent="0.25">
      <c r="A1675" s="1">
        <v>42677</v>
      </c>
      <c r="B1675" s="14">
        <v>7.8630000000000004</v>
      </c>
      <c r="G1675">
        <f t="shared" si="185"/>
        <v>18917.825411245758</v>
      </c>
      <c r="H1675">
        <f t="shared" si="186"/>
        <v>18331.999527156815</v>
      </c>
      <c r="I1675" s="5">
        <f t="shared" si="184"/>
        <v>0</v>
      </c>
      <c r="J1675" s="6">
        <f>+H1675+SUM($B$4:$B$5)-SUM($F$15:F1675)</f>
        <v>26504.379527156805</v>
      </c>
      <c r="K1675" s="10">
        <f t="shared" si="187"/>
        <v>-2.6319680838475801E-3</v>
      </c>
      <c r="L1675" s="10">
        <f>+H1675/SUM($F$15:F1675)-1</f>
        <v>5.72644849721482E-3</v>
      </c>
      <c r="M1675" s="14">
        <f t="shared" si="190"/>
        <v>0</v>
      </c>
      <c r="N1675" s="14">
        <f t="shared" si="188"/>
        <v>2331.4256043694299</v>
      </c>
      <c r="O1675" s="4">
        <f t="shared" si="189"/>
        <v>7.8182293125025346</v>
      </c>
      <c r="P1675" s="14">
        <f>+AVERAGEIF($C$15:C1675,"&lt;&gt;",$B$15:B1675)</f>
        <v>7.9100120481927707</v>
      </c>
    </row>
    <row r="1676" spans="1:16" x14ac:dyDescent="0.25">
      <c r="A1676" s="1">
        <v>42678</v>
      </c>
      <c r="B1676" s="14">
        <v>7.8040000000000003</v>
      </c>
      <c r="G1676">
        <f t="shared" si="185"/>
        <v>18775.875557594034</v>
      </c>
      <c r="H1676">
        <f t="shared" si="186"/>
        <v>18194.44541649902</v>
      </c>
      <c r="I1676" s="5">
        <f t="shared" si="184"/>
        <v>0</v>
      </c>
      <c r="J1676" s="6">
        <f>+H1676+SUM($B$4:$B$5)-SUM($F$15:F1676)</f>
        <v>26366.825416499003</v>
      </c>
      <c r="K1676" s="10">
        <f t="shared" si="187"/>
        <v>-5.1898634532026033E-3</v>
      </c>
      <c r="L1676" s="10">
        <f>+H1676/SUM($F$15:F1676)-1</f>
        <v>-1.8200172870069808E-3</v>
      </c>
      <c r="M1676" s="14">
        <f t="shared" si="190"/>
        <v>0</v>
      </c>
      <c r="N1676" s="14">
        <f t="shared" si="188"/>
        <v>2331.4256043694299</v>
      </c>
      <c r="O1676" s="4">
        <f t="shared" si="189"/>
        <v>7.8182293125025346</v>
      </c>
      <c r="P1676" s="14">
        <f>+AVERAGEIF($C$15:C1676,"&lt;&gt;",$B$15:B1676)</f>
        <v>7.9100120481927707</v>
      </c>
    </row>
    <row r="1677" spans="1:16" x14ac:dyDescent="0.25">
      <c r="A1677" s="1">
        <v>42681</v>
      </c>
      <c r="B1677" s="14">
        <v>7.9850000000000003</v>
      </c>
      <c r="G1677">
        <f t="shared" si="185"/>
        <v>19211.348837440848</v>
      </c>
      <c r="H1677">
        <f t="shared" si="186"/>
        <v>18616.433450889886</v>
      </c>
      <c r="I1677" s="5">
        <f t="shared" si="184"/>
        <v>0</v>
      </c>
      <c r="J1677" s="6">
        <f>+H1677+SUM($B$4:$B$5)-SUM($F$15:F1677)</f>
        <v>26788.813450889877</v>
      </c>
      <c r="K1677" s="10">
        <f t="shared" si="187"/>
        <v>1.6004506713455768E-2</v>
      </c>
      <c r="L1677" s="10">
        <f>+H1677/SUM($F$15:F1677)-1</f>
        <v>2.1331004864588499E-2</v>
      </c>
      <c r="M1677" s="14">
        <f t="shared" si="190"/>
        <v>0</v>
      </c>
      <c r="N1677" s="14">
        <f t="shared" si="188"/>
        <v>2331.4256043694299</v>
      </c>
      <c r="O1677" s="4">
        <f t="shared" si="189"/>
        <v>7.8182293125025346</v>
      </c>
      <c r="P1677" s="14">
        <f>+AVERAGEIF($C$15:C1677,"&lt;&gt;",$B$15:B1677)</f>
        <v>7.9100120481927707</v>
      </c>
    </row>
    <row r="1678" spans="1:16" x14ac:dyDescent="0.25">
      <c r="A1678" s="1">
        <v>42682</v>
      </c>
      <c r="B1678" s="14">
        <v>8.0370000000000008</v>
      </c>
      <c r="C1678">
        <f>+$B$3</f>
        <v>200</v>
      </c>
      <c r="D1678" s="7">
        <f>+$D$11</f>
        <v>2.223157894736842</v>
      </c>
      <c r="E1678">
        <v>1.54</v>
      </c>
      <c r="F1678" s="6">
        <f>+C1678-D1678-E1678</f>
        <v>196.23684210526318</v>
      </c>
      <c r="G1678">
        <f t="shared" si="185"/>
        <v>19536.457183032198</v>
      </c>
      <c r="H1678">
        <f t="shared" si="186"/>
        <v>18933.904424422359</v>
      </c>
      <c r="I1678" s="5">
        <f t="shared" si="184"/>
        <v>482200</v>
      </c>
      <c r="J1678" s="6">
        <f>+H1678+SUM($B$4:$B$5)-SUM($F$15:F1678)</f>
        <v>26910.047582317085</v>
      </c>
      <c r="K1678" s="10">
        <f t="shared" si="187"/>
        <v>4.5255506239370025E-3</v>
      </c>
      <c r="L1678" s="10">
        <f>+H1678/SUM($F$15:F1678)-1</f>
        <v>2.768408301737546E-2</v>
      </c>
      <c r="M1678" s="14">
        <f t="shared" si="190"/>
        <v>24.416678126821346</v>
      </c>
      <c r="N1678" s="14">
        <f t="shared" si="188"/>
        <v>2355.8422824962513</v>
      </c>
      <c r="O1678" s="4">
        <f t="shared" si="189"/>
        <v>7.8204967195780828</v>
      </c>
      <c r="P1678" s="14">
        <f>+AVERAGEIF($C$15:C1678,"&lt;&gt;",$B$15:B1678)</f>
        <v>7.9115238095238096</v>
      </c>
    </row>
    <row r="1679" spans="1:16" x14ac:dyDescent="0.25">
      <c r="A1679" s="1">
        <v>42683</v>
      </c>
      <c r="B1679" s="14">
        <v>7.9130000000000003</v>
      </c>
      <c r="G1679">
        <f t="shared" si="185"/>
        <v>19235.036168885625</v>
      </c>
      <c r="H1679">
        <f t="shared" si="186"/>
        <v>18641.779981392821</v>
      </c>
      <c r="I1679" s="5">
        <f t="shared" si="184"/>
        <v>0</v>
      </c>
      <c r="J1679" s="6">
        <f>+H1679+SUM($B$4:$B$5)-SUM($F$15:F1679)</f>
        <v>26617.923139287544</v>
      </c>
      <c r="K1679" s="10">
        <f t="shared" si="187"/>
        <v>-1.0855589984965275E-2</v>
      </c>
      <c r="L1679" s="10">
        <f>+H1679/SUM($F$15:F1679)-1</f>
        <v>1.1828312668469509E-2</v>
      </c>
      <c r="M1679" s="14">
        <f t="shared" si="190"/>
        <v>0</v>
      </c>
      <c r="N1679" s="14">
        <f t="shared" si="188"/>
        <v>2355.8422824962513</v>
      </c>
      <c r="O1679" s="4">
        <f t="shared" si="189"/>
        <v>7.8204967195780828</v>
      </c>
      <c r="P1679" s="14">
        <f>+AVERAGEIF($C$15:C1679,"&lt;&gt;",$B$15:B1679)</f>
        <v>7.9115238095238096</v>
      </c>
    </row>
    <row r="1680" spans="1:16" x14ac:dyDescent="0.25">
      <c r="A1680" s="1">
        <v>42684</v>
      </c>
      <c r="B1680" s="14">
        <v>7.9240000000000004</v>
      </c>
      <c r="G1680">
        <f t="shared" si="185"/>
        <v>19261.775129817983</v>
      </c>
      <c r="H1680">
        <f t="shared" si="186"/>
        <v>18667.694246500283</v>
      </c>
      <c r="I1680" s="5">
        <f t="shared" ref="I1680:I1743" si="191">+C1680*(MAX($A:$A)-A1680)</f>
        <v>0</v>
      </c>
      <c r="J1680" s="6">
        <f>+H1680+SUM($B$4:$B$5)-SUM($F$15:F1680)</f>
        <v>26643.837404395003</v>
      </c>
      <c r="K1680" s="10">
        <f t="shared" si="187"/>
        <v>9.7356450282970464E-4</v>
      </c>
      <c r="L1680" s="10">
        <f>+H1680/SUM($F$15:F1680)-1</f>
        <v>1.3234872941356501E-2</v>
      </c>
      <c r="M1680" s="14">
        <f t="shared" si="190"/>
        <v>0</v>
      </c>
      <c r="N1680" s="14">
        <f t="shared" si="188"/>
        <v>2355.8422824962513</v>
      </c>
      <c r="O1680" s="4">
        <f t="shared" si="189"/>
        <v>7.8204967195780828</v>
      </c>
      <c r="P1680" s="14">
        <f>+AVERAGEIF($C$15:C1680,"&lt;&gt;",$B$15:B1680)</f>
        <v>7.9115238095238096</v>
      </c>
    </row>
    <row r="1681" spans="1:16" x14ac:dyDescent="0.25">
      <c r="A1681" s="1">
        <v>42685</v>
      </c>
      <c r="B1681" s="14">
        <v>7.7169999999999996</v>
      </c>
      <c r="G1681">
        <f t="shared" ref="G1681:G1744" si="192">+(B1681/B1680*G1680)+C1681</f>
        <v>18758.596501363623</v>
      </c>
      <c r="H1681">
        <f t="shared" ref="H1681:H1744" si="193">+(B1681/B1680*H1680)+F1681</f>
        <v>18180.034894023556</v>
      </c>
      <c r="I1681" s="5">
        <f t="shared" si="191"/>
        <v>0</v>
      </c>
      <c r="J1681" s="6">
        <f>+H1681+SUM($B$4:$B$5)-SUM($F$15:F1681)</f>
        <v>26156.178051918279</v>
      </c>
      <c r="K1681" s="10">
        <f t="shared" ref="K1681:K1744" si="194">+J1681/J1680-1</f>
        <v>-1.8302894777322165E-2</v>
      </c>
      <c r="L1681" s="10">
        <f>+H1681/SUM($F$15:F1681)-1</f>
        <v>-1.3234034012058693E-2</v>
      </c>
      <c r="M1681" s="14">
        <f t="shared" si="190"/>
        <v>0</v>
      </c>
      <c r="N1681" s="14">
        <f t="shared" ref="N1681:N1744" si="195">+M1681+N1680</f>
        <v>2355.8422824962513</v>
      </c>
      <c r="O1681" s="4">
        <f t="shared" ref="O1681:O1744" si="196">((O1680*N1680)+(B1681*M1681))/N1681</f>
        <v>7.8204967195780828</v>
      </c>
      <c r="P1681" s="14">
        <f>+AVERAGEIF($C$15:C1681,"&lt;&gt;",$B$15:B1681)</f>
        <v>7.9115238095238096</v>
      </c>
    </row>
    <row r="1682" spans="1:16" x14ac:dyDescent="0.25">
      <c r="A1682" s="1">
        <v>42688</v>
      </c>
      <c r="B1682" s="14">
        <v>7.7110000000000003</v>
      </c>
      <c r="G1682">
        <f t="shared" si="192"/>
        <v>18744.011613582341</v>
      </c>
      <c r="H1682">
        <f t="shared" si="193"/>
        <v>18165.89984032858</v>
      </c>
      <c r="I1682" s="5">
        <f t="shared" si="191"/>
        <v>0</v>
      </c>
      <c r="J1682" s="6">
        <f>+H1682+SUM($B$4:$B$5)-SUM($F$15:F1682)</f>
        <v>26142.042998223304</v>
      </c>
      <c r="K1682" s="10">
        <f t="shared" si="194"/>
        <v>-5.4040975202562791E-4</v>
      </c>
      <c r="L1682" s="10">
        <f>+H1682/SUM($F$15:F1682)-1</f>
        <v>-1.4001248706360436E-2</v>
      </c>
      <c r="M1682" s="14">
        <f t="shared" si="190"/>
        <v>0</v>
      </c>
      <c r="N1682" s="14">
        <f t="shared" si="195"/>
        <v>2355.8422824962513</v>
      </c>
      <c r="O1682" s="4">
        <f t="shared" si="196"/>
        <v>7.8204967195780828</v>
      </c>
      <c r="P1682" s="14">
        <f>+AVERAGEIF($C$15:C1682,"&lt;&gt;",$B$15:B1682)</f>
        <v>7.9115238095238096</v>
      </c>
    </row>
    <row r="1683" spans="1:16" x14ac:dyDescent="0.25">
      <c r="A1683" s="1">
        <v>42689</v>
      </c>
      <c r="B1683" s="14">
        <v>7.7290000000000001</v>
      </c>
      <c r="G1683">
        <f t="shared" si="192"/>
        <v>18787.766276926199</v>
      </c>
      <c r="H1683">
        <f t="shared" si="193"/>
        <v>18208.305001413511</v>
      </c>
      <c r="I1683" s="5">
        <f t="shared" si="191"/>
        <v>0</v>
      </c>
      <c r="J1683" s="6">
        <f>+H1683+SUM($B$4:$B$5)-SUM($F$15:F1683)</f>
        <v>26184.448159308231</v>
      </c>
      <c r="K1683" s="10">
        <f t="shared" si="194"/>
        <v>1.6221058579013459E-3</v>
      </c>
      <c r="L1683" s="10">
        <f>+H1683/SUM($F$15:F1683)-1</f>
        <v>-1.1699604623454873E-2</v>
      </c>
      <c r="M1683" s="14">
        <f t="shared" ref="M1683:M1746" si="197">+F1683/B1683</f>
        <v>0</v>
      </c>
      <c r="N1683" s="14">
        <f t="shared" si="195"/>
        <v>2355.8422824962513</v>
      </c>
      <c r="O1683" s="4">
        <f t="shared" si="196"/>
        <v>7.8204967195780828</v>
      </c>
      <c r="P1683" s="14">
        <f>+AVERAGEIF($C$15:C1683,"&lt;&gt;",$B$15:B1683)</f>
        <v>7.9115238095238096</v>
      </c>
    </row>
    <row r="1684" spans="1:16" x14ac:dyDescent="0.25">
      <c r="A1684" s="1">
        <v>42690</v>
      </c>
      <c r="B1684" s="14">
        <v>7.8129999999999997</v>
      </c>
      <c r="G1684">
        <f t="shared" si="192"/>
        <v>18991.954705864198</v>
      </c>
      <c r="H1684">
        <f t="shared" si="193"/>
        <v>18406.195753143194</v>
      </c>
      <c r="I1684" s="5">
        <f t="shared" si="191"/>
        <v>0</v>
      </c>
      <c r="J1684" s="6">
        <f>+H1684+SUM($B$4:$B$5)-SUM($F$15:F1684)</f>
        <v>26382.338911037921</v>
      </c>
      <c r="K1684" s="10">
        <f t="shared" si="194"/>
        <v>7.557568161288275E-3</v>
      </c>
      <c r="L1684" s="10">
        <f>+H1684/SUM($F$15:F1684)-1</f>
        <v>-9.5859890322858021E-4</v>
      </c>
      <c r="M1684" s="14">
        <f t="shared" si="197"/>
        <v>0</v>
      </c>
      <c r="N1684" s="14">
        <f t="shared" si="195"/>
        <v>2355.8422824962513</v>
      </c>
      <c r="O1684" s="4">
        <f t="shared" si="196"/>
        <v>7.8204967195780828</v>
      </c>
      <c r="P1684" s="14">
        <f>+AVERAGEIF($C$15:C1684,"&lt;&gt;",$B$15:B1684)</f>
        <v>7.9115238095238096</v>
      </c>
    </row>
    <row r="1685" spans="1:16" x14ac:dyDescent="0.25">
      <c r="A1685" s="1">
        <v>42691</v>
      </c>
      <c r="B1685" s="14">
        <v>7.8120000000000003</v>
      </c>
      <c r="G1685">
        <f t="shared" si="192"/>
        <v>18989.523891233985</v>
      </c>
      <c r="H1685">
        <f t="shared" si="193"/>
        <v>18403.839910860701</v>
      </c>
      <c r="I1685" s="5">
        <f t="shared" si="191"/>
        <v>0</v>
      </c>
      <c r="J1685" s="6">
        <f>+H1685+SUM($B$4:$B$5)-SUM($F$15:F1685)</f>
        <v>26379.98306875542</v>
      </c>
      <c r="K1685" s="10">
        <f t="shared" si="194"/>
        <v>-8.9296187515630621E-5</v>
      </c>
      <c r="L1685" s="10">
        <f>+H1685/SUM($F$15:F1685)-1</f>
        <v>-1.0864680189454079E-3</v>
      </c>
      <c r="M1685" s="14">
        <f t="shared" si="197"/>
        <v>0</v>
      </c>
      <c r="N1685" s="14">
        <f t="shared" si="195"/>
        <v>2355.8422824962513</v>
      </c>
      <c r="O1685" s="4">
        <f t="shared" si="196"/>
        <v>7.8204967195780828</v>
      </c>
      <c r="P1685" s="14">
        <f>+AVERAGEIF($C$15:C1685,"&lt;&gt;",$B$15:B1685)</f>
        <v>7.9115238095238096</v>
      </c>
    </row>
    <row r="1686" spans="1:16" x14ac:dyDescent="0.25">
      <c r="A1686" s="1">
        <v>42692</v>
      </c>
      <c r="B1686" s="14">
        <v>7.8540000000000001</v>
      </c>
      <c r="G1686">
        <f t="shared" si="192"/>
        <v>19091.618105702986</v>
      </c>
      <c r="H1686">
        <f t="shared" si="193"/>
        <v>18502.785286725542</v>
      </c>
      <c r="I1686" s="5">
        <f t="shared" si="191"/>
        <v>0</v>
      </c>
      <c r="J1686" s="6">
        <f>+H1686+SUM($B$4:$B$5)-SUM($F$15:F1686)</f>
        <v>26478.928444620266</v>
      </c>
      <c r="K1686" s="10">
        <f t="shared" si="194"/>
        <v>3.7507748055394252E-3</v>
      </c>
      <c r="L1686" s="10">
        <f>+H1686/SUM($F$15:F1686)-1</f>
        <v>4.2840348411676832E-3</v>
      </c>
      <c r="M1686" s="14">
        <f t="shared" si="197"/>
        <v>0</v>
      </c>
      <c r="N1686" s="14">
        <f t="shared" si="195"/>
        <v>2355.8422824962513</v>
      </c>
      <c r="O1686" s="4">
        <f t="shared" si="196"/>
        <v>7.8204967195780828</v>
      </c>
      <c r="P1686" s="14">
        <f>+AVERAGEIF($C$15:C1686,"&lt;&gt;",$B$15:B1686)</f>
        <v>7.9115238095238096</v>
      </c>
    </row>
    <row r="1687" spans="1:16" x14ac:dyDescent="0.25">
      <c r="A1687" s="1">
        <v>42695</v>
      </c>
      <c r="B1687" s="14">
        <v>7.8440000000000003</v>
      </c>
      <c r="G1687">
        <f t="shared" si="192"/>
        <v>19067.309959400842</v>
      </c>
      <c r="H1687">
        <f t="shared" si="193"/>
        <v>18479.226863900578</v>
      </c>
      <c r="I1687" s="5">
        <f t="shared" si="191"/>
        <v>0</v>
      </c>
      <c r="J1687" s="6">
        <f>+H1687+SUM($B$4:$B$5)-SUM($F$15:F1687)</f>
        <v>26455.370021795301</v>
      </c>
      <c r="K1687" s="10">
        <f t="shared" si="194"/>
        <v>-8.8970453899739343E-4</v>
      </c>
      <c r="L1687" s="10">
        <f>+H1687/SUM($F$15:F1687)-1</f>
        <v>3.005343683997852E-3</v>
      </c>
      <c r="M1687" s="14">
        <f t="shared" si="197"/>
        <v>0</v>
      </c>
      <c r="N1687" s="14">
        <f t="shared" si="195"/>
        <v>2355.8422824962513</v>
      </c>
      <c r="O1687" s="4">
        <f t="shared" si="196"/>
        <v>7.8204967195780828</v>
      </c>
      <c r="P1687" s="14">
        <f>+AVERAGEIF($C$15:C1687,"&lt;&gt;",$B$15:B1687)</f>
        <v>7.9115238095238096</v>
      </c>
    </row>
    <row r="1688" spans="1:16" x14ac:dyDescent="0.25">
      <c r="A1688" s="1">
        <v>42696</v>
      </c>
      <c r="B1688" s="14">
        <v>7.9509999999999996</v>
      </c>
      <c r="G1688">
        <f t="shared" si="192"/>
        <v>19327.407124833768</v>
      </c>
      <c r="H1688">
        <f t="shared" si="193"/>
        <v>18731.301988127674</v>
      </c>
      <c r="I1688" s="5">
        <f t="shared" si="191"/>
        <v>0</v>
      </c>
      <c r="J1688" s="6">
        <f>+H1688+SUM($B$4:$B$5)-SUM($F$15:F1688)</f>
        <v>26707.445146022394</v>
      </c>
      <c r="K1688" s="10">
        <f t="shared" si="194"/>
        <v>9.528315953223121E-3</v>
      </c>
      <c r="L1688" s="10">
        <f>+H1688/SUM($F$15:F1688)-1</f>
        <v>1.6687339065714735E-2</v>
      </c>
      <c r="M1688" s="14">
        <f t="shared" si="197"/>
        <v>0</v>
      </c>
      <c r="N1688" s="14">
        <f t="shared" si="195"/>
        <v>2355.8422824962513</v>
      </c>
      <c r="O1688" s="4">
        <f t="shared" si="196"/>
        <v>7.8204967195780828</v>
      </c>
      <c r="P1688" s="14">
        <f>+AVERAGEIF($C$15:C1688,"&lt;&gt;",$B$15:B1688)</f>
        <v>7.9115238095238096</v>
      </c>
    </row>
    <row r="1689" spans="1:16" x14ac:dyDescent="0.25">
      <c r="A1689" s="1">
        <v>42697</v>
      </c>
      <c r="B1689" s="14">
        <v>7.9779999999999998</v>
      </c>
      <c r="G1689">
        <f t="shared" si="192"/>
        <v>19393.039119849553</v>
      </c>
      <c r="H1689">
        <f t="shared" si="193"/>
        <v>18794.909729755072</v>
      </c>
      <c r="I1689" s="5">
        <f t="shared" si="191"/>
        <v>0</v>
      </c>
      <c r="J1689" s="6">
        <f>+H1689+SUM($B$4:$B$5)-SUM($F$15:F1689)</f>
        <v>26771.052887649799</v>
      </c>
      <c r="K1689" s="10">
        <f t="shared" si="194"/>
        <v>2.38164831115939E-3</v>
      </c>
      <c r="L1689" s="10">
        <f>+H1689/SUM($F$15:F1689)-1</f>
        <v>2.013980519007319E-2</v>
      </c>
      <c r="M1689" s="14">
        <f t="shared" si="197"/>
        <v>0</v>
      </c>
      <c r="N1689" s="14">
        <f t="shared" si="195"/>
        <v>2355.8422824962513</v>
      </c>
      <c r="O1689" s="4">
        <f t="shared" si="196"/>
        <v>7.8204967195780828</v>
      </c>
      <c r="P1689" s="14">
        <f>+AVERAGEIF($C$15:C1689,"&lt;&gt;",$B$15:B1689)</f>
        <v>7.9115238095238096</v>
      </c>
    </row>
    <row r="1690" spans="1:16" x14ac:dyDescent="0.25">
      <c r="A1690" s="1">
        <v>42698</v>
      </c>
      <c r="B1690" s="14">
        <v>7.9240000000000004</v>
      </c>
      <c r="G1690">
        <f t="shared" si="192"/>
        <v>19261.775129817983</v>
      </c>
      <c r="H1690">
        <f t="shared" si="193"/>
        <v>18667.694246500276</v>
      </c>
      <c r="I1690" s="5">
        <f t="shared" si="191"/>
        <v>0</v>
      </c>
      <c r="J1690" s="6">
        <f>+H1690+SUM($B$4:$B$5)-SUM($F$15:F1690)</f>
        <v>26643.837404395003</v>
      </c>
      <c r="K1690" s="10">
        <f t="shared" si="194"/>
        <v>-4.7519790793691952E-3</v>
      </c>
      <c r="L1690" s="10">
        <f>+H1690/SUM($F$15:F1690)-1</f>
        <v>1.3234872941356279E-2</v>
      </c>
      <c r="M1690" s="14">
        <f t="shared" si="197"/>
        <v>0</v>
      </c>
      <c r="N1690" s="14">
        <f t="shared" si="195"/>
        <v>2355.8422824962513</v>
      </c>
      <c r="O1690" s="4">
        <f t="shared" si="196"/>
        <v>7.8204967195780828</v>
      </c>
      <c r="P1690" s="14">
        <f>+AVERAGEIF($C$15:C1690,"&lt;&gt;",$B$15:B1690)</f>
        <v>7.9115238095238096</v>
      </c>
    </row>
    <row r="1691" spans="1:16" x14ac:dyDescent="0.25">
      <c r="A1691" s="1">
        <v>42699</v>
      </c>
      <c r="B1691" s="14">
        <v>7.9269999999999996</v>
      </c>
      <c r="G1691">
        <f t="shared" si="192"/>
        <v>19269.067573708624</v>
      </c>
      <c r="H1691">
        <f t="shared" si="193"/>
        <v>18674.76177334776</v>
      </c>
      <c r="I1691" s="5">
        <f t="shared" si="191"/>
        <v>0</v>
      </c>
      <c r="J1691" s="6">
        <f>+H1691+SUM($B$4:$B$5)-SUM($F$15:F1691)</f>
        <v>26650.904931242483</v>
      </c>
      <c r="K1691" s="10">
        <f t="shared" si="194"/>
        <v>2.6525934459864509E-4</v>
      </c>
      <c r="L1691" s="10">
        <f>+H1691/SUM($F$15:F1691)-1</f>
        <v>1.3618480288506873E-2</v>
      </c>
      <c r="M1691" s="14">
        <f t="shared" si="197"/>
        <v>0</v>
      </c>
      <c r="N1691" s="14">
        <f t="shared" si="195"/>
        <v>2355.8422824962513</v>
      </c>
      <c r="O1691" s="4">
        <f t="shared" si="196"/>
        <v>7.8204967195780828</v>
      </c>
      <c r="P1691" s="14">
        <f>+AVERAGEIF($C$15:C1691,"&lt;&gt;",$B$15:B1691)</f>
        <v>7.9115238095238096</v>
      </c>
    </row>
    <row r="1692" spans="1:16" x14ac:dyDescent="0.25">
      <c r="A1692" s="1">
        <v>42702</v>
      </c>
      <c r="B1692" s="14">
        <v>8.0020000000000007</v>
      </c>
      <c r="G1692">
        <f t="shared" si="192"/>
        <v>19451.3786709747</v>
      </c>
      <c r="H1692">
        <f t="shared" si="193"/>
        <v>18851.449944534983</v>
      </c>
      <c r="I1692" s="5">
        <f t="shared" si="191"/>
        <v>0</v>
      </c>
      <c r="J1692" s="6">
        <f>+H1692+SUM($B$4:$B$5)-SUM($F$15:F1692)</f>
        <v>26827.593102429702</v>
      </c>
      <c r="K1692" s="10">
        <f t="shared" si="194"/>
        <v>6.6297250184585987E-3</v>
      </c>
      <c r="L1692" s="10">
        <f>+H1692/SUM($F$15:F1692)-1</f>
        <v>2.3208663967280607E-2</v>
      </c>
      <c r="M1692" s="14">
        <f t="shared" si="197"/>
        <v>0</v>
      </c>
      <c r="N1692" s="14">
        <f t="shared" si="195"/>
        <v>2355.8422824962513</v>
      </c>
      <c r="O1692" s="4">
        <f t="shared" si="196"/>
        <v>7.8204967195780828</v>
      </c>
      <c r="P1692" s="14">
        <f>+AVERAGEIF($C$15:C1692,"&lt;&gt;",$B$15:B1692)</f>
        <v>7.9115238095238096</v>
      </c>
    </row>
    <row r="1693" spans="1:16" x14ac:dyDescent="0.25">
      <c r="A1693" s="1">
        <v>42703</v>
      </c>
      <c r="B1693" s="14">
        <v>7.9409999999999998</v>
      </c>
      <c r="G1693">
        <f t="shared" si="192"/>
        <v>19303.098978531627</v>
      </c>
      <c r="H1693">
        <f t="shared" si="193"/>
        <v>18707.74356530271</v>
      </c>
      <c r="I1693" s="5">
        <f t="shared" si="191"/>
        <v>0</v>
      </c>
      <c r="J1693" s="6">
        <f>+H1693+SUM($B$4:$B$5)-SUM($F$15:F1693)</f>
        <v>26683.886723197429</v>
      </c>
      <c r="K1693" s="10">
        <f t="shared" si="194"/>
        <v>-5.3566631446806401E-3</v>
      </c>
      <c r="L1693" s="10">
        <f>+H1693/SUM($F$15:F1693)-1</f>
        <v>1.5408647908544681E-2</v>
      </c>
      <c r="M1693" s="14">
        <f t="shared" si="197"/>
        <v>0</v>
      </c>
      <c r="N1693" s="14">
        <f t="shared" si="195"/>
        <v>2355.8422824962513</v>
      </c>
      <c r="O1693" s="4">
        <f t="shared" si="196"/>
        <v>7.8204967195780828</v>
      </c>
      <c r="P1693" s="14">
        <f>+AVERAGEIF($C$15:C1693,"&lt;&gt;",$B$15:B1693)</f>
        <v>7.9115238095238096</v>
      </c>
    </row>
    <row r="1694" spans="1:16" x14ac:dyDescent="0.25">
      <c r="A1694" s="1">
        <v>42704</v>
      </c>
      <c r="B1694" s="14">
        <v>7.98</v>
      </c>
      <c r="G1694">
        <f t="shared" si="192"/>
        <v>19397.900749109984</v>
      </c>
      <c r="H1694">
        <f t="shared" si="193"/>
        <v>18799.621414320063</v>
      </c>
      <c r="I1694" s="5">
        <f t="shared" si="191"/>
        <v>0</v>
      </c>
      <c r="J1694" s="6">
        <f>+H1694+SUM($B$4:$B$5)-SUM($F$15:F1694)</f>
        <v>26775.764572214786</v>
      </c>
      <c r="K1694" s="10">
        <f t="shared" si="194"/>
        <v>3.4431958871075086E-3</v>
      </c>
      <c r="L1694" s="10">
        <f>+H1694/SUM($F$15:F1694)-1</f>
        <v>2.0395543421507067E-2</v>
      </c>
      <c r="M1694" s="14">
        <f t="shared" si="197"/>
        <v>0</v>
      </c>
      <c r="N1694" s="14">
        <f t="shared" si="195"/>
        <v>2355.8422824962513</v>
      </c>
      <c r="O1694" s="4">
        <f t="shared" si="196"/>
        <v>7.8204967195780828</v>
      </c>
      <c r="P1694" s="14">
        <f>+AVERAGEIF($C$15:C1694,"&lt;&gt;",$B$15:B1694)</f>
        <v>7.9115238095238096</v>
      </c>
    </row>
    <row r="1695" spans="1:16" x14ac:dyDescent="0.25">
      <c r="A1695" s="1">
        <v>42705</v>
      </c>
      <c r="B1695" s="14">
        <v>7.9420000000000002</v>
      </c>
      <c r="G1695">
        <f t="shared" si="192"/>
        <v>19305.529793161841</v>
      </c>
      <c r="H1695">
        <f t="shared" si="193"/>
        <v>18710.099407585207</v>
      </c>
      <c r="I1695" s="5">
        <f t="shared" si="191"/>
        <v>0</v>
      </c>
      <c r="J1695" s="6">
        <f>+H1695+SUM($B$4:$B$5)-SUM($F$15:F1695)</f>
        <v>26686.24256547993</v>
      </c>
      <c r="K1695" s="10">
        <f t="shared" si="194"/>
        <v>-3.3433968428208116E-3</v>
      </c>
      <c r="L1695" s="10">
        <f>+H1695/SUM($F$15:F1695)-1</f>
        <v>1.5536517024261842E-2</v>
      </c>
      <c r="M1695" s="14">
        <f t="shared" si="197"/>
        <v>0</v>
      </c>
      <c r="N1695" s="14">
        <f t="shared" si="195"/>
        <v>2355.8422824962513</v>
      </c>
      <c r="O1695" s="4">
        <f t="shared" si="196"/>
        <v>7.8204967195780828</v>
      </c>
      <c r="P1695" s="14">
        <f>+AVERAGEIF($C$15:C1695,"&lt;&gt;",$B$15:B1695)</f>
        <v>7.9115238095238096</v>
      </c>
    </row>
    <row r="1696" spans="1:16" x14ac:dyDescent="0.25">
      <c r="A1696" s="1">
        <v>42706</v>
      </c>
      <c r="B1696" s="14">
        <v>7.8630000000000004</v>
      </c>
      <c r="G1696">
        <f t="shared" si="192"/>
        <v>19113.495437374913</v>
      </c>
      <c r="H1696">
        <f t="shared" si="193"/>
        <v>18523.987867268002</v>
      </c>
      <c r="I1696" s="5">
        <f t="shared" si="191"/>
        <v>0</v>
      </c>
      <c r="J1696" s="6">
        <f>+H1696+SUM($B$4:$B$5)-SUM($F$15:F1696)</f>
        <v>26500.131025162729</v>
      </c>
      <c r="K1696" s="10">
        <f t="shared" si="194"/>
        <v>-6.9740631286153709E-3</v>
      </c>
      <c r="L1696" s="10">
        <f>+H1696/SUM($F$15:F1696)-1</f>
        <v>5.4348568826201316E-3</v>
      </c>
      <c r="M1696" s="14">
        <f t="shared" si="197"/>
        <v>0</v>
      </c>
      <c r="N1696" s="14">
        <f t="shared" si="195"/>
        <v>2355.8422824962513</v>
      </c>
      <c r="O1696" s="4">
        <f t="shared" si="196"/>
        <v>7.8204967195780828</v>
      </c>
      <c r="P1696" s="14">
        <f>+AVERAGEIF($C$15:C1696,"&lt;&gt;",$B$15:B1696)</f>
        <v>7.9115238095238096</v>
      </c>
    </row>
    <row r="1697" spans="1:16" x14ac:dyDescent="0.25">
      <c r="A1697" s="1">
        <v>42709</v>
      </c>
      <c r="B1697" s="14">
        <v>7.8280000000000003</v>
      </c>
      <c r="G1697">
        <f t="shared" si="192"/>
        <v>19028.416925317415</v>
      </c>
      <c r="H1697">
        <f t="shared" si="193"/>
        <v>18441.533387380634</v>
      </c>
      <c r="I1697" s="5">
        <f t="shared" si="191"/>
        <v>0</v>
      </c>
      <c r="J1697" s="6">
        <f>+H1697+SUM($B$4:$B$5)-SUM($F$15:F1697)</f>
        <v>26417.676545275361</v>
      </c>
      <c r="K1697" s="10">
        <f t="shared" si="194"/>
        <v>-3.1114744228650792E-3</v>
      </c>
      <c r="L1697" s="10">
        <f>+H1697/SUM($F$15:F1697)-1</f>
        <v>9.594378325259445E-4</v>
      </c>
      <c r="M1697" s="14">
        <f t="shared" si="197"/>
        <v>0</v>
      </c>
      <c r="N1697" s="14">
        <f t="shared" si="195"/>
        <v>2355.8422824962513</v>
      </c>
      <c r="O1697" s="4">
        <f t="shared" si="196"/>
        <v>7.8204967195780828</v>
      </c>
      <c r="P1697" s="14">
        <f>+AVERAGEIF($C$15:C1697,"&lt;&gt;",$B$15:B1697)</f>
        <v>7.9115238095238096</v>
      </c>
    </row>
    <row r="1698" spans="1:16" x14ac:dyDescent="0.25">
      <c r="A1698" s="1">
        <v>42710</v>
      </c>
      <c r="B1698" s="14">
        <v>7.8869999999999996</v>
      </c>
      <c r="G1698">
        <f t="shared" si="192"/>
        <v>19171.834988500057</v>
      </c>
      <c r="H1698">
        <f t="shared" si="193"/>
        <v>18580.528082047909</v>
      </c>
      <c r="I1698" s="5">
        <f t="shared" si="191"/>
        <v>0</v>
      </c>
      <c r="J1698" s="6">
        <f>+H1698+SUM($B$4:$B$5)-SUM($F$15:F1698)</f>
        <v>26556.671239942632</v>
      </c>
      <c r="K1698" s="10">
        <f t="shared" si="194"/>
        <v>5.2614276819180628E-3</v>
      </c>
      <c r="L1698" s="10">
        <f>+H1698/SUM($F$15:F1698)-1</f>
        <v>8.5037156598275487E-3</v>
      </c>
      <c r="M1698" s="14">
        <f t="shared" si="197"/>
        <v>0</v>
      </c>
      <c r="N1698" s="14">
        <f t="shared" si="195"/>
        <v>2355.8422824962513</v>
      </c>
      <c r="O1698" s="4">
        <f t="shared" si="196"/>
        <v>7.8204967195780828</v>
      </c>
      <c r="P1698" s="14">
        <f>+AVERAGEIF($C$15:C1698,"&lt;&gt;",$B$15:B1698)</f>
        <v>7.9115238095238096</v>
      </c>
    </row>
    <row r="1699" spans="1:16" x14ac:dyDescent="0.25">
      <c r="A1699" s="1">
        <v>42711</v>
      </c>
      <c r="B1699" s="14">
        <v>7.9180000000000001</v>
      </c>
      <c r="G1699">
        <f t="shared" si="192"/>
        <v>19247.190242036701</v>
      </c>
      <c r="H1699">
        <f t="shared" si="193"/>
        <v>18653.559192805296</v>
      </c>
      <c r="I1699" s="5">
        <f t="shared" si="191"/>
        <v>0</v>
      </c>
      <c r="J1699" s="6">
        <f>+H1699+SUM($B$4:$B$5)-SUM($F$15:F1699)</f>
        <v>26629.702350700019</v>
      </c>
      <c r="K1699" s="10">
        <f t="shared" si="194"/>
        <v>2.7500099729194094E-3</v>
      </c>
      <c r="L1699" s="10">
        <f>+H1699/SUM($F$15:F1699)-1</f>
        <v>1.2467658247054203E-2</v>
      </c>
      <c r="M1699" s="14">
        <f t="shared" si="197"/>
        <v>0</v>
      </c>
      <c r="N1699" s="14">
        <f t="shared" si="195"/>
        <v>2355.8422824962513</v>
      </c>
      <c r="O1699" s="4">
        <f t="shared" si="196"/>
        <v>7.8204967195780828</v>
      </c>
      <c r="P1699" s="14">
        <f>+AVERAGEIF($C$15:C1699,"&lt;&gt;",$B$15:B1699)</f>
        <v>7.9115238095238096</v>
      </c>
    </row>
    <row r="1700" spans="1:16" x14ac:dyDescent="0.25">
      <c r="A1700" s="1">
        <v>42713</v>
      </c>
      <c r="B1700" s="14">
        <v>8.1639999999999997</v>
      </c>
      <c r="C1700">
        <f>+$B$3</f>
        <v>200</v>
      </c>
      <c r="D1700" s="7">
        <f>+$D$11</f>
        <v>2.223157894736842</v>
      </c>
      <c r="E1700">
        <v>1.54</v>
      </c>
      <c r="F1700" s="6">
        <f>+C1700-D1700-E1700</f>
        <v>196.23684210526318</v>
      </c>
      <c r="G1700">
        <f t="shared" si="192"/>
        <v>20045.170641069413</v>
      </c>
      <c r="H1700">
        <f t="shared" si="193"/>
        <v>19429.333236404636</v>
      </c>
      <c r="I1700" s="5">
        <f t="shared" si="191"/>
        <v>476000</v>
      </c>
      <c r="J1700" s="6">
        <f>+H1700+SUM($B$4:$B$5)-SUM($F$15:F1700)</f>
        <v>27209.239552194096</v>
      </c>
      <c r="K1700" s="10">
        <f t="shared" si="194"/>
        <v>2.1762811835515761E-2</v>
      </c>
      <c r="L1700" s="10">
        <f>+H1700/SUM($F$15:F1700)-1</f>
        <v>4.3460552128173013E-2</v>
      </c>
      <c r="M1700" s="14">
        <f t="shared" si="197"/>
        <v>24.036849841409012</v>
      </c>
      <c r="N1700" s="14">
        <f t="shared" si="195"/>
        <v>2379.8791323376604</v>
      </c>
      <c r="O1700" s="4">
        <f t="shared" si="196"/>
        <v>7.8239661129011893</v>
      </c>
      <c r="P1700" s="14">
        <f>+AVERAGEIF($C$15:C1700,"&lt;&gt;",$B$15:B1700)</f>
        <v>7.9144941176470587</v>
      </c>
    </row>
    <row r="1701" spans="1:16" x14ac:dyDescent="0.25">
      <c r="A1701" s="1">
        <v>42716</v>
      </c>
      <c r="B1701" s="14">
        <v>8.0630000000000006</v>
      </c>
      <c r="G1701">
        <f t="shared" si="192"/>
        <v>19797.18408610273</v>
      </c>
      <c r="H1701">
        <f t="shared" si="193"/>
        <v>19188.965444038535</v>
      </c>
      <c r="I1701" s="5">
        <f t="shared" si="191"/>
        <v>0</v>
      </c>
      <c r="J1701" s="6">
        <f>+H1701+SUM($B$4:$B$5)-SUM($F$15:F1701)</f>
        <v>26968.871759827995</v>
      </c>
      <c r="K1701" s="10">
        <f t="shared" si="194"/>
        <v>-8.834050356498091E-3</v>
      </c>
      <c r="L1701" s="10">
        <f>+H1701/SUM($F$15:F1701)-1</f>
        <v>3.0551498261815135E-2</v>
      </c>
      <c r="M1701" s="14">
        <f t="shared" si="197"/>
        <v>0</v>
      </c>
      <c r="N1701" s="14">
        <f t="shared" si="195"/>
        <v>2379.8791323376604</v>
      </c>
      <c r="O1701" s="4">
        <f t="shared" si="196"/>
        <v>7.8239661129011893</v>
      </c>
      <c r="P1701" s="14">
        <f>+AVERAGEIF($C$15:C1701,"&lt;&gt;",$B$15:B1701)</f>
        <v>7.9144941176470587</v>
      </c>
    </row>
    <row r="1702" spans="1:16" x14ac:dyDescent="0.25">
      <c r="A1702" s="1">
        <v>42717</v>
      </c>
      <c r="B1702" s="14">
        <v>8.0850000000000009</v>
      </c>
      <c r="G1702">
        <f t="shared" si="192"/>
        <v>19851.20095946181</v>
      </c>
      <c r="H1702">
        <f t="shared" si="193"/>
        <v>19241.322784949964</v>
      </c>
      <c r="I1702" s="5">
        <f t="shared" si="191"/>
        <v>0</v>
      </c>
      <c r="J1702" s="6">
        <f>+H1702+SUM($B$4:$B$5)-SUM($F$15:F1702)</f>
        <v>27021.229100739427</v>
      </c>
      <c r="K1702" s="10">
        <f t="shared" si="194"/>
        <v>1.941399009113276E-3</v>
      </c>
      <c r="L1702" s="10">
        <f>+H1702/SUM($F$15:F1702)-1</f>
        <v>3.3363371381219808E-2</v>
      </c>
      <c r="M1702" s="14">
        <f t="shared" si="197"/>
        <v>0</v>
      </c>
      <c r="N1702" s="14">
        <f t="shared" si="195"/>
        <v>2379.8791323376604</v>
      </c>
      <c r="O1702" s="4">
        <f t="shared" si="196"/>
        <v>7.8239661129011893</v>
      </c>
      <c r="P1702" s="14">
        <f>+AVERAGEIF($C$15:C1702,"&lt;&gt;",$B$15:B1702)</f>
        <v>7.9144941176470587</v>
      </c>
    </row>
    <row r="1703" spans="1:16" x14ac:dyDescent="0.25">
      <c r="A1703" s="1">
        <v>42718</v>
      </c>
      <c r="B1703" s="14">
        <v>8.0380000000000003</v>
      </c>
      <c r="G1703">
        <f t="shared" si="192"/>
        <v>19735.801275467409</v>
      </c>
      <c r="H1703">
        <f t="shared" si="193"/>
        <v>19129.46846573009</v>
      </c>
      <c r="I1703" s="5">
        <f t="shared" si="191"/>
        <v>0</v>
      </c>
      <c r="J1703" s="6">
        <f>+H1703+SUM($B$4:$B$5)-SUM($F$15:F1703)</f>
        <v>26909.374781519549</v>
      </c>
      <c r="K1703" s="10">
        <f t="shared" si="194"/>
        <v>-4.1394978297569773E-3</v>
      </c>
      <c r="L1703" s="10">
        <f>+H1703/SUM($F$15:F1703)-1</f>
        <v>2.7356187898855078E-2</v>
      </c>
      <c r="M1703" s="14">
        <f t="shared" si="197"/>
        <v>0</v>
      </c>
      <c r="N1703" s="14">
        <f t="shared" si="195"/>
        <v>2379.8791323376604</v>
      </c>
      <c r="O1703" s="4">
        <f t="shared" si="196"/>
        <v>7.8239661129011893</v>
      </c>
      <c r="P1703" s="14">
        <f>+AVERAGEIF($C$15:C1703,"&lt;&gt;",$B$15:B1703)</f>
        <v>7.9144941176470587</v>
      </c>
    </row>
    <row r="1704" spans="1:16" x14ac:dyDescent="0.25">
      <c r="A1704" s="1">
        <v>42719</v>
      </c>
      <c r="B1704" s="14">
        <v>8.0830000000000002</v>
      </c>
      <c r="G1704">
        <f t="shared" si="192"/>
        <v>19846.290334610982</v>
      </c>
      <c r="H1704">
        <f t="shared" si="193"/>
        <v>19236.563026685286</v>
      </c>
      <c r="I1704" s="5">
        <f t="shared" si="191"/>
        <v>0</v>
      </c>
      <c r="J1704" s="6">
        <f>+H1704+SUM($B$4:$B$5)-SUM($F$15:F1704)</f>
        <v>27016.469342474742</v>
      </c>
      <c r="K1704" s="10">
        <f t="shared" si="194"/>
        <v>3.9798234564982771E-3</v>
      </c>
      <c r="L1704" s="10">
        <f>+H1704/SUM($F$15:F1704)-1</f>
        <v>3.3107746552182959E-2</v>
      </c>
      <c r="M1704" s="14">
        <f t="shared" si="197"/>
        <v>0</v>
      </c>
      <c r="N1704" s="14">
        <f t="shared" si="195"/>
        <v>2379.8791323376604</v>
      </c>
      <c r="O1704" s="4">
        <f t="shared" si="196"/>
        <v>7.8239661129011893</v>
      </c>
      <c r="P1704" s="14">
        <f>+AVERAGEIF($C$15:C1704,"&lt;&gt;",$B$15:B1704)</f>
        <v>7.9144941176470587</v>
      </c>
    </row>
    <row r="1705" spans="1:16" x14ac:dyDescent="0.25">
      <c r="A1705" s="1">
        <v>42720</v>
      </c>
      <c r="B1705" s="14">
        <v>8.0679999999999996</v>
      </c>
      <c r="G1705">
        <f t="shared" si="192"/>
        <v>19809.46064822979</v>
      </c>
      <c r="H1705">
        <f t="shared" si="193"/>
        <v>19200.864839700222</v>
      </c>
      <c r="I1705" s="5">
        <f t="shared" si="191"/>
        <v>0</v>
      </c>
      <c r="J1705" s="6">
        <f>+H1705+SUM($B$4:$B$5)-SUM($F$15:F1705)</f>
        <v>26980.771155489685</v>
      </c>
      <c r="K1705" s="10">
        <f t="shared" si="194"/>
        <v>-1.321349082758716E-3</v>
      </c>
      <c r="L1705" s="10">
        <f>+H1705/SUM($F$15:F1705)-1</f>
        <v>3.1190560334407147E-2</v>
      </c>
      <c r="M1705" s="14">
        <f t="shared" si="197"/>
        <v>0</v>
      </c>
      <c r="N1705" s="14">
        <f t="shared" si="195"/>
        <v>2379.8791323376604</v>
      </c>
      <c r="O1705" s="4">
        <f t="shared" si="196"/>
        <v>7.8239661129011893</v>
      </c>
      <c r="P1705" s="14">
        <f>+AVERAGEIF($C$15:C1705,"&lt;&gt;",$B$15:B1705)</f>
        <v>7.9144941176470587</v>
      </c>
    </row>
    <row r="1706" spans="1:16" x14ac:dyDescent="0.25">
      <c r="A1706" s="1">
        <v>42723</v>
      </c>
      <c r="B1706" s="14">
        <v>8.0030000000000001</v>
      </c>
      <c r="G1706">
        <f t="shared" si="192"/>
        <v>19649.865340577966</v>
      </c>
      <c r="H1706">
        <f t="shared" si="193"/>
        <v>19046.172696098274</v>
      </c>
      <c r="I1706" s="5">
        <f t="shared" si="191"/>
        <v>0</v>
      </c>
      <c r="J1706" s="6">
        <f>+H1706+SUM($B$4:$B$5)-SUM($F$15:F1706)</f>
        <v>26826.079011887738</v>
      </c>
      <c r="K1706" s="10">
        <f t="shared" si="194"/>
        <v>-5.7334218770271894E-3</v>
      </c>
      <c r="L1706" s="10">
        <f>+H1706/SUM($F$15:F1706)-1</f>
        <v>2.2882753390711441E-2</v>
      </c>
      <c r="M1706" s="14">
        <f t="shared" si="197"/>
        <v>0</v>
      </c>
      <c r="N1706" s="14">
        <f t="shared" si="195"/>
        <v>2379.8791323376604</v>
      </c>
      <c r="O1706" s="4">
        <f t="shared" si="196"/>
        <v>7.8239661129011893</v>
      </c>
      <c r="P1706" s="14">
        <f>+AVERAGEIF($C$15:C1706,"&lt;&gt;",$B$15:B1706)</f>
        <v>7.9144941176470587</v>
      </c>
    </row>
    <row r="1707" spans="1:16" x14ac:dyDescent="0.25">
      <c r="A1707" s="1">
        <v>42724</v>
      </c>
      <c r="B1707" s="14">
        <v>8.0429999999999993</v>
      </c>
      <c r="G1707">
        <f t="shared" si="192"/>
        <v>19748.077837594472</v>
      </c>
      <c r="H1707">
        <f t="shared" si="193"/>
        <v>19141.367861391776</v>
      </c>
      <c r="I1707" s="5">
        <f t="shared" si="191"/>
        <v>0</v>
      </c>
      <c r="J1707" s="6">
        <f>+H1707+SUM($B$4:$B$5)-SUM($F$15:F1707)</f>
        <v>26921.274177181233</v>
      </c>
      <c r="K1707" s="10">
        <f t="shared" si="194"/>
        <v>3.5486052677065061E-3</v>
      </c>
      <c r="L1707" s="10">
        <f>+H1707/SUM($F$15:F1707)-1</f>
        <v>2.7995249971447089E-2</v>
      </c>
      <c r="M1707" s="14">
        <f t="shared" si="197"/>
        <v>0</v>
      </c>
      <c r="N1707" s="14">
        <f t="shared" si="195"/>
        <v>2379.8791323376604</v>
      </c>
      <c r="O1707" s="4">
        <f t="shared" si="196"/>
        <v>7.8239661129011893</v>
      </c>
      <c r="P1707" s="14">
        <f>+AVERAGEIF($C$15:C1707,"&lt;&gt;",$B$15:B1707)</f>
        <v>7.9144941176470587</v>
      </c>
    </row>
    <row r="1708" spans="1:16" x14ac:dyDescent="0.25">
      <c r="A1708" s="1">
        <v>42725</v>
      </c>
      <c r="B1708" s="14">
        <v>7.9820000000000002</v>
      </c>
      <c r="G1708">
        <f t="shared" si="192"/>
        <v>19598.303779644299</v>
      </c>
      <c r="H1708">
        <f t="shared" si="193"/>
        <v>18996.195234319181</v>
      </c>
      <c r="I1708" s="5">
        <f t="shared" si="191"/>
        <v>0</v>
      </c>
      <c r="J1708" s="6">
        <f>+H1708+SUM($B$4:$B$5)-SUM($F$15:F1708)</f>
        <v>26776.10155010864</v>
      </c>
      <c r="K1708" s="10">
        <f t="shared" si="194"/>
        <v>-5.3924872246813305E-3</v>
      </c>
      <c r="L1708" s="10">
        <f>+H1708/SUM($F$15:F1708)-1</f>
        <v>2.0198692685825081E-2</v>
      </c>
      <c r="M1708" s="14">
        <f t="shared" si="197"/>
        <v>0</v>
      </c>
      <c r="N1708" s="14">
        <f t="shared" si="195"/>
        <v>2379.8791323376604</v>
      </c>
      <c r="O1708" s="4">
        <f t="shared" si="196"/>
        <v>7.8239661129011893</v>
      </c>
      <c r="P1708" s="14">
        <f>+AVERAGEIF($C$15:C1708,"&lt;&gt;",$B$15:B1708)</f>
        <v>7.9144941176470587</v>
      </c>
    </row>
    <row r="1709" spans="1:16" x14ac:dyDescent="0.25">
      <c r="A1709" s="1">
        <v>42726</v>
      </c>
      <c r="B1709" s="14">
        <v>7.8929999999999998</v>
      </c>
      <c r="G1709">
        <f t="shared" si="192"/>
        <v>19379.780973782566</v>
      </c>
      <c r="H1709">
        <f t="shared" si="193"/>
        <v>18784.385991541127</v>
      </c>
      <c r="I1709" s="5">
        <f t="shared" si="191"/>
        <v>0</v>
      </c>
      <c r="J1709" s="6">
        <f>+H1709+SUM($B$4:$B$5)-SUM($F$15:F1709)</f>
        <v>26564.29230733059</v>
      </c>
      <c r="K1709" s="10">
        <f t="shared" si="194"/>
        <v>-7.9103839063977555E-3</v>
      </c>
      <c r="L1709" s="10">
        <f>+H1709/SUM($F$15:F1709)-1</f>
        <v>8.8233877936878535E-3</v>
      </c>
      <c r="M1709" s="14">
        <f t="shared" si="197"/>
        <v>0</v>
      </c>
      <c r="N1709" s="14">
        <f t="shared" si="195"/>
        <v>2379.8791323376604</v>
      </c>
      <c r="O1709" s="4">
        <f t="shared" si="196"/>
        <v>7.8239661129011893</v>
      </c>
      <c r="P1709" s="14">
        <f>+AVERAGEIF($C$15:C1709,"&lt;&gt;",$B$15:B1709)</f>
        <v>7.9144941176470587</v>
      </c>
    </row>
    <row r="1710" spans="1:16" x14ac:dyDescent="0.25">
      <c r="A1710" s="1">
        <v>42727</v>
      </c>
      <c r="B1710" s="14">
        <v>7.88</v>
      </c>
      <c r="G1710">
        <f t="shared" si="192"/>
        <v>19347.861912252203</v>
      </c>
      <c r="H1710">
        <f t="shared" si="193"/>
        <v>18753.44756282074</v>
      </c>
      <c r="I1710" s="5">
        <f t="shared" si="191"/>
        <v>0</v>
      </c>
      <c r="J1710" s="6">
        <f>+H1710+SUM($B$4:$B$5)-SUM($F$15:F1710)</f>
        <v>26533.353878610204</v>
      </c>
      <c r="K1710" s="10">
        <f t="shared" si="194"/>
        <v>-1.1646622602420331E-3</v>
      </c>
      <c r="L1710" s="10">
        <f>+H1710/SUM($F$15:F1710)-1</f>
        <v>7.16182640494889E-3</v>
      </c>
      <c r="M1710" s="14">
        <f t="shared" si="197"/>
        <v>0</v>
      </c>
      <c r="N1710" s="14">
        <f t="shared" si="195"/>
        <v>2379.8791323376604</v>
      </c>
      <c r="O1710" s="4">
        <f t="shared" si="196"/>
        <v>7.8239661129011893</v>
      </c>
      <c r="P1710" s="14">
        <f>+AVERAGEIF($C$15:C1710,"&lt;&gt;",$B$15:B1710)</f>
        <v>7.9144941176470587</v>
      </c>
    </row>
    <row r="1711" spans="1:16" x14ac:dyDescent="0.25">
      <c r="A1711" s="1">
        <v>42733</v>
      </c>
      <c r="B1711" s="14">
        <v>8</v>
      </c>
      <c r="G1711">
        <f t="shared" si="192"/>
        <v>19642.499403301728</v>
      </c>
      <c r="H1711">
        <f t="shared" si="193"/>
        <v>19039.033058701258</v>
      </c>
      <c r="I1711" s="5">
        <f t="shared" si="191"/>
        <v>0</v>
      </c>
      <c r="J1711" s="6">
        <f>+H1711+SUM($B$4:$B$5)-SUM($F$15:F1711)</f>
        <v>26818.939374490717</v>
      </c>
      <c r="K1711" s="10">
        <f t="shared" si="194"/>
        <v>1.0763264123603289E-2</v>
      </c>
      <c r="L1711" s="10">
        <f>+H1711/SUM($F$15:F1711)-1</f>
        <v>2.2499316147156057E-2</v>
      </c>
      <c r="M1711" s="14">
        <f t="shared" si="197"/>
        <v>0</v>
      </c>
      <c r="N1711" s="14">
        <f t="shared" si="195"/>
        <v>2379.8791323376604</v>
      </c>
      <c r="O1711" s="4">
        <f t="shared" si="196"/>
        <v>7.8239661129011893</v>
      </c>
      <c r="P1711" s="14">
        <f>+AVERAGEIF($C$15:C1711,"&lt;&gt;",$B$15:B1711)</f>
        <v>7.9144941176470587</v>
      </c>
    </row>
    <row r="1712" spans="1:16" x14ac:dyDescent="0.25">
      <c r="A1712" s="1">
        <v>42734</v>
      </c>
      <c r="B1712" s="14">
        <v>7.99</v>
      </c>
      <c r="G1712">
        <f t="shared" si="192"/>
        <v>19617.946279047603</v>
      </c>
      <c r="H1712">
        <f t="shared" si="193"/>
        <v>19015.23426737788</v>
      </c>
      <c r="I1712" s="5">
        <f t="shared" si="191"/>
        <v>0</v>
      </c>
      <c r="J1712" s="6">
        <f>+H1712+SUM($B$4:$B$5)-SUM($F$15:F1712)</f>
        <v>26795.140583167336</v>
      </c>
      <c r="K1712" s="10">
        <f t="shared" si="194"/>
        <v>-8.8738749102124093E-4</v>
      </c>
      <c r="L1712" s="10">
        <f>+H1712/SUM($F$15:F1712)-1</f>
        <v>2.1221192001972033E-2</v>
      </c>
      <c r="M1712" s="14">
        <f t="shared" si="197"/>
        <v>0</v>
      </c>
      <c r="N1712" s="14">
        <f t="shared" si="195"/>
        <v>2379.8791323376604</v>
      </c>
      <c r="O1712" s="4">
        <f t="shared" si="196"/>
        <v>7.8239661129011893</v>
      </c>
      <c r="P1712" s="14">
        <f>+AVERAGEIF($C$15:C1712,"&lt;&gt;",$B$15:B1712)</f>
        <v>7.9144941176470587</v>
      </c>
    </row>
    <row r="1713" spans="1:16" x14ac:dyDescent="0.25">
      <c r="A1713" s="1">
        <v>42738</v>
      </c>
      <c r="B1713" s="14">
        <v>8.157</v>
      </c>
      <c r="G1713">
        <f t="shared" si="192"/>
        <v>20027.983454091525</v>
      </c>
      <c r="H1713">
        <f t="shared" si="193"/>
        <v>19412.674082478268</v>
      </c>
      <c r="I1713" s="5">
        <f t="shared" si="191"/>
        <v>0</v>
      </c>
      <c r="J1713" s="6">
        <f>+H1713+SUM($B$4:$B$5)-SUM($F$15:F1713)</f>
        <v>27192.580398267728</v>
      </c>
      <c r="K1713" s="10">
        <f t="shared" si="194"/>
        <v>1.4832533304567352E-2</v>
      </c>
      <c r="L1713" s="10">
        <f>+H1713/SUM($F$15:F1713)-1</f>
        <v>4.2565865226543931E-2</v>
      </c>
      <c r="M1713" s="14">
        <f t="shared" si="197"/>
        <v>0</v>
      </c>
      <c r="N1713" s="14">
        <f t="shared" si="195"/>
        <v>2379.8791323376604</v>
      </c>
      <c r="O1713" s="4">
        <f t="shared" si="196"/>
        <v>7.8239661129011893</v>
      </c>
      <c r="P1713" s="14">
        <f>+AVERAGEIF($C$15:C1713,"&lt;&gt;",$B$15:B1713)</f>
        <v>7.9144941176470587</v>
      </c>
    </row>
    <row r="1714" spans="1:16" x14ac:dyDescent="0.25">
      <c r="A1714" s="1">
        <v>42739</v>
      </c>
      <c r="B1714" s="14">
        <v>8.1189999999999998</v>
      </c>
      <c r="G1714">
        <f t="shared" si="192"/>
        <v>19934.681581925841</v>
      </c>
      <c r="H1714">
        <f t="shared" si="193"/>
        <v>19322.238675449436</v>
      </c>
      <c r="I1714" s="5">
        <f t="shared" si="191"/>
        <v>0</v>
      </c>
      <c r="J1714" s="6">
        <f>+H1714+SUM($B$4:$B$5)-SUM($F$15:F1714)</f>
        <v>27102.144991238896</v>
      </c>
      <c r="K1714" s="10">
        <f t="shared" si="194"/>
        <v>-3.3257383339241331E-3</v>
      </c>
      <c r="L1714" s="10">
        <f>+H1714/SUM($F$15:F1714)-1</f>
        <v>3.770899347484491E-2</v>
      </c>
      <c r="M1714" s="14">
        <f t="shared" si="197"/>
        <v>0</v>
      </c>
      <c r="N1714" s="14">
        <f t="shared" si="195"/>
        <v>2379.8791323376604</v>
      </c>
      <c r="O1714" s="4">
        <f t="shared" si="196"/>
        <v>7.8239661129011893</v>
      </c>
      <c r="P1714" s="14">
        <f>+AVERAGEIF($C$15:C1714,"&lt;&gt;",$B$15:B1714)</f>
        <v>7.9144941176470587</v>
      </c>
    </row>
    <row r="1715" spans="1:16" x14ac:dyDescent="0.25">
      <c r="A1715" s="1">
        <v>42740</v>
      </c>
      <c r="B1715" s="14">
        <v>8.1189999999999998</v>
      </c>
      <c r="G1715">
        <f t="shared" si="192"/>
        <v>19934.681581925841</v>
      </c>
      <c r="H1715">
        <f t="shared" si="193"/>
        <v>19322.238675449436</v>
      </c>
      <c r="I1715" s="5">
        <f t="shared" si="191"/>
        <v>0</v>
      </c>
      <c r="J1715" s="6">
        <f>+H1715+SUM($B$4:$B$5)-SUM($F$15:F1715)</f>
        <v>27102.144991238896</v>
      </c>
      <c r="K1715" s="10">
        <f t="shared" si="194"/>
        <v>0</v>
      </c>
      <c r="L1715" s="10">
        <f>+H1715/SUM($F$15:F1715)-1</f>
        <v>3.770899347484491E-2</v>
      </c>
      <c r="M1715" s="14">
        <f t="shared" si="197"/>
        <v>0</v>
      </c>
      <c r="N1715" s="14">
        <f t="shared" si="195"/>
        <v>2379.8791323376604</v>
      </c>
      <c r="O1715" s="4">
        <f t="shared" si="196"/>
        <v>7.8239661129011893</v>
      </c>
      <c r="P1715" s="14">
        <f>+AVERAGEIF($C$15:C1715,"&lt;&gt;",$B$15:B1715)</f>
        <v>7.9144941176470587</v>
      </c>
    </row>
    <row r="1716" spans="1:16" x14ac:dyDescent="0.25">
      <c r="A1716" s="1">
        <v>42744</v>
      </c>
      <c r="B1716" s="14">
        <v>8.1229999999999993</v>
      </c>
      <c r="C1716">
        <f>+$B$3</f>
        <v>200</v>
      </c>
      <c r="D1716" s="7">
        <f>+$D$11</f>
        <v>2.223157894736842</v>
      </c>
      <c r="E1716">
        <v>1.54</v>
      </c>
      <c r="F1716" s="6">
        <f>+C1716-D1716-E1716</f>
        <v>196.23684210526318</v>
      </c>
      <c r="G1716">
        <f t="shared" si="192"/>
        <v>20144.502831627491</v>
      </c>
      <c r="H1716">
        <f t="shared" si="193"/>
        <v>19527.995034084051</v>
      </c>
      <c r="I1716" s="5">
        <f t="shared" si="191"/>
        <v>469800</v>
      </c>
      <c r="J1716" s="6">
        <f>+H1716+SUM($B$4:$B$5)-SUM($F$15:F1716)</f>
        <v>27111.664507768248</v>
      </c>
      <c r="K1716" s="10">
        <f t="shared" si="194"/>
        <v>3.5124587121893036E-4</v>
      </c>
      <c r="L1716" s="10">
        <f>+H1716/SUM($F$15:F1716)-1</f>
        <v>3.7821641513627879E-2</v>
      </c>
      <c r="M1716" s="14">
        <f t="shared" si="197"/>
        <v>24.158173347933424</v>
      </c>
      <c r="N1716" s="14">
        <f t="shared" si="195"/>
        <v>2404.0373056855938</v>
      </c>
      <c r="O1716" s="4">
        <f t="shared" si="196"/>
        <v>7.8269711047390258</v>
      </c>
      <c r="P1716" s="14">
        <f>+AVERAGEIF($C$15:C1716,"&lt;&gt;",$B$15:B1716)</f>
        <v>7.9169186046511628</v>
      </c>
    </row>
    <row r="1717" spans="1:16" x14ac:dyDescent="0.25">
      <c r="A1717" s="1">
        <v>42745</v>
      </c>
      <c r="B1717" s="14">
        <v>8.1560000000000006</v>
      </c>
      <c r="G1717">
        <f t="shared" si="192"/>
        <v>20226.340649360318</v>
      </c>
      <c r="H1717">
        <f t="shared" si="193"/>
        <v>19607.32826517168</v>
      </c>
      <c r="I1717" s="5">
        <f t="shared" si="191"/>
        <v>0</v>
      </c>
      <c r="J1717" s="6">
        <f>+H1717+SUM($B$4:$B$5)-SUM($F$15:F1717)</f>
        <v>27190.997738855876</v>
      </c>
      <c r="K1717" s="10">
        <f t="shared" si="194"/>
        <v>2.92616600743556E-3</v>
      </c>
      <c r="L1717" s="10">
        <f>+H1717/SUM($F$15:F1717)-1</f>
        <v>4.2037831858322106E-2</v>
      </c>
      <c r="M1717" s="14">
        <f t="shared" si="197"/>
        <v>0</v>
      </c>
      <c r="N1717" s="14">
        <f t="shared" si="195"/>
        <v>2404.0373056855938</v>
      </c>
      <c r="O1717" s="4">
        <f t="shared" si="196"/>
        <v>7.8269711047390258</v>
      </c>
      <c r="P1717" s="14">
        <f>+AVERAGEIF($C$15:C1717,"&lt;&gt;",$B$15:B1717)</f>
        <v>7.9169186046511628</v>
      </c>
    </row>
    <row r="1718" spans="1:16" x14ac:dyDescent="0.25">
      <c r="A1718" s="1">
        <v>42746</v>
      </c>
      <c r="B1718" s="14">
        <v>8.2539999999999996</v>
      </c>
      <c r="G1718">
        <f t="shared" si="192"/>
        <v>20469.374168688086</v>
      </c>
      <c r="H1718">
        <f t="shared" si="193"/>
        <v>19842.923921128866</v>
      </c>
      <c r="I1718" s="5">
        <f t="shared" si="191"/>
        <v>0</v>
      </c>
      <c r="J1718" s="6">
        <f>+H1718+SUM($B$4:$B$5)-SUM($F$15:F1718)</f>
        <v>27426.593394813062</v>
      </c>
      <c r="K1718" s="10">
        <f t="shared" si="194"/>
        <v>8.6644726398001914E-3</v>
      </c>
      <c r="L1718" s="10">
        <f>+H1718/SUM($F$15:F1718)-1</f>
        <v>5.4558639548625498E-2</v>
      </c>
      <c r="M1718" s="14">
        <f t="shared" si="197"/>
        <v>0</v>
      </c>
      <c r="N1718" s="14">
        <f t="shared" si="195"/>
        <v>2404.0373056855938</v>
      </c>
      <c r="O1718" s="4">
        <f t="shared" si="196"/>
        <v>7.8269711047390258</v>
      </c>
      <c r="P1718" s="14">
        <f>+AVERAGEIF($C$15:C1718,"&lt;&gt;",$B$15:B1718)</f>
        <v>7.9169186046511628</v>
      </c>
    </row>
    <row r="1719" spans="1:16" x14ac:dyDescent="0.25">
      <c r="A1719" s="1">
        <v>42747</v>
      </c>
      <c r="B1719" s="14">
        <v>8.2040000000000006</v>
      </c>
      <c r="G1719">
        <f t="shared" si="192"/>
        <v>20345.377475153509</v>
      </c>
      <c r="H1719">
        <f t="shared" si="193"/>
        <v>19722.722055844588</v>
      </c>
      <c r="I1719" s="5">
        <f t="shared" si="191"/>
        <v>0</v>
      </c>
      <c r="J1719" s="6">
        <f>+H1719+SUM($B$4:$B$5)-SUM($F$15:F1719)</f>
        <v>27306.391529528781</v>
      </c>
      <c r="K1719" s="10">
        <f t="shared" si="194"/>
        <v>-4.3826757320512E-3</v>
      </c>
      <c r="L1719" s="10">
        <f>+H1719/SUM($F$15:F1719)-1</f>
        <v>4.8170472359695182E-2</v>
      </c>
      <c r="M1719" s="14">
        <f t="shared" si="197"/>
        <v>0</v>
      </c>
      <c r="N1719" s="14">
        <f t="shared" si="195"/>
        <v>2404.0373056855938</v>
      </c>
      <c r="O1719" s="4">
        <f t="shared" si="196"/>
        <v>7.8269711047390258</v>
      </c>
      <c r="P1719" s="14">
        <f>+AVERAGEIF($C$15:C1719,"&lt;&gt;",$B$15:B1719)</f>
        <v>7.9169186046511628</v>
      </c>
    </row>
    <row r="1720" spans="1:16" x14ac:dyDescent="0.25">
      <c r="A1720" s="1">
        <v>42748</v>
      </c>
      <c r="B1720" s="14">
        <v>8.2159999999999993</v>
      </c>
      <c r="G1720">
        <f t="shared" si="192"/>
        <v>20375.136681601805</v>
      </c>
      <c r="H1720">
        <f t="shared" si="193"/>
        <v>19751.570503512812</v>
      </c>
      <c r="I1720" s="5">
        <f t="shared" si="191"/>
        <v>0</v>
      </c>
      <c r="J1720" s="6">
        <f>+H1720+SUM($B$4:$B$5)-SUM($F$15:F1720)</f>
        <v>27335.239977197009</v>
      </c>
      <c r="K1720" s="10">
        <f t="shared" si="194"/>
        <v>1.0564723514285834E-3</v>
      </c>
      <c r="L1720" s="10">
        <f>+H1720/SUM($F$15:F1720)-1</f>
        <v>4.9703632485038396E-2</v>
      </c>
      <c r="M1720" s="14">
        <f t="shared" si="197"/>
        <v>0</v>
      </c>
      <c r="N1720" s="14">
        <f t="shared" si="195"/>
        <v>2404.0373056855938</v>
      </c>
      <c r="O1720" s="4">
        <f t="shared" si="196"/>
        <v>7.8269711047390258</v>
      </c>
      <c r="P1720" s="14">
        <f>+AVERAGEIF($C$15:C1720,"&lt;&gt;",$B$15:B1720)</f>
        <v>7.9169186046511628</v>
      </c>
    </row>
    <row r="1721" spans="1:16" x14ac:dyDescent="0.25">
      <c r="A1721" s="1">
        <v>42751</v>
      </c>
      <c r="B1721" s="14">
        <v>8.1739999999999995</v>
      </c>
      <c r="G1721">
        <f t="shared" si="192"/>
        <v>20270.979459032762</v>
      </c>
      <c r="H1721">
        <f t="shared" si="193"/>
        <v>19650.600936674018</v>
      </c>
      <c r="I1721" s="5">
        <f t="shared" si="191"/>
        <v>0</v>
      </c>
      <c r="J1721" s="6">
        <f>+H1721+SUM($B$4:$B$5)-SUM($F$15:F1721)</f>
        <v>27234.270410358215</v>
      </c>
      <c r="K1721" s="10">
        <f t="shared" si="194"/>
        <v>-3.6937508843172262E-3</v>
      </c>
      <c r="L1721" s="10">
        <f>+H1721/SUM($F$15:F1721)-1</f>
        <v>4.4337572046336815E-2</v>
      </c>
      <c r="M1721" s="14">
        <f t="shared" si="197"/>
        <v>0</v>
      </c>
      <c r="N1721" s="14">
        <f t="shared" si="195"/>
        <v>2404.0373056855938</v>
      </c>
      <c r="O1721" s="4">
        <f t="shared" si="196"/>
        <v>7.8269711047390258</v>
      </c>
      <c r="P1721" s="14">
        <f>+AVERAGEIF($C$15:C1721,"&lt;&gt;",$B$15:B1721)</f>
        <v>7.9169186046511628</v>
      </c>
    </row>
    <row r="1722" spans="1:16" x14ac:dyDescent="0.25">
      <c r="A1722" s="1">
        <v>42752</v>
      </c>
      <c r="B1722" s="14">
        <v>8.157</v>
      </c>
      <c r="G1722">
        <f t="shared" si="192"/>
        <v>20228.820583231009</v>
      </c>
      <c r="H1722">
        <f t="shared" si="193"/>
        <v>19609.732302477365</v>
      </c>
      <c r="I1722" s="5">
        <f t="shared" si="191"/>
        <v>0</v>
      </c>
      <c r="J1722" s="6">
        <f>+H1722+SUM($B$4:$B$5)-SUM($F$15:F1722)</f>
        <v>27193.401776161561</v>
      </c>
      <c r="K1722" s="10">
        <f t="shared" si="194"/>
        <v>-1.5006326066701048E-3</v>
      </c>
      <c r="L1722" s="10">
        <f>+H1722/SUM($F$15:F1722)-1</f>
        <v>4.2165595202100725E-2</v>
      </c>
      <c r="M1722" s="14">
        <f t="shared" si="197"/>
        <v>0</v>
      </c>
      <c r="N1722" s="14">
        <f t="shared" si="195"/>
        <v>2404.0373056855938</v>
      </c>
      <c r="O1722" s="4">
        <f t="shared" si="196"/>
        <v>7.8269711047390258</v>
      </c>
      <c r="P1722" s="14">
        <f>+AVERAGEIF($C$15:C1722,"&lt;&gt;",$B$15:B1722)</f>
        <v>7.9169186046511628</v>
      </c>
    </row>
    <row r="1723" spans="1:16" x14ac:dyDescent="0.25">
      <c r="A1723" s="1">
        <v>42753</v>
      </c>
      <c r="B1723" s="14">
        <v>8.1809999999999992</v>
      </c>
      <c r="G1723">
        <f t="shared" si="192"/>
        <v>20288.338996127604</v>
      </c>
      <c r="H1723">
        <f t="shared" si="193"/>
        <v>19667.429197813817</v>
      </c>
      <c r="I1723" s="5">
        <f t="shared" si="191"/>
        <v>0</v>
      </c>
      <c r="J1723" s="6">
        <f>+H1723+SUM($B$4:$B$5)-SUM($F$15:F1723)</f>
        <v>27251.098671498017</v>
      </c>
      <c r="K1723" s="10">
        <f t="shared" si="194"/>
        <v>2.1217240789284109E-3</v>
      </c>
      <c r="L1723" s="10">
        <f>+H1723/SUM($F$15:F1723)-1</f>
        <v>4.5231915452787153E-2</v>
      </c>
      <c r="M1723" s="14">
        <f t="shared" si="197"/>
        <v>0</v>
      </c>
      <c r="N1723" s="14">
        <f t="shared" si="195"/>
        <v>2404.0373056855938</v>
      </c>
      <c r="O1723" s="4">
        <f t="shared" si="196"/>
        <v>7.8269711047390258</v>
      </c>
      <c r="P1723" s="14">
        <f>+AVERAGEIF($C$15:C1723,"&lt;&gt;",$B$15:B1723)</f>
        <v>7.9169186046511628</v>
      </c>
    </row>
    <row r="1724" spans="1:16" x14ac:dyDescent="0.25">
      <c r="A1724" s="1">
        <v>42754</v>
      </c>
      <c r="B1724" s="14">
        <v>8.2080000000000002</v>
      </c>
      <c r="G1724">
        <f t="shared" si="192"/>
        <v>20355.297210636279</v>
      </c>
      <c r="H1724">
        <f t="shared" si="193"/>
        <v>19732.338205067332</v>
      </c>
      <c r="I1724" s="5">
        <f t="shared" si="191"/>
        <v>0</v>
      </c>
      <c r="J1724" s="6">
        <f>+H1724+SUM($B$4:$B$5)-SUM($F$15:F1724)</f>
        <v>27316.007678751528</v>
      </c>
      <c r="K1724" s="10">
        <f t="shared" si="194"/>
        <v>2.3818858841606616E-3</v>
      </c>
      <c r="L1724" s="10">
        <f>+H1724/SUM($F$15:F1724)-1</f>
        <v>4.8681525734809661E-2</v>
      </c>
      <c r="M1724" s="14">
        <f t="shared" si="197"/>
        <v>0</v>
      </c>
      <c r="N1724" s="14">
        <f t="shared" si="195"/>
        <v>2404.0373056855938</v>
      </c>
      <c r="O1724" s="4">
        <f t="shared" si="196"/>
        <v>7.8269711047390258</v>
      </c>
      <c r="P1724" s="14">
        <f>+AVERAGEIF($C$15:C1724,"&lt;&gt;",$B$15:B1724)</f>
        <v>7.9169186046511628</v>
      </c>
    </row>
    <row r="1725" spans="1:16" x14ac:dyDescent="0.25">
      <c r="A1725" s="1">
        <v>42755</v>
      </c>
      <c r="B1725" s="14">
        <v>8.15</v>
      </c>
      <c r="G1725">
        <f t="shared" si="192"/>
        <v>20211.46104613617</v>
      </c>
      <c r="H1725">
        <f t="shared" si="193"/>
        <v>19592.90404133757</v>
      </c>
      <c r="I1725" s="5">
        <f t="shared" si="191"/>
        <v>0</v>
      </c>
      <c r="J1725" s="6">
        <f>+H1725+SUM($B$4:$B$5)-SUM($F$15:F1725)</f>
        <v>27176.573515021766</v>
      </c>
      <c r="K1725" s="10">
        <f t="shared" si="194"/>
        <v>-5.1044854493222935E-3</v>
      </c>
      <c r="L1725" s="10">
        <f>+H1725/SUM($F$15:F1725)-1</f>
        <v>4.127125179565061E-2</v>
      </c>
      <c r="M1725" s="14">
        <f t="shared" si="197"/>
        <v>0</v>
      </c>
      <c r="N1725" s="14">
        <f t="shared" si="195"/>
        <v>2404.0373056855938</v>
      </c>
      <c r="O1725" s="4">
        <f t="shared" si="196"/>
        <v>7.8269711047390258</v>
      </c>
      <c r="P1725" s="14">
        <f>+AVERAGEIF($C$15:C1725,"&lt;&gt;",$B$15:B1725)</f>
        <v>7.9169186046511628</v>
      </c>
    </row>
    <row r="1726" spans="1:16" x14ac:dyDescent="0.25">
      <c r="A1726" s="1">
        <v>42758</v>
      </c>
      <c r="B1726" s="14">
        <v>8.1760000000000002</v>
      </c>
      <c r="G1726">
        <f t="shared" si="192"/>
        <v>20275.939326774151</v>
      </c>
      <c r="H1726">
        <f t="shared" si="193"/>
        <v>19655.409011285396</v>
      </c>
      <c r="I1726" s="5">
        <f t="shared" si="191"/>
        <v>0</v>
      </c>
      <c r="J1726" s="6">
        <f>+H1726+SUM($B$4:$B$5)-SUM($F$15:F1726)</f>
        <v>27239.078484969592</v>
      </c>
      <c r="K1726" s="10">
        <f t="shared" si="194"/>
        <v>2.2999577159084073E-3</v>
      </c>
      <c r="L1726" s="10">
        <f>+H1726/SUM($F$15:F1726)-1</f>
        <v>4.4593098733894498E-2</v>
      </c>
      <c r="M1726" s="14">
        <f t="shared" si="197"/>
        <v>0</v>
      </c>
      <c r="N1726" s="14">
        <f t="shared" si="195"/>
        <v>2404.0373056855938</v>
      </c>
      <c r="O1726" s="4">
        <f t="shared" si="196"/>
        <v>7.8269711047390258</v>
      </c>
      <c r="P1726" s="14">
        <f>+AVERAGEIF($C$15:C1726,"&lt;&gt;",$B$15:B1726)</f>
        <v>7.9169186046511628</v>
      </c>
    </row>
    <row r="1727" spans="1:16" x14ac:dyDescent="0.25">
      <c r="A1727" s="1">
        <v>42759</v>
      </c>
      <c r="B1727" s="14">
        <v>8.2289999999999992</v>
      </c>
      <c r="G1727">
        <f t="shared" si="192"/>
        <v>20407.375821920799</v>
      </c>
      <c r="H1727">
        <f t="shared" si="193"/>
        <v>19782.822988486729</v>
      </c>
      <c r="I1727" s="5">
        <f t="shared" si="191"/>
        <v>0</v>
      </c>
      <c r="J1727" s="6">
        <f>+H1727+SUM($B$4:$B$5)-SUM($F$15:F1727)</f>
        <v>27366.492462170929</v>
      </c>
      <c r="K1727" s="10">
        <f t="shared" si="194"/>
        <v>4.6776170226039415E-3</v>
      </c>
      <c r="L1727" s="10">
        <f>+H1727/SUM($F$15:F1727)-1</f>
        <v>5.1364555954160451E-2</v>
      </c>
      <c r="M1727" s="14">
        <f t="shared" si="197"/>
        <v>0</v>
      </c>
      <c r="N1727" s="14">
        <f t="shared" si="195"/>
        <v>2404.0373056855938</v>
      </c>
      <c r="O1727" s="4">
        <f t="shared" si="196"/>
        <v>7.8269711047390258</v>
      </c>
      <c r="P1727" s="14">
        <f>+AVERAGEIF($C$15:C1727,"&lt;&gt;",$B$15:B1727)</f>
        <v>7.9169186046511628</v>
      </c>
    </row>
    <row r="1728" spans="1:16" x14ac:dyDescent="0.25">
      <c r="A1728" s="1">
        <v>42760</v>
      </c>
      <c r="B1728" s="14">
        <v>8.2680000000000007</v>
      </c>
      <c r="G1728">
        <f t="shared" si="192"/>
        <v>20504.093242877774</v>
      </c>
      <c r="H1728">
        <f t="shared" si="193"/>
        <v>19876.580443408471</v>
      </c>
      <c r="I1728" s="5">
        <f t="shared" si="191"/>
        <v>0</v>
      </c>
      <c r="J1728" s="6">
        <f>+H1728+SUM($B$4:$B$5)-SUM($F$15:F1728)</f>
        <v>27460.249917092668</v>
      </c>
      <c r="K1728" s="10">
        <f t="shared" si="194"/>
        <v>3.4259945826575766E-3</v>
      </c>
      <c r="L1728" s="10">
        <f>+H1728/SUM($F$15:F1728)-1</f>
        <v>5.6347326361526395E-2</v>
      </c>
      <c r="M1728" s="14">
        <f t="shared" si="197"/>
        <v>0</v>
      </c>
      <c r="N1728" s="14">
        <f t="shared" si="195"/>
        <v>2404.0373056855938</v>
      </c>
      <c r="O1728" s="4">
        <f t="shared" si="196"/>
        <v>7.8269711047390258</v>
      </c>
      <c r="P1728" s="14">
        <f>+AVERAGEIF($C$15:C1728,"&lt;&gt;",$B$15:B1728)</f>
        <v>7.9169186046511628</v>
      </c>
    </row>
    <row r="1729" spans="1:16" x14ac:dyDescent="0.25">
      <c r="A1729" s="1">
        <v>42761</v>
      </c>
      <c r="B1729" s="14">
        <v>8.3569999999999993</v>
      </c>
      <c r="G1729">
        <f t="shared" si="192"/>
        <v>20724.807357369318</v>
      </c>
      <c r="H1729">
        <f t="shared" si="193"/>
        <v>20090.539763614488</v>
      </c>
      <c r="I1729" s="5">
        <f t="shared" si="191"/>
        <v>0</v>
      </c>
      <c r="J1729" s="6">
        <f>+H1729+SUM($B$4:$B$5)-SUM($F$15:F1729)</f>
        <v>27674.209237298688</v>
      </c>
      <c r="K1729" s="10">
        <f t="shared" si="194"/>
        <v>7.7916013456542643E-3</v>
      </c>
      <c r="L1729" s="10">
        <f>+H1729/SUM($F$15:F1729)-1</f>
        <v>6.7718263957822433E-2</v>
      </c>
      <c r="M1729" s="14">
        <f t="shared" si="197"/>
        <v>0</v>
      </c>
      <c r="N1729" s="14">
        <f t="shared" si="195"/>
        <v>2404.0373056855938</v>
      </c>
      <c r="O1729" s="4">
        <f t="shared" si="196"/>
        <v>7.8269711047390258</v>
      </c>
      <c r="P1729" s="14">
        <f>+AVERAGEIF($C$15:C1729,"&lt;&gt;",$B$15:B1729)</f>
        <v>7.9169186046511628</v>
      </c>
    </row>
    <row r="1730" spans="1:16" x14ac:dyDescent="0.25">
      <c r="A1730" s="1">
        <v>42762</v>
      </c>
      <c r="B1730" s="14">
        <v>8.3209999999999997</v>
      </c>
      <c r="G1730">
        <f t="shared" si="192"/>
        <v>20635.529738024423</v>
      </c>
      <c r="H1730">
        <f t="shared" si="193"/>
        <v>20003.994420609808</v>
      </c>
      <c r="I1730" s="5">
        <f t="shared" si="191"/>
        <v>0</v>
      </c>
      <c r="J1730" s="6">
        <f>+H1730+SUM($B$4:$B$5)-SUM($F$15:F1730)</f>
        <v>27587.663894294004</v>
      </c>
      <c r="K1730" s="10">
        <f t="shared" si="194"/>
        <v>-3.1272923559471089E-3</v>
      </c>
      <c r="L1730" s="10">
        <f>+H1730/SUM($F$15:F1730)-1</f>
        <v>6.311878358179257E-2</v>
      </c>
      <c r="M1730" s="14">
        <f t="shared" si="197"/>
        <v>0</v>
      </c>
      <c r="N1730" s="14">
        <f t="shared" si="195"/>
        <v>2404.0373056855938</v>
      </c>
      <c r="O1730" s="4">
        <f t="shared" si="196"/>
        <v>7.8269711047390258</v>
      </c>
      <c r="P1730" s="14">
        <f>+AVERAGEIF($C$15:C1730,"&lt;&gt;",$B$15:B1730)</f>
        <v>7.9169186046511628</v>
      </c>
    </row>
    <row r="1731" spans="1:16" x14ac:dyDescent="0.25">
      <c r="A1731" s="1">
        <v>42765</v>
      </c>
      <c r="B1731" s="14">
        <v>8.31</v>
      </c>
      <c r="G1731">
        <f t="shared" si="192"/>
        <v>20608.250465446818</v>
      </c>
      <c r="H1731">
        <f t="shared" si="193"/>
        <v>19977.550010247269</v>
      </c>
      <c r="I1731" s="5">
        <f t="shared" si="191"/>
        <v>0</v>
      </c>
      <c r="J1731" s="6">
        <f>+H1731+SUM($B$4:$B$5)-SUM($F$15:F1731)</f>
        <v>27561.219483931469</v>
      </c>
      <c r="K1731" s="10">
        <f t="shared" si="194"/>
        <v>-9.5855924821541816E-4</v>
      </c>
      <c r="L1731" s="10">
        <f>+H1731/SUM($F$15:F1731)-1</f>
        <v>6.1713386800227976E-2</v>
      </c>
      <c r="M1731" s="14">
        <f t="shared" si="197"/>
        <v>0</v>
      </c>
      <c r="N1731" s="14">
        <f t="shared" si="195"/>
        <v>2404.0373056855938</v>
      </c>
      <c r="O1731" s="4">
        <f t="shared" si="196"/>
        <v>7.8269711047390258</v>
      </c>
      <c r="P1731" s="14">
        <f>+AVERAGEIF($C$15:C1731,"&lt;&gt;",$B$15:B1731)</f>
        <v>7.9169186046511628</v>
      </c>
    </row>
    <row r="1732" spans="1:16" x14ac:dyDescent="0.25">
      <c r="A1732" s="1">
        <v>42766</v>
      </c>
      <c r="B1732" s="14">
        <v>8.1989999999999998</v>
      </c>
      <c r="G1732">
        <f t="shared" si="192"/>
        <v>20332.977805800052</v>
      </c>
      <c r="H1732">
        <f t="shared" si="193"/>
        <v>19710.701869316166</v>
      </c>
      <c r="I1732" s="5">
        <f t="shared" si="191"/>
        <v>0</v>
      </c>
      <c r="J1732" s="6">
        <f>+H1732+SUM($B$4:$B$5)-SUM($F$15:F1732)</f>
        <v>27294.371343000363</v>
      </c>
      <c r="K1732" s="10">
        <f t="shared" si="194"/>
        <v>-9.6820150170308095E-3</v>
      </c>
      <c r="L1732" s="10">
        <f>+H1732/SUM($F$15:F1732)-1</f>
        <v>4.7531655640802528E-2</v>
      </c>
      <c r="M1732" s="14">
        <f t="shared" si="197"/>
        <v>0</v>
      </c>
      <c r="N1732" s="14">
        <f t="shared" si="195"/>
        <v>2404.0373056855938</v>
      </c>
      <c r="O1732" s="4">
        <f t="shared" si="196"/>
        <v>7.8269711047390258</v>
      </c>
      <c r="P1732" s="14">
        <f>+AVERAGEIF($C$15:C1732,"&lt;&gt;",$B$15:B1732)</f>
        <v>7.9169186046511628</v>
      </c>
    </row>
    <row r="1733" spans="1:16" x14ac:dyDescent="0.25">
      <c r="A1733" s="1">
        <v>42767</v>
      </c>
      <c r="B1733" s="14">
        <v>8.2629999999999999</v>
      </c>
      <c r="G1733">
        <f t="shared" si="192"/>
        <v>20491.693573524313</v>
      </c>
      <c r="H1733">
        <f t="shared" si="193"/>
        <v>19864.560256880046</v>
      </c>
      <c r="I1733" s="5">
        <f t="shared" si="191"/>
        <v>0</v>
      </c>
      <c r="J1733" s="6">
        <f>+H1733+SUM($B$4:$B$5)-SUM($F$15:F1733)</f>
        <v>27448.229730564242</v>
      </c>
      <c r="K1733" s="10">
        <f t="shared" si="194"/>
        <v>5.6370005973167547E-3</v>
      </c>
      <c r="L1733" s="10">
        <f>+H1733/SUM($F$15:F1733)-1</f>
        <v>5.5708509642633519E-2</v>
      </c>
      <c r="M1733" s="14">
        <f t="shared" si="197"/>
        <v>0</v>
      </c>
      <c r="N1733" s="14">
        <f t="shared" si="195"/>
        <v>2404.0373056855938</v>
      </c>
      <c r="O1733" s="4">
        <f t="shared" si="196"/>
        <v>7.8269711047390258</v>
      </c>
      <c r="P1733" s="14">
        <f>+AVERAGEIF($C$15:C1733,"&lt;&gt;",$B$15:B1733)</f>
        <v>7.9169186046511628</v>
      </c>
    </row>
    <row r="1734" spans="1:16" x14ac:dyDescent="0.25">
      <c r="A1734" s="1">
        <v>42768</v>
      </c>
      <c r="B1734" s="14">
        <v>8.2490000000000006</v>
      </c>
      <c r="G1734">
        <f t="shared" si="192"/>
        <v>20456.974499334632</v>
      </c>
      <c r="H1734">
        <f t="shared" si="193"/>
        <v>19830.903734600452</v>
      </c>
      <c r="I1734" s="5">
        <f t="shared" si="191"/>
        <v>0</v>
      </c>
      <c r="J1734" s="6">
        <f>+H1734+SUM($B$4:$B$5)-SUM($F$15:F1734)</f>
        <v>27414.573208284644</v>
      </c>
      <c r="K1734" s="10">
        <f t="shared" si="194"/>
        <v>-1.2261818926020407E-3</v>
      </c>
      <c r="L1734" s="10">
        <f>+H1734/SUM($F$15:F1734)-1</f>
        <v>5.3919822829733066E-2</v>
      </c>
      <c r="M1734" s="14">
        <f t="shared" si="197"/>
        <v>0</v>
      </c>
      <c r="N1734" s="14">
        <f t="shared" si="195"/>
        <v>2404.0373056855938</v>
      </c>
      <c r="O1734" s="4">
        <f t="shared" si="196"/>
        <v>7.8269711047390258</v>
      </c>
      <c r="P1734" s="14">
        <f>+AVERAGEIF($C$15:C1734,"&lt;&gt;",$B$15:B1734)</f>
        <v>7.9169186046511628</v>
      </c>
    </row>
    <row r="1735" spans="1:16" x14ac:dyDescent="0.25">
      <c r="A1735" s="1">
        <v>42769</v>
      </c>
      <c r="B1735" s="14">
        <v>8.2870000000000008</v>
      </c>
      <c r="G1735">
        <f t="shared" si="192"/>
        <v>20551.211986420913</v>
      </c>
      <c r="H1735">
        <f t="shared" si="193"/>
        <v>19922.257152216505</v>
      </c>
      <c r="I1735" s="5">
        <f t="shared" si="191"/>
        <v>0</v>
      </c>
      <c r="J1735" s="6">
        <f>+H1735+SUM($B$4:$B$5)-SUM($F$15:F1735)</f>
        <v>27505.926625900705</v>
      </c>
      <c r="K1735" s="10">
        <f t="shared" si="194"/>
        <v>3.3322939927604711E-3</v>
      </c>
      <c r="L1735" s="10">
        <f>+H1735/SUM($F$15:F1735)-1</f>
        <v>5.8774829893320391E-2</v>
      </c>
      <c r="M1735" s="14">
        <f t="shared" si="197"/>
        <v>0</v>
      </c>
      <c r="N1735" s="14">
        <f t="shared" si="195"/>
        <v>2404.0373056855938</v>
      </c>
      <c r="O1735" s="4">
        <f t="shared" si="196"/>
        <v>7.8269711047390258</v>
      </c>
      <c r="P1735" s="14">
        <f>+AVERAGEIF($C$15:C1735,"&lt;&gt;",$B$15:B1735)</f>
        <v>7.9169186046511628</v>
      </c>
    </row>
    <row r="1736" spans="1:16" x14ac:dyDescent="0.25">
      <c r="A1736" s="1">
        <v>42772</v>
      </c>
      <c r="B1736" s="14">
        <v>8.3569999999999993</v>
      </c>
      <c r="G1736">
        <f t="shared" si="192"/>
        <v>20724.807357369318</v>
      </c>
      <c r="H1736">
        <f t="shared" si="193"/>
        <v>20090.539763614495</v>
      </c>
      <c r="I1736" s="5">
        <f t="shared" si="191"/>
        <v>0</v>
      </c>
      <c r="J1736" s="6">
        <f>+H1736+SUM($B$4:$B$5)-SUM($F$15:F1736)</f>
        <v>27674.209237298688</v>
      </c>
      <c r="K1736" s="10">
        <f t="shared" si="194"/>
        <v>6.1180491639762913E-3</v>
      </c>
      <c r="L1736" s="10">
        <f>+H1736/SUM($F$15:F1736)-1</f>
        <v>6.7718263957822655E-2</v>
      </c>
      <c r="M1736" s="14">
        <f t="shared" si="197"/>
        <v>0</v>
      </c>
      <c r="N1736" s="14">
        <f t="shared" si="195"/>
        <v>2404.0373056855938</v>
      </c>
      <c r="O1736" s="4">
        <f t="shared" si="196"/>
        <v>7.8269711047390258</v>
      </c>
      <c r="P1736" s="14">
        <f>+AVERAGEIF($C$15:C1736,"&lt;&gt;",$B$15:B1736)</f>
        <v>7.9169186046511628</v>
      </c>
    </row>
    <row r="1737" spans="1:16" x14ac:dyDescent="0.25">
      <c r="A1737" s="1">
        <v>42773</v>
      </c>
      <c r="B1737" s="14">
        <v>8.3650000000000002</v>
      </c>
      <c r="G1737">
        <f t="shared" si="192"/>
        <v>20744.646828334851</v>
      </c>
      <c r="H1737">
        <f t="shared" si="193"/>
        <v>20109.772062059983</v>
      </c>
      <c r="I1737" s="5">
        <f t="shared" si="191"/>
        <v>0</v>
      </c>
      <c r="J1737" s="6">
        <f>+H1737+SUM($B$4:$B$5)-SUM($F$15:F1737)</f>
        <v>27693.441535744183</v>
      </c>
      <c r="K1737" s="10">
        <f t="shared" si="194"/>
        <v>6.9495385687745603E-4</v>
      </c>
      <c r="L1737" s="10">
        <f>+H1737/SUM($F$15:F1737)-1</f>
        <v>6.8740370708051834E-2</v>
      </c>
      <c r="M1737" s="14">
        <f t="shared" si="197"/>
        <v>0</v>
      </c>
      <c r="N1737" s="14">
        <f t="shared" si="195"/>
        <v>2404.0373056855938</v>
      </c>
      <c r="O1737" s="4">
        <f t="shared" si="196"/>
        <v>7.8269711047390258</v>
      </c>
      <c r="P1737" s="14">
        <f>+AVERAGEIF($C$15:C1737,"&lt;&gt;",$B$15:B1737)</f>
        <v>7.9169186046511628</v>
      </c>
    </row>
    <row r="1738" spans="1:16" x14ac:dyDescent="0.25">
      <c r="A1738" s="1">
        <v>42774</v>
      </c>
      <c r="B1738" s="14">
        <v>8.3680000000000003</v>
      </c>
      <c r="C1738">
        <f>+$B$3</f>
        <v>200</v>
      </c>
      <c r="D1738" s="7">
        <f>+$D$11</f>
        <v>2.223157894736842</v>
      </c>
      <c r="E1738">
        <v>1.54</v>
      </c>
      <c r="F1738" s="6">
        <f>+C1738-D1738-E1738</f>
        <v>196.23684210526318</v>
      </c>
      <c r="G1738">
        <f t="shared" si="192"/>
        <v>20952.086629946927</v>
      </c>
      <c r="H1738">
        <f t="shared" si="193"/>
        <v>20313.221016082305</v>
      </c>
      <c r="I1738" s="5">
        <f t="shared" si="191"/>
        <v>463800</v>
      </c>
      <c r="J1738" s="6">
        <f>+H1738+SUM($B$4:$B$5)-SUM($F$15:F1738)</f>
        <v>27700.653647661235</v>
      </c>
      <c r="K1738" s="10">
        <f t="shared" si="194"/>
        <v>2.6042671178094778E-4</v>
      </c>
      <c r="L1738" s="10">
        <f>+H1738/SUM($F$15:F1738)-1</f>
        <v>6.8410205863178586E-2</v>
      </c>
      <c r="M1738" s="14">
        <f t="shared" si="197"/>
        <v>23.450865452349806</v>
      </c>
      <c r="N1738" s="14">
        <f t="shared" si="195"/>
        <v>2427.4881711379435</v>
      </c>
      <c r="O1738" s="4">
        <f t="shared" si="196"/>
        <v>7.8321977402297573</v>
      </c>
      <c r="P1738" s="14">
        <f>+AVERAGEIF($C$15:C1738,"&lt;&gt;",$B$15:B1738)</f>
        <v>7.9221034482758625</v>
      </c>
    </row>
    <row r="1739" spans="1:16" x14ac:dyDescent="0.25">
      <c r="A1739" s="1">
        <v>42775</v>
      </c>
      <c r="B1739" s="14">
        <v>8.43</v>
      </c>
      <c r="G1739">
        <f t="shared" si="192"/>
        <v>21107.324365493856</v>
      </c>
      <c r="H1739">
        <f t="shared" si="193"/>
        <v>20463.725282692856</v>
      </c>
      <c r="I1739" s="5">
        <f t="shared" si="191"/>
        <v>0</v>
      </c>
      <c r="J1739" s="6">
        <f>+H1739+SUM($B$4:$B$5)-SUM($F$15:F1739)</f>
        <v>27851.157914271793</v>
      </c>
      <c r="K1739" s="10">
        <f t="shared" si="194"/>
        <v>5.4332388154048061E-3</v>
      </c>
      <c r="L1739" s="10">
        <f>+H1739/SUM($F$15:F1739)-1</f>
        <v>7.6326247063407626E-2</v>
      </c>
      <c r="M1739" s="14">
        <f t="shared" si="197"/>
        <v>0</v>
      </c>
      <c r="N1739" s="14">
        <f t="shared" si="195"/>
        <v>2427.4881711379435</v>
      </c>
      <c r="O1739" s="4">
        <f t="shared" si="196"/>
        <v>7.8321977402297573</v>
      </c>
      <c r="P1739" s="14">
        <f>+AVERAGEIF($C$15:C1739,"&lt;&gt;",$B$15:B1739)</f>
        <v>7.9221034482758625</v>
      </c>
    </row>
    <row r="1740" spans="1:16" x14ac:dyDescent="0.25">
      <c r="A1740" s="1">
        <v>42776</v>
      </c>
      <c r="B1740" s="14">
        <v>8.4939999999999998</v>
      </c>
      <c r="G1740">
        <f t="shared" si="192"/>
        <v>21267.569769929396</v>
      </c>
      <c r="H1740">
        <f t="shared" si="193"/>
        <v>20619.084525645681</v>
      </c>
      <c r="I1740" s="5">
        <f t="shared" si="191"/>
        <v>0</v>
      </c>
      <c r="J1740" s="6">
        <f>+H1740+SUM($B$4:$B$5)-SUM($F$15:F1740)</f>
        <v>28006.517157224614</v>
      </c>
      <c r="K1740" s="10">
        <f t="shared" si="194"/>
        <v>5.5781969076844629E-3</v>
      </c>
      <c r="L1740" s="10">
        <f>+H1740/SUM($F$15:F1740)-1</f>
        <v>8.4497644431385854E-2</v>
      </c>
      <c r="M1740" s="14">
        <f t="shared" si="197"/>
        <v>0</v>
      </c>
      <c r="N1740" s="14">
        <f t="shared" si="195"/>
        <v>2427.4881711379435</v>
      </c>
      <c r="O1740" s="4">
        <f t="shared" si="196"/>
        <v>7.8321977402297573</v>
      </c>
      <c r="P1740" s="14">
        <f>+AVERAGEIF($C$15:C1740,"&lt;&gt;",$B$15:B1740)</f>
        <v>7.9221034482758625</v>
      </c>
    </row>
    <row r="1741" spans="1:16" x14ac:dyDescent="0.25">
      <c r="A1741" s="1">
        <v>42779</v>
      </c>
      <c r="B1741" s="14">
        <v>8.5519999999999996</v>
      </c>
      <c r="G1741">
        <f t="shared" si="192"/>
        <v>21412.792167699106</v>
      </c>
      <c r="H1741">
        <f t="shared" si="193"/>
        <v>20759.878839571684</v>
      </c>
      <c r="I1741" s="5">
        <f t="shared" si="191"/>
        <v>0</v>
      </c>
      <c r="J1741" s="6">
        <f>+H1741+SUM($B$4:$B$5)-SUM($F$15:F1741)</f>
        <v>28147.311471150617</v>
      </c>
      <c r="K1741" s="10">
        <f t="shared" si="194"/>
        <v>5.027198245879827E-3</v>
      </c>
      <c r="L1741" s="10">
        <f>+H1741/SUM($F$15:F1741)-1</f>
        <v>9.1902973296116519E-2</v>
      </c>
      <c r="M1741" s="14">
        <f t="shared" si="197"/>
        <v>0</v>
      </c>
      <c r="N1741" s="14">
        <f t="shared" si="195"/>
        <v>2427.4881711379435</v>
      </c>
      <c r="O1741" s="4">
        <f t="shared" si="196"/>
        <v>7.8321977402297573</v>
      </c>
      <c r="P1741" s="14">
        <f>+AVERAGEIF($C$15:C1741,"&lt;&gt;",$B$15:B1741)</f>
        <v>7.9221034482758625</v>
      </c>
    </row>
    <row r="1742" spans="1:16" x14ac:dyDescent="0.25">
      <c r="A1742" s="1">
        <v>42780</v>
      </c>
      <c r="B1742" s="14">
        <v>8.57</v>
      </c>
      <c r="G1742">
        <f t="shared" si="192"/>
        <v>21457.861187696606</v>
      </c>
      <c r="H1742">
        <f t="shared" si="193"/>
        <v>20803.573626652171</v>
      </c>
      <c r="I1742" s="5">
        <f t="shared" si="191"/>
        <v>0</v>
      </c>
      <c r="J1742" s="6">
        <f>+H1742+SUM($B$4:$B$5)-SUM($F$15:F1742)</f>
        <v>28191.006258231104</v>
      </c>
      <c r="K1742" s="10">
        <f t="shared" si="194"/>
        <v>1.5523609466314703E-3</v>
      </c>
      <c r="L1742" s="10">
        <f>+H1742/SUM($F$15:F1742)-1</f>
        <v>9.4201178805860541E-2</v>
      </c>
      <c r="M1742" s="14">
        <f t="shared" si="197"/>
        <v>0</v>
      </c>
      <c r="N1742" s="14">
        <f t="shared" si="195"/>
        <v>2427.4881711379435</v>
      </c>
      <c r="O1742" s="4">
        <f t="shared" si="196"/>
        <v>7.8321977402297573</v>
      </c>
      <c r="P1742" s="14">
        <f>+AVERAGEIF($C$15:C1742,"&lt;&gt;",$B$15:B1742)</f>
        <v>7.9221034482758625</v>
      </c>
    </row>
    <row r="1743" spans="1:16" x14ac:dyDescent="0.25">
      <c r="A1743" s="1">
        <v>42781</v>
      </c>
      <c r="B1743" s="14">
        <v>8.6240000000000006</v>
      </c>
      <c r="G1743">
        <f t="shared" si="192"/>
        <v>21593.068247689094</v>
      </c>
      <c r="H1743">
        <f t="shared" si="193"/>
        <v>20934.657987893617</v>
      </c>
      <c r="I1743" s="5">
        <f t="shared" si="191"/>
        <v>0</v>
      </c>
      <c r="J1743" s="6">
        <f>+H1743+SUM($B$4:$B$5)-SUM($F$15:F1743)</f>
        <v>28322.09061947255</v>
      </c>
      <c r="K1743" s="10">
        <f t="shared" si="194"/>
        <v>4.6498645717256704E-3</v>
      </c>
      <c r="L1743" s="10">
        <f>+H1743/SUM($F$15:F1743)-1</f>
        <v>0.10109579533509239</v>
      </c>
      <c r="M1743" s="14">
        <f t="shared" si="197"/>
        <v>0</v>
      </c>
      <c r="N1743" s="14">
        <f t="shared" si="195"/>
        <v>2427.4881711379435</v>
      </c>
      <c r="O1743" s="4">
        <f t="shared" si="196"/>
        <v>7.8321977402297573</v>
      </c>
      <c r="P1743" s="14">
        <f>+AVERAGEIF($C$15:C1743,"&lt;&gt;",$B$15:B1743)</f>
        <v>7.9221034482758625</v>
      </c>
    </row>
    <row r="1744" spans="1:16" x14ac:dyDescent="0.25">
      <c r="A1744" s="1">
        <v>42782</v>
      </c>
      <c r="B1744" s="14">
        <v>8.5820000000000007</v>
      </c>
      <c r="G1744">
        <f t="shared" si="192"/>
        <v>21487.907201028273</v>
      </c>
      <c r="H1744">
        <f t="shared" si="193"/>
        <v>20832.703484705824</v>
      </c>
      <c r="I1744" s="5">
        <f t="shared" ref="I1744:I1807" si="198">+C1744*(MAX($A:$A)-A1744)</f>
        <v>0</v>
      </c>
      <c r="J1744" s="6">
        <f>+H1744+SUM($B$4:$B$5)-SUM($F$15:F1744)</f>
        <v>28220.136116284757</v>
      </c>
      <c r="K1744" s="10">
        <f t="shared" si="194"/>
        <v>-3.5998226457794047E-3</v>
      </c>
      <c r="L1744" s="10">
        <f>+H1744/SUM($F$15:F1744)-1</f>
        <v>9.5733315812356556E-2</v>
      </c>
      <c r="M1744" s="14">
        <f t="shared" si="197"/>
        <v>0</v>
      </c>
      <c r="N1744" s="14">
        <f t="shared" si="195"/>
        <v>2427.4881711379435</v>
      </c>
      <c r="O1744" s="4">
        <f t="shared" si="196"/>
        <v>7.8321977402297573</v>
      </c>
      <c r="P1744" s="14">
        <f>+AVERAGEIF($C$15:C1744,"&lt;&gt;",$B$15:B1744)</f>
        <v>7.9221034482758625</v>
      </c>
    </row>
    <row r="1745" spans="1:16" x14ac:dyDescent="0.25">
      <c r="A1745" s="1">
        <v>42783</v>
      </c>
      <c r="B1745" s="14">
        <v>8.5549999999999997</v>
      </c>
      <c r="G1745">
        <f t="shared" ref="G1745:G1808" si="199">+(B1745/B1744*G1744)+C1745</f>
        <v>21420.303671032027</v>
      </c>
      <c r="H1745">
        <f t="shared" ref="H1745:H1808" si="200">+(B1745/B1744*H1744)+F1745</f>
        <v>20767.161304085097</v>
      </c>
      <c r="I1745" s="5">
        <f t="shared" si="198"/>
        <v>0</v>
      </c>
      <c r="J1745" s="6">
        <f>+H1745+SUM($B$4:$B$5)-SUM($F$15:F1745)</f>
        <v>28154.593935664027</v>
      </c>
      <c r="K1745" s="10">
        <f t="shared" ref="K1745:K1808" si="201">+J1745/J1744-1</f>
        <v>-2.3225324056076468E-3</v>
      </c>
      <c r="L1745" s="10">
        <f>+H1745/SUM($F$15:F1745)-1</f>
        <v>9.2286007547740523E-2</v>
      </c>
      <c r="M1745" s="14">
        <f t="shared" si="197"/>
        <v>0</v>
      </c>
      <c r="N1745" s="14">
        <f t="shared" ref="N1745:N1808" si="202">+M1745+N1744</f>
        <v>2427.4881711379435</v>
      </c>
      <c r="O1745" s="4">
        <f t="shared" ref="O1745:O1808" si="203">((O1744*N1744)+(B1745*M1745))/N1745</f>
        <v>7.8321977402297573</v>
      </c>
      <c r="P1745" s="14">
        <f>+AVERAGEIF($C$15:C1745,"&lt;&gt;",$B$15:B1745)</f>
        <v>7.9221034482758625</v>
      </c>
    </row>
    <row r="1746" spans="1:16" x14ac:dyDescent="0.25">
      <c r="A1746" s="1">
        <v>42786</v>
      </c>
      <c r="B1746" s="14">
        <v>8.5980000000000008</v>
      </c>
      <c r="G1746">
        <f t="shared" si="199"/>
        <v>21527.968552137158</v>
      </c>
      <c r="H1746">
        <f t="shared" si="200"/>
        <v>20871.543295444029</v>
      </c>
      <c r="I1746" s="5">
        <f t="shared" si="198"/>
        <v>0</v>
      </c>
      <c r="J1746" s="6">
        <f>+H1746+SUM($B$4:$B$5)-SUM($F$15:F1746)</f>
        <v>28258.975927022966</v>
      </c>
      <c r="K1746" s="10">
        <f t="shared" si="201"/>
        <v>3.7074585979632868E-3</v>
      </c>
      <c r="L1746" s="10">
        <f>+H1746/SUM($F$15:F1746)-1</f>
        <v>9.7776165154350947E-2</v>
      </c>
      <c r="M1746" s="14">
        <f t="shared" si="197"/>
        <v>0</v>
      </c>
      <c r="N1746" s="14">
        <f t="shared" si="202"/>
        <v>2427.4881711379435</v>
      </c>
      <c r="O1746" s="4">
        <f t="shared" si="203"/>
        <v>7.8321977402297573</v>
      </c>
      <c r="P1746" s="14">
        <f>+AVERAGEIF($C$15:C1746,"&lt;&gt;",$B$15:B1746)</f>
        <v>7.9221034482758625</v>
      </c>
    </row>
    <row r="1747" spans="1:16" x14ac:dyDescent="0.25">
      <c r="A1747" s="1">
        <v>42787</v>
      </c>
      <c r="B1747" s="14">
        <v>8.6809999999999992</v>
      </c>
      <c r="G1747">
        <f t="shared" si="199"/>
        <v>21735.786811014495</v>
      </c>
      <c r="H1747">
        <f t="shared" si="200"/>
        <v>21073.024813648477</v>
      </c>
      <c r="I1747" s="5">
        <f t="shared" si="198"/>
        <v>0</v>
      </c>
      <c r="J1747" s="6">
        <f>+H1747+SUM($B$4:$B$5)-SUM($F$15:F1747)</f>
        <v>28460.457445227406</v>
      </c>
      <c r="K1747" s="10">
        <f t="shared" si="201"/>
        <v>7.1298237673138587E-3</v>
      </c>
      <c r="L1747" s="10">
        <f>+H1747/SUM($F$15:F1747)-1</f>
        <v>0.10837344611594801</v>
      </c>
      <c r="M1747" s="14">
        <f t="shared" ref="M1747:M1810" si="204">+F1747/B1747</f>
        <v>0</v>
      </c>
      <c r="N1747" s="14">
        <f t="shared" si="202"/>
        <v>2427.4881711379435</v>
      </c>
      <c r="O1747" s="4">
        <f t="shared" si="203"/>
        <v>7.8321977402297573</v>
      </c>
      <c r="P1747" s="14">
        <f>+AVERAGEIF($C$15:C1747,"&lt;&gt;",$B$15:B1747)</f>
        <v>7.9221034482758625</v>
      </c>
    </row>
    <row r="1748" spans="1:16" x14ac:dyDescent="0.25">
      <c r="A1748" s="1">
        <v>42788</v>
      </c>
      <c r="B1748" s="14">
        <v>8.718</v>
      </c>
      <c r="G1748">
        <f t="shared" si="199"/>
        <v>21828.428685453793</v>
      </c>
      <c r="H1748">
        <f t="shared" si="200"/>
        <v>21162.841875980583</v>
      </c>
      <c r="I1748" s="5">
        <f t="shared" si="198"/>
        <v>0</v>
      </c>
      <c r="J1748" s="6">
        <f>+H1748+SUM($B$4:$B$5)-SUM($F$15:F1748)</f>
        <v>28550.274507559512</v>
      </c>
      <c r="K1748" s="10">
        <f t="shared" si="201"/>
        <v>3.1558544870531335E-3</v>
      </c>
      <c r="L1748" s="10">
        <f>+H1748/SUM($F$15:F1748)-1</f>
        <v>0.11309753521931043</v>
      </c>
      <c r="M1748" s="14">
        <f t="shared" si="204"/>
        <v>0</v>
      </c>
      <c r="N1748" s="14">
        <f t="shared" si="202"/>
        <v>2427.4881711379435</v>
      </c>
      <c r="O1748" s="4">
        <f t="shared" si="203"/>
        <v>7.8321977402297573</v>
      </c>
      <c r="P1748" s="14">
        <f>+AVERAGEIF($C$15:C1748,"&lt;&gt;",$B$15:B1748)</f>
        <v>7.9221034482758625</v>
      </c>
    </row>
    <row r="1749" spans="1:16" x14ac:dyDescent="0.25">
      <c r="A1749" s="1">
        <v>42789</v>
      </c>
      <c r="B1749" s="14">
        <v>8.6890000000000001</v>
      </c>
      <c r="G1749">
        <f t="shared" si="199"/>
        <v>21755.81748656894</v>
      </c>
      <c r="H1749">
        <f t="shared" si="200"/>
        <v>21092.444719017582</v>
      </c>
      <c r="I1749" s="5">
        <f t="shared" si="198"/>
        <v>0</v>
      </c>
      <c r="J1749" s="6">
        <f>+H1749+SUM($B$4:$B$5)-SUM($F$15:F1749)</f>
        <v>28479.877350596518</v>
      </c>
      <c r="K1749" s="10">
        <f t="shared" si="201"/>
        <v>-2.4657260981625351E-3</v>
      </c>
      <c r="L1749" s="10">
        <f>+H1749/SUM($F$15:F1749)-1</f>
        <v>0.10939487078694521</v>
      </c>
      <c r="M1749" s="14">
        <f t="shared" si="204"/>
        <v>0</v>
      </c>
      <c r="N1749" s="14">
        <f t="shared" si="202"/>
        <v>2427.4881711379435</v>
      </c>
      <c r="O1749" s="4">
        <f t="shared" si="203"/>
        <v>7.8321977402297573</v>
      </c>
      <c r="P1749" s="14">
        <f>+AVERAGEIF($C$15:C1749,"&lt;&gt;",$B$15:B1749)</f>
        <v>7.9221034482758625</v>
      </c>
    </row>
    <row r="1750" spans="1:16" x14ac:dyDescent="0.25">
      <c r="A1750" s="1">
        <v>42790</v>
      </c>
      <c r="B1750" s="14">
        <v>8.6359999999999992</v>
      </c>
      <c r="G1750">
        <f t="shared" si="199"/>
        <v>21623.114261020757</v>
      </c>
      <c r="H1750">
        <f t="shared" si="200"/>
        <v>20963.787845947267</v>
      </c>
      <c r="I1750" s="5">
        <f t="shared" si="198"/>
        <v>0</v>
      </c>
      <c r="J1750" s="6">
        <f>+H1750+SUM($B$4:$B$5)-SUM($F$15:F1750)</f>
        <v>28351.220477526203</v>
      </c>
      <c r="K1750" s="10">
        <f t="shared" si="201"/>
        <v>-4.5174658404074641E-3</v>
      </c>
      <c r="L1750" s="10">
        <f>+H1750/SUM($F$15:F1750)-1</f>
        <v>0.10262793234158796</v>
      </c>
      <c r="M1750" s="14">
        <f t="shared" si="204"/>
        <v>0</v>
      </c>
      <c r="N1750" s="14">
        <f t="shared" si="202"/>
        <v>2427.4881711379435</v>
      </c>
      <c r="O1750" s="4">
        <f t="shared" si="203"/>
        <v>7.8321977402297573</v>
      </c>
      <c r="P1750" s="14">
        <f>+AVERAGEIF($C$15:C1750,"&lt;&gt;",$B$15:B1750)</f>
        <v>7.9221034482758625</v>
      </c>
    </row>
    <row r="1751" spans="1:16" x14ac:dyDescent="0.25">
      <c r="A1751" s="1">
        <v>42793</v>
      </c>
      <c r="B1751" s="14">
        <v>8.5749999999999993</v>
      </c>
      <c r="G1751">
        <f t="shared" si="199"/>
        <v>21470.380359918134</v>
      </c>
      <c r="H1751">
        <f t="shared" si="200"/>
        <v>20815.711067507855</v>
      </c>
      <c r="I1751" s="5">
        <f t="shared" si="198"/>
        <v>0</v>
      </c>
      <c r="J1751" s="6">
        <f>+H1751+SUM($B$4:$B$5)-SUM($F$15:F1751)</f>
        <v>28203.143699086791</v>
      </c>
      <c r="K1751" s="10">
        <f t="shared" si="201"/>
        <v>-5.2229419384887121E-3</v>
      </c>
      <c r="L1751" s="10">
        <f>+H1751/SUM($F$15:F1751)-1</f>
        <v>9.4839569225233733E-2</v>
      </c>
      <c r="M1751" s="14">
        <f t="shared" si="204"/>
        <v>0</v>
      </c>
      <c r="N1751" s="14">
        <f t="shared" si="202"/>
        <v>2427.4881711379435</v>
      </c>
      <c r="O1751" s="4">
        <f t="shared" si="203"/>
        <v>7.8321977402297573</v>
      </c>
      <c r="P1751" s="14">
        <f>+AVERAGEIF($C$15:C1751,"&lt;&gt;",$B$15:B1751)</f>
        <v>7.9221034482758625</v>
      </c>
    </row>
    <row r="1752" spans="1:16" x14ac:dyDescent="0.25">
      <c r="A1752" s="1">
        <v>42794</v>
      </c>
      <c r="B1752" s="14">
        <v>8.5289999999999999</v>
      </c>
      <c r="G1752">
        <f t="shared" si="199"/>
        <v>21355.20397548009</v>
      </c>
      <c r="H1752">
        <f t="shared" si="200"/>
        <v>20704.046611635513</v>
      </c>
      <c r="I1752" s="5">
        <f t="shared" si="198"/>
        <v>0</v>
      </c>
      <c r="J1752" s="6">
        <f>+H1752+SUM($B$4:$B$5)-SUM($F$15:F1752)</f>
        <v>28091.479243214442</v>
      </c>
      <c r="K1752" s="10">
        <f t="shared" si="201"/>
        <v>-3.9592911011535614E-3</v>
      </c>
      <c r="L1752" s="10">
        <f>+H1752/SUM($F$15:F1752)-1</f>
        <v>8.8966377366999305E-2</v>
      </c>
      <c r="M1752" s="14">
        <f t="shared" si="204"/>
        <v>0</v>
      </c>
      <c r="N1752" s="14">
        <f t="shared" si="202"/>
        <v>2427.4881711379435</v>
      </c>
      <c r="O1752" s="4">
        <f t="shared" si="203"/>
        <v>7.8321977402297573</v>
      </c>
      <c r="P1752" s="14">
        <f>+AVERAGEIF($C$15:C1752,"&lt;&gt;",$B$15:B1752)</f>
        <v>7.9221034482758625</v>
      </c>
    </row>
    <row r="1753" spans="1:16" x14ac:dyDescent="0.25">
      <c r="A1753" s="1">
        <v>42795</v>
      </c>
      <c r="B1753" s="14">
        <v>8.5990000000000002</v>
      </c>
      <c r="G1753">
        <f t="shared" si="199"/>
        <v>21530.472386581463</v>
      </c>
      <c r="H1753">
        <f t="shared" si="200"/>
        <v>20873.970783615168</v>
      </c>
      <c r="I1753" s="5">
        <f t="shared" si="198"/>
        <v>0</v>
      </c>
      <c r="J1753" s="6">
        <f>+H1753+SUM($B$4:$B$5)-SUM($F$15:F1753)</f>
        <v>28261.403415194098</v>
      </c>
      <c r="K1753" s="10">
        <f t="shared" si="201"/>
        <v>6.0489577821254414E-3</v>
      </c>
      <c r="L1753" s="10">
        <f>+H1753/SUM($F$15:F1753)-1</f>
        <v>9.7903843238225763E-2</v>
      </c>
      <c r="M1753" s="14">
        <f t="shared" si="204"/>
        <v>0</v>
      </c>
      <c r="N1753" s="14">
        <f t="shared" si="202"/>
        <v>2427.4881711379435</v>
      </c>
      <c r="O1753" s="4">
        <f t="shared" si="203"/>
        <v>7.8321977402297573</v>
      </c>
      <c r="P1753" s="14">
        <f>+AVERAGEIF($C$15:C1753,"&lt;&gt;",$B$15:B1753)</f>
        <v>7.9221034482758625</v>
      </c>
    </row>
    <row r="1754" spans="1:16" x14ac:dyDescent="0.25">
      <c r="A1754" s="1">
        <v>42796</v>
      </c>
      <c r="B1754" s="14">
        <v>8.6059999999999999</v>
      </c>
      <c r="G1754">
        <f t="shared" si="199"/>
        <v>21547.999227691598</v>
      </c>
      <c r="H1754">
        <f t="shared" si="200"/>
        <v>20890.963200813134</v>
      </c>
      <c r="I1754" s="5">
        <f t="shared" si="198"/>
        <v>0</v>
      </c>
      <c r="J1754" s="6">
        <f>+H1754+SUM($B$4:$B$5)-SUM($F$15:F1754)</f>
        <v>28278.395832392063</v>
      </c>
      <c r="K1754" s="10">
        <f t="shared" si="201"/>
        <v>6.0125878918060316E-4</v>
      </c>
      <c r="L1754" s="10">
        <f>+H1754/SUM($F$15:F1754)-1</f>
        <v>9.8797589825348364E-2</v>
      </c>
      <c r="M1754" s="14">
        <f t="shared" si="204"/>
        <v>0</v>
      </c>
      <c r="N1754" s="14">
        <f t="shared" si="202"/>
        <v>2427.4881711379435</v>
      </c>
      <c r="O1754" s="4">
        <f t="shared" si="203"/>
        <v>7.8321977402297573</v>
      </c>
      <c r="P1754" s="14">
        <f>+AVERAGEIF($C$15:C1754,"&lt;&gt;",$B$15:B1754)</f>
        <v>7.9221034482758625</v>
      </c>
    </row>
    <row r="1755" spans="1:16" x14ac:dyDescent="0.25">
      <c r="A1755" s="1">
        <v>42797</v>
      </c>
      <c r="B1755" s="14">
        <v>8.5299999999999994</v>
      </c>
      <c r="G1755">
        <f t="shared" si="199"/>
        <v>21357.707809924392</v>
      </c>
      <c r="H1755">
        <f t="shared" si="200"/>
        <v>20706.474099806648</v>
      </c>
      <c r="I1755" s="5">
        <f t="shared" si="198"/>
        <v>0</v>
      </c>
      <c r="J1755" s="6">
        <f>+H1755+SUM($B$4:$B$5)-SUM($F$15:F1755)</f>
        <v>28093.906731385581</v>
      </c>
      <c r="K1755" s="10">
        <f t="shared" si="201"/>
        <v>-6.5240299379060174E-3</v>
      </c>
      <c r="L1755" s="10">
        <f>+H1755/SUM($F$15:F1755)-1</f>
        <v>8.9094055450873899E-2</v>
      </c>
      <c r="M1755" s="14">
        <f t="shared" si="204"/>
        <v>0</v>
      </c>
      <c r="N1755" s="14">
        <f t="shared" si="202"/>
        <v>2427.4881711379435</v>
      </c>
      <c r="O1755" s="4">
        <f t="shared" si="203"/>
        <v>7.8321977402297573</v>
      </c>
      <c r="P1755" s="14">
        <f>+AVERAGEIF($C$15:C1755,"&lt;&gt;",$B$15:B1755)</f>
        <v>7.9221034482758625</v>
      </c>
    </row>
    <row r="1756" spans="1:16" x14ac:dyDescent="0.25">
      <c r="A1756" s="1">
        <v>42800</v>
      </c>
      <c r="B1756" s="14">
        <v>8.5340000000000007</v>
      </c>
      <c r="G1756">
        <f t="shared" si="199"/>
        <v>21367.723147701618</v>
      </c>
      <c r="H1756">
        <f t="shared" si="200"/>
        <v>20716.184052491204</v>
      </c>
      <c r="I1756" s="5">
        <f t="shared" si="198"/>
        <v>0</v>
      </c>
      <c r="J1756" s="6">
        <f>+H1756+SUM($B$4:$B$5)-SUM($F$15:F1756)</f>
        <v>28103.616684070137</v>
      </c>
      <c r="K1756" s="10">
        <f t="shared" si="201"/>
        <v>3.4562486368994172E-4</v>
      </c>
      <c r="L1756" s="10">
        <f>+H1756/SUM($F$15:F1756)-1</f>
        <v>8.9604767786372719E-2</v>
      </c>
      <c r="M1756" s="14">
        <f t="shared" si="204"/>
        <v>0</v>
      </c>
      <c r="N1756" s="14">
        <f t="shared" si="202"/>
        <v>2427.4881711379435</v>
      </c>
      <c r="O1756" s="4">
        <f t="shared" si="203"/>
        <v>7.8321977402297573</v>
      </c>
      <c r="P1756" s="14">
        <f>+AVERAGEIF($C$15:C1756,"&lt;&gt;",$B$15:B1756)</f>
        <v>7.9221034482758625</v>
      </c>
    </row>
    <row r="1757" spans="1:16" x14ac:dyDescent="0.25">
      <c r="A1757" s="1">
        <v>42801</v>
      </c>
      <c r="B1757" s="14">
        <v>8.5660000000000007</v>
      </c>
      <c r="G1757">
        <f t="shared" si="199"/>
        <v>21447.845849919388</v>
      </c>
      <c r="H1757">
        <f t="shared" si="200"/>
        <v>20793.863673967619</v>
      </c>
      <c r="I1757" s="5">
        <f t="shared" si="198"/>
        <v>0</v>
      </c>
      <c r="J1757" s="6">
        <f>+H1757+SUM($B$4:$B$5)-SUM($F$15:F1757)</f>
        <v>28181.296305546548</v>
      </c>
      <c r="K1757" s="10">
        <f t="shared" si="201"/>
        <v>2.7640435873308444E-3</v>
      </c>
      <c r="L1757" s="10">
        <f>+H1757/SUM($F$15:F1757)-1</f>
        <v>9.3690466470361944E-2</v>
      </c>
      <c r="M1757" s="14">
        <f t="shared" si="204"/>
        <v>0</v>
      </c>
      <c r="N1757" s="14">
        <f t="shared" si="202"/>
        <v>2427.4881711379435</v>
      </c>
      <c r="O1757" s="4">
        <f t="shared" si="203"/>
        <v>7.8321977402297573</v>
      </c>
      <c r="P1757" s="14">
        <f>+AVERAGEIF($C$15:C1757,"&lt;&gt;",$B$15:B1757)</f>
        <v>7.9221034482758625</v>
      </c>
    </row>
    <row r="1758" spans="1:16" x14ac:dyDescent="0.25">
      <c r="A1758" s="1">
        <v>42802</v>
      </c>
      <c r="B1758" s="14">
        <v>8.5679999999999996</v>
      </c>
      <c r="C1758">
        <f>+$B$3</f>
        <v>200</v>
      </c>
      <c r="D1758" s="7">
        <f>+$D$11</f>
        <v>2.223157894736842</v>
      </c>
      <c r="E1758">
        <v>1.54</v>
      </c>
      <c r="F1758" s="6">
        <f>+C1758-D1758-E1758</f>
        <v>196.23684210526318</v>
      </c>
      <c r="G1758">
        <f t="shared" si="199"/>
        <v>21652.853518807995</v>
      </c>
      <c r="H1758">
        <f t="shared" si="200"/>
        <v>20994.955492415153</v>
      </c>
      <c r="I1758" s="5">
        <f t="shared" si="198"/>
        <v>458200</v>
      </c>
      <c r="J1758" s="6">
        <f>+H1758+SUM($B$4:$B$5)-SUM($F$15:F1758)</f>
        <v>28186.151281888822</v>
      </c>
      <c r="K1758" s="10">
        <f t="shared" si="201"/>
        <v>1.7227654433060735E-4</v>
      </c>
      <c r="L1758" s="10">
        <f>+H1758/SUM($F$15:F1758)-1</f>
        <v>9.2986073589631291E-2</v>
      </c>
      <c r="M1758" s="14">
        <f t="shared" si="204"/>
        <v>22.903459629465825</v>
      </c>
      <c r="N1758" s="14">
        <f t="shared" si="202"/>
        <v>2450.3916307674094</v>
      </c>
      <c r="O1758" s="4">
        <f t="shared" si="203"/>
        <v>7.839075178570762</v>
      </c>
      <c r="P1758" s="14">
        <f>+AVERAGEIF($C$15:C1758,"&lt;&gt;",$B$15:B1758)</f>
        <v>7.9294431818181828</v>
      </c>
    </row>
    <row r="1759" spans="1:16" x14ac:dyDescent="0.25">
      <c r="A1759" s="1">
        <v>42803</v>
      </c>
      <c r="B1759" s="14">
        <v>8.4510000000000005</v>
      </c>
      <c r="G1759">
        <f t="shared" si="199"/>
        <v>21357.173796387298</v>
      </c>
      <c r="H1759">
        <f t="shared" si="200"/>
        <v>20708.259671615368</v>
      </c>
      <c r="I1759" s="5">
        <f t="shared" si="198"/>
        <v>0</v>
      </c>
      <c r="J1759" s="6">
        <f>+H1759+SUM($B$4:$B$5)-SUM($F$15:F1759)</f>
        <v>27899.455461089034</v>
      </c>
      <c r="K1759" s="10">
        <f t="shared" si="201"/>
        <v>-1.0171513589512515E-2</v>
      </c>
      <c r="L1759" s="10">
        <f>+H1759/SUM($F$15:F1759)-1</f>
        <v>7.8060843593134477E-2</v>
      </c>
      <c r="M1759" s="14">
        <f t="shared" si="204"/>
        <v>0</v>
      </c>
      <c r="N1759" s="14">
        <f t="shared" si="202"/>
        <v>2450.3916307674094</v>
      </c>
      <c r="O1759" s="4">
        <f t="shared" si="203"/>
        <v>7.839075178570762</v>
      </c>
      <c r="P1759" s="14">
        <f>+AVERAGEIF($C$15:C1759,"&lt;&gt;",$B$15:B1759)</f>
        <v>7.9294431818181828</v>
      </c>
    </row>
    <row r="1760" spans="1:16" x14ac:dyDescent="0.25">
      <c r="A1760" s="1">
        <v>42804</v>
      </c>
      <c r="B1760" s="14">
        <v>8.4190000000000005</v>
      </c>
      <c r="G1760">
        <f t="shared" si="199"/>
        <v>21276.304128716682</v>
      </c>
      <c r="H1760">
        <f t="shared" si="200"/>
        <v>20629.847139430811</v>
      </c>
      <c r="I1760" s="5">
        <f t="shared" si="198"/>
        <v>0</v>
      </c>
      <c r="J1760" s="6">
        <f>+H1760+SUM($B$4:$B$5)-SUM($F$15:F1760)</f>
        <v>27821.042928904484</v>
      </c>
      <c r="K1760" s="10">
        <f t="shared" si="201"/>
        <v>-2.8105398793144554E-3</v>
      </c>
      <c r="L1760" s="10">
        <f>+H1760/SUM($F$15:F1760)-1</f>
        <v>7.3978729406058319E-2</v>
      </c>
      <c r="M1760" s="14">
        <f t="shared" si="204"/>
        <v>0</v>
      </c>
      <c r="N1760" s="14">
        <f t="shared" si="202"/>
        <v>2450.3916307674094</v>
      </c>
      <c r="O1760" s="4">
        <f t="shared" si="203"/>
        <v>7.839075178570762</v>
      </c>
      <c r="P1760" s="14">
        <f>+AVERAGEIF($C$15:C1760,"&lt;&gt;",$B$15:B1760)</f>
        <v>7.9294431818181828</v>
      </c>
    </row>
    <row r="1761" spans="1:16" x14ac:dyDescent="0.25">
      <c r="A1761" s="1">
        <v>42807</v>
      </c>
      <c r="B1761" s="14">
        <v>8.516</v>
      </c>
      <c r="G1761">
        <f t="shared" si="199"/>
        <v>21521.440308843245</v>
      </c>
      <c r="H1761">
        <f t="shared" si="200"/>
        <v>20867.535127615251</v>
      </c>
      <c r="I1761" s="5">
        <f t="shared" si="198"/>
        <v>0</v>
      </c>
      <c r="J1761" s="6">
        <f>+H1761+SUM($B$4:$B$5)-SUM($F$15:F1761)</f>
        <v>28058.73091708892</v>
      </c>
      <c r="K1761" s="10">
        <f t="shared" si="201"/>
        <v>8.5434607463077405E-3</v>
      </c>
      <c r="L1761" s="10">
        <f>+H1761/SUM($F$15:F1761)-1</f>
        <v>8.6352638035632756E-2</v>
      </c>
      <c r="M1761" s="14">
        <f t="shared" si="204"/>
        <v>0</v>
      </c>
      <c r="N1761" s="14">
        <f t="shared" si="202"/>
        <v>2450.3916307674094</v>
      </c>
      <c r="O1761" s="4">
        <f t="shared" si="203"/>
        <v>7.839075178570762</v>
      </c>
      <c r="P1761" s="14">
        <f>+AVERAGEIF($C$15:C1761,"&lt;&gt;",$B$15:B1761)</f>
        <v>7.9294431818181828</v>
      </c>
    </row>
    <row r="1762" spans="1:16" x14ac:dyDescent="0.25">
      <c r="A1762" s="1">
        <v>42808</v>
      </c>
      <c r="B1762" s="14">
        <v>8.5440000000000005</v>
      </c>
      <c r="G1762">
        <f t="shared" si="199"/>
        <v>21592.201268055036</v>
      </c>
      <c r="H1762">
        <f t="shared" si="200"/>
        <v>20936.14609327674</v>
      </c>
      <c r="I1762" s="5">
        <f t="shared" si="198"/>
        <v>0</v>
      </c>
      <c r="J1762" s="6">
        <f>+H1762+SUM($B$4:$B$5)-SUM($F$15:F1762)</f>
        <v>28127.341882750407</v>
      </c>
      <c r="K1762" s="10">
        <f t="shared" si="201"/>
        <v>2.4452626123478982E-3</v>
      </c>
      <c r="L1762" s="10">
        <f>+H1762/SUM($F$15:F1762)-1</f>
        <v>8.9924487949324616E-2</v>
      </c>
      <c r="M1762" s="14">
        <f t="shared" si="204"/>
        <v>0</v>
      </c>
      <c r="N1762" s="14">
        <f t="shared" si="202"/>
        <v>2450.3916307674094</v>
      </c>
      <c r="O1762" s="4">
        <f t="shared" si="203"/>
        <v>7.839075178570762</v>
      </c>
      <c r="P1762" s="14">
        <f>+AVERAGEIF($C$15:C1762,"&lt;&gt;",$B$15:B1762)</f>
        <v>7.9294431818181828</v>
      </c>
    </row>
    <row r="1763" spans="1:16" x14ac:dyDescent="0.25">
      <c r="A1763" s="1">
        <v>42809</v>
      </c>
      <c r="B1763" s="14">
        <v>8.5839999999999996</v>
      </c>
      <c r="G1763">
        <f t="shared" si="199"/>
        <v>21693.288352643307</v>
      </c>
      <c r="H1763">
        <f t="shared" si="200"/>
        <v>21034.161758507435</v>
      </c>
      <c r="I1763" s="5">
        <f t="shared" si="198"/>
        <v>0</v>
      </c>
      <c r="J1763" s="6">
        <f>+H1763+SUM($B$4:$B$5)-SUM($F$15:F1763)</f>
        <v>28225.357547981104</v>
      </c>
      <c r="K1763" s="10">
        <f t="shared" si="201"/>
        <v>3.4847112691729354E-3</v>
      </c>
      <c r="L1763" s="10">
        <f>+H1763/SUM($F$15:F1763)-1</f>
        <v>9.5027130683169592E-2</v>
      </c>
      <c r="M1763" s="14">
        <f t="shared" si="204"/>
        <v>0</v>
      </c>
      <c r="N1763" s="14">
        <f t="shared" si="202"/>
        <v>2450.3916307674094</v>
      </c>
      <c r="O1763" s="4">
        <f t="shared" si="203"/>
        <v>7.839075178570762</v>
      </c>
      <c r="P1763" s="14">
        <f>+AVERAGEIF($C$15:C1763,"&lt;&gt;",$B$15:B1763)</f>
        <v>7.9294431818181828</v>
      </c>
    </row>
    <row r="1764" spans="1:16" x14ac:dyDescent="0.25">
      <c r="A1764" s="1">
        <v>42810</v>
      </c>
      <c r="B1764" s="14">
        <v>8.6669999999999998</v>
      </c>
      <c r="G1764">
        <f t="shared" si="199"/>
        <v>21903.044053163972</v>
      </c>
      <c r="H1764">
        <f t="shared" si="200"/>
        <v>21237.544263861128</v>
      </c>
      <c r="I1764" s="5">
        <f t="shared" si="198"/>
        <v>0</v>
      </c>
      <c r="J1764" s="6">
        <f>+H1764+SUM($B$4:$B$5)-SUM($F$15:F1764)</f>
        <v>28428.740053334797</v>
      </c>
      <c r="K1764" s="10">
        <f t="shared" si="201"/>
        <v>7.2056662172643726E-3</v>
      </c>
      <c r="L1764" s="10">
        <f>+H1764/SUM($F$15:F1764)-1</f>
        <v>0.1056151143558981</v>
      </c>
      <c r="M1764" s="14">
        <f t="shared" si="204"/>
        <v>0</v>
      </c>
      <c r="N1764" s="14">
        <f t="shared" si="202"/>
        <v>2450.3916307674094</v>
      </c>
      <c r="O1764" s="4">
        <f t="shared" si="203"/>
        <v>7.839075178570762</v>
      </c>
      <c r="P1764" s="14">
        <f>+AVERAGEIF($C$15:C1764,"&lt;&gt;",$B$15:B1764)</f>
        <v>7.9294431818181828</v>
      </c>
    </row>
    <row r="1765" spans="1:16" x14ac:dyDescent="0.25">
      <c r="A1765" s="1">
        <v>42814</v>
      </c>
      <c r="B1765" s="14">
        <v>8.7309999999999999</v>
      </c>
      <c r="G1765">
        <f t="shared" si="199"/>
        <v>22064.783388505206</v>
      </c>
      <c r="H1765">
        <f t="shared" si="200"/>
        <v>21394.369328230241</v>
      </c>
      <c r="I1765" s="5">
        <f t="shared" si="198"/>
        <v>0</v>
      </c>
      <c r="J1765" s="6">
        <f>+H1765+SUM($B$4:$B$5)-SUM($F$15:F1765)</f>
        <v>28585.565117703911</v>
      </c>
      <c r="K1765" s="10">
        <f t="shared" si="201"/>
        <v>5.5164268298524277E-3</v>
      </c>
      <c r="L1765" s="10">
        <f>+H1765/SUM($F$15:F1765)-1</f>
        <v>0.11377934273005041</v>
      </c>
      <c r="M1765" s="14">
        <f t="shared" si="204"/>
        <v>0</v>
      </c>
      <c r="N1765" s="14">
        <f t="shared" si="202"/>
        <v>2450.3916307674094</v>
      </c>
      <c r="O1765" s="4">
        <f t="shared" si="203"/>
        <v>7.839075178570762</v>
      </c>
      <c r="P1765" s="14">
        <f>+AVERAGEIF($C$15:C1765,"&lt;&gt;",$B$15:B1765)</f>
        <v>7.9294431818181828</v>
      </c>
    </row>
    <row r="1766" spans="1:16" x14ac:dyDescent="0.25">
      <c r="A1766" s="1">
        <v>42815</v>
      </c>
      <c r="B1766" s="14">
        <v>8.6929999999999996</v>
      </c>
      <c r="G1766">
        <f t="shared" si="199"/>
        <v>21968.750658146346</v>
      </c>
      <c r="H1766">
        <f t="shared" si="200"/>
        <v>21301.254446261079</v>
      </c>
      <c r="I1766" s="5">
        <f t="shared" si="198"/>
        <v>0</v>
      </c>
      <c r="J1766" s="6">
        <f>+H1766+SUM($B$4:$B$5)-SUM($F$15:F1766)</f>
        <v>28492.450235734752</v>
      </c>
      <c r="K1766" s="10">
        <f t="shared" si="201"/>
        <v>-3.257409170878689E-3</v>
      </c>
      <c r="L1766" s="10">
        <f>+H1766/SUM($F$15:F1766)-1</f>
        <v>0.10893183213289737</v>
      </c>
      <c r="M1766" s="14">
        <f t="shared" si="204"/>
        <v>0</v>
      </c>
      <c r="N1766" s="14">
        <f t="shared" si="202"/>
        <v>2450.3916307674094</v>
      </c>
      <c r="O1766" s="4">
        <f t="shared" si="203"/>
        <v>7.839075178570762</v>
      </c>
      <c r="P1766" s="14">
        <f>+AVERAGEIF($C$15:C1766,"&lt;&gt;",$B$15:B1766)</f>
        <v>7.9294431818181828</v>
      </c>
    </row>
    <row r="1767" spans="1:16" x14ac:dyDescent="0.25">
      <c r="A1767" s="1">
        <v>42816</v>
      </c>
      <c r="B1767" s="14">
        <v>8.6509999999999998</v>
      </c>
      <c r="G1767">
        <f t="shared" si="199"/>
        <v>21862.60921932866</v>
      </c>
      <c r="H1767">
        <f t="shared" si="200"/>
        <v>21198.337997768849</v>
      </c>
      <c r="I1767" s="5">
        <f t="shared" si="198"/>
        <v>0</v>
      </c>
      <c r="J1767" s="6">
        <f>+H1767+SUM($B$4:$B$5)-SUM($F$15:F1767)</f>
        <v>28389.533787242515</v>
      </c>
      <c r="K1767" s="10">
        <f t="shared" si="201"/>
        <v>-3.6120603051246203E-3</v>
      </c>
      <c r="L1767" s="10">
        <f>+H1767/SUM($F$15:F1767)-1</f>
        <v>0.10357405726236024</v>
      </c>
      <c r="M1767" s="14">
        <f t="shared" si="204"/>
        <v>0</v>
      </c>
      <c r="N1767" s="14">
        <f t="shared" si="202"/>
        <v>2450.3916307674094</v>
      </c>
      <c r="O1767" s="4">
        <f t="shared" si="203"/>
        <v>7.839075178570762</v>
      </c>
      <c r="P1767" s="14">
        <f>+AVERAGEIF($C$15:C1767,"&lt;&gt;",$B$15:B1767)</f>
        <v>7.9294431818181828</v>
      </c>
    </row>
    <row r="1768" spans="1:16" x14ac:dyDescent="0.25">
      <c r="A1768" s="1">
        <v>42817</v>
      </c>
      <c r="B1768" s="14">
        <v>8.6709999999999994</v>
      </c>
      <c r="G1768">
        <f t="shared" si="199"/>
        <v>21913.152761622798</v>
      </c>
      <c r="H1768">
        <f t="shared" si="200"/>
        <v>21247.345830384198</v>
      </c>
      <c r="I1768" s="5">
        <f t="shared" si="198"/>
        <v>0</v>
      </c>
      <c r="J1768" s="6">
        <f>+H1768+SUM($B$4:$B$5)-SUM($F$15:F1768)</f>
        <v>28438.541619857868</v>
      </c>
      <c r="K1768" s="10">
        <f t="shared" si="201"/>
        <v>1.7262640867099499E-3</v>
      </c>
      <c r="L1768" s="10">
        <f>+H1768/SUM($F$15:F1768)-1</f>
        <v>0.10612537862928284</v>
      </c>
      <c r="M1768" s="14">
        <f t="shared" si="204"/>
        <v>0</v>
      </c>
      <c r="N1768" s="14">
        <f t="shared" si="202"/>
        <v>2450.3916307674094</v>
      </c>
      <c r="O1768" s="4">
        <f t="shared" si="203"/>
        <v>7.839075178570762</v>
      </c>
      <c r="P1768" s="14">
        <f>+AVERAGEIF($C$15:C1768,"&lt;&gt;",$B$15:B1768)</f>
        <v>7.9294431818181828</v>
      </c>
    </row>
    <row r="1769" spans="1:16" x14ac:dyDescent="0.25">
      <c r="A1769" s="1">
        <v>42818</v>
      </c>
      <c r="B1769" s="14">
        <v>8.6639999999999997</v>
      </c>
      <c r="G1769">
        <f t="shared" si="199"/>
        <v>21895.462521819853</v>
      </c>
      <c r="H1769">
        <f t="shared" si="200"/>
        <v>21230.193088968826</v>
      </c>
      <c r="I1769" s="5">
        <f t="shared" si="198"/>
        <v>0</v>
      </c>
      <c r="J1769" s="6">
        <f>+H1769+SUM($B$4:$B$5)-SUM($F$15:F1769)</f>
        <v>28421.388878442493</v>
      </c>
      <c r="K1769" s="10">
        <f t="shared" si="201"/>
        <v>-6.0315123203780185E-4</v>
      </c>
      <c r="L1769" s="10">
        <f>+H1769/SUM($F$15:F1769)-1</f>
        <v>0.10523241615085999</v>
      </c>
      <c r="M1769" s="14">
        <f t="shared" si="204"/>
        <v>0</v>
      </c>
      <c r="N1769" s="14">
        <f t="shared" si="202"/>
        <v>2450.3916307674094</v>
      </c>
      <c r="O1769" s="4">
        <f t="shared" si="203"/>
        <v>7.839075178570762</v>
      </c>
      <c r="P1769" s="14">
        <f>+AVERAGEIF($C$15:C1769,"&lt;&gt;",$B$15:B1769)</f>
        <v>7.9294431818181828</v>
      </c>
    </row>
    <row r="1770" spans="1:16" x14ac:dyDescent="0.25">
      <c r="A1770" s="1">
        <v>42821</v>
      </c>
      <c r="B1770" s="14">
        <v>8.5749999999999993</v>
      </c>
      <c r="G1770">
        <f t="shared" si="199"/>
        <v>21670.543758610944</v>
      </c>
      <c r="H1770">
        <f t="shared" si="200"/>
        <v>21012.108233830528</v>
      </c>
      <c r="I1770" s="5">
        <f t="shared" si="198"/>
        <v>0</v>
      </c>
      <c r="J1770" s="6">
        <f>+H1770+SUM($B$4:$B$5)-SUM($F$15:F1770)</f>
        <v>28203.304023304197</v>
      </c>
      <c r="K1770" s="10">
        <f t="shared" si="201"/>
        <v>-7.6732652324289496E-3</v>
      </c>
      <c r="L1770" s="10">
        <f>+H1770/SUM($F$15:F1770)-1</f>
        <v>9.3879036068054367E-2</v>
      </c>
      <c r="M1770" s="14">
        <f t="shared" si="204"/>
        <v>0</v>
      </c>
      <c r="N1770" s="14">
        <f t="shared" si="202"/>
        <v>2450.3916307674094</v>
      </c>
      <c r="O1770" s="4">
        <f t="shared" si="203"/>
        <v>7.839075178570762</v>
      </c>
      <c r="P1770" s="14">
        <f>+AVERAGEIF($C$15:C1770,"&lt;&gt;",$B$15:B1770)</f>
        <v>7.9294431818181828</v>
      </c>
    </row>
    <row r="1771" spans="1:16" x14ac:dyDescent="0.25">
      <c r="A1771" s="1">
        <v>42822</v>
      </c>
      <c r="B1771" s="14">
        <v>8.6259999999999994</v>
      </c>
      <c r="G1771">
        <f t="shared" si="199"/>
        <v>21799.429791460992</v>
      </c>
      <c r="H1771">
        <f t="shared" si="200"/>
        <v>21137.078206999668</v>
      </c>
      <c r="I1771" s="5">
        <f t="shared" si="198"/>
        <v>0</v>
      </c>
      <c r="J1771" s="6">
        <f>+H1771+SUM($B$4:$B$5)-SUM($F$15:F1771)</f>
        <v>28328.273996473334</v>
      </c>
      <c r="K1771" s="10">
        <f t="shared" si="201"/>
        <v>4.431040174083023E-3</v>
      </c>
      <c r="L1771" s="10">
        <f>+H1771/SUM($F$15:F1771)-1</f>
        <v>0.10038490555370716</v>
      </c>
      <c r="M1771" s="14">
        <f t="shared" si="204"/>
        <v>0</v>
      </c>
      <c r="N1771" s="14">
        <f t="shared" si="202"/>
        <v>2450.3916307674094</v>
      </c>
      <c r="O1771" s="4">
        <f t="shared" si="203"/>
        <v>7.839075178570762</v>
      </c>
      <c r="P1771" s="14">
        <f>+AVERAGEIF($C$15:C1771,"&lt;&gt;",$B$15:B1771)</f>
        <v>7.9294431818181828</v>
      </c>
    </row>
    <row r="1772" spans="1:16" x14ac:dyDescent="0.25">
      <c r="A1772" s="1">
        <v>42823</v>
      </c>
      <c r="B1772" s="14">
        <v>8.7279999999999998</v>
      </c>
      <c r="G1772">
        <f t="shared" si="199"/>
        <v>22057.201857161086</v>
      </c>
      <c r="H1772">
        <f t="shared" si="200"/>
        <v>21387.018153337944</v>
      </c>
      <c r="I1772" s="5">
        <f t="shared" si="198"/>
        <v>0</v>
      </c>
      <c r="J1772" s="6">
        <f>+H1772+SUM($B$4:$B$5)-SUM($F$15:F1772)</f>
        <v>28578.213942811613</v>
      </c>
      <c r="K1772" s="10">
        <f t="shared" si="201"/>
        <v>8.8229853456442964E-3</v>
      </c>
      <c r="L1772" s="10">
        <f>+H1772/SUM($F$15:F1772)-1</f>
        <v>0.1133966445250123</v>
      </c>
      <c r="M1772" s="14">
        <f t="shared" si="204"/>
        <v>0</v>
      </c>
      <c r="N1772" s="14">
        <f t="shared" si="202"/>
        <v>2450.3916307674094</v>
      </c>
      <c r="O1772" s="4">
        <f t="shared" si="203"/>
        <v>7.839075178570762</v>
      </c>
      <c r="P1772" s="14">
        <f>+AVERAGEIF($C$15:C1772,"&lt;&gt;",$B$15:B1772)</f>
        <v>7.9294431818181828</v>
      </c>
    </row>
    <row r="1773" spans="1:16" x14ac:dyDescent="0.25">
      <c r="A1773" s="1">
        <v>42824</v>
      </c>
      <c r="B1773" s="14">
        <v>8.7189999999999994</v>
      </c>
      <c r="G1773">
        <f t="shared" si="199"/>
        <v>22034.457263128726</v>
      </c>
      <c r="H1773">
        <f t="shared" si="200"/>
        <v>21364.964628661037</v>
      </c>
      <c r="I1773" s="5">
        <f t="shared" si="198"/>
        <v>0</v>
      </c>
      <c r="J1773" s="6">
        <f>+H1773+SUM($B$4:$B$5)-SUM($F$15:F1773)</f>
        <v>28556.160418134707</v>
      </c>
      <c r="K1773" s="10">
        <f t="shared" si="201"/>
        <v>-7.7169009655531084E-4</v>
      </c>
      <c r="L1773" s="10">
        <f>+H1773/SUM($F$15:F1773)-1</f>
        <v>0.11224854990989708</v>
      </c>
      <c r="M1773" s="14">
        <f t="shared" si="204"/>
        <v>0</v>
      </c>
      <c r="N1773" s="14">
        <f t="shared" si="202"/>
        <v>2450.3916307674094</v>
      </c>
      <c r="O1773" s="4">
        <f t="shared" si="203"/>
        <v>7.839075178570762</v>
      </c>
      <c r="P1773" s="14">
        <f>+AVERAGEIF($C$15:C1773,"&lt;&gt;",$B$15:B1773)</f>
        <v>7.9294431818181828</v>
      </c>
    </row>
    <row r="1774" spans="1:16" x14ac:dyDescent="0.25">
      <c r="A1774" s="1">
        <v>42825</v>
      </c>
      <c r="B1774" s="14">
        <v>8.6509999999999998</v>
      </c>
      <c r="G1774">
        <f t="shared" si="199"/>
        <v>21862.609219328664</v>
      </c>
      <c r="H1774">
        <f t="shared" si="200"/>
        <v>21198.337997768853</v>
      </c>
      <c r="I1774" s="5">
        <f t="shared" si="198"/>
        <v>0</v>
      </c>
      <c r="J1774" s="6">
        <f>+H1774+SUM($B$4:$B$5)-SUM($F$15:F1774)</f>
        <v>28389.533787242523</v>
      </c>
      <c r="K1774" s="10">
        <f t="shared" si="201"/>
        <v>-5.8350502466839593E-3</v>
      </c>
      <c r="L1774" s="10">
        <f>+H1774/SUM($F$15:F1774)-1</f>
        <v>0.10357405726236024</v>
      </c>
      <c r="M1774" s="14">
        <f t="shared" si="204"/>
        <v>0</v>
      </c>
      <c r="N1774" s="14">
        <f t="shared" si="202"/>
        <v>2450.3916307674094</v>
      </c>
      <c r="O1774" s="4">
        <f t="shared" si="203"/>
        <v>7.839075178570762</v>
      </c>
      <c r="P1774" s="14">
        <f>+AVERAGEIF($C$15:C1774,"&lt;&gt;",$B$15:B1774)</f>
        <v>7.9294431818181828</v>
      </c>
    </row>
    <row r="1775" spans="1:16" x14ac:dyDescent="0.25">
      <c r="A1775" s="1">
        <v>42828</v>
      </c>
      <c r="B1775" s="14">
        <v>8.7439999999999998</v>
      </c>
      <c r="G1775">
        <f t="shared" si="199"/>
        <v>22097.636690996398</v>
      </c>
      <c r="H1775">
        <f t="shared" si="200"/>
        <v>21426.224419430222</v>
      </c>
      <c r="I1775" s="5">
        <f t="shared" si="198"/>
        <v>0</v>
      </c>
      <c r="J1775" s="6">
        <f>+H1775+SUM($B$4:$B$5)-SUM($F$15:F1775)</f>
        <v>28617.420208903888</v>
      </c>
      <c r="K1775" s="10">
        <f t="shared" si="201"/>
        <v>8.0271280032000458E-3</v>
      </c>
      <c r="L1775" s="10">
        <f>+H1775/SUM($F$15:F1775)-1</f>
        <v>0.11543770161855038</v>
      </c>
      <c r="M1775" s="14">
        <f t="shared" si="204"/>
        <v>0</v>
      </c>
      <c r="N1775" s="14">
        <f t="shared" si="202"/>
        <v>2450.3916307674094</v>
      </c>
      <c r="O1775" s="4">
        <f t="shared" si="203"/>
        <v>7.839075178570762</v>
      </c>
      <c r="P1775" s="14">
        <f>+AVERAGEIF($C$15:C1775,"&lt;&gt;",$B$15:B1775)</f>
        <v>7.9294431818181828</v>
      </c>
    </row>
    <row r="1776" spans="1:16" x14ac:dyDescent="0.25">
      <c r="A1776" s="1">
        <v>42829</v>
      </c>
      <c r="B1776" s="14">
        <v>8.7349999999999994</v>
      </c>
      <c r="G1776">
        <f t="shared" si="199"/>
        <v>22074.892096964035</v>
      </c>
      <c r="H1776">
        <f t="shared" si="200"/>
        <v>21404.170894753315</v>
      </c>
      <c r="I1776" s="5">
        <f t="shared" si="198"/>
        <v>0</v>
      </c>
      <c r="J1776" s="6">
        <f>+H1776+SUM($B$4:$B$5)-SUM($F$15:F1776)</f>
        <v>28595.366684226989</v>
      </c>
      <c r="K1776" s="10">
        <f t="shared" si="201"/>
        <v>-7.7063287032552719E-4</v>
      </c>
      <c r="L1776" s="10">
        <f>+H1776/SUM($F$15:F1776)-1</f>
        <v>0.11428960700343516</v>
      </c>
      <c r="M1776" s="14">
        <f t="shared" si="204"/>
        <v>0</v>
      </c>
      <c r="N1776" s="14">
        <f t="shared" si="202"/>
        <v>2450.3916307674094</v>
      </c>
      <c r="O1776" s="4">
        <f t="shared" si="203"/>
        <v>7.839075178570762</v>
      </c>
      <c r="P1776" s="14">
        <f>+AVERAGEIF($C$15:C1776,"&lt;&gt;",$B$15:B1776)</f>
        <v>7.9294431818181828</v>
      </c>
    </row>
    <row r="1777" spans="1:16" x14ac:dyDescent="0.25">
      <c r="A1777" s="1">
        <v>42830</v>
      </c>
      <c r="B1777" s="14">
        <v>8.7710000000000008</v>
      </c>
      <c r="G1777">
        <f t="shared" si="199"/>
        <v>22165.870473093481</v>
      </c>
      <c r="H1777">
        <f t="shared" si="200"/>
        <v>21492.384993460942</v>
      </c>
      <c r="I1777" s="5">
        <f t="shared" si="198"/>
        <v>0</v>
      </c>
      <c r="J1777" s="6">
        <f>+H1777+SUM($B$4:$B$5)-SUM($F$15:F1777)</f>
        <v>28683.580782934616</v>
      </c>
      <c r="K1777" s="10">
        <f t="shared" si="201"/>
        <v>3.0849088134368152E-3</v>
      </c>
      <c r="L1777" s="10">
        <f>+H1777/SUM($F$15:F1777)-1</f>
        <v>0.11888198546389583</v>
      </c>
      <c r="M1777" s="14">
        <f t="shared" si="204"/>
        <v>0</v>
      </c>
      <c r="N1777" s="14">
        <f t="shared" si="202"/>
        <v>2450.3916307674094</v>
      </c>
      <c r="O1777" s="4">
        <f t="shared" si="203"/>
        <v>7.839075178570762</v>
      </c>
      <c r="P1777" s="14">
        <f>+AVERAGEIF($C$15:C1777,"&lt;&gt;",$B$15:B1777)</f>
        <v>7.9294431818181828</v>
      </c>
    </row>
    <row r="1778" spans="1:16" x14ac:dyDescent="0.25">
      <c r="A1778" s="1">
        <v>42831</v>
      </c>
      <c r="B1778" s="14">
        <v>8.7200000000000006</v>
      </c>
      <c r="G1778">
        <f t="shared" si="199"/>
        <v>22036.984440243432</v>
      </c>
      <c r="H1778">
        <f t="shared" si="200"/>
        <v>21367.415020291806</v>
      </c>
      <c r="I1778" s="5">
        <f t="shared" si="198"/>
        <v>0</v>
      </c>
      <c r="J1778" s="6">
        <f>+H1778+SUM($B$4:$B$5)-SUM($F$15:F1778)</f>
        <v>28558.61080976548</v>
      </c>
      <c r="K1778" s="10">
        <f t="shared" si="201"/>
        <v>-4.3568470099621948E-3</v>
      </c>
      <c r="L1778" s="10">
        <f>+H1778/SUM($F$15:F1778)-1</f>
        <v>0.11237611597824326</v>
      </c>
      <c r="M1778" s="14">
        <f t="shared" si="204"/>
        <v>0</v>
      </c>
      <c r="N1778" s="14">
        <f t="shared" si="202"/>
        <v>2450.3916307674094</v>
      </c>
      <c r="O1778" s="4">
        <f t="shared" si="203"/>
        <v>7.839075178570762</v>
      </c>
      <c r="P1778" s="14">
        <f>+AVERAGEIF($C$15:C1778,"&lt;&gt;",$B$15:B1778)</f>
        <v>7.9294431818181828</v>
      </c>
    </row>
    <row r="1779" spans="1:16" x14ac:dyDescent="0.25">
      <c r="A1779" s="1">
        <v>42832</v>
      </c>
      <c r="B1779" s="14">
        <v>8.7370000000000001</v>
      </c>
      <c r="G1779">
        <f t="shared" si="199"/>
        <v>22079.946451193446</v>
      </c>
      <c r="H1779">
        <f t="shared" si="200"/>
        <v>21409.071678014847</v>
      </c>
      <c r="I1779" s="5">
        <f t="shared" si="198"/>
        <v>0</v>
      </c>
      <c r="J1779" s="6">
        <f>+H1779+SUM($B$4:$B$5)-SUM($F$15:F1779)</f>
        <v>28600.26746748852</v>
      </c>
      <c r="K1779" s="10">
        <f t="shared" si="201"/>
        <v>1.4586373966340993E-3</v>
      </c>
      <c r="L1779" s="10">
        <f>+H1779/SUM($F$15:F1779)-1</f>
        <v>0.11454473914012731</v>
      </c>
      <c r="M1779" s="14">
        <f t="shared" si="204"/>
        <v>0</v>
      </c>
      <c r="N1779" s="14">
        <f t="shared" si="202"/>
        <v>2450.3916307674094</v>
      </c>
      <c r="O1779" s="4">
        <f t="shared" si="203"/>
        <v>7.839075178570762</v>
      </c>
      <c r="P1779" s="14">
        <f>+AVERAGEIF($C$15:C1779,"&lt;&gt;",$B$15:B1779)</f>
        <v>7.9294431818181828</v>
      </c>
    </row>
    <row r="1780" spans="1:16" x14ac:dyDescent="0.25">
      <c r="A1780" s="1">
        <v>42835</v>
      </c>
      <c r="B1780" s="14">
        <v>8.7210000000000001</v>
      </c>
      <c r="C1780">
        <f>+$B$3</f>
        <v>200</v>
      </c>
      <c r="D1780" s="7">
        <f>+$D$11</f>
        <v>2.223157894736842</v>
      </c>
      <c r="E1780">
        <v>1.54</v>
      </c>
      <c r="F1780" s="6">
        <f>+C1780-D1780-E1780</f>
        <v>196.23684210526318</v>
      </c>
      <c r="G1780">
        <f t="shared" si="199"/>
        <v>22239.511617358137</v>
      </c>
      <c r="H1780">
        <f t="shared" si="200"/>
        <v>21566.102254027832</v>
      </c>
      <c r="I1780" s="5">
        <f t="shared" si="198"/>
        <v>451600</v>
      </c>
      <c r="J1780" s="6">
        <f>+H1780+SUM($B$4:$B$5)-SUM($F$15:F1780)</f>
        <v>28561.061201396242</v>
      </c>
      <c r="K1780" s="10">
        <f t="shared" si="201"/>
        <v>-1.3708356446962E-3</v>
      </c>
      <c r="L1780" s="10">
        <f>+H1780/SUM($F$15:F1780)-1</f>
        <v>0.11136596905592056</v>
      </c>
      <c r="M1780" s="14">
        <f t="shared" si="204"/>
        <v>22.501644548247125</v>
      </c>
      <c r="N1780" s="14">
        <f t="shared" si="202"/>
        <v>2472.8932753156564</v>
      </c>
      <c r="O1780" s="4">
        <f t="shared" si="203"/>
        <v>7.8471000937776445</v>
      </c>
      <c r="P1780" s="14">
        <f>+AVERAGEIF($C$15:C1780,"&lt;&gt;",$B$15:B1780)</f>
        <v>7.9383370786516858</v>
      </c>
    </row>
    <row r="1781" spans="1:16" x14ac:dyDescent="0.25">
      <c r="A1781" s="1">
        <v>42836</v>
      </c>
      <c r="B1781" s="14">
        <v>8.6639999999999997</v>
      </c>
      <c r="G1781">
        <f t="shared" si="199"/>
        <v>22094.155332277362</v>
      </c>
      <c r="H1781">
        <f t="shared" si="200"/>
        <v>21425.147337334838</v>
      </c>
      <c r="I1781" s="5">
        <f t="shared" si="198"/>
        <v>0</v>
      </c>
      <c r="J1781" s="6">
        <f>+H1781+SUM($B$4:$B$5)-SUM($F$15:F1781)</f>
        <v>28420.106284703248</v>
      </c>
      <c r="K1781" s="10">
        <f t="shared" si="201"/>
        <v>-4.9352128654835958E-3</v>
      </c>
      <c r="L1781" s="10">
        <f>+H1781/SUM($F$15:F1781)-1</f>
        <v>0.10410213919280986</v>
      </c>
      <c r="M1781" s="14">
        <f t="shared" si="204"/>
        <v>0</v>
      </c>
      <c r="N1781" s="14">
        <f t="shared" si="202"/>
        <v>2472.8932753156564</v>
      </c>
      <c r="O1781" s="4">
        <f t="shared" si="203"/>
        <v>7.8471000937776445</v>
      </c>
      <c r="P1781" s="14">
        <f>+AVERAGEIF($C$15:C1781,"&lt;&gt;",$B$15:B1781)</f>
        <v>7.9383370786516858</v>
      </c>
    </row>
    <row r="1782" spans="1:16" x14ac:dyDescent="0.25">
      <c r="A1782" s="1">
        <v>42837</v>
      </c>
      <c r="B1782" s="14">
        <v>8.7040000000000006</v>
      </c>
      <c r="G1782">
        <f t="shared" si="199"/>
        <v>22196.159742860364</v>
      </c>
      <c r="H1782">
        <f t="shared" si="200"/>
        <v>21524.063068347466</v>
      </c>
      <c r="I1782" s="5">
        <f t="shared" si="198"/>
        <v>0</v>
      </c>
      <c r="J1782" s="6">
        <f>+H1782+SUM($B$4:$B$5)-SUM($F$15:F1782)</f>
        <v>28519.022015715873</v>
      </c>
      <c r="K1782" s="10">
        <f t="shared" si="201"/>
        <v>3.4804842044473538E-3</v>
      </c>
      <c r="L1782" s="10">
        <f>+H1782/SUM($F$15:F1782)-1</f>
        <v>0.10919956365815087</v>
      </c>
      <c r="M1782" s="14">
        <f t="shared" si="204"/>
        <v>0</v>
      </c>
      <c r="N1782" s="14">
        <f t="shared" si="202"/>
        <v>2472.8932753156564</v>
      </c>
      <c r="O1782" s="4">
        <f t="shared" si="203"/>
        <v>7.8471000937776445</v>
      </c>
      <c r="P1782" s="14">
        <f>+AVERAGEIF($C$15:C1782,"&lt;&gt;",$B$15:B1782)</f>
        <v>7.9383370786516858</v>
      </c>
    </row>
    <row r="1783" spans="1:16" x14ac:dyDescent="0.25">
      <c r="A1783" s="1">
        <v>42838</v>
      </c>
      <c r="B1783" s="14">
        <v>8.7330000000000005</v>
      </c>
      <c r="G1783">
        <f t="shared" si="199"/>
        <v>22270.112940533039</v>
      </c>
      <c r="H1783">
        <f t="shared" si="200"/>
        <v>21595.776973331624</v>
      </c>
      <c r="I1783" s="5">
        <f t="shared" si="198"/>
        <v>0</v>
      </c>
      <c r="J1783" s="6">
        <f>+H1783+SUM($B$4:$B$5)-SUM($F$15:F1783)</f>
        <v>28590.73592070003</v>
      </c>
      <c r="K1783" s="10">
        <f t="shared" si="201"/>
        <v>2.5145990260337925E-3</v>
      </c>
      <c r="L1783" s="10">
        <f>+H1783/SUM($F$15:F1783)-1</f>
        <v>0.11289519639552292</v>
      </c>
      <c r="M1783" s="14">
        <f t="shared" si="204"/>
        <v>0</v>
      </c>
      <c r="N1783" s="14">
        <f t="shared" si="202"/>
        <v>2472.8932753156564</v>
      </c>
      <c r="O1783" s="4">
        <f t="shared" si="203"/>
        <v>7.8471000937776445</v>
      </c>
      <c r="P1783" s="14">
        <f>+AVERAGEIF($C$15:C1783,"&lt;&gt;",$B$15:B1783)</f>
        <v>7.9383370786516858</v>
      </c>
    </row>
    <row r="1784" spans="1:16" x14ac:dyDescent="0.25">
      <c r="A1784" s="1">
        <v>42843</v>
      </c>
      <c r="B1784" s="14">
        <v>8.6280000000000001</v>
      </c>
      <c r="G1784">
        <f t="shared" si="199"/>
        <v>22002.351362752666</v>
      </c>
      <c r="H1784">
        <f t="shared" si="200"/>
        <v>21336.123179423477</v>
      </c>
      <c r="I1784" s="5">
        <f t="shared" si="198"/>
        <v>0</v>
      </c>
      <c r="J1784" s="6">
        <f>+H1784+SUM($B$4:$B$5)-SUM($F$15:F1784)</f>
        <v>28331.082126791884</v>
      </c>
      <c r="K1784" s="10">
        <f t="shared" si="201"/>
        <v>-9.0817457314960048E-3</v>
      </c>
      <c r="L1784" s="10">
        <f>+H1784/SUM($F$15:F1784)-1</f>
        <v>9.9514457174003423E-2</v>
      </c>
      <c r="M1784" s="14">
        <f t="shared" si="204"/>
        <v>0</v>
      </c>
      <c r="N1784" s="14">
        <f t="shared" si="202"/>
        <v>2472.8932753156564</v>
      </c>
      <c r="O1784" s="4">
        <f t="shared" si="203"/>
        <v>7.8471000937776445</v>
      </c>
      <c r="P1784" s="14">
        <f>+AVERAGEIF($C$15:C1784,"&lt;&gt;",$B$15:B1784)</f>
        <v>7.9383370786516858</v>
      </c>
    </row>
    <row r="1785" spans="1:16" x14ac:dyDescent="0.25">
      <c r="A1785" s="1">
        <v>42844</v>
      </c>
      <c r="B1785" s="14">
        <v>8.5739999999999998</v>
      </c>
      <c r="G1785">
        <f t="shared" si="199"/>
        <v>21864.645408465618</v>
      </c>
      <c r="H1785">
        <f t="shared" si="200"/>
        <v>21202.586942556431</v>
      </c>
      <c r="I1785" s="5">
        <f t="shared" si="198"/>
        <v>0</v>
      </c>
      <c r="J1785" s="6">
        <f>+H1785+SUM($B$4:$B$5)-SUM($F$15:F1785)</f>
        <v>28197.545889924837</v>
      </c>
      <c r="K1785" s="10">
        <f t="shared" si="201"/>
        <v>-4.7134181556999222E-3</v>
      </c>
      <c r="L1785" s="10">
        <f>+H1785/SUM($F$15:F1785)-1</f>
        <v>9.2632934145793211E-2</v>
      </c>
      <c r="M1785" s="14">
        <f t="shared" si="204"/>
        <v>0</v>
      </c>
      <c r="N1785" s="14">
        <f t="shared" si="202"/>
        <v>2472.8932753156564</v>
      </c>
      <c r="O1785" s="4">
        <f t="shared" si="203"/>
        <v>7.8471000937776445</v>
      </c>
      <c r="P1785" s="14">
        <f>+AVERAGEIF($C$15:C1785,"&lt;&gt;",$B$15:B1785)</f>
        <v>7.9383370786516858</v>
      </c>
    </row>
    <row r="1786" spans="1:16" x14ac:dyDescent="0.25">
      <c r="A1786" s="1">
        <v>42845</v>
      </c>
      <c r="B1786" s="14">
        <v>8.5839999999999996</v>
      </c>
      <c r="G1786">
        <f t="shared" si="199"/>
        <v>21890.146511111368</v>
      </c>
      <c r="H1786">
        <f t="shared" si="200"/>
        <v>21227.315875309585</v>
      </c>
      <c r="I1786" s="5">
        <f t="shared" si="198"/>
        <v>0</v>
      </c>
      <c r="J1786" s="6">
        <f>+H1786+SUM($B$4:$B$5)-SUM($F$15:F1786)</f>
        <v>28222.274822677991</v>
      </c>
      <c r="K1786" s="10">
        <f t="shared" si="201"/>
        <v>8.7698882908782139E-4</v>
      </c>
      <c r="L1786" s="10">
        <f>+H1786/SUM($F$15:F1786)-1</f>
        <v>9.3907290262128296E-2</v>
      </c>
      <c r="M1786" s="14">
        <f t="shared" si="204"/>
        <v>0</v>
      </c>
      <c r="N1786" s="14">
        <f t="shared" si="202"/>
        <v>2472.8932753156564</v>
      </c>
      <c r="O1786" s="4">
        <f t="shared" si="203"/>
        <v>7.8471000937776445</v>
      </c>
      <c r="P1786" s="14">
        <f>+AVERAGEIF($C$15:C1786,"&lt;&gt;",$B$15:B1786)</f>
        <v>7.9383370786516858</v>
      </c>
    </row>
    <row r="1787" spans="1:16" x14ac:dyDescent="0.25">
      <c r="A1787" s="1">
        <v>42846</v>
      </c>
      <c r="B1787" s="14">
        <v>8.6750000000000007</v>
      </c>
      <c r="G1787">
        <f t="shared" si="199"/>
        <v>22122.206545187692</v>
      </c>
      <c r="H1787">
        <f t="shared" si="200"/>
        <v>21452.349163363313</v>
      </c>
      <c r="I1787" s="5">
        <f t="shared" si="198"/>
        <v>0</v>
      </c>
      <c r="J1787" s="6">
        <f>+H1787+SUM($B$4:$B$5)-SUM($F$15:F1787)</f>
        <v>28447.308110731716</v>
      </c>
      <c r="K1787" s="10">
        <f t="shared" si="201"/>
        <v>7.9736055816768125E-3</v>
      </c>
      <c r="L1787" s="10">
        <f>+H1787/SUM($F$15:F1787)-1</f>
        <v>0.10550393092077881</v>
      </c>
      <c r="M1787" s="14">
        <f t="shared" si="204"/>
        <v>0</v>
      </c>
      <c r="N1787" s="14">
        <f t="shared" si="202"/>
        <v>2472.8932753156564</v>
      </c>
      <c r="O1787" s="4">
        <f t="shared" si="203"/>
        <v>7.8471000937776445</v>
      </c>
      <c r="P1787" s="14">
        <f>+AVERAGEIF($C$15:C1787,"&lt;&gt;",$B$15:B1787)</f>
        <v>7.9383370786516858</v>
      </c>
    </row>
    <row r="1788" spans="1:16" x14ac:dyDescent="0.25">
      <c r="A1788" s="1">
        <v>42849</v>
      </c>
      <c r="B1788" s="14">
        <v>8.6259999999999994</v>
      </c>
      <c r="G1788">
        <f t="shared" si="199"/>
        <v>21997.251142223518</v>
      </c>
      <c r="H1788">
        <f t="shared" si="200"/>
        <v>21331.177392872843</v>
      </c>
      <c r="I1788" s="5">
        <f t="shared" si="198"/>
        <v>0</v>
      </c>
      <c r="J1788" s="6">
        <f>+H1788+SUM($B$4:$B$5)-SUM($F$15:F1788)</f>
        <v>28326.13634024125</v>
      </c>
      <c r="K1788" s="10">
        <f t="shared" si="201"/>
        <v>-4.2595162262384356E-3</v>
      </c>
      <c r="L1788" s="10">
        <f>+H1788/SUM($F$15:F1788)-1</f>
        <v>9.925958595073614E-2</v>
      </c>
      <c r="M1788" s="14">
        <f t="shared" si="204"/>
        <v>0</v>
      </c>
      <c r="N1788" s="14">
        <f t="shared" si="202"/>
        <v>2472.8932753156564</v>
      </c>
      <c r="O1788" s="4">
        <f t="shared" si="203"/>
        <v>7.8471000937776445</v>
      </c>
      <c r="P1788" s="14">
        <f>+AVERAGEIF($C$15:C1788,"&lt;&gt;",$B$15:B1788)</f>
        <v>7.9383370786516858</v>
      </c>
    </row>
    <row r="1789" spans="1:16" x14ac:dyDescent="0.25">
      <c r="A1789" s="1">
        <v>42851</v>
      </c>
      <c r="B1789" s="14">
        <v>8.7140000000000004</v>
      </c>
      <c r="G1789">
        <f t="shared" si="199"/>
        <v>22221.660845506118</v>
      </c>
      <c r="H1789">
        <f t="shared" si="200"/>
        <v>21548.792001100624</v>
      </c>
      <c r="I1789" s="5">
        <f t="shared" si="198"/>
        <v>0</v>
      </c>
      <c r="J1789" s="6">
        <f>+H1789+SUM($B$4:$B$5)-SUM($F$15:F1789)</f>
        <v>28543.750948469027</v>
      </c>
      <c r="K1789" s="10">
        <f t="shared" si="201"/>
        <v>7.6824670196415923E-3</v>
      </c>
      <c r="L1789" s="10">
        <f>+H1789/SUM($F$15:F1789)-1</f>
        <v>0.11047391977448595</v>
      </c>
      <c r="M1789" s="14">
        <f t="shared" si="204"/>
        <v>0</v>
      </c>
      <c r="N1789" s="14">
        <f t="shared" si="202"/>
        <v>2472.8932753156564</v>
      </c>
      <c r="O1789" s="4">
        <f t="shared" si="203"/>
        <v>7.8471000937776445</v>
      </c>
      <c r="P1789" s="14">
        <f>+AVERAGEIF($C$15:C1789,"&lt;&gt;",$B$15:B1789)</f>
        <v>7.9383370786516858</v>
      </c>
    </row>
    <row r="1790" spans="1:16" x14ac:dyDescent="0.25">
      <c r="A1790" s="1">
        <v>42852</v>
      </c>
      <c r="B1790" s="14">
        <v>8.6980000000000004</v>
      </c>
      <c r="G1790">
        <f t="shared" si="199"/>
        <v>22180.85908127292</v>
      </c>
      <c r="H1790">
        <f t="shared" si="200"/>
        <v>21509.225708695572</v>
      </c>
      <c r="I1790" s="5">
        <f t="shared" si="198"/>
        <v>0</v>
      </c>
      <c r="J1790" s="6">
        <f>+H1790+SUM($B$4:$B$5)-SUM($F$15:F1790)</f>
        <v>28504.184656063979</v>
      </c>
      <c r="K1790" s="10">
        <f t="shared" si="201"/>
        <v>-1.3861630335998409E-3</v>
      </c>
      <c r="L1790" s="10">
        <f>+H1790/SUM($F$15:F1790)-1</f>
        <v>0.10843494998834968</v>
      </c>
      <c r="M1790" s="14">
        <f t="shared" si="204"/>
        <v>0</v>
      </c>
      <c r="N1790" s="14">
        <f t="shared" si="202"/>
        <v>2472.8932753156564</v>
      </c>
      <c r="O1790" s="4">
        <f t="shared" si="203"/>
        <v>7.8471000937776445</v>
      </c>
      <c r="P1790" s="14">
        <f>+AVERAGEIF($C$15:C1790,"&lt;&gt;",$B$15:B1790)</f>
        <v>7.9383370786516858</v>
      </c>
    </row>
    <row r="1791" spans="1:16" x14ac:dyDescent="0.25">
      <c r="A1791" s="1">
        <v>42853</v>
      </c>
      <c r="B1791" s="14">
        <v>8.6630000000000003</v>
      </c>
      <c r="G1791">
        <f t="shared" si="199"/>
        <v>22091.605222012797</v>
      </c>
      <c r="H1791">
        <f t="shared" si="200"/>
        <v>21422.674444059525</v>
      </c>
      <c r="I1791" s="5">
        <f t="shared" si="198"/>
        <v>0</v>
      </c>
      <c r="J1791" s="6">
        <f>+H1791+SUM($B$4:$B$5)-SUM($F$15:F1791)</f>
        <v>28417.633391427928</v>
      </c>
      <c r="K1791" s="10">
        <f t="shared" si="201"/>
        <v>-3.0364406377657582E-3</v>
      </c>
      <c r="L1791" s="10">
        <f>+H1791/SUM($F$15:F1791)-1</f>
        <v>0.10397470358117644</v>
      </c>
      <c r="M1791" s="14">
        <f t="shared" si="204"/>
        <v>0</v>
      </c>
      <c r="N1791" s="14">
        <f t="shared" si="202"/>
        <v>2472.8932753156564</v>
      </c>
      <c r="O1791" s="4">
        <f t="shared" si="203"/>
        <v>7.8471000937776445</v>
      </c>
      <c r="P1791" s="14">
        <f>+AVERAGEIF($C$15:C1791,"&lt;&gt;",$B$15:B1791)</f>
        <v>7.9383370786516858</v>
      </c>
    </row>
    <row r="1792" spans="1:16" x14ac:dyDescent="0.25">
      <c r="A1792" s="1">
        <v>42857</v>
      </c>
      <c r="B1792" s="14">
        <v>8.7479999999999993</v>
      </c>
      <c r="G1792">
        <f t="shared" si="199"/>
        <v>22308.364594501665</v>
      </c>
      <c r="H1792">
        <f t="shared" si="200"/>
        <v>21632.870372461352</v>
      </c>
      <c r="I1792" s="5">
        <f t="shared" si="198"/>
        <v>0</v>
      </c>
      <c r="J1792" s="6">
        <f>+H1792+SUM($B$4:$B$5)-SUM($F$15:F1792)</f>
        <v>28627.829319829758</v>
      </c>
      <c r="K1792" s="10">
        <f t="shared" si="201"/>
        <v>7.3966725344987161E-3</v>
      </c>
      <c r="L1792" s="10">
        <f>+H1792/SUM($F$15:F1792)-1</f>
        <v>0.11480673057002533</v>
      </c>
      <c r="M1792" s="14">
        <f t="shared" si="204"/>
        <v>0</v>
      </c>
      <c r="N1792" s="14">
        <f t="shared" si="202"/>
        <v>2472.8932753156564</v>
      </c>
      <c r="O1792" s="4">
        <f t="shared" si="203"/>
        <v>7.8471000937776445</v>
      </c>
      <c r="P1792" s="14">
        <f>+AVERAGEIF($C$15:C1792,"&lt;&gt;",$B$15:B1792)</f>
        <v>7.9383370786516858</v>
      </c>
    </row>
    <row r="1793" spans="1:16" x14ac:dyDescent="0.25">
      <c r="A1793" s="1">
        <v>42858</v>
      </c>
      <c r="B1793" s="14">
        <v>8.7200000000000006</v>
      </c>
      <c r="G1793">
        <f t="shared" si="199"/>
        <v>22236.961507093569</v>
      </c>
      <c r="H1793">
        <f t="shared" si="200"/>
        <v>21563.629360752519</v>
      </c>
      <c r="I1793" s="5">
        <f t="shared" si="198"/>
        <v>0</v>
      </c>
      <c r="J1793" s="6">
        <f>+H1793+SUM($B$4:$B$5)-SUM($F$15:F1793)</f>
        <v>28558.588308120921</v>
      </c>
      <c r="K1793" s="10">
        <f t="shared" si="201"/>
        <v>-2.4186609098187928E-3</v>
      </c>
      <c r="L1793" s="10">
        <f>+H1793/SUM($F$15:F1793)-1</f>
        <v>0.11123853344428714</v>
      </c>
      <c r="M1793" s="14">
        <f t="shared" si="204"/>
        <v>0</v>
      </c>
      <c r="N1793" s="14">
        <f t="shared" si="202"/>
        <v>2472.8932753156564</v>
      </c>
      <c r="O1793" s="4">
        <f t="shared" si="203"/>
        <v>7.8471000937776445</v>
      </c>
      <c r="P1793" s="14">
        <f>+AVERAGEIF($C$15:C1793,"&lt;&gt;",$B$15:B1793)</f>
        <v>7.9383370786516858</v>
      </c>
    </row>
    <row r="1794" spans="1:16" x14ac:dyDescent="0.25">
      <c r="A1794" s="1">
        <v>42859</v>
      </c>
      <c r="B1794" s="14">
        <v>8.6430000000000007</v>
      </c>
      <c r="G1794">
        <f t="shared" si="199"/>
        <v>22040.603016721299</v>
      </c>
      <c r="H1794">
        <f t="shared" si="200"/>
        <v>21373.216578553212</v>
      </c>
      <c r="I1794" s="5">
        <f t="shared" si="198"/>
        <v>0</v>
      </c>
      <c r="J1794" s="6">
        <f>+H1794+SUM($B$4:$B$5)-SUM($F$15:F1794)</f>
        <v>28368.175525921619</v>
      </c>
      <c r="K1794" s="10">
        <f t="shared" si="201"/>
        <v>-6.6674437876593773E-3</v>
      </c>
      <c r="L1794" s="10">
        <f>+H1794/SUM($F$15:F1794)-1</f>
        <v>0.10142599134850605</v>
      </c>
      <c r="M1794" s="14">
        <f t="shared" si="204"/>
        <v>0</v>
      </c>
      <c r="N1794" s="14">
        <f t="shared" si="202"/>
        <v>2472.8932753156564</v>
      </c>
      <c r="O1794" s="4">
        <f t="shared" si="203"/>
        <v>7.8471000937776445</v>
      </c>
      <c r="P1794" s="14">
        <f>+AVERAGEIF($C$15:C1794,"&lt;&gt;",$B$15:B1794)</f>
        <v>7.9383370786516858</v>
      </c>
    </row>
    <row r="1795" spans="1:16" x14ac:dyDescent="0.25">
      <c r="A1795" s="1">
        <v>42860</v>
      </c>
      <c r="B1795" s="14">
        <v>8.5960000000000001</v>
      </c>
      <c r="G1795">
        <f t="shared" si="199"/>
        <v>21920.747834286274</v>
      </c>
      <c r="H1795">
        <f t="shared" si="200"/>
        <v>21256.990594613377</v>
      </c>
      <c r="I1795" s="5">
        <f t="shared" si="198"/>
        <v>0</v>
      </c>
      <c r="J1795" s="6">
        <f>+H1795+SUM($B$4:$B$5)-SUM($F$15:F1795)</f>
        <v>28251.949541981787</v>
      </c>
      <c r="K1795" s="10">
        <f t="shared" si="201"/>
        <v>-4.0970553017634082E-3</v>
      </c>
      <c r="L1795" s="10">
        <f>+H1795/SUM($F$15:F1795)-1</f>
        <v>9.5436517601730664E-2</v>
      </c>
      <c r="M1795" s="14">
        <f t="shared" si="204"/>
        <v>0</v>
      </c>
      <c r="N1795" s="14">
        <f t="shared" si="202"/>
        <v>2472.8932753156564</v>
      </c>
      <c r="O1795" s="4">
        <f t="shared" si="203"/>
        <v>7.8471000937776445</v>
      </c>
      <c r="P1795" s="14">
        <f>+AVERAGEIF($C$15:C1795,"&lt;&gt;",$B$15:B1795)</f>
        <v>7.9383370786516858</v>
      </c>
    </row>
    <row r="1796" spans="1:16" x14ac:dyDescent="0.25">
      <c r="A1796" s="1">
        <v>42863</v>
      </c>
      <c r="B1796" s="14">
        <v>8.6989999999999998</v>
      </c>
      <c r="C1796">
        <f>+$B$3</f>
        <v>200</v>
      </c>
      <c r="D1796" s="7">
        <f>+$D$11</f>
        <v>2.223157894736842</v>
      </c>
      <c r="E1796">
        <v>1.54</v>
      </c>
      <c r="F1796" s="6">
        <f>+C1796-D1796-E1796</f>
        <v>196.23684210526318</v>
      </c>
      <c r="G1796">
        <f t="shared" si="199"/>
        <v>22383.409191537496</v>
      </c>
      <c r="H1796">
        <f t="shared" si="200"/>
        <v>21707.935444076153</v>
      </c>
      <c r="I1796" s="5">
        <f t="shared" si="198"/>
        <v>446000</v>
      </c>
      <c r="J1796" s="6">
        <f>+H1796+SUM($B$4:$B$5)-SUM($F$15:F1796)</f>
        <v>28506.657549339296</v>
      </c>
      <c r="K1796" s="10">
        <f t="shared" si="201"/>
        <v>9.0155904808981724E-3</v>
      </c>
      <c r="L1796" s="10">
        <f>+H1796/SUM($F$15:F1796)-1</f>
        <v>0.10747552076209055</v>
      </c>
      <c r="M1796" s="14">
        <f t="shared" si="204"/>
        <v>22.558551799662396</v>
      </c>
      <c r="N1796" s="14">
        <f t="shared" si="202"/>
        <v>2495.4518271153188</v>
      </c>
      <c r="O1796" s="4">
        <f t="shared" si="203"/>
        <v>7.8548011553464665</v>
      </c>
      <c r="P1796" s="14">
        <f>+AVERAGEIF($C$15:C1796,"&lt;&gt;",$B$15:B1796)</f>
        <v>7.9467888888888893</v>
      </c>
    </row>
    <row r="1797" spans="1:16" x14ac:dyDescent="0.25">
      <c r="A1797" s="1">
        <v>42864</v>
      </c>
      <c r="B1797" s="14">
        <v>8.7840000000000007</v>
      </c>
      <c r="G1797">
        <f t="shared" si="199"/>
        <v>22602.122811641038</v>
      </c>
      <c r="H1797">
        <f t="shared" si="200"/>
        <v>21920.048849380957</v>
      </c>
      <c r="I1797" s="5">
        <f t="shared" si="198"/>
        <v>0</v>
      </c>
      <c r="J1797" s="6">
        <f>+H1797+SUM($B$4:$B$5)-SUM($F$15:F1797)</f>
        <v>28718.770954644096</v>
      </c>
      <c r="K1797" s="10">
        <f t="shared" si="201"/>
        <v>7.4408374583261327E-3</v>
      </c>
      <c r="L1797" s="10">
        <f>+H1797/SUM($F$15:F1797)-1</f>
        <v>0.11829692773585521</v>
      </c>
      <c r="M1797" s="14">
        <f t="shared" si="204"/>
        <v>0</v>
      </c>
      <c r="N1797" s="14">
        <f t="shared" si="202"/>
        <v>2495.4518271153188</v>
      </c>
      <c r="O1797" s="4">
        <f t="shared" si="203"/>
        <v>7.8548011553464665</v>
      </c>
      <c r="P1797" s="14">
        <f>+AVERAGEIF($C$15:C1797,"&lt;&gt;",$B$15:B1797)</f>
        <v>7.9467888888888893</v>
      </c>
    </row>
    <row r="1798" spans="1:16" x14ac:dyDescent="0.25">
      <c r="A1798" s="1">
        <v>42865</v>
      </c>
      <c r="B1798" s="14">
        <v>8.8369999999999997</v>
      </c>
      <c r="G1798">
        <f t="shared" si="199"/>
        <v>22738.497186529123</v>
      </c>
      <c r="H1798">
        <f t="shared" si="200"/>
        <v>22052.307796218065</v>
      </c>
      <c r="I1798" s="5">
        <f t="shared" si="198"/>
        <v>0</v>
      </c>
      <c r="J1798" s="6">
        <f>+H1798+SUM($B$4:$B$5)-SUM($F$15:F1798)</f>
        <v>28851.029901481212</v>
      </c>
      <c r="K1798" s="10">
        <f t="shared" si="201"/>
        <v>4.6053136133852313E-3</v>
      </c>
      <c r="L1798" s="10">
        <f>+H1798/SUM($F$15:F1798)-1</f>
        <v>0.12504439326067285</v>
      </c>
      <c r="M1798" s="14">
        <f t="shared" si="204"/>
        <v>0</v>
      </c>
      <c r="N1798" s="14">
        <f t="shared" si="202"/>
        <v>2495.4518271153188</v>
      </c>
      <c r="O1798" s="4">
        <f t="shared" si="203"/>
        <v>7.8548011553464665</v>
      </c>
      <c r="P1798" s="14">
        <f>+AVERAGEIF($C$15:C1798,"&lt;&gt;",$B$15:B1798)</f>
        <v>7.9467888888888893</v>
      </c>
    </row>
    <row r="1799" spans="1:16" x14ac:dyDescent="0.25">
      <c r="A1799" s="1">
        <v>42866</v>
      </c>
      <c r="B1799" s="14">
        <v>8.8859999999999992</v>
      </c>
      <c r="G1799">
        <f t="shared" si="199"/>
        <v>22864.579155765277</v>
      </c>
      <c r="H1799">
        <f t="shared" si="200"/>
        <v>22174.584935746712</v>
      </c>
      <c r="I1799" s="5">
        <f t="shared" si="198"/>
        <v>0</v>
      </c>
      <c r="J1799" s="6">
        <f>+H1799+SUM($B$4:$B$5)-SUM($F$15:F1799)</f>
        <v>28973.307041009852</v>
      </c>
      <c r="K1799" s="10">
        <f t="shared" si="201"/>
        <v>4.2382244220113829E-3</v>
      </c>
      <c r="L1799" s="10">
        <f>+H1799/SUM($F$15:F1799)-1</f>
        <v>0.13128261610437209</v>
      </c>
      <c r="M1799" s="14">
        <f t="shared" si="204"/>
        <v>0</v>
      </c>
      <c r="N1799" s="14">
        <f t="shared" si="202"/>
        <v>2495.4518271153188</v>
      </c>
      <c r="O1799" s="4">
        <f t="shared" si="203"/>
        <v>7.8548011553464665</v>
      </c>
      <c r="P1799" s="14">
        <f>+AVERAGEIF($C$15:C1799,"&lt;&gt;",$B$15:B1799)</f>
        <v>7.9467888888888893</v>
      </c>
    </row>
    <row r="1800" spans="1:16" x14ac:dyDescent="0.25">
      <c r="A1800" s="1">
        <v>42867</v>
      </c>
      <c r="B1800" s="14">
        <v>8.8539999999999992</v>
      </c>
      <c r="G1800">
        <f t="shared" si="199"/>
        <v>22782.239910549826</v>
      </c>
      <c r="H1800">
        <f t="shared" si="200"/>
        <v>22094.730477279019</v>
      </c>
      <c r="I1800" s="5">
        <f t="shared" si="198"/>
        <v>0</v>
      </c>
      <c r="J1800" s="6">
        <f>+H1800+SUM($B$4:$B$5)-SUM($F$15:F1800)</f>
        <v>28893.452582542166</v>
      </c>
      <c r="K1800" s="10">
        <f t="shared" si="201"/>
        <v>-2.7561388955239519E-3</v>
      </c>
      <c r="L1800" s="10">
        <f>+H1800/SUM($F$15:F1800)-1</f>
        <v>0.12720867465542529</v>
      </c>
      <c r="M1800" s="14">
        <f t="shared" si="204"/>
        <v>0</v>
      </c>
      <c r="N1800" s="14">
        <f t="shared" si="202"/>
        <v>2495.4518271153188</v>
      </c>
      <c r="O1800" s="4">
        <f t="shared" si="203"/>
        <v>7.8548011553464665</v>
      </c>
      <c r="P1800" s="14">
        <f>+AVERAGEIF($C$15:C1800,"&lt;&gt;",$B$15:B1800)</f>
        <v>7.9467888888888893</v>
      </c>
    </row>
    <row r="1801" spans="1:16" x14ac:dyDescent="0.25">
      <c r="A1801" s="1">
        <v>42870</v>
      </c>
      <c r="B1801" s="14">
        <v>8.8829999999999991</v>
      </c>
      <c r="G1801">
        <f t="shared" si="199"/>
        <v>22856.859851526326</v>
      </c>
      <c r="H1801">
        <f t="shared" si="200"/>
        <v>22167.098580265363</v>
      </c>
      <c r="I1801" s="5">
        <f t="shared" si="198"/>
        <v>0</v>
      </c>
      <c r="J1801" s="6">
        <f>+H1801+SUM($B$4:$B$5)-SUM($F$15:F1801)</f>
        <v>28965.820685528503</v>
      </c>
      <c r="K1801" s="10">
        <f t="shared" si="201"/>
        <v>2.5046540485114122E-3</v>
      </c>
      <c r="L1801" s="10">
        <f>+H1801/SUM($F$15:F1801)-1</f>
        <v>0.13090068409353317</v>
      </c>
      <c r="M1801" s="14">
        <f t="shared" si="204"/>
        <v>0</v>
      </c>
      <c r="N1801" s="14">
        <f t="shared" si="202"/>
        <v>2495.4518271153188</v>
      </c>
      <c r="O1801" s="4">
        <f t="shared" si="203"/>
        <v>7.8548011553464665</v>
      </c>
      <c r="P1801" s="14">
        <f>+AVERAGEIF($C$15:C1801,"&lt;&gt;",$B$15:B1801)</f>
        <v>7.9467888888888893</v>
      </c>
    </row>
    <row r="1802" spans="1:16" x14ac:dyDescent="0.25">
      <c r="A1802" s="1">
        <v>42871</v>
      </c>
      <c r="B1802" s="14">
        <v>8.84</v>
      </c>
      <c r="G1802">
        <f t="shared" si="199"/>
        <v>22746.216490768067</v>
      </c>
      <c r="H1802">
        <f t="shared" si="200"/>
        <v>22059.794151699407</v>
      </c>
      <c r="I1802" s="5">
        <f t="shared" si="198"/>
        <v>0</v>
      </c>
      <c r="J1802" s="6">
        <f>+H1802+SUM($B$4:$B$5)-SUM($F$15:F1802)</f>
        <v>28858.516256962546</v>
      </c>
      <c r="K1802" s="10">
        <f t="shared" si="201"/>
        <v>-3.7045188441550136E-3</v>
      </c>
      <c r="L1802" s="10">
        <f>+H1802/SUM($F$15:F1802)-1</f>
        <v>0.12542632527151132</v>
      </c>
      <c r="M1802" s="14">
        <f t="shared" si="204"/>
        <v>0</v>
      </c>
      <c r="N1802" s="14">
        <f t="shared" si="202"/>
        <v>2495.4518271153188</v>
      </c>
      <c r="O1802" s="4">
        <f t="shared" si="203"/>
        <v>7.8548011553464665</v>
      </c>
      <c r="P1802" s="14">
        <f>+AVERAGEIF($C$15:C1802,"&lt;&gt;",$B$15:B1802)</f>
        <v>7.9467888888888893</v>
      </c>
    </row>
    <row r="1803" spans="1:16" x14ac:dyDescent="0.25">
      <c r="A1803" s="1">
        <v>42872</v>
      </c>
      <c r="B1803" s="14">
        <v>8.7270000000000003</v>
      </c>
      <c r="G1803">
        <f t="shared" si="199"/>
        <v>22455.45603110101</v>
      </c>
      <c r="H1803">
        <f t="shared" si="200"/>
        <v>21777.808095235378</v>
      </c>
      <c r="I1803" s="5">
        <f t="shared" si="198"/>
        <v>0</v>
      </c>
      <c r="J1803" s="6">
        <f>+H1803+SUM($B$4:$B$5)-SUM($F$15:F1803)</f>
        <v>28576.530200498521</v>
      </c>
      <c r="K1803" s="10">
        <f t="shared" si="201"/>
        <v>-9.7713289884053811E-3</v>
      </c>
      <c r="L1803" s="10">
        <f>+H1803/SUM($F$15:F1803)-1</f>
        <v>0.11104021952991849</v>
      </c>
      <c r="M1803" s="14">
        <f t="shared" si="204"/>
        <v>0</v>
      </c>
      <c r="N1803" s="14">
        <f t="shared" si="202"/>
        <v>2495.4518271153188</v>
      </c>
      <c r="O1803" s="4">
        <f t="shared" si="203"/>
        <v>7.8548011553464665</v>
      </c>
      <c r="P1803" s="14">
        <f>+AVERAGEIF($C$15:C1803,"&lt;&gt;",$B$15:B1803)</f>
        <v>7.9467888888888893</v>
      </c>
    </row>
    <row r="1804" spans="1:16" x14ac:dyDescent="0.25">
      <c r="A1804" s="1">
        <v>42873</v>
      </c>
      <c r="B1804" s="14">
        <v>8.5719999999999992</v>
      </c>
      <c r="G1804">
        <f t="shared" si="199"/>
        <v>22056.625312088672</v>
      </c>
      <c r="H1804">
        <f t="shared" si="200"/>
        <v>21391.0130620325</v>
      </c>
      <c r="I1804" s="5">
        <f t="shared" si="198"/>
        <v>0</v>
      </c>
      <c r="J1804" s="6">
        <f>+H1804+SUM($B$4:$B$5)-SUM($F$15:F1804)</f>
        <v>28189.735167295643</v>
      </c>
      <c r="K1804" s="10">
        <f t="shared" si="201"/>
        <v>-1.3535409319782588E-2</v>
      </c>
      <c r="L1804" s="10">
        <f>+H1804/SUM($F$15:F1804)-1</f>
        <v>9.1307065636583085E-2</v>
      </c>
      <c r="M1804" s="14">
        <f t="shared" si="204"/>
        <v>0</v>
      </c>
      <c r="N1804" s="14">
        <f t="shared" si="202"/>
        <v>2495.4518271153188</v>
      </c>
      <c r="O1804" s="4">
        <f t="shared" si="203"/>
        <v>7.8548011553464665</v>
      </c>
      <c r="P1804" s="14">
        <f>+AVERAGEIF($C$15:C1804,"&lt;&gt;",$B$15:B1804)</f>
        <v>7.9467888888888893</v>
      </c>
    </row>
    <row r="1805" spans="1:16" x14ac:dyDescent="0.25">
      <c r="A1805" s="1">
        <v>42874</v>
      </c>
      <c r="B1805" s="14">
        <v>8.593</v>
      </c>
      <c r="G1805">
        <f t="shared" si="199"/>
        <v>22110.660441761313</v>
      </c>
      <c r="H1805">
        <f t="shared" si="200"/>
        <v>21443.417550401922</v>
      </c>
      <c r="I1805" s="5">
        <f t="shared" si="198"/>
        <v>0</v>
      </c>
      <c r="J1805" s="6">
        <f>+H1805+SUM($B$4:$B$5)-SUM($F$15:F1805)</f>
        <v>28242.139655665065</v>
      </c>
      <c r="K1805" s="10">
        <f t="shared" si="201"/>
        <v>1.8589918656000126E-3</v>
      </c>
      <c r="L1805" s="10">
        <f>+H1805/SUM($F$15:F1805)-1</f>
        <v>9.3980589712454377E-2</v>
      </c>
      <c r="M1805" s="14">
        <f t="shared" si="204"/>
        <v>0</v>
      </c>
      <c r="N1805" s="14">
        <f t="shared" si="202"/>
        <v>2495.4518271153188</v>
      </c>
      <c r="O1805" s="4">
        <f t="shared" si="203"/>
        <v>7.8548011553464665</v>
      </c>
      <c r="P1805" s="14">
        <f>+AVERAGEIF($C$15:C1805,"&lt;&gt;",$B$15:B1805)</f>
        <v>7.9467888888888893</v>
      </c>
    </row>
    <row r="1806" spans="1:16" x14ac:dyDescent="0.25">
      <c r="A1806" s="1">
        <v>42877</v>
      </c>
      <c r="B1806" s="14">
        <v>8.6199999999999992</v>
      </c>
      <c r="G1806">
        <f t="shared" si="199"/>
        <v>22180.134179911845</v>
      </c>
      <c r="H1806">
        <f t="shared" si="200"/>
        <v>21510.794749734032</v>
      </c>
      <c r="I1806" s="5">
        <f t="shared" si="198"/>
        <v>0</v>
      </c>
      <c r="J1806" s="6">
        <f>+H1806+SUM($B$4:$B$5)-SUM($F$15:F1806)</f>
        <v>28309.516854997179</v>
      </c>
      <c r="K1806" s="10">
        <f t="shared" si="201"/>
        <v>2.38569740655592E-3</v>
      </c>
      <c r="L1806" s="10">
        <f>+H1806/SUM($F$15:F1806)-1</f>
        <v>9.7417977810002832E-2</v>
      </c>
      <c r="M1806" s="14">
        <f t="shared" si="204"/>
        <v>0</v>
      </c>
      <c r="N1806" s="14">
        <f t="shared" si="202"/>
        <v>2495.4518271153188</v>
      </c>
      <c r="O1806" s="4">
        <f t="shared" si="203"/>
        <v>7.8548011553464665</v>
      </c>
      <c r="P1806" s="14">
        <f>+AVERAGEIF($C$15:C1806,"&lt;&gt;",$B$15:B1806)</f>
        <v>7.9467888888888893</v>
      </c>
    </row>
    <row r="1807" spans="1:16" x14ac:dyDescent="0.25">
      <c r="A1807" s="1">
        <v>42878</v>
      </c>
      <c r="B1807" s="14">
        <v>8.6379999999999999</v>
      </c>
      <c r="G1807">
        <f t="shared" si="199"/>
        <v>22226.450005345538</v>
      </c>
      <c r="H1807">
        <f t="shared" si="200"/>
        <v>21555.712882622109</v>
      </c>
      <c r="I1807" s="5">
        <f t="shared" si="198"/>
        <v>0</v>
      </c>
      <c r="J1807" s="6">
        <f>+H1807+SUM($B$4:$B$5)-SUM($F$15:F1807)</f>
        <v>28354.434987885252</v>
      </c>
      <c r="K1807" s="10">
        <f t="shared" si="201"/>
        <v>1.58667960029657E-3</v>
      </c>
      <c r="L1807" s="10">
        <f>+H1807/SUM($F$15:F1807)-1</f>
        <v>9.9709569875035431E-2</v>
      </c>
      <c r="M1807" s="14">
        <f t="shared" si="204"/>
        <v>0</v>
      </c>
      <c r="N1807" s="14">
        <f t="shared" si="202"/>
        <v>2495.4518271153188</v>
      </c>
      <c r="O1807" s="4">
        <f t="shared" si="203"/>
        <v>7.8548011553464665</v>
      </c>
      <c r="P1807" s="14">
        <f>+AVERAGEIF($C$15:C1807,"&lt;&gt;",$B$15:B1807)</f>
        <v>7.9467888888888893</v>
      </c>
    </row>
    <row r="1808" spans="1:16" x14ac:dyDescent="0.25">
      <c r="A1808" s="1">
        <v>42879</v>
      </c>
      <c r="B1808" s="14">
        <v>8.6829999999999998</v>
      </c>
      <c r="G1808">
        <f t="shared" si="199"/>
        <v>22342.239568929763</v>
      </c>
      <c r="H1808">
        <f t="shared" si="200"/>
        <v>21668.008214842299</v>
      </c>
      <c r="I1808" s="5">
        <f t="shared" ref="I1808:I1871" si="205">+C1808*(MAX($A:$A)-A1808)</f>
        <v>0</v>
      </c>
      <c r="J1808" s="6">
        <f>+H1808+SUM($B$4:$B$5)-SUM($F$15:F1808)</f>
        <v>28466.730320105438</v>
      </c>
      <c r="K1808" s="10">
        <f t="shared" si="201"/>
        <v>3.9604150909078317E-3</v>
      </c>
      <c r="L1808" s="10">
        <f>+H1808/SUM($F$15:F1808)-1</f>
        <v>0.10543855003761671</v>
      </c>
      <c r="M1808" s="14">
        <f t="shared" si="204"/>
        <v>0</v>
      </c>
      <c r="N1808" s="14">
        <f t="shared" si="202"/>
        <v>2495.4518271153188</v>
      </c>
      <c r="O1808" s="4">
        <f t="shared" si="203"/>
        <v>7.8548011553464665</v>
      </c>
      <c r="P1808" s="14">
        <f>+AVERAGEIF($C$15:C1808,"&lt;&gt;",$B$15:B1808)</f>
        <v>7.9467888888888893</v>
      </c>
    </row>
    <row r="1809" spans="1:16" x14ac:dyDescent="0.25">
      <c r="A1809" s="1">
        <v>42881</v>
      </c>
      <c r="B1809" s="14">
        <v>8.782</v>
      </c>
      <c r="G1809">
        <f t="shared" ref="G1809:G1872" si="206">+(B1809/B1808*G1808)+C1809</f>
        <v>22596.976608815065</v>
      </c>
      <c r="H1809">
        <f t="shared" ref="H1809:H1872" si="207">+(B1809/B1808*H1808)+F1809</f>
        <v>21915.057945726716</v>
      </c>
      <c r="I1809" s="5">
        <f t="shared" si="205"/>
        <v>0</v>
      </c>
      <c r="J1809" s="6">
        <f>+H1809+SUM($B$4:$B$5)-SUM($F$15:F1809)</f>
        <v>28713.780050989859</v>
      </c>
      <c r="K1809" s="10">
        <f t="shared" ref="K1809:K1872" si="208">+J1809/J1808-1</f>
        <v>8.6785425690401041E-3</v>
      </c>
      <c r="L1809" s="10">
        <f>+H1809/SUM($F$15:F1809)-1</f>
        <v>0.11804230639529534</v>
      </c>
      <c r="M1809" s="14">
        <f t="shared" si="204"/>
        <v>0</v>
      </c>
      <c r="N1809" s="14">
        <f t="shared" ref="N1809:N1872" si="209">+M1809+N1808</f>
        <v>2495.4518271153188</v>
      </c>
      <c r="O1809" s="4">
        <f t="shared" ref="O1809:O1872" si="210">((O1808*N1808)+(B1809*M1809))/N1809</f>
        <v>7.8548011553464665</v>
      </c>
      <c r="P1809" s="14">
        <f>+AVERAGEIF($C$15:C1809,"&lt;&gt;",$B$15:B1809)</f>
        <v>7.9467888888888893</v>
      </c>
    </row>
    <row r="1810" spans="1:16" x14ac:dyDescent="0.25">
      <c r="A1810" s="1">
        <v>42884</v>
      </c>
      <c r="B1810" s="14">
        <v>8.7720000000000002</v>
      </c>
      <c r="G1810">
        <f t="shared" si="206"/>
        <v>22571.245594685235</v>
      </c>
      <c r="H1810">
        <f t="shared" si="207"/>
        <v>21890.10342745556</v>
      </c>
      <c r="I1810" s="5">
        <f t="shared" si="205"/>
        <v>0</v>
      </c>
      <c r="J1810" s="6">
        <f>+H1810+SUM($B$4:$B$5)-SUM($F$15:F1810)</f>
        <v>28688.8255327187</v>
      </c>
      <c r="K1810" s="10">
        <f t="shared" si="208"/>
        <v>-8.6907812997261136E-4</v>
      </c>
      <c r="L1810" s="10">
        <f>+H1810/SUM($F$15:F1810)-1</f>
        <v>0.11676919969249955</v>
      </c>
      <c r="M1810" s="14">
        <f t="shared" si="204"/>
        <v>0</v>
      </c>
      <c r="N1810" s="14">
        <f t="shared" si="209"/>
        <v>2495.4518271153188</v>
      </c>
      <c r="O1810" s="4">
        <f t="shared" si="210"/>
        <v>7.8548011553464665</v>
      </c>
      <c r="P1810" s="14">
        <f>+AVERAGEIF($C$15:C1810,"&lt;&gt;",$B$15:B1810)</f>
        <v>7.9467888888888893</v>
      </c>
    </row>
    <row r="1811" spans="1:16" x14ac:dyDescent="0.25">
      <c r="A1811" s="1">
        <v>42885</v>
      </c>
      <c r="B1811" s="14">
        <v>8.7420000000000009</v>
      </c>
      <c r="G1811">
        <f t="shared" si="206"/>
        <v>22494.052552295754</v>
      </c>
      <c r="H1811">
        <f t="shared" si="207"/>
        <v>21815.239872642105</v>
      </c>
      <c r="I1811" s="5">
        <f t="shared" si="205"/>
        <v>0</v>
      </c>
      <c r="J1811" s="6">
        <f>+H1811+SUM($B$4:$B$5)-SUM($F$15:F1811)</f>
        <v>28613.961977905252</v>
      </c>
      <c r="K1811" s="10">
        <f t="shared" si="208"/>
        <v>-2.6095022512534483E-3</v>
      </c>
      <c r="L1811" s="10">
        <f>+H1811/SUM($F$15:F1811)-1</f>
        <v>0.11294987958411218</v>
      </c>
      <c r="M1811" s="14">
        <f t="shared" ref="M1811:M1874" si="211">+F1811/B1811</f>
        <v>0</v>
      </c>
      <c r="N1811" s="14">
        <f t="shared" si="209"/>
        <v>2495.4518271153188</v>
      </c>
      <c r="O1811" s="4">
        <f t="shared" si="210"/>
        <v>7.8548011553464665</v>
      </c>
      <c r="P1811" s="14">
        <f>+AVERAGEIF($C$15:C1811,"&lt;&gt;",$B$15:B1811)</f>
        <v>7.9467888888888893</v>
      </c>
    </row>
    <row r="1812" spans="1:16" x14ac:dyDescent="0.25">
      <c r="A1812" s="1">
        <v>42886</v>
      </c>
      <c r="B1812" s="14">
        <v>8.6310000000000002</v>
      </c>
      <c r="G1812">
        <f t="shared" si="206"/>
        <v>22208.43829545466</v>
      </c>
      <c r="H1812">
        <f t="shared" si="207"/>
        <v>21538.244719832303</v>
      </c>
      <c r="I1812" s="5">
        <f t="shared" si="205"/>
        <v>0</v>
      </c>
      <c r="J1812" s="6">
        <f>+H1812+SUM($B$4:$B$5)-SUM($F$15:F1812)</f>
        <v>28336.966825095449</v>
      </c>
      <c r="K1812" s="10">
        <f t="shared" si="208"/>
        <v>-9.6804194058721649E-3</v>
      </c>
      <c r="L1812" s="10">
        <f>+H1812/SUM($F$15:F1812)-1</f>
        <v>9.8818395183078334E-2</v>
      </c>
      <c r="M1812" s="14">
        <f t="shared" si="211"/>
        <v>0</v>
      </c>
      <c r="N1812" s="14">
        <f t="shared" si="209"/>
        <v>2495.4518271153188</v>
      </c>
      <c r="O1812" s="4">
        <f t="shared" si="210"/>
        <v>7.8548011553464665</v>
      </c>
      <c r="P1812" s="14">
        <f>+AVERAGEIF($C$15:C1812,"&lt;&gt;",$B$15:B1812)</f>
        <v>7.9467888888888893</v>
      </c>
    </row>
    <row r="1813" spans="1:16" x14ac:dyDescent="0.25">
      <c r="A1813" s="1">
        <v>42887</v>
      </c>
      <c r="B1813" s="14">
        <v>8.6809999999999992</v>
      </c>
      <c r="G1813">
        <f t="shared" si="206"/>
        <v>22337.093366103796</v>
      </c>
      <c r="H1813">
        <f t="shared" si="207"/>
        <v>21663.017311188065</v>
      </c>
      <c r="I1813" s="5">
        <f t="shared" si="205"/>
        <v>0</v>
      </c>
      <c r="J1813" s="6">
        <f>+H1813+SUM($B$4:$B$5)-SUM($F$15:F1813)</f>
        <v>28461.739416451208</v>
      </c>
      <c r="K1813" s="10">
        <f t="shared" si="208"/>
        <v>4.4031738515237784E-3</v>
      </c>
      <c r="L1813" s="10">
        <f>+H1813/SUM($F$15:F1813)-1</f>
        <v>0.10518392869705728</v>
      </c>
      <c r="M1813" s="14">
        <f t="shared" si="211"/>
        <v>0</v>
      </c>
      <c r="N1813" s="14">
        <f t="shared" si="209"/>
        <v>2495.4518271153188</v>
      </c>
      <c r="O1813" s="4">
        <f t="shared" si="210"/>
        <v>7.8548011553464665</v>
      </c>
      <c r="P1813" s="14">
        <f>+AVERAGEIF($C$15:C1813,"&lt;&gt;",$B$15:B1813)</f>
        <v>7.9467888888888893</v>
      </c>
    </row>
    <row r="1814" spans="1:16" x14ac:dyDescent="0.25">
      <c r="A1814" s="1">
        <v>42892</v>
      </c>
      <c r="B1814" s="14">
        <v>8.7110000000000003</v>
      </c>
      <c r="G1814">
        <f t="shared" si="206"/>
        <v>22414.286408493281</v>
      </c>
      <c r="H1814">
        <f t="shared" si="207"/>
        <v>21737.880866001527</v>
      </c>
      <c r="I1814" s="5">
        <f t="shared" si="205"/>
        <v>0</v>
      </c>
      <c r="J1814" s="6">
        <f>+H1814+SUM($B$4:$B$5)-SUM($F$15:F1814)</f>
        <v>28536.60297126467</v>
      </c>
      <c r="K1814" s="10">
        <f t="shared" si="208"/>
        <v>2.630322543470065E-3</v>
      </c>
      <c r="L1814" s="10">
        <f>+H1814/SUM($F$15:F1814)-1</f>
        <v>0.10900324880544487</v>
      </c>
      <c r="M1814" s="14">
        <f t="shared" si="211"/>
        <v>0</v>
      </c>
      <c r="N1814" s="14">
        <f t="shared" si="209"/>
        <v>2495.4518271153188</v>
      </c>
      <c r="O1814" s="4">
        <f t="shared" si="210"/>
        <v>7.8548011553464665</v>
      </c>
      <c r="P1814" s="14">
        <f>+AVERAGEIF($C$15:C1814,"&lt;&gt;",$B$15:B1814)</f>
        <v>7.9467888888888893</v>
      </c>
    </row>
    <row r="1815" spans="1:16" x14ac:dyDescent="0.25">
      <c r="A1815" s="1">
        <v>42893</v>
      </c>
      <c r="B1815" s="14">
        <v>8.7110000000000003</v>
      </c>
      <c r="G1815">
        <f t="shared" si="206"/>
        <v>22414.286408493281</v>
      </c>
      <c r="H1815">
        <f t="shared" si="207"/>
        <v>21737.880866001527</v>
      </c>
      <c r="I1815" s="5">
        <f t="shared" si="205"/>
        <v>0</v>
      </c>
      <c r="J1815" s="6">
        <f>+H1815+SUM($B$4:$B$5)-SUM($F$15:F1815)</f>
        <v>28536.60297126467</v>
      </c>
      <c r="K1815" s="10">
        <f t="shared" si="208"/>
        <v>0</v>
      </c>
      <c r="L1815" s="10">
        <f>+H1815/SUM($F$15:F1815)-1</f>
        <v>0.10900324880544487</v>
      </c>
      <c r="M1815" s="14">
        <f t="shared" si="211"/>
        <v>0</v>
      </c>
      <c r="N1815" s="14">
        <f t="shared" si="209"/>
        <v>2495.4518271153188</v>
      </c>
      <c r="O1815" s="4">
        <f t="shared" si="210"/>
        <v>7.8548011553464665</v>
      </c>
      <c r="P1815" s="14">
        <f>+AVERAGEIF($C$15:C1815,"&lt;&gt;",$B$15:B1815)</f>
        <v>7.9467888888888893</v>
      </c>
    </row>
    <row r="1816" spans="1:16" x14ac:dyDescent="0.25">
      <c r="A1816" s="1">
        <v>42894</v>
      </c>
      <c r="B1816" s="14">
        <v>8.7769999999999992</v>
      </c>
      <c r="C1816">
        <f>+$B$3</f>
        <v>200</v>
      </c>
      <c r="D1816" s="7">
        <f>+$D$11</f>
        <v>2.223157894736842</v>
      </c>
      <c r="E1816">
        <v>1.54</v>
      </c>
      <c r="F1816" s="6">
        <f>+C1816-D1816-E1816</f>
        <v>196.23684210526318</v>
      </c>
      <c r="G1816">
        <f t="shared" si="206"/>
        <v>22784.111101750143</v>
      </c>
      <c r="H1816">
        <f t="shared" si="207"/>
        <v>22098.8175286964</v>
      </c>
      <c r="I1816" s="5">
        <f t="shared" si="205"/>
        <v>439800</v>
      </c>
      <c r="J1816" s="6">
        <f>+H1816+SUM($B$4:$B$5)-SUM($F$15:F1816)</f>
        <v>28701.302791854276</v>
      </c>
      <c r="K1816" s="10">
        <f t="shared" si="208"/>
        <v>5.7715286138104727E-3</v>
      </c>
      <c r="L1816" s="10">
        <f>+H1816/SUM($F$15:F1816)-1</f>
        <v>0.11624200423357567</v>
      </c>
      <c r="M1816" s="14">
        <f t="shared" si="211"/>
        <v>22.358077031475812</v>
      </c>
      <c r="N1816" s="14">
        <f t="shared" si="209"/>
        <v>2517.8099041467945</v>
      </c>
      <c r="O1816" s="4">
        <f t="shared" si="210"/>
        <v>7.8629902536469958</v>
      </c>
      <c r="P1816" s="14">
        <f>+AVERAGEIF($C$15:C1816,"&lt;&gt;",$B$15:B1816)</f>
        <v>7.9559120879120888</v>
      </c>
    </row>
    <row r="1817" spans="1:16" x14ac:dyDescent="0.25">
      <c r="A1817" s="1">
        <v>42895</v>
      </c>
      <c r="B1817" s="14">
        <v>8.798</v>
      </c>
      <c r="G1817">
        <f t="shared" si="206"/>
        <v>22838.624754836252</v>
      </c>
      <c r="H1817">
        <f t="shared" si="207"/>
        <v>22151.691536683484</v>
      </c>
      <c r="I1817" s="5">
        <f t="shared" si="205"/>
        <v>0</v>
      </c>
      <c r="J1817" s="6">
        <f>+H1817+SUM($B$4:$B$5)-SUM($F$15:F1817)</f>
        <v>28754.176799841367</v>
      </c>
      <c r="K1817" s="10">
        <f t="shared" si="208"/>
        <v>1.8422163053204432E-3</v>
      </c>
      <c r="L1817" s="10">
        <f>+H1817/SUM($F$15:F1817)-1</f>
        <v>0.11891274390418127</v>
      </c>
      <c r="M1817" s="14">
        <f t="shared" si="211"/>
        <v>0</v>
      </c>
      <c r="N1817" s="14">
        <f t="shared" si="209"/>
        <v>2517.8099041467945</v>
      </c>
      <c r="O1817" s="4">
        <f t="shared" si="210"/>
        <v>7.8629902536469958</v>
      </c>
      <c r="P1817" s="14">
        <f>+AVERAGEIF($C$15:C1817,"&lt;&gt;",$B$15:B1817)</f>
        <v>7.9559120879120888</v>
      </c>
    </row>
    <row r="1818" spans="1:16" x14ac:dyDescent="0.25">
      <c r="A1818" s="1">
        <v>42898</v>
      </c>
      <c r="B1818" s="14">
        <v>8.7029999999999994</v>
      </c>
      <c r="G1818">
        <f t="shared" si="206"/>
        <v>22592.015371827674</v>
      </c>
      <c r="H1818">
        <f t="shared" si="207"/>
        <v>21912.499595789537</v>
      </c>
      <c r="I1818" s="5">
        <f t="shared" si="205"/>
        <v>0</v>
      </c>
      <c r="J1818" s="6">
        <f>+H1818+SUM($B$4:$B$5)-SUM($F$15:F1818)</f>
        <v>28514.984858947417</v>
      </c>
      <c r="K1818" s="10">
        <f t="shared" si="208"/>
        <v>-8.3185111700109227E-3</v>
      </c>
      <c r="L1818" s="10">
        <f>+H1818/SUM($F$15:F1818)-1</f>
        <v>0.10683082634667995</v>
      </c>
      <c r="M1818" s="14">
        <f t="shared" si="211"/>
        <v>0</v>
      </c>
      <c r="N1818" s="14">
        <f t="shared" si="209"/>
        <v>2517.8099041467945</v>
      </c>
      <c r="O1818" s="4">
        <f t="shared" si="210"/>
        <v>7.8629902536469958</v>
      </c>
      <c r="P1818" s="14">
        <f>+AVERAGEIF($C$15:C1818,"&lt;&gt;",$B$15:B1818)</f>
        <v>7.9559120879120888</v>
      </c>
    </row>
    <row r="1819" spans="1:16" x14ac:dyDescent="0.25">
      <c r="A1819" s="1">
        <v>42899</v>
      </c>
      <c r="B1819" s="14">
        <v>8.7149999999999999</v>
      </c>
      <c r="G1819">
        <f t="shared" si="206"/>
        <v>22623.166030734024</v>
      </c>
      <c r="H1819">
        <f t="shared" si="207"/>
        <v>21942.713314639303</v>
      </c>
      <c r="I1819" s="5">
        <f t="shared" si="205"/>
        <v>0</v>
      </c>
      <c r="J1819" s="6">
        <f>+H1819+SUM($B$4:$B$5)-SUM($F$15:F1819)</f>
        <v>28545.198577797182</v>
      </c>
      <c r="K1819" s="10">
        <f t="shared" si="208"/>
        <v>1.0595733786715744E-3</v>
      </c>
      <c r="L1819" s="10">
        <f>+H1819/SUM($F$15:F1819)-1</f>
        <v>0.10835696330131195</v>
      </c>
      <c r="M1819" s="14">
        <f t="shared" si="211"/>
        <v>0</v>
      </c>
      <c r="N1819" s="14">
        <f t="shared" si="209"/>
        <v>2517.8099041467945</v>
      </c>
      <c r="O1819" s="4">
        <f t="shared" si="210"/>
        <v>7.8629902536469958</v>
      </c>
      <c r="P1819" s="14">
        <f>+AVERAGEIF($C$15:C1819,"&lt;&gt;",$B$15:B1819)</f>
        <v>7.9559120879120888</v>
      </c>
    </row>
    <row r="1820" spans="1:16" x14ac:dyDescent="0.25">
      <c r="A1820" s="1">
        <v>42900</v>
      </c>
      <c r="B1820" s="14">
        <v>8.6880000000000006</v>
      </c>
      <c r="G1820">
        <f t="shared" si="206"/>
        <v>22553.077048194747</v>
      </c>
      <c r="H1820">
        <f t="shared" si="207"/>
        <v>21874.732447227339</v>
      </c>
      <c r="I1820" s="5">
        <f t="shared" si="205"/>
        <v>0</v>
      </c>
      <c r="J1820" s="6">
        <f>+H1820+SUM($B$4:$B$5)-SUM($F$15:F1820)</f>
        <v>28477.217710385219</v>
      </c>
      <c r="K1820" s="10">
        <f t="shared" si="208"/>
        <v>-2.3815167103037327E-3</v>
      </c>
      <c r="L1820" s="10">
        <f>+H1820/SUM($F$15:F1820)-1</f>
        <v>0.10492315515339046</v>
      </c>
      <c r="M1820" s="14">
        <f t="shared" si="211"/>
        <v>0</v>
      </c>
      <c r="N1820" s="14">
        <f t="shared" si="209"/>
        <v>2517.8099041467945</v>
      </c>
      <c r="O1820" s="4">
        <f t="shared" si="210"/>
        <v>7.8629902536469958</v>
      </c>
      <c r="P1820" s="14">
        <f>+AVERAGEIF($C$15:C1820,"&lt;&gt;",$B$15:B1820)</f>
        <v>7.9559120879120888</v>
      </c>
    </row>
    <row r="1821" spans="1:16" x14ac:dyDescent="0.25">
      <c r="A1821" s="1">
        <v>42901</v>
      </c>
      <c r="B1821" s="14">
        <v>8.6999999999999993</v>
      </c>
      <c r="G1821">
        <f t="shared" si="206"/>
        <v>22584.22770710109</v>
      </c>
      <c r="H1821">
        <f t="shared" si="207"/>
        <v>21904.946166077098</v>
      </c>
      <c r="I1821" s="5">
        <f t="shared" si="205"/>
        <v>0</v>
      </c>
      <c r="J1821" s="6">
        <f>+H1821+SUM($B$4:$B$5)-SUM($F$15:F1821)</f>
        <v>28507.431429234977</v>
      </c>
      <c r="K1821" s="10">
        <f t="shared" si="208"/>
        <v>1.0609786095339135E-3</v>
      </c>
      <c r="L1821" s="10">
        <f>+H1821/SUM($F$15:F1821)-1</f>
        <v>0.10644929210802201</v>
      </c>
      <c r="M1821" s="14">
        <f t="shared" si="211"/>
        <v>0</v>
      </c>
      <c r="N1821" s="14">
        <f t="shared" si="209"/>
        <v>2517.8099041467945</v>
      </c>
      <c r="O1821" s="4">
        <f t="shared" si="210"/>
        <v>7.8629902536469958</v>
      </c>
      <c r="P1821" s="14">
        <f>+AVERAGEIF($C$15:C1821,"&lt;&gt;",$B$15:B1821)</f>
        <v>7.9559120879120888</v>
      </c>
    </row>
    <row r="1822" spans="1:16" x14ac:dyDescent="0.25">
      <c r="A1822" s="1">
        <v>42902</v>
      </c>
      <c r="B1822" s="14">
        <v>8.6590000000000007</v>
      </c>
      <c r="G1822">
        <f t="shared" si="206"/>
        <v>22477.796289171078</v>
      </c>
      <c r="H1822">
        <f t="shared" si="207"/>
        <v>21801.715960007085</v>
      </c>
      <c r="I1822" s="5">
        <f t="shared" si="205"/>
        <v>0</v>
      </c>
      <c r="J1822" s="6">
        <f>+H1822+SUM($B$4:$B$5)-SUM($F$15:F1822)</f>
        <v>28404.201223164968</v>
      </c>
      <c r="K1822" s="10">
        <f t="shared" si="208"/>
        <v>-3.6211682671678513E-3</v>
      </c>
      <c r="L1822" s="10">
        <f>+H1822/SUM($F$15:F1822)-1</f>
        <v>0.10123499084636389</v>
      </c>
      <c r="M1822" s="14">
        <f t="shared" si="211"/>
        <v>0</v>
      </c>
      <c r="N1822" s="14">
        <f t="shared" si="209"/>
        <v>2517.8099041467945</v>
      </c>
      <c r="O1822" s="4">
        <f t="shared" si="210"/>
        <v>7.8629902536469958</v>
      </c>
      <c r="P1822" s="14">
        <f>+AVERAGEIF($C$15:C1822,"&lt;&gt;",$B$15:B1822)</f>
        <v>7.9559120879120888</v>
      </c>
    </row>
    <row r="1823" spans="1:16" x14ac:dyDescent="0.25">
      <c r="A1823" s="1">
        <v>42905</v>
      </c>
      <c r="B1823" s="14">
        <v>8.7729999999999997</v>
      </c>
      <c r="G1823">
        <f t="shared" si="206"/>
        <v>22773.727548781368</v>
      </c>
      <c r="H1823">
        <f t="shared" si="207"/>
        <v>22088.74628907982</v>
      </c>
      <c r="I1823" s="5">
        <f t="shared" si="205"/>
        <v>0</v>
      </c>
      <c r="J1823" s="6">
        <f>+H1823+SUM($B$4:$B$5)-SUM($F$15:F1823)</f>
        <v>28691.231552237699</v>
      </c>
      <c r="K1823" s="10">
        <f t="shared" si="208"/>
        <v>1.0105206860689497E-2</v>
      </c>
      <c r="L1823" s="10">
        <f>+H1823/SUM($F$15:F1823)-1</f>
        <v>0.11573329191536552</v>
      </c>
      <c r="M1823" s="14">
        <f t="shared" si="211"/>
        <v>0</v>
      </c>
      <c r="N1823" s="14">
        <f t="shared" si="209"/>
        <v>2517.8099041467945</v>
      </c>
      <c r="O1823" s="4">
        <f t="shared" si="210"/>
        <v>7.8629902536469958</v>
      </c>
      <c r="P1823" s="14">
        <f>+AVERAGEIF($C$15:C1823,"&lt;&gt;",$B$15:B1823)</f>
        <v>7.9559120879120888</v>
      </c>
    </row>
    <row r="1824" spans="1:16" x14ac:dyDescent="0.25">
      <c r="A1824" s="1">
        <v>42906</v>
      </c>
      <c r="B1824" s="14">
        <v>8.7690000000000001</v>
      </c>
      <c r="G1824">
        <f t="shared" si="206"/>
        <v>22763.343995812585</v>
      </c>
      <c r="H1824">
        <f t="shared" si="207"/>
        <v>22078.675049463232</v>
      </c>
      <c r="I1824" s="5">
        <f t="shared" si="205"/>
        <v>0</v>
      </c>
      <c r="J1824" s="6">
        <f>+H1824+SUM($B$4:$B$5)-SUM($F$15:F1824)</f>
        <v>28681.160312621108</v>
      </c>
      <c r="K1824" s="10">
        <f t="shared" si="208"/>
        <v>-3.5102151673949145E-4</v>
      </c>
      <c r="L1824" s="10">
        <f>+H1824/SUM($F$15:F1824)-1</f>
        <v>0.11522457959715493</v>
      </c>
      <c r="M1824" s="14">
        <f t="shared" si="211"/>
        <v>0</v>
      </c>
      <c r="N1824" s="14">
        <f t="shared" si="209"/>
        <v>2517.8099041467945</v>
      </c>
      <c r="O1824" s="4">
        <f t="shared" si="210"/>
        <v>7.8629902536469958</v>
      </c>
      <c r="P1824" s="14">
        <f>+AVERAGEIF($C$15:C1824,"&lt;&gt;",$B$15:B1824)</f>
        <v>7.9559120879120888</v>
      </c>
    </row>
    <row r="1825" spans="1:16" x14ac:dyDescent="0.25">
      <c r="A1825" s="1">
        <v>42907</v>
      </c>
      <c r="B1825" s="14">
        <v>8.7379999999999995</v>
      </c>
      <c r="G1825">
        <f t="shared" si="206"/>
        <v>22682.871460304523</v>
      </c>
      <c r="H1825">
        <f t="shared" si="207"/>
        <v>22000.622942434678</v>
      </c>
      <c r="I1825" s="5">
        <f t="shared" si="205"/>
        <v>0</v>
      </c>
      <c r="J1825" s="6">
        <f>+H1825+SUM($B$4:$B$5)-SUM($F$15:F1825)</f>
        <v>28603.108205592562</v>
      </c>
      <c r="K1825" s="10">
        <f t="shared" si="208"/>
        <v>-2.7213720148623333E-3</v>
      </c>
      <c r="L1825" s="10">
        <f>+H1825/SUM($F$15:F1825)-1</f>
        <v>0.11128205913102263</v>
      </c>
      <c r="M1825" s="14">
        <f t="shared" si="211"/>
        <v>0</v>
      </c>
      <c r="N1825" s="14">
        <f t="shared" si="209"/>
        <v>2517.8099041467945</v>
      </c>
      <c r="O1825" s="4">
        <f t="shared" si="210"/>
        <v>7.8629902536469958</v>
      </c>
      <c r="P1825" s="14">
        <f>+AVERAGEIF($C$15:C1825,"&lt;&gt;",$B$15:B1825)</f>
        <v>7.9559120879120888</v>
      </c>
    </row>
    <row r="1826" spans="1:16" x14ac:dyDescent="0.25">
      <c r="A1826" s="1">
        <v>42908</v>
      </c>
      <c r="B1826" s="14">
        <v>8.7530000000000001</v>
      </c>
      <c r="G1826">
        <f t="shared" si="206"/>
        <v>22721.809783937457</v>
      </c>
      <c r="H1826">
        <f t="shared" si="207"/>
        <v>22038.39009099688</v>
      </c>
      <c r="I1826" s="5">
        <f t="shared" si="205"/>
        <v>0</v>
      </c>
      <c r="J1826" s="6">
        <f>+H1826+SUM($B$4:$B$5)-SUM($F$15:F1826)</f>
        <v>28640.875354154759</v>
      </c>
      <c r="K1826" s="10">
        <f t="shared" si="208"/>
        <v>1.3203861723956045E-3</v>
      </c>
      <c r="L1826" s="10">
        <f>+H1826/SUM($F$15:F1826)-1</f>
        <v>0.11318973032431234</v>
      </c>
      <c r="M1826" s="14">
        <f t="shared" si="211"/>
        <v>0</v>
      </c>
      <c r="N1826" s="14">
        <f t="shared" si="209"/>
        <v>2517.8099041467945</v>
      </c>
      <c r="O1826" s="4">
        <f t="shared" si="210"/>
        <v>7.8629902536469958</v>
      </c>
      <c r="P1826" s="14">
        <f>+AVERAGEIF($C$15:C1826,"&lt;&gt;",$B$15:B1826)</f>
        <v>7.9559120879120888</v>
      </c>
    </row>
    <row r="1827" spans="1:16" x14ac:dyDescent="0.25">
      <c r="A1827" s="1">
        <v>42912</v>
      </c>
      <c r="B1827" s="14">
        <v>8.82</v>
      </c>
      <c r="G1827">
        <f t="shared" si="206"/>
        <v>22895.734296164555</v>
      </c>
      <c r="H1827">
        <f t="shared" si="207"/>
        <v>22207.083354574712</v>
      </c>
      <c r="I1827" s="5">
        <f t="shared" si="205"/>
        <v>0</v>
      </c>
      <c r="J1827" s="6">
        <f>+H1827+SUM($B$4:$B$5)-SUM($F$15:F1827)</f>
        <v>28809.568617732595</v>
      </c>
      <c r="K1827" s="10">
        <f t="shared" si="208"/>
        <v>5.8899478976073283E-3</v>
      </c>
      <c r="L1827" s="10">
        <f>+H1827/SUM($F$15:F1827)-1</f>
        <v>0.12171066165433952</v>
      </c>
      <c r="M1827" s="14">
        <f t="shared" si="211"/>
        <v>0</v>
      </c>
      <c r="N1827" s="14">
        <f t="shared" si="209"/>
        <v>2517.8099041467945</v>
      </c>
      <c r="O1827" s="4">
        <f t="shared" si="210"/>
        <v>7.8629902536469958</v>
      </c>
      <c r="P1827" s="14">
        <f>+AVERAGEIF($C$15:C1827,"&lt;&gt;",$B$15:B1827)</f>
        <v>7.9559120879120888</v>
      </c>
    </row>
    <row r="1828" spans="1:16" x14ac:dyDescent="0.25">
      <c r="A1828" s="1">
        <v>42913</v>
      </c>
      <c r="B1828" s="14">
        <v>8.734</v>
      </c>
      <c r="G1828">
        <f t="shared" si="206"/>
        <v>22672.487907335741</v>
      </c>
      <c r="H1828">
        <f t="shared" si="207"/>
        <v>21990.551702818088</v>
      </c>
      <c r="I1828" s="5">
        <f t="shared" si="205"/>
        <v>0</v>
      </c>
      <c r="J1828" s="6">
        <f>+H1828+SUM($B$4:$B$5)-SUM($F$15:F1828)</f>
        <v>28593.036965975971</v>
      </c>
      <c r="K1828" s="10">
        <f t="shared" si="208"/>
        <v>-7.5159629992983534E-3</v>
      </c>
      <c r="L1828" s="10">
        <f>+H1828/SUM($F$15:F1828)-1</f>
        <v>0.11077334681281181</v>
      </c>
      <c r="M1828" s="14">
        <f t="shared" si="211"/>
        <v>0</v>
      </c>
      <c r="N1828" s="14">
        <f t="shared" si="209"/>
        <v>2517.8099041467945</v>
      </c>
      <c r="O1828" s="4">
        <f t="shared" si="210"/>
        <v>7.8629902536469958</v>
      </c>
      <c r="P1828" s="14">
        <f>+AVERAGEIF($C$15:C1828,"&lt;&gt;",$B$15:B1828)</f>
        <v>7.9559120879120888</v>
      </c>
    </row>
    <row r="1829" spans="1:16" x14ac:dyDescent="0.25">
      <c r="A1829" s="1">
        <v>42914</v>
      </c>
      <c r="B1829" s="14">
        <v>8.6379999999999999</v>
      </c>
      <c r="G1829">
        <f t="shared" si="206"/>
        <v>22423.282636084972</v>
      </c>
      <c r="H1829">
        <f t="shared" si="207"/>
        <v>21748.841952019997</v>
      </c>
      <c r="I1829" s="5">
        <f t="shared" si="205"/>
        <v>0</v>
      </c>
      <c r="J1829" s="6">
        <f>+H1829+SUM($B$4:$B$5)-SUM($F$15:F1829)</f>
        <v>28351.327215177876</v>
      </c>
      <c r="K1829" s="10">
        <f t="shared" si="208"/>
        <v>-8.4534479875543189E-3</v>
      </c>
      <c r="L1829" s="10">
        <f>+H1829/SUM($F$15:F1829)-1</f>
        <v>9.8564251175758066E-2</v>
      </c>
      <c r="M1829" s="14">
        <f t="shared" si="211"/>
        <v>0</v>
      </c>
      <c r="N1829" s="14">
        <f t="shared" si="209"/>
        <v>2517.8099041467945</v>
      </c>
      <c r="O1829" s="4">
        <f t="shared" si="210"/>
        <v>7.8629902536469958</v>
      </c>
      <c r="P1829" s="14">
        <f>+AVERAGEIF($C$15:C1829,"&lt;&gt;",$B$15:B1829)</f>
        <v>7.9559120879120888</v>
      </c>
    </row>
    <row r="1830" spans="1:16" x14ac:dyDescent="0.25">
      <c r="A1830" s="1">
        <v>42915</v>
      </c>
      <c r="B1830" s="14">
        <v>8.6029999999999998</v>
      </c>
      <c r="G1830">
        <f t="shared" si="206"/>
        <v>22332.426547608127</v>
      </c>
      <c r="H1830">
        <f t="shared" si="207"/>
        <v>21660.718605374859</v>
      </c>
      <c r="I1830" s="5">
        <f t="shared" si="205"/>
        <v>0</v>
      </c>
      <c r="J1830" s="6">
        <f>+H1830+SUM($B$4:$B$5)-SUM($F$15:F1830)</f>
        <v>28263.203868532739</v>
      </c>
      <c r="K1830" s="10">
        <f t="shared" si="208"/>
        <v>-3.1082617747066887E-3</v>
      </c>
      <c r="L1830" s="10">
        <f>+H1830/SUM($F$15:F1830)-1</f>
        <v>9.4113018391415393E-2</v>
      </c>
      <c r="M1830" s="14">
        <f t="shared" si="211"/>
        <v>0</v>
      </c>
      <c r="N1830" s="14">
        <f t="shared" si="209"/>
        <v>2517.8099041467945</v>
      </c>
      <c r="O1830" s="4">
        <f t="shared" si="210"/>
        <v>7.8629902536469958</v>
      </c>
      <c r="P1830" s="14">
        <f>+AVERAGEIF($C$15:C1830,"&lt;&gt;",$B$15:B1830)</f>
        <v>7.9559120879120888</v>
      </c>
    </row>
    <row r="1831" spans="1:16" x14ac:dyDescent="0.25">
      <c r="A1831" s="1">
        <v>42916</v>
      </c>
      <c r="B1831" s="14">
        <v>8.5909999999999993</v>
      </c>
      <c r="G1831">
        <f t="shared" si="206"/>
        <v>22301.275888701777</v>
      </c>
      <c r="H1831">
        <f t="shared" si="207"/>
        <v>21630.504886525094</v>
      </c>
      <c r="I1831" s="5">
        <f t="shared" si="205"/>
        <v>0</v>
      </c>
      <c r="J1831" s="6">
        <f>+H1831+SUM($B$4:$B$5)-SUM($F$15:F1831)</f>
        <v>28232.990149682973</v>
      </c>
      <c r="K1831" s="10">
        <f t="shared" si="208"/>
        <v>-1.0690125220872426E-3</v>
      </c>
      <c r="L1831" s="10">
        <f>+H1831/SUM($F$15:F1831)-1</f>
        <v>9.2586881436783397E-2</v>
      </c>
      <c r="M1831" s="14">
        <f t="shared" si="211"/>
        <v>0</v>
      </c>
      <c r="N1831" s="14">
        <f t="shared" si="209"/>
        <v>2517.8099041467945</v>
      </c>
      <c r="O1831" s="4">
        <f t="shared" si="210"/>
        <v>7.8629902536469958</v>
      </c>
      <c r="P1831" s="14">
        <f>+AVERAGEIF($C$15:C1831,"&lt;&gt;",$B$15:B1831)</f>
        <v>7.9559120879120888</v>
      </c>
    </row>
    <row r="1832" spans="1:16" x14ac:dyDescent="0.25">
      <c r="A1832" s="1">
        <v>42919</v>
      </c>
      <c r="B1832" s="14">
        <v>8.6560000000000006</v>
      </c>
      <c r="G1832">
        <f t="shared" si="206"/>
        <v>22470.008624444486</v>
      </c>
      <c r="H1832">
        <f t="shared" si="207"/>
        <v>21794.162530294638</v>
      </c>
      <c r="I1832" s="5">
        <f t="shared" si="205"/>
        <v>0</v>
      </c>
      <c r="J1832" s="6">
        <f>+H1832+SUM($B$4:$B$5)-SUM($F$15:F1832)</f>
        <v>28396.647793452514</v>
      </c>
      <c r="K1832" s="10">
        <f t="shared" si="208"/>
        <v>5.7966812194485406E-3</v>
      </c>
      <c r="L1832" s="10">
        <f>+H1832/SUM($F$15:F1832)-1</f>
        <v>0.10085345660770551</v>
      </c>
      <c r="M1832" s="14">
        <f t="shared" si="211"/>
        <v>0</v>
      </c>
      <c r="N1832" s="14">
        <f t="shared" si="209"/>
        <v>2517.8099041467945</v>
      </c>
      <c r="O1832" s="4">
        <f t="shared" si="210"/>
        <v>7.8629902536469958</v>
      </c>
      <c r="P1832" s="14">
        <f>+AVERAGEIF($C$15:C1832,"&lt;&gt;",$B$15:B1832)</f>
        <v>7.9559120879120888</v>
      </c>
    </row>
    <row r="1833" spans="1:16" x14ac:dyDescent="0.25">
      <c r="A1833" s="1">
        <v>42920</v>
      </c>
      <c r="B1833" s="14">
        <v>8.6059999999999999</v>
      </c>
      <c r="G1833">
        <f t="shared" si="206"/>
        <v>22340.214212334708</v>
      </c>
      <c r="H1833">
        <f t="shared" si="207"/>
        <v>21668.272035087299</v>
      </c>
      <c r="I1833" s="5">
        <f t="shared" si="205"/>
        <v>0</v>
      </c>
      <c r="J1833" s="6">
        <f>+H1833+SUM($B$4:$B$5)-SUM($F$15:F1833)</f>
        <v>28270.757298245178</v>
      </c>
      <c r="K1833" s="10">
        <f t="shared" si="208"/>
        <v>-4.4332872007646351E-3</v>
      </c>
      <c r="L1833" s="10">
        <f>+H1833/SUM($F$15:F1833)-1</f>
        <v>9.4494552630073336E-2</v>
      </c>
      <c r="M1833" s="14">
        <f t="shared" si="211"/>
        <v>0</v>
      </c>
      <c r="N1833" s="14">
        <f t="shared" si="209"/>
        <v>2517.8099041467945</v>
      </c>
      <c r="O1833" s="4">
        <f t="shared" si="210"/>
        <v>7.8629902536469958</v>
      </c>
      <c r="P1833" s="14">
        <f>+AVERAGEIF($C$15:C1833,"&lt;&gt;",$B$15:B1833)</f>
        <v>7.9559120879120888</v>
      </c>
    </row>
    <row r="1834" spans="1:16" x14ac:dyDescent="0.25">
      <c r="A1834" s="1">
        <v>42921</v>
      </c>
      <c r="B1834" s="14">
        <v>8.6530000000000005</v>
      </c>
      <c r="G1834">
        <f t="shared" si="206"/>
        <v>22462.220959717899</v>
      </c>
      <c r="H1834">
        <f t="shared" si="207"/>
        <v>21786.609100582198</v>
      </c>
      <c r="I1834" s="5">
        <f t="shared" si="205"/>
        <v>0</v>
      </c>
      <c r="J1834" s="6">
        <f>+H1834+SUM($B$4:$B$5)-SUM($F$15:F1834)</f>
        <v>28389.094363740074</v>
      </c>
      <c r="K1834" s="10">
        <f t="shared" si="208"/>
        <v>4.1858470307847284E-3</v>
      </c>
      <c r="L1834" s="10">
        <f>+H1834/SUM($F$15:F1834)-1</f>
        <v>0.10047192236904756</v>
      </c>
      <c r="M1834" s="14">
        <f t="shared" si="211"/>
        <v>0</v>
      </c>
      <c r="N1834" s="14">
        <f t="shared" si="209"/>
        <v>2517.8099041467945</v>
      </c>
      <c r="O1834" s="4">
        <f t="shared" si="210"/>
        <v>7.8629902536469958</v>
      </c>
      <c r="P1834" s="14">
        <f>+AVERAGEIF($C$15:C1834,"&lt;&gt;",$B$15:B1834)</f>
        <v>7.9559120879120888</v>
      </c>
    </row>
    <row r="1835" spans="1:16" x14ac:dyDescent="0.25">
      <c r="A1835" s="1">
        <v>42922</v>
      </c>
      <c r="B1835" s="14">
        <v>8.5679999999999996</v>
      </c>
      <c r="G1835">
        <f t="shared" si="206"/>
        <v>22241.570459131275</v>
      </c>
      <c r="H1835">
        <f t="shared" si="207"/>
        <v>21572.595258729718</v>
      </c>
      <c r="I1835" s="5">
        <f t="shared" si="205"/>
        <v>0</v>
      </c>
      <c r="J1835" s="6">
        <f>+H1835+SUM($B$4:$B$5)-SUM($F$15:F1835)</f>
        <v>28175.080521887601</v>
      </c>
      <c r="K1835" s="10">
        <f t="shared" si="208"/>
        <v>-7.5385934863009263E-3</v>
      </c>
      <c r="L1835" s="10">
        <f>+H1835/SUM($F$15:F1835)-1</f>
        <v>8.9661785607072497E-2</v>
      </c>
      <c r="M1835" s="14">
        <f t="shared" si="211"/>
        <v>0</v>
      </c>
      <c r="N1835" s="14">
        <f t="shared" si="209"/>
        <v>2517.8099041467945</v>
      </c>
      <c r="O1835" s="4">
        <f t="shared" si="210"/>
        <v>7.8629902536469958</v>
      </c>
      <c r="P1835" s="14">
        <f>+AVERAGEIF($C$15:C1835,"&lt;&gt;",$B$15:B1835)</f>
        <v>7.9559120879120888</v>
      </c>
    </row>
    <row r="1836" spans="1:16" x14ac:dyDescent="0.25">
      <c r="A1836" s="1">
        <v>42923</v>
      </c>
      <c r="B1836" s="14">
        <v>8.5500000000000007</v>
      </c>
      <c r="G1836">
        <f t="shared" si="206"/>
        <v>22194.844470771757</v>
      </c>
      <c r="H1836">
        <f t="shared" si="207"/>
        <v>21527.274680455077</v>
      </c>
      <c r="I1836" s="5">
        <f t="shared" si="205"/>
        <v>0</v>
      </c>
      <c r="J1836" s="6">
        <f>+H1836+SUM($B$4:$B$5)-SUM($F$15:F1836)</f>
        <v>28129.759943612957</v>
      </c>
      <c r="K1836" s="10">
        <f t="shared" si="208"/>
        <v>-1.6085341172117351E-3</v>
      </c>
      <c r="L1836" s="10">
        <f>+H1836/SUM($F$15:F1836)-1</f>
        <v>8.7372580175125059E-2</v>
      </c>
      <c r="M1836" s="14">
        <f t="shared" si="211"/>
        <v>0</v>
      </c>
      <c r="N1836" s="14">
        <f t="shared" si="209"/>
        <v>2517.8099041467945</v>
      </c>
      <c r="O1836" s="4">
        <f t="shared" si="210"/>
        <v>7.8629902536469958</v>
      </c>
      <c r="P1836" s="14">
        <f>+AVERAGEIF($C$15:C1836,"&lt;&gt;",$B$15:B1836)</f>
        <v>7.9559120879120888</v>
      </c>
    </row>
    <row r="1837" spans="1:16" x14ac:dyDescent="0.25">
      <c r="A1837" s="1">
        <v>42926</v>
      </c>
      <c r="B1837" s="14">
        <v>8.6120000000000001</v>
      </c>
      <c r="C1837">
        <f>+$B$3</f>
        <v>200</v>
      </c>
      <c r="D1837" s="7">
        <f>+$D$11</f>
        <v>2.223157894736842</v>
      </c>
      <c r="E1837">
        <v>1.54</v>
      </c>
      <c r="F1837" s="6">
        <f>+C1837-D1837-E1837</f>
        <v>196.23684210526318</v>
      </c>
      <c r="G1837">
        <f t="shared" si="206"/>
        <v>22555.789541787875</v>
      </c>
      <c r="H1837">
        <f t="shared" si="207"/>
        <v>21879.615736617438</v>
      </c>
      <c r="I1837" s="5">
        <f t="shared" si="205"/>
        <v>433400</v>
      </c>
      <c r="J1837" s="6">
        <f>+H1837+SUM($B$4:$B$5)-SUM($F$15:F1837)</f>
        <v>28285.864157670054</v>
      </c>
      <c r="K1837" s="10">
        <f t="shared" si="208"/>
        <v>5.549432855808778E-3</v>
      </c>
      <c r="L1837" s="10">
        <f>+H1837/SUM($F$15:F1837)-1</f>
        <v>9.4322676273310924E-2</v>
      </c>
      <c r="M1837" s="14">
        <f t="shared" si="211"/>
        <v>22.786442418168043</v>
      </c>
      <c r="N1837" s="14">
        <f t="shared" si="209"/>
        <v>2540.5963465649625</v>
      </c>
      <c r="O1837" s="4">
        <f t="shared" si="210"/>
        <v>7.8697080730593534</v>
      </c>
      <c r="P1837" s="14">
        <f>+AVERAGEIF($C$15:C1837,"&lt;&gt;",$B$15:B1837)</f>
        <v>7.9630434782608699</v>
      </c>
    </row>
    <row r="1838" spans="1:16" x14ac:dyDescent="0.25">
      <c r="A1838" s="1">
        <v>42927</v>
      </c>
      <c r="B1838" s="14">
        <v>8.6690000000000005</v>
      </c>
      <c r="G1838">
        <f t="shared" si="206"/>
        <v>22705.07890591722</v>
      </c>
      <c r="H1838">
        <f t="shared" si="207"/>
        <v>22024.429728371641</v>
      </c>
      <c r="I1838" s="5">
        <f t="shared" si="205"/>
        <v>0</v>
      </c>
      <c r="J1838" s="6">
        <f>+H1838+SUM($B$4:$B$5)-SUM($F$15:F1838)</f>
        <v>28430.67814942426</v>
      </c>
      <c r="K1838" s="10">
        <f t="shared" si="208"/>
        <v>5.1196594506355275E-3</v>
      </c>
      <c r="L1838" s="10">
        <f>+H1838/SUM($F$15:F1838)-1</f>
        <v>0.10156563871497126</v>
      </c>
      <c r="M1838" s="14">
        <f t="shared" si="211"/>
        <v>0</v>
      </c>
      <c r="N1838" s="14">
        <f t="shared" si="209"/>
        <v>2540.5963465649625</v>
      </c>
      <c r="O1838" s="4">
        <f t="shared" si="210"/>
        <v>7.8697080730593534</v>
      </c>
      <c r="P1838" s="14">
        <f>+AVERAGEIF($C$15:C1838,"&lt;&gt;",$B$15:B1838)</f>
        <v>7.9630434782608699</v>
      </c>
    </row>
    <row r="1839" spans="1:16" x14ac:dyDescent="0.25">
      <c r="A1839" s="1">
        <v>42928</v>
      </c>
      <c r="B1839" s="14">
        <v>8.7620000000000005</v>
      </c>
      <c r="G1839">
        <f t="shared" si="206"/>
        <v>22948.656289496674</v>
      </c>
      <c r="H1839">
        <f t="shared" si="207"/>
        <v>22260.70518860218</v>
      </c>
      <c r="I1839" s="5">
        <f t="shared" si="205"/>
        <v>0</v>
      </c>
      <c r="J1839" s="6">
        <f>+H1839+SUM($B$4:$B$5)-SUM($F$15:F1839)</f>
        <v>28666.953609654796</v>
      </c>
      <c r="K1839" s="10">
        <f t="shared" si="208"/>
        <v>8.3105812316095484E-3</v>
      </c>
      <c r="L1839" s="10">
        <f>+H1839/SUM($F$15:F1839)-1</f>
        <v>0.1133831037513644</v>
      </c>
      <c r="M1839" s="14">
        <f t="shared" si="211"/>
        <v>0</v>
      </c>
      <c r="N1839" s="14">
        <f t="shared" si="209"/>
        <v>2540.5963465649625</v>
      </c>
      <c r="O1839" s="4">
        <f t="shared" si="210"/>
        <v>7.8697080730593534</v>
      </c>
      <c r="P1839" s="14">
        <f>+AVERAGEIF($C$15:C1839,"&lt;&gt;",$B$15:B1839)</f>
        <v>7.9630434782608699</v>
      </c>
    </row>
    <row r="1840" spans="1:16" x14ac:dyDescent="0.25">
      <c r="A1840" s="1">
        <v>42929</v>
      </c>
      <c r="B1840" s="14">
        <v>8.8670000000000009</v>
      </c>
      <c r="G1840">
        <f t="shared" si="206"/>
        <v>23223.663012892834</v>
      </c>
      <c r="H1840">
        <f t="shared" si="207"/>
        <v>22527.467804991502</v>
      </c>
      <c r="I1840" s="5">
        <f t="shared" si="205"/>
        <v>0</v>
      </c>
      <c r="J1840" s="6">
        <f>+H1840+SUM($B$4:$B$5)-SUM($F$15:F1840)</f>
        <v>28933.716226044118</v>
      </c>
      <c r="K1840" s="10">
        <f t="shared" si="208"/>
        <v>9.3055795192509283E-3</v>
      </c>
      <c r="L1840" s="10">
        <f>+H1840/SUM($F$15:F1840)-1</f>
        <v>0.12672540298600188</v>
      </c>
      <c r="M1840" s="14">
        <f t="shared" si="211"/>
        <v>0</v>
      </c>
      <c r="N1840" s="14">
        <f t="shared" si="209"/>
        <v>2540.5963465649625</v>
      </c>
      <c r="O1840" s="4">
        <f t="shared" si="210"/>
        <v>7.8697080730593534</v>
      </c>
      <c r="P1840" s="14">
        <f>+AVERAGEIF($C$15:C1840,"&lt;&gt;",$B$15:B1840)</f>
        <v>7.9630434782608699</v>
      </c>
    </row>
    <row r="1841" spans="1:16" x14ac:dyDescent="0.25">
      <c r="A1841" s="1">
        <v>42930</v>
      </c>
      <c r="B1841" s="14">
        <v>8.8840000000000003</v>
      </c>
      <c r="G1841">
        <f t="shared" si="206"/>
        <v>23268.187910966495</v>
      </c>
      <c r="H1841">
        <f t="shared" si="207"/>
        <v>22570.657942883103</v>
      </c>
      <c r="I1841" s="5">
        <f t="shared" si="205"/>
        <v>0</v>
      </c>
      <c r="J1841" s="6">
        <f>+H1841+SUM($B$4:$B$5)-SUM($F$15:F1841)</f>
        <v>28976.906363935719</v>
      </c>
      <c r="K1841" s="10">
        <f t="shared" si="208"/>
        <v>1.4927269471429749E-3</v>
      </c>
      <c r="L1841" s="10">
        <f>+H1841/SUM($F$15:F1841)-1</f>
        <v>0.12888558476684775</v>
      </c>
      <c r="M1841" s="14">
        <f t="shared" si="211"/>
        <v>0</v>
      </c>
      <c r="N1841" s="14">
        <f t="shared" si="209"/>
        <v>2540.5963465649625</v>
      </c>
      <c r="O1841" s="4">
        <f t="shared" si="210"/>
        <v>7.8697080730593534</v>
      </c>
      <c r="P1841" s="14">
        <f>+AVERAGEIF($C$15:C1841,"&lt;&gt;",$B$15:B1841)</f>
        <v>7.9630434782608699</v>
      </c>
    </row>
    <row r="1842" spans="1:16" x14ac:dyDescent="0.25">
      <c r="A1842" s="1">
        <v>42933</v>
      </c>
      <c r="B1842" s="14">
        <v>8.9</v>
      </c>
      <c r="G1842">
        <f t="shared" si="206"/>
        <v>23310.093697388766</v>
      </c>
      <c r="H1842">
        <f t="shared" si="207"/>
        <v>22611.30748442814</v>
      </c>
      <c r="I1842" s="5">
        <f t="shared" si="205"/>
        <v>0</v>
      </c>
      <c r="J1842" s="6">
        <f>+H1842+SUM($B$4:$B$5)-SUM($F$15:F1842)</f>
        <v>29017.555905480753</v>
      </c>
      <c r="K1842" s="10">
        <f t="shared" si="208"/>
        <v>1.4028254443210209E-3</v>
      </c>
      <c r="L1842" s="10">
        <f>+H1842/SUM($F$15:F1842)-1</f>
        <v>0.13091869703117331</v>
      </c>
      <c r="M1842" s="14">
        <f t="shared" si="211"/>
        <v>0</v>
      </c>
      <c r="N1842" s="14">
        <f t="shared" si="209"/>
        <v>2540.5963465649625</v>
      </c>
      <c r="O1842" s="4">
        <f t="shared" si="210"/>
        <v>7.8697080730593534</v>
      </c>
      <c r="P1842" s="14">
        <f>+AVERAGEIF($C$15:C1842,"&lt;&gt;",$B$15:B1842)</f>
        <v>7.9630434782608699</v>
      </c>
    </row>
    <row r="1843" spans="1:16" x14ac:dyDescent="0.25">
      <c r="A1843" s="1">
        <v>42934</v>
      </c>
      <c r="B1843" s="14">
        <v>8.8230000000000004</v>
      </c>
      <c r="G1843">
        <f t="shared" si="206"/>
        <v>23108.422100231583</v>
      </c>
      <c r="H1843">
        <f t="shared" si="207"/>
        <v>22415.681565742638</v>
      </c>
      <c r="I1843" s="5">
        <f t="shared" si="205"/>
        <v>0</v>
      </c>
      <c r="J1843" s="6">
        <f>+H1843+SUM($B$4:$B$5)-SUM($F$15:F1843)</f>
        <v>28821.92998679525</v>
      </c>
      <c r="K1843" s="10">
        <f t="shared" si="208"/>
        <v>-6.7416401065174547E-3</v>
      </c>
      <c r="L1843" s="10">
        <f>+H1843/SUM($F$15:F1843)-1</f>
        <v>0.12113434425910596</v>
      </c>
      <c r="M1843" s="14">
        <f t="shared" si="211"/>
        <v>0</v>
      </c>
      <c r="N1843" s="14">
        <f t="shared" si="209"/>
        <v>2540.5963465649625</v>
      </c>
      <c r="O1843" s="4">
        <f t="shared" si="210"/>
        <v>7.8697080730593534</v>
      </c>
      <c r="P1843" s="14">
        <f>+AVERAGEIF($C$15:C1843,"&lt;&gt;",$B$15:B1843)</f>
        <v>7.9630434782608699</v>
      </c>
    </row>
    <row r="1844" spans="1:16" x14ac:dyDescent="0.25">
      <c r="A1844" s="1">
        <v>42935</v>
      </c>
      <c r="B1844" s="14">
        <v>8.93</v>
      </c>
      <c r="G1844">
        <f t="shared" si="206"/>
        <v>23388.667046930525</v>
      </c>
      <c r="H1844">
        <f t="shared" si="207"/>
        <v>22687.525374825087</v>
      </c>
      <c r="I1844" s="5">
        <f t="shared" si="205"/>
        <v>0</v>
      </c>
      <c r="J1844" s="6">
        <f>+H1844+SUM($B$4:$B$5)-SUM($F$15:F1844)</f>
        <v>29093.7737958777</v>
      </c>
      <c r="K1844" s="10">
        <f t="shared" si="208"/>
        <v>9.4318392004628659E-3</v>
      </c>
      <c r="L1844" s="10">
        <f>+H1844/SUM($F$15:F1844)-1</f>
        <v>0.13473078252678405</v>
      </c>
      <c r="M1844" s="14">
        <f t="shared" si="211"/>
        <v>0</v>
      </c>
      <c r="N1844" s="14">
        <f t="shared" si="209"/>
        <v>2540.5963465649625</v>
      </c>
      <c r="O1844" s="4">
        <f t="shared" si="210"/>
        <v>7.8697080730593534</v>
      </c>
      <c r="P1844" s="14">
        <f>+AVERAGEIF($C$15:C1844,"&lt;&gt;",$B$15:B1844)</f>
        <v>7.9630434782608699</v>
      </c>
    </row>
    <row r="1845" spans="1:16" x14ac:dyDescent="0.25">
      <c r="A1845" s="1">
        <v>42936</v>
      </c>
      <c r="B1845" s="14">
        <v>8.8390000000000004</v>
      </c>
      <c r="G1845">
        <f t="shared" si="206"/>
        <v>23150.327886653853</v>
      </c>
      <c r="H1845">
        <f t="shared" si="207"/>
        <v>22456.331107287679</v>
      </c>
      <c r="I1845" s="5">
        <f t="shared" si="205"/>
        <v>0</v>
      </c>
      <c r="J1845" s="6">
        <f>+H1845+SUM($B$4:$B$5)-SUM($F$15:F1845)</f>
        <v>28862.579528340299</v>
      </c>
      <c r="K1845" s="10">
        <f t="shared" si="208"/>
        <v>-7.9465204190924954E-3</v>
      </c>
      <c r="L1845" s="10">
        <f>+H1845/SUM($F$15:F1845)-1</f>
        <v>0.12316745652343175</v>
      </c>
      <c r="M1845" s="14">
        <f t="shared" si="211"/>
        <v>0</v>
      </c>
      <c r="N1845" s="14">
        <f t="shared" si="209"/>
        <v>2540.5963465649625</v>
      </c>
      <c r="O1845" s="4">
        <f t="shared" si="210"/>
        <v>7.8697080730593534</v>
      </c>
      <c r="P1845" s="14">
        <f>+AVERAGEIF($C$15:C1845,"&lt;&gt;",$B$15:B1845)</f>
        <v>7.9630434782608699</v>
      </c>
    </row>
    <row r="1846" spans="1:16" x14ac:dyDescent="0.25">
      <c r="A1846" s="1">
        <v>42937</v>
      </c>
      <c r="B1846" s="14">
        <v>8.8219999999999992</v>
      </c>
      <c r="G1846">
        <f t="shared" si="206"/>
        <v>23105.802988580184</v>
      </c>
      <c r="H1846">
        <f t="shared" si="207"/>
        <v>22413.14096939607</v>
      </c>
      <c r="I1846" s="5">
        <f t="shared" si="205"/>
        <v>0</v>
      </c>
      <c r="J1846" s="6">
        <f>+H1846+SUM($B$4:$B$5)-SUM($F$15:F1846)</f>
        <v>28819.38939044869</v>
      </c>
      <c r="K1846" s="10">
        <f t="shared" si="208"/>
        <v>-1.4964060245966637E-3</v>
      </c>
      <c r="L1846" s="10">
        <f>+H1846/SUM($F$15:F1846)-1</f>
        <v>0.12100727474258544</v>
      </c>
      <c r="M1846" s="14">
        <f t="shared" si="211"/>
        <v>0</v>
      </c>
      <c r="N1846" s="14">
        <f t="shared" si="209"/>
        <v>2540.5963465649625</v>
      </c>
      <c r="O1846" s="4">
        <f t="shared" si="210"/>
        <v>7.8697080730593534</v>
      </c>
      <c r="P1846" s="14">
        <f>+AVERAGEIF($C$15:C1846,"&lt;&gt;",$B$15:B1846)</f>
        <v>7.9630434782608699</v>
      </c>
    </row>
    <row r="1847" spans="1:16" x14ac:dyDescent="0.25">
      <c r="A1847" s="1">
        <v>42940</v>
      </c>
      <c r="B1847" s="14">
        <v>8.8640000000000008</v>
      </c>
      <c r="G1847">
        <f t="shared" si="206"/>
        <v>23215.80567793865</v>
      </c>
      <c r="H1847">
        <f t="shared" si="207"/>
        <v>22519.8460159518</v>
      </c>
      <c r="I1847" s="5">
        <f t="shared" si="205"/>
        <v>0</v>
      </c>
      <c r="J1847" s="6">
        <f>+H1847+SUM($B$4:$B$5)-SUM($F$15:F1847)</f>
        <v>28926.094437004416</v>
      </c>
      <c r="K1847" s="10">
        <f t="shared" si="208"/>
        <v>3.7025436281827862E-3</v>
      </c>
      <c r="L1847" s="10">
        <f>+H1847/SUM($F$15:F1847)-1</f>
        <v>0.12634419443644052</v>
      </c>
      <c r="M1847" s="14">
        <f t="shared" si="211"/>
        <v>0</v>
      </c>
      <c r="N1847" s="14">
        <f t="shared" si="209"/>
        <v>2540.5963465649625</v>
      </c>
      <c r="O1847" s="4">
        <f t="shared" si="210"/>
        <v>7.8697080730593534</v>
      </c>
      <c r="P1847" s="14">
        <f>+AVERAGEIF($C$15:C1847,"&lt;&gt;",$B$15:B1847)</f>
        <v>7.9630434782608699</v>
      </c>
    </row>
    <row r="1848" spans="1:16" x14ac:dyDescent="0.25">
      <c r="A1848" s="1">
        <v>42941</v>
      </c>
      <c r="B1848" s="14">
        <v>8.8309999999999995</v>
      </c>
      <c r="G1848">
        <f t="shared" si="206"/>
        <v>23129.374993442711</v>
      </c>
      <c r="H1848">
        <f t="shared" si="207"/>
        <v>22436.006336515151</v>
      </c>
      <c r="I1848" s="5">
        <f t="shared" si="205"/>
        <v>0</v>
      </c>
      <c r="J1848" s="6">
        <f>+H1848+SUM($B$4:$B$5)-SUM($F$15:F1848)</f>
        <v>28842.254757567767</v>
      </c>
      <c r="K1848" s="10">
        <f t="shared" si="208"/>
        <v>-2.8984099329149027E-3</v>
      </c>
      <c r="L1848" s="10">
        <f>+H1848/SUM($F$15:F1848)-1</f>
        <v>0.12215090039126841</v>
      </c>
      <c r="M1848" s="14">
        <f t="shared" si="211"/>
        <v>0</v>
      </c>
      <c r="N1848" s="14">
        <f t="shared" si="209"/>
        <v>2540.5963465649625</v>
      </c>
      <c r="O1848" s="4">
        <f t="shared" si="210"/>
        <v>7.8697080730593534</v>
      </c>
      <c r="P1848" s="14">
        <f>+AVERAGEIF($C$15:C1848,"&lt;&gt;",$B$15:B1848)</f>
        <v>7.9630434782608699</v>
      </c>
    </row>
    <row r="1849" spans="1:16" x14ac:dyDescent="0.25">
      <c r="A1849" s="1">
        <v>42942</v>
      </c>
      <c r="B1849" s="14">
        <v>8.8620000000000001</v>
      </c>
      <c r="G1849">
        <f t="shared" si="206"/>
        <v>23210.56745463586</v>
      </c>
      <c r="H1849">
        <f t="shared" si="207"/>
        <v>22514.764823258665</v>
      </c>
      <c r="I1849" s="5">
        <f t="shared" si="205"/>
        <v>0</v>
      </c>
      <c r="J1849" s="6">
        <f>+H1849+SUM($B$4:$B$5)-SUM($F$15:F1849)</f>
        <v>28921.013244311282</v>
      </c>
      <c r="K1849" s="10">
        <f t="shared" si="208"/>
        <v>2.7306633065102837E-3</v>
      </c>
      <c r="L1849" s="10">
        <f>+H1849/SUM($F$15:F1849)-1</f>
        <v>0.12609005540339946</v>
      </c>
      <c r="M1849" s="14">
        <f t="shared" si="211"/>
        <v>0</v>
      </c>
      <c r="N1849" s="14">
        <f t="shared" si="209"/>
        <v>2540.5963465649625</v>
      </c>
      <c r="O1849" s="4">
        <f t="shared" si="210"/>
        <v>7.8697080730593534</v>
      </c>
      <c r="P1849" s="14">
        <f>+AVERAGEIF($C$15:C1849,"&lt;&gt;",$B$15:B1849)</f>
        <v>7.9630434782608699</v>
      </c>
    </row>
    <row r="1850" spans="1:16" x14ac:dyDescent="0.25">
      <c r="A1850" s="1">
        <v>42943</v>
      </c>
      <c r="B1850" s="14">
        <v>8.8870000000000005</v>
      </c>
      <c r="G1850">
        <f t="shared" si="206"/>
        <v>23276.045245920661</v>
      </c>
      <c r="H1850">
        <f t="shared" si="207"/>
        <v>22578.27973192279</v>
      </c>
      <c r="I1850" s="5">
        <f t="shared" si="205"/>
        <v>0</v>
      </c>
      <c r="J1850" s="6">
        <f>+H1850+SUM($B$4:$B$5)-SUM($F$15:F1850)</f>
        <v>28984.528152975407</v>
      </c>
      <c r="K1850" s="10">
        <f t="shared" si="208"/>
        <v>2.1961508792094353E-3</v>
      </c>
      <c r="L1850" s="10">
        <f>+H1850/SUM($F$15:F1850)-1</f>
        <v>0.12926679331640845</v>
      </c>
      <c r="M1850" s="14">
        <f t="shared" si="211"/>
        <v>0</v>
      </c>
      <c r="N1850" s="14">
        <f t="shared" si="209"/>
        <v>2540.5963465649625</v>
      </c>
      <c r="O1850" s="4">
        <f t="shared" si="210"/>
        <v>7.8697080730593534</v>
      </c>
      <c r="P1850" s="14">
        <f>+AVERAGEIF($C$15:C1850,"&lt;&gt;",$B$15:B1850)</f>
        <v>7.9630434782608699</v>
      </c>
    </row>
    <row r="1851" spans="1:16" x14ac:dyDescent="0.25">
      <c r="A1851" s="1">
        <v>42944</v>
      </c>
      <c r="B1851" s="14">
        <v>8.7729999999999997</v>
      </c>
      <c r="G1851">
        <f t="shared" si="206"/>
        <v>22977.466517661971</v>
      </c>
      <c r="H1851">
        <f t="shared" si="207"/>
        <v>22288.651748414384</v>
      </c>
      <c r="I1851" s="5">
        <f t="shared" si="205"/>
        <v>0</v>
      </c>
      <c r="J1851" s="6">
        <f>+H1851+SUM($B$4:$B$5)-SUM($F$15:F1851)</f>
        <v>28694.900169467001</v>
      </c>
      <c r="K1851" s="10">
        <f t="shared" si="208"/>
        <v>-9.9925029650231867E-3</v>
      </c>
      <c r="L1851" s="10">
        <f>+H1851/SUM($F$15:F1851)-1</f>
        <v>0.11478086843308777</v>
      </c>
      <c r="M1851" s="14">
        <f t="shared" si="211"/>
        <v>0</v>
      </c>
      <c r="N1851" s="14">
        <f t="shared" si="209"/>
        <v>2540.5963465649625</v>
      </c>
      <c r="O1851" s="4">
        <f t="shared" si="210"/>
        <v>7.8697080730593534</v>
      </c>
      <c r="P1851" s="14">
        <f>+AVERAGEIF($C$15:C1851,"&lt;&gt;",$B$15:B1851)</f>
        <v>7.9630434782608699</v>
      </c>
    </row>
    <row r="1852" spans="1:16" x14ac:dyDescent="0.25">
      <c r="A1852" s="1">
        <v>42947</v>
      </c>
      <c r="B1852" s="14">
        <v>8.7629999999999999</v>
      </c>
      <c r="G1852">
        <f t="shared" si="206"/>
        <v>22951.27540114805</v>
      </c>
      <c r="H1852">
        <f t="shared" si="207"/>
        <v>22263.245784948733</v>
      </c>
      <c r="I1852" s="5">
        <f t="shared" si="205"/>
        <v>0</v>
      </c>
      <c r="J1852" s="6">
        <f>+H1852+SUM($B$4:$B$5)-SUM($F$15:F1852)</f>
        <v>28669.494206001349</v>
      </c>
      <c r="K1852" s="10">
        <f t="shared" si="208"/>
        <v>-8.8538253541947665E-4</v>
      </c>
      <c r="L1852" s="10">
        <f>+H1852/SUM($F$15:F1852)-1</f>
        <v>0.11351017326788404</v>
      </c>
      <c r="M1852" s="14">
        <f t="shared" si="211"/>
        <v>0</v>
      </c>
      <c r="N1852" s="14">
        <f t="shared" si="209"/>
        <v>2540.5963465649625</v>
      </c>
      <c r="O1852" s="4">
        <f t="shared" si="210"/>
        <v>7.8697080730593534</v>
      </c>
      <c r="P1852" s="14">
        <f>+AVERAGEIF($C$15:C1852,"&lt;&gt;",$B$15:B1852)</f>
        <v>7.9630434782608699</v>
      </c>
    </row>
    <row r="1853" spans="1:16" x14ac:dyDescent="0.25">
      <c r="A1853" s="1">
        <v>42948</v>
      </c>
      <c r="B1853" s="14">
        <v>8.7759999999999998</v>
      </c>
      <c r="G1853">
        <f t="shared" si="206"/>
        <v>22985.323852616144</v>
      </c>
      <c r="H1853">
        <f t="shared" si="207"/>
        <v>22296.273537454075</v>
      </c>
      <c r="I1853" s="5">
        <f t="shared" si="205"/>
        <v>0</v>
      </c>
      <c r="J1853" s="6">
        <f>+H1853+SUM($B$4:$B$5)-SUM($F$15:F1853)</f>
        <v>28702.521958506695</v>
      </c>
      <c r="K1853" s="10">
        <f t="shared" si="208"/>
        <v>1.152017272018524E-3</v>
      </c>
      <c r="L1853" s="10">
        <f>+H1853/SUM($F$15:F1853)-1</f>
        <v>0.11516207698264869</v>
      </c>
      <c r="M1853" s="14">
        <f t="shared" si="211"/>
        <v>0</v>
      </c>
      <c r="N1853" s="14">
        <f t="shared" si="209"/>
        <v>2540.5963465649625</v>
      </c>
      <c r="O1853" s="4">
        <f t="shared" si="210"/>
        <v>7.8697080730593534</v>
      </c>
      <c r="P1853" s="14">
        <f>+AVERAGEIF($C$15:C1853,"&lt;&gt;",$B$15:B1853)</f>
        <v>7.9630434782608699</v>
      </c>
    </row>
    <row r="1854" spans="1:16" x14ac:dyDescent="0.25">
      <c r="A1854" s="1">
        <v>42949</v>
      </c>
      <c r="B1854" s="14">
        <v>8.75</v>
      </c>
      <c r="G1854">
        <f t="shared" si="206"/>
        <v>22917.226949679953</v>
      </c>
      <c r="H1854">
        <f t="shared" si="207"/>
        <v>22230.218032443387</v>
      </c>
      <c r="I1854" s="5">
        <f t="shared" si="205"/>
        <v>0</v>
      </c>
      <c r="J1854" s="6">
        <f>+H1854+SUM($B$4:$B$5)-SUM($F$15:F1854)</f>
        <v>28636.466453496003</v>
      </c>
      <c r="K1854" s="10">
        <f t="shared" si="208"/>
        <v>-2.3013833107133896E-3</v>
      </c>
      <c r="L1854" s="10">
        <f>+H1854/SUM($F$15:F1854)-1</f>
        <v>0.11185826955311939</v>
      </c>
      <c r="M1854" s="14">
        <f t="shared" si="211"/>
        <v>0</v>
      </c>
      <c r="N1854" s="14">
        <f t="shared" si="209"/>
        <v>2540.5963465649625</v>
      </c>
      <c r="O1854" s="4">
        <f t="shared" si="210"/>
        <v>7.8697080730593534</v>
      </c>
      <c r="P1854" s="14">
        <f>+AVERAGEIF($C$15:C1854,"&lt;&gt;",$B$15:B1854)</f>
        <v>7.9630434782608699</v>
      </c>
    </row>
    <row r="1855" spans="1:16" x14ac:dyDescent="0.25">
      <c r="A1855" s="1">
        <v>42950</v>
      </c>
      <c r="B1855" s="14">
        <v>8.6850000000000005</v>
      </c>
      <c r="G1855">
        <f t="shared" si="206"/>
        <v>22746.984692339476</v>
      </c>
      <c r="H1855">
        <f t="shared" si="207"/>
        <v>22065.079269916667</v>
      </c>
      <c r="I1855" s="5">
        <f t="shared" si="205"/>
        <v>0</v>
      </c>
      <c r="J1855" s="6">
        <f>+H1855+SUM($B$4:$B$5)-SUM($F$15:F1855)</f>
        <v>28471.32769096928</v>
      </c>
      <c r="K1855" s="10">
        <f t="shared" si="208"/>
        <v>-5.7667297323467093E-3</v>
      </c>
      <c r="L1855" s="10">
        <f>+H1855/SUM($F$15:F1855)-1</f>
        <v>0.10359875097929638</v>
      </c>
      <c r="M1855" s="14">
        <f t="shared" si="211"/>
        <v>0</v>
      </c>
      <c r="N1855" s="14">
        <f t="shared" si="209"/>
        <v>2540.5963465649625</v>
      </c>
      <c r="O1855" s="4">
        <f t="shared" si="210"/>
        <v>7.8697080730593534</v>
      </c>
      <c r="P1855" s="14">
        <f>+AVERAGEIF($C$15:C1855,"&lt;&gt;",$B$15:B1855)</f>
        <v>7.9630434782608699</v>
      </c>
    </row>
    <row r="1856" spans="1:16" x14ac:dyDescent="0.25">
      <c r="A1856" s="1">
        <v>42951</v>
      </c>
      <c r="B1856" s="14">
        <v>8.798</v>
      </c>
      <c r="G1856">
        <f t="shared" si="206"/>
        <v>23042.944308946771</v>
      </c>
      <c r="H1856">
        <f t="shared" si="207"/>
        <v>22352.166657078506</v>
      </c>
      <c r="I1856" s="5">
        <f t="shared" si="205"/>
        <v>0</v>
      </c>
      <c r="J1856" s="6">
        <f>+H1856+SUM($B$4:$B$5)-SUM($F$15:F1856)</f>
        <v>28758.415078131118</v>
      </c>
      <c r="K1856" s="10">
        <f t="shared" si="208"/>
        <v>1.0083386004260619E-2</v>
      </c>
      <c r="L1856" s="10">
        <f>+H1856/SUM($F$15:F1856)-1</f>
        <v>0.11795760634609653</v>
      </c>
      <c r="M1856" s="14">
        <f t="shared" si="211"/>
        <v>0</v>
      </c>
      <c r="N1856" s="14">
        <f t="shared" si="209"/>
        <v>2540.5963465649625</v>
      </c>
      <c r="O1856" s="4">
        <f t="shared" si="210"/>
        <v>7.8697080730593534</v>
      </c>
      <c r="P1856" s="14">
        <f>+AVERAGEIF($C$15:C1856,"&lt;&gt;",$B$15:B1856)</f>
        <v>7.9630434782608699</v>
      </c>
    </row>
    <row r="1857" spans="1:16" x14ac:dyDescent="0.25">
      <c r="A1857" s="1">
        <v>42955</v>
      </c>
      <c r="B1857" s="14">
        <v>8.9019999999999992</v>
      </c>
      <c r="C1857">
        <f>+$B$3</f>
        <v>200</v>
      </c>
      <c r="D1857" s="7">
        <f>+$D$11</f>
        <v>2.223157894736842</v>
      </c>
      <c r="E1857">
        <v>1.54</v>
      </c>
      <c r="F1857" s="6">
        <f>+C1857-D1857-E1857</f>
        <v>196.23684210526318</v>
      </c>
      <c r="G1857">
        <f t="shared" si="206"/>
        <v>23515.331920691537</v>
      </c>
      <c r="H1857">
        <f t="shared" si="207"/>
        <v>22812.62551922652</v>
      </c>
      <c r="I1857" s="5">
        <f t="shared" si="205"/>
        <v>427600</v>
      </c>
      <c r="J1857" s="6">
        <f>+H1857+SUM($B$4:$B$5)-SUM($F$15:F1857)</f>
        <v>29022.637098173876</v>
      </c>
      <c r="K1857" s="10">
        <f t="shared" si="208"/>
        <v>9.1876419241088136E-3</v>
      </c>
      <c r="L1857" s="10">
        <f>+H1857/SUM($F$15:F1857)-1</f>
        <v>0.12989790006215052</v>
      </c>
      <c r="M1857" s="14">
        <f t="shared" si="211"/>
        <v>22.044129645614827</v>
      </c>
      <c r="N1857" s="14">
        <f t="shared" si="209"/>
        <v>2562.6404762105772</v>
      </c>
      <c r="O1857" s="4">
        <f t="shared" si="210"/>
        <v>7.8785879675591284</v>
      </c>
      <c r="P1857" s="14">
        <f>+AVERAGEIF($C$15:C1857,"&lt;&gt;",$B$15:B1857)</f>
        <v>7.9731397849462375</v>
      </c>
    </row>
    <row r="1858" spans="1:16" x14ac:dyDescent="0.25">
      <c r="A1858" s="1">
        <v>42956</v>
      </c>
      <c r="B1858" s="14">
        <v>8.8130000000000006</v>
      </c>
      <c r="G1858">
        <f t="shared" si="206"/>
        <v>23280.23143305488</v>
      </c>
      <c r="H1858">
        <f t="shared" si="207"/>
        <v>22584.550516843781</v>
      </c>
      <c r="I1858" s="5">
        <f t="shared" si="205"/>
        <v>0</v>
      </c>
      <c r="J1858" s="6">
        <f>+H1858+SUM($B$4:$B$5)-SUM($F$15:F1858)</f>
        <v>28794.562095791134</v>
      </c>
      <c r="K1858" s="10">
        <f t="shared" si="208"/>
        <v>-7.8585209748942564E-3</v>
      </c>
      <c r="L1858" s="10">
        <f>+H1858/SUM($F$15:F1858)-1</f>
        <v>0.11860145958747847</v>
      </c>
      <c r="M1858" s="14">
        <f t="shared" si="211"/>
        <v>0</v>
      </c>
      <c r="N1858" s="14">
        <f t="shared" si="209"/>
        <v>2562.6404762105772</v>
      </c>
      <c r="O1858" s="4">
        <f t="shared" si="210"/>
        <v>7.8785879675591284</v>
      </c>
      <c r="P1858" s="14">
        <f>+AVERAGEIF($C$15:C1858,"&lt;&gt;",$B$15:B1858)</f>
        <v>7.9731397849462375</v>
      </c>
    </row>
    <row r="1859" spans="1:16" x14ac:dyDescent="0.25">
      <c r="A1859" s="1">
        <v>42957</v>
      </c>
      <c r="B1859" s="14">
        <v>8.7070000000000007</v>
      </c>
      <c r="G1859">
        <f t="shared" si="206"/>
        <v>23000.224110701107</v>
      </c>
      <c r="H1859">
        <f t="shared" si="207"/>
        <v>22312.910626365461</v>
      </c>
      <c r="I1859" s="5">
        <f t="shared" si="205"/>
        <v>0</v>
      </c>
      <c r="J1859" s="6">
        <f>+H1859+SUM($B$4:$B$5)-SUM($F$15:F1859)</f>
        <v>28522.922205312814</v>
      </c>
      <c r="K1859" s="10">
        <f t="shared" si="208"/>
        <v>-9.4337218803555167E-3</v>
      </c>
      <c r="L1859" s="10">
        <f>+H1859/SUM($F$15:F1859)-1</f>
        <v>0.10514727205584662</v>
      </c>
      <c r="M1859" s="14">
        <f t="shared" si="211"/>
        <v>0</v>
      </c>
      <c r="N1859" s="14">
        <f t="shared" si="209"/>
        <v>2562.6404762105772</v>
      </c>
      <c r="O1859" s="4">
        <f t="shared" si="210"/>
        <v>7.8785879675591284</v>
      </c>
      <c r="P1859" s="14">
        <f>+AVERAGEIF($C$15:C1859,"&lt;&gt;",$B$15:B1859)</f>
        <v>7.9731397849462375</v>
      </c>
    </row>
    <row r="1860" spans="1:16" x14ac:dyDescent="0.25">
      <c r="A1860" s="1">
        <v>42958</v>
      </c>
      <c r="B1860" s="14">
        <v>8.5709999999999997</v>
      </c>
      <c r="G1860">
        <f t="shared" si="206"/>
        <v>22640.969432964186</v>
      </c>
      <c r="H1860">
        <f t="shared" si="207"/>
        <v>21964.391521600821</v>
      </c>
      <c r="I1860" s="5">
        <f t="shared" si="205"/>
        <v>0</v>
      </c>
      <c r="J1860" s="6">
        <f>+H1860+SUM($B$4:$B$5)-SUM($F$15:F1860)</f>
        <v>28174.40310054817</v>
      </c>
      <c r="K1860" s="10">
        <f t="shared" si="208"/>
        <v>-1.2218912994115594E-2</v>
      </c>
      <c r="L1860" s="10">
        <f>+H1860/SUM($F$15:F1860)-1</f>
        <v>8.7885295600167668E-2</v>
      </c>
      <c r="M1860" s="14">
        <f t="shared" si="211"/>
        <v>0</v>
      </c>
      <c r="N1860" s="14">
        <f t="shared" si="209"/>
        <v>2562.6404762105772</v>
      </c>
      <c r="O1860" s="4">
        <f t="shared" si="210"/>
        <v>7.8785879675591284</v>
      </c>
      <c r="P1860" s="14">
        <f>+AVERAGEIF($C$15:C1860,"&lt;&gt;",$B$15:B1860)</f>
        <v>7.9731397849462375</v>
      </c>
    </row>
    <row r="1861" spans="1:16" x14ac:dyDescent="0.25">
      <c r="A1861" s="1">
        <v>42961</v>
      </c>
      <c r="B1861" s="14">
        <v>8.6579999999999995</v>
      </c>
      <c r="G1861">
        <f t="shared" si="206"/>
        <v>22870.786763575303</v>
      </c>
      <c r="H1861">
        <f t="shared" si="207"/>
        <v>22187.34124303114</v>
      </c>
      <c r="I1861" s="5">
        <f t="shared" si="205"/>
        <v>0</v>
      </c>
      <c r="J1861" s="6">
        <f>+H1861+SUM($B$4:$B$5)-SUM($F$15:F1861)</f>
        <v>28397.352821978497</v>
      </c>
      <c r="K1861" s="10">
        <f t="shared" si="208"/>
        <v>7.9132012356986081E-3</v>
      </c>
      <c r="L1861" s="10">
        <f>+H1861/SUM($F$15:F1861)-1</f>
        <v>9.8927883479903223E-2</v>
      </c>
      <c r="M1861" s="14">
        <f t="shared" si="211"/>
        <v>0</v>
      </c>
      <c r="N1861" s="14">
        <f t="shared" si="209"/>
        <v>2562.6404762105772</v>
      </c>
      <c r="O1861" s="4">
        <f t="shared" si="210"/>
        <v>7.8785879675591284</v>
      </c>
      <c r="P1861" s="14">
        <f>+AVERAGEIF($C$15:C1861,"&lt;&gt;",$B$15:B1861)</f>
        <v>7.9731397849462375</v>
      </c>
    </row>
    <row r="1862" spans="1:16" x14ac:dyDescent="0.25">
      <c r="A1862" s="1">
        <v>42963</v>
      </c>
      <c r="B1862" s="14">
        <v>8.77</v>
      </c>
      <c r="G1862">
        <f t="shared" si="206"/>
        <v>23166.643557005707</v>
      </c>
      <c r="H1862">
        <f t="shared" si="207"/>
        <v>22474.356976366726</v>
      </c>
      <c r="I1862" s="5">
        <f t="shared" si="205"/>
        <v>0</v>
      </c>
      <c r="J1862" s="6">
        <f>+H1862+SUM($B$4:$B$5)-SUM($F$15:F1862)</f>
        <v>28684.368555314079</v>
      </c>
      <c r="K1862" s="10">
        <f t="shared" si="208"/>
        <v>1.0107129884072918E-2</v>
      </c>
      <c r="L1862" s="10">
        <f>+H1862/SUM($F$15:F1862)-1</f>
        <v>0.11314362879634476</v>
      </c>
      <c r="M1862" s="14">
        <f t="shared" si="211"/>
        <v>0</v>
      </c>
      <c r="N1862" s="14">
        <f t="shared" si="209"/>
        <v>2562.6404762105772</v>
      </c>
      <c r="O1862" s="4">
        <f t="shared" si="210"/>
        <v>7.8785879675591284</v>
      </c>
      <c r="P1862" s="14">
        <f>+AVERAGEIF($C$15:C1862,"&lt;&gt;",$B$15:B1862)</f>
        <v>7.9731397849462375</v>
      </c>
    </row>
    <row r="1863" spans="1:16" x14ac:dyDescent="0.25">
      <c r="A1863" s="1">
        <v>42964</v>
      </c>
      <c r="B1863" s="14">
        <v>8.7629999999999999</v>
      </c>
      <c r="G1863">
        <f t="shared" si="206"/>
        <v>23148.152507416307</v>
      </c>
      <c r="H1863">
        <f t="shared" si="207"/>
        <v>22456.418493033252</v>
      </c>
      <c r="I1863" s="5">
        <f t="shared" si="205"/>
        <v>0</v>
      </c>
      <c r="J1863" s="6">
        <f>+H1863+SUM($B$4:$B$5)-SUM($F$15:F1863)</f>
        <v>28666.430071980609</v>
      </c>
      <c r="K1863" s="10">
        <f t="shared" si="208"/>
        <v>-6.2537487268987668E-4</v>
      </c>
      <c r="L1863" s="10">
        <f>+H1863/SUM($F$15:F1863)-1</f>
        <v>0.11225514471406717</v>
      </c>
      <c r="M1863" s="14">
        <f t="shared" si="211"/>
        <v>0</v>
      </c>
      <c r="N1863" s="14">
        <f t="shared" si="209"/>
        <v>2562.6404762105772</v>
      </c>
      <c r="O1863" s="4">
        <f t="shared" si="210"/>
        <v>7.8785879675591284</v>
      </c>
      <c r="P1863" s="14">
        <f>+AVERAGEIF($C$15:C1863,"&lt;&gt;",$B$15:B1863)</f>
        <v>7.9731397849462375</v>
      </c>
    </row>
    <row r="1864" spans="1:16" x14ac:dyDescent="0.25">
      <c r="A1864" s="1">
        <v>42965</v>
      </c>
      <c r="B1864" s="14">
        <v>8.7260000000000009</v>
      </c>
      <c r="G1864">
        <f t="shared" si="206"/>
        <v>23050.414102443767</v>
      </c>
      <c r="H1864">
        <f t="shared" si="207"/>
        <v>22361.600795413466</v>
      </c>
      <c r="I1864" s="5">
        <f t="shared" si="205"/>
        <v>0</v>
      </c>
      <c r="J1864" s="6">
        <f>+H1864+SUM($B$4:$B$5)-SUM($F$15:F1864)</f>
        <v>28571.612374360822</v>
      </c>
      <c r="K1864" s="10">
        <f t="shared" si="208"/>
        <v>-3.3076214018175065E-3</v>
      </c>
      <c r="L1864" s="10">
        <f>+H1864/SUM($F$15:F1864)-1</f>
        <v>0.10755887170774292</v>
      </c>
      <c r="M1864" s="14">
        <f t="shared" si="211"/>
        <v>0</v>
      </c>
      <c r="N1864" s="14">
        <f t="shared" si="209"/>
        <v>2562.6404762105772</v>
      </c>
      <c r="O1864" s="4">
        <f t="shared" si="210"/>
        <v>7.8785879675591284</v>
      </c>
      <c r="P1864" s="14">
        <f>+AVERAGEIF($C$15:C1864,"&lt;&gt;",$B$15:B1864)</f>
        <v>7.9731397849462375</v>
      </c>
    </row>
    <row r="1865" spans="1:16" x14ac:dyDescent="0.25">
      <c r="A1865" s="1">
        <v>42968</v>
      </c>
      <c r="B1865" s="14">
        <v>8.7089999999999996</v>
      </c>
      <c r="G1865">
        <f t="shared" si="206"/>
        <v>23005.507267726647</v>
      </c>
      <c r="H1865">
        <f t="shared" si="207"/>
        <v>22318.035907317881</v>
      </c>
      <c r="I1865" s="5">
        <f t="shared" si="205"/>
        <v>0</v>
      </c>
      <c r="J1865" s="6">
        <f>+H1865+SUM($B$4:$B$5)-SUM($F$15:F1865)</f>
        <v>28528.047486265237</v>
      </c>
      <c r="K1865" s="10">
        <f t="shared" si="208"/>
        <v>-1.5247612743997108E-3</v>
      </c>
      <c r="L1865" s="10">
        <f>+H1865/SUM($F$15:F1865)-1</f>
        <v>0.10540112465078288</v>
      </c>
      <c r="M1865" s="14">
        <f t="shared" si="211"/>
        <v>0</v>
      </c>
      <c r="N1865" s="14">
        <f t="shared" si="209"/>
        <v>2562.6404762105772</v>
      </c>
      <c r="O1865" s="4">
        <f t="shared" si="210"/>
        <v>7.8785879675591284</v>
      </c>
      <c r="P1865" s="14">
        <f>+AVERAGEIF($C$15:C1865,"&lt;&gt;",$B$15:B1865)</f>
        <v>7.9731397849462375</v>
      </c>
    </row>
    <row r="1866" spans="1:16" x14ac:dyDescent="0.25">
      <c r="A1866" s="1">
        <v>42969</v>
      </c>
      <c r="B1866" s="14">
        <v>8.8149999999999995</v>
      </c>
      <c r="G1866">
        <f t="shared" si="206"/>
        <v>23285.514590080424</v>
      </c>
      <c r="H1866">
        <f t="shared" si="207"/>
        <v>22589.675797796201</v>
      </c>
      <c r="I1866" s="5">
        <f t="shared" si="205"/>
        <v>0</v>
      </c>
      <c r="J1866" s="6">
        <f>+H1866+SUM($B$4:$B$5)-SUM($F$15:F1866)</f>
        <v>28799.68737674355</v>
      </c>
      <c r="K1866" s="10">
        <f t="shared" si="208"/>
        <v>9.5218535586458763E-3</v>
      </c>
      <c r="L1866" s="10">
        <f>+H1866/SUM($F$15:F1866)-1</f>
        <v>0.11885531218241496</v>
      </c>
      <c r="M1866" s="14">
        <f t="shared" si="211"/>
        <v>0</v>
      </c>
      <c r="N1866" s="14">
        <f t="shared" si="209"/>
        <v>2562.6404762105772</v>
      </c>
      <c r="O1866" s="4">
        <f t="shared" si="210"/>
        <v>7.8785879675591284</v>
      </c>
      <c r="P1866" s="14">
        <f>+AVERAGEIF($C$15:C1866,"&lt;&gt;",$B$15:B1866)</f>
        <v>7.9731397849462375</v>
      </c>
    </row>
    <row r="1867" spans="1:16" x14ac:dyDescent="0.25">
      <c r="A1867" s="1">
        <v>42970</v>
      </c>
      <c r="B1867" s="14">
        <v>8.8030000000000008</v>
      </c>
      <c r="G1867">
        <f t="shared" si="206"/>
        <v>23253.815647927167</v>
      </c>
      <c r="H1867">
        <f t="shared" si="207"/>
        <v>22558.924112081677</v>
      </c>
      <c r="I1867" s="5">
        <f t="shared" si="205"/>
        <v>0</v>
      </c>
      <c r="J1867" s="6">
        <f>+H1867+SUM($B$4:$B$5)-SUM($F$15:F1867)</f>
        <v>28768.935691029026</v>
      </c>
      <c r="K1867" s="10">
        <f t="shared" si="208"/>
        <v>-1.0677784557951986E-3</v>
      </c>
      <c r="L1867" s="10">
        <f>+H1867/SUM($F$15:F1867)-1</f>
        <v>0.11733219661279626</v>
      </c>
      <c r="M1867" s="14">
        <f t="shared" si="211"/>
        <v>0</v>
      </c>
      <c r="N1867" s="14">
        <f t="shared" si="209"/>
        <v>2562.6404762105772</v>
      </c>
      <c r="O1867" s="4">
        <f t="shared" si="210"/>
        <v>7.8785879675591284</v>
      </c>
      <c r="P1867" s="14">
        <f>+AVERAGEIF($C$15:C1867,"&lt;&gt;",$B$15:B1867)</f>
        <v>7.9731397849462375</v>
      </c>
    </row>
    <row r="1868" spans="1:16" x14ac:dyDescent="0.25">
      <c r="A1868" s="1">
        <v>42971</v>
      </c>
      <c r="B1868" s="14">
        <v>8.8620000000000001</v>
      </c>
      <c r="G1868">
        <f t="shared" si="206"/>
        <v>23409.668780180684</v>
      </c>
      <c r="H1868">
        <f t="shared" si="207"/>
        <v>22710.119900178099</v>
      </c>
      <c r="I1868" s="5">
        <f t="shared" si="205"/>
        <v>0</v>
      </c>
      <c r="J1868" s="6">
        <f>+H1868+SUM($B$4:$B$5)-SUM($F$15:F1868)</f>
        <v>28920.131479125452</v>
      </c>
      <c r="K1868" s="10">
        <f t="shared" si="208"/>
        <v>5.2555224746659857E-3</v>
      </c>
      <c r="L1868" s="10">
        <f>+H1868/SUM($F$15:F1868)-1</f>
        <v>0.12482084816342165</v>
      </c>
      <c r="M1868" s="14">
        <f t="shared" si="211"/>
        <v>0</v>
      </c>
      <c r="N1868" s="14">
        <f t="shared" si="209"/>
        <v>2562.6404762105772</v>
      </c>
      <c r="O1868" s="4">
        <f t="shared" si="210"/>
        <v>7.8785879675591284</v>
      </c>
      <c r="P1868" s="14">
        <f>+AVERAGEIF($C$15:C1868,"&lt;&gt;",$B$15:B1868)</f>
        <v>7.9731397849462375</v>
      </c>
    </row>
    <row r="1869" spans="1:16" x14ac:dyDescent="0.25">
      <c r="A1869" s="1">
        <v>42972</v>
      </c>
      <c r="B1869" s="14">
        <v>8.8330000000000002</v>
      </c>
      <c r="G1869">
        <f t="shared" si="206"/>
        <v>23333.063003310312</v>
      </c>
      <c r="H1869">
        <f t="shared" si="207"/>
        <v>22635.803326367994</v>
      </c>
      <c r="I1869" s="5">
        <f t="shared" si="205"/>
        <v>0</v>
      </c>
      <c r="J1869" s="6">
        <f>+H1869+SUM($B$4:$B$5)-SUM($F$15:F1869)</f>
        <v>28845.81490531535</v>
      </c>
      <c r="K1869" s="10">
        <f t="shared" si="208"/>
        <v>-2.569717702139207E-3</v>
      </c>
      <c r="L1869" s="10">
        <f>+H1869/SUM($F$15:F1869)-1</f>
        <v>0.12113998553684313</v>
      </c>
      <c r="M1869" s="14">
        <f t="shared" si="211"/>
        <v>0</v>
      </c>
      <c r="N1869" s="14">
        <f t="shared" si="209"/>
        <v>2562.6404762105772</v>
      </c>
      <c r="O1869" s="4">
        <f t="shared" si="210"/>
        <v>7.8785879675591284</v>
      </c>
      <c r="P1869" s="14">
        <f>+AVERAGEIF($C$15:C1869,"&lt;&gt;",$B$15:B1869)</f>
        <v>7.9731397849462375</v>
      </c>
    </row>
    <row r="1870" spans="1:16" x14ac:dyDescent="0.25">
      <c r="A1870" s="1">
        <v>42975</v>
      </c>
      <c r="B1870" s="14">
        <v>8.7690000000000001</v>
      </c>
      <c r="G1870">
        <f t="shared" si="206"/>
        <v>23164.001978492939</v>
      </c>
      <c r="H1870">
        <f t="shared" si="207"/>
        <v>22471.794335890518</v>
      </c>
      <c r="I1870" s="5">
        <f t="shared" si="205"/>
        <v>0</v>
      </c>
      <c r="J1870" s="6">
        <f>+H1870+SUM($B$4:$B$5)-SUM($F$15:F1870)</f>
        <v>28681.805914837871</v>
      </c>
      <c r="K1870" s="10">
        <f t="shared" si="208"/>
        <v>-5.6857118100435144E-3</v>
      </c>
      <c r="L1870" s="10">
        <f>+H1870/SUM($F$15:F1870)-1</f>
        <v>0.11301670249887663</v>
      </c>
      <c r="M1870" s="14">
        <f t="shared" si="211"/>
        <v>0</v>
      </c>
      <c r="N1870" s="14">
        <f t="shared" si="209"/>
        <v>2562.6404762105772</v>
      </c>
      <c r="O1870" s="4">
        <f t="shared" si="210"/>
        <v>7.8785879675591284</v>
      </c>
      <c r="P1870" s="14">
        <f>+AVERAGEIF($C$15:C1870,"&lt;&gt;",$B$15:B1870)</f>
        <v>7.9731397849462375</v>
      </c>
    </row>
    <row r="1871" spans="1:16" x14ac:dyDescent="0.25">
      <c r="A1871" s="1">
        <v>42976</v>
      </c>
      <c r="B1871" s="14">
        <v>8.6880000000000006</v>
      </c>
      <c r="G1871">
        <f t="shared" si="206"/>
        <v>22950.034118958454</v>
      </c>
      <c r="H1871">
        <f t="shared" si="207"/>
        <v>22264.220457317464</v>
      </c>
      <c r="I1871" s="5">
        <f t="shared" si="205"/>
        <v>0</v>
      </c>
      <c r="J1871" s="6">
        <f>+H1871+SUM($B$4:$B$5)-SUM($F$15:F1871)</f>
        <v>28474.232036264821</v>
      </c>
      <c r="K1871" s="10">
        <f t="shared" si="208"/>
        <v>-7.2371272293445532E-3</v>
      </c>
      <c r="L1871" s="10">
        <f>+H1871/SUM($F$15:F1871)-1</f>
        <v>0.10273567240395032</v>
      </c>
      <c r="M1871" s="14">
        <f t="shared" si="211"/>
        <v>0</v>
      </c>
      <c r="N1871" s="14">
        <f t="shared" si="209"/>
        <v>2562.6404762105772</v>
      </c>
      <c r="O1871" s="4">
        <f t="shared" si="210"/>
        <v>7.8785879675591284</v>
      </c>
      <c r="P1871" s="14">
        <f>+AVERAGEIF($C$15:C1871,"&lt;&gt;",$B$15:B1871)</f>
        <v>7.9731397849462375</v>
      </c>
    </row>
    <row r="1872" spans="1:16" x14ac:dyDescent="0.25">
      <c r="A1872" s="1">
        <v>42977</v>
      </c>
      <c r="B1872" s="14">
        <v>8.8219999999999992</v>
      </c>
      <c r="G1872">
        <f t="shared" si="206"/>
        <v>23304.005639669827</v>
      </c>
      <c r="H1872">
        <f t="shared" si="207"/>
        <v>22607.614281129678</v>
      </c>
      <c r="I1872" s="5">
        <f t="shared" ref="I1872:I1935" si="212">+C1872*(MAX($A:$A)-A1872)</f>
        <v>0</v>
      </c>
      <c r="J1872" s="6">
        <f>+H1872+SUM($B$4:$B$5)-SUM($F$15:F1872)</f>
        <v>28817.625860077027</v>
      </c>
      <c r="K1872" s="10">
        <f t="shared" si="208"/>
        <v>1.2059809844032321E-2</v>
      </c>
      <c r="L1872" s="10">
        <f>+H1872/SUM($F$15:F1872)-1</f>
        <v>0.11974379626469256</v>
      </c>
      <c r="M1872" s="14">
        <f t="shared" si="211"/>
        <v>0</v>
      </c>
      <c r="N1872" s="14">
        <f t="shared" si="209"/>
        <v>2562.6404762105772</v>
      </c>
      <c r="O1872" s="4">
        <f t="shared" si="210"/>
        <v>7.8785879675591284</v>
      </c>
      <c r="P1872" s="14">
        <f>+AVERAGEIF($C$15:C1872,"&lt;&gt;",$B$15:B1872)</f>
        <v>7.9731397849462375</v>
      </c>
    </row>
    <row r="1873" spans="1:16" x14ac:dyDescent="0.25">
      <c r="A1873" s="1">
        <v>42978</v>
      </c>
      <c r="B1873" s="14">
        <v>8.843</v>
      </c>
      <c r="G1873">
        <f t="shared" ref="G1873:G1936" si="213">+(B1873/B1872*G1872)+C1873</f>
        <v>23359.478788438031</v>
      </c>
      <c r="H1873">
        <f t="shared" ref="H1873:H1936" si="214">+(B1873/B1872*H1872)+F1873</f>
        <v>22661.429731130102</v>
      </c>
      <c r="I1873" s="5">
        <f t="shared" si="212"/>
        <v>0</v>
      </c>
      <c r="J1873" s="6">
        <f>+H1873+SUM($B$4:$B$5)-SUM($F$15:F1873)</f>
        <v>28871.441310077458</v>
      </c>
      <c r="K1873" s="10">
        <f t="shared" ref="K1873:K1936" si="215">+J1873/J1872-1</f>
        <v>1.8674491181795982E-3</v>
      </c>
      <c r="L1873" s="10">
        <f>+H1873/SUM($F$15:F1873)-1</f>
        <v>0.12240924851152535</v>
      </c>
      <c r="M1873" s="14">
        <f t="shared" si="211"/>
        <v>0</v>
      </c>
      <c r="N1873" s="14">
        <f t="shared" ref="N1873:N1936" si="216">+M1873+N1872</f>
        <v>2562.6404762105772</v>
      </c>
      <c r="O1873" s="4">
        <f t="shared" ref="O1873:O1936" si="217">((O1872*N1872)+(B1873*M1873))/N1873</f>
        <v>7.8785879675591284</v>
      </c>
      <c r="P1873" s="14">
        <f>+AVERAGEIF($C$15:C1873,"&lt;&gt;",$B$15:B1873)</f>
        <v>7.9731397849462375</v>
      </c>
    </row>
    <row r="1874" spans="1:16" x14ac:dyDescent="0.25">
      <c r="A1874" s="1">
        <v>42979</v>
      </c>
      <c r="B1874" s="14">
        <v>8.875</v>
      </c>
      <c r="G1874">
        <f t="shared" si="213"/>
        <v>23444.009300846719</v>
      </c>
      <c r="H1874">
        <f t="shared" si="214"/>
        <v>22743.434226368841</v>
      </c>
      <c r="I1874" s="5">
        <f t="shared" si="212"/>
        <v>0</v>
      </c>
      <c r="J1874" s="6">
        <f>+H1874+SUM($B$4:$B$5)-SUM($F$15:F1874)</f>
        <v>28953.445805316198</v>
      </c>
      <c r="K1874" s="10">
        <f t="shared" si="215"/>
        <v>2.8403325749488673E-3</v>
      </c>
      <c r="L1874" s="10">
        <f>+H1874/SUM($F$15:F1874)-1</f>
        <v>0.12647089003050871</v>
      </c>
      <c r="M1874" s="14">
        <f t="shared" si="211"/>
        <v>0</v>
      </c>
      <c r="N1874" s="14">
        <f t="shared" si="216"/>
        <v>2562.6404762105772</v>
      </c>
      <c r="O1874" s="4">
        <f t="shared" si="217"/>
        <v>7.8785879675591284</v>
      </c>
      <c r="P1874" s="14">
        <f>+AVERAGEIF($C$15:C1874,"&lt;&gt;",$B$15:B1874)</f>
        <v>7.9731397849462375</v>
      </c>
    </row>
    <row r="1875" spans="1:16" x14ac:dyDescent="0.25">
      <c r="A1875" s="1">
        <v>42982</v>
      </c>
      <c r="B1875" s="14">
        <v>8.7899999999999991</v>
      </c>
      <c r="G1875">
        <f t="shared" si="213"/>
        <v>23219.475127261143</v>
      </c>
      <c r="H1875">
        <f t="shared" si="214"/>
        <v>22525.609785890942</v>
      </c>
      <c r="I1875" s="5">
        <f t="shared" si="212"/>
        <v>0</v>
      </c>
      <c r="J1875" s="6">
        <f>+H1875+SUM($B$4:$B$5)-SUM($F$15:F1875)</f>
        <v>28735.621364838295</v>
      </c>
      <c r="K1875" s="10">
        <f t="shared" si="215"/>
        <v>-7.5232648280471048E-3</v>
      </c>
      <c r="L1875" s="10">
        <f>+H1875/SUM($F$15:F1875)-1</f>
        <v>0.11568215474570942</v>
      </c>
      <c r="M1875" s="14">
        <f t="shared" ref="M1875:M1938" si="218">+F1875/B1875</f>
        <v>0</v>
      </c>
      <c r="N1875" s="14">
        <f t="shared" si="216"/>
        <v>2562.6404762105772</v>
      </c>
      <c r="O1875" s="4">
        <f t="shared" si="217"/>
        <v>7.8785879675591284</v>
      </c>
      <c r="P1875" s="14">
        <f>+AVERAGEIF($C$15:C1875,"&lt;&gt;",$B$15:B1875)</f>
        <v>7.9731397849462375</v>
      </c>
    </row>
    <row r="1876" spans="1:16" x14ac:dyDescent="0.25">
      <c r="A1876" s="1">
        <v>42983</v>
      </c>
      <c r="B1876" s="14">
        <v>8.7889999999999997</v>
      </c>
      <c r="G1876">
        <f t="shared" si="213"/>
        <v>23216.833548748375</v>
      </c>
      <c r="H1876">
        <f t="shared" si="214"/>
        <v>22523.047145414734</v>
      </c>
      <c r="I1876" s="5">
        <f t="shared" si="212"/>
        <v>0</v>
      </c>
      <c r="J1876" s="6">
        <f>+H1876+SUM($B$4:$B$5)-SUM($F$15:F1876)</f>
        <v>28733.058724362087</v>
      </c>
      <c r="K1876" s="10">
        <f t="shared" si="215"/>
        <v>-8.917992214863002E-5</v>
      </c>
      <c r="L1876" s="10">
        <f>+H1876/SUM($F$15:F1876)-1</f>
        <v>0.11555522844824129</v>
      </c>
      <c r="M1876" s="14">
        <f t="shared" si="218"/>
        <v>0</v>
      </c>
      <c r="N1876" s="14">
        <f t="shared" si="216"/>
        <v>2562.6404762105772</v>
      </c>
      <c r="O1876" s="4">
        <f t="shared" si="217"/>
        <v>7.8785879675591284</v>
      </c>
      <c r="P1876" s="14">
        <f>+AVERAGEIF($C$15:C1876,"&lt;&gt;",$B$15:B1876)</f>
        <v>7.9731397849462375</v>
      </c>
    </row>
    <row r="1877" spans="1:16" x14ac:dyDescent="0.25">
      <c r="A1877" s="1">
        <v>42984</v>
      </c>
      <c r="B1877" s="14">
        <v>8.766</v>
      </c>
      <c r="G1877">
        <f t="shared" si="213"/>
        <v>23156.077242954634</v>
      </c>
      <c r="H1877">
        <f t="shared" si="214"/>
        <v>22464.10641446189</v>
      </c>
      <c r="I1877" s="5">
        <f t="shared" si="212"/>
        <v>0</v>
      </c>
      <c r="J1877" s="6">
        <f>+H1877+SUM($B$4:$B$5)-SUM($F$15:F1877)</f>
        <v>28674.11799340924</v>
      </c>
      <c r="K1877" s="10">
        <f t="shared" si="215"/>
        <v>-2.0513211460801983E-3</v>
      </c>
      <c r="L1877" s="10">
        <f>+H1877/SUM($F$15:F1877)-1</f>
        <v>0.11263592360647223</v>
      </c>
      <c r="M1877" s="14">
        <f t="shared" si="218"/>
        <v>0</v>
      </c>
      <c r="N1877" s="14">
        <f t="shared" si="216"/>
        <v>2562.6404762105772</v>
      </c>
      <c r="O1877" s="4">
        <f t="shared" si="217"/>
        <v>7.8785879675591284</v>
      </c>
      <c r="P1877" s="14">
        <f>+AVERAGEIF($C$15:C1877,"&lt;&gt;",$B$15:B1877)</f>
        <v>7.9731397849462375</v>
      </c>
    </row>
    <row r="1878" spans="1:16" x14ac:dyDescent="0.25">
      <c r="A1878" s="1">
        <v>42985</v>
      </c>
      <c r="B1878" s="14">
        <v>8.7680000000000007</v>
      </c>
      <c r="G1878">
        <f t="shared" si="213"/>
        <v>23161.360399980178</v>
      </c>
      <c r="H1878">
        <f t="shared" si="214"/>
        <v>22469.231695414313</v>
      </c>
      <c r="I1878" s="5">
        <f t="shared" si="212"/>
        <v>0</v>
      </c>
      <c r="J1878" s="6">
        <f>+H1878+SUM($B$4:$B$5)-SUM($F$15:F1878)</f>
        <v>28679.24327436167</v>
      </c>
      <c r="K1878" s="10">
        <f t="shared" si="215"/>
        <v>1.7874240991844204E-4</v>
      </c>
      <c r="L1878" s="10">
        <f>+H1878/SUM($F$15:F1878)-1</f>
        <v>0.11288977620140872</v>
      </c>
      <c r="M1878" s="14">
        <f t="shared" si="218"/>
        <v>0</v>
      </c>
      <c r="N1878" s="14">
        <f t="shared" si="216"/>
        <v>2562.6404762105772</v>
      </c>
      <c r="O1878" s="4">
        <f t="shared" si="217"/>
        <v>7.8785879675591284</v>
      </c>
      <c r="P1878" s="14">
        <f>+AVERAGEIF($C$15:C1878,"&lt;&gt;",$B$15:B1878)</f>
        <v>7.9731397849462375</v>
      </c>
    </row>
    <row r="1879" spans="1:16" x14ac:dyDescent="0.25">
      <c r="A1879" s="1">
        <v>42986</v>
      </c>
      <c r="B1879" s="14">
        <v>8.7639999999999993</v>
      </c>
      <c r="C1879">
        <f>+$B$3</f>
        <v>200</v>
      </c>
      <c r="D1879" s="7">
        <f>+$D$11</f>
        <v>2.223157894736842</v>
      </c>
      <c r="E1879">
        <v>1.54</v>
      </c>
      <c r="F1879" s="6">
        <f>+C1879-D1879-E1879</f>
        <v>196.23684210526318</v>
      </c>
      <c r="G1879">
        <f t="shared" si="213"/>
        <v>23350.79408592909</v>
      </c>
      <c r="H1879">
        <f t="shared" si="214"/>
        <v>22655.217975614731</v>
      </c>
      <c r="I1879" s="5">
        <f t="shared" si="212"/>
        <v>421400</v>
      </c>
      <c r="J1879" s="6">
        <f>+H1879+SUM($B$4:$B$5)-SUM($F$15:F1879)</f>
        <v>28668.99271245682</v>
      </c>
      <c r="K1879" s="10">
        <f t="shared" si="215"/>
        <v>-3.5742093355761728E-4</v>
      </c>
      <c r="L1879" s="10">
        <f>+H1879/SUM($F$15:F1879)-1</f>
        <v>0.11130028650067736</v>
      </c>
      <c r="M1879" s="14">
        <f t="shared" si="218"/>
        <v>22.391241682480967</v>
      </c>
      <c r="N1879" s="14">
        <f t="shared" si="216"/>
        <v>2585.0317178930582</v>
      </c>
      <c r="O1879" s="4">
        <f t="shared" si="217"/>
        <v>7.8862573027822638</v>
      </c>
      <c r="P1879" s="14">
        <f>+AVERAGEIF($C$15:C1879,"&lt;&gt;",$B$15:B1879)</f>
        <v>7.9815531914893629</v>
      </c>
    </row>
    <row r="1880" spans="1:16" x14ac:dyDescent="0.25">
      <c r="A1880" s="1">
        <v>42989</v>
      </c>
      <c r="B1880" s="14">
        <v>8.8539999999999992</v>
      </c>
      <c r="G1880">
        <f t="shared" si="213"/>
        <v>23590.590008764964</v>
      </c>
      <c r="H1880">
        <f t="shared" si="214"/>
        <v>22887.870830225103</v>
      </c>
      <c r="I1880" s="5">
        <f t="shared" si="212"/>
        <v>0</v>
      </c>
      <c r="J1880" s="6">
        <f>+H1880+SUM($B$4:$B$5)-SUM($F$15:F1880)</f>
        <v>28901.645567067193</v>
      </c>
      <c r="K1880" s="10">
        <f t="shared" si="215"/>
        <v>8.115138782301301E-3</v>
      </c>
      <c r="L1880" s="10">
        <f>+H1880/SUM($F$15:F1880)-1</f>
        <v>0.12271254412106303</v>
      </c>
      <c r="M1880" s="14">
        <f t="shared" si="218"/>
        <v>0</v>
      </c>
      <c r="N1880" s="14">
        <f t="shared" si="216"/>
        <v>2585.0317178930582</v>
      </c>
      <c r="O1880" s="4">
        <f t="shared" si="217"/>
        <v>7.8862573027822638</v>
      </c>
      <c r="P1880" s="14">
        <f>+AVERAGEIF($C$15:C1880,"&lt;&gt;",$B$15:B1880)</f>
        <v>7.9815531914893629</v>
      </c>
    </row>
    <row r="1881" spans="1:16" x14ac:dyDescent="0.25">
      <c r="A1881" s="1">
        <v>42990</v>
      </c>
      <c r="B1881" s="14">
        <v>8.8989999999999991</v>
      </c>
      <c r="G1881">
        <f t="shared" si="213"/>
        <v>23710.487970182905</v>
      </c>
      <c r="H1881">
        <f t="shared" si="214"/>
        <v>23004.197257530293</v>
      </c>
      <c r="I1881" s="5">
        <f t="shared" si="212"/>
        <v>0</v>
      </c>
      <c r="J1881" s="6">
        <f>+H1881+SUM($B$4:$B$5)-SUM($F$15:F1881)</f>
        <v>29017.971994372383</v>
      </c>
      <c r="K1881" s="10">
        <f t="shared" si="215"/>
        <v>4.0249067145761153E-3</v>
      </c>
      <c r="L1881" s="10">
        <f>+H1881/SUM($F$15:F1881)-1</f>
        <v>0.12841867293125597</v>
      </c>
      <c r="M1881" s="14">
        <f t="shared" si="218"/>
        <v>0</v>
      </c>
      <c r="N1881" s="14">
        <f t="shared" si="216"/>
        <v>2585.0317178930582</v>
      </c>
      <c r="O1881" s="4">
        <f t="shared" si="217"/>
        <v>7.8862573027822638</v>
      </c>
      <c r="P1881" s="14">
        <f>+AVERAGEIF($C$15:C1881,"&lt;&gt;",$B$15:B1881)</f>
        <v>7.9815531914893629</v>
      </c>
    </row>
    <row r="1882" spans="1:16" x14ac:dyDescent="0.25">
      <c r="A1882" s="1">
        <v>42991</v>
      </c>
      <c r="B1882" s="14">
        <v>8.9090000000000007</v>
      </c>
      <c r="G1882">
        <f t="shared" si="213"/>
        <v>23737.131961609117</v>
      </c>
      <c r="H1882">
        <f t="shared" si="214"/>
        <v>23030.047574709228</v>
      </c>
      <c r="I1882" s="5">
        <f t="shared" si="212"/>
        <v>0</v>
      </c>
      <c r="J1882" s="6">
        <f>+H1882+SUM($B$4:$B$5)-SUM($F$15:F1882)</f>
        <v>29043.822311551317</v>
      </c>
      <c r="K1882" s="10">
        <f t="shared" si="215"/>
        <v>8.9083817380308794E-4</v>
      </c>
      <c r="L1882" s="10">
        <f>+H1882/SUM($F$15:F1882)-1</f>
        <v>0.12968670155574347</v>
      </c>
      <c r="M1882" s="14">
        <f t="shared" si="218"/>
        <v>0</v>
      </c>
      <c r="N1882" s="14">
        <f t="shared" si="216"/>
        <v>2585.0317178930582</v>
      </c>
      <c r="O1882" s="4">
        <f t="shared" si="217"/>
        <v>7.8862573027822638</v>
      </c>
      <c r="P1882" s="14">
        <f>+AVERAGEIF($C$15:C1882,"&lt;&gt;",$B$15:B1882)</f>
        <v>7.9815531914893629</v>
      </c>
    </row>
    <row r="1883" spans="1:16" x14ac:dyDescent="0.25">
      <c r="A1883" s="1">
        <v>42992</v>
      </c>
      <c r="B1883" s="14">
        <v>8.9420000000000002</v>
      </c>
      <c r="G1883">
        <f t="shared" si="213"/>
        <v>23825.0571333156</v>
      </c>
      <c r="H1883">
        <f t="shared" si="214"/>
        <v>23115.353621399696</v>
      </c>
      <c r="I1883" s="5">
        <f t="shared" si="212"/>
        <v>0</v>
      </c>
      <c r="J1883" s="6">
        <f>+H1883+SUM($B$4:$B$5)-SUM($F$15:F1883)</f>
        <v>29129.128358241789</v>
      </c>
      <c r="K1883" s="10">
        <f t="shared" si="215"/>
        <v>2.937149448698495E-3</v>
      </c>
      <c r="L1883" s="10">
        <f>+H1883/SUM($F$15:F1883)-1</f>
        <v>0.13387119601655151</v>
      </c>
      <c r="M1883" s="14">
        <f t="shared" si="218"/>
        <v>0</v>
      </c>
      <c r="N1883" s="14">
        <f t="shared" si="216"/>
        <v>2585.0317178930582</v>
      </c>
      <c r="O1883" s="4">
        <f t="shared" si="217"/>
        <v>7.8862573027822638</v>
      </c>
      <c r="P1883" s="14">
        <f>+AVERAGEIF($C$15:C1883,"&lt;&gt;",$B$15:B1883)</f>
        <v>7.9815531914893629</v>
      </c>
    </row>
    <row r="1884" spans="1:16" x14ac:dyDescent="0.25">
      <c r="A1884" s="1">
        <v>42993</v>
      </c>
      <c r="B1884" s="14">
        <v>8.8940000000000001</v>
      </c>
      <c r="G1884">
        <f t="shared" si="213"/>
        <v>23697.165974469801</v>
      </c>
      <c r="H1884">
        <f t="shared" si="214"/>
        <v>22991.27209894083</v>
      </c>
      <c r="I1884" s="5">
        <f t="shared" si="212"/>
        <v>0</v>
      </c>
      <c r="J1884" s="6">
        <f>+H1884+SUM($B$4:$B$5)-SUM($F$15:F1884)</f>
        <v>29005.046835782916</v>
      </c>
      <c r="K1884" s="10">
        <f t="shared" si="215"/>
        <v>-4.25970598683445E-3</v>
      </c>
      <c r="L1884" s="10">
        <f>+H1884/SUM($F$15:F1884)-1</f>
        <v>0.12778465861901234</v>
      </c>
      <c r="M1884" s="14">
        <f t="shared" si="218"/>
        <v>0</v>
      </c>
      <c r="N1884" s="14">
        <f t="shared" si="216"/>
        <v>2585.0317178930582</v>
      </c>
      <c r="O1884" s="4">
        <f t="shared" si="217"/>
        <v>7.8862573027822638</v>
      </c>
      <c r="P1884" s="14">
        <f>+AVERAGEIF($C$15:C1884,"&lt;&gt;",$B$15:B1884)</f>
        <v>7.9815531914893629</v>
      </c>
    </row>
    <row r="1885" spans="1:16" x14ac:dyDescent="0.25">
      <c r="A1885" s="1">
        <v>42996</v>
      </c>
      <c r="B1885" s="14">
        <v>8.9860000000000007</v>
      </c>
      <c r="G1885">
        <f t="shared" si="213"/>
        <v>23942.290695590917</v>
      </c>
      <c r="H1885">
        <f t="shared" si="214"/>
        <v>23229.09501698699</v>
      </c>
      <c r="I1885" s="5">
        <f t="shared" si="212"/>
        <v>0</v>
      </c>
      <c r="J1885" s="6">
        <f>+H1885+SUM($B$4:$B$5)-SUM($F$15:F1885)</f>
        <v>29242.86975382908</v>
      </c>
      <c r="K1885" s="10">
        <f t="shared" si="215"/>
        <v>8.1993633519241715E-3</v>
      </c>
      <c r="L1885" s="10">
        <f>+H1885/SUM($F$15:F1885)-1</f>
        <v>0.13945052196429564</v>
      </c>
      <c r="M1885" s="14">
        <f t="shared" si="218"/>
        <v>0</v>
      </c>
      <c r="N1885" s="14">
        <f t="shared" si="216"/>
        <v>2585.0317178930582</v>
      </c>
      <c r="O1885" s="4">
        <f t="shared" si="217"/>
        <v>7.8862573027822638</v>
      </c>
      <c r="P1885" s="14">
        <f>+AVERAGEIF($C$15:C1885,"&lt;&gt;",$B$15:B1885)</f>
        <v>7.9815531914893629</v>
      </c>
    </row>
    <row r="1886" spans="1:16" x14ac:dyDescent="0.25">
      <c r="A1886" s="1">
        <v>42997</v>
      </c>
      <c r="B1886" s="14">
        <v>8.9420000000000002</v>
      </c>
      <c r="G1886">
        <f t="shared" si="213"/>
        <v>23825.057133315597</v>
      </c>
      <c r="H1886">
        <f t="shared" si="214"/>
        <v>23115.353621399696</v>
      </c>
      <c r="I1886" s="5">
        <f t="shared" si="212"/>
        <v>0</v>
      </c>
      <c r="J1886" s="6">
        <f>+H1886+SUM($B$4:$B$5)-SUM($F$15:F1886)</f>
        <v>29129.128358241789</v>
      </c>
      <c r="K1886" s="10">
        <f t="shared" si="215"/>
        <v>-3.8895428712976132E-3</v>
      </c>
      <c r="L1886" s="10">
        <f>+H1886/SUM($F$15:F1886)-1</f>
        <v>0.13387119601655151</v>
      </c>
      <c r="M1886" s="14">
        <f t="shared" si="218"/>
        <v>0</v>
      </c>
      <c r="N1886" s="14">
        <f t="shared" si="216"/>
        <v>2585.0317178930582</v>
      </c>
      <c r="O1886" s="4">
        <f t="shared" si="217"/>
        <v>7.8862573027822638</v>
      </c>
      <c r="P1886" s="14">
        <f>+AVERAGEIF($C$15:C1886,"&lt;&gt;",$B$15:B1886)</f>
        <v>7.9815531914893629</v>
      </c>
    </row>
    <row r="1887" spans="1:16" x14ac:dyDescent="0.25">
      <c r="A1887" s="1">
        <v>42998</v>
      </c>
      <c r="B1887" s="14">
        <v>8.9450000000000003</v>
      </c>
      <c r="G1887">
        <f t="shared" si="213"/>
        <v>23833.050330743459</v>
      </c>
      <c r="H1887">
        <f t="shared" si="214"/>
        <v>23123.108716553375</v>
      </c>
      <c r="I1887" s="5">
        <f t="shared" si="212"/>
        <v>0</v>
      </c>
      <c r="J1887" s="6">
        <f>+H1887+SUM($B$4:$B$5)-SUM($F$15:F1887)</f>
        <v>29136.883453395465</v>
      </c>
      <c r="K1887" s="10">
        <f t="shared" si="215"/>
        <v>2.6623162417704904E-4</v>
      </c>
      <c r="L1887" s="10">
        <f>+H1887/SUM($F$15:F1887)-1</f>
        <v>0.13425160460389773</v>
      </c>
      <c r="M1887" s="14">
        <f t="shared" si="218"/>
        <v>0</v>
      </c>
      <c r="N1887" s="14">
        <f t="shared" si="216"/>
        <v>2585.0317178930582</v>
      </c>
      <c r="O1887" s="4">
        <f t="shared" si="217"/>
        <v>7.8862573027822638</v>
      </c>
      <c r="P1887" s="14">
        <f>+AVERAGEIF($C$15:C1887,"&lt;&gt;",$B$15:B1887)</f>
        <v>7.9815531914893629</v>
      </c>
    </row>
    <row r="1888" spans="1:16" x14ac:dyDescent="0.25">
      <c r="A1888" s="1">
        <v>42999</v>
      </c>
      <c r="B1888" s="14">
        <v>8.9730000000000008</v>
      </c>
      <c r="G1888">
        <f t="shared" si="213"/>
        <v>23907.653506736842</v>
      </c>
      <c r="H1888">
        <f t="shared" si="214"/>
        <v>23195.48960465438</v>
      </c>
      <c r="I1888" s="5">
        <f t="shared" si="212"/>
        <v>0</v>
      </c>
      <c r="J1888" s="6">
        <f>+H1888+SUM($B$4:$B$5)-SUM($F$15:F1888)</f>
        <v>29209.26434149647</v>
      </c>
      <c r="K1888" s="10">
        <f t="shared" si="215"/>
        <v>2.4841671284705491E-3</v>
      </c>
      <c r="L1888" s="10">
        <f>+H1888/SUM($F$15:F1888)-1</f>
        <v>0.13780208475246214</v>
      </c>
      <c r="M1888" s="14">
        <f t="shared" si="218"/>
        <v>0</v>
      </c>
      <c r="N1888" s="14">
        <f t="shared" si="216"/>
        <v>2585.0317178930582</v>
      </c>
      <c r="O1888" s="4">
        <f t="shared" si="217"/>
        <v>7.8862573027822638</v>
      </c>
      <c r="P1888" s="14">
        <f>+AVERAGEIF($C$15:C1888,"&lt;&gt;",$B$15:B1888)</f>
        <v>7.9815531914893629</v>
      </c>
    </row>
    <row r="1889" spans="1:16" x14ac:dyDescent="0.25">
      <c r="A1889" s="1">
        <v>43000</v>
      </c>
      <c r="B1889" s="14">
        <v>8.891</v>
      </c>
      <c r="G1889">
        <f t="shared" si="213"/>
        <v>23689.172777041931</v>
      </c>
      <c r="H1889">
        <f t="shared" si="214"/>
        <v>22983.517003787147</v>
      </c>
      <c r="I1889" s="5">
        <f t="shared" si="212"/>
        <v>0</v>
      </c>
      <c r="J1889" s="6">
        <f>+H1889+SUM($B$4:$B$5)-SUM($F$15:F1889)</f>
        <v>28997.291740629233</v>
      </c>
      <c r="K1889" s="10">
        <f t="shared" si="215"/>
        <v>-7.2570331929275866E-3</v>
      </c>
      <c r="L1889" s="10">
        <f>+H1889/SUM($F$15:F1889)-1</f>
        <v>0.12740425003166589</v>
      </c>
      <c r="M1889" s="14">
        <f t="shared" si="218"/>
        <v>0</v>
      </c>
      <c r="N1889" s="14">
        <f t="shared" si="216"/>
        <v>2585.0317178930582</v>
      </c>
      <c r="O1889" s="4">
        <f t="shared" si="217"/>
        <v>7.8862573027822638</v>
      </c>
      <c r="P1889" s="14">
        <f>+AVERAGEIF($C$15:C1889,"&lt;&gt;",$B$15:B1889)</f>
        <v>7.9815531914893629</v>
      </c>
    </row>
    <row r="1890" spans="1:16" x14ac:dyDescent="0.25">
      <c r="A1890" s="1">
        <v>43003</v>
      </c>
      <c r="B1890" s="14">
        <v>8.8569999999999993</v>
      </c>
      <c r="G1890">
        <f t="shared" si="213"/>
        <v>23598.583206192819</v>
      </c>
      <c r="H1890">
        <f t="shared" si="214"/>
        <v>22895.625925378779</v>
      </c>
      <c r="I1890" s="5">
        <f t="shared" si="212"/>
        <v>0</v>
      </c>
      <c r="J1890" s="6">
        <f>+H1890+SUM($B$4:$B$5)-SUM($F$15:F1890)</f>
        <v>28909.400662220869</v>
      </c>
      <c r="K1890" s="10">
        <f t="shared" si="215"/>
        <v>-3.0310099023908021E-3</v>
      </c>
      <c r="L1890" s="10">
        <f>+H1890/SUM($F$15:F1890)-1</f>
        <v>0.12309295270840903</v>
      </c>
      <c r="M1890" s="14">
        <f t="shared" si="218"/>
        <v>0</v>
      </c>
      <c r="N1890" s="14">
        <f t="shared" si="216"/>
        <v>2585.0317178930582</v>
      </c>
      <c r="O1890" s="4">
        <f t="shared" si="217"/>
        <v>7.8862573027822638</v>
      </c>
      <c r="P1890" s="14">
        <f>+AVERAGEIF($C$15:C1890,"&lt;&gt;",$B$15:B1890)</f>
        <v>7.9815531914893629</v>
      </c>
    </row>
    <row r="1891" spans="1:16" x14ac:dyDescent="0.25">
      <c r="A1891" s="1">
        <v>43004</v>
      </c>
      <c r="B1891" s="14">
        <v>8.8680000000000003</v>
      </c>
      <c r="G1891">
        <f t="shared" si="213"/>
        <v>23627.891596761652</v>
      </c>
      <c r="H1891">
        <f t="shared" si="214"/>
        <v>22924.061274275606</v>
      </c>
      <c r="I1891" s="5">
        <f t="shared" si="212"/>
        <v>0</v>
      </c>
      <c r="J1891" s="6">
        <f>+H1891+SUM($B$4:$B$5)-SUM($F$15:F1891)</f>
        <v>28937.836011117695</v>
      </c>
      <c r="K1891" s="10">
        <f t="shared" si="215"/>
        <v>9.8360215865644918E-4</v>
      </c>
      <c r="L1891" s="10">
        <f>+H1891/SUM($F$15:F1891)-1</f>
        <v>0.12448778419534512</v>
      </c>
      <c r="M1891" s="14">
        <f t="shared" si="218"/>
        <v>0</v>
      </c>
      <c r="N1891" s="14">
        <f t="shared" si="216"/>
        <v>2585.0317178930582</v>
      </c>
      <c r="O1891" s="4">
        <f t="shared" si="217"/>
        <v>7.8862573027822638</v>
      </c>
      <c r="P1891" s="14">
        <f>+AVERAGEIF($C$15:C1891,"&lt;&gt;",$B$15:B1891)</f>
        <v>7.9815531914893629</v>
      </c>
    </row>
    <row r="1892" spans="1:16" x14ac:dyDescent="0.25">
      <c r="A1892" s="1">
        <v>43005</v>
      </c>
      <c r="B1892" s="14">
        <v>8.8819999999999997</v>
      </c>
      <c r="G1892">
        <f t="shared" si="213"/>
        <v>23665.19318475834</v>
      </c>
      <c r="H1892">
        <f t="shared" si="214"/>
        <v>22960.251718326104</v>
      </c>
      <c r="I1892" s="5">
        <f t="shared" si="212"/>
        <v>0</v>
      </c>
      <c r="J1892" s="6">
        <f>+H1892+SUM($B$4:$B$5)-SUM($F$15:F1892)</f>
        <v>28974.026455168198</v>
      </c>
      <c r="K1892" s="10">
        <f t="shared" si="215"/>
        <v>1.2506271732481977E-3</v>
      </c>
      <c r="L1892" s="10">
        <f>+H1892/SUM($F$15:F1892)-1</f>
        <v>0.12626302426962721</v>
      </c>
      <c r="M1892" s="14">
        <f t="shared" si="218"/>
        <v>0</v>
      </c>
      <c r="N1892" s="14">
        <f t="shared" si="216"/>
        <v>2585.0317178930582</v>
      </c>
      <c r="O1892" s="4">
        <f t="shared" si="217"/>
        <v>7.8862573027822638</v>
      </c>
      <c r="P1892" s="14">
        <f>+AVERAGEIF($C$15:C1892,"&lt;&gt;",$B$15:B1892)</f>
        <v>7.9815531914893629</v>
      </c>
    </row>
    <row r="1893" spans="1:16" x14ac:dyDescent="0.25">
      <c r="A1893" s="1">
        <v>43006</v>
      </c>
      <c r="B1893" s="14">
        <v>8.7949999999999999</v>
      </c>
      <c r="G1893">
        <f t="shared" si="213"/>
        <v>23433.390459350325</v>
      </c>
      <c r="H1893">
        <f t="shared" si="214"/>
        <v>22735.353958869408</v>
      </c>
      <c r="I1893" s="5">
        <f t="shared" si="212"/>
        <v>0</v>
      </c>
      <c r="J1893" s="6">
        <f>+H1893+SUM($B$4:$B$5)-SUM($F$15:F1893)</f>
        <v>28749.128695711501</v>
      </c>
      <c r="K1893" s="10">
        <f t="shared" si="215"/>
        <v>-7.7620471495283283E-3</v>
      </c>
      <c r="L1893" s="10">
        <f>+H1893/SUM($F$15:F1893)-1</f>
        <v>0.11523117523658755</v>
      </c>
      <c r="M1893" s="14">
        <f t="shared" si="218"/>
        <v>0</v>
      </c>
      <c r="N1893" s="14">
        <f t="shared" si="216"/>
        <v>2585.0317178930582</v>
      </c>
      <c r="O1893" s="4">
        <f t="shared" si="217"/>
        <v>7.8862573027822638</v>
      </c>
      <c r="P1893" s="14">
        <f>+AVERAGEIF($C$15:C1893,"&lt;&gt;",$B$15:B1893)</f>
        <v>7.9815531914893629</v>
      </c>
    </row>
    <row r="1894" spans="1:16" x14ac:dyDescent="0.25">
      <c r="A1894" s="1">
        <v>43007</v>
      </c>
      <c r="B1894" s="14">
        <v>8.84</v>
      </c>
      <c r="G1894">
        <f t="shared" si="213"/>
        <v>23553.288420768265</v>
      </c>
      <c r="H1894">
        <f t="shared" si="214"/>
        <v>22851.680386174598</v>
      </c>
      <c r="I1894" s="5">
        <f t="shared" si="212"/>
        <v>0</v>
      </c>
      <c r="J1894" s="6">
        <f>+H1894+SUM($B$4:$B$5)-SUM($F$15:F1894)</f>
        <v>28865.455123016691</v>
      </c>
      <c r="K1894" s="10">
        <f t="shared" si="215"/>
        <v>4.0462592288073029E-3</v>
      </c>
      <c r="L1894" s="10">
        <f>+H1894/SUM($F$15:F1894)-1</f>
        <v>0.12093730404678049</v>
      </c>
      <c r="M1894" s="14">
        <f t="shared" si="218"/>
        <v>0</v>
      </c>
      <c r="N1894" s="14">
        <f t="shared" si="216"/>
        <v>2585.0317178930582</v>
      </c>
      <c r="O1894" s="4">
        <f t="shared" si="217"/>
        <v>7.8862573027822638</v>
      </c>
      <c r="P1894" s="14">
        <f>+AVERAGEIF($C$15:C1894,"&lt;&gt;",$B$15:B1894)</f>
        <v>7.9815531914893629</v>
      </c>
    </row>
    <row r="1895" spans="1:16" x14ac:dyDescent="0.25">
      <c r="A1895" s="1">
        <v>43010</v>
      </c>
      <c r="B1895" s="14">
        <v>8.9139999999999997</v>
      </c>
      <c r="G1895">
        <f t="shared" si="213"/>
        <v>23750.453957322206</v>
      </c>
      <c r="H1895">
        <f t="shared" si="214"/>
        <v>23042.972733298684</v>
      </c>
      <c r="I1895" s="5">
        <f t="shared" si="212"/>
        <v>0</v>
      </c>
      <c r="J1895" s="6">
        <f>+H1895+SUM($B$4:$B$5)-SUM($F$15:F1895)</f>
        <v>29056.74747014077</v>
      </c>
      <c r="K1895" s="10">
        <f t="shared" si="215"/>
        <v>6.6270338128688877E-3</v>
      </c>
      <c r="L1895" s="10">
        <f>+H1895/SUM($F$15:F1895)-1</f>
        <v>0.13032071586798666</v>
      </c>
      <c r="M1895" s="14">
        <f t="shared" si="218"/>
        <v>0</v>
      </c>
      <c r="N1895" s="14">
        <f t="shared" si="216"/>
        <v>2585.0317178930582</v>
      </c>
      <c r="O1895" s="4">
        <f t="shared" si="217"/>
        <v>7.8862573027822638</v>
      </c>
      <c r="P1895" s="14">
        <f>+AVERAGEIF($C$15:C1895,"&lt;&gt;",$B$15:B1895)</f>
        <v>7.9815531914893629</v>
      </c>
    </row>
    <row r="1896" spans="1:16" x14ac:dyDescent="0.25">
      <c r="A1896" s="1">
        <v>43011</v>
      </c>
      <c r="B1896" s="14">
        <v>9.0079999999999991</v>
      </c>
      <c r="G1896">
        <f t="shared" si="213"/>
        <v>24000.907476728567</v>
      </c>
      <c r="H1896">
        <f t="shared" si="214"/>
        <v>23285.965714780632</v>
      </c>
      <c r="I1896" s="5">
        <f t="shared" si="212"/>
        <v>0</v>
      </c>
      <c r="J1896" s="6">
        <f>+H1896+SUM($B$4:$B$5)-SUM($F$15:F1896)</f>
        <v>29299.740451622718</v>
      </c>
      <c r="K1896" s="10">
        <f t="shared" si="215"/>
        <v>8.3627041096616672E-3</v>
      </c>
      <c r="L1896" s="10">
        <f>+H1896/SUM($F$15:F1896)-1</f>
        <v>0.14224018493816737</v>
      </c>
      <c r="M1896" s="14">
        <f t="shared" si="218"/>
        <v>0</v>
      </c>
      <c r="N1896" s="14">
        <f t="shared" si="216"/>
        <v>2585.0317178930582</v>
      </c>
      <c r="O1896" s="4">
        <f t="shared" si="217"/>
        <v>7.8862573027822638</v>
      </c>
      <c r="P1896" s="14">
        <f>+AVERAGEIF($C$15:C1896,"&lt;&gt;",$B$15:B1896)</f>
        <v>7.9815531914893629</v>
      </c>
    </row>
    <row r="1897" spans="1:16" x14ac:dyDescent="0.25">
      <c r="A1897" s="1">
        <v>43012</v>
      </c>
      <c r="B1897" s="14">
        <v>9.0389999999999997</v>
      </c>
      <c r="G1897">
        <f t="shared" si="213"/>
        <v>24083.503850149813</v>
      </c>
      <c r="H1897">
        <f t="shared" si="214"/>
        <v>23366.101698035316</v>
      </c>
      <c r="I1897" s="5">
        <f t="shared" si="212"/>
        <v>0</v>
      </c>
      <c r="J1897" s="6">
        <f>+H1897+SUM($B$4:$B$5)-SUM($F$15:F1897)</f>
        <v>29379.876434877406</v>
      </c>
      <c r="K1897" s="10">
        <f t="shared" si="215"/>
        <v>2.735040721162818E-3</v>
      </c>
      <c r="L1897" s="10">
        <f>+H1897/SUM($F$15:F1897)-1</f>
        <v>0.146171073674078</v>
      </c>
      <c r="M1897" s="14">
        <f t="shared" si="218"/>
        <v>0</v>
      </c>
      <c r="N1897" s="14">
        <f t="shared" si="216"/>
        <v>2585.0317178930582</v>
      </c>
      <c r="O1897" s="4">
        <f t="shared" si="217"/>
        <v>7.8862573027822638</v>
      </c>
      <c r="P1897" s="14">
        <f>+AVERAGEIF($C$15:C1897,"&lt;&gt;",$B$15:B1897)</f>
        <v>7.9815531914893629</v>
      </c>
    </row>
    <row r="1898" spans="1:16" x14ac:dyDescent="0.25">
      <c r="A1898" s="1">
        <v>43013</v>
      </c>
      <c r="B1898" s="14">
        <v>9.0830000000000002</v>
      </c>
      <c r="G1898">
        <f t="shared" si="213"/>
        <v>24200.737412425133</v>
      </c>
      <c r="H1898">
        <f t="shared" si="214"/>
        <v>23479.84309362261</v>
      </c>
      <c r="I1898" s="5">
        <f t="shared" si="212"/>
        <v>0</v>
      </c>
      <c r="J1898" s="6">
        <f>+H1898+SUM($B$4:$B$5)-SUM($F$15:F1898)</f>
        <v>29493.617830464696</v>
      </c>
      <c r="K1898" s="10">
        <f t="shared" si="215"/>
        <v>3.8714048317869398E-3</v>
      </c>
      <c r="L1898" s="10">
        <f>+H1898/SUM($F$15:F1898)-1</f>
        <v>0.15175039962182213</v>
      </c>
      <c r="M1898" s="14">
        <f t="shared" si="218"/>
        <v>0</v>
      </c>
      <c r="N1898" s="14">
        <f t="shared" si="216"/>
        <v>2585.0317178930582</v>
      </c>
      <c r="O1898" s="4">
        <f t="shared" si="217"/>
        <v>7.8862573027822638</v>
      </c>
      <c r="P1898" s="14">
        <f>+AVERAGEIF($C$15:C1898,"&lt;&gt;",$B$15:B1898)</f>
        <v>7.9815531914893629</v>
      </c>
    </row>
    <row r="1899" spans="1:16" x14ac:dyDescent="0.25">
      <c r="A1899" s="1">
        <v>43014</v>
      </c>
      <c r="B1899" s="14">
        <v>9.0739999999999998</v>
      </c>
      <c r="G1899">
        <f t="shared" si="213"/>
        <v>24176.757820141542</v>
      </c>
      <c r="H1899">
        <f t="shared" si="214"/>
        <v>23456.577808161572</v>
      </c>
      <c r="I1899" s="5">
        <f t="shared" si="212"/>
        <v>0</v>
      </c>
      <c r="J1899" s="6">
        <f>+H1899+SUM($B$4:$B$5)-SUM($F$15:F1899)</f>
        <v>29470.352545003661</v>
      </c>
      <c r="K1899" s="10">
        <f t="shared" si="215"/>
        <v>-7.8882440244421037E-4</v>
      </c>
      <c r="L1899" s="10">
        <f>+H1899/SUM($F$15:F1899)-1</f>
        <v>0.15060917385978345</v>
      </c>
      <c r="M1899" s="14">
        <f t="shared" si="218"/>
        <v>0</v>
      </c>
      <c r="N1899" s="14">
        <f t="shared" si="216"/>
        <v>2585.0317178930582</v>
      </c>
      <c r="O1899" s="4">
        <f t="shared" si="217"/>
        <v>7.8862573027822638</v>
      </c>
      <c r="P1899" s="14">
        <f>+AVERAGEIF($C$15:C1899,"&lt;&gt;",$B$15:B1899)</f>
        <v>7.9815531914893629</v>
      </c>
    </row>
    <row r="1900" spans="1:16" x14ac:dyDescent="0.25">
      <c r="A1900" s="1">
        <v>43017</v>
      </c>
      <c r="B1900" s="14">
        <v>9.0470000000000006</v>
      </c>
      <c r="G1900">
        <f t="shared" si="213"/>
        <v>24104.81904329078</v>
      </c>
      <c r="H1900">
        <f t="shared" si="214"/>
        <v>23386.781951778459</v>
      </c>
      <c r="I1900" s="5">
        <f t="shared" si="212"/>
        <v>0</v>
      </c>
      <c r="J1900" s="6">
        <f>+H1900+SUM($B$4:$B$5)-SUM($F$15:F1900)</f>
        <v>29400.556688620549</v>
      </c>
      <c r="K1900" s="10">
        <f t="shared" si="215"/>
        <v>-2.3683414128327085E-3</v>
      </c>
      <c r="L1900" s="10">
        <f>+H1900/SUM($F$15:F1900)-1</f>
        <v>0.14718549657366786</v>
      </c>
      <c r="M1900" s="14">
        <f t="shared" si="218"/>
        <v>0</v>
      </c>
      <c r="N1900" s="14">
        <f t="shared" si="216"/>
        <v>2585.0317178930582</v>
      </c>
      <c r="O1900" s="4">
        <f t="shared" si="217"/>
        <v>7.8862573027822638</v>
      </c>
      <c r="P1900" s="14">
        <f>+AVERAGEIF($C$15:C1900,"&lt;&gt;",$B$15:B1900)</f>
        <v>7.9815531914893629</v>
      </c>
    </row>
    <row r="1901" spans="1:16" x14ac:dyDescent="0.25">
      <c r="A1901" s="1">
        <v>43018</v>
      </c>
      <c r="B1901" s="14">
        <v>9.0809999999999995</v>
      </c>
      <c r="C1901">
        <f>+$B$3</f>
        <v>200</v>
      </c>
      <c r="D1901" s="7">
        <f>+$D$11</f>
        <v>2.223157894736842</v>
      </c>
      <c r="E1901">
        <v>1.54</v>
      </c>
      <c r="F1901" s="6">
        <f>+C1901-D1901-E1901</f>
        <v>196.23684210526318</v>
      </c>
      <c r="G1901">
        <f t="shared" si="213"/>
        <v>24395.408614139888</v>
      </c>
      <c r="H1901">
        <f t="shared" si="214"/>
        <v>23670.909872292086</v>
      </c>
      <c r="I1901" s="5">
        <f t="shared" si="212"/>
        <v>415000</v>
      </c>
      <c r="J1901" s="6">
        <f>+H1901+SUM($B$4:$B$5)-SUM($F$15:F1901)</f>
        <v>29488.447767028916</v>
      </c>
      <c r="K1901" s="10">
        <f t="shared" si="215"/>
        <v>2.9894358579403146E-3</v>
      </c>
      <c r="L1901" s="10">
        <f>+H1901/SUM($F$15:F1901)-1</f>
        <v>0.15005239660998382</v>
      </c>
      <c r="M1901" s="14">
        <f t="shared" si="218"/>
        <v>21.609607103321572</v>
      </c>
      <c r="N1901" s="14">
        <f t="shared" si="216"/>
        <v>2606.6413249963798</v>
      </c>
      <c r="O1901" s="4">
        <f t="shared" si="217"/>
        <v>7.8961619720702307</v>
      </c>
      <c r="P1901" s="14">
        <f>+AVERAGEIF($C$15:C1901,"&lt;&gt;",$B$15:B1901)</f>
        <v>7.9931263157894747</v>
      </c>
    </row>
    <row r="1902" spans="1:16" x14ac:dyDescent="0.25">
      <c r="A1902" s="1">
        <v>43019</v>
      </c>
      <c r="B1902" s="14">
        <v>9.0980000000000008</v>
      </c>
      <c r="G1902">
        <f t="shared" si="213"/>
        <v>24441.077807669277</v>
      </c>
      <c r="H1902">
        <f t="shared" si="214"/>
        <v>23715.222774817026</v>
      </c>
      <c r="I1902" s="5">
        <f t="shared" si="212"/>
        <v>0</v>
      </c>
      <c r="J1902" s="6">
        <f>+H1902+SUM($B$4:$B$5)-SUM($F$15:F1902)</f>
        <v>29532.760669553852</v>
      </c>
      <c r="K1902" s="10">
        <f t="shared" si="215"/>
        <v>1.5027207561084666E-3</v>
      </c>
      <c r="L1902" s="10">
        <f>+H1902/SUM($F$15:F1902)-1</f>
        <v>0.15220534130135821</v>
      </c>
      <c r="M1902" s="14">
        <f t="shared" si="218"/>
        <v>0</v>
      </c>
      <c r="N1902" s="14">
        <f t="shared" si="216"/>
        <v>2606.6413249963798</v>
      </c>
      <c r="O1902" s="4">
        <f t="shared" si="217"/>
        <v>7.8961619720702307</v>
      </c>
      <c r="P1902" s="14">
        <f>+AVERAGEIF($C$15:C1902,"&lt;&gt;",$B$15:B1902)</f>
        <v>7.9931263157894747</v>
      </c>
    </row>
    <row r="1903" spans="1:16" x14ac:dyDescent="0.25">
      <c r="A1903" s="1">
        <v>43020</v>
      </c>
      <c r="B1903" s="14">
        <v>9.1280000000000001</v>
      </c>
      <c r="G1903">
        <f t="shared" si="213"/>
        <v>24521.6705021329</v>
      </c>
      <c r="H1903">
        <f t="shared" si="214"/>
        <v>23793.422014566913</v>
      </c>
      <c r="I1903" s="5">
        <f t="shared" si="212"/>
        <v>0</v>
      </c>
      <c r="J1903" s="6">
        <f>+H1903+SUM($B$4:$B$5)-SUM($F$15:F1903)</f>
        <v>29610.959909303736</v>
      </c>
      <c r="K1903" s="10">
        <f t="shared" si="215"/>
        <v>2.6478811319017304E-3</v>
      </c>
      <c r="L1903" s="10">
        <f>+H1903/SUM($F$15:F1903)-1</f>
        <v>0.15600465546260667</v>
      </c>
      <c r="M1903" s="14">
        <f t="shared" si="218"/>
        <v>0</v>
      </c>
      <c r="N1903" s="14">
        <f t="shared" si="216"/>
        <v>2606.6413249963798</v>
      </c>
      <c r="O1903" s="4">
        <f t="shared" si="217"/>
        <v>7.8961619720702307</v>
      </c>
      <c r="P1903" s="14">
        <f>+AVERAGEIF($C$15:C1903,"&lt;&gt;",$B$15:B1903)</f>
        <v>7.9931263157894747</v>
      </c>
    </row>
    <row r="1904" spans="1:16" x14ac:dyDescent="0.25">
      <c r="A1904" s="1">
        <v>43021</v>
      </c>
      <c r="B1904" s="14">
        <v>9.1660000000000004</v>
      </c>
      <c r="G1904">
        <f t="shared" si="213"/>
        <v>24623.75458178683</v>
      </c>
      <c r="H1904">
        <f t="shared" si="214"/>
        <v>23892.474384916779</v>
      </c>
      <c r="I1904" s="5">
        <f t="shared" si="212"/>
        <v>0</v>
      </c>
      <c r="J1904" s="6">
        <f>+H1904+SUM($B$4:$B$5)-SUM($F$15:F1904)</f>
        <v>29710.012279653605</v>
      </c>
      <c r="K1904" s="10">
        <f t="shared" si="215"/>
        <v>3.3451252729819192E-3</v>
      </c>
      <c r="L1904" s="10">
        <f>+H1904/SUM($F$15:F1904)-1</f>
        <v>0.16081712006685511</v>
      </c>
      <c r="M1904" s="14">
        <f t="shared" si="218"/>
        <v>0</v>
      </c>
      <c r="N1904" s="14">
        <f t="shared" si="216"/>
        <v>2606.6413249963798</v>
      </c>
      <c r="O1904" s="4">
        <f t="shared" si="217"/>
        <v>7.8961619720702307</v>
      </c>
      <c r="P1904" s="14">
        <f>+AVERAGEIF($C$15:C1904,"&lt;&gt;",$B$15:B1904)</f>
        <v>7.9931263157894747</v>
      </c>
    </row>
    <row r="1905" spans="1:16" x14ac:dyDescent="0.25">
      <c r="A1905" s="1">
        <v>43024</v>
      </c>
      <c r="B1905" s="14">
        <v>9.2409999999999997</v>
      </c>
      <c r="G1905">
        <f t="shared" si="213"/>
        <v>24825.236317945895</v>
      </c>
      <c r="H1905">
        <f t="shared" si="214"/>
        <v>24087.972484291502</v>
      </c>
      <c r="I1905" s="5">
        <f t="shared" si="212"/>
        <v>0</v>
      </c>
      <c r="J1905" s="6">
        <f>+H1905+SUM($B$4:$B$5)-SUM($F$15:F1905)</f>
        <v>29905.510379028328</v>
      </c>
      <c r="K1905" s="10">
        <f t="shared" si="215"/>
        <v>6.5802093090552294E-3</v>
      </c>
      <c r="L1905" s="10">
        <f>+H1905/SUM($F$15:F1905)-1</f>
        <v>0.1703154054699767</v>
      </c>
      <c r="M1905" s="14">
        <f t="shared" si="218"/>
        <v>0</v>
      </c>
      <c r="N1905" s="14">
        <f t="shared" si="216"/>
        <v>2606.6413249963798</v>
      </c>
      <c r="O1905" s="4">
        <f t="shared" si="217"/>
        <v>7.8961619720702307</v>
      </c>
      <c r="P1905" s="14">
        <f>+AVERAGEIF($C$15:C1905,"&lt;&gt;",$B$15:B1905)</f>
        <v>7.9931263157894747</v>
      </c>
    </row>
    <row r="1906" spans="1:16" x14ac:dyDescent="0.25">
      <c r="A1906" s="1">
        <v>43025</v>
      </c>
      <c r="B1906" s="14">
        <v>9.2319999999999993</v>
      </c>
      <c r="G1906">
        <f t="shared" si="213"/>
        <v>24801.058509606806</v>
      </c>
      <c r="H1906">
        <f t="shared" si="214"/>
        <v>24064.512712366533</v>
      </c>
      <c r="I1906" s="5">
        <f t="shared" si="212"/>
        <v>0</v>
      </c>
      <c r="J1906" s="6">
        <f>+H1906+SUM($B$4:$B$5)-SUM($F$15:F1906)</f>
        <v>29882.050607103356</v>
      </c>
      <c r="K1906" s="10">
        <f t="shared" si="215"/>
        <v>-7.844631851333661E-4</v>
      </c>
      <c r="L1906" s="10">
        <f>+H1906/SUM($F$15:F1906)-1</f>
        <v>0.16917561122160207</v>
      </c>
      <c r="M1906" s="14">
        <f t="shared" si="218"/>
        <v>0</v>
      </c>
      <c r="N1906" s="14">
        <f t="shared" si="216"/>
        <v>2606.6413249963798</v>
      </c>
      <c r="O1906" s="4">
        <f t="shared" si="217"/>
        <v>7.8961619720702307</v>
      </c>
      <c r="P1906" s="14">
        <f>+AVERAGEIF($C$15:C1906,"&lt;&gt;",$B$15:B1906)</f>
        <v>7.9931263157894747</v>
      </c>
    </row>
    <row r="1907" spans="1:16" x14ac:dyDescent="0.25">
      <c r="A1907" s="1">
        <v>43026</v>
      </c>
      <c r="B1907" s="14">
        <v>9.2240000000000002</v>
      </c>
      <c r="G1907">
        <f t="shared" si="213"/>
        <v>24779.56712441651</v>
      </c>
      <c r="H1907">
        <f t="shared" si="214"/>
        <v>24043.659581766566</v>
      </c>
      <c r="I1907" s="5">
        <f t="shared" si="212"/>
        <v>0</v>
      </c>
      <c r="J1907" s="6">
        <f>+H1907+SUM($B$4:$B$5)-SUM($F$15:F1907)</f>
        <v>29861.197476503392</v>
      </c>
      <c r="K1907" s="10">
        <f t="shared" si="215"/>
        <v>-6.9784804510730769E-4</v>
      </c>
      <c r="L1907" s="10">
        <f>+H1907/SUM($F$15:F1907)-1</f>
        <v>0.16816246077860253</v>
      </c>
      <c r="M1907" s="14">
        <f t="shared" si="218"/>
        <v>0</v>
      </c>
      <c r="N1907" s="14">
        <f t="shared" si="216"/>
        <v>2606.6413249963798</v>
      </c>
      <c r="O1907" s="4">
        <f t="shared" si="217"/>
        <v>7.8961619720702307</v>
      </c>
      <c r="P1907" s="14">
        <f>+AVERAGEIF($C$15:C1907,"&lt;&gt;",$B$15:B1907)</f>
        <v>7.9931263157894747</v>
      </c>
    </row>
    <row r="1908" spans="1:16" x14ac:dyDescent="0.25">
      <c r="A1908" s="1">
        <v>43027</v>
      </c>
      <c r="B1908" s="14">
        <v>9.0869999999999997</v>
      </c>
      <c r="G1908">
        <f t="shared" si="213"/>
        <v>24411.52715303261</v>
      </c>
      <c r="H1908">
        <f t="shared" si="214"/>
        <v>23686.549720242059</v>
      </c>
      <c r="I1908" s="5">
        <f t="shared" si="212"/>
        <v>0</v>
      </c>
      <c r="J1908" s="6">
        <f>+H1908+SUM($B$4:$B$5)-SUM($F$15:F1908)</f>
        <v>29504.087614978886</v>
      </c>
      <c r="K1908" s="10">
        <f t="shared" si="215"/>
        <v>-1.1958993332584988E-2</v>
      </c>
      <c r="L1908" s="10">
        <f>+H1908/SUM($F$15:F1908)-1</f>
        <v>0.15081225944223342</v>
      </c>
      <c r="M1908" s="14">
        <f t="shared" si="218"/>
        <v>0</v>
      </c>
      <c r="N1908" s="14">
        <f t="shared" si="216"/>
        <v>2606.6413249963798</v>
      </c>
      <c r="O1908" s="4">
        <f t="shared" si="217"/>
        <v>7.8961619720702307</v>
      </c>
      <c r="P1908" s="14">
        <f>+AVERAGEIF($C$15:C1908,"&lt;&gt;",$B$15:B1908)</f>
        <v>7.9931263157894747</v>
      </c>
    </row>
    <row r="1909" spans="1:16" x14ac:dyDescent="0.25">
      <c r="A1909" s="1">
        <v>43028</v>
      </c>
      <c r="B1909" s="14">
        <v>9.16</v>
      </c>
      <c r="G1909">
        <f t="shared" si="213"/>
        <v>24607.636042894101</v>
      </c>
      <c r="H1909">
        <f t="shared" si="214"/>
        <v>23876.834536966795</v>
      </c>
      <c r="I1909" s="5">
        <f t="shared" si="212"/>
        <v>0</v>
      </c>
      <c r="J1909" s="6">
        <f>+H1909+SUM($B$4:$B$5)-SUM($F$15:F1909)</f>
        <v>29694.372431703621</v>
      </c>
      <c r="K1909" s="10">
        <f t="shared" si="215"/>
        <v>6.4494391152813968E-3</v>
      </c>
      <c r="L1909" s="10">
        <f>+H1909/SUM($F$15:F1909)-1</f>
        <v>0.16005725723460529</v>
      </c>
      <c r="M1909" s="14">
        <f t="shared" si="218"/>
        <v>0</v>
      </c>
      <c r="N1909" s="14">
        <f t="shared" si="216"/>
        <v>2606.6413249963798</v>
      </c>
      <c r="O1909" s="4">
        <f t="shared" si="217"/>
        <v>7.8961619720702307</v>
      </c>
      <c r="P1909" s="14">
        <f>+AVERAGEIF($C$15:C1909,"&lt;&gt;",$B$15:B1909)</f>
        <v>7.9931263157894747</v>
      </c>
    </row>
    <row r="1910" spans="1:16" x14ac:dyDescent="0.25">
      <c r="A1910" s="1">
        <v>43031</v>
      </c>
      <c r="B1910" s="14">
        <v>9.1660000000000004</v>
      </c>
      <c r="G1910">
        <f t="shared" si="213"/>
        <v>24623.754581786823</v>
      </c>
      <c r="H1910">
        <f t="shared" si="214"/>
        <v>23892.474384916772</v>
      </c>
      <c r="I1910" s="5">
        <f t="shared" si="212"/>
        <v>0</v>
      </c>
      <c r="J1910" s="6">
        <f>+H1910+SUM($B$4:$B$5)-SUM($F$15:F1910)</f>
        <v>29710.012279653598</v>
      </c>
      <c r="K1910" s="10">
        <f t="shared" si="215"/>
        <v>5.2669400526816901E-4</v>
      </c>
      <c r="L1910" s="10">
        <f>+H1910/SUM($F$15:F1910)-1</f>
        <v>0.16081712006685489</v>
      </c>
      <c r="M1910" s="14">
        <f t="shared" si="218"/>
        <v>0</v>
      </c>
      <c r="N1910" s="14">
        <f t="shared" si="216"/>
        <v>2606.6413249963798</v>
      </c>
      <c r="O1910" s="4">
        <f t="shared" si="217"/>
        <v>7.8961619720702307</v>
      </c>
      <c r="P1910" s="14">
        <f>+AVERAGEIF($C$15:C1910,"&lt;&gt;",$B$15:B1910)</f>
        <v>7.9931263157894747</v>
      </c>
    </row>
    <row r="1911" spans="1:16" x14ac:dyDescent="0.25">
      <c r="A1911" s="1">
        <v>43032</v>
      </c>
      <c r="B1911" s="14">
        <v>9.1359999999999992</v>
      </c>
      <c r="G1911">
        <f t="shared" si="213"/>
        <v>24543.161887323193</v>
      </c>
      <c r="H1911">
        <f t="shared" si="214"/>
        <v>23814.275145166877</v>
      </c>
      <c r="I1911" s="5">
        <f t="shared" si="212"/>
        <v>0</v>
      </c>
      <c r="J1911" s="6">
        <f>+H1911+SUM($B$4:$B$5)-SUM($F$15:F1911)</f>
        <v>29631.8130399037</v>
      </c>
      <c r="K1911" s="10">
        <f t="shared" si="215"/>
        <v>-2.632083723622447E-3</v>
      </c>
      <c r="L1911" s="10">
        <f>+H1911/SUM($F$15:F1911)-1</f>
        <v>0.15701780590560599</v>
      </c>
      <c r="M1911" s="14">
        <f t="shared" si="218"/>
        <v>0</v>
      </c>
      <c r="N1911" s="14">
        <f t="shared" si="216"/>
        <v>2606.6413249963798</v>
      </c>
      <c r="O1911" s="4">
        <f t="shared" si="217"/>
        <v>7.8961619720702307</v>
      </c>
      <c r="P1911" s="14">
        <f>+AVERAGEIF($C$15:C1911,"&lt;&gt;",$B$15:B1911)</f>
        <v>7.9931263157894747</v>
      </c>
    </row>
    <row r="1912" spans="1:16" x14ac:dyDescent="0.25">
      <c r="A1912" s="1">
        <v>43033</v>
      </c>
      <c r="B1912" s="14">
        <v>9.1029999999999998</v>
      </c>
      <c r="G1912">
        <f t="shared" si="213"/>
        <v>24454.509923413203</v>
      </c>
      <c r="H1912">
        <f t="shared" si="214"/>
        <v>23728.255981441998</v>
      </c>
      <c r="I1912" s="5">
        <f t="shared" si="212"/>
        <v>0</v>
      </c>
      <c r="J1912" s="6">
        <f>+H1912+SUM($B$4:$B$5)-SUM($F$15:F1912)</f>
        <v>29545.793876178821</v>
      </c>
      <c r="K1912" s="10">
        <f t="shared" si="215"/>
        <v>-2.9029328583114467E-3</v>
      </c>
      <c r="L1912" s="10">
        <f>+H1912/SUM($F$15:F1912)-1</f>
        <v>0.15283856032823251</v>
      </c>
      <c r="M1912" s="14">
        <f t="shared" si="218"/>
        <v>0</v>
      </c>
      <c r="N1912" s="14">
        <f t="shared" si="216"/>
        <v>2606.6413249963798</v>
      </c>
      <c r="O1912" s="4">
        <f t="shared" si="217"/>
        <v>7.8961619720702307</v>
      </c>
      <c r="P1912" s="14">
        <f>+AVERAGEIF($C$15:C1912,"&lt;&gt;",$B$15:B1912)</f>
        <v>7.9931263157894747</v>
      </c>
    </row>
    <row r="1913" spans="1:16" x14ac:dyDescent="0.25">
      <c r="A1913" s="1">
        <v>43034</v>
      </c>
      <c r="B1913" s="14">
        <v>9.1419999999999995</v>
      </c>
      <c r="G1913">
        <f t="shared" si="213"/>
        <v>24559.280426215915</v>
      </c>
      <c r="H1913">
        <f t="shared" si="214"/>
        <v>23829.914993116854</v>
      </c>
      <c r="I1913" s="5">
        <f t="shared" si="212"/>
        <v>0</v>
      </c>
      <c r="J1913" s="6">
        <f>+H1913+SUM($B$4:$B$5)-SUM($F$15:F1913)</f>
        <v>29647.452887853677</v>
      </c>
      <c r="K1913" s="10">
        <f t="shared" si="215"/>
        <v>3.4407270321079597E-3</v>
      </c>
      <c r="L1913" s="10">
        <f>+H1913/SUM($F$15:F1913)-1</f>
        <v>0.15777766873785559</v>
      </c>
      <c r="M1913" s="14">
        <f t="shared" si="218"/>
        <v>0</v>
      </c>
      <c r="N1913" s="14">
        <f t="shared" si="216"/>
        <v>2606.6413249963798</v>
      </c>
      <c r="O1913" s="4">
        <f t="shared" si="217"/>
        <v>7.8961619720702307</v>
      </c>
      <c r="P1913" s="14">
        <f>+AVERAGEIF($C$15:C1913,"&lt;&gt;",$B$15:B1913)</f>
        <v>7.9931263157894747</v>
      </c>
    </row>
    <row r="1914" spans="1:16" x14ac:dyDescent="0.25">
      <c r="A1914" s="1">
        <v>43035</v>
      </c>
      <c r="B1914" s="14">
        <v>9.2520000000000007</v>
      </c>
      <c r="G1914">
        <f t="shared" si="213"/>
        <v>24854.786972582551</v>
      </c>
      <c r="H1914">
        <f t="shared" si="214"/>
        <v>24116.645538866458</v>
      </c>
      <c r="I1914" s="5">
        <f t="shared" si="212"/>
        <v>0</v>
      </c>
      <c r="J1914" s="6">
        <f>+H1914+SUM($B$4:$B$5)-SUM($F$15:F1914)</f>
        <v>29934.183433603288</v>
      </c>
      <c r="K1914" s="10">
        <f t="shared" si="215"/>
        <v>9.6713382709205931E-3</v>
      </c>
      <c r="L1914" s="10">
        <f>+H1914/SUM($F$15:F1914)-1</f>
        <v>0.17170848732910104</v>
      </c>
      <c r="M1914" s="14">
        <f t="shared" si="218"/>
        <v>0</v>
      </c>
      <c r="N1914" s="14">
        <f t="shared" si="216"/>
        <v>2606.6413249963798</v>
      </c>
      <c r="O1914" s="4">
        <f t="shared" si="217"/>
        <v>7.8961619720702307</v>
      </c>
      <c r="P1914" s="14">
        <f>+AVERAGEIF($C$15:C1914,"&lt;&gt;",$B$15:B1914)</f>
        <v>7.9931263157894747</v>
      </c>
    </row>
    <row r="1915" spans="1:16" x14ac:dyDescent="0.25">
      <c r="A1915" s="1">
        <v>43039</v>
      </c>
      <c r="B1915" s="14">
        <v>9.27</v>
      </c>
      <c r="G1915">
        <f t="shared" si="213"/>
        <v>24903.142589260722</v>
      </c>
      <c r="H1915">
        <f t="shared" si="214"/>
        <v>24163.565082716388</v>
      </c>
      <c r="I1915" s="5">
        <f t="shared" si="212"/>
        <v>0</v>
      </c>
      <c r="J1915" s="6">
        <f>+H1915+SUM($B$4:$B$5)-SUM($F$15:F1915)</f>
        <v>29981.102977453218</v>
      </c>
      <c r="K1915" s="10">
        <f t="shared" si="215"/>
        <v>1.5674235428537742E-3</v>
      </c>
      <c r="L1915" s="10">
        <f>+H1915/SUM($F$15:F1915)-1</f>
        <v>0.17398807582585007</v>
      </c>
      <c r="M1915" s="14">
        <f t="shared" si="218"/>
        <v>0</v>
      </c>
      <c r="N1915" s="14">
        <f t="shared" si="216"/>
        <v>2606.6413249963798</v>
      </c>
      <c r="O1915" s="4">
        <f t="shared" si="217"/>
        <v>7.8961619720702307</v>
      </c>
      <c r="P1915" s="14">
        <f>+AVERAGEIF($C$15:C1915,"&lt;&gt;",$B$15:B1915)</f>
        <v>7.9931263157894747</v>
      </c>
    </row>
    <row r="1916" spans="1:16" x14ac:dyDescent="0.25">
      <c r="A1916" s="1">
        <v>43041</v>
      </c>
      <c r="B1916" s="14">
        <v>9.32</v>
      </c>
      <c r="G1916">
        <f t="shared" si="213"/>
        <v>25037.463746700105</v>
      </c>
      <c r="H1916">
        <f t="shared" si="214"/>
        <v>24293.897148966211</v>
      </c>
      <c r="I1916" s="5">
        <f t="shared" si="212"/>
        <v>0</v>
      </c>
      <c r="J1916" s="6">
        <f>+H1916+SUM($B$4:$B$5)-SUM($F$15:F1916)</f>
        <v>30111.435043703033</v>
      </c>
      <c r="K1916" s="10">
        <f t="shared" si="215"/>
        <v>4.3471404753796516E-3</v>
      </c>
      <c r="L1916" s="10">
        <f>+H1916/SUM($F$15:F1916)-1</f>
        <v>0.18032026609459817</v>
      </c>
      <c r="M1916" s="14">
        <f t="shared" si="218"/>
        <v>0</v>
      </c>
      <c r="N1916" s="14">
        <f t="shared" si="216"/>
        <v>2606.6413249963798</v>
      </c>
      <c r="O1916" s="4">
        <f t="shared" si="217"/>
        <v>7.8961619720702307</v>
      </c>
      <c r="P1916" s="14">
        <f>+AVERAGEIF($C$15:C1916,"&lt;&gt;",$B$15:B1916)</f>
        <v>7.9931263157894747</v>
      </c>
    </row>
    <row r="1917" spans="1:16" x14ac:dyDescent="0.25">
      <c r="A1917" s="1">
        <v>43042</v>
      </c>
      <c r="B1917" s="14">
        <v>9.36</v>
      </c>
      <c r="G1917">
        <f t="shared" si="213"/>
        <v>25144.920672651602</v>
      </c>
      <c r="H1917">
        <f t="shared" si="214"/>
        <v>24398.162801966064</v>
      </c>
      <c r="I1917" s="5">
        <f t="shared" si="212"/>
        <v>0</v>
      </c>
      <c r="J1917" s="6">
        <f>+H1917+SUM($B$4:$B$5)-SUM($F$15:F1917)</f>
        <v>30215.70069670289</v>
      </c>
      <c r="K1917" s="10">
        <f t="shared" si="215"/>
        <v>3.4626597121170111E-3</v>
      </c>
      <c r="L1917" s="10">
        <f>+H1917/SUM($F$15:F1917)-1</f>
        <v>0.18538601830959633</v>
      </c>
      <c r="M1917" s="14">
        <f t="shared" si="218"/>
        <v>0</v>
      </c>
      <c r="N1917" s="14">
        <f t="shared" si="216"/>
        <v>2606.6413249963798</v>
      </c>
      <c r="O1917" s="4">
        <f t="shared" si="217"/>
        <v>7.8961619720702307</v>
      </c>
      <c r="P1917" s="14">
        <f>+AVERAGEIF($C$15:C1917,"&lt;&gt;",$B$15:B1917)</f>
        <v>7.9931263157894747</v>
      </c>
    </row>
    <row r="1918" spans="1:16" x14ac:dyDescent="0.25">
      <c r="A1918" s="1">
        <v>43045</v>
      </c>
      <c r="B1918" s="14">
        <v>9.42</v>
      </c>
      <c r="G1918">
        <f t="shared" si="213"/>
        <v>25306.106061578856</v>
      </c>
      <c r="H1918">
        <f t="shared" si="214"/>
        <v>24554.561281465845</v>
      </c>
      <c r="I1918" s="5">
        <f t="shared" si="212"/>
        <v>0</v>
      </c>
      <c r="J1918" s="6">
        <f>+H1918+SUM($B$4:$B$5)-SUM($F$15:F1918)</f>
        <v>30372.099176202672</v>
      </c>
      <c r="K1918" s="10">
        <f t="shared" si="215"/>
        <v>5.1760666108546793E-3</v>
      </c>
      <c r="L1918" s="10">
        <f>+H1918/SUM($F$15:F1918)-1</f>
        <v>0.19298464663209369</v>
      </c>
      <c r="M1918" s="14">
        <f t="shared" si="218"/>
        <v>0</v>
      </c>
      <c r="N1918" s="14">
        <f t="shared" si="216"/>
        <v>2606.6413249963798</v>
      </c>
      <c r="O1918" s="4">
        <f t="shared" si="217"/>
        <v>7.8961619720702307</v>
      </c>
      <c r="P1918" s="14">
        <f>+AVERAGEIF($C$15:C1918,"&lt;&gt;",$B$15:B1918)</f>
        <v>7.9931263157894747</v>
      </c>
    </row>
    <row r="1919" spans="1:16" x14ac:dyDescent="0.25">
      <c r="A1919" s="1">
        <v>43046</v>
      </c>
      <c r="B1919" s="14">
        <v>9.4589999999999996</v>
      </c>
      <c r="G1919">
        <f t="shared" si="213"/>
        <v>25410.876564381571</v>
      </c>
      <c r="H1919">
        <f t="shared" si="214"/>
        <v>24656.220293140705</v>
      </c>
      <c r="I1919" s="5">
        <f t="shared" si="212"/>
        <v>0</v>
      </c>
      <c r="J1919" s="6">
        <f>+H1919+SUM($B$4:$B$5)-SUM($F$15:F1919)</f>
        <v>30473.758187877535</v>
      </c>
      <c r="K1919" s="10">
        <f t="shared" si="215"/>
        <v>3.3471183893181156E-3</v>
      </c>
      <c r="L1919" s="10">
        <f>+H1919/SUM($F$15:F1919)-1</f>
        <v>0.197923755041717</v>
      </c>
      <c r="M1919" s="14">
        <f t="shared" si="218"/>
        <v>0</v>
      </c>
      <c r="N1919" s="14">
        <f t="shared" si="216"/>
        <v>2606.6413249963798</v>
      </c>
      <c r="O1919" s="4">
        <f t="shared" si="217"/>
        <v>7.8961619720702307</v>
      </c>
      <c r="P1919" s="14">
        <f>+AVERAGEIF($C$15:C1919,"&lt;&gt;",$B$15:B1919)</f>
        <v>7.9931263157894747</v>
      </c>
    </row>
    <row r="1920" spans="1:16" x14ac:dyDescent="0.25">
      <c r="A1920" s="1">
        <v>43047</v>
      </c>
      <c r="B1920" s="14">
        <v>9.4440000000000008</v>
      </c>
      <c r="C1920">
        <f>+$B$3</f>
        <v>200</v>
      </c>
      <c r="D1920" s="7">
        <f>+$D$11</f>
        <v>2.223157894736842</v>
      </c>
      <c r="E1920">
        <v>1.54</v>
      </c>
      <c r="F1920" s="6">
        <f>+C1920-D1920-E1920</f>
        <v>196.23684210526318</v>
      </c>
      <c r="G1920">
        <f t="shared" si="213"/>
        <v>25570.580217149763</v>
      </c>
      <c r="H1920">
        <f t="shared" si="214"/>
        <v>24813.357515371026</v>
      </c>
      <c r="I1920" s="5">
        <f t="shared" si="212"/>
        <v>409200</v>
      </c>
      <c r="J1920" s="6">
        <f>+H1920+SUM($B$4:$B$5)-SUM($F$15:F1920)</f>
        <v>30434.658568002589</v>
      </c>
      <c r="K1920" s="10">
        <f t="shared" si="215"/>
        <v>-1.2830586773672215E-3</v>
      </c>
      <c r="L1920" s="10">
        <f>+H1920/SUM($F$15:F1920)-1</f>
        <v>0.19417281987780899</v>
      </c>
      <c r="M1920" s="14">
        <f t="shared" si="218"/>
        <v>20.778996410976617</v>
      </c>
      <c r="N1920" s="14">
        <f t="shared" si="216"/>
        <v>2627.4203214073564</v>
      </c>
      <c r="O1920" s="4">
        <f t="shared" si="217"/>
        <v>7.9084030743274818</v>
      </c>
      <c r="P1920" s="14">
        <f>+AVERAGEIF($C$15:C1920,"&lt;&gt;",$B$15:B1920)</f>
        <v>8.0082395833333333</v>
      </c>
    </row>
    <row r="1921" spans="1:16" x14ac:dyDescent="0.25">
      <c r="A1921" s="1">
        <v>43048</v>
      </c>
      <c r="B1921" s="14">
        <v>9.4009999999999998</v>
      </c>
      <c r="G1921">
        <f t="shared" si="213"/>
        <v>25454.153390663374</v>
      </c>
      <c r="H1921">
        <f t="shared" si="214"/>
        <v>24700.378441550507</v>
      </c>
      <c r="I1921" s="5">
        <f t="shared" si="212"/>
        <v>0</v>
      </c>
      <c r="J1921" s="6">
        <f>+H1921+SUM($B$4:$B$5)-SUM($F$15:F1921)</f>
        <v>30321.67949418207</v>
      </c>
      <c r="K1921" s="10">
        <f t="shared" si="215"/>
        <v>-3.7121846978529494E-3</v>
      </c>
      <c r="L1921" s="10">
        <f>+H1921/SUM($F$15:F1921)-1</f>
        <v>0.18873556540356629</v>
      </c>
      <c r="M1921" s="14">
        <f t="shared" si="218"/>
        <v>0</v>
      </c>
      <c r="N1921" s="14">
        <f t="shared" si="216"/>
        <v>2627.4203214073564</v>
      </c>
      <c r="O1921" s="4">
        <f t="shared" si="217"/>
        <v>7.9084030743274818</v>
      </c>
      <c r="P1921" s="14">
        <f>+AVERAGEIF($C$15:C1921,"&lt;&gt;",$B$15:B1921)</f>
        <v>8.0082395833333333</v>
      </c>
    </row>
    <row r="1922" spans="1:16" x14ac:dyDescent="0.25">
      <c r="A1922" s="1">
        <v>43049</v>
      </c>
      <c r="B1922" s="14">
        <v>9.3260000000000005</v>
      </c>
      <c r="G1922">
        <f t="shared" si="213"/>
        <v>25251.083344466188</v>
      </c>
      <c r="H1922">
        <f t="shared" si="214"/>
        <v>24503.321917444955</v>
      </c>
      <c r="I1922" s="5">
        <f t="shared" si="212"/>
        <v>0</v>
      </c>
      <c r="J1922" s="6">
        <f>+H1922+SUM($B$4:$B$5)-SUM($F$15:F1922)</f>
        <v>30124.622970076518</v>
      </c>
      <c r="K1922" s="10">
        <f t="shared" si="215"/>
        <v>-6.4988657420299578E-3</v>
      </c>
      <c r="L1922" s="10">
        <f>+H1922/SUM($F$15:F1922)-1</f>
        <v>0.17925198201825965</v>
      </c>
      <c r="M1922" s="14">
        <f t="shared" si="218"/>
        <v>0</v>
      </c>
      <c r="N1922" s="14">
        <f t="shared" si="216"/>
        <v>2627.4203214073564</v>
      </c>
      <c r="O1922" s="4">
        <f t="shared" si="217"/>
        <v>7.9084030743274818</v>
      </c>
      <c r="P1922" s="14">
        <f>+AVERAGEIF($C$15:C1922,"&lt;&gt;",$B$15:B1922)</f>
        <v>8.0082395833333333</v>
      </c>
    </row>
    <row r="1923" spans="1:16" x14ac:dyDescent="0.25">
      <c r="A1923" s="1">
        <v>43052</v>
      </c>
      <c r="B1923" s="14">
        <v>9.2829999999999995</v>
      </c>
      <c r="G1923">
        <f t="shared" si="213"/>
        <v>25134.656517979798</v>
      </c>
      <c r="H1923">
        <f t="shared" si="214"/>
        <v>24390.342843624436</v>
      </c>
      <c r="I1923" s="5">
        <f t="shared" si="212"/>
        <v>0</v>
      </c>
      <c r="J1923" s="6">
        <f>+H1923+SUM($B$4:$B$5)-SUM($F$15:F1923)</f>
        <v>30011.643896255999</v>
      </c>
      <c r="K1923" s="10">
        <f t="shared" si="215"/>
        <v>-3.750389637498297E-3</v>
      </c>
      <c r="L1923" s="10">
        <f>+H1923/SUM($F$15:F1923)-1</f>
        <v>0.17381472754401694</v>
      </c>
      <c r="M1923" s="14">
        <f t="shared" si="218"/>
        <v>0</v>
      </c>
      <c r="N1923" s="14">
        <f t="shared" si="216"/>
        <v>2627.4203214073564</v>
      </c>
      <c r="O1923" s="4">
        <f t="shared" si="217"/>
        <v>7.9084030743274818</v>
      </c>
      <c r="P1923" s="14">
        <f>+AVERAGEIF($C$15:C1923,"&lt;&gt;",$B$15:B1923)</f>
        <v>8.0082395833333333</v>
      </c>
    </row>
    <row r="1924" spans="1:16" x14ac:dyDescent="0.25">
      <c r="A1924" s="1">
        <v>43053</v>
      </c>
      <c r="B1924" s="14">
        <v>9.1739999999999995</v>
      </c>
      <c r="G1924">
        <f t="shared" si="213"/>
        <v>24839.528050839886</v>
      </c>
      <c r="H1924">
        <f t="shared" si="214"/>
        <v>24103.954028591033</v>
      </c>
      <c r="I1924" s="5">
        <f t="shared" si="212"/>
        <v>0</v>
      </c>
      <c r="J1924" s="6">
        <f>+H1924+SUM($B$4:$B$5)-SUM($F$15:F1924)</f>
        <v>29725.255081222596</v>
      </c>
      <c r="K1924" s="10">
        <f t="shared" si="215"/>
        <v>-9.5425900701536781E-3</v>
      </c>
      <c r="L1924" s="10">
        <f>+H1924/SUM($F$15:F1924)-1</f>
        <v>0.16003191969070474</v>
      </c>
      <c r="M1924" s="14">
        <f t="shared" si="218"/>
        <v>0</v>
      </c>
      <c r="N1924" s="14">
        <f t="shared" si="216"/>
        <v>2627.4203214073564</v>
      </c>
      <c r="O1924" s="4">
        <f t="shared" si="217"/>
        <v>7.9084030743274818</v>
      </c>
      <c r="P1924" s="14">
        <f>+AVERAGEIF($C$15:C1924,"&lt;&gt;",$B$15:B1924)</f>
        <v>8.0082395833333333</v>
      </c>
    </row>
    <row r="1925" spans="1:16" x14ac:dyDescent="0.25">
      <c r="A1925" s="1">
        <v>43054</v>
      </c>
      <c r="B1925" s="14">
        <v>9.0839999999999996</v>
      </c>
      <c r="G1925">
        <f t="shared" si="213"/>
        <v>24595.843995403262</v>
      </c>
      <c r="H1925">
        <f t="shared" si="214"/>
        <v>23867.48619966437</v>
      </c>
      <c r="I1925" s="5">
        <f t="shared" si="212"/>
        <v>0</v>
      </c>
      <c r="J1925" s="6">
        <f>+H1925+SUM($B$4:$B$5)-SUM($F$15:F1925)</f>
        <v>29488.787252295937</v>
      </c>
      <c r="K1925" s="10">
        <f t="shared" si="215"/>
        <v>-7.9551152136634329E-3</v>
      </c>
      <c r="L1925" s="10">
        <f>+H1925/SUM($F$15:F1925)-1</f>
        <v>0.14865161962833673</v>
      </c>
      <c r="M1925" s="14">
        <f t="shared" si="218"/>
        <v>0</v>
      </c>
      <c r="N1925" s="14">
        <f t="shared" si="216"/>
        <v>2627.4203214073564</v>
      </c>
      <c r="O1925" s="4">
        <f t="shared" si="217"/>
        <v>7.9084030743274818</v>
      </c>
      <c r="P1925" s="14">
        <f>+AVERAGEIF($C$15:C1925,"&lt;&gt;",$B$15:B1925)</f>
        <v>8.0082395833333333</v>
      </c>
    </row>
    <row r="1926" spans="1:16" x14ac:dyDescent="0.25">
      <c r="A1926" s="1">
        <v>43055</v>
      </c>
      <c r="B1926" s="14">
        <v>9.2050000000000001</v>
      </c>
      <c r="G1926">
        <f t="shared" si="213"/>
        <v>24923.463669934725</v>
      </c>
      <c r="H1926">
        <f t="shared" si="214"/>
        <v>24185.404058554661</v>
      </c>
      <c r="I1926" s="5">
        <f t="shared" si="212"/>
        <v>0</v>
      </c>
      <c r="J1926" s="6">
        <f>+H1926+SUM($B$4:$B$5)-SUM($F$15:F1926)</f>
        <v>29806.705111186224</v>
      </c>
      <c r="K1926" s="10">
        <f t="shared" si="215"/>
        <v>1.0780974346970895E-2</v>
      </c>
      <c r="L1926" s="10">
        <f>+H1926/SUM($F$15:F1926)-1</f>
        <v>0.16395180082329808</v>
      </c>
      <c r="M1926" s="14">
        <f t="shared" si="218"/>
        <v>0</v>
      </c>
      <c r="N1926" s="14">
        <f t="shared" si="216"/>
        <v>2627.4203214073564</v>
      </c>
      <c r="O1926" s="4">
        <f t="shared" si="217"/>
        <v>7.9084030743274818</v>
      </c>
      <c r="P1926" s="14">
        <f>+AVERAGEIF($C$15:C1926,"&lt;&gt;",$B$15:B1926)</f>
        <v>8.0082395833333333</v>
      </c>
    </row>
    <row r="1927" spans="1:16" x14ac:dyDescent="0.25">
      <c r="A1927" s="1">
        <v>43056</v>
      </c>
      <c r="B1927" s="14">
        <v>9.2759999999999998</v>
      </c>
      <c r="G1927">
        <f t="shared" si="213"/>
        <v>25115.703313668058</v>
      </c>
      <c r="H1927">
        <f t="shared" si="214"/>
        <v>24371.950901374581</v>
      </c>
      <c r="I1927" s="5">
        <f t="shared" si="212"/>
        <v>0</v>
      </c>
      <c r="J1927" s="6">
        <f>+H1927+SUM($B$4:$B$5)-SUM($F$15:F1927)</f>
        <v>29993.251954006148</v>
      </c>
      <c r="K1927" s="10">
        <f t="shared" si="215"/>
        <v>6.258552970684228E-3</v>
      </c>
      <c r="L1927" s="10">
        <f>+H1927/SUM($F$15:F1927)-1</f>
        <v>0.17292959309472167</v>
      </c>
      <c r="M1927" s="14">
        <f t="shared" si="218"/>
        <v>0</v>
      </c>
      <c r="N1927" s="14">
        <f t="shared" si="216"/>
        <v>2627.4203214073564</v>
      </c>
      <c r="O1927" s="4">
        <f t="shared" si="217"/>
        <v>7.9084030743274818</v>
      </c>
      <c r="P1927" s="14">
        <f>+AVERAGEIF($C$15:C1927,"&lt;&gt;",$B$15:B1927)</f>
        <v>8.0082395833333333</v>
      </c>
    </row>
    <row r="1928" spans="1:16" x14ac:dyDescent="0.25">
      <c r="A1928" s="1">
        <v>43059</v>
      </c>
      <c r="B1928" s="14">
        <v>9.298</v>
      </c>
      <c r="G1928">
        <f t="shared" si="213"/>
        <v>25175.270527219236</v>
      </c>
      <c r="H1928">
        <f t="shared" si="214"/>
        <v>24429.754148445547</v>
      </c>
      <c r="I1928" s="5">
        <f t="shared" si="212"/>
        <v>0</v>
      </c>
      <c r="J1928" s="6">
        <f>+H1928+SUM($B$4:$B$5)-SUM($F$15:F1928)</f>
        <v>30051.055201077106</v>
      </c>
      <c r="K1928" s="10">
        <f t="shared" si="215"/>
        <v>1.9272083987291744E-3</v>
      </c>
      <c r="L1928" s="10">
        <f>+H1928/SUM($F$15:F1928)-1</f>
        <v>0.17571144422107832</v>
      </c>
      <c r="M1928" s="14">
        <f t="shared" si="218"/>
        <v>0</v>
      </c>
      <c r="N1928" s="14">
        <f t="shared" si="216"/>
        <v>2627.4203214073564</v>
      </c>
      <c r="O1928" s="4">
        <f t="shared" si="217"/>
        <v>7.9084030743274818</v>
      </c>
      <c r="P1928" s="14">
        <f>+AVERAGEIF($C$15:C1928,"&lt;&gt;",$B$15:B1928)</f>
        <v>8.0082395833333333</v>
      </c>
    </row>
    <row r="1929" spans="1:16" x14ac:dyDescent="0.25">
      <c r="A1929" s="1">
        <v>43060</v>
      </c>
      <c r="B1929" s="14">
        <v>9.4250000000000007</v>
      </c>
      <c r="G1929">
        <f t="shared" si="213"/>
        <v>25519.135805446476</v>
      </c>
      <c r="H1929">
        <f t="shared" si="214"/>
        <v>24763.436529264283</v>
      </c>
      <c r="I1929" s="5">
        <f t="shared" si="212"/>
        <v>0</v>
      </c>
      <c r="J1929" s="6">
        <f>+H1929+SUM($B$4:$B$5)-SUM($F$15:F1929)</f>
        <v>30384.737581895846</v>
      </c>
      <c r="K1929" s="10">
        <f t="shared" si="215"/>
        <v>1.1103849052421344E-2</v>
      </c>
      <c r="L1929" s="10">
        <f>+H1929/SUM($F$15:F1929)-1</f>
        <v>0.19177031208686435</v>
      </c>
      <c r="M1929" s="14">
        <f t="shared" si="218"/>
        <v>0</v>
      </c>
      <c r="N1929" s="14">
        <f t="shared" si="216"/>
        <v>2627.4203214073564</v>
      </c>
      <c r="O1929" s="4">
        <f t="shared" si="217"/>
        <v>7.9084030743274818</v>
      </c>
      <c r="P1929" s="14">
        <f>+AVERAGEIF($C$15:C1929,"&lt;&gt;",$B$15:B1929)</f>
        <v>8.0082395833333333</v>
      </c>
    </row>
    <row r="1930" spans="1:16" x14ac:dyDescent="0.25">
      <c r="A1930" s="1">
        <v>43061</v>
      </c>
      <c r="B1930" s="14">
        <v>9.4149999999999991</v>
      </c>
      <c r="G1930">
        <f t="shared" si="213"/>
        <v>25492.05979928685</v>
      </c>
      <c r="H1930">
        <f t="shared" si="214"/>
        <v>24737.162326050206</v>
      </c>
      <c r="I1930" s="5">
        <f t="shared" si="212"/>
        <v>0</v>
      </c>
      <c r="J1930" s="6">
        <f>+H1930+SUM($B$4:$B$5)-SUM($F$15:F1930)</f>
        <v>30358.463378681772</v>
      </c>
      <c r="K1930" s="10">
        <f t="shared" si="215"/>
        <v>-8.6471713449087773E-4</v>
      </c>
      <c r="L1930" s="10">
        <f>+H1930/SUM($F$15:F1930)-1</f>
        <v>0.19050583430215662</v>
      </c>
      <c r="M1930" s="14">
        <f t="shared" si="218"/>
        <v>0</v>
      </c>
      <c r="N1930" s="14">
        <f t="shared" si="216"/>
        <v>2627.4203214073564</v>
      </c>
      <c r="O1930" s="4">
        <f t="shared" si="217"/>
        <v>7.9084030743274818</v>
      </c>
      <c r="P1930" s="14">
        <f>+AVERAGEIF($C$15:C1930,"&lt;&gt;",$B$15:B1930)</f>
        <v>8.0082395833333333</v>
      </c>
    </row>
    <row r="1931" spans="1:16" x14ac:dyDescent="0.25">
      <c r="A1931" s="1">
        <v>43062</v>
      </c>
      <c r="B1931" s="14">
        <v>9.3369999999999997</v>
      </c>
      <c r="G1931">
        <f t="shared" si="213"/>
        <v>25280.866951241776</v>
      </c>
      <c r="H1931">
        <f t="shared" si="214"/>
        <v>24532.223540980434</v>
      </c>
      <c r="I1931" s="5">
        <f t="shared" si="212"/>
        <v>0</v>
      </c>
      <c r="J1931" s="6">
        <f>+H1931+SUM($B$4:$B$5)-SUM($F$15:F1931)</f>
        <v>30153.524593611997</v>
      </c>
      <c r="K1931" s="10">
        <f t="shared" si="215"/>
        <v>-6.7506310353535603E-3</v>
      </c>
      <c r="L1931" s="10">
        <f>+H1931/SUM($F$15:F1931)-1</f>
        <v>0.18064290758143797</v>
      </c>
      <c r="M1931" s="14">
        <f t="shared" si="218"/>
        <v>0</v>
      </c>
      <c r="N1931" s="14">
        <f t="shared" si="216"/>
        <v>2627.4203214073564</v>
      </c>
      <c r="O1931" s="4">
        <f t="shared" si="217"/>
        <v>7.9084030743274818</v>
      </c>
      <c r="P1931" s="14">
        <f>+AVERAGEIF($C$15:C1931,"&lt;&gt;",$B$15:B1931)</f>
        <v>8.0082395833333333</v>
      </c>
    </row>
    <row r="1932" spans="1:16" x14ac:dyDescent="0.25">
      <c r="A1932" s="1">
        <v>43063</v>
      </c>
      <c r="B1932" s="14">
        <v>9.2739999999999991</v>
      </c>
      <c r="G1932">
        <f t="shared" si="213"/>
        <v>25110.288112436137</v>
      </c>
      <c r="H1932">
        <f t="shared" si="214"/>
        <v>24366.696060731767</v>
      </c>
      <c r="I1932" s="5">
        <f t="shared" si="212"/>
        <v>0</v>
      </c>
      <c r="J1932" s="6">
        <f>+H1932+SUM($B$4:$B$5)-SUM($F$15:F1932)</f>
        <v>29987.99711336333</v>
      </c>
      <c r="K1932" s="10">
        <f t="shared" si="215"/>
        <v>-5.4894902827954395E-3</v>
      </c>
      <c r="L1932" s="10">
        <f>+H1932/SUM($F$15:F1932)-1</f>
        <v>0.17267669753778003</v>
      </c>
      <c r="M1932" s="14">
        <f t="shared" si="218"/>
        <v>0</v>
      </c>
      <c r="N1932" s="14">
        <f t="shared" si="216"/>
        <v>2627.4203214073564</v>
      </c>
      <c r="O1932" s="4">
        <f t="shared" si="217"/>
        <v>7.9084030743274818</v>
      </c>
      <c r="P1932" s="14">
        <f>+AVERAGEIF($C$15:C1932,"&lt;&gt;",$B$15:B1932)</f>
        <v>8.0082395833333333</v>
      </c>
    </row>
    <row r="1933" spans="1:16" x14ac:dyDescent="0.25">
      <c r="A1933" s="1">
        <v>43066</v>
      </c>
      <c r="B1933" s="14">
        <v>9.2159999999999993</v>
      </c>
      <c r="G1933">
        <f t="shared" si="213"/>
        <v>24953.247276710314</v>
      </c>
      <c r="H1933">
        <f t="shared" si="214"/>
        <v>24214.30568209014</v>
      </c>
      <c r="I1933" s="5">
        <f t="shared" si="212"/>
        <v>0</v>
      </c>
      <c r="J1933" s="6">
        <f>+H1933+SUM($B$4:$B$5)-SUM($F$15:F1933)</f>
        <v>29835.606734721703</v>
      </c>
      <c r="K1933" s="10">
        <f t="shared" si="215"/>
        <v>-5.0817124620076148E-3</v>
      </c>
      <c r="L1933" s="10">
        <f>+H1933/SUM($F$15:F1933)-1</f>
        <v>0.1653427263864764</v>
      </c>
      <c r="M1933" s="14">
        <f t="shared" si="218"/>
        <v>0</v>
      </c>
      <c r="N1933" s="14">
        <f t="shared" si="216"/>
        <v>2627.4203214073564</v>
      </c>
      <c r="O1933" s="4">
        <f t="shared" si="217"/>
        <v>7.9084030743274818</v>
      </c>
      <c r="P1933" s="14">
        <f>+AVERAGEIF($C$15:C1933,"&lt;&gt;",$B$15:B1933)</f>
        <v>8.0082395833333333</v>
      </c>
    </row>
    <row r="1934" spans="1:16" x14ac:dyDescent="0.25">
      <c r="A1934" s="1">
        <v>43067</v>
      </c>
      <c r="B1934" s="14">
        <v>9.2720000000000002</v>
      </c>
      <c r="G1934">
        <f t="shared" si="213"/>
        <v>25104.872911204217</v>
      </c>
      <c r="H1934">
        <f t="shared" si="214"/>
        <v>24361.441220088956</v>
      </c>
      <c r="I1934" s="5">
        <f t="shared" si="212"/>
        <v>0</v>
      </c>
      <c r="J1934" s="6">
        <f>+H1934+SUM($B$4:$B$5)-SUM($F$15:F1934)</f>
        <v>29982.742272720519</v>
      </c>
      <c r="K1934" s="10">
        <f t="shared" si="215"/>
        <v>4.9315416745852048E-3</v>
      </c>
      <c r="L1934" s="10">
        <f>+H1934/SUM($F$15:F1934)-1</f>
        <v>0.17242380198083884</v>
      </c>
      <c r="M1934" s="14">
        <f t="shared" si="218"/>
        <v>0</v>
      </c>
      <c r="N1934" s="14">
        <f t="shared" si="216"/>
        <v>2627.4203214073564</v>
      </c>
      <c r="O1934" s="4">
        <f t="shared" si="217"/>
        <v>7.9084030743274818</v>
      </c>
      <c r="P1934" s="14">
        <f>+AVERAGEIF($C$15:C1934,"&lt;&gt;",$B$15:B1934)</f>
        <v>8.0082395833333333</v>
      </c>
    </row>
    <row r="1935" spans="1:16" x14ac:dyDescent="0.25">
      <c r="A1935" s="1">
        <v>43068</v>
      </c>
      <c r="B1935" s="14">
        <v>9.2490000000000006</v>
      </c>
      <c r="G1935">
        <f t="shared" si="213"/>
        <v>25042.59809703708</v>
      </c>
      <c r="H1935">
        <f t="shared" si="214"/>
        <v>24301.010552696585</v>
      </c>
      <c r="I1935" s="5">
        <f t="shared" si="212"/>
        <v>0</v>
      </c>
      <c r="J1935" s="6">
        <f>+H1935+SUM($B$4:$B$5)-SUM($F$15:F1935)</f>
        <v>29922.311605328148</v>
      </c>
      <c r="K1935" s="10">
        <f t="shared" si="215"/>
        <v>-2.0155150200305005E-3</v>
      </c>
      <c r="L1935" s="10">
        <f>+H1935/SUM($F$15:F1935)-1</f>
        <v>0.16951550307601138</v>
      </c>
      <c r="M1935" s="14">
        <f t="shared" si="218"/>
        <v>0</v>
      </c>
      <c r="N1935" s="14">
        <f t="shared" si="216"/>
        <v>2627.4203214073564</v>
      </c>
      <c r="O1935" s="4">
        <f t="shared" si="217"/>
        <v>7.9084030743274818</v>
      </c>
      <c r="P1935" s="14">
        <f>+AVERAGEIF($C$15:C1935,"&lt;&gt;",$B$15:B1935)</f>
        <v>8.0082395833333333</v>
      </c>
    </row>
    <row r="1936" spans="1:16" x14ac:dyDescent="0.25">
      <c r="A1936" s="1">
        <v>43069</v>
      </c>
      <c r="B1936" s="14">
        <v>9.032</v>
      </c>
      <c r="G1936">
        <f t="shared" si="213"/>
        <v>24455.048763373215</v>
      </c>
      <c r="H1936">
        <f t="shared" si="214"/>
        <v>23730.86034295119</v>
      </c>
      <c r="I1936" s="5">
        <f t="shared" ref="I1936:I1999" si="219">+C1936*(MAX($A:$A)-A1936)</f>
        <v>0</v>
      </c>
      <c r="J1936" s="6">
        <f>+H1936+SUM($B$4:$B$5)-SUM($F$15:F1936)</f>
        <v>29352.161395582749</v>
      </c>
      <c r="K1936" s="10">
        <f t="shared" si="215"/>
        <v>-1.9054350387951779E-2</v>
      </c>
      <c r="L1936" s="10">
        <f>+H1936/SUM($F$15:F1936)-1</f>
        <v>0.14207633514785756</v>
      </c>
      <c r="M1936" s="14">
        <f t="shared" si="218"/>
        <v>0</v>
      </c>
      <c r="N1936" s="14">
        <f t="shared" si="216"/>
        <v>2627.4203214073564</v>
      </c>
      <c r="O1936" s="4">
        <f t="shared" si="217"/>
        <v>7.9084030743274818</v>
      </c>
      <c r="P1936" s="14">
        <f>+AVERAGEIF($C$15:C1936,"&lt;&gt;",$B$15:B1936)</f>
        <v>8.0082395833333333</v>
      </c>
    </row>
    <row r="1937" spans="1:16" x14ac:dyDescent="0.25">
      <c r="A1937" s="1">
        <v>43070</v>
      </c>
      <c r="B1937" s="14">
        <v>9.0350000000000001</v>
      </c>
      <c r="G1937">
        <f t="shared" ref="G1937:G2000" si="220">+(B1937/B1936*G1936)+C1937</f>
        <v>24463.171565221102</v>
      </c>
      <c r="H1937">
        <f t="shared" ref="H1937:H2000" si="221">+(B1937/B1936*H1936)+F1937</f>
        <v>23738.742603915412</v>
      </c>
      <c r="I1937" s="5">
        <f t="shared" si="219"/>
        <v>0</v>
      </c>
      <c r="J1937" s="6">
        <f>+H1937+SUM($B$4:$B$5)-SUM($F$15:F1937)</f>
        <v>29360.043656546972</v>
      </c>
      <c r="K1937" s="10">
        <f t="shared" ref="K1937:K2000" si="222">+J1937/J1936-1</f>
        <v>2.6854107464169275E-4</v>
      </c>
      <c r="L1937" s="10">
        <f>+H1937/SUM($F$15:F1937)-1</f>
        <v>0.14245567848326979</v>
      </c>
      <c r="M1937" s="14">
        <f t="shared" si="218"/>
        <v>0</v>
      </c>
      <c r="N1937" s="14">
        <f t="shared" ref="N1937:N2000" si="223">+M1937+N1936</f>
        <v>2627.4203214073564</v>
      </c>
      <c r="O1937" s="4">
        <f t="shared" ref="O1937:O2000" si="224">((O1936*N1936)+(B1937*M1937))/N1937</f>
        <v>7.9084030743274818</v>
      </c>
      <c r="P1937" s="14">
        <f>+AVERAGEIF($C$15:C1937,"&lt;&gt;",$B$15:B1937)</f>
        <v>8.0082395833333333</v>
      </c>
    </row>
    <row r="1938" spans="1:16" x14ac:dyDescent="0.25">
      <c r="A1938" s="1">
        <v>43073</v>
      </c>
      <c r="B1938" s="14">
        <v>9.0939999999999994</v>
      </c>
      <c r="G1938">
        <f t="shared" si="220"/>
        <v>24622.920001562889</v>
      </c>
      <c r="H1938">
        <f t="shared" si="221"/>
        <v>23893.760402878444</v>
      </c>
      <c r="I1938" s="5">
        <f t="shared" si="219"/>
        <v>0</v>
      </c>
      <c r="J1938" s="6">
        <f>+H1938+SUM($B$4:$B$5)-SUM($F$15:F1938)</f>
        <v>29515.061455510004</v>
      </c>
      <c r="K1938" s="10">
        <f t="shared" si="222"/>
        <v>5.2798899339669969E-3</v>
      </c>
      <c r="L1938" s="10">
        <f>+H1938/SUM($F$15:F1938)-1</f>
        <v>0.14991609741304424</v>
      </c>
      <c r="M1938" s="14">
        <f t="shared" si="218"/>
        <v>0</v>
      </c>
      <c r="N1938" s="14">
        <f t="shared" si="223"/>
        <v>2627.4203214073564</v>
      </c>
      <c r="O1938" s="4">
        <f t="shared" si="224"/>
        <v>7.9084030743274818</v>
      </c>
      <c r="P1938" s="14">
        <f>+AVERAGEIF($C$15:C1938,"&lt;&gt;",$B$15:B1938)</f>
        <v>8.0082395833333333</v>
      </c>
    </row>
    <row r="1939" spans="1:16" x14ac:dyDescent="0.25">
      <c r="A1939" s="1">
        <v>43074</v>
      </c>
      <c r="B1939" s="14">
        <v>9.0760000000000005</v>
      </c>
      <c r="G1939">
        <f t="shared" si="220"/>
        <v>24574.183190475567</v>
      </c>
      <c r="H1939">
        <f t="shared" si="221"/>
        <v>23846.466837093114</v>
      </c>
      <c r="I1939" s="5">
        <f t="shared" si="219"/>
        <v>0</v>
      </c>
      <c r="J1939" s="6">
        <f>+H1939+SUM($B$4:$B$5)-SUM($F$15:F1939)</f>
        <v>29467.767889724681</v>
      </c>
      <c r="K1939" s="10">
        <f t="shared" si="222"/>
        <v>-1.6023536273712669E-3</v>
      </c>
      <c r="L1939" s="10">
        <f>+H1939/SUM($F$15:F1939)-1</f>
        <v>0.14764003740057086</v>
      </c>
      <c r="M1939" s="14">
        <f t="shared" ref="M1939:M2002" si="225">+F1939/B1939</f>
        <v>0</v>
      </c>
      <c r="N1939" s="14">
        <f t="shared" si="223"/>
        <v>2627.4203214073564</v>
      </c>
      <c r="O1939" s="4">
        <f t="shared" si="224"/>
        <v>7.9084030743274818</v>
      </c>
      <c r="P1939" s="14">
        <f>+AVERAGEIF($C$15:C1939,"&lt;&gt;",$B$15:B1939)</f>
        <v>8.0082395833333333</v>
      </c>
    </row>
    <row r="1940" spans="1:16" x14ac:dyDescent="0.25">
      <c r="A1940" s="1">
        <v>43075</v>
      </c>
      <c r="B1940" s="14">
        <v>8.984</v>
      </c>
      <c r="G1940">
        <f t="shared" si="220"/>
        <v>24325.083933807015</v>
      </c>
      <c r="H1940">
        <f t="shared" si="221"/>
        <v>23604.744167523637</v>
      </c>
      <c r="I1940" s="5">
        <f t="shared" si="219"/>
        <v>0</v>
      </c>
      <c r="J1940" s="6">
        <f>+H1940+SUM($B$4:$B$5)-SUM($F$15:F1940)</f>
        <v>29226.045220155196</v>
      </c>
      <c r="K1940" s="10">
        <f t="shared" si="222"/>
        <v>-8.2029514578120244E-3</v>
      </c>
      <c r="L1940" s="10">
        <f>+H1940/SUM($F$15:F1940)-1</f>
        <v>0.13600684178126121</v>
      </c>
      <c r="M1940" s="14">
        <f t="shared" si="225"/>
        <v>0</v>
      </c>
      <c r="N1940" s="14">
        <f t="shared" si="223"/>
        <v>2627.4203214073564</v>
      </c>
      <c r="O1940" s="4">
        <f t="shared" si="224"/>
        <v>7.9084030743274818</v>
      </c>
      <c r="P1940" s="14">
        <f>+AVERAGEIF($C$15:C1940,"&lt;&gt;",$B$15:B1940)</f>
        <v>8.0082395833333333</v>
      </c>
    </row>
    <row r="1941" spans="1:16" x14ac:dyDescent="0.25">
      <c r="A1941" s="1">
        <v>43076</v>
      </c>
      <c r="B1941" s="14">
        <v>8.9770000000000003</v>
      </c>
      <c r="G1941">
        <f t="shared" si="220"/>
        <v>24306.130729495279</v>
      </c>
      <c r="H1941">
        <f t="shared" si="221"/>
        <v>23586.352225273786</v>
      </c>
      <c r="I1941" s="5">
        <f t="shared" si="219"/>
        <v>0</v>
      </c>
      <c r="J1941" s="6">
        <f>+H1941+SUM($B$4:$B$5)-SUM($F$15:F1941)</f>
        <v>29207.653277905352</v>
      </c>
      <c r="K1941" s="10">
        <f t="shared" si="222"/>
        <v>-6.29299726025212E-4</v>
      </c>
      <c r="L1941" s="10">
        <f>+H1941/SUM($F$15:F1941)-1</f>
        <v>0.13512170733196593</v>
      </c>
      <c r="M1941" s="14">
        <f t="shared" si="225"/>
        <v>0</v>
      </c>
      <c r="N1941" s="14">
        <f t="shared" si="223"/>
        <v>2627.4203214073564</v>
      </c>
      <c r="O1941" s="4">
        <f t="shared" si="224"/>
        <v>7.9084030743274818</v>
      </c>
      <c r="P1941" s="14">
        <f>+AVERAGEIF($C$15:C1941,"&lt;&gt;",$B$15:B1941)</f>
        <v>8.0082395833333333</v>
      </c>
    </row>
    <row r="1942" spans="1:16" x14ac:dyDescent="0.25">
      <c r="A1942" s="1">
        <v>43080</v>
      </c>
      <c r="B1942" s="14">
        <v>9.1229999999999993</v>
      </c>
      <c r="C1942">
        <f>+$B$3</f>
        <v>200</v>
      </c>
      <c r="D1942" s="7">
        <f>+$D$11</f>
        <v>2.223157894736842</v>
      </c>
      <c r="E1942">
        <v>1.54</v>
      </c>
      <c r="F1942" s="6">
        <f>+C1942-D1942-E1942</f>
        <v>196.23684210526318</v>
      </c>
      <c r="G1942">
        <f t="shared" si="220"/>
        <v>24901.440419425799</v>
      </c>
      <c r="H1942">
        <f t="shared" si="221"/>
        <v>24166.192434304521</v>
      </c>
      <c r="I1942" s="5">
        <f t="shared" si="219"/>
        <v>402600</v>
      </c>
      <c r="J1942" s="6">
        <f>+H1942+SUM($B$4:$B$5)-SUM($F$15:F1942)</f>
        <v>29591.256644830824</v>
      </c>
      <c r="K1942" s="10">
        <f t="shared" si="222"/>
        <v>1.3133659293869338E-2</v>
      </c>
      <c r="L1942" s="10">
        <f>+H1942/SUM($F$15:F1942)-1</f>
        <v>0.15214619376486271</v>
      </c>
      <c r="M1942" s="14">
        <f t="shared" si="225"/>
        <v>21.510121901267478</v>
      </c>
      <c r="N1942" s="14">
        <f t="shared" si="223"/>
        <v>2648.930443308624</v>
      </c>
      <c r="O1942" s="4">
        <f t="shared" si="224"/>
        <v>7.9182659712556047</v>
      </c>
      <c r="P1942" s="14">
        <f>+AVERAGEIF($C$15:C1942,"&lt;&gt;",$B$15:B1942)</f>
        <v>8.0197319587628879</v>
      </c>
    </row>
    <row r="1943" spans="1:16" x14ac:dyDescent="0.25">
      <c r="A1943" s="1">
        <v>43081</v>
      </c>
      <c r="B1943" s="14">
        <v>9.1110000000000007</v>
      </c>
      <c r="G1943">
        <f t="shared" si="220"/>
        <v>24868.686140676145</v>
      </c>
      <c r="H1943">
        <f t="shared" si="221"/>
        <v>24134.405268984821</v>
      </c>
      <c r="I1943" s="5">
        <f t="shared" si="219"/>
        <v>0</v>
      </c>
      <c r="J1943" s="6">
        <f>+H1943+SUM($B$4:$B$5)-SUM($F$15:F1943)</f>
        <v>29559.469479511117</v>
      </c>
      <c r="K1943" s="10">
        <f t="shared" si="222"/>
        <v>-1.074208023715717E-3</v>
      </c>
      <c r="L1943" s="10">
        <f>+H1943/SUM($F$15:F1943)-1</f>
        <v>0.15063071044521181</v>
      </c>
      <c r="M1943" s="14">
        <f t="shared" si="225"/>
        <v>0</v>
      </c>
      <c r="N1943" s="14">
        <f t="shared" si="223"/>
        <v>2648.930443308624</v>
      </c>
      <c r="O1943" s="4">
        <f t="shared" si="224"/>
        <v>7.9182659712556047</v>
      </c>
      <c r="P1943" s="14">
        <f>+AVERAGEIF($C$15:C1943,"&lt;&gt;",$B$15:B1943)</f>
        <v>8.0197319587628879</v>
      </c>
    </row>
    <row r="1944" spans="1:16" x14ac:dyDescent="0.25">
      <c r="A1944" s="1">
        <v>43082</v>
      </c>
      <c r="B1944" s="14">
        <v>9.1430000000000007</v>
      </c>
      <c r="G1944">
        <f t="shared" si="220"/>
        <v>24956.030884008564</v>
      </c>
      <c r="H1944">
        <f t="shared" si="221"/>
        <v>24219.1710431707</v>
      </c>
      <c r="I1944" s="5">
        <f t="shared" si="219"/>
        <v>0</v>
      </c>
      <c r="J1944" s="6">
        <f>+H1944+SUM($B$4:$B$5)-SUM($F$15:F1944)</f>
        <v>29644.235253697003</v>
      </c>
      <c r="K1944" s="10">
        <f t="shared" si="222"/>
        <v>2.8676351666134803E-3</v>
      </c>
      <c r="L1944" s="10">
        <f>+H1944/SUM($F$15:F1944)-1</f>
        <v>0.1546719992976151</v>
      </c>
      <c r="M1944" s="14">
        <f t="shared" si="225"/>
        <v>0</v>
      </c>
      <c r="N1944" s="14">
        <f t="shared" si="223"/>
        <v>2648.930443308624</v>
      </c>
      <c r="O1944" s="4">
        <f t="shared" si="224"/>
        <v>7.9182659712556047</v>
      </c>
      <c r="P1944" s="14">
        <f>+AVERAGEIF($C$15:C1944,"&lt;&gt;",$B$15:B1944)</f>
        <v>8.0197319587628879</v>
      </c>
    </row>
    <row r="1945" spans="1:16" x14ac:dyDescent="0.25">
      <c r="A1945" s="1">
        <v>43083</v>
      </c>
      <c r="B1945" s="14">
        <v>9.1479999999999997</v>
      </c>
      <c r="G1945">
        <f t="shared" si="220"/>
        <v>24969.678500154252</v>
      </c>
      <c r="H1945">
        <f t="shared" si="221"/>
        <v>24232.415695387241</v>
      </c>
      <c r="I1945" s="5">
        <f t="shared" si="219"/>
        <v>0</v>
      </c>
      <c r="J1945" s="6">
        <f>+H1945+SUM($B$4:$B$5)-SUM($F$15:F1945)</f>
        <v>29657.479905913544</v>
      </c>
      <c r="K1945" s="10">
        <f t="shared" si="222"/>
        <v>4.4678677331999594E-4</v>
      </c>
      <c r="L1945" s="10">
        <f>+H1945/SUM($F$15:F1945)-1</f>
        <v>0.15530345068080309</v>
      </c>
      <c r="M1945" s="14">
        <f t="shared" si="225"/>
        <v>0</v>
      </c>
      <c r="N1945" s="14">
        <f t="shared" si="223"/>
        <v>2648.930443308624</v>
      </c>
      <c r="O1945" s="4">
        <f t="shared" si="224"/>
        <v>7.9182659712556047</v>
      </c>
      <c r="P1945" s="14">
        <f>+AVERAGEIF($C$15:C1945,"&lt;&gt;",$B$15:B1945)</f>
        <v>8.0197319587628879</v>
      </c>
    </row>
    <row r="1946" spans="1:16" x14ac:dyDescent="0.25">
      <c r="A1946" s="1">
        <v>43084</v>
      </c>
      <c r="B1946" s="14">
        <v>9.1329999999999991</v>
      </c>
      <c r="G1946">
        <f t="shared" si="220"/>
        <v>24928.735651717179</v>
      </c>
      <c r="H1946">
        <f t="shared" si="221"/>
        <v>24192.68173873761</v>
      </c>
      <c r="I1946" s="5">
        <f t="shared" si="219"/>
        <v>0</v>
      </c>
      <c r="J1946" s="6">
        <f>+H1946+SUM($B$4:$B$5)-SUM($F$15:F1946)</f>
        <v>29617.745949263906</v>
      </c>
      <c r="K1946" s="10">
        <f t="shared" si="222"/>
        <v>-1.339761732139455E-3</v>
      </c>
      <c r="L1946" s="10">
        <f>+H1946/SUM($F$15:F1946)-1</f>
        <v>0.15340909653123891</v>
      </c>
      <c r="M1946" s="14">
        <f t="shared" si="225"/>
        <v>0</v>
      </c>
      <c r="N1946" s="14">
        <f t="shared" si="223"/>
        <v>2648.930443308624</v>
      </c>
      <c r="O1946" s="4">
        <f t="shared" si="224"/>
        <v>7.9182659712556047</v>
      </c>
      <c r="P1946" s="14">
        <f>+AVERAGEIF($C$15:C1946,"&lt;&gt;",$B$15:B1946)</f>
        <v>8.0197319587628879</v>
      </c>
    </row>
    <row r="1947" spans="1:16" x14ac:dyDescent="0.25">
      <c r="A1947" s="1">
        <v>43087</v>
      </c>
      <c r="B1947" s="14">
        <v>9.1890000000000001</v>
      </c>
      <c r="G1947">
        <f t="shared" si="220"/>
        <v>25081.588952548907</v>
      </c>
      <c r="H1947">
        <f t="shared" si="221"/>
        <v>24341.021843562896</v>
      </c>
      <c r="I1947" s="5">
        <f t="shared" si="219"/>
        <v>0</v>
      </c>
      <c r="J1947" s="6">
        <f>+H1947+SUM($B$4:$B$5)-SUM($F$15:F1947)</f>
        <v>29766.086054089192</v>
      </c>
      <c r="K1947" s="10">
        <f t="shared" si="222"/>
        <v>5.0084873129574436E-3</v>
      </c>
      <c r="L1947" s="10">
        <f>+H1947/SUM($F$15:F1947)-1</f>
        <v>0.16048135202294489</v>
      </c>
      <c r="M1947" s="14">
        <f t="shared" si="225"/>
        <v>0</v>
      </c>
      <c r="N1947" s="14">
        <f t="shared" si="223"/>
        <v>2648.930443308624</v>
      </c>
      <c r="O1947" s="4">
        <f t="shared" si="224"/>
        <v>7.9182659712556047</v>
      </c>
      <c r="P1947" s="14">
        <f>+AVERAGEIF($C$15:C1947,"&lt;&gt;",$B$15:B1947)</f>
        <v>8.0197319587628879</v>
      </c>
    </row>
    <row r="1948" spans="1:16" x14ac:dyDescent="0.25">
      <c r="A1948" s="1">
        <v>43088</v>
      </c>
      <c r="B1948" s="14">
        <v>9.2080000000000002</v>
      </c>
      <c r="G1948">
        <f t="shared" si="220"/>
        <v>25133.449893902532</v>
      </c>
      <c r="H1948">
        <f t="shared" si="221"/>
        <v>24391.351521985762</v>
      </c>
      <c r="I1948" s="5">
        <f t="shared" si="219"/>
        <v>0</v>
      </c>
      <c r="J1948" s="6">
        <f>+H1948+SUM($B$4:$B$5)-SUM($F$15:F1948)</f>
        <v>29816.415732512065</v>
      </c>
      <c r="K1948" s="10">
        <f t="shared" si="222"/>
        <v>1.6908396465500353E-3</v>
      </c>
      <c r="L1948" s="10">
        <f>+H1948/SUM($F$15:F1948)-1</f>
        <v>0.16288086727905959</v>
      </c>
      <c r="M1948" s="14">
        <f t="shared" si="225"/>
        <v>0</v>
      </c>
      <c r="N1948" s="14">
        <f t="shared" si="223"/>
        <v>2648.930443308624</v>
      </c>
      <c r="O1948" s="4">
        <f t="shared" si="224"/>
        <v>7.9182659712556047</v>
      </c>
      <c r="P1948" s="14">
        <f>+AVERAGEIF($C$15:C1948,"&lt;&gt;",$B$15:B1948)</f>
        <v>8.0197319587628879</v>
      </c>
    </row>
    <row r="1949" spans="1:16" x14ac:dyDescent="0.25">
      <c r="A1949" s="1">
        <v>43089</v>
      </c>
      <c r="B1949" s="14">
        <v>9.157</v>
      </c>
      <c r="G1949">
        <f t="shared" si="220"/>
        <v>24994.244209216497</v>
      </c>
      <c r="H1949">
        <f t="shared" si="221"/>
        <v>24256.256069377021</v>
      </c>
      <c r="I1949" s="5">
        <f t="shared" si="219"/>
        <v>0</v>
      </c>
      <c r="J1949" s="6">
        <f>+H1949+SUM($B$4:$B$5)-SUM($F$15:F1949)</f>
        <v>29681.320279903321</v>
      </c>
      <c r="K1949" s="10">
        <f t="shared" si="222"/>
        <v>-4.530908537790368E-3</v>
      </c>
      <c r="L1949" s="10">
        <f>+H1949/SUM($F$15:F1949)-1</f>
        <v>0.1564400631705416</v>
      </c>
      <c r="M1949" s="14">
        <f t="shared" si="225"/>
        <v>0</v>
      </c>
      <c r="N1949" s="14">
        <f t="shared" si="223"/>
        <v>2648.930443308624</v>
      </c>
      <c r="O1949" s="4">
        <f t="shared" si="224"/>
        <v>7.9182659712556047</v>
      </c>
      <c r="P1949" s="14">
        <f>+AVERAGEIF($C$15:C1949,"&lt;&gt;",$B$15:B1949)</f>
        <v>8.0197319587628879</v>
      </c>
    </row>
    <row r="1950" spans="1:16" x14ac:dyDescent="0.25">
      <c r="A1950" s="1">
        <v>43090</v>
      </c>
      <c r="B1950" s="14">
        <v>9.1859999999999999</v>
      </c>
      <c r="G1950">
        <f t="shared" si="220"/>
        <v>25073.400382861495</v>
      </c>
      <c r="H1950">
        <f t="shared" si="221"/>
        <v>24333.075052232969</v>
      </c>
      <c r="I1950" s="5">
        <f t="shared" si="219"/>
        <v>0</v>
      </c>
      <c r="J1950" s="6">
        <f>+H1950+SUM($B$4:$B$5)-SUM($F$15:F1950)</f>
        <v>29758.139262759269</v>
      </c>
      <c r="K1950" s="10">
        <f t="shared" si="222"/>
        <v>2.5881255325410635E-3</v>
      </c>
      <c r="L1950" s="10">
        <f>+H1950/SUM($F$15:F1950)-1</f>
        <v>0.16010248119303205</v>
      </c>
      <c r="M1950" s="14">
        <f t="shared" si="225"/>
        <v>0</v>
      </c>
      <c r="N1950" s="14">
        <f t="shared" si="223"/>
        <v>2648.930443308624</v>
      </c>
      <c r="O1950" s="4">
        <f t="shared" si="224"/>
        <v>7.9182659712556047</v>
      </c>
      <c r="P1950" s="14">
        <f>+AVERAGEIF($C$15:C1950,"&lt;&gt;",$B$15:B1950)</f>
        <v>8.0197319587628879</v>
      </c>
    </row>
    <row r="1951" spans="1:16" x14ac:dyDescent="0.25">
      <c r="A1951" s="1">
        <v>43091</v>
      </c>
      <c r="B1951" s="14">
        <v>9.2550000000000008</v>
      </c>
      <c r="G1951">
        <f t="shared" si="220"/>
        <v>25261.737485672016</v>
      </c>
      <c r="H1951">
        <f t="shared" si="221"/>
        <v>24515.851252821263</v>
      </c>
      <c r="I1951" s="5">
        <f t="shared" si="219"/>
        <v>0</v>
      </c>
      <c r="J1951" s="6">
        <f>+H1951+SUM($B$4:$B$5)-SUM($F$15:F1951)</f>
        <v>29940.915463347559</v>
      </c>
      <c r="K1951" s="10">
        <f t="shared" si="222"/>
        <v>6.1420574376107595E-3</v>
      </c>
      <c r="L1951" s="10">
        <f>+H1951/SUM($F$15:F1951)-1</f>
        <v>0.16881651028102684</v>
      </c>
      <c r="M1951" s="14">
        <f t="shared" si="225"/>
        <v>0</v>
      </c>
      <c r="N1951" s="14">
        <f t="shared" si="223"/>
        <v>2648.930443308624</v>
      </c>
      <c r="O1951" s="4">
        <f t="shared" si="224"/>
        <v>7.9182659712556047</v>
      </c>
      <c r="P1951" s="14">
        <f>+AVERAGEIF($C$15:C1951,"&lt;&gt;",$B$15:B1951)</f>
        <v>8.0197319587628879</v>
      </c>
    </row>
    <row r="1952" spans="1:16" x14ac:dyDescent="0.25">
      <c r="A1952" s="1">
        <v>43097</v>
      </c>
      <c r="B1952" s="14">
        <v>9.2759999999999998</v>
      </c>
      <c r="G1952">
        <f t="shared" si="220"/>
        <v>25319.057473483914</v>
      </c>
      <c r="H1952">
        <f t="shared" si="221"/>
        <v>24571.478792130743</v>
      </c>
      <c r="I1952" s="5">
        <f t="shared" si="219"/>
        <v>0</v>
      </c>
      <c r="J1952" s="6">
        <f>+H1952+SUM($B$4:$B$5)-SUM($F$15:F1952)</f>
        <v>29996.543002657043</v>
      </c>
      <c r="K1952" s="10">
        <f t="shared" si="222"/>
        <v>1.8579104362250742E-3</v>
      </c>
      <c r="L1952" s="10">
        <f>+H1952/SUM($F$15:F1952)-1</f>
        <v>0.17146860609041648</v>
      </c>
      <c r="M1952" s="14">
        <f t="shared" si="225"/>
        <v>0</v>
      </c>
      <c r="N1952" s="14">
        <f t="shared" si="223"/>
        <v>2648.930443308624</v>
      </c>
      <c r="O1952" s="4">
        <f t="shared" si="224"/>
        <v>7.9182659712556047</v>
      </c>
      <c r="P1952" s="14">
        <f>+AVERAGEIF($C$15:C1952,"&lt;&gt;",$B$15:B1952)</f>
        <v>8.0197319587628879</v>
      </c>
    </row>
    <row r="1953" spans="1:16" x14ac:dyDescent="0.25">
      <c r="A1953" s="1">
        <v>43098</v>
      </c>
      <c r="B1953" s="14">
        <v>9.2579999999999991</v>
      </c>
      <c r="G1953">
        <f t="shared" si="220"/>
        <v>25269.926055359429</v>
      </c>
      <c r="H1953">
        <f t="shared" si="221"/>
        <v>24523.798044151186</v>
      </c>
      <c r="I1953" s="5">
        <f t="shared" si="219"/>
        <v>0</v>
      </c>
      <c r="J1953" s="6">
        <f>+H1953+SUM($B$4:$B$5)-SUM($F$15:F1953)</f>
        <v>29948.86225467749</v>
      </c>
      <c r="K1953" s="10">
        <f t="shared" si="222"/>
        <v>-1.5895414340022507E-3</v>
      </c>
      <c r="L1953" s="10">
        <f>+H1953/SUM($F$15:F1953)-1</f>
        <v>0.16919538111093946</v>
      </c>
      <c r="M1953" s="14">
        <f t="shared" si="225"/>
        <v>0</v>
      </c>
      <c r="N1953" s="14">
        <f t="shared" si="223"/>
        <v>2648.930443308624</v>
      </c>
      <c r="O1953" s="4">
        <f t="shared" si="224"/>
        <v>7.9182659712556047</v>
      </c>
      <c r="P1953" s="14">
        <f>+AVERAGEIF($C$15:C1953,"&lt;&gt;",$B$15:B1953)</f>
        <v>8.0197319587628879</v>
      </c>
    </row>
    <row r="1954" spans="1:16" x14ac:dyDescent="0.25">
      <c r="A1954" s="1">
        <v>43102</v>
      </c>
      <c r="B1954" s="14">
        <v>9.3819999999999997</v>
      </c>
      <c r="G1954">
        <f t="shared" si="220"/>
        <v>25608.386935772542</v>
      </c>
      <c r="H1954">
        <f t="shared" si="221"/>
        <v>24852.265419121457</v>
      </c>
      <c r="I1954" s="5">
        <f t="shared" si="219"/>
        <v>0</v>
      </c>
      <c r="J1954" s="6">
        <f>+H1954+SUM($B$4:$B$5)-SUM($F$15:F1954)</f>
        <v>30277.329629647753</v>
      </c>
      <c r="K1954" s="10">
        <f t="shared" si="222"/>
        <v>1.0967607790141054E-2</v>
      </c>
      <c r="L1954" s="10">
        <f>+H1954/SUM($F$15:F1954)-1</f>
        <v>0.18485537541400254</v>
      </c>
      <c r="M1954" s="14">
        <f t="shared" si="225"/>
        <v>0</v>
      </c>
      <c r="N1954" s="14">
        <f t="shared" si="223"/>
        <v>2648.930443308624</v>
      </c>
      <c r="O1954" s="4">
        <f t="shared" si="224"/>
        <v>7.9182659712556047</v>
      </c>
      <c r="P1954" s="14">
        <f>+AVERAGEIF($C$15:C1954,"&lt;&gt;",$B$15:B1954)</f>
        <v>8.0197319587628879</v>
      </c>
    </row>
    <row r="1955" spans="1:16" x14ac:dyDescent="0.25">
      <c r="A1955" s="1">
        <v>43103</v>
      </c>
      <c r="B1955" s="14">
        <v>9.4440000000000008</v>
      </c>
      <c r="G1955">
        <f t="shared" si="220"/>
        <v>25777.617375979098</v>
      </c>
      <c r="H1955">
        <f t="shared" si="221"/>
        <v>25016.499106606596</v>
      </c>
      <c r="I1955" s="5">
        <f t="shared" si="219"/>
        <v>0</v>
      </c>
      <c r="J1955" s="6">
        <f>+H1955+SUM($B$4:$B$5)-SUM($F$15:F1955)</f>
        <v>30441.563317132899</v>
      </c>
      <c r="K1955" s="10">
        <f t="shared" si="222"/>
        <v>5.4243121666954774E-3</v>
      </c>
      <c r="L1955" s="10">
        <f>+H1955/SUM($F$15:F1955)-1</f>
        <v>0.1926853725655342</v>
      </c>
      <c r="M1955" s="14">
        <f t="shared" si="225"/>
        <v>0</v>
      </c>
      <c r="N1955" s="14">
        <f t="shared" si="223"/>
        <v>2648.930443308624</v>
      </c>
      <c r="O1955" s="4">
        <f t="shared" si="224"/>
        <v>7.9182659712556047</v>
      </c>
      <c r="P1955" s="14">
        <f>+AVERAGEIF($C$15:C1955,"&lt;&gt;",$B$15:B1955)</f>
        <v>8.0197319587628879</v>
      </c>
    </row>
    <row r="1956" spans="1:16" x14ac:dyDescent="0.25">
      <c r="A1956" s="1">
        <v>43104</v>
      </c>
      <c r="B1956" s="14">
        <v>9.4649999999999999</v>
      </c>
      <c r="G1956">
        <f t="shared" si="220"/>
        <v>25834.937363790992</v>
      </c>
      <c r="H1956">
        <f t="shared" si="221"/>
        <v>25072.126645916072</v>
      </c>
      <c r="I1956" s="5">
        <f t="shared" si="219"/>
        <v>0</v>
      </c>
      <c r="J1956" s="6">
        <f>+H1956+SUM($B$4:$B$5)-SUM($F$15:F1956)</f>
        <v>30497.190856442368</v>
      </c>
      <c r="K1956" s="10">
        <f t="shared" si="222"/>
        <v>1.8273548808895868E-3</v>
      </c>
      <c r="L1956" s="10">
        <f>+H1956/SUM($F$15:F1956)-1</f>
        <v>0.19533746837492361</v>
      </c>
      <c r="M1956" s="14">
        <f t="shared" si="225"/>
        <v>0</v>
      </c>
      <c r="N1956" s="14">
        <f t="shared" si="223"/>
        <v>2648.930443308624</v>
      </c>
      <c r="O1956" s="4">
        <f t="shared" si="224"/>
        <v>7.9182659712556047</v>
      </c>
      <c r="P1956" s="14">
        <f>+AVERAGEIF($C$15:C1956,"&lt;&gt;",$B$15:B1956)</f>
        <v>8.0197319587628879</v>
      </c>
    </row>
    <row r="1957" spans="1:16" x14ac:dyDescent="0.25">
      <c r="A1957" s="1">
        <v>43105</v>
      </c>
      <c r="B1957" s="14">
        <v>9.56</v>
      </c>
      <c r="G1957">
        <f t="shared" si="220"/>
        <v>26094.242070559099</v>
      </c>
      <c r="H1957">
        <f t="shared" si="221"/>
        <v>25323.775038030391</v>
      </c>
      <c r="I1957" s="5">
        <f t="shared" si="219"/>
        <v>0</v>
      </c>
      <c r="J1957" s="6">
        <f>+H1957+SUM($B$4:$B$5)-SUM($F$15:F1957)</f>
        <v>30748.839248556691</v>
      </c>
      <c r="K1957" s="10">
        <f t="shared" si="222"/>
        <v>8.2515269455107898E-3</v>
      </c>
      <c r="L1957" s="10">
        <f>+H1957/SUM($F$15:F1957)-1</f>
        <v>0.20733504465549601</v>
      </c>
      <c r="M1957" s="14">
        <f t="shared" si="225"/>
        <v>0</v>
      </c>
      <c r="N1957" s="14">
        <f t="shared" si="223"/>
        <v>2648.930443308624</v>
      </c>
      <c r="O1957" s="4">
        <f t="shared" si="224"/>
        <v>7.9182659712556047</v>
      </c>
      <c r="P1957" s="14">
        <f>+AVERAGEIF($C$15:C1957,"&lt;&gt;",$B$15:B1957)</f>
        <v>8.0197319587628879</v>
      </c>
    </row>
    <row r="1958" spans="1:16" x14ac:dyDescent="0.25">
      <c r="A1958" s="1">
        <v>43108</v>
      </c>
      <c r="B1958" s="14">
        <v>9.6509999999999998</v>
      </c>
      <c r="C1958">
        <f>+$B$3</f>
        <v>200</v>
      </c>
      <c r="D1958" s="7">
        <f>+$D$11</f>
        <v>2.223157894736842</v>
      </c>
      <c r="E1958">
        <v>1.54</v>
      </c>
      <c r="F1958" s="6">
        <f>+C1958-D1958-E1958</f>
        <v>196.23684210526318</v>
      </c>
      <c r="G1958">
        <f t="shared" si="220"/>
        <v>26542.628684410654</v>
      </c>
      <c r="H1958">
        <f t="shared" si="221"/>
        <v>25761.064550476738</v>
      </c>
      <c r="I1958" s="5">
        <f t="shared" si="219"/>
        <v>397000</v>
      </c>
      <c r="J1958" s="6">
        <f>+H1958+SUM($B$4:$B$5)-SUM($F$15:F1958)</f>
        <v>30989.891918897774</v>
      </c>
      <c r="K1958" s="10">
        <f t="shared" si="222"/>
        <v>7.8394071526586284E-3</v>
      </c>
      <c r="L1958" s="10">
        <f>+H1958/SUM($F$15:F1958)-1</f>
        <v>0.21679913525675398</v>
      </c>
      <c r="M1958" s="14">
        <f t="shared" si="225"/>
        <v>20.333316972879825</v>
      </c>
      <c r="N1958" s="14">
        <f t="shared" si="223"/>
        <v>2669.2637602815039</v>
      </c>
      <c r="O1958" s="4">
        <f t="shared" si="224"/>
        <v>7.9314652027292443</v>
      </c>
      <c r="P1958" s="14">
        <f>+AVERAGEIF($C$15:C1958,"&lt;&gt;",$B$15:B1958)</f>
        <v>8.0363775510204079</v>
      </c>
    </row>
    <row r="1959" spans="1:16" x14ac:dyDescent="0.25">
      <c r="A1959" s="1">
        <v>43109</v>
      </c>
      <c r="B1959" s="14">
        <v>9.6739999999999995</v>
      </c>
      <c r="G1959">
        <f t="shared" si="220"/>
        <v>26605.884353226469</v>
      </c>
      <c r="H1959">
        <f t="shared" si="221"/>
        <v>25822.457616963213</v>
      </c>
      <c r="I1959" s="5">
        <f t="shared" si="219"/>
        <v>0</v>
      </c>
      <c r="J1959" s="6">
        <f>+H1959+SUM($B$4:$B$5)-SUM($F$15:F1959)</f>
        <v>31051.284985384249</v>
      </c>
      <c r="K1959" s="10">
        <f t="shared" si="222"/>
        <v>1.9810674605496015E-3</v>
      </c>
      <c r="L1959" s="10">
        <f>+H1959/SUM($F$15:F1959)-1</f>
        <v>0.21969897777161296</v>
      </c>
      <c r="M1959" s="14">
        <f t="shared" si="225"/>
        <v>0</v>
      </c>
      <c r="N1959" s="14">
        <f t="shared" si="223"/>
        <v>2669.2637602815039</v>
      </c>
      <c r="O1959" s="4">
        <f t="shared" si="224"/>
        <v>7.9314652027292443</v>
      </c>
      <c r="P1959" s="14">
        <f>+AVERAGEIF($C$15:C1959,"&lt;&gt;",$B$15:B1959)</f>
        <v>8.0363775510204079</v>
      </c>
    </row>
    <row r="1960" spans="1:16" x14ac:dyDescent="0.25">
      <c r="A1960" s="1">
        <v>43110</v>
      </c>
      <c r="B1960" s="14">
        <v>9.5749999999999993</v>
      </c>
      <c r="G1960">
        <f t="shared" si="220"/>
        <v>26333.609952671435</v>
      </c>
      <c r="H1960">
        <f t="shared" si="221"/>
        <v>25558.200504695345</v>
      </c>
      <c r="I1960" s="5">
        <f t="shared" si="219"/>
        <v>0</v>
      </c>
      <c r="J1960" s="6">
        <f>+H1960+SUM($B$4:$B$5)-SUM($F$15:F1960)</f>
        <v>30787.027873116378</v>
      </c>
      <c r="K1960" s="10">
        <f t="shared" si="222"/>
        <v>-8.5103438518648877E-3</v>
      </c>
      <c r="L1960" s="10">
        <f>+H1960/SUM($F$15:F1960)-1</f>
        <v>0.20721704694678467</v>
      </c>
      <c r="M1960" s="14">
        <f t="shared" si="225"/>
        <v>0</v>
      </c>
      <c r="N1960" s="14">
        <f t="shared" si="223"/>
        <v>2669.2637602815039</v>
      </c>
      <c r="O1960" s="4">
        <f t="shared" si="224"/>
        <v>7.9314652027292443</v>
      </c>
      <c r="P1960" s="14">
        <f>+AVERAGEIF($C$15:C1960,"&lt;&gt;",$B$15:B1960)</f>
        <v>8.0363775510204079</v>
      </c>
    </row>
    <row r="1961" spans="1:16" x14ac:dyDescent="0.25">
      <c r="A1961" s="1">
        <v>43111</v>
      </c>
      <c r="B1961" s="14">
        <v>9.5210000000000008</v>
      </c>
      <c r="G1961">
        <f t="shared" si="220"/>
        <v>26185.096643277782</v>
      </c>
      <c r="H1961">
        <f t="shared" si="221"/>
        <v>25414.060261640148</v>
      </c>
      <c r="I1961" s="5">
        <f t="shared" si="219"/>
        <v>0</v>
      </c>
      <c r="J1961" s="6">
        <f>+H1961+SUM($B$4:$B$5)-SUM($F$15:F1961)</f>
        <v>30642.887630061181</v>
      </c>
      <c r="K1961" s="10">
        <f t="shared" si="222"/>
        <v>-4.6818498898058003E-3</v>
      </c>
      <c r="L1961" s="10">
        <f>+H1961/SUM($F$15:F1961)-1</f>
        <v>0.20040872104233309</v>
      </c>
      <c r="M1961" s="14">
        <f t="shared" si="225"/>
        <v>0</v>
      </c>
      <c r="N1961" s="14">
        <f t="shared" si="223"/>
        <v>2669.2637602815039</v>
      </c>
      <c r="O1961" s="4">
        <f t="shared" si="224"/>
        <v>7.9314652027292443</v>
      </c>
      <c r="P1961" s="14">
        <f>+AVERAGEIF($C$15:C1961,"&lt;&gt;",$B$15:B1961)</f>
        <v>8.0363775510204079</v>
      </c>
    </row>
    <row r="1962" spans="1:16" x14ac:dyDescent="0.25">
      <c r="A1962" s="1">
        <v>43112</v>
      </c>
      <c r="B1962" s="14">
        <v>9.5259999999999998</v>
      </c>
      <c r="G1962">
        <f t="shared" si="220"/>
        <v>26198.847875629042</v>
      </c>
      <c r="H1962">
        <f t="shared" si="221"/>
        <v>25427.406580441551</v>
      </c>
      <c r="I1962" s="5">
        <f t="shared" si="219"/>
        <v>0</v>
      </c>
      <c r="J1962" s="6">
        <f>+H1962+SUM($B$4:$B$5)-SUM($F$15:F1962)</f>
        <v>30656.233948862588</v>
      </c>
      <c r="K1962" s="10">
        <f t="shared" si="222"/>
        <v>4.3554376997789745E-4</v>
      </c>
      <c r="L1962" s="10">
        <f>+H1962/SUM($F$15:F1962)-1</f>
        <v>0.20103912158904125</v>
      </c>
      <c r="M1962" s="14">
        <f t="shared" si="225"/>
        <v>0</v>
      </c>
      <c r="N1962" s="14">
        <f t="shared" si="223"/>
        <v>2669.2637602815039</v>
      </c>
      <c r="O1962" s="4">
        <f t="shared" si="224"/>
        <v>7.9314652027292443</v>
      </c>
      <c r="P1962" s="14">
        <f>+AVERAGEIF($C$15:C1962,"&lt;&gt;",$B$15:B1962)</f>
        <v>8.0363775510204079</v>
      </c>
    </row>
    <row r="1963" spans="1:16" x14ac:dyDescent="0.25">
      <c r="A1963" s="1">
        <v>43115</v>
      </c>
      <c r="B1963" s="14">
        <v>9.4489999999999998</v>
      </c>
      <c r="G1963">
        <f t="shared" si="220"/>
        <v>25987.078897419571</v>
      </c>
      <c r="H1963">
        <f t="shared" si="221"/>
        <v>25221.873270899876</v>
      </c>
      <c r="I1963" s="5">
        <f t="shared" si="219"/>
        <v>0</v>
      </c>
      <c r="J1963" s="6">
        <f>+H1963+SUM($B$4:$B$5)-SUM($F$15:F1963)</f>
        <v>30450.700639320909</v>
      </c>
      <c r="K1963" s="10">
        <f t="shared" si="222"/>
        <v>-6.7044539745008125E-3</v>
      </c>
      <c r="L1963" s="10">
        <f>+H1963/SUM($F$15:F1963)-1</f>
        <v>0.19133095316973048</v>
      </c>
      <c r="M1963" s="14">
        <f t="shared" si="225"/>
        <v>0</v>
      </c>
      <c r="N1963" s="14">
        <f t="shared" si="223"/>
        <v>2669.2637602815039</v>
      </c>
      <c r="O1963" s="4">
        <f t="shared" si="224"/>
        <v>7.9314652027292443</v>
      </c>
      <c r="P1963" s="14">
        <f>+AVERAGEIF($C$15:C1963,"&lt;&gt;",$B$15:B1963)</f>
        <v>8.0363775510204079</v>
      </c>
    </row>
    <row r="1964" spans="1:16" x14ac:dyDescent="0.25">
      <c r="A1964" s="1">
        <v>43116</v>
      </c>
      <c r="B1964" s="14">
        <v>9.5340000000000007</v>
      </c>
      <c r="G1964">
        <f t="shared" si="220"/>
        <v>26220.849847391069</v>
      </c>
      <c r="H1964">
        <f t="shared" si="221"/>
        <v>25448.760690523806</v>
      </c>
      <c r="I1964" s="5">
        <f t="shared" si="219"/>
        <v>0</v>
      </c>
      <c r="J1964" s="6">
        <f>+H1964+SUM($B$4:$B$5)-SUM($F$15:F1964)</f>
        <v>30677.588058944842</v>
      </c>
      <c r="K1964" s="10">
        <f t="shared" si="222"/>
        <v>7.4509753424509828E-3</v>
      </c>
      <c r="L1964" s="10">
        <f>+H1964/SUM($F$15:F1964)-1</f>
        <v>0.20204776246377509</v>
      </c>
      <c r="M1964" s="14">
        <f t="shared" si="225"/>
        <v>0</v>
      </c>
      <c r="N1964" s="14">
        <f t="shared" si="223"/>
        <v>2669.2637602815039</v>
      </c>
      <c r="O1964" s="4">
        <f t="shared" si="224"/>
        <v>7.9314652027292443</v>
      </c>
      <c r="P1964" s="14">
        <f>+AVERAGEIF($C$15:C1964,"&lt;&gt;",$B$15:B1964)</f>
        <v>8.0363775510204079</v>
      </c>
    </row>
    <row r="1965" spans="1:16" x14ac:dyDescent="0.25">
      <c r="A1965" s="1">
        <v>43117</v>
      </c>
      <c r="B1965" s="14">
        <v>9.56</v>
      </c>
      <c r="G1965">
        <f t="shared" si="220"/>
        <v>26292.356255617648</v>
      </c>
      <c r="H1965">
        <f t="shared" si="221"/>
        <v>25518.161548291126</v>
      </c>
      <c r="I1965" s="5">
        <f t="shared" si="219"/>
        <v>0</v>
      </c>
      <c r="J1965" s="6">
        <f>+H1965+SUM($B$4:$B$5)-SUM($F$15:F1965)</f>
        <v>30746.988916712166</v>
      </c>
      <c r="K1965" s="10">
        <f t="shared" si="222"/>
        <v>2.262265782889239E-3</v>
      </c>
      <c r="L1965" s="10">
        <f>+H1965/SUM($F$15:F1965)-1</f>
        <v>0.20532584530665932</v>
      </c>
      <c r="M1965" s="14">
        <f t="shared" si="225"/>
        <v>0</v>
      </c>
      <c r="N1965" s="14">
        <f t="shared" si="223"/>
        <v>2669.2637602815039</v>
      </c>
      <c r="O1965" s="4">
        <f t="shared" si="224"/>
        <v>7.9314652027292443</v>
      </c>
      <c r="P1965" s="14">
        <f>+AVERAGEIF($C$15:C1965,"&lt;&gt;",$B$15:B1965)</f>
        <v>8.0363775510204079</v>
      </c>
    </row>
    <row r="1966" spans="1:16" x14ac:dyDescent="0.25">
      <c r="A1966" s="1">
        <v>43118</v>
      </c>
      <c r="B1966" s="14">
        <v>9.5990000000000002</v>
      </c>
      <c r="G1966">
        <f t="shared" si="220"/>
        <v>26399.615867957509</v>
      </c>
      <c r="H1966">
        <f t="shared" si="221"/>
        <v>25622.262834942103</v>
      </c>
      <c r="I1966" s="5">
        <f t="shared" si="219"/>
        <v>0</v>
      </c>
      <c r="J1966" s="6">
        <f>+H1966+SUM($B$4:$B$5)-SUM($F$15:F1966)</f>
        <v>30851.090203363136</v>
      </c>
      <c r="K1966" s="10">
        <f t="shared" si="222"/>
        <v>3.385739232318441E-3</v>
      </c>
      <c r="L1966" s="10">
        <f>+H1966/SUM($F$15:F1966)-1</f>
        <v>0.21024296957098554</v>
      </c>
      <c r="M1966" s="14">
        <f t="shared" si="225"/>
        <v>0</v>
      </c>
      <c r="N1966" s="14">
        <f t="shared" si="223"/>
        <v>2669.2637602815039</v>
      </c>
      <c r="O1966" s="4">
        <f t="shared" si="224"/>
        <v>7.9314652027292443</v>
      </c>
      <c r="P1966" s="14">
        <f>+AVERAGEIF($C$15:C1966,"&lt;&gt;",$B$15:B1966)</f>
        <v>8.0363775510204079</v>
      </c>
    </row>
    <row r="1967" spans="1:16" x14ac:dyDescent="0.25">
      <c r="A1967" s="1">
        <v>43119</v>
      </c>
      <c r="B1967" s="14">
        <v>9.6479999999999997</v>
      </c>
      <c r="G1967">
        <f t="shared" si="220"/>
        <v>26534.377944999898</v>
      </c>
      <c r="H1967">
        <f t="shared" si="221"/>
        <v>25753.056759195893</v>
      </c>
      <c r="I1967" s="5">
        <f t="shared" si="219"/>
        <v>0</v>
      </c>
      <c r="J1967" s="6">
        <f>+H1967+SUM($B$4:$B$5)-SUM($F$15:F1967)</f>
        <v>30981.884127616933</v>
      </c>
      <c r="K1967" s="10">
        <f t="shared" si="222"/>
        <v>4.2395235757191063E-3</v>
      </c>
      <c r="L1967" s="10">
        <f>+H1967/SUM($F$15:F1967)-1</f>
        <v>0.21642089492872874</v>
      </c>
      <c r="M1967" s="14">
        <f t="shared" si="225"/>
        <v>0</v>
      </c>
      <c r="N1967" s="14">
        <f t="shared" si="223"/>
        <v>2669.2637602815039</v>
      </c>
      <c r="O1967" s="4">
        <f t="shared" si="224"/>
        <v>7.9314652027292443</v>
      </c>
      <c r="P1967" s="14">
        <f>+AVERAGEIF($C$15:C1967,"&lt;&gt;",$B$15:B1967)</f>
        <v>8.0363775510204079</v>
      </c>
    </row>
    <row r="1968" spans="1:16" x14ac:dyDescent="0.25">
      <c r="A1968" s="1">
        <v>43122</v>
      </c>
      <c r="B1968" s="14">
        <v>9.6709999999999994</v>
      </c>
      <c r="G1968">
        <f t="shared" si="220"/>
        <v>26597.633613815713</v>
      </c>
      <c r="H1968">
        <f t="shared" si="221"/>
        <v>25814.449825682368</v>
      </c>
      <c r="I1968" s="5">
        <f t="shared" si="219"/>
        <v>0</v>
      </c>
      <c r="J1968" s="6">
        <f>+H1968+SUM($B$4:$B$5)-SUM($F$15:F1968)</f>
        <v>31043.277194103408</v>
      </c>
      <c r="K1968" s="10">
        <f t="shared" si="222"/>
        <v>1.9815795008977233E-3</v>
      </c>
      <c r="L1968" s="10">
        <f>+H1968/SUM($F$15:F1968)-1</f>
        <v>0.21932073744358793</v>
      </c>
      <c r="M1968" s="14">
        <f t="shared" si="225"/>
        <v>0</v>
      </c>
      <c r="N1968" s="14">
        <f t="shared" si="223"/>
        <v>2669.2637602815039</v>
      </c>
      <c r="O1968" s="4">
        <f t="shared" si="224"/>
        <v>7.9314652027292443</v>
      </c>
      <c r="P1968" s="14">
        <f>+AVERAGEIF($C$15:C1968,"&lt;&gt;",$B$15:B1968)</f>
        <v>8.0363775510204079</v>
      </c>
    </row>
    <row r="1969" spans="1:16" x14ac:dyDescent="0.25">
      <c r="A1969" s="1">
        <v>43123</v>
      </c>
      <c r="B1969" s="14">
        <v>9.7439999999999998</v>
      </c>
      <c r="G1969">
        <f t="shared" si="220"/>
        <v>26798.401606144176</v>
      </c>
      <c r="H1969">
        <f t="shared" si="221"/>
        <v>26009.306080182916</v>
      </c>
      <c r="I1969" s="5">
        <f t="shared" si="219"/>
        <v>0</v>
      </c>
      <c r="J1969" s="6">
        <f>+H1969+SUM($B$4:$B$5)-SUM($F$15:F1969)</f>
        <v>31238.133448603949</v>
      </c>
      <c r="K1969" s="10">
        <f t="shared" si="222"/>
        <v>6.2769228030330471E-3</v>
      </c>
      <c r="L1969" s="10">
        <f>+H1969/SUM($F$15:F1969)-1</f>
        <v>0.228524585425532</v>
      </c>
      <c r="M1969" s="14">
        <f t="shared" si="225"/>
        <v>0</v>
      </c>
      <c r="N1969" s="14">
        <f t="shared" si="223"/>
        <v>2669.2637602815039</v>
      </c>
      <c r="O1969" s="4">
        <f t="shared" si="224"/>
        <v>7.9314652027292443</v>
      </c>
      <c r="P1969" s="14">
        <f>+AVERAGEIF($C$15:C1969,"&lt;&gt;",$B$15:B1969)</f>
        <v>8.0363775510204079</v>
      </c>
    </row>
    <row r="1970" spans="1:16" x14ac:dyDescent="0.25">
      <c r="A1970" s="1">
        <v>43124</v>
      </c>
      <c r="B1970" s="14">
        <v>9.7210000000000001</v>
      </c>
      <c r="G1970">
        <f t="shared" si="220"/>
        <v>26735.145937328361</v>
      </c>
      <c r="H1970">
        <f t="shared" si="221"/>
        <v>25947.913013696441</v>
      </c>
      <c r="I1970" s="5">
        <f t="shared" si="219"/>
        <v>0</v>
      </c>
      <c r="J1970" s="6">
        <f>+H1970+SUM($B$4:$B$5)-SUM($F$15:F1970)</f>
        <v>31176.740382117474</v>
      </c>
      <c r="K1970" s="10">
        <f t="shared" si="222"/>
        <v>-1.9653244195106945E-3</v>
      </c>
      <c r="L1970" s="10">
        <f>+H1970/SUM($F$15:F1970)-1</f>
        <v>0.2256247429106728</v>
      </c>
      <c r="M1970" s="14">
        <f t="shared" si="225"/>
        <v>0</v>
      </c>
      <c r="N1970" s="14">
        <f t="shared" si="223"/>
        <v>2669.2637602815039</v>
      </c>
      <c r="O1970" s="4">
        <f t="shared" si="224"/>
        <v>7.9314652027292443</v>
      </c>
      <c r="P1970" s="14">
        <f>+AVERAGEIF($C$15:C1970,"&lt;&gt;",$B$15:B1970)</f>
        <v>8.0363775510204079</v>
      </c>
    </row>
    <row r="1971" spans="1:16" x14ac:dyDescent="0.25">
      <c r="A1971" s="1">
        <v>43125</v>
      </c>
      <c r="B1971" s="14">
        <v>9.6649999999999991</v>
      </c>
      <c r="G1971">
        <f t="shared" si="220"/>
        <v>26581.132134994197</v>
      </c>
      <c r="H1971">
        <f t="shared" si="221"/>
        <v>25798.434243120675</v>
      </c>
      <c r="I1971" s="5">
        <f t="shared" si="219"/>
        <v>0</v>
      </c>
      <c r="J1971" s="6">
        <f>+H1971+SUM($B$4:$B$5)-SUM($F$15:F1971)</f>
        <v>31027.261611541711</v>
      </c>
      <c r="K1971" s="10">
        <f t="shared" si="222"/>
        <v>-4.7945605840661321E-3</v>
      </c>
      <c r="L1971" s="10">
        <f>+H1971/SUM($F$15:F1971)-1</f>
        <v>0.21856425678753744</v>
      </c>
      <c r="M1971" s="14">
        <f t="shared" si="225"/>
        <v>0</v>
      </c>
      <c r="N1971" s="14">
        <f t="shared" si="223"/>
        <v>2669.2637602815039</v>
      </c>
      <c r="O1971" s="4">
        <f t="shared" si="224"/>
        <v>7.9314652027292443</v>
      </c>
      <c r="P1971" s="14">
        <f>+AVERAGEIF($C$15:C1971,"&lt;&gt;",$B$15:B1971)</f>
        <v>8.0363775510204079</v>
      </c>
    </row>
    <row r="1972" spans="1:16" x14ac:dyDescent="0.25">
      <c r="A1972" s="1">
        <v>43126</v>
      </c>
      <c r="B1972" s="14">
        <v>9.7870000000000008</v>
      </c>
      <c r="G1972">
        <f t="shared" si="220"/>
        <v>26916.662204365053</v>
      </c>
      <c r="H1972">
        <f t="shared" si="221"/>
        <v>26124.084421875021</v>
      </c>
      <c r="I1972" s="5">
        <f t="shared" si="219"/>
        <v>0</v>
      </c>
      <c r="J1972" s="6">
        <f>+H1972+SUM($B$4:$B$5)-SUM($F$15:F1972)</f>
        <v>31352.911790296057</v>
      </c>
      <c r="K1972" s="10">
        <f t="shared" si="222"/>
        <v>1.0495614560880551E-2</v>
      </c>
      <c r="L1972" s="10">
        <f>+H1972/SUM($F$15:F1972)-1</f>
        <v>0.23394603012722515</v>
      </c>
      <c r="M1972" s="14">
        <f t="shared" si="225"/>
        <v>0</v>
      </c>
      <c r="N1972" s="14">
        <f t="shared" si="223"/>
        <v>2669.2637602815039</v>
      </c>
      <c r="O1972" s="4">
        <f t="shared" si="224"/>
        <v>7.9314652027292443</v>
      </c>
      <c r="P1972" s="14">
        <f>+AVERAGEIF($C$15:C1972,"&lt;&gt;",$B$15:B1972)</f>
        <v>8.0363775510204079</v>
      </c>
    </row>
    <row r="1973" spans="1:16" x14ac:dyDescent="0.25">
      <c r="A1973" s="1">
        <v>43129</v>
      </c>
      <c r="B1973" s="14">
        <v>9.8059999999999992</v>
      </c>
      <c r="G1973">
        <f t="shared" si="220"/>
        <v>26968.916887299856</v>
      </c>
      <c r="H1973">
        <f t="shared" si="221"/>
        <v>26174.800433320368</v>
      </c>
      <c r="I1973" s="5">
        <f t="shared" si="219"/>
        <v>0</v>
      </c>
      <c r="J1973" s="6">
        <f>+H1973+SUM($B$4:$B$5)-SUM($F$15:F1973)</f>
        <v>31403.627801741408</v>
      </c>
      <c r="K1973" s="10">
        <f t="shared" si="222"/>
        <v>1.6175853708442212E-3</v>
      </c>
      <c r="L1973" s="10">
        <f>+H1973/SUM($F$15:F1973)-1</f>
        <v>0.23634155220471742</v>
      </c>
      <c r="M1973" s="14">
        <f t="shared" si="225"/>
        <v>0</v>
      </c>
      <c r="N1973" s="14">
        <f t="shared" si="223"/>
        <v>2669.2637602815039</v>
      </c>
      <c r="O1973" s="4">
        <f t="shared" si="224"/>
        <v>7.9314652027292443</v>
      </c>
      <c r="P1973" s="14">
        <f>+AVERAGEIF($C$15:C1973,"&lt;&gt;",$B$15:B1973)</f>
        <v>8.0363775510204079</v>
      </c>
    </row>
    <row r="1974" spans="1:16" x14ac:dyDescent="0.25">
      <c r="A1974" s="1">
        <v>43130</v>
      </c>
      <c r="B1974" s="14">
        <v>9.6159999999999997</v>
      </c>
      <c r="G1974">
        <f t="shared" si="220"/>
        <v>26446.370057951808</v>
      </c>
      <c r="H1974">
        <f t="shared" si="221"/>
        <v>25667.640318866885</v>
      </c>
      <c r="I1974" s="5">
        <f t="shared" si="219"/>
        <v>0</v>
      </c>
      <c r="J1974" s="6">
        <f>+H1974+SUM($B$4:$B$5)-SUM($F$15:F1974)</f>
        <v>30896.467687287921</v>
      </c>
      <c r="K1974" s="10">
        <f t="shared" si="222"/>
        <v>-1.6149730141221563E-2</v>
      </c>
      <c r="L1974" s="10">
        <f>+H1974/SUM($F$15:F1974)-1</f>
        <v>0.21238633142979424</v>
      </c>
      <c r="M1974" s="14">
        <f t="shared" si="225"/>
        <v>0</v>
      </c>
      <c r="N1974" s="14">
        <f t="shared" si="223"/>
        <v>2669.2637602815039</v>
      </c>
      <c r="O1974" s="4">
        <f t="shared" si="224"/>
        <v>7.9314652027292443</v>
      </c>
      <c r="P1974" s="14">
        <f>+AVERAGEIF($C$15:C1974,"&lt;&gt;",$B$15:B1974)</f>
        <v>8.0363775510204079</v>
      </c>
    </row>
    <row r="1975" spans="1:16" x14ac:dyDescent="0.25">
      <c r="A1975" s="1">
        <v>43131</v>
      </c>
      <c r="B1975" s="14">
        <v>9.6329999999999991</v>
      </c>
      <c r="G1975">
        <f t="shared" si="220"/>
        <v>26493.124247946107</v>
      </c>
      <c r="H1975">
        <f t="shared" si="221"/>
        <v>25713.01780279167</v>
      </c>
      <c r="I1975" s="5">
        <f t="shared" si="219"/>
        <v>0</v>
      </c>
      <c r="J1975" s="6">
        <f>+H1975+SUM($B$4:$B$5)-SUM($F$15:F1975)</f>
        <v>30941.845171212706</v>
      </c>
      <c r="K1975" s="10">
        <f t="shared" si="222"/>
        <v>1.4686948807243194E-3</v>
      </c>
      <c r="L1975" s="10">
        <f>+H1975/SUM($F$15:F1975)-1</f>
        <v>0.21452969328860316</v>
      </c>
      <c r="M1975" s="14">
        <f t="shared" si="225"/>
        <v>0</v>
      </c>
      <c r="N1975" s="14">
        <f t="shared" si="223"/>
        <v>2669.2637602815039</v>
      </c>
      <c r="O1975" s="4">
        <f t="shared" si="224"/>
        <v>7.9314652027292443</v>
      </c>
      <c r="P1975" s="14">
        <f>+AVERAGEIF($C$15:C1975,"&lt;&gt;",$B$15:B1975)</f>
        <v>8.0363775510204079</v>
      </c>
    </row>
    <row r="1976" spans="1:16" x14ac:dyDescent="0.25">
      <c r="A1976" s="1">
        <v>43132</v>
      </c>
      <c r="B1976" s="14">
        <v>9.5830000000000002</v>
      </c>
      <c r="G1976">
        <f t="shared" si="220"/>
        <v>26355.611924433466</v>
      </c>
      <c r="H1976">
        <f t="shared" si="221"/>
        <v>25579.554614777597</v>
      </c>
      <c r="I1976" s="5">
        <f t="shared" si="219"/>
        <v>0</v>
      </c>
      <c r="J1976" s="6">
        <f>+H1976+SUM($B$4:$B$5)-SUM($F$15:F1976)</f>
        <v>30808.381983198633</v>
      </c>
      <c r="K1976" s="10">
        <f t="shared" si="222"/>
        <v>-4.3133558220452839E-3</v>
      </c>
      <c r="L1976" s="10">
        <f>+H1976/SUM($F$15:F1976)-1</f>
        <v>0.20822568782151829</v>
      </c>
      <c r="M1976" s="14">
        <f t="shared" si="225"/>
        <v>0</v>
      </c>
      <c r="N1976" s="14">
        <f t="shared" si="223"/>
        <v>2669.2637602815039</v>
      </c>
      <c r="O1976" s="4">
        <f t="shared" si="224"/>
        <v>7.9314652027292443</v>
      </c>
      <c r="P1976" s="14">
        <f>+AVERAGEIF($C$15:C1976,"&lt;&gt;",$B$15:B1976)</f>
        <v>8.0363775510204079</v>
      </c>
    </row>
    <row r="1977" spans="1:16" x14ac:dyDescent="0.25">
      <c r="A1977" s="1">
        <v>43133</v>
      </c>
      <c r="B1977" s="14">
        <v>9.4760000000000009</v>
      </c>
      <c r="G1977">
        <f t="shared" si="220"/>
        <v>26061.335552116409</v>
      </c>
      <c r="H1977">
        <f t="shared" si="221"/>
        <v>25293.943392427478</v>
      </c>
      <c r="I1977" s="5">
        <f t="shared" si="219"/>
        <v>0</v>
      </c>
      <c r="J1977" s="6">
        <f>+H1977+SUM($B$4:$B$5)-SUM($F$15:F1977)</f>
        <v>30522.770760848514</v>
      </c>
      <c r="K1977" s="10">
        <f t="shared" si="222"/>
        <v>-9.2705687207421672E-3</v>
      </c>
      <c r="L1977" s="10">
        <f>+H1977/SUM($F$15:F1977)-1</f>
        <v>0.19473511612195638</v>
      </c>
      <c r="M1977" s="14">
        <f t="shared" si="225"/>
        <v>0</v>
      </c>
      <c r="N1977" s="14">
        <f t="shared" si="223"/>
        <v>2669.2637602815039</v>
      </c>
      <c r="O1977" s="4">
        <f t="shared" si="224"/>
        <v>7.9314652027292443</v>
      </c>
      <c r="P1977" s="14">
        <f>+AVERAGEIF($C$15:C1977,"&lt;&gt;",$B$15:B1977)</f>
        <v>8.0363775510204079</v>
      </c>
    </row>
    <row r="1978" spans="1:16" x14ac:dyDescent="0.25">
      <c r="A1978" s="1">
        <v>43136</v>
      </c>
      <c r="B1978" s="14">
        <v>9.3330000000000002</v>
      </c>
      <c r="G1978">
        <f t="shared" si="220"/>
        <v>25668.050306870246</v>
      </c>
      <c r="H1978">
        <f t="shared" si="221"/>
        <v>24912.238674707223</v>
      </c>
      <c r="I1978" s="5">
        <f t="shared" si="219"/>
        <v>0</v>
      </c>
      <c r="J1978" s="6">
        <f>+H1978+SUM($B$4:$B$5)-SUM($F$15:F1978)</f>
        <v>30141.066043128259</v>
      </c>
      <c r="K1978" s="10">
        <f t="shared" si="222"/>
        <v>-1.2505572338467608E-2</v>
      </c>
      <c r="L1978" s="10">
        <f>+H1978/SUM($F$15:F1978)-1</f>
        <v>0.17670566048609304</v>
      </c>
      <c r="M1978" s="14">
        <f t="shared" si="225"/>
        <v>0</v>
      </c>
      <c r="N1978" s="14">
        <f t="shared" si="223"/>
        <v>2669.2637602815039</v>
      </c>
      <c r="O1978" s="4">
        <f t="shared" si="224"/>
        <v>7.9314652027292443</v>
      </c>
      <c r="P1978" s="14">
        <f>+AVERAGEIF($C$15:C1978,"&lt;&gt;",$B$15:B1978)</f>
        <v>8.0363775510204079</v>
      </c>
    </row>
    <row r="1979" spans="1:16" x14ac:dyDescent="0.25">
      <c r="A1979" s="1">
        <v>43137</v>
      </c>
      <c r="B1979" s="14">
        <v>9.141</v>
      </c>
      <c r="G1979">
        <f t="shared" si="220"/>
        <v>25140.00298458169</v>
      </c>
      <c r="H1979">
        <f t="shared" si="221"/>
        <v>24399.740032733178</v>
      </c>
      <c r="I1979" s="5">
        <f t="shared" si="219"/>
        <v>0</v>
      </c>
      <c r="J1979" s="6">
        <f>+H1979+SUM($B$4:$B$5)-SUM($F$15:F1979)</f>
        <v>29628.567401154214</v>
      </c>
      <c r="K1979" s="10">
        <f t="shared" si="222"/>
        <v>-1.7003334959709848E-2</v>
      </c>
      <c r="L1979" s="10">
        <f>+H1979/SUM($F$15:F1979)-1</f>
        <v>0.15249827949248673</v>
      </c>
      <c r="M1979" s="14">
        <f t="shared" si="225"/>
        <v>0</v>
      </c>
      <c r="N1979" s="14">
        <f t="shared" si="223"/>
        <v>2669.2637602815039</v>
      </c>
      <c r="O1979" s="4">
        <f t="shared" si="224"/>
        <v>7.9314652027292443</v>
      </c>
      <c r="P1979" s="14">
        <f>+AVERAGEIF($C$15:C1979,"&lt;&gt;",$B$15:B1979)</f>
        <v>8.0363775510204079</v>
      </c>
    </row>
    <row r="1980" spans="1:16" x14ac:dyDescent="0.25">
      <c r="A1980" s="1">
        <v>43138</v>
      </c>
      <c r="B1980" s="14">
        <v>9.1530000000000005</v>
      </c>
      <c r="G1980">
        <f t="shared" si="220"/>
        <v>25173.005942224729</v>
      </c>
      <c r="H1980">
        <f t="shared" si="221"/>
        <v>24431.77119785656</v>
      </c>
      <c r="I1980" s="5">
        <f t="shared" si="219"/>
        <v>0</v>
      </c>
      <c r="J1980" s="6">
        <f>+H1980+SUM($B$4:$B$5)-SUM($F$15:F1980)</f>
        <v>29660.5985662776</v>
      </c>
      <c r="K1980" s="10">
        <f t="shared" si="222"/>
        <v>1.0810905802396409E-3</v>
      </c>
      <c r="L1980" s="10">
        <f>+H1980/SUM($F$15:F1980)-1</f>
        <v>0.15401124080458728</v>
      </c>
      <c r="M1980" s="14">
        <f t="shared" si="225"/>
        <v>0</v>
      </c>
      <c r="N1980" s="14">
        <f t="shared" si="223"/>
        <v>2669.2637602815039</v>
      </c>
      <c r="O1980" s="4">
        <f t="shared" si="224"/>
        <v>7.9314652027292443</v>
      </c>
      <c r="P1980" s="14">
        <f>+AVERAGEIF($C$15:C1980,"&lt;&gt;",$B$15:B1980)</f>
        <v>8.0363775510204079</v>
      </c>
    </row>
    <row r="1981" spans="1:16" x14ac:dyDescent="0.25">
      <c r="A1981" s="1">
        <v>43139</v>
      </c>
      <c r="B1981" s="14">
        <v>9.1020000000000003</v>
      </c>
      <c r="C1981">
        <f>+$B$3</f>
        <v>200</v>
      </c>
      <c r="D1981" s="7">
        <f>+$D$11</f>
        <v>2.223157894736842</v>
      </c>
      <c r="E1981">
        <v>1.54</v>
      </c>
      <c r="F1981" s="6">
        <f>+C1981-D1981-E1981</f>
        <v>196.23684210526318</v>
      </c>
      <c r="G1981">
        <f t="shared" si="220"/>
        <v>25232.743372241832</v>
      </c>
      <c r="H1981">
        <f t="shared" si="221"/>
        <v>24491.875588187468</v>
      </c>
      <c r="I1981" s="5">
        <f t="shared" si="219"/>
        <v>390800</v>
      </c>
      <c r="J1981" s="6">
        <f>+H1981+SUM($B$4:$B$5)-SUM($F$15:F1981)</f>
        <v>29524.466114503241</v>
      </c>
      <c r="K1981" s="10">
        <f t="shared" si="222"/>
        <v>-4.5896731136483293E-3</v>
      </c>
      <c r="L1981" s="10">
        <f>+H1981/SUM($F$15:F1981)-1</f>
        <v>0.14622577988928809</v>
      </c>
      <c r="M1981" s="14">
        <f t="shared" si="225"/>
        <v>21.559749736899931</v>
      </c>
      <c r="N1981" s="14">
        <f t="shared" si="223"/>
        <v>2690.8235100184038</v>
      </c>
      <c r="O1981" s="4">
        <f t="shared" si="224"/>
        <v>7.9408439067555516</v>
      </c>
      <c r="P1981" s="14">
        <f>+AVERAGEIF($C$15:C1981,"&lt;&gt;",$B$15:B1981)</f>
        <v>8.0471414141414144</v>
      </c>
    </row>
    <row r="1982" spans="1:16" x14ac:dyDescent="0.25">
      <c r="A1982" s="1">
        <v>43140</v>
      </c>
      <c r="B1982" s="14">
        <v>8.9589999999999996</v>
      </c>
      <c r="G1982">
        <f t="shared" si="220"/>
        <v>24836.315960438867</v>
      </c>
      <c r="H1982">
        <f t="shared" si="221"/>
        <v>24107.087826254836</v>
      </c>
      <c r="I1982" s="5">
        <f t="shared" si="219"/>
        <v>0</v>
      </c>
      <c r="J1982" s="6">
        <f>+H1982+SUM($B$4:$B$5)-SUM($F$15:F1982)</f>
        <v>29139.678352570609</v>
      </c>
      <c r="K1982" s="10">
        <f t="shared" si="222"/>
        <v>-1.3032844029772783E-2</v>
      </c>
      <c r="L1982" s="10">
        <f>+H1982/SUM($F$15:F1982)-1</f>
        <v>0.12821761832873357</v>
      </c>
      <c r="M1982" s="14">
        <f t="shared" si="225"/>
        <v>0</v>
      </c>
      <c r="N1982" s="14">
        <f t="shared" si="223"/>
        <v>2690.8235100184038</v>
      </c>
      <c r="O1982" s="4">
        <f t="shared" si="224"/>
        <v>7.9408439067555516</v>
      </c>
      <c r="P1982" s="14">
        <f>+AVERAGEIF($C$15:C1982,"&lt;&gt;",$B$15:B1982)</f>
        <v>8.0471414141414144</v>
      </c>
    </row>
    <row r="1983" spans="1:16" x14ac:dyDescent="0.25">
      <c r="A1983" s="1">
        <v>43143</v>
      </c>
      <c r="B1983" s="14">
        <v>9.016</v>
      </c>
      <c r="G1983">
        <f t="shared" si="220"/>
        <v>24994.332481227462</v>
      </c>
      <c r="H1983">
        <f t="shared" si="221"/>
        <v>24260.464766325884</v>
      </c>
      <c r="I1983" s="5">
        <f t="shared" si="219"/>
        <v>0</v>
      </c>
      <c r="J1983" s="6">
        <f>+H1983+SUM($B$4:$B$5)-SUM($F$15:F1983)</f>
        <v>29293.055292641653</v>
      </c>
      <c r="K1983" s="10">
        <f t="shared" si="222"/>
        <v>5.2635083412824191E-3</v>
      </c>
      <c r="L1983" s="10">
        <f>+H1983/SUM($F$15:F1983)-1</f>
        <v>0.13539569671301055</v>
      </c>
      <c r="M1983" s="14">
        <f t="shared" si="225"/>
        <v>0</v>
      </c>
      <c r="N1983" s="14">
        <f t="shared" si="223"/>
        <v>2690.8235100184038</v>
      </c>
      <c r="O1983" s="4">
        <f t="shared" si="224"/>
        <v>7.9408439067555516</v>
      </c>
      <c r="P1983" s="14">
        <f>+AVERAGEIF($C$15:C1983,"&lt;&gt;",$B$15:B1983)</f>
        <v>8.0471414141414144</v>
      </c>
    </row>
    <row r="1984" spans="1:16" x14ac:dyDescent="0.25">
      <c r="A1984" s="1">
        <v>43144</v>
      </c>
      <c r="B1984" s="14">
        <v>9.0419999999999998</v>
      </c>
      <c r="G1984">
        <f t="shared" si="220"/>
        <v>25066.410192464366</v>
      </c>
      <c r="H1984">
        <f t="shared" si="221"/>
        <v>24330.426177586363</v>
      </c>
      <c r="I1984" s="5">
        <f t="shared" si="219"/>
        <v>0</v>
      </c>
      <c r="J1984" s="6">
        <f>+H1984+SUM($B$4:$B$5)-SUM($F$15:F1984)</f>
        <v>29363.016703902136</v>
      </c>
      <c r="K1984" s="10">
        <f t="shared" si="222"/>
        <v>2.3883275596061626E-3</v>
      </c>
      <c r="L1984" s="10">
        <f>+H1984/SUM($F$15:F1984)-1</f>
        <v>0.13866990790583866</v>
      </c>
      <c r="M1984" s="14">
        <f t="shared" si="225"/>
        <v>0</v>
      </c>
      <c r="N1984" s="14">
        <f t="shared" si="223"/>
        <v>2690.8235100184038</v>
      </c>
      <c r="O1984" s="4">
        <f t="shared" si="224"/>
        <v>7.9408439067555516</v>
      </c>
      <c r="P1984" s="14">
        <f>+AVERAGEIF($C$15:C1984,"&lt;&gt;",$B$15:B1984)</f>
        <v>8.0471414141414144</v>
      </c>
    </row>
    <row r="1985" spans="1:16" x14ac:dyDescent="0.25">
      <c r="A1985" s="1">
        <v>43145</v>
      </c>
      <c r="B1985" s="14">
        <v>9.1549999999999994</v>
      </c>
      <c r="G1985">
        <f t="shared" si="220"/>
        <v>25379.671014378597</v>
      </c>
      <c r="H1985">
        <f t="shared" si="221"/>
        <v>24634.489234218443</v>
      </c>
      <c r="I1985" s="5">
        <f t="shared" si="219"/>
        <v>0</v>
      </c>
      <c r="J1985" s="6">
        <f>+H1985+SUM($B$4:$B$5)-SUM($F$15:F1985)</f>
        <v>29667.07976053422</v>
      </c>
      <c r="K1985" s="10">
        <f t="shared" si="222"/>
        <v>1.0355307143617765E-2</v>
      </c>
      <c r="L1985" s="10">
        <f>+H1985/SUM($F$15:F1985)-1</f>
        <v>0.15290013347466846</v>
      </c>
      <c r="M1985" s="14">
        <f t="shared" si="225"/>
        <v>0</v>
      </c>
      <c r="N1985" s="14">
        <f t="shared" si="223"/>
        <v>2690.8235100184038</v>
      </c>
      <c r="O1985" s="4">
        <f t="shared" si="224"/>
        <v>7.9408439067555516</v>
      </c>
      <c r="P1985" s="14">
        <f>+AVERAGEIF($C$15:C1985,"&lt;&gt;",$B$15:B1985)</f>
        <v>8.0471414141414144</v>
      </c>
    </row>
    <row r="1986" spans="1:16" x14ac:dyDescent="0.25">
      <c r="A1986" s="1">
        <v>43146</v>
      </c>
      <c r="B1986" s="14">
        <v>9.2309999999999999</v>
      </c>
      <c r="G1986">
        <f t="shared" si="220"/>
        <v>25590.35970876339</v>
      </c>
      <c r="H1986">
        <f t="shared" si="221"/>
        <v>24838.991820979842</v>
      </c>
      <c r="I1986" s="5">
        <f t="shared" si="219"/>
        <v>0</v>
      </c>
      <c r="J1986" s="6">
        <f>+H1986+SUM($B$4:$B$5)-SUM($F$15:F1986)</f>
        <v>29871.582347295614</v>
      </c>
      <c r="K1986" s="10">
        <f t="shared" si="222"/>
        <v>6.8932496360305517E-3</v>
      </c>
      <c r="L1986" s="10">
        <f>+H1986/SUM($F$15:F1986)-1</f>
        <v>0.16247090465370451</v>
      </c>
      <c r="M1986" s="14">
        <f t="shared" si="225"/>
        <v>0</v>
      </c>
      <c r="N1986" s="14">
        <f t="shared" si="223"/>
        <v>2690.8235100184038</v>
      </c>
      <c r="O1986" s="4">
        <f t="shared" si="224"/>
        <v>7.9408439067555516</v>
      </c>
      <c r="P1986" s="14">
        <f>+AVERAGEIF($C$15:C1986,"&lt;&gt;",$B$15:B1986)</f>
        <v>8.0471414141414144</v>
      </c>
    </row>
    <row r="1987" spans="1:16" x14ac:dyDescent="0.25">
      <c r="A1987" s="1">
        <v>43147</v>
      </c>
      <c r="B1987" s="14">
        <v>9.2309999999999999</v>
      </c>
      <c r="G1987">
        <f t="shared" si="220"/>
        <v>25590.35970876339</v>
      </c>
      <c r="H1987">
        <f t="shared" si="221"/>
        <v>24838.991820979842</v>
      </c>
      <c r="I1987" s="5">
        <f t="shared" si="219"/>
        <v>0</v>
      </c>
      <c r="J1987" s="6">
        <f>+H1987+SUM($B$4:$B$5)-SUM($F$15:F1987)</f>
        <v>29871.582347295614</v>
      </c>
      <c r="K1987" s="10">
        <f t="shared" si="222"/>
        <v>0</v>
      </c>
      <c r="L1987" s="10">
        <f>+H1987/SUM($F$15:F1987)-1</f>
        <v>0.16247090465370451</v>
      </c>
      <c r="M1987" s="14">
        <f t="shared" si="225"/>
        <v>0</v>
      </c>
      <c r="N1987" s="14">
        <f t="shared" si="223"/>
        <v>2690.8235100184038</v>
      </c>
      <c r="O1987" s="4">
        <f t="shared" si="224"/>
        <v>7.9408439067555516</v>
      </c>
      <c r="P1987" s="14">
        <f>+AVERAGEIF($C$15:C1987,"&lt;&gt;",$B$15:B1987)</f>
        <v>8.0471414141414144</v>
      </c>
    </row>
    <row r="1988" spans="1:16" x14ac:dyDescent="0.25">
      <c r="A1988" s="1">
        <v>43150</v>
      </c>
      <c r="B1988" s="14">
        <v>9.2780000000000005</v>
      </c>
      <c r="G1988">
        <f t="shared" si="220"/>
        <v>25720.654032922408</v>
      </c>
      <c r="H1988">
        <f t="shared" si="221"/>
        <v>24965.460525950708</v>
      </c>
      <c r="I1988" s="5">
        <f t="shared" si="219"/>
        <v>0</v>
      </c>
      <c r="J1988" s="6">
        <f>+H1988+SUM($B$4:$B$5)-SUM($F$15:F1988)</f>
        <v>29998.051052266481</v>
      </c>
      <c r="K1988" s="10">
        <f t="shared" si="222"/>
        <v>4.233746424963547E-3</v>
      </c>
      <c r="L1988" s="10">
        <f>+H1988/SUM($F$15:F1988)-1</f>
        <v>0.16838967104074021</v>
      </c>
      <c r="M1988" s="14">
        <f t="shared" si="225"/>
        <v>0</v>
      </c>
      <c r="N1988" s="14">
        <f t="shared" si="223"/>
        <v>2690.8235100184038</v>
      </c>
      <c r="O1988" s="4">
        <f t="shared" si="224"/>
        <v>7.9408439067555516</v>
      </c>
      <c r="P1988" s="14">
        <f>+AVERAGEIF($C$15:C1988,"&lt;&gt;",$B$15:B1988)</f>
        <v>8.0471414141414144</v>
      </c>
    </row>
    <row r="1989" spans="1:16" x14ac:dyDescent="0.25">
      <c r="A1989" s="1">
        <v>43151</v>
      </c>
      <c r="B1989" s="14">
        <v>9.2680000000000007</v>
      </c>
      <c r="G1989">
        <f t="shared" si="220"/>
        <v>25692.931836292832</v>
      </c>
      <c r="H1989">
        <f t="shared" si="221"/>
        <v>24938.552290850523</v>
      </c>
      <c r="I1989" s="5">
        <f t="shared" si="219"/>
        <v>0</v>
      </c>
      <c r="J1989" s="6">
        <f>+H1989+SUM($B$4:$B$5)-SUM($F$15:F1989)</f>
        <v>29971.142817166296</v>
      </c>
      <c r="K1989" s="10">
        <f t="shared" si="222"/>
        <v>-8.9699944350729588E-4</v>
      </c>
      <c r="L1989" s="10">
        <f>+H1989/SUM($F$15:F1989)-1</f>
        <v>0.16713035904349849</v>
      </c>
      <c r="M1989" s="14">
        <f t="shared" si="225"/>
        <v>0</v>
      </c>
      <c r="N1989" s="14">
        <f t="shared" si="223"/>
        <v>2690.8235100184038</v>
      </c>
      <c r="O1989" s="4">
        <f t="shared" si="224"/>
        <v>7.9408439067555516</v>
      </c>
      <c r="P1989" s="14">
        <f>+AVERAGEIF($C$15:C1989,"&lt;&gt;",$B$15:B1989)</f>
        <v>8.0471414141414144</v>
      </c>
    </row>
    <row r="1990" spans="1:16" x14ac:dyDescent="0.25">
      <c r="A1990" s="1">
        <v>43152</v>
      </c>
      <c r="B1990" s="14">
        <v>9.3919999999999995</v>
      </c>
      <c r="G1990">
        <f t="shared" si="220"/>
        <v>26036.687074499598</v>
      </c>
      <c r="H1990">
        <f t="shared" si="221"/>
        <v>25272.214406092804</v>
      </c>
      <c r="I1990" s="5">
        <f t="shared" si="219"/>
        <v>0</v>
      </c>
      <c r="J1990" s="6">
        <f>+H1990+SUM($B$4:$B$5)-SUM($F$15:F1990)</f>
        <v>30304.804932408577</v>
      </c>
      <c r="K1990" s="10">
        <f t="shared" si="222"/>
        <v>1.1132779196233233E-2</v>
      </c>
      <c r="L1990" s="10">
        <f>+H1990/SUM($F$15:F1990)-1</f>
        <v>0.18274582780929416</v>
      </c>
      <c r="M1990" s="14">
        <f t="shared" si="225"/>
        <v>0</v>
      </c>
      <c r="N1990" s="14">
        <f t="shared" si="223"/>
        <v>2690.8235100184038</v>
      </c>
      <c r="O1990" s="4">
        <f t="shared" si="224"/>
        <v>7.9408439067555516</v>
      </c>
      <c r="P1990" s="14">
        <f>+AVERAGEIF($C$15:C1990,"&lt;&gt;",$B$15:B1990)</f>
        <v>8.0471414141414144</v>
      </c>
    </row>
    <row r="1991" spans="1:16" x14ac:dyDescent="0.25">
      <c r="A1991" s="1">
        <v>43153</v>
      </c>
      <c r="B1991" s="14">
        <v>9.3260000000000005</v>
      </c>
      <c r="G1991">
        <f t="shared" si="220"/>
        <v>25853.720576744385</v>
      </c>
      <c r="H1991">
        <f t="shared" si="221"/>
        <v>25094.620054431591</v>
      </c>
      <c r="I1991" s="5">
        <f t="shared" si="219"/>
        <v>0</v>
      </c>
      <c r="J1991" s="6">
        <f>+H1991+SUM($B$4:$B$5)-SUM($F$15:F1991)</f>
        <v>30127.210580747367</v>
      </c>
      <c r="K1991" s="10">
        <f t="shared" si="222"/>
        <v>-5.8602704111546666E-3</v>
      </c>
      <c r="L1991" s="10">
        <f>+H1991/SUM($F$15:F1991)-1</f>
        <v>0.17443436862749961</v>
      </c>
      <c r="M1991" s="14">
        <f t="shared" si="225"/>
        <v>0</v>
      </c>
      <c r="N1991" s="14">
        <f t="shared" si="223"/>
        <v>2690.8235100184038</v>
      </c>
      <c r="O1991" s="4">
        <f t="shared" si="224"/>
        <v>7.9408439067555516</v>
      </c>
      <c r="P1991" s="14">
        <f>+AVERAGEIF($C$15:C1991,"&lt;&gt;",$B$15:B1991)</f>
        <v>8.0471414141414144</v>
      </c>
    </row>
    <row r="1992" spans="1:16" x14ac:dyDescent="0.25">
      <c r="A1992" s="1">
        <v>43154</v>
      </c>
      <c r="B1992" s="14">
        <v>9.4559999999999995</v>
      </c>
      <c r="G1992">
        <f t="shared" si="220"/>
        <v>26214.109132928894</v>
      </c>
      <c r="H1992">
        <f t="shared" si="221"/>
        <v>25444.427110733977</v>
      </c>
      <c r="I1992" s="5">
        <f t="shared" si="219"/>
        <v>0</v>
      </c>
      <c r="J1992" s="6">
        <f>+H1992+SUM($B$4:$B$5)-SUM($F$15:F1992)</f>
        <v>30477.017637049747</v>
      </c>
      <c r="K1992" s="10">
        <f t="shared" si="222"/>
        <v>1.1611000472971922E-2</v>
      </c>
      <c r="L1992" s="10">
        <f>+H1992/SUM($F$15:F1992)-1</f>
        <v>0.19080542459163996</v>
      </c>
      <c r="M1992" s="14">
        <f t="shared" si="225"/>
        <v>0</v>
      </c>
      <c r="N1992" s="14">
        <f t="shared" si="223"/>
        <v>2690.8235100184038</v>
      </c>
      <c r="O1992" s="4">
        <f t="shared" si="224"/>
        <v>7.9408439067555516</v>
      </c>
      <c r="P1992" s="14">
        <f>+AVERAGEIF($C$15:C1992,"&lt;&gt;",$B$15:B1992)</f>
        <v>8.0471414141414144</v>
      </c>
    </row>
    <row r="1993" spans="1:16" x14ac:dyDescent="0.25">
      <c r="A1993" s="1">
        <v>43157</v>
      </c>
      <c r="B1993" s="14">
        <v>9.4990000000000006</v>
      </c>
      <c r="G1993">
        <f t="shared" si="220"/>
        <v>26333.314578436079</v>
      </c>
      <c r="H1993">
        <f t="shared" si="221"/>
        <v>25560.132521664771</v>
      </c>
      <c r="I1993" s="5">
        <f t="shared" si="219"/>
        <v>0</v>
      </c>
      <c r="J1993" s="6">
        <f>+H1993+SUM($B$4:$B$5)-SUM($F$15:F1993)</f>
        <v>30592.72304798054</v>
      </c>
      <c r="K1993" s="10">
        <f t="shared" si="222"/>
        <v>3.7964807550636692E-3</v>
      </c>
      <c r="L1993" s="10">
        <f>+H1993/SUM($F$15:F1993)-1</f>
        <v>0.19622046617977884</v>
      </c>
      <c r="M1993" s="14">
        <f t="shared" si="225"/>
        <v>0</v>
      </c>
      <c r="N1993" s="14">
        <f t="shared" si="223"/>
        <v>2690.8235100184038</v>
      </c>
      <c r="O1993" s="4">
        <f t="shared" si="224"/>
        <v>7.9408439067555516</v>
      </c>
      <c r="P1993" s="14">
        <f>+AVERAGEIF($C$15:C1993,"&lt;&gt;",$B$15:B1993)</f>
        <v>8.0471414141414144</v>
      </c>
    </row>
    <row r="1994" spans="1:16" x14ac:dyDescent="0.25">
      <c r="A1994" s="1">
        <v>43158</v>
      </c>
      <c r="B1994" s="14">
        <v>9.4659999999999993</v>
      </c>
      <c r="G1994">
        <f t="shared" si="220"/>
        <v>26241.83132955847</v>
      </c>
      <c r="H1994">
        <f t="shared" si="221"/>
        <v>25471.335345834163</v>
      </c>
      <c r="I1994" s="5">
        <f t="shared" si="219"/>
        <v>0</v>
      </c>
      <c r="J1994" s="6">
        <f>+H1994+SUM($B$4:$B$5)-SUM($F$15:F1994)</f>
        <v>30503.925872149932</v>
      </c>
      <c r="K1994" s="10">
        <f t="shared" si="222"/>
        <v>-2.9025587454684088E-3</v>
      </c>
      <c r="L1994" s="10">
        <f>+H1994/SUM($F$15:F1994)-1</f>
        <v>0.19206473658888168</v>
      </c>
      <c r="M1994" s="14">
        <f t="shared" si="225"/>
        <v>0</v>
      </c>
      <c r="N1994" s="14">
        <f t="shared" si="223"/>
        <v>2690.8235100184038</v>
      </c>
      <c r="O1994" s="4">
        <f t="shared" si="224"/>
        <v>7.9408439067555516</v>
      </c>
      <c r="P1994" s="14">
        <f>+AVERAGEIF($C$15:C1994,"&lt;&gt;",$B$15:B1994)</f>
        <v>8.0471414141414144</v>
      </c>
    </row>
    <row r="1995" spans="1:16" x14ac:dyDescent="0.25">
      <c r="A1995" s="1">
        <v>43159</v>
      </c>
      <c r="B1995" s="14">
        <v>9.3689999999999998</v>
      </c>
      <c r="G1995">
        <f t="shared" si="220"/>
        <v>25972.926022251566</v>
      </c>
      <c r="H1995">
        <f t="shared" si="221"/>
        <v>25210.325465362377</v>
      </c>
      <c r="I1995" s="5">
        <f t="shared" si="219"/>
        <v>0</v>
      </c>
      <c r="J1995" s="6">
        <f>+H1995+SUM($B$4:$B$5)-SUM($F$15:F1995)</f>
        <v>30242.915991678146</v>
      </c>
      <c r="K1995" s="10">
        <f t="shared" si="222"/>
        <v>-8.5565996182178639E-3</v>
      </c>
      <c r="L1995" s="10">
        <f>+H1995/SUM($F$15:F1995)-1</f>
        <v>0.17984941021563827</v>
      </c>
      <c r="M1995" s="14">
        <f t="shared" si="225"/>
        <v>0</v>
      </c>
      <c r="N1995" s="14">
        <f t="shared" si="223"/>
        <v>2690.8235100184038</v>
      </c>
      <c r="O1995" s="4">
        <f t="shared" si="224"/>
        <v>7.9408439067555516</v>
      </c>
      <c r="P1995" s="14">
        <f>+AVERAGEIF($C$15:C1995,"&lt;&gt;",$B$15:B1995)</f>
        <v>8.0471414141414144</v>
      </c>
    </row>
    <row r="1996" spans="1:16" x14ac:dyDescent="0.25">
      <c r="A1996" s="1">
        <v>43160</v>
      </c>
      <c r="B1996" s="14">
        <v>9.3620000000000001</v>
      </c>
      <c r="G1996">
        <f t="shared" si="220"/>
        <v>25953.520484610865</v>
      </c>
      <c r="H1996">
        <f t="shared" si="221"/>
        <v>25191.489700792252</v>
      </c>
      <c r="I1996" s="5">
        <f t="shared" si="219"/>
        <v>0</v>
      </c>
      <c r="J1996" s="6">
        <f>+H1996+SUM($B$4:$B$5)-SUM($F$15:F1996)</f>
        <v>30224.080227108028</v>
      </c>
      <c r="K1996" s="10">
        <f t="shared" si="222"/>
        <v>-6.2281575544176349E-4</v>
      </c>
      <c r="L1996" s="10">
        <f>+H1996/SUM($F$15:F1996)-1</f>
        <v>0.17896789181756922</v>
      </c>
      <c r="M1996" s="14">
        <f t="shared" si="225"/>
        <v>0</v>
      </c>
      <c r="N1996" s="14">
        <f t="shared" si="223"/>
        <v>2690.8235100184038</v>
      </c>
      <c r="O1996" s="4">
        <f t="shared" si="224"/>
        <v>7.9408439067555516</v>
      </c>
      <c r="P1996" s="14">
        <f>+AVERAGEIF($C$15:C1996,"&lt;&gt;",$B$15:B1996)</f>
        <v>8.0471414141414144</v>
      </c>
    </row>
    <row r="1997" spans="1:16" x14ac:dyDescent="0.25">
      <c r="A1997" s="1">
        <v>43161</v>
      </c>
      <c r="B1997" s="14">
        <v>9.1880000000000006</v>
      </c>
      <c r="G1997">
        <f t="shared" si="220"/>
        <v>25471.154263256212</v>
      </c>
      <c r="H1997">
        <f t="shared" si="221"/>
        <v>24723.286410049051</v>
      </c>
      <c r="I1997" s="5">
        <f t="shared" si="219"/>
        <v>0</v>
      </c>
      <c r="J1997" s="6">
        <f>+H1997+SUM($B$4:$B$5)-SUM($F$15:F1997)</f>
        <v>29755.876936364828</v>
      </c>
      <c r="K1997" s="10">
        <f t="shared" si="222"/>
        <v>-1.5491068288101872E-2</v>
      </c>
      <c r="L1997" s="10">
        <f>+H1997/SUM($F$15:F1997)-1</f>
        <v>0.15705586306556585</v>
      </c>
      <c r="M1997" s="14">
        <f t="shared" si="225"/>
        <v>0</v>
      </c>
      <c r="N1997" s="14">
        <f t="shared" si="223"/>
        <v>2690.8235100184038</v>
      </c>
      <c r="O1997" s="4">
        <f t="shared" si="224"/>
        <v>7.9408439067555516</v>
      </c>
      <c r="P1997" s="14">
        <f>+AVERAGEIF($C$15:C1997,"&lt;&gt;",$B$15:B1997)</f>
        <v>8.0471414141414144</v>
      </c>
    </row>
    <row r="1998" spans="1:16" x14ac:dyDescent="0.25">
      <c r="A1998" s="1">
        <v>43164</v>
      </c>
      <c r="B1998" s="14">
        <v>9.1329999999999991</v>
      </c>
      <c r="G1998">
        <f t="shared" si="220"/>
        <v>25318.682181793531</v>
      </c>
      <c r="H1998">
        <f t="shared" si="221"/>
        <v>24575.291116998036</v>
      </c>
      <c r="I1998" s="5">
        <f t="shared" si="219"/>
        <v>0</v>
      </c>
      <c r="J1998" s="6">
        <f>+H1998+SUM($B$4:$B$5)-SUM($F$15:F1998)</f>
        <v>29607.881643313809</v>
      </c>
      <c r="K1998" s="10">
        <f t="shared" si="222"/>
        <v>-4.9736491842441444E-3</v>
      </c>
      <c r="L1998" s="10">
        <f>+H1998/SUM($F$15:F1998)-1</f>
        <v>0.15012964708073695</v>
      </c>
      <c r="M1998" s="14">
        <f t="shared" si="225"/>
        <v>0</v>
      </c>
      <c r="N1998" s="14">
        <f t="shared" si="223"/>
        <v>2690.8235100184038</v>
      </c>
      <c r="O1998" s="4">
        <f t="shared" si="224"/>
        <v>7.9408439067555516</v>
      </c>
      <c r="P1998" s="14">
        <f>+AVERAGEIF($C$15:C1998,"&lt;&gt;",$B$15:B1998)</f>
        <v>8.0471414141414144</v>
      </c>
    </row>
    <row r="1999" spans="1:16" x14ac:dyDescent="0.25">
      <c r="A1999" s="1">
        <v>43165</v>
      </c>
      <c r="B1999" s="14">
        <v>9.2149999999999999</v>
      </c>
      <c r="G1999">
        <f t="shared" si="220"/>
        <v>25546.00419415607</v>
      </c>
      <c r="H1999">
        <f t="shared" si="221"/>
        <v>24795.938644819547</v>
      </c>
      <c r="I1999" s="5">
        <f t="shared" si="219"/>
        <v>0</v>
      </c>
      <c r="J1999" s="6">
        <f>+H1999+SUM($B$4:$B$5)-SUM($F$15:F1999)</f>
        <v>29828.529171135317</v>
      </c>
      <c r="K1999" s="10">
        <f t="shared" si="222"/>
        <v>7.4523240291097803E-3</v>
      </c>
      <c r="L1999" s="10">
        <f>+H1999/SUM($F$15:F1999)-1</f>
        <v>0.16045600545811811</v>
      </c>
      <c r="M1999" s="14">
        <f t="shared" si="225"/>
        <v>0</v>
      </c>
      <c r="N1999" s="14">
        <f t="shared" si="223"/>
        <v>2690.8235100184038</v>
      </c>
      <c r="O1999" s="4">
        <f t="shared" si="224"/>
        <v>7.9408439067555516</v>
      </c>
      <c r="P1999" s="14">
        <f>+AVERAGEIF($C$15:C1999,"&lt;&gt;",$B$15:B1999)</f>
        <v>8.0471414141414144</v>
      </c>
    </row>
    <row r="2000" spans="1:16" x14ac:dyDescent="0.25">
      <c r="A2000" s="1">
        <v>43166</v>
      </c>
      <c r="B2000" s="14">
        <v>9.1780000000000008</v>
      </c>
      <c r="G2000">
        <f t="shared" si="220"/>
        <v>25443.432066626632</v>
      </c>
      <c r="H2000">
        <f t="shared" si="221"/>
        <v>24696.378174948866</v>
      </c>
      <c r="I2000" s="5">
        <f t="shared" ref="I2000:I2063" si="226">+C2000*(MAX($A:$A)-A2000)</f>
        <v>0</v>
      </c>
      <c r="J2000" s="6">
        <f>+H2000+SUM($B$4:$B$5)-SUM($F$15:F2000)</f>
        <v>29728.968701264643</v>
      </c>
      <c r="K2000" s="10">
        <f t="shared" si="222"/>
        <v>-3.3377599444969208E-3</v>
      </c>
      <c r="L2000" s="10">
        <f>+H2000/SUM($F$15:F2000)-1</f>
        <v>0.15579655106832413</v>
      </c>
      <c r="M2000" s="14">
        <f t="shared" si="225"/>
        <v>0</v>
      </c>
      <c r="N2000" s="14">
        <f t="shared" si="223"/>
        <v>2690.8235100184038</v>
      </c>
      <c r="O2000" s="4">
        <f t="shared" si="224"/>
        <v>7.9408439067555516</v>
      </c>
      <c r="P2000" s="14">
        <f>+AVERAGEIF($C$15:C2000,"&lt;&gt;",$B$15:B2000)</f>
        <v>8.0471414141414144</v>
      </c>
    </row>
    <row r="2001" spans="1:16" x14ac:dyDescent="0.25">
      <c r="A2001" s="1">
        <v>43167</v>
      </c>
      <c r="B2001" s="14">
        <v>9.2759999999999998</v>
      </c>
      <c r="C2001">
        <f>+$B$3</f>
        <v>200</v>
      </c>
      <c r="D2001" s="7">
        <f>+$D$11</f>
        <v>2.223157894736842</v>
      </c>
      <c r="E2001">
        <v>1.54</v>
      </c>
      <c r="F2001" s="6">
        <f>+C2001-D2001-E2001</f>
        <v>196.23684210526318</v>
      </c>
      <c r="G2001">
        <f t="shared" ref="G2001:G2064" si="227">+(B2001/B2000*G2000)+C2001</f>
        <v>25915.109593596491</v>
      </c>
      <c r="H2001">
        <f t="shared" ref="H2001:H2064" si="228">+(B2001/B2000*H2000)+F2001</f>
        <v>25156.315721035928</v>
      </c>
      <c r="I2001" s="5">
        <f t="shared" si="226"/>
        <v>385200</v>
      </c>
      <c r="J2001" s="6">
        <f>+H2001+SUM($B$4:$B$5)-SUM($F$15:F2001)</f>
        <v>29992.669405246437</v>
      </c>
      <c r="K2001" s="10">
        <f t="shared" ref="K2001:K2064" si="229">+J2001/J2000-1</f>
        <v>8.8701598306899498E-3</v>
      </c>
      <c r="L2001" s="10">
        <f>+H2001/SUM($F$15:F2001)-1</f>
        <v>0.16660769485055904</v>
      </c>
      <c r="M2001" s="14">
        <f t="shared" si="225"/>
        <v>21.155330110528588</v>
      </c>
      <c r="N2001" s="14">
        <f t="shared" ref="N2001:N2064" si="230">+M2001+N2000</f>
        <v>2711.9788401289325</v>
      </c>
      <c r="O2001" s="4">
        <f t="shared" ref="O2001:O2064" si="231">((O2000*N2000)+(B2001*M2001))/N2001</f>
        <v>7.9512590573030852</v>
      </c>
      <c r="P2001" s="14">
        <f>+AVERAGEIF($C$15:C2001,"&lt;&gt;",$B$15:B2001)</f>
        <v>8.059429999999999</v>
      </c>
    </row>
    <row r="2002" spans="1:16" x14ac:dyDescent="0.25">
      <c r="A2002" s="1">
        <v>43168</v>
      </c>
      <c r="B2002" s="14">
        <v>9.3689999999999998</v>
      </c>
      <c r="G2002">
        <f t="shared" si="227"/>
        <v>26174.931196895806</v>
      </c>
      <c r="H2002">
        <f t="shared" si="228"/>
        <v>25408.529753167917</v>
      </c>
      <c r="I2002" s="5">
        <f t="shared" si="226"/>
        <v>0</v>
      </c>
      <c r="J2002" s="6">
        <f>+H2002+SUM($B$4:$B$5)-SUM($F$15:F2002)</f>
        <v>30244.883437378427</v>
      </c>
      <c r="K2002" s="10">
        <f t="shared" si="229"/>
        <v>8.4091892163447035E-3</v>
      </c>
      <c r="L2002" s="10">
        <f>+H2002/SUM($F$15:F2002)-1</f>
        <v>0.17830395569802571</v>
      </c>
      <c r="M2002" s="14">
        <f t="shared" si="225"/>
        <v>0</v>
      </c>
      <c r="N2002" s="14">
        <f t="shared" si="230"/>
        <v>2711.9788401289325</v>
      </c>
      <c r="O2002" s="4">
        <f t="shared" si="231"/>
        <v>7.9512590573030852</v>
      </c>
      <c r="P2002" s="14">
        <f>+AVERAGEIF($C$15:C2002,"&lt;&gt;",$B$15:B2002)</f>
        <v>8.059429999999999</v>
      </c>
    </row>
    <row r="2003" spans="1:16" x14ac:dyDescent="0.25">
      <c r="A2003" s="1">
        <v>43171</v>
      </c>
      <c r="B2003" s="14">
        <v>9.4779999999999998</v>
      </c>
      <c r="G2003">
        <f t="shared" si="227"/>
        <v>26479.45329108533</v>
      </c>
      <c r="H2003">
        <f t="shared" si="228"/>
        <v>25704.13544674197</v>
      </c>
      <c r="I2003" s="5">
        <f t="shared" si="226"/>
        <v>0</v>
      </c>
      <c r="J2003" s="6">
        <f>+H2003+SUM($B$4:$B$5)-SUM($F$15:F2003)</f>
        <v>30540.489130952483</v>
      </c>
      <c r="K2003" s="10">
        <f t="shared" si="229"/>
        <v>9.773742199605584E-3</v>
      </c>
      <c r="L2003" s="10">
        <f>+H2003/SUM($F$15:F2003)-1</f>
        <v>0.19201247647623965</v>
      </c>
      <c r="M2003" s="14">
        <f t="shared" ref="M2003:M2066" si="232">+F2003/B2003</f>
        <v>0</v>
      </c>
      <c r="N2003" s="14">
        <f t="shared" si="230"/>
        <v>2711.9788401289325</v>
      </c>
      <c r="O2003" s="4">
        <f t="shared" si="231"/>
        <v>7.9512590573030852</v>
      </c>
      <c r="P2003" s="14">
        <f>+AVERAGEIF($C$15:C2003,"&lt;&gt;",$B$15:B2003)</f>
        <v>8.059429999999999</v>
      </c>
    </row>
    <row r="2004" spans="1:16" x14ac:dyDescent="0.25">
      <c r="A2004" s="1">
        <v>43172</v>
      </c>
      <c r="B2004" s="14">
        <v>9.4329999999999998</v>
      </c>
      <c r="G2004">
        <f t="shared" si="227"/>
        <v>26353.733160456628</v>
      </c>
      <c r="H2004">
        <f t="shared" si="228"/>
        <v>25582.096398936166</v>
      </c>
      <c r="I2004" s="5">
        <f t="shared" si="226"/>
        <v>0</v>
      </c>
      <c r="J2004" s="6">
        <f>+H2004+SUM($B$4:$B$5)-SUM($F$15:F2004)</f>
        <v>30418.450083146672</v>
      </c>
      <c r="K2004" s="10">
        <f t="shared" si="229"/>
        <v>-3.99597554847686E-3</v>
      </c>
      <c r="L2004" s="10">
        <f>+H2004/SUM($F$15:F2004)-1</f>
        <v>0.18635299542101369</v>
      </c>
      <c r="M2004" s="14">
        <f t="shared" si="232"/>
        <v>0</v>
      </c>
      <c r="N2004" s="14">
        <f t="shared" si="230"/>
        <v>2711.9788401289325</v>
      </c>
      <c r="O2004" s="4">
        <f t="shared" si="231"/>
        <v>7.9512590573030852</v>
      </c>
      <c r="P2004" s="14">
        <f>+AVERAGEIF($C$15:C2004,"&lt;&gt;",$B$15:B2004)</f>
        <v>8.059429999999999</v>
      </c>
    </row>
    <row r="2005" spans="1:16" x14ac:dyDescent="0.25">
      <c r="A2005" s="1">
        <v>43173</v>
      </c>
      <c r="B2005" s="14">
        <v>9.423</v>
      </c>
      <c r="G2005">
        <f t="shared" si="227"/>
        <v>26325.79535365025</v>
      </c>
      <c r="H2005">
        <f t="shared" si="228"/>
        <v>25554.976610534879</v>
      </c>
      <c r="I2005" s="5">
        <f t="shared" si="226"/>
        <v>0</v>
      </c>
      <c r="J2005" s="6">
        <f>+H2005+SUM($B$4:$B$5)-SUM($F$15:F2005)</f>
        <v>30391.330294745392</v>
      </c>
      <c r="K2005" s="10">
        <f t="shared" si="229"/>
        <v>-8.9155720712752462E-4</v>
      </c>
      <c r="L2005" s="10">
        <f>+H2005/SUM($F$15:F2005)-1</f>
        <v>0.18509533296429681</v>
      </c>
      <c r="M2005" s="14">
        <f t="shared" si="232"/>
        <v>0</v>
      </c>
      <c r="N2005" s="14">
        <f t="shared" si="230"/>
        <v>2711.9788401289325</v>
      </c>
      <c r="O2005" s="4">
        <f t="shared" si="231"/>
        <v>7.9512590573030852</v>
      </c>
      <c r="P2005" s="14">
        <f>+AVERAGEIF($C$15:C2005,"&lt;&gt;",$B$15:B2005)</f>
        <v>8.059429999999999</v>
      </c>
    </row>
    <row r="2006" spans="1:16" x14ac:dyDescent="0.25">
      <c r="A2006" s="1">
        <v>43174</v>
      </c>
      <c r="B2006" s="14">
        <v>9.4350000000000005</v>
      </c>
      <c r="G2006">
        <f t="shared" si="227"/>
        <v>26359.320721817909</v>
      </c>
      <c r="H2006">
        <f t="shared" si="228"/>
        <v>25587.520356616431</v>
      </c>
      <c r="I2006" s="5">
        <f t="shared" si="226"/>
        <v>0</v>
      </c>
      <c r="J2006" s="6">
        <f>+H2006+SUM($B$4:$B$5)-SUM($F$15:F2006)</f>
        <v>30423.874040826937</v>
      </c>
      <c r="K2006" s="10">
        <f t="shared" si="229"/>
        <v>1.0708233488276875E-3</v>
      </c>
      <c r="L2006" s="10">
        <f>+H2006/SUM($F$15:F2006)-1</f>
        <v>0.18660452791235738</v>
      </c>
      <c r="M2006" s="14">
        <f t="shared" si="232"/>
        <v>0</v>
      </c>
      <c r="N2006" s="14">
        <f t="shared" si="230"/>
        <v>2711.9788401289325</v>
      </c>
      <c r="O2006" s="4">
        <f t="shared" si="231"/>
        <v>7.9512590573030852</v>
      </c>
      <c r="P2006" s="14">
        <f>+AVERAGEIF($C$15:C2006,"&lt;&gt;",$B$15:B2006)</f>
        <v>8.059429999999999</v>
      </c>
    </row>
    <row r="2007" spans="1:16" x14ac:dyDescent="0.25">
      <c r="A2007" s="1">
        <v>43175</v>
      </c>
      <c r="B2007" s="14">
        <v>9.4380000000000006</v>
      </c>
      <c r="G2007">
        <f t="shared" si="227"/>
        <v>26367.702063859822</v>
      </c>
      <c r="H2007">
        <f t="shared" si="228"/>
        <v>25595.656293136817</v>
      </c>
      <c r="I2007" s="5">
        <f t="shared" si="226"/>
        <v>0</v>
      </c>
      <c r="J2007" s="6">
        <f>+H2007+SUM($B$4:$B$5)-SUM($F$15:F2007)</f>
        <v>30432.009977347327</v>
      </c>
      <c r="K2007" s="10">
        <f t="shared" si="229"/>
        <v>2.6741947818575973E-4</v>
      </c>
      <c r="L2007" s="10">
        <f>+H2007/SUM($F$15:F2007)-1</f>
        <v>0.18698182664937235</v>
      </c>
      <c r="M2007" s="14">
        <f t="shared" si="232"/>
        <v>0</v>
      </c>
      <c r="N2007" s="14">
        <f t="shared" si="230"/>
        <v>2711.9788401289325</v>
      </c>
      <c r="O2007" s="4">
        <f t="shared" si="231"/>
        <v>7.9512590573030852</v>
      </c>
      <c r="P2007" s="14">
        <f>+AVERAGEIF($C$15:C2007,"&lt;&gt;",$B$15:B2007)</f>
        <v>8.059429999999999</v>
      </c>
    </row>
    <row r="2008" spans="1:16" x14ac:dyDescent="0.25">
      <c r="A2008" s="1">
        <v>43179</v>
      </c>
      <c r="B2008" s="14">
        <v>9.423</v>
      </c>
      <c r="G2008">
        <f t="shared" si="227"/>
        <v>26325.795353650254</v>
      </c>
      <c r="H2008">
        <f t="shared" si="228"/>
        <v>25554.976610534883</v>
      </c>
      <c r="I2008" s="5">
        <f t="shared" si="226"/>
        <v>0</v>
      </c>
      <c r="J2008" s="6">
        <f>+H2008+SUM($B$4:$B$5)-SUM($F$15:F2008)</f>
        <v>30391.330294745392</v>
      </c>
      <c r="K2008" s="10">
        <f t="shared" si="229"/>
        <v>-1.3367399206366537E-3</v>
      </c>
      <c r="L2008" s="10">
        <f>+H2008/SUM($F$15:F2008)-1</f>
        <v>0.18509533296429703</v>
      </c>
      <c r="M2008" s="14">
        <f t="shared" si="232"/>
        <v>0</v>
      </c>
      <c r="N2008" s="14">
        <f t="shared" si="230"/>
        <v>2711.9788401289325</v>
      </c>
      <c r="O2008" s="4">
        <f t="shared" si="231"/>
        <v>7.9512590573030852</v>
      </c>
      <c r="P2008" s="14">
        <f>+AVERAGEIF($C$15:C2008,"&lt;&gt;",$B$15:B2008)</f>
        <v>8.059429999999999</v>
      </c>
    </row>
    <row r="2009" spans="1:16" x14ac:dyDescent="0.25">
      <c r="A2009" s="1">
        <v>43180</v>
      </c>
      <c r="B2009" s="14">
        <v>9.4239999999999995</v>
      </c>
      <c r="G2009">
        <f t="shared" si="227"/>
        <v>26328.58913433089</v>
      </c>
      <c r="H2009">
        <f t="shared" si="228"/>
        <v>25557.688589375011</v>
      </c>
      <c r="I2009" s="5">
        <f t="shared" si="226"/>
        <v>0</v>
      </c>
      <c r="J2009" s="6">
        <f>+H2009+SUM($B$4:$B$5)-SUM($F$15:F2009)</f>
        <v>30394.042273585525</v>
      </c>
      <c r="K2009" s="10">
        <f t="shared" si="229"/>
        <v>8.9235279069121987E-5</v>
      </c>
      <c r="L2009" s="10">
        <f>+H2009/SUM($F$15:F2009)-1</f>
        <v>0.18522109920996876</v>
      </c>
      <c r="M2009" s="14">
        <f t="shared" si="232"/>
        <v>0</v>
      </c>
      <c r="N2009" s="14">
        <f t="shared" si="230"/>
        <v>2711.9788401289325</v>
      </c>
      <c r="O2009" s="4">
        <f t="shared" si="231"/>
        <v>7.9512590573030852</v>
      </c>
      <c r="P2009" s="14">
        <f>+AVERAGEIF($C$15:C2009,"&lt;&gt;",$B$15:B2009)</f>
        <v>8.059429999999999</v>
      </c>
    </row>
    <row r="2010" spans="1:16" x14ac:dyDescent="0.25">
      <c r="A2010" s="1">
        <v>43181</v>
      </c>
      <c r="B2010" s="14">
        <v>9.2949999999999999</v>
      </c>
      <c r="G2010">
        <f t="shared" si="227"/>
        <v>25968.19142652861</v>
      </c>
      <c r="H2010">
        <f t="shared" si="228"/>
        <v>25207.843318998381</v>
      </c>
      <c r="I2010" s="5">
        <f t="shared" si="226"/>
        <v>0</v>
      </c>
      <c r="J2010" s="6">
        <f>+H2010+SUM($B$4:$B$5)-SUM($F$15:F2010)</f>
        <v>30044.197003208887</v>
      </c>
      <c r="K2010" s="10">
        <f t="shared" si="229"/>
        <v>-1.1510323872934713E-2</v>
      </c>
      <c r="L2010" s="10">
        <f>+H2010/SUM($F$15:F2010)-1</f>
        <v>0.16899725351832129</v>
      </c>
      <c r="M2010" s="14">
        <f t="shared" si="232"/>
        <v>0</v>
      </c>
      <c r="N2010" s="14">
        <f t="shared" si="230"/>
        <v>2711.9788401289325</v>
      </c>
      <c r="O2010" s="4">
        <f t="shared" si="231"/>
        <v>7.9512590573030852</v>
      </c>
      <c r="P2010" s="14">
        <f>+AVERAGEIF($C$15:C2010,"&lt;&gt;",$B$15:B2010)</f>
        <v>8.059429999999999</v>
      </c>
    </row>
    <row r="2011" spans="1:16" x14ac:dyDescent="0.25">
      <c r="A2011" s="1">
        <v>43182</v>
      </c>
      <c r="B2011" s="14">
        <v>9.0719999999999992</v>
      </c>
      <c r="G2011">
        <f t="shared" si="227"/>
        <v>25345.178334746375</v>
      </c>
      <c r="H2011">
        <f t="shared" si="228"/>
        <v>24603.072037649628</v>
      </c>
      <c r="I2011" s="5">
        <f t="shared" si="226"/>
        <v>0</v>
      </c>
      <c r="J2011" s="6">
        <f>+H2011+SUM($B$4:$B$5)-SUM($F$15:F2011)</f>
        <v>29439.425721860141</v>
      </c>
      <c r="K2011" s="10">
        <f t="shared" si="229"/>
        <v>-2.012938742493775E-2</v>
      </c>
      <c r="L2011" s="10">
        <f>+H2011/SUM($F$15:F2011)-1</f>
        <v>0.14095138073353519</v>
      </c>
      <c r="M2011" s="14">
        <f t="shared" si="232"/>
        <v>0</v>
      </c>
      <c r="N2011" s="14">
        <f t="shared" si="230"/>
        <v>2711.9788401289325</v>
      </c>
      <c r="O2011" s="4">
        <f t="shared" si="231"/>
        <v>7.9512590573030852</v>
      </c>
      <c r="P2011" s="14">
        <f>+AVERAGEIF($C$15:C2011,"&lt;&gt;",$B$15:B2011)</f>
        <v>8.059429999999999</v>
      </c>
    </row>
    <row r="2012" spans="1:16" x14ac:dyDescent="0.25">
      <c r="A2012" s="1">
        <v>43185</v>
      </c>
      <c r="B2012" s="14">
        <v>9.093</v>
      </c>
      <c r="G2012">
        <f t="shared" si="227"/>
        <v>25403.847729039771</v>
      </c>
      <c r="H2012">
        <f t="shared" si="228"/>
        <v>24660.023593292339</v>
      </c>
      <c r="I2012" s="5">
        <f t="shared" si="226"/>
        <v>0</v>
      </c>
      <c r="J2012" s="6">
        <f>+H2012+SUM($B$4:$B$5)-SUM($F$15:F2012)</f>
        <v>29496.377277502848</v>
      </c>
      <c r="K2012" s="10">
        <f t="shared" si="229"/>
        <v>1.9345335123306384E-3</v>
      </c>
      <c r="L2012" s="10">
        <f>+H2012/SUM($F$15:F2012)-1</f>
        <v>0.14359247189264068</v>
      </c>
      <c r="M2012" s="14">
        <f t="shared" si="232"/>
        <v>0</v>
      </c>
      <c r="N2012" s="14">
        <f t="shared" si="230"/>
        <v>2711.9788401289325</v>
      </c>
      <c r="O2012" s="4">
        <f t="shared" si="231"/>
        <v>7.9512590573030852</v>
      </c>
      <c r="P2012" s="14">
        <f>+AVERAGEIF($C$15:C2012,"&lt;&gt;",$B$15:B2012)</f>
        <v>8.059429999999999</v>
      </c>
    </row>
    <row r="2013" spans="1:16" x14ac:dyDescent="0.25">
      <c r="A2013" s="1">
        <v>43186</v>
      </c>
      <c r="B2013" s="14">
        <v>9.1489999999999991</v>
      </c>
      <c r="G2013">
        <f t="shared" si="227"/>
        <v>25560.299447155485</v>
      </c>
      <c r="H2013">
        <f t="shared" si="228"/>
        <v>24811.894408339555</v>
      </c>
      <c r="I2013" s="5">
        <f t="shared" si="226"/>
        <v>0</v>
      </c>
      <c r="J2013" s="6">
        <f>+H2013+SUM($B$4:$B$5)-SUM($F$15:F2013)</f>
        <v>29648.248092550064</v>
      </c>
      <c r="K2013" s="10">
        <f t="shared" si="229"/>
        <v>5.1487955154088105E-3</v>
      </c>
      <c r="L2013" s="10">
        <f>+H2013/SUM($F$15:F2013)-1</f>
        <v>0.15063538165025503</v>
      </c>
      <c r="M2013" s="14">
        <f t="shared" si="232"/>
        <v>0</v>
      </c>
      <c r="N2013" s="14">
        <f t="shared" si="230"/>
        <v>2711.9788401289325</v>
      </c>
      <c r="O2013" s="4">
        <f t="shared" si="231"/>
        <v>7.9512590573030852</v>
      </c>
      <c r="P2013" s="14">
        <f>+AVERAGEIF($C$15:C2013,"&lt;&gt;",$B$15:B2013)</f>
        <v>8.059429999999999</v>
      </c>
    </row>
    <row r="2014" spans="1:16" x14ac:dyDescent="0.25">
      <c r="A2014" s="1">
        <v>43187</v>
      </c>
      <c r="B2014" s="14">
        <v>9.0129999999999999</v>
      </c>
      <c r="G2014">
        <f t="shared" si="227"/>
        <v>25180.345274588744</v>
      </c>
      <c r="H2014">
        <f t="shared" si="228"/>
        <v>24443.065286082023</v>
      </c>
      <c r="I2014" s="5">
        <f t="shared" si="226"/>
        <v>0</v>
      </c>
      <c r="J2014" s="6">
        <f>+H2014+SUM($B$4:$B$5)-SUM($F$15:F2014)</f>
        <v>29279.418970292536</v>
      </c>
      <c r="K2014" s="10">
        <f t="shared" si="229"/>
        <v>-1.2440165810343684E-2</v>
      </c>
      <c r="L2014" s="10">
        <f>+H2014/SUM($F$15:F2014)-1</f>
        <v>0.13353117223890587</v>
      </c>
      <c r="M2014" s="14">
        <f t="shared" si="232"/>
        <v>0</v>
      </c>
      <c r="N2014" s="14">
        <f t="shared" si="230"/>
        <v>2711.9788401289325</v>
      </c>
      <c r="O2014" s="4">
        <f t="shared" si="231"/>
        <v>7.9512590573030852</v>
      </c>
      <c r="P2014" s="14">
        <f>+AVERAGEIF($C$15:C2014,"&lt;&gt;",$B$15:B2014)</f>
        <v>8.059429999999999</v>
      </c>
    </row>
    <row r="2015" spans="1:16" x14ac:dyDescent="0.25">
      <c r="A2015" s="1">
        <v>43188</v>
      </c>
      <c r="B2015" s="14">
        <v>9.1020000000000003</v>
      </c>
      <c r="G2015">
        <f t="shared" si="227"/>
        <v>25428.991755165513</v>
      </c>
      <c r="H2015">
        <f t="shared" si="228"/>
        <v>24684.431402853501</v>
      </c>
      <c r="I2015" s="5">
        <f t="shared" si="226"/>
        <v>0</v>
      </c>
      <c r="J2015" s="6">
        <f>+H2015+SUM($B$4:$B$5)-SUM($F$15:F2015)</f>
        <v>29520.78508706401</v>
      </c>
      <c r="K2015" s="10">
        <f t="shared" si="229"/>
        <v>8.243541889146444E-3</v>
      </c>
      <c r="L2015" s="10">
        <f>+H2015/SUM($F$15:F2015)-1</f>
        <v>0.14472436810368605</v>
      </c>
      <c r="M2015" s="14">
        <f t="shared" si="232"/>
        <v>0</v>
      </c>
      <c r="N2015" s="14">
        <f t="shared" si="230"/>
        <v>2711.9788401289325</v>
      </c>
      <c r="O2015" s="4">
        <f t="shared" si="231"/>
        <v>7.9512590573030852</v>
      </c>
      <c r="P2015" s="14">
        <f>+AVERAGEIF($C$15:C2015,"&lt;&gt;",$B$15:B2015)</f>
        <v>8.059429999999999</v>
      </c>
    </row>
    <row r="2016" spans="1:16" x14ac:dyDescent="0.25">
      <c r="A2016" s="1">
        <v>43193</v>
      </c>
      <c r="B2016" s="14">
        <v>9.1110000000000007</v>
      </c>
      <c r="G2016">
        <f t="shared" si="227"/>
        <v>25454.135781291254</v>
      </c>
      <c r="H2016">
        <f t="shared" si="228"/>
        <v>24708.839212414663</v>
      </c>
      <c r="I2016" s="5">
        <f t="shared" si="226"/>
        <v>0</v>
      </c>
      <c r="J2016" s="6">
        <f>+H2016+SUM($B$4:$B$5)-SUM($F$15:F2016)</f>
        <v>29545.192896625173</v>
      </c>
      <c r="K2016" s="10">
        <f t="shared" si="229"/>
        <v>8.2680082826991352E-4</v>
      </c>
      <c r="L2016" s="10">
        <f>+H2016/SUM($F$15:F2016)-1</f>
        <v>0.1458562643147312</v>
      </c>
      <c r="M2016" s="14">
        <f t="shared" si="232"/>
        <v>0</v>
      </c>
      <c r="N2016" s="14">
        <f t="shared" si="230"/>
        <v>2711.9788401289325</v>
      </c>
      <c r="O2016" s="4">
        <f t="shared" si="231"/>
        <v>7.9512590573030852</v>
      </c>
      <c r="P2016" s="14">
        <f>+AVERAGEIF($C$15:C2016,"&lt;&gt;",$B$15:B2016)</f>
        <v>8.059429999999999</v>
      </c>
    </row>
    <row r="2017" spans="1:16" x14ac:dyDescent="0.25">
      <c r="A2017" s="1">
        <v>43194</v>
      </c>
      <c r="B2017" s="14">
        <v>8.9990000000000006</v>
      </c>
      <c r="G2017">
        <f t="shared" si="227"/>
        <v>25141.23234505982</v>
      </c>
      <c r="H2017">
        <f t="shared" si="228"/>
        <v>24405.097582320224</v>
      </c>
      <c r="I2017" s="5">
        <f t="shared" si="226"/>
        <v>0</v>
      </c>
      <c r="J2017" s="6">
        <f>+H2017+SUM($B$4:$B$5)-SUM($F$15:F2017)</f>
        <v>29241.451266530734</v>
      </c>
      <c r="K2017" s="10">
        <f t="shared" si="229"/>
        <v>-1.0280576984458722E-2</v>
      </c>
      <c r="L2017" s="10">
        <f>+H2017/SUM($F$15:F2017)-1</f>
        <v>0.13177044479950251</v>
      </c>
      <c r="M2017" s="14">
        <f t="shared" si="232"/>
        <v>0</v>
      </c>
      <c r="N2017" s="14">
        <f t="shared" si="230"/>
        <v>2711.9788401289325</v>
      </c>
      <c r="O2017" s="4">
        <f t="shared" si="231"/>
        <v>7.9512590573030852</v>
      </c>
      <c r="P2017" s="14">
        <f>+AVERAGEIF($C$15:C2017,"&lt;&gt;",$B$15:B2017)</f>
        <v>8.059429999999999</v>
      </c>
    </row>
    <row r="2018" spans="1:16" x14ac:dyDescent="0.25">
      <c r="A2018" s="1">
        <v>43195</v>
      </c>
      <c r="B2018" s="14">
        <v>9.1319999999999997</v>
      </c>
      <c r="G2018">
        <f t="shared" si="227"/>
        <v>25512.805175584646</v>
      </c>
      <c r="H2018">
        <f t="shared" si="228"/>
        <v>24765.790768057366</v>
      </c>
      <c r="I2018" s="5">
        <f t="shared" si="226"/>
        <v>0</v>
      </c>
      <c r="J2018" s="6">
        <f>+H2018+SUM($B$4:$B$5)-SUM($F$15:F2018)</f>
        <v>29602.144452267879</v>
      </c>
      <c r="K2018" s="10">
        <f t="shared" si="229"/>
        <v>1.2334996045493485E-2</v>
      </c>
      <c r="L2018" s="10">
        <f>+H2018/SUM($F$15:F2018)-1</f>
        <v>0.14849735547383647</v>
      </c>
      <c r="M2018" s="14">
        <f t="shared" si="232"/>
        <v>0</v>
      </c>
      <c r="N2018" s="14">
        <f t="shared" si="230"/>
        <v>2711.9788401289325</v>
      </c>
      <c r="O2018" s="4">
        <f t="shared" si="231"/>
        <v>7.9512590573030852</v>
      </c>
      <c r="P2018" s="14">
        <f>+AVERAGEIF($C$15:C2018,"&lt;&gt;",$B$15:B2018)</f>
        <v>8.059429999999999</v>
      </c>
    </row>
    <row r="2019" spans="1:16" x14ac:dyDescent="0.25">
      <c r="A2019" s="1">
        <v>43196</v>
      </c>
      <c r="B2019" s="14">
        <v>9.0619999999999994</v>
      </c>
      <c r="G2019">
        <f t="shared" si="227"/>
        <v>25317.240527939997</v>
      </c>
      <c r="H2019">
        <f t="shared" si="228"/>
        <v>24575.952249248341</v>
      </c>
      <c r="I2019" s="5">
        <f t="shared" si="226"/>
        <v>0</v>
      </c>
      <c r="J2019" s="6">
        <f>+H2019+SUM($B$4:$B$5)-SUM($F$15:F2019)</f>
        <v>29412.305933458847</v>
      </c>
      <c r="K2019" s="10">
        <f t="shared" si="229"/>
        <v>-6.4129988661848492E-3</v>
      </c>
      <c r="L2019" s="10">
        <f>+H2019/SUM($F$15:F2019)-1</f>
        <v>0.13969371827681853</v>
      </c>
      <c r="M2019" s="14">
        <f t="shared" si="232"/>
        <v>0</v>
      </c>
      <c r="N2019" s="14">
        <f t="shared" si="230"/>
        <v>2711.9788401289325</v>
      </c>
      <c r="O2019" s="4">
        <f t="shared" si="231"/>
        <v>7.9512590573030852</v>
      </c>
      <c r="P2019" s="14">
        <f>+AVERAGEIF($C$15:C2019,"&lt;&gt;",$B$15:B2019)</f>
        <v>8.059429999999999</v>
      </c>
    </row>
    <row r="2020" spans="1:16" x14ac:dyDescent="0.25">
      <c r="A2020" s="1">
        <v>43199</v>
      </c>
      <c r="B2020" s="14">
        <v>9.0060000000000002</v>
      </c>
      <c r="C2020">
        <f>+$B$3</f>
        <v>200</v>
      </c>
      <c r="D2020" s="7">
        <f>+$D$11</f>
        <v>2.223157894736842</v>
      </c>
      <c r="E2020">
        <v>1.54</v>
      </c>
      <c r="F2020" s="6">
        <f>+C2020-D2020-E2020</f>
        <v>196.23684210526318</v>
      </c>
      <c r="G2020">
        <f t="shared" si="227"/>
        <v>25360.78880982428</v>
      </c>
      <c r="H2020">
        <f t="shared" si="228"/>
        <v>24620.318276306385</v>
      </c>
      <c r="I2020" s="5">
        <f t="shared" si="226"/>
        <v>378800</v>
      </c>
      <c r="J2020" s="6">
        <f>+H2020+SUM($B$4:$B$5)-SUM($F$15:F2020)</f>
        <v>29260.435118411628</v>
      </c>
      <c r="K2020" s="10">
        <f t="shared" si="229"/>
        <v>-5.1635126939997278E-3</v>
      </c>
      <c r="L2020" s="10">
        <f>+H2020/SUM($F$15:F2020)-1</f>
        <v>0.13145452563580662</v>
      </c>
      <c r="M2020" s="14">
        <f t="shared" si="232"/>
        <v>21.789567189125382</v>
      </c>
      <c r="N2020" s="14">
        <f t="shared" si="230"/>
        <v>2733.7684073180581</v>
      </c>
      <c r="O2020" s="4">
        <f t="shared" si="231"/>
        <v>7.959665895488973</v>
      </c>
      <c r="P2020" s="14">
        <f>+AVERAGEIF($C$15:C2020,"&lt;&gt;",$B$15:B2020)</f>
        <v>8.0688019801980193</v>
      </c>
    </row>
    <row r="2021" spans="1:16" x14ac:dyDescent="0.25">
      <c r="A2021" s="1">
        <v>43200</v>
      </c>
      <c r="B2021" s="14">
        <v>9.08</v>
      </c>
      <c r="G2021">
        <f t="shared" si="227"/>
        <v>25569.171929070002</v>
      </c>
      <c r="H2021">
        <f t="shared" si="228"/>
        <v>24822.61713844792</v>
      </c>
      <c r="I2021" s="5">
        <f t="shared" si="226"/>
        <v>0</v>
      </c>
      <c r="J2021" s="6">
        <f>+H2021+SUM($B$4:$B$5)-SUM($F$15:F2021)</f>
        <v>29462.73398055317</v>
      </c>
      <c r="K2021" s="10">
        <f t="shared" si="229"/>
        <v>6.9137338977658391E-3</v>
      </c>
      <c r="L2021" s="10">
        <f>+H2021/SUM($F$15:F2021)-1</f>
        <v>0.14075139826483718</v>
      </c>
      <c r="M2021" s="14">
        <f t="shared" si="232"/>
        <v>0</v>
      </c>
      <c r="N2021" s="14">
        <f t="shared" si="230"/>
        <v>2733.7684073180581</v>
      </c>
      <c r="O2021" s="4">
        <f t="shared" si="231"/>
        <v>7.959665895488973</v>
      </c>
      <c r="P2021" s="14">
        <f>+AVERAGEIF($C$15:C2021,"&lt;&gt;",$B$15:B2021)</f>
        <v>8.0688019801980193</v>
      </c>
    </row>
    <row r="2022" spans="1:16" x14ac:dyDescent="0.25">
      <c r="A2022" s="1">
        <v>43201</v>
      </c>
      <c r="B2022" s="14">
        <v>9.0449999999999999</v>
      </c>
      <c r="G2022">
        <f t="shared" si="227"/>
        <v>25470.61234564297</v>
      </c>
      <c r="H2022">
        <f t="shared" si="228"/>
        <v>24726.935244191787</v>
      </c>
      <c r="I2022" s="5">
        <f t="shared" si="226"/>
        <v>0</v>
      </c>
      <c r="J2022" s="6">
        <f>+H2022+SUM($B$4:$B$5)-SUM($F$15:F2022)</f>
        <v>29367.052086297033</v>
      </c>
      <c r="K2022" s="10">
        <f t="shared" si="229"/>
        <v>-3.2475565342744428E-3</v>
      </c>
      <c r="L2022" s="10">
        <f>+H2022/SUM($F$15:F2022)-1</f>
        <v>0.13635422877813341</v>
      </c>
      <c r="M2022" s="14">
        <f t="shared" si="232"/>
        <v>0</v>
      </c>
      <c r="N2022" s="14">
        <f t="shared" si="230"/>
        <v>2733.7684073180581</v>
      </c>
      <c r="O2022" s="4">
        <f t="shared" si="231"/>
        <v>7.959665895488973</v>
      </c>
      <c r="P2022" s="14">
        <f>+AVERAGEIF($C$15:C2022,"&lt;&gt;",$B$15:B2022)</f>
        <v>8.0688019801980193</v>
      </c>
    </row>
    <row r="2023" spans="1:16" x14ac:dyDescent="0.25">
      <c r="A2023" s="1">
        <v>43202</v>
      </c>
      <c r="B2023" s="14">
        <v>9.1029999999999998</v>
      </c>
      <c r="G2023">
        <f t="shared" si="227"/>
        <v>25633.93965532205</v>
      </c>
      <c r="H2023">
        <f t="shared" si="228"/>
        <v>24885.493811816232</v>
      </c>
      <c r="I2023" s="5">
        <f t="shared" si="226"/>
        <v>0</v>
      </c>
      <c r="J2023" s="6">
        <f>+H2023+SUM($B$4:$B$5)-SUM($F$15:F2023)</f>
        <v>29525.610653921478</v>
      </c>
      <c r="K2023" s="10">
        <f t="shared" si="229"/>
        <v>5.3991993189683729E-3</v>
      </c>
      <c r="L2023" s="10">
        <f>+H2023/SUM($F$15:F2023)-1</f>
        <v>0.14364096678467075</v>
      </c>
      <c r="M2023" s="14">
        <f t="shared" si="232"/>
        <v>0</v>
      </c>
      <c r="N2023" s="14">
        <f t="shared" si="230"/>
        <v>2733.7684073180581</v>
      </c>
      <c r="O2023" s="4">
        <f t="shared" si="231"/>
        <v>7.959665895488973</v>
      </c>
      <c r="P2023" s="14">
        <f>+AVERAGEIF($C$15:C2023,"&lt;&gt;",$B$15:B2023)</f>
        <v>8.0688019801980193</v>
      </c>
    </row>
    <row r="2024" spans="1:16" x14ac:dyDescent="0.25">
      <c r="A2024" s="1">
        <v>43203</v>
      </c>
      <c r="B2024" s="14">
        <v>9.0280000000000005</v>
      </c>
      <c r="G2024">
        <f t="shared" si="227"/>
        <v>25422.74054797841</v>
      </c>
      <c r="H2024">
        <f t="shared" si="228"/>
        <v>24680.461181267379</v>
      </c>
      <c r="I2024" s="5">
        <f t="shared" si="226"/>
        <v>0</v>
      </c>
      <c r="J2024" s="6">
        <f>+H2024+SUM($B$4:$B$5)-SUM($F$15:F2024)</f>
        <v>29320.578023372629</v>
      </c>
      <c r="K2024" s="10">
        <f t="shared" si="229"/>
        <v>-6.9442299755320125E-3</v>
      </c>
      <c r="L2024" s="10">
        <f>+H2024/SUM($F$15:F2024)-1</f>
        <v>0.13421846074173449</v>
      </c>
      <c r="M2024" s="14">
        <f t="shared" si="232"/>
        <v>0</v>
      </c>
      <c r="N2024" s="14">
        <f t="shared" si="230"/>
        <v>2733.7684073180581</v>
      </c>
      <c r="O2024" s="4">
        <f t="shared" si="231"/>
        <v>7.959665895488973</v>
      </c>
      <c r="P2024" s="14">
        <f>+AVERAGEIF($C$15:C2024,"&lt;&gt;",$B$15:B2024)</f>
        <v>8.0688019801980193</v>
      </c>
    </row>
    <row r="2025" spans="1:16" x14ac:dyDescent="0.25">
      <c r="A2025" s="1">
        <v>43206</v>
      </c>
      <c r="B2025" s="14">
        <v>8.9529999999999994</v>
      </c>
      <c r="G2025">
        <f t="shared" si="227"/>
        <v>25211.541440634766</v>
      </c>
      <c r="H2025">
        <f t="shared" si="228"/>
        <v>24475.428550718523</v>
      </c>
      <c r="I2025" s="5">
        <f t="shared" si="226"/>
        <v>0</v>
      </c>
      <c r="J2025" s="6">
        <f>+H2025+SUM($B$4:$B$5)-SUM($F$15:F2025)</f>
        <v>29115.545392823773</v>
      </c>
      <c r="K2025" s="10">
        <f t="shared" si="229"/>
        <v>-6.9927895140885488E-3</v>
      </c>
      <c r="L2025" s="10">
        <f>+H2025/SUM($F$15:F2025)-1</f>
        <v>0.12479595469879801</v>
      </c>
      <c r="M2025" s="14">
        <f t="shared" si="232"/>
        <v>0</v>
      </c>
      <c r="N2025" s="14">
        <f t="shared" si="230"/>
        <v>2733.7684073180581</v>
      </c>
      <c r="O2025" s="4">
        <f t="shared" si="231"/>
        <v>7.959665895488973</v>
      </c>
      <c r="P2025" s="14">
        <f>+AVERAGEIF($C$15:C2025,"&lt;&gt;",$B$15:B2025)</f>
        <v>8.0688019801980193</v>
      </c>
    </row>
    <row r="2026" spans="1:16" x14ac:dyDescent="0.25">
      <c r="A2026" s="1">
        <v>43207</v>
      </c>
      <c r="B2026" s="14">
        <v>8.9779999999999998</v>
      </c>
      <c r="G2026">
        <f t="shared" si="227"/>
        <v>25281.941143082648</v>
      </c>
      <c r="H2026">
        <f t="shared" si="228"/>
        <v>24543.772760901473</v>
      </c>
      <c r="I2026" s="5">
        <f t="shared" si="226"/>
        <v>0</v>
      </c>
      <c r="J2026" s="6">
        <f>+H2026+SUM($B$4:$B$5)-SUM($F$15:F2026)</f>
        <v>29183.889603006715</v>
      </c>
      <c r="K2026" s="10">
        <f t="shared" si="229"/>
        <v>2.347344322795486E-3</v>
      </c>
      <c r="L2026" s="10">
        <f>+H2026/SUM($F$15:F2026)-1</f>
        <v>0.12793679004644321</v>
      </c>
      <c r="M2026" s="14">
        <f t="shared" si="232"/>
        <v>0</v>
      </c>
      <c r="N2026" s="14">
        <f t="shared" si="230"/>
        <v>2733.7684073180581</v>
      </c>
      <c r="O2026" s="4">
        <f t="shared" si="231"/>
        <v>7.959665895488973</v>
      </c>
      <c r="P2026" s="14">
        <f>+AVERAGEIF($C$15:C2026,"&lt;&gt;",$B$15:B2026)</f>
        <v>8.0688019801980193</v>
      </c>
    </row>
    <row r="2027" spans="1:16" x14ac:dyDescent="0.25">
      <c r="A2027" s="1">
        <v>43208</v>
      </c>
      <c r="B2027" s="14">
        <v>9.0470000000000006</v>
      </c>
      <c r="G2027">
        <f t="shared" si="227"/>
        <v>25476.2443218388</v>
      </c>
      <c r="H2027">
        <f t="shared" si="228"/>
        <v>24732.402781006422</v>
      </c>
      <c r="I2027" s="5">
        <f t="shared" si="226"/>
        <v>0</v>
      </c>
      <c r="J2027" s="6">
        <f>+H2027+SUM($B$4:$B$5)-SUM($F$15:F2027)</f>
        <v>29372.519623111668</v>
      </c>
      <c r="K2027" s="10">
        <f t="shared" si="229"/>
        <v>6.4634982749358638E-3</v>
      </c>
      <c r="L2027" s="10">
        <f>+H2027/SUM($F$15:F2027)-1</f>
        <v>0.13660549560594504</v>
      </c>
      <c r="M2027" s="14">
        <f t="shared" si="232"/>
        <v>0</v>
      </c>
      <c r="N2027" s="14">
        <f t="shared" si="230"/>
        <v>2733.7684073180581</v>
      </c>
      <c r="O2027" s="4">
        <f t="shared" si="231"/>
        <v>7.959665895488973</v>
      </c>
      <c r="P2027" s="14">
        <f>+AVERAGEIF($C$15:C2027,"&lt;&gt;",$B$15:B2027)</f>
        <v>8.0688019801980193</v>
      </c>
    </row>
    <row r="2028" spans="1:16" x14ac:dyDescent="0.25">
      <c r="A2028" s="1">
        <v>43209</v>
      </c>
      <c r="B2028" s="14">
        <v>9.1229999999999993</v>
      </c>
      <c r="G2028">
        <f t="shared" si="227"/>
        <v>25690.259417280355</v>
      </c>
      <c r="H2028">
        <f t="shared" si="228"/>
        <v>24940.169179962591</v>
      </c>
      <c r="I2028" s="5">
        <f t="shared" si="226"/>
        <v>0</v>
      </c>
      <c r="J2028" s="6">
        <f>+H2028+SUM($B$4:$B$5)-SUM($F$15:F2028)</f>
        <v>29580.286022067838</v>
      </c>
      <c r="K2028" s="10">
        <f t="shared" si="229"/>
        <v>7.0734959622833493E-3</v>
      </c>
      <c r="L2028" s="10">
        <f>+H2028/SUM($F$15:F2028)-1</f>
        <v>0.14615363506278722</v>
      </c>
      <c r="M2028" s="14">
        <f t="shared" si="232"/>
        <v>0</v>
      </c>
      <c r="N2028" s="14">
        <f t="shared" si="230"/>
        <v>2733.7684073180581</v>
      </c>
      <c r="O2028" s="4">
        <f t="shared" si="231"/>
        <v>7.959665895488973</v>
      </c>
      <c r="P2028" s="14">
        <f>+AVERAGEIF($C$15:C2028,"&lt;&gt;",$B$15:B2028)</f>
        <v>8.0688019801980193</v>
      </c>
    </row>
    <row r="2029" spans="1:16" x14ac:dyDescent="0.25">
      <c r="A2029" s="1">
        <v>43210</v>
      </c>
      <c r="B2029" s="14">
        <v>9.0559999999999992</v>
      </c>
      <c r="G2029">
        <f t="shared" si="227"/>
        <v>25501.588214720035</v>
      </c>
      <c r="H2029">
        <f t="shared" si="228"/>
        <v>24757.006696672281</v>
      </c>
      <c r="I2029" s="5">
        <f t="shared" si="226"/>
        <v>0</v>
      </c>
      <c r="J2029" s="6">
        <f>+H2029+SUM($B$4:$B$5)-SUM($F$15:F2029)</f>
        <v>29397.123538777527</v>
      </c>
      <c r="K2029" s="10">
        <f t="shared" si="229"/>
        <v>-6.1920457142864427E-3</v>
      </c>
      <c r="L2029" s="10">
        <f>+H2029/SUM($F$15:F2029)-1</f>
        <v>0.13773619633109724</v>
      </c>
      <c r="M2029" s="14">
        <f t="shared" si="232"/>
        <v>0</v>
      </c>
      <c r="N2029" s="14">
        <f t="shared" si="230"/>
        <v>2733.7684073180581</v>
      </c>
      <c r="O2029" s="4">
        <f t="shared" si="231"/>
        <v>7.959665895488973</v>
      </c>
      <c r="P2029" s="14">
        <f>+AVERAGEIF($C$15:C2029,"&lt;&gt;",$B$15:B2029)</f>
        <v>8.0688019801980193</v>
      </c>
    </row>
    <row r="2030" spans="1:16" x14ac:dyDescent="0.25">
      <c r="A2030" s="1">
        <v>43213</v>
      </c>
      <c r="B2030" s="14">
        <v>9.0299999999999994</v>
      </c>
      <c r="G2030">
        <f t="shared" si="227"/>
        <v>25428.37252417424</v>
      </c>
      <c r="H2030">
        <f t="shared" si="228"/>
        <v>24685.92871808201</v>
      </c>
      <c r="I2030" s="5">
        <f t="shared" si="226"/>
        <v>0</v>
      </c>
      <c r="J2030" s="6">
        <f>+H2030+SUM($B$4:$B$5)-SUM($F$15:F2030)</f>
        <v>29326.045560187256</v>
      </c>
      <c r="K2030" s="10">
        <f t="shared" si="229"/>
        <v>-2.4178548794582255E-3</v>
      </c>
      <c r="L2030" s="10">
        <f>+H2030/SUM($F$15:F2030)-1</f>
        <v>0.13446972756954589</v>
      </c>
      <c r="M2030" s="14">
        <f t="shared" si="232"/>
        <v>0</v>
      </c>
      <c r="N2030" s="14">
        <f t="shared" si="230"/>
        <v>2733.7684073180581</v>
      </c>
      <c r="O2030" s="4">
        <f t="shared" si="231"/>
        <v>7.959665895488973</v>
      </c>
      <c r="P2030" s="14">
        <f>+AVERAGEIF($C$15:C2030,"&lt;&gt;",$B$15:B2030)</f>
        <v>8.0688019801980193</v>
      </c>
    </row>
    <row r="2031" spans="1:16" x14ac:dyDescent="0.25">
      <c r="A2031" s="1">
        <v>43214</v>
      </c>
      <c r="B2031" s="14">
        <v>9.0220000000000002</v>
      </c>
      <c r="G2031">
        <f t="shared" si="227"/>
        <v>25405.844619390922</v>
      </c>
      <c r="H2031">
        <f t="shared" si="228"/>
        <v>24664.058570823468</v>
      </c>
      <c r="I2031" s="5">
        <f t="shared" si="226"/>
        <v>0</v>
      </c>
      <c r="J2031" s="6">
        <f>+H2031+SUM($B$4:$B$5)-SUM($F$15:F2031)</f>
        <v>29304.175412928718</v>
      </c>
      <c r="K2031" s="10">
        <f t="shared" si="229"/>
        <v>-7.4575848331315253E-4</v>
      </c>
      <c r="L2031" s="10">
        <f>+H2031/SUM($F$15:F2031)-1</f>
        <v>0.13346466025829939</v>
      </c>
      <c r="M2031" s="14">
        <f t="shared" si="232"/>
        <v>0</v>
      </c>
      <c r="N2031" s="14">
        <f t="shared" si="230"/>
        <v>2733.7684073180581</v>
      </c>
      <c r="O2031" s="4">
        <f t="shared" si="231"/>
        <v>7.959665895488973</v>
      </c>
      <c r="P2031" s="14">
        <f>+AVERAGEIF($C$15:C2031,"&lt;&gt;",$B$15:B2031)</f>
        <v>8.0688019801980193</v>
      </c>
    </row>
    <row r="2032" spans="1:16" x14ac:dyDescent="0.25">
      <c r="A2032" s="1">
        <v>43216</v>
      </c>
      <c r="B2032" s="14">
        <v>9.0139999999999993</v>
      </c>
      <c r="G2032">
        <f t="shared" si="227"/>
        <v>25383.316714607598</v>
      </c>
      <c r="H2032">
        <f t="shared" si="228"/>
        <v>24642.188423564923</v>
      </c>
      <c r="I2032" s="5">
        <f t="shared" si="226"/>
        <v>0</v>
      </c>
      <c r="J2032" s="6">
        <f>+H2032+SUM($B$4:$B$5)-SUM($F$15:F2032)</f>
        <v>29282.305265670166</v>
      </c>
      <c r="K2032" s="10">
        <f t="shared" si="229"/>
        <v>-7.4631505409650245E-4</v>
      </c>
      <c r="L2032" s="10">
        <f>+H2032/SUM($F$15:F2032)-1</f>
        <v>0.1324595929470529</v>
      </c>
      <c r="M2032" s="14">
        <f t="shared" si="232"/>
        <v>0</v>
      </c>
      <c r="N2032" s="14">
        <f t="shared" si="230"/>
        <v>2733.7684073180581</v>
      </c>
      <c r="O2032" s="4">
        <f t="shared" si="231"/>
        <v>7.959665895488973</v>
      </c>
      <c r="P2032" s="14">
        <f>+AVERAGEIF($C$15:C2032,"&lt;&gt;",$B$15:B2032)</f>
        <v>8.0688019801980193</v>
      </c>
    </row>
    <row r="2033" spans="1:16" x14ac:dyDescent="0.25">
      <c r="A2033" s="1">
        <v>43217</v>
      </c>
      <c r="B2033" s="14">
        <v>9.1150000000000002</v>
      </c>
      <c r="G2033">
        <f t="shared" si="227"/>
        <v>25667.731512497034</v>
      </c>
      <c r="H2033">
        <f t="shared" si="228"/>
        <v>24918.299032704046</v>
      </c>
      <c r="I2033" s="5">
        <f t="shared" si="226"/>
        <v>0</v>
      </c>
      <c r="J2033" s="6">
        <f>+H2033+SUM($B$4:$B$5)-SUM($F$15:F2033)</f>
        <v>29558.415874809292</v>
      </c>
      <c r="K2033" s="10">
        <f t="shared" si="229"/>
        <v>9.4292647602043367E-3</v>
      </c>
      <c r="L2033" s="10">
        <f>+H2033/SUM($F$15:F2033)-1</f>
        <v>0.1451485677515405</v>
      </c>
      <c r="M2033" s="14">
        <f t="shared" si="232"/>
        <v>0</v>
      </c>
      <c r="N2033" s="14">
        <f t="shared" si="230"/>
        <v>2733.7684073180581</v>
      </c>
      <c r="O2033" s="4">
        <f t="shared" si="231"/>
        <v>7.959665895488973</v>
      </c>
      <c r="P2033" s="14">
        <f>+AVERAGEIF($C$15:C2033,"&lt;&gt;",$B$15:B2033)</f>
        <v>8.0688019801980193</v>
      </c>
    </row>
    <row r="2034" spans="1:16" x14ac:dyDescent="0.25">
      <c r="A2034" s="1">
        <v>43220</v>
      </c>
      <c r="B2034" s="14">
        <v>9.2059999999999995</v>
      </c>
      <c r="G2034">
        <f t="shared" si="227"/>
        <v>25923.986429407312</v>
      </c>
      <c r="H2034">
        <f t="shared" si="228"/>
        <v>25167.071957769986</v>
      </c>
      <c r="I2034" s="5">
        <f t="shared" si="226"/>
        <v>0</v>
      </c>
      <c r="J2034" s="6">
        <f>+H2034+SUM($B$4:$B$5)-SUM($F$15:F2034)</f>
        <v>29807.188799875232</v>
      </c>
      <c r="K2034" s="10">
        <f t="shared" si="229"/>
        <v>8.416314531860758E-3</v>
      </c>
      <c r="L2034" s="10">
        <f>+H2034/SUM($F$15:F2034)-1</f>
        <v>0.15658120841696999</v>
      </c>
      <c r="M2034" s="14">
        <f t="shared" si="232"/>
        <v>0</v>
      </c>
      <c r="N2034" s="14">
        <f t="shared" si="230"/>
        <v>2733.7684073180581</v>
      </c>
      <c r="O2034" s="4">
        <f t="shared" si="231"/>
        <v>7.959665895488973</v>
      </c>
      <c r="P2034" s="14">
        <f>+AVERAGEIF($C$15:C2034,"&lt;&gt;",$B$15:B2034)</f>
        <v>8.0688019801980193</v>
      </c>
    </row>
    <row r="2035" spans="1:16" x14ac:dyDescent="0.25">
      <c r="A2035" s="1">
        <v>43222</v>
      </c>
      <c r="B2035" s="14">
        <v>9.1959999999999997</v>
      </c>
      <c r="G2035">
        <f t="shared" si="227"/>
        <v>25895.826548428162</v>
      </c>
      <c r="H2035">
        <f t="shared" si="228"/>
        <v>25139.734273696806</v>
      </c>
      <c r="I2035" s="5">
        <f t="shared" si="226"/>
        <v>0</v>
      </c>
      <c r="J2035" s="6">
        <f>+H2035+SUM($B$4:$B$5)-SUM($F$15:F2035)</f>
        <v>29779.851115802052</v>
      </c>
      <c r="K2035" s="10">
        <f t="shared" si="229"/>
        <v>-9.1715070001152643E-4</v>
      </c>
      <c r="L2035" s="10">
        <f>+H2035/SUM($F$15:F2035)-1</f>
        <v>0.15532487427791164</v>
      </c>
      <c r="M2035" s="14">
        <f t="shared" si="232"/>
        <v>0</v>
      </c>
      <c r="N2035" s="14">
        <f t="shared" si="230"/>
        <v>2733.7684073180581</v>
      </c>
      <c r="O2035" s="4">
        <f t="shared" si="231"/>
        <v>7.959665895488973</v>
      </c>
      <c r="P2035" s="14">
        <f>+AVERAGEIF($C$15:C2035,"&lt;&gt;",$B$15:B2035)</f>
        <v>8.0688019801980193</v>
      </c>
    </row>
    <row r="2036" spans="1:16" x14ac:dyDescent="0.25">
      <c r="A2036" s="1">
        <v>43223</v>
      </c>
      <c r="B2036" s="14">
        <v>9.1020000000000003</v>
      </c>
      <c r="G2036">
        <f t="shared" si="227"/>
        <v>25631.123667224132</v>
      </c>
      <c r="H2036">
        <f t="shared" si="228"/>
        <v>24882.760043408911</v>
      </c>
      <c r="I2036" s="5">
        <f t="shared" si="226"/>
        <v>0</v>
      </c>
      <c r="J2036" s="6">
        <f>+H2036+SUM($B$4:$B$5)-SUM($F$15:F2036)</f>
        <v>29522.876885514157</v>
      </c>
      <c r="K2036" s="10">
        <f t="shared" si="229"/>
        <v>-8.6291307934557304E-3</v>
      </c>
      <c r="L2036" s="10">
        <f>+H2036/SUM($F$15:F2036)-1</f>
        <v>0.14351533337076483</v>
      </c>
      <c r="M2036" s="14">
        <f t="shared" si="232"/>
        <v>0</v>
      </c>
      <c r="N2036" s="14">
        <f t="shared" si="230"/>
        <v>2733.7684073180581</v>
      </c>
      <c r="O2036" s="4">
        <f t="shared" si="231"/>
        <v>7.959665895488973</v>
      </c>
      <c r="P2036" s="14">
        <f>+AVERAGEIF($C$15:C2036,"&lt;&gt;",$B$15:B2036)</f>
        <v>8.0688019801980193</v>
      </c>
    </row>
    <row r="2037" spans="1:16" x14ac:dyDescent="0.25">
      <c r="A2037" s="1">
        <v>43224</v>
      </c>
      <c r="B2037" s="14">
        <v>9.1129999999999995</v>
      </c>
      <c r="G2037">
        <f t="shared" si="227"/>
        <v>25662.099536301201</v>
      </c>
      <c r="H2037">
        <f t="shared" si="228"/>
        <v>24912.831495889408</v>
      </c>
      <c r="I2037" s="5">
        <f t="shared" si="226"/>
        <v>0</v>
      </c>
      <c r="J2037" s="6">
        <f>+H2037+SUM($B$4:$B$5)-SUM($F$15:F2037)</f>
        <v>29552.948337994651</v>
      </c>
      <c r="K2037" s="10">
        <f t="shared" si="229"/>
        <v>1.0185813732552784E-3</v>
      </c>
      <c r="L2037" s="10">
        <f>+H2037/SUM($F$15:F2037)-1</f>
        <v>0.14489730092372888</v>
      </c>
      <c r="M2037" s="14">
        <f t="shared" si="232"/>
        <v>0</v>
      </c>
      <c r="N2037" s="14">
        <f t="shared" si="230"/>
        <v>2733.7684073180581</v>
      </c>
      <c r="O2037" s="4">
        <f t="shared" si="231"/>
        <v>7.959665895488973</v>
      </c>
      <c r="P2037" s="14">
        <f>+AVERAGEIF($C$15:C2037,"&lt;&gt;",$B$15:B2037)</f>
        <v>8.0688019801980193</v>
      </c>
    </row>
    <row r="2038" spans="1:16" x14ac:dyDescent="0.25">
      <c r="A2038" s="1">
        <v>43228</v>
      </c>
      <c r="B2038" s="14">
        <v>9.2219999999999995</v>
      </c>
      <c r="C2038">
        <f>+$B$3</f>
        <v>200</v>
      </c>
      <c r="D2038" s="7">
        <f>+$D$11</f>
        <v>2.223157894736842</v>
      </c>
      <c r="E2038">
        <v>1.54</v>
      </c>
      <c r="F2038" s="6">
        <f>+C2038-D2038-E2038</f>
        <v>196.23684210526318</v>
      </c>
      <c r="G2038">
        <f t="shared" si="227"/>
        <v>26169.042238973958</v>
      </c>
      <c r="H2038">
        <f t="shared" si="228"/>
        <v>25407.04909439234</v>
      </c>
      <c r="I2038" s="5">
        <f t="shared" si="226"/>
        <v>373000</v>
      </c>
      <c r="J2038" s="6">
        <f>+H2038+SUM($B$4:$B$5)-SUM($F$15:F2038)</f>
        <v>29850.929094392319</v>
      </c>
      <c r="K2038" s="10">
        <f t="shared" si="229"/>
        <v>1.0082945125802212E-2</v>
      </c>
      <c r="L2038" s="10">
        <f>+H2038/SUM($F$15:F2038)-1</f>
        <v>0.15717390387702013</v>
      </c>
      <c r="M2038" s="14">
        <f t="shared" si="232"/>
        <v>21.27920647422069</v>
      </c>
      <c r="N2038" s="14">
        <f t="shared" si="230"/>
        <v>2755.0476137922788</v>
      </c>
      <c r="O2038" s="4">
        <f t="shared" si="231"/>
        <v>7.9694158061311215</v>
      </c>
      <c r="P2038" s="14">
        <f>+AVERAGEIF($C$15:C2038,"&lt;&gt;",$B$15:B2038)</f>
        <v>8.0801078431372542</v>
      </c>
    </row>
    <row r="2039" spans="1:16" x14ac:dyDescent="0.25">
      <c r="A2039" s="1">
        <v>43229</v>
      </c>
      <c r="B2039" s="14">
        <v>9.2330000000000005</v>
      </c>
      <c r="G2039">
        <f t="shared" si="227"/>
        <v>26200.256668016329</v>
      </c>
      <c r="H2039">
        <f t="shared" si="228"/>
        <v>25437.354618144058</v>
      </c>
      <c r="I2039" s="5">
        <f t="shared" si="226"/>
        <v>0</v>
      </c>
      <c r="J2039" s="6">
        <f>+H2039+SUM($B$4:$B$5)-SUM($F$15:F2039)</f>
        <v>29881.234618144044</v>
      </c>
      <c r="K2039" s="10">
        <f t="shared" si="229"/>
        <v>1.0152288277491817E-3</v>
      </c>
      <c r="L2039" s="10">
        <f>+H2039/SUM($F$15:F2039)-1</f>
        <v>0.15855418070879734</v>
      </c>
      <c r="M2039" s="14">
        <f t="shared" si="232"/>
        <v>0</v>
      </c>
      <c r="N2039" s="14">
        <f t="shared" si="230"/>
        <v>2755.0476137922788</v>
      </c>
      <c r="O2039" s="4">
        <f t="shared" si="231"/>
        <v>7.9694158061311215</v>
      </c>
      <c r="P2039" s="14">
        <f>+AVERAGEIF($C$15:C2039,"&lt;&gt;",$B$15:B2039)</f>
        <v>8.0801078431372542</v>
      </c>
    </row>
    <row r="2040" spans="1:16" x14ac:dyDescent="0.25">
      <c r="A2040" s="1">
        <v>43231</v>
      </c>
      <c r="B2040" s="14">
        <v>9.32</v>
      </c>
      <c r="G2040">
        <f t="shared" si="227"/>
        <v>26447.13442498778</v>
      </c>
      <c r="H2040">
        <f t="shared" si="228"/>
        <v>25677.043760543987</v>
      </c>
      <c r="I2040" s="5">
        <f t="shared" si="226"/>
        <v>0</v>
      </c>
      <c r="J2040" s="6">
        <f>+H2040+SUM($B$4:$B$5)-SUM($F$15:F2040)</f>
        <v>30120.92376054397</v>
      </c>
      <c r="K2040" s="10">
        <f t="shared" si="229"/>
        <v>8.0213935422328575E-3</v>
      </c>
      <c r="L2040" s="10">
        <f>+H2040/SUM($F$15:F2040)-1</f>
        <v>0.16947091565103345</v>
      </c>
      <c r="M2040" s="14">
        <f t="shared" si="232"/>
        <v>0</v>
      </c>
      <c r="N2040" s="14">
        <f t="shared" si="230"/>
        <v>2755.0476137922788</v>
      </c>
      <c r="O2040" s="4">
        <f t="shared" si="231"/>
        <v>7.9694158061311215</v>
      </c>
      <c r="P2040" s="14">
        <f>+AVERAGEIF($C$15:C2040,"&lt;&gt;",$B$15:B2040)</f>
        <v>8.0801078431372542</v>
      </c>
    </row>
    <row r="2041" spans="1:16" x14ac:dyDescent="0.25">
      <c r="A2041" s="1">
        <v>43234</v>
      </c>
      <c r="B2041" s="14">
        <v>9.3369999999999997</v>
      </c>
      <c r="G2041">
        <f t="shared" si="227"/>
        <v>26495.374906235076</v>
      </c>
      <c r="H2041">
        <f t="shared" si="228"/>
        <v>25723.879569978457</v>
      </c>
      <c r="I2041" s="5">
        <f t="shared" si="226"/>
        <v>0</v>
      </c>
      <c r="J2041" s="6">
        <f>+H2041+SUM($B$4:$B$5)-SUM($F$15:F2041)</f>
        <v>30167.759569978436</v>
      </c>
      <c r="K2041" s="10">
        <f t="shared" si="229"/>
        <v>1.5549260642468976E-3</v>
      </c>
      <c r="L2041" s="10">
        <f>+H2041/SUM($F$15:F2041)-1</f>
        <v>0.17160407075468864</v>
      </c>
      <c r="M2041" s="14">
        <f t="shared" si="232"/>
        <v>0</v>
      </c>
      <c r="N2041" s="14">
        <f t="shared" si="230"/>
        <v>2755.0476137922788</v>
      </c>
      <c r="O2041" s="4">
        <f t="shared" si="231"/>
        <v>7.9694158061311215</v>
      </c>
      <c r="P2041" s="14">
        <f>+AVERAGEIF($C$15:C2041,"&lt;&gt;",$B$15:B2041)</f>
        <v>8.0801078431372542</v>
      </c>
    </row>
    <row r="2042" spans="1:16" x14ac:dyDescent="0.25">
      <c r="A2042" s="1">
        <v>43235</v>
      </c>
      <c r="B2042" s="14">
        <v>9.2759999999999998</v>
      </c>
      <c r="G2042">
        <f t="shared" si="227"/>
        <v>26322.276708818314</v>
      </c>
      <c r="H2042">
        <f t="shared" si="228"/>
        <v>25555.821665537129</v>
      </c>
      <c r="I2042" s="5">
        <f t="shared" si="226"/>
        <v>0</v>
      </c>
      <c r="J2042" s="6">
        <f>+H2042+SUM($B$4:$B$5)-SUM($F$15:F2042)</f>
        <v>29999.701665537112</v>
      </c>
      <c r="K2042" s="10">
        <f t="shared" si="229"/>
        <v>-5.5707784348880685E-3</v>
      </c>
      <c r="L2042" s="10">
        <f>+H2042/SUM($F$15:F2042)-1</f>
        <v>0.16394980832392547</v>
      </c>
      <c r="M2042" s="14">
        <f t="shared" si="232"/>
        <v>0</v>
      </c>
      <c r="N2042" s="14">
        <f t="shared" si="230"/>
        <v>2755.0476137922788</v>
      </c>
      <c r="O2042" s="4">
        <f t="shared" si="231"/>
        <v>7.9694158061311215</v>
      </c>
      <c r="P2042" s="14">
        <f>+AVERAGEIF($C$15:C2042,"&lt;&gt;",$B$15:B2042)</f>
        <v>8.0801078431372542</v>
      </c>
    </row>
    <row r="2043" spans="1:16" x14ac:dyDescent="0.25">
      <c r="A2043" s="1">
        <v>43236</v>
      </c>
      <c r="B2043" s="14">
        <v>9.375</v>
      </c>
      <c r="G2043">
        <f t="shared" si="227"/>
        <v>26603.206570199618</v>
      </c>
      <c r="H2043">
        <f t="shared" si="228"/>
        <v>25828.571379302561</v>
      </c>
      <c r="I2043" s="5">
        <f t="shared" si="226"/>
        <v>0</v>
      </c>
      <c r="J2043" s="6">
        <f>+H2043+SUM($B$4:$B$5)-SUM($F$15:F2043)</f>
        <v>30272.451379302547</v>
      </c>
      <c r="K2043" s="10">
        <f t="shared" si="229"/>
        <v>9.091747538235051E-3</v>
      </c>
      <c r="L2043" s="10">
        <f>+H2043/SUM($F$15:F2043)-1</f>
        <v>0.1763722998099182</v>
      </c>
      <c r="M2043" s="14">
        <f t="shared" si="232"/>
        <v>0</v>
      </c>
      <c r="N2043" s="14">
        <f t="shared" si="230"/>
        <v>2755.0476137922788</v>
      </c>
      <c r="O2043" s="4">
        <f t="shared" si="231"/>
        <v>7.9694158061311215</v>
      </c>
      <c r="P2043" s="14">
        <f>+AVERAGEIF($C$15:C2043,"&lt;&gt;",$B$15:B2043)</f>
        <v>8.0801078431372542</v>
      </c>
    </row>
    <row r="2044" spans="1:16" x14ac:dyDescent="0.25">
      <c r="A2044" s="1">
        <v>43237</v>
      </c>
      <c r="B2044" s="14">
        <v>9.2739999999999991</v>
      </c>
      <c r="G2044">
        <f t="shared" si="227"/>
        <v>26316.601358083331</v>
      </c>
      <c r="H2044">
        <f t="shared" si="228"/>
        <v>25550.311570309539</v>
      </c>
      <c r="I2044" s="5">
        <f t="shared" si="226"/>
        <v>0</v>
      </c>
      <c r="J2044" s="6">
        <f>+H2044+SUM($B$4:$B$5)-SUM($F$15:F2044)</f>
        <v>29994.191570309522</v>
      </c>
      <c r="K2044" s="10">
        <f t="shared" si="229"/>
        <v>-9.191849233038063E-3</v>
      </c>
      <c r="L2044" s="10">
        <f>+H2044/SUM($F$15:F2044)-1</f>
        <v>0.163698848899966</v>
      </c>
      <c r="M2044" s="14">
        <f t="shared" si="232"/>
        <v>0</v>
      </c>
      <c r="N2044" s="14">
        <f t="shared" si="230"/>
        <v>2755.0476137922788</v>
      </c>
      <c r="O2044" s="4">
        <f t="shared" si="231"/>
        <v>7.9694158061311215</v>
      </c>
      <c r="P2044" s="14">
        <f>+AVERAGEIF($C$15:C2044,"&lt;&gt;",$B$15:B2044)</f>
        <v>8.0801078431372542</v>
      </c>
    </row>
    <row r="2045" spans="1:16" x14ac:dyDescent="0.25">
      <c r="A2045" s="1">
        <v>43238</v>
      </c>
      <c r="B2045" s="14">
        <v>9.2479999999999993</v>
      </c>
      <c r="G2045">
        <f t="shared" si="227"/>
        <v>26242.821798528646</v>
      </c>
      <c r="H2045">
        <f t="shared" si="228"/>
        <v>25478.680332350941</v>
      </c>
      <c r="I2045" s="5">
        <f t="shared" si="226"/>
        <v>0</v>
      </c>
      <c r="J2045" s="6">
        <f>+H2045+SUM($B$4:$B$5)-SUM($F$15:F2045)</f>
        <v>29922.56033235092</v>
      </c>
      <c r="K2045" s="10">
        <f t="shared" si="229"/>
        <v>-2.3881703159323031E-3</v>
      </c>
      <c r="L2045" s="10">
        <f>+H2045/SUM($F$15:F2045)-1</f>
        <v>0.16043637638849306</v>
      </c>
      <c r="M2045" s="14">
        <f t="shared" si="232"/>
        <v>0</v>
      </c>
      <c r="N2045" s="14">
        <f t="shared" si="230"/>
        <v>2755.0476137922788</v>
      </c>
      <c r="O2045" s="4">
        <f t="shared" si="231"/>
        <v>7.9694158061311215</v>
      </c>
      <c r="P2045" s="14">
        <f>+AVERAGEIF($C$15:C2045,"&lt;&gt;",$B$15:B2045)</f>
        <v>8.0801078431372542</v>
      </c>
    </row>
    <row r="2046" spans="1:16" x14ac:dyDescent="0.25">
      <c r="A2046" s="1">
        <v>43242</v>
      </c>
      <c r="B2046" s="14">
        <v>9.2769999999999992</v>
      </c>
      <c r="G2046">
        <f t="shared" si="227"/>
        <v>26325.114384185796</v>
      </c>
      <c r="H2046">
        <f t="shared" si="228"/>
        <v>25558.576713150916</v>
      </c>
      <c r="I2046" s="5">
        <f t="shared" si="226"/>
        <v>0</v>
      </c>
      <c r="J2046" s="6">
        <f>+H2046+SUM($B$4:$B$5)-SUM($F$15:F2046)</f>
        <v>30002.456713150903</v>
      </c>
      <c r="K2046" s="10">
        <f t="shared" si="229"/>
        <v>2.6701050950377336E-3</v>
      </c>
      <c r="L2046" s="10">
        <f>+H2046/SUM($F$15:F2046)-1</f>
        <v>0.1640752880359051</v>
      </c>
      <c r="M2046" s="14">
        <f t="shared" si="232"/>
        <v>0</v>
      </c>
      <c r="N2046" s="14">
        <f t="shared" si="230"/>
        <v>2755.0476137922788</v>
      </c>
      <c r="O2046" s="4">
        <f t="shared" si="231"/>
        <v>7.9694158061311215</v>
      </c>
      <c r="P2046" s="14">
        <f>+AVERAGEIF($C$15:C2046,"&lt;&gt;",$B$15:B2046)</f>
        <v>8.0801078431372542</v>
      </c>
    </row>
    <row r="2047" spans="1:16" x14ac:dyDescent="0.25">
      <c r="A2047" s="1">
        <v>43243</v>
      </c>
      <c r="B2047" s="14">
        <v>9.2650000000000006</v>
      </c>
      <c r="G2047">
        <f t="shared" si="227"/>
        <v>26291.062279775946</v>
      </c>
      <c r="H2047">
        <f t="shared" si="228"/>
        <v>25525.516141785414</v>
      </c>
      <c r="I2047" s="5">
        <f t="shared" si="226"/>
        <v>0</v>
      </c>
      <c r="J2047" s="6">
        <f>+H2047+SUM($B$4:$B$5)-SUM($F$15:F2047)</f>
        <v>29969.396141785393</v>
      </c>
      <c r="K2047" s="10">
        <f t="shared" si="229"/>
        <v>-1.1019288080837963E-3</v>
      </c>
      <c r="L2047" s="10">
        <f>+H2047/SUM($F$15:F2047)-1</f>
        <v>0.1625695314921487</v>
      </c>
      <c r="M2047" s="14">
        <f t="shared" si="232"/>
        <v>0</v>
      </c>
      <c r="N2047" s="14">
        <f t="shared" si="230"/>
        <v>2755.0476137922788</v>
      </c>
      <c r="O2047" s="4">
        <f t="shared" si="231"/>
        <v>7.9694158061311215</v>
      </c>
      <c r="P2047" s="14">
        <f>+AVERAGEIF($C$15:C2047,"&lt;&gt;",$B$15:B2047)</f>
        <v>8.0801078431372542</v>
      </c>
    </row>
    <row r="2048" spans="1:16" x14ac:dyDescent="0.25">
      <c r="A2048" s="1">
        <v>43244</v>
      </c>
      <c r="B2048" s="14">
        <v>9.2490000000000006</v>
      </c>
      <c r="G2048">
        <f t="shared" si="227"/>
        <v>26245.659473896136</v>
      </c>
      <c r="H2048">
        <f t="shared" si="228"/>
        <v>25481.435379964736</v>
      </c>
      <c r="I2048" s="5">
        <f t="shared" si="226"/>
        <v>0</v>
      </c>
      <c r="J2048" s="6">
        <f>+H2048+SUM($B$4:$B$5)-SUM($F$15:F2048)</f>
        <v>29925.315379964719</v>
      </c>
      <c r="K2048" s="10">
        <f t="shared" si="229"/>
        <v>-1.4708591928955794E-3</v>
      </c>
      <c r="L2048" s="10">
        <f>+H2048/SUM($F$15:F2048)-1</f>
        <v>0.16056185610047291</v>
      </c>
      <c r="M2048" s="14">
        <f t="shared" si="232"/>
        <v>0</v>
      </c>
      <c r="N2048" s="14">
        <f t="shared" si="230"/>
        <v>2755.0476137922788</v>
      </c>
      <c r="O2048" s="4">
        <f t="shared" si="231"/>
        <v>7.9694158061311215</v>
      </c>
      <c r="P2048" s="14">
        <f>+AVERAGEIF($C$15:C2048,"&lt;&gt;",$B$15:B2048)</f>
        <v>8.0801078431372542</v>
      </c>
    </row>
    <row r="2049" spans="1:16" x14ac:dyDescent="0.25">
      <c r="A2049" s="1">
        <v>43245</v>
      </c>
      <c r="B2049" s="14">
        <v>9.3149999999999995</v>
      </c>
      <c r="G2049">
        <f t="shared" si="227"/>
        <v>26432.946048150341</v>
      </c>
      <c r="H2049">
        <f t="shared" si="228"/>
        <v>25663.268522475024</v>
      </c>
      <c r="I2049" s="5">
        <f t="shared" si="226"/>
        <v>0</v>
      </c>
      <c r="J2049" s="6">
        <f>+H2049+SUM($B$4:$B$5)-SUM($F$15:F2049)</f>
        <v>30107.148522475007</v>
      </c>
      <c r="K2049" s="10">
        <f t="shared" si="229"/>
        <v>6.0762314515832028E-3</v>
      </c>
      <c r="L2049" s="10">
        <f>+H2049/SUM($F$15:F2049)-1</f>
        <v>0.16884351709113465</v>
      </c>
      <c r="M2049" s="14">
        <f t="shared" si="232"/>
        <v>0</v>
      </c>
      <c r="N2049" s="14">
        <f t="shared" si="230"/>
        <v>2755.0476137922788</v>
      </c>
      <c r="O2049" s="4">
        <f t="shared" si="231"/>
        <v>7.9694158061311215</v>
      </c>
      <c r="P2049" s="14">
        <f>+AVERAGEIF($C$15:C2049,"&lt;&gt;",$B$15:B2049)</f>
        <v>8.0801078431372542</v>
      </c>
    </row>
    <row r="2050" spans="1:16" x14ac:dyDescent="0.25">
      <c r="A2050" s="1">
        <v>43248</v>
      </c>
      <c r="B2050" s="14">
        <v>9.3569999999999993</v>
      </c>
      <c r="G2050">
        <f t="shared" si="227"/>
        <v>26552.128413584836</v>
      </c>
      <c r="H2050">
        <f t="shared" si="228"/>
        <v>25778.9805222543</v>
      </c>
      <c r="I2050" s="5">
        <f t="shared" si="226"/>
        <v>0</v>
      </c>
      <c r="J2050" s="6">
        <f>+H2050+SUM($B$4:$B$5)-SUM($F$15:F2050)</f>
        <v>30222.860522254283</v>
      </c>
      <c r="K2050" s="10">
        <f t="shared" si="229"/>
        <v>3.8433397202295438E-3</v>
      </c>
      <c r="L2050" s="10">
        <f>+H2050/SUM($F$15:F2050)-1</f>
        <v>0.17411366499428316</v>
      </c>
      <c r="M2050" s="14">
        <f t="shared" si="232"/>
        <v>0</v>
      </c>
      <c r="N2050" s="14">
        <f t="shared" si="230"/>
        <v>2755.0476137922788</v>
      </c>
      <c r="O2050" s="4">
        <f t="shared" si="231"/>
        <v>7.9694158061311215</v>
      </c>
      <c r="P2050" s="14">
        <f>+AVERAGEIF($C$15:C2050,"&lt;&gt;",$B$15:B2050)</f>
        <v>8.0801078431372542</v>
      </c>
    </row>
    <row r="2051" spans="1:16" x14ac:dyDescent="0.25">
      <c r="A2051" s="1">
        <v>43249</v>
      </c>
      <c r="B2051" s="14">
        <v>9.2889999999999997</v>
      </c>
      <c r="G2051">
        <f t="shared" si="227"/>
        <v>26359.166488595656</v>
      </c>
      <c r="H2051">
        <f t="shared" si="228"/>
        <v>25591.637284516426</v>
      </c>
      <c r="I2051" s="5">
        <f t="shared" si="226"/>
        <v>0</v>
      </c>
      <c r="J2051" s="6">
        <f>+H2051+SUM($B$4:$B$5)-SUM($F$15:F2051)</f>
        <v>30035.517284516412</v>
      </c>
      <c r="K2051" s="10">
        <f t="shared" si="229"/>
        <v>-6.1987262125609011E-3</v>
      </c>
      <c r="L2051" s="10">
        <f>+H2051/SUM($F$15:F2051)-1</f>
        <v>0.16558104457966194</v>
      </c>
      <c r="M2051" s="14">
        <f t="shared" si="232"/>
        <v>0</v>
      </c>
      <c r="N2051" s="14">
        <f t="shared" si="230"/>
        <v>2755.0476137922788</v>
      </c>
      <c r="O2051" s="4">
        <f t="shared" si="231"/>
        <v>7.9694158061311215</v>
      </c>
      <c r="P2051" s="14">
        <f>+AVERAGEIF($C$15:C2051,"&lt;&gt;",$B$15:B2051)</f>
        <v>8.0801078431372542</v>
      </c>
    </row>
    <row r="2052" spans="1:16" x14ac:dyDescent="0.25">
      <c r="A2052" s="1">
        <v>43250</v>
      </c>
      <c r="B2052" s="14">
        <v>9.1419999999999995</v>
      </c>
      <c r="G2052">
        <f t="shared" si="227"/>
        <v>25942.028209574924</v>
      </c>
      <c r="H2052">
        <f t="shared" si="228"/>
        <v>25186.64528528896</v>
      </c>
      <c r="I2052" s="5">
        <f t="shared" si="226"/>
        <v>0</v>
      </c>
      <c r="J2052" s="6">
        <f>+H2052+SUM($B$4:$B$5)-SUM($F$15:F2052)</f>
        <v>29630.525285288946</v>
      </c>
      <c r="K2052" s="10">
        <f t="shared" si="229"/>
        <v>-1.3483769744703E-2</v>
      </c>
      <c r="L2052" s="10">
        <f>+H2052/SUM($F$15:F2052)-1</f>
        <v>0.14713552691864229</v>
      </c>
      <c r="M2052" s="14">
        <f t="shared" si="232"/>
        <v>0</v>
      </c>
      <c r="N2052" s="14">
        <f t="shared" si="230"/>
        <v>2755.0476137922788</v>
      </c>
      <c r="O2052" s="4">
        <f t="shared" si="231"/>
        <v>7.9694158061311215</v>
      </c>
      <c r="P2052" s="14">
        <f>+AVERAGEIF($C$15:C2052,"&lt;&gt;",$B$15:B2052)</f>
        <v>8.0801078431372542</v>
      </c>
    </row>
    <row r="2053" spans="1:16" x14ac:dyDescent="0.25">
      <c r="A2053" s="1">
        <v>43251</v>
      </c>
      <c r="B2053" s="14">
        <v>9.157</v>
      </c>
      <c r="G2053">
        <f t="shared" si="227"/>
        <v>25984.593340087242</v>
      </c>
      <c r="H2053">
        <f t="shared" si="228"/>
        <v>25227.970999495843</v>
      </c>
      <c r="I2053" s="5">
        <f t="shared" si="226"/>
        <v>0</v>
      </c>
      <c r="J2053" s="6">
        <f>+H2053+SUM($B$4:$B$5)-SUM($F$15:F2053)</f>
        <v>29671.850999495822</v>
      </c>
      <c r="K2053" s="10">
        <f t="shared" si="229"/>
        <v>1.3947006949415197E-3</v>
      </c>
      <c r="L2053" s="10">
        <f>+H2053/SUM($F$15:F2053)-1</f>
        <v>0.14901772259833801</v>
      </c>
      <c r="M2053" s="14">
        <f t="shared" si="232"/>
        <v>0</v>
      </c>
      <c r="N2053" s="14">
        <f t="shared" si="230"/>
        <v>2755.0476137922788</v>
      </c>
      <c r="O2053" s="4">
        <f t="shared" si="231"/>
        <v>7.9694158061311215</v>
      </c>
      <c r="P2053" s="14">
        <f>+AVERAGEIF($C$15:C2053,"&lt;&gt;",$B$15:B2053)</f>
        <v>8.0801078431372542</v>
      </c>
    </row>
    <row r="2054" spans="1:16" x14ac:dyDescent="0.25">
      <c r="A2054" s="1">
        <v>43252</v>
      </c>
      <c r="B2054" s="14">
        <v>9.2379999999999995</v>
      </c>
      <c r="G2054">
        <f t="shared" si="227"/>
        <v>26214.445044853765</v>
      </c>
      <c r="H2054">
        <f t="shared" si="228"/>
        <v>25451.129856213014</v>
      </c>
      <c r="I2054" s="5">
        <f t="shared" si="226"/>
        <v>0</v>
      </c>
      <c r="J2054" s="6">
        <f>+H2054+SUM($B$4:$B$5)-SUM($F$15:F2054)</f>
        <v>29895.009856212993</v>
      </c>
      <c r="K2054" s="10">
        <f t="shared" si="229"/>
        <v>7.5208943561007047E-3</v>
      </c>
      <c r="L2054" s="10">
        <f>+H2054/SUM($F$15:F2054)-1</f>
        <v>0.15918157926869569</v>
      </c>
      <c r="M2054" s="14">
        <f t="shared" si="232"/>
        <v>0</v>
      </c>
      <c r="N2054" s="14">
        <f t="shared" si="230"/>
        <v>2755.0476137922788</v>
      </c>
      <c r="O2054" s="4">
        <f t="shared" si="231"/>
        <v>7.9694158061311215</v>
      </c>
      <c r="P2054" s="14">
        <f>+AVERAGEIF($C$15:C2054,"&lt;&gt;",$B$15:B2054)</f>
        <v>8.0801078431372542</v>
      </c>
    </row>
    <row r="2055" spans="1:16" x14ac:dyDescent="0.25">
      <c r="A2055" s="1">
        <v>43256</v>
      </c>
      <c r="B2055" s="14">
        <v>9.3650000000000002</v>
      </c>
      <c r="G2055">
        <f t="shared" si="227"/>
        <v>26574.82981652474</v>
      </c>
      <c r="H2055">
        <f t="shared" si="228"/>
        <v>25801.020903164637</v>
      </c>
      <c r="I2055" s="5">
        <f t="shared" si="226"/>
        <v>0</v>
      </c>
      <c r="J2055" s="6">
        <f>+H2055+SUM($B$4:$B$5)-SUM($F$15:F2055)</f>
        <v>30244.90090316462</v>
      </c>
      <c r="K2055" s="10">
        <f t="shared" si="229"/>
        <v>1.1703995035777126E-2</v>
      </c>
      <c r="L2055" s="10">
        <f>+H2055/SUM($F$15:F2055)-1</f>
        <v>0.17511750269012083</v>
      </c>
      <c r="M2055" s="14">
        <f t="shared" si="232"/>
        <v>0</v>
      </c>
      <c r="N2055" s="14">
        <f t="shared" si="230"/>
        <v>2755.0476137922788</v>
      </c>
      <c r="O2055" s="4">
        <f t="shared" si="231"/>
        <v>7.9694158061311215</v>
      </c>
      <c r="P2055" s="14">
        <f>+AVERAGEIF($C$15:C2055,"&lt;&gt;",$B$15:B2055)</f>
        <v>8.0801078431372542</v>
      </c>
    </row>
    <row r="2056" spans="1:16" x14ac:dyDescent="0.25">
      <c r="A2056" s="1">
        <v>43257</v>
      </c>
      <c r="B2056" s="14">
        <v>9.3260000000000005</v>
      </c>
      <c r="G2056">
        <f t="shared" si="227"/>
        <v>26464.160477192709</v>
      </c>
      <c r="H2056">
        <f t="shared" si="228"/>
        <v>25693.574046226739</v>
      </c>
      <c r="I2056" s="5">
        <f t="shared" si="226"/>
        <v>0</v>
      </c>
      <c r="J2056" s="6">
        <f>+H2056+SUM($B$4:$B$5)-SUM($F$15:F2056)</f>
        <v>30137.454046226725</v>
      </c>
      <c r="K2056" s="10">
        <f t="shared" si="229"/>
        <v>-3.5525610509324901E-3</v>
      </c>
      <c r="L2056" s="10">
        <f>+H2056/SUM($F$15:F2056)-1</f>
        <v>0.17022379392291165</v>
      </c>
      <c r="M2056" s="14">
        <f t="shared" si="232"/>
        <v>0</v>
      </c>
      <c r="N2056" s="14">
        <f t="shared" si="230"/>
        <v>2755.0476137922788</v>
      </c>
      <c r="O2056" s="4">
        <f t="shared" si="231"/>
        <v>7.9694158061311215</v>
      </c>
      <c r="P2056" s="14">
        <f>+AVERAGEIF($C$15:C2056,"&lt;&gt;",$B$15:B2056)</f>
        <v>8.0801078431372542</v>
      </c>
    </row>
    <row r="2057" spans="1:16" x14ac:dyDescent="0.25">
      <c r="A2057" s="1">
        <v>43258</v>
      </c>
      <c r="B2057" s="14">
        <v>9.2889999999999997</v>
      </c>
      <c r="G2057">
        <f t="shared" si="227"/>
        <v>26359.166488595649</v>
      </c>
      <c r="H2057">
        <f t="shared" si="228"/>
        <v>25591.637284516422</v>
      </c>
      <c r="I2057" s="5">
        <f t="shared" si="226"/>
        <v>0</v>
      </c>
      <c r="J2057" s="6">
        <f>+H2057+SUM($B$4:$B$5)-SUM($F$15:F2057)</f>
        <v>30035.517284516405</v>
      </c>
      <c r="K2057" s="10">
        <f t="shared" si="229"/>
        <v>-3.3823945962376811E-3</v>
      </c>
      <c r="L2057" s="10">
        <f>+H2057/SUM($F$15:F2057)-1</f>
        <v>0.16558104457966172</v>
      </c>
      <c r="M2057" s="14">
        <f t="shared" si="232"/>
        <v>0</v>
      </c>
      <c r="N2057" s="14">
        <f t="shared" si="230"/>
        <v>2755.0476137922788</v>
      </c>
      <c r="O2057" s="4">
        <f t="shared" si="231"/>
        <v>7.9694158061311215</v>
      </c>
      <c r="P2057" s="14">
        <f>+AVERAGEIF($C$15:C2057,"&lt;&gt;",$B$15:B2057)</f>
        <v>8.0801078431372542</v>
      </c>
    </row>
    <row r="2058" spans="1:16" x14ac:dyDescent="0.25">
      <c r="A2058" s="1">
        <v>43259</v>
      </c>
      <c r="B2058" s="14">
        <v>9.23</v>
      </c>
      <c r="C2058">
        <f>+$B$3</f>
        <v>200</v>
      </c>
      <c r="D2058" s="7">
        <f>+$D$11</f>
        <v>2.223157894736842</v>
      </c>
      <c r="E2058">
        <v>1.54</v>
      </c>
      <c r="F2058" s="6">
        <f>+C2058-D2058-E2058</f>
        <v>196.23684210526318</v>
      </c>
      <c r="G2058">
        <f t="shared" si="227"/>
        <v>26391.743641913861</v>
      </c>
      <c r="H2058">
        <f t="shared" si="228"/>
        <v>25625.326317407944</v>
      </c>
      <c r="I2058" s="5">
        <f t="shared" si="226"/>
        <v>366800</v>
      </c>
      <c r="J2058" s="6">
        <f>+H2058+SUM($B$4:$B$5)-SUM($F$15:F2058)</f>
        <v>29872.969475302667</v>
      </c>
      <c r="K2058" s="10">
        <f t="shared" si="229"/>
        <v>-5.4118531628397637E-3</v>
      </c>
      <c r="L2058" s="10">
        <f>+H2058/SUM($F$15:F2058)-1</f>
        <v>0.1567765226994513</v>
      </c>
      <c r="M2058" s="14">
        <f t="shared" si="232"/>
        <v>21.260762958316704</v>
      </c>
      <c r="N2058" s="14">
        <f t="shared" si="230"/>
        <v>2776.3083767505955</v>
      </c>
      <c r="O2058" s="4">
        <f t="shared" si="231"/>
        <v>7.979069266085097</v>
      </c>
      <c r="P2058" s="14">
        <f>+AVERAGEIF($C$15:C2058,"&lt;&gt;",$B$15:B2058)</f>
        <v>8.0912718446601932</v>
      </c>
    </row>
    <row r="2059" spans="1:16" x14ac:dyDescent="0.25">
      <c r="A2059" s="1">
        <v>43262</v>
      </c>
      <c r="B2059" s="14">
        <v>9.218</v>
      </c>
      <c r="G2059">
        <f t="shared" si="227"/>
        <v>26357.431515835531</v>
      </c>
      <c r="H2059">
        <f t="shared" si="228"/>
        <v>25592.010616886935</v>
      </c>
      <c r="I2059" s="5">
        <f t="shared" si="226"/>
        <v>0</v>
      </c>
      <c r="J2059" s="6">
        <f>+H2059+SUM($B$4:$B$5)-SUM($F$15:F2059)</f>
        <v>29839.653774781658</v>
      </c>
      <c r="K2059" s="10">
        <f t="shared" si="229"/>
        <v>-1.1152456922152165E-3</v>
      </c>
      <c r="L2059" s="10">
        <f>+H2059/SUM($F$15:F2059)-1</f>
        <v>0.15527258789204135</v>
      </c>
      <c r="M2059" s="14">
        <f t="shared" si="232"/>
        <v>0</v>
      </c>
      <c r="N2059" s="14">
        <f t="shared" si="230"/>
        <v>2776.3083767505955</v>
      </c>
      <c r="O2059" s="4">
        <f t="shared" si="231"/>
        <v>7.979069266085097</v>
      </c>
      <c r="P2059" s="14">
        <f>+AVERAGEIF($C$15:C2059,"&lt;&gt;",$B$15:B2059)</f>
        <v>8.0912718446601932</v>
      </c>
    </row>
    <row r="2060" spans="1:16" x14ac:dyDescent="0.25">
      <c r="A2060" s="1">
        <v>43263</v>
      </c>
      <c r="B2060" s="14">
        <v>9.2420000000000009</v>
      </c>
      <c r="G2060">
        <f t="shared" si="227"/>
        <v>26426.055767992191</v>
      </c>
      <c r="H2060">
        <f t="shared" si="228"/>
        <v>25658.642017928953</v>
      </c>
      <c r="I2060" s="5">
        <f t="shared" si="226"/>
        <v>0</v>
      </c>
      <c r="J2060" s="6">
        <f>+H2060+SUM($B$4:$B$5)-SUM($F$15:F2060)</f>
        <v>29906.285175823676</v>
      </c>
      <c r="K2060" s="10">
        <f t="shared" si="229"/>
        <v>2.2329817076607306E-3</v>
      </c>
      <c r="L2060" s="10">
        <f>+H2060/SUM($F$15:F2060)-1</f>
        <v>0.15828045750686126</v>
      </c>
      <c r="M2060" s="14">
        <f t="shared" si="232"/>
        <v>0</v>
      </c>
      <c r="N2060" s="14">
        <f t="shared" si="230"/>
        <v>2776.3083767505955</v>
      </c>
      <c r="O2060" s="4">
        <f t="shared" si="231"/>
        <v>7.979069266085097</v>
      </c>
      <c r="P2060" s="14">
        <f>+AVERAGEIF($C$15:C2060,"&lt;&gt;",$B$15:B2060)</f>
        <v>8.0912718446601932</v>
      </c>
    </row>
    <row r="2061" spans="1:16" x14ac:dyDescent="0.25">
      <c r="A2061" s="1">
        <v>43264</v>
      </c>
      <c r="B2061" s="14">
        <v>9.2170000000000005</v>
      </c>
      <c r="G2061">
        <f t="shared" si="227"/>
        <v>26354.572171995675</v>
      </c>
      <c r="H2061">
        <f t="shared" si="228"/>
        <v>25589.234308510189</v>
      </c>
      <c r="I2061" s="5">
        <f t="shared" si="226"/>
        <v>0</v>
      </c>
      <c r="J2061" s="6">
        <f>+H2061+SUM($B$4:$B$5)-SUM($F$15:F2061)</f>
        <v>29836.877466404909</v>
      </c>
      <c r="K2061" s="10">
        <f t="shared" si="229"/>
        <v>-2.320840218392517E-3</v>
      </c>
      <c r="L2061" s="10">
        <f>+H2061/SUM($F$15:F2061)-1</f>
        <v>0.15514725999142409</v>
      </c>
      <c r="M2061" s="14">
        <f t="shared" si="232"/>
        <v>0</v>
      </c>
      <c r="N2061" s="14">
        <f t="shared" si="230"/>
        <v>2776.3083767505955</v>
      </c>
      <c r="O2061" s="4">
        <f t="shared" si="231"/>
        <v>7.979069266085097</v>
      </c>
      <c r="P2061" s="14">
        <f>+AVERAGEIF($C$15:C2061,"&lt;&gt;",$B$15:B2061)</f>
        <v>8.0912718446601932</v>
      </c>
    </row>
    <row r="2062" spans="1:16" x14ac:dyDescent="0.25">
      <c r="A2062" s="1">
        <v>43265</v>
      </c>
      <c r="B2062" s="14">
        <v>9.2210000000000001</v>
      </c>
      <c r="G2062">
        <f t="shared" si="227"/>
        <v>26366.009547355116</v>
      </c>
      <c r="H2062">
        <f t="shared" si="228"/>
        <v>25600.339542017187</v>
      </c>
      <c r="I2062" s="5">
        <f t="shared" si="226"/>
        <v>0</v>
      </c>
      <c r="J2062" s="6">
        <f>+H2062+SUM($B$4:$B$5)-SUM($F$15:F2062)</f>
        <v>29847.982699911907</v>
      </c>
      <c r="K2062" s="10">
        <f t="shared" si="229"/>
        <v>3.7219824760481579E-4</v>
      </c>
      <c r="L2062" s="10">
        <f>+H2062/SUM($F$15:F2062)-1</f>
        <v>0.15564857159389378</v>
      </c>
      <c r="M2062" s="14">
        <f t="shared" si="232"/>
        <v>0</v>
      </c>
      <c r="N2062" s="14">
        <f t="shared" si="230"/>
        <v>2776.3083767505955</v>
      </c>
      <c r="O2062" s="4">
        <f t="shared" si="231"/>
        <v>7.979069266085097</v>
      </c>
      <c r="P2062" s="14">
        <f>+AVERAGEIF($C$15:C2062,"&lt;&gt;",$B$15:B2062)</f>
        <v>8.0912718446601932</v>
      </c>
    </row>
    <row r="2063" spans="1:16" x14ac:dyDescent="0.25">
      <c r="A2063" s="1">
        <v>43266</v>
      </c>
      <c r="B2063" s="14">
        <v>9.1590000000000007</v>
      </c>
      <c r="G2063">
        <f t="shared" si="227"/>
        <v>26188.730229283759</v>
      </c>
      <c r="H2063">
        <f t="shared" si="228"/>
        <v>25428.208422658652</v>
      </c>
      <c r="I2063" s="5">
        <f t="shared" si="226"/>
        <v>0</v>
      </c>
      <c r="J2063" s="6">
        <f>+H2063+SUM($B$4:$B$5)-SUM($F$15:F2063)</f>
        <v>29675.851580553372</v>
      </c>
      <c r="K2063" s="10">
        <f t="shared" si="229"/>
        <v>-5.7669263979787111E-3</v>
      </c>
      <c r="L2063" s="10">
        <f>+H2063/SUM($F$15:F2063)-1</f>
        <v>0.14787824175560926</v>
      </c>
      <c r="M2063" s="14">
        <f t="shared" si="232"/>
        <v>0</v>
      </c>
      <c r="N2063" s="14">
        <f t="shared" si="230"/>
        <v>2776.3083767505955</v>
      </c>
      <c r="O2063" s="4">
        <f t="shared" si="231"/>
        <v>7.979069266085097</v>
      </c>
      <c r="P2063" s="14">
        <f>+AVERAGEIF($C$15:C2063,"&lt;&gt;",$B$15:B2063)</f>
        <v>8.0912718446601932</v>
      </c>
    </row>
    <row r="2064" spans="1:16" x14ac:dyDescent="0.25">
      <c r="A2064" s="1">
        <v>43269</v>
      </c>
      <c r="B2064" s="14">
        <v>9.1059999999999999</v>
      </c>
      <c r="G2064">
        <f t="shared" si="227"/>
        <v>26037.185005771142</v>
      </c>
      <c r="H2064">
        <f t="shared" si="228"/>
        <v>25281.06407869087</v>
      </c>
      <c r="I2064" s="5">
        <f t="shared" ref="I2064:I2127" si="233">+C2064*(MAX($A:$A)-A2064)</f>
        <v>0</v>
      </c>
      <c r="J2064" s="6">
        <f>+H2064+SUM($B$4:$B$5)-SUM($F$15:F2064)</f>
        <v>29528.707236585589</v>
      </c>
      <c r="K2064" s="10">
        <f t="shared" si="229"/>
        <v>-4.95838657126213E-3</v>
      </c>
      <c r="L2064" s="10">
        <f>+H2064/SUM($F$15:F2064)-1</f>
        <v>0.14123586302288227</v>
      </c>
      <c r="M2064" s="14">
        <f t="shared" si="232"/>
        <v>0</v>
      </c>
      <c r="N2064" s="14">
        <f t="shared" si="230"/>
        <v>2776.3083767505955</v>
      </c>
      <c r="O2064" s="4">
        <f t="shared" si="231"/>
        <v>7.979069266085097</v>
      </c>
      <c r="P2064" s="14">
        <f>+AVERAGEIF($C$15:C2064,"&lt;&gt;",$B$15:B2064)</f>
        <v>8.0912718446601932</v>
      </c>
    </row>
    <row r="2065" spans="1:16" x14ac:dyDescent="0.25">
      <c r="A2065" s="1">
        <v>43270</v>
      </c>
      <c r="B2065" s="14">
        <v>8.968</v>
      </c>
      <c r="G2065">
        <f t="shared" ref="G2065:G2128" si="234">+(B2065/B2064*G2064)+C2065</f>
        <v>25642.595555870372</v>
      </c>
      <c r="H2065">
        <f t="shared" ref="H2065:H2128" si="235">+(B2065/B2064*H2064)+F2065</f>
        <v>24897.933522699288</v>
      </c>
      <c r="I2065" s="5">
        <f t="shared" si="233"/>
        <v>0</v>
      </c>
      <c r="J2065" s="6">
        <f>+H2065+SUM($B$4:$B$5)-SUM($F$15:F2065)</f>
        <v>29145.576680594004</v>
      </c>
      <c r="K2065" s="10">
        <f t="shared" ref="K2065:K2128" si="236">+J2065/J2064-1</f>
        <v>-1.297485030150225E-2</v>
      </c>
      <c r="L2065" s="10">
        <f>+H2065/SUM($F$15:F2065)-1</f>
        <v>0.12394061273766832</v>
      </c>
      <c r="M2065" s="14">
        <f t="shared" si="232"/>
        <v>0</v>
      </c>
      <c r="N2065" s="14">
        <f t="shared" ref="N2065:N2128" si="237">+M2065+N2064</f>
        <v>2776.3083767505955</v>
      </c>
      <c r="O2065" s="4">
        <f t="shared" ref="O2065:O2128" si="238">((O2064*N2064)+(B2065*M2065))/N2065</f>
        <v>7.979069266085097</v>
      </c>
      <c r="P2065" s="14">
        <f>+AVERAGEIF($C$15:C2065,"&lt;&gt;",$B$15:B2065)</f>
        <v>8.0912718446601932</v>
      </c>
    </row>
    <row r="2066" spans="1:16" x14ac:dyDescent="0.25">
      <c r="A2066" s="1">
        <v>43271</v>
      </c>
      <c r="B2066" s="14">
        <v>9.0250000000000004</v>
      </c>
      <c r="G2066">
        <f t="shared" si="234"/>
        <v>25805.57815474243</v>
      </c>
      <c r="H2066">
        <f t="shared" si="235"/>
        <v>25056.183100174076</v>
      </c>
      <c r="I2066" s="5">
        <f t="shared" si="233"/>
        <v>0</v>
      </c>
      <c r="J2066" s="6">
        <f>+H2066+SUM($B$4:$B$5)-SUM($F$15:F2066)</f>
        <v>29303.826258068799</v>
      </c>
      <c r="K2066" s="10">
        <f t="shared" si="236"/>
        <v>5.4296258814519049E-3</v>
      </c>
      <c r="L2066" s="10">
        <f>+H2066/SUM($F$15:F2066)-1</f>
        <v>0.13108430307286545</v>
      </c>
      <c r="M2066" s="14">
        <f t="shared" si="232"/>
        <v>0</v>
      </c>
      <c r="N2066" s="14">
        <f t="shared" si="237"/>
        <v>2776.3083767505955</v>
      </c>
      <c r="O2066" s="4">
        <f t="shared" si="238"/>
        <v>7.979069266085097</v>
      </c>
      <c r="P2066" s="14">
        <f>+AVERAGEIF($C$15:C2066,"&lt;&gt;",$B$15:B2066)</f>
        <v>8.0912718446601932</v>
      </c>
    </row>
    <row r="2067" spans="1:16" x14ac:dyDescent="0.25">
      <c r="A2067" s="1">
        <v>43272</v>
      </c>
      <c r="B2067" s="14">
        <v>8.9060000000000006</v>
      </c>
      <c r="G2067">
        <f t="shared" si="234"/>
        <v>25465.316237799012</v>
      </c>
      <c r="H2067">
        <f t="shared" si="235"/>
        <v>24725.802403340756</v>
      </c>
      <c r="I2067" s="5">
        <f t="shared" si="233"/>
        <v>0</v>
      </c>
      <c r="J2067" s="6">
        <f>+H2067+SUM($B$4:$B$5)-SUM($F$15:F2067)</f>
        <v>28973.445561235476</v>
      </c>
      <c r="K2067" s="10">
        <f t="shared" si="236"/>
        <v>-1.1274319398558164E-2</v>
      </c>
      <c r="L2067" s="10">
        <f>+H2067/SUM($F$15:F2067)-1</f>
        <v>0.11617028289938403</v>
      </c>
      <c r="M2067" s="14">
        <f t="shared" ref="M2067:M2130" si="239">+F2067/B2067</f>
        <v>0</v>
      </c>
      <c r="N2067" s="14">
        <f t="shared" si="237"/>
        <v>2776.3083767505955</v>
      </c>
      <c r="O2067" s="4">
        <f t="shared" si="238"/>
        <v>7.979069266085097</v>
      </c>
      <c r="P2067" s="14">
        <f>+AVERAGEIF($C$15:C2067,"&lt;&gt;",$B$15:B2067)</f>
        <v>8.0912718446601932</v>
      </c>
    </row>
    <row r="2068" spans="1:16" x14ac:dyDescent="0.25">
      <c r="A2068" s="1">
        <v>43273</v>
      </c>
      <c r="B2068" s="14">
        <v>8.9469999999999992</v>
      </c>
      <c r="G2068">
        <f t="shared" si="234"/>
        <v>25582.549335233296</v>
      </c>
      <c r="H2068">
        <f t="shared" si="235"/>
        <v>24839.631046787526</v>
      </c>
      <c r="I2068" s="5">
        <f t="shared" si="233"/>
        <v>0</v>
      </c>
      <c r="J2068" s="6">
        <f>+H2068+SUM($B$4:$B$5)-SUM($F$15:F2068)</f>
        <v>29087.27420468225</v>
      </c>
      <c r="K2068" s="10">
        <f t="shared" si="236"/>
        <v>3.9287230511191318E-3</v>
      </c>
      <c r="L2068" s="10">
        <f>+H2068/SUM($F$15:F2068)-1</f>
        <v>0.12130872682470106</v>
      </c>
      <c r="M2068" s="14">
        <f t="shared" si="239"/>
        <v>0</v>
      </c>
      <c r="N2068" s="14">
        <f t="shared" si="237"/>
        <v>2776.3083767505955</v>
      </c>
      <c r="O2068" s="4">
        <f t="shared" si="238"/>
        <v>7.979069266085097</v>
      </c>
      <c r="P2068" s="14">
        <f>+AVERAGEIF($C$15:C2068,"&lt;&gt;",$B$15:B2068)</f>
        <v>8.0912718446601932</v>
      </c>
    </row>
    <row r="2069" spans="1:16" x14ac:dyDescent="0.25">
      <c r="A2069" s="1">
        <v>43276</v>
      </c>
      <c r="B2069" s="14">
        <v>8.7780000000000005</v>
      </c>
      <c r="G2069">
        <f t="shared" si="234"/>
        <v>25099.320226296848</v>
      </c>
      <c r="H2069">
        <f t="shared" si="235"/>
        <v>24370.434931116681</v>
      </c>
      <c r="I2069" s="5">
        <f t="shared" si="233"/>
        <v>0</v>
      </c>
      <c r="J2069" s="6">
        <f>+H2069+SUM($B$4:$B$5)-SUM($F$15:F2069)</f>
        <v>28618.0780890114</v>
      </c>
      <c r="K2069" s="10">
        <f t="shared" si="236"/>
        <v>-1.6130631985974198E-2</v>
      </c>
      <c r="L2069" s="10">
        <f>+H2069/SUM($F$15:F2069)-1</f>
        <v>0.10012831162034508</v>
      </c>
      <c r="M2069" s="14">
        <f t="shared" si="239"/>
        <v>0</v>
      </c>
      <c r="N2069" s="14">
        <f t="shared" si="237"/>
        <v>2776.3083767505955</v>
      </c>
      <c r="O2069" s="4">
        <f t="shared" si="238"/>
        <v>7.979069266085097</v>
      </c>
      <c r="P2069" s="14">
        <f>+AVERAGEIF($C$15:C2069,"&lt;&gt;",$B$15:B2069)</f>
        <v>8.0912718446601932</v>
      </c>
    </row>
    <row r="2070" spans="1:16" x14ac:dyDescent="0.25">
      <c r="A2070" s="1">
        <v>43277</v>
      </c>
      <c r="B2070" s="14">
        <v>8.7479999999999993</v>
      </c>
      <c r="G2070">
        <f t="shared" si="234"/>
        <v>25013.539911101023</v>
      </c>
      <c r="H2070">
        <f t="shared" si="235"/>
        <v>24287.145679814159</v>
      </c>
      <c r="I2070" s="5">
        <f t="shared" si="233"/>
        <v>0</v>
      </c>
      <c r="J2070" s="6">
        <f>+H2070+SUM($B$4:$B$5)-SUM($F$15:F2070)</f>
        <v>28534.788837708878</v>
      </c>
      <c r="K2070" s="10">
        <f t="shared" si="236"/>
        <v>-2.9103719349519164E-3</v>
      </c>
      <c r="L2070" s="10">
        <f>+H2070/SUM($F$15:F2070)-1</f>
        <v>9.6368474601820076E-2</v>
      </c>
      <c r="M2070" s="14">
        <f t="shared" si="239"/>
        <v>0</v>
      </c>
      <c r="N2070" s="14">
        <f t="shared" si="237"/>
        <v>2776.3083767505955</v>
      </c>
      <c r="O2070" s="4">
        <f t="shared" si="238"/>
        <v>7.979069266085097</v>
      </c>
      <c r="P2070" s="14">
        <f>+AVERAGEIF($C$15:C2070,"&lt;&gt;",$B$15:B2070)</f>
        <v>8.0912718446601932</v>
      </c>
    </row>
    <row r="2071" spans="1:16" x14ac:dyDescent="0.25">
      <c r="A2071" s="1">
        <v>43278</v>
      </c>
      <c r="B2071" s="14">
        <v>8.6739999999999995</v>
      </c>
      <c r="G2071">
        <f t="shared" si="234"/>
        <v>24801.948466951333</v>
      </c>
      <c r="H2071">
        <f t="shared" si="235"/>
        <v>24081.698859934615</v>
      </c>
      <c r="I2071" s="5">
        <f t="shared" si="233"/>
        <v>0</v>
      </c>
      <c r="J2071" s="6">
        <f>+H2071+SUM($B$4:$B$5)-SUM($F$15:F2071)</f>
        <v>28329.342017829335</v>
      </c>
      <c r="K2071" s="10">
        <f t="shared" si="236"/>
        <v>-7.1998717442073312E-3</v>
      </c>
      <c r="L2071" s="10">
        <f>+H2071/SUM($F$15:F2071)-1</f>
        <v>8.7094209956125601E-2</v>
      </c>
      <c r="M2071" s="14">
        <f t="shared" si="239"/>
        <v>0</v>
      </c>
      <c r="N2071" s="14">
        <f t="shared" si="237"/>
        <v>2776.3083767505955</v>
      </c>
      <c r="O2071" s="4">
        <f t="shared" si="238"/>
        <v>7.979069266085097</v>
      </c>
      <c r="P2071" s="14">
        <f>+AVERAGEIF($C$15:C2071,"&lt;&gt;",$B$15:B2071)</f>
        <v>8.0912718446601932</v>
      </c>
    </row>
    <row r="2072" spans="1:16" x14ac:dyDescent="0.25">
      <c r="A2072" s="1">
        <v>43279</v>
      </c>
      <c r="B2072" s="14">
        <v>8.6319999999999997</v>
      </c>
      <c r="G2072">
        <f t="shared" si="234"/>
        <v>24681.856025677185</v>
      </c>
      <c r="H2072">
        <f t="shared" si="235"/>
        <v>23965.093908111092</v>
      </c>
      <c r="I2072" s="5">
        <f t="shared" si="233"/>
        <v>0</v>
      </c>
      <c r="J2072" s="6">
        <f>+H2072+SUM($B$4:$B$5)-SUM($F$15:F2072)</f>
        <v>28212.737066005811</v>
      </c>
      <c r="K2072" s="10">
        <f t="shared" si="236"/>
        <v>-4.1160487155027514E-3</v>
      </c>
      <c r="L2072" s="10">
        <f>+H2072/SUM($F$15:F2072)-1</f>
        <v>8.1830438130191085E-2</v>
      </c>
      <c r="M2072" s="14">
        <f t="shared" si="239"/>
        <v>0</v>
      </c>
      <c r="N2072" s="14">
        <f t="shared" si="237"/>
        <v>2776.3083767505955</v>
      </c>
      <c r="O2072" s="4">
        <f t="shared" si="238"/>
        <v>7.979069266085097</v>
      </c>
      <c r="P2072" s="14">
        <f>+AVERAGEIF($C$15:C2072,"&lt;&gt;",$B$15:B2072)</f>
        <v>8.0912718446601932</v>
      </c>
    </row>
    <row r="2073" spans="1:16" x14ac:dyDescent="0.25">
      <c r="A2073" s="1">
        <v>43280</v>
      </c>
      <c r="B2073" s="14">
        <v>8.7379999999999995</v>
      </c>
      <c r="G2073">
        <f t="shared" si="234"/>
        <v>24984.946472702413</v>
      </c>
      <c r="H2073">
        <f t="shared" si="235"/>
        <v>24259.382596046653</v>
      </c>
      <c r="I2073" s="5">
        <f t="shared" si="233"/>
        <v>0</v>
      </c>
      <c r="J2073" s="6">
        <f>+H2073+SUM($B$4:$B$5)-SUM($F$15:F2073)</f>
        <v>28507.025753941369</v>
      </c>
      <c r="K2073" s="10">
        <f t="shared" si="236"/>
        <v>1.0431057690256873E-2</v>
      </c>
      <c r="L2073" s="10">
        <f>+H2073/SUM($F$15:F2073)-1</f>
        <v>9.5115195595645075E-2</v>
      </c>
      <c r="M2073" s="14">
        <f t="shared" si="239"/>
        <v>0</v>
      </c>
      <c r="N2073" s="14">
        <f t="shared" si="237"/>
        <v>2776.3083767505955</v>
      </c>
      <c r="O2073" s="4">
        <f t="shared" si="238"/>
        <v>7.979069266085097</v>
      </c>
      <c r="P2073" s="14">
        <f>+AVERAGEIF($C$15:C2073,"&lt;&gt;",$B$15:B2073)</f>
        <v>8.0912718446601932</v>
      </c>
    </row>
    <row r="2074" spans="1:16" x14ac:dyDescent="0.25">
      <c r="A2074" s="1">
        <v>43283</v>
      </c>
      <c r="B2074" s="14">
        <v>8.7140000000000004</v>
      </c>
      <c r="G2074">
        <f t="shared" si="234"/>
        <v>24916.322220545761</v>
      </c>
      <c r="H2074">
        <f t="shared" si="235"/>
        <v>24192.751195004643</v>
      </c>
      <c r="I2074" s="5">
        <f t="shared" si="233"/>
        <v>0</v>
      </c>
      <c r="J2074" s="6">
        <f>+H2074+SUM($B$4:$B$5)-SUM($F$15:F2074)</f>
        <v>28440.394352899366</v>
      </c>
      <c r="K2074" s="10">
        <f t="shared" si="236"/>
        <v>-2.3373676937443744E-3</v>
      </c>
      <c r="L2074" s="10">
        <f>+H2074/SUM($F$15:F2074)-1</f>
        <v>9.2107325980825605E-2</v>
      </c>
      <c r="M2074" s="14">
        <f t="shared" si="239"/>
        <v>0</v>
      </c>
      <c r="N2074" s="14">
        <f t="shared" si="237"/>
        <v>2776.3083767505955</v>
      </c>
      <c r="O2074" s="4">
        <f t="shared" si="238"/>
        <v>7.979069266085097</v>
      </c>
      <c r="P2074" s="14">
        <f>+AVERAGEIF($C$15:C2074,"&lt;&gt;",$B$15:B2074)</f>
        <v>8.0912718446601932</v>
      </c>
    </row>
    <row r="2075" spans="1:16" x14ac:dyDescent="0.25">
      <c r="A2075" s="1">
        <v>43284</v>
      </c>
      <c r="B2075" s="14">
        <v>8.6609999999999996</v>
      </c>
      <c r="G2075">
        <f t="shared" si="234"/>
        <v>24764.776997033143</v>
      </c>
      <c r="H2075">
        <f t="shared" si="235"/>
        <v>24045.60685103686</v>
      </c>
      <c r="I2075" s="5">
        <f t="shared" si="233"/>
        <v>0</v>
      </c>
      <c r="J2075" s="6">
        <f>+H2075+SUM($B$4:$B$5)-SUM($F$15:F2075)</f>
        <v>28293.250008931584</v>
      </c>
      <c r="K2075" s="10">
        <f t="shared" si="236"/>
        <v>-5.1737800166186121E-3</v>
      </c>
      <c r="L2075" s="10">
        <f>+H2075/SUM($F$15:F2075)-1</f>
        <v>8.5464947248098388E-2</v>
      </c>
      <c r="M2075" s="14">
        <f t="shared" si="239"/>
        <v>0</v>
      </c>
      <c r="N2075" s="14">
        <f t="shared" si="237"/>
        <v>2776.3083767505955</v>
      </c>
      <c r="O2075" s="4">
        <f t="shared" si="238"/>
        <v>7.979069266085097</v>
      </c>
      <c r="P2075" s="14">
        <f>+AVERAGEIF($C$15:C2075,"&lt;&gt;",$B$15:B2075)</f>
        <v>8.0912718446601932</v>
      </c>
    </row>
    <row r="2076" spans="1:16" x14ac:dyDescent="0.25">
      <c r="A2076" s="1">
        <v>43285</v>
      </c>
      <c r="B2076" s="14">
        <v>8.6300000000000008</v>
      </c>
      <c r="G2076">
        <f t="shared" si="234"/>
        <v>24676.137337997465</v>
      </c>
      <c r="H2076">
        <f t="shared" si="235"/>
        <v>23959.541291357596</v>
      </c>
      <c r="I2076" s="5">
        <f t="shared" si="233"/>
        <v>0</v>
      </c>
      <c r="J2076" s="6">
        <f>+H2076+SUM($B$4:$B$5)-SUM($F$15:F2076)</f>
        <v>28207.18444925232</v>
      </c>
      <c r="K2076" s="10">
        <f t="shared" si="236"/>
        <v>-3.0419113976688505E-3</v>
      </c>
      <c r="L2076" s="10">
        <f>+H2076/SUM($F$15:F2076)-1</f>
        <v>8.1579782328956352E-2</v>
      </c>
      <c r="M2076" s="14">
        <f t="shared" si="239"/>
        <v>0</v>
      </c>
      <c r="N2076" s="14">
        <f t="shared" si="237"/>
        <v>2776.3083767505955</v>
      </c>
      <c r="O2076" s="4">
        <f t="shared" si="238"/>
        <v>7.979069266085097</v>
      </c>
      <c r="P2076" s="14">
        <f>+AVERAGEIF($C$15:C2076,"&lt;&gt;",$B$15:B2076)</f>
        <v>8.0912718446601932</v>
      </c>
    </row>
    <row r="2077" spans="1:16" x14ac:dyDescent="0.25">
      <c r="A2077" s="1">
        <v>43286</v>
      </c>
      <c r="B2077" s="14">
        <v>8.593</v>
      </c>
      <c r="G2077">
        <f t="shared" si="234"/>
        <v>24570.341615922618</v>
      </c>
      <c r="H2077">
        <f t="shared" si="235"/>
        <v>23856.817881417825</v>
      </c>
      <c r="I2077" s="5">
        <f t="shared" si="233"/>
        <v>0</v>
      </c>
      <c r="J2077" s="6">
        <f>+H2077+SUM($B$4:$B$5)-SUM($F$15:F2077)</f>
        <v>28104.461039312544</v>
      </c>
      <c r="K2077" s="10">
        <f t="shared" si="236"/>
        <v>-3.6417463119932103E-3</v>
      </c>
      <c r="L2077" s="10">
        <f>+H2077/SUM($F$15:F2077)-1</f>
        <v>7.6942650006109226E-2</v>
      </c>
      <c r="M2077" s="14">
        <f t="shared" si="239"/>
        <v>0</v>
      </c>
      <c r="N2077" s="14">
        <f t="shared" si="237"/>
        <v>2776.3083767505955</v>
      </c>
      <c r="O2077" s="4">
        <f t="shared" si="238"/>
        <v>7.979069266085097</v>
      </c>
      <c r="P2077" s="14">
        <f>+AVERAGEIF($C$15:C2077,"&lt;&gt;",$B$15:B2077)</f>
        <v>8.0912718446601932</v>
      </c>
    </row>
    <row r="2078" spans="1:16" x14ac:dyDescent="0.25">
      <c r="A2078" s="1">
        <v>43287</v>
      </c>
      <c r="B2078" s="14">
        <v>8.6029999999999998</v>
      </c>
      <c r="G2078">
        <f t="shared" si="234"/>
        <v>24598.935054321224</v>
      </c>
      <c r="H2078">
        <f t="shared" si="235"/>
        <v>23884.580965185331</v>
      </c>
      <c r="I2078" s="5">
        <f t="shared" si="233"/>
        <v>0</v>
      </c>
      <c r="J2078" s="6">
        <f>+H2078+SUM($B$4:$B$5)-SUM($F$15:F2078)</f>
        <v>28132.224123080054</v>
      </c>
      <c r="K2078" s="10">
        <f t="shared" si="236"/>
        <v>9.8785327100481268E-4</v>
      </c>
      <c r="L2078" s="10">
        <f>+H2078/SUM($F$15:F2078)-1</f>
        <v>7.8195929012284005E-2</v>
      </c>
      <c r="M2078" s="14">
        <f t="shared" si="239"/>
        <v>0</v>
      </c>
      <c r="N2078" s="14">
        <f t="shared" si="237"/>
        <v>2776.3083767505955</v>
      </c>
      <c r="O2078" s="4">
        <f t="shared" si="238"/>
        <v>7.979069266085097</v>
      </c>
      <c r="P2078" s="14">
        <f>+AVERAGEIF($C$15:C2078,"&lt;&gt;",$B$15:B2078)</f>
        <v>8.0912718446601932</v>
      </c>
    </row>
    <row r="2079" spans="1:16" x14ac:dyDescent="0.25">
      <c r="A2079" s="1">
        <v>43290</v>
      </c>
      <c r="B2079" s="14">
        <v>8.7439999999999998</v>
      </c>
      <c r="C2079">
        <f>+$B$3</f>
        <v>200</v>
      </c>
      <c r="D2079" s="7">
        <f>+$D$11</f>
        <v>2.223157894736842</v>
      </c>
      <c r="E2079">
        <v>1.54</v>
      </c>
      <c r="F2079" s="6">
        <f>+C2079-D2079-E2079</f>
        <v>196.23684210526318</v>
      </c>
      <c r="G2079">
        <f t="shared" si="234"/>
        <v>25202.102535741575</v>
      </c>
      <c r="H2079">
        <f t="shared" si="235"/>
        <v>24472.277288412424</v>
      </c>
      <c r="I2079" s="5">
        <f t="shared" si="233"/>
        <v>360600</v>
      </c>
      <c r="J2079" s="6">
        <f>+H2079+SUM($B$4:$B$5)-SUM($F$15:F2079)</f>
        <v>28523.683604201884</v>
      </c>
      <c r="K2079" s="10">
        <f t="shared" si="236"/>
        <v>1.3914985157560622E-2</v>
      </c>
      <c r="L2079" s="10">
        <f>+H2079/SUM($F$15:F2079)-1</f>
        <v>9.5025379861028103E-2</v>
      </c>
      <c r="M2079" s="14">
        <f t="shared" si="239"/>
        <v>22.442456782395148</v>
      </c>
      <c r="N2079" s="14">
        <f t="shared" si="237"/>
        <v>2798.7508335329908</v>
      </c>
      <c r="O2079" s="4">
        <f t="shared" si="238"/>
        <v>7.9852030471747621</v>
      </c>
      <c r="P2079" s="14">
        <f>+AVERAGEIF($C$15:C2079,"&lt;&gt;",$B$15:B2079)</f>
        <v>8.0975480769230774</v>
      </c>
    </row>
    <row r="2080" spans="1:16" x14ac:dyDescent="0.25">
      <c r="A2080" s="1">
        <v>43291</v>
      </c>
      <c r="B2080" s="14">
        <v>8.7970000000000006</v>
      </c>
      <c r="G2080">
        <f t="shared" si="234"/>
        <v>25354.860019089505</v>
      </c>
      <c r="H2080">
        <f t="shared" si="235"/>
        <v>24620.611082589672</v>
      </c>
      <c r="I2080" s="5">
        <f t="shared" si="233"/>
        <v>0</v>
      </c>
      <c r="J2080" s="6">
        <f>+H2080+SUM($B$4:$B$5)-SUM($F$15:F2080)</f>
        <v>28672.017398379132</v>
      </c>
      <c r="K2080" s="10">
        <f t="shared" si="236"/>
        <v>5.2003730035554696E-3</v>
      </c>
      <c r="L2080" s="10">
        <f>+H2080/SUM($F$15:F2080)-1</f>
        <v>0.10166265629431193</v>
      </c>
      <c r="M2080" s="14">
        <f t="shared" si="239"/>
        <v>0</v>
      </c>
      <c r="N2080" s="14">
        <f t="shared" si="237"/>
        <v>2798.7508335329908</v>
      </c>
      <c r="O2080" s="4">
        <f t="shared" si="238"/>
        <v>7.9852030471747621</v>
      </c>
      <c r="P2080" s="14">
        <f>+AVERAGEIF($C$15:C2080,"&lt;&gt;",$B$15:B2080)</f>
        <v>8.0975480769230774</v>
      </c>
    </row>
    <row r="2081" spans="1:16" x14ac:dyDescent="0.25">
      <c r="A2081" s="1">
        <v>43292</v>
      </c>
      <c r="B2081" s="14">
        <v>8.6890000000000001</v>
      </c>
      <c r="G2081">
        <f t="shared" si="234"/>
        <v>25043.580619059758</v>
      </c>
      <c r="H2081">
        <f t="shared" si="235"/>
        <v>24318.345992568109</v>
      </c>
      <c r="I2081" s="5">
        <f t="shared" si="233"/>
        <v>0</v>
      </c>
      <c r="J2081" s="6">
        <f>+H2081+SUM($B$4:$B$5)-SUM($F$15:F2081)</f>
        <v>28369.752308357565</v>
      </c>
      <c r="K2081" s="10">
        <f t="shared" si="236"/>
        <v>-1.0542163316302089E-2</v>
      </c>
      <c r="L2081" s="10">
        <f>+H2081/SUM($F$15:F2081)-1</f>
        <v>8.8137640166110698E-2</v>
      </c>
      <c r="M2081" s="14">
        <f t="shared" si="239"/>
        <v>0</v>
      </c>
      <c r="N2081" s="14">
        <f t="shared" si="237"/>
        <v>2798.7508335329908</v>
      </c>
      <c r="O2081" s="4">
        <f t="shared" si="238"/>
        <v>7.9852030471747621</v>
      </c>
      <c r="P2081" s="14">
        <f>+AVERAGEIF($C$15:C2081,"&lt;&gt;",$B$15:B2081)</f>
        <v>8.0975480769230774</v>
      </c>
    </row>
    <row r="2082" spans="1:16" x14ac:dyDescent="0.25">
      <c r="A2082" s="1">
        <v>43293</v>
      </c>
      <c r="B2082" s="14">
        <v>8.7629999999999999</v>
      </c>
      <c r="G2082">
        <f t="shared" si="234"/>
        <v>25256.864652413471</v>
      </c>
      <c r="H2082">
        <f t="shared" si="235"/>
        <v>24525.453554249551</v>
      </c>
      <c r="I2082" s="5">
        <f t="shared" si="233"/>
        <v>0</v>
      </c>
      <c r="J2082" s="6">
        <f>+H2082+SUM($B$4:$B$5)-SUM($F$15:F2082)</f>
        <v>28576.859870039007</v>
      </c>
      <c r="K2082" s="10">
        <f t="shared" si="236"/>
        <v>7.3002950265599331E-3</v>
      </c>
      <c r="L2082" s="10">
        <f>+H2082/SUM($F$15:F2082)-1</f>
        <v>9.7404780846545025E-2</v>
      </c>
      <c r="M2082" s="14">
        <f t="shared" si="239"/>
        <v>0</v>
      </c>
      <c r="N2082" s="14">
        <f t="shared" si="237"/>
        <v>2798.7508335329908</v>
      </c>
      <c r="O2082" s="4">
        <f t="shared" si="238"/>
        <v>7.9852030471747621</v>
      </c>
      <c r="P2082" s="14">
        <f>+AVERAGEIF($C$15:C2082,"&lt;&gt;",$B$15:B2082)</f>
        <v>8.0975480769230774</v>
      </c>
    </row>
    <row r="2083" spans="1:16" x14ac:dyDescent="0.25">
      <c r="A2083" s="1">
        <v>43294</v>
      </c>
      <c r="B2083" s="14">
        <v>8.8209999999999997</v>
      </c>
      <c r="G2083">
        <f t="shared" si="234"/>
        <v>25424.033219096113</v>
      </c>
      <c r="H2083">
        <f t="shared" si="235"/>
        <v>24687.781102594465</v>
      </c>
      <c r="I2083" s="5">
        <f t="shared" si="233"/>
        <v>0</v>
      </c>
      <c r="J2083" s="6">
        <f>+H2083+SUM($B$4:$B$5)-SUM($F$15:F2083)</f>
        <v>28739.187418383925</v>
      </c>
      <c r="K2083" s="10">
        <f t="shared" si="236"/>
        <v>5.6803843768400419E-3</v>
      </c>
      <c r="L2083" s="10">
        <f>+H2083/SUM($F$15:F2083)-1</f>
        <v>0.10466821543391225</v>
      </c>
      <c r="M2083" s="14">
        <f t="shared" si="239"/>
        <v>0</v>
      </c>
      <c r="N2083" s="14">
        <f t="shared" si="237"/>
        <v>2798.7508335329908</v>
      </c>
      <c r="O2083" s="4">
        <f t="shared" si="238"/>
        <v>7.9852030471747621</v>
      </c>
      <c r="P2083" s="14">
        <f>+AVERAGEIF($C$15:C2083,"&lt;&gt;",$B$15:B2083)</f>
        <v>8.0975480769230774</v>
      </c>
    </row>
    <row r="2084" spans="1:16" x14ac:dyDescent="0.25">
      <c r="A2084" s="1">
        <v>43297</v>
      </c>
      <c r="B2084" s="14">
        <v>8.7539999999999996</v>
      </c>
      <c r="G2084">
        <f t="shared" si="234"/>
        <v>25230.924702410994</v>
      </c>
      <c r="H2084">
        <f t="shared" si="235"/>
        <v>24500.264796747753</v>
      </c>
      <c r="I2084" s="5">
        <f t="shared" si="233"/>
        <v>0</v>
      </c>
      <c r="J2084" s="6">
        <f>+H2084+SUM($B$4:$B$5)-SUM($F$15:F2084)</f>
        <v>28551.671112537209</v>
      </c>
      <c r="K2084" s="10">
        <f t="shared" si="236"/>
        <v>-6.5247601860435323E-3</v>
      </c>
      <c r="L2084" s="10">
        <f>+H2084/SUM($F$15:F2084)-1</f>
        <v>9.6277696169194904E-2</v>
      </c>
      <c r="M2084" s="14">
        <f t="shared" si="239"/>
        <v>0</v>
      </c>
      <c r="N2084" s="14">
        <f t="shared" si="237"/>
        <v>2798.7508335329908</v>
      </c>
      <c r="O2084" s="4">
        <f t="shared" si="238"/>
        <v>7.9852030471747621</v>
      </c>
      <c r="P2084" s="14">
        <f>+AVERAGEIF($C$15:C2084,"&lt;&gt;",$B$15:B2084)</f>
        <v>8.0975480769230774</v>
      </c>
    </row>
    <row r="2085" spans="1:16" x14ac:dyDescent="0.25">
      <c r="A2085" s="1">
        <v>43298</v>
      </c>
      <c r="B2085" s="14">
        <v>8.7829999999999995</v>
      </c>
      <c r="G2085">
        <f t="shared" si="234"/>
        <v>25314.508985752313</v>
      </c>
      <c r="H2085">
        <f t="shared" si="235"/>
        <v>24581.428570920209</v>
      </c>
      <c r="I2085" s="5">
        <f t="shared" si="233"/>
        <v>0</v>
      </c>
      <c r="J2085" s="6">
        <f>+H2085+SUM($B$4:$B$5)-SUM($F$15:F2085)</f>
        <v>28632.834886709665</v>
      </c>
      <c r="K2085" s="10">
        <f t="shared" si="236"/>
        <v>2.8426978530449176E-3</v>
      </c>
      <c r="L2085" s="10">
        <f>+H2085/SUM($F$15:F2085)-1</f>
        <v>9.9909413462878405E-2</v>
      </c>
      <c r="M2085" s="14">
        <f t="shared" si="239"/>
        <v>0</v>
      </c>
      <c r="N2085" s="14">
        <f t="shared" si="237"/>
        <v>2798.7508335329908</v>
      </c>
      <c r="O2085" s="4">
        <f t="shared" si="238"/>
        <v>7.9852030471747621</v>
      </c>
      <c r="P2085" s="14">
        <f>+AVERAGEIF($C$15:C2085,"&lt;&gt;",$B$15:B2085)</f>
        <v>8.0975480769230774</v>
      </c>
    </row>
    <row r="2086" spans="1:16" x14ac:dyDescent="0.25">
      <c r="A2086" s="1">
        <v>43299</v>
      </c>
      <c r="B2086" s="14">
        <v>8.7989999999999995</v>
      </c>
      <c r="G2086">
        <f t="shared" si="234"/>
        <v>25360.624452423388</v>
      </c>
      <c r="H2086">
        <f t="shared" si="235"/>
        <v>24626.208584256739</v>
      </c>
      <c r="I2086" s="5">
        <f t="shared" si="233"/>
        <v>0</v>
      </c>
      <c r="J2086" s="6">
        <f>+H2086+SUM($B$4:$B$5)-SUM($F$15:F2086)</f>
        <v>28677.614900046196</v>
      </c>
      <c r="K2086" s="10">
        <f t="shared" si="236"/>
        <v>1.5639392157189569E-3</v>
      </c>
      <c r="L2086" s="10">
        <f>+H2086/SUM($F$15:F2086)-1</f>
        <v>0.10191311955594551</v>
      </c>
      <c r="M2086" s="14">
        <f t="shared" si="239"/>
        <v>0</v>
      </c>
      <c r="N2086" s="14">
        <f t="shared" si="237"/>
        <v>2798.7508335329908</v>
      </c>
      <c r="O2086" s="4">
        <f t="shared" si="238"/>
        <v>7.9852030471747621</v>
      </c>
      <c r="P2086" s="14">
        <f>+AVERAGEIF($C$15:C2086,"&lt;&gt;",$B$15:B2086)</f>
        <v>8.0975480769230774</v>
      </c>
    </row>
    <row r="2087" spans="1:16" x14ac:dyDescent="0.25">
      <c r="A2087" s="1">
        <v>43300</v>
      </c>
      <c r="B2087" s="14">
        <v>8.766</v>
      </c>
      <c r="G2087">
        <f t="shared" si="234"/>
        <v>25265.511302414299</v>
      </c>
      <c r="H2087">
        <f t="shared" si="235"/>
        <v>24533.84980675015</v>
      </c>
      <c r="I2087" s="5">
        <f t="shared" si="233"/>
        <v>0</v>
      </c>
      <c r="J2087" s="6">
        <f>+H2087+SUM($B$4:$B$5)-SUM($F$15:F2087)</f>
        <v>28585.256122539606</v>
      </c>
      <c r="K2087" s="10">
        <f t="shared" si="236"/>
        <v>-3.2205878288169565E-3</v>
      </c>
      <c r="L2087" s="10">
        <f>+H2087/SUM($F$15:F2087)-1</f>
        <v>9.7780475738995065E-2</v>
      </c>
      <c r="M2087" s="14">
        <f t="shared" si="239"/>
        <v>0</v>
      </c>
      <c r="N2087" s="14">
        <f t="shared" si="237"/>
        <v>2798.7508335329908</v>
      </c>
      <c r="O2087" s="4">
        <f t="shared" si="238"/>
        <v>7.9852030471747621</v>
      </c>
      <c r="P2087" s="14">
        <f>+AVERAGEIF($C$15:C2087,"&lt;&gt;",$B$15:B2087)</f>
        <v>8.0975480769230774</v>
      </c>
    </row>
    <row r="2088" spans="1:16" x14ac:dyDescent="0.25">
      <c r="A2088" s="1">
        <v>43301</v>
      </c>
      <c r="B2088" s="14">
        <v>8.7720000000000002</v>
      </c>
      <c r="G2088">
        <f t="shared" si="234"/>
        <v>25282.804602415952</v>
      </c>
      <c r="H2088">
        <f t="shared" si="235"/>
        <v>24550.642311751348</v>
      </c>
      <c r="I2088" s="5">
        <f t="shared" si="233"/>
        <v>0</v>
      </c>
      <c r="J2088" s="6">
        <f>+H2088+SUM($B$4:$B$5)-SUM($F$15:F2088)</f>
        <v>28602.048627540804</v>
      </c>
      <c r="K2088" s="10">
        <f t="shared" si="236"/>
        <v>5.8745336859011843E-4</v>
      </c>
      <c r="L2088" s="10">
        <f>+H2088/SUM($F$15:F2088)-1</f>
        <v>9.8531865523895146E-2</v>
      </c>
      <c r="M2088" s="14">
        <f t="shared" si="239"/>
        <v>0</v>
      </c>
      <c r="N2088" s="14">
        <f t="shared" si="237"/>
        <v>2798.7508335329908</v>
      </c>
      <c r="O2088" s="4">
        <f t="shared" si="238"/>
        <v>7.9852030471747621</v>
      </c>
      <c r="P2088" s="14">
        <f>+AVERAGEIF($C$15:C2088,"&lt;&gt;",$B$15:B2088)</f>
        <v>8.0975480769230774</v>
      </c>
    </row>
    <row r="2089" spans="1:16" x14ac:dyDescent="0.25">
      <c r="A2089" s="1">
        <v>43304</v>
      </c>
      <c r="B2089" s="14">
        <v>8.7750000000000004</v>
      </c>
      <c r="G2089">
        <f t="shared" si="234"/>
        <v>25291.45125241678</v>
      </c>
      <c r="H2089">
        <f t="shared" si="235"/>
        <v>24559.038564251947</v>
      </c>
      <c r="I2089" s="5">
        <f t="shared" si="233"/>
        <v>0</v>
      </c>
      <c r="J2089" s="6">
        <f>+H2089+SUM($B$4:$B$5)-SUM($F$15:F2089)</f>
        <v>28610.444880041403</v>
      </c>
      <c r="K2089" s="10">
        <f t="shared" si="236"/>
        <v>2.935542348709852E-4</v>
      </c>
      <c r="L2089" s="10">
        <f>+H2089/SUM($F$15:F2089)-1</f>
        <v>9.8907560416345186E-2</v>
      </c>
      <c r="M2089" s="14">
        <f t="shared" si="239"/>
        <v>0</v>
      </c>
      <c r="N2089" s="14">
        <f t="shared" si="237"/>
        <v>2798.7508335329908</v>
      </c>
      <c r="O2089" s="4">
        <f t="shared" si="238"/>
        <v>7.9852030471747621</v>
      </c>
      <c r="P2089" s="14">
        <f>+AVERAGEIF($C$15:C2089,"&lt;&gt;",$B$15:B2089)</f>
        <v>8.0975480769230774</v>
      </c>
    </row>
    <row r="2090" spans="1:16" x14ac:dyDescent="0.25">
      <c r="A2090" s="1">
        <v>43305</v>
      </c>
      <c r="B2090" s="14">
        <v>8.8650000000000002</v>
      </c>
      <c r="G2090">
        <f t="shared" si="234"/>
        <v>25550.850752441565</v>
      </c>
      <c r="H2090">
        <f t="shared" si="235"/>
        <v>24810.926139269915</v>
      </c>
      <c r="I2090" s="5">
        <f t="shared" si="233"/>
        <v>0</v>
      </c>
      <c r="J2090" s="6">
        <f>+H2090+SUM($B$4:$B$5)-SUM($F$15:F2090)</f>
        <v>28862.332455059368</v>
      </c>
      <c r="K2090" s="10">
        <f t="shared" si="236"/>
        <v>8.8040425821438451E-3</v>
      </c>
      <c r="L2090" s="10">
        <f>+H2090/SUM($F$15:F2090)-1</f>
        <v>0.11017840718984617</v>
      </c>
      <c r="M2090" s="14">
        <f t="shared" si="239"/>
        <v>0</v>
      </c>
      <c r="N2090" s="14">
        <f t="shared" si="237"/>
        <v>2798.7508335329908</v>
      </c>
      <c r="O2090" s="4">
        <f t="shared" si="238"/>
        <v>7.9852030471747621</v>
      </c>
      <c r="P2090" s="14">
        <f>+AVERAGEIF($C$15:C2090,"&lt;&gt;",$B$15:B2090)</f>
        <v>8.0975480769230774</v>
      </c>
    </row>
    <row r="2091" spans="1:16" x14ac:dyDescent="0.25">
      <c r="A2091" s="1">
        <v>43306</v>
      </c>
      <c r="B2091" s="14">
        <v>8.9730000000000008</v>
      </c>
      <c r="G2091">
        <f t="shared" si="234"/>
        <v>25862.130152471316</v>
      </c>
      <c r="H2091">
        <f t="shared" si="235"/>
        <v>25113.191229291482</v>
      </c>
      <c r="I2091" s="5">
        <f t="shared" si="233"/>
        <v>0</v>
      </c>
      <c r="J2091" s="6">
        <f>+H2091+SUM($B$4:$B$5)-SUM($F$15:F2091)</f>
        <v>29164.597545080935</v>
      </c>
      <c r="K2091" s="10">
        <f t="shared" si="236"/>
        <v>1.0472649446894744E-2</v>
      </c>
      <c r="L2091" s="10">
        <f>+H2091/SUM($F$15:F2091)-1</f>
        <v>0.1237034233180474</v>
      </c>
      <c r="M2091" s="14">
        <f t="shared" si="239"/>
        <v>0</v>
      </c>
      <c r="N2091" s="14">
        <f t="shared" si="237"/>
        <v>2798.7508335329908</v>
      </c>
      <c r="O2091" s="4">
        <f t="shared" si="238"/>
        <v>7.9852030471747621</v>
      </c>
      <c r="P2091" s="14">
        <f>+AVERAGEIF($C$15:C2091,"&lt;&gt;",$B$15:B2091)</f>
        <v>8.0975480769230774</v>
      </c>
    </row>
    <row r="2092" spans="1:16" x14ac:dyDescent="0.25">
      <c r="A2092" s="1">
        <v>43307</v>
      </c>
      <c r="B2092" s="14">
        <v>8.9789999999999992</v>
      </c>
      <c r="G2092">
        <f t="shared" si="234"/>
        <v>25879.423452472965</v>
      </c>
      <c r="H2092">
        <f t="shared" si="235"/>
        <v>25129.983734292677</v>
      </c>
      <c r="I2092" s="5">
        <f t="shared" si="233"/>
        <v>0</v>
      </c>
      <c r="J2092" s="6">
        <f>+H2092+SUM($B$4:$B$5)-SUM($F$15:F2092)</f>
        <v>29181.390050082133</v>
      </c>
      <c r="K2092" s="10">
        <f t="shared" si="236"/>
        <v>5.7578387547585486E-4</v>
      </c>
      <c r="L2092" s="10">
        <f>+H2092/SUM($F$15:F2092)-1</f>
        <v>0.12445481310294726</v>
      </c>
      <c r="M2092" s="14">
        <f t="shared" si="239"/>
        <v>0</v>
      </c>
      <c r="N2092" s="14">
        <f t="shared" si="237"/>
        <v>2798.7508335329908</v>
      </c>
      <c r="O2092" s="4">
        <f t="shared" si="238"/>
        <v>7.9852030471747621</v>
      </c>
      <c r="P2092" s="14">
        <f>+AVERAGEIF($C$15:C2092,"&lt;&gt;",$B$15:B2092)</f>
        <v>8.0975480769230774</v>
      </c>
    </row>
    <row r="2093" spans="1:16" x14ac:dyDescent="0.25">
      <c r="A2093" s="1">
        <v>43308</v>
      </c>
      <c r="B2093" s="14">
        <v>9.02</v>
      </c>
      <c r="G2093">
        <f t="shared" si="234"/>
        <v>25997.59433581759</v>
      </c>
      <c r="H2093">
        <f t="shared" si="235"/>
        <v>25244.732518467528</v>
      </c>
      <c r="I2093" s="5">
        <f t="shared" si="233"/>
        <v>0</v>
      </c>
      <c r="J2093" s="6">
        <f>+H2093+SUM($B$4:$B$5)-SUM($F$15:F2093)</f>
        <v>29296.138834256984</v>
      </c>
      <c r="K2093" s="10">
        <f t="shared" si="236"/>
        <v>3.9322590177477412E-3</v>
      </c>
      <c r="L2093" s="10">
        <f>+H2093/SUM($F$15:F2093)-1</f>
        <v>0.12958930996643114</v>
      </c>
      <c r="M2093" s="14">
        <f t="shared" si="239"/>
        <v>0</v>
      </c>
      <c r="N2093" s="14">
        <f t="shared" si="237"/>
        <v>2798.7508335329908</v>
      </c>
      <c r="O2093" s="4">
        <f t="shared" si="238"/>
        <v>7.9852030471747621</v>
      </c>
      <c r="P2093" s="14">
        <f>+AVERAGEIF($C$15:C2093,"&lt;&gt;",$B$15:B2093)</f>
        <v>8.0975480769230774</v>
      </c>
    </row>
    <row r="2094" spans="1:16" x14ac:dyDescent="0.25">
      <c r="A2094" s="1">
        <v>43311</v>
      </c>
      <c r="B2094" s="14">
        <v>8.9570000000000007</v>
      </c>
      <c r="G2094">
        <f t="shared" si="234"/>
        <v>25816.014685800241</v>
      </c>
      <c r="H2094">
        <f t="shared" si="235"/>
        <v>25068.411215954955</v>
      </c>
      <c r="I2094" s="5">
        <f t="shared" si="233"/>
        <v>0</v>
      </c>
      <c r="J2094" s="6">
        <f>+H2094+SUM($B$4:$B$5)-SUM($F$15:F2094)</f>
        <v>29119.817531744411</v>
      </c>
      <c r="K2094" s="10">
        <f t="shared" si="236"/>
        <v>-6.0185850261740281E-3</v>
      </c>
      <c r="L2094" s="10">
        <f>+H2094/SUM($F$15:F2094)-1</f>
        <v>0.12169971722498052</v>
      </c>
      <c r="M2094" s="14">
        <f t="shared" si="239"/>
        <v>0</v>
      </c>
      <c r="N2094" s="14">
        <f t="shared" si="237"/>
        <v>2798.7508335329908</v>
      </c>
      <c r="O2094" s="4">
        <f t="shared" si="238"/>
        <v>7.9852030471747621</v>
      </c>
      <c r="P2094" s="14">
        <f>+AVERAGEIF($C$15:C2094,"&lt;&gt;",$B$15:B2094)</f>
        <v>8.0975480769230774</v>
      </c>
    </row>
    <row r="2095" spans="1:16" x14ac:dyDescent="0.25">
      <c r="A2095" s="1">
        <v>43312</v>
      </c>
      <c r="B2095" s="14">
        <v>8.9380000000000006</v>
      </c>
      <c r="G2095">
        <f t="shared" si="234"/>
        <v>25761.252569128341</v>
      </c>
      <c r="H2095">
        <f t="shared" si="235"/>
        <v>25015.234950117829</v>
      </c>
      <c r="I2095" s="5">
        <f t="shared" si="233"/>
        <v>0</v>
      </c>
      <c r="J2095" s="6">
        <f>+H2095+SUM($B$4:$B$5)-SUM($F$15:F2095)</f>
        <v>29066.641265907281</v>
      </c>
      <c r="K2095" s="10">
        <f t="shared" si="236"/>
        <v>-1.8261194727322572E-3</v>
      </c>
      <c r="L2095" s="10">
        <f>+H2095/SUM($F$15:F2095)-1</f>
        <v>0.11932031623946382</v>
      </c>
      <c r="M2095" s="14">
        <f t="shared" si="239"/>
        <v>0</v>
      </c>
      <c r="N2095" s="14">
        <f t="shared" si="237"/>
        <v>2798.7508335329908</v>
      </c>
      <c r="O2095" s="4">
        <f t="shared" si="238"/>
        <v>7.9852030471747621</v>
      </c>
      <c r="P2095" s="14">
        <f>+AVERAGEIF($C$15:C2095,"&lt;&gt;",$B$15:B2095)</f>
        <v>8.0975480769230774</v>
      </c>
    </row>
    <row r="2096" spans="1:16" x14ac:dyDescent="0.25">
      <c r="A2096" s="1">
        <v>43313</v>
      </c>
      <c r="B2096" s="14">
        <v>8.9589999999999996</v>
      </c>
      <c r="G2096">
        <f t="shared" si="234"/>
        <v>25821.77911913412</v>
      </c>
      <c r="H2096">
        <f t="shared" si="235"/>
        <v>25074.008717622015</v>
      </c>
      <c r="I2096" s="5">
        <f t="shared" si="233"/>
        <v>0</v>
      </c>
      <c r="J2096" s="6">
        <f>+H2096+SUM($B$4:$B$5)-SUM($F$15:F2096)</f>
        <v>29125.415033411467</v>
      </c>
      <c r="K2096" s="10">
        <f t="shared" si="236"/>
        <v>2.022035052709148E-3</v>
      </c>
      <c r="L2096" s="10">
        <f>+H2096/SUM($F$15:F2096)-1</f>
        <v>0.12195018048661366</v>
      </c>
      <c r="M2096" s="14">
        <f t="shared" si="239"/>
        <v>0</v>
      </c>
      <c r="N2096" s="14">
        <f t="shared" si="237"/>
        <v>2798.7508335329908</v>
      </c>
      <c r="O2096" s="4">
        <f t="shared" si="238"/>
        <v>7.9852030471747621</v>
      </c>
      <c r="P2096" s="14">
        <f>+AVERAGEIF($C$15:C2096,"&lt;&gt;",$B$15:B2096)</f>
        <v>8.0975480769230774</v>
      </c>
    </row>
    <row r="2097" spans="1:16" x14ac:dyDescent="0.25">
      <c r="A2097" s="1">
        <v>43314</v>
      </c>
      <c r="B2097" s="14">
        <v>8.8620000000000001</v>
      </c>
      <c r="G2097">
        <f t="shared" si="234"/>
        <v>25542.204102440737</v>
      </c>
      <c r="H2097">
        <f t="shared" si="235"/>
        <v>24802.529886769316</v>
      </c>
      <c r="I2097" s="5">
        <f t="shared" si="233"/>
        <v>0</v>
      </c>
      <c r="J2097" s="6">
        <f>+H2097+SUM($B$4:$B$5)-SUM($F$15:F2097)</f>
        <v>28853.936202558776</v>
      </c>
      <c r="K2097" s="10">
        <f t="shared" si="236"/>
        <v>-9.3210287489898791E-3</v>
      </c>
      <c r="L2097" s="10">
        <f>+H2097/SUM($F$15:F2097)-1</f>
        <v>0.10980271229739613</v>
      </c>
      <c r="M2097" s="14">
        <f t="shared" si="239"/>
        <v>0</v>
      </c>
      <c r="N2097" s="14">
        <f t="shared" si="237"/>
        <v>2798.7508335329908</v>
      </c>
      <c r="O2097" s="4">
        <f t="shared" si="238"/>
        <v>7.9852030471747621</v>
      </c>
      <c r="P2097" s="14">
        <f>+AVERAGEIF($C$15:C2097,"&lt;&gt;",$B$15:B2097)</f>
        <v>8.0975480769230774</v>
      </c>
    </row>
    <row r="2098" spans="1:16" x14ac:dyDescent="0.25">
      <c r="A2098" s="1">
        <v>43315</v>
      </c>
      <c r="B2098" s="14">
        <v>8.8949999999999996</v>
      </c>
      <c r="G2098">
        <f t="shared" si="234"/>
        <v>25637.317252449822</v>
      </c>
      <c r="H2098">
        <f t="shared" si="235"/>
        <v>24894.888664275903</v>
      </c>
      <c r="I2098" s="5">
        <f t="shared" si="233"/>
        <v>0</v>
      </c>
      <c r="J2098" s="6">
        <f>+H2098+SUM($B$4:$B$5)-SUM($F$15:F2098)</f>
        <v>28946.294980065359</v>
      </c>
      <c r="K2098" s="10">
        <f t="shared" si="236"/>
        <v>3.2009073860221893E-3</v>
      </c>
      <c r="L2098" s="10">
        <f>+H2098/SUM($F$15:F2098)-1</f>
        <v>0.11393535611434635</v>
      </c>
      <c r="M2098" s="14">
        <f t="shared" si="239"/>
        <v>0</v>
      </c>
      <c r="N2098" s="14">
        <f t="shared" si="237"/>
        <v>2798.7508335329908</v>
      </c>
      <c r="O2098" s="4">
        <f t="shared" si="238"/>
        <v>7.9852030471747621</v>
      </c>
      <c r="P2098" s="14">
        <f>+AVERAGEIF($C$15:C2098,"&lt;&gt;",$B$15:B2098)</f>
        <v>8.0975480769230774</v>
      </c>
    </row>
    <row r="2099" spans="1:16" x14ac:dyDescent="0.25">
      <c r="A2099" s="1">
        <v>43319</v>
      </c>
      <c r="B2099" s="14">
        <v>8.9350000000000005</v>
      </c>
      <c r="G2099">
        <f t="shared" si="234"/>
        <v>25752.605919127509</v>
      </c>
      <c r="H2099">
        <f t="shared" si="235"/>
        <v>25006.838697617226</v>
      </c>
      <c r="I2099" s="5">
        <f t="shared" si="233"/>
        <v>0</v>
      </c>
      <c r="J2099" s="6">
        <f>+H2099+SUM($B$4:$B$5)-SUM($F$15:F2099)</f>
        <v>29058.245013406682</v>
      </c>
      <c r="K2099" s="10">
        <f t="shared" si="236"/>
        <v>3.8675082050543264E-3</v>
      </c>
      <c r="L2099" s="10">
        <f>+H2099/SUM($F$15:F2099)-1</f>
        <v>0.11894462134701356</v>
      </c>
      <c r="M2099" s="14">
        <f t="shared" si="239"/>
        <v>0</v>
      </c>
      <c r="N2099" s="14">
        <f t="shared" si="237"/>
        <v>2798.7508335329908</v>
      </c>
      <c r="O2099" s="4">
        <f t="shared" si="238"/>
        <v>7.9852030471747621</v>
      </c>
      <c r="P2099" s="14">
        <f>+AVERAGEIF($C$15:C2099,"&lt;&gt;",$B$15:B2099)</f>
        <v>8.0975480769230774</v>
      </c>
    </row>
    <row r="2100" spans="1:16" x14ac:dyDescent="0.25">
      <c r="A2100" s="1">
        <v>43320</v>
      </c>
      <c r="B2100" s="14">
        <v>8.9359999999999999</v>
      </c>
      <c r="C2100">
        <f>+$B$3</f>
        <v>200</v>
      </c>
      <c r="D2100" s="7">
        <f>+$D$11</f>
        <v>2.223157894736842</v>
      </c>
      <c r="E2100">
        <v>1.54</v>
      </c>
      <c r="F2100" s="6">
        <f>+C2100-D2100-E2100</f>
        <v>196.23684210526318</v>
      </c>
      <c r="G2100">
        <f t="shared" si="234"/>
        <v>25955.48813579445</v>
      </c>
      <c r="H2100">
        <f t="shared" si="235"/>
        <v>25205.874290556021</v>
      </c>
      <c r="I2100" s="5">
        <f t="shared" si="233"/>
        <v>354600</v>
      </c>
      <c r="J2100" s="6">
        <f>+H2100+SUM($B$4:$B$5)-SUM($F$15:F2100)</f>
        <v>29061.043764240214</v>
      </c>
      <c r="K2100" s="10">
        <f t="shared" si="236"/>
        <v>9.6315205279529081E-5</v>
      </c>
      <c r="L2100" s="10">
        <f>+H2100/SUM($F$15:F2100)-1</f>
        <v>0.11803343392331422</v>
      </c>
      <c r="M2100" s="14">
        <f t="shared" si="239"/>
        <v>21.96025538331056</v>
      </c>
      <c r="N2100" s="14">
        <f t="shared" si="237"/>
        <v>2820.7110889163014</v>
      </c>
      <c r="O2100" s="4">
        <f t="shared" si="238"/>
        <v>7.9926053451214614</v>
      </c>
      <c r="P2100" s="14">
        <f>+AVERAGEIF($C$15:C2100,"&lt;&gt;",$B$15:B2100)</f>
        <v>8.1055333333333337</v>
      </c>
    </row>
    <row r="2101" spans="1:16" x14ac:dyDescent="0.25">
      <c r="A2101" s="1">
        <v>43321</v>
      </c>
      <c r="B2101" s="14">
        <v>8.9570000000000007</v>
      </c>
      <c r="G2101">
        <f t="shared" si="234"/>
        <v>26016.484694752791</v>
      </c>
      <c r="H2101">
        <f t="shared" si="235"/>
        <v>25265.109223423267</v>
      </c>
      <c r="I2101" s="5">
        <f t="shared" si="233"/>
        <v>0</v>
      </c>
      <c r="J2101" s="6">
        <f>+H2101+SUM($B$4:$B$5)-SUM($F$15:F2101)</f>
        <v>29120.278697107457</v>
      </c>
      <c r="K2101" s="10">
        <f t="shared" si="236"/>
        <v>2.0382933712839169E-3</v>
      </c>
      <c r="L2101" s="10">
        <f>+H2101/SUM($F$15:F2101)-1</f>
        <v>0.12066086253929353</v>
      </c>
      <c r="M2101" s="14">
        <f t="shared" si="239"/>
        <v>0</v>
      </c>
      <c r="N2101" s="14">
        <f t="shared" si="237"/>
        <v>2820.7110889163014</v>
      </c>
      <c r="O2101" s="4">
        <f t="shared" si="238"/>
        <v>7.9926053451214614</v>
      </c>
      <c r="P2101" s="14">
        <f>+AVERAGEIF($C$15:C2101,"&lt;&gt;",$B$15:B2101)</f>
        <v>8.1055333333333337</v>
      </c>
    </row>
    <row r="2102" spans="1:16" x14ac:dyDescent="0.25">
      <c r="A2102" s="1">
        <v>43322</v>
      </c>
      <c r="B2102" s="14">
        <v>8.9329999999999998</v>
      </c>
      <c r="G2102">
        <f t="shared" si="234"/>
        <v>25946.774341657547</v>
      </c>
      <c r="H2102">
        <f t="shared" si="235"/>
        <v>25197.412157289273</v>
      </c>
      <c r="I2102" s="5">
        <f t="shared" si="233"/>
        <v>0</v>
      </c>
      <c r="J2102" s="6">
        <f>+H2102+SUM($B$4:$B$5)-SUM($F$15:F2102)</f>
        <v>29052.581630973469</v>
      </c>
      <c r="K2102" s="10">
        <f t="shared" si="236"/>
        <v>-2.3247396372175766E-3</v>
      </c>
      <c r="L2102" s="10">
        <f>+H2102/SUM($F$15:F2102)-1</f>
        <v>0.11765808697817426</v>
      </c>
      <c r="M2102" s="14">
        <f t="shared" si="239"/>
        <v>0</v>
      </c>
      <c r="N2102" s="14">
        <f t="shared" si="237"/>
        <v>2820.7110889163014</v>
      </c>
      <c r="O2102" s="4">
        <f t="shared" si="238"/>
        <v>7.9926053451214614</v>
      </c>
      <c r="P2102" s="14">
        <f>+AVERAGEIF($C$15:C2102,"&lt;&gt;",$B$15:B2102)</f>
        <v>8.1055333333333337</v>
      </c>
    </row>
    <row r="2103" spans="1:16" x14ac:dyDescent="0.25">
      <c r="A2103" s="1">
        <v>43325</v>
      </c>
      <c r="B2103" s="14">
        <v>8.8089999999999993</v>
      </c>
      <c r="G2103">
        <f t="shared" si="234"/>
        <v>25586.604183998803</v>
      </c>
      <c r="H2103">
        <f t="shared" si="235"/>
        <v>24847.643982263649</v>
      </c>
      <c r="I2103" s="5">
        <f t="shared" si="233"/>
        <v>0</v>
      </c>
      <c r="J2103" s="6">
        <f>+H2103+SUM($B$4:$B$5)-SUM($F$15:F2103)</f>
        <v>28702.813455947839</v>
      </c>
      <c r="K2103" s="10">
        <f t="shared" si="236"/>
        <v>-1.2039142664441838E-2</v>
      </c>
      <c r="L2103" s="10">
        <f>+H2103/SUM($F$15:F2103)-1</f>
        <v>0.10214374657905934</v>
      </c>
      <c r="M2103" s="14">
        <f t="shared" si="239"/>
        <v>0</v>
      </c>
      <c r="N2103" s="14">
        <f t="shared" si="237"/>
        <v>2820.7110889163014</v>
      </c>
      <c r="O2103" s="4">
        <f t="shared" si="238"/>
        <v>7.9926053451214614</v>
      </c>
      <c r="P2103" s="14">
        <f>+AVERAGEIF($C$15:C2103,"&lt;&gt;",$B$15:B2103)</f>
        <v>8.1055333333333337</v>
      </c>
    </row>
    <row r="2104" spans="1:16" x14ac:dyDescent="0.25">
      <c r="A2104" s="1">
        <v>43326</v>
      </c>
      <c r="B2104" s="14">
        <v>8.8409999999999993</v>
      </c>
      <c r="G2104">
        <f t="shared" si="234"/>
        <v>25679.551321459119</v>
      </c>
      <c r="H2104">
        <f t="shared" si="235"/>
        <v>24937.90673710897</v>
      </c>
      <c r="I2104" s="5">
        <f t="shared" si="233"/>
        <v>0</v>
      </c>
      <c r="J2104" s="6">
        <f>+H2104+SUM($B$4:$B$5)-SUM($F$15:F2104)</f>
        <v>28793.076210793162</v>
      </c>
      <c r="K2104" s="10">
        <f t="shared" si="236"/>
        <v>3.1447354449714027E-3</v>
      </c>
      <c r="L2104" s="10">
        <f>+H2104/SUM($F$15:F2104)-1</f>
        <v>0.10614744732721793</v>
      </c>
      <c r="M2104" s="14">
        <f t="shared" si="239"/>
        <v>0</v>
      </c>
      <c r="N2104" s="14">
        <f t="shared" si="237"/>
        <v>2820.7110889163014</v>
      </c>
      <c r="O2104" s="4">
        <f t="shared" si="238"/>
        <v>7.9926053451214614</v>
      </c>
      <c r="P2104" s="14">
        <f>+AVERAGEIF($C$15:C2104,"&lt;&gt;",$B$15:B2104)</f>
        <v>8.1055333333333337</v>
      </c>
    </row>
    <row r="2105" spans="1:16" x14ac:dyDescent="0.25">
      <c r="A2105" s="1">
        <v>43328</v>
      </c>
      <c r="B2105" s="14">
        <v>8.6440000000000001</v>
      </c>
      <c r="G2105">
        <f t="shared" si="234"/>
        <v>25107.345506469024</v>
      </c>
      <c r="H2105">
        <f t="shared" si="235"/>
        <v>24382.226652592461</v>
      </c>
      <c r="I2105" s="5">
        <f t="shared" si="233"/>
        <v>0</v>
      </c>
      <c r="J2105" s="6">
        <f>+H2105+SUM($B$4:$B$5)-SUM($F$15:F2105)</f>
        <v>28237.396126276657</v>
      </c>
      <c r="K2105" s="10">
        <f t="shared" si="236"/>
        <v>-1.9299087059971964E-2</v>
      </c>
      <c r="L2105" s="10">
        <f>+H2105/SUM($F$15:F2105)-1</f>
        <v>8.149966459636615E-2</v>
      </c>
      <c r="M2105" s="14">
        <f t="shared" si="239"/>
        <v>0</v>
      </c>
      <c r="N2105" s="14">
        <f t="shared" si="237"/>
        <v>2820.7110889163014</v>
      </c>
      <c r="O2105" s="4">
        <f t="shared" si="238"/>
        <v>7.9926053451214614</v>
      </c>
      <c r="P2105" s="14">
        <f>+AVERAGEIF($C$15:C2105,"&lt;&gt;",$B$15:B2105)</f>
        <v>8.1055333333333337</v>
      </c>
    </row>
    <row r="2106" spans="1:16" x14ac:dyDescent="0.25">
      <c r="A2106" s="1">
        <v>43329</v>
      </c>
      <c r="B2106" s="14">
        <v>8.6229999999999993</v>
      </c>
      <c r="G2106">
        <f t="shared" si="234"/>
        <v>25046.348947510687</v>
      </c>
      <c r="H2106">
        <f t="shared" si="235"/>
        <v>24322.991719725218</v>
      </c>
      <c r="I2106" s="5">
        <f t="shared" si="233"/>
        <v>0</v>
      </c>
      <c r="J2106" s="6">
        <f>+H2106+SUM($B$4:$B$5)-SUM($F$15:F2106)</f>
        <v>28178.161193409414</v>
      </c>
      <c r="K2106" s="10">
        <f t="shared" si="236"/>
        <v>-2.0977477031645098E-3</v>
      </c>
      <c r="L2106" s="10">
        <f>+H2106/SUM($F$15:F2106)-1</f>
        <v>7.887223598038684E-2</v>
      </c>
      <c r="M2106" s="14">
        <f t="shared" si="239"/>
        <v>0</v>
      </c>
      <c r="N2106" s="14">
        <f t="shared" si="237"/>
        <v>2820.7110889163014</v>
      </c>
      <c r="O2106" s="4">
        <f t="shared" si="238"/>
        <v>7.9926053451214614</v>
      </c>
      <c r="P2106" s="14">
        <f>+AVERAGEIF($C$15:C2106,"&lt;&gt;",$B$15:B2106)</f>
        <v>8.1055333333333337</v>
      </c>
    </row>
    <row r="2107" spans="1:16" x14ac:dyDescent="0.25">
      <c r="A2107" s="1">
        <v>43332</v>
      </c>
      <c r="B2107" s="14">
        <v>8.67</v>
      </c>
      <c r="G2107">
        <f t="shared" si="234"/>
        <v>25182.865055655533</v>
      </c>
      <c r="H2107">
        <f t="shared" si="235"/>
        <v>24455.565140904284</v>
      </c>
      <c r="I2107" s="5">
        <f t="shared" si="233"/>
        <v>0</v>
      </c>
      <c r="J2107" s="6">
        <f>+H2107+SUM($B$4:$B$5)-SUM($F$15:F2107)</f>
        <v>28310.734614588477</v>
      </c>
      <c r="K2107" s="10">
        <f t="shared" si="236"/>
        <v>4.7048286887532154E-3</v>
      </c>
      <c r="L2107" s="10">
        <f>+H2107/SUM($F$15:F2107)-1</f>
        <v>8.4752671454245032E-2</v>
      </c>
      <c r="M2107" s="14">
        <f t="shared" si="239"/>
        <v>0</v>
      </c>
      <c r="N2107" s="14">
        <f t="shared" si="237"/>
        <v>2820.7110889163014</v>
      </c>
      <c r="O2107" s="4">
        <f t="shared" si="238"/>
        <v>7.9926053451214614</v>
      </c>
      <c r="P2107" s="14">
        <f>+AVERAGEIF($C$15:C2107,"&lt;&gt;",$B$15:B2107)</f>
        <v>8.1055333333333337</v>
      </c>
    </row>
    <row r="2108" spans="1:16" x14ac:dyDescent="0.25">
      <c r="A2108" s="1">
        <v>43333</v>
      </c>
      <c r="B2108" s="14">
        <v>8.7140000000000004</v>
      </c>
      <c r="G2108">
        <f t="shared" si="234"/>
        <v>25310.667369663479</v>
      </c>
      <c r="H2108">
        <f t="shared" si="235"/>
        <v>24579.676428816605</v>
      </c>
      <c r="I2108" s="5">
        <f t="shared" si="233"/>
        <v>0</v>
      </c>
      <c r="J2108" s="6">
        <f>+H2108+SUM($B$4:$B$5)-SUM($F$15:F2108)</f>
        <v>28434.845902500794</v>
      </c>
      <c r="K2108" s="10">
        <f t="shared" si="236"/>
        <v>4.3838949996148902E-3</v>
      </c>
      <c r="L2108" s="10">
        <f>+H2108/SUM($F$15:F2108)-1</f>
        <v>9.0257759982963259E-2</v>
      </c>
      <c r="M2108" s="14">
        <f t="shared" si="239"/>
        <v>0</v>
      </c>
      <c r="N2108" s="14">
        <f t="shared" si="237"/>
        <v>2820.7110889163014</v>
      </c>
      <c r="O2108" s="4">
        <f t="shared" si="238"/>
        <v>7.9926053451214614</v>
      </c>
      <c r="P2108" s="14">
        <f>+AVERAGEIF($C$15:C2108,"&lt;&gt;",$B$15:B2108)</f>
        <v>8.1055333333333337</v>
      </c>
    </row>
    <row r="2109" spans="1:16" x14ac:dyDescent="0.25">
      <c r="A2109" s="1">
        <v>43334</v>
      </c>
      <c r="B2109" s="14">
        <v>8.6999999999999993</v>
      </c>
      <c r="G2109">
        <f t="shared" si="234"/>
        <v>25270.002997024585</v>
      </c>
      <c r="H2109">
        <f t="shared" si="235"/>
        <v>24540.186473571775</v>
      </c>
      <c r="I2109" s="5">
        <f t="shared" si="233"/>
        <v>0</v>
      </c>
      <c r="J2109" s="6">
        <f>+H2109+SUM($B$4:$B$5)-SUM($F$15:F2109)</f>
        <v>28395.355947255968</v>
      </c>
      <c r="K2109" s="10">
        <f t="shared" si="236"/>
        <v>-1.3887873836289089E-3</v>
      </c>
      <c r="L2109" s="10">
        <f>+H2109/SUM($F$15:F2109)-1</f>
        <v>8.8506140905643793E-2</v>
      </c>
      <c r="M2109" s="14">
        <f t="shared" si="239"/>
        <v>0</v>
      </c>
      <c r="N2109" s="14">
        <f t="shared" si="237"/>
        <v>2820.7110889163014</v>
      </c>
      <c r="O2109" s="4">
        <f t="shared" si="238"/>
        <v>7.9926053451214614</v>
      </c>
      <c r="P2109" s="14">
        <f>+AVERAGEIF($C$15:C2109,"&lt;&gt;",$B$15:B2109)</f>
        <v>8.1055333333333337</v>
      </c>
    </row>
    <row r="2110" spans="1:16" x14ac:dyDescent="0.25">
      <c r="A2110" s="1">
        <v>43335</v>
      </c>
      <c r="B2110" s="14">
        <v>8.6920000000000002</v>
      </c>
      <c r="G2110">
        <f t="shared" si="234"/>
        <v>25246.76621265951</v>
      </c>
      <c r="H2110">
        <f t="shared" si="235"/>
        <v>24517.620784860446</v>
      </c>
      <c r="I2110" s="5">
        <f t="shared" si="233"/>
        <v>0</v>
      </c>
      <c r="J2110" s="6">
        <f>+H2110+SUM($B$4:$B$5)-SUM($F$15:F2110)</f>
        <v>28372.790258544639</v>
      </c>
      <c r="K2110" s="10">
        <f t="shared" si="236"/>
        <v>-7.9469645505569897E-4</v>
      </c>
      <c r="L2110" s="10">
        <f>+H2110/SUM($F$15:F2110)-1</f>
        <v>8.7505215718604257E-2</v>
      </c>
      <c r="M2110" s="14">
        <f t="shared" si="239"/>
        <v>0</v>
      </c>
      <c r="N2110" s="14">
        <f t="shared" si="237"/>
        <v>2820.7110889163014</v>
      </c>
      <c r="O2110" s="4">
        <f t="shared" si="238"/>
        <v>7.9926053451214614</v>
      </c>
      <c r="P2110" s="14">
        <f>+AVERAGEIF($C$15:C2110,"&lt;&gt;",$B$15:B2110)</f>
        <v>8.1055333333333337</v>
      </c>
    </row>
    <row r="2111" spans="1:16" x14ac:dyDescent="0.25">
      <c r="A2111" s="1">
        <v>43336</v>
      </c>
      <c r="B2111" s="14">
        <v>8.6669999999999998</v>
      </c>
      <c r="G2111">
        <f t="shared" si="234"/>
        <v>25174.151261518633</v>
      </c>
      <c r="H2111">
        <f t="shared" si="235"/>
        <v>24447.103007637539</v>
      </c>
      <c r="I2111" s="5">
        <f t="shared" si="233"/>
        <v>0</v>
      </c>
      <c r="J2111" s="6">
        <f>+H2111+SUM($B$4:$B$5)-SUM($F$15:F2111)</f>
        <v>28302.272481321732</v>
      </c>
      <c r="K2111" s="10">
        <f t="shared" si="236"/>
        <v>-2.4854015618598346E-3</v>
      </c>
      <c r="L2111" s="10">
        <f>+H2111/SUM($F$15:F2111)-1</f>
        <v>8.4377324509105289E-2</v>
      </c>
      <c r="M2111" s="14">
        <f t="shared" si="239"/>
        <v>0</v>
      </c>
      <c r="N2111" s="14">
        <f t="shared" si="237"/>
        <v>2820.7110889163014</v>
      </c>
      <c r="O2111" s="4">
        <f t="shared" si="238"/>
        <v>7.9926053451214614</v>
      </c>
      <c r="P2111" s="14">
        <f>+AVERAGEIF($C$15:C2111,"&lt;&gt;",$B$15:B2111)</f>
        <v>8.1055333333333337</v>
      </c>
    </row>
    <row r="2112" spans="1:16" x14ac:dyDescent="0.25">
      <c r="A2112" s="1">
        <v>43339</v>
      </c>
      <c r="B2112" s="14">
        <v>8.7959999999999994</v>
      </c>
      <c r="G2112">
        <f t="shared" si="234"/>
        <v>25548.844409405549</v>
      </c>
      <c r="H2112">
        <f t="shared" si="235"/>
        <v>24810.97473810774</v>
      </c>
      <c r="I2112" s="5">
        <f t="shared" si="233"/>
        <v>0</v>
      </c>
      <c r="J2112" s="6">
        <f>+H2112+SUM($B$4:$B$5)-SUM($F$15:F2112)</f>
        <v>28666.144211791932</v>
      </c>
      <c r="K2112" s="10">
        <f t="shared" si="236"/>
        <v>1.2856625937381461E-2</v>
      </c>
      <c r="L2112" s="10">
        <f>+H2112/SUM($F$15:F2112)-1</f>
        <v>0.10051724315012001</v>
      </c>
      <c r="M2112" s="14">
        <f t="shared" si="239"/>
        <v>0</v>
      </c>
      <c r="N2112" s="14">
        <f t="shared" si="237"/>
        <v>2820.7110889163014</v>
      </c>
      <c r="O2112" s="4">
        <f t="shared" si="238"/>
        <v>7.9926053451214614</v>
      </c>
      <c r="P2112" s="14">
        <f>+AVERAGEIF($C$15:C2112,"&lt;&gt;",$B$15:B2112)</f>
        <v>8.1055333333333337</v>
      </c>
    </row>
    <row r="2113" spans="1:16" x14ac:dyDescent="0.25">
      <c r="A2113" s="1">
        <v>43340</v>
      </c>
      <c r="B2113" s="14">
        <v>8.7739999999999991</v>
      </c>
      <c r="G2113">
        <f t="shared" si="234"/>
        <v>25484.943252401579</v>
      </c>
      <c r="H2113">
        <f t="shared" si="235"/>
        <v>24748.919094151581</v>
      </c>
      <c r="I2113" s="5">
        <f t="shared" si="233"/>
        <v>0</v>
      </c>
      <c r="J2113" s="6">
        <f>+H2113+SUM($B$4:$B$5)-SUM($F$15:F2113)</f>
        <v>28604.088567835777</v>
      </c>
      <c r="K2113" s="10">
        <f t="shared" si="236"/>
        <v>-2.1647712192359725E-3</v>
      </c>
      <c r="L2113" s="10">
        <f>+H2113/SUM($F$15:F2113)-1</f>
        <v>9.7764698885760781E-2</v>
      </c>
      <c r="M2113" s="14">
        <f t="shared" si="239"/>
        <v>0</v>
      </c>
      <c r="N2113" s="14">
        <f t="shared" si="237"/>
        <v>2820.7110889163014</v>
      </c>
      <c r="O2113" s="4">
        <f t="shared" si="238"/>
        <v>7.9926053451214614</v>
      </c>
      <c r="P2113" s="14">
        <f>+AVERAGEIF($C$15:C2113,"&lt;&gt;",$B$15:B2113)</f>
        <v>8.1055333333333337</v>
      </c>
    </row>
    <row r="2114" spans="1:16" x14ac:dyDescent="0.25">
      <c r="A2114" s="1">
        <v>43341</v>
      </c>
      <c r="B2114" s="14">
        <v>8.798</v>
      </c>
      <c r="G2114">
        <f t="shared" si="234"/>
        <v>25554.653605496824</v>
      </c>
      <c r="H2114">
        <f t="shared" si="235"/>
        <v>24816.616160285575</v>
      </c>
      <c r="I2114" s="5">
        <f t="shared" si="233"/>
        <v>0</v>
      </c>
      <c r="J2114" s="6">
        <f>+H2114+SUM($B$4:$B$5)-SUM($F$15:F2114)</f>
        <v>28671.785633969765</v>
      </c>
      <c r="K2114" s="10">
        <f t="shared" si="236"/>
        <v>2.3666919494198524E-3</v>
      </c>
      <c r="L2114" s="10">
        <f>+H2114/SUM($F$15:F2114)-1</f>
        <v>0.10076747444688006</v>
      </c>
      <c r="M2114" s="14">
        <f t="shared" si="239"/>
        <v>0</v>
      </c>
      <c r="N2114" s="14">
        <f t="shared" si="237"/>
        <v>2820.7110889163014</v>
      </c>
      <c r="O2114" s="4">
        <f t="shared" si="238"/>
        <v>7.9926053451214614</v>
      </c>
      <c r="P2114" s="14">
        <f>+AVERAGEIF($C$15:C2114,"&lt;&gt;",$B$15:B2114)</f>
        <v>8.1055333333333337</v>
      </c>
    </row>
    <row r="2115" spans="1:16" x14ac:dyDescent="0.25">
      <c r="A2115" s="1">
        <v>43342</v>
      </c>
      <c r="B2115" s="14">
        <v>8.7309999999999999</v>
      </c>
      <c r="G2115">
        <f t="shared" si="234"/>
        <v>25360.045536439276</v>
      </c>
      <c r="H2115">
        <f t="shared" si="235"/>
        <v>24627.628517328183</v>
      </c>
      <c r="I2115" s="5">
        <f t="shared" si="233"/>
        <v>0</v>
      </c>
      <c r="J2115" s="6">
        <f>+H2115+SUM($B$4:$B$5)-SUM($F$15:F2115)</f>
        <v>28482.797991012372</v>
      </c>
      <c r="K2115" s="10">
        <f t="shared" si="236"/>
        <v>-6.5914151762310746E-3</v>
      </c>
      <c r="L2115" s="10">
        <f>+H2115/SUM($F$15:F2115)-1</f>
        <v>9.238472600542269E-2</v>
      </c>
      <c r="M2115" s="14">
        <f t="shared" si="239"/>
        <v>0</v>
      </c>
      <c r="N2115" s="14">
        <f t="shared" si="237"/>
        <v>2820.7110889163014</v>
      </c>
      <c r="O2115" s="4">
        <f t="shared" si="238"/>
        <v>7.9926053451214614</v>
      </c>
      <c r="P2115" s="14">
        <f>+AVERAGEIF($C$15:C2115,"&lt;&gt;",$B$15:B2115)</f>
        <v>8.1055333333333337</v>
      </c>
    </row>
    <row r="2116" spans="1:16" x14ac:dyDescent="0.25">
      <c r="A2116" s="1">
        <v>43343</v>
      </c>
      <c r="B2116" s="14">
        <v>8.7420000000000009</v>
      </c>
      <c r="G2116">
        <f t="shared" si="234"/>
        <v>25391.996114941263</v>
      </c>
      <c r="H2116">
        <f t="shared" si="235"/>
        <v>24658.656339306264</v>
      </c>
      <c r="I2116" s="5">
        <f t="shared" si="233"/>
        <v>0</v>
      </c>
      <c r="J2116" s="6">
        <f>+H2116+SUM($B$4:$B$5)-SUM($F$15:F2116)</f>
        <v>28513.825812990461</v>
      </c>
      <c r="K2116" s="10">
        <f t="shared" si="236"/>
        <v>1.0893530188951228E-3</v>
      </c>
      <c r="L2116" s="10">
        <f>+H2116/SUM($F$15:F2116)-1</f>
        <v>9.3760998137602414E-2</v>
      </c>
      <c r="M2116" s="14">
        <f t="shared" si="239"/>
        <v>0</v>
      </c>
      <c r="N2116" s="14">
        <f t="shared" si="237"/>
        <v>2820.7110889163014</v>
      </c>
      <c r="O2116" s="4">
        <f t="shared" si="238"/>
        <v>7.9926053451214614</v>
      </c>
      <c r="P2116" s="14">
        <f>+AVERAGEIF($C$15:C2116,"&lt;&gt;",$B$15:B2116)</f>
        <v>8.1055333333333337</v>
      </c>
    </row>
    <row r="2117" spans="1:16" x14ac:dyDescent="0.25">
      <c r="A2117" s="1">
        <v>43346</v>
      </c>
      <c r="B2117" s="14">
        <v>8.6859999999999999</v>
      </c>
      <c r="G2117">
        <f t="shared" si="234"/>
        <v>25229.338624385698</v>
      </c>
      <c r="H2117">
        <f t="shared" si="235"/>
        <v>24500.696518326949</v>
      </c>
      <c r="I2117" s="5">
        <f t="shared" si="233"/>
        <v>0</v>
      </c>
      <c r="J2117" s="6">
        <f>+H2117+SUM($B$4:$B$5)-SUM($F$15:F2117)</f>
        <v>28355.865992011142</v>
      </c>
      <c r="K2117" s="10">
        <f t="shared" si="236"/>
        <v>-5.5397624301736226E-3</v>
      </c>
      <c r="L2117" s="10">
        <f>+H2117/SUM($F$15:F2117)-1</f>
        <v>8.6754521828324549E-2</v>
      </c>
      <c r="M2117" s="14">
        <f t="shared" si="239"/>
        <v>0</v>
      </c>
      <c r="N2117" s="14">
        <f t="shared" si="237"/>
        <v>2820.7110889163014</v>
      </c>
      <c r="O2117" s="4">
        <f t="shared" si="238"/>
        <v>7.9926053451214614</v>
      </c>
      <c r="P2117" s="14">
        <f>+AVERAGEIF($C$15:C2117,"&lt;&gt;",$B$15:B2117)</f>
        <v>8.1055333333333337</v>
      </c>
    </row>
    <row r="2118" spans="1:16" x14ac:dyDescent="0.25">
      <c r="A2118" s="1">
        <v>43347</v>
      </c>
      <c r="B2118" s="14">
        <v>8.6829999999999998</v>
      </c>
      <c r="G2118">
        <f t="shared" si="234"/>
        <v>25220.624830248791</v>
      </c>
      <c r="H2118">
        <f t="shared" si="235"/>
        <v>24492.234385060201</v>
      </c>
      <c r="I2118" s="5">
        <f t="shared" si="233"/>
        <v>0</v>
      </c>
      <c r="J2118" s="6">
        <f>+H2118+SUM($B$4:$B$5)-SUM($F$15:F2118)</f>
        <v>28347.403858744397</v>
      </c>
      <c r="K2118" s="10">
        <f t="shared" si="236"/>
        <v>-2.9842619756803579E-4</v>
      </c>
      <c r="L2118" s="10">
        <f>+H2118/SUM($F$15:F2118)-1</f>
        <v>8.6379174883184584E-2</v>
      </c>
      <c r="M2118" s="14">
        <f t="shared" si="239"/>
        <v>0</v>
      </c>
      <c r="N2118" s="14">
        <f t="shared" si="237"/>
        <v>2820.7110889163014</v>
      </c>
      <c r="O2118" s="4">
        <f t="shared" si="238"/>
        <v>7.9926053451214614</v>
      </c>
      <c r="P2118" s="14">
        <f>+AVERAGEIF($C$15:C2118,"&lt;&gt;",$B$15:B2118)</f>
        <v>8.1055333333333337</v>
      </c>
    </row>
    <row r="2119" spans="1:16" x14ac:dyDescent="0.25">
      <c r="A2119" s="1">
        <v>43348</v>
      </c>
      <c r="B2119" s="14">
        <v>8.4909999999999997</v>
      </c>
      <c r="G2119">
        <f t="shared" si="234"/>
        <v>24662.942005486868</v>
      </c>
      <c r="H2119">
        <f t="shared" si="235"/>
        <v>23950.657855988273</v>
      </c>
      <c r="I2119" s="5">
        <f t="shared" si="233"/>
        <v>0</v>
      </c>
      <c r="J2119" s="6">
        <f>+H2119+SUM($B$4:$B$5)-SUM($F$15:F2119)</f>
        <v>27805.827329672469</v>
      </c>
      <c r="K2119" s="10">
        <f t="shared" si="236"/>
        <v>-1.9104978070323964E-2</v>
      </c>
      <c r="L2119" s="10">
        <f>+H2119/SUM($F$15:F2119)-1</f>
        <v>6.2356970394232603E-2</v>
      </c>
      <c r="M2119" s="14">
        <f t="shared" si="239"/>
        <v>0</v>
      </c>
      <c r="N2119" s="14">
        <f t="shared" si="237"/>
        <v>2820.7110889163014</v>
      </c>
      <c r="O2119" s="4">
        <f t="shared" si="238"/>
        <v>7.9926053451214614</v>
      </c>
      <c r="P2119" s="14">
        <f>+AVERAGEIF($C$15:C2119,"&lt;&gt;",$B$15:B2119)</f>
        <v>8.1055333333333337</v>
      </c>
    </row>
    <row r="2120" spans="1:16" x14ac:dyDescent="0.25">
      <c r="A2120" s="1">
        <v>43349</v>
      </c>
      <c r="B2120" s="14">
        <v>8.4550000000000001</v>
      </c>
      <c r="G2120">
        <f t="shared" si="234"/>
        <v>24558.376475844008</v>
      </c>
      <c r="H2120">
        <f t="shared" si="235"/>
        <v>23849.112256787288</v>
      </c>
      <c r="I2120" s="5">
        <f t="shared" si="233"/>
        <v>0</v>
      </c>
      <c r="J2120" s="6">
        <f>+H2120+SUM($B$4:$B$5)-SUM($F$15:F2120)</f>
        <v>27704.281730471481</v>
      </c>
      <c r="K2120" s="10">
        <f t="shared" si="236"/>
        <v>-3.6519538871129242E-3</v>
      </c>
      <c r="L2120" s="10">
        <f>+H2120/SUM($F$15:F2120)-1</f>
        <v>5.7852807052554134E-2</v>
      </c>
      <c r="M2120" s="14">
        <f t="shared" si="239"/>
        <v>0</v>
      </c>
      <c r="N2120" s="14">
        <f t="shared" si="237"/>
        <v>2820.7110889163014</v>
      </c>
      <c r="O2120" s="4">
        <f t="shared" si="238"/>
        <v>7.9926053451214614</v>
      </c>
      <c r="P2120" s="14">
        <f>+AVERAGEIF($C$15:C2120,"&lt;&gt;",$B$15:B2120)</f>
        <v>8.1055333333333337</v>
      </c>
    </row>
    <row r="2121" spans="1:16" x14ac:dyDescent="0.25">
      <c r="A2121" s="1">
        <v>43350</v>
      </c>
      <c r="B2121" s="14">
        <v>8.4979999999999993</v>
      </c>
      <c r="G2121">
        <f t="shared" si="234"/>
        <v>24683.274191806311</v>
      </c>
      <c r="H2121">
        <f t="shared" si="235"/>
        <v>23970.402833610686</v>
      </c>
      <c r="I2121" s="5">
        <f t="shared" si="233"/>
        <v>0</v>
      </c>
      <c r="J2121" s="6">
        <f>+H2121+SUM($B$4:$B$5)-SUM($F$15:F2121)</f>
        <v>27825.572307294879</v>
      </c>
      <c r="K2121" s="10">
        <f t="shared" si="236"/>
        <v>4.3780444482699465E-3</v>
      </c>
      <c r="L2121" s="10">
        <f>+H2121/SUM($F$15:F2121)-1</f>
        <v>6.3232779932892225E-2</v>
      </c>
      <c r="M2121" s="14">
        <f t="shared" si="239"/>
        <v>0</v>
      </c>
      <c r="N2121" s="14">
        <f t="shared" si="237"/>
        <v>2820.7110889163014</v>
      </c>
      <c r="O2121" s="4">
        <f t="shared" si="238"/>
        <v>7.9926053451214614</v>
      </c>
      <c r="P2121" s="14">
        <f>+AVERAGEIF($C$15:C2121,"&lt;&gt;",$B$15:B2121)</f>
        <v>8.1055333333333337</v>
      </c>
    </row>
    <row r="2122" spans="1:16" x14ac:dyDescent="0.25">
      <c r="A2122" s="1">
        <v>43353</v>
      </c>
      <c r="B2122" s="14">
        <v>8.3919999999999995</v>
      </c>
      <c r="C2122">
        <f>+$B$3</f>
        <v>200</v>
      </c>
      <c r="D2122" s="7">
        <f>+$D$11</f>
        <v>2.223157894736842</v>
      </c>
      <c r="E2122">
        <v>1.54</v>
      </c>
      <c r="F2122" s="6">
        <f>+C2122-D2122-E2122</f>
        <v>196.23684210526318</v>
      </c>
      <c r="G2122">
        <f t="shared" si="234"/>
        <v>24575.386798969001</v>
      </c>
      <c r="H2122">
        <f t="shared" si="235"/>
        <v>23867.64430029082</v>
      </c>
      <c r="I2122" s="5">
        <f t="shared" si="233"/>
        <v>348000</v>
      </c>
      <c r="J2122" s="6">
        <f>+H2122+SUM($B$4:$B$5)-SUM($F$15:F2122)</f>
        <v>27526.576931869749</v>
      </c>
      <c r="K2122" s="10">
        <f t="shared" si="236"/>
        <v>-1.074534504171698E-2</v>
      </c>
      <c r="L2122" s="10">
        <f>+H2122/SUM($F$15:F2122)-1</f>
        <v>4.9539316410194045E-2</v>
      </c>
      <c r="M2122" s="14">
        <f t="shared" si="239"/>
        <v>23.383799106918875</v>
      </c>
      <c r="N2122" s="14">
        <f t="shared" si="237"/>
        <v>2844.0948880232204</v>
      </c>
      <c r="O2122" s="4">
        <f t="shared" si="238"/>
        <v>7.9958891189552332</v>
      </c>
      <c r="P2122" s="14">
        <f>+AVERAGEIF($C$15:C2122,"&lt;&gt;",$B$15:B2122)</f>
        <v>8.1082358490566051</v>
      </c>
    </row>
    <row r="2123" spans="1:16" x14ac:dyDescent="0.25">
      <c r="A2123" s="1">
        <v>43354</v>
      </c>
      <c r="B2123" s="14">
        <v>8.3550000000000004</v>
      </c>
      <c r="G2123">
        <f t="shared" si="234"/>
        <v>24467.034879097475</v>
      </c>
      <c r="H2123">
        <f t="shared" si="235"/>
        <v>23762.412789433962</v>
      </c>
      <c r="I2123" s="5">
        <f t="shared" si="233"/>
        <v>0</v>
      </c>
      <c r="J2123" s="6">
        <f>+H2123+SUM($B$4:$B$5)-SUM($F$15:F2123)</f>
        <v>27421.345421012891</v>
      </c>
      <c r="K2123" s="10">
        <f t="shared" si="236"/>
        <v>-3.8229058090772927E-3</v>
      </c>
      <c r="L2123" s="10">
        <f>+H2123/SUM($F$15:F2123)-1</f>
        <v>4.4911938585220579E-2</v>
      </c>
      <c r="M2123" s="14">
        <f t="shared" si="239"/>
        <v>0</v>
      </c>
      <c r="N2123" s="14">
        <f t="shared" si="237"/>
        <v>2844.0948880232204</v>
      </c>
      <c r="O2123" s="4">
        <f t="shared" si="238"/>
        <v>7.9958891189552332</v>
      </c>
      <c r="P2123" s="14">
        <f>+AVERAGEIF($C$15:C2123,"&lt;&gt;",$B$15:B2123)</f>
        <v>8.1082358490566051</v>
      </c>
    </row>
    <row r="2124" spans="1:16" x14ac:dyDescent="0.25">
      <c r="A2124" s="1">
        <v>43355</v>
      </c>
      <c r="B2124" s="14">
        <v>8.2929999999999993</v>
      </c>
      <c r="G2124">
        <f t="shared" si="234"/>
        <v>24285.472202555993</v>
      </c>
      <c r="H2124">
        <f t="shared" si="235"/>
        <v>23586.078906376519</v>
      </c>
      <c r="I2124" s="5">
        <f t="shared" si="233"/>
        <v>0</v>
      </c>
      <c r="J2124" s="6">
        <f>+H2124+SUM($B$4:$B$5)-SUM($F$15:F2124)</f>
        <v>27245.011537955448</v>
      </c>
      <c r="K2124" s="10">
        <f t="shared" si="236"/>
        <v>-6.4305335989210954E-3</v>
      </c>
      <c r="L2124" s="10">
        <f>+H2124/SUM($F$15:F2124)-1</f>
        <v>3.7157954121751491E-2</v>
      </c>
      <c r="M2124" s="14">
        <f t="shared" si="239"/>
        <v>0</v>
      </c>
      <c r="N2124" s="14">
        <f t="shared" si="237"/>
        <v>2844.0948880232204</v>
      </c>
      <c r="O2124" s="4">
        <f t="shared" si="238"/>
        <v>7.9958891189552332</v>
      </c>
      <c r="P2124" s="14">
        <f>+AVERAGEIF($C$15:C2124,"&lt;&gt;",$B$15:B2124)</f>
        <v>8.1082358490566051</v>
      </c>
    </row>
    <row r="2125" spans="1:16" x14ac:dyDescent="0.25">
      <c r="A2125" s="1">
        <v>43356</v>
      </c>
      <c r="B2125" s="14">
        <v>8.3610000000000007</v>
      </c>
      <c r="G2125">
        <f t="shared" si="234"/>
        <v>24484.605460698262</v>
      </c>
      <c r="H2125">
        <f t="shared" si="235"/>
        <v>23779.477358762098</v>
      </c>
      <c r="I2125" s="5">
        <f t="shared" si="233"/>
        <v>0</v>
      </c>
      <c r="J2125" s="6">
        <f>+H2125+SUM($B$4:$B$5)-SUM($F$15:F2125)</f>
        <v>27438.409990341032</v>
      </c>
      <c r="K2125" s="10">
        <f t="shared" si="236"/>
        <v>7.0984903829516277E-3</v>
      </c>
      <c r="L2125" s="10">
        <f>+H2125/SUM($F$15:F2125)-1</f>
        <v>4.5662324178459501E-2</v>
      </c>
      <c r="M2125" s="14">
        <f t="shared" si="239"/>
        <v>0</v>
      </c>
      <c r="N2125" s="14">
        <f t="shared" si="237"/>
        <v>2844.0948880232204</v>
      </c>
      <c r="O2125" s="4">
        <f t="shared" si="238"/>
        <v>7.9958891189552332</v>
      </c>
      <c r="P2125" s="14">
        <f>+AVERAGEIF($C$15:C2125,"&lt;&gt;",$B$15:B2125)</f>
        <v>8.1082358490566051</v>
      </c>
    </row>
    <row r="2126" spans="1:16" x14ac:dyDescent="0.25">
      <c r="A2126" s="1">
        <v>43357</v>
      </c>
      <c r="B2126" s="14">
        <v>8.4559999999999995</v>
      </c>
      <c r="G2126">
        <f t="shared" si="234"/>
        <v>24762.806336044072</v>
      </c>
      <c r="H2126">
        <f t="shared" si="235"/>
        <v>24049.666373124299</v>
      </c>
      <c r="I2126" s="5">
        <f t="shared" si="233"/>
        <v>0</v>
      </c>
      <c r="J2126" s="6">
        <f>+H2126+SUM($B$4:$B$5)-SUM($F$15:F2126)</f>
        <v>27708.599004703232</v>
      </c>
      <c r="K2126" s="10">
        <f t="shared" si="236"/>
        <v>9.8471090146008411E-3</v>
      </c>
      <c r="L2126" s="10">
        <f>+H2126/SUM($F$15:F2126)-1</f>
        <v>5.754342940474233E-2</v>
      </c>
      <c r="M2126" s="14">
        <f t="shared" si="239"/>
        <v>0</v>
      </c>
      <c r="N2126" s="14">
        <f t="shared" si="237"/>
        <v>2844.0948880232204</v>
      </c>
      <c r="O2126" s="4">
        <f t="shared" si="238"/>
        <v>7.9958891189552332</v>
      </c>
      <c r="P2126" s="14">
        <f>+AVERAGEIF($C$15:C2126,"&lt;&gt;",$B$15:B2126)</f>
        <v>8.1082358490566051</v>
      </c>
    </row>
    <row r="2127" spans="1:16" x14ac:dyDescent="0.25">
      <c r="A2127" s="1">
        <v>43360</v>
      </c>
      <c r="B2127" s="14">
        <v>8.3460000000000001</v>
      </c>
      <c r="G2127">
        <f t="shared" si="234"/>
        <v>24440.679006696289</v>
      </c>
      <c r="H2127">
        <f t="shared" si="235"/>
        <v>23736.815935441748</v>
      </c>
      <c r="I2127" s="5">
        <f t="shared" si="233"/>
        <v>0</v>
      </c>
      <c r="J2127" s="6">
        <f>+H2127+SUM($B$4:$B$5)-SUM($F$15:F2127)</f>
        <v>27395.748567020673</v>
      </c>
      <c r="K2127" s="10">
        <f t="shared" si="236"/>
        <v>-1.1290734606591135E-2</v>
      </c>
      <c r="L2127" s="10">
        <f>+H2127/SUM($F$15:F2127)-1</f>
        <v>4.3786360195361862E-2</v>
      </c>
      <c r="M2127" s="14">
        <f t="shared" si="239"/>
        <v>0</v>
      </c>
      <c r="N2127" s="14">
        <f t="shared" si="237"/>
        <v>2844.0948880232204</v>
      </c>
      <c r="O2127" s="4">
        <f t="shared" si="238"/>
        <v>7.9958891189552332</v>
      </c>
      <c r="P2127" s="14">
        <f>+AVERAGEIF($C$15:C2127,"&lt;&gt;",$B$15:B2127)</f>
        <v>8.1082358490566051</v>
      </c>
    </row>
    <row r="2128" spans="1:16" x14ac:dyDescent="0.25">
      <c r="A2128" s="1">
        <v>43361</v>
      </c>
      <c r="B2128" s="14">
        <v>8.3810000000000002</v>
      </c>
      <c r="G2128">
        <f t="shared" si="234"/>
        <v>24543.174066034218</v>
      </c>
      <c r="H2128">
        <f t="shared" si="235"/>
        <v>23836.359256522559</v>
      </c>
      <c r="I2128" s="5">
        <f t="shared" ref="I2128:I2191" si="240">+C2128*(MAX($A:$A)-A2128)</f>
        <v>0</v>
      </c>
      <c r="J2128" s="6">
        <f>+H2128+SUM($B$4:$B$5)-SUM($F$15:F2128)</f>
        <v>27495.291888101485</v>
      </c>
      <c r="K2128" s="10">
        <f t="shared" si="236"/>
        <v>3.633531707932347E-3</v>
      </c>
      <c r="L2128" s="10">
        <f>+H2128/SUM($F$15:F2128)-1</f>
        <v>4.8163609489255688E-2</v>
      </c>
      <c r="M2128" s="14">
        <f t="shared" si="239"/>
        <v>0</v>
      </c>
      <c r="N2128" s="14">
        <f t="shared" si="237"/>
        <v>2844.0948880232204</v>
      </c>
      <c r="O2128" s="4">
        <f t="shared" si="238"/>
        <v>7.9958891189552332</v>
      </c>
      <c r="P2128" s="14">
        <f>+AVERAGEIF($C$15:C2128,"&lt;&gt;",$B$15:B2128)</f>
        <v>8.1082358490566051</v>
      </c>
    </row>
    <row r="2129" spans="1:16" x14ac:dyDescent="0.25">
      <c r="A2129" s="1">
        <v>43362</v>
      </c>
      <c r="B2129" s="14">
        <v>8.5120000000000005</v>
      </c>
      <c r="G2129">
        <f t="shared" ref="G2129:G2192" si="241">+(B2129/B2128*G2128)+C2129</f>
        <v>24926.79843098476</v>
      </c>
      <c r="H2129">
        <f t="shared" ref="H2129:H2192" si="242">+(B2129/B2128*H2128)+F2129</f>
        <v>24208.935686853602</v>
      </c>
      <c r="I2129" s="5">
        <f t="shared" si="240"/>
        <v>0</v>
      </c>
      <c r="J2129" s="6">
        <f>+H2129+SUM($B$4:$B$5)-SUM($F$15:F2129)</f>
        <v>27867.868318432527</v>
      </c>
      <c r="K2129" s="10">
        <f t="shared" ref="K2129:K2192" si="243">+J2129/J2128-1</f>
        <v>1.3550553740157678E-2</v>
      </c>
      <c r="L2129" s="10">
        <f>+H2129/SUM($F$15:F2129)-1</f>
        <v>6.4547028274972496E-2</v>
      </c>
      <c r="M2129" s="14">
        <f t="shared" si="239"/>
        <v>0</v>
      </c>
      <c r="N2129" s="14">
        <f t="shared" ref="N2129:N2192" si="244">+M2129+N2128</f>
        <v>2844.0948880232204</v>
      </c>
      <c r="O2129" s="4">
        <f t="shared" ref="O2129:O2192" si="245">((O2128*N2128)+(B2129*M2129))/N2129</f>
        <v>7.9958891189552332</v>
      </c>
      <c r="P2129" s="14">
        <f>+AVERAGEIF($C$15:C2129,"&lt;&gt;",$B$15:B2129)</f>
        <v>8.1082358490566051</v>
      </c>
    </row>
    <row r="2130" spans="1:16" x14ac:dyDescent="0.25">
      <c r="A2130" s="1">
        <v>43363</v>
      </c>
      <c r="B2130" s="14">
        <v>8.5220000000000002</v>
      </c>
      <c r="G2130">
        <f t="shared" si="241"/>
        <v>24956.08273365274</v>
      </c>
      <c r="H2130">
        <f t="shared" si="242"/>
        <v>24237.376635733835</v>
      </c>
      <c r="I2130" s="5">
        <f t="shared" si="240"/>
        <v>0</v>
      </c>
      <c r="J2130" s="6">
        <f>+H2130+SUM($B$4:$B$5)-SUM($F$15:F2130)</f>
        <v>27896.309267312761</v>
      </c>
      <c r="K2130" s="10">
        <f t="shared" si="243"/>
        <v>1.0205642051717145E-3</v>
      </c>
      <c r="L2130" s="10">
        <f>+H2130/SUM($F$15:F2130)-1</f>
        <v>6.5797670930370922E-2</v>
      </c>
      <c r="M2130" s="14">
        <f t="shared" si="239"/>
        <v>0</v>
      </c>
      <c r="N2130" s="14">
        <f t="shared" si="244"/>
        <v>2844.0948880232204</v>
      </c>
      <c r="O2130" s="4">
        <f t="shared" si="245"/>
        <v>7.9958891189552332</v>
      </c>
      <c r="P2130" s="14">
        <f>+AVERAGEIF($C$15:C2130,"&lt;&gt;",$B$15:B2130)</f>
        <v>8.1082358490566051</v>
      </c>
    </row>
    <row r="2131" spans="1:16" x14ac:dyDescent="0.25">
      <c r="A2131" s="1">
        <v>43364</v>
      </c>
      <c r="B2131" s="14">
        <v>8.6170000000000009</v>
      </c>
      <c r="G2131">
        <f t="shared" si="241"/>
        <v>25234.28360899855</v>
      </c>
      <c r="H2131">
        <f t="shared" si="242"/>
        <v>24507.565650096039</v>
      </c>
      <c r="I2131" s="5">
        <f t="shared" si="240"/>
        <v>0</v>
      </c>
      <c r="J2131" s="6">
        <f>+H2131+SUM($B$4:$B$5)-SUM($F$15:F2131)</f>
        <v>28166.498281674969</v>
      </c>
      <c r="K2131" s="10">
        <f t="shared" si="243"/>
        <v>9.6854752997308502E-3</v>
      </c>
      <c r="L2131" s="10">
        <f>+H2131/SUM($F$15:F2131)-1</f>
        <v>7.7678776156653973E-2</v>
      </c>
      <c r="M2131" s="14">
        <f t="shared" ref="M2131:M2194" si="246">+F2131/B2131</f>
        <v>0</v>
      </c>
      <c r="N2131" s="14">
        <f t="shared" si="244"/>
        <v>2844.0948880232204</v>
      </c>
      <c r="O2131" s="4">
        <f t="shared" si="245"/>
        <v>7.9958891189552332</v>
      </c>
      <c r="P2131" s="14">
        <f>+AVERAGEIF($C$15:C2131,"&lt;&gt;",$B$15:B2131)</f>
        <v>8.1082358490566051</v>
      </c>
    </row>
    <row r="2132" spans="1:16" x14ac:dyDescent="0.25">
      <c r="A2132" s="1">
        <v>43367</v>
      </c>
      <c r="B2132" s="14">
        <v>8.5289999999999999</v>
      </c>
      <c r="G2132">
        <f t="shared" si="241"/>
        <v>24976.581745520321</v>
      </c>
      <c r="H2132">
        <f t="shared" si="242"/>
        <v>24257.285299949996</v>
      </c>
      <c r="I2132" s="5">
        <f t="shared" si="240"/>
        <v>0</v>
      </c>
      <c r="J2132" s="6">
        <f>+H2132+SUM($B$4:$B$5)-SUM($F$15:F2132)</f>
        <v>27916.217931528925</v>
      </c>
      <c r="K2132" s="10">
        <f t="shared" si="243"/>
        <v>-8.8857460250525433E-3</v>
      </c>
      <c r="L2132" s="10">
        <f>+H2132/SUM($F$15:F2132)-1</f>
        <v>6.6673120789149554E-2</v>
      </c>
      <c r="M2132" s="14">
        <f t="shared" si="246"/>
        <v>0</v>
      </c>
      <c r="N2132" s="14">
        <f t="shared" si="244"/>
        <v>2844.0948880232204</v>
      </c>
      <c r="O2132" s="4">
        <f t="shared" si="245"/>
        <v>7.9958891189552332</v>
      </c>
      <c r="P2132" s="14">
        <f>+AVERAGEIF($C$15:C2132,"&lt;&gt;",$B$15:B2132)</f>
        <v>8.1082358490566051</v>
      </c>
    </row>
    <row r="2133" spans="1:16" x14ac:dyDescent="0.25">
      <c r="A2133" s="1">
        <v>43368</v>
      </c>
      <c r="B2133" s="14">
        <v>8.5359999999999996</v>
      </c>
      <c r="G2133">
        <f t="shared" si="241"/>
        <v>24997.08075738791</v>
      </c>
      <c r="H2133">
        <f t="shared" si="242"/>
        <v>24277.193964166159</v>
      </c>
      <c r="I2133" s="5">
        <f t="shared" si="240"/>
        <v>0</v>
      </c>
      <c r="J2133" s="6">
        <f>+H2133+SUM($B$4:$B$5)-SUM($F$15:F2133)</f>
        <v>27936.126595745089</v>
      </c>
      <c r="K2133" s="10">
        <f t="shared" si="243"/>
        <v>7.1315764424095818E-4</v>
      </c>
      <c r="L2133" s="10">
        <f>+H2133/SUM($F$15:F2133)-1</f>
        <v>6.7548570647928408E-2</v>
      </c>
      <c r="M2133" s="14">
        <f t="shared" si="246"/>
        <v>0</v>
      </c>
      <c r="N2133" s="14">
        <f t="shared" si="244"/>
        <v>2844.0948880232204</v>
      </c>
      <c r="O2133" s="4">
        <f t="shared" si="245"/>
        <v>7.9958891189552332</v>
      </c>
      <c r="P2133" s="14">
        <f>+AVERAGEIF($C$15:C2133,"&lt;&gt;",$B$15:B2133)</f>
        <v>8.1082358490566051</v>
      </c>
    </row>
    <row r="2134" spans="1:16" x14ac:dyDescent="0.25">
      <c r="A2134" s="1">
        <v>43369</v>
      </c>
      <c r="B2134" s="14">
        <v>8.5869999999999997</v>
      </c>
      <c r="G2134">
        <f t="shared" si="241"/>
        <v>25146.43070099461</v>
      </c>
      <c r="H2134">
        <f t="shared" si="242"/>
        <v>24422.242803455345</v>
      </c>
      <c r="I2134" s="5">
        <f t="shared" si="240"/>
        <v>0</v>
      </c>
      <c r="J2134" s="6">
        <f>+H2134+SUM($B$4:$B$5)-SUM($F$15:F2134)</f>
        <v>28081.175435034274</v>
      </c>
      <c r="K2134" s="10">
        <f t="shared" si="243"/>
        <v>5.1921600080118147E-3</v>
      </c>
      <c r="L2134" s="10">
        <f>+H2134/SUM($F$15:F2134)-1</f>
        <v>7.392684819045936E-2</v>
      </c>
      <c r="M2134" s="14">
        <f t="shared" si="246"/>
        <v>0</v>
      </c>
      <c r="N2134" s="14">
        <f t="shared" si="244"/>
        <v>2844.0948880232204</v>
      </c>
      <c r="O2134" s="4">
        <f t="shared" si="245"/>
        <v>7.9958891189552332</v>
      </c>
      <c r="P2134" s="14">
        <f>+AVERAGEIF($C$15:C2134,"&lt;&gt;",$B$15:B2134)</f>
        <v>8.1082358490566051</v>
      </c>
    </row>
    <row r="2135" spans="1:16" x14ac:dyDescent="0.25">
      <c r="A2135" s="1">
        <v>43370</v>
      </c>
      <c r="B2135" s="14">
        <v>8.6679999999999993</v>
      </c>
      <c r="G2135">
        <f t="shared" si="241"/>
        <v>25383.633552605246</v>
      </c>
      <c r="H2135">
        <f t="shared" si="242"/>
        <v>24652.614489385222</v>
      </c>
      <c r="I2135" s="5">
        <f t="shared" si="240"/>
        <v>0</v>
      </c>
      <c r="J2135" s="6">
        <f>+H2135+SUM($B$4:$B$5)-SUM($F$15:F2135)</f>
        <v>28311.547120964147</v>
      </c>
      <c r="K2135" s="10">
        <f t="shared" si="243"/>
        <v>8.2037764573936744E-3</v>
      </c>
      <c r="L2135" s="10">
        <f>+H2135/SUM($F$15:F2135)-1</f>
        <v>8.4057053699184925E-2</v>
      </c>
      <c r="M2135" s="14">
        <f t="shared" si="246"/>
        <v>0</v>
      </c>
      <c r="N2135" s="14">
        <f t="shared" si="244"/>
        <v>2844.0948880232204</v>
      </c>
      <c r="O2135" s="4">
        <f t="shared" si="245"/>
        <v>7.9958891189552332</v>
      </c>
      <c r="P2135" s="14">
        <f>+AVERAGEIF($C$15:C2135,"&lt;&gt;",$B$15:B2135)</f>
        <v>8.1082358490566051</v>
      </c>
    </row>
    <row r="2136" spans="1:16" x14ac:dyDescent="0.25">
      <c r="A2136" s="1">
        <v>43371</v>
      </c>
      <c r="B2136" s="14">
        <v>8.6969999999999992</v>
      </c>
      <c r="G2136">
        <f t="shared" si="241"/>
        <v>25468.558030342389</v>
      </c>
      <c r="H2136">
        <f t="shared" si="242"/>
        <v>24735.093241137893</v>
      </c>
      <c r="I2136" s="5">
        <f t="shared" si="240"/>
        <v>0</v>
      </c>
      <c r="J2136" s="6">
        <f>+H2136+SUM($B$4:$B$5)-SUM($F$15:F2136)</f>
        <v>28394.025872716818</v>
      </c>
      <c r="K2136" s="10">
        <f t="shared" si="243"/>
        <v>2.9132548426362703E-3</v>
      </c>
      <c r="L2136" s="10">
        <f>+H2136/SUM($F$15:F2136)-1</f>
        <v>8.7683917399839606E-2</v>
      </c>
      <c r="M2136" s="14">
        <f t="shared" si="246"/>
        <v>0</v>
      </c>
      <c r="N2136" s="14">
        <f t="shared" si="244"/>
        <v>2844.0948880232204</v>
      </c>
      <c r="O2136" s="4">
        <f t="shared" si="245"/>
        <v>7.9958891189552332</v>
      </c>
      <c r="P2136" s="14">
        <f>+AVERAGEIF($C$15:C2136,"&lt;&gt;",$B$15:B2136)</f>
        <v>8.1082358490566051</v>
      </c>
    </row>
    <row r="2137" spans="1:16" x14ac:dyDescent="0.25">
      <c r="A2137" s="1">
        <v>43374</v>
      </c>
      <c r="B2137" s="14">
        <v>8.7159999999999993</v>
      </c>
      <c r="G2137">
        <f t="shared" si="241"/>
        <v>25524.198205411551</v>
      </c>
      <c r="H2137">
        <f t="shared" si="242"/>
        <v>24789.131044010333</v>
      </c>
      <c r="I2137" s="5">
        <f t="shared" si="240"/>
        <v>0</v>
      </c>
      <c r="J2137" s="6">
        <f>+H2137+SUM($B$4:$B$5)-SUM($F$15:F2137)</f>
        <v>28448.063675589263</v>
      </c>
      <c r="K2137" s="10">
        <f t="shared" si="243"/>
        <v>1.9031398757851647E-3</v>
      </c>
      <c r="L2137" s="10">
        <f>+H2137/SUM($F$15:F2137)-1</f>
        <v>9.0060138445096305E-2</v>
      </c>
      <c r="M2137" s="14">
        <f t="shared" si="246"/>
        <v>0</v>
      </c>
      <c r="N2137" s="14">
        <f t="shared" si="244"/>
        <v>2844.0948880232204</v>
      </c>
      <c r="O2137" s="4">
        <f t="shared" si="245"/>
        <v>7.9958891189552332</v>
      </c>
      <c r="P2137" s="14">
        <f>+AVERAGEIF($C$15:C2137,"&lt;&gt;",$B$15:B2137)</f>
        <v>8.1082358490566051</v>
      </c>
    </row>
    <row r="2138" spans="1:16" x14ac:dyDescent="0.25">
      <c r="A2138" s="1">
        <v>43375</v>
      </c>
      <c r="B2138" s="14">
        <v>8.6170000000000009</v>
      </c>
      <c r="G2138">
        <f t="shared" si="241"/>
        <v>25234.283608998554</v>
      </c>
      <c r="H2138">
        <f t="shared" si="242"/>
        <v>24507.565650096039</v>
      </c>
      <c r="I2138" s="5">
        <f t="shared" si="240"/>
        <v>0</v>
      </c>
      <c r="J2138" s="6">
        <f>+H2138+SUM($B$4:$B$5)-SUM($F$15:F2138)</f>
        <v>28166.498281674969</v>
      </c>
      <c r="K2138" s="10">
        <f t="shared" si="243"/>
        <v>-9.8975240327481284E-3</v>
      </c>
      <c r="L2138" s="10">
        <f>+H2138/SUM($F$15:F2138)-1</f>
        <v>7.7678776156653973E-2</v>
      </c>
      <c r="M2138" s="14">
        <f t="shared" si="246"/>
        <v>0</v>
      </c>
      <c r="N2138" s="14">
        <f t="shared" si="244"/>
        <v>2844.0948880232204</v>
      </c>
      <c r="O2138" s="4">
        <f t="shared" si="245"/>
        <v>7.9958891189552332</v>
      </c>
      <c r="P2138" s="14">
        <f>+AVERAGEIF($C$15:C2138,"&lt;&gt;",$B$15:B2138)</f>
        <v>8.1082358490566051</v>
      </c>
    </row>
    <row r="2139" spans="1:16" x14ac:dyDescent="0.25">
      <c r="A2139" s="1">
        <v>43376</v>
      </c>
      <c r="B2139" s="14">
        <v>8.6430000000000007</v>
      </c>
      <c r="G2139">
        <f t="shared" si="241"/>
        <v>25310.422795935301</v>
      </c>
      <c r="H2139">
        <f t="shared" si="242"/>
        <v>24581.51211718464</v>
      </c>
      <c r="I2139" s="5">
        <f t="shared" si="240"/>
        <v>0</v>
      </c>
      <c r="J2139" s="6">
        <f>+H2139+SUM($B$4:$B$5)-SUM($F$15:F2139)</f>
        <v>28240.44474876357</v>
      </c>
      <c r="K2139" s="10">
        <f t="shared" si="243"/>
        <v>2.6253340528563651E-3</v>
      </c>
      <c r="L2139" s="10">
        <f>+H2139/SUM($F$15:F2139)-1</f>
        <v>8.0930447060689303E-2</v>
      </c>
      <c r="M2139" s="14">
        <f t="shared" si="246"/>
        <v>0</v>
      </c>
      <c r="N2139" s="14">
        <f t="shared" si="244"/>
        <v>2844.0948880232204</v>
      </c>
      <c r="O2139" s="4">
        <f t="shared" si="245"/>
        <v>7.9958891189552332</v>
      </c>
      <c r="P2139" s="14">
        <f>+AVERAGEIF($C$15:C2139,"&lt;&gt;",$B$15:B2139)</f>
        <v>8.1082358490566051</v>
      </c>
    </row>
    <row r="2140" spans="1:16" x14ac:dyDescent="0.25">
      <c r="A2140" s="1">
        <v>43377</v>
      </c>
      <c r="B2140" s="14">
        <v>8.4559999999999995</v>
      </c>
      <c r="G2140">
        <f t="shared" si="241"/>
        <v>24762.806336044068</v>
      </c>
      <c r="H2140">
        <f t="shared" si="242"/>
        <v>24049.666373124299</v>
      </c>
      <c r="I2140" s="5">
        <f t="shared" si="240"/>
        <v>0</v>
      </c>
      <c r="J2140" s="6">
        <f>+H2140+SUM($B$4:$B$5)-SUM($F$15:F2140)</f>
        <v>27708.599004703232</v>
      </c>
      <c r="K2140" s="10">
        <f t="shared" si="243"/>
        <v>-1.8832767996106781E-2</v>
      </c>
      <c r="L2140" s="10">
        <f>+H2140/SUM($F$15:F2140)-1</f>
        <v>5.754342940474233E-2</v>
      </c>
      <c r="M2140" s="14">
        <f t="shared" si="246"/>
        <v>0</v>
      </c>
      <c r="N2140" s="14">
        <f t="shared" si="244"/>
        <v>2844.0948880232204</v>
      </c>
      <c r="O2140" s="4">
        <f t="shared" si="245"/>
        <v>7.9958891189552332</v>
      </c>
      <c r="P2140" s="14">
        <f>+AVERAGEIF($C$15:C2140,"&lt;&gt;",$B$15:B2140)</f>
        <v>8.1082358490566051</v>
      </c>
    </row>
    <row r="2141" spans="1:16" x14ac:dyDescent="0.25">
      <c r="A2141" s="1">
        <v>43378</v>
      </c>
      <c r="B2141" s="14">
        <v>8.4239999999999995</v>
      </c>
      <c r="G2141">
        <f t="shared" si="241"/>
        <v>24669.096567506531</v>
      </c>
      <c r="H2141">
        <f t="shared" si="242"/>
        <v>23958.655336707558</v>
      </c>
      <c r="I2141" s="5">
        <f t="shared" si="240"/>
        <v>0</v>
      </c>
      <c r="J2141" s="6">
        <f>+H2141+SUM($B$4:$B$5)-SUM($F$15:F2141)</f>
        <v>27617.587968286483</v>
      </c>
      <c r="K2141" s="10">
        <f t="shared" si="243"/>
        <v>-3.2845773400993483E-3</v>
      </c>
      <c r="L2141" s="10">
        <f>+H2141/SUM($F$15:F2141)-1</f>
        <v>5.3541372907468077E-2</v>
      </c>
      <c r="M2141" s="14">
        <f t="shared" si="246"/>
        <v>0</v>
      </c>
      <c r="N2141" s="14">
        <f t="shared" si="244"/>
        <v>2844.0948880232204</v>
      </c>
      <c r="O2141" s="4">
        <f t="shared" si="245"/>
        <v>7.9958891189552332</v>
      </c>
      <c r="P2141" s="14">
        <f>+AVERAGEIF($C$15:C2141,"&lt;&gt;",$B$15:B2141)</f>
        <v>8.1082358490566051</v>
      </c>
    </row>
    <row r="2142" spans="1:16" x14ac:dyDescent="0.25">
      <c r="A2142" s="1">
        <v>43381</v>
      </c>
      <c r="B2142" s="14">
        <v>8.39</v>
      </c>
      <c r="C2142">
        <f>+$B$3</f>
        <v>200</v>
      </c>
      <c r="D2142" s="7">
        <f>+$D$11</f>
        <v>2.223157894736842</v>
      </c>
      <c r="E2142">
        <v>1.54</v>
      </c>
      <c r="F2142" s="6">
        <f>+C2142-D2142-E2142</f>
        <v>196.23684210526318</v>
      </c>
      <c r="G2142">
        <f t="shared" si="241"/>
        <v>24769.5299384354</v>
      </c>
      <c r="H2142">
        <f t="shared" si="242"/>
        <v>24058.192952620033</v>
      </c>
      <c r="I2142" s="5">
        <f t="shared" si="240"/>
        <v>342400</v>
      </c>
      <c r="J2142" s="6">
        <f>+H2142+SUM($B$4:$B$5)-SUM($F$15:F2142)</f>
        <v>27520.888742093699</v>
      </c>
      <c r="K2142" s="10">
        <f t="shared" si="243"/>
        <v>-3.5013639244608763E-3</v>
      </c>
      <c r="L2142" s="10">
        <f>+H2142/SUM($F$15:F2142)-1</f>
        <v>4.8867501246258271E-2</v>
      </c>
      <c r="M2142" s="14">
        <f t="shared" si="246"/>
        <v>23.389373314095728</v>
      </c>
      <c r="N2142" s="14">
        <f t="shared" si="244"/>
        <v>2867.4842613373162</v>
      </c>
      <c r="O2142" s="4">
        <f t="shared" si="245"/>
        <v>7.9991037857794565</v>
      </c>
      <c r="P2142" s="14">
        <f>+AVERAGEIF($C$15:C2142,"&lt;&gt;",$B$15:B2142)</f>
        <v>8.110869158878506</v>
      </c>
    </row>
    <row r="2143" spans="1:16" x14ac:dyDescent="0.25">
      <c r="A2143" s="1">
        <v>43382</v>
      </c>
      <c r="B2143" s="14">
        <v>8.3870000000000005</v>
      </c>
      <c r="G2143">
        <f t="shared" si="241"/>
        <v>24760.673133928212</v>
      </c>
      <c r="H2143">
        <f t="shared" si="242"/>
        <v>24049.59049983602</v>
      </c>
      <c r="I2143" s="5">
        <f t="shared" si="240"/>
        <v>0</v>
      </c>
      <c r="J2143" s="6">
        <f>+H2143+SUM($B$4:$B$5)-SUM($F$15:F2143)</f>
        <v>27512.286289309686</v>
      </c>
      <c r="K2143" s="10">
        <f t="shared" si="243"/>
        <v>-3.1257903277137622E-4</v>
      </c>
      <c r="L2143" s="10">
        <f>+H2143/SUM($F$15:F2143)-1</f>
        <v>4.8492459231509688E-2</v>
      </c>
      <c r="M2143" s="14">
        <f t="shared" si="246"/>
        <v>0</v>
      </c>
      <c r="N2143" s="14">
        <f t="shared" si="244"/>
        <v>2867.4842613373162</v>
      </c>
      <c r="O2143" s="4">
        <f t="shared" si="245"/>
        <v>7.9991037857794565</v>
      </c>
      <c r="P2143" s="14">
        <f>+AVERAGEIF($C$15:C2143,"&lt;&gt;",$B$15:B2143)</f>
        <v>8.110869158878506</v>
      </c>
    </row>
    <row r="2144" spans="1:16" x14ac:dyDescent="0.25">
      <c r="A2144" s="1">
        <v>43383</v>
      </c>
      <c r="B2144" s="14">
        <v>8.2739999999999991</v>
      </c>
      <c r="G2144">
        <f t="shared" si="241"/>
        <v>24427.066830824133</v>
      </c>
      <c r="H2144">
        <f t="shared" si="242"/>
        <v>23725.564778304899</v>
      </c>
      <c r="I2144" s="5">
        <f t="shared" si="240"/>
        <v>0</v>
      </c>
      <c r="J2144" s="6">
        <f>+H2144+SUM($B$4:$B$5)-SUM($F$15:F2144)</f>
        <v>27188.260567778565</v>
      </c>
      <c r="K2144" s="10">
        <f t="shared" si="243"/>
        <v>-1.1777491631330794E-2</v>
      </c>
      <c r="L2144" s="10">
        <f>+H2144/SUM($F$15:F2144)-1</f>
        <v>3.4365876675987783E-2</v>
      </c>
      <c r="M2144" s="14">
        <f t="shared" si="246"/>
        <v>0</v>
      </c>
      <c r="N2144" s="14">
        <f t="shared" si="244"/>
        <v>2867.4842613373162</v>
      </c>
      <c r="O2144" s="4">
        <f t="shared" si="245"/>
        <v>7.9991037857794565</v>
      </c>
      <c r="P2144" s="14">
        <f>+AVERAGEIF($C$15:C2144,"&lt;&gt;",$B$15:B2144)</f>
        <v>8.110869158878506</v>
      </c>
    </row>
    <row r="2145" spans="1:16" x14ac:dyDescent="0.25">
      <c r="A2145" s="1">
        <v>43384</v>
      </c>
      <c r="B2145" s="14">
        <v>8.0169999999999995</v>
      </c>
      <c r="G2145">
        <f t="shared" si="241"/>
        <v>23668.333911375037</v>
      </c>
      <c r="H2145">
        <f t="shared" si="242"/>
        <v>22988.621323141211</v>
      </c>
      <c r="I2145" s="5">
        <f t="shared" si="240"/>
        <v>0</v>
      </c>
      <c r="J2145" s="6">
        <f>+H2145+SUM($B$4:$B$5)-SUM($F$15:F2145)</f>
        <v>26451.317112614877</v>
      </c>
      <c r="K2145" s="10">
        <f t="shared" si="243"/>
        <v>-2.7105207901275463E-2</v>
      </c>
      <c r="L2145" s="10">
        <f>+H2145/SUM($F$15:F2145)-1</f>
        <v>2.2372774125447581E-3</v>
      </c>
      <c r="M2145" s="14">
        <f t="shared" si="246"/>
        <v>0</v>
      </c>
      <c r="N2145" s="14">
        <f t="shared" si="244"/>
        <v>2867.4842613373162</v>
      </c>
      <c r="O2145" s="4">
        <f t="shared" si="245"/>
        <v>7.9991037857794565</v>
      </c>
      <c r="P2145" s="14">
        <f>+AVERAGEIF($C$15:C2145,"&lt;&gt;",$B$15:B2145)</f>
        <v>8.110869158878506</v>
      </c>
    </row>
    <row r="2146" spans="1:16" x14ac:dyDescent="0.25">
      <c r="A2146" s="1">
        <v>43385</v>
      </c>
      <c r="B2146" s="14">
        <v>8.2210000000000001</v>
      </c>
      <c r="G2146">
        <f t="shared" si="241"/>
        <v>24270.596617863812</v>
      </c>
      <c r="H2146">
        <f t="shared" si="242"/>
        <v>23573.588112454025</v>
      </c>
      <c r="I2146" s="5">
        <f t="shared" si="240"/>
        <v>0</v>
      </c>
      <c r="J2146" s="6">
        <f>+H2146+SUM($B$4:$B$5)-SUM($F$15:F2146)</f>
        <v>27036.283901927691</v>
      </c>
      <c r="K2146" s="10">
        <f t="shared" si="243"/>
        <v>2.2114845428012231E-2</v>
      </c>
      <c r="L2146" s="10">
        <f>+H2146/SUM($F$15:F2146)-1</f>
        <v>2.7740134415433548E-2</v>
      </c>
      <c r="M2146" s="14">
        <f t="shared" si="246"/>
        <v>0</v>
      </c>
      <c r="N2146" s="14">
        <f t="shared" si="244"/>
        <v>2867.4842613373162</v>
      </c>
      <c r="O2146" s="4">
        <f t="shared" si="245"/>
        <v>7.9991037857794565</v>
      </c>
      <c r="P2146" s="14">
        <f>+AVERAGEIF($C$15:C2146,"&lt;&gt;",$B$15:B2146)</f>
        <v>8.110869158878506</v>
      </c>
    </row>
    <row r="2147" spans="1:16" x14ac:dyDescent="0.25">
      <c r="A2147" s="1">
        <v>43388</v>
      </c>
      <c r="B2147" s="14">
        <v>8.1460000000000008</v>
      </c>
      <c r="G2147">
        <f t="shared" si="241"/>
        <v>24049.176505184118</v>
      </c>
      <c r="H2147">
        <f t="shared" si="242"/>
        <v>23358.526792853729</v>
      </c>
      <c r="I2147" s="5">
        <f t="shared" si="240"/>
        <v>0</v>
      </c>
      <c r="J2147" s="6">
        <f>+H2147+SUM($B$4:$B$5)-SUM($F$15:F2147)</f>
        <v>26821.222582327395</v>
      </c>
      <c r="K2147" s="10">
        <f t="shared" si="243"/>
        <v>-7.9545443589961184E-3</v>
      </c>
      <c r="L2147" s="10">
        <f>+H2147/SUM($F$15:F2147)-1</f>
        <v>1.8364084046724516E-2</v>
      </c>
      <c r="M2147" s="14">
        <f t="shared" si="246"/>
        <v>0</v>
      </c>
      <c r="N2147" s="14">
        <f t="shared" si="244"/>
        <v>2867.4842613373162</v>
      </c>
      <c r="O2147" s="4">
        <f t="shared" si="245"/>
        <v>7.9991037857794565</v>
      </c>
      <c r="P2147" s="14">
        <f>+AVERAGEIF($C$15:C2147,"&lt;&gt;",$B$15:B2147)</f>
        <v>8.110869158878506</v>
      </c>
    </row>
    <row r="2148" spans="1:16" x14ac:dyDescent="0.25">
      <c r="A2148" s="1">
        <v>43389</v>
      </c>
      <c r="B2148" s="14">
        <v>8.2460000000000004</v>
      </c>
      <c r="G2148">
        <f t="shared" si="241"/>
        <v>24344.40332209038</v>
      </c>
      <c r="H2148">
        <f t="shared" si="242"/>
        <v>23645.275218987459</v>
      </c>
      <c r="I2148" s="5">
        <f t="shared" si="240"/>
        <v>0</v>
      </c>
      <c r="J2148" s="6">
        <f>+H2148+SUM($B$4:$B$5)-SUM($F$15:F2148)</f>
        <v>27107.971008461125</v>
      </c>
      <c r="K2148" s="10">
        <f t="shared" si="243"/>
        <v>1.0691101990357055E-2</v>
      </c>
      <c r="L2148" s="10">
        <f>+H2148/SUM($F$15:F2148)-1</f>
        <v>3.0865484538336707E-2</v>
      </c>
      <c r="M2148" s="14">
        <f t="shared" si="246"/>
        <v>0</v>
      </c>
      <c r="N2148" s="14">
        <f t="shared" si="244"/>
        <v>2867.4842613373162</v>
      </c>
      <c r="O2148" s="4">
        <f t="shared" si="245"/>
        <v>7.9991037857794565</v>
      </c>
      <c r="P2148" s="14">
        <f>+AVERAGEIF($C$15:C2148,"&lt;&gt;",$B$15:B2148)</f>
        <v>8.110869158878506</v>
      </c>
    </row>
    <row r="2149" spans="1:16" x14ac:dyDescent="0.25">
      <c r="A2149" s="1">
        <v>43390</v>
      </c>
      <c r="B2149" s="14">
        <v>8.282</v>
      </c>
      <c r="G2149">
        <f t="shared" si="241"/>
        <v>24450.684976176632</v>
      </c>
      <c r="H2149">
        <f t="shared" si="242"/>
        <v>23748.504652395601</v>
      </c>
      <c r="I2149" s="5">
        <f t="shared" si="240"/>
        <v>0</v>
      </c>
      <c r="J2149" s="6">
        <f>+H2149+SUM($B$4:$B$5)-SUM($F$15:F2149)</f>
        <v>27211.200441869263</v>
      </c>
      <c r="K2149" s="10">
        <f t="shared" si="243"/>
        <v>3.8080841010166289E-3</v>
      </c>
      <c r="L2149" s="10">
        <f>+H2149/SUM($F$15:F2149)-1</f>
        <v>3.5365988715317043E-2</v>
      </c>
      <c r="M2149" s="14">
        <f t="shared" si="246"/>
        <v>0</v>
      </c>
      <c r="N2149" s="14">
        <f t="shared" si="244"/>
        <v>2867.4842613373162</v>
      </c>
      <c r="O2149" s="4">
        <f t="shared" si="245"/>
        <v>7.9991037857794565</v>
      </c>
      <c r="P2149" s="14">
        <f>+AVERAGEIF($C$15:C2149,"&lt;&gt;",$B$15:B2149)</f>
        <v>8.110869158878506</v>
      </c>
    </row>
    <row r="2150" spans="1:16" x14ac:dyDescent="0.25">
      <c r="A2150" s="1">
        <v>43391</v>
      </c>
      <c r="B2150" s="14">
        <v>8.1820000000000004</v>
      </c>
      <c r="G2150">
        <f t="shared" si="241"/>
        <v>24155.458159270369</v>
      </c>
      <c r="H2150">
        <f t="shared" si="242"/>
        <v>23461.75622626187</v>
      </c>
      <c r="I2150" s="5">
        <f t="shared" si="240"/>
        <v>0</v>
      </c>
      <c r="J2150" s="6">
        <f>+H2150+SUM($B$4:$B$5)-SUM($F$15:F2150)</f>
        <v>26924.45201573554</v>
      </c>
      <c r="K2150" s="10">
        <f t="shared" si="243"/>
        <v>-1.0537882249858743E-2</v>
      </c>
      <c r="L2150" s="10">
        <f>+H2150/SUM($F$15:F2150)-1</f>
        <v>2.2864588223704851E-2</v>
      </c>
      <c r="M2150" s="14">
        <f t="shared" si="246"/>
        <v>0</v>
      </c>
      <c r="N2150" s="14">
        <f t="shared" si="244"/>
        <v>2867.4842613373162</v>
      </c>
      <c r="O2150" s="4">
        <f t="shared" si="245"/>
        <v>7.9991037857794565</v>
      </c>
      <c r="P2150" s="14">
        <f>+AVERAGEIF($C$15:C2150,"&lt;&gt;",$B$15:B2150)</f>
        <v>8.110869158878506</v>
      </c>
    </row>
    <row r="2151" spans="1:16" x14ac:dyDescent="0.25">
      <c r="A2151" s="1">
        <v>43392</v>
      </c>
      <c r="B2151" s="14">
        <v>8.1969999999999992</v>
      </c>
      <c r="G2151">
        <f t="shared" si="241"/>
        <v>24199.742181806305</v>
      </c>
      <c r="H2151">
        <f t="shared" si="242"/>
        <v>23504.768490181927</v>
      </c>
      <c r="I2151" s="5">
        <f t="shared" si="240"/>
        <v>0</v>
      </c>
      <c r="J2151" s="6">
        <f>+H2151+SUM($B$4:$B$5)-SUM($F$15:F2151)</f>
        <v>26967.464279655596</v>
      </c>
      <c r="K2151" s="10">
        <f t="shared" si="243"/>
        <v>1.5975167812112279E-3</v>
      </c>
      <c r="L2151" s="10">
        <f>+H2151/SUM($F$15:F2151)-1</f>
        <v>2.4739798297446436E-2</v>
      </c>
      <c r="M2151" s="14">
        <f t="shared" si="246"/>
        <v>0</v>
      </c>
      <c r="N2151" s="14">
        <f t="shared" si="244"/>
        <v>2867.4842613373162</v>
      </c>
      <c r="O2151" s="4">
        <f t="shared" si="245"/>
        <v>7.9991037857794565</v>
      </c>
      <c r="P2151" s="14">
        <f>+AVERAGEIF($C$15:C2151,"&lt;&gt;",$B$15:B2151)</f>
        <v>8.110869158878506</v>
      </c>
    </row>
    <row r="2152" spans="1:16" x14ac:dyDescent="0.25">
      <c r="A2152" s="1">
        <v>43395</v>
      </c>
      <c r="B2152" s="14">
        <v>8.3179999999999996</v>
      </c>
      <c r="G2152">
        <f t="shared" si="241"/>
        <v>24556.966630262879</v>
      </c>
      <c r="H2152">
        <f t="shared" si="242"/>
        <v>23851.734085803739</v>
      </c>
      <c r="I2152" s="5">
        <f t="shared" si="240"/>
        <v>0</v>
      </c>
      <c r="J2152" s="6">
        <f>+H2152+SUM($B$4:$B$5)-SUM($F$15:F2152)</f>
        <v>27314.429875277401</v>
      </c>
      <c r="K2152" s="10">
        <f t="shared" si="243"/>
        <v>1.28660815871946E-2</v>
      </c>
      <c r="L2152" s="10">
        <f>+H2152/SUM($F$15:F2152)-1</f>
        <v>3.9866492892297156E-2</v>
      </c>
      <c r="M2152" s="14">
        <f t="shared" si="246"/>
        <v>0</v>
      </c>
      <c r="N2152" s="14">
        <f t="shared" si="244"/>
        <v>2867.4842613373162</v>
      </c>
      <c r="O2152" s="4">
        <f t="shared" si="245"/>
        <v>7.9991037857794565</v>
      </c>
      <c r="P2152" s="14">
        <f>+AVERAGEIF($C$15:C2152,"&lt;&gt;",$B$15:B2152)</f>
        <v>8.110869158878506</v>
      </c>
    </row>
    <row r="2153" spans="1:16" x14ac:dyDescent="0.25">
      <c r="A2153" s="1">
        <v>43396</v>
      </c>
      <c r="B2153" s="14">
        <v>8.1419999999999995</v>
      </c>
      <c r="G2153">
        <f t="shared" si="241"/>
        <v>24037.367432507857</v>
      </c>
      <c r="H2153">
        <f t="shared" si="242"/>
        <v>23347.056855808372</v>
      </c>
      <c r="I2153" s="5">
        <f t="shared" si="240"/>
        <v>0</v>
      </c>
      <c r="J2153" s="6">
        <f>+H2153+SUM($B$4:$B$5)-SUM($F$15:F2153)</f>
        <v>26809.752645282042</v>
      </c>
      <c r="K2153" s="10">
        <f t="shared" si="243"/>
        <v>-1.8476579313564501E-2</v>
      </c>
      <c r="L2153" s="10">
        <f>+H2153/SUM($F$15:F2153)-1</f>
        <v>1.7864028027059664E-2</v>
      </c>
      <c r="M2153" s="14">
        <f t="shared" si="246"/>
        <v>0</v>
      </c>
      <c r="N2153" s="14">
        <f t="shared" si="244"/>
        <v>2867.4842613373162</v>
      </c>
      <c r="O2153" s="4">
        <f t="shared" si="245"/>
        <v>7.9991037857794565</v>
      </c>
      <c r="P2153" s="14">
        <f>+AVERAGEIF($C$15:C2153,"&lt;&gt;",$B$15:B2153)</f>
        <v>8.110869158878506</v>
      </c>
    </row>
    <row r="2154" spans="1:16" x14ac:dyDescent="0.25">
      <c r="A2154" s="1">
        <v>43397</v>
      </c>
      <c r="B2154" s="14">
        <v>8.093</v>
      </c>
      <c r="G2154">
        <f t="shared" si="241"/>
        <v>23892.706292223789</v>
      </c>
      <c r="H2154">
        <f t="shared" si="242"/>
        <v>23206.550127002844</v>
      </c>
      <c r="I2154" s="5">
        <f t="shared" si="240"/>
        <v>0</v>
      </c>
      <c r="J2154" s="6">
        <f>+H2154+SUM($B$4:$B$5)-SUM($F$15:F2154)</f>
        <v>26669.245916476513</v>
      </c>
      <c r="K2154" s="10">
        <f t="shared" si="243"/>
        <v>-5.2408812070952049E-3</v>
      </c>
      <c r="L2154" s="10">
        <f>+H2154/SUM($F$15:F2154)-1</f>
        <v>1.1738341786169837E-2</v>
      </c>
      <c r="M2154" s="14">
        <f t="shared" si="246"/>
        <v>0</v>
      </c>
      <c r="N2154" s="14">
        <f t="shared" si="244"/>
        <v>2867.4842613373162</v>
      </c>
      <c r="O2154" s="4">
        <f t="shared" si="245"/>
        <v>7.9991037857794565</v>
      </c>
      <c r="P2154" s="14">
        <f>+AVERAGEIF($C$15:C2154,"&lt;&gt;",$B$15:B2154)</f>
        <v>8.110869158878506</v>
      </c>
    </row>
    <row r="2155" spans="1:16" x14ac:dyDescent="0.25">
      <c r="A2155" s="1">
        <v>43398</v>
      </c>
      <c r="B2155" s="14">
        <v>8.0709999999999997</v>
      </c>
      <c r="G2155">
        <f t="shared" si="241"/>
        <v>23827.756392504409</v>
      </c>
      <c r="H2155">
        <f t="shared" si="242"/>
        <v>23143.465473253422</v>
      </c>
      <c r="I2155" s="5">
        <f t="shared" si="240"/>
        <v>0</v>
      </c>
      <c r="J2155" s="6">
        <f>+H2155+SUM($B$4:$B$5)-SUM($F$15:F2155)</f>
        <v>26606.161262727092</v>
      </c>
      <c r="K2155" s="10">
        <f t="shared" si="243"/>
        <v>-2.3654457252744177E-3</v>
      </c>
      <c r="L2155" s="10">
        <f>+H2155/SUM($F$15:F2155)-1</f>
        <v>8.9880336780150394E-3</v>
      </c>
      <c r="M2155" s="14">
        <f t="shared" si="246"/>
        <v>0</v>
      </c>
      <c r="N2155" s="14">
        <f t="shared" si="244"/>
        <v>2867.4842613373162</v>
      </c>
      <c r="O2155" s="4">
        <f t="shared" si="245"/>
        <v>7.9991037857794565</v>
      </c>
      <c r="P2155" s="14">
        <f>+AVERAGEIF($C$15:C2155,"&lt;&gt;",$B$15:B2155)</f>
        <v>8.110869158878506</v>
      </c>
    </row>
    <row r="2156" spans="1:16" x14ac:dyDescent="0.25">
      <c r="A2156" s="1">
        <v>43399</v>
      </c>
      <c r="B2156" s="14">
        <v>8.0210000000000008</v>
      </c>
      <c r="G2156">
        <f t="shared" si="241"/>
        <v>23680.142984051279</v>
      </c>
      <c r="H2156">
        <f t="shared" si="242"/>
        <v>23000.091260186557</v>
      </c>
      <c r="I2156" s="5">
        <f t="shared" si="240"/>
        <v>0</v>
      </c>
      <c r="J2156" s="6">
        <f>+H2156+SUM($B$4:$B$5)-SUM($F$15:F2156)</f>
        <v>26462.787049660223</v>
      </c>
      <c r="K2156" s="10">
        <f t="shared" si="243"/>
        <v>-5.38875983089393E-3</v>
      </c>
      <c r="L2156" s="10">
        <f>+H2156/SUM($F$15:F2156)-1</f>
        <v>2.7373334322089438E-3</v>
      </c>
      <c r="M2156" s="14">
        <f t="shared" si="246"/>
        <v>0</v>
      </c>
      <c r="N2156" s="14">
        <f t="shared" si="244"/>
        <v>2867.4842613373162</v>
      </c>
      <c r="O2156" s="4">
        <f t="shared" si="245"/>
        <v>7.9991037857794565</v>
      </c>
      <c r="P2156" s="14">
        <f>+AVERAGEIF($C$15:C2156,"&lt;&gt;",$B$15:B2156)</f>
        <v>8.110869158878506</v>
      </c>
    </row>
    <row r="2157" spans="1:16" x14ac:dyDescent="0.25">
      <c r="A2157" s="1">
        <v>43403</v>
      </c>
      <c r="B2157" s="14">
        <v>7.99</v>
      </c>
      <c r="G2157">
        <f t="shared" si="241"/>
        <v>23588.622670810335</v>
      </c>
      <c r="H2157">
        <f t="shared" si="242"/>
        <v>22911.1992480851</v>
      </c>
      <c r="I2157" s="5">
        <f t="shared" si="240"/>
        <v>0</v>
      </c>
      <c r="J2157" s="6">
        <f>+H2157+SUM($B$4:$B$5)-SUM($F$15:F2157)</f>
        <v>26373.89503755877</v>
      </c>
      <c r="K2157" s="10">
        <f t="shared" si="243"/>
        <v>-3.3591326542679045E-3</v>
      </c>
      <c r="L2157" s="10">
        <f>+H2157/SUM($F$15:F2157)-1</f>
        <v>-1.1381007201907156E-3</v>
      </c>
      <c r="M2157" s="14">
        <f t="shared" si="246"/>
        <v>0</v>
      </c>
      <c r="N2157" s="14">
        <f t="shared" si="244"/>
        <v>2867.4842613373162</v>
      </c>
      <c r="O2157" s="4">
        <f t="shared" si="245"/>
        <v>7.9991037857794565</v>
      </c>
      <c r="P2157" s="14">
        <f>+AVERAGEIF($C$15:C2157,"&lt;&gt;",$B$15:B2157)</f>
        <v>8.110869158878506</v>
      </c>
    </row>
    <row r="2158" spans="1:16" x14ac:dyDescent="0.25">
      <c r="A2158" s="1">
        <v>43404</v>
      </c>
      <c r="B2158" s="14">
        <v>8.1489999999999991</v>
      </c>
      <c r="G2158">
        <f t="shared" si="241"/>
        <v>24058.033309691291</v>
      </c>
      <c r="H2158">
        <f t="shared" si="242"/>
        <v>23367.12924563773</v>
      </c>
      <c r="I2158" s="5">
        <f t="shared" si="240"/>
        <v>0</v>
      </c>
      <c r="J2158" s="6">
        <f>+H2158+SUM($B$4:$B$5)-SUM($F$15:F2158)</f>
        <v>26829.825035111393</v>
      </c>
      <c r="K2158" s="10">
        <f t="shared" si="243"/>
        <v>1.7287169638892541E-2</v>
      </c>
      <c r="L2158" s="10">
        <f>+H2158/SUM($F$15:F2158)-1</f>
        <v>1.8739126061472433E-2</v>
      </c>
      <c r="M2158" s="14">
        <f t="shared" si="246"/>
        <v>0</v>
      </c>
      <c r="N2158" s="14">
        <f t="shared" si="244"/>
        <v>2867.4842613373162</v>
      </c>
      <c r="O2158" s="4">
        <f t="shared" si="245"/>
        <v>7.9991037857794565</v>
      </c>
      <c r="P2158" s="14">
        <f>+AVERAGEIF($C$15:C2158,"&lt;&gt;",$B$15:B2158)</f>
        <v>8.110869158878506</v>
      </c>
    </row>
    <row r="2159" spans="1:16" x14ac:dyDescent="0.25">
      <c r="A2159" s="1">
        <v>43406</v>
      </c>
      <c r="B2159" s="14">
        <v>8.4659999999999993</v>
      </c>
      <c r="G2159">
        <f t="shared" si="241"/>
        <v>24993.902319284141</v>
      </c>
      <c r="H2159">
        <f t="shared" si="242"/>
        <v>24276.121756481658</v>
      </c>
      <c r="I2159" s="5">
        <f t="shared" si="240"/>
        <v>0</v>
      </c>
      <c r="J2159" s="6">
        <f>+H2159+SUM($B$4:$B$5)-SUM($F$15:F2159)</f>
        <v>27738.817545955328</v>
      </c>
      <c r="K2159" s="10">
        <f t="shared" si="243"/>
        <v>3.3879926896815959E-2</v>
      </c>
      <c r="L2159" s="10">
        <f>+H2159/SUM($F$15:F2159)-1</f>
        <v>5.8368565619882906E-2</v>
      </c>
      <c r="M2159" s="14">
        <f t="shared" si="246"/>
        <v>0</v>
      </c>
      <c r="N2159" s="14">
        <f t="shared" si="244"/>
        <v>2867.4842613373162</v>
      </c>
      <c r="O2159" s="4">
        <f t="shared" si="245"/>
        <v>7.9991037857794565</v>
      </c>
      <c r="P2159" s="14">
        <f>+AVERAGEIF($C$15:C2159,"&lt;&gt;",$B$15:B2159)</f>
        <v>8.110869158878506</v>
      </c>
    </row>
    <row r="2160" spans="1:16" x14ac:dyDescent="0.25">
      <c r="A2160" s="1">
        <v>43409</v>
      </c>
      <c r="B2160" s="14">
        <v>8.4039999999999999</v>
      </c>
      <c r="G2160">
        <f t="shared" si="241"/>
        <v>24810.86169280226</v>
      </c>
      <c r="H2160">
        <f t="shared" si="242"/>
        <v>24098.337732278746</v>
      </c>
      <c r="I2160" s="5">
        <f t="shared" si="240"/>
        <v>0</v>
      </c>
      <c r="J2160" s="6">
        <f>+H2160+SUM($B$4:$B$5)-SUM($F$15:F2160)</f>
        <v>27561.033521752408</v>
      </c>
      <c r="K2160" s="10">
        <f t="shared" si="243"/>
        <v>-6.4092142323075585E-3</v>
      </c>
      <c r="L2160" s="10">
        <f>+H2160/SUM($F$15:F2160)-1</f>
        <v>5.0617697315083365E-2</v>
      </c>
      <c r="M2160" s="14">
        <f t="shared" si="246"/>
        <v>0</v>
      </c>
      <c r="N2160" s="14">
        <f t="shared" si="244"/>
        <v>2867.4842613373162</v>
      </c>
      <c r="O2160" s="4">
        <f t="shared" si="245"/>
        <v>7.9991037857794565</v>
      </c>
      <c r="P2160" s="14">
        <f>+AVERAGEIF($C$15:C2160,"&lt;&gt;",$B$15:B2160)</f>
        <v>8.110869158878506</v>
      </c>
    </row>
    <row r="2161" spans="1:16" x14ac:dyDescent="0.25">
      <c r="A2161" s="1">
        <v>43410</v>
      </c>
      <c r="B2161" s="14">
        <v>8.4030000000000005</v>
      </c>
      <c r="G2161">
        <f t="shared" si="241"/>
        <v>24807.909424633199</v>
      </c>
      <c r="H2161">
        <f t="shared" si="242"/>
        <v>24095.470248017409</v>
      </c>
      <c r="I2161" s="5">
        <f t="shared" si="240"/>
        <v>0</v>
      </c>
      <c r="J2161" s="6">
        <f>+H2161+SUM($B$4:$B$5)-SUM($F$15:F2161)</f>
        <v>27558.166037491075</v>
      </c>
      <c r="K2161" s="10">
        <f t="shared" si="243"/>
        <v>-1.0404124573448748E-4</v>
      </c>
      <c r="L2161" s="10">
        <f>+H2161/SUM($F$15:F2161)-1</f>
        <v>5.0492683310167319E-2</v>
      </c>
      <c r="M2161" s="14">
        <f t="shared" si="246"/>
        <v>0</v>
      </c>
      <c r="N2161" s="14">
        <f t="shared" si="244"/>
        <v>2867.4842613373162</v>
      </c>
      <c r="O2161" s="4">
        <f t="shared" si="245"/>
        <v>7.9991037857794565</v>
      </c>
      <c r="P2161" s="14">
        <f>+AVERAGEIF($C$15:C2161,"&lt;&gt;",$B$15:B2161)</f>
        <v>8.110869158878506</v>
      </c>
    </row>
    <row r="2162" spans="1:16" x14ac:dyDescent="0.25">
      <c r="A2162" s="1">
        <v>43411</v>
      </c>
      <c r="B2162" s="14">
        <v>8.4120000000000008</v>
      </c>
      <c r="G2162">
        <f t="shared" si="241"/>
        <v>24834.479838154763</v>
      </c>
      <c r="H2162">
        <f t="shared" si="242"/>
        <v>24121.277606369444</v>
      </c>
      <c r="I2162" s="5">
        <f t="shared" si="240"/>
        <v>0</v>
      </c>
      <c r="J2162" s="6">
        <f>+H2162+SUM($B$4:$B$5)-SUM($F$15:F2162)</f>
        <v>27583.973395843113</v>
      </c>
      <c r="K2162" s="10">
        <f t="shared" si="243"/>
        <v>9.3646864297602939E-4</v>
      </c>
      <c r="L2162" s="10">
        <f>+H2162/SUM($F$15:F2162)-1</f>
        <v>5.1617809354412403E-2</v>
      </c>
      <c r="M2162" s="14">
        <f t="shared" si="246"/>
        <v>0</v>
      </c>
      <c r="N2162" s="14">
        <f t="shared" si="244"/>
        <v>2867.4842613373162</v>
      </c>
      <c r="O2162" s="4">
        <f t="shared" si="245"/>
        <v>7.9991037857794565</v>
      </c>
      <c r="P2162" s="14">
        <f>+AVERAGEIF($C$15:C2162,"&lt;&gt;",$B$15:B2162)</f>
        <v>8.110869158878506</v>
      </c>
    </row>
    <row r="2163" spans="1:16" x14ac:dyDescent="0.25">
      <c r="A2163" s="1">
        <v>43412</v>
      </c>
      <c r="B2163" s="14">
        <v>8.4130000000000003</v>
      </c>
      <c r="C2163">
        <f>+$B$3</f>
        <v>200</v>
      </c>
      <c r="D2163" s="7">
        <f>+$D$11</f>
        <v>2.223157894736842</v>
      </c>
      <c r="E2163">
        <v>1.54</v>
      </c>
      <c r="F2163" s="6">
        <f>+C2163-D2163-E2163</f>
        <v>196.23684210526318</v>
      </c>
      <c r="G2163">
        <f t="shared" si="241"/>
        <v>25037.432106323824</v>
      </c>
      <c r="H2163">
        <f t="shared" si="242"/>
        <v>24320.381932736043</v>
      </c>
      <c r="I2163" s="5">
        <f t="shared" si="240"/>
        <v>336200</v>
      </c>
      <c r="J2163" s="6">
        <f>+H2163+SUM($B$4:$B$5)-SUM($F$15:F2163)</f>
        <v>27586.840880104442</v>
      </c>
      <c r="K2163" s="10">
        <f t="shared" si="243"/>
        <v>1.0395472110480419E-4</v>
      </c>
      <c r="L2163" s="10">
        <f>+H2163/SUM($F$15:F2163)-1</f>
        <v>5.1303900142405379E-2</v>
      </c>
      <c r="M2163" s="14">
        <f t="shared" si="246"/>
        <v>23.325429942382407</v>
      </c>
      <c r="N2163" s="14">
        <f t="shared" si="244"/>
        <v>2890.8096912796987</v>
      </c>
      <c r="O2163" s="4">
        <f t="shared" si="245"/>
        <v>8.0024434408170535</v>
      </c>
      <c r="P2163" s="14">
        <f>+AVERAGEIF($C$15:C2163,"&lt;&gt;",$B$15:B2163)</f>
        <v>8.113666666666667</v>
      </c>
    </row>
    <row r="2164" spans="1:16" x14ac:dyDescent="0.25">
      <c r="A2164" s="1">
        <v>43413</v>
      </c>
      <c r="B2164" s="14">
        <v>8.3360000000000003</v>
      </c>
      <c r="G2164">
        <f t="shared" si="241"/>
        <v>24808.276956889978</v>
      </c>
      <c r="H2164">
        <f t="shared" si="242"/>
        <v>24097.789586507508</v>
      </c>
      <c r="I2164" s="5">
        <f t="shared" si="240"/>
        <v>0</v>
      </c>
      <c r="J2164" s="6">
        <f>+H2164+SUM($B$4:$B$5)-SUM($F$15:F2164)</f>
        <v>27364.248533875914</v>
      </c>
      <c r="K2164" s="10">
        <f t="shared" si="243"/>
        <v>-8.0687871146950529E-3</v>
      </c>
      <c r="L2164" s="10">
        <f>+H2164/SUM($F$15:F2164)-1</f>
        <v>4.1681839009519939E-2</v>
      </c>
      <c r="M2164" s="14">
        <f t="shared" si="246"/>
        <v>0</v>
      </c>
      <c r="N2164" s="14">
        <f t="shared" si="244"/>
        <v>2890.8096912796987</v>
      </c>
      <c r="O2164" s="4">
        <f t="shared" si="245"/>
        <v>8.0024434408170535</v>
      </c>
      <c r="P2164" s="14">
        <f>+AVERAGEIF($C$15:C2164,"&lt;&gt;",$B$15:B2164)</f>
        <v>8.113666666666667</v>
      </c>
    </row>
    <row r="2165" spans="1:16" x14ac:dyDescent="0.25">
      <c r="A2165" s="1">
        <v>43416</v>
      </c>
      <c r="B2165" s="14">
        <v>8.3490000000000002</v>
      </c>
      <c r="G2165">
        <f t="shared" si="241"/>
        <v>24846.965488612575</v>
      </c>
      <c r="H2165">
        <f t="shared" si="242"/>
        <v>24135.370112494144</v>
      </c>
      <c r="I2165" s="5">
        <f t="shared" si="240"/>
        <v>0</v>
      </c>
      <c r="J2165" s="6">
        <f>+H2165+SUM($B$4:$B$5)-SUM($F$15:F2165)</f>
        <v>27401.829059862546</v>
      </c>
      <c r="K2165" s="10">
        <f t="shared" si="243"/>
        <v>1.3733439798322422E-3</v>
      </c>
      <c r="L2165" s="10">
        <f>+H2165/SUM($F$15:F2165)-1</f>
        <v>4.3306342837149847E-2</v>
      </c>
      <c r="M2165" s="14">
        <f t="shared" si="246"/>
        <v>0</v>
      </c>
      <c r="N2165" s="14">
        <f t="shared" si="244"/>
        <v>2890.8096912796987</v>
      </c>
      <c r="O2165" s="4">
        <f t="shared" si="245"/>
        <v>8.0024434408170535</v>
      </c>
      <c r="P2165" s="14">
        <f>+AVERAGEIF($C$15:C2165,"&lt;&gt;",$B$15:B2165)</f>
        <v>8.113666666666667</v>
      </c>
    </row>
    <row r="2166" spans="1:16" x14ac:dyDescent="0.25">
      <c r="A2166" s="1">
        <v>43417</v>
      </c>
      <c r="B2166" s="14">
        <v>8.3290000000000006</v>
      </c>
      <c r="G2166">
        <f t="shared" si="241"/>
        <v>24787.444670577814</v>
      </c>
      <c r="H2166">
        <f t="shared" si="242"/>
        <v>24077.553918668553</v>
      </c>
      <c r="I2166" s="5">
        <f t="shared" si="240"/>
        <v>0</v>
      </c>
      <c r="J2166" s="6">
        <f>+H2166+SUM($B$4:$B$5)-SUM($F$15:F2166)</f>
        <v>27344.012866036952</v>
      </c>
      <c r="K2166" s="10">
        <f t="shared" si="243"/>
        <v>-2.109939219724688E-3</v>
      </c>
      <c r="L2166" s="10">
        <f>+H2166/SUM($F$15:F2166)-1</f>
        <v>4.0807106179257646E-2</v>
      </c>
      <c r="M2166" s="14">
        <f t="shared" si="246"/>
        <v>0</v>
      </c>
      <c r="N2166" s="14">
        <f t="shared" si="244"/>
        <v>2890.8096912796987</v>
      </c>
      <c r="O2166" s="4">
        <f t="shared" si="245"/>
        <v>8.0024434408170535</v>
      </c>
      <c r="P2166" s="14">
        <f>+AVERAGEIF($C$15:C2166,"&lt;&gt;",$B$15:B2166)</f>
        <v>8.113666666666667</v>
      </c>
    </row>
    <row r="2167" spans="1:16" x14ac:dyDescent="0.25">
      <c r="A2167" s="1">
        <v>43418</v>
      </c>
      <c r="B2167" s="14">
        <v>8.3040000000000003</v>
      </c>
      <c r="G2167">
        <f t="shared" si="241"/>
        <v>24713.043648034356</v>
      </c>
      <c r="H2167">
        <f t="shared" si="242"/>
        <v>24005.28367638656</v>
      </c>
      <c r="I2167" s="5">
        <f t="shared" si="240"/>
        <v>0</v>
      </c>
      <c r="J2167" s="6">
        <f>+H2167+SUM($B$4:$B$5)-SUM($F$15:F2167)</f>
        <v>27271.742623754966</v>
      </c>
      <c r="K2167" s="10">
        <f t="shared" si="243"/>
        <v>-2.6430005952692293E-3</v>
      </c>
      <c r="L2167" s="10">
        <f>+H2167/SUM($F$15:F2167)-1</f>
        <v>3.7683060356892284E-2</v>
      </c>
      <c r="M2167" s="14">
        <f t="shared" si="246"/>
        <v>0</v>
      </c>
      <c r="N2167" s="14">
        <f t="shared" si="244"/>
        <v>2890.8096912796987</v>
      </c>
      <c r="O2167" s="4">
        <f t="shared" si="245"/>
        <v>8.0024434408170535</v>
      </c>
      <c r="P2167" s="14">
        <f>+AVERAGEIF($C$15:C2167,"&lt;&gt;",$B$15:B2167)</f>
        <v>8.113666666666667</v>
      </c>
    </row>
    <row r="2168" spans="1:16" x14ac:dyDescent="0.25">
      <c r="A2168" s="1">
        <v>43419</v>
      </c>
      <c r="B2168" s="14">
        <v>8.3960000000000008</v>
      </c>
      <c r="G2168">
        <f t="shared" si="241"/>
        <v>24986.839410994275</v>
      </c>
      <c r="H2168">
        <f t="shared" si="242"/>
        <v>24271.238167984291</v>
      </c>
      <c r="I2168" s="5">
        <f t="shared" si="240"/>
        <v>0</v>
      </c>
      <c r="J2168" s="6">
        <f>+H2168+SUM($B$4:$B$5)-SUM($F$15:F2168)</f>
        <v>27537.697115352697</v>
      </c>
      <c r="K2168" s="10">
        <f t="shared" si="243"/>
        <v>9.7520167767377597E-3</v>
      </c>
      <c r="L2168" s="10">
        <f>+H2168/SUM($F$15:F2168)-1</f>
        <v>4.9179548983196986E-2</v>
      </c>
      <c r="M2168" s="14">
        <f t="shared" si="246"/>
        <v>0</v>
      </c>
      <c r="N2168" s="14">
        <f t="shared" si="244"/>
        <v>2890.8096912796987</v>
      </c>
      <c r="O2168" s="4">
        <f t="shared" si="245"/>
        <v>8.0024434408170535</v>
      </c>
      <c r="P2168" s="14">
        <f>+AVERAGEIF($C$15:C2168,"&lt;&gt;",$B$15:B2168)</f>
        <v>8.113666666666667</v>
      </c>
    </row>
    <row r="2169" spans="1:16" x14ac:dyDescent="0.25">
      <c r="A2169" s="1">
        <v>43420</v>
      </c>
      <c r="B2169" s="14">
        <v>8.3569999999999993</v>
      </c>
      <c r="G2169">
        <f t="shared" si="241"/>
        <v>24870.77381582648</v>
      </c>
      <c r="H2169">
        <f t="shared" si="242"/>
        <v>24158.496590024381</v>
      </c>
      <c r="I2169" s="5">
        <f t="shared" si="240"/>
        <v>0</v>
      </c>
      <c r="J2169" s="6">
        <f>+H2169+SUM($B$4:$B$5)-SUM($F$15:F2169)</f>
        <v>27424.955537392787</v>
      </c>
      <c r="K2169" s="10">
        <f t="shared" si="243"/>
        <v>-4.0940815598213831E-3</v>
      </c>
      <c r="L2169" s="10">
        <f>+H2169/SUM($F$15:F2169)-1</f>
        <v>4.4306037500306816E-2</v>
      </c>
      <c r="M2169" s="14">
        <f t="shared" si="246"/>
        <v>0</v>
      </c>
      <c r="N2169" s="14">
        <f t="shared" si="244"/>
        <v>2890.8096912796987</v>
      </c>
      <c r="O2169" s="4">
        <f t="shared" si="245"/>
        <v>8.0024434408170535</v>
      </c>
      <c r="P2169" s="14">
        <f>+AVERAGEIF($C$15:C2169,"&lt;&gt;",$B$15:B2169)</f>
        <v>8.113666666666667</v>
      </c>
    </row>
    <row r="2170" spans="1:16" x14ac:dyDescent="0.25">
      <c r="A2170" s="1">
        <v>43423</v>
      </c>
      <c r="B2170" s="14">
        <v>8.3330000000000002</v>
      </c>
      <c r="G2170">
        <f t="shared" si="241"/>
        <v>24799.348834184766</v>
      </c>
      <c r="H2170">
        <f t="shared" si="242"/>
        <v>24089.117157433669</v>
      </c>
      <c r="I2170" s="5">
        <f t="shared" si="240"/>
        <v>0</v>
      </c>
      <c r="J2170" s="6">
        <f>+H2170+SUM($B$4:$B$5)-SUM($F$15:F2170)</f>
        <v>27355.576104802072</v>
      </c>
      <c r="K2170" s="10">
        <f t="shared" si="243"/>
        <v>-2.5297919807424352E-3</v>
      </c>
      <c r="L2170" s="10">
        <f>+H2170/SUM($F$15:F2170)-1</f>
        <v>4.1306953510836131E-2</v>
      </c>
      <c r="M2170" s="14">
        <f t="shared" si="246"/>
        <v>0</v>
      </c>
      <c r="N2170" s="14">
        <f t="shared" si="244"/>
        <v>2890.8096912796987</v>
      </c>
      <c r="O2170" s="4">
        <f t="shared" si="245"/>
        <v>8.0024434408170535</v>
      </c>
      <c r="P2170" s="14">
        <f>+AVERAGEIF($C$15:C2170,"&lt;&gt;",$B$15:B2170)</f>
        <v>8.113666666666667</v>
      </c>
    </row>
    <row r="2171" spans="1:16" x14ac:dyDescent="0.25">
      <c r="A2171" s="1">
        <v>43424</v>
      </c>
      <c r="B2171" s="14">
        <v>8.2129999999999992</v>
      </c>
      <c r="G2171">
        <f t="shared" si="241"/>
        <v>24442.223925976174</v>
      </c>
      <c r="H2171">
        <f t="shared" si="242"/>
        <v>23742.219994480103</v>
      </c>
      <c r="I2171" s="5">
        <f t="shared" si="240"/>
        <v>0</v>
      </c>
      <c r="J2171" s="6">
        <f>+H2171+SUM($B$4:$B$5)-SUM($F$15:F2171)</f>
        <v>27008.678941848506</v>
      </c>
      <c r="K2171" s="10">
        <f t="shared" si="243"/>
        <v>-1.2681040297764734E-2</v>
      </c>
      <c r="L2171" s="10">
        <f>+H2171/SUM($F$15:F2171)-1</f>
        <v>2.6311533563482037E-2</v>
      </c>
      <c r="M2171" s="14">
        <f t="shared" si="246"/>
        <v>0</v>
      </c>
      <c r="N2171" s="14">
        <f t="shared" si="244"/>
        <v>2890.8096912796987</v>
      </c>
      <c r="O2171" s="4">
        <f t="shared" si="245"/>
        <v>8.0024434408170535</v>
      </c>
      <c r="P2171" s="14">
        <f>+AVERAGEIF($C$15:C2171,"&lt;&gt;",$B$15:B2171)</f>
        <v>8.113666666666667</v>
      </c>
    </row>
    <row r="2172" spans="1:16" x14ac:dyDescent="0.25">
      <c r="A2172" s="1">
        <v>43425</v>
      </c>
      <c r="B2172" s="14">
        <v>8.24</v>
      </c>
      <c r="G2172">
        <f t="shared" si="241"/>
        <v>24522.577030323111</v>
      </c>
      <c r="H2172">
        <f t="shared" si="242"/>
        <v>23820.27185614466</v>
      </c>
      <c r="I2172" s="5">
        <f t="shared" si="240"/>
        <v>0</v>
      </c>
      <c r="J2172" s="6">
        <f>+H2172+SUM($B$4:$B$5)-SUM($F$15:F2172)</f>
        <v>27086.730803513063</v>
      </c>
      <c r="K2172" s="10">
        <f t="shared" si="243"/>
        <v>2.8898807613881861E-3</v>
      </c>
      <c r="L2172" s="10">
        <f>+H2172/SUM($F$15:F2172)-1</f>
        <v>2.9685503051636974E-2</v>
      </c>
      <c r="M2172" s="14">
        <f t="shared" si="246"/>
        <v>0</v>
      </c>
      <c r="N2172" s="14">
        <f t="shared" si="244"/>
        <v>2890.8096912796987</v>
      </c>
      <c r="O2172" s="4">
        <f t="shared" si="245"/>
        <v>8.0024434408170535</v>
      </c>
      <c r="P2172" s="14">
        <f>+AVERAGEIF($C$15:C2172,"&lt;&gt;",$B$15:B2172)</f>
        <v>8.113666666666667</v>
      </c>
    </row>
    <row r="2173" spans="1:16" x14ac:dyDescent="0.25">
      <c r="A2173" s="1">
        <v>43426</v>
      </c>
      <c r="B2173" s="14">
        <v>8.2330000000000005</v>
      </c>
      <c r="G2173">
        <f t="shared" si="241"/>
        <v>24501.744744010943</v>
      </c>
      <c r="H2173">
        <f t="shared" si="242"/>
        <v>23800.036188305701</v>
      </c>
      <c r="I2173" s="5">
        <f t="shared" si="240"/>
        <v>0</v>
      </c>
      <c r="J2173" s="6">
        <f>+H2173+SUM($B$4:$B$5)-SUM($F$15:F2173)</f>
        <v>27066.495135674108</v>
      </c>
      <c r="K2173" s="10">
        <f t="shared" si="243"/>
        <v>-7.4706940404678512E-4</v>
      </c>
      <c r="L2173" s="10">
        <f>+H2173/SUM($F$15:F2173)-1</f>
        <v>2.881077022137446E-2</v>
      </c>
      <c r="M2173" s="14">
        <f t="shared" si="246"/>
        <v>0</v>
      </c>
      <c r="N2173" s="14">
        <f t="shared" si="244"/>
        <v>2890.8096912796987</v>
      </c>
      <c r="O2173" s="4">
        <f t="shared" si="245"/>
        <v>8.0024434408170535</v>
      </c>
      <c r="P2173" s="14">
        <f>+AVERAGEIF($C$15:C2173,"&lt;&gt;",$B$15:B2173)</f>
        <v>8.113666666666667</v>
      </c>
    </row>
    <row r="2174" spans="1:16" x14ac:dyDescent="0.25">
      <c r="A2174" s="1">
        <v>43427</v>
      </c>
      <c r="B2174" s="14">
        <v>8.2110000000000003</v>
      </c>
      <c r="G2174">
        <f t="shared" si="241"/>
        <v>24436.271844172701</v>
      </c>
      <c r="H2174">
        <f t="shared" si="242"/>
        <v>23736.438375097547</v>
      </c>
      <c r="I2174" s="5">
        <f t="shared" si="240"/>
        <v>0</v>
      </c>
      <c r="J2174" s="6">
        <f>+H2174+SUM($B$4:$B$5)-SUM($F$15:F2174)</f>
        <v>27002.897322465949</v>
      </c>
      <c r="K2174" s="10">
        <f t="shared" si="243"/>
        <v>-2.3496877925777149E-3</v>
      </c>
      <c r="L2174" s="10">
        <f>+H2174/SUM($F$15:F2174)-1</f>
        <v>2.6061609897692906E-2</v>
      </c>
      <c r="M2174" s="14">
        <f t="shared" si="246"/>
        <v>0</v>
      </c>
      <c r="N2174" s="14">
        <f t="shared" si="244"/>
        <v>2890.8096912796987</v>
      </c>
      <c r="O2174" s="4">
        <f t="shared" si="245"/>
        <v>8.0024434408170535</v>
      </c>
      <c r="P2174" s="14">
        <f>+AVERAGEIF($C$15:C2174,"&lt;&gt;",$B$15:B2174)</f>
        <v>8.113666666666667</v>
      </c>
    </row>
    <row r="2175" spans="1:16" x14ac:dyDescent="0.25">
      <c r="A2175" s="1">
        <v>43430</v>
      </c>
      <c r="B2175" s="14">
        <v>8.2569999999999997</v>
      </c>
      <c r="G2175">
        <f t="shared" si="241"/>
        <v>24573.16972565266</v>
      </c>
      <c r="H2175">
        <f t="shared" si="242"/>
        <v>23869.415620896412</v>
      </c>
      <c r="I2175" s="5">
        <f t="shared" si="240"/>
        <v>0</v>
      </c>
      <c r="J2175" s="6">
        <f>+H2175+SUM($B$4:$B$5)-SUM($F$15:F2175)</f>
        <v>27135.874568264815</v>
      </c>
      <c r="K2175" s="10">
        <f t="shared" si="243"/>
        <v>4.9245547324372474E-3</v>
      </c>
      <c r="L2175" s="10">
        <f>+H2175/SUM($F$15:F2175)-1</f>
        <v>3.1809854210845367E-2</v>
      </c>
      <c r="M2175" s="14">
        <f t="shared" si="246"/>
        <v>0</v>
      </c>
      <c r="N2175" s="14">
        <f t="shared" si="244"/>
        <v>2890.8096912796987</v>
      </c>
      <c r="O2175" s="4">
        <f t="shared" si="245"/>
        <v>8.0024434408170535</v>
      </c>
      <c r="P2175" s="14">
        <f>+AVERAGEIF($C$15:C2175,"&lt;&gt;",$B$15:B2175)</f>
        <v>8.113666666666667</v>
      </c>
    </row>
    <row r="2176" spans="1:16" x14ac:dyDescent="0.25">
      <c r="A2176" s="1">
        <v>43431</v>
      </c>
      <c r="B2176" s="14">
        <v>8.3070000000000004</v>
      </c>
      <c r="G2176">
        <f t="shared" si="241"/>
        <v>24721.971770739572</v>
      </c>
      <c r="H2176">
        <f t="shared" si="242"/>
        <v>24013.956105460398</v>
      </c>
      <c r="I2176" s="5">
        <f t="shared" si="240"/>
        <v>0</v>
      </c>
      <c r="J2176" s="6">
        <f>+H2176+SUM($B$4:$B$5)-SUM($F$15:F2176)</f>
        <v>27280.415052828801</v>
      </c>
      <c r="K2176" s="10">
        <f t="shared" si="243"/>
        <v>5.3265460156948219E-3</v>
      </c>
      <c r="L2176" s="10">
        <f>+H2176/SUM($F$15:F2176)-1</f>
        <v>3.8057945855576092E-2</v>
      </c>
      <c r="M2176" s="14">
        <f t="shared" si="246"/>
        <v>0</v>
      </c>
      <c r="N2176" s="14">
        <f t="shared" si="244"/>
        <v>2890.8096912796987</v>
      </c>
      <c r="O2176" s="4">
        <f t="shared" si="245"/>
        <v>8.0024434408170535</v>
      </c>
      <c r="P2176" s="14">
        <f>+AVERAGEIF($C$15:C2176,"&lt;&gt;",$B$15:B2176)</f>
        <v>8.113666666666667</v>
      </c>
    </row>
    <row r="2177" spans="1:16" x14ac:dyDescent="0.25">
      <c r="A2177" s="1">
        <v>43432</v>
      </c>
      <c r="B2177" s="14">
        <v>8.4209999999999994</v>
      </c>
      <c r="G2177">
        <f t="shared" si="241"/>
        <v>25061.240433537729</v>
      </c>
      <c r="H2177">
        <f t="shared" si="242"/>
        <v>24343.50841026628</v>
      </c>
      <c r="I2177" s="5">
        <f t="shared" si="240"/>
        <v>0</v>
      </c>
      <c r="J2177" s="6">
        <f>+H2177+SUM($B$4:$B$5)-SUM($F$15:F2177)</f>
        <v>27609.967357634683</v>
      </c>
      <c r="K2177" s="10">
        <f t="shared" si="243"/>
        <v>1.2080179284944981E-2</v>
      </c>
      <c r="L2177" s="10">
        <f>+H2177/SUM($F$15:F2177)-1</f>
        <v>5.2303594805562348E-2</v>
      </c>
      <c r="M2177" s="14">
        <f t="shared" si="246"/>
        <v>0</v>
      </c>
      <c r="N2177" s="14">
        <f t="shared" si="244"/>
        <v>2890.8096912796987</v>
      </c>
      <c r="O2177" s="4">
        <f t="shared" si="245"/>
        <v>8.0024434408170535</v>
      </c>
      <c r="P2177" s="14">
        <f>+AVERAGEIF($C$15:C2177,"&lt;&gt;",$B$15:B2177)</f>
        <v>8.113666666666667</v>
      </c>
    </row>
    <row r="2178" spans="1:16" x14ac:dyDescent="0.25">
      <c r="A2178" s="1">
        <v>43433</v>
      </c>
      <c r="B2178" s="14">
        <v>8.3770000000000007</v>
      </c>
      <c r="G2178">
        <f t="shared" si="241"/>
        <v>24930.294633861249</v>
      </c>
      <c r="H2178">
        <f t="shared" si="242"/>
        <v>24216.312783849979</v>
      </c>
      <c r="I2178" s="5">
        <f t="shared" si="240"/>
        <v>0</v>
      </c>
      <c r="J2178" s="6">
        <f>+H2178+SUM($B$4:$B$5)-SUM($F$15:F2178)</f>
        <v>27482.771731218381</v>
      </c>
      <c r="K2178" s="10">
        <f t="shared" si="243"/>
        <v>-4.6068734804617373E-3</v>
      </c>
      <c r="L2178" s="10">
        <f>+H2178/SUM($F$15:F2178)-1</f>
        <v>4.6805274158199239E-2</v>
      </c>
      <c r="M2178" s="14">
        <f t="shared" si="246"/>
        <v>0</v>
      </c>
      <c r="N2178" s="14">
        <f t="shared" si="244"/>
        <v>2890.8096912796987</v>
      </c>
      <c r="O2178" s="4">
        <f t="shared" si="245"/>
        <v>8.0024434408170535</v>
      </c>
      <c r="P2178" s="14">
        <f>+AVERAGEIF($C$15:C2178,"&lt;&gt;",$B$15:B2178)</f>
        <v>8.113666666666667</v>
      </c>
    </row>
    <row r="2179" spans="1:16" x14ac:dyDescent="0.25">
      <c r="A2179" s="1">
        <v>43434</v>
      </c>
      <c r="B2179" s="14">
        <v>8.4049999999999994</v>
      </c>
      <c r="G2179">
        <f t="shared" si="241"/>
        <v>25013.623779109919</v>
      </c>
      <c r="H2179">
        <f t="shared" si="242"/>
        <v>24297.255455205806</v>
      </c>
      <c r="I2179" s="5">
        <f t="shared" si="240"/>
        <v>0</v>
      </c>
      <c r="J2179" s="6">
        <f>+H2179+SUM($B$4:$B$5)-SUM($F$15:F2179)</f>
        <v>27563.714402574209</v>
      </c>
      <c r="K2179" s="10">
        <f t="shared" si="243"/>
        <v>2.945214993139933E-3</v>
      </c>
      <c r="L2179" s="10">
        <f>+H2179/SUM($F$15:F2179)-1</f>
        <v>5.0304205479248409E-2</v>
      </c>
      <c r="M2179" s="14">
        <f t="shared" si="246"/>
        <v>0</v>
      </c>
      <c r="N2179" s="14">
        <f t="shared" si="244"/>
        <v>2890.8096912796987</v>
      </c>
      <c r="O2179" s="4">
        <f t="shared" si="245"/>
        <v>8.0024434408170535</v>
      </c>
      <c r="P2179" s="14">
        <f>+AVERAGEIF($C$15:C2179,"&lt;&gt;",$B$15:B2179)</f>
        <v>8.113666666666667</v>
      </c>
    </row>
    <row r="2180" spans="1:16" x14ac:dyDescent="0.25">
      <c r="A2180" s="1">
        <v>43437</v>
      </c>
      <c r="B2180" s="14">
        <v>8.5909999999999993</v>
      </c>
      <c r="G2180">
        <f t="shared" si="241"/>
        <v>25567.167386833236</v>
      </c>
      <c r="H2180">
        <f t="shared" si="242"/>
        <v>24834.946057783833</v>
      </c>
      <c r="I2180" s="5">
        <f t="shared" si="240"/>
        <v>0</v>
      </c>
      <c r="J2180" s="6">
        <f>+H2180+SUM($B$4:$B$5)-SUM($F$15:F2180)</f>
        <v>28101.405005152235</v>
      </c>
      <c r="K2180" s="10">
        <f t="shared" si="243"/>
        <v>1.9507189587184559E-2</v>
      </c>
      <c r="L2180" s="10">
        <f>+H2180/SUM($F$15:F2180)-1</f>
        <v>7.3547106397647166E-2</v>
      </c>
      <c r="M2180" s="14">
        <f t="shared" si="246"/>
        <v>0</v>
      </c>
      <c r="N2180" s="14">
        <f t="shared" si="244"/>
        <v>2890.8096912796987</v>
      </c>
      <c r="O2180" s="4">
        <f t="shared" si="245"/>
        <v>8.0024434408170535</v>
      </c>
      <c r="P2180" s="14">
        <f>+AVERAGEIF($C$15:C2180,"&lt;&gt;",$B$15:B2180)</f>
        <v>8.113666666666667</v>
      </c>
    </row>
    <row r="2181" spans="1:16" x14ac:dyDescent="0.25">
      <c r="A2181" s="1">
        <v>43438</v>
      </c>
      <c r="B2181" s="14">
        <v>8.5410000000000004</v>
      </c>
      <c r="G2181">
        <f t="shared" si="241"/>
        <v>25418.365341746328</v>
      </c>
      <c r="H2181">
        <f t="shared" si="242"/>
        <v>24690.40557321985</v>
      </c>
      <c r="I2181" s="5">
        <f t="shared" si="240"/>
        <v>0</v>
      </c>
      <c r="J2181" s="6">
        <f>+H2181+SUM($B$4:$B$5)-SUM($F$15:F2181)</f>
        <v>27956.864520588249</v>
      </c>
      <c r="K2181" s="10">
        <f t="shared" si="243"/>
        <v>-5.1435323087043461E-3</v>
      </c>
      <c r="L2181" s="10">
        <f>+H2181/SUM($F$15:F2181)-1</f>
        <v>6.7299014752916442E-2</v>
      </c>
      <c r="M2181" s="14">
        <f t="shared" si="246"/>
        <v>0</v>
      </c>
      <c r="N2181" s="14">
        <f t="shared" si="244"/>
        <v>2890.8096912796987</v>
      </c>
      <c r="O2181" s="4">
        <f t="shared" si="245"/>
        <v>8.0024434408170535</v>
      </c>
      <c r="P2181" s="14">
        <f>+AVERAGEIF($C$15:C2181,"&lt;&gt;",$B$15:B2181)</f>
        <v>8.113666666666667</v>
      </c>
    </row>
    <row r="2182" spans="1:16" x14ac:dyDescent="0.25">
      <c r="A2182" s="1">
        <v>43439</v>
      </c>
      <c r="B2182" s="14">
        <v>8.4469999999999992</v>
      </c>
      <c r="G2182">
        <f t="shared" si="241"/>
        <v>25138.61749698293</v>
      </c>
      <c r="H2182">
        <f t="shared" si="242"/>
        <v>24418.669462239555</v>
      </c>
      <c r="I2182" s="5">
        <f t="shared" si="240"/>
        <v>0</v>
      </c>
      <c r="J2182" s="6">
        <f>+H2182+SUM($B$4:$B$5)-SUM($F$15:F2182)</f>
        <v>27685.128409607962</v>
      </c>
      <c r="K2182" s="10">
        <f t="shared" si="243"/>
        <v>-9.7198350258547173E-3</v>
      </c>
      <c r="L2182" s="10">
        <f>+H2182/SUM($F$15:F2182)-1</f>
        <v>5.5552602460822387E-2</v>
      </c>
      <c r="M2182" s="14">
        <f t="shared" si="246"/>
        <v>0</v>
      </c>
      <c r="N2182" s="14">
        <f t="shared" si="244"/>
        <v>2890.8096912796987</v>
      </c>
      <c r="O2182" s="4">
        <f t="shared" si="245"/>
        <v>8.0024434408170535</v>
      </c>
      <c r="P2182" s="14">
        <f>+AVERAGEIF($C$15:C2182,"&lt;&gt;",$B$15:B2182)</f>
        <v>8.113666666666667</v>
      </c>
    </row>
    <row r="2183" spans="1:16" x14ac:dyDescent="0.25">
      <c r="A2183" s="1">
        <v>43440</v>
      </c>
      <c r="B2183" s="14">
        <v>8.2270000000000003</v>
      </c>
      <c r="G2183">
        <f t="shared" si="241"/>
        <v>24483.888498600521</v>
      </c>
      <c r="H2183">
        <f t="shared" si="242"/>
        <v>23782.691330158028</v>
      </c>
      <c r="I2183" s="5">
        <f t="shared" si="240"/>
        <v>0</v>
      </c>
      <c r="J2183" s="6">
        <f>+H2183+SUM($B$4:$B$5)-SUM($F$15:F2183)</f>
        <v>27049.150277526431</v>
      </c>
      <c r="K2183" s="10">
        <f t="shared" si="243"/>
        <v>-2.2971832482482468E-2</v>
      </c>
      <c r="L2183" s="10">
        <f>+H2183/SUM($F$15:F2183)-1</f>
        <v>2.8060999224007066E-2</v>
      </c>
      <c r="M2183" s="14">
        <f t="shared" si="246"/>
        <v>0</v>
      </c>
      <c r="N2183" s="14">
        <f t="shared" si="244"/>
        <v>2890.8096912796987</v>
      </c>
      <c r="O2183" s="4">
        <f t="shared" si="245"/>
        <v>8.0024434408170535</v>
      </c>
      <c r="P2183" s="14">
        <f>+AVERAGEIF($C$15:C2183,"&lt;&gt;",$B$15:B2183)</f>
        <v>8.113666666666667</v>
      </c>
    </row>
    <row r="2184" spans="1:16" x14ac:dyDescent="0.25">
      <c r="A2184" s="1">
        <v>43441</v>
      </c>
      <c r="B2184" s="14">
        <v>8.2050000000000001</v>
      </c>
      <c r="G2184">
        <f t="shared" si="241"/>
        <v>24418.41559876228</v>
      </c>
      <c r="H2184">
        <f t="shared" si="242"/>
        <v>23719.093516949873</v>
      </c>
      <c r="I2184" s="5">
        <f t="shared" si="240"/>
        <v>0</v>
      </c>
      <c r="J2184" s="6">
        <f>+H2184+SUM($B$4:$B$5)-SUM($F$15:F2184)</f>
        <v>26985.552464318273</v>
      </c>
      <c r="K2184" s="10">
        <f t="shared" si="243"/>
        <v>-2.3511944943053198E-3</v>
      </c>
      <c r="L2184" s="10">
        <f>+H2184/SUM($F$15:F2184)-1</f>
        <v>2.5311838900325512E-2</v>
      </c>
      <c r="M2184" s="14">
        <f t="shared" si="246"/>
        <v>0</v>
      </c>
      <c r="N2184" s="14">
        <f t="shared" si="244"/>
        <v>2890.8096912796987</v>
      </c>
      <c r="O2184" s="4">
        <f t="shared" si="245"/>
        <v>8.0024434408170535</v>
      </c>
      <c r="P2184" s="14">
        <f>+AVERAGEIF($C$15:C2184,"&lt;&gt;",$B$15:B2184)</f>
        <v>8.113666666666667</v>
      </c>
    </row>
    <row r="2185" spans="1:16" x14ac:dyDescent="0.25">
      <c r="A2185" s="1">
        <v>43444</v>
      </c>
      <c r="B2185" s="14">
        <v>8.0589999999999993</v>
      </c>
      <c r="C2185">
        <f>+$B$3</f>
        <v>200</v>
      </c>
      <c r="D2185" s="7">
        <f>+$D$11</f>
        <v>2.223157894736842</v>
      </c>
      <c r="E2185">
        <v>1.54</v>
      </c>
      <c r="F2185" s="6">
        <f>+C2185-D2185-E2185</f>
        <v>196.23684210526318</v>
      </c>
      <c r="G2185">
        <f t="shared" si="241"/>
        <v>24183.913627108494</v>
      </c>
      <c r="H2185">
        <f t="shared" si="242"/>
        <v>23493.272144128299</v>
      </c>
      <c r="I2185" s="5">
        <f t="shared" si="240"/>
        <v>329800</v>
      </c>
      <c r="J2185" s="6">
        <f>+H2185+SUM($B$4:$B$5)-SUM($F$15:F2185)</f>
        <v>26563.494249391439</v>
      </c>
      <c r="K2185" s="10">
        <f t="shared" si="243"/>
        <v>-1.5640154689621433E-2</v>
      </c>
      <c r="L2185" s="10">
        <f>+H2185/SUM($F$15:F2185)-1</f>
        <v>7.0079642476288395E-3</v>
      </c>
      <c r="M2185" s="14">
        <f t="shared" si="246"/>
        <v>24.350023837357387</v>
      </c>
      <c r="N2185" s="14">
        <f t="shared" si="244"/>
        <v>2915.1597151170558</v>
      </c>
      <c r="O2185" s="4">
        <f t="shared" si="245"/>
        <v>8.0029158518335493</v>
      </c>
      <c r="P2185" s="14">
        <f>+AVERAGEIF($C$15:C2185,"&lt;&gt;",$B$15:B2185)</f>
        <v>8.1131651376146792</v>
      </c>
    </row>
    <row r="2186" spans="1:16" x14ac:dyDescent="0.25">
      <c r="A2186" s="1">
        <v>43445</v>
      </c>
      <c r="B2186" s="14">
        <v>8.109</v>
      </c>
      <c r="G2186">
        <f t="shared" si="241"/>
        <v>24333.956520935946</v>
      </c>
      <c r="H2186">
        <f t="shared" si="242"/>
        <v>23639.030129884155</v>
      </c>
      <c r="I2186" s="5">
        <f t="shared" si="240"/>
        <v>0</v>
      </c>
      <c r="J2186" s="6">
        <f>+H2186+SUM($B$4:$B$5)-SUM($F$15:F2186)</f>
        <v>26709.252235147291</v>
      </c>
      <c r="K2186" s="10">
        <f t="shared" si="243"/>
        <v>5.4871540764707127E-3</v>
      </c>
      <c r="L2186" s="10">
        <f>+H2186/SUM($F$15:F2186)-1</f>
        <v>1.3255687068373767E-2</v>
      </c>
      <c r="M2186" s="14">
        <f t="shared" si="246"/>
        <v>0</v>
      </c>
      <c r="N2186" s="14">
        <f t="shared" si="244"/>
        <v>2915.1597151170558</v>
      </c>
      <c r="O2186" s="4">
        <f t="shared" si="245"/>
        <v>8.0029158518335493</v>
      </c>
      <c r="P2186" s="14">
        <f>+AVERAGEIF($C$15:C2186,"&lt;&gt;",$B$15:B2186)</f>
        <v>8.1131651376146792</v>
      </c>
    </row>
    <row r="2187" spans="1:16" x14ac:dyDescent="0.25">
      <c r="A2187" s="1">
        <v>43446</v>
      </c>
      <c r="B2187" s="14">
        <v>8.1709999999999994</v>
      </c>
      <c r="G2187">
        <f t="shared" si="241"/>
        <v>24520.009709281985</v>
      </c>
      <c r="H2187">
        <f t="shared" si="242"/>
        <v>23819.770032221411</v>
      </c>
      <c r="I2187" s="5">
        <f t="shared" si="240"/>
        <v>0</v>
      </c>
      <c r="J2187" s="6">
        <f>+H2187+SUM($B$4:$B$5)-SUM($F$15:F2187)</f>
        <v>26889.992137484547</v>
      </c>
      <c r="K2187" s="10">
        <f t="shared" si="243"/>
        <v>6.7669398134408976E-3</v>
      </c>
      <c r="L2187" s="10">
        <f>+H2187/SUM($F$15:F2187)-1</f>
        <v>2.1002863366097024E-2</v>
      </c>
      <c r="M2187" s="14">
        <f t="shared" si="246"/>
        <v>0</v>
      </c>
      <c r="N2187" s="14">
        <f t="shared" si="244"/>
        <v>2915.1597151170558</v>
      </c>
      <c r="O2187" s="4">
        <f t="shared" si="245"/>
        <v>8.0029158518335493</v>
      </c>
      <c r="P2187" s="14">
        <f>+AVERAGEIF($C$15:C2187,"&lt;&gt;",$B$15:B2187)</f>
        <v>8.1131651376146792</v>
      </c>
    </row>
    <row r="2188" spans="1:16" x14ac:dyDescent="0.25">
      <c r="A2188" s="1">
        <v>43447</v>
      </c>
      <c r="B2188" s="14">
        <v>8.2479999999999993</v>
      </c>
      <c r="G2188">
        <f t="shared" si="241"/>
        <v>24751.075765776262</v>
      </c>
      <c r="H2188">
        <f t="shared" si="242"/>
        <v>24044.237330285425</v>
      </c>
      <c r="I2188" s="5">
        <f t="shared" si="240"/>
        <v>0</v>
      </c>
      <c r="J2188" s="6">
        <f>+H2188+SUM($B$4:$B$5)-SUM($F$15:F2188)</f>
        <v>27114.459435548564</v>
      </c>
      <c r="K2188" s="10">
        <f t="shared" si="243"/>
        <v>8.3476148641601355E-3</v>
      </c>
      <c r="L2188" s="10">
        <f>+H2188/SUM($F$15:F2188)-1</f>
        <v>3.0624356510043915E-2</v>
      </c>
      <c r="M2188" s="14">
        <f t="shared" si="246"/>
        <v>0</v>
      </c>
      <c r="N2188" s="14">
        <f t="shared" si="244"/>
        <v>2915.1597151170558</v>
      </c>
      <c r="O2188" s="4">
        <f t="shared" si="245"/>
        <v>8.0029158518335493</v>
      </c>
      <c r="P2188" s="14">
        <f>+AVERAGEIF($C$15:C2188,"&lt;&gt;",$B$15:B2188)</f>
        <v>8.1131651376146792</v>
      </c>
    </row>
    <row r="2189" spans="1:16" x14ac:dyDescent="0.25">
      <c r="A2189" s="1">
        <v>43448</v>
      </c>
      <c r="B2189" s="14">
        <v>8.1539999999999999</v>
      </c>
      <c r="G2189">
        <f t="shared" si="241"/>
        <v>24468.995125380658</v>
      </c>
      <c r="H2189">
        <f t="shared" si="242"/>
        <v>23770.212317064423</v>
      </c>
      <c r="I2189" s="5">
        <f t="shared" si="240"/>
        <v>0</v>
      </c>
      <c r="J2189" s="6">
        <f>+H2189+SUM($B$4:$B$5)-SUM($F$15:F2189)</f>
        <v>26840.434422327558</v>
      </c>
      <c r="K2189" s="10">
        <f t="shared" si="243"/>
        <v>-1.0106231838121871E-2</v>
      </c>
      <c r="L2189" s="10">
        <f>+H2189/SUM($F$15:F2189)-1</f>
        <v>1.8878637607044002E-2</v>
      </c>
      <c r="M2189" s="14">
        <f t="shared" si="246"/>
        <v>0</v>
      </c>
      <c r="N2189" s="14">
        <f t="shared" si="244"/>
        <v>2915.1597151170558</v>
      </c>
      <c r="O2189" s="4">
        <f t="shared" si="245"/>
        <v>8.0029158518335493</v>
      </c>
      <c r="P2189" s="14">
        <f>+AVERAGEIF($C$15:C2189,"&lt;&gt;",$B$15:B2189)</f>
        <v>8.1131651376146792</v>
      </c>
    </row>
    <row r="2190" spans="1:16" x14ac:dyDescent="0.25">
      <c r="A2190" s="1">
        <v>43451</v>
      </c>
      <c r="B2190" s="14">
        <v>8.1</v>
      </c>
      <c r="G2190">
        <f t="shared" si="241"/>
        <v>24306.948800047008</v>
      </c>
      <c r="H2190">
        <f t="shared" si="242"/>
        <v>23612.7936924481</v>
      </c>
      <c r="I2190" s="5">
        <f t="shared" si="240"/>
        <v>0</v>
      </c>
      <c r="J2190" s="6">
        <f>+H2190+SUM($B$4:$B$5)-SUM($F$15:F2190)</f>
        <v>26683.015797711243</v>
      </c>
      <c r="K2190" s="10">
        <f t="shared" si="243"/>
        <v>-5.8649805043902159E-3</v>
      </c>
      <c r="L2190" s="10">
        <f>+H2190/SUM($F$15:F2190)-1</f>
        <v>1.2131096960639631E-2</v>
      </c>
      <c r="M2190" s="14">
        <f t="shared" si="246"/>
        <v>0</v>
      </c>
      <c r="N2190" s="14">
        <f t="shared" si="244"/>
        <v>2915.1597151170558</v>
      </c>
      <c r="O2190" s="4">
        <f t="shared" si="245"/>
        <v>8.0029158518335493</v>
      </c>
      <c r="P2190" s="14">
        <f>+AVERAGEIF($C$15:C2190,"&lt;&gt;",$B$15:B2190)</f>
        <v>8.1131651376146792</v>
      </c>
    </row>
    <row r="2191" spans="1:16" x14ac:dyDescent="0.25">
      <c r="A2191" s="1">
        <v>43452</v>
      </c>
      <c r="B2191" s="14">
        <v>8.0380000000000003</v>
      </c>
      <c r="G2191">
        <f t="shared" si="241"/>
        <v>24120.895611700969</v>
      </c>
      <c r="H2191">
        <f t="shared" si="242"/>
        <v>23432.053790110844</v>
      </c>
      <c r="I2191" s="5">
        <f t="shared" si="240"/>
        <v>0</v>
      </c>
      <c r="J2191" s="6">
        <f>+H2191+SUM($B$4:$B$5)-SUM($F$15:F2191)</f>
        <v>26502.275895373987</v>
      </c>
      <c r="K2191" s="10">
        <f t="shared" si="243"/>
        <v>-6.7735934988563118E-3</v>
      </c>
      <c r="L2191" s="10">
        <f>+H2191/SUM($F$15:F2191)-1</f>
        <v>4.383920662916152E-3</v>
      </c>
      <c r="M2191" s="14">
        <f t="shared" si="246"/>
        <v>0</v>
      </c>
      <c r="N2191" s="14">
        <f t="shared" si="244"/>
        <v>2915.1597151170558</v>
      </c>
      <c r="O2191" s="4">
        <f t="shared" si="245"/>
        <v>8.0029158518335493</v>
      </c>
      <c r="P2191" s="14">
        <f>+AVERAGEIF($C$15:C2191,"&lt;&gt;",$B$15:B2191)</f>
        <v>8.1131651376146792</v>
      </c>
    </row>
    <row r="2192" spans="1:16" x14ac:dyDescent="0.25">
      <c r="A2192" s="1">
        <v>43453</v>
      </c>
      <c r="B2192" s="14">
        <v>8.0079999999999991</v>
      </c>
      <c r="G2192">
        <f t="shared" si="241"/>
        <v>24030.869875404496</v>
      </c>
      <c r="H2192">
        <f t="shared" si="242"/>
        <v>23344.59899865733</v>
      </c>
      <c r="I2192" s="5">
        <f t="shared" ref="I2192:I2255" si="247">+C2192*(MAX($A:$A)-A2192)</f>
        <v>0</v>
      </c>
      <c r="J2192" s="6">
        <f>+H2192+SUM($B$4:$B$5)-SUM($F$15:F2192)</f>
        <v>26414.821103920465</v>
      </c>
      <c r="K2192" s="10">
        <f t="shared" si="243"/>
        <v>-3.2998974049918139E-3</v>
      </c>
      <c r="L2192" s="10">
        <f>+H2192/SUM($F$15:F2192)-1</f>
        <v>6.3528697046932869E-4</v>
      </c>
      <c r="M2192" s="14">
        <f t="shared" si="246"/>
        <v>0</v>
      </c>
      <c r="N2192" s="14">
        <f t="shared" si="244"/>
        <v>2915.1597151170558</v>
      </c>
      <c r="O2192" s="4">
        <f t="shared" si="245"/>
        <v>8.0029158518335493</v>
      </c>
      <c r="P2192" s="14">
        <f>+AVERAGEIF($C$15:C2192,"&lt;&gt;",$B$15:B2192)</f>
        <v>8.1131651376146792</v>
      </c>
    </row>
    <row r="2193" spans="1:16" x14ac:dyDescent="0.25">
      <c r="A2193" s="1">
        <v>43454</v>
      </c>
      <c r="B2193" s="14">
        <v>7.95</v>
      </c>
      <c r="G2193">
        <f t="shared" ref="G2193:G2256" si="248">+(B2193/B2192*G2192)+C2193</f>
        <v>23856.820118564658</v>
      </c>
      <c r="H2193">
        <f t="shared" ref="H2193:H2256" si="249">+(B2193/B2192*H2192)+F2193</f>
        <v>23175.519735180544</v>
      </c>
      <c r="I2193" s="5">
        <f t="shared" si="247"/>
        <v>0</v>
      </c>
      <c r="J2193" s="6">
        <f>+H2193+SUM($B$4:$B$5)-SUM($F$15:F2193)</f>
        <v>26245.741840443679</v>
      </c>
      <c r="K2193" s="10">
        <f t="shared" ref="K2193:K2256" si="250">+J2193/J2192-1</f>
        <v>-6.4009240422866487E-3</v>
      </c>
      <c r="L2193" s="10">
        <f>+H2193/SUM($F$15:F2193)-1</f>
        <v>-6.6120715015943743E-3</v>
      </c>
      <c r="M2193" s="14">
        <f t="shared" si="246"/>
        <v>0</v>
      </c>
      <c r="N2193" s="14">
        <f t="shared" ref="N2193:N2256" si="251">+M2193+N2192</f>
        <v>2915.1597151170558</v>
      </c>
      <c r="O2193" s="4">
        <f t="shared" ref="O2193:O2256" si="252">((O2192*N2192)+(B2193*M2193))/N2193</f>
        <v>8.0029158518335493</v>
      </c>
      <c r="P2193" s="14">
        <f>+AVERAGEIF($C$15:C2193,"&lt;&gt;",$B$15:B2193)</f>
        <v>8.1131651376146792</v>
      </c>
    </row>
    <row r="2194" spans="1:16" x14ac:dyDescent="0.25">
      <c r="A2194" s="1">
        <v>43455</v>
      </c>
      <c r="B2194" s="14">
        <v>7.9169999999999998</v>
      </c>
      <c r="G2194">
        <f t="shared" si="248"/>
        <v>23757.79180863854</v>
      </c>
      <c r="H2194">
        <f t="shared" si="249"/>
        <v>23079.31946458168</v>
      </c>
      <c r="I2194" s="5">
        <f t="shared" si="247"/>
        <v>0</v>
      </c>
      <c r="J2194" s="6">
        <f>+H2194+SUM($B$4:$B$5)-SUM($F$15:F2194)</f>
        <v>26149.541569844823</v>
      </c>
      <c r="K2194" s="10">
        <f t="shared" si="250"/>
        <v>-3.6653667929711364E-3</v>
      </c>
      <c r="L2194" s="10">
        <f>+H2194/SUM($F$15:F2194)-1</f>
        <v>-1.0735568563285947E-2</v>
      </c>
      <c r="M2194" s="14">
        <f t="shared" si="246"/>
        <v>0</v>
      </c>
      <c r="N2194" s="14">
        <f t="shared" si="251"/>
        <v>2915.1597151170558</v>
      </c>
      <c r="O2194" s="4">
        <f t="shared" si="252"/>
        <v>8.0029158518335493</v>
      </c>
      <c r="P2194" s="14">
        <f>+AVERAGEIF($C$15:C2194,"&lt;&gt;",$B$15:B2194)</f>
        <v>8.1131651376146792</v>
      </c>
    </row>
    <row r="2195" spans="1:16" x14ac:dyDescent="0.25">
      <c r="A2195" s="1">
        <v>43458</v>
      </c>
      <c r="B2195" s="14">
        <v>7.89</v>
      </c>
      <c r="G2195">
        <f t="shared" si="248"/>
        <v>23676.768645971715</v>
      </c>
      <c r="H2195">
        <f t="shared" si="249"/>
        <v>23000.610152273519</v>
      </c>
      <c r="I2195" s="5">
        <f t="shared" si="247"/>
        <v>0</v>
      </c>
      <c r="J2195" s="6">
        <f>+H2195+SUM($B$4:$B$5)-SUM($F$15:F2195)</f>
        <v>26070.832257536658</v>
      </c>
      <c r="K2195" s="10">
        <f t="shared" si="250"/>
        <v>-3.0099691077923874E-3</v>
      </c>
      <c r="L2195" s="10">
        <f>+H2195/SUM($F$15:F2195)-1</f>
        <v>-1.4109338886488132E-2</v>
      </c>
      <c r="M2195" s="14">
        <f t="shared" ref="M2195:M2258" si="253">+F2195/B2195</f>
        <v>0</v>
      </c>
      <c r="N2195" s="14">
        <f t="shared" si="251"/>
        <v>2915.1597151170558</v>
      </c>
      <c r="O2195" s="4">
        <f t="shared" si="252"/>
        <v>8.0029158518335493</v>
      </c>
      <c r="P2195" s="14">
        <f>+AVERAGEIF($C$15:C2195,"&lt;&gt;",$B$15:B2195)</f>
        <v>8.1131651376146792</v>
      </c>
    </row>
    <row r="2196" spans="1:16" x14ac:dyDescent="0.25">
      <c r="A2196" s="1">
        <v>43462</v>
      </c>
      <c r="B2196" s="14">
        <v>7.944</v>
      </c>
      <c r="G2196">
        <f t="shared" si="248"/>
        <v>23838.814971305364</v>
      </c>
      <c r="H2196">
        <f t="shared" si="249"/>
        <v>23158.028776889842</v>
      </c>
      <c r="I2196" s="5">
        <f t="shared" si="247"/>
        <v>0</v>
      </c>
      <c r="J2196" s="6">
        <f>+H2196+SUM($B$4:$B$5)-SUM($F$15:F2196)</f>
        <v>26228.250882152981</v>
      </c>
      <c r="K2196" s="10">
        <f t="shared" si="250"/>
        <v>6.0381127484265829E-3</v>
      </c>
      <c r="L2196" s="10">
        <f>+H2196/SUM($F$15:F2196)-1</f>
        <v>-7.3617982400837612E-3</v>
      </c>
      <c r="M2196" s="14">
        <f t="shared" si="253"/>
        <v>0</v>
      </c>
      <c r="N2196" s="14">
        <f t="shared" si="251"/>
        <v>2915.1597151170558</v>
      </c>
      <c r="O2196" s="4">
        <f t="shared" si="252"/>
        <v>8.0029158518335493</v>
      </c>
      <c r="P2196" s="14">
        <f>+AVERAGEIF($C$15:C2196,"&lt;&gt;",$B$15:B2196)</f>
        <v>8.1131651376146792</v>
      </c>
    </row>
    <row r="2197" spans="1:16" x14ac:dyDescent="0.25">
      <c r="A2197" s="1">
        <v>43465</v>
      </c>
      <c r="B2197" s="14">
        <v>7.9740000000000002</v>
      </c>
      <c r="G2197">
        <f t="shared" si="248"/>
        <v>23928.840707601837</v>
      </c>
      <c r="H2197">
        <f t="shared" si="249"/>
        <v>23245.483568343356</v>
      </c>
      <c r="I2197" s="5">
        <f t="shared" si="247"/>
        <v>0</v>
      </c>
      <c r="J2197" s="6">
        <f>+H2197+SUM($B$4:$B$5)-SUM($F$15:F2197)</f>
        <v>26315.705673606495</v>
      </c>
      <c r="K2197" s="10">
        <f t="shared" si="250"/>
        <v>3.3343737577644639E-3</v>
      </c>
      <c r="L2197" s="10">
        <f>+H2197/SUM($F$15:F2197)-1</f>
        <v>-3.6131645476368268E-3</v>
      </c>
      <c r="M2197" s="14">
        <f t="shared" si="253"/>
        <v>0</v>
      </c>
      <c r="N2197" s="14">
        <f t="shared" si="251"/>
        <v>2915.1597151170558</v>
      </c>
      <c r="O2197" s="4">
        <f t="shared" si="252"/>
        <v>8.0029158518335493</v>
      </c>
      <c r="P2197" s="14">
        <f>+AVERAGEIF($C$15:C2197,"&lt;&gt;",$B$15:B2197)</f>
        <v>8.1131651376146792</v>
      </c>
    </row>
    <row r="2198" spans="1:16" x14ac:dyDescent="0.25">
      <c r="A2198" s="1">
        <v>43467</v>
      </c>
      <c r="B2198" s="14">
        <v>7.9539999999999997</v>
      </c>
      <c r="G2198">
        <f t="shared" si="248"/>
        <v>23868.823550070858</v>
      </c>
      <c r="H2198">
        <f t="shared" si="249"/>
        <v>23187.180374041014</v>
      </c>
      <c r="I2198" s="5">
        <f t="shared" si="247"/>
        <v>0</v>
      </c>
      <c r="J2198" s="6">
        <f>+H2198+SUM($B$4:$B$5)-SUM($F$15:F2198)</f>
        <v>26257.40247930415</v>
      </c>
      <c r="K2198" s="10">
        <f t="shared" si="250"/>
        <v>-2.2155284386243812E-3</v>
      </c>
      <c r="L2198" s="10">
        <f>+H2198/SUM($F$15:F2198)-1</f>
        <v>-6.112253675934709E-3</v>
      </c>
      <c r="M2198" s="14">
        <f t="shared" si="253"/>
        <v>0</v>
      </c>
      <c r="N2198" s="14">
        <f t="shared" si="251"/>
        <v>2915.1597151170558</v>
      </c>
      <c r="O2198" s="4">
        <f t="shared" si="252"/>
        <v>8.0029158518335493</v>
      </c>
      <c r="P2198" s="14">
        <f>+AVERAGEIF($C$15:C2198,"&lt;&gt;",$B$15:B2198)</f>
        <v>8.1131651376146792</v>
      </c>
    </row>
    <row r="2199" spans="1:16" x14ac:dyDescent="0.25">
      <c r="A2199" s="1">
        <v>43468</v>
      </c>
      <c r="B2199" s="14">
        <v>7.8440000000000003</v>
      </c>
      <c r="G2199">
        <f t="shared" si="248"/>
        <v>23538.729183650466</v>
      </c>
      <c r="H2199">
        <f t="shared" si="249"/>
        <v>22866.512805378141</v>
      </c>
      <c r="I2199" s="5">
        <f t="shared" si="247"/>
        <v>0</v>
      </c>
      <c r="J2199" s="6">
        <f>+H2199+SUM($B$4:$B$5)-SUM($F$15:F2199)</f>
        <v>25936.734910641277</v>
      </c>
      <c r="K2199" s="10">
        <f t="shared" si="250"/>
        <v>-1.221246347256244E-2</v>
      </c>
      <c r="L2199" s="10">
        <f>+H2199/SUM($F$15:F2199)-1</f>
        <v>-1.985724388157295E-2</v>
      </c>
      <c r="M2199" s="14">
        <f t="shared" si="253"/>
        <v>0</v>
      </c>
      <c r="N2199" s="14">
        <f t="shared" si="251"/>
        <v>2915.1597151170558</v>
      </c>
      <c r="O2199" s="4">
        <f t="shared" si="252"/>
        <v>8.0029158518335493</v>
      </c>
      <c r="P2199" s="14">
        <f>+AVERAGEIF($C$15:C2199,"&lt;&gt;",$B$15:B2199)</f>
        <v>8.1131651376146792</v>
      </c>
    </row>
    <row r="2200" spans="1:16" x14ac:dyDescent="0.25">
      <c r="A2200" s="1">
        <v>43469</v>
      </c>
      <c r="B2200" s="14">
        <v>7.9610000000000003</v>
      </c>
      <c r="G2200">
        <f t="shared" si="248"/>
        <v>23889.829555206699</v>
      </c>
      <c r="H2200">
        <f t="shared" si="249"/>
        <v>23207.586492046834</v>
      </c>
      <c r="I2200" s="5">
        <f t="shared" si="247"/>
        <v>0</v>
      </c>
      <c r="J2200" s="6">
        <f>+H2200+SUM($B$4:$B$5)-SUM($F$15:F2200)</f>
        <v>26277.80859730997</v>
      </c>
      <c r="K2200" s="10">
        <f t="shared" si="250"/>
        <v>1.3150216781093738E-2</v>
      </c>
      <c r="L2200" s="10">
        <f>+H2200/SUM($F$15:F2200)-1</f>
        <v>-5.2375724810305169E-3</v>
      </c>
      <c r="M2200" s="14">
        <f t="shared" si="253"/>
        <v>0</v>
      </c>
      <c r="N2200" s="14">
        <f t="shared" si="251"/>
        <v>2915.1597151170558</v>
      </c>
      <c r="O2200" s="4">
        <f t="shared" si="252"/>
        <v>8.0029158518335493</v>
      </c>
      <c r="P2200" s="14">
        <f>+AVERAGEIF($C$15:C2200,"&lt;&gt;",$B$15:B2200)</f>
        <v>8.1131651376146792</v>
      </c>
    </row>
    <row r="2201" spans="1:16" x14ac:dyDescent="0.25">
      <c r="A2201" s="1">
        <v>43472</v>
      </c>
      <c r="B2201" s="14">
        <v>8.0120000000000005</v>
      </c>
      <c r="G2201">
        <f t="shared" si="248"/>
        <v>24042.8733069107</v>
      </c>
      <c r="H2201">
        <f t="shared" si="249"/>
        <v>23356.259637517804</v>
      </c>
      <c r="I2201" s="5">
        <f t="shared" si="247"/>
        <v>0</v>
      </c>
      <c r="J2201" s="6">
        <f>+H2201+SUM($B$4:$B$5)-SUM($F$15:F2201)</f>
        <v>26426.481742780943</v>
      </c>
      <c r="K2201" s="10">
        <f t="shared" si="250"/>
        <v>5.6577452004955564E-3</v>
      </c>
      <c r="L2201" s="10">
        <f>+H2201/SUM($F$15:F2201)-1</f>
        <v>1.135104796129216E-3</v>
      </c>
      <c r="M2201" s="14">
        <f t="shared" si="253"/>
        <v>0</v>
      </c>
      <c r="N2201" s="14">
        <f t="shared" si="251"/>
        <v>2915.1597151170558</v>
      </c>
      <c r="O2201" s="4">
        <f t="shared" si="252"/>
        <v>8.0029158518335493</v>
      </c>
      <c r="P2201" s="14">
        <f>+AVERAGEIF($C$15:C2201,"&lt;&gt;",$B$15:B2201)</f>
        <v>8.1131651376146792</v>
      </c>
    </row>
    <row r="2202" spans="1:16" x14ac:dyDescent="0.25">
      <c r="A2202" s="1">
        <v>43473</v>
      </c>
      <c r="B2202" s="14">
        <v>8.0239999999999991</v>
      </c>
      <c r="C2202">
        <f>+$B$3</f>
        <v>200</v>
      </c>
      <c r="D2202" s="7">
        <f>+$D$11</f>
        <v>2.223157894736842</v>
      </c>
      <c r="E2202">
        <v>1.54</v>
      </c>
      <c r="F2202" s="6">
        <f>+C2202-D2202-E2202</f>
        <v>196.23684210526318</v>
      </c>
      <c r="G2202">
        <f t="shared" si="248"/>
        <v>24278.883601429287</v>
      </c>
      <c r="H2202">
        <f t="shared" si="249"/>
        <v>23587.478396204468</v>
      </c>
      <c r="I2202" s="5">
        <f t="shared" si="247"/>
        <v>324000</v>
      </c>
      <c r="J2202" s="6">
        <f>+H2202+SUM($B$4:$B$5)-SUM($F$15:F2202)</f>
        <v>26461.463659362344</v>
      </c>
      <c r="K2202" s="10">
        <f t="shared" si="250"/>
        <v>1.3237447542919778E-3</v>
      </c>
      <c r="L2202" s="10">
        <f>+H2202/SUM($F$15:F2202)-1</f>
        <v>2.6125827110909938E-3</v>
      </c>
      <c r="M2202" s="14">
        <f t="shared" si="253"/>
        <v>24.456236553497408</v>
      </c>
      <c r="N2202" s="14">
        <f t="shared" si="251"/>
        <v>2939.6159516705534</v>
      </c>
      <c r="O2202" s="4">
        <f t="shared" si="252"/>
        <v>8.0030912621332497</v>
      </c>
      <c r="P2202" s="14">
        <f>+AVERAGEIF($C$15:C2202,"&lt;&gt;",$B$15:B2202)</f>
        <v>8.1123545454545454</v>
      </c>
    </row>
    <row r="2203" spans="1:16" x14ac:dyDescent="0.25">
      <c r="A2203" s="1">
        <v>43474</v>
      </c>
      <c r="B2203" s="14">
        <v>8.11</v>
      </c>
      <c r="G2203">
        <f t="shared" si="248"/>
        <v>24539.100948104624</v>
      </c>
      <c r="H2203">
        <f t="shared" si="249"/>
        <v>23840.285368048135</v>
      </c>
      <c r="I2203" s="5">
        <f t="shared" si="247"/>
        <v>0</v>
      </c>
      <c r="J2203" s="6">
        <f>+H2203+SUM($B$4:$B$5)-SUM($F$15:F2203)</f>
        <v>26714.270631206011</v>
      </c>
      <c r="K2203" s="10">
        <f t="shared" si="250"/>
        <v>9.5537788498036846E-3</v>
      </c>
      <c r="L2203" s="10">
        <f>+H2203/SUM($F$15:F2203)-1</f>
        <v>1.3358430432072188E-2</v>
      </c>
      <c r="M2203" s="14">
        <f t="shared" si="253"/>
        <v>0</v>
      </c>
      <c r="N2203" s="14">
        <f t="shared" si="251"/>
        <v>2939.6159516705534</v>
      </c>
      <c r="O2203" s="4">
        <f t="shared" si="252"/>
        <v>8.0030912621332497</v>
      </c>
      <c r="P2203" s="14">
        <f>+AVERAGEIF($C$15:C2203,"&lt;&gt;",$B$15:B2203)</f>
        <v>8.1123545454545454</v>
      </c>
    </row>
    <row r="2204" spans="1:16" x14ac:dyDescent="0.25">
      <c r="A2204" s="1">
        <v>43475</v>
      </c>
      <c r="B2204" s="14">
        <v>8.1340000000000003</v>
      </c>
      <c r="G2204">
        <f t="shared" si="248"/>
        <v>24611.719742525649</v>
      </c>
      <c r="H2204">
        <f t="shared" si="249"/>
        <v>23910.83615088823</v>
      </c>
      <c r="I2204" s="5">
        <f t="shared" si="247"/>
        <v>0</v>
      </c>
      <c r="J2204" s="6">
        <f>+H2204+SUM($B$4:$B$5)-SUM($F$15:F2204)</f>
        <v>26784.821414046106</v>
      </c>
      <c r="K2204" s="10">
        <f t="shared" si="250"/>
        <v>2.6409398861775291E-3</v>
      </c>
      <c r="L2204" s="10">
        <f>+H2204/SUM($F$15:F2204)-1</f>
        <v>1.6357271656532113E-2</v>
      </c>
      <c r="M2204" s="14">
        <f t="shared" si="253"/>
        <v>0</v>
      </c>
      <c r="N2204" s="14">
        <f t="shared" si="251"/>
        <v>2939.6159516705534</v>
      </c>
      <c r="O2204" s="4">
        <f t="shared" si="252"/>
        <v>8.0030912621332497</v>
      </c>
      <c r="P2204" s="14">
        <f>+AVERAGEIF($C$15:C2204,"&lt;&gt;",$B$15:B2204)</f>
        <v>8.1123545454545454</v>
      </c>
    </row>
    <row r="2205" spans="1:16" x14ac:dyDescent="0.25">
      <c r="A2205" s="1">
        <v>43476</v>
      </c>
      <c r="B2205" s="14">
        <v>8.1820000000000004</v>
      </c>
      <c r="G2205">
        <f t="shared" si="248"/>
        <v>24756.957331367696</v>
      </c>
      <c r="H2205">
        <f t="shared" si="249"/>
        <v>24051.937716568413</v>
      </c>
      <c r="I2205" s="5">
        <f t="shared" si="247"/>
        <v>0</v>
      </c>
      <c r="J2205" s="6">
        <f>+H2205+SUM($B$4:$B$5)-SUM($F$15:F2205)</f>
        <v>26925.922979726289</v>
      </c>
      <c r="K2205" s="10">
        <f t="shared" si="250"/>
        <v>5.2679673871631749E-3</v>
      </c>
      <c r="L2205" s="10">
        <f>+H2205/SUM($F$15:F2205)-1</f>
        <v>2.2354954105451741E-2</v>
      </c>
      <c r="M2205" s="14">
        <f t="shared" si="253"/>
        <v>0</v>
      </c>
      <c r="N2205" s="14">
        <f t="shared" si="251"/>
        <v>2939.6159516705534</v>
      </c>
      <c r="O2205" s="4">
        <f t="shared" si="252"/>
        <v>8.0030912621332497</v>
      </c>
      <c r="P2205" s="14">
        <f>+AVERAGEIF($C$15:C2205,"&lt;&gt;",$B$15:B2205)</f>
        <v>8.1123545454545454</v>
      </c>
    </row>
    <row r="2206" spans="1:16" x14ac:dyDescent="0.25">
      <c r="A2206" s="1">
        <v>43479</v>
      </c>
      <c r="B2206" s="14">
        <v>8.125</v>
      </c>
      <c r="G2206">
        <f t="shared" si="248"/>
        <v>24584.487694617761</v>
      </c>
      <c r="H2206">
        <f t="shared" si="249"/>
        <v>23884.37960732319</v>
      </c>
      <c r="I2206" s="5">
        <f t="shared" si="247"/>
        <v>0</v>
      </c>
      <c r="J2206" s="6">
        <f>+H2206+SUM($B$4:$B$5)-SUM($F$15:F2206)</f>
        <v>26758.364870481069</v>
      </c>
      <c r="K2206" s="10">
        <f t="shared" si="250"/>
        <v>-6.222929084784945E-3</v>
      </c>
      <c r="L2206" s="10">
        <f>+H2206/SUM($F$15:F2206)-1</f>
        <v>1.5232706197359391E-2</v>
      </c>
      <c r="M2206" s="14">
        <f t="shared" si="253"/>
        <v>0</v>
      </c>
      <c r="N2206" s="14">
        <f t="shared" si="251"/>
        <v>2939.6159516705534</v>
      </c>
      <c r="O2206" s="4">
        <f t="shared" si="252"/>
        <v>8.0030912621332497</v>
      </c>
      <c r="P2206" s="14">
        <f>+AVERAGEIF($C$15:C2206,"&lt;&gt;",$B$15:B2206)</f>
        <v>8.1123545454545454</v>
      </c>
    </row>
    <row r="2207" spans="1:16" x14ac:dyDescent="0.25">
      <c r="A2207" s="1">
        <v>43480</v>
      </c>
      <c r="B2207" s="14">
        <v>8.2230000000000008</v>
      </c>
      <c r="G2207">
        <f t="shared" si="248"/>
        <v>24881.014438503615</v>
      </c>
      <c r="H2207">
        <f t="shared" si="249"/>
        <v>24172.461970586904</v>
      </c>
      <c r="I2207" s="5">
        <f t="shared" si="247"/>
        <v>0</v>
      </c>
      <c r="J2207" s="6">
        <f>+H2207+SUM($B$4:$B$5)-SUM($F$15:F2207)</f>
        <v>27046.447233744781</v>
      </c>
      <c r="K2207" s="10">
        <f t="shared" si="250"/>
        <v>1.076606753283027E-2</v>
      </c>
      <c r="L2207" s="10">
        <f>+H2207/SUM($F$15:F2207)-1</f>
        <v>2.7477974530570881E-2</v>
      </c>
      <c r="M2207" s="14">
        <f t="shared" si="253"/>
        <v>0</v>
      </c>
      <c r="N2207" s="14">
        <f t="shared" si="251"/>
        <v>2939.6159516705534</v>
      </c>
      <c r="O2207" s="4">
        <f t="shared" si="252"/>
        <v>8.0030912621332497</v>
      </c>
      <c r="P2207" s="14">
        <f>+AVERAGEIF($C$15:C2207,"&lt;&gt;",$B$15:B2207)</f>
        <v>8.1123545454545454</v>
      </c>
    </row>
    <row r="2208" spans="1:16" x14ac:dyDescent="0.25">
      <c r="A2208" s="1">
        <v>43481</v>
      </c>
      <c r="B2208" s="14">
        <v>8.2929999999999993</v>
      </c>
      <c r="G2208">
        <f t="shared" si="248"/>
        <v>25092.819255564933</v>
      </c>
      <c r="H2208">
        <f t="shared" si="249"/>
        <v>24378.235087203841</v>
      </c>
      <c r="I2208" s="5">
        <f t="shared" si="247"/>
        <v>0</v>
      </c>
      <c r="J2208" s="6">
        <f>+H2208+SUM($B$4:$B$5)-SUM($F$15:F2208)</f>
        <v>27252.220350361713</v>
      </c>
      <c r="K2208" s="10">
        <f t="shared" si="250"/>
        <v>7.6081385047939154E-3</v>
      </c>
      <c r="L2208" s="10">
        <f>+H2208/SUM($F$15:F2208)-1</f>
        <v>3.6224594768578644E-2</v>
      </c>
      <c r="M2208" s="14">
        <f t="shared" si="253"/>
        <v>0</v>
      </c>
      <c r="N2208" s="14">
        <f t="shared" si="251"/>
        <v>2939.6159516705534</v>
      </c>
      <c r="O2208" s="4">
        <f t="shared" si="252"/>
        <v>8.0030912621332497</v>
      </c>
      <c r="P2208" s="14">
        <f>+AVERAGEIF($C$15:C2208,"&lt;&gt;",$B$15:B2208)</f>
        <v>8.1123545454545454</v>
      </c>
    </row>
    <row r="2209" spans="1:16" x14ac:dyDescent="0.25">
      <c r="A2209" s="1">
        <v>43482</v>
      </c>
      <c r="B2209" s="14">
        <v>8.3010000000000002</v>
      </c>
      <c r="G2209">
        <f t="shared" si="248"/>
        <v>25117.025520371943</v>
      </c>
      <c r="H2209">
        <f t="shared" si="249"/>
        <v>24401.752014817204</v>
      </c>
      <c r="I2209" s="5">
        <f t="shared" si="247"/>
        <v>0</v>
      </c>
      <c r="J2209" s="6">
        <f>+H2209+SUM($B$4:$B$5)-SUM($F$15:F2209)</f>
        <v>27275.73727797508</v>
      </c>
      <c r="K2209" s="10">
        <f t="shared" si="250"/>
        <v>8.6293620523503201E-4</v>
      </c>
      <c r="L2209" s="10">
        <f>+H2209/SUM($F$15:F2209)-1</f>
        <v>3.722420851006536E-2</v>
      </c>
      <c r="M2209" s="14">
        <f t="shared" si="253"/>
        <v>0</v>
      </c>
      <c r="N2209" s="14">
        <f t="shared" si="251"/>
        <v>2939.6159516705534</v>
      </c>
      <c r="O2209" s="4">
        <f t="shared" si="252"/>
        <v>8.0030912621332497</v>
      </c>
      <c r="P2209" s="14">
        <f>+AVERAGEIF($C$15:C2209,"&lt;&gt;",$B$15:B2209)</f>
        <v>8.1123545454545454</v>
      </c>
    </row>
    <row r="2210" spans="1:16" x14ac:dyDescent="0.25">
      <c r="A2210" s="1">
        <v>43483</v>
      </c>
      <c r="B2210" s="14">
        <v>8.3650000000000002</v>
      </c>
      <c r="G2210">
        <f t="shared" si="248"/>
        <v>25310.675638828008</v>
      </c>
      <c r="H2210">
        <f t="shared" si="249"/>
        <v>24589.887435724118</v>
      </c>
      <c r="I2210" s="5">
        <f t="shared" si="247"/>
        <v>0</v>
      </c>
      <c r="J2210" s="6">
        <f>+H2210+SUM($B$4:$B$5)-SUM($F$15:F2210)</f>
        <v>27463.872698881991</v>
      </c>
      <c r="K2210" s="10">
        <f t="shared" si="250"/>
        <v>6.8975375070365885E-3</v>
      </c>
      <c r="L2210" s="10">
        <f>+H2210/SUM($F$15:F2210)-1</f>
        <v>4.5221118441958419E-2</v>
      </c>
      <c r="M2210" s="14">
        <f t="shared" si="253"/>
        <v>0</v>
      </c>
      <c r="N2210" s="14">
        <f t="shared" si="251"/>
        <v>2939.6159516705534</v>
      </c>
      <c r="O2210" s="4">
        <f t="shared" si="252"/>
        <v>8.0030912621332497</v>
      </c>
      <c r="P2210" s="14">
        <f>+AVERAGEIF($C$15:C2210,"&lt;&gt;",$B$15:B2210)</f>
        <v>8.1123545454545454</v>
      </c>
    </row>
    <row r="2211" spans="1:16" x14ac:dyDescent="0.25">
      <c r="A2211" s="1">
        <v>43486</v>
      </c>
      <c r="B2211" s="14">
        <v>8.3810000000000002</v>
      </c>
      <c r="G2211">
        <f t="shared" si="248"/>
        <v>25359.088168442024</v>
      </c>
      <c r="H2211">
        <f t="shared" si="249"/>
        <v>24636.92129095085</v>
      </c>
      <c r="I2211" s="5">
        <f t="shared" si="247"/>
        <v>0</v>
      </c>
      <c r="J2211" s="6">
        <f>+H2211+SUM($B$4:$B$5)-SUM($F$15:F2211)</f>
        <v>27510.906554108726</v>
      </c>
      <c r="K2211" s="10">
        <f t="shared" si="250"/>
        <v>1.7125718482029484E-3</v>
      </c>
      <c r="L2211" s="10">
        <f>+H2211/SUM($F$15:F2211)-1</f>
        <v>4.7220345924931628E-2</v>
      </c>
      <c r="M2211" s="14">
        <f t="shared" si="253"/>
        <v>0</v>
      </c>
      <c r="N2211" s="14">
        <f t="shared" si="251"/>
        <v>2939.6159516705534</v>
      </c>
      <c r="O2211" s="4">
        <f t="shared" si="252"/>
        <v>8.0030912621332497</v>
      </c>
      <c r="P2211" s="14">
        <f>+AVERAGEIF($C$15:C2211,"&lt;&gt;",$B$15:B2211)</f>
        <v>8.1123545454545454</v>
      </c>
    </row>
    <row r="2212" spans="1:16" x14ac:dyDescent="0.25">
      <c r="A2212" s="1">
        <v>43487</v>
      </c>
      <c r="B2212" s="14">
        <v>8.3149999999999995</v>
      </c>
      <c r="G2212">
        <f t="shared" si="248"/>
        <v>25159.386483784201</v>
      </c>
      <c r="H2212">
        <f t="shared" si="249"/>
        <v>24442.90663814059</v>
      </c>
      <c r="I2212" s="5">
        <f t="shared" si="247"/>
        <v>0</v>
      </c>
      <c r="J2212" s="6">
        <f>+H2212+SUM($B$4:$B$5)-SUM($F$15:F2212)</f>
        <v>27316.891901298462</v>
      </c>
      <c r="K2212" s="10">
        <f t="shared" si="250"/>
        <v>-7.0522813353559588E-3</v>
      </c>
      <c r="L2212" s="10">
        <f>+H2212/SUM($F$15:F2212)-1</f>
        <v>3.8973532557666779E-2</v>
      </c>
      <c r="M2212" s="14">
        <f t="shared" si="253"/>
        <v>0</v>
      </c>
      <c r="N2212" s="14">
        <f t="shared" si="251"/>
        <v>2939.6159516705534</v>
      </c>
      <c r="O2212" s="4">
        <f t="shared" si="252"/>
        <v>8.0030912621332497</v>
      </c>
      <c r="P2212" s="14">
        <f>+AVERAGEIF($C$15:C2212,"&lt;&gt;",$B$15:B2212)</f>
        <v>8.1123545454545454</v>
      </c>
    </row>
    <row r="2213" spans="1:16" x14ac:dyDescent="0.25">
      <c r="A2213" s="1">
        <v>43488</v>
      </c>
      <c r="B2213" s="14">
        <v>8.3149999999999995</v>
      </c>
      <c r="G2213">
        <f t="shared" si="248"/>
        <v>25159.386483784201</v>
      </c>
      <c r="H2213">
        <f t="shared" si="249"/>
        <v>24442.90663814059</v>
      </c>
      <c r="I2213" s="5">
        <f t="shared" si="247"/>
        <v>0</v>
      </c>
      <c r="J2213" s="6">
        <f>+H2213+SUM($B$4:$B$5)-SUM($F$15:F2213)</f>
        <v>27316.891901298462</v>
      </c>
      <c r="K2213" s="10">
        <f t="shared" si="250"/>
        <v>0</v>
      </c>
      <c r="L2213" s="10">
        <f>+H2213/SUM($F$15:F2213)-1</f>
        <v>3.8973532557666779E-2</v>
      </c>
      <c r="M2213" s="14">
        <f t="shared" si="253"/>
        <v>0</v>
      </c>
      <c r="N2213" s="14">
        <f t="shared" si="251"/>
        <v>2939.6159516705534</v>
      </c>
      <c r="O2213" s="4">
        <f t="shared" si="252"/>
        <v>8.0030912621332497</v>
      </c>
      <c r="P2213" s="14">
        <f>+AVERAGEIF($C$15:C2213,"&lt;&gt;",$B$15:B2213)</f>
        <v>8.1123545454545454</v>
      </c>
    </row>
    <row r="2214" spans="1:16" x14ac:dyDescent="0.25">
      <c r="A2214" s="1">
        <v>43489</v>
      </c>
      <c r="B2214" s="14">
        <v>8.3979999999999997</v>
      </c>
      <c r="G2214">
        <f t="shared" si="248"/>
        <v>25410.52648115691</v>
      </c>
      <c r="H2214">
        <f t="shared" si="249"/>
        <v>24686.894762129243</v>
      </c>
      <c r="I2214" s="5">
        <f t="shared" si="247"/>
        <v>0</v>
      </c>
      <c r="J2214" s="6">
        <f>+H2214+SUM($B$4:$B$5)-SUM($F$15:F2214)</f>
        <v>27560.880025287122</v>
      </c>
      <c r="K2214" s="10">
        <f t="shared" si="250"/>
        <v>8.9317673793285479E-3</v>
      </c>
      <c r="L2214" s="10">
        <f>+H2214/SUM($F$15:F2214)-1</f>
        <v>4.9344525125590399E-2</v>
      </c>
      <c r="M2214" s="14">
        <f t="shared" si="253"/>
        <v>0</v>
      </c>
      <c r="N2214" s="14">
        <f t="shared" si="251"/>
        <v>2939.6159516705534</v>
      </c>
      <c r="O2214" s="4">
        <f t="shared" si="252"/>
        <v>8.0030912621332497</v>
      </c>
      <c r="P2214" s="14">
        <f>+AVERAGEIF($C$15:C2214,"&lt;&gt;",$B$15:B2214)</f>
        <v>8.1123545454545454</v>
      </c>
    </row>
    <row r="2215" spans="1:16" x14ac:dyDescent="0.25">
      <c r="A2215" s="1">
        <v>43490</v>
      </c>
      <c r="B2215" s="14">
        <v>8.4619999999999997</v>
      </c>
      <c r="G2215">
        <f t="shared" si="248"/>
        <v>25604.176599612976</v>
      </c>
      <c r="H2215">
        <f t="shared" si="249"/>
        <v>24875.030183036157</v>
      </c>
      <c r="I2215" s="5">
        <f t="shared" si="247"/>
        <v>0</v>
      </c>
      <c r="J2215" s="6">
        <f>+H2215+SUM($B$4:$B$5)-SUM($F$15:F2215)</f>
        <v>27749.015446194033</v>
      </c>
      <c r="K2215" s="10">
        <f t="shared" si="250"/>
        <v>6.8261761139083443E-3</v>
      </c>
      <c r="L2215" s="10">
        <f>+H2215/SUM($F$15:F2215)-1</f>
        <v>5.7341435057483459E-2</v>
      </c>
      <c r="M2215" s="14">
        <f t="shared" si="253"/>
        <v>0</v>
      </c>
      <c r="N2215" s="14">
        <f t="shared" si="251"/>
        <v>2939.6159516705534</v>
      </c>
      <c r="O2215" s="4">
        <f t="shared" si="252"/>
        <v>8.0030912621332497</v>
      </c>
      <c r="P2215" s="14">
        <f>+AVERAGEIF($C$15:C2215,"&lt;&gt;",$B$15:B2215)</f>
        <v>8.1123545454545454</v>
      </c>
    </row>
    <row r="2216" spans="1:16" x14ac:dyDescent="0.25">
      <c r="A2216" s="1">
        <v>43493</v>
      </c>
      <c r="B2216" s="14">
        <v>8.4109999999999996</v>
      </c>
      <c r="G2216">
        <f t="shared" si="248"/>
        <v>25449.861661468298</v>
      </c>
      <c r="H2216">
        <f t="shared" si="249"/>
        <v>24725.109769500959</v>
      </c>
      <c r="I2216" s="5">
        <f t="shared" si="247"/>
        <v>0</v>
      </c>
      <c r="J2216" s="6">
        <f>+H2216+SUM($B$4:$B$5)-SUM($F$15:F2216)</f>
        <v>27599.095032658835</v>
      </c>
      <c r="K2216" s="10">
        <f t="shared" si="250"/>
        <v>-5.4027291103677655E-3</v>
      </c>
      <c r="L2216" s="10">
        <f>+H2216/SUM($F$15:F2216)-1</f>
        <v>5.0968897455506257E-2</v>
      </c>
      <c r="M2216" s="14">
        <f t="shared" si="253"/>
        <v>0</v>
      </c>
      <c r="N2216" s="14">
        <f t="shared" si="251"/>
        <v>2939.6159516705534</v>
      </c>
      <c r="O2216" s="4">
        <f t="shared" si="252"/>
        <v>8.0030912621332497</v>
      </c>
      <c r="P2216" s="14">
        <f>+AVERAGEIF($C$15:C2216,"&lt;&gt;",$B$15:B2216)</f>
        <v>8.1123545454545454</v>
      </c>
    </row>
    <row r="2217" spans="1:16" x14ac:dyDescent="0.25">
      <c r="A2217" s="1">
        <v>43494</v>
      </c>
      <c r="B2217" s="14">
        <v>8.4510000000000005</v>
      </c>
      <c r="G2217">
        <f t="shared" si="248"/>
        <v>25570.892985503338</v>
      </c>
      <c r="H2217">
        <f t="shared" si="249"/>
        <v>24842.694407567782</v>
      </c>
      <c r="I2217" s="5">
        <f t="shared" si="247"/>
        <v>0</v>
      </c>
      <c r="J2217" s="6">
        <f>+H2217+SUM($B$4:$B$5)-SUM($F$15:F2217)</f>
        <v>27716.679670725658</v>
      </c>
      <c r="K2217" s="10">
        <f t="shared" si="250"/>
        <v>4.2604526680196653E-3</v>
      </c>
      <c r="L2217" s="10">
        <f>+H2217/SUM($F$15:F2217)-1</f>
        <v>5.5966966162939391E-2</v>
      </c>
      <c r="M2217" s="14">
        <f t="shared" si="253"/>
        <v>0</v>
      </c>
      <c r="N2217" s="14">
        <f t="shared" si="251"/>
        <v>2939.6159516705534</v>
      </c>
      <c r="O2217" s="4">
        <f t="shared" si="252"/>
        <v>8.0030912621332497</v>
      </c>
      <c r="P2217" s="14">
        <f>+AVERAGEIF($C$15:C2217,"&lt;&gt;",$B$15:B2217)</f>
        <v>8.1123545454545454</v>
      </c>
    </row>
    <row r="2218" spans="1:16" x14ac:dyDescent="0.25">
      <c r="A2218" s="1">
        <v>43495</v>
      </c>
      <c r="B2218" s="14">
        <v>8.5340000000000007</v>
      </c>
      <c r="G2218">
        <f t="shared" si="248"/>
        <v>25822.032982876051</v>
      </c>
      <c r="H2218">
        <f t="shared" si="249"/>
        <v>25086.682531556438</v>
      </c>
      <c r="I2218" s="5">
        <f t="shared" si="247"/>
        <v>0</v>
      </c>
      <c r="J2218" s="6">
        <f>+H2218+SUM($B$4:$B$5)-SUM($F$15:F2218)</f>
        <v>27960.667794714311</v>
      </c>
      <c r="K2218" s="10">
        <f t="shared" si="250"/>
        <v>8.8029347990896678E-3</v>
      </c>
      <c r="L2218" s="10">
        <f>+H2218/SUM($F$15:F2218)-1</f>
        <v>6.6337958730863233E-2</v>
      </c>
      <c r="M2218" s="14">
        <f t="shared" si="253"/>
        <v>0</v>
      </c>
      <c r="N2218" s="14">
        <f t="shared" si="251"/>
        <v>2939.6159516705534</v>
      </c>
      <c r="O2218" s="4">
        <f t="shared" si="252"/>
        <v>8.0030912621332497</v>
      </c>
      <c r="P2218" s="14">
        <f>+AVERAGEIF($C$15:C2218,"&lt;&gt;",$B$15:B2218)</f>
        <v>8.1123545454545454</v>
      </c>
    </row>
    <row r="2219" spans="1:16" x14ac:dyDescent="0.25">
      <c r="A2219" s="1">
        <v>43496</v>
      </c>
      <c r="B2219" s="14">
        <v>8.5950000000000006</v>
      </c>
      <c r="G2219">
        <f t="shared" si="248"/>
        <v>26006.605752029489</v>
      </c>
      <c r="H2219">
        <f t="shared" si="249"/>
        <v>25265.999104608341</v>
      </c>
      <c r="I2219" s="5">
        <f t="shared" si="247"/>
        <v>0</v>
      </c>
      <c r="J2219" s="6">
        <f>+H2219+SUM($B$4:$B$5)-SUM($F$15:F2219)</f>
        <v>28139.984367766221</v>
      </c>
      <c r="K2219" s="10">
        <f t="shared" si="250"/>
        <v>6.4131720446893858E-3</v>
      </c>
      <c r="L2219" s="10">
        <f>+H2219/SUM($F$15:F2219)-1</f>
        <v>7.3960013509698941E-2</v>
      </c>
      <c r="M2219" s="14">
        <f t="shared" si="253"/>
        <v>0</v>
      </c>
      <c r="N2219" s="14">
        <f t="shared" si="251"/>
        <v>2939.6159516705534</v>
      </c>
      <c r="O2219" s="4">
        <f t="shared" si="252"/>
        <v>8.0030912621332497</v>
      </c>
      <c r="P2219" s="14">
        <f>+AVERAGEIF($C$15:C2219,"&lt;&gt;",$B$15:B2219)</f>
        <v>8.1123545454545454</v>
      </c>
    </row>
    <row r="2220" spans="1:16" x14ac:dyDescent="0.25">
      <c r="A2220" s="1">
        <v>43497</v>
      </c>
      <c r="B2220" s="14">
        <v>8.6010000000000009</v>
      </c>
      <c r="G2220">
        <f t="shared" si="248"/>
        <v>26024.760450634749</v>
      </c>
      <c r="H2220">
        <f t="shared" si="249"/>
        <v>25283.636800318367</v>
      </c>
      <c r="I2220" s="5">
        <f t="shared" si="247"/>
        <v>0</v>
      </c>
      <c r="J2220" s="6">
        <f>+H2220+SUM($B$4:$B$5)-SUM($F$15:F2220)</f>
        <v>28157.622063476243</v>
      </c>
      <c r="K2220" s="10">
        <f t="shared" si="250"/>
        <v>6.2678413319328108E-4</v>
      </c>
      <c r="L2220" s="10">
        <f>+H2220/SUM($F$15:F2220)-1</f>
        <v>7.4709723815813867E-2</v>
      </c>
      <c r="M2220" s="14">
        <f t="shared" si="253"/>
        <v>0</v>
      </c>
      <c r="N2220" s="14">
        <f t="shared" si="251"/>
        <v>2939.6159516705534</v>
      </c>
      <c r="O2220" s="4">
        <f t="shared" si="252"/>
        <v>8.0030912621332497</v>
      </c>
      <c r="P2220" s="14">
        <f>+AVERAGEIF($C$15:C2220,"&lt;&gt;",$B$15:B2220)</f>
        <v>8.1123545454545454</v>
      </c>
    </row>
    <row r="2221" spans="1:16" x14ac:dyDescent="0.25">
      <c r="A2221" s="1">
        <v>43500</v>
      </c>
      <c r="B2221" s="14">
        <v>8.6170000000000009</v>
      </c>
      <c r="G2221">
        <f t="shared" si="248"/>
        <v>26073.172980248768</v>
      </c>
      <c r="H2221">
        <f t="shared" si="249"/>
        <v>25330.670655545098</v>
      </c>
      <c r="I2221" s="5">
        <f t="shared" si="247"/>
        <v>0</v>
      </c>
      <c r="J2221" s="6">
        <f>+H2221+SUM($B$4:$B$5)-SUM($F$15:F2221)</f>
        <v>28204.655918702971</v>
      </c>
      <c r="K2221" s="10">
        <f t="shared" si="250"/>
        <v>1.6703773891382223E-3</v>
      </c>
      <c r="L2221" s="10">
        <f>+H2221/SUM($F$15:F2221)-1</f>
        <v>7.6708951298787298E-2</v>
      </c>
      <c r="M2221" s="14">
        <f t="shared" si="253"/>
        <v>0</v>
      </c>
      <c r="N2221" s="14">
        <f t="shared" si="251"/>
        <v>2939.6159516705534</v>
      </c>
      <c r="O2221" s="4">
        <f t="shared" si="252"/>
        <v>8.0030912621332497</v>
      </c>
      <c r="P2221" s="14">
        <f>+AVERAGEIF($C$15:C2221,"&lt;&gt;",$B$15:B2221)</f>
        <v>8.1123545454545454</v>
      </c>
    </row>
    <row r="2222" spans="1:16" x14ac:dyDescent="0.25">
      <c r="A2222" s="1">
        <v>43501</v>
      </c>
      <c r="B2222" s="14">
        <v>8.6479999999999997</v>
      </c>
      <c r="G2222">
        <f t="shared" si="248"/>
        <v>26166.972256375921</v>
      </c>
      <c r="H2222">
        <f t="shared" si="249"/>
        <v>25421.798750046881</v>
      </c>
      <c r="I2222" s="5">
        <f t="shared" si="247"/>
        <v>0</v>
      </c>
      <c r="J2222" s="6">
        <f>+H2222+SUM($B$4:$B$5)-SUM($F$15:F2222)</f>
        <v>28295.784013204757</v>
      </c>
      <c r="K2222" s="10">
        <f t="shared" si="250"/>
        <v>3.2309592701451617E-3</v>
      </c>
      <c r="L2222" s="10">
        <f>+H2222/SUM($F$15:F2222)-1</f>
        <v>8.058245454704771E-2</v>
      </c>
      <c r="M2222" s="14">
        <f t="shared" si="253"/>
        <v>0</v>
      </c>
      <c r="N2222" s="14">
        <f t="shared" si="251"/>
        <v>2939.6159516705534</v>
      </c>
      <c r="O2222" s="4">
        <f t="shared" si="252"/>
        <v>8.0030912621332497</v>
      </c>
      <c r="P2222" s="14">
        <f>+AVERAGEIF($C$15:C2222,"&lt;&gt;",$B$15:B2222)</f>
        <v>8.1123545454545454</v>
      </c>
    </row>
    <row r="2223" spans="1:16" x14ac:dyDescent="0.25">
      <c r="A2223" s="1">
        <v>43502</v>
      </c>
      <c r="B2223" s="14">
        <v>8.6470000000000002</v>
      </c>
      <c r="G2223">
        <f t="shared" si="248"/>
        <v>26163.946473275046</v>
      </c>
      <c r="H2223">
        <f t="shared" si="249"/>
        <v>25418.859134095212</v>
      </c>
      <c r="I2223" s="5">
        <f t="shared" si="247"/>
        <v>0</v>
      </c>
      <c r="J2223" s="6">
        <f>+H2223+SUM($B$4:$B$5)-SUM($F$15:F2223)</f>
        <v>28292.844397253088</v>
      </c>
      <c r="K2223" s="10">
        <f t="shared" si="250"/>
        <v>-1.0388883200040944E-4</v>
      </c>
      <c r="L2223" s="10">
        <f>+H2223/SUM($F$15:F2223)-1</f>
        <v>8.0457502829361927E-2</v>
      </c>
      <c r="M2223" s="14">
        <f t="shared" si="253"/>
        <v>0</v>
      </c>
      <c r="N2223" s="14">
        <f t="shared" si="251"/>
        <v>2939.6159516705534</v>
      </c>
      <c r="O2223" s="4">
        <f t="shared" si="252"/>
        <v>8.0030912621332497</v>
      </c>
      <c r="P2223" s="14">
        <f>+AVERAGEIF($C$15:C2223,"&lt;&gt;",$B$15:B2223)</f>
        <v>8.1123545454545454</v>
      </c>
    </row>
    <row r="2224" spans="1:16" x14ac:dyDescent="0.25">
      <c r="A2224" s="1">
        <v>43503</v>
      </c>
      <c r="B2224" s="14">
        <v>8.61</v>
      </c>
      <c r="G2224">
        <f t="shared" si="248"/>
        <v>26051.99249854263</v>
      </c>
      <c r="H2224">
        <f t="shared" si="249"/>
        <v>25310.0933438834</v>
      </c>
      <c r="I2224" s="5">
        <f t="shared" si="247"/>
        <v>0</v>
      </c>
      <c r="J2224" s="6">
        <f>+H2224+SUM($B$4:$B$5)-SUM($F$15:F2224)</f>
        <v>28184.07860704128</v>
      </c>
      <c r="K2224" s="10">
        <f t="shared" si="250"/>
        <v>-3.8442861624180535E-3</v>
      </c>
      <c r="L2224" s="10">
        <f>+H2224/SUM($F$15:F2224)-1</f>
        <v>7.5834289274986366E-2</v>
      </c>
      <c r="M2224" s="14">
        <f t="shared" si="253"/>
        <v>0</v>
      </c>
      <c r="N2224" s="14">
        <f t="shared" si="251"/>
        <v>2939.6159516705534</v>
      </c>
      <c r="O2224" s="4">
        <f t="shared" si="252"/>
        <v>8.0030912621332497</v>
      </c>
      <c r="P2224" s="14">
        <f>+AVERAGEIF($C$15:C2224,"&lt;&gt;",$B$15:B2224)</f>
        <v>8.1123545454545454</v>
      </c>
    </row>
    <row r="2225" spans="1:16" x14ac:dyDescent="0.25">
      <c r="A2225" s="1">
        <v>43504</v>
      </c>
      <c r="B2225" s="14">
        <v>8.5690000000000008</v>
      </c>
      <c r="C2225">
        <f>+$B$3</f>
        <v>200</v>
      </c>
      <c r="D2225" s="7">
        <f>+$D$11</f>
        <v>2.223157894736842</v>
      </c>
      <c r="E2225">
        <v>1.54</v>
      </c>
      <c r="F2225" s="6">
        <f>+C2225-D2225-E2225</f>
        <v>196.23684210526318</v>
      </c>
      <c r="G2225">
        <f t="shared" si="248"/>
        <v>26127.935391406714</v>
      </c>
      <c r="H2225">
        <f t="shared" si="249"/>
        <v>25385.805931970175</v>
      </c>
      <c r="I2225" s="5">
        <f t="shared" si="247"/>
        <v>317800</v>
      </c>
      <c r="J2225" s="6">
        <f>+H2225+SUM($B$4:$B$5)-SUM($F$15:F2225)</f>
        <v>28063.554353022784</v>
      </c>
      <c r="K2225" s="10">
        <f t="shared" si="250"/>
        <v>-4.2763240799500446E-3</v>
      </c>
      <c r="L2225" s="10">
        <f>+H2225/SUM($F$15:F2225)-1</f>
        <v>7.0126326225252944E-2</v>
      </c>
      <c r="M2225" s="14">
        <f t="shared" si="253"/>
        <v>22.900786801874567</v>
      </c>
      <c r="N2225" s="14">
        <f t="shared" si="251"/>
        <v>2962.5167384724277</v>
      </c>
      <c r="O2225" s="4">
        <f t="shared" si="252"/>
        <v>8.0074658383801633</v>
      </c>
      <c r="P2225" s="14">
        <f>+AVERAGEIF($C$15:C2225,"&lt;&gt;",$B$15:B2225)</f>
        <v>8.1164684684684687</v>
      </c>
    </row>
    <row r="2226" spans="1:16" x14ac:dyDescent="0.25">
      <c r="A2226" s="1">
        <v>43507</v>
      </c>
      <c r="B2226" s="14">
        <v>8.6020000000000003</v>
      </c>
      <c r="G2226">
        <f t="shared" si="248"/>
        <v>26228.556451964119</v>
      </c>
      <c r="H2226">
        <f t="shared" si="249"/>
        <v>25483.568984339763</v>
      </c>
      <c r="I2226" s="5">
        <f t="shared" si="247"/>
        <v>0</v>
      </c>
      <c r="J2226" s="6">
        <f>+H2226+SUM($B$4:$B$5)-SUM($F$15:F2226)</f>
        <v>28161.317405392376</v>
      </c>
      <c r="K2226" s="10">
        <f t="shared" si="250"/>
        <v>3.4836304460863499E-3</v>
      </c>
      <c r="L2226" s="10">
        <f>+H2226/SUM($F$15:F2226)-1</f>
        <v>7.4247480241524721E-2</v>
      </c>
      <c r="M2226" s="14">
        <f t="shared" si="253"/>
        <v>0</v>
      </c>
      <c r="N2226" s="14">
        <f t="shared" si="251"/>
        <v>2962.5167384724277</v>
      </c>
      <c r="O2226" s="4">
        <f t="shared" si="252"/>
        <v>8.0074658383801633</v>
      </c>
      <c r="P2226" s="14">
        <f>+AVERAGEIF($C$15:C2226,"&lt;&gt;",$B$15:B2226)</f>
        <v>8.1164684684684687</v>
      </c>
    </row>
    <row r="2227" spans="1:16" x14ac:dyDescent="0.25">
      <c r="A2227" s="1">
        <v>43508</v>
      </c>
      <c r="B2227" s="14">
        <v>8.6419999999999995</v>
      </c>
      <c r="G2227">
        <f t="shared" si="248"/>
        <v>26350.521373851887</v>
      </c>
      <c r="H2227">
        <f t="shared" si="249"/>
        <v>25602.069653878661</v>
      </c>
      <c r="I2227" s="5">
        <f t="shared" si="247"/>
        <v>0</v>
      </c>
      <c r="J2227" s="6">
        <f>+H2227+SUM($B$4:$B$5)-SUM($F$15:F2227)</f>
        <v>28279.818074931271</v>
      </c>
      <c r="K2227" s="10">
        <f t="shared" si="250"/>
        <v>4.2079235084437894E-3</v>
      </c>
      <c r="L2227" s="10">
        <f>+H2227/SUM($F$15:F2227)-1</f>
        <v>7.9242818443066465E-2</v>
      </c>
      <c r="M2227" s="14">
        <f t="shared" si="253"/>
        <v>0</v>
      </c>
      <c r="N2227" s="14">
        <f t="shared" si="251"/>
        <v>2962.5167384724277</v>
      </c>
      <c r="O2227" s="4">
        <f t="shared" si="252"/>
        <v>8.0074658383801633</v>
      </c>
      <c r="P2227" s="14">
        <f>+AVERAGEIF($C$15:C2227,"&lt;&gt;",$B$15:B2227)</f>
        <v>8.1164684684684687</v>
      </c>
    </row>
    <row r="2228" spans="1:16" x14ac:dyDescent="0.25">
      <c r="A2228" s="1">
        <v>43509</v>
      </c>
      <c r="B2228" s="14">
        <v>8.6660000000000004</v>
      </c>
      <c r="G2228">
        <f t="shared" si="248"/>
        <v>26423.700326984548</v>
      </c>
      <c r="H2228">
        <f t="shared" si="249"/>
        <v>25673.170055602001</v>
      </c>
      <c r="I2228" s="5">
        <f t="shared" si="247"/>
        <v>0</v>
      </c>
      <c r="J2228" s="6">
        <f>+H2228+SUM($B$4:$B$5)-SUM($F$15:F2228)</f>
        <v>28350.918476654613</v>
      </c>
      <c r="K2228" s="10">
        <f t="shared" si="250"/>
        <v>2.5141746504504514E-3</v>
      </c>
      <c r="L2228" s="10">
        <f>+H2228/SUM($F$15:F2228)-1</f>
        <v>8.2240021363991556E-2</v>
      </c>
      <c r="M2228" s="14">
        <f t="shared" si="253"/>
        <v>0</v>
      </c>
      <c r="N2228" s="14">
        <f t="shared" si="251"/>
        <v>2962.5167384724277</v>
      </c>
      <c r="O2228" s="4">
        <f t="shared" si="252"/>
        <v>8.0074658383801633</v>
      </c>
      <c r="P2228" s="14">
        <f>+AVERAGEIF($C$15:C2228,"&lt;&gt;",$B$15:B2228)</f>
        <v>8.1164684684684687</v>
      </c>
    </row>
    <row r="2229" spans="1:16" x14ac:dyDescent="0.25">
      <c r="A2229" s="1">
        <v>43510</v>
      </c>
      <c r="B2229" s="14">
        <v>8.6720000000000006</v>
      </c>
      <c r="G2229">
        <f t="shared" si="248"/>
        <v>26441.995065267714</v>
      </c>
      <c r="H2229">
        <f t="shared" si="249"/>
        <v>25690.945156032838</v>
      </c>
      <c r="I2229" s="5">
        <f t="shared" si="247"/>
        <v>0</v>
      </c>
      <c r="J2229" s="6">
        <f>+H2229+SUM($B$4:$B$5)-SUM($F$15:F2229)</f>
        <v>28368.693577085451</v>
      </c>
      <c r="K2229" s="10">
        <f t="shared" si="250"/>
        <v>6.269673571765999E-4</v>
      </c>
      <c r="L2229" s="10">
        <f>+H2229/SUM($F$15:F2229)-1</f>
        <v>8.2989322094222828E-2</v>
      </c>
      <c r="M2229" s="14">
        <f t="shared" si="253"/>
        <v>0</v>
      </c>
      <c r="N2229" s="14">
        <f t="shared" si="251"/>
        <v>2962.5167384724277</v>
      </c>
      <c r="O2229" s="4">
        <f t="shared" si="252"/>
        <v>8.0074658383801633</v>
      </c>
      <c r="P2229" s="14">
        <f>+AVERAGEIF($C$15:C2229,"&lt;&gt;",$B$15:B2229)</f>
        <v>8.1164684684684687</v>
      </c>
    </row>
    <row r="2230" spans="1:16" x14ac:dyDescent="0.25">
      <c r="A2230" s="1">
        <v>43511</v>
      </c>
      <c r="B2230" s="14">
        <v>8.6</v>
      </c>
      <c r="G2230">
        <f t="shared" si="248"/>
        <v>26222.458205869734</v>
      </c>
      <c r="H2230">
        <f t="shared" si="249"/>
        <v>25477.643950862821</v>
      </c>
      <c r="I2230" s="5">
        <f t="shared" si="247"/>
        <v>0</v>
      </c>
      <c r="J2230" s="6">
        <f>+H2230+SUM($B$4:$B$5)-SUM($F$15:F2230)</f>
        <v>28155.392371915437</v>
      </c>
      <c r="K2230" s="10">
        <f t="shared" si="250"/>
        <v>-7.5188941849019253E-3</v>
      </c>
      <c r="L2230" s="10">
        <f>+H2230/SUM($F$15:F2230)-1</f>
        <v>7.3997713331447779E-2</v>
      </c>
      <c r="M2230" s="14">
        <f t="shared" si="253"/>
        <v>0</v>
      </c>
      <c r="N2230" s="14">
        <f t="shared" si="251"/>
        <v>2962.5167384724277</v>
      </c>
      <c r="O2230" s="4">
        <f t="shared" si="252"/>
        <v>8.0074658383801633</v>
      </c>
      <c r="P2230" s="14">
        <f>+AVERAGEIF($C$15:C2230,"&lt;&gt;",$B$15:B2230)</f>
        <v>8.1164684684684687</v>
      </c>
    </row>
    <row r="2231" spans="1:16" x14ac:dyDescent="0.25">
      <c r="A2231" s="1">
        <v>43514</v>
      </c>
      <c r="B2231" s="14">
        <v>8.6270000000000007</v>
      </c>
      <c r="G2231">
        <f t="shared" si="248"/>
        <v>26304.78452814398</v>
      </c>
      <c r="H2231">
        <f t="shared" si="249"/>
        <v>25557.631902801582</v>
      </c>
      <c r="I2231" s="5">
        <f t="shared" si="247"/>
        <v>0</v>
      </c>
      <c r="J2231" s="6">
        <f>+H2231+SUM($B$4:$B$5)-SUM($F$15:F2231)</f>
        <v>28235.380323854199</v>
      </c>
      <c r="K2231" s="10">
        <f t="shared" si="250"/>
        <v>2.8409460923921603E-3</v>
      </c>
      <c r="L2231" s="10">
        <f>+H2231/SUM($F$15:F2231)-1</f>
        <v>7.7369566617488728E-2</v>
      </c>
      <c r="M2231" s="14">
        <f t="shared" si="253"/>
        <v>0</v>
      </c>
      <c r="N2231" s="14">
        <f t="shared" si="251"/>
        <v>2962.5167384724277</v>
      </c>
      <c r="O2231" s="4">
        <f t="shared" si="252"/>
        <v>8.0074658383801633</v>
      </c>
      <c r="P2231" s="14">
        <f>+AVERAGEIF($C$15:C2231,"&lt;&gt;",$B$15:B2231)</f>
        <v>8.1164684684684687</v>
      </c>
    </row>
    <row r="2232" spans="1:16" x14ac:dyDescent="0.25">
      <c r="A2232" s="1">
        <v>43515</v>
      </c>
      <c r="B2232" s="14">
        <v>8.6050000000000004</v>
      </c>
      <c r="G2232">
        <f t="shared" si="248"/>
        <v>26237.703821105708</v>
      </c>
      <c r="H2232">
        <f t="shared" si="249"/>
        <v>25492.456534555185</v>
      </c>
      <c r="I2232" s="5">
        <f t="shared" si="247"/>
        <v>0</v>
      </c>
      <c r="J2232" s="6">
        <f>+H2232+SUM($B$4:$B$5)-SUM($F$15:F2232)</f>
        <v>28170.204955607795</v>
      </c>
      <c r="K2232" s="10">
        <f t="shared" si="250"/>
        <v>-2.3082872445441271E-3</v>
      </c>
      <c r="L2232" s="10">
        <f>+H2232/SUM($F$15:F2232)-1</f>
        <v>7.462213060664058E-2</v>
      </c>
      <c r="M2232" s="14">
        <f t="shared" si="253"/>
        <v>0</v>
      </c>
      <c r="N2232" s="14">
        <f t="shared" si="251"/>
        <v>2962.5167384724277</v>
      </c>
      <c r="O2232" s="4">
        <f t="shared" si="252"/>
        <v>8.0074658383801633</v>
      </c>
      <c r="P2232" s="14">
        <f>+AVERAGEIF($C$15:C2232,"&lt;&gt;",$B$15:B2232)</f>
        <v>8.1164684684684687</v>
      </c>
    </row>
    <row r="2233" spans="1:16" x14ac:dyDescent="0.25">
      <c r="A2233" s="1">
        <v>43516</v>
      </c>
      <c r="B2233" s="14">
        <v>8.6820000000000004</v>
      </c>
      <c r="G2233">
        <f t="shared" si="248"/>
        <v>26472.486295739654</v>
      </c>
      <c r="H2233">
        <f t="shared" si="249"/>
        <v>25720.57032341756</v>
      </c>
      <c r="I2233" s="5">
        <f t="shared" si="247"/>
        <v>0</v>
      </c>
      <c r="J2233" s="6">
        <f>+H2233+SUM($B$4:$B$5)-SUM($F$15:F2233)</f>
        <v>28398.318744470173</v>
      </c>
      <c r="K2233" s="10">
        <f t="shared" si="250"/>
        <v>8.0976971669837194E-3</v>
      </c>
      <c r="L2233" s="10">
        <f>+H2233/SUM($F$15:F2233)-1</f>
        <v>8.4238156644608209E-2</v>
      </c>
      <c r="M2233" s="14">
        <f t="shared" si="253"/>
        <v>0</v>
      </c>
      <c r="N2233" s="14">
        <f t="shared" si="251"/>
        <v>2962.5167384724277</v>
      </c>
      <c r="O2233" s="4">
        <f t="shared" si="252"/>
        <v>8.0074658383801633</v>
      </c>
      <c r="P2233" s="14">
        <f>+AVERAGEIF($C$15:C2233,"&lt;&gt;",$B$15:B2233)</f>
        <v>8.1164684684684687</v>
      </c>
    </row>
    <row r="2234" spans="1:16" x14ac:dyDescent="0.25">
      <c r="A2234" s="1">
        <v>43517</v>
      </c>
      <c r="B2234" s="14">
        <v>8.7059999999999995</v>
      </c>
      <c r="G2234">
        <f t="shared" si="248"/>
        <v>26545.665248872308</v>
      </c>
      <c r="H2234">
        <f t="shared" si="249"/>
        <v>25791.670725140895</v>
      </c>
      <c r="I2234" s="5">
        <f t="shared" si="247"/>
        <v>0</v>
      </c>
      <c r="J2234" s="6">
        <f>+H2234+SUM($B$4:$B$5)-SUM($F$15:F2234)</f>
        <v>28469.419146193508</v>
      </c>
      <c r="K2234" s="10">
        <f t="shared" si="250"/>
        <v>2.5036834878535696E-3</v>
      </c>
      <c r="L2234" s="10">
        <f>+H2234/SUM($F$15:F2234)-1</f>
        <v>8.7235359565533077E-2</v>
      </c>
      <c r="M2234" s="14">
        <f t="shared" si="253"/>
        <v>0</v>
      </c>
      <c r="N2234" s="14">
        <f t="shared" si="251"/>
        <v>2962.5167384724277</v>
      </c>
      <c r="O2234" s="4">
        <f t="shared" si="252"/>
        <v>8.0074658383801633</v>
      </c>
      <c r="P2234" s="14">
        <f>+AVERAGEIF($C$15:C2234,"&lt;&gt;",$B$15:B2234)</f>
        <v>8.1164684684684687</v>
      </c>
    </row>
    <row r="2235" spans="1:16" x14ac:dyDescent="0.25">
      <c r="A2235" s="1">
        <v>43518</v>
      </c>
      <c r="B2235" s="14">
        <v>8.7780000000000005</v>
      </c>
      <c r="G2235">
        <f t="shared" si="248"/>
        <v>26765.202108270292</v>
      </c>
      <c r="H2235">
        <f t="shared" si="249"/>
        <v>26004.971930310912</v>
      </c>
      <c r="I2235" s="5">
        <f t="shared" si="247"/>
        <v>0</v>
      </c>
      <c r="J2235" s="6">
        <f>+H2235+SUM($B$4:$B$5)-SUM($F$15:F2235)</f>
        <v>28682.720351363529</v>
      </c>
      <c r="K2235" s="10">
        <f t="shared" si="250"/>
        <v>7.4922921354558802E-3</v>
      </c>
      <c r="L2235" s="10">
        <f>+H2235/SUM($F$15:F2235)-1</f>
        <v>9.6226968328307905E-2</v>
      </c>
      <c r="M2235" s="14">
        <f t="shared" si="253"/>
        <v>0</v>
      </c>
      <c r="N2235" s="14">
        <f t="shared" si="251"/>
        <v>2962.5167384724277</v>
      </c>
      <c r="O2235" s="4">
        <f t="shared" si="252"/>
        <v>8.0074658383801633</v>
      </c>
      <c r="P2235" s="14">
        <f>+AVERAGEIF($C$15:C2235,"&lt;&gt;",$B$15:B2235)</f>
        <v>8.1164684684684687</v>
      </c>
    </row>
    <row r="2236" spans="1:16" x14ac:dyDescent="0.25">
      <c r="A2236" s="1">
        <v>43521</v>
      </c>
      <c r="B2236" s="14">
        <v>8.8330000000000002</v>
      </c>
      <c r="G2236">
        <f t="shared" si="248"/>
        <v>26932.903875865966</v>
      </c>
      <c r="H2236">
        <f t="shared" si="249"/>
        <v>26167.910350926893</v>
      </c>
      <c r="I2236" s="5">
        <f t="shared" si="247"/>
        <v>0</v>
      </c>
      <c r="J2236" s="6">
        <f>+H2236+SUM($B$4:$B$5)-SUM($F$15:F2236)</f>
        <v>28845.658771979502</v>
      </c>
      <c r="K2236" s="10">
        <f t="shared" si="250"/>
        <v>5.6807171223640651E-3</v>
      </c>
      <c r="L2236" s="10">
        <f>+H2236/SUM($F$15:F2236)-1</f>
        <v>0.10309555835542761</v>
      </c>
      <c r="M2236" s="14">
        <f t="shared" si="253"/>
        <v>0</v>
      </c>
      <c r="N2236" s="14">
        <f t="shared" si="251"/>
        <v>2962.5167384724277</v>
      </c>
      <c r="O2236" s="4">
        <f t="shared" si="252"/>
        <v>8.0074658383801633</v>
      </c>
      <c r="P2236" s="14">
        <f>+AVERAGEIF($C$15:C2236,"&lt;&gt;",$B$15:B2236)</f>
        <v>8.1164684684684687</v>
      </c>
    </row>
    <row r="2237" spans="1:16" x14ac:dyDescent="0.25">
      <c r="A2237" s="1">
        <v>43522</v>
      </c>
      <c r="B2237" s="14">
        <v>8.8019999999999996</v>
      </c>
      <c r="G2237">
        <f t="shared" si="248"/>
        <v>26838.381061402946</v>
      </c>
      <c r="H2237">
        <f t="shared" si="249"/>
        <v>26076.072332034248</v>
      </c>
      <c r="I2237" s="5">
        <f t="shared" si="247"/>
        <v>0</v>
      </c>
      <c r="J2237" s="6">
        <f>+H2237+SUM($B$4:$B$5)-SUM($F$15:F2237)</f>
        <v>28753.820753086864</v>
      </c>
      <c r="K2237" s="10">
        <f t="shared" si="250"/>
        <v>-3.1837726300031344E-3</v>
      </c>
      <c r="L2237" s="10">
        <f>+H2237/SUM($F$15:F2237)-1</f>
        <v>9.9224171249232773E-2</v>
      </c>
      <c r="M2237" s="14">
        <f t="shared" si="253"/>
        <v>0</v>
      </c>
      <c r="N2237" s="14">
        <f t="shared" si="251"/>
        <v>2962.5167384724277</v>
      </c>
      <c r="O2237" s="4">
        <f t="shared" si="252"/>
        <v>8.0074658383801633</v>
      </c>
      <c r="P2237" s="14">
        <f>+AVERAGEIF($C$15:C2237,"&lt;&gt;",$B$15:B2237)</f>
        <v>8.1164684684684687</v>
      </c>
    </row>
    <row r="2238" spans="1:16" x14ac:dyDescent="0.25">
      <c r="A2238" s="1">
        <v>43523</v>
      </c>
      <c r="B2238" s="14">
        <v>8.7539999999999996</v>
      </c>
      <c r="G2238">
        <f t="shared" si="248"/>
        <v>26692.023155137624</v>
      </c>
      <c r="H2238">
        <f t="shared" si="249"/>
        <v>25933.87152858757</v>
      </c>
      <c r="I2238" s="5">
        <f t="shared" si="247"/>
        <v>0</v>
      </c>
      <c r="J2238" s="6">
        <f>+H2238+SUM($B$4:$B$5)-SUM($F$15:F2238)</f>
        <v>28611.619949640179</v>
      </c>
      <c r="K2238" s="10">
        <f t="shared" si="250"/>
        <v>-4.9454576721398302E-3</v>
      </c>
      <c r="L2238" s="10">
        <f>+H2238/SUM($F$15:F2238)-1</f>
        <v>9.3229765407382814E-2</v>
      </c>
      <c r="M2238" s="14">
        <f t="shared" si="253"/>
        <v>0</v>
      </c>
      <c r="N2238" s="14">
        <f t="shared" si="251"/>
        <v>2962.5167384724277</v>
      </c>
      <c r="O2238" s="4">
        <f t="shared" si="252"/>
        <v>8.0074658383801633</v>
      </c>
      <c r="P2238" s="14">
        <f>+AVERAGEIF($C$15:C2238,"&lt;&gt;",$B$15:B2238)</f>
        <v>8.1164684684684687</v>
      </c>
    </row>
    <row r="2239" spans="1:16" x14ac:dyDescent="0.25">
      <c r="A2239" s="1">
        <v>43524</v>
      </c>
      <c r="B2239" s="14">
        <v>8.66</v>
      </c>
      <c r="G2239">
        <f t="shared" si="248"/>
        <v>26405.405588701375</v>
      </c>
      <c r="H2239">
        <f t="shared" si="249"/>
        <v>25655.394955171163</v>
      </c>
      <c r="I2239" s="5">
        <f t="shared" si="247"/>
        <v>0</v>
      </c>
      <c r="J2239" s="6">
        <f>+H2239+SUM($B$4:$B$5)-SUM($F$15:F2239)</f>
        <v>28333.143376223776</v>
      </c>
      <c r="K2239" s="10">
        <f t="shared" si="250"/>
        <v>-9.7329886915370478E-3</v>
      </c>
      <c r="L2239" s="10">
        <f>+H2239/SUM($F$15:F2239)-1</f>
        <v>8.1490720633760061E-2</v>
      </c>
      <c r="M2239" s="14">
        <f t="shared" si="253"/>
        <v>0</v>
      </c>
      <c r="N2239" s="14">
        <f t="shared" si="251"/>
        <v>2962.5167384724277</v>
      </c>
      <c r="O2239" s="4">
        <f t="shared" si="252"/>
        <v>8.0074658383801633</v>
      </c>
      <c r="P2239" s="14">
        <f>+AVERAGEIF($C$15:C2239,"&lt;&gt;",$B$15:B2239)</f>
        <v>8.1164684684684687</v>
      </c>
    </row>
    <row r="2240" spans="1:16" x14ac:dyDescent="0.25">
      <c r="A2240" s="1">
        <v>43525</v>
      </c>
      <c r="B2240" s="14">
        <v>8.6739999999999995</v>
      </c>
      <c r="G2240">
        <f t="shared" si="248"/>
        <v>26448.093311362092</v>
      </c>
      <c r="H2240">
        <f t="shared" si="249"/>
        <v>25696.870189509777</v>
      </c>
      <c r="I2240" s="5">
        <f t="shared" si="247"/>
        <v>0</v>
      </c>
      <c r="J2240" s="6">
        <f>+H2240+SUM($B$4:$B$5)-SUM($F$15:F2240)</f>
        <v>28374.618610562389</v>
      </c>
      <c r="K2240" s="10">
        <f t="shared" si="250"/>
        <v>1.463841614320005E-3</v>
      </c>
      <c r="L2240" s="10">
        <f>+H2240/SUM($F$15:F2240)-1</f>
        <v>8.3239089004299549E-2</v>
      </c>
      <c r="M2240" s="14">
        <f t="shared" si="253"/>
        <v>0</v>
      </c>
      <c r="N2240" s="14">
        <f t="shared" si="251"/>
        <v>2962.5167384724277</v>
      </c>
      <c r="O2240" s="4">
        <f t="shared" si="252"/>
        <v>8.0074658383801633</v>
      </c>
      <c r="P2240" s="14">
        <f>+AVERAGEIF($C$15:C2240,"&lt;&gt;",$B$15:B2240)</f>
        <v>8.1164684684684687</v>
      </c>
    </row>
    <row r="2241" spans="1:16" x14ac:dyDescent="0.25">
      <c r="A2241" s="1">
        <v>43528</v>
      </c>
      <c r="B2241" s="14">
        <v>8.734</v>
      </c>
      <c r="G2241">
        <f t="shared" si="248"/>
        <v>26631.040694193744</v>
      </c>
      <c r="H2241">
        <f t="shared" si="249"/>
        <v>25874.621193818126</v>
      </c>
      <c r="I2241" s="5">
        <f t="shared" si="247"/>
        <v>0</v>
      </c>
      <c r="J2241" s="6">
        <f>+H2241+SUM($B$4:$B$5)-SUM($F$15:F2241)</f>
        <v>28552.369614870735</v>
      </c>
      <c r="K2241" s="10">
        <f t="shared" si="250"/>
        <v>6.2644367752726637E-3</v>
      </c>
      <c r="L2241" s="10">
        <f>+H2241/SUM($F$15:F2241)-1</f>
        <v>9.0732096306612275E-2</v>
      </c>
      <c r="M2241" s="14">
        <f t="shared" si="253"/>
        <v>0</v>
      </c>
      <c r="N2241" s="14">
        <f t="shared" si="251"/>
        <v>2962.5167384724277</v>
      </c>
      <c r="O2241" s="4">
        <f t="shared" si="252"/>
        <v>8.0074658383801633</v>
      </c>
      <c r="P2241" s="14">
        <f>+AVERAGEIF($C$15:C2241,"&lt;&gt;",$B$15:B2241)</f>
        <v>8.1164684684684687</v>
      </c>
    </row>
    <row r="2242" spans="1:16" x14ac:dyDescent="0.25">
      <c r="A2242" s="1">
        <v>43529</v>
      </c>
      <c r="B2242" s="14">
        <v>8.7319999999999993</v>
      </c>
      <c r="G2242">
        <f t="shared" si="248"/>
        <v>26624.942448099355</v>
      </c>
      <c r="H2242">
        <f t="shared" si="249"/>
        <v>25868.69616034118</v>
      </c>
      <c r="I2242" s="5">
        <f t="shared" si="247"/>
        <v>0</v>
      </c>
      <c r="J2242" s="6">
        <f>+H2242+SUM($B$4:$B$5)-SUM($F$15:F2242)</f>
        <v>28546.444581393789</v>
      </c>
      <c r="K2242" s="10">
        <f t="shared" si="250"/>
        <v>-2.0751459710233178E-4</v>
      </c>
      <c r="L2242" s="10">
        <f>+H2242/SUM($F$15:F2242)-1</f>
        <v>9.0482329396535111E-2</v>
      </c>
      <c r="M2242" s="14">
        <f t="shared" si="253"/>
        <v>0</v>
      </c>
      <c r="N2242" s="14">
        <f t="shared" si="251"/>
        <v>2962.5167384724277</v>
      </c>
      <c r="O2242" s="4">
        <f t="shared" si="252"/>
        <v>8.0074658383801633</v>
      </c>
      <c r="P2242" s="14">
        <f>+AVERAGEIF($C$15:C2242,"&lt;&gt;",$B$15:B2242)</f>
        <v>8.1164684684684687</v>
      </c>
    </row>
    <row r="2243" spans="1:16" x14ac:dyDescent="0.25">
      <c r="A2243" s="1">
        <v>43530</v>
      </c>
      <c r="B2243" s="14">
        <v>8.7029999999999994</v>
      </c>
      <c r="G2243">
        <f t="shared" si="248"/>
        <v>26536.517879730727</v>
      </c>
      <c r="H2243">
        <f t="shared" si="249"/>
        <v>25782.78317492548</v>
      </c>
      <c r="I2243" s="5">
        <f t="shared" si="247"/>
        <v>0</v>
      </c>
      <c r="J2243" s="6">
        <f>+H2243+SUM($B$4:$B$5)-SUM($F$15:F2243)</f>
        <v>28460.531595978096</v>
      </c>
      <c r="K2243" s="10">
        <f t="shared" si="250"/>
        <v>-3.0095861910484079E-3</v>
      </c>
      <c r="L2243" s="10">
        <f>+H2243/SUM($F$15:F2243)-1</f>
        <v>8.6860709200417441E-2</v>
      </c>
      <c r="M2243" s="14">
        <f t="shared" si="253"/>
        <v>0</v>
      </c>
      <c r="N2243" s="14">
        <f t="shared" si="251"/>
        <v>2962.5167384724277</v>
      </c>
      <c r="O2243" s="4">
        <f t="shared" si="252"/>
        <v>8.0074658383801633</v>
      </c>
      <c r="P2243" s="14">
        <f>+AVERAGEIF($C$15:C2243,"&lt;&gt;",$B$15:B2243)</f>
        <v>8.1164684684684687</v>
      </c>
    </row>
    <row r="2244" spans="1:16" x14ac:dyDescent="0.25">
      <c r="A2244" s="1">
        <v>43531</v>
      </c>
      <c r="B2244" s="14">
        <v>8.6669999999999998</v>
      </c>
      <c r="G2244">
        <f t="shared" si="248"/>
        <v>26426.749450031737</v>
      </c>
      <c r="H2244">
        <f t="shared" si="249"/>
        <v>25676.132572340473</v>
      </c>
      <c r="I2244" s="5">
        <f t="shared" si="247"/>
        <v>0</v>
      </c>
      <c r="J2244" s="6">
        <f>+H2244+SUM($B$4:$B$5)-SUM($F$15:F2244)</f>
        <v>28353.880993393086</v>
      </c>
      <c r="K2244" s="10">
        <f t="shared" si="250"/>
        <v>-3.7473159004549617E-3</v>
      </c>
      <c r="L2244" s="10">
        <f>+H2244/SUM($F$15:F2244)-1</f>
        <v>8.2364904819030027E-2</v>
      </c>
      <c r="M2244" s="14">
        <f t="shared" si="253"/>
        <v>0</v>
      </c>
      <c r="N2244" s="14">
        <f t="shared" si="251"/>
        <v>2962.5167384724277</v>
      </c>
      <c r="O2244" s="4">
        <f t="shared" si="252"/>
        <v>8.0074658383801633</v>
      </c>
      <c r="P2244" s="14">
        <f>+AVERAGEIF($C$15:C2244,"&lt;&gt;",$B$15:B2244)</f>
        <v>8.1164684684684687</v>
      </c>
    </row>
    <row r="2245" spans="1:16" x14ac:dyDescent="0.25">
      <c r="A2245" s="1">
        <v>43532</v>
      </c>
      <c r="B2245" s="14">
        <v>8.5540000000000003</v>
      </c>
      <c r="C2245">
        <f>+$B$3</f>
        <v>200</v>
      </c>
      <c r="D2245" s="7">
        <f>+$D$11</f>
        <v>2.223157894736842</v>
      </c>
      <c r="E2245">
        <v>1.54</v>
      </c>
      <c r="F2245" s="6">
        <f>+C2245-D2245-E2245</f>
        <v>196.23684210526318</v>
      </c>
      <c r="G2245">
        <f t="shared" si="248"/>
        <v>26282.1985456988</v>
      </c>
      <c r="H2245">
        <f t="shared" si="249"/>
        <v>25537.605022998356</v>
      </c>
      <c r="I2245" s="5">
        <f t="shared" si="247"/>
        <v>312200</v>
      </c>
      <c r="J2245" s="6">
        <f>+H2245+SUM($B$4:$B$5)-SUM($F$15:F2245)</f>
        <v>28019.116601945701</v>
      </c>
      <c r="K2245" s="10">
        <f t="shared" si="250"/>
        <v>-1.1806651495976483E-2</v>
      </c>
      <c r="L2245" s="10">
        <f>+H2245/SUM($F$15:F2245)-1</f>
        <v>6.7693098888330416E-2</v>
      </c>
      <c r="M2245" s="14">
        <f t="shared" si="253"/>
        <v>22.940944833442035</v>
      </c>
      <c r="N2245" s="14">
        <f t="shared" si="251"/>
        <v>2985.45768330587</v>
      </c>
      <c r="O2245" s="4">
        <f t="shared" si="252"/>
        <v>8.0116655328261519</v>
      </c>
      <c r="P2245" s="14">
        <f>+AVERAGEIF($C$15:C2245,"&lt;&gt;",$B$15:B2245)</f>
        <v>8.1203749999999992</v>
      </c>
    </row>
    <row r="2246" spans="1:16" x14ac:dyDescent="0.25">
      <c r="A2246" s="1">
        <v>43535</v>
      </c>
      <c r="B2246" s="14">
        <v>8.6489999999999991</v>
      </c>
      <c r="G2246">
        <f t="shared" si="248"/>
        <v>26574.086418254486</v>
      </c>
      <c r="H2246">
        <f t="shared" si="249"/>
        <v>25821.223502912406</v>
      </c>
      <c r="I2246" s="5">
        <f t="shared" si="247"/>
        <v>0</v>
      </c>
      <c r="J2246" s="6">
        <f>+H2246+SUM($B$4:$B$5)-SUM($F$15:F2246)</f>
        <v>28302.735081859755</v>
      </c>
      <c r="K2246" s="10">
        <f t="shared" si="250"/>
        <v>1.0122320555044251E-2</v>
      </c>
      <c r="L2246" s="10">
        <f>+H2246/SUM($F$15:F2246)-1</f>
        <v>7.9550808076358281E-2</v>
      </c>
      <c r="M2246" s="14">
        <f t="shared" si="253"/>
        <v>0</v>
      </c>
      <c r="N2246" s="14">
        <f t="shared" si="251"/>
        <v>2985.45768330587</v>
      </c>
      <c r="O2246" s="4">
        <f t="shared" si="252"/>
        <v>8.0116655328261519</v>
      </c>
      <c r="P2246" s="14">
        <f>+AVERAGEIF($C$15:C2246,"&lt;&gt;",$B$15:B2246)</f>
        <v>8.1203749999999992</v>
      </c>
    </row>
    <row r="2247" spans="1:16" x14ac:dyDescent="0.25">
      <c r="A2247" s="1">
        <v>43536</v>
      </c>
      <c r="B2247" s="14">
        <v>8.6929999999999996</v>
      </c>
      <c r="G2247">
        <f t="shared" si="248"/>
        <v>26709.276590806596</v>
      </c>
      <c r="H2247">
        <f t="shared" si="249"/>
        <v>25952.583640977864</v>
      </c>
      <c r="I2247" s="5">
        <f t="shared" si="247"/>
        <v>0</v>
      </c>
      <c r="J2247" s="6">
        <f>+H2247+SUM($B$4:$B$5)-SUM($F$15:F2247)</f>
        <v>28434.095219925213</v>
      </c>
      <c r="K2247" s="10">
        <f t="shared" si="250"/>
        <v>4.641252433219778E-3</v>
      </c>
      <c r="L2247" s="10">
        <f>+H2247/SUM($F$15:F2247)-1</f>
        <v>8.5042799700286942E-2</v>
      </c>
      <c r="M2247" s="14">
        <f t="shared" si="253"/>
        <v>0</v>
      </c>
      <c r="N2247" s="14">
        <f t="shared" si="251"/>
        <v>2985.45768330587</v>
      </c>
      <c r="O2247" s="4">
        <f t="shared" si="252"/>
        <v>8.0116655328261519</v>
      </c>
      <c r="P2247" s="14">
        <f>+AVERAGEIF($C$15:C2247,"&lt;&gt;",$B$15:B2247)</f>
        <v>8.1203749999999992</v>
      </c>
    </row>
    <row r="2248" spans="1:16" x14ac:dyDescent="0.25">
      <c r="A2248" s="1">
        <v>43537</v>
      </c>
      <c r="B2248" s="14">
        <v>8.66</v>
      </c>
      <c r="G2248">
        <f t="shared" si="248"/>
        <v>26607.883961392516</v>
      </c>
      <c r="H2248">
        <f t="shared" si="249"/>
        <v>25854.063537428774</v>
      </c>
      <c r="I2248" s="5">
        <f t="shared" si="247"/>
        <v>0</v>
      </c>
      <c r="J2248" s="6">
        <f>+H2248+SUM($B$4:$B$5)-SUM($F$15:F2248)</f>
        <v>28335.575116376123</v>
      </c>
      <c r="K2248" s="10">
        <f t="shared" si="250"/>
        <v>-3.4648580440869159E-3</v>
      </c>
      <c r="L2248" s="10">
        <f>+H2248/SUM($F$15:F2248)-1</f>
        <v>8.0923805982340502E-2</v>
      </c>
      <c r="M2248" s="14">
        <f t="shared" si="253"/>
        <v>0</v>
      </c>
      <c r="N2248" s="14">
        <f t="shared" si="251"/>
        <v>2985.45768330587</v>
      </c>
      <c r="O2248" s="4">
        <f t="shared" si="252"/>
        <v>8.0116655328261519</v>
      </c>
      <c r="P2248" s="14">
        <f>+AVERAGEIF($C$15:C2248,"&lt;&gt;",$B$15:B2248)</f>
        <v>8.1203749999999992</v>
      </c>
    </row>
    <row r="2249" spans="1:16" x14ac:dyDescent="0.25">
      <c r="A2249" s="1">
        <v>43538</v>
      </c>
      <c r="B2249" s="14">
        <v>8.6470000000000002</v>
      </c>
      <c r="G2249">
        <f t="shared" si="248"/>
        <v>26567.941410411211</v>
      </c>
      <c r="H2249">
        <f t="shared" si="249"/>
        <v>25815.252587545798</v>
      </c>
      <c r="I2249" s="5">
        <f t="shared" si="247"/>
        <v>0</v>
      </c>
      <c r="J2249" s="6">
        <f>+H2249+SUM($B$4:$B$5)-SUM($F$15:F2249)</f>
        <v>28296.764166493143</v>
      </c>
      <c r="K2249" s="10">
        <f t="shared" si="250"/>
        <v>-1.3696898588992923E-3</v>
      </c>
      <c r="L2249" s="10">
        <f>+H2249/SUM($F$15:F2249)-1</f>
        <v>7.9301172093452443E-2</v>
      </c>
      <c r="M2249" s="14">
        <f t="shared" si="253"/>
        <v>0</v>
      </c>
      <c r="N2249" s="14">
        <f t="shared" si="251"/>
        <v>2985.45768330587</v>
      </c>
      <c r="O2249" s="4">
        <f t="shared" si="252"/>
        <v>8.0116655328261519</v>
      </c>
      <c r="P2249" s="14">
        <f>+AVERAGEIF($C$15:C2249,"&lt;&gt;",$B$15:B2249)</f>
        <v>8.1203749999999992</v>
      </c>
    </row>
    <row r="2250" spans="1:16" x14ac:dyDescent="0.25">
      <c r="A2250" s="1">
        <v>43539</v>
      </c>
      <c r="B2250" s="14">
        <v>8.7040000000000006</v>
      </c>
      <c r="G2250">
        <f t="shared" si="248"/>
        <v>26743.074133944629</v>
      </c>
      <c r="H2250">
        <f t="shared" si="249"/>
        <v>25985.423675494232</v>
      </c>
      <c r="I2250" s="5">
        <f t="shared" si="247"/>
        <v>0</v>
      </c>
      <c r="J2250" s="6">
        <f>+H2250+SUM($B$4:$B$5)-SUM($F$15:F2250)</f>
        <v>28466.935254441581</v>
      </c>
      <c r="K2250" s="10">
        <f t="shared" si="250"/>
        <v>6.0138002687226688E-3</v>
      </c>
      <c r="L2250" s="10">
        <f>+H2250/SUM($F$15:F2250)-1</f>
        <v>8.6415797606269384E-2</v>
      </c>
      <c r="M2250" s="14">
        <f t="shared" si="253"/>
        <v>0</v>
      </c>
      <c r="N2250" s="14">
        <f t="shared" si="251"/>
        <v>2985.45768330587</v>
      </c>
      <c r="O2250" s="4">
        <f t="shared" si="252"/>
        <v>8.0116655328261519</v>
      </c>
      <c r="P2250" s="14">
        <f>+AVERAGEIF($C$15:C2250,"&lt;&gt;",$B$15:B2250)</f>
        <v>8.1203749999999992</v>
      </c>
    </row>
    <row r="2251" spans="1:16" x14ac:dyDescent="0.25">
      <c r="A2251" s="1">
        <v>43543</v>
      </c>
      <c r="B2251" s="14">
        <v>8.7970000000000006</v>
      </c>
      <c r="G2251">
        <f t="shared" si="248"/>
        <v>27028.816998657043</v>
      </c>
      <c r="H2251">
        <f t="shared" si="249"/>
        <v>26263.071240041678</v>
      </c>
      <c r="I2251" s="5">
        <f t="shared" si="247"/>
        <v>0</v>
      </c>
      <c r="J2251" s="6">
        <f>+H2251+SUM($B$4:$B$5)-SUM($F$15:F2251)</f>
        <v>28744.582818989031</v>
      </c>
      <c r="K2251" s="10">
        <f t="shared" si="250"/>
        <v>9.7533353016683311E-3</v>
      </c>
      <c r="L2251" s="10">
        <f>+H2251/SUM($F$15:F2251)-1</f>
        <v>9.8023870811391411E-2</v>
      </c>
      <c r="M2251" s="14">
        <f t="shared" si="253"/>
        <v>0</v>
      </c>
      <c r="N2251" s="14">
        <f t="shared" si="251"/>
        <v>2985.45768330587</v>
      </c>
      <c r="O2251" s="4">
        <f t="shared" si="252"/>
        <v>8.0116655328261519</v>
      </c>
      <c r="P2251" s="14">
        <f>+AVERAGEIF($C$15:C2251,"&lt;&gt;",$B$15:B2251)</f>
        <v>8.1203749999999992</v>
      </c>
    </row>
    <row r="2252" spans="1:16" x14ac:dyDescent="0.25">
      <c r="A2252" s="1">
        <v>43544</v>
      </c>
      <c r="B2252" s="14">
        <v>8.7780000000000005</v>
      </c>
      <c r="G2252">
        <f t="shared" si="248"/>
        <v>26970.439424145905</v>
      </c>
      <c r="H2252">
        <f t="shared" si="249"/>
        <v>26206.347544058866</v>
      </c>
      <c r="I2252" s="5">
        <f t="shared" si="247"/>
        <v>0</v>
      </c>
      <c r="J2252" s="6">
        <f>+H2252+SUM($B$4:$B$5)-SUM($F$15:F2252)</f>
        <v>28687.859123006216</v>
      </c>
      <c r="K2252" s="10">
        <f t="shared" si="250"/>
        <v>-1.9733699507840097E-3</v>
      </c>
      <c r="L2252" s="10">
        <f>+H2252/SUM($F$15:F2252)-1</f>
        <v>9.5652328973785838E-2</v>
      </c>
      <c r="M2252" s="14">
        <f t="shared" si="253"/>
        <v>0</v>
      </c>
      <c r="N2252" s="14">
        <f t="shared" si="251"/>
        <v>2985.45768330587</v>
      </c>
      <c r="O2252" s="4">
        <f t="shared" si="252"/>
        <v>8.0116655328261519</v>
      </c>
      <c r="P2252" s="14">
        <f>+AVERAGEIF($C$15:C2252,"&lt;&gt;",$B$15:B2252)</f>
        <v>8.1203749999999992</v>
      </c>
    </row>
    <row r="2253" spans="1:16" x14ac:dyDescent="0.25">
      <c r="A2253" s="1">
        <v>43545</v>
      </c>
      <c r="B2253" s="14">
        <v>8.7989999999999995</v>
      </c>
      <c r="G2253">
        <f t="shared" si="248"/>
        <v>27034.962006500318</v>
      </c>
      <c r="H2253">
        <f t="shared" si="249"/>
        <v>26269.042155408286</v>
      </c>
      <c r="I2253" s="5">
        <f t="shared" si="247"/>
        <v>0</v>
      </c>
      <c r="J2253" s="6">
        <f>+H2253+SUM($B$4:$B$5)-SUM($F$15:F2253)</f>
        <v>28750.553734355635</v>
      </c>
      <c r="K2253" s="10">
        <f t="shared" si="250"/>
        <v>2.1854057174710562E-3</v>
      </c>
      <c r="L2253" s="10">
        <f>+H2253/SUM($F$15:F2253)-1</f>
        <v>9.827350679429725E-2</v>
      </c>
      <c r="M2253" s="14">
        <f t="shared" si="253"/>
        <v>0</v>
      </c>
      <c r="N2253" s="14">
        <f t="shared" si="251"/>
        <v>2985.45768330587</v>
      </c>
      <c r="O2253" s="4">
        <f t="shared" si="252"/>
        <v>8.0116655328261519</v>
      </c>
      <c r="P2253" s="14">
        <f>+AVERAGEIF($C$15:C2253,"&lt;&gt;",$B$15:B2253)</f>
        <v>8.1203749999999992</v>
      </c>
    </row>
    <row r="2254" spans="1:16" x14ac:dyDescent="0.25">
      <c r="A2254" s="1">
        <v>43546</v>
      </c>
      <c r="B2254" s="14">
        <v>8.7639999999999993</v>
      </c>
      <c r="G2254">
        <f t="shared" si="248"/>
        <v>26927.424369242959</v>
      </c>
      <c r="H2254">
        <f t="shared" si="249"/>
        <v>26164.551136492581</v>
      </c>
      <c r="I2254" s="5">
        <f t="shared" si="247"/>
        <v>0</v>
      </c>
      <c r="J2254" s="6">
        <f>+H2254+SUM($B$4:$B$5)-SUM($F$15:F2254)</f>
        <v>28646.062715439926</v>
      </c>
      <c r="K2254" s="10">
        <f t="shared" si="250"/>
        <v>-3.6344002234240946E-3</v>
      </c>
      <c r="L2254" s="10">
        <f>+H2254/SUM($F$15:F2254)-1</f>
        <v>9.390487709344475E-2</v>
      </c>
      <c r="M2254" s="14">
        <f t="shared" si="253"/>
        <v>0</v>
      </c>
      <c r="N2254" s="14">
        <f t="shared" si="251"/>
        <v>2985.45768330587</v>
      </c>
      <c r="O2254" s="4">
        <f t="shared" si="252"/>
        <v>8.0116655328261519</v>
      </c>
      <c r="P2254" s="14">
        <f>+AVERAGEIF($C$15:C2254,"&lt;&gt;",$B$15:B2254)</f>
        <v>8.1203749999999992</v>
      </c>
    </row>
    <row r="2255" spans="1:16" x14ac:dyDescent="0.25">
      <c r="A2255" s="1">
        <v>43549</v>
      </c>
      <c r="B2255" s="14">
        <v>8.641</v>
      </c>
      <c r="G2255">
        <f t="shared" si="248"/>
        <v>26549.506386881381</v>
      </c>
      <c r="H2255">
        <f t="shared" si="249"/>
        <v>25797.339841445963</v>
      </c>
      <c r="I2255" s="5">
        <f t="shared" si="247"/>
        <v>0</v>
      </c>
      <c r="J2255" s="6">
        <f>+H2255+SUM($B$4:$B$5)-SUM($F$15:F2255)</f>
        <v>28278.851420393315</v>
      </c>
      <c r="K2255" s="10">
        <f t="shared" si="250"/>
        <v>-1.2818909833939851E-2</v>
      </c>
      <c r="L2255" s="10">
        <f>+H2255/SUM($F$15:F2255)-1</f>
        <v>7.8552264144734929E-2</v>
      </c>
      <c r="M2255" s="14">
        <f t="shared" si="253"/>
        <v>0</v>
      </c>
      <c r="N2255" s="14">
        <f t="shared" si="251"/>
        <v>2985.45768330587</v>
      </c>
      <c r="O2255" s="4">
        <f t="shared" si="252"/>
        <v>8.0116655328261519</v>
      </c>
      <c r="P2255" s="14">
        <f>+AVERAGEIF($C$15:C2255,"&lt;&gt;",$B$15:B2255)</f>
        <v>8.1203749999999992</v>
      </c>
    </row>
    <row r="2256" spans="1:16" x14ac:dyDescent="0.25">
      <c r="A2256" s="1">
        <v>43550</v>
      </c>
      <c r="B2256" s="14">
        <v>8.6890000000000001</v>
      </c>
      <c r="G2256">
        <f t="shared" si="248"/>
        <v>26696.986575120045</v>
      </c>
      <c r="H2256">
        <f t="shared" si="249"/>
        <v>25940.641810244641</v>
      </c>
      <c r="I2256" s="5">
        <f t="shared" ref="I2256:I2319" si="254">+C2256*(MAX($A:$A)-A2256)</f>
        <v>0</v>
      </c>
      <c r="J2256" s="6">
        <f>+H2256+SUM($B$4:$B$5)-SUM($F$15:F2256)</f>
        <v>28422.15338919199</v>
      </c>
      <c r="K2256" s="10">
        <f t="shared" si="250"/>
        <v>5.067460720675987E-3</v>
      </c>
      <c r="L2256" s="10">
        <f>+H2256/SUM($F$15:F2256)-1</f>
        <v>8.4543527734475266E-2</v>
      </c>
      <c r="M2256" s="14">
        <f t="shared" si="253"/>
        <v>0</v>
      </c>
      <c r="N2256" s="14">
        <f t="shared" si="251"/>
        <v>2985.45768330587</v>
      </c>
      <c r="O2256" s="4">
        <f t="shared" si="252"/>
        <v>8.0116655328261519</v>
      </c>
      <c r="P2256" s="14">
        <f>+AVERAGEIF($C$15:C2256,"&lt;&gt;",$B$15:B2256)</f>
        <v>8.1203749999999992</v>
      </c>
    </row>
    <row r="2257" spans="1:16" x14ac:dyDescent="0.25">
      <c r="A2257" s="1">
        <v>43551</v>
      </c>
      <c r="B2257" s="14">
        <v>8.67</v>
      </c>
      <c r="G2257">
        <f t="shared" ref="G2257:G2320" si="255">+(B2257/B2256*G2256)+C2257</f>
        <v>26638.609000608907</v>
      </c>
      <c r="H2257">
        <f t="shared" ref="H2257:H2320" si="256">+(B2257/B2256*H2256)+F2257</f>
        <v>25883.918114261829</v>
      </c>
      <c r="I2257" s="5">
        <f t="shared" si="254"/>
        <v>0</v>
      </c>
      <c r="J2257" s="6">
        <f>+H2257+SUM($B$4:$B$5)-SUM($F$15:F2257)</f>
        <v>28365.429693209182</v>
      </c>
      <c r="K2257" s="10">
        <f t="shared" ref="K2257:K2320" si="257">+J2257/J2256-1</f>
        <v>-1.9957564511764447E-3</v>
      </c>
      <c r="L2257" s="10">
        <f>+H2257/SUM($F$15:F2257)-1</f>
        <v>8.2171985896869693E-2</v>
      </c>
      <c r="M2257" s="14">
        <f t="shared" si="253"/>
        <v>0</v>
      </c>
      <c r="N2257" s="14">
        <f t="shared" ref="N2257:N2320" si="258">+M2257+N2256</f>
        <v>2985.45768330587</v>
      </c>
      <c r="O2257" s="4">
        <f t="shared" ref="O2257:O2320" si="259">((O2256*N2256)+(B2257*M2257))/N2257</f>
        <v>8.0116655328261519</v>
      </c>
      <c r="P2257" s="14">
        <f>+AVERAGEIF($C$15:C2257,"&lt;&gt;",$B$15:B2257)</f>
        <v>8.1203749999999992</v>
      </c>
    </row>
    <row r="2258" spans="1:16" x14ac:dyDescent="0.25">
      <c r="A2258" s="1">
        <v>43552</v>
      </c>
      <c r="B2258" s="14">
        <v>8.6940000000000008</v>
      </c>
      <c r="G2258">
        <f t="shared" si="255"/>
        <v>26712.349094728241</v>
      </c>
      <c r="H2258">
        <f t="shared" si="256"/>
        <v>25955.56909866117</v>
      </c>
      <c r="I2258" s="5">
        <f t="shared" si="254"/>
        <v>0</v>
      </c>
      <c r="J2258" s="6">
        <f>+H2258+SUM($B$4:$B$5)-SUM($F$15:F2258)</f>
        <v>28437.080677608523</v>
      </c>
      <c r="K2258" s="10">
        <f t="shared" si="257"/>
        <v>2.5259967916684278E-3</v>
      </c>
      <c r="L2258" s="10">
        <f>+H2258/SUM($F$15:F2258)-1</f>
        <v>8.5167617691739972E-2</v>
      </c>
      <c r="M2258" s="14">
        <f t="shared" si="253"/>
        <v>0</v>
      </c>
      <c r="N2258" s="14">
        <f t="shared" si="258"/>
        <v>2985.45768330587</v>
      </c>
      <c r="O2258" s="4">
        <f t="shared" si="259"/>
        <v>8.0116655328261519</v>
      </c>
      <c r="P2258" s="14">
        <f>+AVERAGEIF($C$15:C2258,"&lt;&gt;",$B$15:B2258)</f>
        <v>8.1203749999999992</v>
      </c>
    </row>
    <row r="2259" spans="1:16" x14ac:dyDescent="0.25">
      <c r="A2259" s="1">
        <v>43553</v>
      </c>
      <c r="B2259" s="14">
        <v>8.7840000000000007</v>
      </c>
      <c r="G2259">
        <f t="shared" si="255"/>
        <v>26988.874447675738</v>
      </c>
      <c r="H2259">
        <f t="shared" si="256"/>
        <v>26224.260290158698</v>
      </c>
      <c r="I2259" s="5">
        <f t="shared" si="254"/>
        <v>0</v>
      </c>
      <c r="J2259" s="6">
        <f>+H2259+SUM($B$4:$B$5)-SUM($F$15:F2259)</f>
        <v>28705.771869106044</v>
      </c>
      <c r="K2259" s="10">
        <f t="shared" si="257"/>
        <v>9.4486207829727054E-3</v>
      </c>
      <c r="L2259" s="10">
        <f>+H2259/SUM($F$15:F2259)-1</f>
        <v>9.6401236922503353E-2</v>
      </c>
      <c r="M2259" s="14">
        <f t="shared" ref="M2259:M2322" si="260">+F2259/B2259</f>
        <v>0</v>
      </c>
      <c r="N2259" s="14">
        <f t="shared" si="258"/>
        <v>2985.45768330587</v>
      </c>
      <c r="O2259" s="4">
        <f t="shared" si="259"/>
        <v>8.0116655328261519</v>
      </c>
      <c r="P2259" s="14">
        <f>+AVERAGEIF($C$15:C2259,"&lt;&gt;",$B$15:B2259)</f>
        <v>8.1203749999999992</v>
      </c>
    </row>
    <row r="2260" spans="1:16" x14ac:dyDescent="0.25">
      <c r="A2260" s="1">
        <v>43556</v>
      </c>
      <c r="B2260" s="14">
        <v>8.8840000000000003</v>
      </c>
      <c r="G2260">
        <f t="shared" si="255"/>
        <v>27296.12483983962</v>
      </c>
      <c r="H2260">
        <f t="shared" si="256"/>
        <v>26522.806058489281</v>
      </c>
      <c r="I2260" s="5">
        <f t="shared" si="254"/>
        <v>0</v>
      </c>
      <c r="J2260" s="6">
        <f>+H2260+SUM($B$4:$B$5)-SUM($F$15:F2260)</f>
        <v>29004.31763743663</v>
      </c>
      <c r="K2260" s="10">
        <f t="shared" si="257"/>
        <v>1.0400199990855841E-2</v>
      </c>
      <c r="L2260" s="10">
        <f>+H2260/SUM($F$15:F2260)-1</f>
        <v>0.1088830360677957</v>
      </c>
      <c r="M2260" s="14">
        <f t="shared" si="260"/>
        <v>0</v>
      </c>
      <c r="N2260" s="14">
        <f t="shared" si="258"/>
        <v>2985.45768330587</v>
      </c>
      <c r="O2260" s="4">
        <f t="shared" si="259"/>
        <v>8.0116655328261519</v>
      </c>
      <c r="P2260" s="14">
        <f>+AVERAGEIF($C$15:C2260,"&lt;&gt;",$B$15:B2260)</f>
        <v>8.1203749999999992</v>
      </c>
    </row>
    <row r="2261" spans="1:16" x14ac:dyDescent="0.25">
      <c r="A2261" s="1">
        <v>43557</v>
      </c>
      <c r="B2261" s="14">
        <v>8.9239999999999995</v>
      </c>
      <c r="G2261">
        <f t="shared" si="255"/>
        <v>27419.024996705171</v>
      </c>
      <c r="H2261">
        <f t="shared" si="256"/>
        <v>26642.224365821512</v>
      </c>
      <c r="I2261" s="5">
        <f t="shared" si="254"/>
        <v>0</v>
      </c>
      <c r="J2261" s="6">
        <f>+H2261+SUM($B$4:$B$5)-SUM($F$15:F2261)</f>
        <v>29123.735944768865</v>
      </c>
      <c r="K2261" s="10">
        <f t="shared" si="257"/>
        <v>4.1172596723357824E-3</v>
      </c>
      <c r="L2261" s="10">
        <f>+H2261/SUM($F$15:F2261)-1</f>
        <v>0.11387575572591269</v>
      </c>
      <c r="M2261" s="14">
        <f t="shared" si="260"/>
        <v>0</v>
      </c>
      <c r="N2261" s="14">
        <f t="shared" si="258"/>
        <v>2985.45768330587</v>
      </c>
      <c r="O2261" s="4">
        <f t="shared" si="259"/>
        <v>8.0116655328261519</v>
      </c>
      <c r="P2261" s="14">
        <f>+AVERAGEIF($C$15:C2261,"&lt;&gt;",$B$15:B2261)</f>
        <v>8.1203749999999992</v>
      </c>
    </row>
    <row r="2262" spans="1:16" x14ac:dyDescent="0.25">
      <c r="A2262" s="1">
        <v>43558</v>
      </c>
      <c r="B2262" s="14">
        <v>8.9600000000000009</v>
      </c>
      <c r="G2262">
        <f t="shared" si="255"/>
        <v>27529.635137884175</v>
      </c>
      <c r="H2262">
        <f t="shared" si="256"/>
        <v>26749.700842420531</v>
      </c>
      <c r="I2262" s="5">
        <f t="shared" si="254"/>
        <v>0</v>
      </c>
      <c r="J2262" s="6">
        <f>+H2262+SUM($B$4:$B$5)-SUM($F$15:F2262)</f>
        <v>29231.212421367876</v>
      </c>
      <c r="K2262" s="10">
        <f t="shared" si="257"/>
        <v>3.6903396186132031E-3</v>
      </c>
      <c r="L2262" s="10">
        <f>+H2262/SUM($F$15:F2262)-1</f>
        <v>0.11836920341821822</v>
      </c>
      <c r="M2262" s="14">
        <f t="shared" si="260"/>
        <v>0</v>
      </c>
      <c r="N2262" s="14">
        <f t="shared" si="258"/>
        <v>2985.45768330587</v>
      </c>
      <c r="O2262" s="4">
        <f t="shared" si="259"/>
        <v>8.0116655328261519</v>
      </c>
      <c r="P2262" s="14">
        <f>+AVERAGEIF($C$15:C2262,"&lt;&gt;",$B$15:B2262)</f>
        <v>8.1203749999999992</v>
      </c>
    </row>
    <row r="2263" spans="1:16" x14ac:dyDescent="0.25">
      <c r="A2263" s="1">
        <v>43559</v>
      </c>
      <c r="B2263" s="14">
        <v>8.9779999999999998</v>
      </c>
      <c r="G2263">
        <f t="shared" si="255"/>
        <v>27584.940208473672</v>
      </c>
      <c r="H2263">
        <f t="shared" si="256"/>
        <v>26803.439080720033</v>
      </c>
      <c r="I2263" s="5">
        <f t="shared" si="254"/>
        <v>0</v>
      </c>
      <c r="J2263" s="6">
        <f>+H2263+SUM($B$4:$B$5)-SUM($F$15:F2263)</f>
        <v>29284.950659667382</v>
      </c>
      <c r="K2263" s="10">
        <f t="shared" si="257"/>
        <v>1.8383855423056428E-3</v>
      </c>
      <c r="L2263" s="10">
        <f>+H2263/SUM($F$15:F2263)-1</f>
        <v>0.12061592726437076</v>
      </c>
      <c r="M2263" s="14">
        <f t="shared" si="260"/>
        <v>0</v>
      </c>
      <c r="N2263" s="14">
        <f t="shared" si="258"/>
        <v>2985.45768330587</v>
      </c>
      <c r="O2263" s="4">
        <f t="shared" si="259"/>
        <v>8.0116655328261519</v>
      </c>
      <c r="P2263" s="14">
        <f>+AVERAGEIF($C$15:C2263,"&lt;&gt;",$B$15:B2263)</f>
        <v>8.1203749999999992</v>
      </c>
    </row>
    <row r="2264" spans="1:16" x14ac:dyDescent="0.25">
      <c r="A2264" s="1">
        <v>43560</v>
      </c>
      <c r="B2264" s="14">
        <v>9.0169999999999995</v>
      </c>
      <c r="G2264">
        <f t="shared" si="255"/>
        <v>27704.767861417586</v>
      </c>
      <c r="H2264">
        <f t="shared" si="256"/>
        <v>26919.871930368961</v>
      </c>
      <c r="I2264" s="5">
        <f t="shared" si="254"/>
        <v>0</v>
      </c>
      <c r="J2264" s="6">
        <f>+H2264+SUM($B$4:$B$5)-SUM($F$15:F2264)</f>
        <v>29401.383509316307</v>
      </c>
      <c r="K2264" s="10">
        <f t="shared" si="257"/>
        <v>3.9758595123495777E-3</v>
      </c>
      <c r="L2264" s="10">
        <f>+H2264/SUM($F$15:F2264)-1</f>
        <v>0.12548382893103494</v>
      </c>
      <c r="M2264" s="14">
        <f t="shared" si="260"/>
        <v>0</v>
      </c>
      <c r="N2264" s="14">
        <f t="shared" si="258"/>
        <v>2985.45768330587</v>
      </c>
      <c r="O2264" s="4">
        <f t="shared" si="259"/>
        <v>8.0116655328261519</v>
      </c>
      <c r="P2264" s="14">
        <f>+AVERAGEIF($C$15:C2264,"&lt;&gt;",$B$15:B2264)</f>
        <v>8.1203749999999992</v>
      </c>
    </row>
    <row r="2265" spans="1:16" x14ac:dyDescent="0.25">
      <c r="A2265" s="1">
        <v>43563</v>
      </c>
      <c r="B2265" s="14">
        <v>9.0150000000000006</v>
      </c>
      <c r="C2265">
        <f>+$B$3</f>
        <v>200</v>
      </c>
      <c r="D2265" s="7">
        <f>+$D$11</f>
        <v>2.223157894736842</v>
      </c>
      <c r="E2265">
        <v>1.54</v>
      </c>
      <c r="F2265" s="6">
        <f>+C2265-D2265-E2265</f>
        <v>196.23684210526318</v>
      </c>
      <c r="G2265">
        <f t="shared" si="255"/>
        <v>27898.62285357431</v>
      </c>
      <c r="H2265">
        <f t="shared" si="256"/>
        <v>27110.137857107617</v>
      </c>
      <c r="I2265" s="5">
        <f t="shared" si="254"/>
        <v>306000</v>
      </c>
      <c r="J2265" s="6">
        <f>+H2265+SUM($B$4:$B$5)-SUM($F$15:F2265)</f>
        <v>29395.412593949706</v>
      </c>
      <c r="K2265" s="10">
        <f t="shared" si="257"/>
        <v>-2.0308280270919798E-4</v>
      </c>
      <c r="L2265" s="10">
        <f>+H2265/SUM($F$15:F2265)-1</f>
        <v>0.12421508274556392</v>
      </c>
      <c r="M2265" s="14">
        <f t="shared" si="260"/>
        <v>21.767813877455705</v>
      </c>
      <c r="N2265" s="14">
        <f t="shared" si="258"/>
        <v>3007.2254971833258</v>
      </c>
      <c r="O2265" s="4">
        <f t="shared" si="259"/>
        <v>8.0189281734092184</v>
      </c>
      <c r="P2265" s="14">
        <f>+AVERAGEIF($C$15:C2265,"&lt;&gt;",$B$15:B2265)</f>
        <v>8.1282920353982302</v>
      </c>
    </row>
    <row r="2266" spans="1:16" x14ac:dyDescent="0.25">
      <c r="A2266" s="1">
        <v>43564</v>
      </c>
      <c r="B2266" s="14">
        <v>9.0280000000000005</v>
      </c>
      <c r="G2266">
        <f t="shared" si="255"/>
        <v>27938.853812764155</v>
      </c>
      <c r="H2266">
        <f t="shared" si="256"/>
        <v>27149.231788570996</v>
      </c>
      <c r="I2266" s="5">
        <f t="shared" si="254"/>
        <v>0</v>
      </c>
      <c r="J2266" s="6">
        <f>+H2266+SUM($B$4:$B$5)-SUM($F$15:F2266)</f>
        <v>29434.506525413079</v>
      </c>
      <c r="K2266" s="10">
        <f t="shared" si="257"/>
        <v>1.3299330750478067E-3</v>
      </c>
      <c r="L2266" s="10">
        <f>+H2266/SUM($F$15:F2266)-1</f>
        <v>0.12583624703571283</v>
      </c>
      <c r="M2266" s="14">
        <f t="shared" si="260"/>
        <v>0</v>
      </c>
      <c r="N2266" s="14">
        <f t="shared" si="258"/>
        <v>3007.2254971833258</v>
      </c>
      <c r="O2266" s="4">
        <f t="shared" si="259"/>
        <v>8.0189281734092184</v>
      </c>
      <c r="P2266" s="14">
        <f>+AVERAGEIF($C$15:C2266,"&lt;&gt;",$B$15:B2266)</f>
        <v>8.1282920353982302</v>
      </c>
    </row>
    <row r="2267" spans="1:16" x14ac:dyDescent="0.25">
      <c r="A2267" s="1">
        <v>43565</v>
      </c>
      <c r="B2267" s="14">
        <v>9.0660000000000007</v>
      </c>
      <c r="G2267">
        <f t="shared" si="255"/>
        <v>28056.452001165246</v>
      </c>
      <c r="H2267">
        <f t="shared" si="256"/>
        <v>27263.506357463964</v>
      </c>
      <c r="I2267" s="5">
        <f t="shared" si="254"/>
        <v>0</v>
      </c>
      <c r="J2267" s="6">
        <f>+H2267+SUM($B$4:$B$5)-SUM($F$15:F2267)</f>
        <v>29548.78109430605</v>
      </c>
      <c r="K2267" s="10">
        <f t="shared" si="257"/>
        <v>3.8823334372637408E-3</v>
      </c>
      <c r="L2267" s="10">
        <f>+H2267/SUM($F$15:F2267)-1</f>
        <v>0.1305750349607635</v>
      </c>
      <c r="M2267" s="14">
        <f t="shared" si="260"/>
        <v>0</v>
      </c>
      <c r="N2267" s="14">
        <f t="shared" si="258"/>
        <v>3007.2254971833258</v>
      </c>
      <c r="O2267" s="4">
        <f t="shared" si="259"/>
        <v>8.0189281734092184</v>
      </c>
      <c r="P2267" s="14">
        <f>+AVERAGEIF($C$15:C2267,"&lt;&gt;",$B$15:B2267)</f>
        <v>8.1282920353982302</v>
      </c>
    </row>
    <row r="2268" spans="1:16" x14ac:dyDescent="0.25">
      <c r="A2268" s="1">
        <v>43566</v>
      </c>
      <c r="B2268" s="14">
        <v>8.9710000000000001</v>
      </c>
      <c r="G2268">
        <f t="shared" si="255"/>
        <v>27762.456530162519</v>
      </c>
      <c r="H2268">
        <f t="shared" si="256"/>
        <v>26977.819935231546</v>
      </c>
      <c r="I2268" s="5">
        <f t="shared" si="254"/>
        <v>0</v>
      </c>
      <c r="J2268" s="6">
        <f>+H2268+SUM($B$4:$B$5)-SUM($F$15:F2268)</f>
        <v>29263.094672073628</v>
      </c>
      <c r="K2268" s="10">
        <f t="shared" si="257"/>
        <v>-9.668298036411116E-3</v>
      </c>
      <c r="L2268" s="10">
        <f>+H2268/SUM($F$15:F2268)-1</f>
        <v>0.11872806514813683</v>
      </c>
      <c r="M2268" s="14">
        <f t="shared" si="260"/>
        <v>0</v>
      </c>
      <c r="N2268" s="14">
        <f t="shared" si="258"/>
        <v>3007.2254971833258</v>
      </c>
      <c r="O2268" s="4">
        <f t="shared" si="259"/>
        <v>8.0189281734092184</v>
      </c>
      <c r="P2268" s="14">
        <f>+AVERAGEIF($C$15:C2268,"&lt;&gt;",$B$15:B2268)</f>
        <v>8.1282920353982302</v>
      </c>
    </row>
    <row r="2269" spans="1:16" x14ac:dyDescent="0.25">
      <c r="A2269" s="1">
        <v>43567</v>
      </c>
      <c r="B2269" s="14">
        <v>8.9339999999999993</v>
      </c>
      <c r="G2269">
        <f t="shared" si="255"/>
        <v>27647.953030929875</v>
      </c>
      <c r="H2269">
        <f t="shared" si="256"/>
        <v>26866.55259183576</v>
      </c>
      <c r="I2269" s="5">
        <f t="shared" si="254"/>
        <v>0</v>
      </c>
      <c r="J2269" s="6">
        <f>+H2269+SUM($B$4:$B$5)-SUM($F$15:F2269)</f>
        <v>29151.827328677846</v>
      </c>
      <c r="K2269" s="10">
        <f t="shared" si="257"/>
        <v>-3.8023095179323674E-3</v>
      </c>
      <c r="L2269" s="10">
        <f>+H2269/SUM($F$15:F2269)-1</f>
        <v>0.11411398216848201</v>
      </c>
      <c r="M2269" s="14">
        <f t="shared" si="260"/>
        <v>0</v>
      </c>
      <c r="N2269" s="14">
        <f t="shared" si="258"/>
        <v>3007.2254971833258</v>
      </c>
      <c r="O2269" s="4">
        <f t="shared" si="259"/>
        <v>8.0189281734092184</v>
      </c>
      <c r="P2269" s="14">
        <f>+AVERAGEIF($C$15:C2269,"&lt;&gt;",$B$15:B2269)</f>
        <v>8.1282920353982302</v>
      </c>
    </row>
    <row r="2270" spans="1:16" x14ac:dyDescent="0.25">
      <c r="A2270" s="1">
        <v>43570</v>
      </c>
      <c r="B2270" s="14">
        <v>8.9290000000000003</v>
      </c>
      <c r="G2270">
        <f t="shared" si="255"/>
        <v>27632.479585087629</v>
      </c>
      <c r="H2270">
        <f t="shared" si="256"/>
        <v>26851.516464349847</v>
      </c>
      <c r="I2270" s="5">
        <f t="shared" si="254"/>
        <v>0</v>
      </c>
      <c r="J2270" s="6">
        <f>+H2270+SUM($B$4:$B$5)-SUM($F$15:F2270)</f>
        <v>29136.791201191929</v>
      </c>
      <c r="K2270" s="10">
        <f t="shared" si="257"/>
        <v>-5.1578679155817042E-4</v>
      </c>
      <c r="L2270" s="10">
        <f>+H2270/SUM($F$15:F2270)-1</f>
        <v>0.11349045744150188</v>
      </c>
      <c r="M2270" s="14">
        <f t="shared" si="260"/>
        <v>0</v>
      </c>
      <c r="N2270" s="14">
        <f t="shared" si="258"/>
        <v>3007.2254971833258</v>
      </c>
      <c r="O2270" s="4">
        <f t="shared" si="259"/>
        <v>8.0189281734092184</v>
      </c>
      <c r="P2270" s="14">
        <f>+AVERAGEIF($C$15:C2270,"&lt;&gt;",$B$15:B2270)</f>
        <v>8.1282920353982302</v>
      </c>
    </row>
    <row r="2271" spans="1:16" x14ac:dyDescent="0.25">
      <c r="A2271" s="1">
        <v>43571</v>
      </c>
      <c r="B2271" s="14">
        <v>8.9830000000000005</v>
      </c>
      <c r="G2271">
        <f t="shared" si="255"/>
        <v>27799.592800183913</v>
      </c>
      <c r="H2271">
        <f t="shared" si="256"/>
        <v>27013.906641197744</v>
      </c>
      <c r="I2271" s="5">
        <f t="shared" si="254"/>
        <v>0</v>
      </c>
      <c r="J2271" s="6">
        <f>+H2271+SUM($B$4:$B$5)-SUM($F$15:F2271)</f>
        <v>29299.181378039826</v>
      </c>
      <c r="K2271" s="10">
        <f t="shared" si="257"/>
        <v>5.5733720205008996E-3</v>
      </c>
      <c r="L2271" s="10">
        <f>+H2271/SUM($F$15:F2271)-1</f>
        <v>0.12022452449288945</v>
      </c>
      <c r="M2271" s="14">
        <f t="shared" si="260"/>
        <v>0</v>
      </c>
      <c r="N2271" s="14">
        <f t="shared" si="258"/>
        <v>3007.2254971833258</v>
      </c>
      <c r="O2271" s="4">
        <f t="shared" si="259"/>
        <v>8.0189281734092184</v>
      </c>
      <c r="P2271" s="14">
        <f>+AVERAGEIF($C$15:C2271,"&lt;&gt;",$B$15:B2271)</f>
        <v>8.1282920353982302</v>
      </c>
    </row>
    <row r="2272" spans="1:16" x14ac:dyDescent="0.25">
      <c r="A2272" s="1">
        <v>43572</v>
      </c>
      <c r="B2272" s="14">
        <v>8.9969999999999999</v>
      </c>
      <c r="G2272">
        <f t="shared" si="255"/>
        <v>27842.918448542205</v>
      </c>
      <c r="H2272">
        <f t="shared" si="256"/>
        <v>27056.007798158305</v>
      </c>
      <c r="I2272" s="5">
        <f t="shared" si="254"/>
        <v>0</v>
      </c>
      <c r="J2272" s="6">
        <f>+H2272+SUM($B$4:$B$5)-SUM($F$15:F2272)</f>
        <v>29341.282535000388</v>
      </c>
      <c r="K2272" s="10">
        <f t="shared" si="257"/>
        <v>1.4369397020803643E-3</v>
      </c>
      <c r="L2272" s="10">
        <f>+H2272/SUM($F$15:F2272)-1</f>
        <v>0.12197039372843421</v>
      </c>
      <c r="M2272" s="14">
        <f t="shared" si="260"/>
        <v>0</v>
      </c>
      <c r="N2272" s="14">
        <f t="shared" si="258"/>
        <v>3007.2254971833258</v>
      </c>
      <c r="O2272" s="4">
        <f t="shared" si="259"/>
        <v>8.0189281734092184</v>
      </c>
      <c r="P2272" s="14">
        <f>+AVERAGEIF($C$15:C2272,"&lt;&gt;",$B$15:B2272)</f>
        <v>8.1282920353982302</v>
      </c>
    </row>
    <row r="2273" spans="1:16" x14ac:dyDescent="0.25">
      <c r="A2273" s="1">
        <v>43573</v>
      </c>
      <c r="B2273" s="14">
        <v>9.0030000000000001</v>
      </c>
      <c r="G2273">
        <f t="shared" si="255"/>
        <v>27861.486583552905</v>
      </c>
      <c r="H2273">
        <f t="shared" si="256"/>
        <v>27074.051151141408</v>
      </c>
      <c r="I2273" s="5">
        <f t="shared" si="254"/>
        <v>0</v>
      </c>
      <c r="J2273" s="6">
        <f>+H2273+SUM($B$4:$B$5)-SUM($F$15:F2273)</f>
        <v>29359.325887983494</v>
      </c>
      <c r="K2273" s="10">
        <f t="shared" si="257"/>
        <v>6.1494765818714825E-4</v>
      </c>
      <c r="L2273" s="10">
        <f>+H2273/SUM($F$15:F2273)-1</f>
        <v>0.12271862340081086</v>
      </c>
      <c r="M2273" s="14">
        <f t="shared" si="260"/>
        <v>0</v>
      </c>
      <c r="N2273" s="14">
        <f t="shared" si="258"/>
        <v>3007.2254971833258</v>
      </c>
      <c r="O2273" s="4">
        <f t="shared" si="259"/>
        <v>8.0189281734092184</v>
      </c>
      <c r="P2273" s="14">
        <f>+AVERAGEIF($C$15:C2273,"&lt;&gt;",$B$15:B2273)</f>
        <v>8.1282920353982302</v>
      </c>
    </row>
    <row r="2274" spans="1:16" x14ac:dyDescent="0.25">
      <c r="A2274" s="1">
        <v>43578</v>
      </c>
      <c r="B2274" s="14">
        <v>9.0069999999999997</v>
      </c>
      <c r="G2274">
        <f t="shared" si="255"/>
        <v>27873.865340226705</v>
      </c>
      <c r="H2274">
        <f t="shared" si="256"/>
        <v>27086.080053130143</v>
      </c>
      <c r="I2274" s="5">
        <f t="shared" si="254"/>
        <v>0</v>
      </c>
      <c r="J2274" s="6">
        <f>+H2274+SUM($B$4:$B$5)-SUM($F$15:F2274)</f>
        <v>29371.354789972229</v>
      </c>
      <c r="K2274" s="10">
        <f t="shared" si="257"/>
        <v>4.0971315331383984E-4</v>
      </c>
      <c r="L2274" s="10">
        <f>+H2274/SUM($F$15:F2274)-1</f>
        <v>0.12321744318239514</v>
      </c>
      <c r="M2274" s="14">
        <f t="shared" si="260"/>
        <v>0</v>
      </c>
      <c r="N2274" s="14">
        <f t="shared" si="258"/>
        <v>3007.2254971833258</v>
      </c>
      <c r="O2274" s="4">
        <f t="shared" si="259"/>
        <v>8.0189281734092184</v>
      </c>
      <c r="P2274" s="14">
        <f>+AVERAGEIF($C$15:C2274,"&lt;&gt;",$B$15:B2274)</f>
        <v>8.1282920353982302</v>
      </c>
    </row>
    <row r="2275" spans="1:16" x14ac:dyDescent="0.25">
      <c r="A2275" s="1">
        <v>43579</v>
      </c>
      <c r="B2275" s="14">
        <v>8.952</v>
      </c>
      <c r="G2275">
        <f t="shared" si="255"/>
        <v>27703.65743596197</v>
      </c>
      <c r="H2275">
        <f t="shared" si="256"/>
        <v>26920.682650785064</v>
      </c>
      <c r="I2275" s="5">
        <f t="shared" si="254"/>
        <v>0</v>
      </c>
      <c r="J2275" s="6">
        <f>+H2275+SUM($B$4:$B$5)-SUM($F$15:F2275)</f>
        <v>29205.95738762715</v>
      </c>
      <c r="K2275" s="10">
        <f t="shared" si="257"/>
        <v>-5.6312486614185087E-3</v>
      </c>
      <c r="L2275" s="10">
        <f>+H2275/SUM($F$15:F2275)-1</f>
        <v>0.1163586711856115</v>
      </c>
      <c r="M2275" s="14">
        <f t="shared" si="260"/>
        <v>0</v>
      </c>
      <c r="N2275" s="14">
        <f t="shared" si="258"/>
        <v>3007.2254971833258</v>
      </c>
      <c r="O2275" s="4">
        <f t="shared" si="259"/>
        <v>8.0189281734092184</v>
      </c>
      <c r="P2275" s="14">
        <f>+AVERAGEIF($C$15:C2275,"&lt;&gt;",$B$15:B2275)</f>
        <v>8.1282920353982302</v>
      </c>
    </row>
    <row r="2276" spans="1:16" x14ac:dyDescent="0.25">
      <c r="A2276" s="1">
        <v>43581</v>
      </c>
      <c r="B2276" s="14">
        <v>8.9369999999999994</v>
      </c>
      <c r="G2276">
        <f t="shared" si="255"/>
        <v>27657.237098435224</v>
      </c>
      <c r="H2276">
        <f t="shared" si="256"/>
        <v>26875.574268327313</v>
      </c>
      <c r="I2276" s="5">
        <f t="shared" si="254"/>
        <v>0</v>
      </c>
      <c r="J2276" s="6">
        <f>+H2276+SUM($B$4:$B$5)-SUM($F$15:F2276)</f>
        <v>29160.849005169399</v>
      </c>
      <c r="K2276" s="10">
        <f t="shared" si="257"/>
        <v>-1.5444925108621943E-3</v>
      </c>
      <c r="L2276" s="10">
        <f>+H2276/SUM($F$15:F2276)-1</f>
        <v>0.11448809700467044</v>
      </c>
      <c r="M2276" s="14">
        <f t="shared" si="260"/>
        <v>0</v>
      </c>
      <c r="N2276" s="14">
        <f t="shared" si="258"/>
        <v>3007.2254971833258</v>
      </c>
      <c r="O2276" s="4">
        <f t="shared" si="259"/>
        <v>8.0189281734092184</v>
      </c>
      <c r="P2276" s="14">
        <f>+AVERAGEIF($C$15:C2276,"&lt;&gt;",$B$15:B2276)</f>
        <v>8.1282920353982302</v>
      </c>
    </row>
    <row r="2277" spans="1:16" x14ac:dyDescent="0.25">
      <c r="A2277" s="1">
        <v>43584</v>
      </c>
      <c r="B2277" s="14">
        <v>8.9730000000000008</v>
      </c>
      <c r="G2277">
        <f t="shared" si="255"/>
        <v>27768.645908499417</v>
      </c>
      <c r="H2277">
        <f t="shared" si="256"/>
        <v>26983.834386225917</v>
      </c>
      <c r="I2277" s="5">
        <f t="shared" si="254"/>
        <v>0</v>
      </c>
      <c r="J2277" s="6">
        <f>+H2277+SUM($B$4:$B$5)-SUM($F$15:F2277)</f>
        <v>29269.109123068007</v>
      </c>
      <c r="K2277" s="10">
        <f t="shared" si="257"/>
        <v>3.7125159791957518E-3</v>
      </c>
      <c r="L2277" s="10">
        <f>+H2277/SUM($F$15:F2277)-1</f>
        <v>0.11897747503892897</v>
      </c>
      <c r="M2277" s="14">
        <f t="shared" si="260"/>
        <v>0</v>
      </c>
      <c r="N2277" s="14">
        <f t="shared" si="258"/>
        <v>3007.2254971833258</v>
      </c>
      <c r="O2277" s="4">
        <f t="shared" si="259"/>
        <v>8.0189281734092184</v>
      </c>
      <c r="P2277" s="14">
        <f>+AVERAGEIF($C$15:C2277,"&lt;&gt;",$B$15:B2277)</f>
        <v>8.1282920353982302</v>
      </c>
    </row>
    <row r="2278" spans="1:16" x14ac:dyDescent="0.25">
      <c r="A2278" s="1">
        <v>43585</v>
      </c>
      <c r="B2278" s="14">
        <v>8.9109999999999996</v>
      </c>
      <c r="G2278">
        <f t="shared" si="255"/>
        <v>27576.775180055527</v>
      </c>
      <c r="H2278">
        <f t="shared" si="256"/>
        <v>26797.386405400546</v>
      </c>
      <c r="I2278" s="5">
        <f t="shared" si="254"/>
        <v>0</v>
      </c>
      <c r="J2278" s="6">
        <f>+H2278+SUM($B$4:$B$5)-SUM($F$15:F2278)</f>
        <v>29082.661142242632</v>
      </c>
      <c r="K2278" s="10">
        <f t="shared" si="257"/>
        <v>-6.3701283165611411E-3</v>
      </c>
      <c r="L2278" s="10">
        <f>+H2278/SUM($F$15:F2278)-1</f>
        <v>0.11124576842437262</v>
      </c>
      <c r="M2278" s="14">
        <f t="shared" si="260"/>
        <v>0</v>
      </c>
      <c r="N2278" s="14">
        <f t="shared" si="258"/>
        <v>3007.2254971833258</v>
      </c>
      <c r="O2278" s="4">
        <f t="shared" si="259"/>
        <v>8.0189281734092184</v>
      </c>
      <c r="P2278" s="14">
        <f>+AVERAGEIF($C$15:C2278,"&lt;&gt;",$B$15:B2278)</f>
        <v>8.1282920353982302</v>
      </c>
    </row>
    <row r="2279" spans="1:16" x14ac:dyDescent="0.25">
      <c r="A2279" s="1">
        <v>43587</v>
      </c>
      <c r="B2279" s="14">
        <v>8.9250000000000007</v>
      </c>
      <c r="G2279">
        <f t="shared" si="255"/>
        <v>27620.100828413826</v>
      </c>
      <c r="H2279">
        <f t="shared" si="256"/>
        <v>26839.487562361115</v>
      </c>
      <c r="I2279" s="5">
        <f t="shared" si="254"/>
        <v>0</v>
      </c>
      <c r="J2279" s="6">
        <f>+H2279+SUM($B$4:$B$5)-SUM($F$15:F2279)</f>
        <v>29124.762299203201</v>
      </c>
      <c r="K2279" s="10">
        <f t="shared" si="257"/>
        <v>1.4476377094465587E-3</v>
      </c>
      <c r="L2279" s="10">
        <f>+H2279/SUM($F$15:F2279)-1</f>
        <v>0.1129916376599176</v>
      </c>
      <c r="M2279" s="14">
        <f t="shared" si="260"/>
        <v>0</v>
      </c>
      <c r="N2279" s="14">
        <f t="shared" si="258"/>
        <v>3007.2254971833258</v>
      </c>
      <c r="O2279" s="4">
        <f t="shared" si="259"/>
        <v>8.0189281734092184</v>
      </c>
      <c r="P2279" s="14">
        <f>+AVERAGEIF($C$15:C2279,"&lt;&gt;",$B$15:B2279)</f>
        <v>8.1282920353982302</v>
      </c>
    </row>
    <row r="2280" spans="1:16" x14ac:dyDescent="0.25">
      <c r="A2280" s="1">
        <v>43588</v>
      </c>
      <c r="B2280" s="14">
        <v>8.9489999999999998</v>
      </c>
      <c r="G2280">
        <f t="shared" si="255"/>
        <v>27694.373368456618</v>
      </c>
      <c r="H2280">
        <f t="shared" si="256"/>
        <v>26911.660974293511</v>
      </c>
      <c r="I2280" s="5">
        <f t="shared" si="254"/>
        <v>0</v>
      </c>
      <c r="J2280" s="6">
        <f>+H2280+SUM($B$4:$B$5)-SUM($F$15:F2280)</f>
        <v>29196.935711135597</v>
      </c>
      <c r="K2280" s="10">
        <f t="shared" si="257"/>
        <v>2.4780772866384027E-3</v>
      </c>
      <c r="L2280" s="10">
        <f>+H2280/SUM($F$15:F2280)-1</f>
        <v>0.11598455634942306</v>
      </c>
      <c r="M2280" s="14">
        <f t="shared" si="260"/>
        <v>0</v>
      </c>
      <c r="N2280" s="14">
        <f t="shared" si="258"/>
        <v>3007.2254971833258</v>
      </c>
      <c r="O2280" s="4">
        <f t="shared" si="259"/>
        <v>8.0189281734092184</v>
      </c>
      <c r="P2280" s="14">
        <f>+AVERAGEIF($C$15:C2280,"&lt;&gt;",$B$15:B2280)</f>
        <v>8.1282920353982302</v>
      </c>
    </row>
    <row r="2281" spans="1:16" x14ac:dyDescent="0.25">
      <c r="A2281" s="1">
        <v>43592</v>
      </c>
      <c r="B2281" s="14">
        <v>8.7550000000000008</v>
      </c>
      <c r="G2281">
        <f t="shared" si="255"/>
        <v>27094.003669777372</v>
      </c>
      <c r="H2281">
        <f t="shared" si="256"/>
        <v>26328.25922783995</v>
      </c>
      <c r="I2281" s="5">
        <f t="shared" si="254"/>
        <v>0</v>
      </c>
      <c r="J2281" s="6">
        <f>+H2281+SUM($B$4:$B$5)-SUM($F$15:F2281)</f>
        <v>28613.533964682039</v>
      </c>
      <c r="K2281" s="10">
        <f t="shared" si="257"/>
        <v>-1.9981608762835057E-2</v>
      </c>
      <c r="L2281" s="10">
        <f>+H2281/SUM($F$15:F2281)-1</f>
        <v>9.1791796942585879E-2</v>
      </c>
      <c r="M2281" s="14">
        <f t="shared" si="260"/>
        <v>0</v>
      </c>
      <c r="N2281" s="14">
        <f t="shared" si="258"/>
        <v>3007.2254971833258</v>
      </c>
      <c r="O2281" s="4">
        <f t="shared" si="259"/>
        <v>8.0189281734092184</v>
      </c>
      <c r="P2281" s="14">
        <f>+AVERAGEIF($C$15:C2281,"&lt;&gt;",$B$15:B2281)</f>
        <v>8.1282920353982302</v>
      </c>
    </row>
    <row r="2282" spans="1:16" x14ac:dyDescent="0.25">
      <c r="A2282" s="1">
        <v>43593</v>
      </c>
      <c r="B2282" s="14">
        <v>8.69</v>
      </c>
      <c r="C2282">
        <f>+$B$3</f>
        <v>200</v>
      </c>
      <c r="D2282" s="7">
        <f>+$D$11</f>
        <v>2.223157894736842</v>
      </c>
      <c r="E2282">
        <v>1.54</v>
      </c>
      <c r="F2282" s="6">
        <f>+C2282-D2282-E2282</f>
        <v>196.23684210526318</v>
      </c>
      <c r="G2282">
        <f t="shared" si="255"/>
        <v>27092.848873828134</v>
      </c>
      <c r="H2282">
        <f t="shared" si="256"/>
        <v>26329.026412628293</v>
      </c>
      <c r="I2282" s="5">
        <f t="shared" si="254"/>
        <v>300000</v>
      </c>
      <c r="J2282" s="6">
        <f>+H2282+SUM($B$4:$B$5)-SUM($F$15:F2282)</f>
        <v>28418.064307365115</v>
      </c>
      <c r="K2282" s="10">
        <f t="shared" si="257"/>
        <v>-6.8313706918619044E-3</v>
      </c>
      <c r="L2282" s="10">
        <f>+H2282/SUM($F$15:F2282)-1</f>
        <v>8.3010466579939157E-2</v>
      </c>
      <c r="M2282" s="14">
        <f t="shared" si="260"/>
        <v>22.58191508691176</v>
      </c>
      <c r="N2282" s="14">
        <f t="shared" si="258"/>
        <v>3029.8074122702378</v>
      </c>
      <c r="O2282" s="4">
        <f t="shared" si="259"/>
        <v>8.0239298401633228</v>
      </c>
      <c r="P2282" s="14">
        <f>+AVERAGEIF($C$15:C2282,"&lt;&gt;",$B$15:B2282)</f>
        <v>8.1332192982456135</v>
      </c>
    </row>
    <row r="2283" spans="1:16" x14ac:dyDescent="0.25">
      <c r="A2283" s="1">
        <v>43595</v>
      </c>
      <c r="B2283" s="14">
        <v>8.5289999999999999</v>
      </c>
      <c r="G2283">
        <f t="shared" si="255"/>
        <v>26590.898509192193</v>
      </c>
      <c r="H2283">
        <f t="shared" si="256"/>
        <v>25841.227419252788</v>
      </c>
      <c r="I2283" s="5">
        <f t="shared" si="254"/>
        <v>0</v>
      </c>
      <c r="J2283" s="6">
        <f>+H2283+SUM($B$4:$B$5)-SUM($F$15:F2283)</f>
        <v>27930.265313989607</v>
      </c>
      <c r="K2283" s="10">
        <f t="shared" si="257"/>
        <v>-1.7165102735343107E-2</v>
      </c>
      <c r="L2283" s="10">
        <f>+H2283/SUM($F$15:F2283)-1</f>
        <v>6.2945485553544511E-2</v>
      </c>
      <c r="M2283" s="14">
        <f t="shared" si="260"/>
        <v>0</v>
      </c>
      <c r="N2283" s="14">
        <f t="shared" si="258"/>
        <v>3029.8074122702378</v>
      </c>
      <c r="O2283" s="4">
        <f t="shared" si="259"/>
        <v>8.0239298401633228</v>
      </c>
      <c r="P2283" s="14">
        <f>+AVERAGEIF($C$15:C2283,"&lt;&gt;",$B$15:B2283)</f>
        <v>8.1332192982456135</v>
      </c>
    </row>
    <row r="2284" spans="1:16" x14ac:dyDescent="0.25">
      <c r="A2284" s="1">
        <v>43598</v>
      </c>
      <c r="B2284" s="14">
        <v>8.4030000000000005</v>
      </c>
      <c r="G2284">
        <f t="shared" si="255"/>
        <v>26198.067789042329</v>
      </c>
      <c r="H2284">
        <f t="shared" si="256"/>
        <v>25459.47168530674</v>
      </c>
      <c r="I2284" s="5">
        <f t="shared" si="254"/>
        <v>0</v>
      </c>
      <c r="J2284" s="6">
        <f>+H2284+SUM($B$4:$B$5)-SUM($F$15:F2284)</f>
        <v>27548.509580043559</v>
      </c>
      <c r="K2284" s="10">
        <f t="shared" si="257"/>
        <v>-1.3668174278131051E-2</v>
      </c>
      <c r="L2284" s="10">
        <f>+H2284/SUM($F$15:F2284)-1</f>
        <v>4.7242456924192044E-2</v>
      </c>
      <c r="M2284" s="14">
        <f t="shared" si="260"/>
        <v>0</v>
      </c>
      <c r="N2284" s="14">
        <f t="shared" si="258"/>
        <v>3029.8074122702378</v>
      </c>
      <c r="O2284" s="4">
        <f t="shared" si="259"/>
        <v>8.0239298401633228</v>
      </c>
      <c r="P2284" s="14">
        <f>+AVERAGEIF($C$15:C2284,"&lt;&gt;",$B$15:B2284)</f>
        <v>8.1332192982456135</v>
      </c>
    </row>
    <row r="2285" spans="1:16" x14ac:dyDescent="0.25">
      <c r="A2285" s="1">
        <v>43599</v>
      </c>
      <c r="B2285" s="14">
        <v>8.4039999999999999</v>
      </c>
      <c r="G2285">
        <f t="shared" si="255"/>
        <v>26201.185493170498</v>
      </c>
      <c r="H2285">
        <f t="shared" si="256"/>
        <v>25462.50149271901</v>
      </c>
      <c r="I2285" s="5">
        <f t="shared" si="254"/>
        <v>0</v>
      </c>
      <c r="J2285" s="6">
        <f>+H2285+SUM($B$4:$B$5)-SUM($F$15:F2285)</f>
        <v>27551.539387455829</v>
      </c>
      <c r="K2285" s="10">
        <f t="shared" si="257"/>
        <v>1.0998081052138176E-4</v>
      </c>
      <c r="L2285" s="10">
        <f>+H2285/SUM($F$15:F2285)-1</f>
        <v>4.7367084135536253E-2</v>
      </c>
      <c r="M2285" s="14">
        <f t="shared" si="260"/>
        <v>0</v>
      </c>
      <c r="N2285" s="14">
        <f t="shared" si="258"/>
        <v>3029.8074122702378</v>
      </c>
      <c r="O2285" s="4">
        <f t="shared" si="259"/>
        <v>8.0239298401633228</v>
      </c>
      <c r="P2285" s="14">
        <f>+AVERAGEIF($C$15:C2285,"&lt;&gt;",$B$15:B2285)</f>
        <v>8.1332192982456135</v>
      </c>
    </row>
    <row r="2286" spans="1:16" x14ac:dyDescent="0.25">
      <c r="A2286" s="1">
        <v>43600</v>
      </c>
      <c r="B2286" s="14">
        <v>8.4239999999999995</v>
      </c>
      <c r="G2286">
        <f t="shared" si="255"/>
        <v>26263.539575733968</v>
      </c>
      <c r="H2286">
        <f t="shared" si="256"/>
        <v>25523.097640964414</v>
      </c>
      <c r="I2286" s="5">
        <f t="shared" si="254"/>
        <v>0</v>
      </c>
      <c r="J2286" s="6">
        <f>+H2286+SUM($B$4:$B$5)-SUM($F$15:F2286)</f>
        <v>27612.135535701236</v>
      </c>
      <c r="K2286" s="10">
        <f t="shared" si="257"/>
        <v>2.199374321457892E-3</v>
      </c>
      <c r="L2286" s="10">
        <f>+H2286/SUM($F$15:F2286)-1</f>
        <v>4.985962836241753E-2</v>
      </c>
      <c r="M2286" s="14">
        <f t="shared" si="260"/>
        <v>0</v>
      </c>
      <c r="N2286" s="14">
        <f t="shared" si="258"/>
        <v>3029.8074122702378</v>
      </c>
      <c r="O2286" s="4">
        <f t="shared" si="259"/>
        <v>8.0239298401633228</v>
      </c>
      <c r="P2286" s="14">
        <f>+AVERAGEIF($C$15:C2286,"&lt;&gt;",$B$15:B2286)</f>
        <v>8.1332192982456135</v>
      </c>
    </row>
    <row r="2287" spans="1:16" x14ac:dyDescent="0.25">
      <c r="A2287" s="1">
        <v>43601</v>
      </c>
      <c r="B2287" s="14">
        <v>8.4139999999999997</v>
      </c>
      <c r="G2287">
        <f t="shared" si="255"/>
        <v>26232.362534452233</v>
      </c>
      <c r="H2287">
        <f t="shared" si="256"/>
        <v>25492.799566841713</v>
      </c>
      <c r="I2287" s="5">
        <f t="shared" si="254"/>
        <v>0</v>
      </c>
      <c r="J2287" s="6">
        <f>+H2287+SUM($B$4:$B$5)-SUM($F$15:F2287)</f>
        <v>27581.837461578536</v>
      </c>
      <c r="K2287" s="10">
        <f t="shared" si="257"/>
        <v>-1.0972738448109531E-3</v>
      </c>
      <c r="L2287" s="10">
        <f>+H2287/SUM($F$15:F2287)-1</f>
        <v>4.861335624897678E-2</v>
      </c>
      <c r="M2287" s="14">
        <f t="shared" si="260"/>
        <v>0</v>
      </c>
      <c r="N2287" s="14">
        <f t="shared" si="258"/>
        <v>3029.8074122702378</v>
      </c>
      <c r="O2287" s="4">
        <f t="shared" si="259"/>
        <v>8.0239298401633228</v>
      </c>
      <c r="P2287" s="14">
        <f>+AVERAGEIF($C$15:C2287,"&lt;&gt;",$B$15:B2287)</f>
        <v>8.1332192982456135</v>
      </c>
    </row>
    <row r="2288" spans="1:16" x14ac:dyDescent="0.25">
      <c r="A2288" s="1">
        <v>43602</v>
      </c>
      <c r="B2288" s="14">
        <v>8.3339999999999996</v>
      </c>
      <c r="G2288">
        <f t="shared" si="255"/>
        <v>25982.94620419835</v>
      </c>
      <c r="H2288">
        <f t="shared" si="256"/>
        <v>25250.414973860094</v>
      </c>
      <c r="I2288" s="5">
        <f t="shared" si="254"/>
        <v>0</v>
      </c>
      <c r="J2288" s="6">
        <f>+H2288+SUM($B$4:$B$5)-SUM($F$15:F2288)</f>
        <v>27339.45286859692</v>
      </c>
      <c r="K2288" s="10">
        <f t="shared" si="257"/>
        <v>-8.7878334182506235E-3</v>
      </c>
      <c r="L2288" s="10">
        <f>+H2288/SUM($F$15:F2288)-1</f>
        <v>3.864317934145145E-2</v>
      </c>
      <c r="M2288" s="14">
        <f t="shared" si="260"/>
        <v>0</v>
      </c>
      <c r="N2288" s="14">
        <f t="shared" si="258"/>
        <v>3029.8074122702378</v>
      </c>
      <c r="O2288" s="4">
        <f t="shared" si="259"/>
        <v>8.0239298401633228</v>
      </c>
      <c r="P2288" s="14">
        <f>+AVERAGEIF($C$15:C2288,"&lt;&gt;",$B$15:B2288)</f>
        <v>8.1332192982456135</v>
      </c>
    </row>
    <row r="2289" spans="1:16" x14ac:dyDescent="0.25">
      <c r="A2289" s="1">
        <v>43605</v>
      </c>
      <c r="B2289" s="14">
        <v>8.3190000000000008</v>
      </c>
      <c r="G2289">
        <f t="shared" si="255"/>
        <v>25936.180642275751</v>
      </c>
      <c r="H2289">
        <f t="shared" si="256"/>
        <v>25204.967862676043</v>
      </c>
      <c r="I2289" s="5">
        <f t="shared" si="254"/>
        <v>0</v>
      </c>
      <c r="J2289" s="6">
        <f>+H2289+SUM($B$4:$B$5)-SUM($F$15:F2289)</f>
        <v>27294.005757412866</v>
      </c>
      <c r="K2289" s="10">
        <f t="shared" si="257"/>
        <v>-1.6623270188503847E-3</v>
      </c>
      <c r="L2289" s="10">
        <f>+H2289/SUM($F$15:F2289)-1</f>
        <v>3.6773771171290548E-2</v>
      </c>
      <c r="M2289" s="14">
        <f t="shared" si="260"/>
        <v>0</v>
      </c>
      <c r="N2289" s="14">
        <f t="shared" si="258"/>
        <v>3029.8074122702378</v>
      </c>
      <c r="O2289" s="4">
        <f t="shared" si="259"/>
        <v>8.0239298401633228</v>
      </c>
      <c r="P2289" s="14">
        <f>+AVERAGEIF($C$15:C2289,"&lt;&gt;",$B$15:B2289)</f>
        <v>8.1332192982456135</v>
      </c>
    </row>
    <row r="2290" spans="1:16" x14ac:dyDescent="0.25">
      <c r="A2290" s="1">
        <v>43606</v>
      </c>
      <c r="B2290" s="14">
        <v>8.3469999999999995</v>
      </c>
      <c r="G2290">
        <f t="shared" si="255"/>
        <v>26023.476357864605</v>
      </c>
      <c r="H2290">
        <f t="shared" si="256"/>
        <v>25289.802470219605</v>
      </c>
      <c r="I2290" s="5">
        <f t="shared" si="254"/>
        <v>0</v>
      </c>
      <c r="J2290" s="6">
        <f>+H2290+SUM($B$4:$B$5)-SUM($F$15:F2290)</f>
        <v>27378.840364956428</v>
      </c>
      <c r="K2290" s="10">
        <f t="shared" si="257"/>
        <v>3.1081772421961418E-3</v>
      </c>
      <c r="L2290" s="10">
        <f>+H2290/SUM($F$15:F2290)-1</f>
        <v>4.026333308892438E-2</v>
      </c>
      <c r="M2290" s="14">
        <f t="shared" si="260"/>
        <v>0</v>
      </c>
      <c r="N2290" s="14">
        <f t="shared" si="258"/>
        <v>3029.8074122702378</v>
      </c>
      <c r="O2290" s="4">
        <f t="shared" si="259"/>
        <v>8.0239298401633228</v>
      </c>
      <c r="P2290" s="14">
        <f>+AVERAGEIF($C$15:C2290,"&lt;&gt;",$B$15:B2290)</f>
        <v>8.1332192982456135</v>
      </c>
    </row>
    <row r="2291" spans="1:16" x14ac:dyDescent="0.25">
      <c r="A2291" s="1">
        <v>43607</v>
      </c>
      <c r="B2291" s="14">
        <v>8.3550000000000004</v>
      </c>
      <c r="G2291">
        <f t="shared" si="255"/>
        <v>26048.417990889997</v>
      </c>
      <c r="H2291">
        <f t="shared" si="256"/>
        <v>25314.040929517771</v>
      </c>
      <c r="I2291" s="5">
        <f t="shared" si="254"/>
        <v>0</v>
      </c>
      <c r="J2291" s="6">
        <f>+H2291+SUM($B$4:$B$5)-SUM($F$15:F2291)</f>
        <v>27403.07882425459</v>
      </c>
      <c r="K2291" s="10">
        <f t="shared" si="257"/>
        <v>8.8529897450251305E-4</v>
      </c>
      <c r="L2291" s="10">
        <f>+H2291/SUM($F$15:F2291)-1</f>
        <v>4.1260350779676935E-2</v>
      </c>
      <c r="M2291" s="14">
        <f t="shared" si="260"/>
        <v>0</v>
      </c>
      <c r="N2291" s="14">
        <f t="shared" si="258"/>
        <v>3029.8074122702378</v>
      </c>
      <c r="O2291" s="4">
        <f t="shared" si="259"/>
        <v>8.0239298401633228</v>
      </c>
      <c r="P2291" s="14">
        <f>+AVERAGEIF($C$15:C2291,"&lt;&gt;",$B$15:B2291)</f>
        <v>8.1332192982456135</v>
      </c>
    </row>
    <row r="2292" spans="1:16" x14ac:dyDescent="0.25">
      <c r="A2292" s="1">
        <v>43608</v>
      </c>
      <c r="B2292" s="14">
        <v>8.2940000000000005</v>
      </c>
      <c r="G2292">
        <f t="shared" si="255"/>
        <v>25858.23803907141</v>
      </c>
      <c r="H2292">
        <f t="shared" si="256"/>
        <v>25129.222677369286</v>
      </c>
      <c r="I2292" s="5">
        <f t="shared" si="254"/>
        <v>0</v>
      </c>
      <c r="J2292" s="6">
        <f>+H2292+SUM($B$4:$B$5)-SUM($F$15:F2292)</f>
        <v>27218.260572106105</v>
      </c>
      <c r="K2292" s="10">
        <f t="shared" si="257"/>
        <v>-6.7444338402187221E-3</v>
      </c>
      <c r="L2292" s="10">
        <f>+H2292/SUM($F$15:F2292)-1</f>
        <v>3.3658090887688896E-2</v>
      </c>
      <c r="M2292" s="14">
        <f t="shared" si="260"/>
        <v>0</v>
      </c>
      <c r="N2292" s="14">
        <f t="shared" si="258"/>
        <v>3029.8074122702378</v>
      </c>
      <c r="O2292" s="4">
        <f t="shared" si="259"/>
        <v>8.0239298401633228</v>
      </c>
      <c r="P2292" s="14">
        <f>+AVERAGEIF($C$15:C2292,"&lt;&gt;",$B$15:B2292)</f>
        <v>8.1332192982456135</v>
      </c>
    </row>
    <row r="2293" spans="1:16" x14ac:dyDescent="0.25">
      <c r="A2293" s="1">
        <v>43609</v>
      </c>
      <c r="B2293" s="14">
        <v>8.2850000000000001</v>
      </c>
      <c r="G2293">
        <f t="shared" si="255"/>
        <v>25830.178701917845</v>
      </c>
      <c r="H2293">
        <f t="shared" si="256"/>
        <v>25101.954410658851</v>
      </c>
      <c r="I2293" s="5">
        <f t="shared" si="254"/>
        <v>0</v>
      </c>
      <c r="J2293" s="6">
        <f>+H2293+SUM($B$4:$B$5)-SUM($F$15:F2293)</f>
        <v>27190.992305395674</v>
      </c>
      <c r="K2293" s="10">
        <f t="shared" si="257"/>
        <v>-1.0018372275550913E-3</v>
      </c>
      <c r="L2293" s="10">
        <f>+H2293/SUM($F$15:F2293)-1</f>
        <v>3.2536445985592133E-2</v>
      </c>
      <c r="M2293" s="14">
        <f t="shared" si="260"/>
        <v>0</v>
      </c>
      <c r="N2293" s="14">
        <f t="shared" si="258"/>
        <v>3029.8074122702378</v>
      </c>
      <c r="O2293" s="4">
        <f t="shared" si="259"/>
        <v>8.0239298401633228</v>
      </c>
      <c r="P2293" s="14">
        <f>+AVERAGEIF($C$15:C2293,"&lt;&gt;",$B$15:B2293)</f>
        <v>8.1332192982456135</v>
      </c>
    </row>
    <row r="2294" spans="1:16" x14ac:dyDescent="0.25">
      <c r="A2294" s="1">
        <v>43612</v>
      </c>
      <c r="B2294" s="14">
        <v>8.2970000000000006</v>
      </c>
      <c r="G2294">
        <f t="shared" si="255"/>
        <v>25867.591151455927</v>
      </c>
      <c r="H2294">
        <f t="shared" si="256"/>
        <v>25138.312099606093</v>
      </c>
      <c r="I2294" s="5">
        <f t="shared" si="254"/>
        <v>0</v>
      </c>
      <c r="J2294" s="6">
        <f>+H2294+SUM($B$4:$B$5)-SUM($F$15:F2294)</f>
        <v>27227.349994342912</v>
      </c>
      <c r="K2294" s="10">
        <f t="shared" si="257"/>
        <v>1.3371225492209149E-3</v>
      </c>
      <c r="L2294" s="10">
        <f>+H2294/SUM($F$15:F2294)-1</f>
        <v>3.4031972521720855E-2</v>
      </c>
      <c r="M2294" s="14">
        <f t="shared" si="260"/>
        <v>0</v>
      </c>
      <c r="N2294" s="14">
        <f t="shared" si="258"/>
        <v>3029.8074122702378</v>
      </c>
      <c r="O2294" s="4">
        <f t="shared" si="259"/>
        <v>8.0239298401633228</v>
      </c>
      <c r="P2294" s="14">
        <f>+AVERAGEIF($C$15:C2294,"&lt;&gt;",$B$15:B2294)</f>
        <v>8.1332192982456135</v>
      </c>
    </row>
    <row r="2295" spans="1:16" x14ac:dyDescent="0.25">
      <c r="A2295" s="1">
        <v>43613</v>
      </c>
      <c r="B2295" s="14">
        <v>8.3049999999999997</v>
      </c>
      <c r="G2295">
        <f t="shared" si="255"/>
        <v>25892.532784481311</v>
      </c>
      <c r="H2295">
        <f t="shared" si="256"/>
        <v>25162.550558904251</v>
      </c>
      <c r="I2295" s="5">
        <f t="shared" si="254"/>
        <v>0</v>
      </c>
      <c r="J2295" s="6">
        <f>+H2295+SUM($B$4:$B$5)-SUM($F$15:F2295)</f>
        <v>27251.588453641074</v>
      </c>
      <c r="K2295" s="10">
        <f t="shared" si="257"/>
        <v>8.9022469330268805E-4</v>
      </c>
      <c r="L2295" s="10">
        <f>+H2295/SUM($F$15:F2295)-1</f>
        <v>3.502899021247341E-2</v>
      </c>
      <c r="M2295" s="14">
        <f t="shared" si="260"/>
        <v>0</v>
      </c>
      <c r="N2295" s="14">
        <f t="shared" si="258"/>
        <v>3029.8074122702378</v>
      </c>
      <c r="O2295" s="4">
        <f t="shared" si="259"/>
        <v>8.0239298401633228</v>
      </c>
      <c r="P2295" s="14">
        <f>+AVERAGEIF($C$15:C2295,"&lt;&gt;",$B$15:B2295)</f>
        <v>8.1332192982456135</v>
      </c>
    </row>
    <row r="2296" spans="1:16" x14ac:dyDescent="0.25">
      <c r="A2296" s="1">
        <v>43614</v>
      </c>
      <c r="B2296" s="14">
        <v>8.3209999999999997</v>
      </c>
      <c r="G2296">
        <f t="shared" si="255"/>
        <v>25942.416050532087</v>
      </c>
      <c r="H2296">
        <f t="shared" si="256"/>
        <v>25211.027477500575</v>
      </c>
      <c r="I2296" s="5">
        <f t="shared" si="254"/>
        <v>0</v>
      </c>
      <c r="J2296" s="6">
        <f>+H2296+SUM($B$4:$B$5)-SUM($F$15:F2296)</f>
        <v>27300.065372237397</v>
      </c>
      <c r="K2296" s="10">
        <f t="shared" si="257"/>
        <v>1.7788657963475618E-3</v>
      </c>
      <c r="L2296" s="10">
        <f>+H2296/SUM($F$15:F2296)-1</f>
        <v>3.7023025593978298E-2</v>
      </c>
      <c r="M2296" s="14">
        <f t="shared" si="260"/>
        <v>0</v>
      </c>
      <c r="N2296" s="14">
        <f t="shared" si="258"/>
        <v>3029.8074122702378</v>
      </c>
      <c r="O2296" s="4">
        <f t="shared" si="259"/>
        <v>8.0239298401633228</v>
      </c>
      <c r="P2296" s="14">
        <f>+AVERAGEIF($C$15:C2296,"&lt;&gt;",$B$15:B2296)</f>
        <v>8.1332192982456135</v>
      </c>
    </row>
    <row r="2297" spans="1:16" x14ac:dyDescent="0.25">
      <c r="A2297" s="1">
        <v>43616</v>
      </c>
      <c r="B2297" s="14">
        <v>8.3849999999999998</v>
      </c>
      <c r="G2297">
        <f t="shared" si="255"/>
        <v>26141.949114735195</v>
      </c>
      <c r="H2297">
        <f t="shared" si="256"/>
        <v>25404.935151885868</v>
      </c>
      <c r="I2297" s="5">
        <f t="shared" si="254"/>
        <v>0</v>
      </c>
      <c r="J2297" s="6">
        <f>+H2297+SUM($B$4:$B$5)-SUM($F$15:F2297)</f>
        <v>27493.97304662269</v>
      </c>
      <c r="K2297" s="10">
        <f t="shared" si="257"/>
        <v>7.1028282072351789E-3</v>
      </c>
      <c r="L2297" s="10">
        <f>+H2297/SUM($F$15:F2297)-1</f>
        <v>4.4999167119998518E-2</v>
      </c>
      <c r="M2297" s="14">
        <f t="shared" si="260"/>
        <v>0</v>
      </c>
      <c r="N2297" s="14">
        <f t="shared" si="258"/>
        <v>3029.8074122702378</v>
      </c>
      <c r="O2297" s="4">
        <f t="shared" si="259"/>
        <v>8.0239298401633228</v>
      </c>
      <c r="P2297" s="14">
        <f>+AVERAGEIF($C$15:C2297,"&lt;&gt;",$B$15:B2297)</f>
        <v>8.1332192982456135</v>
      </c>
    </row>
    <row r="2298" spans="1:16" x14ac:dyDescent="0.25">
      <c r="A2298" s="1">
        <v>43620</v>
      </c>
      <c r="B2298" s="14">
        <v>8.3870000000000005</v>
      </c>
      <c r="G2298">
        <f t="shared" si="255"/>
        <v>26148.184522991545</v>
      </c>
      <c r="H2298">
        <f t="shared" si="256"/>
        <v>25410.994766710413</v>
      </c>
      <c r="I2298" s="5">
        <f t="shared" si="254"/>
        <v>0</v>
      </c>
      <c r="J2298" s="6">
        <f>+H2298+SUM($B$4:$B$5)-SUM($F$15:F2298)</f>
        <v>27500.032661447236</v>
      </c>
      <c r="K2298" s="10">
        <f t="shared" si="257"/>
        <v>2.2039793282213616E-4</v>
      </c>
      <c r="L2298" s="10">
        <f>+H2298/SUM($F$15:F2298)-1</f>
        <v>4.5248421542686934E-2</v>
      </c>
      <c r="M2298" s="14">
        <f t="shared" si="260"/>
        <v>0</v>
      </c>
      <c r="N2298" s="14">
        <f t="shared" si="258"/>
        <v>3029.8074122702378</v>
      </c>
      <c r="O2298" s="4">
        <f t="shared" si="259"/>
        <v>8.0239298401633228</v>
      </c>
      <c r="P2298" s="14">
        <f>+AVERAGEIF($C$15:C2298,"&lt;&gt;",$B$15:B2298)</f>
        <v>8.1332192982456135</v>
      </c>
    </row>
    <row r="2299" spans="1:16" x14ac:dyDescent="0.25">
      <c r="A2299" s="1">
        <v>43621</v>
      </c>
      <c r="B2299" s="14">
        <v>8.3520000000000003</v>
      </c>
      <c r="G2299">
        <f t="shared" si="255"/>
        <v>26039.064878505473</v>
      </c>
      <c r="H2299">
        <f t="shared" si="256"/>
        <v>25304.951507280955</v>
      </c>
      <c r="I2299" s="5">
        <f t="shared" si="254"/>
        <v>0</v>
      </c>
      <c r="J2299" s="6">
        <f>+H2299+SUM($B$4:$B$5)-SUM($F$15:F2299)</f>
        <v>27393.989402017782</v>
      </c>
      <c r="K2299" s="10">
        <f t="shared" si="257"/>
        <v>-3.856113944843309E-3</v>
      </c>
      <c r="L2299" s="10">
        <f>+H2299/SUM($F$15:F2299)-1</f>
        <v>4.0886469145644533E-2</v>
      </c>
      <c r="M2299" s="14">
        <f t="shared" si="260"/>
        <v>0</v>
      </c>
      <c r="N2299" s="14">
        <f t="shared" si="258"/>
        <v>3029.8074122702378</v>
      </c>
      <c r="O2299" s="4">
        <f t="shared" si="259"/>
        <v>8.0239298401633228</v>
      </c>
      <c r="P2299" s="14">
        <f>+AVERAGEIF($C$15:C2299,"&lt;&gt;",$B$15:B2299)</f>
        <v>8.1332192982456135</v>
      </c>
    </row>
    <row r="2300" spans="1:16" x14ac:dyDescent="0.25">
      <c r="A2300" s="1">
        <v>43622</v>
      </c>
      <c r="B2300" s="14">
        <v>8.3339999999999996</v>
      </c>
      <c r="G2300">
        <f t="shared" si="255"/>
        <v>25982.946204198346</v>
      </c>
      <c r="H2300">
        <f t="shared" si="256"/>
        <v>25250.41497386009</v>
      </c>
      <c r="I2300" s="5">
        <f t="shared" si="254"/>
        <v>0</v>
      </c>
      <c r="J2300" s="6">
        <f>+H2300+SUM($B$4:$B$5)-SUM($F$15:F2300)</f>
        <v>27339.452868596913</v>
      </c>
      <c r="K2300" s="10">
        <f t="shared" si="257"/>
        <v>-1.9908211476803439E-3</v>
      </c>
      <c r="L2300" s="10">
        <f>+H2300/SUM($F$15:F2300)-1</f>
        <v>3.864317934145145E-2</v>
      </c>
      <c r="M2300" s="14">
        <f t="shared" si="260"/>
        <v>0</v>
      </c>
      <c r="N2300" s="14">
        <f t="shared" si="258"/>
        <v>3029.8074122702378</v>
      </c>
      <c r="O2300" s="4">
        <f t="shared" si="259"/>
        <v>8.0239298401633228</v>
      </c>
      <c r="P2300" s="14">
        <f>+AVERAGEIF($C$15:C2300,"&lt;&gt;",$B$15:B2300)</f>
        <v>8.1332192982456135</v>
      </c>
    </row>
    <row r="2301" spans="1:16" x14ac:dyDescent="0.25">
      <c r="A2301" s="1">
        <v>43623</v>
      </c>
      <c r="B2301" s="14">
        <v>8.33</v>
      </c>
      <c r="G2301">
        <f t="shared" si="255"/>
        <v>25970.475387685652</v>
      </c>
      <c r="H2301">
        <f t="shared" si="256"/>
        <v>25238.295744211009</v>
      </c>
      <c r="I2301" s="5">
        <f t="shared" si="254"/>
        <v>0</v>
      </c>
      <c r="J2301" s="6">
        <f>+H2301+SUM($B$4:$B$5)-SUM($F$15:F2301)</f>
        <v>27327.333638947828</v>
      </c>
      <c r="K2301" s="10">
        <f t="shared" si="257"/>
        <v>-4.4328720502684327E-4</v>
      </c>
      <c r="L2301" s="10">
        <f>+H2301/SUM($F$15:F2301)-1</f>
        <v>3.8144670496075062E-2</v>
      </c>
      <c r="M2301" s="14">
        <f t="shared" si="260"/>
        <v>0</v>
      </c>
      <c r="N2301" s="14">
        <f t="shared" si="258"/>
        <v>3029.8074122702378</v>
      </c>
      <c r="O2301" s="4">
        <f t="shared" si="259"/>
        <v>8.0239298401633228</v>
      </c>
      <c r="P2301" s="14">
        <f>+AVERAGEIF($C$15:C2301,"&lt;&gt;",$B$15:B2301)</f>
        <v>8.1332192982456135</v>
      </c>
    </row>
    <row r="2302" spans="1:16" x14ac:dyDescent="0.25">
      <c r="A2302" s="1">
        <v>43627</v>
      </c>
      <c r="B2302" s="14">
        <v>8.5109999999999992</v>
      </c>
      <c r="C2302">
        <f>+$B$3</f>
        <v>200</v>
      </c>
      <c r="D2302" s="7">
        <f>+$D$11</f>
        <v>2.223157894736842</v>
      </c>
      <c r="E2302">
        <v>1.54</v>
      </c>
      <c r="F2302" s="6">
        <f>+C2302-D2302-E2302</f>
        <v>196.23684210526318</v>
      </c>
      <c r="G2302">
        <f t="shared" si="255"/>
        <v>26734.779834885063</v>
      </c>
      <c r="H2302">
        <f t="shared" si="256"/>
        <v>25982.927727937185</v>
      </c>
      <c r="I2302" s="5">
        <f t="shared" si="254"/>
        <v>293200</v>
      </c>
      <c r="J2302" s="6">
        <f>+H2302+SUM($B$4:$B$5)-SUM($F$15:F2302)</f>
        <v>27875.728780568748</v>
      </c>
      <c r="K2302" s="10">
        <f t="shared" si="257"/>
        <v>2.0067641756286392E-2</v>
      </c>
      <c r="L2302" s="10">
        <f>+H2302/SUM($F$15:F2302)-1</f>
        <v>6.0216134195426152E-2</v>
      </c>
      <c r="M2302" s="14">
        <f t="shared" si="260"/>
        <v>23.056849031284596</v>
      </c>
      <c r="N2302" s="14">
        <f t="shared" si="258"/>
        <v>3052.8642613015222</v>
      </c>
      <c r="O2302" s="4">
        <f t="shared" si="259"/>
        <v>8.0276084521754445</v>
      </c>
      <c r="P2302" s="14">
        <f>+AVERAGEIF($C$15:C2302,"&lt;&gt;",$B$15:B2302)</f>
        <v>8.1365043478260866</v>
      </c>
    </row>
    <row r="2303" spans="1:16" x14ac:dyDescent="0.25">
      <c r="A2303" s="1">
        <v>43628</v>
      </c>
      <c r="B2303" s="14">
        <v>8.4510000000000005</v>
      </c>
      <c r="G2303">
        <f t="shared" si="255"/>
        <v>26546.307647117108</v>
      </c>
      <c r="H2303">
        <f t="shared" si="256"/>
        <v>25799.755872259098</v>
      </c>
      <c r="I2303" s="5">
        <f t="shared" si="254"/>
        <v>0</v>
      </c>
      <c r="J2303" s="6">
        <f>+H2303+SUM($B$4:$B$5)-SUM($F$15:F2303)</f>
        <v>27692.556924890658</v>
      </c>
      <c r="K2303" s="10">
        <f t="shared" si="257"/>
        <v>-6.5710158511003147E-3</v>
      </c>
      <c r="L2303" s="10">
        <f>+H2303/SUM($F$15:F2303)-1</f>
        <v>5.2741928103107405E-2</v>
      </c>
      <c r="M2303" s="14">
        <f t="shared" si="260"/>
        <v>0</v>
      </c>
      <c r="N2303" s="14">
        <f t="shared" si="258"/>
        <v>3052.8642613015222</v>
      </c>
      <c r="O2303" s="4">
        <f t="shared" si="259"/>
        <v>8.0276084521754445</v>
      </c>
      <c r="P2303" s="14">
        <f>+AVERAGEIF($C$15:C2303,"&lt;&gt;",$B$15:B2303)</f>
        <v>8.1365043478260866</v>
      </c>
    </row>
    <row r="2304" spans="1:16" x14ac:dyDescent="0.25">
      <c r="A2304" s="1">
        <v>43629</v>
      </c>
      <c r="B2304" s="14">
        <v>8.4540000000000006</v>
      </c>
      <c r="G2304">
        <f t="shared" si="255"/>
        <v>26555.731256505507</v>
      </c>
      <c r="H2304">
        <f t="shared" si="256"/>
        <v>25808.914465043006</v>
      </c>
      <c r="I2304" s="5">
        <f t="shared" si="254"/>
        <v>0</v>
      </c>
      <c r="J2304" s="6">
        <f>+H2304+SUM($B$4:$B$5)-SUM($F$15:F2304)</f>
        <v>27701.715517674569</v>
      </c>
      <c r="K2304" s="10">
        <f t="shared" si="257"/>
        <v>3.3072398510380907E-4</v>
      </c>
      <c r="L2304" s="10">
        <f>+H2304/SUM($F$15:F2304)-1</f>
        <v>5.3115638407723598E-2</v>
      </c>
      <c r="M2304" s="14">
        <f t="shared" si="260"/>
        <v>0</v>
      </c>
      <c r="N2304" s="14">
        <f t="shared" si="258"/>
        <v>3052.8642613015222</v>
      </c>
      <c r="O2304" s="4">
        <f t="shared" si="259"/>
        <v>8.0276084521754445</v>
      </c>
      <c r="P2304" s="14">
        <f>+AVERAGEIF($C$15:C2304,"&lt;&gt;",$B$15:B2304)</f>
        <v>8.1365043478260866</v>
      </c>
    </row>
    <row r="2305" spans="1:16" x14ac:dyDescent="0.25">
      <c r="A2305" s="1">
        <v>43630</v>
      </c>
      <c r="B2305" s="14">
        <v>8.4329999999999998</v>
      </c>
      <c r="G2305">
        <f t="shared" si="255"/>
        <v>26489.76599078672</v>
      </c>
      <c r="H2305">
        <f t="shared" si="256"/>
        <v>25744.80431555567</v>
      </c>
      <c r="I2305" s="5">
        <f t="shared" si="254"/>
        <v>0</v>
      </c>
      <c r="J2305" s="6">
        <f>+H2305+SUM($B$4:$B$5)-SUM($F$15:F2305)</f>
        <v>27637.605368187225</v>
      </c>
      <c r="K2305" s="10">
        <f t="shared" si="257"/>
        <v>-2.3143025003791173E-3</v>
      </c>
      <c r="L2305" s="10">
        <f>+H2305/SUM($F$15:F2305)-1</f>
        <v>5.0499666275411803E-2</v>
      </c>
      <c r="M2305" s="14">
        <f t="shared" si="260"/>
        <v>0</v>
      </c>
      <c r="N2305" s="14">
        <f t="shared" si="258"/>
        <v>3052.8642613015222</v>
      </c>
      <c r="O2305" s="4">
        <f t="shared" si="259"/>
        <v>8.0276084521754445</v>
      </c>
      <c r="P2305" s="14">
        <f>+AVERAGEIF($C$15:C2305,"&lt;&gt;",$B$15:B2305)</f>
        <v>8.1365043478260866</v>
      </c>
    </row>
    <row r="2306" spans="1:16" x14ac:dyDescent="0.25">
      <c r="A2306" s="1">
        <v>43633</v>
      </c>
      <c r="B2306" s="14">
        <v>8.4109999999999996</v>
      </c>
      <c r="G2306">
        <f t="shared" si="255"/>
        <v>26420.659521938469</v>
      </c>
      <c r="H2306">
        <f t="shared" si="256"/>
        <v>25677.641301807034</v>
      </c>
      <c r="I2306" s="5">
        <f t="shared" si="254"/>
        <v>0</v>
      </c>
      <c r="J2306" s="6">
        <f>+H2306+SUM($B$4:$B$5)-SUM($F$15:F2306)</f>
        <v>27570.44235443859</v>
      </c>
      <c r="K2306" s="10">
        <f t="shared" si="257"/>
        <v>-2.4301314406184327E-3</v>
      </c>
      <c r="L2306" s="10">
        <f>+H2306/SUM($F$15:F2306)-1</f>
        <v>4.7759124041561352E-2</v>
      </c>
      <c r="M2306" s="14">
        <f t="shared" si="260"/>
        <v>0</v>
      </c>
      <c r="N2306" s="14">
        <f t="shared" si="258"/>
        <v>3052.8642613015222</v>
      </c>
      <c r="O2306" s="4">
        <f t="shared" si="259"/>
        <v>8.0276084521754445</v>
      </c>
      <c r="P2306" s="14">
        <f>+AVERAGEIF($C$15:C2306,"&lt;&gt;",$B$15:B2306)</f>
        <v>8.1365043478260866</v>
      </c>
    </row>
    <row r="2307" spans="1:16" x14ac:dyDescent="0.25">
      <c r="A2307" s="1">
        <v>43634</v>
      </c>
      <c r="B2307" s="14">
        <v>8.5220000000000002</v>
      </c>
      <c r="G2307">
        <f t="shared" si="255"/>
        <v>26769.333069309196</v>
      </c>
      <c r="H2307">
        <f t="shared" si="256"/>
        <v>26016.509234811507</v>
      </c>
      <c r="I2307" s="5">
        <f t="shared" si="254"/>
        <v>0</v>
      </c>
      <c r="J2307" s="6">
        <f>+H2307+SUM($B$4:$B$5)-SUM($F$15:F2307)</f>
        <v>27909.310287443066</v>
      </c>
      <c r="K2307" s="10">
        <f t="shared" si="257"/>
        <v>1.2290986435693485E-2</v>
      </c>
      <c r="L2307" s="10">
        <f>+H2307/SUM($F$15:F2307)-1</f>
        <v>6.1586405312351378E-2</v>
      </c>
      <c r="M2307" s="14">
        <f t="shared" si="260"/>
        <v>0</v>
      </c>
      <c r="N2307" s="14">
        <f t="shared" si="258"/>
        <v>3052.8642613015222</v>
      </c>
      <c r="O2307" s="4">
        <f t="shared" si="259"/>
        <v>8.0276084521754445</v>
      </c>
      <c r="P2307" s="14">
        <f>+AVERAGEIF($C$15:C2307,"&lt;&gt;",$B$15:B2307)</f>
        <v>8.1365043478260866</v>
      </c>
    </row>
    <row r="2308" spans="1:16" x14ac:dyDescent="0.25">
      <c r="A2308" s="1">
        <v>43635</v>
      </c>
      <c r="B2308" s="14">
        <v>8.6159999999999997</v>
      </c>
      <c r="G2308">
        <f t="shared" si="255"/>
        <v>27064.606163478995</v>
      </c>
      <c r="H2308">
        <f t="shared" si="256"/>
        <v>26303.478475373846</v>
      </c>
      <c r="I2308" s="5">
        <f t="shared" si="254"/>
        <v>0</v>
      </c>
      <c r="J2308" s="6">
        <f>+H2308+SUM($B$4:$B$5)-SUM($F$15:F2308)</f>
        <v>28196.279528005409</v>
      </c>
      <c r="K2308" s="10">
        <f t="shared" si="257"/>
        <v>1.0282204669581407E-2</v>
      </c>
      <c r="L2308" s="10">
        <f>+H2308/SUM($F$15:F2308)-1</f>
        <v>7.3295994856984237E-2</v>
      </c>
      <c r="M2308" s="14">
        <f t="shared" si="260"/>
        <v>0</v>
      </c>
      <c r="N2308" s="14">
        <f t="shared" si="258"/>
        <v>3052.8642613015222</v>
      </c>
      <c r="O2308" s="4">
        <f t="shared" si="259"/>
        <v>8.0276084521754445</v>
      </c>
      <c r="P2308" s="14">
        <f>+AVERAGEIF($C$15:C2308,"&lt;&gt;",$B$15:B2308)</f>
        <v>8.1365043478260866</v>
      </c>
    </row>
    <row r="2309" spans="1:16" x14ac:dyDescent="0.25">
      <c r="A2309" s="1">
        <v>43636</v>
      </c>
      <c r="B2309" s="14">
        <v>8.6859999999999999</v>
      </c>
      <c r="G2309">
        <f t="shared" si="255"/>
        <v>27284.490382541611</v>
      </c>
      <c r="H2309">
        <f t="shared" si="256"/>
        <v>26517.178973664952</v>
      </c>
      <c r="I2309" s="5">
        <f t="shared" si="254"/>
        <v>0</v>
      </c>
      <c r="J2309" s="6">
        <f>+H2309+SUM($B$4:$B$5)-SUM($F$15:F2309)</f>
        <v>28409.980026296511</v>
      </c>
      <c r="K2309" s="10">
        <f t="shared" si="257"/>
        <v>7.5790317683170905E-3</v>
      </c>
      <c r="L2309" s="10">
        <f>+H2309/SUM($F$15:F2309)-1</f>
        <v>8.2015901964689553E-2</v>
      </c>
      <c r="M2309" s="14">
        <f t="shared" si="260"/>
        <v>0</v>
      </c>
      <c r="N2309" s="14">
        <f t="shared" si="258"/>
        <v>3052.8642613015222</v>
      </c>
      <c r="O2309" s="4">
        <f t="shared" si="259"/>
        <v>8.0276084521754445</v>
      </c>
      <c r="P2309" s="14">
        <f>+AVERAGEIF($C$15:C2309,"&lt;&gt;",$B$15:B2309)</f>
        <v>8.1365043478260866</v>
      </c>
    </row>
    <row r="2310" spans="1:16" x14ac:dyDescent="0.25">
      <c r="A2310" s="1">
        <v>43637</v>
      </c>
      <c r="B2310" s="14">
        <v>8.6489999999999991</v>
      </c>
      <c r="G2310">
        <f t="shared" si="255"/>
        <v>27168.265866751364</v>
      </c>
      <c r="H2310">
        <f t="shared" si="256"/>
        <v>26404.222995996792</v>
      </c>
      <c r="I2310" s="5">
        <f t="shared" si="254"/>
        <v>0</v>
      </c>
      <c r="J2310" s="6">
        <f>+H2310+SUM($B$4:$B$5)-SUM($F$15:F2310)</f>
        <v>28297.024048628355</v>
      </c>
      <c r="K2310" s="10">
        <f t="shared" si="257"/>
        <v>-3.9759259796593449E-3</v>
      </c>
      <c r="L2310" s="10">
        <f>+H2310/SUM($F$15:F2310)-1</f>
        <v>7.740680820775947E-2</v>
      </c>
      <c r="M2310" s="14">
        <f t="shared" si="260"/>
        <v>0</v>
      </c>
      <c r="N2310" s="14">
        <f t="shared" si="258"/>
        <v>3052.8642613015222</v>
      </c>
      <c r="O2310" s="4">
        <f t="shared" si="259"/>
        <v>8.0276084521754445</v>
      </c>
      <c r="P2310" s="14">
        <f>+AVERAGEIF($C$15:C2310,"&lt;&gt;",$B$15:B2310)</f>
        <v>8.1365043478260866</v>
      </c>
    </row>
    <row r="2311" spans="1:16" x14ac:dyDescent="0.25">
      <c r="A2311" s="1">
        <v>43640</v>
      </c>
      <c r="B2311" s="14">
        <v>8.6199999999999992</v>
      </c>
      <c r="G2311">
        <f t="shared" si="255"/>
        <v>27077.170975996851</v>
      </c>
      <c r="H2311">
        <f t="shared" si="256"/>
        <v>26315.689932419049</v>
      </c>
      <c r="I2311" s="5">
        <f t="shared" si="254"/>
        <v>0</v>
      </c>
      <c r="J2311" s="6">
        <f>+H2311+SUM($B$4:$B$5)-SUM($F$15:F2311)</f>
        <v>28208.490985050605</v>
      </c>
      <c r="K2311" s="10">
        <f t="shared" si="257"/>
        <v>-3.1287058110989197E-3</v>
      </c>
      <c r="L2311" s="10">
        <f>+H2311/SUM($F$15:F2311)-1</f>
        <v>7.3794275263138642E-2</v>
      </c>
      <c r="M2311" s="14">
        <f t="shared" si="260"/>
        <v>0</v>
      </c>
      <c r="N2311" s="14">
        <f t="shared" si="258"/>
        <v>3052.8642613015222</v>
      </c>
      <c r="O2311" s="4">
        <f t="shared" si="259"/>
        <v>8.0276084521754445</v>
      </c>
      <c r="P2311" s="14">
        <f>+AVERAGEIF($C$15:C2311,"&lt;&gt;",$B$15:B2311)</f>
        <v>8.1365043478260866</v>
      </c>
    </row>
    <row r="2312" spans="1:16" x14ac:dyDescent="0.25">
      <c r="A2312" s="1">
        <v>43641</v>
      </c>
      <c r="B2312" s="14">
        <v>8.5670000000000002</v>
      </c>
      <c r="G2312">
        <f t="shared" si="255"/>
        <v>26910.687210135155</v>
      </c>
      <c r="H2312">
        <f t="shared" si="256"/>
        <v>26153.888126570069</v>
      </c>
      <c r="I2312" s="5">
        <f t="shared" si="254"/>
        <v>0</v>
      </c>
      <c r="J2312" s="6">
        <f>+H2312+SUM($B$4:$B$5)-SUM($F$15:F2312)</f>
        <v>28046.689179201629</v>
      </c>
      <c r="K2312" s="10">
        <f t="shared" si="257"/>
        <v>-5.7359256095876887E-3</v>
      </c>
      <c r="L2312" s="10">
        <f>+H2312/SUM($F$15:F2312)-1</f>
        <v>6.7192059881590271E-2</v>
      </c>
      <c r="M2312" s="14">
        <f t="shared" si="260"/>
        <v>0</v>
      </c>
      <c r="N2312" s="14">
        <f t="shared" si="258"/>
        <v>3052.8642613015222</v>
      </c>
      <c r="O2312" s="4">
        <f t="shared" si="259"/>
        <v>8.0276084521754445</v>
      </c>
      <c r="P2312" s="14">
        <f>+AVERAGEIF($C$15:C2312,"&lt;&gt;",$B$15:B2312)</f>
        <v>8.1365043478260866</v>
      </c>
    </row>
    <row r="2313" spans="1:16" x14ac:dyDescent="0.25">
      <c r="A2313" s="1">
        <v>43642</v>
      </c>
      <c r="B2313" s="14">
        <v>8.6080000000000005</v>
      </c>
      <c r="G2313">
        <f t="shared" si="255"/>
        <v>27039.476538443261</v>
      </c>
      <c r="H2313">
        <f t="shared" si="256"/>
        <v>26279.055561283432</v>
      </c>
      <c r="I2313" s="5">
        <f t="shared" si="254"/>
        <v>0</v>
      </c>
      <c r="J2313" s="6">
        <f>+H2313+SUM($B$4:$B$5)-SUM($F$15:F2313)</f>
        <v>28171.856613914988</v>
      </c>
      <c r="K2313" s="10">
        <f t="shared" si="257"/>
        <v>4.4628238974524503E-3</v>
      </c>
      <c r="L2313" s="10">
        <f>+H2313/SUM($F$15:F2313)-1</f>
        <v>7.2299434044674982E-2</v>
      </c>
      <c r="M2313" s="14">
        <f t="shared" si="260"/>
        <v>0</v>
      </c>
      <c r="N2313" s="14">
        <f t="shared" si="258"/>
        <v>3052.8642613015222</v>
      </c>
      <c r="O2313" s="4">
        <f t="shared" si="259"/>
        <v>8.0276084521754445</v>
      </c>
      <c r="P2313" s="14">
        <f>+AVERAGEIF($C$15:C2313,"&lt;&gt;",$B$15:B2313)</f>
        <v>8.1365043478260866</v>
      </c>
    </row>
    <row r="2314" spans="1:16" x14ac:dyDescent="0.25">
      <c r="A2314" s="1">
        <v>43643</v>
      </c>
      <c r="B2314" s="14">
        <v>8.6709999999999994</v>
      </c>
      <c r="G2314">
        <f t="shared" si="255"/>
        <v>27237.372335599615</v>
      </c>
      <c r="H2314">
        <f t="shared" si="256"/>
        <v>26471.386009745424</v>
      </c>
      <c r="I2314" s="5">
        <f t="shared" si="254"/>
        <v>0</v>
      </c>
      <c r="J2314" s="6">
        <f>+H2314+SUM($B$4:$B$5)-SUM($F$15:F2314)</f>
        <v>28364.187062376983</v>
      </c>
      <c r="K2314" s="10">
        <f t="shared" si="257"/>
        <v>6.827042004998507E-3</v>
      </c>
      <c r="L2314" s="10">
        <f>+H2314/SUM($F$15:F2314)-1</f>
        <v>8.0147350441609477E-2</v>
      </c>
      <c r="M2314" s="14">
        <f t="shared" si="260"/>
        <v>0</v>
      </c>
      <c r="N2314" s="14">
        <f t="shared" si="258"/>
        <v>3052.8642613015222</v>
      </c>
      <c r="O2314" s="4">
        <f t="shared" si="259"/>
        <v>8.0276084521754445</v>
      </c>
      <c r="P2314" s="14">
        <f>+AVERAGEIF($C$15:C2314,"&lt;&gt;",$B$15:B2314)</f>
        <v>8.1365043478260866</v>
      </c>
    </row>
    <row r="2315" spans="1:16" x14ac:dyDescent="0.25">
      <c r="A2315" s="1">
        <v>43644</v>
      </c>
      <c r="B2315" s="14">
        <v>8.6609999999999996</v>
      </c>
      <c r="G2315">
        <f t="shared" si="255"/>
        <v>27205.960304304957</v>
      </c>
      <c r="H2315">
        <f t="shared" si="256"/>
        <v>26440.857367132408</v>
      </c>
      <c r="I2315" s="5">
        <f t="shared" si="254"/>
        <v>0</v>
      </c>
      <c r="J2315" s="6">
        <f>+H2315+SUM($B$4:$B$5)-SUM($F$15:F2315)</f>
        <v>28333.658419763971</v>
      </c>
      <c r="K2315" s="10">
        <f t="shared" si="257"/>
        <v>-1.0763094512765692E-3</v>
      </c>
      <c r="L2315" s="10">
        <f>+H2315/SUM($F$15:F2315)-1</f>
        <v>7.890164942622313E-2</v>
      </c>
      <c r="M2315" s="14">
        <f t="shared" si="260"/>
        <v>0</v>
      </c>
      <c r="N2315" s="14">
        <f t="shared" si="258"/>
        <v>3052.8642613015222</v>
      </c>
      <c r="O2315" s="4">
        <f t="shared" si="259"/>
        <v>8.0276084521754445</v>
      </c>
      <c r="P2315" s="14">
        <f>+AVERAGEIF($C$15:C2315,"&lt;&gt;",$B$15:B2315)</f>
        <v>8.1365043478260866</v>
      </c>
    </row>
    <row r="2316" spans="1:16" x14ac:dyDescent="0.25">
      <c r="A2316" s="1">
        <v>43647</v>
      </c>
      <c r="B2316" s="14">
        <v>8.7889999999999997</v>
      </c>
      <c r="G2316">
        <f t="shared" si="255"/>
        <v>27608.034304876604</v>
      </c>
      <c r="H2316">
        <f t="shared" si="256"/>
        <v>26831.623992579003</v>
      </c>
      <c r="I2316" s="5">
        <f t="shared" si="254"/>
        <v>0</v>
      </c>
      <c r="J2316" s="6">
        <f>+H2316+SUM($B$4:$B$5)-SUM($F$15:F2316)</f>
        <v>28724.425045210559</v>
      </c>
      <c r="K2316" s="10">
        <f t="shared" si="257"/>
        <v>1.3791605011162611E-2</v>
      </c>
      <c r="L2316" s="10">
        <f>+H2316/SUM($F$15:F2316)-1</f>
        <v>9.484662242316988E-2</v>
      </c>
      <c r="M2316" s="14">
        <f t="shared" si="260"/>
        <v>0</v>
      </c>
      <c r="N2316" s="14">
        <f t="shared" si="258"/>
        <v>3052.8642613015222</v>
      </c>
      <c r="O2316" s="4">
        <f t="shared" si="259"/>
        <v>8.0276084521754445</v>
      </c>
      <c r="P2316" s="14">
        <f>+AVERAGEIF($C$15:C2316,"&lt;&gt;",$B$15:B2316)</f>
        <v>8.1365043478260866</v>
      </c>
    </row>
    <row r="2317" spans="1:16" x14ac:dyDescent="0.25">
      <c r="A2317" s="1">
        <v>43648</v>
      </c>
      <c r="B2317" s="14">
        <v>8.8000000000000007</v>
      </c>
      <c r="G2317">
        <f t="shared" si="255"/>
        <v>27642.58753930073</v>
      </c>
      <c r="H2317">
        <f t="shared" si="256"/>
        <v>26865.205499453321</v>
      </c>
      <c r="I2317" s="5">
        <f t="shared" si="254"/>
        <v>0</v>
      </c>
      <c r="J2317" s="6">
        <f>+H2317+SUM($B$4:$B$5)-SUM($F$15:F2317)</f>
        <v>28758.006552084884</v>
      </c>
      <c r="K2317" s="10">
        <f t="shared" si="257"/>
        <v>1.1690923951122034E-3</v>
      </c>
      <c r="L2317" s="10">
        <f>+H2317/SUM($F$15:F2317)-1</f>
        <v>9.6216893540095105E-2</v>
      </c>
      <c r="M2317" s="14">
        <f t="shared" si="260"/>
        <v>0</v>
      </c>
      <c r="N2317" s="14">
        <f t="shared" si="258"/>
        <v>3052.8642613015222</v>
      </c>
      <c r="O2317" s="4">
        <f t="shared" si="259"/>
        <v>8.0276084521754445</v>
      </c>
      <c r="P2317" s="14">
        <f>+AVERAGEIF($C$15:C2317,"&lt;&gt;",$B$15:B2317)</f>
        <v>8.1365043478260866</v>
      </c>
    </row>
    <row r="2318" spans="1:16" x14ac:dyDescent="0.25">
      <c r="A2318" s="1">
        <v>43649</v>
      </c>
      <c r="B2318" s="14">
        <v>8.7769999999999992</v>
      </c>
      <c r="G2318">
        <f t="shared" si="255"/>
        <v>27570.339867323008</v>
      </c>
      <c r="H2318">
        <f t="shared" si="256"/>
        <v>26794.989621443383</v>
      </c>
      <c r="I2318" s="5">
        <f t="shared" si="254"/>
        <v>0</v>
      </c>
      <c r="J2318" s="6">
        <f>+H2318+SUM($B$4:$B$5)-SUM($F$15:F2318)</f>
        <v>28687.790674074942</v>
      </c>
      <c r="K2318" s="10">
        <f t="shared" si="257"/>
        <v>-2.4416114476770723E-3</v>
      </c>
      <c r="L2318" s="10">
        <f>+H2318/SUM($F$15:F2318)-1</f>
        <v>9.3351781204705997E-2</v>
      </c>
      <c r="M2318" s="14">
        <f t="shared" si="260"/>
        <v>0</v>
      </c>
      <c r="N2318" s="14">
        <f t="shared" si="258"/>
        <v>3052.8642613015222</v>
      </c>
      <c r="O2318" s="4">
        <f t="shared" si="259"/>
        <v>8.0276084521754445</v>
      </c>
      <c r="P2318" s="14">
        <f>+AVERAGEIF($C$15:C2318,"&lt;&gt;",$B$15:B2318)</f>
        <v>8.1365043478260866</v>
      </c>
    </row>
    <row r="2319" spans="1:16" x14ac:dyDescent="0.25">
      <c r="A2319" s="1">
        <v>43650</v>
      </c>
      <c r="B2319" s="14">
        <v>8.8089999999999993</v>
      </c>
      <c r="G2319">
        <f t="shared" si="255"/>
        <v>27670.858367465917</v>
      </c>
      <c r="H2319">
        <f t="shared" si="256"/>
        <v>26892.68127780503</v>
      </c>
      <c r="I2319" s="5">
        <f t="shared" si="254"/>
        <v>0</v>
      </c>
      <c r="J2319" s="6">
        <f>+H2319+SUM($B$4:$B$5)-SUM($F$15:F2319)</f>
        <v>28785.482330436589</v>
      </c>
      <c r="K2319" s="10">
        <f t="shared" si="257"/>
        <v>3.4053391378769948E-3</v>
      </c>
      <c r="L2319" s="10">
        <f>+H2319/SUM($F$15:F2319)-1</f>
        <v>9.7338024453942795E-2</v>
      </c>
      <c r="M2319" s="14">
        <f t="shared" si="260"/>
        <v>0</v>
      </c>
      <c r="N2319" s="14">
        <f t="shared" si="258"/>
        <v>3052.8642613015222</v>
      </c>
      <c r="O2319" s="4">
        <f t="shared" si="259"/>
        <v>8.0276084521754445</v>
      </c>
      <c r="P2319" s="14">
        <f>+AVERAGEIF($C$15:C2319,"&lt;&gt;",$B$15:B2319)</f>
        <v>8.1365043478260866</v>
      </c>
    </row>
    <row r="2320" spans="1:16" x14ac:dyDescent="0.25">
      <c r="A2320" s="1">
        <v>43651</v>
      </c>
      <c r="B2320" s="14">
        <v>8.8360000000000003</v>
      </c>
      <c r="G2320">
        <f t="shared" si="255"/>
        <v>27755.670851961502</v>
      </c>
      <c r="H2320">
        <f t="shared" si="256"/>
        <v>26975.108612860175</v>
      </c>
      <c r="I2320" s="5">
        <f t="shared" ref="I2320:I2383" si="261">+C2320*(MAX($A:$A)-A2320)</f>
        <v>0</v>
      </c>
      <c r="J2320" s="6">
        <f>+H2320+SUM($B$4:$B$5)-SUM($F$15:F2320)</f>
        <v>28867.909665491734</v>
      </c>
      <c r="K2320" s="10">
        <f t="shared" si="257"/>
        <v>2.8635036963751137E-3</v>
      </c>
      <c r="L2320" s="10">
        <f>+H2320/SUM($F$15:F2320)-1</f>
        <v>0.10070141719548631</v>
      </c>
      <c r="M2320" s="14">
        <f t="shared" si="260"/>
        <v>0</v>
      </c>
      <c r="N2320" s="14">
        <f t="shared" si="258"/>
        <v>3052.8642613015222</v>
      </c>
      <c r="O2320" s="4">
        <f t="shared" si="259"/>
        <v>8.0276084521754445</v>
      </c>
      <c r="P2320" s="14">
        <f>+AVERAGEIF($C$15:C2320,"&lt;&gt;",$B$15:B2320)</f>
        <v>8.1365043478260866</v>
      </c>
    </row>
    <row r="2321" spans="1:16" x14ac:dyDescent="0.25">
      <c r="A2321" s="1">
        <v>43654</v>
      </c>
      <c r="B2321" s="14">
        <v>8.7319999999999993</v>
      </c>
      <c r="C2321">
        <f>+$B$3</f>
        <v>200</v>
      </c>
      <c r="D2321" s="7">
        <f>+$D$11</f>
        <v>2.223157894736842</v>
      </c>
      <c r="E2321">
        <v>1.54</v>
      </c>
      <c r="F2321" s="6">
        <f>+C2321-D2321-E2321</f>
        <v>196.23684210526318</v>
      </c>
      <c r="G2321">
        <f t="shared" ref="G2321:G2384" si="262">+(B2321/B2320*G2320)+C2321</f>
        <v>27628.985726497038</v>
      </c>
      <c r="H2321">
        <f t="shared" ref="H2321:H2384" si="263">+(B2321/B2320*H2320)+F2321</f>
        <v>26853.847571790076</v>
      </c>
      <c r="I2321" s="5">
        <f t="shared" si="261"/>
        <v>287800</v>
      </c>
      <c r="J2321" s="6">
        <f>+H2321+SUM($B$4:$B$5)-SUM($F$15:F2321)</f>
        <v>28550.411782316369</v>
      </c>
      <c r="K2321" s="10">
        <f t="shared" ref="K2321:K2384" si="264">+J2321/J2320-1</f>
        <v>-1.099829834769428E-2</v>
      </c>
      <c r="L2321" s="10">
        <f>+H2321/SUM($F$15:F2321)-1</f>
        <v>8.7049097163750755E-2</v>
      </c>
      <c r="M2321" s="14">
        <f t="shared" si="260"/>
        <v>22.473298454565185</v>
      </c>
      <c r="N2321" s="14">
        <f t="shared" ref="N2321:N2384" si="265">+M2321+N2320</f>
        <v>3075.3375597560876</v>
      </c>
      <c r="O2321" s="4">
        <f t="shared" ref="O2321:O2384" si="266">((O2320*N2320)+(B2321*M2321))/N2321</f>
        <v>8.0327558550785554</v>
      </c>
      <c r="P2321" s="14">
        <f>+AVERAGEIF($C$15:C2321,"&lt;&gt;",$B$15:B2321)</f>
        <v>8.1416379310344826</v>
      </c>
    </row>
    <row r="2322" spans="1:16" x14ac:dyDescent="0.25">
      <c r="A2322" s="1">
        <v>43655</v>
      </c>
      <c r="B2322" s="14">
        <v>8.7070000000000007</v>
      </c>
      <c r="G2322">
        <f t="shared" si="262"/>
        <v>27549.883041755584</v>
      </c>
      <c r="H2322">
        <f t="shared" si="263"/>
        <v>26776.96413279618</v>
      </c>
      <c r="I2322" s="5">
        <f t="shared" si="261"/>
        <v>0</v>
      </c>
      <c r="J2322" s="6">
        <f>+H2322+SUM($B$4:$B$5)-SUM($F$15:F2322)</f>
        <v>28473.528343322476</v>
      </c>
      <c r="K2322" s="10">
        <f t="shared" si="264"/>
        <v>-2.6929012295897614E-3</v>
      </c>
      <c r="L2322" s="10">
        <f>+H2322/SUM($F$15:F2322)-1</f>
        <v>8.3936840243332478E-2</v>
      </c>
      <c r="M2322" s="14">
        <f t="shared" si="260"/>
        <v>0</v>
      </c>
      <c r="N2322" s="14">
        <f t="shared" si="265"/>
        <v>3075.3375597560876</v>
      </c>
      <c r="O2322" s="4">
        <f t="shared" si="266"/>
        <v>8.0327558550785554</v>
      </c>
      <c r="P2322" s="14">
        <f>+AVERAGEIF($C$15:C2322,"&lt;&gt;",$B$15:B2322)</f>
        <v>8.1416379310344826</v>
      </c>
    </row>
    <row r="2323" spans="1:16" x14ac:dyDescent="0.25">
      <c r="A2323" s="1">
        <v>43656</v>
      </c>
      <c r="B2323" s="14">
        <v>8.7170000000000005</v>
      </c>
      <c r="G2323">
        <f t="shared" si="262"/>
        <v>27581.524115652166</v>
      </c>
      <c r="H2323">
        <f t="shared" si="263"/>
        <v>26807.71750839374</v>
      </c>
      <c r="I2323" s="5">
        <f t="shared" si="261"/>
        <v>0</v>
      </c>
      <c r="J2323" s="6">
        <f>+H2323+SUM($B$4:$B$5)-SUM($F$15:F2323)</f>
        <v>28504.281718920036</v>
      </c>
      <c r="K2323" s="10">
        <f t="shared" si="264"/>
        <v>1.0800690110037703E-3</v>
      </c>
      <c r="L2323" s="10">
        <f>+H2323/SUM($F$15:F2323)-1</f>
        <v>8.5181743011499833E-2</v>
      </c>
      <c r="M2323" s="14">
        <f t="shared" ref="M2323:M2386" si="267">+F2323/B2323</f>
        <v>0</v>
      </c>
      <c r="N2323" s="14">
        <f t="shared" si="265"/>
        <v>3075.3375597560876</v>
      </c>
      <c r="O2323" s="4">
        <f t="shared" si="266"/>
        <v>8.0327558550785554</v>
      </c>
      <c r="P2323" s="14">
        <f>+AVERAGEIF($C$15:C2323,"&lt;&gt;",$B$15:B2323)</f>
        <v>8.1416379310344826</v>
      </c>
    </row>
    <row r="2324" spans="1:16" x14ac:dyDescent="0.25">
      <c r="A2324" s="1">
        <v>43657</v>
      </c>
      <c r="B2324" s="14">
        <v>8.7769999999999992</v>
      </c>
      <c r="G2324">
        <f t="shared" si="262"/>
        <v>27771.370559031664</v>
      </c>
      <c r="H2324">
        <f t="shared" si="263"/>
        <v>26992.2377619791</v>
      </c>
      <c r="I2324" s="5">
        <f t="shared" si="261"/>
        <v>0</v>
      </c>
      <c r="J2324" s="6">
        <f>+H2324+SUM($B$4:$B$5)-SUM($F$15:F2324)</f>
        <v>28688.801972505396</v>
      </c>
      <c r="K2324" s="10">
        <f t="shared" si="264"/>
        <v>6.473422323176159E-3</v>
      </c>
      <c r="L2324" s="10">
        <f>+H2324/SUM($F$15:F2324)-1</f>
        <v>9.2651159620503964E-2</v>
      </c>
      <c r="M2324" s="14">
        <f t="shared" si="267"/>
        <v>0</v>
      </c>
      <c r="N2324" s="14">
        <f t="shared" si="265"/>
        <v>3075.3375597560876</v>
      </c>
      <c r="O2324" s="4">
        <f t="shared" si="266"/>
        <v>8.0327558550785554</v>
      </c>
      <c r="P2324" s="14">
        <f>+AVERAGEIF($C$15:C2324,"&lt;&gt;",$B$15:B2324)</f>
        <v>8.1416379310344826</v>
      </c>
    </row>
    <row r="2325" spans="1:16" x14ac:dyDescent="0.25">
      <c r="A2325" s="1">
        <v>43658</v>
      </c>
      <c r="B2325" s="14">
        <v>8.7609999999999992</v>
      </c>
      <c r="G2325">
        <f t="shared" si="262"/>
        <v>27720.744840797131</v>
      </c>
      <c r="H2325">
        <f t="shared" si="263"/>
        <v>26943.032361023004</v>
      </c>
      <c r="I2325" s="5">
        <f t="shared" si="261"/>
        <v>0</v>
      </c>
      <c r="J2325" s="6">
        <f>+H2325+SUM($B$4:$B$5)-SUM($F$15:F2325)</f>
        <v>28639.5965715493</v>
      </c>
      <c r="K2325" s="10">
        <f t="shared" si="264"/>
        <v>-1.7151431071695811E-3</v>
      </c>
      <c r="L2325" s="10">
        <f>+H2325/SUM($F$15:F2325)-1</f>
        <v>9.0659315191436107E-2</v>
      </c>
      <c r="M2325" s="14">
        <f t="shared" si="267"/>
        <v>0</v>
      </c>
      <c r="N2325" s="14">
        <f t="shared" si="265"/>
        <v>3075.3375597560876</v>
      </c>
      <c r="O2325" s="4">
        <f t="shared" si="266"/>
        <v>8.0327558550785554</v>
      </c>
      <c r="P2325" s="14">
        <f>+AVERAGEIF($C$15:C2325,"&lt;&gt;",$B$15:B2325)</f>
        <v>8.1416379310344826</v>
      </c>
    </row>
    <row r="2326" spans="1:16" x14ac:dyDescent="0.25">
      <c r="A2326" s="1">
        <v>43661</v>
      </c>
      <c r="B2326" s="14">
        <v>8.7989999999999995</v>
      </c>
      <c r="G2326">
        <f t="shared" si="262"/>
        <v>27840.98092160415</v>
      </c>
      <c r="H2326">
        <f t="shared" si="263"/>
        <v>27059.895188293733</v>
      </c>
      <c r="I2326" s="5">
        <f t="shared" si="261"/>
        <v>0</v>
      </c>
      <c r="J2326" s="6">
        <f>+H2326+SUM($B$4:$B$5)-SUM($F$15:F2326)</f>
        <v>28756.459398820029</v>
      </c>
      <c r="K2326" s="10">
        <f t="shared" si="264"/>
        <v>4.0804634583022636E-3</v>
      </c>
      <c r="L2326" s="10">
        <f>+H2326/SUM($F$15:F2326)-1</f>
        <v>9.5389945710472102E-2</v>
      </c>
      <c r="M2326" s="14">
        <f t="shared" si="267"/>
        <v>0</v>
      </c>
      <c r="N2326" s="14">
        <f t="shared" si="265"/>
        <v>3075.3375597560876</v>
      </c>
      <c r="O2326" s="4">
        <f t="shared" si="266"/>
        <v>8.0327558550785554</v>
      </c>
      <c r="P2326" s="14">
        <f>+AVERAGEIF($C$15:C2326,"&lt;&gt;",$B$15:B2326)</f>
        <v>8.1416379310344826</v>
      </c>
    </row>
    <row r="2327" spans="1:16" x14ac:dyDescent="0.25">
      <c r="A2327" s="1">
        <v>43662</v>
      </c>
      <c r="B2327" s="14">
        <v>8.8409999999999993</v>
      </c>
      <c r="G2327">
        <f t="shared" si="262"/>
        <v>27973.873431969798</v>
      </c>
      <c r="H2327">
        <f t="shared" si="263"/>
        <v>27189.059365803485</v>
      </c>
      <c r="I2327" s="5">
        <f t="shared" si="261"/>
        <v>0</v>
      </c>
      <c r="J2327" s="6">
        <f>+H2327+SUM($B$4:$B$5)-SUM($F$15:F2327)</f>
        <v>28885.623576329781</v>
      </c>
      <c r="K2327" s="10">
        <f t="shared" si="264"/>
        <v>4.4916578817437713E-3</v>
      </c>
      <c r="L2327" s="10">
        <f>+H2327/SUM($F$15:F2327)-1</f>
        <v>0.10061853733677495</v>
      </c>
      <c r="M2327" s="14">
        <f t="shared" si="267"/>
        <v>0</v>
      </c>
      <c r="N2327" s="14">
        <f t="shared" si="265"/>
        <v>3075.3375597560876</v>
      </c>
      <c r="O2327" s="4">
        <f t="shared" si="266"/>
        <v>8.0327558550785554</v>
      </c>
      <c r="P2327" s="14">
        <f>+AVERAGEIF($C$15:C2327,"&lt;&gt;",$B$15:B2327)</f>
        <v>8.1416379310344826</v>
      </c>
    </row>
    <row r="2328" spans="1:16" x14ac:dyDescent="0.25">
      <c r="A2328" s="1">
        <v>43663</v>
      </c>
      <c r="B2328" s="14">
        <v>8.8010000000000002</v>
      </c>
      <c r="G2328">
        <f t="shared" si="262"/>
        <v>27847.309136383465</v>
      </c>
      <c r="H2328">
        <f t="shared" si="263"/>
        <v>27066.045863413245</v>
      </c>
      <c r="I2328" s="5">
        <f t="shared" si="261"/>
        <v>0</v>
      </c>
      <c r="J2328" s="6">
        <f>+H2328+SUM($B$4:$B$5)-SUM($F$15:F2328)</f>
        <v>28762.610073939541</v>
      </c>
      <c r="K2328" s="10">
        <f t="shared" si="264"/>
        <v>-4.2586410525353724E-3</v>
      </c>
      <c r="L2328" s="10">
        <f>+H2328/SUM($F$15:F2328)-1</f>
        <v>9.5638926264105528E-2</v>
      </c>
      <c r="M2328" s="14">
        <f t="shared" si="267"/>
        <v>0</v>
      </c>
      <c r="N2328" s="14">
        <f t="shared" si="265"/>
        <v>3075.3375597560876</v>
      </c>
      <c r="O2328" s="4">
        <f t="shared" si="266"/>
        <v>8.0327558550785554</v>
      </c>
      <c r="P2328" s="14">
        <f>+AVERAGEIF($C$15:C2328,"&lt;&gt;",$B$15:B2328)</f>
        <v>8.1416379310344826</v>
      </c>
    </row>
    <row r="2329" spans="1:16" x14ac:dyDescent="0.25">
      <c r="A2329" s="1">
        <v>43664</v>
      </c>
      <c r="B2329" s="14">
        <v>8.7789999999999999</v>
      </c>
      <c r="G2329">
        <f t="shared" si="262"/>
        <v>27777.698773810978</v>
      </c>
      <c r="H2329">
        <f t="shared" si="263"/>
        <v>26998.388437098609</v>
      </c>
      <c r="I2329" s="5">
        <f t="shared" si="261"/>
        <v>0</v>
      </c>
      <c r="J2329" s="6">
        <f>+H2329+SUM($B$4:$B$5)-SUM($F$15:F2329)</f>
        <v>28694.952647624901</v>
      </c>
      <c r="K2329" s="10">
        <f t="shared" si="264"/>
        <v>-2.3522700527077722E-3</v>
      </c>
      <c r="L2329" s="10">
        <f>+H2329/SUM($F$15:F2329)-1</f>
        <v>9.2900140174137169E-2</v>
      </c>
      <c r="M2329" s="14">
        <f t="shared" si="267"/>
        <v>0</v>
      </c>
      <c r="N2329" s="14">
        <f t="shared" si="265"/>
        <v>3075.3375597560876</v>
      </c>
      <c r="O2329" s="4">
        <f t="shared" si="266"/>
        <v>8.0327558550785554</v>
      </c>
      <c r="P2329" s="14">
        <f>+AVERAGEIF($C$15:C2329,"&lt;&gt;",$B$15:B2329)</f>
        <v>8.1416379310344826</v>
      </c>
    </row>
    <row r="2330" spans="1:16" x14ac:dyDescent="0.25">
      <c r="A2330" s="1">
        <v>43665</v>
      </c>
      <c r="B2330" s="14">
        <v>8.8119999999999994</v>
      </c>
      <c r="G2330">
        <f t="shared" si="262"/>
        <v>27882.114317669701</v>
      </c>
      <c r="H2330">
        <f t="shared" si="263"/>
        <v>27099.874576570557</v>
      </c>
      <c r="I2330" s="5">
        <f t="shared" si="261"/>
        <v>0</v>
      </c>
      <c r="J2330" s="6">
        <f>+H2330+SUM($B$4:$B$5)-SUM($F$15:F2330)</f>
        <v>28796.438787096849</v>
      </c>
      <c r="K2330" s="10">
        <f t="shared" si="264"/>
        <v>3.5367244099755446E-3</v>
      </c>
      <c r="L2330" s="10">
        <f>+H2330/SUM($F$15:F2330)-1</f>
        <v>9.7008319309089375E-2</v>
      </c>
      <c r="M2330" s="14">
        <f t="shared" si="267"/>
        <v>0</v>
      </c>
      <c r="N2330" s="14">
        <f t="shared" si="265"/>
        <v>3075.3375597560876</v>
      </c>
      <c r="O2330" s="4">
        <f t="shared" si="266"/>
        <v>8.0327558550785554</v>
      </c>
      <c r="P2330" s="14">
        <f>+AVERAGEIF($C$15:C2330,"&lt;&gt;",$B$15:B2330)</f>
        <v>8.1416379310344826</v>
      </c>
    </row>
    <row r="2331" spans="1:16" x14ac:dyDescent="0.25">
      <c r="A2331" s="1">
        <v>43668</v>
      </c>
      <c r="B2331" s="14">
        <v>8.7899999999999991</v>
      </c>
      <c r="G2331">
        <f t="shared" si="262"/>
        <v>27812.503955097214</v>
      </c>
      <c r="H2331">
        <f t="shared" si="263"/>
        <v>27032.217150255921</v>
      </c>
      <c r="I2331" s="5">
        <f t="shared" si="261"/>
        <v>0</v>
      </c>
      <c r="J2331" s="6">
        <f>+H2331+SUM($B$4:$B$5)-SUM($F$15:F2331)</f>
        <v>28728.781360782217</v>
      </c>
      <c r="K2331" s="10">
        <f t="shared" si="264"/>
        <v>-2.3495067155646643E-3</v>
      </c>
      <c r="L2331" s="10">
        <f>+H2331/SUM($F$15:F2331)-1</f>
        <v>9.4269533219121238E-2</v>
      </c>
      <c r="M2331" s="14">
        <f t="shared" si="267"/>
        <v>0</v>
      </c>
      <c r="N2331" s="14">
        <f t="shared" si="265"/>
        <v>3075.3375597560876</v>
      </c>
      <c r="O2331" s="4">
        <f t="shared" si="266"/>
        <v>8.0327558550785554</v>
      </c>
      <c r="P2331" s="14">
        <f>+AVERAGEIF($C$15:C2331,"&lt;&gt;",$B$15:B2331)</f>
        <v>8.1416379310344826</v>
      </c>
    </row>
    <row r="2332" spans="1:16" x14ac:dyDescent="0.25">
      <c r="A2332" s="1">
        <v>43669</v>
      </c>
      <c r="B2332" s="14">
        <v>8.8580000000000005</v>
      </c>
      <c r="G2332">
        <f t="shared" si="262"/>
        <v>28027.663257593988</v>
      </c>
      <c r="H2332">
        <f t="shared" si="263"/>
        <v>27241.340104319337</v>
      </c>
      <c r="I2332" s="5">
        <f t="shared" si="261"/>
        <v>0</v>
      </c>
      <c r="J2332" s="6">
        <f>+H2332+SUM($B$4:$B$5)-SUM($F$15:F2332)</f>
        <v>28937.904314845633</v>
      </c>
      <c r="K2332" s="10">
        <f t="shared" si="264"/>
        <v>7.2792142290063477E-3</v>
      </c>
      <c r="L2332" s="10">
        <f>+H2332/SUM($F$15:F2332)-1</f>
        <v>0.1027348720426593</v>
      </c>
      <c r="M2332" s="14">
        <f t="shared" si="267"/>
        <v>0</v>
      </c>
      <c r="N2332" s="14">
        <f t="shared" si="265"/>
        <v>3075.3375597560876</v>
      </c>
      <c r="O2332" s="4">
        <f t="shared" si="266"/>
        <v>8.0327558550785554</v>
      </c>
      <c r="P2332" s="14">
        <f>+AVERAGEIF($C$15:C2332,"&lt;&gt;",$B$15:B2332)</f>
        <v>8.1416379310344826</v>
      </c>
    </row>
    <row r="2333" spans="1:16" x14ac:dyDescent="0.25">
      <c r="A2333" s="1">
        <v>43670</v>
      </c>
      <c r="B2333" s="14">
        <v>8.8569999999999993</v>
      </c>
      <c r="G2333">
        <f t="shared" si="262"/>
        <v>28024.499150204327</v>
      </c>
      <c r="H2333">
        <f t="shared" si="263"/>
        <v>27238.264766759577</v>
      </c>
      <c r="I2333" s="5">
        <f t="shared" si="261"/>
        <v>0</v>
      </c>
      <c r="J2333" s="6">
        <f>+H2333+SUM($B$4:$B$5)-SUM($F$15:F2333)</f>
        <v>28934.82897728587</v>
      </c>
      <c r="K2333" s="10">
        <f t="shared" si="264"/>
        <v>-1.0627367919613384E-4</v>
      </c>
      <c r="L2333" s="10">
        <f>+H2333/SUM($F$15:F2333)-1</f>
        <v>0.10261038176584258</v>
      </c>
      <c r="M2333" s="14">
        <f t="shared" si="267"/>
        <v>0</v>
      </c>
      <c r="N2333" s="14">
        <f t="shared" si="265"/>
        <v>3075.3375597560876</v>
      </c>
      <c r="O2333" s="4">
        <f t="shared" si="266"/>
        <v>8.0327558550785554</v>
      </c>
      <c r="P2333" s="14">
        <f>+AVERAGEIF($C$15:C2333,"&lt;&gt;",$B$15:B2333)</f>
        <v>8.1416379310344826</v>
      </c>
    </row>
    <row r="2334" spans="1:16" x14ac:dyDescent="0.25">
      <c r="A2334" s="1">
        <v>43671</v>
      </c>
      <c r="B2334" s="14">
        <v>8.8339999999999996</v>
      </c>
      <c r="G2334">
        <f t="shared" si="262"/>
        <v>27951.724680242187</v>
      </c>
      <c r="H2334">
        <f t="shared" si="263"/>
        <v>27167.532002885189</v>
      </c>
      <c r="I2334" s="5">
        <f t="shared" si="261"/>
        <v>0</v>
      </c>
      <c r="J2334" s="6">
        <f>+H2334+SUM($B$4:$B$5)-SUM($F$15:F2334)</f>
        <v>28864.096213411482</v>
      </c>
      <c r="K2334" s="10">
        <f t="shared" si="264"/>
        <v>-2.4445544132959407E-3</v>
      </c>
      <c r="L2334" s="10">
        <f>+H2334/SUM($F$15:F2334)-1</f>
        <v>9.9747105399057512E-2</v>
      </c>
      <c r="M2334" s="14">
        <f t="shared" si="267"/>
        <v>0</v>
      </c>
      <c r="N2334" s="14">
        <f t="shared" si="265"/>
        <v>3075.3375597560876</v>
      </c>
      <c r="O2334" s="4">
        <f t="shared" si="266"/>
        <v>8.0327558550785554</v>
      </c>
      <c r="P2334" s="14">
        <f>+AVERAGEIF($C$15:C2334,"&lt;&gt;",$B$15:B2334)</f>
        <v>8.1416379310344826</v>
      </c>
    </row>
    <row r="2335" spans="1:16" x14ac:dyDescent="0.25">
      <c r="A2335" s="1">
        <v>43672</v>
      </c>
      <c r="B2335" s="14">
        <v>8.8140000000000001</v>
      </c>
      <c r="G2335">
        <f t="shared" si="262"/>
        <v>27888.442532449022</v>
      </c>
      <c r="H2335">
        <f t="shared" si="263"/>
        <v>27106.025251690069</v>
      </c>
      <c r="I2335" s="5">
        <f t="shared" si="261"/>
        <v>0</v>
      </c>
      <c r="J2335" s="6">
        <f>+H2335+SUM($B$4:$B$5)-SUM($F$15:F2335)</f>
        <v>28802.589462216361</v>
      </c>
      <c r="K2335" s="10">
        <f t="shared" si="264"/>
        <v>-2.1309086118740383E-3</v>
      </c>
      <c r="L2335" s="10">
        <f>+H2335/SUM($F$15:F2335)-1</f>
        <v>9.7257299862722801E-2</v>
      </c>
      <c r="M2335" s="14">
        <f t="shared" si="267"/>
        <v>0</v>
      </c>
      <c r="N2335" s="14">
        <f t="shared" si="265"/>
        <v>3075.3375597560876</v>
      </c>
      <c r="O2335" s="4">
        <f t="shared" si="266"/>
        <v>8.0327558550785554</v>
      </c>
      <c r="P2335" s="14">
        <f>+AVERAGEIF($C$15:C2335,"&lt;&gt;",$B$15:B2335)</f>
        <v>8.1416379310344826</v>
      </c>
    </row>
    <row r="2336" spans="1:16" x14ac:dyDescent="0.25">
      <c r="A2336" s="1">
        <v>43675</v>
      </c>
      <c r="B2336" s="14">
        <v>8.7850000000000001</v>
      </c>
      <c r="G2336">
        <f t="shared" si="262"/>
        <v>27796.683418148928</v>
      </c>
      <c r="H2336">
        <f t="shared" si="263"/>
        <v>27016.840462457141</v>
      </c>
      <c r="I2336" s="5">
        <f t="shared" si="261"/>
        <v>0</v>
      </c>
      <c r="J2336" s="6">
        <f>+H2336+SUM($B$4:$B$5)-SUM($F$15:F2336)</f>
        <v>28713.404672983437</v>
      </c>
      <c r="K2336" s="10">
        <f t="shared" si="264"/>
        <v>-3.0964156660260311E-3</v>
      </c>
      <c r="L2336" s="10">
        <f>+H2336/SUM($F$15:F2336)-1</f>
        <v>9.3647081835037449E-2</v>
      </c>
      <c r="M2336" s="14">
        <f t="shared" si="267"/>
        <v>0</v>
      </c>
      <c r="N2336" s="14">
        <f t="shared" si="265"/>
        <v>3075.3375597560876</v>
      </c>
      <c r="O2336" s="4">
        <f t="shared" si="266"/>
        <v>8.0327558550785554</v>
      </c>
      <c r="P2336" s="14">
        <f>+AVERAGEIF($C$15:C2336,"&lt;&gt;",$B$15:B2336)</f>
        <v>8.1416379310344826</v>
      </c>
    </row>
    <row r="2337" spans="1:16" x14ac:dyDescent="0.25">
      <c r="A2337" s="1">
        <v>43676</v>
      </c>
      <c r="B2337" s="14">
        <v>8.7530000000000001</v>
      </c>
      <c r="G2337">
        <f t="shared" si="262"/>
        <v>27695.43198167986</v>
      </c>
      <c r="H2337">
        <f t="shared" si="263"/>
        <v>26918.429660544945</v>
      </c>
      <c r="I2337" s="5">
        <f t="shared" si="261"/>
        <v>0</v>
      </c>
      <c r="J2337" s="6">
        <f>+H2337+SUM($B$4:$B$5)-SUM($F$15:F2337)</f>
        <v>28614.993871071245</v>
      </c>
      <c r="K2337" s="10">
        <f t="shared" si="264"/>
        <v>-3.4273470190313571E-3</v>
      </c>
      <c r="L2337" s="10">
        <f>+H2337/SUM($F$15:F2337)-1</f>
        <v>8.9663392976901735E-2</v>
      </c>
      <c r="M2337" s="14">
        <f t="shared" si="267"/>
        <v>0</v>
      </c>
      <c r="N2337" s="14">
        <f t="shared" si="265"/>
        <v>3075.3375597560876</v>
      </c>
      <c r="O2337" s="4">
        <f t="shared" si="266"/>
        <v>8.0327558550785554</v>
      </c>
      <c r="P2337" s="14">
        <f>+AVERAGEIF($C$15:C2337,"&lt;&gt;",$B$15:B2337)</f>
        <v>8.1416379310344826</v>
      </c>
    </row>
    <row r="2338" spans="1:16" x14ac:dyDescent="0.25">
      <c r="A2338" s="1">
        <v>43677</v>
      </c>
      <c r="B2338" s="14">
        <v>8.6959999999999997</v>
      </c>
      <c r="G2338">
        <f t="shared" si="262"/>
        <v>27515.07786046933</v>
      </c>
      <c r="H2338">
        <f t="shared" si="263"/>
        <v>26743.135419638849</v>
      </c>
      <c r="I2338" s="5">
        <f t="shared" si="261"/>
        <v>0</v>
      </c>
      <c r="J2338" s="6">
        <f>+H2338+SUM($B$4:$B$5)-SUM($F$15:F2338)</f>
        <v>28439.699630165145</v>
      </c>
      <c r="K2338" s="10">
        <f t="shared" si="264"/>
        <v>-6.1259576603759358E-3</v>
      </c>
      <c r="L2338" s="10">
        <f>+H2338/SUM($F$15:F2338)-1</f>
        <v>8.2567447198347743E-2</v>
      </c>
      <c r="M2338" s="14">
        <f t="shared" si="267"/>
        <v>0</v>
      </c>
      <c r="N2338" s="14">
        <f t="shared" si="265"/>
        <v>3075.3375597560876</v>
      </c>
      <c r="O2338" s="4">
        <f t="shared" si="266"/>
        <v>8.0327558550785554</v>
      </c>
      <c r="P2338" s="14">
        <f>+AVERAGEIF($C$15:C2338,"&lt;&gt;",$B$15:B2338)</f>
        <v>8.1416379310344826</v>
      </c>
    </row>
    <row r="2339" spans="1:16" x14ac:dyDescent="0.25">
      <c r="A2339" s="1">
        <v>43678</v>
      </c>
      <c r="B2339" s="14">
        <v>8.6679999999999993</v>
      </c>
      <c r="G2339">
        <f t="shared" si="262"/>
        <v>27426.482853558893</v>
      </c>
      <c r="H2339">
        <f t="shared" si="263"/>
        <v>26657.025967965677</v>
      </c>
      <c r="I2339" s="5">
        <f t="shared" si="261"/>
        <v>0</v>
      </c>
      <c r="J2339" s="6">
        <f>+H2339+SUM($B$4:$B$5)-SUM($F$15:F2339)</f>
        <v>28353.59017849197</v>
      </c>
      <c r="K2339" s="10">
        <f t="shared" si="264"/>
        <v>-3.027790475741976E-3</v>
      </c>
      <c r="L2339" s="10">
        <f>+H2339/SUM($F$15:F2339)-1</f>
        <v>7.9081719447479104E-2</v>
      </c>
      <c r="M2339" s="14">
        <f t="shared" si="267"/>
        <v>0</v>
      </c>
      <c r="N2339" s="14">
        <f t="shared" si="265"/>
        <v>3075.3375597560876</v>
      </c>
      <c r="O2339" s="4">
        <f t="shared" si="266"/>
        <v>8.0327558550785554</v>
      </c>
      <c r="P2339" s="14">
        <f>+AVERAGEIF($C$15:C2339,"&lt;&gt;",$B$15:B2339)</f>
        <v>8.1416379310344826</v>
      </c>
    </row>
    <row r="2340" spans="1:16" x14ac:dyDescent="0.25">
      <c r="A2340" s="1">
        <v>43679</v>
      </c>
      <c r="B2340" s="14">
        <v>8.4700000000000006</v>
      </c>
      <c r="G2340">
        <f t="shared" si="262"/>
        <v>26799.989590406538</v>
      </c>
      <c r="H2340">
        <f t="shared" si="263"/>
        <v>26048.109131133981</v>
      </c>
      <c r="I2340" s="5">
        <f t="shared" si="261"/>
        <v>0</v>
      </c>
      <c r="J2340" s="6">
        <f>+H2340+SUM($B$4:$B$5)-SUM($F$15:F2340)</f>
        <v>27744.67334166028</v>
      </c>
      <c r="K2340" s="10">
        <f t="shared" si="264"/>
        <v>-2.1475828387108153E-2</v>
      </c>
      <c r="L2340" s="10">
        <f>+H2340/SUM($F$15:F2340)-1</f>
        <v>5.4432644637765426E-2</v>
      </c>
      <c r="M2340" s="14">
        <f t="shared" si="267"/>
        <v>0</v>
      </c>
      <c r="N2340" s="14">
        <f t="shared" si="265"/>
        <v>3075.3375597560876</v>
      </c>
      <c r="O2340" s="4">
        <f t="shared" si="266"/>
        <v>8.0327558550785554</v>
      </c>
      <c r="P2340" s="14">
        <f>+AVERAGEIF($C$15:C2340,"&lt;&gt;",$B$15:B2340)</f>
        <v>8.1416379310344826</v>
      </c>
    </row>
    <row r="2341" spans="1:16" x14ac:dyDescent="0.25">
      <c r="A2341" s="1">
        <v>43683</v>
      </c>
      <c r="B2341" s="14">
        <v>8.2270000000000003</v>
      </c>
      <c r="G2341">
        <f t="shared" si="262"/>
        <v>26031.111494719549</v>
      </c>
      <c r="H2341">
        <f t="shared" si="263"/>
        <v>25300.802104113252</v>
      </c>
      <c r="I2341" s="5">
        <f t="shared" si="261"/>
        <v>0</v>
      </c>
      <c r="J2341" s="6">
        <f>+H2341+SUM($B$4:$B$5)-SUM($F$15:F2341)</f>
        <v>26997.366314639548</v>
      </c>
      <c r="K2341" s="10">
        <f t="shared" si="264"/>
        <v>-2.6935153202853002E-2</v>
      </c>
      <c r="L2341" s="10">
        <f>+H2341/SUM($F$15:F2341)-1</f>
        <v>2.4181507371298094E-2</v>
      </c>
      <c r="M2341" s="14">
        <f t="shared" si="267"/>
        <v>0</v>
      </c>
      <c r="N2341" s="14">
        <f t="shared" si="265"/>
        <v>3075.3375597560876</v>
      </c>
      <c r="O2341" s="4">
        <f t="shared" si="266"/>
        <v>8.0327558550785554</v>
      </c>
      <c r="P2341" s="14">
        <f>+AVERAGEIF($C$15:C2341,"&lt;&gt;",$B$15:B2341)</f>
        <v>8.1416379310344826</v>
      </c>
    </row>
    <row r="2342" spans="1:16" x14ac:dyDescent="0.25">
      <c r="A2342" s="1">
        <v>43684</v>
      </c>
      <c r="B2342" s="14">
        <v>8.2040000000000006</v>
      </c>
      <c r="G2342">
        <f t="shared" si="262"/>
        <v>25958.337024757409</v>
      </c>
      <c r="H2342">
        <f t="shared" si="263"/>
        <v>25230.069340238864</v>
      </c>
      <c r="I2342" s="5">
        <f t="shared" si="261"/>
        <v>0</v>
      </c>
      <c r="J2342" s="6">
        <f>+H2342+SUM($B$4:$B$5)-SUM($F$15:F2342)</f>
        <v>26926.63355076516</v>
      </c>
      <c r="K2342" s="10">
        <f t="shared" si="264"/>
        <v>-2.6199875591580435E-3</v>
      </c>
      <c r="L2342" s="10">
        <f>+H2342/SUM($F$15:F2342)-1</f>
        <v>2.1318231004513244E-2</v>
      </c>
      <c r="M2342" s="14">
        <f t="shared" si="267"/>
        <v>0</v>
      </c>
      <c r="N2342" s="14">
        <f t="shared" si="265"/>
        <v>3075.3375597560876</v>
      </c>
      <c r="O2342" s="4">
        <f t="shared" si="266"/>
        <v>8.0327558550785554</v>
      </c>
      <c r="P2342" s="14">
        <f>+AVERAGEIF($C$15:C2342,"&lt;&gt;",$B$15:B2342)</f>
        <v>8.1416379310344826</v>
      </c>
    </row>
    <row r="2343" spans="1:16" x14ac:dyDescent="0.25">
      <c r="A2343" s="1">
        <v>43685</v>
      </c>
      <c r="B2343" s="14">
        <v>8.2910000000000004</v>
      </c>
      <c r="C2343">
        <f>+$B$3</f>
        <v>200</v>
      </c>
      <c r="D2343" s="7">
        <f>+$D$11</f>
        <v>2.223157894736842</v>
      </c>
      <c r="E2343">
        <v>1.54</v>
      </c>
      <c r="F2343" s="6">
        <f>+C2343-D2343-E2343</f>
        <v>196.23684210526318</v>
      </c>
      <c r="G2343">
        <f t="shared" si="262"/>
        <v>26433.61436765769</v>
      </c>
      <c r="H2343">
        <f t="shared" si="263"/>
        <v>25693.860550042908</v>
      </c>
      <c r="I2343" s="5">
        <f t="shared" si="261"/>
        <v>281600</v>
      </c>
      <c r="J2343" s="6">
        <f>+H2343+SUM($B$4:$B$5)-SUM($F$15:F2343)</f>
        <v>27194.187918463944</v>
      </c>
      <c r="K2343" s="10">
        <f t="shared" si="264"/>
        <v>9.9364210232355532E-3</v>
      </c>
      <c r="L2343" s="10">
        <f>+H2343/SUM($F$15:F2343)-1</f>
        <v>3.1895516467823404E-2</v>
      </c>
      <c r="M2343" s="14">
        <f t="shared" si="267"/>
        <v>23.668657834430487</v>
      </c>
      <c r="N2343" s="14">
        <f t="shared" si="265"/>
        <v>3099.0062175905182</v>
      </c>
      <c r="O2343" s="4">
        <f t="shared" si="266"/>
        <v>8.0347281945560294</v>
      </c>
      <c r="P2343" s="14">
        <f>+AVERAGEIF($C$15:C2343,"&lt;&gt;",$B$15:B2343)</f>
        <v>8.1429145299145294</v>
      </c>
    </row>
    <row r="2344" spans="1:16" x14ac:dyDescent="0.25">
      <c r="A2344" s="1">
        <v>43686</v>
      </c>
      <c r="B2344" s="14">
        <v>8.2720000000000002</v>
      </c>
      <c r="G2344">
        <f t="shared" si="262"/>
        <v>26373.03799894638</v>
      </c>
      <c r="H2344">
        <f t="shared" si="263"/>
        <v>25634.97943190869</v>
      </c>
      <c r="I2344" s="5">
        <f t="shared" si="261"/>
        <v>0</v>
      </c>
      <c r="J2344" s="6">
        <f>+H2344+SUM($B$4:$B$5)-SUM($F$15:F2344)</f>
        <v>27135.306800329727</v>
      </c>
      <c r="K2344" s="10">
        <f t="shared" si="264"/>
        <v>-2.1652096510754726E-3</v>
      </c>
      <c r="L2344" s="10">
        <f>+H2344/SUM($F$15:F2344)-1</f>
        <v>2.9530781838359221E-2</v>
      </c>
      <c r="M2344" s="14">
        <f t="shared" si="267"/>
        <v>0</v>
      </c>
      <c r="N2344" s="14">
        <f t="shared" si="265"/>
        <v>3099.0062175905182</v>
      </c>
      <c r="O2344" s="4">
        <f t="shared" si="266"/>
        <v>8.0347281945560294</v>
      </c>
      <c r="P2344" s="14">
        <f>+AVERAGEIF($C$15:C2344,"&lt;&gt;",$B$15:B2344)</f>
        <v>8.1429145299145294</v>
      </c>
    </row>
    <row r="2345" spans="1:16" x14ac:dyDescent="0.25">
      <c r="A2345" s="1">
        <v>43689</v>
      </c>
      <c r="B2345" s="14">
        <v>8.2279999999999998</v>
      </c>
      <c r="G2345">
        <f t="shared" si="262"/>
        <v>26232.755881930705</v>
      </c>
      <c r="H2345">
        <f t="shared" si="263"/>
        <v>25498.623158334707</v>
      </c>
      <c r="I2345" s="5">
        <f t="shared" si="261"/>
        <v>0</v>
      </c>
      <c r="J2345" s="6">
        <f>+H2345+SUM($B$4:$B$5)-SUM($F$15:F2345)</f>
        <v>26998.950526755743</v>
      </c>
      <c r="K2345" s="10">
        <f t="shared" si="264"/>
        <v>-5.0250500050482705E-3</v>
      </c>
      <c r="L2345" s="10">
        <f>+H2345/SUM($F$15:F2345)-1</f>
        <v>2.4054554275389162E-2</v>
      </c>
      <c r="M2345" s="14">
        <f t="shared" si="267"/>
        <v>0</v>
      </c>
      <c r="N2345" s="14">
        <f t="shared" si="265"/>
        <v>3099.0062175905182</v>
      </c>
      <c r="O2345" s="4">
        <f t="shared" si="266"/>
        <v>8.0347281945560294</v>
      </c>
      <c r="P2345" s="14">
        <f>+AVERAGEIF($C$15:C2345,"&lt;&gt;",$B$15:B2345)</f>
        <v>8.1429145299145294</v>
      </c>
    </row>
    <row r="2346" spans="1:16" x14ac:dyDescent="0.25">
      <c r="A2346" s="1">
        <v>43690</v>
      </c>
      <c r="B2346" s="14">
        <v>8.2170000000000005</v>
      </c>
      <c r="G2346">
        <f t="shared" si="262"/>
        <v>26197.685352676788</v>
      </c>
      <c r="H2346">
        <f t="shared" si="263"/>
        <v>25464.534089941215</v>
      </c>
      <c r="I2346" s="5">
        <f t="shared" si="261"/>
        <v>0</v>
      </c>
      <c r="J2346" s="6">
        <f>+H2346+SUM($B$4:$B$5)-SUM($F$15:F2346)</f>
        <v>26964.861458362244</v>
      </c>
      <c r="K2346" s="10">
        <f t="shared" si="264"/>
        <v>-1.2626071654050497E-3</v>
      </c>
      <c r="L2346" s="10">
        <f>+H2346/SUM($F$15:F2346)-1</f>
        <v>2.2685497384646869E-2</v>
      </c>
      <c r="M2346" s="14">
        <f t="shared" si="267"/>
        <v>0</v>
      </c>
      <c r="N2346" s="14">
        <f t="shared" si="265"/>
        <v>3099.0062175905182</v>
      </c>
      <c r="O2346" s="4">
        <f t="shared" si="266"/>
        <v>8.0347281945560294</v>
      </c>
      <c r="P2346" s="14">
        <f>+AVERAGEIF($C$15:C2346,"&lt;&gt;",$B$15:B2346)</f>
        <v>8.1429145299145294</v>
      </c>
    </row>
    <row r="2347" spans="1:16" x14ac:dyDescent="0.25">
      <c r="A2347" s="1">
        <v>43691</v>
      </c>
      <c r="B2347" s="14">
        <v>8.1999999999999993</v>
      </c>
      <c r="G2347">
        <f t="shared" si="262"/>
        <v>26143.485443829821</v>
      </c>
      <c r="H2347">
        <f t="shared" si="263"/>
        <v>25411.85098424217</v>
      </c>
      <c r="I2347" s="5">
        <f t="shared" si="261"/>
        <v>0</v>
      </c>
      <c r="J2347" s="6">
        <f>+H2347+SUM($B$4:$B$5)-SUM($F$15:F2347)</f>
        <v>26912.178352663203</v>
      </c>
      <c r="K2347" s="10">
        <f t="shared" si="264"/>
        <v>-1.9537688254172014E-3</v>
      </c>
      <c r="L2347" s="10">
        <f>+H2347/SUM($F$15:F2347)-1</f>
        <v>2.0569682189862659E-2</v>
      </c>
      <c r="M2347" s="14">
        <f t="shared" si="267"/>
        <v>0</v>
      </c>
      <c r="N2347" s="14">
        <f t="shared" si="265"/>
        <v>3099.0062175905182</v>
      </c>
      <c r="O2347" s="4">
        <f t="shared" si="266"/>
        <v>8.0347281945560294</v>
      </c>
      <c r="P2347" s="14">
        <f>+AVERAGEIF($C$15:C2347,"&lt;&gt;",$B$15:B2347)</f>
        <v>8.1429145299145294</v>
      </c>
    </row>
    <row r="2348" spans="1:16" x14ac:dyDescent="0.25">
      <c r="A2348" s="1">
        <v>43693</v>
      </c>
      <c r="B2348" s="14">
        <v>8.2840000000000007</v>
      </c>
      <c r="G2348">
        <f t="shared" si="262"/>
        <v>26411.296758132474</v>
      </c>
      <c r="H2348">
        <f t="shared" si="263"/>
        <v>25672.167506519778</v>
      </c>
      <c r="I2348" s="5">
        <f t="shared" si="261"/>
        <v>0</v>
      </c>
      <c r="J2348" s="6">
        <f>+H2348+SUM($B$4:$B$5)-SUM($F$15:F2348)</f>
        <v>27172.49487494081</v>
      </c>
      <c r="K2348" s="10">
        <f t="shared" si="264"/>
        <v>9.6728149935081387E-3</v>
      </c>
      <c r="L2348" s="10">
        <f>+H2348/SUM($F$15:F2348)-1</f>
        <v>3.1024298446441945E-2</v>
      </c>
      <c r="M2348" s="14">
        <f t="shared" si="267"/>
        <v>0</v>
      </c>
      <c r="N2348" s="14">
        <f t="shared" si="265"/>
        <v>3099.0062175905182</v>
      </c>
      <c r="O2348" s="4">
        <f t="shared" si="266"/>
        <v>8.0347281945560294</v>
      </c>
      <c r="P2348" s="14">
        <f>+AVERAGEIF($C$15:C2348,"&lt;&gt;",$B$15:B2348)</f>
        <v>8.1429145299145294</v>
      </c>
    </row>
    <row r="2349" spans="1:16" x14ac:dyDescent="0.25">
      <c r="A2349" s="1">
        <v>43696</v>
      </c>
      <c r="B2349" s="14">
        <v>8.3279999999999994</v>
      </c>
      <c r="G2349">
        <f t="shared" si="262"/>
        <v>26551.578875148141</v>
      </c>
      <c r="H2349">
        <f t="shared" si="263"/>
        <v>25808.523780093754</v>
      </c>
      <c r="I2349" s="5">
        <f t="shared" si="261"/>
        <v>0</v>
      </c>
      <c r="J2349" s="6">
        <f>+H2349+SUM($B$4:$B$5)-SUM($F$15:F2349)</f>
        <v>27308.851148514786</v>
      </c>
      <c r="K2349" s="10">
        <f t="shared" si="264"/>
        <v>5.0181727589440062E-3</v>
      </c>
      <c r="L2349" s="10">
        <f>+H2349/SUM($F$15:F2349)-1</f>
        <v>3.6500526009411782E-2</v>
      </c>
      <c r="M2349" s="14">
        <f t="shared" si="267"/>
        <v>0</v>
      </c>
      <c r="N2349" s="14">
        <f t="shared" si="265"/>
        <v>3099.0062175905182</v>
      </c>
      <c r="O2349" s="4">
        <f t="shared" si="266"/>
        <v>8.0347281945560294</v>
      </c>
      <c r="P2349" s="14">
        <f>+AVERAGEIF($C$15:C2349,"&lt;&gt;",$B$15:B2349)</f>
        <v>8.1429145299145294</v>
      </c>
    </row>
    <row r="2350" spans="1:16" x14ac:dyDescent="0.25">
      <c r="A2350" s="1">
        <v>43697</v>
      </c>
      <c r="B2350" s="14">
        <v>8.3580000000000005</v>
      </c>
      <c r="G2350">
        <f t="shared" si="262"/>
        <v>26647.22577311338</v>
      </c>
      <c r="H2350">
        <f t="shared" si="263"/>
        <v>25901.493966621474</v>
      </c>
      <c r="I2350" s="5">
        <f t="shared" si="261"/>
        <v>0</v>
      </c>
      <c r="J2350" s="6">
        <f>+H2350+SUM($B$4:$B$5)-SUM($F$15:F2350)</f>
        <v>27401.82133504251</v>
      </c>
      <c r="K2350" s="10">
        <f t="shared" si="264"/>
        <v>3.4043975713997643E-3</v>
      </c>
      <c r="L2350" s="10">
        <f>+H2350/SUM($F$15:F2350)-1</f>
        <v>4.0234317529618702E-2</v>
      </c>
      <c r="M2350" s="14">
        <f t="shared" si="267"/>
        <v>0</v>
      </c>
      <c r="N2350" s="14">
        <f t="shared" si="265"/>
        <v>3099.0062175905182</v>
      </c>
      <c r="O2350" s="4">
        <f t="shared" si="266"/>
        <v>8.0347281945560294</v>
      </c>
      <c r="P2350" s="14">
        <f>+AVERAGEIF($C$15:C2350,"&lt;&gt;",$B$15:B2350)</f>
        <v>8.1429145299145294</v>
      </c>
    </row>
    <row r="2351" spans="1:16" x14ac:dyDescent="0.25">
      <c r="A2351" s="1">
        <v>43698</v>
      </c>
      <c r="B2351" s="14">
        <v>8.3800000000000008</v>
      </c>
      <c r="G2351">
        <f t="shared" si="262"/>
        <v>26717.366831621213</v>
      </c>
      <c r="H2351">
        <f t="shared" si="263"/>
        <v>25969.672103408462</v>
      </c>
      <c r="I2351" s="5">
        <f t="shared" si="261"/>
        <v>0</v>
      </c>
      <c r="J2351" s="6">
        <f>+H2351+SUM($B$4:$B$5)-SUM($F$15:F2351)</f>
        <v>27469.999471829495</v>
      </c>
      <c r="K2351" s="10">
        <f t="shared" si="264"/>
        <v>2.4880877790336431E-3</v>
      </c>
      <c r="L2351" s="10">
        <f>+H2351/SUM($F$15:F2351)-1</f>
        <v>4.2972431311103731E-2</v>
      </c>
      <c r="M2351" s="14">
        <f t="shared" si="267"/>
        <v>0</v>
      </c>
      <c r="N2351" s="14">
        <f t="shared" si="265"/>
        <v>3099.0062175905182</v>
      </c>
      <c r="O2351" s="4">
        <f t="shared" si="266"/>
        <v>8.0347281945560294</v>
      </c>
      <c r="P2351" s="14">
        <f>+AVERAGEIF($C$15:C2351,"&lt;&gt;",$B$15:B2351)</f>
        <v>8.1429145299145294</v>
      </c>
    </row>
    <row r="2352" spans="1:16" x14ac:dyDescent="0.25">
      <c r="A2352" s="1">
        <v>43699</v>
      </c>
      <c r="B2352" s="14">
        <v>8.33</v>
      </c>
      <c r="G2352">
        <f t="shared" si="262"/>
        <v>26557.955335012492</v>
      </c>
      <c r="H2352">
        <f t="shared" si="263"/>
        <v>25814.721792528933</v>
      </c>
      <c r="I2352" s="5">
        <f t="shared" si="261"/>
        <v>0</v>
      </c>
      <c r="J2352" s="6">
        <f>+H2352+SUM($B$4:$B$5)-SUM($F$15:F2352)</f>
        <v>27315.049160949962</v>
      </c>
      <c r="K2352" s="10">
        <f t="shared" si="264"/>
        <v>-5.6407103698139505E-3</v>
      </c>
      <c r="L2352" s="10">
        <f>+H2352/SUM($F$15:F2352)-1</f>
        <v>3.6749445444092199E-2</v>
      </c>
      <c r="M2352" s="14">
        <f t="shared" si="267"/>
        <v>0</v>
      </c>
      <c r="N2352" s="14">
        <f t="shared" si="265"/>
        <v>3099.0062175905182</v>
      </c>
      <c r="O2352" s="4">
        <f t="shared" si="266"/>
        <v>8.0347281945560294</v>
      </c>
      <c r="P2352" s="14">
        <f>+AVERAGEIF($C$15:C2352,"&lt;&gt;",$B$15:B2352)</f>
        <v>8.1429145299145294</v>
      </c>
    </row>
    <row r="2353" spans="1:16" x14ac:dyDescent="0.25">
      <c r="A2353" s="1">
        <v>43700</v>
      </c>
      <c r="B2353" s="14">
        <v>8.298</v>
      </c>
      <c r="G2353">
        <f t="shared" si="262"/>
        <v>26455.931977182914</v>
      </c>
      <c r="H2353">
        <f t="shared" si="263"/>
        <v>25715.553593566037</v>
      </c>
      <c r="I2353" s="5">
        <f t="shared" si="261"/>
        <v>0</v>
      </c>
      <c r="J2353" s="6">
        <f>+H2353+SUM($B$4:$B$5)-SUM($F$15:F2353)</f>
        <v>27215.88096198707</v>
      </c>
      <c r="K2353" s="10">
        <f t="shared" si="264"/>
        <v>-3.6305334242145992E-3</v>
      </c>
      <c r="L2353" s="10">
        <f>+H2353/SUM($F$15:F2353)-1</f>
        <v>3.2766734489204863E-2</v>
      </c>
      <c r="M2353" s="14">
        <f t="shared" si="267"/>
        <v>0</v>
      </c>
      <c r="N2353" s="14">
        <f t="shared" si="265"/>
        <v>3099.0062175905182</v>
      </c>
      <c r="O2353" s="4">
        <f t="shared" si="266"/>
        <v>8.0347281945560294</v>
      </c>
      <c r="P2353" s="14">
        <f>+AVERAGEIF($C$15:C2353,"&lt;&gt;",$B$15:B2353)</f>
        <v>8.1429145299145294</v>
      </c>
    </row>
    <row r="2354" spans="1:16" x14ac:dyDescent="0.25">
      <c r="A2354" s="1">
        <v>43703</v>
      </c>
      <c r="B2354" s="14">
        <v>8.2119999999999997</v>
      </c>
      <c r="G2354">
        <f t="shared" si="262"/>
        <v>26181.744203015918</v>
      </c>
      <c r="H2354">
        <f t="shared" si="263"/>
        <v>25449.039058853254</v>
      </c>
      <c r="I2354" s="5">
        <f t="shared" si="261"/>
        <v>0</v>
      </c>
      <c r="J2354" s="6">
        <f>+H2354+SUM($B$4:$B$5)-SUM($F$15:F2354)</f>
        <v>26949.366427274286</v>
      </c>
      <c r="K2354" s="10">
        <f t="shared" si="264"/>
        <v>-9.792610979046712E-3</v>
      </c>
      <c r="L2354" s="10">
        <f>+H2354/SUM($F$15:F2354)-1</f>
        <v>2.2063198797945383E-2</v>
      </c>
      <c r="M2354" s="14">
        <f t="shared" si="267"/>
        <v>0</v>
      </c>
      <c r="N2354" s="14">
        <f t="shared" si="265"/>
        <v>3099.0062175905182</v>
      </c>
      <c r="O2354" s="4">
        <f t="shared" si="266"/>
        <v>8.0347281945560294</v>
      </c>
      <c r="P2354" s="14">
        <f>+AVERAGEIF($C$15:C2354,"&lt;&gt;",$B$15:B2354)</f>
        <v>8.1429145299145294</v>
      </c>
    </row>
    <row r="2355" spans="1:16" x14ac:dyDescent="0.25">
      <c r="A2355" s="1">
        <v>43704</v>
      </c>
      <c r="B2355" s="14">
        <v>8.2390000000000008</v>
      </c>
      <c r="G2355">
        <f t="shared" si="262"/>
        <v>26267.826411184633</v>
      </c>
      <c r="H2355">
        <f t="shared" si="263"/>
        <v>25532.712226728203</v>
      </c>
      <c r="I2355" s="5">
        <f t="shared" si="261"/>
        <v>0</v>
      </c>
      <c r="J2355" s="6">
        <f>+H2355+SUM($B$4:$B$5)-SUM($F$15:F2355)</f>
        <v>27033.039595149236</v>
      </c>
      <c r="K2355" s="10">
        <f t="shared" si="264"/>
        <v>3.1048287573198774E-3</v>
      </c>
      <c r="L2355" s="10">
        <f>+H2355/SUM($F$15:F2355)-1</f>
        <v>2.5423611166131677E-2</v>
      </c>
      <c r="M2355" s="14">
        <f t="shared" si="267"/>
        <v>0</v>
      </c>
      <c r="N2355" s="14">
        <f t="shared" si="265"/>
        <v>3099.0062175905182</v>
      </c>
      <c r="O2355" s="4">
        <f t="shared" si="266"/>
        <v>8.0347281945560294</v>
      </c>
      <c r="P2355" s="14">
        <f>+AVERAGEIF($C$15:C2355,"&lt;&gt;",$B$15:B2355)</f>
        <v>8.1429145299145294</v>
      </c>
    </row>
    <row r="2356" spans="1:16" x14ac:dyDescent="0.25">
      <c r="A2356" s="1">
        <v>43705</v>
      </c>
      <c r="B2356" s="14">
        <v>8.2680000000000007</v>
      </c>
      <c r="G2356">
        <f t="shared" si="262"/>
        <v>26360.285079217691</v>
      </c>
      <c r="H2356">
        <f t="shared" si="263"/>
        <v>25622.583407038328</v>
      </c>
      <c r="I2356" s="5">
        <f t="shared" si="261"/>
        <v>0</v>
      </c>
      <c r="J2356" s="6">
        <f>+H2356+SUM($B$4:$B$5)-SUM($F$15:F2356)</f>
        <v>27122.910775459361</v>
      </c>
      <c r="K2356" s="10">
        <f t="shared" si="264"/>
        <v>3.3244940878291995E-3</v>
      </c>
      <c r="L2356" s="10">
        <f>+H2356/SUM($F$15:F2356)-1</f>
        <v>2.9032942968998388E-2</v>
      </c>
      <c r="M2356" s="14">
        <f t="shared" si="267"/>
        <v>0</v>
      </c>
      <c r="N2356" s="14">
        <f t="shared" si="265"/>
        <v>3099.0062175905182</v>
      </c>
      <c r="O2356" s="4">
        <f t="shared" si="266"/>
        <v>8.0347281945560294</v>
      </c>
      <c r="P2356" s="14">
        <f>+AVERAGEIF($C$15:C2356,"&lt;&gt;",$B$15:B2356)</f>
        <v>8.1429145299145294</v>
      </c>
    </row>
    <row r="2357" spans="1:16" x14ac:dyDescent="0.25">
      <c r="A2357" s="1">
        <v>43706</v>
      </c>
      <c r="B2357" s="14">
        <v>8.3089999999999993</v>
      </c>
      <c r="G2357">
        <f t="shared" si="262"/>
        <v>26491.002506436835</v>
      </c>
      <c r="H2357">
        <f t="shared" si="263"/>
        <v>25749.642661959533</v>
      </c>
      <c r="I2357" s="5">
        <f t="shared" si="261"/>
        <v>0</v>
      </c>
      <c r="J2357" s="6">
        <f>+H2357+SUM($B$4:$B$5)-SUM($F$15:F2357)</f>
        <v>27249.970030380562</v>
      </c>
      <c r="K2357" s="10">
        <f t="shared" si="264"/>
        <v>4.6845729786555435E-3</v>
      </c>
      <c r="L2357" s="10">
        <f>+H2357/SUM($F$15:F2357)-1</f>
        <v>3.4135791379947378E-2</v>
      </c>
      <c r="M2357" s="14">
        <f t="shared" si="267"/>
        <v>0</v>
      </c>
      <c r="N2357" s="14">
        <f t="shared" si="265"/>
        <v>3099.0062175905182</v>
      </c>
      <c r="O2357" s="4">
        <f t="shared" si="266"/>
        <v>8.0347281945560294</v>
      </c>
      <c r="P2357" s="14">
        <f>+AVERAGEIF($C$15:C2357,"&lt;&gt;",$B$15:B2357)</f>
        <v>8.1429145299145294</v>
      </c>
    </row>
    <row r="2358" spans="1:16" x14ac:dyDescent="0.25">
      <c r="A2358" s="1">
        <v>43707</v>
      </c>
      <c r="B2358" s="14">
        <v>8.4329999999999998</v>
      </c>
      <c r="G2358">
        <f t="shared" si="262"/>
        <v>26886.343018026455</v>
      </c>
      <c r="H2358">
        <f t="shared" si="263"/>
        <v>26133.919432940755</v>
      </c>
      <c r="I2358" s="5">
        <f t="shared" si="261"/>
        <v>0</v>
      </c>
      <c r="J2358" s="6">
        <f>+H2358+SUM($B$4:$B$5)-SUM($F$15:F2358)</f>
        <v>27634.246801361787</v>
      </c>
      <c r="K2358" s="10">
        <f t="shared" si="264"/>
        <v>1.4101915361844464E-2</v>
      </c>
      <c r="L2358" s="10">
        <f>+H2358/SUM($F$15:F2358)-1</f>
        <v>4.9568796330135445E-2</v>
      </c>
      <c r="M2358" s="14">
        <f t="shared" si="267"/>
        <v>0</v>
      </c>
      <c r="N2358" s="14">
        <f t="shared" si="265"/>
        <v>3099.0062175905182</v>
      </c>
      <c r="O2358" s="4">
        <f t="shared" si="266"/>
        <v>8.0347281945560294</v>
      </c>
      <c r="P2358" s="14">
        <f>+AVERAGEIF($C$15:C2358,"&lt;&gt;",$B$15:B2358)</f>
        <v>8.1429145299145294</v>
      </c>
    </row>
    <row r="2359" spans="1:16" x14ac:dyDescent="0.25">
      <c r="A2359" s="1">
        <v>43710</v>
      </c>
      <c r="B2359" s="14">
        <v>8.4540000000000006</v>
      </c>
      <c r="G2359">
        <f t="shared" si="262"/>
        <v>26953.295846602119</v>
      </c>
      <c r="H2359">
        <f t="shared" si="263"/>
        <v>26198.998563510158</v>
      </c>
      <c r="I2359" s="5">
        <f t="shared" si="261"/>
        <v>0</v>
      </c>
      <c r="J2359" s="6">
        <f>+H2359+SUM($B$4:$B$5)-SUM($F$15:F2359)</f>
        <v>27699.325931931195</v>
      </c>
      <c r="K2359" s="10">
        <f t="shared" si="264"/>
        <v>2.3550173463096069E-3</v>
      </c>
      <c r="L2359" s="10">
        <f>+H2359/SUM($F$15:F2359)-1</f>
        <v>5.2182450394280488E-2</v>
      </c>
      <c r="M2359" s="14">
        <f t="shared" si="267"/>
        <v>0</v>
      </c>
      <c r="N2359" s="14">
        <f t="shared" si="265"/>
        <v>3099.0062175905182</v>
      </c>
      <c r="O2359" s="4">
        <f t="shared" si="266"/>
        <v>8.0347281945560294</v>
      </c>
      <c r="P2359" s="14">
        <f>+AVERAGEIF($C$15:C2359,"&lt;&gt;",$B$15:B2359)</f>
        <v>8.1429145299145294</v>
      </c>
    </row>
    <row r="2360" spans="1:16" x14ac:dyDescent="0.25">
      <c r="A2360" s="1">
        <v>43711</v>
      </c>
      <c r="B2360" s="14">
        <v>8.3870000000000005</v>
      </c>
      <c r="G2360">
        <f t="shared" si="262"/>
        <v>26739.684441146437</v>
      </c>
      <c r="H2360">
        <f t="shared" si="263"/>
        <v>25991.365146931596</v>
      </c>
      <c r="I2360" s="5">
        <f t="shared" si="261"/>
        <v>0</v>
      </c>
      <c r="J2360" s="6">
        <f>+H2360+SUM($B$4:$B$5)-SUM($F$15:F2360)</f>
        <v>27491.692515352628</v>
      </c>
      <c r="K2360" s="10">
        <f t="shared" si="264"/>
        <v>-7.4959736236472896E-3</v>
      </c>
      <c r="L2360" s="10">
        <f>+H2360/SUM($F$15:F2360)-1</f>
        <v>4.3843649332485191E-2</v>
      </c>
      <c r="M2360" s="14">
        <f t="shared" si="267"/>
        <v>0</v>
      </c>
      <c r="N2360" s="14">
        <f t="shared" si="265"/>
        <v>3099.0062175905182</v>
      </c>
      <c r="O2360" s="4">
        <f t="shared" si="266"/>
        <v>8.0347281945560294</v>
      </c>
      <c r="P2360" s="14">
        <f>+AVERAGEIF($C$15:C2360,"&lt;&gt;",$B$15:B2360)</f>
        <v>8.1429145299145294</v>
      </c>
    </row>
    <row r="2361" spans="1:16" x14ac:dyDescent="0.25">
      <c r="A2361" s="1">
        <v>43712</v>
      </c>
      <c r="B2361" s="14">
        <v>8.4710000000000001</v>
      </c>
      <c r="G2361">
        <f t="shared" si="262"/>
        <v>27007.495755449083</v>
      </c>
      <c r="H2361">
        <f t="shared" si="263"/>
        <v>26251.6816692092</v>
      </c>
      <c r="I2361" s="5">
        <f t="shared" si="261"/>
        <v>0</v>
      </c>
      <c r="J2361" s="6">
        <f>+H2361+SUM($B$4:$B$5)-SUM($F$15:F2361)</f>
        <v>27752.009037630229</v>
      </c>
      <c r="K2361" s="10">
        <f t="shared" si="264"/>
        <v>9.4689158236520576E-3</v>
      </c>
      <c r="L2361" s="10">
        <f>+H2361/SUM($F$15:F2361)-1</f>
        <v>5.4298265589064476E-2</v>
      </c>
      <c r="M2361" s="14">
        <f t="shared" si="267"/>
        <v>0</v>
      </c>
      <c r="N2361" s="14">
        <f t="shared" si="265"/>
        <v>3099.0062175905182</v>
      </c>
      <c r="O2361" s="4">
        <f t="shared" si="266"/>
        <v>8.0347281945560294</v>
      </c>
      <c r="P2361" s="14">
        <f>+AVERAGEIF($C$15:C2361,"&lt;&gt;",$B$15:B2361)</f>
        <v>8.1429145299145294</v>
      </c>
    </row>
    <row r="2362" spans="1:16" x14ac:dyDescent="0.25">
      <c r="A2362" s="1">
        <v>43713</v>
      </c>
      <c r="B2362" s="14">
        <v>8.5630000000000006</v>
      </c>
      <c r="G2362">
        <f t="shared" si="262"/>
        <v>27300.812909209126</v>
      </c>
      <c r="H2362">
        <f t="shared" si="263"/>
        <v>26536.790241227529</v>
      </c>
      <c r="I2362" s="5">
        <f t="shared" si="261"/>
        <v>0</v>
      </c>
      <c r="J2362" s="6">
        <f>+H2362+SUM($B$4:$B$5)-SUM($F$15:F2362)</f>
        <v>28037.117609648561</v>
      </c>
      <c r="K2362" s="10">
        <f t="shared" si="264"/>
        <v>1.0273439001541762E-2</v>
      </c>
      <c r="L2362" s="10">
        <f>+H2362/SUM($F$15:F2362)-1</f>
        <v>6.5748559584365429E-2</v>
      </c>
      <c r="M2362" s="14">
        <f t="shared" si="267"/>
        <v>0</v>
      </c>
      <c r="N2362" s="14">
        <f t="shared" si="265"/>
        <v>3099.0062175905182</v>
      </c>
      <c r="O2362" s="4">
        <f t="shared" si="266"/>
        <v>8.0347281945560294</v>
      </c>
      <c r="P2362" s="14">
        <f>+AVERAGEIF($C$15:C2362,"&lt;&gt;",$B$15:B2362)</f>
        <v>8.1429145299145294</v>
      </c>
    </row>
    <row r="2363" spans="1:16" x14ac:dyDescent="0.25">
      <c r="A2363" s="1">
        <v>43714</v>
      </c>
      <c r="B2363" s="14">
        <v>8.59</v>
      </c>
      <c r="G2363">
        <f t="shared" si="262"/>
        <v>27386.89511737783</v>
      </c>
      <c r="H2363">
        <f t="shared" si="263"/>
        <v>26620.463409102471</v>
      </c>
      <c r="I2363" s="5">
        <f t="shared" si="261"/>
        <v>0</v>
      </c>
      <c r="J2363" s="6">
        <f>+H2363+SUM($B$4:$B$5)-SUM($F$15:F2363)</f>
        <v>28120.790777523503</v>
      </c>
      <c r="K2363" s="10">
        <f t="shared" si="264"/>
        <v>2.9843712552728441E-3</v>
      </c>
      <c r="L2363" s="10">
        <f>+H2363/SUM($F$15:F2363)-1</f>
        <v>6.9108971952551501E-2</v>
      </c>
      <c r="M2363" s="14">
        <f t="shared" si="267"/>
        <v>0</v>
      </c>
      <c r="N2363" s="14">
        <f t="shared" si="265"/>
        <v>3099.0062175905182</v>
      </c>
      <c r="O2363" s="4">
        <f t="shared" si="266"/>
        <v>8.0347281945560294</v>
      </c>
      <c r="P2363" s="14">
        <f>+AVERAGEIF($C$15:C2363,"&lt;&gt;",$B$15:B2363)</f>
        <v>8.1429145299145294</v>
      </c>
    </row>
    <row r="2364" spans="1:16" x14ac:dyDescent="0.25">
      <c r="A2364" s="1">
        <v>43717</v>
      </c>
      <c r="B2364" s="14">
        <v>8.5950000000000006</v>
      </c>
      <c r="G2364">
        <f t="shared" si="262"/>
        <v>27402.836267038703</v>
      </c>
      <c r="H2364">
        <f t="shared" si="263"/>
        <v>26635.958440190425</v>
      </c>
      <c r="I2364" s="5">
        <f t="shared" si="261"/>
        <v>0</v>
      </c>
      <c r="J2364" s="6">
        <f>+H2364+SUM($B$4:$B$5)-SUM($F$15:F2364)</f>
        <v>28136.285808611461</v>
      </c>
      <c r="K2364" s="10">
        <f t="shared" si="264"/>
        <v>5.5101690455816588E-4</v>
      </c>
      <c r="L2364" s="10">
        <f>+H2364/SUM($F$15:F2364)-1</f>
        <v>6.9731270539252543E-2</v>
      </c>
      <c r="M2364" s="14">
        <f t="shared" si="267"/>
        <v>0</v>
      </c>
      <c r="N2364" s="14">
        <f t="shared" si="265"/>
        <v>3099.0062175905182</v>
      </c>
      <c r="O2364" s="4">
        <f t="shared" si="266"/>
        <v>8.0347281945560294</v>
      </c>
      <c r="P2364" s="14">
        <f>+AVERAGEIF($C$15:C2364,"&lt;&gt;",$B$15:B2364)</f>
        <v>8.1429145299145294</v>
      </c>
    </row>
    <row r="2365" spans="1:16" x14ac:dyDescent="0.25">
      <c r="A2365" s="1">
        <v>43718</v>
      </c>
      <c r="B2365" s="14">
        <v>8.5950000000000006</v>
      </c>
      <c r="C2365">
        <f>+$B$3</f>
        <v>200</v>
      </c>
      <c r="D2365" s="7">
        <f>+$D$11</f>
        <v>2.223157894736842</v>
      </c>
      <c r="E2365">
        <v>1.54</v>
      </c>
      <c r="F2365" s="6">
        <f>+C2365-D2365-E2365</f>
        <v>196.23684210526318</v>
      </c>
      <c r="G2365">
        <f t="shared" si="262"/>
        <v>27602.836267038703</v>
      </c>
      <c r="H2365">
        <f t="shared" si="263"/>
        <v>26832.195282295688</v>
      </c>
      <c r="I2365" s="5">
        <f t="shared" si="261"/>
        <v>275000</v>
      </c>
      <c r="J2365" s="6">
        <f>+H2365+SUM($B$4:$B$5)-SUM($F$15:F2365)</f>
        <v>28136.285808611457</v>
      </c>
      <c r="K2365" s="10">
        <f t="shared" si="264"/>
        <v>0</v>
      </c>
      <c r="L2365" s="10">
        <f>+H2365/SUM($F$15:F2365)-1</f>
        <v>6.9186008597621917E-2</v>
      </c>
      <c r="M2365" s="14">
        <f t="shared" si="267"/>
        <v>22.831511588744988</v>
      </c>
      <c r="N2365" s="14">
        <f t="shared" si="265"/>
        <v>3121.8377291792631</v>
      </c>
      <c r="O2365" s="4">
        <f t="shared" si="266"/>
        <v>8.0388257336751447</v>
      </c>
      <c r="P2365" s="14">
        <f>+AVERAGEIF($C$15:C2365,"&lt;&gt;",$B$15:B2365)</f>
        <v>8.1467457627118645</v>
      </c>
    </row>
    <row r="2366" spans="1:16" x14ac:dyDescent="0.25">
      <c r="A2366" s="1">
        <v>43719</v>
      </c>
      <c r="B2366" s="14">
        <v>8.6969999999999992</v>
      </c>
      <c r="G2366">
        <f t="shared" si="262"/>
        <v>27930.409193069878</v>
      </c>
      <c r="H2366">
        <f t="shared" si="263"/>
        <v>27150.62273067197</v>
      </c>
      <c r="I2366" s="5">
        <f t="shared" si="261"/>
        <v>0</v>
      </c>
      <c r="J2366" s="6">
        <f>+H2366+SUM($B$4:$B$5)-SUM($F$15:F2366)</f>
        <v>28454.713256987736</v>
      </c>
      <c r="K2366" s="10">
        <f t="shared" si="264"/>
        <v>1.1317323492598952E-2</v>
      </c>
      <c r="L2366" s="10">
        <f>+H2366/SUM($F$15:F2366)-1</f>
        <v>8.1874428943981004E-2</v>
      </c>
      <c r="M2366" s="14">
        <f t="shared" si="267"/>
        <v>0</v>
      </c>
      <c r="N2366" s="14">
        <f t="shared" si="265"/>
        <v>3121.8377291792631</v>
      </c>
      <c r="O2366" s="4">
        <f t="shared" si="266"/>
        <v>8.0388257336751447</v>
      </c>
      <c r="P2366" s="14">
        <f>+AVERAGEIF($C$15:C2366,"&lt;&gt;",$B$15:B2366)</f>
        <v>8.1467457627118645</v>
      </c>
    </row>
    <row r="2367" spans="1:16" x14ac:dyDescent="0.25">
      <c r="A2367" s="1">
        <v>43720</v>
      </c>
      <c r="B2367" s="14">
        <v>8.7309999999999999</v>
      </c>
      <c r="G2367">
        <f t="shared" si="262"/>
        <v>28039.600168413603</v>
      </c>
      <c r="H2367">
        <f t="shared" si="263"/>
        <v>27256.765213464067</v>
      </c>
      <c r="I2367" s="5">
        <f t="shared" si="261"/>
        <v>0</v>
      </c>
      <c r="J2367" s="6">
        <f>+H2367+SUM($B$4:$B$5)-SUM($F$15:F2367)</f>
        <v>28560.855739779836</v>
      </c>
      <c r="K2367" s="10">
        <f t="shared" si="264"/>
        <v>3.7302250011614912E-3</v>
      </c>
      <c r="L2367" s="10">
        <f>+H2367/SUM($F$15:F2367)-1</f>
        <v>8.610390239276744E-2</v>
      </c>
      <c r="M2367" s="14">
        <f t="shared" si="267"/>
        <v>0</v>
      </c>
      <c r="N2367" s="14">
        <f t="shared" si="265"/>
        <v>3121.8377291792631</v>
      </c>
      <c r="O2367" s="4">
        <f t="shared" si="266"/>
        <v>8.0388257336751447</v>
      </c>
      <c r="P2367" s="14">
        <f>+AVERAGEIF($C$15:C2367,"&lt;&gt;",$B$15:B2367)</f>
        <v>8.1467457627118645</v>
      </c>
    </row>
    <row r="2368" spans="1:16" x14ac:dyDescent="0.25">
      <c r="A2368" s="1">
        <v>43721</v>
      </c>
      <c r="B2368" s="14">
        <v>8.7260000000000009</v>
      </c>
      <c r="G2368">
        <f t="shared" si="262"/>
        <v>28023.54267203953</v>
      </c>
      <c r="H2368">
        <f t="shared" si="263"/>
        <v>27241.156024818174</v>
      </c>
      <c r="I2368" s="5">
        <f t="shared" si="261"/>
        <v>0</v>
      </c>
      <c r="J2368" s="6">
        <f>+H2368+SUM($B$4:$B$5)-SUM($F$15:F2368)</f>
        <v>28545.246551133947</v>
      </c>
      <c r="K2368" s="10">
        <f t="shared" si="264"/>
        <v>-5.4652384326669967E-4</v>
      </c>
      <c r="L2368" s="10">
        <f>+H2368/SUM($F$15:F2368)-1</f>
        <v>8.5481921003240258E-2</v>
      </c>
      <c r="M2368" s="14">
        <f t="shared" si="267"/>
        <v>0</v>
      </c>
      <c r="N2368" s="14">
        <f t="shared" si="265"/>
        <v>3121.8377291792631</v>
      </c>
      <c r="O2368" s="4">
        <f t="shared" si="266"/>
        <v>8.0388257336751447</v>
      </c>
      <c r="P2368" s="14">
        <f>+AVERAGEIF($C$15:C2368,"&lt;&gt;",$B$15:B2368)</f>
        <v>8.1467457627118645</v>
      </c>
    </row>
    <row r="2369" spans="1:16" x14ac:dyDescent="0.25">
      <c r="A2369" s="1">
        <v>43724</v>
      </c>
      <c r="B2369" s="14">
        <v>8.7810000000000006</v>
      </c>
      <c r="G2369">
        <f t="shared" si="262"/>
        <v>28200.175132154378</v>
      </c>
      <c r="H2369">
        <f t="shared" si="263"/>
        <v>27412.857099923032</v>
      </c>
      <c r="I2369" s="5">
        <f t="shared" si="261"/>
        <v>0</v>
      </c>
      <c r="J2369" s="6">
        <f>+H2369+SUM($B$4:$B$5)-SUM($F$15:F2369)</f>
        <v>28716.947626238798</v>
      </c>
      <c r="K2369" s="10">
        <f t="shared" si="264"/>
        <v>6.0150496439845824E-3</v>
      </c>
      <c r="L2369" s="10">
        <f>+H2369/SUM($F$15:F2369)-1</f>
        <v>9.2323716288041702E-2</v>
      </c>
      <c r="M2369" s="14">
        <f t="shared" si="267"/>
        <v>0</v>
      </c>
      <c r="N2369" s="14">
        <f t="shared" si="265"/>
        <v>3121.8377291792631</v>
      </c>
      <c r="O2369" s="4">
        <f t="shared" si="266"/>
        <v>8.0388257336751447</v>
      </c>
      <c r="P2369" s="14">
        <f>+AVERAGEIF($C$15:C2369,"&lt;&gt;",$B$15:B2369)</f>
        <v>8.1467457627118645</v>
      </c>
    </row>
    <row r="2370" spans="1:16" x14ac:dyDescent="0.25">
      <c r="A2370" s="1">
        <v>43725</v>
      </c>
      <c r="B2370" s="14">
        <v>8.6920000000000002</v>
      </c>
      <c r="G2370">
        <f t="shared" si="262"/>
        <v>27914.351696695801</v>
      </c>
      <c r="H2370">
        <f t="shared" si="263"/>
        <v>27135.013542026078</v>
      </c>
      <c r="I2370" s="5">
        <f t="shared" si="261"/>
        <v>0</v>
      </c>
      <c r="J2370" s="6">
        <f>+H2370+SUM($B$4:$B$5)-SUM($F$15:F2370)</f>
        <v>28439.104068341847</v>
      </c>
      <c r="K2370" s="10">
        <f t="shared" si="264"/>
        <v>-9.6752468790618495E-3</v>
      </c>
      <c r="L2370" s="10">
        <f>+H2370/SUM($F$15:F2370)-1</f>
        <v>8.1252447554453822E-2</v>
      </c>
      <c r="M2370" s="14">
        <f t="shared" si="267"/>
        <v>0</v>
      </c>
      <c r="N2370" s="14">
        <f t="shared" si="265"/>
        <v>3121.8377291792631</v>
      </c>
      <c r="O2370" s="4">
        <f t="shared" si="266"/>
        <v>8.0388257336751447</v>
      </c>
      <c r="P2370" s="14">
        <f>+AVERAGEIF($C$15:C2370,"&lt;&gt;",$B$15:B2370)</f>
        <v>8.1467457627118645</v>
      </c>
    </row>
    <row r="2371" spans="1:16" x14ac:dyDescent="0.25">
      <c r="A2371" s="1">
        <v>43726</v>
      </c>
      <c r="B2371" s="14">
        <v>8.6790000000000003</v>
      </c>
      <c r="G2371">
        <f t="shared" si="262"/>
        <v>27872.602206123203</v>
      </c>
      <c r="H2371">
        <f t="shared" si="263"/>
        <v>27094.42965154675</v>
      </c>
      <c r="I2371" s="5">
        <f t="shared" si="261"/>
        <v>0</v>
      </c>
      <c r="J2371" s="6">
        <f>+H2371+SUM($B$4:$B$5)-SUM($F$15:F2371)</f>
        <v>28398.52017786252</v>
      </c>
      <c r="K2371" s="10">
        <f t="shared" si="264"/>
        <v>-1.4270453239947356E-3</v>
      </c>
      <c r="L2371" s="10">
        <f>+H2371/SUM($F$15:F2371)-1</f>
        <v>7.9635295941682616E-2</v>
      </c>
      <c r="M2371" s="14">
        <f t="shared" si="267"/>
        <v>0</v>
      </c>
      <c r="N2371" s="14">
        <f t="shared" si="265"/>
        <v>3121.8377291792631</v>
      </c>
      <c r="O2371" s="4">
        <f t="shared" si="266"/>
        <v>8.0388257336751447</v>
      </c>
      <c r="P2371" s="14">
        <f>+AVERAGEIF($C$15:C2371,"&lt;&gt;",$B$15:B2371)</f>
        <v>8.1467457627118645</v>
      </c>
    </row>
    <row r="2372" spans="1:16" x14ac:dyDescent="0.25">
      <c r="A2372" s="1">
        <v>43727</v>
      </c>
      <c r="B2372" s="14">
        <v>8.6430000000000007</v>
      </c>
      <c r="G2372">
        <f t="shared" si="262"/>
        <v>27756.988232229847</v>
      </c>
      <c r="H2372">
        <f t="shared" si="263"/>
        <v>26982.043493296296</v>
      </c>
      <c r="I2372" s="5">
        <f t="shared" si="261"/>
        <v>0</v>
      </c>
      <c r="J2372" s="6">
        <f>+H2372+SUM($B$4:$B$5)-SUM($F$15:F2372)</f>
        <v>28286.134019612065</v>
      </c>
      <c r="K2372" s="10">
        <f t="shared" si="264"/>
        <v>-3.9574653026485107E-3</v>
      </c>
      <c r="L2372" s="10">
        <f>+H2372/SUM($F$15:F2372)-1</f>
        <v>7.5157029937085174E-2</v>
      </c>
      <c r="M2372" s="14">
        <f t="shared" si="267"/>
        <v>0</v>
      </c>
      <c r="N2372" s="14">
        <f t="shared" si="265"/>
        <v>3121.8377291792631</v>
      </c>
      <c r="O2372" s="4">
        <f t="shared" si="266"/>
        <v>8.0388257336751447</v>
      </c>
      <c r="P2372" s="14">
        <f>+AVERAGEIF($C$15:C2372,"&lt;&gt;",$B$15:B2372)</f>
        <v>8.1467457627118645</v>
      </c>
    </row>
    <row r="2373" spans="1:16" x14ac:dyDescent="0.25">
      <c r="A2373" s="1">
        <v>43728</v>
      </c>
      <c r="B2373" s="14">
        <v>8.702</v>
      </c>
      <c r="G2373">
        <f t="shared" si="262"/>
        <v>27946.466689443954</v>
      </c>
      <c r="H2373">
        <f t="shared" si="263"/>
        <v>27166.231919317866</v>
      </c>
      <c r="I2373" s="5">
        <f t="shared" si="261"/>
        <v>0</v>
      </c>
      <c r="J2373" s="6">
        <f>+H2373+SUM($B$4:$B$5)-SUM($F$15:F2373)</f>
        <v>28470.322445633639</v>
      </c>
      <c r="K2373" s="10">
        <f t="shared" si="264"/>
        <v>6.5116154047020203E-3</v>
      </c>
      <c r="L2373" s="10">
        <f>+H2373/SUM($F$15:F2373)-1</f>
        <v>8.2496410333508408E-2</v>
      </c>
      <c r="M2373" s="14">
        <f t="shared" si="267"/>
        <v>0</v>
      </c>
      <c r="N2373" s="14">
        <f t="shared" si="265"/>
        <v>3121.8377291792631</v>
      </c>
      <c r="O2373" s="4">
        <f t="shared" si="266"/>
        <v>8.0388257336751447</v>
      </c>
      <c r="P2373" s="14">
        <f>+AVERAGEIF($C$15:C2373,"&lt;&gt;",$B$15:B2373)</f>
        <v>8.1467457627118645</v>
      </c>
    </row>
    <row r="2374" spans="1:16" x14ac:dyDescent="0.25">
      <c r="A2374" s="1">
        <v>43731</v>
      </c>
      <c r="B2374" s="14">
        <v>8.67</v>
      </c>
      <c r="G2374">
        <f t="shared" si="262"/>
        <v>27843.698712649861</v>
      </c>
      <c r="H2374">
        <f t="shared" si="263"/>
        <v>27066.333111984131</v>
      </c>
      <c r="I2374" s="5">
        <f t="shared" si="261"/>
        <v>0</v>
      </c>
      <c r="J2374" s="6">
        <f>+H2374+SUM($B$4:$B$5)-SUM($F$15:F2374)</f>
        <v>28370.423638299901</v>
      </c>
      <c r="K2374" s="10">
        <f t="shared" si="264"/>
        <v>-3.5088751637605275E-3</v>
      </c>
      <c r="L2374" s="10">
        <f>+H2374/SUM($F$15:F2374)-1</f>
        <v>7.8515729440532978E-2</v>
      </c>
      <c r="M2374" s="14">
        <f t="shared" si="267"/>
        <v>0</v>
      </c>
      <c r="N2374" s="14">
        <f t="shared" si="265"/>
        <v>3121.8377291792631</v>
      </c>
      <c r="O2374" s="4">
        <f t="shared" si="266"/>
        <v>8.0388257336751447</v>
      </c>
      <c r="P2374" s="14">
        <f>+AVERAGEIF($C$15:C2374,"&lt;&gt;",$B$15:B2374)</f>
        <v>8.1467457627118645</v>
      </c>
    </row>
    <row r="2375" spans="1:16" x14ac:dyDescent="0.25">
      <c r="A2375" s="1">
        <v>43732</v>
      </c>
      <c r="B2375" s="14">
        <v>8.6340000000000003</v>
      </c>
      <c r="G2375">
        <f t="shared" si="262"/>
        <v>27728.084738756505</v>
      </c>
      <c r="H2375">
        <f t="shared" si="263"/>
        <v>26953.946953733681</v>
      </c>
      <c r="I2375" s="5">
        <f t="shared" si="261"/>
        <v>0</v>
      </c>
      <c r="J2375" s="6">
        <f>+H2375+SUM($B$4:$B$5)-SUM($F$15:F2375)</f>
        <v>28258.037480049454</v>
      </c>
      <c r="K2375" s="10">
        <f t="shared" si="264"/>
        <v>-3.9613845631379929E-3</v>
      </c>
      <c r="L2375" s="10">
        <f>+H2375/SUM($F$15:F2375)-1</f>
        <v>7.4037463435935758E-2</v>
      </c>
      <c r="M2375" s="14">
        <f t="shared" si="267"/>
        <v>0</v>
      </c>
      <c r="N2375" s="14">
        <f t="shared" si="265"/>
        <v>3121.8377291792631</v>
      </c>
      <c r="O2375" s="4">
        <f t="shared" si="266"/>
        <v>8.0388257336751447</v>
      </c>
      <c r="P2375" s="14">
        <f>+AVERAGEIF($C$15:C2375,"&lt;&gt;",$B$15:B2375)</f>
        <v>8.1467457627118645</v>
      </c>
    </row>
    <row r="2376" spans="1:16" x14ac:dyDescent="0.25">
      <c r="A2376" s="1">
        <v>43733</v>
      </c>
      <c r="B2376" s="14">
        <v>8.6170000000000009</v>
      </c>
      <c r="G2376">
        <f t="shared" si="262"/>
        <v>27673.489251084644</v>
      </c>
      <c r="H2376">
        <f t="shared" si="263"/>
        <v>26900.875712337634</v>
      </c>
      <c r="I2376" s="5">
        <f t="shared" si="261"/>
        <v>0</v>
      </c>
      <c r="J2376" s="6">
        <f>+H2376+SUM($B$4:$B$5)-SUM($F$15:F2376)</f>
        <v>28204.966238653404</v>
      </c>
      <c r="K2376" s="10">
        <f t="shared" si="264"/>
        <v>-1.8780936727654796E-3</v>
      </c>
      <c r="L2376" s="10">
        <f>+H2376/SUM($F$15:F2376)-1</f>
        <v>7.1922726711542539E-2</v>
      </c>
      <c r="M2376" s="14">
        <f t="shared" si="267"/>
        <v>0</v>
      </c>
      <c r="N2376" s="14">
        <f t="shared" si="265"/>
        <v>3121.8377291792631</v>
      </c>
      <c r="O2376" s="4">
        <f t="shared" si="266"/>
        <v>8.0388257336751447</v>
      </c>
      <c r="P2376" s="14">
        <f>+AVERAGEIF($C$15:C2376,"&lt;&gt;",$B$15:B2376)</f>
        <v>8.1467457627118645</v>
      </c>
    </row>
    <row r="2377" spans="1:16" x14ac:dyDescent="0.25">
      <c r="A2377" s="1">
        <v>43734</v>
      </c>
      <c r="B2377" s="14">
        <v>8.6609999999999996</v>
      </c>
      <c r="G2377">
        <f t="shared" si="262"/>
        <v>27814.795219176518</v>
      </c>
      <c r="H2377">
        <f t="shared" si="263"/>
        <v>27038.236572421516</v>
      </c>
      <c r="I2377" s="5">
        <f t="shared" si="261"/>
        <v>0</v>
      </c>
      <c r="J2377" s="6">
        <f>+H2377+SUM($B$4:$B$5)-SUM($F$15:F2377)</f>
        <v>28342.327098737289</v>
      </c>
      <c r="K2377" s="10">
        <f t="shared" si="264"/>
        <v>4.8700948237845321E-3</v>
      </c>
      <c r="L2377" s="10">
        <f>+H2377/SUM($F$15:F2377)-1</f>
        <v>7.7396162939383562E-2</v>
      </c>
      <c r="M2377" s="14">
        <f t="shared" si="267"/>
        <v>0</v>
      </c>
      <c r="N2377" s="14">
        <f t="shared" si="265"/>
        <v>3121.8377291792631</v>
      </c>
      <c r="O2377" s="4">
        <f t="shared" si="266"/>
        <v>8.0388257336751447</v>
      </c>
      <c r="P2377" s="14">
        <f>+AVERAGEIF($C$15:C2377,"&lt;&gt;",$B$15:B2377)</f>
        <v>8.1467457627118645</v>
      </c>
    </row>
    <row r="2378" spans="1:16" x14ac:dyDescent="0.25">
      <c r="A2378" s="1">
        <v>43735</v>
      </c>
      <c r="B2378" s="14">
        <v>8.5779999999999994</v>
      </c>
      <c r="G2378">
        <f t="shared" si="262"/>
        <v>27548.240779366835</v>
      </c>
      <c r="H2378">
        <f t="shared" si="263"/>
        <v>26779.124040899638</v>
      </c>
      <c r="I2378" s="5">
        <f t="shared" si="261"/>
        <v>0</v>
      </c>
      <c r="J2378" s="6">
        <f>+H2378+SUM($B$4:$B$5)-SUM($F$15:F2378)</f>
        <v>28083.214567215407</v>
      </c>
      <c r="K2378" s="10">
        <f t="shared" si="264"/>
        <v>-9.1422461754534501E-3</v>
      </c>
      <c r="L2378" s="10">
        <f>+H2378/SUM($F$15:F2378)-1</f>
        <v>6.7071271873228477E-2</v>
      </c>
      <c r="M2378" s="14">
        <f t="shared" si="267"/>
        <v>0</v>
      </c>
      <c r="N2378" s="14">
        <f t="shared" si="265"/>
        <v>3121.8377291792631</v>
      </c>
      <c r="O2378" s="4">
        <f t="shared" si="266"/>
        <v>8.0388257336751447</v>
      </c>
      <c r="P2378" s="14">
        <f>+AVERAGEIF($C$15:C2378,"&lt;&gt;",$B$15:B2378)</f>
        <v>8.1467457627118645</v>
      </c>
    </row>
    <row r="2379" spans="1:16" x14ac:dyDescent="0.25">
      <c r="A2379" s="1">
        <v>43738</v>
      </c>
      <c r="B2379" s="14">
        <v>8.6029999999999998</v>
      </c>
      <c r="G2379">
        <f t="shared" si="262"/>
        <v>27628.528261237221</v>
      </c>
      <c r="H2379">
        <f t="shared" si="263"/>
        <v>26857.169984129119</v>
      </c>
      <c r="I2379" s="5">
        <f t="shared" si="261"/>
        <v>0</v>
      </c>
      <c r="J2379" s="6">
        <f>+H2379+SUM($B$4:$B$5)-SUM($F$15:F2379)</f>
        <v>28161.260510444888</v>
      </c>
      <c r="K2379" s="10">
        <f t="shared" si="264"/>
        <v>2.7790957848747855E-3</v>
      </c>
      <c r="L2379" s="10">
        <f>+H2379/SUM($F$15:F2379)-1</f>
        <v>7.0181178820865719E-2</v>
      </c>
      <c r="M2379" s="14">
        <f t="shared" si="267"/>
        <v>0</v>
      </c>
      <c r="N2379" s="14">
        <f t="shared" si="265"/>
        <v>3121.8377291792631</v>
      </c>
      <c r="O2379" s="4">
        <f t="shared" si="266"/>
        <v>8.0388257336751447</v>
      </c>
      <c r="P2379" s="14">
        <f>+AVERAGEIF($C$15:C2379,"&lt;&gt;",$B$15:B2379)</f>
        <v>8.1467457627118645</v>
      </c>
    </row>
    <row r="2380" spans="1:16" x14ac:dyDescent="0.25">
      <c r="A2380" s="1">
        <v>43739</v>
      </c>
      <c r="B2380" s="14">
        <v>8.5660000000000007</v>
      </c>
      <c r="G2380">
        <f t="shared" si="262"/>
        <v>27509.702788069051</v>
      </c>
      <c r="H2380">
        <f t="shared" si="263"/>
        <v>26741.661988149488</v>
      </c>
      <c r="I2380" s="5">
        <f t="shared" si="261"/>
        <v>0</v>
      </c>
      <c r="J2380" s="6">
        <f>+H2380+SUM($B$4:$B$5)-SUM($F$15:F2380)</f>
        <v>28045.752514465254</v>
      </c>
      <c r="K2380" s="10">
        <f t="shared" si="264"/>
        <v>-4.1016628476837624E-3</v>
      </c>
      <c r="L2380" s="10">
        <f>+H2380/SUM($F$15:F2380)-1</f>
        <v>6.5578516538362885E-2</v>
      </c>
      <c r="M2380" s="14">
        <f t="shared" si="267"/>
        <v>0</v>
      </c>
      <c r="N2380" s="14">
        <f t="shared" si="265"/>
        <v>3121.8377291792631</v>
      </c>
      <c r="O2380" s="4">
        <f t="shared" si="266"/>
        <v>8.0388257336751447</v>
      </c>
      <c r="P2380" s="14">
        <f>+AVERAGEIF($C$15:C2380,"&lt;&gt;",$B$15:B2380)</f>
        <v>8.1467457627118645</v>
      </c>
    </row>
    <row r="2381" spans="1:16" x14ac:dyDescent="0.25">
      <c r="A2381" s="1">
        <v>43740</v>
      </c>
      <c r="B2381" s="14">
        <v>8.4860000000000007</v>
      </c>
      <c r="G2381">
        <f t="shared" si="262"/>
        <v>27252.782846083817</v>
      </c>
      <c r="H2381">
        <f t="shared" si="263"/>
        <v>26491.914969815149</v>
      </c>
      <c r="I2381" s="5">
        <f t="shared" si="261"/>
        <v>0</v>
      </c>
      <c r="J2381" s="6">
        <f>+H2381+SUM($B$4:$B$5)-SUM($F$15:F2381)</f>
        <v>27796.005496130914</v>
      </c>
      <c r="K2381" s="10">
        <f t="shared" si="264"/>
        <v>-8.9049854592251343E-3</v>
      </c>
      <c r="L2381" s="10">
        <f>+H2381/SUM($F$15:F2381)-1</f>
        <v>5.5626814305924199E-2</v>
      </c>
      <c r="M2381" s="14">
        <f t="shared" si="267"/>
        <v>0</v>
      </c>
      <c r="N2381" s="14">
        <f t="shared" si="265"/>
        <v>3121.8377291792631</v>
      </c>
      <c r="O2381" s="4">
        <f t="shared" si="266"/>
        <v>8.0388257336751447</v>
      </c>
      <c r="P2381" s="14">
        <f>+AVERAGEIF($C$15:C2381,"&lt;&gt;",$B$15:B2381)</f>
        <v>8.1467457627118645</v>
      </c>
    </row>
    <row r="2382" spans="1:16" x14ac:dyDescent="0.25">
      <c r="A2382" s="1">
        <v>43741</v>
      </c>
      <c r="B2382" s="14">
        <v>8.49</v>
      </c>
      <c r="G2382">
        <f t="shared" si="262"/>
        <v>27265.62884318308</v>
      </c>
      <c r="H2382">
        <f t="shared" si="263"/>
        <v>26504.402320731868</v>
      </c>
      <c r="I2382" s="5">
        <f t="shared" si="261"/>
        <v>0</v>
      </c>
      <c r="J2382" s="6">
        <f>+H2382+SUM($B$4:$B$5)-SUM($F$15:F2382)</f>
        <v>27808.492847047637</v>
      </c>
      <c r="K2382" s="10">
        <f t="shared" si="264"/>
        <v>4.4924983622052217E-4</v>
      </c>
      <c r="L2382" s="10">
        <f>+H2382/SUM($F$15:F2382)-1</f>
        <v>5.6124399417546211E-2</v>
      </c>
      <c r="M2382" s="14">
        <f t="shared" si="267"/>
        <v>0</v>
      </c>
      <c r="N2382" s="14">
        <f t="shared" si="265"/>
        <v>3121.8377291792631</v>
      </c>
      <c r="O2382" s="4">
        <f t="shared" si="266"/>
        <v>8.0388257336751447</v>
      </c>
      <c r="P2382" s="14">
        <f>+AVERAGEIF($C$15:C2382,"&lt;&gt;",$B$15:B2382)</f>
        <v>8.1467457627118645</v>
      </c>
    </row>
    <row r="2383" spans="1:16" x14ac:dyDescent="0.25">
      <c r="A2383" s="1">
        <v>43742</v>
      </c>
      <c r="B2383" s="14">
        <v>8.5210000000000008</v>
      </c>
      <c r="G2383">
        <f t="shared" si="262"/>
        <v>27365.18532070236</v>
      </c>
      <c r="H2383">
        <f t="shared" si="263"/>
        <v>26601.179290336426</v>
      </c>
      <c r="I2383" s="5">
        <f t="shared" si="261"/>
        <v>0</v>
      </c>
      <c r="J2383" s="6">
        <f>+H2383+SUM($B$4:$B$5)-SUM($F$15:F2383)</f>
        <v>27905.269816652195</v>
      </c>
      <c r="K2383" s="10">
        <f t="shared" si="264"/>
        <v>3.480122786116091E-3</v>
      </c>
      <c r="L2383" s="10">
        <f>+H2383/SUM($F$15:F2383)-1</f>
        <v>5.9980684032616249E-2</v>
      </c>
      <c r="M2383" s="14">
        <f t="shared" si="267"/>
        <v>0</v>
      </c>
      <c r="N2383" s="14">
        <f t="shared" si="265"/>
        <v>3121.8377291792631</v>
      </c>
      <c r="O2383" s="4">
        <f t="shared" si="266"/>
        <v>8.0388257336751447</v>
      </c>
      <c r="P2383" s="14">
        <f>+AVERAGEIF($C$15:C2383,"&lt;&gt;",$B$15:B2383)</f>
        <v>8.1467457627118645</v>
      </c>
    </row>
    <row r="2384" spans="1:16" x14ac:dyDescent="0.25">
      <c r="A2384" s="1">
        <v>43745</v>
      </c>
      <c r="B2384" s="14">
        <v>8.4909999999999997</v>
      </c>
      <c r="G2384">
        <f t="shared" si="262"/>
        <v>27268.840342457894</v>
      </c>
      <c r="H2384">
        <f t="shared" si="263"/>
        <v>26507.524158461045</v>
      </c>
      <c r="I2384" s="5">
        <f t="shared" ref="I2384:I2447" si="268">+C2384*(MAX($A:$A)-A2384)</f>
        <v>0</v>
      </c>
      <c r="J2384" s="6">
        <f>+H2384+SUM($B$4:$B$5)-SUM($F$15:F2384)</f>
        <v>27811.614684776818</v>
      </c>
      <c r="K2384" s="10">
        <f t="shared" si="264"/>
        <v>-3.3561808393441916E-3</v>
      </c>
      <c r="L2384" s="10">
        <f>+H2384/SUM($F$15:F2384)-1</f>
        <v>5.6248795695451603E-2</v>
      </c>
      <c r="M2384" s="14">
        <f t="shared" si="267"/>
        <v>0</v>
      </c>
      <c r="N2384" s="14">
        <f t="shared" si="265"/>
        <v>3121.8377291792631</v>
      </c>
      <c r="O2384" s="4">
        <f t="shared" si="266"/>
        <v>8.0388257336751447</v>
      </c>
      <c r="P2384" s="14">
        <f>+AVERAGEIF($C$15:C2384,"&lt;&gt;",$B$15:B2384)</f>
        <v>8.1467457627118645</v>
      </c>
    </row>
    <row r="2385" spans="1:16" x14ac:dyDescent="0.25">
      <c r="A2385" s="1">
        <v>43746</v>
      </c>
      <c r="B2385" s="14">
        <v>8.5050000000000008</v>
      </c>
      <c r="C2385">
        <f>+$B$3</f>
        <v>200</v>
      </c>
      <c r="D2385" s="7">
        <f>+$D$11</f>
        <v>2.223157894736842</v>
      </c>
      <c r="E2385">
        <v>1.54</v>
      </c>
      <c r="F2385" s="6">
        <f>+C2385-D2385-E2385</f>
        <v>196.23684210526318</v>
      </c>
      <c r="G2385">
        <f t="shared" ref="G2385:G2448" si="269">+(B2385/B2384*G2384)+C2385</f>
        <v>27513.801332305309</v>
      </c>
      <c r="H2385">
        <f t="shared" ref="H2385:H2448" si="270">+(B2385/B2384*H2384)+F2385</f>
        <v>26747.46672877482</v>
      </c>
      <c r="I2385" s="5">
        <f t="shared" si="268"/>
        <v>269400</v>
      </c>
      <c r="J2385" s="6">
        <f>+H2385+SUM($B$4:$B$5)-SUM($F$15:F2385)</f>
        <v>27855.320412985322</v>
      </c>
      <c r="K2385" s="10">
        <f t="shared" ref="K2385:K2448" si="271">+J2385/J2384-1</f>
        <v>1.5714919361524693E-3</v>
      </c>
      <c r="L2385" s="10">
        <f>+H2385/SUM($F$15:F2385)-1</f>
        <v>5.7540407793576387E-2</v>
      </c>
      <c r="M2385" s="14">
        <f t="shared" si="267"/>
        <v>23.073114885980385</v>
      </c>
      <c r="N2385" s="14">
        <f t="shared" ref="N2385:N2448" si="272">+M2385+N2384</f>
        <v>3144.9108440652435</v>
      </c>
      <c r="O2385" s="4">
        <f t="shared" ref="O2385:O2448" si="273">((O2384*N2384)+(B2385*M2385))/N2385</f>
        <v>8.0422458918090705</v>
      </c>
      <c r="P2385" s="14">
        <f>+AVERAGEIF($C$15:C2385,"&lt;&gt;",$B$15:B2385)</f>
        <v>8.1497563025210091</v>
      </c>
    </row>
    <row r="2386" spans="1:16" x14ac:dyDescent="0.25">
      <c r="A2386" s="1">
        <v>43747</v>
      </c>
      <c r="B2386" s="14">
        <v>8.4969999999999999</v>
      </c>
      <c r="G2386">
        <f t="shared" si="269"/>
        <v>27487.921213474212</v>
      </c>
      <c r="H2386">
        <f t="shared" si="270"/>
        <v>26722.307442022295</v>
      </c>
      <c r="I2386" s="5">
        <f t="shared" si="268"/>
        <v>0</v>
      </c>
      <c r="J2386" s="6">
        <f>+H2386+SUM($B$4:$B$5)-SUM($F$15:F2386)</f>
        <v>27830.161126232804</v>
      </c>
      <c r="K2386" s="10">
        <f t="shared" si="271"/>
        <v>-9.0321297258488809E-4</v>
      </c>
      <c r="L2386" s="10">
        <f>+H2386/SUM($F$15:F2386)-1</f>
        <v>5.6545660790360497E-2</v>
      </c>
      <c r="M2386" s="14">
        <f t="shared" si="267"/>
        <v>0</v>
      </c>
      <c r="N2386" s="14">
        <f t="shared" si="272"/>
        <v>3144.9108440652435</v>
      </c>
      <c r="O2386" s="4">
        <f t="shared" si="273"/>
        <v>8.0422458918090705</v>
      </c>
      <c r="P2386" s="14">
        <f>+AVERAGEIF($C$15:C2386,"&lt;&gt;",$B$15:B2386)</f>
        <v>8.1497563025210091</v>
      </c>
    </row>
    <row r="2387" spans="1:16" x14ac:dyDescent="0.25">
      <c r="A2387" s="1">
        <v>43748</v>
      </c>
      <c r="B2387" s="14">
        <v>8.4870000000000001</v>
      </c>
      <c r="G2387">
        <f t="shared" si="269"/>
        <v>27455.571064935346</v>
      </c>
      <c r="H2387">
        <f t="shared" si="270"/>
        <v>26690.85833358164</v>
      </c>
      <c r="I2387" s="5">
        <f t="shared" si="268"/>
        <v>0</v>
      </c>
      <c r="J2387" s="6">
        <f>+H2387+SUM($B$4:$B$5)-SUM($F$15:F2387)</f>
        <v>27798.712017792142</v>
      </c>
      <c r="K2387" s="10">
        <f t="shared" si="271"/>
        <v>-1.1300368797009241E-3</v>
      </c>
      <c r="L2387" s="10">
        <f>+H2387/SUM($F$15:F2387)-1</f>
        <v>5.5302227036341023E-2</v>
      </c>
      <c r="M2387" s="14">
        <f t="shared" ref="M2387:M2450" si="274">+F2387/B2387</f>
        <v>0</v>
      </c>
      <c r="N2387" s="14">
        <f t="shared" si="272"/>
        <v>3144.9108440652435</v>
      </c>
      <c r="O2387" s="4">
        <f t="shared" si="273"/>
        <v>8.0422458918090705</v>
      </c>
      <c r="P2387" s="14">
        <f>+AVERAGEIF($C$15:C2387,"&lt;&gt;",$B$15:B2387)</f>
        <v>8.1497563025210091</v>
      </c>
    </row>
    <row r="2388" spans="1:16" x14ac:dyDescent="0.25">
      <c r="A2388" s="1">
        <v>43749</v>
      </c>
      <c r="B2388" s="14">
        <v>8.577</v>
      </c>
      <c r="G2388">
        <f t="shared" si="269"/>
        <v>27746.722401785137</v>
      </c>
      <c r="H2388">
        <f t="shared" si="270"/>
        <v>26973.900309547509</v>
      </c>
      <c r="I2388" s="5">
        <f t="shared" si="268"/>
        <v>0</v>
      </c>
      <c r="J2388" s="6">
        <f>+H2388+SUM($B$4:$B$5)-SUM($F$15:F2388)</f>
        <v>28081.753993758011</v>
      </c>
      <c r="K2388" s="10">
        <f t="shared" si="271"/>
        <v>1.0181837769487778E-2</v>
      </c>
      <c r="L2388" s="10">
        <f>+H2388/SUM($F$15:F2388)-1</f>
        <v>6.6493130822516289E-2</v>
      </c>
      <c r="M2388" s="14">
        <f t="shared" si="274"/>
        <v>0</v>
      </c>
      <c r="N2388" s="14">
        <f t="shared" si="272"/>
        <v>3144.9108440652435</v>
      </c>
      <c r="O2388" s="4">
        <f t="shared" si="273"/>
        <v>8.0422458918090705</v>
      </c>
      <c r="P2388" s="14">
        <f>+AVERAGEIF($C$15:C2388,"&lt;&gt;",$B$15:B2388)</f>
        <v>8.1497563025210091</v>
      </c>
    </row>
    <row r="2389" spans="1:16" x14ac:dyDescent="0.25">
      <c r="A2389" s="1">
        <v>43752</v>
      </c>
      <c r="B2389" s="14">
        <v>8.6199999999999992</v>
      </c>
      <c r="G2389">
        <f t="shared" si="269"/>
        <v>27885.828040502256</v>
      </c>
      <c r="H2389">
        <f t="shared" si="270"/>
        <v>27109.13147584231</v>
      </c>
      <c r="I2389" s="5">
        <f t="shared" si="268"/>
        <v>0</v>
      </c>
      <c r="J2389" s="6">
        <f>+H2389+SUM($B$4:$B$5)-SUM($F$15:F2389)</f>
        <v>28216.985160052816</v>
      </c>
      <c r="K2389" s="10">
        <f t="shared" si="271"/>
        <v>4.8156239216703423E-3</v>
      </c>
      <c r="L2389" s="10">
        <f>+H2389/SUM($F$15:F2389)-1</f>
        <v>7.1839895964799894E-2</v>
      </c>
      <c r="M2389" s="14">
        <f t="shared" si="274"/>
        <v>0</v>
      </c>
      <c r="N2389" s="14">
        <f t="shared" si="272"/>
        <v>3144.9108440652435</v>
      </c>
      <c r="O2389" s="4">
        <f t="shared" si="273"/>
        <v>8.0422458918090705</v>
      </c>
      <c r="P2389" s="14">
        <f>+AVERAGEIF($C$15:C2389,"&lt;&gt;",$B$15:B2389)</f>
        <v>8.1497563025210091</v>
      </c>
    </row>
    <row r="2390" spans="1:16" x14ac:dyDescent="0.25">
      <c r="A2390" s="1">
        <v>43753</v>
      </c>
      <c r="B2390" s="14">
        <v>8.6329999999999991</v>
      </c>
      <c r="G2390">
        <f t="shared" si="269"/>
        <v>27927.883233602781</v>
      </c>
      <c r="H2390">
        <f t="shared" si="270"/>
        <v>27150.015316815156</v>
      </c>
      <c r="I2390" s="5">
        <f t="shared" si="268"/>
        <v>0</v>
      </c>
      <c r="J2390" s="6">
        <f>+H2390+SUM($B$4:$B$5)-SUM($F$15:F2390)</f>
        <v>28257.869001025665</v>
      </c>
      <c r="K2390" s="10">
        <f t="shared" si="271"/>
        <v>1.4489089015339296E-3</v>
      </c>
      <c r="L2390" s="10">
        <f>+H2390/SUM($F$15:F2390)-1</f>
        <v>7.3456359845025299E-2</v>
      </c>
      <c r="M2390" s="14">
        <f t="shared" si="274"/>
        <v>0</v>
      </c>
      <c r="N2390" s="14">
        <f t="shared" si="272"/>
        <v>3144.9108440652435</v>
      </c>
      <c r="O2390" s="4">
        <f t="shared" si="273"/>
        <v>8.0422458918090705</v>
      </c>
      <c r="P2390" s="14">
        <f>+AVERAGEIF($C$15:C2390,"&lt;&gt;",$B$15:B2390)</f>
        <v>8.1497563025210091</v>
      </c>
    </row>
    <row r="2391" spans="1:16" x14ac:dyDescent="0.25">
      <c r="A2391" s="1">
        <v>43754</v>
      </c>
      <c r="B2391" s="14">
        <v>8.6560000000000006</v>
      </c>
      <c r="G2391">
        <f t="shared" si="269"/>
        <v>28002.288575242179</v>
      </c>
      <c r="H2391">
        <f t="shared" si="270"/>
        <v>27222.348266228662</v>
      </c>
      <c r="I2391" s="5">
        <f t="shared" si="268"/>
        <v>0</v>
      </c>
      <c r="J2391" s="6">
        <f>+H2391+SUM($B$4:$B$5)-SUM($F$15:F2391)</f>
        <v>28330.201950439168</v>
      </c>
      <c r="K2391" s="10">
        <f t="shared" si="271"/>
        <v>2.559745372550104E-3</v>
      </c>
      <c r="L2391" s="10">
        <f>+H2391/SUM($F$15:F2391)-1</f>
        <v>7.6316257479270178E-2</v>
      </c>
      <c r="M2391" s="14">
        <f t="shared" si="274"/>
        <v>0</v>
      </c>
      <c r="N2391" s="14">
        <f t="shared" si="272"/>
        <v>3144.9108440652435</v>
      </c>
      <c r="O2391" s="4">
        <f t="shared" si="273"/>
        <v>8.0422458918090705</v>
      </c>
      <c r="P2391" s="14">
        <f>+AVERAGEIF($C$15:C2391,"&lt;&gt;",$B$15:B2391)</f>
        <v>8.1497563025210091</v>
      </c>
    </row>
    <row r="2392" spans="1:16" x14ac:dyDescent="0.25">
      <c r="A2392" s="1">
        <v>43755</v>
      </c>
      <c r="B2392" s="14">
        <v>8.6319999999999997</v>
      </c>
      <c r="G2392">
        <f t="shared" si="269"/>
        <v>27924.648218748898</v>
      </c>
      <c r="H2392">
        <f t="shared" si="270"/>
        <v>27146.870405971094</v>
      </c>
      <c r="I2392" s="5">
        <f t="shared" si="268"/>
        <v>0</v>
      </c>
      <c r="J2392" s="6">
        <f>+H2392+SUM($B$4:$B$5)-SUM($F$15:F2392)</f>
        <v>28254.7240901816</v>
      </c>
      <c r="K2392" s="10">
        <f t="shared" si="271"/>
        <v>-2.6642189275463135E-3</v>
      </c>
      <c r="L2392" s="10">
        <f>+H2392/SUM($F$15:F2392)-1</f>
        <v>7.3332016469623396E-2</v>
      </c>
      <c r="M2392" s="14">
        <f t="shared" si="274"/>
        <v>0</v>
      </c>
      <c r="N2392" s="14">
        <f t="shared" si="272"/>
        <v>3144.9108440652435</v>
      </c>
      <c r="O2392" s="4">
        <f t="shared" si="273"/>
        <v>8.0422458918090705</v>
      </c>
      <c r="P2392" s="14">
        <f>+AVERAGEIF($C$15:C2392,"&lt;&gt;",$B$15:B2392)</f>
        <v>8.1497563025210091</v>
      </c>
    </row>
    <row r="2393" spans="1:16" x14ac:dyDescent="0.25">
      <c r="A2393" s="1">
        <v>43756</v>
      </c>
      <c r="B2393" s="14">
        <v>8.5920000000000005</v>
      </c>
      <c r="G2393">
        <f t="shared" si="269"/>
        <v>27795.247624593438</v>
      </c>
      <c r="H2393">
        <f t="shared" si="270"/>
        <v>27021.073972208487</v>
      </c>
      <c r="I2393" s="5">
        <f t="shared" si="268"/>
        <v>0</v>
      </c>
      <c r="J2393" s="6">
        <f>+H2393+SUM($B$4:$B$5)-SUM($F$15:F2393)</f>
        <v>28128.927656418989</v>
      </c>
      <c r="K2393" s="10">
        <f t="shared" si="271"/>
        <v>-4.4522265855827525E-3</v>
      </c>
      <c r="L2393" s="10">
        <f>+H2393/SUM($F$15:F2393)-1</f>
        <v>6.83582814535455E-2</v>
      </c>
      <c r="M2393" s="14">
        <f t="shared" si="274"/>
        <v>0</v>
      </c>
      <c r="N2393" s="14">
        <f t="shared" si="272"/>
        <v>3144.9108440652435</v>
      </c>
      <c r="O2393" s="4">
        <f t="shared" si="273"/>
        <v>8.0422458918090705</v>
      </c>
      <c r="P2393" s="14">
        <f>+AVERAGEIF($C$15:C2393,"&lt;&gt;",$B$15:B2393)</f>
        <v>8.1497563025210091</v>
      </c>
    </row>
    <row r="2394" spans="1:16" x14ac:dyDescent="0.25">
      <c r="A2394" s="1">
        <v>43759</v>
      </c>
      <c r="B2394" s="14">
        <v>8.6059999999999999</v>
      </c>
      <c r="G2394">
        <f t="shared" si="269"/>
        <v>27840.537832547845</v>
      </c>
      <c r="H2394">
        <f t="shared" si="270"/>
        <v>27065.102724025397</v>
      </c>
      <c r="I2394" s="5">
        <f t="shared" si="268"/>
        <v>0</v>
      </c>
      <c r="J2394" s="6">
        <f>+H2394+SUM($B$4:$B$5)-SUM($F$15:F2394)</f>
        <v>28172.956408235903</v>
      </c>
      <c r="K2394" s="10">
        <f t="shared" si="271"/>
        <v>1.5652481443553246E-3</v>
      </c>
      <c r="L2394" s="10">
        <f>+H2394/SUM($F$15:F2394)-1</f>
        <v>7.0099088709172586E-2</v>
      </c>
      <c r="M2394" s="14">
        <f t="shared" si="274"/>
        <v>0</v>
      </c>
      <c r="N2394" s="14">
        <f t="shared" si="272"/>
        <v>3144.9108440652435</v>
      </c>
      <c r="O2394" s="4">
        <f t="shared" si="273"/>
        <v>8.0422458918090705</v>
      </c>
      <c r="P2394" s="14">
        <f>+AVERAGEIF($C$15:C2394,"&lt;&gt;",$B$15:B2394)</f>
        <v>8.1497563025210091</v>
      </c>
    </row>
    <row r="2395" spans="1:16" x14ac:dyDescent="0.25">
      <c r="A2395" s="1">
        <v>43760</v>
      </c>
      <c r="B2395" s="14">
        <v>8.6660000000000004</v>
      </c>
      <c r="G2395">
        <f t="shared" si="269"/>
        <v>28034.638723781041</v>
      </c>
      <c r="H2395">
        <f t="shared" si="270"/>
        <v>27253.797374669313</v>
      </c>
      <c r="I2395" s="5">
        <f t="shared" si="268"/>
        <v>0</v>
      </c>
      <c r="J2395" s="6">
        <f>+H2395+SUM($B$4:$B$5)-SUM($F$15:F2395)</f>
        <v>28361.651058879823</v>
      </c>
      <c r="K2395" s="10">
        <f t="shared" si="271"/>
        <v>6.6977227348692381E-3</v>
      </c>
      <c r="L2395" s="10">
        <f>+H2395/SUM($F$15:F2395)-1</f>
        <v>7.7559691233289652E-2</v>
      </c>
      <c r="M2395" s="14">
        <f t="shared" si="274"/>
        <v>0</v>
      </c>
      <c r="N2395" s="14">
        <f t="shared" si="272"/>
        <v>3144.9108440652435</v>
      </c>
      <c r="O2395" s="4">
        <f t="shared" si="273"/>
        <v>8.0422458918090705</v>
      </c>
      <c r="P2395" s="14">
        <f>+AVERAGEIF($C$15:C2395,"&lt;&gt;",$B$15:B2395)</f>
        <v>8.1497563025210091</v>
      </c>
    </row>
    <row r="2396" spans="1:16" x14ac:dyDescent="0.25">
      <c r="A2396" s="1">
        <v>43761</v>
      </c>
      <c r="B2396" s="14">
        <v>8.6539999999999999</v>
      </c>
      <c r="G2396">
        <f t="shared" si="269"/>
        <v>27995.818545534399</v>
      </c>
      <c r="H2396">
        <f t="shared" si="270"/>
        <v>27216.058444540529</v>
      </c>
      <c r="I2396" s="5">
        <f t="shared" si="268"/>
        <v>0</v>
      </c>
      <c r="J2396" s="6">
        <f>+H2396+SUM($B$4:$B$5)-SUM($F$15:F2396)</f>
        <v>28323.912128751032</v>
      </c>
      <c r="K2396" s="10">
        <f t="shared" si="271"/>
        <v>-1.3306323404953524E-3</v>
      </c>
      <c r="L2396" s="10">
        <f>+H2396/SUM($F$15:F2396)-1</f>
        <v>7.6067570728466372E-2</v>
      </c>
      <c r="M2396" s="14">
        <f t="shared" si="274"/>
        <v>0</v>
      </c>
      <c r="N2396" s="14">
        <f t="shared" si="272"/>
        <v>3144.9108440652435</v>
      </c>
      <c r="O2396" s="4">
        <f t="shared" si="273"/>
        <v>8.0422458918090705</v>
      </c>
      <c r="P2396" s="14">
        <f>+AVERAGEIF($C$15:C2396,"&lt;&gt;",$B$15:B2396)</f>
        <v>8.1497563025210091</v>
      </c>
    </row>
    <row r="2397" spans="1:16" x14ac:dyDescent="0.25">
      <c r="A2397" s="1">
        <v>43762</v>
      </c>
      <c r="B2397" s="14">
        <v>8.7040000000000006</v>
      </c>
      <c r="G2397">
        <f t="shared" si="269"/>
        <v>28157.569288228729</v>
      </c>
      <c r="H2397">
        <f t="shared" si="270"/>
        <v>27373.303986743795</v>
      </c>
      <c r="I2397" s="5">
        <f t="shared" si="268"/>
        <v>0</v>
      </c>
      <c r="J2397" s="6">
        <f>+H2397+SUM($B$4:$B$5)-SUM($F$15:F2397)</f>
        <v>28481.157670954297</v>
      </c>
      <c r="K2397" s="10">
        <f t="shared" si="271"/>
        <v>5.5516886752253747E-3</v>
      </c>
      <c r="L2397" s="10">
        <f>+H2397/SUM($F$15:F2397)-1</f>
        <v>8.2284739498563964E-2</v>
      </c>
      <c r="M2397" s="14">
        <f t="shared" si="274"/>
        <v>0</v>
      </c>
      <c r="N2397" s="14">
        <f t="shared" si="272"/>
        <v>3144.9108440652435</v>
      </c>
      <c r="O2397" s="4">
        <f t="shared" si="273"/>
        <v>8.0422458918090705</v>
      </c>
      <c r="P2397" s="14">
        <f>+AVERAGEIF($C$15:C2397,"&lt;&gt;",$B$15:B2397)</f>
        <v>8.1497563025210091</v>
      </c>
    </row>
    <row r="2398" spans="1:16" x14ac:dyDescent="0.25">
      <c r="A2398" s="1">
        <v>43763</v>
      </c>
      <c r="B2398" s="14">
        <v>8.7219999999999995</v>
      </c>
      <c r="G2398">
        <f t="shared" si="269"/>
        <v>28215.799555598685</v>
      </c>
      <c r="H2398">
        <f t="shared" si="270"/>
        <v>27429.912381936967</v>
      </c>
      <c r="I2398" s="5">
        <f t="shared" si="268"/>
        <v>0</v>
      </c>
      <c r="J2398" s="6">
        <f>+H2398+SUM($B$4:$B$5)-SUM($F$15:F2398)</f>
        <v>28537.766066147477</v>
      </c>
      <c r="K2398" s="10">
        <f t="shared" si="271"/>
        <v>1.9875735336036815E-3</v>
      </c>
      <c r="L2398" s="10">
        <f>+H2398/SUM($F$15:F2398)-1</f>
        <v>8.4522920255798883E-2</v>
      </c>
      <c r="M2398" s="14">
        <f t="shared" si="274"/>
        <v>0</v>
      </c>
      <c r="N2398" s="14">
        <f t="shared" si="272"/>
        <v>3144.9108440652435</v>
      </c>
      <c r="O2398" s="4">
        <f t="shared" si="273"/>
        <v>8.0422458918090705</v>
      </c>
      <c r="P2398" s="14">
        <f>+AVERAGEIF($C$15:C2398,"&lt;&gt;",$B$15:B2398)</f>
        <v>8.1497563025210091</v>
      </c>
    </row>
    <row r="2399" spans="1:16" x14ac:dyDescent="0.25">
      <c r="A2399" s="1">
        <v>43767</v>
      </c>
      <c r="B2399" s="14">
        <v>8.7579999999999991</v>
      </c>
      <c r="G2399">
        <f t="shared" si="269"/>
        <v>28332.260090338597</v>
      </c>
      <c r="H2399">
        <f t="shared" si="270"/>
        <v>27543.129172323312</v>
      </c>
      <c r="I2399" s="5">
        <f t="shared" si="268"/>
        <v>0</v>
      </c>
      <c r="J2399" s="6">
        <f>+H2399+SUM($B$4:$B$5)-SUM($F$15:F2399)</f>
        <v>28650.982856533821</v>
      </c>
      <c r="K2399" s="10">
        <f t="shared" si="271"/>
        <v>3.96726184256746E-3</v>
      </c>
      <c r="L2399" s="10">
        <f>+H2399/SUM($F$15:F2399)-1</f>
        <v>8.8999281770268945E-2</v>
      </c>
      <c r="M2399" s="14">
        <f t="shared" si="274"/>
        <v>0</v>
      </c>
      <c r="N2399" s="14">
        <f t="shared" si="272"/>
        <v>3144.9108440652435</v>
      </c>
      <c r="O2399" s="4">
        <f t="shared" si="273"/>
        <v>8.0422458918090705</v>
      </c>
      <c r="P2399" s="14">
        <f>+AVERAGEIF($C$15:C2399,"&lt;&gt;",$B$15:B2399)</f>
        <v>8.1497563025210091</v>
      </c>
    </row>
    <row r="2400" spans="1:16" x14ac:dyDescent="0.25">
      <c r="A2400" s="1">
        <v>43768</v>
      </c>
      <c r="B2400" s="14">
        <v>8.75</v>
      </c>
      <c r="G2400">
        <f t="shared" si="269"/>
        <v>28306.379971507507</v>
      </c>
      <c r="H2400">
        <f t="shared" si="270"/>
        <v>27517.969885570794</v>
      </c>
      <c r="I2400" s="5">
        <f t="shared" si="268"/>
        <v>0</v>
      </c>
      <c r="J2400" s="6">
        <f>+H2400+SUM($B$4:$B$5)-SUM($F$15:F2400)</f>
        <v>28625.823569781303</v>
      </c>
      <c r="K2400" s="10">
        <f t="shared" si="271"/>
        <v>-8.7812997126490711E-4</v>
      </c>
      <c r="L2400" s="10">
        <f>+H2400/SUM($F$15:F2400)-1</f>
        <v>8.8004534767053499E-2</v>
      </c>
      <c r="M2400" s="14">
        <f t="shared" si="274"/>
        <v>0</v>
      </c>
      <c r="N2400" s="14">
        <f t="shared" si="272"/>
        <v>3144.9108440652435</v>
      </c>
      <c r="O2400" s="4">
        <f t="shared" si="273"/>
        <v>8.0422458918090705</v>
      </c>
      <c r="P2400" s="14">
        <f>+AVERAGEIF($C$15:C2400,"&lt;&gt;",$B$15:B2400)</f>
        <v>8.1497563025210091</v>
      </c>
    </row>
    <row r="2401" spans="1:16" x14ac:dyDescent="0.25">
      <c r="A2401" s="1">
        <v>43769</v>
      </c>
      <c r="B2401" s="14">
        <v>8.7260000000000009</v>
      </c>
      <c r="G2401">
        <f t="shared" si="269"/>
        <v>28228.739615014234</v>
      </c>
      <c r="H2401">
        <f t="shared" si="270"/>
        <v>27442.49202531323</v>
      </c>
      <c r="I2401" s="5">
        <f t="shared" si="268"/>
        <v>0</v>
      </c>
      <c r="J2401" s="6">
        <f>+H2401+SUM($B$4:$B$5)-SUM($F$15:F2401)</f>
        <v>28550.345709523735</v>
      </c>
      <c r="K2401" s="10">
        <f t="shared" si="271"/>
        <v>-2.6367052837300564E-3</v>
      </c>
      <c r="L2401" s="10">
        <f>+H2401/SUM($F$15:F2401)-1</f>
        <v>8.5020293757406717E-2</v>
      </c>
      <c r="M2401" s="14">
        <f t="shared" si="274"/>
        <v>0</v>
      </c>
      <c r="N2401" s="14">
        <f t="shared" si="272"/>
        <v>3144.9108440652435</v>
      </c>
      <c r="O2401" s="4">
        <f t="shared" si="273"/>
        <v>8.0422458918090705</v>
      </c>
      <c r="P2401" s="14">
        <f>+AVERAGEIF($C$15:C2401,"&lt;&gt;",$B$15:B2401)</f>
        <v>8.1497563025210091</v>
      </c>
    </row>
    <row r="2402" spans="1:16" x14ac:dyDescent="0.25">
      <c r="A2402" s="1">
        <v>43773</v>
      </c>
      <c r="B2402" s="14">
        <v>8.9120000000000008</v>
      </c>
      <c r="G2402">
        <f t="shared" si="269"/>
        <v>28830.452377837137</v>
      </c>
      <c r="H2402">
        <f t="shared" si="270"/>
        <v>28027.445442309363</v>
      </c>
      <c r="I2402" s="5">
        <f t="shared" si="268"/>
        <v>0</v>
      </c>
      <c r="J2402" s="6">
        <f>+H2402+SUM($B$4:$B$5)-SUM($F$15:F2402)</f>
        <v>29135.299126519869</v>
      </c>
      <c r="K2402" s="10">
        <f t="shared" si="271"/>
        <v>2.0488488053614251E-2</v>
      </c>
      <c r="L2402" s="10">
        <f>+H2402/SUM($F$15:F2402)-1</f>
        <v>0.10814816158216933</v>
      </c>
      <c r="M2402" s="14">
        <f t="shared" si="274"/>
        <v>0</v>
      </c>
      <c r="N2402" s="14">
        <f t="shared" si="272"/>
        <v>3144.9108440652435</v>
      </c>
      <c r="O2402" s="4">
        <f t="shared" si="273"/>
        <v>8.0422458918090705</v>
      </c>
      <c r="P2402" s="14">
        <f>+AVERAGEIF($C$15:C2402,"&lt;&gt;",$B$15:B2402)</f>
        <v>8.1497563025210091</v>
      </c>
    </row>
    <row r="2403" spans="1:16" x14ac:dyDescent="0.25">
      <c r="A2403" s="1">
        <v>43774</v>
      </c>
      <c r="B2403" s="14">
        <v>9.032</v>
      </c>
      <c r="G2403">
        <f t="shared" si="269"/>
        <v>29218.654160303526</v>
      </c>
      <c r="H2403">
        <f t="shared" si="270"/>
        <v>28404.834743597192</v>
      </c>
      <c r="I2403" s="5">
        <f t="shared" si="268"/>
        <v>0</v>
      </c>
      <c r="J2403" s="6">
        <f>+H2403+SUM($B$4:$B$5)-SUM($F$15:F2403)</f>
        <v>29512.688427807701</v>
      </c>
      <c r="K2403" s="10">
        <f t="shared" si="271"/>
        <v>1.295299216421375E-2</v>
      </c>
      <c r="L2403" s="10">
        <f>+H2403/SUM($F$15:F2403)-1</f>
        <v>0.12306936663040324</v>
      </c>
      <c r="M2403" s="14">
        <f t="shared" si="274"/>
        <v>0</v>
      </c>
      <c r="N2403" s="14">
        <f t="shared" si="272"/>
        <v>3144.9108440652435</v>
      </c>
      <c r="O2403" s="4">
        <f t="shared" si="273"/>
        <v>8.0422458918090705</v>
      </c>
      <c r="P2403" s="14">
        <f>+AVERAGEIF($C$15:C2403,"&lt;&gt;",$B$15:B2403)</f>
        <v>8.1497563025210091</v>
      </c>
    </row>
    <row r="2404" spans="1:16" x14ac:dyDescent="0.25">
      <c r="A2404" s="1">
        <v>43775</v>
      </c>
      <c r="B2404" s="14">
        <v>9.0210000000000008</v>
      </c>
      <c r="G2404">
        <f t="shared" si="269"/>
        <v>29183.068996910777</v>
      </c>
      <c r="H2404">
        <f t="shared" si="270"/>
        <v>28370.240724312476</v>
      </c>
      <c r="I2404" s="5">
        <f t="shared" si="268"/>
        <v>0</v>
      </c>
      <c r="J2404" s="6">
        <f>+H2404+SUM($B$4:$B$5)-SUM($F$15:F2404)</f>
        <v>29478.094408522982</v>
      </c>
      <c r="K2404" s="10">
        <f t="shared" si="271"/>
        <v>-1.1721744486050678E-3</v>
      </c>
      <c r="L2404" s="10">
        <f>+H2404/SUM($F$15:F2404)-1</f>
        <v>0.12170158950098187</v>
      </c>
      <c r="M2404" s="14">
        <f t="shared" si="274"/>
        <v>0</v>
      </c>
      <c r="N2404" s="14">
        <f t="shared" si="272"/>
        <v>3144.9108440652435</v>
      </c>
      <c r="O2404" s="4">
        <f t="shared" si="273"/>
        <v>8.0422458918090705</v>
      </c>
      <c r="P2404" s="14">
        <f>+AVERAGEIF($C$15:C2404,"&lt;&gt;",$B$15:B2404)</f>
        <v>8.1497563025210091</v>
      </c>
    </row>
    <row r="2405" spans="1:16" x14ac:dyDescent="0.25">
      <c r="A2405" s="1">
        <v>43776</v>
      </c>
      <c r="B2405" s="14">
        <v>9.08</v>
      </c>
      <c r="G2405">
        <f t="shared" si="269"/>
        <v>29373.934873290083</v>
      </c>
      <c r="H2405">
        <f t="shared" si="270"/>
        <v>28555.790464112324</v>
      </c>
      <c r="I2405" s="5">
        <f t="shared" si="268"/>
        <v>0</v>
      </c>
      <c r="J2405" s="6">
        <f>+H2405+SUM($B$4:$B$5)-SUM($F$15:F2405)</f>
        <v>29663.64414832283</v>
      </c>
      <c r="K2405" s="10">
        <f t="shared" si="271"/>
        <v>6.2944957441415372E-3</v>
      </c>
      <c r="L2405" s="10">
        <f>+H2405/SUM($F$15:F2405)-1</f>
        <v>0.12903784864969681</v>
      </c>
      <c r="M2405" s="14">
        <f t="shared" si="274"/>
        <v>0</v>
      </c>
      <c r="N2405" s="14">
        <f t="shared" si="272"/>
        <v>3144.9108440652435</v>
      </c>
      <c r="O2405" s="4">
        <f t="shared" si="273"/>
        <v>8.0422458918090705</v>
      </c>
      <c r="P2405" s="14">
        <f>+AVERAGEIF($C$15:C2405,"&lt;&gt;",$B$15:B2405)</f>
        <v>8.1497563025210091</v>
      </c>
    </row>
    <row r="2406" spans="1:16" x14ac:dyDescent="0.25">
      <c r="A2406" s="1">
        <v>43777</v>
      </c>
      <c r="B2406" s="14">
        <v>9.0359999999999996</v>
      </c>
      <c r="C2406">
        <f>+$B$3</f>
        <v>200</v>
      </c>
      <c r="D2406" s="7">
        <f>+$D$11</f>
        <v>2.223157894736842</v>
      </c>
      <c r="E2406">
        <v>1.54</v>
      </c>
      <c r="F2406" s="6">
        <f>+C2406-D2406-E2406</f>
        <v>196.23684210526318</v>
      </c>
      <c r="G2406">
        <f t="shared" si="269"/>
        <v>29431.594219719071</v>
      </c>
      <c r="H2406">
        <f t="shared" si="270"/>
        <v>28613.651229078714</v>
      </c>
      <c r="I2406" s="5">
        <f t="shared" si="268"/>
        <v>263200</v>
      </c>
      <c r="J2406" s="6">
        <f>+H2406+SUM($B$4:$B$5)-SUM($F$15:F2406)</f>
        <v>29525.268071183957</v>
      </c>
      <c r="K2406" s="10">
        <f t="shared" si="271"/>
        <v>-4.6648374167034268E-3</v>
      </c>
      <c r="L2406" s="10">
        <f>+H2406/SUM($F$15:F2406)-1</f>
        <v>0.12261539116952336</v>
      </c>
      <c r="M2406" s="14">
        <f t="shared" si="274"/>
        <v>21.717224668577156</v>
      </c>
      <c r="N2406" s="14">
        <f t="shared" si="272"/>
        <v>3166.6280687338208</v>
      </c>
      <c r="O2406" s="4">
        <f t="shared" si="273"/>
        <v>8.0490612110585875</v>
      </c>
      <c r="P2406" s="14">
        <f>+AVERAGEIF($C$15:C2406,"&lt;&gt;",$B$15:B2406)</f>
        <v>8.1571416666666661</v>
      </c>
    </row>
    <row r="2407" spans="1:16" x14ac:dyDescent="0.25">
      <c r="A2407" s="1">
        <v>43780</v>
      </c>
      <c r="B2407" s="14">
        <v>8.93</v>
      </c>
      <c r="G2407">
        <f t="shared" si="269"/>
        <v>29086.336474335028</v>
      </c>
      <c r="H2407">
        <f t="shared" si="270"/>
        <v>28277.988653792931</v>
      </c>
      <c r="I2407" s="5">
        <f t="shared" si="268"/>
        <v>0</v>
      </c>
      <c r="J2407" s="6">
        <f>+H2407+SUM($B$4:$B$5)-SUM($F$15:F2407)</f>
        <v>29189.605495898169</v>
      </c>
      <c r="K2407" s="10">
        <f t="shared" si="271"/>
        <v>-1.1368654620731E-2</v>
      </c>
      <c r="L2407" s="10">
        <f>+H2407/SUM($F$15:F2407)-1</f>
        <v>0.10944615351304154</v>
      </c>
      <c r="M2407" s="14">
        <f t="shared" si="274"/>
        <v>0</v>
      </c>
      <c r="N2407" s="14">
        <f t="shared" si="272"/>
        <v>3166.6280687338208</v>
      </c>
      <c r="O2407" s="4">
        <f t="shared" si="273"/>
        <v>8.0490612110585875</v>
      </c>
      <c r="P2407" s="14">
        <f>+AVERAGEIF($C$15:C2407,"&lt;&gt;",$B$15:B2407)</f>
        <v>8.1571416666666661</v>
      </c>
    </row>
    <row r="2408" spans="1:16" x14ac:dyDescent="0.25">
      <c r="A2408" s="1">
        <v>43781</v>
      </c>
      <c r="B2408" s="14">
        <v>8.9550000000000001</v>
      </c>
      <c r="G2408">
        <f t="shared" si="269"/>
        <v>29167.765187869001</v>
      </c>
      <c r="H2408">
        <f t="shared" si="270"/>
        <v>28357.154355511277</v>
      </c>
      <c r="I2408" s="5">
        <f t="shared" si="268"/>
        <v>0</v>
      </c>
      <c r="J2408" s="6">
        <f>+H2408+SUM($B$4:$B$5)-SUM($F$15:F2408)</f>
        <v>29268.771197616516</v>
      </c>
      <c r="K2408" s="10">
        <f t="shared" si="271"/>
        <v>2.7121196183850227E-3</v>
      </c>
      <c r="L2408" s="10">
        <f>+H2408/SUM($F$15:F2408)-1</f>
        <v>0.11255210579051367</v>
      </c>
      <c r="M2408" s="14">
        <f t="shared" si="274"/>
        <v>0</v>
      </c>
      <c r="N2408" s="14">
        <f t="shared" si="272"/>
        <v>3166.6280687338208</v>
      </c>
      <c r="O2408" s="4">
        <f t="shared" si="273"/>
        <v>8.0490612110585875</v>
      </c>
      <c r="P2408" s="14">
        <f>+AVERAGEIF($C$15:C2408,"&lt;&gt;",$B$15:B2408)</f>
        <v>8.1571416666666661</v>
      </c>
    </row>
    <row r="2409" spans="1:16" x14ac:dyDescent="0.25">
      <c r="A2409" s="1">
        <v>43782</v>
      </c>
      <c r="B2409" s="14">
        <v>8.8610000000000007</v>
      </c>
      <c r="G2409">
        <f t="shared" si="269"/>
        <v>28861.593224981265</v>
      </c>
      <c r="H2409">
        <f t="shared" si="270"/>
        <v>28059.491317050299</v>
      </c>
      <c r="I2409" s="5">
        <f t="shared" si="268"/>
        <v>0</v>
      </c>
      <c r="J2409" s="6">
        <f>+H2409+SUM($B$4:$B$5)-SUM($F$15:F2409)</f>
        <v>28971.108159155541</v>
      </c>
      <c r="K2409" s="10">
        <f t="shared" si="271"/>
        <v>-1.0169987542395176E-2</v>
      </c>
      <c r="L2409" s="10">
        <f>+H2409/SUM($F$15:F2409)-1</f>
        <v>0.10087372522721849</v>
      </c>
      <c r="M2409" s="14">
        <f t="shared" si="274"/>
        <v>0</v>
      </c>
      <c r="N2409" s="14">
        <f t="shared" si="272"/>
        <v>3166.6280687338208</v>
      </c>
      <c r="O2409" s="4">
        <f t="shared" si="273"/>
        <v>8.0490612110585875</v>
      </c>
      <c r="P2409" s="14">
        <f>+AVERAGEIF($C$15:C2409,"&lt;&gt;",$B$15:B2409)</f>
        <v>8.1571416666666661</v>
      </c>
    </row>
    <row r="2410" spans="1:16" x14ac:dyDescent="0.25">
      <c r="A2410" s="1">
        <v>43783</v>
      </c>
      <c r="B2410" s="14">
        <v>8.843</v>
      </c>
      <c r="G2410">
        <f t="shared" si="269"/>
        <v>28802.964551236804</v>
      </c>
      <c r="H2410">
        <f t="shared" si="270"/>
        <v>28002.492011813087</v>
      </c>
      <c r="I2410" s="5">
        <f t="shared" si="268"/>
        <v>0</v>
      </c>
      <c r="J2410" s="6">
        <f>+H2410+SUM($B$4:$B$5)-SUM($F$15:F2410)</f>
        <v>28914.108853918326</v>
      </c>
      <c r="K2410" s="10">
        <f t="shared" si="271"/>
        <v>-1.9674533995760468E-3</v>
      </c>
      <c r="L2410" s="10">
        <f>+H2410/SUM($F$15:F2410)-1</f>
        <v>9.8637439587438536E-2</v>
      </c>
      <c r="M2410" s="14">
        <f t="shared" si="274"/>
        <v>0</v>
      </c>
      <c r="N2410" s="14">
        <f t="shared" si="272"/>
        <v>3166.6280687338208</v>
      </c>
      <c r="O2410" s="4">
        <f t="shared" si="273"/>
        <v>8.0490612110585875</v>
      </c>
      <c r="P2410" s="14">
        <f>+AVERAGEIF($C$15:C2410,"&lt;&gt;",$B$15:B2410)</f>
        <v>8.1571416666666661</v>
      </c>
    </row>
    <row r="2411" spans="1:16" x14ac:dyDescent="0.25">
      <c r="A2411" s="1">
        <v>43784</v>
      </c>
      <c r="B2411" s="14">
        <v>8.8740000000000006</v>
      </c>
      <c r="G2411">
        <f t="shared" si="269"/>
        <v>28903.936156018932</v>
      </c>
      <c r="H2411">
        <f t="shared" si="270"/>
        <v>28100.657481943836</v>
      </c>
      <c r="I2411" s="5">
        <f t="shared" si="268"/>
        <v>0</v>
      </c>
      <c r="J2411" s="6">
        <f>+H2411+SUM($B$4:$B$5)-SUM($F$15:F2411)</f>
        <v>29012.274324049082</v>
      </c>
      <c r="K2411" s="10">
        <f t="shared" si="271"/>
        <v>3.3950716111195156E-3</v>
      </c>
      <c r="L2411" s="10">
        <f>+H2411/SUM($F$15:F2411)-1</f>
        <v>0.10248882041150398</v>
      </c>
      <c r="M2411" s="14">
        <f t="shared" si="274"/>
        <v>0</v>
      </c>
      <c r="N2411" s="14">
        <f t="shared" si="272"/>
        <v>3166.6280687338208</v>
      </c>
      <c r="O2411" s="4">
        <f t="shared" si="273"/>
        <v>8.0490612110585875</v>
      </c>
      <c r="P2411" s="14">
        <f>+AVERAGEIF($C$15:C2411,"&lt;&gt;",$B$15:B2411)</f>
        <v>8.1571416666666661</v>
      </c>
    </row>
    <row r="2412" spans="1:16" x14ac:dyDescent="0.25">
      <c r="A2412" s="1">
        <v>43787</v>
      </c>
      <c r="B2412" s="14">
        <v>8.8719999999999999</v>
      </c>
      <c r="G2412">
        <f t="shared" si="269"/>
        <v>28897.42185893621</v>
      </c>
      <c r="H2412">
        <f t="shared" si="270"/>
        <v>28094.324225806366</v>
      </c>
      <c r="I2412" s="5">
        <f t="shared" si="268"/>
        <v>0</v>
      </c>
      <c r="J2412" s="6">
        <f>+H2412+SUM($B$4:$B$5)-SUM($F$15:F2412)</f>
        <v>29005.941067911612</v>
      </c>
      <c r="K2412" s="10">
        <f t="shared" si="271"/>
        <v>-2.1829574843845734E-4</v>
      </c>
      <c r="L2412" s="10">
        <f>+H2412/SUM($F$15:F2412)-1</f>
        <v>0.10224034422930606</v>
      </c>
      <c r="M2412" s="14">
        <f t="shared" si="274"/>
        <v>0</v>
      </c>
      <c r="N2412" s="14">
        <f t="shared" si="272"/>
        <v>3166.6280687338208</v>
      </c>
      <c r="O2412" s="4">
        <f t="shared" si="273"/>
        <v>8.0490612110585875</v>
      </c>
      <c r="P2412" s="14">
        <f>+AVERAGEIF($C$15:C2412,"&lt;&gt;",$B$15:B2412)</f>
        <v>8.1571416666666661</v>
      </c>
    </row>
    <row r="2413" spans="1:16" x14ac:dyDescent="0.25">
      <c r="A2413" s="1">
        <v>43788</v>
      </c>
      <c r="B2413" s="14">
        <v>8.91</v>
      </c>
      <c r="G2413">
        <f t="shared" si="269"/>
        <v>29021.193503507846</v>
      </c>
      <c r="H2413">
        <f t="shared" si="270"/>
        <v>28214.656092418249</v>
      </c>
      <c r="I2413" s="5">
        <f t="shared" si="268"/>
        <v>0</v>
      </c>
      <c r="J2413" s="6">
        <f>+H2413+SUM($B$4:$B$5)-SUM($F$15:F2413)</f>
        <v>29126.272934523491</v>
      </c>
      <c r="K2413" s="10">
        <f t="shared" si="271"/>
        <v>4.1485248256605267E-3</v>
      </c>
      <c r="L2413" s="10">
        <f>+H2413/SUM($F$15:F2413)-1</f>
        <v>0.10696139169106367</v>
      </c>
      <c r="M2413" s="14">
        <f t="shared" si="274"/>
        <v>0</v>
      </c>
      <c r="N2413" s="14">
        <f t="shared" si="272"/>
        <v>3166.6280687338208</v>
      </c>
      <c r="O2413" s="4">
        <f t="shared" si="273"/>
        <v>8.0490612110585875</v>
      </c>
      <c r="P2413" s="14">
        <f>+AVERAGEIF($C$15:C2413,"&lt;&gt;",$B$15:B2413)</f>
        <v>8.1571416666666661</v>
      </c>
    </row>
    <row r="2414" spans="1:16" x14ac:dyDescent="0.25">
      <c r="A2414" s="1">
        <v>43789</v>
      </c>
      <c r="B2414" s="14">
        <v>8.8800000000000008</v>
      </c>
      <c r="G2414">
        <f t="shared" si="269"/>
        <v>28923.479047267083</v>
      </c>
      <c r="H2414">
        <f t="shared" si="270"/>
        <v>28119.657250356238</v>
      </c>
      <c r="I2414" s="5">
        <f t="shared" si="268"/>
        <v>0</v>
      </c>
      <c r="J2414" s="6">
        <f>+H2414+SUM($B$4:$B$5)-SUM($F$15:F2414)</f>
        <v>29031.274092461477</v>
      </c>
      <c r="K2414" s="10">
        <f t="shared" si="271"/>
        <v>-3.2616202655099125E-3</v>
      </c>
      <c r="L2414" s="10">
        <f>+H2414/SUM($F$15:F2414)-1</f>
        <v>0.1032342489580973</v>
      </c>
      <c r="M2414" s="14">
        <f t="shared" si="274"/>
        <v>0</v>
      </c>
      <c r="N2414" s="14">
        <f t="shared" si="272"/>
        <v>3166.6280687338208</v>
      </c>
      <c r="O2414" s="4">
        <f t="shared" si="273"/>
        <v>8.0490612110585875</v>
      </c>
      <c r="P2414" s="14">
        <f>+AVERAGEIF($C$15:C2414,"&lt;&gt;",$B$15:B2414)</f>
        <v>8.1571416666666661</v>
      </c>
    </row>
    <row r="2415" spans="1:16" x14ac:dyDescent="0.25">
      <c r="A2415" s="1">
        <v>43790</v>
      </c>
      <c r="B2415" s="14">
        <v>8.8140000000000001</v>
      </c>
      <c r="G2415">
        <f t="shared" si="269"/>
        <v>28708.507243537391</v>
      </c>
      <c r="H2415">
        <f t="shared" si="270"/>
        <v>27910.659797819804</v>
      </c>
      <c r="I2415" s="5">
        <f t="shared" si="268"/>
        <v>0</v>
      </c>
      <c r="J2415" s="6">
        <f>+H2415+SUM($B$4:$B$5)-SUM($F$15:F2415)</f>
        <v>28822.276639925047</v>
      </c>
      <c r="K2415" s="10">
        <f t="shared" si="271"/>
        <v>-7.1990451356284124E-3</v>
      </c>
      <c r="L2415" s="10">
        <f>+H2415/SUM($F$15:F2415)-1</f>
        <v>9.5034534945570792E-2</v>
      </c>
      <c r="M2415" s="14">
        <f t="shared" si="274"/>
        <v>0</v>
      </c>
      <c r="N2415" s="14">
        <f t="shared" si="272"/>
        <v>3166.6280687338208</v>
      </c>
      <c r="O2415" s="4">
        <f t="shared" si="273"/>
        <v>8.0490612110585875</v>
      </c>
      <c r="P2415" s="14">
        <f>+AVERAGEIF($C$15:C2415,"&lt;&gt;",$B$15:B2415)</f>
        <v>8.1571416666666661</v>
      </c>
    </row>
    <row r="2416" spans="1:16" x14ac:dyDescent="0.25">
      <c r="A2416" s="1">
        <v>43791</v>
      </c>
      <c r="B2416" s="14">
        <v>8.8620000000000001</v>
      </c>
      <c r="G2416">
        <f t="shared" si="269"/>
        <v>28864.850373522615</v>
      </c>
      <c r="H2416">
        <f t="shared" si="270"/>
        <v>28062.657945119023</v>
      </c>
      <c r="I2416" s="5">
        <f t="shared" si="268"/>
        <v>0</v>
      </c>
      <c r="J2416" s="6">
        <f>+H2416+SUM($B$4:$B$5)-SUM($F$15:F2416)</f>
        <v>28974.274787224262</v>
      </c>
      <c r="K2416" s="10">
        <f t="shared" si="271"/>
        <v>5.2736343210537662E-3</v>
      </c>
      <c r="L2416" s="10">
        <f>+H2416/SUM($F$15:F2416)-1</f>
        <v>0.10099796331831712</v>
      </c>
      <c r="M2416" s="14">
        <f t="shared" si="274"/>
        <v>0</v>
      </c>
      <c r="N2416" s="14">
        <f t="shared" si="272"/>
        <v>3166.6280687338208</v>
      </c>
      <c r="O2416" s="4">
        <f t="shared" si="273"/>
        <v>8.0490612110585875</v>
      </c>
      <c r="P2416" s="14">
        <f>+AVERAGEIF($C$15:C2416,"&lt;&gt;",$B$15:B2416)</f>
        <v>8.1571416666666661</v>
      </c>
    </row>
    <row r="2417" spans="1:16" x14ac:dyDescent="0.25">
      <c r="A2417" s="1">
        <v>43794</v>
      </c>
      <c r="B2417" s="14">
        <v>8.9450000000000003</v>
      </c>
      <c r="G2417">
        <f t="shared" si="269"/>
        <v>29135.193702455406</v>
      </c>
      <c r="H2417">
        <f t="shared" si="270"/>
        <v>28325.48807482393</v>
      </c>
      <c r="I2417" s="5">
        <f t="shared" si="268"/>
        <v>0</v>
      </c>
      <c r="J2417" s="6">
        <f>+H2417+SUM($B$4:$B$5)-SUM($F$15:F2417)</f>
        <v>29237.104916929173</v>
      </c>
      <c r="K2417" s="10">
        <f t="shared" si="271"/>
        <v>9.0711547272548376E-3</v>
      </c>
      <c r="L2417" s="10">
        <f>+H2417/SUM($F$15:F2417)-1</f>
        <v>0.11130972487952451</v>
      </c>
      <c r="M2417" s="14">
        <f t="shared" si="274"/>
        <v>0</v>
      </c>
      <c r="N2417" s="14">
        <f t="shared" si="272"/>
        <v>3166.6280687338208</v>
      </c>
      <c r="O2417" s="4">
        <f t="shared" si="273"/>
        <v>8.0490612110585875</v>
      </c>
      <c r="P2417" s="14">
        <f>+AVERAGEIF($C$15:C2417,"&lt;&gt;",$B$15:B2417)</f>
        <v>8.1571416666666661</v>
      </c>
    </row>
    <row r="2418" spans="1:16" x14ac:dyDescent="0.25">
      <c r="A2418" s="1">
        <v>43795</v>
      </c>
      <c r="B2418" s="14">
        <v>8.9079999999999995</v>
      </c>
      <c r="G2418">
        <f t="shared" si="269"/>
        <v>29014.679206425124</v>
      </c>
      <c r="H2418">
        <f t="shared" si="270"/>
        <v>28208.322836280779</v>
      </c>
      <c r="I2418" s="5">
        <f t="shared" si="268"/>
        <v>0</v>
      </c>
      <c r="J2418" s="6">
        <f>+H2418+SUM($B$4:$B$5)-SUM($F$15:F2418)</f>
        <v>29119.939678386021</v>
      </c>
      <c r="K2418" s="10">
        <f t="shared" si="271"/>
        <v>-4.0074158804728199E-3</v>
      </c>
      <c r="L2418" s="10">
        <f>+H2418/SUM($F$15:F2418)-1</f>
        <v>0.10671291550886575</v>
      </c>
      <c r="M2418" s="14">
        <f t="shared" si="274"/>
        <v>0</v>
      </c>
      <c r="N2418" s="14">
        <f t="shared" si="272"/>
        <v>3166.6280687338208</v>
      </c>
      <c r="O2418" s="4">
        <f t="shared" si="273"/>
        <v>8.0490612110585875</v>
      </c>
      <c r="P2418" s="14">
        <f>+AVERAGEIF($C$15:C2418,"&lt;&gt;",$B$15:B2418)</f>
        <v>8.1571416666666661</v>
      </c>
    </row>
    <row r="2419" spans="1:16" x14ac:dyDescent="0.25">
      <c r="A2419" s="1">
        <v>43796</v>
      </c>
      <c r="B2419" s="14">
        <v>8.9580000000000002</v>
      </c>
      <c r="G2419">
        <f t="shared" si="269"/>
        <v>29177.536633493073</v>
      </c>
      <c r="H2419">
        <f t="shared" si="270"/>
        <v>28366.654239717471</v>
      </c>
      <c r="I2419" s="5">
        <f t="shared" si="268"/>
        <v>0</v>
      </c>
      <c r="J2419" s="6">
        <f>+H2419+SUM($B$4:$B$5)-SUM($F$15:F2419)</f>
        <v>29278.271081822713</v>
      </c>
      <c r="K2419" s="10">
        <f t="shared" si="271"/>
        <v>5.4372160514539747E-3</v>
      </c>
      <c r="L2419" s="10">
        <f>+H2419/SUM($F$15:F2419)-1</f>
        <v>0.11292482006380999</v>
      </c>
      <c r="M2419" s="14">
        <f t="shared" si="274"/>
        <v>0</v>
      </c>
      <c r="N2419" s="14">
        <f t="shared" si="272"/>
        <v>3166.6280687338208</v>
      </c>
      <c r="O2419" s="4">
        <f t="shared" si="273"/>
        <v>8.0490612110585875</v>
      </c>
      <c r="P2419" s="14">
        <f>+AVERAGEIF($C$15:C2419,"&lt;&gt;",$B$15:B2419)</f>
        <v>8.1571416666666661</v>
      </c>
    </row>
    <row r="2420" spans="1:16" x14ac:dyDescent="0.25">
      <c r="A2420" s="1">
        <v>43797</v>
      </c>
      <c r="B2420" s="14">
        <v>8.9309999999999992</v>
      </c>
      <c r="G2420">
        <f t="shared" si="269"/>
        <v>29089.593622876382</v>
      </c>
      <c r="H2420">
        <f t="shared" si="270"/>
        <v>28281.155281861655</v>
      </c>
      <c r="I2420" s="5">
        <f t="shared" si="268"/>
        <v>0</v>
      </c>
      <c r="J2420" s="6">
        <f>+H2420+SUM($B$4:$B$5)-SUM($F$15:F2420)</f>
        <v>29192.772123966897</v>
      </c>
      <c r="K2420" s="10">
        <f t="shared" si="271"/>
        <v>-2.9202188072129376E-3</v>
      </c>
      <c r="L2420" s="10">
        <f>+H2420/SUM($F$15:F2420)-1</f>
        <v>0.10957039160414017</v>
      </c>
      <c r="M2420" s="14">
        <f t="shared" si="274"/>
        <v>0</v>
      </c>
      <c r="N2420" s="14">
        <f t="shared" si="272"/>
        <v>3166.6280687338208</v>
      </c>
      <c r="O2420" s="4">
        <f t="shared" si="273"/>
        <v>8.0490612110585875</v>
      </c>
      <c r="P2420" s="14">
        <f>+AVERAGEIF($C$15:C2420,"&lt;&gt;",$B$15:B2420)</f>
        <v>8.1571416666666661</v>
      </c>
    </row>
    <row r="2421" spans="1:16" x14ac:dyDescent="0.25">
      <c r="A2421" s="1">
        <v>43798</v>
      </c>
      <c r="B2421" s="14">
        <v>8.8230000000000004</v>
      </c>
      <c r="G2421">
        <f t="shared" si="269"/>
        <v>28737.821580409625</v>
      </c>
      <c r="H2421">
        <f t="shared" si="270"/>
        <v>27939.159450438408</v>
      </c>
      <c r="I2421" s="5">
        <f t="shared" si="268"/>
        <v>0</v>
      </c>
      <c r="J2421" s="6">
        <f>+H2421+SUM($B$4:$B$5)-SUM($F$15:F2421)</f>
        <v>28850.776292543655</v>
      </c>
      <c r="K2421" s="10">
        <f t="shared" si="271"/>
        <v>-1.1715085842857298E-2</v>
      </c>
      <c r="L2421" s="10">
        <f>+H2421/SUM($F$15:F2421)-1</f>
        <v>9.6152677765460659E-2</v>
      </c>
      <c r="M2421" s="14">
        <f t="shared" si="274"/>
        <v>0</v>
      </c>
      <c r="N2421" s="14">
        <f t="shared" si="272"/>
        <v>3166.6280687338208</v>
      </c>
      <c r="O2421" s="4">
        <f t="shared" si="273"/>
        <v>8.0490612110585875</v>
      </c>
      <c r="P2421" s="14">
        <f>+AVERAGEIF($C$15:C2421,"&lt;&gt;",$B$15:B2421)</f>
        <v>8.1571416666666661</v>
      </c>
    </row>
    <row r="2422" spans="1:16" x14ac:dyDescent="0.25">
      <c r="A2422" s="1">
        <v>43801</v>
      </c>
      <c r="B2422" s="14">
        <v>8.782</v>
      </c>
      <c r="G2422">
        <f t="shared" si="269"/>
        <v>28604.27849021391</v>
      </c>
      <c r="H2422">
        <f t="shared" si="270"/>
        <v>27809.32769962032</v>
      </c>
      <c r="I2422" s="5">
        <f t="shared" si="268"/>
        <v>0</v>
      </c>
      <c r="J2422" s="6">
        <f>+H2422+SUM($B$4:$B$5)-SUM($F$15:F2422)</f>
        <v>28720.944541725563</v>
      </c>
      <c r="K2422" s="10">
        <f t="shared" si="271"/>
        <v>-4.5001129086307268E-3</v>
      </c>
      <c r="L2422" s="10">
        <f>+H2422/SUM($F$15:F2422)-1</f>
        <v>9.1058916030406278E-2</v>
      </c>
      <c r="M2422" s="14">
        <f t="shared" si="274"/>
        <v>0</v>
      </c>
      <c r="N2422" s="14">
        <f t="shared" si="272"/>
        <v>3166.6280687338208</v>
      </c>
      <c r="O2422" s="4">
        <f t="shared" si="273"/>
        <v>8.0490612110585875</v>
      </c>
      <c r="P2422" s="14">
        <f>+AVERAGEIF($C$15:C2422,"&lt;&gt;",$B$15:B2422)</f>
        <v>8.1571416666666661</v>
      </c>
    </row>
    <row r="2423" spans="1:16" x14ac:dyDescent="0.25">
      <c r="A2423" s="1">
        <v>43802</v>
      </c>
      <c r="B2423" s="14">
        <v>8.7530000000000001</v>
      </c>
      <c r="G2423">
        <f t="shared" si="269"/>
        <v>28509.821182514504</v>
      </c>
      <c r="H2423">
        <f t="shared" si="270"/>
        <v>27717.495485627041</v>
      </c>
      <c r="I2423" s="5">
        <f t="shared" si="268"/>
        <v>0</v>
      </c>
      <c r="J2423" s="6">
        <f>+H2423+SUM($B$4:$B$5)-SUM($F$15:F2423)</f>
        <v>28629.112327732284</v>
      </c>
      <c r="K2423" s="10">
        <f t="shared" si="271"/>
        <v>-3.19739533147545E-3</v>
      </c>
      <c r="L2423" s="10">
        <f>+H2423/SUM($F$15:F2423)-1</f>
        <v>8.7456011388538757E-2</v>
      </c>
      <c r="M2423" s="14">
        <f t="shared" si="274"/>
        <v>0</v>
      </c>
      <c r="N2423" s="14">
        <f t="shared" si="272"/>
        <v>3166.6280687338208</v>
      </c>
      <c r="O2423" s="4">
        <f t="shared" si="273"/>
        <v>8.0490612110585875</v>
      </c>
      <c r="P2423" s="14">
        <f>+AVERAGEIF($C$15:C2423,"&lt;&gt;",$B$15:B2423)</f>
        <v>8.1571416666666661</v>
      </c>
    </row>
    <row r="2424" spans="1:16" x14ac:dyDescent="0.25">
      <c r="A2424" s="1">
        <v>43803</v>
      </c>
      <c r="B2424" s="14">
        <v>8.7449999999999992</v>
      </c>
      <c r="G2424">
        <f t="shared" si="269"/>
        <v>28483.763994183628</v>
      </c>
      <c r="H2424">
        <f t="shared" si="270"/>
        <v>27692.162461077169</v>
      </c>
      <c r="I2424" s="5">
        <f t="shared" si="268"/>
        <v>0</v>
      </c>
      <c r="J2424" s="6">
        <f>+H2424+SUM($B$4:$B$5)-SUM($F$15:F2424)</f>
        <v>28603.779303182411</v>
      </c>
      <c r="K2424" s="10">
        <f t="shared" si="271"/>
        <v>-8.8486936862985921E-4</v>
      </c>
      <c r="L2424" s="10">
        <f>+H2424/SUM($F$15:F2424)-1</f>
        <v>8.6462106659747517E-2</v>
      </c>
      <c r="M2424" s="14">
        <f t="shared" si="274"/>
        <v>0</v>
      </c>
      <c r="N2424" s="14">
        <f t="shared" si="272"/>
        <v>3166.6280687338208</v>
      </c>
      <c r="O2424" s="4">
        <f t="shared" si="273"/>
        <v>8.0490612110585875</v>
      </c>
      <c r="P2424" s="14">
        <f>+AVERAGEIF($C$15:C2424,"&lt;&gt;",$B$15:B2424)</f>
        <v>8.1571416666666661</v>
      </c>
    </row>
    <row r="2425" spans="1:16" x14ac:dyDescent="0.25">
      <c r="A2425" s="1">
        <v>43804</v>
      </c>
      <c r="B2425" s="14">
        <v>8.8070000000000004</v>
      </c>
      <c r="G2425">
        <f t="shared" si="269"/>
        <v>28685.707203747883</v>
      </c>
      <c r="H2425">
        <f t="shared" si="270"/>
        <v>27888.493401338666</v>
      </c>
      <c r="I2425" s="5">
        <f t="shared" si="268"/>
        <v>0</v>
      </c>
      <c r="J2425" s="6">
        <f>+H2425+SUM($B$4:$B$5)-SUM($F$15:F2425)</f>
        <v>28800.110243443909</v>
      </c>
      <c r="K2425" s="10">
        <f t="shared" si="271"/>
        <v>6.8638111831484938E-3</v>
      </c>
      <c r="L2425" s="10">
        <f>+H2425/SUM($F$15:F2425)-1</f>
        <v>9.4164868307878624E-2</v>
      </c>
      <c r="M2425" s="14">
        <f t="shared" si="274"/>
        <v>0</v>
      </c>
      <c r="N2425" s="14">
        <f t="shared" si="272"/>
        <v>3166.6280687338208</v>
      </c>
      <c r="O2425" s="4">
        <f t="shared" si="273"/>
        <v>8.0490612110585875</v>
      </c>
      <c r="P2425" s="14">
        <f>+AVERAGEIF($C$15:C2425,"&lt;&gt;",$B$15:B2425)</f>
        <v>8.1571416666666661</v>
      </c>
    </row>
    <row r="2426" spans="1:16" x14ac:dyDescent="0.25">
      <c r="A2426" s="1">
        <v>43805</v>
      </c>
      <c r="B2426" s="14">
        <v>8.8840000000000003</v>
      </c>
      <c r="G2426">
        <f t="shared" si="269"/>
        <v>28936.507641432519</v>
      </c>
      <c r="H2426">
        <f t="shared" si="270"/>
        <v>28132.323762631171</v>
      </c>
      <c r="I2426" s="5">
        <f t="shared" si="268"/>
        <v>0</v>
      </c>
      <c r="J2426" s="6">
        <f>+H2426+SUM($B$4:$B$5)-SUM($F$15:F2426)</f>
        <v>29043.940604736417</v>
      </c>
      <c r="K2426" s="10">
        <f t="shared" si="271"/>
        <v>8.4662995811974895E-3</v>
      </c>
      <c r="L2426" s="10">
        <f>+H2426/SUM($F$15:F2426)-1</f>
        <v>0.10373120132249269</v>
      </c>
      <c r="M2426" s="14">
        <f t="shared" si="274"/>
        <v>0</v>
      </c>
      <c r="N2426" s="14">
        <f t="shared" si="272"/>
        <v>3166.6280687338208</v>
      </c>
      <c r="O2426" s="4">
        <f t="shared" si="273"/>
        <v>8.0490612110585875</v>
      </c>
      <c r="P2426" s="14">
        <f>+AVERAGEIF($C$15:C2426,"&lt;&gt;",$B$15:B2426)</f>
        <v>8.1571416666666661</v>
      </c>
    </row>
    <row r="2427" spans="1:16" x14ac:dyDescent="0.25">
      <c r="A2427" s="1">
        <v>43808</v>
      </c>
      <c r="B2427" s="14">
        <v>8.8729999999999993</v>
      </c>
      <c r="C2427">
        <f>+$B$3</f>
        <v>200</v>
      </c>
      <c r="D2427" s="7">
        <f>+$D$11</f>
        <v>2.223157894736842</v>
      </c>
      <c r="E2427">
        <v>1.54</v>
      </c>
      <c r="F2427" s="6">
        <f>+C2427-D2427-E2427</f>
        <v>196.23684210526318</v>
      </c>
      <c r="G2427">
        <f t="shared" si="269"/>
        <v>29100.679007477567</v>
      </c>
      <c r="H2427">
        <f t="shared" si="270"/>
        <v>28293.72769598036</v>
      </c>
      <c r="I2427" s="5">
        <f t="shared" si="268"/>
        <v>257000</v>
      </c>
      <c r="J2427" s="6">
        <f>+H2427+SUM($B$4:$B$5)-SUM($F$15:F2427)</f>
        <v>29009.107695980336</v>
      </c>
      <c r="K2427" s="10">
        <f t="shared" si="271"/>
        <v>-1.1993175867602845E-3</v>
      </c>
      <c r="L2427" s="10">
        <f>+H2427/SUM($F$15:F2427)-1</f>
        <v>0.10158249162262623</v>
      </c>
      <c r="M2427" s="14">
        <f t="shared" si="274"/>
        <v>22.116177403951674</v>
      </c>
      <c r="N2427" s="14">
        <f t="shared" si="272"/>
        <v>3188.7442461377723</v>
      </c>
      <c r="O2427" s="4">
        <f t="shared" si="273"/>
        <v>8.0547758043340743</v>
      </c>
      <c r="P2427" s="14">
        <f>+AVERAGEIF($C$15:C2427,"&lt;&gt;",$B$15:B2427)</f>
        <v>8.1630578512396692</v>
      </c>
    </row>
    <row r="2428" spans="1:16" x14ac:dyDescent="0.25">
      <c r="A2428" s="1">
        <v>43809</v>
      </c>
      <c r="B2428" s="14">
        <v>8.8550000000000004</v>
      </c>
      <c r="G2428">
        <f t="shared" si="269"/>
        <v>29041.644608499257</v>
      </c>
      <c r="H2428">
        <f t="shared" si="270"/>
        <v>28236.330299549885</v>
      </c>
      <c r="I2428" s="5">
        <f t="shared" si="268"/>
        <v>0</v>
      </c>
      <c r="J2428" s="6">
        <f>+H2428+SUM($B$4:$B$5)-SUM($F$15:F2428)</f>
        <v>28951.710299549861</v>
      </c>
      <c r="K2428" s="10">
        <f t="shared" si="271"/>
        <v>-1.9785991707158557E-3</v>
      </c>
      <c r="L2428" s="10">
        <f>+H2428/SUM($F$15:F2428)-1</f>
        <v>9.9347792552502812E-2</v>
      </c>
      <c r="M2428" s="14">
        <f t="shared" si="274"/>
        <v>0</v>
      </c>
      <c r="N2428" s="14">
        <f t="shared" si="272"/>
        <v>3188.7442461377723</v>
      </c>
      <c r="O2428" s="4">
        <f t="shared" si="273"/>
        <v>8.0547758043340743</v>
      </c>
      <c r="P2428" s="14">
        <f>+AVERAGEIF($C$15:C2428,"&lt;&gt;",$B$15:B2428)</f>
        <v>8.1630578512396692</v>
      </c>
    </row>
    <row r="2429" spans="1:16" x14ac:dyDescent="0.25">
      <c r="A2429" s="1">
        <v>43810</v>
      </c>
      <c r="B2429" s="14">
        <v>8.9280000000000008</v>
      </c>
      <c r="G2429">
        <f t="shared" si="269"/>
        <v>29281.061893244652</v>
      </c>
      <c r="H2429">
        <f t="shared" si="270"/>
        <v>28469.108629517945</v>
      </c>
      <c r="I2429" s="5">
        <f t="shared" si="268"/>
        <v>0</v>
      </c>
      <c r="J2429" s="6">
        <f>+H2429+SUM($B$4:$B$5)-SUM($F$15:F2429)</f>
        <v>29184.48862951792</v>
      </c>
      <c r="K2429" s="10">
        <f t="shared" si="271"/>
        <v>8.0402272459765278E-3</v>
      </c>
      <c r="L2429" s="10">
        <f>+H2429/SUM($F$15:F2429)-1</f>
        <v>0.10841073878133778</v>
      </c>
      <c r="M2429" s="14">
        <f t="shared" si="274"/>
        <v>0</v>
      </c>
      <c r="N2429" s="14">
        <f t="shared" si="272"/>
        <v>3188.7442461377723</v>
      </c>
      <c r="O2429" s="4">
        <f t="shared" si="273"/>
        <v>8.0547758043340743</v>
      </c>
      <c r="P2429" s="14">
        <f>+AVERAGEIF($C$15:C2429,"&lt;&gt;",$B$15:B2429)</f>
        <v>8.1630578512396692</v>
      </c>
    </row>
    <row r="2430" spans="1:16" x14ac:dyDescent="0.25">
      <c r="A2430" s="1">
        <v>43811</v>
      </c>
      <c r="B2430" s="14">
        <v>9.0120000000000005</v>
      </c>
      <c r="G2430">
        <f t="shared" si="269"/>
        <v>29556.555755143458</v>
      </c>
      <c r="H2430">
        <f t="shared" si="270"/>
        <v>28736.963146193513</v>
      </c>
      <c r="I2430" s="5">
        <f t="shared" si="268"/>
        <v>0</v>
      </c>
      <c r="J2430" s="6">
        <f>+H2430+SUM($B$4:$B$5)-SUM($F$15:F2430)</f>
        <v>29452.343146193492</v>
      </c>
      <c r="K2430" s="10">
        <f t="shared" si="271"/>
        <v>9.1779753305205602E-3</v>
      </c>
      <c r="L2430" s="10">
        <f>+H2430/SUM($F$15:F2430)-1</f>
        <v>0.11883933444191475</v>
      </c>
      <c r="M2430" s="14">
        <f t="shared" si="274"/>
        <v>0</v>
      </c>
      <c r="N2430" s="14">
        <f t="shared" si="272"/>
        <v>3188.7442461377723</v>
      </c>
      <c r="O2430" s="4">
        <f t="shared" si="273"/>
        <v>8.0547758043340743</v>
      </c>
      <c r="P2430" s="14">
        <f>+AVERAGEIF($C$15:C2430,"&lt;&gt;",$B$15:B2430)</f>
        <v>8.1630578512396692</v>
      </c>
    </row>
    <row r="2431" spans="1:16" x14ac:dyDescent="0.25">
      <c r="A2431" s="1">
        <v>43812</v>
      </c>
      <c r="B2431" s="14">
        <v>9.1229999999999993</v>
      </c>
      <c r="G2431">
        <f t="shared" si="269"/>
        <v>29920.601215509738</v>
      </c>
      <c r="H2431">
        <f t="shared" si="270"/>
        <v>29090.913757514805</v>
      </c>
      <c r="I2431" s="5">
        <f t="shared" si="268"/>
        <v>0</v>
      </c>
      <c r="J2431" s="6">
        <f>+H2431+SUM($B$4:$B$5)-SUM($F$15:F2431)</f>
        <v>29806.293757514784</v>
      </c>
      <c r="K2431" s="10">
        <f t="shared" si="271"/>
        <v>1.201774030556324E-2</v>
      </c>
      <c r="L2431" s="10">
        <f>+H2431/SUM($F$15:F2431)-1</f>
        <v>0.13261997870767717</v>
      </c>
      <c r="M2431" s="14">
        <f t="shared" si="274"/>
        <v>0</v>
      </c>
      <c r="N2431" s="14">
        <f t="shared" si="272"/>
        <v>3188.7442461377723</v>
      </c>
      <c r="O2431" s="4">
        <f t="shared" si="273"/>
        <v>8.0547758043340743</v>
      </c>
      <c r="P2431" s="14">
        <f>+AVERAGEIF($C$15:C2431,"&lt;&gt;",$B$15:B2431)</f>
        <v>8.1630578512396692</v>
      </c>
    </row>
    <row r="2432" spans="1:16" x14ac:dyDescent="0.25">
      <c r="A2432" s="1">
        <v>43815</v>
      </c>
      <c r="B2432" s="14">
        <v>9.1509999999999998</v>
      </c>
      <c r="G2432">
        <f t="shared" si="269"/>
        <v>30012.432502809341</v>
      </c>
      <c r="H2432">
        <f t="shared" si="270"/>
        <v>29180.198596406663</v>
      </c>
      <c r="I2432" s="5">
        <f t="shared" si="268"/>
        <v>0</v>
      </c>
      <c r="J2432" s="6">
        <f>+H2432+SUM($B$4:$B$5)-SUM($F$15:F2432)</f>
        <v>29895.578596406642</v>
      </c>
      <c r="K2432" s="10">
        <f t="shared" si="271"/>
        <v>2.9955028833246189E-3</v>
      </c>
      <c r="L2432" s="10">
        <f>+H2432/SUM($F$15:F2432)-1</f>
        <v>0.13609617726120304</v>
      </c>
      <c r="M2432" s="14">
        <f t="shared" si="274"/>
        <v>0</v>
      </c>
      <c r="N2432" s="14">
        <f t="shared" si="272"/>
        <v>3188.7442461377723</v>
      </c>
      <c r="O2432" s="4">
        <f t="shared" si="273"/>
        <v>8.0547758043340743</v>
      </c>
      <c r="P2432" s="14">
        <f>+AVERAGEIF($C$15:C2432,"&lt;&gt;",$B$15:B2432)</f>
        <v>8.1630578512396692</v>
      </c>
    </row>
    <row r="2433" spans="1:16" x14ac:dyDescent="0.25">
      <c r="A2433" s="1">
        <v>43816</v>
      </c>
      <c r="B2433" s="14">
        <v>9.2449999999999992</v>
      </c>
      <c r="G2433">
        <f t="shared" si="269"/>
        <v>30320.723253029435</v>
      </c>
      <c r="H2433">
        <f t="shared" si="270"/>
        <v>29479.940555543613</v>
      </c>
      <c r="I2433" s="5">
        <f t="shared" si="268"/>
        <v>0</v>
      </c>
      <c r="J2433" s="6">
        <f>+H2433+SUM($B$4:$B$5)-SUM($F$15:F2433)</f>
        <v>30195.320555543589</v>
      </c>
      <c r="K2433" s="10">
        <f t="shared" si="271"/>
        <v>1.002629730581539E-2</v>
      </c>
      <c r="L2433" s="10">
        <f>+H2433/SUM($F$15:F2433)-1</f>
        <v>0.14776627240518225</v>
      </c>
      <c r="M2433" s="14">
        <f t="shared" si="274"/>
        <v>0</v>
      </c>
      <c r="N2433" s="14">
        <f t="shared" si="272"/>
        <v>3188.7442461377723</v>
      </c>
      <c r="O2433" s="4">
        <f t="shared" si="273"/>
        <v>8.0547758043340743</v>
      </c>
      <c r="P2433" s="14">
        <f>+AVERAGEIF($C$15:C2433,"&lt;&gt;",$B$15:B2433)</f>
        <v>8.1630578512396692</v>
      </c>
    </row>
    <row r="2434" spans="1:16" x14ac:dyDescent="0.25">
      <c r="A2434" s="1">
        <v>43817</v>
      </c>
      <c r="B2434" s="14">
        <v>9.3079999999999998</v>
      </c>
      <c r="G2434">
        <f t="shared" si="269"/>
        <v>30527.343649453538</v>
      </c>
      <c r="H2434">
        <f t="shared" si="270"/>
        <v>29680.831443050291</v>
      </c>
      <c r="I2434" s="5">
        <f t="shared" si="268"/>
        <v>0</v>
      </c>
      <c r="J2434" s="6">
        <f>+H2434+SUM($B$4:$B$5)-SUM($F$15:F2434)</f>
        <v>30396.211443050273</v>
      </c>
      <c r="K2434" s="10">
        <f t="shared" si="271"/>
        <v>6.6530470222083693E-3</v>
      </c>
      <c r="L2434" s="10">
        <f>+H2434/SUM($F$15:F2434)-1</f>
        <v>0.15558771915061498</v>
      </c>
      <c r="M2434" s="14">
        <f t="shared" si="274"/>
        <v>0</v>
      </c>
      <c r="N2434" s="14">
        <f t="shared" si="272"/>
        <v>3188.7442461377723</v>
      </c>
      <c r="O2434" s="4">
        <f t="shared" si="273"/>
        <v>8.0547758043340743</v>
      </c>
      <c r="P2434" s="14">
        <f>+AVERAGEIF($C$15:C2434,"&lt;&gt;",$B$15:B2434)</f>
        <v>8.1630578512396692</v>
      </c>
    </row>
    <row r="2435" spans="1:16" x14ac:dyDescent="0.25">
      <c r="A2435" s="1">
        <v>43818</v>
      </c>
      <c r="B2435" s="14">
        <v>9.3010000000000002</v>
      </c>
      <c r="G2435">
        <f t="shared" si="269"/>
        <v>30504.385827628637</v>
      </c>
      <c r="H2435">
        <f t="shared" si="270"/>
        <v>29658.510233327328</v>
      </c>
      <c r="I2435" s="5">
        <f t="shared" si="268"/>
        <v>0</v>
      </c>
      <c r="J2435" s="6">
        <f>+H2435+SUM($B$4:$B$5)-SUM($F$15:F2435)</f>
        <v>30373.890233327304</v>
      </c>
      <c r="K2435" s="10">
        <f t="shared" si="271"/>
        <v>-7.3434183614595749E-4</v>
      </c>
      <c r="L2435" s="10">
        <f>+H2435/SUM($F$15:F2435)-1</f>
        <v>0.15471866951223356</v>
      </c>
      <c r="M2435" s="14">
        <f t="shared" si="274"/>
        <v>0</v>
      </c>
      <c r="N2435" s="14">
        <f t="shared" si="272"/>
        <v>3188.7442461377723</v>
      </c>
      <c r="O2435" s="4">
        <f t="shared" si="273"/>
        <v>8.0547758043340743</v>
      </c>
      <c r="P2435" s="14">
        <f>+AVERAGEIF($C$15:C2435,"&lt;&gt;",$B$15:B2435)</f>
        <v>8.1630578512396692</v>
      </c>
    </row>
    <row r="2436" spans="1:16" x14ac:dyDescent="0.25">
      <c r="A2436" s="1">
        <v>43819</v>
      </c>
      <c r="B2436" s="14">
        <v>9.343</v>
      </c>
      <c r="G2436">
        <f t="shared" si="269"/>
        <v>30642.132758578038</v>
      </c>
      <c r="H2436">
        <f t="shared" si="270"/>
        <v>29792.437491665114</v>
      </c>
      <c r="I2436" s="5">
        <f t="shared" si="268"/>
        <v>0</v>
      </c>
      <c r="J2436" s="6">
        <f>+H2436+SUM($B$4:$B$5)-SUM($F$15:F2436)</f>
        <v>30507.817491665093</v>
      </c>
      <c r="K2436" s="10">
        <f t="shared" si="271"/>
        <v>4.409288942212708E-3</v>
      </c>
      <c r="L2436" s="10">
        <f>+H2436/SUM($F$15:F2436)-1</f>
        <v>0.15993296734252205</v>
      </c>
      <c r="M2436" s="14">
        <f t="shared" si="274"/>
        <v>0</v>
      </c>
      <c r="N2436" s="14">
        <f t="shared" si="272"/>
        <v>3188.7442461377723</v>
      </c>
      <c r="O2436" s="4">
        <f t="shared" si="273"/>
        <v>8.0547758043340743</v>
      </c>
      <c r="P2436" s="14">
        <f>+AVERAGEIF($C$15:C2436,"&lt;&gt;",$B$15:B2436)</f>
        <v>8.1630578512396692</v>
      </c>
    </row>
    <row r="2437" spans="1:16" x14ac:dyDescent="0.25">
      <c r="A2437" s="1">
        <v>43822</v>
      </c>
      <c r="B2437" s="14">
        <v>9.3729999999999993</v>
      </c>
      <c r="G2437">
        <f t="shared" si="269"/>
        <v>30740.523423541894</v>
      </c>
      <c r="H2437">
        <f t="shared" si="270"/>
        <v>29888.099819049243</v>
      </c>
      <c r="I2437" s="5">
        <f t="shared" si="268"/>
        <v>0</v>
      </c>
      <c r="J2437" s="6">
        <f>+H2437+SUM($B$4:$B$5)-SUM($F$15:F2437)</f>
        <v>30603.479819049218</v>
      </c>
      <c r="K2437" s="10">
        <f t="shared" si="271"/>
        <v>3.1356660439658679E-3</v>
      </c>
      <c r="L2437" s="10">
        <f>+H2437/SUM($F$15:F2437)-1</f>
        <v>0.16365746579272811</v>
      </c>
      <c r="M2437" s="14">
        <f t="shared" si="274"/>
        <v>0</v>
      </c>
      <c r="N2437" s="14">
        <f t="shared" si="272"/>
        <v>3188.7442461377723</v>
      </c>
      <c r="O2437" s="4">
        <f t="shared" si="273"/>
        <v>8.0547758043340743</v>
      </c>
      <c r="P2437" s="14">
        <f>+AVERAGEIF($C$15:C2437,"&lt;&gt;",$B$15:B2437)</f>
        <v>8.1630578512396692</v>
      </c>
    </row>
    <row r="2438" spans="1:16" x14ac:dyDescent="0.25">
      <c r="A2438" s="1">
        <v>43823</v>
      </c>
      <c r="B2438" s="14">
        <v>9.3550000000000004</v>
      </c>
      <c r="G2438">
        <f t="shared" si="269"/>
        <v>30681.489024563583</v>
      </c>
      <c r="H2438">
        <f t="shared" si="270"/>
        <v>29830.702422618768</v>
      </c>
      <c r="I2438" s="5">
        <f t="shared" si="268"/>
        <v>0</v>
      </c>
      <c r="J2438" s="6">
        <f>+H2438+SUM($B$4:$B$5)-SUM($F$15:F2438)</f>
        <v>30546.082422618743</v>
      </c>
      <c r="K2438" s="10">
        <f t="shared" si="271"/>
        <v>-1.8755186263081924E-3</v>
      </c>
      <c r="L2438" s="10">
        <f>+H2438/SUM($F$15:F2438)-1</f>
        <v>0.16142276672260447</v>
      </c>
      <c r="M2438" s="14">
        <f t="shared" si="274"/>
        <v>0</v>
      </c>
      <c r="N2438" s="14">
        <f t="shared" si="272"/>
        <v>3188.7442461377723</v>
      </c>
      <c r="O2438" s="4">
        <f t="shared" si="273"/>
        <v>8.0547758043340743</v>
      </c>
      <c r="P2438" s="14">
        <f>+AVERAGEIF($C$15:C2438,"&lt;&gt;",$B$15:B2438)</f>
        <v>8.1630578512396692</v>
      </c>
    </row>
    <row r="2439" spans="1:16" x14ac:dyDescent="0.25">
      <c r="A2439" s="1">
        <v>43829</v>
      </c>
      <c r="B2439" s="14">
        <v>9.3409999999999993</v>
      </c>
      <c r="G2439">
        <f t="shared" si="269"/>
        <v>30635.573380913778</v>
      </c>
      <c r="H2439">
        <f t="shared" si="270"/>
        <v>29786.060003172835</v>
      </c>
      <c r="I2439" s="5">
        <f t="shared" si="268"/>
        <v>0</v>
      </c>
      <c r="J2439" s="6">
        <f>+H2439+SUM($B$4:$B$5)-SUM($F$15:F2439)</f>
        <v>30501.440003172818</v>
      </c>
      <c r="K2439" s="10">
        <f t="shared" si="271"/>
        <v>-1.4614777380704824E-3</v>
      </c>
      <c r="L2439" s="10">
        <f>+H2439/SUM($F$15:F2439)-1</f>
        <v>0.15968466744584164</v>
      </c>
      <c r="M2439" s="14">
        <f t="shared" si="274"/>
        <v>0</v>
      </c>
      <c r="N2439" s="14">
        <f t="shared" si="272"/>
        <v>3188.7442461377723</v>
      </c>
      <c r="O2439" s="4">
        <f t="shared" si="273"/>
        <v>8.0547758043340743</v>
      </c>
      <c r="P2439" s="14">
        <f>+AVERAGEIF($C$15:C2439,"&lt;&gt;",$B$15:B2439)</f>
        <v>8.1630578512396692</v>
      </c>
    </row>
    <row r="2440" spans="1:16" x14ac:dyDescent="0.25">
      <c r="A2440" s="1">
        <v>43830</v>
      </c>
      <c r="B2440" s="14">
        <v>9.3109999999999999</v>
      </c>
      <c r="G2440">
        <f t="shared" si="269"/>
        <v>30537.182715949923</v>
      </c>
      <c r="H2440">
        <f t="shared" si="270"/>
        <v>29690.397675788707</v>
      </c>
      <c r="I2440" s="5">
        <f t="shared" si="268"/>
        <v>0</v>
      </c>
      <c r="J2440" s="6">
        <f>+H2440+SUM($B$4:$B$5)-SUM($F$15:F2440)</f>
        <v>30405.777675788686</v>
      </c>
      <c r="K2440" s="10">
        <f t="shared" si="271"/>
        <v>-3.1363216744579869E-3</v>
      </c>
      <c r="L2440" s="10">
        <f>+H2440/SUM($F$15:F2440)-1</f>
        <v>0.15596016899563558</v>
      </c>
      <c r="M2440" s="14">
        <f t="shared" si="274"/>
        <v>0</v>
      </c>
      <c r="N2440" s="14">
        <f t="shared" si="272"/>
        <v>3188.7442461377723</v>
      </c>
      <c r="O2440" s="4">
        <f t="shared" si="273"/>
        <v>8.0547758043340743</v>
      </c>
      <c r="P2440" s="14">
        <f>+AVERAGEIF($C$15:C2440,"&lt;&gt;",$B$15:B2440)</f>
        <v>8.1630578512396692</v>
      </c>
    </row>
    <row r="2441" spans="1:16" x14ac:dyDescent="0.25">
      <c r="A2441" s="1">
        <v>43832</v>
      </c>
      <c r="B2441" s="14">
        <v>9.4269999999999996</v>
      </c>
      <c r="G2441">
        <f t="shared" si="269"/>
        <v>30917.626620476847</v>
      </c>
      <c r="H2441">
        <f t="shared" si="270"/>
        <v>30060.29200834069</v>
      </c>
      <c r="I2441" s="5">
        <f t="shared" si="268"/>
        <v>0</v>
      </c>
      <c r="J2441" s="6">
        <f>+H2441+SUM($B$4:$B$5)-SUM($F$15:F2441)</f>
        <v>30775.672008340673</v>
      </c>
      <c r="K2441" s="10">
        <f t="shared" si="271"/>
        <v>1.2165264657793218E-2</v>
      </c>
      <c r="L2441" s="10">
        <f>+H2441/SUM($F$15:F2441)-1</f>
        <v>0.17036156300309924</v>
      </c>
      <c r="M2441" s="14">
        <f t="shared" si="274"/>
        <v>0</v>
      </c>
      <c r="N2441" s="14">
        <f t="shared" si="272"/>
        <v>3188.7442461377723</v>
      </c>
      <c r="O2441" s="4">
        <f t="shared" si="273"/>
        <v>8.0547758043340743</v>
      </c>
      <c r="P2441" s="14">
        <f>+AVERAGEIF($C$15:C2441,"&lt;&gt;",$B$15:B2441)</f>
        <v>8.1630578512396692</v>
      </c>
    </row>
    <row r="2442" spans="1:16" x14ac:dyDescent="0.25">
      <c r="A2442" s="1">
        <v>43833</v>
      </c>
      <c r="B2442" s="14">
        <v>9.4009999999999998</v>
      </c>
      <c r="G2442">
        <f t="shared" si="269"/>
        <v>30832.354710841504</v>
      </c>
      <c r="H2442">
        <f t="shared" si="270"/>
        <v>29977.384657941107</v>
      </c>
      <c r="I2442" s="5">
        <f t="shared" si="268"/>
        <v>0</v>
      </c>
      <c r="J2442" s="6">
        <f>+H2442+SUM($B$4:$B$5)-SUM($F$15:F2442)</f>
        <v>30692.764657941083</v>
      </c>
      <c r="K2442" s="10">
        <f t="shared" si="271"/>
        <v>-2.6939249410092847E-3</v>
      </c>
      <c r="L2442" s="10">
        <f>+H2442/SUM($F$15:F2442)-1</f>
        <v>0.16713366434625399</v>
      </c>
      <c r="M2442" s="14">
        <f t="shared" si="274"/>
        <v>0</v>
      </c>
      <c r="N2442" s="14">
        <f t="shared" si="272"/>
        <v>3188.7442461377723</v>
      </c>
      <c r="O2442" s="4">
        <f t="shared" si="273"/>
        <v>8.0547758043340743</v>
      </c>
      <c r="P2442" s="14">
        <f>+AVERAGEIF($C$15:C2442,"&lt;&gt;",$B$15:B2442)</f>
        <v>8.1630578512396692</v>
      </c>
    </row>
    <row r="2443" spans="1:16" x14ac:dyDescent="0.25">
      <c r="A2443" s="1">
        <v>43837</v>
      </c>
      <c r="B2443" s="14">
        <v>9.3529999999999998</v>
      </c>
      <c r="G2443">
        <f t="shared" si="269"/>
        <v>30674.929646899327</v>
      </c>
      <c r="H2443">
        <f t="shared" si="270"/>
        <v>29824.324934126496</v>
      </c>
      <c r="I2443" s="5">
        <f t="shared" si="268"/>
        <v>0</v>
      </c>
      <c r="J2443" s="6">
        <f>+H2443+SUM($B$4:$B$5)-SUM($F$15:F2443)</f>
        <v>30539.704934126476</v>
      </c>
      <c r="K2443" s="10">
        <f t="shared" si="271"/>
        <v>-4.9868340477111639E-3</v>
      </c>
      <c r="L2443" s="10">
        <f>+H2443/SUM($F$15:F2443)-1</f>
        <v>0.16117446682592429</v>
      </c>
      <c r="M2443" s="14">
        <f t="shared" si="274"/>
        <v>0</v>
      </c>
      <c r="N2443" s="14">
        <f t="shared" si="272"/>
        <v>3188.7442461377723</v>
      </c>
      <c r="O2443" s="4">
        <f t="shared" si="273"/>
        <v>8.0547758043340743</v>
      </c>
      <c r="P2443" s="14">
        <f>+AVERAGEIF($C$15:C2443,"&lt;&gt;",$B$15:B2443)</f>
        <v>8.1630578512396692</v>
      </c>
    </row>
    <row r="2444" spans="1:16" x14ac:dyDescent="0.25">
      <c r="A2444" s="1">
        <v>43838</v>
      </c>
      <c r="B2444" s="14">
        <v>9.3529999999999998</v>
      </c>
      <c r="G2444">
        <f t="shared" si="269"/>
        <v>30674.929646899327</v>
      </c>
      <c r="H2444">
        <f t="shared" si="270"/>
        <v>29824.324934126496</v>
      </c>
      <c r="I2444" s="5">
        <f t="shared" si="268"/>
        <v>0</v>
      </c>
      <c r="J2444" s="6">
        <f>+H2444+SUM($B$4:$B$5)-SUM($F$15:F2444)</f>
        <v>30539.704934126476</v>
      </c>
      <c r="K2444" s="10">
        <f t="shared" si="271"/>
        <v>0</v>
      </c>
      <c r="L2444" s="10">
        <f>+H2444/SUM($F$15:F2444)-1</f>
        <v>0.16117446682592429</v>
      </c>
      <c r="M2444" s="14">
        <f t="shared" si="274"/>
        <v>0</v>
      </c>
      <c r="N2444" s="14">
        <f t="shared" si="272"/>
        <v>3188.7442461377723</v>
      </c>
      <c r="O2444" s="4">
        <f t="shared" si="273"/>
        <v>8.0547758043340743</v>
      </c>
      <c r="P2444" s="14">
        <f>+AVERAGEIF($C$15:C2444,"&lt;&gt;",$B$15:B2444)</f>
        <v>8.1630578512396692</v>
      </c>
    </row>
    <row r="2445" spans="1:16" x14ac:dyDescent="0.25">
      <c r="A2445" s="1">
        <v>43839</v>
      </c>
      <c r="B2445" s="14">
        <v>9.4640000000000004</v>
      </c>
      <c r="G2445">
        <f t="shared" si="269"/>
        <v>31038.975107265611</v>
      </c>
      <c r="H2445">
        <f t="shared" si="270"/>
        <v>30178.275545447792</v>
      </c>
      <c r="I2445" s="5">
        <f t="shared" si="268"/>
        <v>0</v>
      </c>
      <c r="J2445" s="6">
        <f>+H2445+SUM($B$4:$B$5)-SUM($F$15:F2445)</f>
        <v>30893.655545447768</v>
      </c>
      <c r="K2445" s="10">
        <f t="shared" si="271"/>
        <v>1.1589850395894663E-2</v>
      </c>
      <c r="L2445" s="10">
        <f>+H2445/SUM($F$15:F2445)-1</f>
        <v>0.17495511109168715</v>
      </c>
      <c r="M2445" s="14">
        <f t="shared" si="274"/>
        <v>0</v>
      </c>
      <c r="N2445" s="14">
        <f t="shared" si="272"/>
        <v>3188.7442461377723</v>
      </c>
      <c r="O2445" s="4">
        <f t="shared" si="273"/>
        <v>8.0547758043340743</v>
      </c>
      <c r="P2445" s="14">
        <f>+AVERAGEIF($C$15:C2445,"&lt;&gt;",$B$15:B2445)</f>
        <v>8.1630578512396692</v>
      </c>
    </row>
    <row r="2446" spans="1:16" x14ac:dyDescent="0.25">
      <c r="A2446" s="1">
        <v>43840</v>
      </c>
      <c r="B2446" s="14">
        <v>9.4789999999999992</v>
      </c>
      <c r="G2446">
        <f t="shared" si="269"/>
        <v>31088.170439747537</v>
      </c>
      <c r="H2446">
        <f t="shared" si="270"/>
        <v>30226.106709139855</v>
      </c>
      <c r="I2446" s="5">
        <f t="shared" si="268"/>
        <v>0</v>
      </c>
      <c r="J2446" s="6">
        <f>+H2446+SUM($B$4:$B$5)-SUM($F$15:F2446)</f>
        <v>30941.486709139837</v>
      </c>
      <c r="K2446" s="10">
        <f t="shared" si="271"/>
        <v>1.5482519905003489E-3</v>
      </c>
      <c r="L2446" s="10">
        <f>+H2446/SUM($F$15:F2446)-1</f>
        <v>0.17681736031678996</v>
      </c>
      <c r="M2446" s="14">
        <f t="shared" si="274"/>
        <v>0</v>
      </c>
      <c r="N2446" s="14">
        <f t="shared" si="272"/>
        <v>3188.7442461377723</v>
      </c>
      <c r="O2446" s="4">
        <f t="shared" si="273"/>
        <v>8.0547758043340743</v>
      </c>
      <c r="P2446" s="14">
        <f>+AVERAGEIF($C$15:C2446,"&lt;&gt;",$B$15:B2446)</f>
        <v>8.1630578512396692</v>
      </c>
    </row>
    <row r="2447" spans="1:16" x14ac:dyDescent="0.25">
      <c r="A2447" s="1">
        <v>43843</v>
      </c>
      <c r="B2447" s="14">
        <v>9.5340000000000007</v>
      </c>
      <c r="G2447">
        <f t="shared" si="269"/>
        <v>31268.553325514618</v>
      </c>
      <c r="H2447">
        <f t="shared" si="270"/>
        <v>30401.487642677439</v>
      </c>
      <c r="I2447" s="5">
        <f t="shared" si="268"/>
        <v>0</v>
      </c>
      <c r="J2447" s="6">
        <f>+H2447+SUM($B$4:$B$5)-SUM($F$15:F2447)</f>
        <v>31116.867642677422</v>
      </c>
      <c r="K2447" s="10">
        <f t="shared" si="271"/>
        <v>5.6681482433673658E-3</v>
      </c>
      <c r="L2447" s="10">
        <f>+H2447/SUM($F$15:F2447)-1</f>
        <v>0.18364560747550152</v>
      </c>
      <c r="M2447" s="14">
        <f t="shared" si="274"/>
        <v>0</v>
      </c>
      <c r="N2447" s="14">
        <f t="shared" si="272"/>
        <v>3188.7442461377723</v>
      </c>
      <c r="O2447" s="4">
        <f t="shared" si="273"/>
        <v>8.0547758043340743</v>
      </c>
      <c r="P2447" s="14">
        <f>+AVERAGEIF($C$15:C2447,"&lt;&gt;",$B$15:B2447)</f>
        <v>8.1630578512396692</v>
      </c>
    </row>
    <row r="2448" spans="1:16" x14ac:dyDescent="0.25">
      <c r="A2448" s="1">
        <v>43844</v>
      </c>
      <c r="B2448" s="14">
        <v>9.5449999999999999</v>
      </c>
      <c r="G2448">
        <f t="shared" si="269"/>
        <v>31304.629902668028</v>
      </c>
      <c r="H2448">
        <f t="shared" si="270"/>
        <v>30436.563829384948</v>
      </c>
      <c r="I2448" s="5">
        <f t="shared" ref="I2448:I2511" si="275">+C2448*(MAX($A:$A)-A2448)</f>
        <v>0</v>
      </c>
      <c r="J2448" s="6">
        <f>+H2448+SUM($B$4:$B$5)-SUM($F$15:F2448)</f>
        <v>31151.943829384927</v>
      </c>
      <c r="K2448" s="10">
        <f t="shared" si="271"/>
        <v>1.1272402836395301E-3</v>
      </c>
      <c r="L2448" s="10">
        <f>+H2448/SUM($F$15:F2448)-1</f>
        <v>0.18501125690724352</v>
      </c>
      <c r="M2448" s="14">
        <f t="shared" si="274"/>
        <v>0</v>
      </c>
      <c r="N2448" s="14">
        <f t="shared" si="272"/>
        <v>3188.7442461377723</v>
      </c>
      <c r="O2448" s="4">
        <f t="shared" si="273"/>
        <v>8.0547758043340743</v>
      </c>
      <c r="P2448" s="14">
        <f>+AVERAGEIF($C$15:C2448,"&lt;&gt;",$B$15:B2448)</f>
        <v>8.1630578512396692</v>
      </c>
    </row>
    <row r="2449" spans="1:16" x14ac:dyDescent="0.25">
      <c r="A2449" s="1">
        <v>43845</v>
      </c>
      <c r="B2449" s="14">
        <v>9.48</v>
      </c>
      <c r="G2449">
        <f t="shared" ref="G2449:G2512" si="276">+(B2449/B2448*G2448)+C2449</f>
        <v>31091.450128579669</v>
      </c>
      <c r="H2449">
        <f t="shared" ref="H2449:H2512" si="277">+(B2449/B2448*H2448)+F2449</f>
        <v>30229.295453385996</v>
      </c>
      <c r="I2449" s="5">
        <f t="shared" si="275"/>
        <v>0</v>
      </c>
      <c r="J2449" s="6">
        <f>+H2449+SUM($B$4:$B$5)-SUM($F$15:F2449)</f>
        <v>30944.675453385975</v>
      </c>
      <c r="K2449" s="10">
        <f t="shared" ref="K2449:K2512" si="278">+J2449/J2448-1</f>
        <v>-6.653465258352198E-3</v>
      </c>
      <c r="L2449" s="10">
        <f>+H2449/SUM($F$15:F2449)-1</f>
        <v>0.17694151026513039</v>
      </c>
      <c r="M2449" s="14">
        <f t="shared" si="274"/>
        <v>0</v>
      </c>
      <c r="N2449" s="14">
        <f t="shared" ref="N2449:N2512" si="279">+M2449+N2448</f>
        <v>3188.7442461377723</v>
      </c>
      <c r="O2449" s="4">
        <f t="shared" ref="O2449:O2512" si="280">((O2448*N2448)+(B2449*M2449))/N2449</f>
        <v>8.0547758043340743</v>
      </c>
      <c r="P2449" s="14">
        <f>+AVERAGEIF($C$15:C2449,"&lt;&gt;",$B$15:B2449)</f>
        <v>8.1630578512396692</v>
      </c>
    </row>
    <row r="2450" spans="1:16" x14ac:dyDescent="0.25">
      <c r="A2450" s="1">
        <v>43846</v>
      </c>
      <c r="B2450" s="14">
        <v>9.5020000000000007</v>
      </c>
      <c r="G2450">
        <f t="shared" si="276"/>
        <v>31163.603282886495</v>
      </c>
      <c r="H2450">
        <f t="shared" si="277"/>
        <v>30299.447826801024</v>
      </c>
      <c r="I2450" s="5">
        <f t="shared" si="275"/>
        <v>0</v>
      </c>
      <c r="J2450" s="6">
        <f>+H2450+SUM($B$4:$B$5)-SUM($F$15:F2450)</f>
        <v>31014.827826801007</v>
      </c>
      <c r="K2450" s="10">
        <f t="shared" si="278"/>
        <v>2.2670256639372166E-3</v>
      </c>
      <c r="L2450" s="10">
        <f>+H2450/SUM($F$15:F2450)-1</f>
        <v>0.17967280912861461</v>
      </c>
      <c r="M2450" s="14">
        <f t="shared" si="274"/>
        <v>0</v>
      </c>
      <c r="N2450" s="14">
        <f t="shared" si="279"/>
        <v>3188.7442461377723</v>
      </c>
      <c r="O2450" s="4">
        <f t="shared" si="280"/>
        <v>8.0547758043340743</v>
      </c>
      <c r="P2450" s="14">
        <f>+AVERAGEIF($C$15:C2450,"&lt;&gt;",$B$15:B2450)</f>
        <v>8.1630578512396692</v>
      </c>
    </row>
    <row r="2451" spans="1:16" x14ac:dyDescent="0.25">
      <c r="A2451" s="1">
        <v>43847</v>
      </c>
      <c r="B2451" s="14">
        <v>9.5779999999999994</v>
      </c>
      <c r="G2451">
        <f t="shared" si="276"/>
        <v>31412.859634128272</v>
      </c>
      <c r="H2451">
        <f t="shared" si="277"/>
        <v>30541.792389507493</v>
      </c>
      <c r="I2451" s="5">
        <f t="shared" si="275"/>
        <v>0</v>
      </c>
      <c r="J2451" s="6">
        <f>+H2451+SUM($B$4:$B$5)-SUM($F$15:F2451)</f>
        <v>31257.172389507472</v>
      </c>
      <c r="K2451" s="10">
        <f t="shared" si="278"/>
        <v>7.8138290516978071E-3</v>
      </c>
      <c r="L2451" s="10">
        <f>+H2451/SUM($F$15:F2451)-1</f>
        <v>0.18910820520247018</v>
      </c>
      <c r="M2451" s="14">
        <f t="shared" ref="M2451:M2514" si="281">+F2451/B2451</f>
        <v>0</v>
      </c>
      <c r="N2451" s="14">
        <f t="shared" si="279"/>
        <v>3188.7442461377723</v>
      </c>
      <c r="O2451" s="4">
        <f t="shared" si="280"/>
        <v>8.0547758043340743</v>
      </c>
      <c r="P2451" s="14">
        <f>+AVERAGEIF($C$15:C2451,"&lt;&gt;",$B$15:B2451)</f>
        <v>8.1630578512396692</v>
      </c>
    </row>
    <row r="2452" spans="1:16" x14ac:dyDescent="0.25">
      <c r="A2452" s="1">
        <v>43850</v>
      </c>
      <c r="B2452" s="14">
        <v>9.5850000000000009</v>
      </c>
      <c r="G2452">
        <f t="shared" si="276"/>
        <v>31435.817455953173</v>
      </c>
      <c r="H2452">
        <f t="shared" si="277"/>
        <v>30564.113599230459</v>
      </c>
      <c r="I2452" s="5">
        <f t="shared" si="275"/>
        <v>0</v>
      </c>
      <c r="J2452" s="6">
        <f>+H2452+SUM($B$4:$B$5)-SUM($F$15:F2452)</f>
        <v>31279.493599230442</v>
      </c>
      <c r="K2452" s="10">
        <f t="shared" si="278"/>
        <v>7.141148100286987E-4</v>
      </c>
      <c r="L2452" s="10">
        <f>+H2452/SUM($F$15:F2452)-1</f>
        <v>0.18997725484085159</v>
      </c>
      <c r="M2452" s="14">
        <f t="shared" si="281"/>
        <v>0</v>
      </c>
      <c r="N2452" s="14">
        <f t="shared" si="279"/>
        <v>3188.7442461377723</v>
      </c>
      <c r="O2452" s="4">
        <f t="shared" si="280"/>
        <v>8.0547758043340743</v>
      </c>
      <c r="P2452" s="14">
        <f>+AVERAGEIF($C$15:C2452,"&lt;&gt;",$B$15:B2452)</f>
        <v>8.1630578512396692</v>
      </c>
    </row>
    <row r="2453" spans="1:16" x14ac:dyDescent="0.25">
      <c r="A2453" s="1">
        <v>43851</v>
      </c>
      <c r="B2453" s="14">
        <v>9.4489999999999998</v>
      </c>
      <c r="G2453">
        <f t="shared" si="276"/>
        <v>30989.77977478367</v>
      </c>
      <c r="H2453">
        <f t="shared" si="277"/>
        <v>30130.444381755718</v>
      </c>
      <c r="I2453" s="5">
        <f t="shared" si="275"/>
        <v>0</v>
      </c>
      <c r="J2453" s="6">
        <f>+H2453+SUM($B$4:$B$5)-SUM($F$15:F2453)</f>
        <v>30845.824381755698</v>
      </c>
      <c r="K2453" s="10">
        <f t="shared" si="278"/>
        <v>-1.3864329871549286E-2</v>
      </c>
      <c r="L2453" s="10">
        <f>+H2453/SUM($F$15:F2453)-1</f>
        <v>0.17309286186658368</v>
      </c>
      <c r="M2453" s="14">
        <f t="shared" si="281"/>
        <v>0</v>
      </c>
      <c r="N2453" s="14">
        <f t="shared" si="279"/>
        <v>3188.7442461377723</v>
      </c>
      <c r="O2453" s="4">
        <f t="shared" si="280"/>
        <v>8.0547758043340743</v>
      </c>
      <c r="P2453" s="14">
        <f>+AVERAGEIF($C$15:C2453,"&lt;&gt;",$B$15:B2453)</f>
        <v>8.1630578512396692</v>
      </c>
    </row>
    <row r="2454" spans="1:16" x14ac:dyDescent="0.25">
      <c r="A2454" s="1">
        <v>43852</v>
      </c>
      <c r="B2454" s="14">
        <v>9.5030000000000001</v>
      </c>
      <c r="G2454">
        <f t="shared" si="276"/>
        <v>31166.882971718616</v>
      </c>
      <c r="H2454">
        <f t="shared" si="277"/>
        <v>30302.636571047158</v>
      </c>
      <c r="I2454" s="5">
        <f t="shared" si="275"/>
        <v>0</v>
      </c>
      <c r="J2454" s="6">
        <f>+H2454+SUM($B$4:$B$5)-SUM($F$15:F2454)</f>
        <v>31018.016571047137</v>
      </c>
      <c r="K2454" s="10">
        <f t="shared" si="278"/>
        <v>5.5823500503777712E-3</v>
      </c>
      <c r="L2454" s="10">
        <f>+H2454/SUM($F$15:F2454)-1</f>
        <v>0.17979695907695481</v>
      </c>
      <c r="M2454" s="14">
        <f t="shared" si="281"/>
        <v>0</v>
      </c>
      <c r="N2454" s="14">
        <f t="shared" si="279"/>
        <v>3188.7442461377723</v>
      </c>
      <c r="O2454" s="4">
        <f t="shared" si="280"/>
        <v>8.0547758043340743</v>
      </c>
      <c r="P2454" s="14">
        <f>+AVERAGEIF($C$15:C2454,"&lt;&gt;",$B$15:B2454)</f>
        <v>8.1630578512396692</v>
      </c>
    </row>
    <row r="2455" spans="1:16" x14ac:dyDescent="0.25">
      <c r="A2455" s="1">
        <v>43853</v>
      </c>
      <c r="B2455" s="14">
        <v>9.4499999999999993</v>
      </c>
      <c r="G2455">
        <f t="shared" si="276"/>
        <v>30993.059463615795</v>
      </c>
      <c r="H2455">
        <f t="shared" si="277"/>
        <v>30133.633126001856</v>
      </c>
      <c r="I2455" s="5">
        <f t="shared" si="275"/>
        <v>0</v>
      </c>
      <c r="J2455" s="6">
        <f>+H2455+SUM($B$4:$B$5)-SUM($F$15:F2455)</f>
        <v>30849.013126001835</v>
      </c>
      <c r="K2455" s="10">
        <f t="shared" si="278"/>
        <v>-5.44855744267847E-3</v>
      </c>
      <c r="L2455" s="10">
        <f>+H2455/SUM($F$15:F2455)-1</f>
        <v>0.17321701181492388</v>
      </c>
      <c r="M2455" s="14">
        <f t="shared" si="281"/>
        <v>0</v>
      </c>
      <c r="N2455" s="14">
        <f t="shared" si="279"/>
        <v>3188.7442461377723</v>
      </c>
      <c r="O2455" s="4">
        <f t="shared" si="280"/>
        <v>8.0547758043340743</v>
      </c>
      <c r="P2455" s="14">
        <f>+AVERAGEIF($C$15:C2455,"&lt;&gt;",$B$15:B2455)</f>
        <v>8.1630578512396692</v>
      </c>
    </row>
    <row r="2456" spans="1:16" x14ac:dyDescent="0.25">
      <c r="A2456" s="1">
        <v>43854</v>
      </c>
      <c r="B2456" s="14">
        <v>9.4390000000000001</v>
      </c>
      <c r="G2456">
        <f t="shared" si="276"/>
        <v>30956.982886462385</v>
      </c>
      <c r="H2456">
        <f t="shared" si="277"/>
        <v>30098.556939294343</v>
      </c>
      <c r="I2456" s="5">
        <f t="shared" si="275"/>
        <v>0</v>
      </c>
      <c r="J2456" s="6">
        <f>+H2456+SUM($B$4:$B$5)-SUM($F$15:F2456)</f>
        <v>30813.936939294323</v>
      </c>
      <c r="K2456" s="10">
        <f t="shared" si="278"/>
        <v>-1.1370278382729637E-3</v>
      </c>
      <c r="L2456" s="10">
        <f>+H2456/SUM($F$15:F2456)-1</f>
        <v>0.17185136238318188</v>
      </c>
      <c r="M2456" s="14">
        <f t="shared" si="281"/>
        <v>0</v>
      </c>
      <c r="N2456" s="14">
        <f t="shared" si="279"/>
        <v>3188.7442461377723</v>
      </c>
      <c r="O2456" s="4">
        <f t="shared" si="280"/>
        <v>8.0547758043340743</v>
      </c>
      <c r="P2456" s="14">
        <f>+AVERAGEIF($C$15:C2456,"&lt;&gt;",$B$15:B2456)</f>
        <v>8.1630578512396692</v>
      </c>
    </row>
    <row r="2457" spans="1:16" x14ac:dyDescent="0.25">
      <c r="A2457" s="1">
        <v>43857</v>
      </c>
      <c r="B2457" s="14">
        <v>9.3209999999999997</v>
      </c>
      <c r="G2457">
        <f t="shared" si="276"/>
        <v>30569.979604271201</v>
      </c>
      <c r="H2457">
        <f t="shared" si="277"/>
        <v>29722.285118250085</v>
      </c>
      <c r="I2457" s="5">
        <f t="shared" si="275"/>
        <v>0</v>
      </c>
      <c r="J2457" s="6">
        <f>+H2457+SUM($B$4:$B$5)-SUM($F$15:F2457)</f>
        <v>30437.665118250068</v>
      </c>
      <c r="K2457" s="10">
        <f t="shared" si="278"/>
        <v>-1.2211092071277241E-2</v>
      </c>
      <c r="L2457" s="10">
        <f>+H2457/SUM($F$15:F2457)-1</f>
        <v>0.1572016684790376</v>
      </c>
      <c r="M2457" s="14">
        <f t="shared" si="281"/>
        <v>0</v>
      </c>
      <c r="N2457" s="14">
        <f t="shared" si="279"/>
        <v>3188.7442461377723</v>
      </c>
      <c r="O2457" s="4">
        <f t="shared" si="280"/>
        <v>8.0547758043340743</v>
      </c>
      <c r="P2457" s="14">
        <f>+AVERAGEIF($C$15:C2457,"&lt;&gt;",$B$15:B2457)</f>
        <v>8.1630578512396692</v>
      </c>
    </row>
    <row r="2458" spans="1:16" x14ac:dyDescent="0.25">
      <c r="A2458" s="1">
        <v>43858</v>
      </c>
      <c r="B2458" s="14">
        <v>9.3219999999999992</v>
      </c>
      <c r="G2458">
        <f t="shared" si="276"/>
        <v>30573.259293103325</v>
      </c>
      <c r="H2458">
        <f t="shared" si="277"/>
        <v>29725.473862496219</v>
      </c>
      <c r="I2458" s="5">
        <f t="shared" si="275"/>
        <v>0</v>
      </c>
      <c r="J2458" s="6">
        <f>+H2458+SUM($B$4:$B$5)-SUM($F$15:F2458)</f>
        <v>30440.853862496198</v>
      </c>
      <c r="K2458" s="10">
        <f t="shared" si="278"/>
        <v>1.0476310300888692E-4</v>
      </c>
      <c r="L2458" s="10">
        <f>+H2458/SUM($F$15:F2458)-1</f>
        <v>0.15732581842737781</v>
      </c>
      <c r="M2458" s="14">
        <f t="shared" si="281"/>
        <v>0</v>
      </c>
      <c r="N2458" s="14">
        <f t="shared" si="279"/>
        <v>3188.7442461377723</v>
      </c>
      <c r="O2458" s="4">
        <f t="shared" si="280"/>
        <v>8.0547758043340743</v>
      </c>
      <c r="P2458" s="14">
        <f>+AVERAGEIF($C$15:C2458,"&lt;&gt;",$B$15:B2458)</f>
        <v>8.1630578512396692</v>
      </c>
    </row>
    <row r="2459" spans="1:16" x14ac:dyDescent="0.25">
      <c r="A2459" s="1">
        <v>43859</v>
      </c>
      <c r="B2459" s="14">
        <v>9.2680000000000007</v>
      </c>
      <c r="G2459">
        <f t="shared" si="276"/>
        <v>30396.156096168383</v>
      </c>
      <c r="H2459">
        <f t="shared" si="277"/>
        <v>29553.281673204787</v>
      </c>
      <c r="I2459" s="5">
        <f t="shared" si="275"/>
        <v>0</v>
      </c>
      <c r="J2459" s="6">
        <f>+H2459+SUM($B$4:$B$5)-SUM($F$15:F2459)</f>
        <v>30268.661673204766</v>
      </c>
      <c r="K2459" s="10">
        <f t="shared" si="278"/>
        <v>-5.6566149579522218E-3</v>
      </c>
      <c r="L2459" s="10">
        <f>+H2459/SUM($F$15:F2459)-1</f>
        <v>0.15062172121700712</v>
      </c>
      <c r="M2459" s="14">
        <f t="shared" si="281"/>
        <v>0</v>
      </c>
      <c r="N2459" s="14">
        <f t="shared" si="279"/>
        <v>3188.7442461377723</v>
      </c>
      <c r="O2459" s="4">
        <f t="shared" si="280"/>
        <v>8.0547758043340743</v>
      </c>
      <c r="P2459" s="14">
        <f>+AVERAGEIF($C$15:C2459,"&lt;&gt;",$B$15:B2459)</f>
        <v>8.1630578512396692</v>
      </c>
    </row>
    <row r="2460" spans="1:16" x14ac:dyDescent="0.25">
      <c r="A2460" s="1">
        <v>43860</v>
      </c>
      <c r="B2460" s="14">
        <v>9.0429999999999993</v>
      </c>
      <c r="G2460">
        <f t="shared" si="276"/>
        <v>29658.226108939431</v>
      </c>
      <c r="H2460">
        <f t="shared" si="277"/>
        <v>28835.814217823787</v>
      </c>
      <c r="I2460" s="5">
        <f t="shared" si="275"/>
        <v>0</v>
      </c>
      <c r="J2460" s="6">
        <f>+H2460+SUM($B$4:$B$5)-SUM($F$15:F2460)</f>
        <v>29551.19421782377</v>
      </c>
      <c r="K2460" s="10">
        <f t="shared" si="278"/>
        <v>-2.3703309486462487E-2</v>
      </c>
      <c r="L2460" s="10">
        <f>+H2460/SUM($F$15:F2460)-1</f>
        <v>0.12268798284046101</v>
      </c>
      <c r="M2460" s="14">
        <f t="shared" si="281"/>
        <v>0</v>
      </c>
      <c r="N2460" s="14">
        <f t="shared" si="279"/>
        <v>3188.7442461377723</v>
      </c>
      <c r="O2460" s="4">
        <f t="shared" si="280"/>
        <v>8.0547758043340743</v>
      </c>
      <c r="P2460" s="14">
        <f>+AVERAGEIF($C$15:C2460,"&lt;&gt;",$B$15:B2460)</f>
        <v>8.1630578512396692</v>
      </c>
    </row>
    <row r="2461" spans="1:16" x14ac:dyDescent="0.25">
      <c r="A2461" s="1">
        <v>43861</v>
      </c>
      <c r="B2461" s="14">
        <v>8.8940000000000001</v>
      </c>
      <c r="G2461">
        <f t="shared" si="276"/>
        <v>29169.552472952266</v>
      </c>
      <c r="H2461">
        <f t="shared" si="277"/>
        <v>28360.691325149262</v>
      </c>
      <c r="I2461" s="5">
        <f t="shared" si="275"/>
        <v>0</v>
      </c>
      <c r="J2461" s="6">
        <f>+H2461+SUM($B$4:$B$5)-SUM($F$15:F2461)</f>
        <v>29076.071325149245</v>
      </c>
      <c r="K2461" s="10">
        <f t="shared" si="278"/>
        <v>-1.6077959123152907E-2</v>
      </c>
      <c r="L2461" s="10">
        <f>+H2461/SUM($F$15:F2461)-1</f>
        <v>0.10418964053777091</v>
      </c>
      <c r="M2461" s="14">
        <f t="shared" si="281"/>
        <v>0</v>
      </c>
      <c r="N2461" s="14">
        <f t="shared" si="279"/>
        <v>3188.7442461377723</v>
      </c>
      <c r="O2461" s="4">
        <f t="shared" si="280"/>
        <v>8.0547758043340743</v>
      </c>
      <c r="P2461" s="14">
        <f>+AVERAGEIF($C$15:C2461,"&lt;&gt;",$B$15:B2461)</f>
        <v>8.1630578512396692</v>
      </c>
    </row>
    <row r="2462" spans="1:16" x14ac:dyDescent="0.25">
      <c r="A2462" s="1">
        <v>43864</v>
      </c>
      <c r="B2462" s="14">
        <v>8.9039999999999999</v>
      </c>
      <c r="G2462">
        <f t="shared" si="276"/>
        <v>29202.349361273551</v>
      </c>
      <c r="H2462">
        <f t="shared" si="277"/>
        <v>28392.578767610637</v>
      </c>
      <c r="I2462" s="5">
        <f t="shared" si="275"/>
        <v>0</v>
      </c>
      <c r="J2462" s="6">
        <f>+H2462+SUM($B$4:$B$5)-SUM($F$15:F2462)</f>
        <v>29107.95876761062</v>
      </c>
      <c r="K2462" s="10">
        <f t="shared" si="278"/>
        <v>1.0966901994697853E-3</v>
      </c>
      <c r="L2462" s="10">
        <f>+H2462/SUM($F$15:F2462)-1</f>
        <v>0.10543114002117271</v>
      </c>
      <c r="M2462" s="14">
        <f t="shared" si="281"/>
        <v>0</v>
      </c>
      <c r="N2462" s="14">
        <f t="shared" si="279"/>
        <v>3188.7442461377723</v>
      </c>
      <c r="O2462" s="4">
        <f t="shared" si="280"/>
        <v>8.0547758043340743</v>
      </c>
      <c r="P2462" s="14">
        <f>+AVERAGEIF($C$15:C2462,"&lt;&gt;",$B$15:B2462)</f>
        <v>8.1630578512396692</v>
      </c>
    </row>
    <row r="2463" spans="1:16" x14ac:dyDescent="0.25">
      <c r="A2463" s="1">
        <v>43865</v>
      </c>
      <c r="B2463" s="14">
        <v>9.109</v>
      </c>
      <c r="G2463">
        <f t="shared" si="276"/>
        <v>29874.685571859925</v>
      </c>
      <c r="H2463">
        <f t="shared" si="277"/>
        <v>29046.271338068877</v>
      </c>
      <c r="I2463" s="5">
        <f t="shared" si="275"/>
        <v>0</v>
      </c>
      <c r="J2463" s="6">
        <f>+H2463+SUM($B$4:$B$5)-SUM($F$15:F2463)</f>
        <v>29761.651338068859</v>
      </c>
      <c r="K2463" s="10">
        <f t="shared" si="278"/>
        <v>2.2457520146882404E-2</v>
      </c>
      <c r="L2463" s="10">
        <f>+H2463/SUM($F$15:F2463)-1</f>
        <v>0.13088187943091434</v>
      </c>
      <c r="M2463" s="14">
        <f t="shared" si="281"/>
        <v>0</v>
      </c>
      <c r="N2463" s="14">
        <f t="shared" si="279"/>
        <v>3188.7442461377723</v>
      </c>
      <c r="O2463" s="4">
        <f t="shared" si="280"/>
        <v>8.0547758043340743</v>
      </c>
      <c r="P2463" s="14">
        <f>+AVERAGEIF($C$15:C2463,"&lt;&gt;",$B$15:B2463)</f>
        <v>8.1630578512396692</v>
      </c>
    </row>
    <row r="2464" spans="1:16" x14ac:dyDescent="0.25">
      <c r="A2464" s="1">
        <v>43866</v>
      </c>
      <c r="B2464" s="14">
        <v>9.1989999999999998</v>
      </c>
      <c r="G2464">
        <f t="shared" si="276"/>
        <v>30169.857566751507</v>
      </c>
      <c r="H2464">
        <f t="shared" si="277"/>
        <v>29333.258320221277</v>
      </c>
      <c r="I2464" s="5">
        <f t="shared" si="275"/>
        <v>0</v>
      </c>
      <c r="J2464" s="6">
        <f>+H2464+SUM($B$4:$B$5)-SUM($F$15:F2464)</f>
        <v>30048.638320221256</v>
      </c>
      <c r="K2464" s="10">
        <f t="shared" si="278"/>
        <v>9.6428447095375791E-3</v>
      </c>
      <c r="L2464" s="10">
        <f>+H2464/SUM($F$15:F2464)-1</f>
        <v>0.14205537478153274</v>
      </c>
      <c r="M2464" s="14">
        <f t="shared" si="281"/>
        <v>0</v>
      </c>
      <c r="N2464" s="14">
        <f t="shared" si="279"/>
        <v>3188.7442461377723</v>
      </c>
      <c r="O2464" s="4">
        <f t="shared" si="280"/>
        <v>8.0547758043340743</v>
      </c>
      <c r="P2464" s="14">
        <f>+AVERAGEIF($C$15:C2464,"&lt;&gt;",$B$15:B2464)</f>
        <v>8.1630578512396692</v>
      </c>
    </row>
    <row r="2465" spans="1:16" x14ac:dyDescent="0.25">
      <c r="A2465" s="1">
        <v>43867</v>
      </c>
      <c r="B2465" s="14">
        <v>9.32</v>
      </c>
      <c r="G2465">
        <f t="shared" si="276"/>
        <v>30566.699915439076</v>
      </c>
      <c r="H2465">
        <f t="shared" si="277"/>
        <v>29719.096374003948</v>
      </c>
      <c r="I2465" s="5">
        <f t="shared" si="275"/>
        <v>0</v>
      </c>
      <c r="J2465" s="6">
        <f>+H2465+SUM($B$4:$B$5)-SUM($F$15:F2465)</f>
        <v>30434.476374003923</v>
      </c>
      <c r="K2465" s="10">
        <f t="shared" si="278"/>
        <v>1.2840450527936698E-2</v>
      </c>
      <c r="L2465" s="10">
        <f>+H2465/SUM($F$15:F2465)-1</f>
        <v>0.1570775185306974</v>
      </c>
      <c r="M2465" s="14">
        <f t="shared" si="281"/>
        <v>0</v>
      </c>
      <c r="N2465" s="14">
        <f t="shared" si="279"/>
        <v>3188.7442461377723</v>
      </c>
      <c r="O2465" s="4">
        <f t="shared" si="280"/>
        <v>8.0547758043340743</v>
      </c>
      <c r="P2465" s="14">
        <f>+AVERAGEIF($C$15:C2465,"&lt;&gt;",$B$15:B2465)</f>
        <v>8.1630578512396692</v>
      </c>
    </row>
    <row r="2466" spans="1:16" x14ac:dyDescent="0.25">
      <c r="A2466" s="1">
        <v>43868</v>
      </c>
      <c r="B2466" s="14">
        <v>9.2309999999999999</v>
      </c>
      <c r="G2466">
        <f t="shared" si="276"/>
        <v>30274.807609379626</v>
      </c>
      <c r="H2466">
        <f t="shared" si="277"/>
        <v>29435.298136097685</v>
      </c>
      <c r="I2466" s="5">
        <f t="shared" si="275"/>
        <v>0</v>
      </c>
      <c r="J2466" s="6">
        <f>+H2466+SUM($B$4:$B$5)-SUM($F$15:F2466)</f>
        <v>30150.678136097664</v>
      </c>
      <c r="K2466" s="10">
        <f t="shared" si="278"/>
        <v>-9.3248930725375878E-3</v>
      </c>
      <c r="L2466" s="10">
        <f>+H2466/SUM($F$15:F2466)-1</f>
        <v>0.1460281731284192</v>
      </c>
      <c r="M2466" s="14">
        <f t="shared" si="281"/>
        <v>0</v>
      </c>
      <c r="N2466" s="14">
        <f t="shared" si="279"/>
        <v>3188.7442461377723</v>
      </c>
      <c r="O2466" s="4">
        <f t="shared" si="280"/>
        <v>8.0547758043340743</v>
      </c>
      <c r="P2466" s="14">
        <f>+AVERAGEIF($C$15:C2466,"&lt;&gt;",$B$15:B2466)</f>
        <v>8.1630578512396692</v>
      </c>
    </row>
    <row r="2467" spans="1:16" x14ac:dyDescent="0.25">
      <c r="A2467" s="1">
        <v>43871</v>
      </c>
      <c r="B2467" s="14">
        <v>9.2279999999999998</v>
      </c>
      <c r="G2467">
        <f t="shared" si="276"/>
        <v>30264.968542883238</v>
      </c>
      <c r="H2467">
        <f t="shared" si="277"/>
        <v>29425.731903359268</v>
      </c>
      <c r="I2467" s="5">
        <f t="shared" si="275"/>
        <v>0</v>
      </c>
      <c r="J2467" s="6">
        <f>+H2467+SUM($B$4:$B$5)-SUM($F$15:F2467)</f>
        <v>30141.111903359244</v>
      </c>
      <c r="K2467" s="10">
        <f t="shared" si="278"/>
        <v>-3.1728084838555937E-4</v>
      </c>
      <c r="L2467" s="10">
        <f>+H2467/SUM($F$15:F2467)-1</f>
        <v>0.1456557232833986</v>
      </c>
      <c r="M2467" s="14">
        <f t="shared" si="281"/>
        <v>0</v>
      </c>
      <c r="N2467" s="14">
        <f t="shared" si="279"/>
        <v>3188.7442461377723</v>
      </c>
      <c r="O2467" s="4">
        <f t="shared" si="280"/>
        <v>8.0547758043340743</v>
      </c>
      <c r="P2467" s="14">
        <f>+AVERAGEIF($C$15:C2467,"&lt;&gt;",$B$15:B2467)</f>
        <v>8.1630578512396692</v>
      </c>
    </row>
    <row r="2468" spans="1:16" x14ac:dyDescent="0.25">
      <c r="A2468" s="1">
        <v>43872</v>
      </c>
      <c r="B2468" s="14">
        <v>9.3450000000000006</v>
      </c>
      <c r="G2468">
        <f t="shared" si="276"/>
        <v>30648.692136242298</v>
      </c>
      <c r="H2468">
        <f t="shared" si="277"/>
        <v>29798.814980157393</v>
      </c>
      <c r="I2468" s="5">
        <f t="shared" si="275"/>
        <v>0</v>
      </c>
      <c r="J2468" s="6">
        <f>+H2468+SUM($B$4:$B$5)-SUM($F$15:F2468)</f>
        <v>30514.194980157368</v>
      </c>
      <c r="K2468" s="10">
        <f t="shared" si="278"/>
        <v>1.2377880351406079E-2</v>
      </c>
      <c r="L2468" s="10">
        <f>+H2468/SUM($F$15:F2468)-1</f>
        <v>0.16018126723920267</v>
      </c>
      <c r="M2468" s="14">
        <f t="shared" si="281"/>
        <v>0</v>
      </c>
      <c r="N2468" s="14">
        <f t="shared" si="279"/>
        <v>3188.7442461377723</v>
      </c>
      <c r="O2468" s="4">
        <f t="shared" si="280"/>
        <v>8.0547758043340743</v>
      </c>
      <c r="P2468" s="14">
        <f>+AVERAGEIF($C$15:C2468,"&lt;&gt;",$B$15:B2468)</f>
        <v>8.1630578512396692</v>
      </c>
    </row>
    <row r="2469" spans="1:16" x14ac:dyDescent="0.25">
      <c r="A2469" s="1">
        <v>43873</v>
      </c>
      <c r="B2469" s="14">
        <v>9.4469999999999992</v>
      </c>
      <c r="G2469">
        <f t="shared" si="276"/>
        <v>30983.220397119418</v>
      </c>
      <c r="H2469">
        <f t="shared" si="277"/>
        <v>30124.066893263443</v>
      </c>
      <c r="I2469" s="5">
        <f t="shared" si="275"/>
        <v>0</v>
      </c>
      <c r="J2469" s="6">
        <f>+H2469+SUM($B$4:$B$5)-SUM($F$15:F2469)</f>
        <v>30839.446893263423</v>
      </c>
      <c r="K2469" s="10">
        <f t="shared" si="278"/>
        <v>1.0659036337598238E-2</v>
      </c>
      <c r="L2469" s="10">
        <f>+H2469/SUM($F$15:F2469)-1</f>
        <v>0.17284456196990328</v>
      </c>
      <c r="M2469" s="14">
        <f t="shared" si="281"/>
        <v>0</v>
      </c>
      <c r="N2469" s="14">
        <f t="shared" si="279"/>
        <v>3188.7442461377723</v>
      </c>
      <c r="O2469" s="4">
        <f t="shared" si="280"/>
        <v>8.0547758043340743</v>
      </c>
      <c r="P2469" s="14">
        <f>+AVERAGEIF($C$15:C2469,"&lt;&gt;",$B$15:B2469)</f>
        <v>8.1630578512396692</v>
      </c>
    </row>
    <row r="2470" spans="1:16" x14ac:dyDescent="0.25">
      <c r="A2470" s="1">
        <v>43874</v>
      </c>
      <c r="B2470" s="14">
        <v>9.4510000000000005</v>
      </c>
      <c r="G2470">
        <f t="shared" si="276"/>
        <v>30996.339152447938</v>
      </c>
      <c r="H2470">
        <f t="shared" si="277"/>
        <v>30136.821870247997</v>
      </c>
      <c r="I2470" s="5">
        <f t="shared" si="275"/>
        <v>0</v>
      </c>
      <c r="J2470" s="6">
        <f>+H2470+SUM($B$4:$B$5)-SUM($F$15:F2470)</f>
        <v>30852.201870247973</v>
      </c>
      <c r="K2470" s="10">
        <f t="shared" si="278"/>
        <v>4.1359292300846562E-4</v>
      </c>
      <c r="L2470" s="10">
        <f>+H2470/SUM($F$15:F2470)-1</f>
        <v>0.17334116176326431</v>
      </c>
      <c r="M2470" s="14">
        <f t="shared" si="281"/>
        <v>0</v>
      </c>
      <c r="N2470" s="14">
        <f t="shared" si="279"/>
        <v>3188.7442461377723</v>
      </c>
      <c r="O2470" s="4">
        <f t="shared" si="280"/>
        <v>8.0547758043340743</v>
      </c>
      <c r="P2470" s="14">
        <f>+AVERAGEIF($C$15:C2470,"&lt;&gt;",$B$15:B2470)</f>
        <v>8.1630578512396692</v>
      </c>
    </row>
    <row r="2471" spans="1:16" x14ac:dyDescent="0.25">
      <c r="A2471" s="1">
        <v>43875</v>
      </c>
      <c r="B2471" s="14">
        <v>9.4510000000000005</v>
      </c>
      <c r="G2471">
        <f t="shared" si="276"/>
        <v>30996.339152447938</v>
      </c>
      <c r="H2471">
        <f t="shared" si="277"/>
        <v>30136.821870247997</v>
      </c>
      <c r="I2471" s="5">
        <f t="shared" si="275"/>
        <v>0</v>
      </c>
      <c r="J2471" s="6">
        <f>+H2471+SUM($B$4:$B$5)-SUM($F$15:F2471)</f>
        <v>30852.201870247973</v>
      </c>
      <c r="K2471" s="10">
        <f t="shared" si="278"/>
        <v>0</v>
      </c>
      <c r="L2471" s="10">
        <f>+H2471/SUM($F$15:F2471)-1</f>
        <v>0.17334116176326431</v>
      </c>
      <c r="M2471" s="14">
        <f t="shared" si="281"/>
        <v>0</v>
      </c>
      <c r="N2471" s="14">
        <f t="shared" si="279"/>
        <v>3188.7442461377723</v>
      </c>
      <c r="O2471" s="4">
        <f t="shared" si="280"/>
        <v>8.0547758043340743</v>
      </c>
      <c r="P2471" s="14">
        <f>+AVERAGEIF($C$15:C2471,"&lt;&gt;",$B$15:B2471)</f>
        <v>8.1630578512396692</v>
      </c>
    </row>
    <row r="2472" spans="1:16" x14ac:dyDescent="0.25">
      <c r="A2472" s="1">
        <v>43878</v>
      </c>
      <c r="B2472" s="14">
        <v>9.4719999999999995</v>
      </c>
      <c r="G2472">
        <f t="shared" si="276"/>
        <v>31065.212617922636</v>
      </c>
      <c r="H2472">
        <f t="shared" si="277"/>
        <v>30203.785499416885</v>
      </c>
      <c r="I2472" s="5">
        <f t="shared" si="275"/>
        <v>0</v>
      </c>
      <c r="J2472" s="6">
        <f>+H2472+SUM($B$4:$B$5)-SUM($F$15:F2472)</f>
        <v>30919.165499416868</v>
      </c>
      <c r="K2472" s="10">
        <f t="shared" si="278"/>
        <v>2.1704651567664435E-3</v>
      </c>
      <c r="L2472" s="10">
        <f>+H2472/SUM($F$15:F2472)-1</f>
        <v>0.17594831067840833</v>
      </c>
      <c r="M2472" s="14">
        <f t="shared" si="281"/>
        <v>0</v>
      </c>
      <c r="N2472" s="14">
        <f t="shared" si="279"/>
        <v>3188.7442461377723</v>
      </c>
      <c r="O2472" s="4">
        <f t="shared" si="280"/>
        <v>8.0547758043340743</v>
      </c>
      <c r="P2472" s="14">
        <f>+AVERAGEIF($C$15:C2472,"&lt;&gt;",$B$15:B2472)</f>
        <v>8.1630578512396692</v>
      </c>
    </row>
    <row r="2473" spans="1:16" x14ac:dyDescent="0.25">
      <c r="A2473" s="1">
        <v>43879</v>
      </c>
      <c r="B2473" s="14">
        <v>9.4030000000000005</v>
      </c>
      <c r="G2473">
        <f t="shared" si="276"/>
        <v>30838.91408850576</v>
      </c>
      <c r="H2473">
        <f t="shared" si="277"/>
        <v>29983.762146433382</v>
      </c>
      <c r="I2473" s="5">
        <f t="shared" si="275"/>
        <v>0</v>
      </c>
      <c r="J2473" s="6">
        <f>+H2473+SUM($B$4:$B$5)-SUM($F$15:F2473)</f>
        <v>30699.142146433358</v>
      </c>
      <c r="K2473" s="10">
        <f t="shared" si="278"/>
        <v>-7.1160831616771114E-3</v>
      </c>
      <c r="L2473" s="10">
        <f>+H2473/SUM($F$15:F2473)-1</f>
        <v>0.16738196424293439</v>
      </c>
      <c r="M2473" s="14">
        <f t="shared" si="281"/>
        <v>0</v>
      </c>
      <c r="N2473" s="14">
        <f t="shared" si="279"/>
        <v>3188.7442461377723</v>
      </c>
      <c r="O2473" s="4">
        <f t="shared" si="280"/>
        <v>8.0547758043340743</v>
      </c>
      <c r="P2473" s="14">
        <f>+AVERAGEIF($C$15:C2473,"&lt;&gt;",$B$15:B2473)</f>
        <v>8.1630578512396692</v>
      </c>
    </row>
    <row r="2474" spans="1:16" x14ac:dyDescent="0.25">
      <c r="A2474" s="1">
        <v>43880</v>
      </c>
      <c r="B2474" s="14">
        <v>9.4649999999999999</v>
      </c>
      <c r="G2474">
        <f t="shared" si="276"/>
        <v>31042.254796097739</v>
      </c>
      <c r="H2474">
        <f t="shared" si="277"/>
        <v>30181.464289693926</v>
      </c>
      <c r="I2474" s="5">
        <f t="shared" si="275"/>
        <v>0</v>
      </c>
      <c r="J2474" s="6">
        <f>+H2474+SUM($B$4:$B$5)-SUM($F$15:F2474)</f>
        <v>30896.844289693905</v>
      </c>
      <c r="K2474" s="10">
        <f t="shared" si="278"/>
        <v>6.4399891800728248E-3</v>
      </c>
      <c r="L2474" s="10">
        <f>+H2474/SUM($F$15:F2474)-1</f>
        <v>0.17507926104002713</v>
      </c>
      <c r="M2474" s="14">
        <f t="shared" si="281"/>
        <v>0</v>
      </c>
      <c r="N2474" s="14">
        <f t="shared" si="279"/>
        <v>3188.7442461377723</v>
      </c>
      <c r="O2474" s="4">
        <f t="shared" si="280"/>
        <v>8.0547758043340743</v>
      </c>
      <c r="P2474" s="14">
        <f>+AVERAGEIF($C$15:C2474,"&lt;&gt;",$B$15:B2474)</f>
        <v>8.1630578512396692</v>
      </c>
    </row>
    <row r="2475" spans="1:16" x14ac:dyDescent="0.25">
      <c r="A2475" s="1">
        <v>43881</v>
      </c>
      <c r="B2475" s="14">
        <v>9.4060000000000006</v>
      </c>
      <c r="G2475">
        <f t="shared" si="276"/>
        <v>30848.753155002149</v>
      </c>
      <c r="H2475">
        <f t="shared" si="277"/>
        <v>29993.328379171799</v>
      </c>
      <c r="I2475" s="5">
        <f t="shared" si="275"/>
        <v>0</v>
      </c>
      <c r="J2475" s="6">
        <f>+H2475+SUM($B$4:$B$5)-SUM($F$15:F2475)</f>
        <v>30708.708379171778</v>
      </c>
      <c r="K2475" s="10">
        <f t="shared" si="278"/>
        <v>-6.0891626587535885E-3</v>
      </c>
      <c r="L2475" s="10">
        <f>+H2475/SUM($F$15:F2475)-1</f>
        <v>0.16775441408795522</v>
      </c>
      <c r="M2475" s="14">
        <f t="shared" si="281"/>
        <v>0</v>
      </c>
      <c r="N2475" s="14">
        <f t="shared" si="279"/>
        <v>3188.7442461377723</v>
      </c>
      <c r="O2475" s="4">
        <f t="shared" si="280"/>
        <v>8.0547758043340743</v>
      </c>
      <c r="P2475" s="14">
        <f>+AVERAGEIF($C$15:C2475,"&lt;&gt;",$B$15:B2475)</f>
        <v>8.1630578512396692</v>
      </c>
    </row>
    <row r="2476" spans="1:16" x14ac:dyDescent="0.25">
      <c r="A2476" s="1">
        <v>43882</v>
      </c>
      <c r="B2476" s="14">
        <v>9.2739999999999991</v>
      </c>
      <c r="G2476">
        <f t="shared" si="276"/>
        <v>30415.834229161163</v>
      </c>
      <c r="H2476">
        <f t="shared" si="277"/>
        <v>29572.414138681608</v>
      </c>
      <c r="I2476" s="5">
        <f t="shared" si="275"/>
        <v>0</v>
      </c>
      <c r="J2476" s="6">
        <f>+H2476+SUM($B$4:$B$5)-SUM($F$15:F2476)</f>
        <v>30287.794138681584</v>
      </c>
      <c r="K2476" s="10">
        <f t="shared" si="278"/>
        <v>-1.3706673536802993E-2</v>
      </c>
      <c r="L2476" s="10">
        <f>+H2476/SUM($F$15:F2476)-1</f>
        <v>0.15136662090704811</v>
      </c>
      <c r="M2476" s="14">
        <f t="shared" si="281"/>
        <v>0</v>
      </c>
      <c r="N2476" s="14">
        <f t="shared" si="279"/>
        <v>3188.7442461377723</v>
      </c>
      <c r="O2476" s="4">
        <f t="shared" si="280"/>
        <v>8.0547758043340743</v>
      </c>
      <c r="P2476" s="14">
        <f>+AVERAGEIF($C$15:C2476,"&lt;&gt;",$B$15:B2476)</f>
        <v>8.1630578512396692</v>
      </c>
    </row>
    <row r="2477" spans="1:16" x14ac:dyDescent="0.25">
      <c r="A2477" s="1">
        <v>43885</v>
      </c>
      <c r="B2477" s="14">
        <v>9.016</v>
      </c>
      <c r="G2477">
        <f t="shared" si="276"/>
        <v>29569.67451047197</v>
      </c>
      <c r="H2477">
        <f t="shared" si="277"/>
        <v>28749.718123178067</v>
      </c>
      <c r="I2477" s="5">
        <f t="shared" si="275"/>
        <v>0</v>
      </c>
      <c r="J2477" s="6">
        <f>+H2477+SUM($B$4:$B$5)-SUM($F$15:F2477)</f>
        <v>29465.09812317805</v>
      </c>
      <c r="K2477" s="10">
        <f t="shared" si="278"/>
        <v>-2.7162625701184329E-2</v>
      </c>
      <c r="L2477" s="10">
        <f>+H2477/SUM($F$15:F2477)-1</f>
        <v>0.11933593423527555</v>
      </c>
      <c r="M2477" s="14">
        <f t="shared" si="281"/>
        <v>0</v>
      </c>
      <c r="N2477" s="14">
        <f t="shared" si="279"/>
        <v>3188.7442461377723</v>
      </c>
      <c r="O2477" s="4">
        <f t="shared" si="280"/>
        <v>8.0547758043340743</v>
      </c>
      <c r="P2477" s="14">
        <f>+AVERAGEIF($C$15:C2477,"&lt;&gt;",$B$15:B2477)</f>
        <v>8.1630578512396692</v>
      </c>
    </row>
    <row r="2478" spans="1:16" x14ac:dyDescent="0.25">
      <c r="A2478" s="1">
        <v>43886</v>
      </c>
      <c r="B2478" s="14">
        <v>8.984</v>
      </c>
      <c r="G2478">
        <f t="shared" si="276"/>
        <v>29464.724467843855</v>
      </c>
      <c r="H2478">
        <f t="shared" si="277"/>
        <v>28647.67830730166</v>
      </c>
      <c r="I2478" s="5">
        <f t="shared" si="275"/>
        <v>0</v>
      </c>
      <c r="J2478" s="6">
        <f>+H2478+SUM($B$4:$B$5)-SUM($F$15:F2478)</f>
        <v>29363.058307301635</v>
      </c>
      <c r="K2478" s="10">
        <f t="shared" si="278"/>
        <v>-3.4630740223514644E-3</v>
      </c>
      <c r="L2478" s="10">
        <f>+H2478/SUM($F$15:F2478)-1</f>
        <v>0.11536313588838909</v>
      </c>
      <c r="M2478" s="14">
        <f t="shared" si="281"/>
        <v>0</v>
      </c>
      <c r="N2478" s="14">
        <f t="shared" si="279"/>
        <v>3188.7442461377723</v>
      </c>
      <c r="O2478" s="4">
        <f t="shared" si="280"/>
        <v>8.0547758043340743</v>
      </c>
      <c r="P2478" s="14">
        <f>+AVERAGEIF($C$15:C2478,"&lt;&gt;",$B$15:B2478)</f>
        <v>8.1630578512396692</v>
      </c>
    </row>
    <row r="2479" spans="1:16" x14ac:dyDescent="0.25">
      <c r="A2479" s="1">
        <v>43887</v>
      </c>
      <c r="B2479" s="14">
        <v>8.9109999999999996</v>
      </c>
      <c r="G2479">
        <f t="shared" si="276"/>
        <v>29225.307183098463</v>
      </c>
      <c r="H2479">
        <f t="shared" si="277"/>
        <v>28414.899977333604</v>
      </c>
      <c r="I2479" s="5">
        <f t="shared" si="275"/>
        <v>0</v>
      </c>
      <c r="J2479" s="6">
        <f>+H2479+SUM($B$4:$B$5)-SUM($F$15:F2479)</f>
        <v>29130.279977333583</v>
      </c>
      <c r="K2479" s="10">
        <f t="shared" si="278"/>
        <v>-7.9275914494971733E-3</v>
      </c>
      <c r="L2479" s="10">
        <f>+H2479/SUM($F$15:F2479)-1</f>
        <v>0.10630018965955434</v>
      </c>
      <c r="M2479" s="14">
        <f t="shared" si="281"/>
        <v>0</v>
      </c>
      <c r="N2479" s="14">
        <f t="shared" si="279"/>
        <v>3188.7442461377723</v>
      </c>
      <c r="O2479" s="4">
        <f t="shared" si="280"/>
        <v>8.0547758043340743</v>
      </c>
      <c r="P2479" s="14">
        <f>+AVERAGEIF($C$15:C2479,"&lt;&gt;",$B$15:B2479)</f>
        <v>8.1630578512396692</v>
      </c>
    </row>
    <row r="2480" spans="1:16" x14ac:dyDescent="0.25">
      <c r="A2480" s="1">
        <v>43888</v>
      </c>
      <c r="B2480" s="14">
        <v>8.7080000000000002</v>
      </c>
      <c r="G2480">
        <f t="shared" si="276"/>
        <v>28559.530350176345</v>
      </c>
      <c r="H2480">
        <f t="shared" si="277"/>
        <v>27767.58489536764</v>
      </c>
      <c r="I2480" s="5">
        <f t="shared" si="275"/>
        <v>0</v>
      </c>
      <c r="J2480" s="6">
        <f>+H2480+SUM($B$4:$B$5)-SUM($F$15:F2480)</f>
        <v>28482.964895367619</v>
      </c>
      <c r="K2480" s="10">
        <f t="shared" si="278"/>
        <v>-2.2221382096898612E-2</v>
      </c>
      <c r="L2480" s="10">
        <f>+H2480/SUM($F$15:F2480)-1</f>
        <v>8.1097750146492897E-2</v>
      </c>
      <c r="M2480" s="14">
        <f t="shared" si="281"/>
        <v>0</v>
      </c>
      <c r="N2480" s="14">
        <f t="shared" si="279"/>
        <v>3188.7442461377723</v>
      </c>
      <c r="O2480" s="4">
        <f t="shared" si="280"/>
        <v>8.0547758043340743</v>
      </c>
      <c r="P2480" s="14">
        <f>+AVERAGEIF($C$15:C2480,"&lt;&gt;",$B$15:B2480)</f>
        <v>8.1630578512396692</v>
      </c>
    </row>
    <row r="2481" spans="1:16" x14ac:dyDescent="0.25">
      <c r="A2481" s="1">
        <v>43889</v>
      </c>
      <c r="B2481" s="14">
        <v>8.5259999999999998</v>
      </c>
      <c r="G2481">
        <f t="shared" si="276"/>
        <v>27962.626982728929</v>
      </c>
      <c r="H2481">
        <f t="shared" si="277"/>
        <v>27187.233442570567</v>
      </c>
      <c r="I2481" s="5">
        <f t="shared" si="275"/>
        <v>0</v>
      </c>
      <c r="J2481" s="6">
        <f>+H2481+SUM($B$4:$B$5)-SUM($F$15:F2481)</f>
        <v>27902.613442570542</v>
      </c>
      <c r="K2481" s="10">
        <f t="shared" si="278"/>
        <v>-2.037538770731917E-2</v>
      </c>
      <c r="L2481" s="10">
        <f>+H2481/SUM($F$15:F2481)-1</f>
        <v>5.8502459548575914E-2</v>
      </c>
      <c r="M2481" s="14">
        <f t="shared" si="281"/>
        <v>0</v>
      </c>
      <c r="N2481" s="14">
        <f t="shared" si="279"/>
        <v>3188.7442461377723</v>
      </c>
      <c r="O2481" s="4">
        <f t="shared" si="280"/>
        <v>8.0547758043340743</v>
      </c>
      <c r="P2481" s="14">
        <f>+AVERAGEIF($C$15:C2481,"&lt;&gt;",$B$15:B2481)</f>
        <v>8.1630578512396692</v>
      </c>
    </row>
    <row r="2482" spans="1:16" x14ac:dyDescent="0.25">
      <c r="A2482" s="1">
        <v>43892</v>
      </c>
      <c r="B2482" s="14">
        <v>8.5229999999999997</v>
      </c>
      <c r="G2482">
        <f t="shared" si="276"/>
        <v>27952.787916232541</v>
      </c>
      <c r="H2482">
        <f t="shared" si="277"/>
        <v>27177.667209832154</v>
      </c>
      <c r="I2482" s="5">
        <f t="shared" si="275"/>
        <v>0</v>
      </c>
      <c r="J2482" s="6">
        <f>+H2482+SUM($B$4:$B$5)-SUM($F$15:F2482)</f>
        <v>27893.047209832137</v>
      </c>
      <c r="K2482" s="10">
        <f t="shared" si="278"/>
        <v>-3.4284361062075774E-4</v>
      </c>
      <c r="L2482" s="10">
        <f>+H2482/SUM($F$15:F2482)-1</f>
        <v>5.8130009703555308E-2</v>
      </c>
      <c r="M2482" s="14">
        <f t="shared" si="281"/>
        <v>0</v>
      </c>
      <c r="N2482" s="14">
        <f t="shared" si="279"/>
        <v>3188.7442461377723</v>
      </c>
      <c r="O2482" s="4">
        <f t="shared" si="280"/>
        <v>8.0547758043340743</v>
      </c>
      <c r="P2482" s="14">
        <f>+AVERAGEIF($C$15:C2482,"&lt;&gt;",$B$15:B2482)</f>
        <v>8.1630578512396692</v>
      </c>
    </row>
    <row r="2483" spans="1:16" x14ac:dyDescent="0.25">
      <c r="A2483" s="1">
        <v>43893</v>
      </c>
      <c r="B2483" s="14">
        <v>8.5329999999999995</v>
      </c>
      <c r="G2483">
        <f t="shared" si="276"/>
        <v>27985.584804553826</v>
      </c>
      <c r="H2483">
        <f t="shared" si="277"/>
        <v>27209.554652293529</v>
      </c>
      <c r="I2483" s="5">
        <f t="shared" si="275"/>
        <v>0</v>
      </c>
      <c r="J2483" s="6">
        <f>+H2483+SUM($B$4:$B$5)-SUM($F$15:F2483)</f>
        <v>27924.934652293512</v>
      </c>
      <c r="K2483" s="10">
        <f t="shared" si="278"/>
        <v>1.1432039755818746E-3</v>
      </c>
      <c r="L2483" s="10">
        <f>+H2483/SUM($F$15:F2483)-1</f>
        <v>5.9371509186957327E-2</v>
      </c>
      <c r="M2483" s="14">
        <f t="shared" si="281"/>
        <v>0</v>
      </c>
      <c r="N2483" s="14">
        <f t="shared" si="279"/>
        <v>3188.7442461377723</v>
      </c>
      <c r="O2483" s="4">
        <f t="shared" si="280"/>
        <v>8.0547758043340743</v>
      </c>
      <c r="P2483" s="14">
        <f>+AVERAGEIF($C$15:C2483,"&lt;&gt;",$B$15:B2483)</f>
        <v>8.1630578512396692</v>
      </c>
    </row>
    <row r="2484" spans="1:16" x14ac:dyDescent="0.25">
      <c r="A2484" s="1">
        <v>43894</v>
      </c>
      <c r="B2484" s="14">
        <v>8.67</v>
      </c>
      <c r="G2484">
        <f t="shared" si="276"/>
        <v>28434.902174555453</v>
      </c>
      <c r="H2484">
        <f t="shared" si="277"/>
        <v>27646.412614014404</v>
      </c>
      <c r="I2484" s="5">
        <f t="shared" si="275"/>
        <v>0</v>
      </c>
      <c r="J2484" s="6">
        <f>+H2484+SUM($B$4:$B$5)-SUM($F$15:F2484)</f>
        <v>28361.792614014386</v>
      </c>
      <c r="K2484" s="10">
        <f t="shared" si="278"/>
        <v>1.5644010170852596E-2</v>
      </c>
      <c r="L2484" s="10">
        <f>+H2484/SUM($F$15:F2484)-1</f>
        <v>7.6380052109565222E-2</v>
      </c>
      <c r="M2484" s="14">
        <f t="shared" si="281"/>
        <v>0</v>
      </c>
      <c r="N2484" s="14">
        <f t="shared" si="279"/>
        <v>3188.7442461377723</v>
      </c>
      <c r="O2484" s="4">
        <f t="shared" si="280"/>
        <v>8.0547758043340743</v>
      </c>
      <c r="P2484" s="14">
        <f>+AVERAGEIF($C$15:C2484,"&lt;&gt;",$B$15:B2484)</f>
        <v>8.1630578512396692</v>
      </c>
    </row>
    <row r="2485" spans="1:16" x14ac:dyDescent="0.25">
      <c r="A2485" s="1">
        <v>43895</v>
      </c>
      <c r="B2485" s="14">
        <v>8.6370000000000005</v>
      </c>
      <c r="G2485">
        <f t="shared" si="276"/>
        <v>28326.672443095209</v>
      </c>
      <c r="H2485">
        <f t="shared" si="277"/>
        <v>27541.184053891859</v>
      </c>
      <c r="I2485" s="5">
        <f t="shared" si="275"/>
        <v>0</v>
      </c>
      <c r="J2485" s="6">
        <f>+H2485+SUM($B$4:$B$5)-SUM($F$15:F2485)</f>
        <v>28256.564053891841</v>
      </c>
      <c r="K2485" s="10">
        <f t="shared" si="278"/>
        <v>-3.7102224656472282E-3</v>
      </c>
      <c r="L2485" s="10">
        <f>+H2485/SUM($F$15:F2485)-1</f>
        <v>7.2283103814338556E-2</v>
      </c>
      <c r="M2485" s="14">
        <f t="shared" si="281"/>
        <v>0</v>
      </c>
      <c r="N2485" s="14">
        <f t="shared" si="279"/>
        <v>3188.7442461377723</v>
      </c>
      <c r="O2485" s="4">
        <f t="shared" si="280"/>
        <v>8.0547758043340743</v>
      </c>
      <c r="P2485" s="14">
        <f>+AVERAGEIF($C$15:C2485,"&lt;&gt;",$B$15:B2485)</f>
        <v>8.1630578512396692</v>
      </c>
    </row>
    <row r="2486" spans="1:16" x14ac:dyDescent="0.25">
      <c r="A2486" s="1">
        <v>43896</v>
      </c>
      <c r="B2486" s="14">
        <v>8.3490000000000002</v>
      </c>
      <c r="G2486">
        <f t="shared" si="276"/>
        <v>27382.122059442157</v>
      </c>
      <c r="H2486">
        <f t="shared" si="277"/>
        <v>26622.825711004185</v>
      </c>
      <c r="I2486" s="5">
        <f t="shared" si="275"/>
        <v>0</v>
      </c>
      <c r="J2486" s="6">
        <f>+H2486+SUM($B$4:$B$5)-SUM($F$15:F2486)</f>
        <v>27338.205711004168</v>
      </c>
      <c r="K2486" s="10">
        <f t="shared" si="278"/>
        <v>-3.2500708194249994E-2</v>
      </c>
      <c r="L2486" s="10">
        <f>+H2486/SUM($F$15:F2486)-1</f>
        <v>3.652791869235994E-2</v>
      </c>
      <c r="M2486" s="14">
        <f t="shared" si="281"/>
        <v>0</v>
      </c>
      <c r="N2486" s="14">
        <f t="shared" si="279"/>
        <v>3188.7442461377723</v>
      </c>
      <c r="O2486" s="4">
        <f t="shared" si="280"/>
        <v>8.0547758043340743</v>
      </c>
      <c r="P2486" s="14">
        <f>+AVERAGEIF($C$15:C2486,"&lt;&gt;",$B$15:B2486)</f>
        <v>8.1630578512396692</v>
      </c>
    </row>
    <row r="2487" spans="1:16" x14ac:dyDescent="0.25">
      <c r="A2487" s="1">
        <v>43899</v>
      </c>
      <c r="B2487" s="14">
        <v>7.7960000000000003</v>
      </c>
      <c r="G2487">
        <f t="shared" si="276"/>
        <v>25568.454135275009</v>
      </c>
      <c r="H2487">
        <f t="shared" si="277"/>
        <v>24859.45014289</v>
      </c>
      <c r="I2487" s="5">
        <f t="shared" si="275"/>
        <v>0</v>
      </c>
      <c r="J2487" s="6">
        <f>+H2487+SUM($B$4:$B$5)-SUM($F$15:F2487)</f>
        <v>25574.830142889976</v>
      </c>
      <c r="K2487" s="10">
        <f t="shared" si="278"/>
        <v>-6.4502242274239618E-2</v>
      </c>
      <c r="L2487" s="10">
        <f>+H2487/SUM($F$15:F2487)-1</f>
        <v>-3.2127002739772648E-2</v>
      </c>
      <c r="M2487" s="14">
        <f t="shared" si="281"/>
        <v>0</v>
      </c>
      <c r="N2487" s="14">
        <f t="shared" si="279"/>
        <v>3188.7442461377723</v>
      </c>
      <c r="O2487" s="4">
        <f t="shared" si="280"/>
        <v>8.0547758043340743</v>
      </c>
      <c r="P2487" s="14">
        <f>+AVERAGEIF($C$15:C2487,"&lt;&gt;",$B$15:B2487)</f>
        <v>8.1630578512396692</v>
      </c>
    </row>
    <row r="2488" spans="1:16" x14ac:dyDescent="0.25">
      <c r="A2488" s="1">
        <v>43900</v>
      </c>
      <c r="B2488" s="14">
        <v>7.9610000000000003</v>
      </c>
      <c r="G2488">
        <f t="shared" si="276"/>
        <v>26109.602792576236</v>
      </c>
      <c r="H2488">
        <f t="shared" si="277"/>
        <v>25385.592943502728</v>
      </c>
      <c r="I2488" s="5">
        <f t="shared" si="275"/>
        <v>0</v>
      </c>
      <c r="J2488" s="6">
        <f>+H2488+SUM($B$4:$B$5)-SUM($F$15:F2488)</f>
        <v>26100.972943502707</v>
      </c>
      <c r="K2488" s="10">
        <f t="shared" si="278"/>
        <v>2.0572680157526113E-2</v>
      </c>
      <c r="L2488" s="10">
        <f>+H2488/SUM($F$15:F2488)-1</f>
        <v>-1.1642261263639209E-2</v>
      </c>
      <c r="M2488" s="14">
        <f t="shared" si="281"/>
        <v>0</v>
      </c>
      <c r="N2488" s="14">
        <f t="shared" si="279"/>
        <v>3188.7442461377723</v>
      </c>
      <c r="O2488" s="4">
        <f t="shared" si="280"/>
        <v>8.0547758043340743</v>
      </c>
      <c r="P2488" s="14">
        <f>+AVERAGEIF($C$15:C2488,"&lt;&gt;",$B$15:B2488)</f>
        <v>8.1630578512396692</v>
      </c>
    </row>
    <row r="2489" spans="1:16" x14ac:dyDescent="0.25">
      <c r="A2489" s="1">
        <v>43901</v>
      </c>
      <c r="B2489" s="14">
        <v>7.8520000000000003</v>
      </c>
      <c r="G2489">
        <f t="shared" si="276"/>
        <v>25752.116709874212</v>
      </c>
      <c r="H2489">
        <f t="shared" si="277"/>
        <v>25038.019820673711</v>
      </c>
      <c r="I2489" s="5">
        <f t="shared" si="275"/>
        <v>0</v>
      </c>
      <c r="J2489" s="6">
        <f>+H2489+SUM($B$4:$B$5)-SUM($F$15:F2489)</f>
        <v>25753.399820673691</v>
      </c>
      <c r="K2489" s="10">
        <f t="shared" si="278"/>
        <v>-1.3316481480646791E-2</v>
      </c>
      <c r="L2489" s="10">
        <f>+H2489/SUM($F$15:F2489)-1</f>
        <v>-2.5174605632721447E-2</v>
      </c>
      <c r="M2489" s="14">
        <f t="shared" si="281"/>
        <v>0</v>
      </c>
      <c r="N2489" s="14">
        <f t="shared" si="279"/>
        <v>3188.7442461377723</v>
      </c>
      <c r="O2489" s="4">
        <f t="shared" si="280"/>
        <v>8.0547758043340743</v>
      </c>
      <c r="P2489" s="14">
        <f>+AVERAGEIF($C$15:C2489,"&lt;&gt;",$B$15:B2489)</f>
        <v>8.1630578512396692</v>
      </c>
    </row>
    <row r="2490" spans="1:16" x14ac:dyDescent="0.25">
      <c r="A2490" s="1">
        <v>43902</v>
      </c>
      <c r="B2490" s="14">
        <v>7.468</v>
      </c>
      <c r="G2490">
        <f t="shared" si="276"/>
        <v>24492.716198336806</v>
      </c>
      <c r="H2490">
        <f t="shared" si="277"/>
        <v>23813.542030156808</v>
      </c>
      <c r="I2490" s="5">
        <f t="shared" si="275"/>
        <v>0</v>
      </c>
      <c r="J2490" s="6">
        <f>+H2490+SUM($B$4:$B$5)-SUM($F$15:F2490)</f>
        <v>24528.922030156788</v>
      </c>
      <c r="K2490" s="10">
        <f t="shared" si="278"/>
        <v>-4.7546257932668978E-2</v>
      </c>
      <c r="L2490" s="10">
        <f>+H2490/SUM($F$15:F2490)-1</f>
        <v>-7.2848185795359677E-2</v>
      </c>
      <c r="M2490" s="14">
        <f t="shared" si="281"/>
        <v>0</v>
      </c>
      <c r="N2490" s="14">
        <f t="shared" si="279"/>
        <v>3188.7442461377723</v>
      </c>
      <c r="O2490" s="4">
        <f t="shared" si="280"/>
        <v>8.0547758043340743</v>
      </c>
      <c r="P2490" s="14">
        <f>+AVERAGEIF($C$15:C2490,"&lt;&gt;",$B$15:B2490)</f>
        <v>8.1630578512396692</v>
      </c>
    </row>
    <row r="2491" spans="1:16" x14ac:dyDescent="0.25">
      <c r="A2491" s="1">
        <v>43903</v>
      </c>
      <c r="B2491" s="14">
        <v>7.5019999999999998</v>
      </c>
      <c r="G2491">
        <f t="shared" si="276"/>
        <v>24604.225618629178</v>
      </c>
      <c r="H2491">
        <f t="shared" si="277"/>
        <v>23921.959334525491</v>
      </c>
      <c r="I2491" s="5">
        <f t="shared" si="275"/>
        <v>0</v>
      </c>
      <c r="J2491" s="6">
        <f>+H2491+SUM($B$4:$B$5)-SUM($F$15:F2491)</f>
        <v>24637.33933452547</v>
      </c>
      <c r="K2491" s="10">
        <f t="shared" si="278"/>
        <v>4.4199783518978908E-3</v>
      </c>
      <c r="L2491" s="10">
        <f>+H2491/SUM($F$15:F2491)-1</f>
        <v>-6.8627087551792809E-2</v>
      </c>
      <c r="M2491" s="14">
        <f t="shared" si="281"/>
        <v>0</v>
      </c>
      <c r="N2491" s="14">
        <f t="shared" si="279"/>
        <v>3188.7442461377723</v>
      </c>
      <c r="O2491" s="4">
        <f t="shared" si="280"/>
        <v>8.0547758043340743</v>
      </c>
      <c r="P2491" s="14">
        <f>+AVERAGEIF($C$15:C2491,"&lt;&gt;",$B$15:B2491)</f>
        <v>8.1630578512396692</v>
      </c>
    </row>
    <row r="2492" spans="1:16" x14ac:dyDescent="0.25">
      <c r="A2492" s="1">
        <v>43906</v>
      </c>
      <c r="B2492" s="14">
        <v>7.0129999999999999</v>
      </c>
      <c r="G2492">
        <f t="shared" si="276"/>
        <v>23000.457779718265</v>
      </c>
      <c r="H2492">
        <f t="shared" si="277"/>
        <v>22362.663398164124</v>
      </c>
      <c r="I2492" s="5">
        <f t="shared" si="275"/>
        <v>0</v>
      </c>
      <c r="J2492" s="6">
        <f>+H2492+SUM($B$4:$B$5)-SUM($F$15:F2492)</f>
        <v>23078.0433981641</v>
      </c>
      <c r="K2492" s="10">
        <f t="shared" si="278"/>
        <v>-6.3289948447325051E-2</v>
      </c>
      <c r="L2492" s="10">
        <f>+H2492/SUM($F$15:F2492)-1</f>
        <v>-0.12933641229015236</v>
      </c>
      <c r="M2492" s="14">
        <f t="shared" si="281"/>
        <v>0</v>
      </c>
      <c r="N2492" s="14">
        <f t="shared" si="279"/>
        <v>3188.7442461377723</v>
      </c>
      <c r="O2492" s="4">
        <f t="shared" si="280"/>
        <v>8.0547758043340743</v>
      </c>
      <c r="P2492" s="14">
        <f>+AVERAGEIF($C$15:C2492,"&lt;&gt;",$B$15:B2492)</f>
        <v>8.1630578512396692</v>
      </c>
    </row>
    <row r="2493" spans="1:16" x14ac:dyDescent="0.25">
      <c r="A2493" s="1">
        <v>43908</v>
      </c>
      <c r="B2493" s="14">
        <v>6.7649999999999997</v>
      </c>
      <c r="G2493">
        <f t="shared" si="276"/>
        <v>22187.094949350358</v>
      </c>
      <c r="H2493">
        <f t="shared" si="277"/>
        <v>21571.854825121958</v>
      </c>
      <c r="I2493" s="5">
        <f t="shared" si="275"/>
        <v>0</v>
      </c>
      <c r="J2493" s="6">
        <f>+H2493+SUM($B$4:$B$5)-SUM($F$15:F2493)</f>
        <v>22287.234825121941</v>
      </c>
      <c r="K2493" s="10">
        <f t="shared" si="278"/>
        <v>-3.4266707943926833E-2</v>
      </c>
      <c r="L2493" s="10">
        <f>+H2493/SUM($F$15:F2493)-1</f>
        <v>-0.1601255994785229</v>
      </c>
      <c r="M2493" s="14">
        <f t="shared" si="281"/>
        <v>0</v>
      </c>
      <c r="N2493" s="14">
        <f t="shared" si="279"/>
        <v>3188.7442461377723</v>
      </c>
      <c r="O2493" s="4">
        <f t="shared" si="280"/>
        <v>8.0547758043340743</v>
      </c>
      <c r="P2493" s="14">
        <f>+AVERAGEIF($C$15:C2493,"&lt;&gt;",$B$15:B2493)</f>
        <v>8.1630578512396692</v>
      </c>
    </row>
    <row r="2494" spans="1:16" x14ac:dyDescent="0.25">
      <c r="A2494" s="1">
        <v>43909</v>
      </c>
      <c r="B2494" s="14">
        <v>6.6310000000000002</v>
      </c>
      <c r="G2494">
        <f t="shared" si="276"/>
        <v>21747.616645845119</v>
      </c>
      <c r="H2494">
        <f t="shared" si="277"/>
        <v>21144.5630961395</v>
      </c>
      <c r="I2494" s="5">
        <f t="shared" si="275"/>
        <v>0</v>
      </c>
      <c r="J2494" s="6">
        <f>+H2494+SUM($B$4:$B$5)-SUM($F$15:F2494)</f>
        <v>21859.943096139479</v>
      </c>
      <c r="K2494" s="10">
        <f t="shared" si="278"/>
        <v>-1.9172038717913176E-2</v>
      </c>
      <c r="L2494" s="10">
        <f>+H2494/SUM($F$15:F2494)-1</f>
        <v>-0.17676169255611007</v>
      </c>
      <c r="M2494" s="14">
        <f t="shared" si="281"/>
        <v>0</v>
      </c>
      <c r="N2494" s="14">
        <f t="shared" si="279"/>
        <v>3188.7442461377723</v>
      </c>
      <c r="O2494" s="4">
        <f t="shared" si="280"/>
        <v>8.0547758043340743</v>
      </c>
      <c r="P2494" s="14">
        <f>+AVERAGEIF($C$15:C2494,"&lt;&gt;",$B$15:B2494)</f>
        <v>8.1630578512396692</v>
      </c>
    </row>
    <row r="2495" spans="1:16" x14ac:dyDescent="0.25">
      <c r="A2495" s="1">
        <v>43910</v>
      </c>
      <c r="B2495" s="14">
        <v>6.875</v>
      </c>
      <c r="G2495">
        <f t="shared" si="276"/>
        <v>22547.86072088451</v>
      </c>
      <c r="H2495">
        <f t="shared" si="277"/>
        <v>21922.616692197113</v>
      </c>
      <c r="I2495" s="5">
        <f t="shared" si="275"/>
        <v>0</v>
      </c>
      <c r="J2495" s="6">
        <f>+H2495+SUM($B$4:$B$5)-SUM($F$15:F2495)</f>
        <v>22637.996692197095</v>
      </c>
      <c r="K2495" s="10">
        <f t="shared" si="278"/>
        <v>3.5592663376832867E-2</v>
      </c>
      <c r="L2495" s="10">
        <f>+H2495/SUM($F$15:F2495)-1</f>
        <v>-0.14646910516110045</v>
      </c>
      <c r="M2495" s="14">
        <f t="shared" si="281"/>
        <v>0</v>
      </c>
      <c r="N2495" s="14">
        <f t="shared" si="279"/>
        <v>3188.7442461377723</v>
      </c>
      <c r="O2495" s="4">
        <f t="shared" si="280"/>
        <v>8.0547758043340743</v>
      </c>
      <c r="P2495" s="14">
        <f>+AVERAGEIF($C$15:C2495,"&lt;&gt;",$B$15:B2495)</f>
        <v>8.1630578512396692</v>
      </c>
    </row>
    <row r="2496" spans="1:16" x14ac:dyDescent="0.25">
      <c r="A2496" s="1">
        <v>43913</v>
      </c>
      <c r="B2496" s="14">
        <v>6.5529999999999999</v>
      </c>
      <c r="G2496">
        <f t="shared" si="276"/>
        <v>21491.800916939083</v>
      </c>
      <c r="H2496">
        <f t="shared" si="277"/>
        <v>20895.841044940753</v>
      </c>
      <c r="I2496" s="5">
        <f t="shared" si="275"/>
        <v>0</v>
      </c>
      <c r="J2496" s="6">
        <f>+H2496+SUM($B$4:$B$5)-SUM($F$15:F2496)</f>
        <v>21611.221044940732</v>
      </c>
      <c r="K2496" s="10">
        <f t="shared" si="278"/>
        <v>-4.5356294605797598E-2</v>
      </c>
      <c r="L2496" s="10">
        <f>+H2496/SUM($F$15:F2496)-1</f>
        <v>-0.18644538852664605</v>
      </c>
      <c r="M2496" s="14">
        <f t="shared" si="281"/>
        <v>0</v>
      </c>
      <c r="N2496" s="14">
        <f t="shared" si="279"/>
        <v>3188.7442461377723</v>
      </c>
      <c r="O2496" s="4">
        <f t="shared" si="280"/>
        <v>8.0547758043340743</v>
      </c>
      <c r="P2496" s="14">
        <f>+AVERAGEIF($C$15:C2496,"&lt;&gt;",$B$15:B2496)</f>
        <v>8.1630578512396692</v>
      </c>
    </row>
    <row r="2497" spans="1:16" x14ac:dyDescent="0.25">
      <c r="A2497" s="1">
        <v>43914</v>
      </c>
      <c r="B2497" s="14">
        <v>6.851</v>
      </c>
      <c r="G2497">
        <f t="shared" si="276"/>
        <v>22469.148188913423</v>
      </c>
      <c r="H2497">
        <f t="shared" si="277"/>
        <v>21846.086830289805</v>
      </c>
      <c r="I2497" s="5">
        <f t="shared" si="275"/>
        <v>0</v>
      </c>
      <c r="J2497" s="6">
        <f>+H2497+SUM($B$4:$B$5)-SUM($F$15:F2497)</f>
        <v>22561.466830289781</v>
      </c>
      <c r="K2497" s="10">
        <f t="shared" si="278"/>
        <v>4.3970018323953308E-2</v>
      </c>
      <c r="L2497" s="10">
        <f>+H2497/SUM($F$15:F2497)-1</f>
        <v>-0.14944870392126541</v>
      </c>
      <c r="M2497" s="14">
        <f t="shared" si="281"/>
        <v>0</v>
      </c>
      <c r="N2497" s="14">
        <f t="shared" si="279"/>
        <v>3188.7442461377723</v>
      </c>
      <c r="O2497" s="4">
        <f t="shared" si="280"/>
        <v>8.0547758043340743</v>
      </c>
      <c r="P2497" s="14">
        <f>+AVERAGEIF($C$15:C2497,"&lt;&gt;",$B$15:B2497)</f>
        <v>8.1630578512396692</v>
      </c>
    </row>
    <row r="2498" spans="1:16" x14ac:dyDescent="0.25">
      <c r="A2498" s="1">
        <v>43915</v>
      </c>
      <c r="B2498" s="14">
        <v>7.1239999999999997</v>
      </c>
      <c r="G2498">
        <f t="shared" si="276"/>
        <v>23364.503240084545</v>
      </c>
      <c r="H2498">
        <f t="shared" si="277"/>
        <v>22716.614009485413</v>
      </c>
      <c r="I2498" s="5">
        <f t="shared" si="275"/>
        <v>0</v>
      </c>
      <c r="J2498" s="6">
        <f>+H2498+SUM($B$4:$B$5)-SUM($F$15:F2498)</f>
        <v>23431.994009485392</v>
      </c>
      <c r="K2498" s="10">
        <f t="shared" si="278"/>
        <v>3.8584688918669396E-2</v>
      </c>
      <c r="L2498" s="10">
        <f>+H2498/SUM($F$15:F2498)-1</f>
        <v>-0.11555576802438994</v>
      </c>
      <c r="M2498" s="14">
        <f t="shared" si="281"/>
        <v>0</v>
      </c>
      <c r="N2498" s="14">
        <f t="shared" si="279"/>
        <v>3188.7442461377723</v>
      </c>
      <c r="O2498" s="4">
        <f t="shared" si="280"/>
        <v>8.0547758043340743</v>
      </c>
      <c r="P2498" s="14">
        <f>+AVERAGEIF($C$15:C2498,"&lt;&gt;",$B$15:B2498)</f>
        <v>8.1630578512396692</v>
      </c>
    </row>
    <row r="2499" spans="1:16" x14ac:dyDescent="0.25">
      <c r="A2499" s="1">
        <v>43916</v>
      </c>
      <c r="B2499" s="14">
        <v>7.1529999999999996</v>
      </c>
      <c r="G2499">
        <f t="shared" si="276"/>
        <v>23459.614216216276</v>
      </c>
      <c r="H2499">
        <f t="shared" si="277"/>
        <v>22809.087592623408</v>
      </c>
      <c r="I2499" s="5">
        <f t="shared" si="275"/>
        <v>0</v>
      </c>
      <c r="J2499" s="6">
        <f>+H2499+SUM($B$4:$B$5)-SUM($F$15:F2499)</f>
        <v>23524.467592623387</v>
      </c>
      <c r="K2499" s="10">
        <f t="shared" si="278"/>
        <v>3.9464666600956821E-3</v>
      </c>
      <c r="L2499" s="10">
        <f>+H2499/SUM($F$15:F2499)-1</f>
        <v>-0.11195541952252397</v>
      </c>
      <c r="M2499" s="14">
        <f t="shared" si="281"/>
        <v>0</v>
      </c>
      <c r="N2499" s="14">
        <f t="shared" si="279"/>
        <v>3188.7442461377723</v>
      </c>
      <c r="O2499" s="4">
        <f t="shared" si="280"/>
        <v>8.0547758043340743</v>
      </c>
      <c r="P2499" s="14">
        <f>+AVERAGEIF($C$15:C2499,"&lt;&gt;",$B$15:B2499)</f>
        <v>8.1630578512396692</v>
      </c>
    </row>
    <row r="2500" spans="1:16" x14ac:dyDescent="0.25">
      <c r="A2500" s="1">
        <v>43917</v>
      </c>
      <c r="B2500" s="14">
        <v>7.0780000000000003</v>
      </c>
      <c r="G2500">
        <f t="shared" si="276"/>
        <v>23213.637553806631</v>
      </c>
      <c r="H2500">
        <f t="shared" si="277"/>
        <v>22569.931774163077</v>
      </c>
      <c r="I2500" s="5">
        <f t="shared" si="275"/>
        <v>0</v>
      </c>
      <c r="J2500" s="6">
        <f>+H2500+SUM($B$4:$B$5)-SUM($F$15:F2500)</f>
        <v>23285.311774163059</v>
      </c>
      <c r="K2500" s="10">
        <f t="shared" si="278"/>
        <v>-1.0166258493149449E-2</v>
      </c>
      <c r="L2500" s="10">
        <f>+H2500/SUM($F$15:F2500)-1</f>
        <v>-0.12126666564803923</v>
      </c>
      <c r="M2500" s="14">
        <f t="shared" si="281"/>
        <v>0</v>
      </c>
      <c r="N2500" s="14">
        <f t="shared" si="279"/>
        <v>3188.7442461377723</v>
      </c>
      <c r="O2500" s="4">
        <f t="shared" si="280"/>
        <v>8.0547758043340743</v>
      </c>
      <c r="P2500" s="14">
        <f>+AVERAGEIF($C$15:C2500,"&lt;&gt;",$B$15:B2500)</f>
        <v>8.1630578512396692</v>
      </c>
    </row>
    <row r="2501" spans="1:16" x14ac:dyDescent="0.25">
      <c r="A2501" s="1">
        <v>43920</v>
      </c>
      <c r="B2501" s="14">
        <v>7.03</v>
      </c>
      <c r="G2501">
        <f t="shared" si="276"/>
        <v>23056.212489864454</v>
      </c>
      <c r="H2501">
        <f t="shared" si="277"/>
        <v>22416.872050348462</v>
      </c>
      <c r="I2501" s="5">
        <f t="shared" si="275"/>
        <v>0</v>
      </c>
      <c r="J2501" s="6">
        <f>+H2501+SUM($B$4:$B$5)-SUM($F$15:F2501)</f>
        <v>23132.252050348445</v>
      </c>
      <c r="K2501" s="10">
        <f t="shared" si="278"/>
        <v>-6.5732305970001015E-3</v>
      </c>
      <c r="L2501" s="10">
        <f>+H2501/SUM($F$15:F2501)-1</f>
        <v>-0.12722586316836915</v>
      </c>
      <c r="M2501" s="14">
        <f t="shared" si="281"/>
        <v>0</v>
      </c>
      <c r="N2501" s="14">
        <f t="shared" si="279"/>
        <v>3188.7442461377723</v>
      </c>
      <c r="O2501" s="4">
        <f t="shared" si="280"/>
        <v>8.0547758043340743</v>
      </c>
      <c r="P2501" s="14">
        <f>+AVERAGEIF($C$15:C2501,"&lt;&gt;",$B$15:B2501)</f>
        <v>8.1630578512396692</v>
      </c>
    </row>
    <row r="2502" spans="1:16" x14ac:dyDescent="0.25">
      <c r="A2502" s="1">
        <v>43921</v>
      </c>
      <c r="B2502" s="14">
        <v>7.1580000000000004</v>
      </c>
      <c r="G2502">
        <f t="shared" si="276"/>
        <v>23476.01266037692</v>
      </c>
      <c r="H2502">
        <f t="shared" si="277"/>
        <v>22825.031313854095</v>
      </c>
      <c r="I2502" s="5">
        <f t="shared" si="275"/>
        <v>0</v>
      </c>
      <c r="J2502" s="6">
        <f>+H2502+SUM($B$4:$B$5)-SUM($F$15:F2502)</f>
        <v>23540.411313854074</v>
      </c>
      <c r="K2502" s="10">
        <f t="shared" si="278"/>
        <v>1.7644596929743406E-2</v>
      </c>
      <c r="L2502" s="10">
        <f>+H2502/SUM($F$15:F2502)-1</f>
        <v>-0.11133466978082307</v>
      </c>
      <c r="M2502" s="14">
        <f t="shared" si="281"/>
        <v>0</v>
      </c>
      <c r="N2502" s="14">
        <f t="shared" si="279"/>
        <v>3188.7442461377723</v>
      </c>
      <c r="O2502" s="4">
        <f t="shared" si="280"/>
        <v>8.0547758043340743</v>
      </c>
      <c r="P2502" s="14">
        <f>+AVERAGEIF($C$15:C2502,"&lt;&gt;",$B$15:B2502)</f>
        <v>8.1630578512396692</v>
      </c>
    </row>
    <row r="2503" spans="1:16" x14ac:dyDescent="0.25">
      <c r="A2503" s="1">
        <v>43922</v>
      </c>
      <c r="B2503" s="14">
        <v>7.0289999999999999</v>
      </c>
      <c r="G2503">
        <f t="shared" si="276"/>
        <v>23052.932801032322</v>
      </c>
      <c r="H2503">
        <f t="shared" si="277"/>
        <v>22413.683306102324</v>
      </c>
      <c r="I2503" s="5">
        <f t="shared" si="275"/>
        <v>0</v>
      </c>
      <c r="J2503" s="6">
        <f>+H2503+SUM($B$4:$B$5)-SUM($F$15:F2503)</f>
        <v>23129.0633061023</v>
      </c>
      <c r="K2503" s="10">
        <f t="shared" si="278"/>
        <v>-1.7474121512468521E-2</v>
      </c>
      <c r="L2503" s="10">
        <f>+H2503/SUM($F$15:F2503)-1</f>
        <v>-0.12735001311670924</v>
      </c>
      <c r="M2503" s="14">
        <f t="shared" si="281"/>
        <v>0</v>
      </c>
      <c r="N2503" s="14">
        <f t="shared" si="279"/>
        <v>3188.7442461377723</v>
      </c>
      <c r="O2503" s="4">
        <f t="shared" si="280"/>
        <v>8.0547758043340743</v>
      </c>
      <c r="P2503" s="14">
        <f>+AVERAGEIF($C$15:C2503,"&lt;&gt;",$B$15:B2503)</f>
        <v>8.1630578512396692</v>
      </c>
    </row>
    <row r="2504" spans="1:16" x14ac:dyDescent="0.25">
      <c r="A2504" s="1">
        <v>43923</v>
      </c>
      <c r="B2504" s="14">
        <v>7.1269999999999998</v>
      </c>
      <c r="G2504">
        <f t="shared" si="276"/>
        <v>23374.342306580933</v>
      </c>
      <c r="H2504">
        <f t="shared" si="277"/>
        <v>22726.180242223825</v>
      </c>
      <c r="I2504" s="5">
        <f t="shared" si="275"/>
        <v>0</v>
      </c>
      <c r="J2504" s="6">
        <f>+H2504+SUM($B$4:$B$5)-SUM($F$15:F2504)</f>
        <v>23441.560242223804</v>
      </c>
      <c r="K2504" s="10">
        <f t="shared" si="278"/>
        <v>1.3511006995214458E-2</v>
      </c>
      <c r="L2504" s="10">
        <f>+H2504/SUM($F$15:F2504)-1</f>
        <v>-0.11518331817936933</v>
      </c>
      <c r="M2504" s="14">
        <f t="shared" si="281"/>
        <v>0</v>
      </c>
      <c r="N2504" s="14">
        <f t="shared" si="279"/>
        <v>3188.7442461377723</v>
      </c>
      <c r="O2504" s="4">
        <f t="shared" si="280"/>
        <v>8.0547758043340743</v>
      </c>
      <c r="P2504" s="14">
        <f>+AVERAGEIF($C$15:C2504,"&lt;&gt;",$B$15:B2504)</f>
        <v>8.1630578512396692</v>
      </c>
    </row>
    <row r="2505" spans="1:16" x14ac:dyDescent="0.25">
      <c r="A2505" s="1">
        <v>43924</v>
      </c>
      <c r="B2505" s="14">
        <v>7.1280000000000001</v>
      </c>
      <c r="G2505">
        <f t="shared" si="276"/>
        <v>23377.621995413065</v>
      </c>
      <c r="H2505">
        <f t="shared" si="277"/>
        <v>22729.368986469966</v>
      </c>
      <c r="I2505" s="5">
        <f t="shared" si="275"/>
        <v>0</v>
      </c>
      <c r="J2505" s="6">
        <f>+H2505+SUM($B$4:$B$5)-SUM($F$15:F2505)</f>
        <v>23444.748986469949</v>
      </c>
      <c r="K2505" s="10">
        <f t="shared" si="278"/>
        <v>1.3602952248881195E-4</v>
      </c>
      <c r="L2505" s="10">
        <f>+H2505/SUM($F$15:F2505)-1</f>
        <v>-0.11505916823102902</v>
      </c>
      <c r="M2505" s="14">
        <f t="shared" si="281"/>
        <v>0</v>
      </c>
      <c r="N2505" s="14">
        <f t="shared" si="279"/>
        <v>3188.7442461377723</v>
      </c>
      <c r="O2505" s="4">
        <f t="shared" si="280"/>
        <v>8.0547758043340743</v>
      </c>
      <c r="P2505" s="14">
        <f>+AVERAGEIF($C$15:C2505,"&lt;&gt;",$B$15:B2505)</f>
        <v>8.1630578512396692</v>
      </c>
    </row>
    <row r="2506" spans="1:16" x14ac:dyDescent="0.25">
      <c r="A2506" s="1">
        <v>43927</v>
      </c>
      <c r="B2506" s="14">
        <v>7.3220000000000001</v>
      </c>
      <c r="G2506">
        <f t="shared" si="276"/>
        <v>24013.881628846022</v>
      </c>
      <c r="H2506">
        <f t="shared" si="277"/>
        <v>23347.985370220693</v>
      </c>
      <c r="I2506" s="5">
        <f t="shared" si="275"/>
        <v>0</v>
      </c>
      <c r="J2506" s="6">
        <f>+H2506+SUM($B$4:$B$5)-SUM($F$15:F2506)</f>
        <v>24063.365370220668</v>
      </c>
      <c r="K2506" s="10">
        <f t="shared" si="278"/>
        <v>2.6386138069028897E-2</v>
      </c>
      <c r="L2506" s="10">
        <f>+H2506/SUM($F$15:F2506)-1</f>
        <v>-9.09740782530295E-2</v>
      </c>
      <c r="M2506" s="14">
        <f t="shared" si="281"/>
        <v>0</v>
      </c>
      <c r="N2506" s="14">
        <f t="shared" si="279"/>
        <v>3188.7442461377723</v>
      </c>
      <c r="O2506" s="4">
        <f t="shared" si="280"/>
        <v>8.0547758043340743</v>
      </c>
      <c r="P2506" s="14">
        <f>+AVERAGEIF($C$15:C2506,"&lt;&gt;",$B$15:B2506)</f>
        <v>8.1630578512396692</v>
      </c>
    </row>
    <row r="2507" spans="1:16" x14ac:dyDescent="0.25">
      <c r="A2507" s="1">
        <v>43928</v>
      </c>
      <c r="B2507" s="14">
        <v>7.4409999999999998</v>
      </c>
      <c r="G2507">
        <f t="shared" si="276"/>
        <v>24404.164599869335</v>
      </c>
      <c r="H2507">
        <f t="shared" si="277"/>
        <v>23727.445935511088</v>
      </c>
      <c r="I2507" s="5">
        <f t="shared" si="275"/>
        <v>0</v>
      </c>
      <c r="J2507" s="6">
        <f>+H2507+SUM($B$4:$B$5)-SUM($F$15:F2507)</f>
        <v>24442.825935511068</v>
      </c>
      <c r="K2507" s="10">
        <f t="shared" si="278"/>
        <v>1.5769222610898748E-2</v>
      </c>
      <c r="L2507" s="10">
        <f>+H2507/SUM($F$15:F2507)-1</f>
        <v>-7.620023440054513E-2</v>
      </c>
      <c r="M2507" s="14">
        <f t="shared" si="281"/>
        <v>0</v>
      </c>
      <c r="N2507" s="14">
        <f t="shared" si="279"/>
        <v>3188.7442461377723</v>
      </c>
      <c r="O2507" s="4">
        <f t="shared" si="280"/>
        <v>8.0547758043340743</v>
      </c>
      <c r="P2507" s="14">
        <f>+AVERAGEIF($C$15:C2507,"&lt;&gt;",$B$15:B2507)</f>
        <v>8.1630578512396692</v>
      </c>
    </row>
    <row r="2508" spans="1:16" x14ac:dyDescent="0.25">
      <c r="A2508" s="1">
        <v>43929</v>
      </c>
      <c r="B2508" s="14">
        <v>7.452</v>
      </c>
      <c r="G2508">
        <f t="shared" si="276"/>
        <v>24440.241177022748</v>
      </c>
      <c r="H2508">
        <f t="shared" si="277"/>
        <v>23762.522122218605</v>
      </c>
      <c r="I2508" s="5">
        <f t="shared" si="275"/>
        <v>0</v>
      </c>
      <c r="J2508" s="6">
        <f>+H2508+SUM($B$4:$B$5)-SUM($F$15:F2508)</f>
        <v>24477.902122218587</v>
      </c>
      <c r="K2508" s="10">
        <f t="shared" si="278"/>
        <v>1.435029926574849E-3</v>
      </c>
      <c r="L2508" s="10">
        <f>+H2508/SUM($F$15:F2508)-1</f>
        <v>-7.4834584968802909E-2</v>
      </c>
      <c r="M2508" s="14">
        <f t="shared" si="281"/>
        <v>0</v>
      </c>
      <c r="N2508" s="14">
        <f t="shared" si="279"/>
        <v>3188.7442461377723</v>
      </c>
      <c r="O2508" s="4">
        <f t="shared" si="280"/>
        <v>8.0547758043340743</v>
      </c>
      <c r="P2508" s="14">
        <f>+AVERAGEIF($C$15:C2508,"&lt;&gt;",$B$15:B2508)</f>
        <v>8.1630578512396692</v>
      </c>
    </row>
    <row r="2509" spans="1:16" x14ac:dyDescent="0.25">
      <c r="A2509" s="1">
        <v>43930</v>
      </c>
      <c r="B2509" s="14">
        <v>7.4889999999999999</v>
      </c>
      <c r="G2509">
        <f t="shared" si="276"/>
        <v>24561.589663811508</v>
      </c>
      <c r="H2509">
        <f t="shared" si="277"/>
        <v>23880.505659325703</v>
      </c>
      <c r="I2509" s="5">
        <f t="shared" si="275"/>
        <v>0</v>
      </c>
      <c r="J2509" s="6">
        <f>+H2509+SUM($B$4:$B$5)-SUM($F$15:F2509)</f>
        <v>24595.885659325682</v>
      </c>
      <c r="K2509" s="10">
        <f t="shared" si="278"/>
        <v>4.8200019968214214E-3</v>
      </c>
      <c r="L2509" s="10">
        <f>+H2509/SUM($F$15:F2509)-1</f>
        <v>-7.0241036880215324E-2</v>
      </c>
      <c r="M2509" s="14">
        <f t="shared" si="281"/>
        <v>0</v>
      </c>
      <c r="N2509" s="14">
        <f t="shared" si="279"/>
        <v>3188.7442461377723</v>
      </c>
      <c r="O2509" s="4">
        <f t="shared" si="280"/>
        <v>8.0547758043340743</v>
      </c>
      <c r="P2509" s="14">
        <f>+AVERAGEIF($C$15:C2509,"&lt;&gt;",$B$15:B2509)</f>
        <v>8.1630578512396692</v>
      </c>
    </row>
    <row r="2510" spans="1:16" x14ac:dyDescent="0.25">
      <c r="A2510" s="1">
        <v>43935</v>
      </c>
      <c r="B2510" s="14">
        <v>7.5709999999999997</v>
      </c>
      <c r="G2510">
        <f t="shared" si="276"/>
        <v>24830.524148046057</v>
      </c>
      <c r="H2510">
        <f t="shared" si="277"/>
        <v>24141.982687508997</v>
      </c>
      <c r="I2510" s="5">
        <f t="shared" si="275"/>
        <v>0</v>
      </c>
      <c r="J2510" s="6">
        <f>+H2510+SUM($B$4:$B$5)-SUM($F$15:F2510)</f>
        <v>24857.362687508972</v>
      </c>
      <c r="K2510" s="10">
        <f t="shared" si="278"/>
        <v>1.0630925505386246E-2</v>
      </c>
      <c r="L2510" s="10">
        <f>+H2510/SUM($F$15:F2510)-1</f>
        <v>-6.0060741116318761E-2</v>
      </c>
      <c r="M2510" s="14">
        <f t="shared" si="281"/>
        <v>0</v>
      </c>
      <c r="N2510" s="14">
        <f t="shared" si="279"/>
        <v>3188.7442461377723</v>
      </c>
      <c r="O2510" s="4">
        <f t="shared" si="280"/>
        <v>8.0547758043340743</v>
      </c>
      <c r="P2510" s="14">
        <f>+AVERAGEIF($C$15:C2510,"&lt;&gt;",$B$15:B2510)</f>
        <v>8.1630578512396692</v>
      </c>
    </row>
    <row r="2511" spans="1:16" x14ac:dyDescent="0.25">
      <c r="A2511" s="1">
        <v>43936</v>
      </c>
      <c r="B2511" s="14">
        <v>7.5579999999999998</v>
      </c>
      <c r="G2511">
        <f t="shared" si="276"/>
        <v>24787.888193228384</v>
      </c>
      <c r="H2511">
        <f t="shared" si="277"/>
        <v>24100.529012309205</v>
      </c>
      <c r="I2511" s="5">
        <f t="shared" si="275"/>
        <v>0</v>
      </c>
      <c r="J2511" s="6">
        <f>+H2511+SUM($B$4:$B$5)-SUM($F$15:F2511)</f>
        <v>24815.909012309185</v>
      </c>
      <c r="K2511" s="10">
        <f t="shared" si="278"/>
        <v>-1.6676618401122445E-3</v>
      </c>
      <c r="L2511" s="10">
        <f>+H2511/SUM($F$15:F2511)-1</f>
        <v>-6.1674690444741387E-2</v>
      </c>
      <c r="M2511" s="14">
        <f t="shared" si="281"/>
        <v>0</v>
      </c>
      <c r="N2511" s="14">
        <f t="shared" si="279"/>
        <v>3188.7442461377723</v>
      </c>
      <c r="O2511" s="4">
        <f t="shared" si="280"/>
        <v>8.0547758043340743</v>
      </c>
      <c r="P2511" s="14">
        <f>+AVERAGEIF($C$15:C2511,"&lt;&gt;",$B$15:B2511)</f>
        <v>8.1630578512396692</v>
      </c>
    </row>
    <row r="2512" spans="1:16" x14ac:dyDescent="0.25">
      <c r="A2512" s="1">
        <v>43937</v>
      </c>
      <c r="B2512" s="14">
        <v>7.5739999999999998</v>
      </c>
      <c r="G2512">
        <f t="shared" si="276"/>
        <v>24840.363214542442</v>
      </c>
      <c r="H2512">
        <f t="shared" si="277"/>
        <v>24151.548920247409</v>
      </c>
      <c r="I2512" s="5">
        <f t="shared" ref="I2512:I2575" si="282">+C2512*(MAX($A:$A)-A2512)</f>
        <v>0</v>
      </c>
      <c r="J2512" s="6">
        <f>+H2512+SUM($B$4:$B$5)-SUM($F$15:F2512)</f>
        <v>24866.928920247392</v>
      </c>
      <c r="K2512" s="10">
        <f t="shared" si="278"/>
        <v>2.0559354852929257E-3</v>
      </c>
      <c r="L2512" s="10">
        <f>+H2512/SUM($F$15:F2512)-1</f>
        <v>-5.9688291271298155E-2</v>
      </c>
      <c r="M2512" s="14">
        <f t="shared" si="281"/>
        <v>0</v>
      </c>
      <c r="N2512" s="14">
        <f t="shared" si="279"/>
        <v>3188.7442461377723</v>
      </c>
      <c r="O2512" s="4">
        <f t="shared" si="280"/>
        <v>8.0547758043340743</v>
      </c>
      <c r="P2512" s="14">
        <f>+AVERAGEIF($C$15:C2512,"&lt;&gt;",$B$15:B2512)</f>
        <v>8.1630578512396692</v>
      </c>
    </row>
    <row r="2513" spans="1:16" x14ac:dyDescent="0.25">
      <c r="A2513" s="1">
        <v>43938</v>
      </c>
      <c r="B2513" s="14">
        <v>7.6669999999999998</v>
      </c>
      <c r="G2513">
        <f t="shared" ref="G2513:G2576" si="283">+(B2513/B2512*G2512)+C2513</f>
        <v>25145.374275930404</v>
      </c>
      <c r="H2513">
        <f t="shared" ref="H2513:H2576" si="284">+(B2513/B2512*H2512)+F2513</f>
        <v>24448.102135138219</v>
      </c>
      <c r="I2513" s="5">
        <f t="shared" si="282"/>
        <v>0</v>
      </c>
      <c r="J2513" s="6">
        <f>+H2513+SUM($B$4:$B$5)-SUM($F$15:F2513)</f>
        <v>25163.482135138202</v>
      </c>
      <c r="K2513" s="10">
        <f t="shared" ref="K2513:K2576" si="285">+J2513/J2512-1</f>
        <v>1.1925606730204041E-2</v>
      </c>
      <c r="L2513" s="10">
        <f>+H2513/SUM($F$15:F2513)-1</f>
        <v>-4.814234607565937E-2</v>
      </c>
      <c r="M2513" s="14">
        <f t="shared" si="281"/>
        <v>0</v>
      </c>
      <c r="N2513" s="14">
        <f t="shared" ref="N2513:N2576" si="286">+M2513+N2512</f>
        <v>3188.7442461377723</v>
      </c>
      <c r="O2513" s="4">
        <f t="shared" ref="O2513:O2576" si="287">((O2512*N2512)+(B2513*M2513))/N2513</f>
        <v>8.0547758043340743</v>
      </c>
      <c r="P2513" s="14">
        <f>+AVERAGEIF($C$15:C2513,"&lt;&gt;",$B$15:B2513)</f>
        <v>8.1630578512396692</v>
      </c>
    </row>
    <row r="2514" spans="1:16" x14ac:dyDescent="0.25">
      <c r="A2514" s="1">
        <v>43941</v>
      </c>
      <c r="B2514" s="14">
        <v>7.6609999999999996</v>
      </c>
      <c r="G2514">
        <f t="shared" si="283"/>
        <v>25125.696142937632</v>
      </c>
      <c r="H2514">
        <f t="shared" si="284"/>
        <v>24428.96966966139</v>
      </c>
      <c r="I2514" s="5">
        <f t="shared" si="282"/>
        <v>0</v>
      </c>
      <c r="J2514" s="6">
        <f>+H2514+SUM($B$4:$B$5)-SUM($F$15:F2514)</f>
        <v>25144.349669661369</v>
      </c>
      <c r="K2514" s="10">
        <f t="shared" si="285"/>
        <v>-7.6032662626268621E-4</v>
      </c>
      <c r="L2514" s="10">
        <f>+H2514/SUM($F$15:F2514)-1</f>
        <v>-4.8887245765700582E-2</v>
      </c>
      <c r="M2514" s="14">
        <f t="shared" si="281"/>
        <v>0</v>
      </c>
      <c r="N2514" s="14">
        <f t="shared" si="286"/>
        <v>3188.7442461377723</v>
      </c>
      <c r="O2514" s="4">
        <f t="shared" si="287"/>
        <v>8.0547758043340743</v>
      </c>
      <c r="P2514" s="14">
        <f>+AVERAGEIF($C$15:C2514,"&lt;&gt;",$B$15:B2514)</f>
        <v>8.1630578512396692</v>
      </c>
    </row>
    <row r="2515" spans="1:16" x14ac:dyDescent="0.25">
      <c r="A2515" s="1">
        <v>43942</v>
      </c>
      <c r="B2515" s="14">
        <v>7.52</v>
      </c>
      <c r="G2515">
        <f t="shared" si="283"/>
        <v>24663.260017607492</v>
      </c>
      <c r="H2515">
        <f t="shared" si="284"/>
        <v>23979.356730955966</v>
      </c>
      <c r="I2515" s="5">
        <f t="shared" si="282"/>
        <v>0</v>
      </c>
      <c r="J2515" s="6">
        <f>+H2515+SUM($B$4:$B$5)-SUM($F$15:F2515)</f>
        <v>24694.736730955945</v>
      </c>
      <c r="K2515" s="10">
        <f t="shared" si="285"/>
        <v>-1.7881271323867964E-2</v>
      </c>
      <c r="L2515" s="10">
        <f>+H2515/SUM($F$15:F2515)-1</f>
        <v>-6.6392388481669284E-2</v>
      </c>
      <c r="M2515" s="14">
        <f t="shared" ref="M2515:M2578" si="288">+F2515/B2515</f>
        <v>0</v>
      </c>
      <c r="N2515" s="14">
        <f t="shared" si="286"/>
        <v>3188.7442461377723</v>
      </c>
      <c r="O2515" s="4">
        <f t="shared" si="287"/>
        <v>8.0547758043340743</v>
      </c>
      <c r="P2515" s="14">
        <f>+AVERAGEIF($C$15:C2515,"&lt;&gt;",$B$15:B2515)</f>
        <v>8.1630578512396692</v>
      </c>
    </row>
    <row r="2516" spans="1:16" x14ac:dyDescent="0.25">
      <c r="A2516" s="1">
        <v>43943</v>
      </c>
      <c r="B2516" s="14">
        <v>7.6280000000000001</v>
      </c>
      <c r="G2516">
        <f t="shared" si="283"/>
        <v>25017.466411477388</v>
      </c>
      <c r="H2516">
        <f t="shared" si="284"/>
        <v>24323.741109538845</v>
      </c>
      <c r="I2516" s="5">
        <f t="shared" si="282"/>
        <v>0</v>
      </c>
      <c r="J2516" s="6">
        <f>+H2516+SUM($B$4:$B$5)-SUM($F$15:F2516)</f>
        <v>25039.121109538824</v>
      </c>
      <c r="K2516" s="10">
        <f t="shared" si="285"/>
        <v>1.3945659042041036E-2</v>
      </c>
      <c r="L2516" s="10">
        <f>+H2516/SUM($F$15:F2516)-1</f>
        <v>-5.2984194060927248E-2</v>
      </c>
      <c r="M2516" s="14">
        <f t="shared" si="288"/>
        <v>0</v>
      </c>
      <c r="N2516" s="14">
        <f t="shared" si="286"/>
        <v>3188.7442461377723</v>
      </c>
      <c r="O2516" s="4">
        <f t="shared" si="287"/>
        <v>8.0547758043340743</v>
      </c>
      <c r="P2516" s="14">
        <f>+AVERAGEIF($C$15:C2516,"&lt;&gt;",$B$15:B2516)</f>
        <v>8.1630578512396692</v>
      </c>
    </row>
    <row r="2517" spans="1:16" x14ac:dyDescent="0.25">
      <c r="A2517" s="1">
        <v>43944</v>
      </c>
      <c r="B2517" s="14">
        <v>7.6420000000000003</v>
      </c>
      <c r="G2517">
        <f t="shared" si="283"/>
        <v>25063.382055127189</v>
      </c>
      <c r="H2517">
        <f t="shared" si="284"/>
        <v>24368.383528984774</v>
      </c>
      <c r="I2517" s="5">
        <f t="shared" si="282"/>
        <v>0</v>
      </c>
      <c r="J2517" s="6">
        <f>+H2517+SUM($B$4:$B$5)-SUM($F$15:F2517)</f>
        <v>25083.763528984757</v>
      </c>
      <c r="K2517" s="10">
        <f t="shared" si="285"/>
        <v>1.7829068061387954E-3</v>
      </c>
      <c r="L2517" s="10">
        <f>+H2517/SUM($F$15:F2517)-1</f>
        <v>-5.124609478416442E-2</v>
      </c>
      <c r="M2517" s="14">
        <f t="shared" si="288"/>
        <v>0</v>
      </c>
      <c r="N2517" s="14">
        <f t="shared" si="286"/>
        <v>3188.7442461377723</v>
      </c>
      <c r="O2517" s="4">
        <f t="shared" si="287"/>
        <v>8.0547758043340743</v>
      </c>
      <c r="P2517" s="14">
        <f>+AVERAGEIF($C$15:C2517,"&lt;&gt;",$B$15:B2517)</f>
        <v>8.1630578512396692</v>
      </c>
    </row>
    <row r="2518" spans="1:16" x14ac:dyDescent="0.25">
      <c r="A2518" s="1">
        <v>43945</v>
      </c>
      <c r="B2518" s="14">
        <v>7.5529999999999999</v>
      </c>
      <c r="G2518">
        <f t="shared" si="283"/>
        <v>24771.489749067736</v>
      </c>
      <c r="H2518">
        <f t="shared" si="284"/>
        <v>24084.585291078511</v>
      </c>
      <c r="I2518" s="5">
        <f t="shared" si="282"/>
        <v>0</v>
      </c>
      <c r="J2518" s="6">
        <f>+H2518+SUM($B$4:$B$5)-SUM($F$15:F2518)</f>
        <v>24799.96529107849</v>
      </c>
      <c r="K2518" s="10">
        <f t="shared" si="285"/>
        <v>-1.1314021421798715E-2</v>
      </c>
      <c r="L2518" s="10">
        <f>+H2518/SUM($F$15:F2518)-1</f>
        <v>-6.2295440186442619E-2</v>
      </c>
      <c r="M2518" s="14">
        <f t="shared" si="288"/>
        <v>0</v>
      </c>
      <c r="N2518" s="14">
        <f t="shared" si="286"/>
        <v>3188.7442461377723</v>
      </c>
      <c r="O2518" s="4">
        <f t="shared" si="287"/>
        <v>8.0547758043340743</v>
      </c>
      <c r="P2518" s="14">
        <f>+AVERAGEIF($C$15:C2518,"&lt;&gt;",$B$15:B2518)</f>
        <v>8.1630578512396692</v>
      </c>
    </row>
    <row r="2519" spans="1:16" x14ac:dyDescent="0.25">
      <c r="A2519" s="1">
        <v>43948</v>
      </c>
      <c r="B2519" s="14">
        <v>7.6470000000000002</v>
      </c>
      <c r="G2519">
        <f t="shared" si="283"/>
        <v>25079.78049928783</v>
      </c>
      <c r="H2519">
        <f t="shared" si="284"/>
        <v>24384.327250215461</v>
      </c>
      <c r="I2519" s="5">
        <f t="shared" si="282"/>
        <v>0</v>
      </c>
      <c r="J2519" s="6">
        <f>+H2519+SUM($B$4:$B$5)-SUM($F$15:F2519)</f>
        <v>25099.707250215437</v>
      </c>
      <c r="K2519" s="10">
        <f t="shared" si="285"/>
        <v>1.2086386235579782E-2</v>
      </c>
      <c r="L2519" s="10">
        <f>+H2519/SUM($F$15:F2519)-1</f>
        <v>-5.0625345042463521E-2</v>
      </c>
      <c r="M2519" s="14">
        <f t="shared" si="288"/>
        <v>0</v>
      </c>
      <c r="N2519" s="14">
        <f t="shared" si="286"/>
        <v>3188.7442461377723</v>
      </c>
      <c r="O2519" s="4">
        <f t="shared" si="287"/>
        <v>8.0547758043340743</v>
      </c>
      <c r="P2519" s="14">
        <f>+AVERAGEIF($C$15:C2519,"&lt;&gt;",$B$15:B2519)</f>
        <v>8.1630578512396692</v>
      </c>
    </row>
    <row r="2520" spans="1:16" x14ac:dyDescent="0.25">
      <c r="A2520" s="1">
        <v>43949</v>
      </c>
      <c r="B2520" s="14">
        <v>7.7089999999999996</v>
      </c>
      <c r="G2520">
        <f t="shared" si="283"/>
        <v>25283.121206879805</v>
      </c>
      <c r="H2520">
        <f t="shared" si="284"/>
        <v>24582.029393476001</v>
      </c>
      <c r="I2520" s="5">
        <f t="shared" si="282"/>
        <v>0</v>
      </c>
      <c r="J2520" s="6">
        <f>+H2520+SUM($B$4:$B$5)-SUM($F$15:F2520)</f>
        <v>25297.409393475977</v>
      </c>
      <c r="K2520" s="10">
        <f t="shared" si="285"/>
        <v>7.8766712810502959E-3</v>
      </c>
      <c r="L2520" s="10">
        <f>+H2520/SUM($F$15:F2520)-1</f>
        <v>-4.2928048245370887E-2</v>
      </c>
      <c r="M2520" s="14">
        <f t="shared" si="288"/>
        <v>0</v>
      </c>
      <c r="N2520" s="14">
        <f t="shared" si="286"/>
        <v>3188.7442461377723</v>
      </c>
      <c r="O2520" s="4">
        <f t="shared" si="287"/>
        <v>8.0547758043340743</v>
      </c>
      <c r="P2520" s="14">
        <f>+AVERAGEIF($C$15:C2520,"&lt;&gt;",$B$15:B2520)</f>
        <v>8.1630578512396692</v>
      </c>
    </row>
    <row r="2521" spans="1:16" x14ac:dyDescent="0.25">
      <c r="A2521" s="1">
        <v>43950</v>
      </c>
      <c r="B2521" s="14">
        <v>7.8490000000000002</v>
      </c>
      <c r="G2521">
        <f t="shared" si="283"/>
        <v>25742.277643377816</v>
      </c>
      <c r="H2521">
        <f t="shared" si="284"/>
        <v>25028.453587935288</v>
      </c>
      <c r="I2521" s="5">
        <f t="shared" si="282"/>
        <v>0</v>
      </c>
      <c r="J2521" s="6">
        <f>+H2521+SUM($B$4:$B$5)-SUM($F$15:F2521)</f>
        <v>25743.833587935271</v>
      </c>
      <c r="K2521" s="10">
        <f t="shared" si="285"/>
        <v>1.7647032054374012E-2</v>
      </c>
      <c r="L2521" s="10">
        <f>+H2521/SUM($F$15:F2521)-1</f>
        <v>-2.5547055477742386E-2</v>
      </c>
      <c r="M2521" s="14">
        <f t="shared" si="288"/>
        <v>0</v>
      </c>
      <c r="N2521" s="14">
        <f t="shared" si="286"/>
        <v>3188.7442461377723</v>
      </c>
      <c r="O2521" s="4">
        <f t="shared" si="287"/>
        <v>8.0547758043340743</v>
      </c>
      <c r="P2521" s="14">
        <f>+AVERAGEIF($C$15:C2521,"&lt;&gt;",$B$15:B2521)</f>
        <v>8.1630578512396692</v>
      </c>
    </row>
    <row r="2522" spans="1:16" x14ac:dyDescent="0.25">
      <c r="A2522" s="1">
        <v>43951</v>
      </c>
      <c r="B2522" s="14">
        <v>7.798</v>
      </c>
      <c r="G2522">
        <f t="shared" si="283"/>
        <v>25575.013512939255</v>
      </c>
      <c r="H2522">
        <f t="shared" si="284"/>
        <v>24865.827631382261</v>
      </c>
      <c r="I2522" s="5">
        <f t="shared" si="282"/>
        <v>0</v>
      </c>
      <c r="J2522" s="6">
        <f>+H2522+SUM($B$4:$B$5)-SUM($F$15:F2522)</f>
        <v>25581.207631382236</v>
      </c>
      <c r="K2522" s="10">
        <f t="shared" si="285"/>
        <v>-6.3170838949661023E-3</v>
      </c>
      <c r="L2522" s="10">
        <f>+H2522/SUM($F$15:F2522)-1</f>
        <v>-3.1878702843092799E-2</v>
      </c>
      <c r="M2522" s="14">
        <f t="shared" si="288"/>
        <v>0</v>
      </c>
      <c r="N2522" s="14">
        <f t="shared" si="286"/>
        <v>3188.7442461377723</v>
      </c>
      <c r="O2522" s="4">
        <f t="shared" si="287"/>
        <v>8.0547758043340743</v>
      </c>
      <c r="P2522" s="14">
        <f>+AVERAGEIF($C$15:C2522,"&lt;&gt;",$B$15:B2522)</f>
        <v>8.1630578512396692</v>
      </c>
    </row>
    <row r="2523" spans="1:16" x14ac:dyDescent="0.25">
      <c r="A2523" s="1">
        <v>43956</v>
      </c>
      <c r="B2523" s="14">
        <v>7.6630000000000003</v>
      </c>
      <c r="G2523">
        <f t="shared" si="283"/>
        <v>25132.255520601888</v>
      </c>
      <c r="H2523">
        <f t="shared" si="284"/>
        <v>24435.347158153665</v>
      </c>
      <c r="I2523" s="5">
        <f t="shared" si="282"/>
        <v>0</v>
      </c>
      <c r="J2523" s="6">
        <f>+H2523+SUM($B$4:$B$5)-SUM($F$15:F2523)</f>
        <v>25150.727158153644</v>
      </c>
      <c r="K2523" s="10">
        <f t="shared" si="285"/>
        <v>-1.6827996529002465E-2</v>
      </c>
      <c r="L2523" s="10">
        <f>+H2523/SUM($F$15:F2523)-1</f>
        <v>-4.8638945869020289E-2</v>
      </c>
      <c r="M2523" s="14">
        <f t="shared" si="288"/>
        <v>0</v>
      </c>
      <c r="N2523" s="14">
        <f t="shared" si="286"/>
        <v>3188.7442461377723</v>
      </c>
      <c r="O2523" s="4">
        <f t="shared" si="287"/>
        <v>8.0547758043340743</v>
      </c>
      <c r="P2523" s="14">
        <f>+AVERAGEIF($C$15:C2523,"&lt;&gt;",$B$15:B2523)</f>
        <v>8.1630578512396692</v>
      </c>
    </row>
    <row r="2524" spans="1:16" x14ac:dyDescent="0.25">
      <c r="A2524" s="1">
        <v>43957</v>
      </c>
      <c r="B2524" s="14">
        <v>7.6989999999999998</v>
      </c>
      <c r="G2524">
        <f t="shared" si="283"/>
        <v>25250.32431855852</v>
      </c>
      <c r="H2524">
        <f t="shared" si="284"/>
        <v>24550.141951014622</v>
      </c>
      <c r="I2524" s="5">
        <f t="shared" si="282"/>
        <v>0</v>
      </c>
      <c r="J2524" s="6">
        <f>+H2524+SUM($B$4:$B$5)-SUM($F$15:F2524)</f>
        <v>25265.521951014602</v>
      </c>
      <c r="K2524" s="10">
        <f t="shared" si="285"/>
        <v>4.5642733165964788E-3</v>
      </c>
      <c r="L2524" s="10">
        <f>+H2524/SUM($F$15:F2524)-1</f>
        <v>-4.4169547728773018E-2</v>
      </c>
      <c r="M2524" s="14">
        <f t="shared" si="288"/>
        <v>0</v>
      </c>
      <c r="N2524" s="14">
        <f t="shared" si="286"/>
        <v>3188.7442461377723</v>
      </c>
      <c r="O2524" s="4">
        <f t="shared" si="287"/>
        <v>8.0547758043340743</v>
      </c>
      <c r="P2524" s="14">
        <f>+AVERAGEIF($C$15:C2524,"&lt;&gt;",$B$15:B2524)</f>
        <v>8.1630578512396692</v>
      </c>
    </row>
    <row r="2525" spans="1:16" x14ac:dyDescent="0.25">
      <c r="A2525" s="1">
        <v>43958</v>
      </c>
      <c r="B2525" s="14">
        <v>7.7089999999999996</v>
      </c>
      <c r="G2525">
        <f t="shared" si="283"/>
        <v>25283.121206879805</v>
      </c>
      <c r="H2525">
        <f t="shared" si="284"/>
        <v>24582.029393476001</v>
      </c>
      <c r="I2525" s="5">
        <f t="shared" si="282"/>
        <v>0</v>
      </c>
      <c r="J2525" s="6">
        <f>+H2525+SUM($B$4:$B$5)-SUM($F$15:F2525)</f>
        <v>25297.409393475977</v>
      </c>
      <c r="K2525" s="10">
        <f t="shared" si="285"/>
        <v>1.2620931609170771E-3</v>
      </c>
      <c r="L2525" s="10">
        <f>+H2525/SUM($F$15:F2525)-1</f>
        <v>-4.2928048245370887E-2</v>
      </c>
      <c r="M2525" s="14">
        <f t="shared" si="288"/>
        <v>0</v>
      </c>
      <c r="N2525" s="14">
        <f t="shared" si="286"/>
        <v>3188.7442461377723</v>
      </c>
      <c r="O2525" s="4">
        <f t="shared" si="287"/>
        <v>8.0547758043340743</v>
      </c>
      <c r="P2525" s="14">
        <f>+AVERAGEIF($C$15:C2525,"&lt;&gt;",$B$15:B2525)</f>
        <v>8.1630578512396692</v>
      </c>
    </row>
    <row r="2526" spans="1:16" x14ac:dyDescent="0.25">
      <c r="A2526" s="1">
        <v>43959</v>
      </c>
      <c r="B2526" s="14">
        <v>7.7619999999999996</v>
      </c>
      <c r="G2526">
        <f t="shared" si="283"/>
        <v>25456.944714982623</v>
      </c>
      <c r="H2526">
        <f t="shared" si="284"/>
        <v>24751.0328385213</v>
      </c>
      <c r="I2526" s="5">
        <f t="shared" si="282"/>
        <v>0</v>
      </c>
      <c r="J2526" s="6">
        <f>+H2526+SUM($B$4:$B$5)-SUM($F$15:F2526)</f>
        <v>25466.412838521279</v>
      </c>
      <c r="K2526" s="10">
        <f t="shared" si="285"/>
        <v>6.6806621348700634E-3</v>
      </c>
      <c r="L2526" s="10">
        <f>+H2526/SUM($F$15:F2526)-1</f>
        <v>-3.6348100983340292E-2</v>
      </c>
      <c r="M2526" s="14">
        <f t="shared" si="288"/>
        <v>0</v>
      </c>
      <c r="N2526" s="14">
        <f t="shared" si="286"/>
        <v>3188.7442461377723</v>
      </c>
      <c r="O2526" s="4">
        <f t="shared" si="287"/>
        <v>8.0547758043340743</v>
      </c>
      <c r="P2526" s="14">
        <f>+AVERAGEIF($C$15:C2526,"&lt;&gt;",$B$15:B2526)</f>
        <v>8.1630578512396692</v>
      </c>
    </row>
    <row r="2527" spans="1:16" x14ac:dyDescent="0.25">
      <c r="A2527" s="1">
        <v>43962</v>
      </c>
      <c r="B2527" s="14">
        <v>7.8170000000000002</v>
      </c>
      <c r="G2527">
        <f t="shared" si="283"/>
        <v>25637.327600749697</v>
      </c>
      <c r="H2527">
        <f t="shared" si="284"/>
        <v>24926.413772058877</v>
      </c>
      <c r="I2527" s="5">
        <f t="shared" si="282"/>
        <v>0</v>
      </c>
      <c r="J2527" s="6">
        <f>+H2527+SUM($B$4:$B$5)-SUM($F$15:F2527)</f>
        <v>25641.793772058856</v>
      </c>
      <c r="K2527" s="10">
        <f t="shared" si="285"/>
        <v>6.8867545126847229E-3</v>
      </c>
      <c r="L2527" s="10">
        <f>+H2527/SUM($F$15:F2527)-1</f>
        <v>-2.9519853824629072E-2</v>
      </c>
      <c r="M2527" s="14">
        <f t="shared" si="288"/>
        <v>0</v>
      </c>
      <c r="N2527" s="14">
        <f t="shared" si="286"/>
        <v>3188.7442461377723</v>
      </c>
      <c r="O2527" s="4">
        <f t="shared" si="287"/>
        <v>8.0547758043340743</v>
      </c>
      <c r="P2527" s="14">
        <f>+AVERAGEIF($C$15:C2527,"&lt;&gt;",$B$15:B2527)</f>
        <v>8.1630578512396692</v>
      </c>
    </row>
    <row r="2528" spans="1:16" x14ac:dyDescent="0.25">
      <c r="A2528" s="1">
        <v>43963</v>
      </c>
      <c r="B2528" s="14">
        <v>7.734</v>
      </c>
      <c r="G2528">
        <f t="shared" si="283"/>
        <v>25365.113427683016</v>
      </c>
      <c r="H2528">
        <f t="shared" si="284"/>
        <v>24661.747999629442</v>
      </c>
      <c r="I2528" s="5">
        <f t="shared" si="282"/>
        <v>0</v>
      </c>
      <c r="J2528" s="6">
        <f>+H2528+SUM($B$4:$B$5)-SUM($F$15:F2528)</f>
        <v>25377.127999629422</v>
      </c>
      <c r="K2528" s="10">
        <f t="shared" si="285"/>
        <v>-1.0321655917763239E-2</v>
      </c>
      <c r="L2528" s="10">
        <f>+H2528/SUM($F$15:F2528)-1</f>
        <v>-3.9824299536865948E-2</v>
      </c>
      <c r="M2528" s="14">
        <f t="shared" si="288"/>
        <v>0</v>
      </c>
      <c r="N2528" s="14">
        <f t="shared" si="286"/>
        <v>3188.7442461377723</v>
      </c>
      <c r="O2528" s="4">
        <f t="shared" si="287"/>
        <v>8.0547758043340743</v>
      </c>
      <c r="P2528" s="14">
        <f>+AVERAGEIF($C$15:C2528,"&lt;&gt;",$B$15:B2528)</f>
        <v>8.1630578512396692</v>
      </c>
    </row>
    <row r="2529" spans="1:16" x14ac:dyDescent="0.25">
      <c r="A2529" s="1">
        <v>43964</v>
      </c>
      <c r="B2529" s="14">
        <v>7.742</v>
      </c>
      <c r="G2529">
        <f t="shared" si="283"/>
        <v>25391.350938340049</v>
      </c>
      <c r="H2529">
        <f t="shared" si="284"/>
        <v>24687.257953598546</v>
      </c>
      <c r="I2529" s="5">
        <f t="shared" si="282"/>
        <v>0</v>
      </c>
      <c r="J2529" s="6">
        <f>+H2529+SUM($B$4:$B$5)-SUM($F$15:F2529)</f>
        <v>25402.637953598522</v>
      </c>
      <c r="K2529" s="10">
        <f t="shared" si="285"/>
        <v>1.0052340820234651E-3</v>
      </c>
      <c r="L2529" s="10">
        <f>+H2529/SUM($F$15:F2529)-1</f>
        <v>-3.8831099950144221E-2</v>
      </c>
      <c r="M2529" s="14">
        <f t="shared" si="288"/>
        <v>0</v>
      </c>
      <c r="N2529" s="14">
        <f t="shared" si="286"/>
        <v>3188.7442461377723</v>
      </c>
      <c r="O2529" s="4">
        <f t="shared" si="287"/>
        <v>8.0547758043340743</v>
      </c>
      <c r="P2529" s="14">
        <f>+AVERAGEIF($C$15:C2529,"&lt;&gt;",$B$15:B2529)</f>
        <v>8.1630578512396692</v>
      </c>
    </row>
    <row r="2530" spans="1:16" x14ac:dyDescent="0.25">
      <c r="A2530" s="1">
        <v>43965</v>
      </c>
      <c r="B2530" s="14">
        <v>7.6980000000000004</v>
      </c>
      <c r="G2530">
        <f t="shared" si="283"/>
        <v>25247.044629726392</v>
      </c>
      <c r="H2530">
        <f t="shared" si="284"/>
        <v>24546.953206768489</v>
      </c>
      <c r="I2530" s="5">
        <f t="shared" si="282"/>
        <v>0</v>
      </c>
      <c r="J2530" s="6">
        <f>+H2530+SUM($B$4:$B$5)-SUM($F$15:F2530)</f>
        <v>25262.333206768471</v>
      </c>
      <c r="K2530" s="10">
        <f t="shared" si="285"/>
        <v>-5.5232353067558027E-3</v>
      </c>
      <c r="L2530" s="10">
        <f>+H2530/SUM($F$15:F2530)-1</f>
        <v>-4.4293697677112998E-2</v>
      </c>
      <c r="M2530" s="14">
        <f t="shared" si="288"/>
        <v>0</v>
      </c>
      <c r="N2530" s="14">
        <f t="shared" si="286"/>
        <v>3188.7442461377723</v>
      </c>
      <c r="O2530" s="4">
        <f t="shared" si="287"/>
        <v>8.0547758043340743</v>
      </c>
      <c r="P2530" s="14">
        <f>+AVERAGEIF($C$15:C2530,"&lt;&gt;",$B$15:B2530)</f>
        <v>8.1630578512396692</v>
      </c>
    </row>
    <row r="2531" spans="1:16" x14ac:dyDescent="0.25">
      <c r="A2531" s="1">
        <v>43966</v>
      </c>
      <c r="B2531" s="14">
        <v>7.6689999999999996</v>
      </c>
      <c r="G2531">
        <f t="shared" si="283"/>
        <v>25151.933653594657</v>
      </c>
      <c r="H2531">
        <f t="shared" si="284"/>
        <v>24454.47962363049</v>
      </c>
      <c r="I2531" s="5">
        <f t="shared" si="282"/>
        <v>0</v>
      </c>
      <c r="J2531" s="6">
        <f>+H2531+SUM($B$4:$B$5)-SUM($F$15:F2531)</f>
        <v>25169.859623630469</v>
      </c>
      <c r="K2531" s="10">
        <f t="shared" si="285"/>
        <v>-3.6605321599204599E-3</v>
      </c>
      <c r="L2531" s="10">
        <f>+H2531/SUM($F$15:F2531)-1</f>
        <v>-4.7894046178979077E-2</v>
      </c>
      <c r="M2531" s="14">
        <f t="shared" si="288"/>
        <v>0</v>
      </c>
      <c r="N2531" s="14">
        <f t="shared" si="286"/>
        <v>3188.7442461377723</v>
      </c>
      <c r="O2531" s="4">
        <f t="shared" si="287"/>
        <v>8.0547758043340743</v>
      </c>
      <c r="P2531" s="14">
        <f>+AVERAGEIF($C$15:C2531,"&lt;&gt;",$B$15:B2531)</f>
        <v>8.1630578512396692</v>
      </c>
    </row>
    <row r="2532" spans="1:16" x14ac:dyDescent="0.25">
      <c r="A2532" s="1">
        <v>43969</v>
      </c>
      <c r="B2532" s="14">
        <v>7.7249999999999996</v>
      </c>
      <c r="G2532">
        <f t="shared" si="283"/>
        <v>25335.596228193859</v>
      </c>
      <c r="H2532">
        <f t="shared" si="284"/>
        <v>24633.049301414201</v>
      </c>
      <c r="I2532" s="5">
        <f t="shared" si="282"/>
        <v>0</v>
      </c>
      <c r="J2532" s="6">
        <f>+H2532+SUM($B$4:$B$5)-SUM($F$15:F2532)</f>
        <v>25348.429301414177</v>
      </c>
      <c r="K2532" s="10">
        <f t="shared" si="285"/>
        <v>7.0945837781335452E-3</v>
      </c>
      <c r="L2532" s="10">
        <f>+H2532/SUM($F$15:F2532)-1</f>
        <v>-4.0941649071927877E-2</v>
      </c>
      <c r="M2532" s="14">
        <f t="shared" si="288"/>
        <v>0</v>
      </c>
      <c r="N2532" s="14">
        <f t="shared" si="286"/>
        <v>3188.7442461377723</v>
      </c>
      <c r="O2532" s="4">
        <f t="shared" si="287"/>
        <v>8.0547758043340743</v>
      </c>
      <c r="P2532" s="14">
        <f>+AVERAGEIF($C$15:C2532,"&lt;&gt;",$B$15:B2532)</f>
        <v>8.1630578512396692</v>
      </c>
    </row>
    <row r="2533" spans="1:16" x14ac:dyDescent="0.25">
      <c r="A2533" s="1">
        <v>43970</v>
      </c>
      <c r="B2533" s="14">
        <v>7.7469999999999999</v>
      </c>
      <c r="G2533">
        <f t="shared" si="283"/>
        <v>25407.74938250069</v>
      </c>
      <c r="H2533">
        <f t="shared" si="284"/>
        <v>24703.201674829234</v>
      </c>
      <c r="I2533" s="5">
        <f t="shared" si="282"/>
        <v>0</v>
      </c>
      <c r="J2533" s="6">
        <f>+H2533+SUM($B$4:$B$5)-SUM($F$15:F2533)</f>
        <v>25418.581674829216</v>
      </c>
      <c r="K2533" s="10">
        <f t="shared" si="285"/>
        <v>2.7675234856119335E-3</v>
      </c>
      <c r="L2533" s="10">
        <f>+H2533/SUM($F$15:F2533)-1</f>
        <v>-3.8210350208443322E-2</v>
      </c>
      <c r="M2533" s="14">
        <f t="shared" si="288"/>
        <v>0</v>
      </c>
      <c r="N2533" s="14">
        <f t="shared" si="286"/>
        <v>3188.7442461377723</v>
      </c>
      <c r="O2533" s="4">
        <f t="shared" si="287"/>
        <v>8.0547758043340743</v>
      </c>
      <c r="P2533" s="14">
        <f>+AVERAGEIF($C$15:C2533,"&lt;&gt;",$B$15:B2533)</f>
        <v>8.1630578512396692</v>
      </c>
    </row>
    <row r="2534" spans="1:16" x14ac:dyDescent="0.25">
      <c r="A2534" s="1">
        <v>43971</v>
      </c>
      <c r="B2534" s="14">
        <v>7.7709999999999999</v>
      </c>
      <c r="G2534">
        <f t="shared" si="283"/>
        <v>25486.461914471776</v>
      </c>
      <c r="H2534">
        <f t="shared" si="284"/>
        <v>24779.731536736537</v>
      </c>
      <c r="I2534" s="5">
        <f t="shared" si="282"/>
        <v>0</v>
      </c>
      <c r="J2534" s="6">
        <f>+H2534+SUM($B$4:$B$5)-SUM($F$15:F2534)</f>
        <v>25495.111536736516</v>
      </c>
      <c r="K2534" s="10">
        <f t="shared" si="285"/>
        <v>3.0107841140123437E-3</v>
      </c>
      <c r="L2534" s="10">
        <f>+H2534/SUM($F$15:F2534)-1</f>
        <v>-3.5230751448278474E-2</v>
      </c>
      <c r="M2534" s="14">
        <f t="shared" si="288"/>
        <v>0</v>
      </c>
      <c r="N2534" s="14">
        <f t="shared" si="286"/>
        <v>3188.7442461377723</v>
      </c>
      <c r="O2534" s="4">
        <f t="shared" si="287"/>
        <v>8.0547758043340743</v>
      </c>
      <c r="P2534" s="14">
        <f>+AVERAGEIF($C$15:C2534,"&lt;&gt;",$B$15:B2534)</f>
        <v>8.1630578512396692</v>
      </c>
    </row>
    <row r="2535" spans="1:16" x14ac:dyDescent="0.25">
      <c r="A2535" s="1">
        <v>43973</v>
      </c>
      <c r="B2535" s="14">
        <v>7.6719999999999997</v>
      </c>
      <c r="G2535">
        <f t="shared" si="283"/>
        <v>25161.772720091038</v>
      </c>
      <c r="H2535">
        <f t="shared" si="284"/>
        <v>24464.045856368899</v>
      </c>
      <c r="I2535" s="5">
        <f t="shared" si="282"/>
        <v>0</v>
      </c>
      <c r="J2535" s="6">
        <f>+H2535+SUM($B$4:$B$5)-SUM($F$15:F2535)</f>
        <v>25179.425856368882</v>
      </c>
      <c r="K2535" s="10">
        <f t="shared" si="285"/>
        <v>-1.2382204326219726E-2</v>
      </c>
      <c r="L2535" s="10">
        <f>+H2535/SUM($F$15:F2535)-1</f>
        <v>-4.7521596333958693E-2</v>
      </c>
      <c r="M2535" s="14">
        <f t="shared" si="288"/>
        <v>0</v>
      </c>
      <c r="N2535" s="14">
        <f t="shared" si="286"/>
        <v>3188.7442461377723</v>
      </c>
      <c r="O2535" s="4">
        <f t="shared" si="287"/>
        <v>8.0547758043340743</v>
      </c>
      <c r="P2535" s="14">
        <f>+AVERAGEIF($C$15:C2535,"&lt;&gt;",$B$15:B2535)</f>
        <v>8.1630578512396692</v>
      </c>
    </row>
    <row r="2536" spans="1:16" x14ac:dyDescent="0.25">
      <c r="A2536" s="1">
        <v>43976</v>
      </c>
      <c r="B2536" s="14">
        <v>7.6660000000000004</v>
      </c>
      <c r="G2536">
        <f t="shared" si="283"/>
        <v>25142.094587098269</v>
      </c>
      <c r="H2536">
        <f t="shared" si="284"/>
        <v>24444.913390892078</v>
      </c>
      <c r="I2536" s="5">
        <f t="shared" si="282"/>
        <v>0</v>
      </c>
      <c r="J2536" s="6">
        <f>+H2536+SUM($B$4:$B$5)-SUM($F$15:F2536)</f>
        <v>25160.293390892057</v>
      </c>
      <c r="K2536" s="10">
        <f t="shared" si="285"/>
        <v>-7.5984518415794788E-4</v>
      </c>
      <c r="L2536" s="10">
        <f>+H2536/SUM($F$15:F2536)-1</f>
        <v>-4.8266496023999683E-2</v>
      </c>
      <c r="M2536" s="14">
        <f t="shared" si="288"/>
        <v>0</v>
      </c>
      <c r="N2536" s="14">
        <f t="shared" si="286"/>
        <v>3188.7442461377723</v>
      </c>
      <c r="O2536" s="4">
        <f t="shared" si="287"/>
        <v>8.0547758043340743</v>
      </c>
      <c r="P2536" s="14">
        <f>+AVERAGEIF($C$15:C2536,"&lt;&gt;",$B$15:B2536)</f>
        <v>8.1630578512396692</v>
      </c>
    </row>
    <row r="2537" spans="1:16" x14ac:dyDescent="0.25">
      <c r="A2537" s="1">
        <v>43977</v>
      </c>
      <c r="B2537" s="14">
        <v>7.7249999999999996</v>
      </c>
      <c r="G2537">
        <f t="shared" si="283"/>
        <v>25335.596228193859</v>
      </c>
      <c r="H2537">
        <f t="shared" si="284"/>
        <v>24633.049301414205</v>
      </c>
      <c r="I2537" s="5">
        <f t="shared" si="282"/>
        <v>0</v>
      </c>
      <c r="J2537" s="6">
        <f>+H2537+SUM($B$4:$B$5)-SUM($F$15:F2537)</f>
        <v>25348.429301414184</v>
      </c>
      <c r="K2537" s="10">
        <f t="shared" si="285"/>
        <v>7.4774927143828052E-3</v>
      </c>
      <c r="L2537" s="10">
        <f>+H2537/SUM($F$15:F2537)-1</f>
        <v>-4.0941649071927655E-2</v>
      </c>
      <c r="M2537" s="14">
        <f t="shared" si="288"/>
        <v>0</v>
      </c>
      <c r="N2537" s="14">
        <f t="shared" si="286"/>
        <v>3188.7442461377723</v>
      </c>
      <c r="O2537" s="4">
        <f t="shared" si="287"/>
        <v>8.0547758043340743</v>
      </c>
      <c r="P2537" s="14">
        <f>+AVERAGEIF($C$15:C2537,"&lt;&gt;",$B$15:B2537)</f>
        <v>8.1630578512396692</v>
      </c>
    </row>
    <row r="2538" spans="1:16" x14ac:dyDescent="0.25">
      <c r="A2538" s="1">
        <v>43978</v>
      </c>
      <c r="B2538" s="14">
        <v>7.766</v>
      </c>
      <c r="G2538">
        <f t="shared" si="283"/>
        <v>25470.063470311135</v>
      </c>
      <c r="H2538">
        <f t="shared" si="284"/>
        <v>24763.787815505857</v>
      </c>
      <c r="I2538" s="5">
        <f t="shared" si="282"/>
        <v>0</v>
      </c>
      <c r="J2538" s="6">
        <f>+H2538+SUM($B$4:$B$5)-SUM($F$15:F2538)</f>
        <v>25479.167815505836</v>
      </c>
      <c r="K2538" s="10">
        <f t="shared" si="285"/>
        <v>5.1576574050036239E-3</v>
      </c>
      <c r="L2538" s="10">
        <f>+H2538/SUM($F$15:F2538)-1</f>
        <v>-3.5851501189979151E-2</v>
      </c>
      <c r="M2538" s="14">
        <f t="shared" si="288"/>
        <v>0</v>
      </c>
      <c r="N2538" s="14">
        <f t="shared" si="286"/>
        <v>3188.7442461377723</v>
      </c>
      <c r="O2538" s="4">
        <f t="shared" si="287"/>
        <v>8.0547758043340743</v>
      </c>
      <c r="P2538" s="14">
        <f>+AVERAGEIF($C$15:C2538,"&lt;&gt;",$B$15:B2538)</f>
        <v>8.1630578512396692</v>
      </c>
    </row>
    <row r="2539" spans="1:16" x14ac:dyDescent="0.25">
      <c r="A2539" s="1">
        <v>43979</v>
      </c>
      <c r="B2539" s="14">
        <v>7.6989999999999998</v>
      </c>
      <c r="G2539">
        <f t="shared" si="283"/>
        <v>25250.324318558516</v>
      </c>
      <c r="H2539">
        <f t="shared" si="284"/>
        <v>24550.141951014626</v>
      </c>
      <c r="I2539" s="5">
        <f t="shared" si="282"/>
        <v>0</v>
      </c>
      <c r="J2539" s="6">
        <f>+H2539+SUM($B$4:$B$5)-SUM($F$15:F2539)</f>
        <v>25265.521951014602</v>
      </c>
      <c r="K2539" s="10">
        <f t="shared" si="285"/>
        <v>-8.3851194057137368E-3</v>
      </c>
      <c r="L2539" s="10">
        <f>+H2539/SUM($F$15:F2539)-1</f>
        <v>-4.4169547728772907E-2</v>
      </c>
      <c r="M2539" s="14">
        <f t="shared" si="288"/>
        <v>0</v>
      </c>
      <c r="N2539" s="14">
        <f t="shared" si="286"/>
        <v>3188.7442461377723</v>
      </c>
      <c r="O2539" s="4">
        <f t="shared" si="287"/>
        <v>8.0547758043340743</v>
      </c>
      <c r="P2539" s="14">
        <f>+AVERAGEIF($C$15:C2539,"&lt;&gt;",$B$15:B2539)</f>
        <v>8.1630578512396692</v>
      </c>
    </row>
    <row r="2540" spans="1:16" x14ac:dyDescent="0.25">
      <c r="A2540" s="1">
        <v>43980</v>
      </c>
      <c r="B2540" s="14">
        <v>7.7080000000000002</v>
      </c>
      <c r="G2540">
        <f t="shared" si="283"/>
        <v>25279.841518047673</v>
      </c>
      <c r="H2540">
        <f t="shared" si="284"/>
        <v>24578.840649229864</v>
      </c>
      <c r="I2540" s="5">
        <f t="shared" si="282"/>
        <v>0</v>
      </c>
      <c r="J2540" s="6">
        <f>+H2540+SUM($B$4:$B$5)-SUM($F$15:F2540)</f>
        <v>25294.220649229846</v>
      </c>
      <c r="K2540" s="10">
        <f t="shared" si="285"/>
        <v>1.1358838448256581E-3</v>
      </c>
      <c r="L2540" s="10">
        <f>+H2540/SUM($F$15:F2540)-1</f>
        <v>-4.3052198193711089E-2</v>
      </c>
      <c r="M2540" s="14">
        <f t="shared" si="288"/>
        <v>0</v>
      </c>
      <c r="N2540" s="14">
        <f t="shared" si="286"/>
        <v>3188.7442461377723</v>
      </c>
      <c r="O2540" s="4">
        <f t="shared" si="287"/>
        <v>8.0547758043340743</v>
      </c>
      <c r="P2540" s="14">
        <f>+AVERAGEIF($C$15:C2540,"&lt;&gt;",$B$15:B2540)</f>
        <v>8.1630578512396692</v>
      </c>
    </row>
    <row r="2541" spans="1:16" x14ac:dyDescent="0.25">
      <c r="A2541" s="1">
        <v>43985</v>
      </c>
      <c r="B2541" s="14">
        <v>8.0809999999999995</v>
      </c>
      <c r="G2541">
        <f t="shared" si="283"/>
        <v>26503.165452431658</v>
      </c>
      <c r="H2541">
        <f t="shared" si="284"/>
        <v>25768.242253039247</v>
      </c>
      <c r="I2541" s="5">
        <f t="shared" si="282"/>
        <v>0</v>
      </c>
      <c r="J2541" s="6">
        <f>+H2541+SUM($B$4:$B$5)-SUM($F$15:F2541)</f>
        <v>26483.62225303923</v>
      </c>
      <c r="K2541" s="10">
        <f t="shared" si="285"/>
        <v>4.7022662619399469E-2</v>
      </c>
      <c r="L2541" s="10">
        <f>+H2541/SUM($F$15:F2541)-1</f>
        <v>3.2557325371846968E-3</v>
      </c>
      <c r="M2541" s="14">
        <f t="shared" si="288"/>
        <v>0</v>
      </c>
      <c r="N2541" s="14">
        <f t="shared" si="286"/>
        <v>3188.7442461377723</v>
      </c>
      <c r="O2541" s="4">
        <f t="shared" si="287"/>
        <v>8.0547758043340743</v>
      </c>
      <c r="P2541" s="14">
        <f>+AVERAGEIF($C$15:C2541,"&lt;&gt;",$B$15:B2541)</f>
        <v>8.1630578512396692</v>
      </c>
    </row>
    <row r="2542" spans="1:16" x14ac:dyDescent="0.25">
      <c r="A2542" s="1">
        <v>43986</v>
      </c>
      <c r="B2542" s="14">
        <v>8.032</v>
      </c>
      <c r="G2542">
        <f t="shared" si="283"/>
        <v>26342.460699657353</v>
      </c>
      <c r="H2542">
        <f t="shared" si="284"/>
        <v>25611.993784978498</v>
      </c>
      <c r="I2542" s="5">
        <f t="shared" si="282"/>
        <v>0</v>
      </c>
      <c r="J2542" s="6">
        <f>+H2542+SUM($B$4:$B$5)-SUM($F$15:F2542)</f>
        <v>26327.373784978477</v>
      </c>
      <c r="K2542" s="10">
        <f t="shared" si="285"/>
        <v>-5.8998148579475496E-3</v>
      </c>
      <c r="L2542" s="10">
        <f>+H2542/SUM($F$15:F2542)-1</f>
        <v>-2.8276149314852006E-3</v>
      </c>
      <c r="M2542" s="14">
        <f t="shared" si="288"/>
        <v>0</v>
      </c>
      <c r="N2542" s="14">
        <f t="shared" si="286"/>
        <v>3188.7442461377723</v>
      </c>
      <c r="O2542" s="4">
        <f t="shared" si="287"/>
        <v>8.0547758043340743</v>
      </c>
      <c r="P2542" s="14">
        <f>+AVERAGEIF($C$15:C2542,"&lt;&gt;",$B$15:B2542)</f>
        <v>8.1630578512396692</v>
      </c>
    </row>
    <row r="2543" spans="1:16" x14ac:dyDescent="0.25">
      <c r="A2543" s="1">
        <v>43987</v>
      </c>
      <c r="B2543" s="14">
        <v>8.1539999999999999</v>
      </c>
      <c r="G2543">
        <f t="shared" si="283"/>
        <v>26742.582737177047</v>
      </c>
      <c r="H2543">
        <f t="shared" si="284"/>
        <v>26001.020583007303</v>
      </c>
      <c r="I2543" s="5">
        <f t="shared" si="282"/>
        <v>0</v>
      </c>
      <c r="J2543" s="6">
        <f>+H2543+SUM($B$4:$B$5)-SUM($F$15:F2543)</f>
        <v>26716.400583007282</v>
      </c>
      <c r="K2543" s="10">
        <f t="shared" si="285"/>
        <v>1.4776513647205114E-2</v>
      </c>
      <c r="L2543" s="10">
        <f>+H2543/SUM($F$15:F2543)-1</f>
        <v>1.2318678766019664E-2</v>
      </c>
      <c r="M2543" s="14">
        <f t="shared" si="288"/>
        <v>0</v>
      </c>
      <c r="N2543" s="14">
        <f t="shared" si="286"/>
        <v>3188.7442461377723</v>
      </c>
      <c r="O2543" s="4">
        <f t="shared" si="287"/>
        <v>8.0547758043340743</v>
      </c>
      <c r="P2543" s="14">
        <f>+AVERAGEIF($C$15:C2543,"&lt;&gt;",$B$15:B2543)</f>
        <v>8.1630578512396692</v>
      </c>
    </row>
    <row r="2544" spans="1:16" x14ac:dyDescent="0.25">
      <c r="A2544" s="1">
        <v>43990</v>
      </c>
      <c r="B2544" s="14">
        <v>8.2230000000000008</v>
      </c>
      <c r="G2544">
        <f t="shared" si="283"/>
        <v>26968.881266593926</v>
      </c>
      <c r="H2544">
        <f t="shared" si="284"/>
        <v>26221.043935990809</v>
      </c>
      <c r="I2544" s="5">
        <f t="shared" si="282"/>
        <v>0</v>
      </c>
      <c r="J2544" s="6">
        <f>+H2544+SUM($B$4:$B$5)-SUM($F$15:F2544)</f>
        <v>26936.423935990784</v>
      </c>
      <c r="K2544" s="10">
        <f t="shared" si="285"/>
        <v>8.2355163188954084E-3</v>
      </c>
      <c r="L2544" s="10">
        <f>+H2544/SUM($F$15:F2544)-1</f>
        <v>2.0885025201493601E-2</v>
      </c>
      <c r="M2544" s="14">
        <f t="shared" si="288"/>
        <v>0</v>
      </c>
      <c r="N2544" s="14">
        <f t="shared" si="286"/>
        <v>3188.7442461377723</v>
      </c>
      <c r="O2544" s="4">
        <f t="shared" si="287"/>
        <v>8.0547758043340743</v>
      </c>
      <c r="P2544" s="14">
        <f>+AVERAGEIF($C$15:C2544,"&lt;&gt;",$B$15:B2544)</f>
        <v>8.1630578512396692</v>
      </c>
    </row>
    <row r="2545" spans="1:16" x14ac:dyDescent="0.25">
      <c r="A2545" s="1">
        <v>43991</v>
      </c>
      <c r="B2545" s="14">
        <v>8.2110000000000003</v>
      </c>
      <c r="G2545">
        <f t="shared" si="283"/>
        <v>26929.525000608381</v>
      </c>
      <c r="H2545">
        <f t="shared" si="284"/>
        <v>26182.779005037155</v>
      </c>
      <c r="I2545" s="5">
        <f t="shared" si="282"/>
        <v>0</v>
      </c>
      <c r="J2545" s="6">
        <f>+H2545+SUM($B$4:$B$5)-SUM($F$15:F2545)</f>
        <v>26898.159005037134</v>
      </c>
      <c r="K2545" s="10">
        <f t="shared" si="285"/>
        <v>-1.4205646244869197E-3</v>
      </c>
      <c r="L2545" s="10">
        <f>+H2545/SUM($F$15:F2545)-1</f>
        <v>1.9395225821411177E-2</v>
      </c>
      <c r="M2545" s="14">
        <f t="shared" si="288"/>
        <v>0</v>
      </c>
      <c r="N2545" s="14">
        <f t="shared" si="286"/>
        <v>3188.7442461377723</v>
      </c>
      <c r="O2545" s="4">
        <f t="shared" si="287"/>
        <v>8.0547758043340743</v>
      </c>
      <c r="P2545" s="14">
        <f>+AVERAGEIF($C$15:C2545,"&lt;&gt;",$B$15:B2545)</f>
        <v>8.1630578512396692</v>
      </c>
    </row>
    <row r="2546" spans="1:16" x14ac:dyDescent="0.25">
      <c r="A2546" s="1">
        <v>43992</v>
      </c>
      <c r="B2546" s="14">
        <v>8.23</v>
      </c>
      <c r="G2546">
        <f t="shared" si="283"/>
        <v>26991.839088418827</v>
      </c>
      <c r="H2546">
        <f t="shared" si="284"/>
        <v>26243.365145713775</v>
      </c>
      <c r="I2546" s="5">
        <f t="shared" si="282"/>
        <v>0</v>
      </c>
      <c r="J2546" s="6">
        <f>+H2546+SUM($B$4:$B$5)-SUM($F$15:F2546)</f>
        <v>26958.745145713754</v>
      </c>
      <c r="K2546" s="10">
        <f t="shared" si="285"/>
        <v>2.2524270402770608E-3</v>
      </c>
      <c r="L2546" s="10">
        <f>+H2546/SUM($F$15:F2546)-1</f>
        <v>2.1754074839875237E-2</v>
      </c>
      <c r="M2546" s="14">
        <f t="shared" si="288"/>
        <v>0</v>
      </c>
      <c r="N2546" s="14">
        <f t="shared" si="286"/>
        <v>3188.7442461377723</v>
      </c>
      <c r="O2546" s="4">
        <f t="shared" si="287"/>
        <v>8.0547758043340743</v>
      </c>
      <c r="P2546" s="14">
        <f>+AVERAGEIF($C$15:C2546,"&lt;&gt;",$B$15:B2546)</f>
        <v>8.1630578512396692</v>
      </c>
    </row>
    <row r="2547" spans="1:16" x14ac:dyDescent="0.25">
      <c r="A2547" s="1">
        <v>43993</v>
      </c>
      <c r="B2547" s="14">
        <v>8.0549999999999997</v>
      </c>
      <c r="G2547">
        <f t="shared" si="283"/>
        <v>26417.893542796312</v>
      </c>
      <c r="H2547">
        <f t="shared" si="284"/>
        <v>25685.334902639665</v>
      </c>
      <c r="I2547" s="5">
        <f t="shared" si="282"/>
        <v>0</v>
      </c>
      <c r="J2547" s="6">
        <f>+H2547+SUM($B$4:$B$5)-SUM($F$15:F2547)</f>
        <v>26400.71490263964</v>
      </c>
      <c r="K2547" s="10">
        <f t="shared" si="285"/>
        <v>-2.0699414607687538E-2</v>
      </c>
      <c r="L2547" s="10">
        <f>+H2547/SUM($F$15:F2547)-1</f>
        <v>2.7833880339445116E-5</v>
      </c>
      <c r="M2547" s="14">
        <f t="shared" si="288"/>
        <v>0</v>
      </c>
      <c r="N2547" s="14">
        <f t="shared" si="286"/>
        <v>3188.7442461377723</v>
      </c>
      <c r="O2547" s="4">
        <f t="shared" si="287"/>
        <v>8.0547758043340743</v>
      </c>
      <c r="P2547" s="14">
        <f>+AVERAGEIF($C$15:C2547,"&lt;&gt;",$B$15:B2547)</f>
        <v>8.1630578512396692</v>
      </c>
    </row>
    <row r="2548" spans="1:16" x14ac:dyDescent="0.25">
      <c r="A2548" s="1">
        <v>43994</v>
      </c>
      <c r="B2548" s="14">
        <v>8.0820000000000007</v>
      </c>
      <c r="G2548">
        <f t="shared" si="283"/>
        <v>26506.44514126379</v>
      </c>
      <c r="H2548">
        <f t="shared" si="284"/>
        <v>25771.430997285388</v>
      </c>
      <c r="I2548" s="5">
        <f t="shared" si="282"/>
        <v>0</v>
      </c>
      <c r="J2548" s="6">
        <f>+H2548+SUM($B$4:$B$5)-SUM($F$15:F2548)</f>
        <v>26486.810997285367</v>
      </c>
      <c r="K2548" s="10">
        <f t="shared" si="285"/>
        <v>3.2611273961038467E-3</v>
      </c>
      <c r="L2548" s="10">
        <f>+H2548/SUM($F$15:F2548)-1</f>
        <v>3.3798824855251208E-3</v>
      </c>
      <c r="M2548" s="14">
        <f t="shared" si="288"/>
        <v>0</v>
      </c>
      <c r="N2548" s="14">
        <f t="shared" si="286"/>
        <v>3188.7442461377723</v>
      </c>
      <c r="O2548" s="4">
        <f t="shared" si="287"/>
        <v>8.0547758043340743</v>
      </c>
      <c r="P2548" s="14">
        <f>+AVERAGEIF($C$15:C2548,"&lt;&gt;",$B$15:B2548)</f>
        <v>8.1630578512396692</v>
      </c>
    </row>
    <row r="2549" spans="1:16" x14ac:dyDescent="0.25">
      <c r="A2549" s="1">
        <v>43997</v>
      </c>
      <c r="B2549" s="14">
        <v>7.9320000000000004</v>
      </c>
      <c r="G2549">
        <f t="shared" si="283"/>
        <v>26014.49181644449</v>
      </c>
      <c r="H2549">
        <f t="shared" si="284"/>
        <v>25293.119360364723</v>
      </c>
      <c r="I2549" s="5">
        <f t="shared" si="282"/>
        <v>0</v>
      </c>
      <c r="J2549" s="6">
        <f>+H2549+SUM($B$4:$B$5)-SUM($F$15:F2549)</f>
        <v>26008.499360364705</v>
      </c>
      <c r="K2549" s="10">
        <f t="shared" si="285"/>
        <v>-1.8058483407824566E-2</v>
      </c>
      <c r="L2549" s="10">
        <f>+H2549/SUM($F$15:F2549)-1</f>
        <v>-1.524260976550551E-2</v>
      </c>
      <c r="M2549" s="14">
        <f t="shared" si="288"/>
        <v>0</v>
      </c>
      <c r="N2549" s="14">
        <f t="shared" si="286"/>
        <v>3188.7442461377723</v>
      </c>
      <c r="O2549" s="4">
        <f t="shared" si="287"/>
        <v>8.0547758043340743</v>
      </c>
      <c r="P2549" s="14">
        <f>+AVERAGEIF($C$15:C2549,"&lt;&gt;",$B$15:B2549)</f>
        <v>8.1630578512396692</v>
      </c>
    </row>
    <row r="2550" spans="1:16" x14ac:dyDescent="0.25">
      <c r="A2550" s="1">
        <v>43998</v>
      </c>
      <c r="B2550" s="14">
        <v>8.0739999999999998</v>
      </c>
      <c r="G2550">
        <f t="shared" si="283"/>
        <v>26480.207630606757</v>
      </c>
      <c r="H2550">
        <f t="shared" si="284"/>
        <v>25745.921043316284</v>
      </c>
      <c r="I2550" s="5">
        <f t="shared" si="282"/>
        <v>0</v>
      </c>
      <c r="J2550" s="6">
        <f>+H2550+SUM($B$4:$B$5)-SUM($F$15:F2550)</f>
        <v>26461.30104331626</v>
      </c>
      <c r="K2550" s="10">
        <f t="shared" si="285"/>
        <v>1.7409758120900953E-2</v>
      </c>
      <c r="L2550" s="10">
        <f>+H2550/SUM($F$15:F2550)-1</f>
        <v>2.3866828988032829E-3</v>
      </c>
      <c r="M2550" s="14">
        <f t="shared" si="288"/>
        <v>0</v>
      </c>
      <c r="N2550" s="14">
        <f t="shared" si="286"/>
        <v>3188.7442461377723</v>
      </c>
      <c r="O2550" s="4">
        <f t="shared" si="287"/>
        <v>8.0547758043340743</v>
      </c>
      <c r="P2550" s="14">
        <f>+AVERAGEIF($C$15:C2550,"&lt;&gt;",$B$15:B2550)</f>
        <v>8.1630578512396692</v>
      </c>
    </row>
    <row r="2551" spans="1:16" x14ac:dyDescent="0.25">
      <c r="A2551" s="1">
        <v>43999</v>
      </c>
      <c r="B2551" s="14">
        <v>8.1549999999999994</v>
      </c>
      <c r="G2551">
        <f t="shared" si="283"/>
        <v>26745.862426009178</v>
      </c>
      <c r="H2551">
        <f t="shared" si="284"/>
        <v>26004.209327253444</v>
      </c>
      <c r="I2551" s="5">
        <f t="shared" si="282"/>
        <v>0</v>
      </c>
      <c r="J2551" s="6">
        <f>+H2551+SUM($B$4:$B$5)-SUM($F$15:F2551)</f>
        <v>26719.589327253419</v>
      </c>
      <c r="K2551" s="10">
        <f t="shared" si="285"/>
        <v>9.7609820285990967E-3</v>
      </c>
      <c r="L2551" s="10">
        <f>+H2551/SUM($F$15:F2551)-1</f>
        <v>1.2442828714359866E-2</v>
      </c>
      <c r="M2551" s="14">
        <f t="shared" si="288"/>
        <v>0</v>
      </c>
      <c r="N2551" s="14">
        <f t="shared" si="286"/>
        <v>3188.7442461377723</v>
      </c>
      <c r="O2551" s="4">
        <f t="shared" si="287"/>
        <v>8.0547758043340743</v>
      </c>
      <c r="P2551" s="14">
        <f>+AVERAGEIF($C$15:C2551,"&lt;&gt;",$B$15:B2551)</f>
        <v>8.1630578512396692</v>
      </c>
    </row>
    <row r="2552" spans="1:16" x14ac:dyDescent="0.25">
      <c r="A2552" s="1">
        <v>44000</v>
      </c>
      <c r="B2552" s="14">
        <v>8.1709999999999994</v>
      </c>
      <c r="G2552">
        <f t="shared" si="283"/>
        <v>26798.337447323236</v>
      </c>
      <c r="H2552">
        <f t="shared" si="284"/>
        <v>26055.229235191648</v>
      </c>
      <c r="I2552" s="5">
        <f t="shared" si="282"/>
        <v>0</v>
      </c>
      <c r="J2552" s="6">
        <f>+H2552+SUM($B$4:$B$5)-SUM($F$15:F2552)</f>
        <v>26770.609235191627</v>
      </c>
      <c r="K2552" s="10">
        <f t="shared" si="285"/>
        <v>1.9094570396771537E-3</v>
      </c>
      <c r="L2552" s="10">
        <f>+H2552/SUM($F$15:F2552)-1</f>
        <v>1.4429227887803098E-2</v>
      </c>
      <c r="M2552" s="14">
        <f t="shared" si="288"/>
        <v>0</v>
      </c>
      <c r="N2552" s="14">
        <f t="shared" si="286"/>
        <v>3188.7442461377723</v>
      </c>
      <c r="O2552" s="4">
        <f t="shared" si="287"/>
        <v>8.0547758043340743</v>
      </c>
      <c r="P2552" s="14">
        <f>+AVERAGEIF($C$15:C2552,"&lt;&gt;",$B$15:B2552)</f>
        <v>8.1630578512396692</v>
      </c>
    </row>
    <row r="2553" spans="1:16" x14ac:dyDescent="0.25">
      <c r="A2553" s="1">
        <v>44001</v>
      </c>
      <c r="B2553" s="14">
        <v>8.2149999999999999</v>
      </c>
      <c r="G2553">
        <f t="shared" si="283"/>
        <v>26942.643755936901</v>
      </c>
      <c r="H2553">
        <f t="shared" si="284"/>
        <v>26195.533982021712</v>
      </c>
      <c r="I2553" s="5">
        <f t="shared" si="282"/>
        <v>0</v>
      </c>
      <c r="J2553" s="6">
        <f>+H2553+SUM($B$4:$B$5)-SUM($F$15:F2553)</f>
        <v>26910.913982021691</v>
      </c>
      <c r="K2553" s="10">
        <f t="shared" si="285"/>
        <v>5.240999395920598E-3</v>
      </c>
      <c r="L2553" s="10">
        <f>+H2553/SUM($F$15:F2553)-1</f>
        <v>1.9891825614772207E-2</v>
      </c>
      <c r="M2553" s="14">
        <f t="shared" si="288"/>
        <v>0</v>
      </c>
      <c r="N2553" s="14">
        <f t="shared" si="286"/>
        <v>3188.7442461377723</v>
      </c>
      <c r="O2553" s="4">
        <f t="shared" si="287"/>
        <v>8.0547758043340743</v>
      </c>
      <c r="P2553" s="14">
        <f>+AVERAGEIF($C$15:C2553,"&lt;&gt;",$B$15:B2553)</f>
        <v>8.1630578512396692</v>
      </c>
    </row>
    <row r="2554" spans="1:16" x14ac:dyDescent="0.25">
      <c r="A2554" s="1">
        <v>44004</v>
      </c>
      <c r="B2554" s="14">
        <v>8.1630000000000003</v>
      </c>
      <c r="G2554">
        <f t="shared" si="283"/>
        <v>26772.099936666211</v>
      </c>
      <c r="H2554">
        <f t="shared" si="284"/>
        <v>26029.719281222551</v>
      </c>
      <c r="I2554" s="5">
        <f t="shared" si="282"/>
        <v>0</v>
      </c>
      <c r="J2554" s="6">
        <f>+H2554+SUM($B$4:$B$5)-SUM($F$15:F2554)</f>
        <v>26745.099281222534</v>
      </c>
      <c r="K2554" s="10">
        <f t="shared" si="285"/>
        <v>-6.1616153546451002E-3</v>
      </c>
      <c r="L2554" s="10">
        <f>+H2554/SUM($F$15:F2554)-1</f>
        <v>1.3436028301081704E-2</v>
      </c>
      <c r="M2554" s="14">
        <f t="shared" si="288"/>
        <v>0</v>
      </c>
      <c r="N2554" s="14">
        <f t="shared" si="286"/>
        <v>3188.7442461377723</v>
      </c>
      <c r="O2554" s="4">
        <f t="shared" si="287"/>
        <v>8.0547758043340743</v>
      </c>
      <c r="P2554" s="14">
        <f>+AVERAGEIF($C$15:C2554,"&lt;&gt;",$B$15:B2554)</f>
        <v>8.1630578512396692</v>
      </c>
    </row>
    <row r="2555" spans="1:16" x14ac:dyDescent="0.25">
      <c r="A2555" s="1">
        <v>44006</v>
      </c>
      <c r="B2555" s="14">
        <v>8.2029999999999994</v>
      </c>
      <c r="G2555">
        <f t="shared" si="283"/>
        <v>26903.287489951352</v>
      </c>
      <c r="H2555">
        <f t="shared" si="284"/>
        <v>26157.269051068059</v>
      </c>
      <c r="I2555" s="5">
        <f t="shared" si="282"/>
        <v>0</v>
      </c>
      <c r="J2555" s="6">
        <f>+H2555+SUM($B$4:$B$5)-SUM($F$15:F2555)</f>
        <v>26872.649051068034</v>
      </c>
      <c r="K2555" s="10">
        <f t="shared" si="285"/>
        <v>4.7690894135155038E-3</v>
      </c>
      <c r="L2555" s="10">
        <f>+H2555/SUM($F$15:F2555)-1</f>
        <v>1.8402026234689783E-2</v>
      </c>
      <c r="M2555" s="14">
        <f t="shared" si="288"/>
        <v>0</v>
      </c>
      <c r="N2555" s="14">
        <f t="shared" si="286"/>
        <v>3188.7442461377723</v>
      </c>
      <c r="O2555" s="4">
        <f t="shared" si="287"/>
        <v>8.0547758043340743</v>
      </c>
      <c r="P2555" s="14">
        <f>+AVERAGEIF($C$15:C2555,"&lt;&gt;",$B$15:B2555)</f>
        <v>8.1630578512396692</v>
      </c>
    </row>
    <row r="2556" spans="1:16" x14ac:dyDescent="0.25">
      <c r="A2556" s="1">
        <v>44007</v>
      </c>
      <c r="B2556" s="14">
        <v>8.2140000000000004</v>
      </c>
      <c r="G2556">
        <f t="shared" si="283"/>
        <v>26939.364067104769</v>
      </c>
      <c r="H2556">
        <f t="shared" si="284"/>
        <v>26192.345237775575</v>
      </c>
      <c r="I2556" s="5">
        <f t="shared" si="282"/>
        <v>0</v>
      </c>
      <c r="J2556" s="6">
        <f>+H2556+SUM($B$4:$B$5)-SUM($F$15:F2556)</f>
        <v>26907.725237775554</v>
      </c>
      <c r="K2556" s="10">
        <f t="shared" si="285"/>
        <v>1.3052746173576324E-3</v>
      </c>
      <c r="L2556" s="10">
        <f>+H2556/SUM($F$15:F2556)-1</f>
        <v>1.9767675666432005E-2</v>
      </c>
      <c r="M2556" s="14">
        <f t="shared" si="288"/>
        <v>0</v>
      </c>
      <c r="N2556" s="14">
        <f t="shared" si="286"/>
        <v>3188.7442461377723</v>
      </c>
      <c r="O2556" s="4">
        <f t="shared" si="287"/>
        <v>8.0547758043340743</v>
      </c>
      <c r="P2556" s="14">
        <f>+AVERAGEIF($C$15:C2556,"&lt;&gt;",$B$15:B2556)</f>
        <v>8.1630578512396692</v>
      </c>
    </row>
    <row r="2557" spans="1:16" x14ac:dyDescent="0.25">
      <c r="A2557" s="1">
        <v>44008</v>
      </c>
      <c r="B2557" s="14">
        <v>8.1639999999999997</v>
      </c>
      <c r="G2557">
        <f t="shared" si="283"/>
        <v>26775.379625498332</v>
      </c>
      <c r="H2557">
        <f t="shared" si="284"/>
        <v>26032.908025468685</v>
      </c>
      <c r="I2557" s="5">
        <f t="shared" si="282"/>
        <v>0</v>
      </c>
      <c r="J2557" s="6">
        <f>+H2557+SUM($B$4:$B$5)-SUM($F$15:F2557)</f>
        <v>26748.288025468664</v>
      </c>
      <c r="K2557" s="10">
        <f t="shared" si="285"/>
        <v>-5.925332256740079E-3</v>
      </c>
      <c r="L2557" s="10">
        <f>+H2557/SUM($F$15:F2557)-1</f>
        <v>1.3560178249421684E-2</v>
      </c>
      <c r="M2557" s="14">
        <f t="shared" si="288"/>
        <v>0</v>
      </c>
      <c r="N2557" s="14">
        <f t="shared" si="286"/>
        <v>3188.7442461377723</v>
      </c>
      <c r="O2557" s="4">
        <f t="shared" si="287"/>
        <v>8.0547758043340743</v>
      </c>
      <c r="P2557" s="14">
        <f>+AVERAGEIF($C$15:C2557,"&lt;&gt;",$B$15:B2557)</f>
        <v>8.1630578512396692</v>
      </c>
    </row>
    <row r="2558" spans="1:16" x14ac:dyDescent="0.25">
      <c r="A2558" s="1">
        <v>44011</v>
      </c>
      <c r="B2558" s="14">
        <v>8.0980000000000008</v>
      </c>
      <c r="G2558">
        <f t="shared" si="283"/>
        <v>26558.920162577844</v>
      </c>
      <c r="H2558">
        <f t="shared" si="284"/>
        <v>25822.450905223595</v>
      </c>
      <c r="I2558" s="5">
        <f t="shared" si="282"/>
        <v>0</v>
      </c>
      <c r="J2558" s="6">
        <f>+H2558+SUM($B$4:$B$5)-SUM($F$15:F2558)</f>
        <v>26537.830905223575</v>
      </c>
      <c r="K2558" s="10">
        <f t="shared" si="285"/>
        <v>-7.8680594453259811E-3</v>
      </c>
      <c r="L2558" s="10">
        <f>+H2558/SUM($F$15:F2558)-1</f>
        <v>5.3662816589683526E-3</v>
      </c>
      <c r="M2558" s="14">
        <f t="shared" si="288"/>
        <v>0</v>
      </c>
      <c r="N2558" s="14">
        <f t="shared" si="286"/>
        <v>3188.7442461377723</v>
      </c>
      <c r="O2558" s="4">
        <f t="shared" si="287"/>
        <v>8.0547758043340743</v>
      </c>
      <c r="P2558" s="14">
        <f>+AVERAGEIF($C$15:C2558,"&lt;&gt;",$B$15:B2558)</f>
        <v>8.1630578512396692</v>
      </c>
    </row>
    <row r="2559" spans="1:16" x14ac:dyDescent="0.25">
      <c r="A2559" s="1">
        <v>44012</v>
      </c>
      <c r="B2559" s="14">
        <v>8.1150000000000002</v>
      </c>
      <c r="G2559">
        <f t="shared" si="283"/>
        <v>26614.67487272403</v>
      </c>
      <c r="H2559">
        <f t="shared" si="284"/>
        <v>25876.659557407937</v>
      </c>
      <c r="I2559" s="5">
        <f t="shared" si="282"/>
        <v>0</v>
      </c>
      <c r="J2559" s="6">
        <f>+H2559+SUM($B$4:$B$5)-SUM($F$15:F2559)</f>
        <v>26592.039557407919</v>
      </c>
      <c r="K2559" s="10">
        <f t="shared" si="285"/>
        <v>2.0426934054236234E-3</v>
      </c>
      <c r="L2559" s="10">
        <f>+H2559/SUM($F$15:F2559)-1</f>
        <v>7.4768307807517864E-3</v>
      </c>
      <c r="M2559" s="14">
        <f t="shared" si="288"/>
        <v>0</v>
      </c>
      <c r="N2559" s="14">
        <f t="shared" si="286"/>
        <v>3188.7442461377723</v>
      </c>
      <c r="O2559" s="4">
        <f t="shared" si="287"/>
        <v>8.0547758043340743</v>
      </c>
      <c r="P2559" s="14">
        <f>+AVERAGEIF($C$15:C2559,"&lt;&gt;",$B$15:B2559)</f>
        <v>8.1630578512396692</v>
      </c>
    </row>
    <row r="2560" spans="1:16" x14ac:dyDescent="0.25">
      <c r="A2560" s="1">
        <v>44013</v>
      </c>
      <c r="B2560" s="14">
        <v>8.1519999999999992</v>
      </c>
      <c r="G2560">
        <f t="shared" si="283"/>
        <v>26736.023359512787</v>
      </c>
      <c r="H2560">
        <f t="shared" si="284"/>
        <v>25994.643094515028</v>
      </c>
      <c r="I2560" s="5">
        <f t="shared" si="282"/>
        <v>0</v>
      </c>
      <c r="J2560" s="6">
        <f>+H2560+SUM($B$4:$B$5)-SUM($F$15:F2560)</f>
        <v>26710.023094515007</v>
      </c>
      <c r="K2560" s="10">
        <f t="shared" si="285"/>
        <v>4.4367990974283344E-3</v>
      </c>
      <c r="L2560" s="10">
        <f>+H2560/SUM($F$15:F2560)-1</f>
        <v>1.207037886933926E-2</v>
      </c>
      <c r="M2560" s="14">
        <f t="shared" si="288"/>
        <v>0</v>
      </c>
      <c r="N2560" s="14">
        <f t="shared" si="286"/>
        <v>3188.7442461377723</v>
      </c>
      <c r="O2560" s="4">
        <f t="shared" si="287"/>
        <v>8.0547758043340743</v>
      </c>
      <c r="P2560" s="14">
        <f>+AVERAGEIF($C$15:C2560,"&lt;&gt;",$B$15:B2560)</f>
        <v>8.1630578512396692</v>
      </c>
    </row>
    <row r="2561" spans="1:16" x14ac:dyDescent="0.25">
      <c r="A2561" s="1">
        <v>44014</v>
      </c>
      <c r="B2561" s="14">
        <v>8.3279999999999994</v>
      </c>
      <c r="G2561">
        <f t="shared" si="283"/>
        <v>27313.24859396743</v>
      </c>
      <c r="H2561">
        <f t="shared" si="284"/>
        <v>26555.862081835276</v>
      </c>
      <c r="I2561" s="5">
        <f t="shared" si="282"/>
        <v>0</v>
      </c>
      <c r="J2561" s="6">
        <f>+H2561+SUM($B$4:$B$5)-SUM($F$15:F2561)</f>
        <v>27271.242081835258</v>
      </c>
      <c r="K2561" s="10">
        <f t="shared" si="285"/>
        <v>2.1011550058730455E-2</v>
      </c>
      <c r="L2561" s="10">
        <f>+H2561/SUM($F$15:F2561)-1</f>
        <v>3.3920769777215032E-2</v>
      </c>
      <c r="M2561" s="14">
        <f t="shared" si="288"/>
        <v>0</v>
      </c>
      <c r="N2561" s="14">
        <f t="shared" si="286"/>
        <v>3188.7442461377723</v>
      </c>
      <c r="O2561" s="4">
        <f t="shared" si="287"/>
        <v>8.0547758043340743</v>
      </c>
      <c r="P2561" s="14">
        <f>+AVERAGEIF($C$15:C2561,"&lt;&gt;",$B$15:B2561)</f>
        <v>8.1630578512396692</v>
      </c>
    </row>
    <row r="2562" spans="1:16" x14ac:dyDescent="0.25">
      <c r="A2562" s="1">
        <v>44015</v>
      </c>
      <c r="B2562" s="14">
        <v>8.3930000000000007</v>
      </c>
      <c r="G2562">
        <f t="shared" si="283"/>
        <v>27526.428368055796</v>
      </c>
      <c r="H2562">
        <f t="shared" si="284"/>
        <v>26763.130457834231</v>
      </c>
      <c r="I2562" s="5">
        <f t="shared" si="282"/>
        <v>0</v>
      </c>
      <c r="J2562" s="6">
        <f>+H2562+SUM($B$4:$B$5)-SUM($F$15:F2562)</f>
        <v>27478.510457834211</v>
      </c>
      <c r="K2562" s="10">
        <f t="shared" si="285"/>
        <v>7.6002543403408396E-3</v>
      </c>
      <c r="L2562" s="10">
        <f>+H2562/SUM($F$15:F2562)-1</f>
        <v>4.1990516419328383E-2</v>
      </c>
      <c r="M2562" s="14">
        <f t="shared" si="288"/>
        <v>0</v>
      </c>
      <c r="N2562" s="14">
        <f t="shared" si="286"/>
        <v>3188.7442461377723</v>
      </c>
      <c r="O2562" s="4">
        <f t="shared" si="287"/>
        <v>8.0547758043340743</v>
      </c>
      <c r="P2562" s="14">
        <f>+AVERAGEIF($C$15:C2562,"&lt;&gt;",$B$15:B2562)</f>
        <v>8.1630578512396692</v>
      </c>
    </row>
    <row r="2563" spans="1:16" x14ac:dyDescent="0.25">
      <c r="A2563" s="1">
        <v>44018</v>
      </c>
      <c r="B2563" s="14">
        <v>8.5619999999999994</v>
      </c>
      <c r="G2563">
        <f t="shared" si="283"/>
        <v>28080.695780685532</v>
      </c>
      <c r="H2563">
        <f t="shared" si="284"/>
        <v>27302.028235431506</v>
      </c>
      <c r="I2563" s="5">
        <f t="shared" si="282"/>
        <v>0</v>
      </c>
      <c r="J2563" s="6">
        <f>+H2563+SUM($B$4:$B$5)-SUM($F$15:F2563)</f>
        <v>28017.408235431485</v>
      </c>
      <c r="K2563" s="10">
        <f t="shared" si="285"/>
        <v>1.9611608075489118E-2</v>
      </c>
      <c r="L2563" s="10">
        <f>+H2563/SUM($F$15:F2563)-1</f>
        <v>6.2971857688822519E-2</v>
      </c>
      <c r="M2563" s="14">
        <f t="shared" si="288"/>
        <v>0</v>
      </c>
      <c r="N2563" s="14">
        <f t="shared" si="286"/>
        <v>3188.7442461377723</v>
      </c>
      <c r="O2563" s="4">
        <f t="shared" si="287"/>
        <v>8.0547758043340743</v>
      </c>
      <c r="P2563" s="14">
        <f>+AVERAGEIF($C$15:C2563,"&lt;&gt;",$B$15:B2563)</f>
        <v>8.1630578512396692</v>
      </c>
    </row>
    <row r="2564" spans="1:16" x14ac:dyDescent="0.25">
      <c r="A2564" s="1">
        <v>44019</v>
      </c>
      <c r="B2564" s="14">
        <v>8.5399999999999991</v>
      </c>
      <c r="G2564">
        <f t="shared" si="283"/>
        <v>28008.542626378701</v>
      </c>
      <c r="H2564">
        <f t="shared" si="284"/>
        <v>27231.875862016474</v>
      </c>
      <c r="I2564" s="5">
        <f t="shared" si="282"/>
        <v>0</v>
      </c>
      <c r="J2564" s="6">
        <f>+H2564+SUM($B$4:$B$5)-SUM($F$15:F2564)</f>
        <v>27947.255862016453</v>
      </c>
      <c r="K2564" s="10">
        <f t="shared" si="285"/>
        <v>-2.5038851854368716E-3</v>
      </c>
      <c r="L2564" s="10">
        <f>+H2564/SUM($F$15:F2564)-1</f>
        <v>6.0240558825337853E-2</v>
      </c>
      <c r="M2564" s="14">
        <f t="shared" si="288"/>
        <v>0</v>
      </c>
      <c r="N2564" s="14">
        <f t="shared" si="286"/>
        <v>3188.7442461377723</v>
      </c>
      <c r="O2564" s="4">
        <f t="shared" si="287"/>
        <v>8.0547758043340743</v>
      </c>
      <c r="P2564" s="14">
        <f>+AVERAGEIF($C$15:C2564,"&lt;&gt;",$B$15:B2564)</f>
        <v>8.1630578512396692</v>
      </c>
    </row>
    <row r="2565" spans="1:16" x14ac:dyDescent="0.25">
      <c r="A2565" s="1">
        <v>44020</v>
      </c>
      <c r="B2565" s="14">
        <v>8.6159999999999997</v>
      </c>
      <c r="G2565">
        <f t="shared" si="283"/>
        <v>28257.798977620481</v>
      </c>
      <c r="H2565">
        <f t="shared" si="284"/>
        <v>27474.220424722946</v>
      </c>
      <c r="I2565" s="5">
        <f t="shared" si="282"/>
        <v>0</v>
      </c>
      <c r="J2565" s="6">
        <f>+H2565+SUM($B$4:$B$5)-SUM($F$15:F2565)</f>
        <v>28189.600424722925</v>
      </c>
      <c r="K2565" s="10">
        <f t="shared" si="285"/>
        <v>8.6714976204818051E-3</v>
      </c>
      <c r="L2565" s="10">
        <f>+H2565/SUM($F$15:F2565)-1</f>
        <v>6.9675954899193426E-2</v>
      </c>
      <c r="M2565" s="14">
        <f t="shared" si="288"/>
        <v>0</v>
      </c>
      <c r="N2565" s="14">
        <f t="shared" si="286"/>
        <v>3188.7442461377723</v>
      </c>
      <c r="O2565" s="4">
        <f t="shared" si="287"/>
        <v>8.0547758043340743</v>
      </c>
      <c r="P2565" s="14">
        <f>+AVERAGEIF($C$15:C2565,"&lt;&gt;",$B$15:B2565)</f>
        <v>8.1630578512396692</v>
      </c>
    </row>
    <row r="2566" spans="1:16" x14ac:dyDescent="0.25">
      <c r="A2566" s="1">
        <v>44021</v>
      </c>
      <c r="B2566" s="14">
        <v>8.7089999999999996</v>
      </c>
      <c r="G2566">
        <f t="shared" si="283"/>
        <v>28562.810039008444</v>
      </c>
      <c r="H2566">
        <f t="shared" si="284"/>
        <v>27770.773639613755</v>
      </c>
      <c r="I2566" s="5">
        <f t="shared" si="282"/>
        <v>0</v>
      </c>
      <c r="J2566" s="6">
        <f>+H2566+SUM($B$4:$B$5)-SUM($F$15:F2566)</f>
        <v>28486.153639613734</v>
      </c>
      <c r="K2566" s="10">
        <f t="shared" si="285"/>
        <v>1.0519950989824167E-2</v>
      </c>
      <c r="L2566" s="10">
        <f>+H2566/SUM($F$15:F2566)-1</f>
        <v>8.1221900094832433E-2</v>
      </c>
      <c r="M2566" s="14">
        <f t="shared" si="288"/>
        <v>0</v>
      </c>
      <c r="N2566" s="14">
        <f t="shared" si="286"/>
        <v>3188.7442461377723</v>
      </c>
      <c r="O2566" s="4">
        <f t="shared" si="287"/>
        <v>8.0547758043340743</v>
      </c>
      <c r="P2566" s="14">
        <f>+AVERAGEIF($C$15:C2566,"&lt;&gt;",$B$15:B2566)</f>
        <v>8.1630578512396692</v>
      </c>
    </row>
    <row r="2567" spans="1:16" x14ac:dyDescent="0.25">
      <c r="A2567" s="1">
        <v>44022</v>
      </c>
      <c r="B2567" s="14">
        <v>8.6159999999999997</v>
      </c>
      <c r="G2567">
        <f t="shared" si="283"/>
        <v>28257.798977620478</v>
      </c>
      <c r="H2567">
        <f t="shared" si="284"/>
        <v>27474.220424722942</v>
      </c>
      <c r="I2567" s="5">
        <f t="shared" si="282"/>
        <v>0</v>
      </c>
      <c r="J2567" s="6">
        <f>+H2567+SUM($B$4:$B$5)-SUM($F$15:F2567)</f>
        <v>28189.600424722918</v>
      </c>
      <c r="K2567" s="10">
        <f t="shared" si="285"/>
        <v>-1.0410433737126912E-2</v>
      </c>
      <c r="L2567" s="10">
        <f>+H2567/SUM($F$15:F2567)-1</f>
        <v>6.9675954899193426E-2</v>
      </c>
      <c r="M2567" s="14">
        <f t="shared" si="288"/>
        <v>0</v>
      </c>
      <c r="N2567" s="14">
        <f t="shared" si="286"/>
        <v>3188.7442461377723</v>
      </c>
      <c r="O2567" s="4">
        <f t="shared" si="287"/>
        <v>8.0547758043340743</v>
      </c>
      <c r="P2567" s="14">
        <f>+AVERAGEIF($C$15:C2567,"&lt;&gt;",$B$15:B2567)</f>
        <v>8.1630578512396692</v>
      </c>
    </row>
    <row r="2568" spans="1:16" x14ac:dyDescent="0.25">
      <c r="A2568" s="1">
        <v>44025</v>
      </c>
      <c r="B2568" s="14">
        <v>8.5920000000000005</v>
      </c>
      <c r="G2568">
        <f t="shared" si="283"/>
        <v>28179.086445649395</v>
      </c>
      <c r="H2568">
        <f t="shared" si="284"/>
        <v>27397.690562815638</v>
      </c>
      <c r="I2568" s="5">
        <f t="shared" si="282"/>
        <v>0</v>
      </c>
      <c r="J2568" s="6">
        <f>+H2568+SUM($B$4:$B$5)-SUM($F$15:F2568)</f>
        <v>28113.070562815617</v>
      </c>
      <c r="K2568" s="10">
        <f t="shared" si="285"/>
        <v>-2.7148260618898856E-3</v>
      </c>
      <c r="L2568" s="10">
        <f>+H2568/SUM($F$15:F2568)-1</f>
        <v>6.6696356139028579E-2</v>
      </c>
      <c r="M2568" s="14">
        <f t="shared" si="288"/>
        <v>0</v>
      </c>
      <c r="N2568" s="14">
        <f t="shared" si="286"/>
        <v>3188.7442461377723</v>
      </c>
      <c r="O2568" s="4">
        <f t="shared" si="287"/>
        <v>8.0547758043340743</v>
      </c>
      <c r="P2568" s="14">
        <f>+AVERAGEIF($C$15:C2568,"&lt;&gt;",$B$15:B2568)</f>
        <v>8.1630578512396692</v>
      </c>
    </row>
    <row r="2569" spans="1:16" x14ac:dyDescent="0.25">
      <c r="A2569" s="1">
        <v>44026</v>
      </c>
      <c r="B2569" s="14">
        <v>8.5239999999999991</v>
      </c>
      <c r="G2569">
        <f t="shared" si="283"/>
        <v>27956.067605064643</v>
      </c>
      <c r="H2569">
        <f t="shared" si="284"/>
        <v>27180.855954078266</v>
      </c>
      <c r="I2569" s="5">
        <f t="shared" si="282"/>
        <v>0</v>
      </c>
      <c r="J2569" s="6">
        <f>+H2569+SUM($B$4:$B$5)-SUM($F$15:F2569)</f>
        <v>27896.235954078245</v>
      </c>
      <c r="K2569" s="10">
        <f t="shared" si="285"/>
        <v>-7.7129464834827521E-3</v>
      </c>
      <c r="L2569" s="10">
        <f>+H2569/SUM($F$15:F2569)-1</f>
        <v>5.8254159651894621E-2</v>
      </c>
      <c r="M2569" s="14">
        <f t="shared" si="288"/>
        <v>0</v>
      </c>
      <c r="N2569" s="14">
        <f t="shared" si="286"/>
        <v>3188.7442461377723</v>
      </c>
      <c r="O2569" s="4">
        <f t="shared" si="287"/>
        <v>8.0547758043340743</v>
      </c>
      <c r="P2569" s="14">
        <f>+AVERAGEIF($C$15:C2569,"&lt;&gt;",$B$15:B2569)</f>
        <v>8.1630578512396692</v>
      </c>
    </row>
    <row r="2570" spans="1:16" x14ac:dyDescent="0.25">
      <c r="A2570" s="1">
        <v>44027</v>
      </c>
      <c r="B2570" s="14">
        <v>8.5389999999999997</v>
      </c>
      <c r="G2570">
        <f t="shared" si="283"/>
        <v>28005.262937546577</v>
      </c>
      <c r="H2570">
        <f t="shared" si="284"/>
        <v>27228.687117770336</v>
      </c>
      <c r="I2570" s="5">
        <f t="shared" si="282"/>
        <v>0</v>
      </c>
      <c r="J2570" s="6">
        <f>+H2570+SUM($B$4:$B$5)-SUM($F$15:F2570)</f>
        <v>27944.067117770315</v>
      </c>
      <c r="K2570" s="10">
        <f t="shared" si="285"/>
        <v>1.7146099484821598E-3</v>
      </c>
      <c r="L2570" s="10">
        <f>+H2570/SUM($F$15:F2570)-1</f>
        <v>6.0116408876997651E-2</v>
      </c>
      <c r="M2570" s="14">
        <f t="shared" si="288"/>
        <v>0</v>
      </c>
      <c r="N2570" s="14">
        <f t="shared" si="286"/>
        <v>3188.7442461377723</v>
      </c>
      <c r="O2570" s="4">
        <f t="shared" si="287"/>
        <v>8.0547758043340743</v>
      </c>
      <c r="P2570" s="14">
        <f>+AVERAGEIF($C$15:C2570,"&lt;&gt;",$B$15:B2570)</f>
        <v>8.1630578512396692</v>
      </c>
    </row>
    <row r="2571" spans="1:16" x14ac:dyDescent="0.25">
      <c r="A2571" s="1">
        <v>44028</v>
      </c>
      <c r="B2571" s="14">
        <v>8.43</v>
      </c>
      <c r="G2571">
        <f t="shared" si="283"/>
        <v>27647.776854844553</v>
      </c>
      <c r="H2571">
        <f t="shared" si="284"/>
        <v>26881.113994941319</v>
      </c>
      <c r="I2571" s="5">
        <f t="shared" si="282"/>
        <v>0</v>
      </c>
      <c r="J2571" s="6">
        <f>+H2571+SUM($B$4:$B$5)-SUM($F$15:F2571)</f>
        <v>27596.493994941298</v>
      </c>
      <c r="K2571" s="10">
        <f t="shared" si="285"/>
        <v>-1.243817234492639E-2</v>
      </c>
      <c r="L2571" s="10">
        <f>+H2571/SUM($F$15:F2571)-1</f>
        <v>4.6584064507915635E-2</v>
      </c>
      <c r="M2571" s="14">
        <f t="shared" si="288"/>
        <v>0</v>
      </c>
      <c r="N2571" s="14">
        <f t="shared" si="286"/>
        <v>3188.7442461377723</v>
      </c>
      <c r="O2571" s="4">
        <f t="shared" si="287"/>
        <v>8.0547758043340743</v>
      </c>
      <c r="P2571" s="14">
        <f>+AVERAGEIF($C$15:C2571,"&lt;&gt;",$B$15:B2571)</f>
        <v>8.1630578512396692</v>
      </c>
    </row>
    <row r="2572" spans="1:16" x14ac:dyDescent="0.25">
      <c r="A2572" s="1">
        <v>44029</v>
      </c>
      <c r="B2572" s="14">
        <v>8.468</v>
      </c>
      <c r="G2572">
        <f t="shared" si="283"/>
        <v>27772.405030465441</v>
      </c>
      <c r="H2572">
        <f t="shared" si="284"/>
        <v>27002.286276294555</v>
      </c>
      <c r="I2572" s="5">
        <f t="shared" si="282"/>
        <v>0</v>
      </c>
      <c r="J2572" s="6">
        <f>+H2572+SUM($B$4:$B$5)-SUM($F$15:F2572)</f>
        <v>27717.666276294538</v>
      </c>
      <c r="K2572" s="10">
        <f t="shared" si="285"/>
        <v>4.3908578160489764E-3</v>
      </c>
      <c r="L2572" s="10">
        <f>+H2572/SUM($F$15:F2572)-1</f>
        <v>5.130176254484331E-2</v>
      </c>
      <c r="M2572" s="14">
        <f t="shared" si="288"/>
        <v>0</v>
      </c>
      <c r="N2572" s="14">
        <f t="shared" si="286"/>
        <v>3188.7442461377723</v>
      </c>
      <c r="O2572" s="4">
        <f t="shared" si="287"/>
        <v>8.0547758043340743</v>
      </c>
      <c r="P2572" s="14">
        <f>+AVERAGEIF($C$15:C2572,"&lt;&gt;",$B$15:B2572)</f>
        <v>8.1630578512396692</v>
      </c>
    </row>
    <row r="2573" spans="1:16" x14ac:dyDescent="0.25">
      <c r="A2573" s="1">
        <v>44032</v>
      </c>
      <c r="B2573" s="14">
        <v>8.5570000000000004</v>
      </c>
      <c r="G2573">
        <f t="shared" si="283"/>
        <v>28064.297336524894</v>
      </c>
      <c r="H2573">
        <f t="shared" si="284"/>
        <v>27286.084514200818</v>
      </c>
      <c r="I2573" s="5">
        <f t="shared" si="282"/>
        <v>0</v>
      </c>
      <c r="J2573" s="6">
        <f>+H2573+SUM($B$4:$B$5)-SUM($F$15:F2573)</f>
        <v>28001.464514200798</v>
      </c>
      <c r="K2573" s="10">
        <f t="shared" si="285"/>
        <v>1.0238893674427985E-2</v>
      </c>
      <c r="L2573" s="10">
        <f>+H2573/SUM($F$15:F2573)-1</f>
        <v>6.2351107947121509E-2</v>
      </c>
      <c r="M2573" s="14">
        <f t="shared" si="288"/>
        <v>0</v>
      </c>
      <c r="N2573" s="14">
        <f t="shared" si="286"/>
        <v>3188.7442461377723</v>
      </c>
      <c r="O2573" s="4">
        <f t="shared" si="287"/>
        <v>8.0547758043340743</v>
      </c>
      <c r="P2573" s="14">
        <f>+AVERAGEIF($C$15:C2573,"&lt;&gt;",$B$15:B2573)</f>
        <v>8.1630578512396692</v>
      </c>
    </row>
    <row r="2574" spans="1:16" x14ac:dyDescent="0.25">
      <c r="A2574" s="1">
        <v>44033</v>
      </c>
      <c r="B2574" s="14">
        <v>8.6389999999999993</v>
      </c>
      <c r="G2574">
        <f t="shared" si="283"/>
        <v>28333.231820759444</v>
      </c>
      <c r="H2574">
        <f t="shared" si="284"/>
        <v>27547.561542384112</v>
      </c>
      <c r="I2574" s="5">
        <f t="shared" si="282"/>
        <v>0</v>
      </c>
      <c r="J2574" s="6">
        <f>+H2574+SUM($B$4:$B$5)-SUM($F$15:F2574)</f>
        <v>28262.941542384087</v>
      </c>
      <c r="K2574" s="10">
        <f t="shared" si="285"/>
        <v>9.3379768779837669E-3</v>
      </c>
      <c r="L2574" s="10">
        <f>+H2574/SUM($F$15:F2574)-1</f>
        <v>7.2531403711018072E-2</v>
      </c>
      <c r="M2574" s="14">
        <f t="shared" si="288"/>
        <v>0</v>
      </c>
      <c r="N2574" s="14">
        <f t="shared" si="286"/>
        <v>3188.7442461377723</v>
      </c>
      <c r="O2574" s="4">
        <f t="shared" si="287"/>
        <v>8.0547758043340743</v>
      </c>
      <c r="P2574" s="14">
        <f>+AVERAGEIF($C$15:C2574,"&lt;&gt;",$B$15:B2574)</f>
        <v>8.1630578512396692</v>
      </c>
    </row>
    <row r="2575" spans="1:16" x14ac:dyDescent="0.25">
      <c r="A2575" s="1">
        <v>44034</v>
      </c>
      <c r="B2575" s="14">
        <v>8.5609999999999999</v>
      </c>
      <c r="G2575">
        <f t="shared" si="283"/>
        <v>28077.416091853411</v>
      </c>
      <c r="H2575">
        <f t="shared" si="284"/>
        <v>27298.839491185368</v>
      </c>
      <c r="I2575" s="5">
        <f t="shared" si="282"/>
        <v>0</v>
      </c>
      <c r="J2575" s="6">
        <f>+H2575+SUM($B$4:$B$5)-SUM($F$15:F2575)</f>
        <v>28014.219491185348</v>
      </c>
      <c r="K2575" s="10">
        <f t="shared" si="285"/>
        <v>-8.8002889163446563E-3</v>
      </c>
      <c r="L2575" s="10">
        <f>+H2575/SUM($F$15:F2575)-1</f>
        <v>6.2847707740482317E-2</v>
      </c>
      <c r="M2575" s="14">
        <f t="shared" si="288"/>
        <v>0</v>
      </c>
      <c r="N2575" s="14">
        <f t="shared" si="286"/>
        <v>3188.7442461377723</v>
      </c>
      <c r="O2575" s="4">
        <f t="shared" si="287"/>
        <v>8.0547758043340743</v>
      </c>
      <c r="P2575" s="14">
        <f>+AVERAGEIF($C$15:C2575,"&lt;&gt;",$B$15:B2575)</f>
        <v>8.1630578512396692</v>
      </c>
    </row>
    <row r="2576" spans="1:16" x14ac:dyDescent="0.25">
      <c r="A2576" s="1">
        <v>44035</v>
      </c>
      <c r="B2576" s="14">
        <v>8.5329999999999995</v>
      </c>
      <c r="G2576">
        <f t="shared" si="283"/>
        <v>27985.584804553808</v>
      </c>
      <c r="H2576">
        <f t="shared" si="284"/>
        <v>27209.554652293511</v>
      </c>
      <c r="I2576" s="5">
        <f t="shared" ref="I2576:I2639" si="289">+C2576*(MAX($A:$A)-A2576)</f>
        <v>0</v>
      </c>
      <c r="J2576" s="6">
        <f>+H2576+SUM($B$4:$B$5)-SUM($F$15:F2576)</f>
        <v>27924.93465229349</v>
      </c>
      <c r="K2576" s="10">
        <f t="shared" si="285"/>
        <v>-3.1871256995024133E-3</v>
      </c>
      <c r="L2576" s="10">
        <f>+H2576/SUM($F$15:F2576)-1</f>
        <v>5.9371509186956661E-2</v>
      </c>
      <c r="M2576" s="14">
        <f t="shared" si="288"/>
        <v>0</v>
      </c>
      <c r="N2576" s="14">
        <f t="shared" si="286"/>
        <v>3188.7442461377723</v>
      </c>
      <c r="O2576" s="4">
        <f t="shared" si="287"/>
        <v>8.0547758043340743</v>
      </c>
      <c r="P2576" s="14">
        <f>+AVERAGEIF($C$15:C2576,"&lt;&gt;",$B$15:B2576)</f>
        <v>8.1630578512396692</v>
      </c>
    </row>
    <row r="2577" spans="1:16" x14ac:dyDescent="0.25">
      <c r="A2577" s="1">
        <v>44036</v>
      </c>
      <c r="B2577" s="14">
        <v>8.4280000000000008</v>
      </c>
      <c r="G2577">
        <f t="shared" ref="G2577:G2640" si="290">+(B2577/B2576*G2576)+C2577</f>
        <v>27641.217477180304</v>
      </c>
      <c r="H2577">
        <f t="shared" ref="H2577:H2640" si="291">+(B2577/B2576*H2576)+F2577</f>
        <v>26874.736506449048</v>
      </c>
      <c r="I2577" s="5">
        <f t="shared" si="289"/>
        <v>0</v>
      </c>
      <c r="J2577" s="6">
        <f>+H2577+SUM($B$4:$B$5)-SUM($F$15:F2577)</f>
        <v>27590.116506449023</v>
      </c>
      <c r="K2577" s="10">
        <f t="shared" ref="K2577:K2640" si="292">+J2577/J2576-1</f>
        <v>-1.1989934802478341E-2</v>
      </c>
      <c r="L2577" s="10">
        <f>+H2577/SUM($F$15:F2577)-1</f>
        <v>4.6335764611235231E-2</v>
      </c>
      <c r="M2577" s="14">
        <f t="shared" si="288"/>
        <v>0</v>
      </c>
      <c r="N2577" s="14">
        <f t="shared" ref="N2577:N2640" si="293">+M2577+N2576</f>
        <v>3188.7442461377723</v>
      </c>
      <c r="O2577" s="4">
        <f t="shared" ref="O2577:O2640" si="294">((O2576*N2576)+(B2577*M2577))/N2577</f>
        <v>8.0547758043340743</v>
      </c>
      <c r="P2577" s="14">
        <f>+AVERAGEIF($C$15:C2577,"&lt;&gt;",$B$15:B2577)</f>
        <v>8.1630578512396692</v>
      </c>
    </row>
    <row r="2578" spans="1:16" x14ac:dyDescent="0.25">
      <c r="A2578" s="1">
        <v>44039</v>
      </c>
      <c r="B2578" s="14">
        <v>8.4149999999999991</v>
      </c>
      <c r="G2578">
        <f t="shared" si="290"/>
        <v>27598.581522362627</v>
      </c>
      <c r="H2578">
        <f t="shared" si="291"/>
        <v>26833.282831249253</v>
      </c>
      <c r="I2578" s="5">
        <f t="shared" si="289"/>
        <v>0</v>
      </c>
      <c r="J2578" s="6">
        <f>+H2578+SUM($B$4:$B$5)-SUM($F$15:F2578)</f>
        <v>27548.662831249228</v>
      </c>
      <c r="K2578" s="10">
        <f t="shared" si="292"/>
        <v>-1.5024827890851578E-3</v>
      </c>
      <c r="L2578" s="10">
        <f>+H2578/SUM($F$15:F2578)-1</f>
        <v>4.4721815282812383E-2</v>
      </c>
      <c r="M2578" s="14">
        <f t="shared" si="288"/>
        <v>0</v>
      </c>
      <c r="N2578" s="14">
        <f t="shared" si="293"/>
        <v>3188.7442461377723</v>
      </c>
      <c r="O2578" s="4">
        <f t="shared" si="294"/>
        <v>8.0547758043340743</v>
      </c>
      <c r="P2578" s="14">
        <f>+AVERAGEIF($C$15:C2578,"&lt;&gt;",$B$15:B2578)</f>
        <v>8.1630578512396692</v>
      </c>
    </row>
    <row r="2579" spans="1:16" x14ac:dyDescent="0.25">
      <c r="A2579" s="1">
        <v>44040</v>
      </c>
      <c r="B2579" s="14">
        <v>8.4879999999999995</v>
      </c>
      <c r="G2579">
        <f t="shared" si="290"/>
        <v>27837.998807108019</v>
      </c>
      <c r="H2579">
        <f t="shared" si="291"/>
        <v>27066.061161217309</v>
      </c>
      <c r="I2579" s="5">
        <f t="shared" si="289"/>
        <v>0</v>
      </c>
      <c r="J2579" s="6">
        <f>+H2579+SUM($B$4:$B$5)-SUM($F$15:F2579)</f>
        <v>27781.441161217288</v>
      </c>
      <c r="K2579" s="10">
        <f t="shared" si="292"/>
        <v>8.4497142890003207E-3</v>
      </c>
      <c r="L2579" s="10">
        <f>+H2579/SUM($F$15:F2579)-1</f>
        <v>5.378476151164735E-2</v>
      </c>
      <c r="M2579" s="14">
        <f t="shared" ref="M2579:M2642" si="295">+F2579/B2579</f>
        <v>0</v>
      </c>
      <c r="N2579" s="14">
        <f t="shared" si="293"/>
        <v>3188.7442461377723</v>
      </c>
      <c r="O2579" s="4">
        <f t="shared" si="294"/>
        <v>8.0547758043340743</v>
      </c>
      <c r="P2579" s="14">
        <f>+AVERAGEIF($C$15:C2579,"&lt;&gt;",$B$15:B2579)</f>
        <v>8.1630578512396692</v>
      </c>
    </row>
    <row r="2580" spans="1:16" x14ac:dyDescent="0.25">
      <c r="A2580" s="1">
        <v>44041</v>
      </c>
      <c r="B2580" s="14">
        <v>8.5370000000000008</v>
      </c>
      <c r="G2580">
        <f t="shared" si="290"/>
        <v>27998.703559882331</v>
      </c>
      <c r="H2580">
        <f t="shared" si="291"/>
        <v>27222.309629278065</v>
      </c>
      <c r="I2580" s="5">
        <f t="shared" si="289"/>
        <v>0</v>
      </c>
      <c r="J2580" s="6">
        <f>+H2580+SUM($B$4:$B$5)-SUM($F$15:F2580)</f>
        <v>27937.689629278048</v>
      </c>
      <c r="K2580" s="10">
        <f t="shared" si="292"/>
        <v>5.6242031201347853E-3</v>
      </c>
      <c r="L2580" s="10">
        <f>+H2580/SUM($F$15:F2580)-1</f>
        <v>5.9868108980317469E-2</v>
      </c>
      <c r="M2580" s="14">
        <f t="shared" si="295"/>
        <v>0</v>
      </c>
      <c r="N2580" s="14">
        <f t="shared" si="293"/>
        <v>3188.7442461377723</v>
      </c>
      <c r="O2580" s="4">
        <f t="shared" si="294"/>
        <v>8.0547758043340743</v>
      </c>
      <c r="P2580" s="14">
        <f>+AVERAGEIF($C$15:C2580,"&lt;&gt;",$B$15:B2580)</f>
        <v>8.1630578512396692</v>
      </c>
    </row>
    <row r="2581" spans="1:16" x14ac:dyDescent="0.25">
      <c r="A2581" s="1">
        <v>44042</v>
      </c>
      <c r="B2581" s="14">
        <v>8.4990000000000006</v>
      </c>
      <c r="G2581">
        <f t="shared" si="290"/>
        <v>27874.075384261443</v>
      </c>
      <c r="H2581">
        <f t="shared" si="291"/>
        <v>27101.137347924829</v>
      </c>
      <c r="I2581" s="5">
        <f t="shared" si="289"/>
        <v>0</v>
      </c>
      <c r="J2581" s="6">
        <f>+H2581+SUM($B$4:$B$5)-SUM($F$15:F2581)</f>
        <v>27816.517347924808</v>
      </c>
      <c r="K2581" s="10">
        <f t="shared" si="292"/>
        <v>-4.3372334277153035E-3</v>
      </c>
      <c r="L2581" s="10">
        <f>+H2581/SUM($F$15:F2581)-1</f>
        <v>5.5150410943389794E-2</v>
      </c>
      <c r="M2581" s="14">
        <f t="shared" si="295"/>
        <v>0</v>
      </c>
      <c r="N2581" s="14">
        <f t="shared" si="293"/>
        <v>3188.7442461377723</v>
      </c>
      <c r="O2581" s="4">
        <f t="shared" si="294"/>
        <v>8.0547758043340743</v>
      </c>
      <c r="P2581" s="14">
        <f>+AVERAGEIF($C$15:C2581,"&lt;&gt;",$B$15:B2581)</f>
        <v>8.1630578512396692</v>
      </c>
    </row>
    <row r="2582" spans="1:16" x14ac:dyDescent="0.25">
      <c r="A2582" s="1">
        <v>44043</v>
      </c>
      <c r="B2582" s="14">
        <v>8.4600000000000009</v>
      </c>
      <c r="G2582">
        <f t="shared" si="290"/>
        <v>27746.167519808427</v>
      </c>
      <c r="H2582">
        <f t="shared" si="291"/>
        <v>26976.776322325455</v>
      </c>
      <c r="I2582" s="5">
        <f t="shared" si="289"/>
        <v>0</v>
      </c>
      <c r="J2582" s="6">
        <f>+H2582+SUM($B$4:$B$5)-SUM($F$15:F2582)</f>
        <v>27692.156322325438</v>
      </c>
      <c r="K2582" s="10">
        <f t="shared" si="292"/>
        <v>-4.4707618874023636E-3</v>
      </c>
      <c r="L2582" s="10">
        <f>+H2582/SUM($F$15:F2582)-1</f>
        <v>5.0308562958121694E-2</v>
      </c>
      <c r="M2582" s="14">
        <f t="shared" si="295"/>
        <v>0</v>
      </c>
      <c r="N2582" s="14">
        <f t="shared" si="293"/>
        <v>3188.7442461377723</v>
      </c>
      <c r="O2582" s="4">
        <f t="shared" si="294"/>
        <v>8.0547758043340743</v>
      </c>
      <c r="P2582" s="14">
        <f>+AVERAGEIF($C$15:C2582,"&lt;&gt;",$B$15:B2582)</f>
        <v>8.1630578512396692</v>
      </c>
    </row>
    <row r="2583" spans="1:16" x14ac:dyDescent="0.25">
      <c r="A2583" s="1">
        <v>44047</v>
      </c>
      <c r="B2583" s="14">
        <v>8.5779999999999994</v>
      </c>
      <c r="G2583">
        <f t="shared" si="290"/>
        <v>28133.1708019996</v>
      </c>
      <c r="H2583">
        <f t="shared" si="291"/>
        <v>27353.048143369702</v>
      </c>
      <c r="I2583" s="5">
        <f t="shared" si="289"/>
        <v>0</v>
      </c>
      <c r="J2583" s="6">
        <f>+H2583+SUM($B$4:$B$5)-SUM($F$15:F2583)</f>
        <v>28068.428143369678</v>
      </c>
      <c r="K2583" s="10">
        <f t="shared" si="292"/>
        <v>1.3587667809779491E-2</v>
      </c>
      <c r="L2583" s="10">
        <f>+H2583/SUM($F$15:F2583)-1</f>
        <v>6.4958256862265529E-2</v>
      </c>
      <c r="M2583" s="14">
        <f t="shared" si="295"/>
        <v>0</v>
      </c>
      <c r="N2583" s="14">
        <f t="shared" si="293"/>
        <v>3188.7442461377723</v>
      </c>
      <c r="O2583" s="4">
        <f t="shared" si="294"/>
        <v>8.0547758043340743</v>
      </c>
      <c r="P2583" s="14">
        <f>+AVERAGEIF($C$15:C2583,"&lt;&gt;",$B$15:B2583)</f>
        <v>8.1630578512396692</v>
      </c>
    </row>
    <row r="2584" spans="1:16" x14ac:dyDescent="0.25">
      <c r="A2584" s="1">
        <v>44048</v>
      </c>
      <c r="B2584" s="14">
        <v>8.5830000000000002</v>
      </c>
      <c r="G2584">
        <f t="shared" si="290"/>
        <v>28149.569246160248</v>
      </c>
      <c r="H2584">
        <f t="shared" si="291"/>
        <v>27368.991864600393</v>
      </c>
      <c r="I2584" s="5">
        <f t="shared" si="289"/>
        <v>0</v>
      </c>
      <c r="J2584" s="6">
        <f>+H2584+SUM($B$4:$B$5)-SUM($F$15:F2584)</f>
        <v>28084.371864600373</v>
      </c>
      <c r="K2584" s="10">
        <f t="shared" si="292"/>
        <v>5.6803042725639408E-4</v>
      </c>
      <c r="L2584" s="10">
        <f>+H2584/SUM($F$15:F2584)-1</f>
        <v>6.5579006603966539E-2</v>
      </c>
      <c r="M2584" s="14">
        <f t="shared" si="295"/>
        <v>0</v>
      </c>
      <c r="N2584" s="14">
        <f t="shared" si="293"/>
        <v>3188.7442461377723</v>
      </c>
      <c r="O2584" s="4">
        <f t="shared" si="294"/>
        <v>8.0547758043340743</v>
      </c>
      <c r="P2584" s="14">
        <f>+AVERAGEIF($C$15:C2584,"&lt;&gt;",$B$15:B2584)</f>
        <v>8.1630578512396692</v>
      </c>
    </row>
    <row r="2585" spans="1:16" x14ac:dyDescent="0.25">
      <c r="A2585" s="1">
        <v>44049</v>
      </c>
      <c r="B2585" s="14">
        <v>8.65</v>
      </c>
      <c r="G2585">
        <f t="shared" si="290"/>
        <v>28369.308397912871</v>
      </c>
      <c r="H2585">
        <f t="shared" si="291"/>
        <v>27582.637729091624</v>
      </c>
      <c r="I2585" s="5">
        <f t="shared" si="289"/>
        <v>0</v>
      </c>
      <c r="J2585" s="6">
        <f>+H2585+SUM($B$4:$B$5)-SUM($F$15:F2585)</f>
        <v>28298.017729091607</v>
      </c>
      <c r="K2585" s="10">
        <f t="shared" si="292"/>
        <v>7.6072865550014246E-3</v>
      </c>
      <c r="L2585" s="10">
        <f>+H2585/SUM($F$15:F2585)-1</f>
        <v>7.3897053142760294E-2</v>
      </c>
      <c r="M2585" s="14">
        <f t="shared" si="295"/>
        <v>0</v>
      </c>
      <c r="N2585" s="14">
        <f t="shared" si="293"/>
        <v>3188.7442461377723</v>
      </c>
      <c r="O2585" s="4">
        <f t="shared" si="294"/>
        <v>8.0547758043340743</v>
      </c>
      <c r="P2585" s="14">
        <f>+AVERAGEIF($C$15:C2585,"&lt;&gt;",$B$15:B2585)</f>
        <v>8.1630578512396692</v>
      </c>
    </row>
    <row r="2586" spans="1:16" x14ac:dyDescent="0.25">
      <c r="A2586" s="1">
        <v>44050</v>
      </c>
      <c r="B2586" s="14">
        <v>8.5990000000000002</v>
      </c>
      <c r="G2586">
        <f t="shared" si="290"/>
        <v>28202.04426747431</v>
      </c>
      <c r="H2586">
        <f t="shared" si="291"/>
        <v>27420.011772538601</v>
      </c>
      <c r="I2586" s="5">
        <f t="shared" si="289"/>
        <v>0</v>
      </c>
      <c r="J2586" s="6">
        <f>+H2586+SUM($B$4:$B$5)-SUM($F$15:F2586)</f>
        <v>28135.39177253858</v>
      </c>
      <c r="K2586" s="10">
        <f t="shared" si="292"/>
        <v>-5.7469027728341837E-3</v>
      </c>
      <c r="L2586" s="10">
        <f>+H2586/SUM($F$15:F2586)-1</f>
        <v>6.7565405777409993E-2</v>
      </c>
      <c r="M2586" s="14">
        <f t="shared" si="295"/>
        <v>0</v>
      </c>
      <c r="N2586" s="14">
        <f t="shared" si="293"/>
        <v>3188.7442461377723</v>
      </c>
      <c r="O2586" s="4">
        <f t="shared" si="294"/>
        <v>8.0547758043340743</v>
      </c>
      <c r="P2586" s="14">
        <f>+AVERAGEIF($C$15:C2586,"&lt;&gt;",$B$15:B2586)</f>
        <v>8.1630578512396692</v>
      </c>
    </row>
    <row r="2587" spans="1:16" x14ac:dyDescent="0.25">
      <c r="A2587" s="1">
        <v>44053</v>
      </c>
      <c r="B2587" s="14">
        <v>8.5749999999999993</v>
      </c>
      <c r="G2587">
        <f t="shared" si="290"/>
        <v>28123.33173550322</v>
      </c>
      <c r="H2587">
        <f t="shared" si="291"/>
        <v>27343.481910631293</v>
      </c>
      <c r="I2587" s="5">
        <f t="shared" si="289"/>
        <v>0</v>
      </c>
      <c r="J2587" s="6">
        <f>+H2587+SUM($B$4:$B$5)-SUM($F$15:F2587)</f>
        <v>28058.861910631273</v>
      </c>
      <c r="K2587" s="10">
        <f t="shared" si="292"/>
        <v>-2.7200567358726113E-3</v>
      </c>
      <c r="L2587" s="10">
        <f>+H2587/SUM($F$15:F2587)-1</f>
        <v>6.4585807017244923E-2</v>
      </c>
      <c r="M2587" s="14">
        <f t="shared" si="295"/>
        <v>0</v>
      </c>
      <c r="N2587" s="14">
        <f t="shared" si="293"/>
        <v>3188.7442461377723</v>
      </c>
      <c r="O2587" s="4">
        <f t="shared" si="294"/>
        <v>8.0547758043340743</v>
      </c>
      <c r="P2587" s="14">
        <f>+AVERAGEIF($C$15:C2587,"&lt;&gt;",$B$15:B2587)</f>
        <v>8.1630578512396692</v>
      </c>
    </row>
    <row r="2588" spans="1:16" x14ac:dyDescent="0.25">
      <c r="A2588" s="1">
        <v>44054</v>
      </c>
      <c r="B2588" s="14">
        <v>8.6</v>
      </c>
      <c r="G2588">
        <f t="shared" si="290"/>
        <v>28205.323956306438</v>
      </c>
      <c r="H2588">
        <f t="shared" si="291"/>
        <v>27423.200516784742</v>
      </c>
      <c r="I2588" s="5">
        <f t="shared" si="289"/>
        <v>0</v>
      </c>
      <c r="J2588" s="6">
        <f>+H2588+SUM($B$4:$B$5)-SUM($F$15:F2588)</f>
        <v>28138.580516784717</v>
      </c>
      <c r="K2588" s="10">
        <f t="shared" si="292"/>
        <v>2.8411204419962477E-3</v>
      </c>
      <c r="L2588" s="10">
        <f>+H2588/SUM($F$15:F2588)-1</f>
        <v>6.7689555725750195E-2</v>
      </c>
      <c r="M2588" s="14">
        <f t="shared" si="295"/>
        <v>0</v>
      </c>
      <c r="N2588" s="14">
        <f t="shared" si="293"/>
        <v>3188.7442461377723</v>
      </c>
      <c r="O2588" s="4">
        <f t="shared" si="294"/>
        <v>8.0547758043340743</v>
      </c>
      <c r="P2588" s="14">
        <f>+AVERAGEIF($C$15:C2588,"&lt;&gt;",$B$15:B2588)</f>
        <v>8.1630578512396692</v>
      </c>
    </row>
    <row r="2589" spans="1:16" x14ac:dyDescent="0.25">
      <c r="A2589" s="1">
        <v>44055</v>
      </c>
      <c r="B2589" s="14">
        <v>8.5960000000000001</v>
      </c>
      <c r="G2589">
        <f t="shared" si="290"/>
        <v>28192.205200977925</v>
      </c>
      <c r="H2589">
        <f t="shared" si="291"/>
        <v>27410.445539800192</v>
      </c>
      <c r="I2589" s="5">
        <f t="shared" si="289"/>
        <v>0</v>
      </c>
      <c r="J2589" s="6">
        <f>+H2589+SUM($B$4:$B$5)-SUM($F$15:F2589)</f>
        <v>28125.825539800167</v>
      </c>
      <c r="K2589" s="10">
        <f t="shared" si="292"/>
        <v>-4.5329141521344152E-4</v>
      </c>
      <c r="L2589" s="10">
        <f>+H2589/SUM($F$15:F2589)-1</f>
        <v>6.7192955932389387E-2</v>
      </c>
      <c r="M2589" s="14">
        <f t="shared" si="295"/>
        <v>0</v>
      </c>
      <c r="N2589" s="14">
        <f t="shared" si="293"/>
        <v>3188.7442461377723</v>
      </c>
      <c r="O2589" s="4">
        <f t="shared" si="294"/>
        <v>8.0547758043340743</v>
      </c>
      <c r="P2589" s="14">
        <f>+AVERAGEIF($C$15:C2589,"&lt;&gt;",$B$15:B2589)</f>
        <v>8.1630578512396692</v>
      </c>
    </row>
    <row r="2590" spans="1:16" x14ac:dyDescent="0.25">
      <c r="A2590" s="1">
        <v>44056</v>
      </c>
      <c r="B2590" s="14">
        <v>8.5839999999999996</v>
      </c>
      <c r="G2590">
        <f t="shared" si="290"/>
        <v>28152.84893499238</v>
      </c>
      <c r="H2590">
        <f t="shared" si="291"/>
        <v>27372.180608846538</v>
      </c>
      <c r="I2590" s="5">
        <f t="shared" si="289"/>
        <v>0</v>
      </c>
      <c r="J2590" s="6">
        <f>+H2590+SUM($B$4:$B$5)-SUM($F$15:F2590)</f>
        <v>28087.560608846517</v>
      </c>
      <c r="K2590" s="10">
        <f t="shared" si="292"/>
        <v>-1.3604909445058544E-3</v>
      </c>
      <c r="L2590" s="10">
        <f>+H2590/SUM($F$15:F2590)-1</f>
        <v>6.5703156552306963E-2</v>
      </c>
      <c r="M2590" s="14">
        <f t="shared" si="295"/>
        <v>0</v>
      </c>
      <c r="N2590" s="14">
        <f t="shared" si="293"/>
        <v>3188.7442461377723</v>
      </c>
      <c r="O2590" s="4">
        <f t="shared" si="294"/>
        <v>8.0547758043340743</v>
      </c>
      <c r="P2590" s="14">
        <f>+AVERAGEIF($C$15:C2590,"&lt;&gt;",$B$15:B2590)</f>
        <v>8.1630578512396692</v>
      </c>
    </row>
    <row r="2591" spans="1:16" x14ac:dyDescent="0.25">
      <c r="A2591" s="1">
        <v>44057</v>
      </c>
      <c r="B2591" s="14">
        <v>8.5709999999999997</v>
      </c>
      <c r="G2591">
        <f t="shared" si="290"/>
        <v>28110.212980174707</v>
      </c>
      <c r="H2591">
        <f t="shared" si="291"/>
        <v>27330.726933646747</v>
      </c>
      <c r="I2591" s="5">
        <f t="shared" si="289"/>
        <v>0</v>
      </c>
      <c r="J2591" s="6">
        <f>+H2591+SUM($B$4:$B$5)-SUM($F$15:F2591)</f>
        <v>28046.106933646723</v>
      </c>
      <c r="K2591" s="10">
        <f t="shared" si="292"/>
        <v>-1.4758731018719162E-3</v>
      </c>
      <c r="L2591" s="10">
        <f>+H2591/SUM($F$15:F2591)-1</f>
        <v>6.4089207223884337E-2</v>
      </c>
      <c r="M2591" s="14">
        <f t="shared" si="295"/>
        <v>0</v>
      </c>
      <c r="N2591" s="14">
        <f t="shared" si="293"/>
        <v>3188.7442461377723</v>
      </c>
      <c r="O2591" s="4">
        <f t="shared" si="294"/>
        <v>8.0547758043340743</v>
      </c>
      <c r="P2591" s="14">
        <f>+AVERAGEIF($C$15:C2591,"&lt;&gt;",$B$15:B2591)</f>
        <v>8.1630578512396692</v>
      </c>
    </row>
    <row r="2592" spans="1:16" x14ac:dyDescent="0.25">
      <c r="A2592" s="1">
        <v>44060</v>
      </c>
      <c r="B2592" s="14">
        <v>8.6029999999999998</v>
      </c>
      <c r="G2592">
        <f t="shared" si="290"/>
        <v>28215.163022802823</v>
      </c>
      <c r="H2592">
        <f t="shared" si="291"/>
        <v>27432.766749523154</v>
      </c>
      <c r="I2592" s="5">
        <f t="shared" si="289"/>
        <v>0</v>
      </c>
      <c r="J2592" s="6">
        <f>+H2592+SUM($B$4:$B$5)-SUM($F$15:F2592)</f>
        <v>28148.146749523137</v>
      </c>
      <c r="K2592" s="10">
        <f t="shared" si="292"/>
        <v>3.6382880560865694E-3</v>
      </c>
      <c r="L2592" s="10">
        <f>+H2592/SUM($F$15:F2592)-1</f>
        <v>6.80620055707708E-2</v>
      </c>
      <c r="M2592" s="14">
        <f t="shared" si="295"/>
        <v>0</v>
      </c>
      <c r="N2592" s="14">
        <f t="shared" si="293"/>
        <v>3188.7442461377723</v>
      </c>
      <c r="O2592" s="4">
        <f t="shared" si="294"/>
        <v>8.0547758043340743</v>
      </c>
      <c r="P2592" s="14">
        <f>+AVERAGEIF($C$15:C2592,"&lt;&gt;",$B$15:B2592)</f>
        <v>8.1630578512396692</v>
      </c>
    </row>
    <row r="2593" spans="1:16" x14ac:dyDescent="0.25">
      <c r="A2593" s="1">
        <v>44061</v>
      </c>
      <c r="B2593" s="14">
        <v>8.5790000000000006</v>
      </c>
      <c r="G2593">
        <f t="shared" si="290"/>
        <v>28136.450490831739</v>
      </c>
      <c r="H2593">
        <f t="shared" si="291"/>
        <v>27356.236887615851</v>
      </c>
      <c r="I2593" s="5">
        <f t="shared" si="289"/>
        <v>0</v>
      </c>
      <c r="J2593" s="6">
        <f>+H2593+SUM($B$4:$B$5)-SUM($F$15:F2593)</f>
        <v>28071.61688761583</v>
      </c>
      <c r="K2593" s="10">
        <f t="shared" si="292"/>
        <v>-2.7188241765366827E-3</v>
      </c>
      <c r="L2593" s="10">
        <f>+H2593/SUM($F$15:F2593)-1</f>
        <v>6.5082406810605953E-2</v>
      </c>
      <c r="M2593" s="14">
        <f t="shared" si="295"/>
        <v>0</v>
      </c>
      <c r="N2593" s="14">
        <f t="shared" si="293"/>
        <v>3188.7442461377723</v>
      </c>
      <c r="O2593" s="4">
        <f t="shared" si="294"/>
        <v>8.0547758043340743</v>
      </c>
      <c r="P2593" s="14">
        <f>+AVERAGEIF($C$15:C2593,"&lt;&gt;",$B$15:B2593)</f>
        <v>8.1630578512396692</v>
      </c>
    </row>
    <row r="2594" spans="1:16" x14ac:dyDescent="0.25">
      <c r="A2594" s="1">
        <v>44062</v>
      </c>
      <c r="B2594" s="14">
        <v>8.5310000000000006</v>
      </c>
      <c r="G2594">
        <f t="shared" si="290"/>
        <v>27979.025426889562</v>
      </c>
      <c r="H2594">
        <f t="shared" si="291"/>
        <v>27203.177163801236</v>
      </c>
      <c r="I2594" s="5">
        <f t="shared" si="289"/>
        <v>0</v>
      </c>
      <c r="J2594" s="6">
        <f>+H2594+SUM($B$4:$B$5)-SUM($F$15:F2594)</f>
        <v>27918.557163801215</v>
      </c>
      <c r="K2594" s="10">
        <f t="shared" si="292"/>
        <v>-5.4524726675839741E-3</v>
      </c>
      <c r="L2594" s="10">
        <f>+H2594/SUM($F$15:F2594)-1</f>
        <v>5.9123209290276257E-2</v>
      </c>
      <c r="M2594" s="14">
        <f t="shared" si="295"/>
        <v>0</v>
      </c>
      <c r="N2594" s="14">
        <f t="shared" si="293"/>
        <v>3188.7442461377723</v>
      </c>
      <c r="O2594" s="4">
        <f t="shared" si="294"/>
        <v>8.0547758043340743</v>
      </c>
      <c r="P2594" s="14">
        <f>+AVERAGEIF($C$15:C2594,"&lt;&gt;",$B$15:B2594)</f>
        <v>8.1630578512396692</v>
      </c>
    </row>
    <row r="2595" spans="1:16" x14ac:dyDescent="0.25">
      <c r="A2595" s="1">
        <v>44063</v>
      </c>
      <c r="B2595" s="14">
        <v>8.4390000000000001</v>
      </c>
      <c r="G2595">
        <f t="shared" si="290"/>
        <v>27677.294054333724</v>
      </c>
      <c r="H2595">
        <f t="shared" si="291"/>
        <v>26909.81269315656</v>
      </c>
      <c r="I2595" s="5">
        <f t="shared" si="289"/>
        <v>0</v>
      </c>
      <c r="J2595" s="6">
        <f>+H2595+SUM($B$4:$B$5)-SUM($F$15:F2595)</f>
        <v>27625.192693156543</v>
      </c>
      <c r="K2595" s="10">
        <f t="shared" si="292"/>
        <v>-1.0507866467578175E-2</v>
      </c>
      <c r="L2595" s="10">
        <f>+H2595/SUM($F$15:F2595)-1</f>
        <v>4.7701414042977452E-2</v>
      </c>
      <c r="M2595" s="14">
        <f t="shared" si="295"/>
        <v>0</v>
      </c>
      <c r="N2595" s="14">
        <f t="shared" si="293"/>
        <v>3188.7442461377723</v>
      </c>
      <c r="O2595" s="4">
        <f t="shared" si="294"/>
        <v>8.0547758043340743</v>
      </c>
      <c r="P2595" s="14">
        <f>+AVERAGEIF($C$15:C2595,"&lt;&gt;",$B$15:B2595)</f>
        <v>8.1630578512396692</v>
      </c>
    </row>
    <row r="2596" spans="1:16" x14ac:dyDescent="0.25">
      <c r="A2596" s="1">
        <v>44064</v>
      </c>
      <c r="B2596" s="14">
        <v>8.5220000000000002</v>
      </c>
      <c r="G2596">
        <f t="shared" si="290"/>
        <v>27949.508227400405</v>
      </c>
      <c r="H2596">
        <f t="shared" si="291"/>
        <v>27174.478465585998</v>
      </c>
      <c r="I2596" s="5">
        <f t="shared" si="289"/>
        <v>0</v>
      </c>
      <c r="J2596" s="6">
        <f>+H2596+SUM($B$4:$B$5)-SUM($F$15:F2596)</f>
        <v>27889.858465585978</v>
      </c>
      <c r="K2596" s="10">
        <f t="shared" si="292"/>
        <v>9.5805946177163204E-3</v>
      </c>
      <c r="L2596" s="10">
        <f>+H2596/SUM($F$15:F2596)-1</f>
        <v>5.8005859755214439E-2</v>
      </c>
      <c r="M2596" s="14">
        <f t="shared" si="295"/>
        <v>0</v>
      </c>
      <c r="N2596" s="14">
        <f t="shared" si="293"/>
        <v>3188.7442461377723</v>
      </c>
      <c r="O2596" s="4">
        <f t="shared" si="294"/>
        <v>8.0547758043340743</v>
      </c>
      <c r="P2596" s="14">
        <f>+AVERAGEIF($C$15:C2596,"&lt;&gt;",$B$15:B2596)</f>
        <v>8.1630578512396692</v>
      </c>
    </row>
    <row r="2597" spans="1:16" x14ac:dyDescent="0.25">
      <c r="A2597" s="1">
        <v>44067</v>
      </c>
      <c r="B2597" s="14">
        <v>8.61</v>
      </c>
      <c r="G2597">
        <f t="shared" si="290"/>
        <v>28238.120844627727</v>
      </c>
      <c r="H2597">
        <f t="shared" si="291"/>
        <v>27455.087959246121</v>
      </c>
      <c r="I2597" s="5">
        <f t="shared" si="289"/>
        <v>0</v>
      </c>
      <c r="J2597" s="6">
        <f>+H2597+SUM($B$4:$B$5)-SUM($F$15:F2597)</f>
        <v>28170.4679592461</v>
      </c>
      <c r="K2597" s="10">
        <f t="shared" si="292"/>
        <v>1.0061345202105443E-2</v>
      </c>
      <c r="L2597" s="10">
        <f>+H2597/SUM($F$15:F2597)-1</f>
        <v>6.8931055209152436E-2</v>
      </c>
      <c r="M2597" s="14">
        <f t="shared" si="295"/>
        <v>0</v>
      </c>
      <c r="N2597" s="14">
        <f t="shared" si="293"/>
        <v>3188.7442461377723</v>
      </c>
      <c r="O2597" s="4">
        <f t="shared" si="294"/>
        <v>8.0547758043340743</v>
      </c>
      <c r="P2597" s="14">
        <f>+AVERAGEIF($C$15:C2597,"&lt;&gt;",$B$15:B2597)</f>
        <v>8.1630578512396692</v>
      </c>
    </row>
    <row r="2598" spans="1:16" x14ac:dyDescent="0.25">
      <c r="A2598" s="1">
        <v>44068</v>
      </c>
      <c r="B2598" s="14">
        <v>8.6829999999999998</v>
      </c>
      <c r="G2598">
        <f t="shared" si="290"/>
        <v>28477.538129373119</v>
      </c>
      <c r="H2598">
        <f t="shared" si="291"/>
        <v>27687.866289214177</v>
      </c>
      <c r="I2598" s="5">
        <f t="shared" si="289"/>
        <v>0</v>
      </c>
      <c r="J2598" s="6">
        <f>+H2598+SUM($B$4:$B$5)-SUM($F$15:F2598)</f>
        <v>28403.246289214152</v>
      </c>
      <c r="K2598" s="10">
        <f t="shared" si="292"/>
        <v>8.2632042287977825E-3</v>
      </c>
      <c r="L2598" s="10">
        <f>+H2598/SUM($F$15:F2598)-1</f>
        <v>7.7994001437987182E-2</v>
      </c>
      <c r="M2598" s="14">
        <f t="shared" si="295"/>
        <v>0</v>
      </c>
      <c r="N2598" s="14">
        <f t="shared" si="293"/>
        <v>3188.7442461377723</v>
      </c>
      <c r="O2598" s="4">
        <f t="shared" si="294"/>
        <v>8.0547758043340743</v>
      </c>
      <c r="P2598" s="14">
        <f>+AVERAGEIF($C$15:C2598,"&lt;&gt;",$B$15:B2598)</f>
        <v>8.1630578512396692</v>
      </c>
    </row>
    <row r="2599" spans="1:16" x14ac:dyDescent="0.25">
      <c r="A2599" s="1">
        <v>44069</v>
      </c>
      <c r="B2599" s="14">
        <v>8.718</v>
      </c>
      <c r="G2599">
        <f t="shared" si="290"/>
        <v>28592.327238497619</v>
      </c>
      <c r="H2599">
        <f t="shared" si="291"/>
        <v>27799.472337828996</v>
      </c>
      <c r="I2599" s="5">
        <f t="shared" si="289"/>
        <v>0</v>
      </c>
      <c r="J2599" s="6">
        <f>+H2599+SUM($B$4:$B$5)-SUM($F$15:F2599)</f>
        <v>28514.852337828972</v>
      </c>
      <c r="K2599" s="10">
        <f t="shared" si="292"/>
        <v>3.9293412970615726E-3</v>
      </c>
      <c r="L2599" s="10">
        <f>+H2599/SUM($F$15:F2599)-1</f>
        <v>8.2339249629894251E-2</v>
      </c>
      <c r="M2599" s="14">
        <f t="shared" si="295"/>
        <v>0</v>
      </c>
      <c r="N2599" s="14">
        <f t="shared" si="293"/>
        <v>3188.7442461377723</v>
      </c>
      <c r="O2599" s="4">
        <f t="shared" si="294"/>
        <v>8.0547758043340743</v>
      </c>
      <c r="P2599" s="14">
        <f>+AVERAGEIF($C$15:C2599,"&lt;&gt;",$B$15:B2599)</f>
        <v>8.1630578512396692</v>
      </c>
    </row>
    <row r="2600" spans="1:16" x14ac:dyDescent="0.25">
      <c r="A2600" s="1">
        <v>44070</v>
      </c>
      <c r="B2600" s="14">
        <v>8.7070000000000007</v>
      </c>
      <c r="G2600">
        <f t="shared" si="290"/>
        <v>28556.250661344206</v>
      </c>
      <c r="H2600">
        <f t="shared" si="291"/>
        <v>27764.396151121484</v>
      </c>
      <c r="I2600" s="5">
        <f t="shared" si="289"/>
        <v>0</v>
      </c>
      <c r="J2600" s="6">
        <f>+H2600+SUM($B$4:$B$5)-SUM($F$15:F2600)</f>
        <v>28479.776151121467</v>
      </c>
      <c r="K2600" s="10">
        <f t="shared" si="292"/>
        <v>-1.2301023442780057E-3</v>
      </c>
      <c r="L2600" s="10">
        <f>+H2600/SUM($F$15:F2600)-1</f>
        <v>8.0973600198152029E-2</v>
      </c>
      <c r="M2600" s="14">
        <f t="shared" si="295"/>
        <v>0</v>
      </c>
      <c r="N2600" s="14">
        <f t="shared" si="293"/>
        <v>3188.7442461377723</v>
      </c>
      <c r="O2600" s="4">
        <f t="shared" si="294"/>
        <v>8.0547758043340743</v>
      </c>
      <c r="P2600" s="14">
        <f>+AVERAGEIF($C$15:C2600,"&lt;&gt;",$B$15:B2600)</f>
        <v>8.1630578512396692</v>
      </c>
    </row>
    <row r="2601" spans="1:16" x14ac:dyDescent="0.25">
      <c r="A2601" s="1">
        <v>44071</v>
      </c>
      <c r="B2601" s="14">
        <v>8.673</v>
      </c>
      <c r="G2601">
        <f t="shared" si="290"/>
        <v>28444.741241051826</v>
      </c>
      <c r="H2601">
        <f t="shared" si="291"/>
        <v>27655.978846752798</v>
      </c>
      <c r="I2601" s="5">
        <f t="shared" si="289"/>
        <v>0</v>
      </c>
      <c r="J2601" s="6">
        <f>+H2601+SUM($B$4:$B$5)-SUM($F$15:F2601)</f>
        <v>28371.358846752777</v>
      </c>
      <c r="K2601" s="10">
        <f t="shared" si="292"/>
        <v>-3.8068172935559197E-3</v>
      </c>
      <c r="L2601" s="10">
        <f>+H2601/SUM($F$15:F2601)-1</f>
        <v>7.6752501954585162E-2</v>
      </c>
      <c r="M2601" s="14">
        <f t="shared" si="295"/>
        <v>0</v>
      </c>
      <c r="N2601" s="14">
        <f t="shared" si="293"/>
        <v>3188.7442461377723</v>
      </c>
      <c r="O2601" s="4">
        <f t="shared" si="294"/>
        <v>8.0547758043340743</v>
      </c>
      <c r="P2601" s="14">
        <f>+AVERAGEIF($C$15:C2601,"&lt;&gt;",$B$15:B2601)</f>
        <v>8.1630578512396692</v>
      </c>
    </row>
    <row r="2602" spans="1:16" x14ac:dyDescent="0.25">
      <c r="A2602" s="1">
        <v>44074</v>
      </c>
      <c r="B2602" s="14">
        <v>8.5030000000000001</v>
      </c>
      <c r="G2602">
        <f t="shared" si="290"/>
        <v>27887.194139589956</v>
      </c>
      <c r="H2602">
        <f t="shared" si="291"/>
        <v>27113.892324909379</v>
      </c>
      <c r="I2602" s="5">
        <f t="shared" si="289"/>
        <v>0</v>
      </c>
      <c r="J2602" s="6">
        <f>+H2602+SUM($B$4:$B$5)-SUM($F$15:F2602)</f>
        <v>27829.272324909358</v>
      </c>
      <c r="K2602" s="10">
        <f t="shared" si="292"/>
        <v>-1.9106822650669875E-2</v>
      </c>
      <c r="L2602" s="10">
        <f>+H2602/SUM($F$15:F2602)-1</f>
        <v>5.5647010736750602E-2</v>
      </c>
      <c r="M2602" s="14">
        <f t="shared" si="295"/>
        <v>0</v>
      </c>
      <c r="N2602" s="14">
        <f t="shared" si="293"/>
        <v>3188.7442461377723</v>
      </c>
      <c r="O2602" s="4">
        <f t="shared" si="294"/>
        <v>8.0547758043340743</v>
      </c>
      <c r="P2602" s="14">
        <f>+AVERAGEIF($C$15:C2602,"&lt;&gt;",$B$15:B2602)</f>
        <v>8.1630578512396692</v>
      </c>
    </row>
    <row r="2603" spans="1:16" x14ac:dyDescent="0.25">
      <c r="A2603" s="1">
        <v>44075</v>
      </c>
      <c r="B2603" s="14">
        <v>8.5820000000000007</v>
      </c>
      <c r="G2603">
        <f t="shared" si="290"/>
        <v>28146.28955732812</v>
      </c>
      <c r="H2603">
        <f t="shared" si="291"/>
        <v>27365.803120354263</v>
      </c>
      <c r="I2603" s="5">
        <f t="shared" si="289"/>
        <v>0</v>
      </c>
      <c r="J2603" s="6">
        <f>+H2603+SUM($B$4:$B$5)-SUM($F$15:F2603)</f>
        <v>28081.183120354242</v>
      </c>
      <c r="K2603" s="10">
        <f t="shared" si="292"/>
        <v>9.0520079901408312E-3</v>
      </c>
      <c r="L2603" s="10">
        <f>+H2603/SUM($F$15:F2603)-1</f>
        <v>6.5454856655626559E-2</v>
      </c>
      <c r="M2603" s="14">
        <f t="shared" si="295"/>
        <v>0</v>
      </c>
      <c r="N2603" s="14">
        <f t="shared" si="293"/>
        <v>3188.7442461377723</v>
      </c>
      <c r="O2603" s="4">
        <f t="shared" si="294"/>
        <v>8.0547758043340743</v>
      </c>
      <c r="P2603" s="14">
        <f>+AVERAGEIF($C$15:C2603,"&lt;&gt;",$B$15:B2603)</f>
        <v>8.1630578512396692</v>
      </c>
    </row>
    <row r="2604" spans="1:16" x14ac:dyDescent="0.25">
      <c r="A2604" s="1">
        <v>44076</v>
      </c>
      <c r="B2604" s="14">
        <v>8.6809999999999992</v>
      </c>
      <c r="G2604">
        <f t="shared" si="290"/>
        <v>28470.978751708852</v>
      </c>
      <c r="H2604">
        <f t="shared" si="291"/>
        <v>27681.488800721898</v>
      </c>
      <c r="I2604" s="5">
        <f t="shared" si="289"/>
        <v>0</v>
      </c>
      <c r="J2604" s="6">
        <f>+H2604+SUM($B$4:$B$5)-SUM($F$15:F2604)</f>
        <v>28396.868800721877</v>
      </c>
      <c r="K2604" s="10">
        <f t="shared" si="292"/>
        <v>1.1241893869450736E-2</v>
      </c>
      <c r="L2604" s="10">
        <f>+H2604/SUM($F$15:F2604)-1</f>
        <v>7.7745701541306556E-2</v>
      </c>
      <c r="M2604" s="14">
        <f t="shared" si="295"/>
        <v>0</v>
      </c>
      <c r="N2604" s="14">
        <f t="shared" si="293"/>
        <v>3188.7442461377723</v>
      </c>
      <c r="O2604" s="4">
        <f t="shared" si="294"/>
        <v>8.0547758043340743</v>
      </c>
      <c r="P2604" s="14">
        <f>+AVERAGEIF($C$15:C2604,"&lt;&gt;",$B$15:B2604)</f>
        <v>8.1630578512396692</v>
      </c>
    </row>
    <row r="2605" spans="1:16" x14ac:dyDescent="0.25">
      <c r="A2605" s="1">
        <v>44077</v>
      </c>
      <c r="B2605" s="14">
        <v>8.6310000000000002</v>
      </c>
      <c r="G2605">
        <f t="shared" si="290"/>
        <v>28306.994310102422</v>
      </c>
      <c r="H2605">
        <f t="shared" si="291"/>
        <v>27522.051588415012</v>
      </c>
      <c r="I2605" s="5">
        <f t="shared" si="289"/>
        <v>0</v>
      </c>
      <c r="J2605" s="6">
        <f>+H2605+SUM($B$4:$B$5)-SUM($F$15:F2605)</f>
        <v>28237.431588414987</v>
      </c>
      <c r="K2605" s="10">
        <f t="shared" si="292"/>
        <v>-5.6146053787041739E-3</v>
      </c>
      <c r="L2605" s="10">
        <f>+H2605/SUM($F$15:F2605)-1</f>
        <v>7.1538204124296456E-2</v>
      </c>
      <c r="M2605" s="14">
        <f t="shared" si="295"/>
        <v>0</v>
      </c>
      <c r="N2605" s="14">
        <f t="shared" si="293"/>
        <v>3188.7442461377723</v>
      </c>
      <c r="O2605" s="4">
        <f t="shared" si="294"/>
        <v>8.0547758043340743</v>
      </c>
      <c r="P2605" s="14">
        <f>+AVERAGEIF($C$15:C2605,"&lt;&gt;",$B$15:B2605)</f>
        <v>8.1630578512396692</v>
      </c>
    </row>
    <row r="2606" spans="1:16" x14ac:dyDescent="0.25">
      <c r="A2606" s="1">
        <v>44078</v>
      </c>
      <c r="B2606" s="14">
        <v>8.5850000000000009</v>
      </c>
      <c r="G2606">
        <f t="shared" si="290"/>
        <v>28156.128623824505</v>
      </c>
      <c r="H2606">
        <f t="shared" si="291"/>
        <v>27375.369353092676</v>
      </c>
      <c r="I2606" s="5">
        <f t="shared" si="289"/>
        <v>0</v>
      </c>
      <c r="J2606" s="6">
        <f>+H2606+SUM($B$4:$B$5)-SUM($F$15:F2606)</f>
        <v>28090.749353092655</v>
      </c>
      <c r="K2606" s="10">
        <f t="shared" si="292"/>
        <v>-5.1946025920612815E-3</v>
      </c>
      <c r="L2606" s="10">
        <f>+H2606/SUM($F$15:F2606)-1</f>
        <v>6.5827306500647165E-2</v>
      </c>
      <c r="M2606" s="14">
        <f t="shared" si="295"/>
        <v>0</v>
      </c>
      <c r="N2606" s="14">
        <f t="shared" si="293"/>
        <v>3188.7442461377723</v>
      </c>
      <c r="O2606" s="4">
        <f t="shared" si="294"/>
        <v>8.0547758043340743</v>
      </c>
      <c r="P2606" s="14">
        <f>+AVERAGEIF($C$15:C2606,"&lt;&gt;",$B$15:B2606)</f>
        <v>8.1630578512396692</v>
      </c>
    </row>
    <row r="2607" spans="1:16" x14ac:dyDescent="0.25">
      <c r="A2607" s="1">
        <v>44081</v>
      </c>
      <c r="B2607" s="14">
        <v>8.5329999999999995</v>
      </c>
      <c r="G2607">
        <f t="shared" si="290"/>
        <v>27985.584804553811</v>
      </c>
      <c r="H2607">
        <f t="shared" si="291"/>
        <v>27209.554652293507</v>
      </c>
      <c r="I2607" s="5">
        <f t="shared" si="289"/>
        <v>0</v>
      </c>
      <c r="J2607" s="6">
        <f>+H2607+SUM($B$4:$B$5)-SUM($F$15:F2607)</f>
        <v>27924.934652293483</v>
      </c>
      <c r="K2607" s="10">
        <f t="shared" si="292"/>
        <v>-5.9028222677482978E-3</v>
      </c>
      <c r="L2607" s="10">
        <f>+H2607/SUM($F$15:F2607)-1</f>
        <v>5.9371509186956439E-2</v>
      </c>
      <c r="M2607" s="14">
        <f t="shared" si="295"/>
        <v>0</v>
      </c>
      <c r="N2607" s="14">
        <f t="shared" si="293"/>
        <v>3188.7442461377723</v>
      </c>
      <c r="O2607" s="4">
        <f t="shared" si="294"/>
        <v>8.0547758043340743</v>
      </c>
      <c r="P2607" s="14">
        <f>+AVERAGEIF($C$15:C2607,"&lt;&gt;",$B$15:B2607)</f>
        <v>8.1630578512396692</v>
      </c>
    </row>
    <row r="2608" spans="1:16" x14ac:dyDescent="0.25">
      <c r="A2608" s="1">
        <v>44082</v>
      </c>
      <c r="B2608" s="14">
        <v>8.51</v>
      </c>
      <c r="G2608">
        <f t="shared" si="290"/>
        <v>27910.151961414853</v>
      </c>
      <c r="H2608">
        <f t="shared" si="291"/>
        <v>27136.213534632341</v>
      </c>
      <c r="I2608" s="5">
        <f t="shared" si="289"/>
        <v>0</v>
      </c>
      <c r="J2608" s="6">
        <f>+H2608+SUM($B$4:$B$5)-SUM($F$15:F2608)</f>
        <v>27851.59353463232</v>
      </c>
      <c r="K2608" s="10">
        <f t="shared" si="292"/>
        <v>-2.6263666710187872E-3</v>
      </c>
      <c r="L2608" s="10">
        <f>+H2608/SUM($F$15:F2608)-1</f>
        <v>5.6516060375131794E-2</v>
      </c>
      <c r="M2608" s="14">
        <f t="shared" si="295"/>
        <v>0</v>
      </c>
      <c r="N2608" s="14">
        <f t="shared" si="293"/>
        <v>3188.7442461377723</v>
      </c>
      <c r="O2608" s="4">
        <f t="shared" si="294"/>
        <v>8.0547758043340743</v>
      </c>
      <c r="P2608" s="14">
        <f>+AVERAGEIF($C$15:C2608,"&lt;&gt;",$B$15:B2608)</f>
        <v>8.1630578512396692</v>
      </c>
    </row>
    <row r="2609" spans="1:16" x14ac:dyDescent="0.25">
      <c r="A2609" s="1">
        <v>44083</v>
      </c>
      <c r="B2609" s="14">
        <v>8.4860000000000007</v>
      </c>
      <c r="G2609">
        <f t="shared" si="290"/>
        <v>27831.43942944377</v>
      </c>
      <c r="H2609">
        <f t="shared" si="291"/>
        <v>27059.683672725037</v>
      </c>
      <c r="I2609" s="5">
        <f t="shared" si="289"/>
        <v>0</v>
      </c>
      <c r="J2609" s="6">
        <f>+H2609+SUM($B$4:$B$5)-SUM($F$15:F2609)</f>
        <v>27775.063672725013</v>
      </c>
      <c r="K2609" s="10">
        <f t="shared" si="292"/>
        <v>-2.7477731861965671E-3</v>
      </c>
      <c r="L2609" s="10">
        <f>+H2609/SUM($F$15:F2609)-1</f>
        <v>5.3536461614967168E-2</v>
      </c>
      <c r="M2609" s="14">
        <f t="shared" si="295"/>
        <v>0</v>
      </c>
      <c r="N2609" s="14">
        <f t="shared" si="293"/>
        <v>3188.7442461377723</v>
      </c>
      <c r="O2609" s="4">
        <f t="shared" si="294"/>
        <v>8.0547758043340743</v>
      </c>
      <c r="P2609" s="14">
        <f>+AVERAGEIF($C$15:C2609,"&lt;&gt;",$B$15:B2609)</f>
        <v>8.1630578512396692</v>
      </c>
    </row>
    <row r="2610" spans="1:16" x14ac:dyDescent="0.25">
      <c r="A2610" s="1">
        <v>44084</v>
      </c>
      <c r="B2610" s="14">
        <v>8.4320000000000004</v>
      </c>
      <c r="G2610">
        <f t="shared" si="290"/>
        <v>27654.33623250882</v>
      </c>
      <c r="H2610">
        <f t="shared" si="291"/>
        <v>26887.491483433598</v>
      </c>
      <c r="I2610" s="5">
        <f t="shared" si="289"/>
        <v>0</v>
      </c>
      <c r="J2610" s="6">
        <f>+H2610+SUM($B$4:$B$5)-SUM($F$15:F2610)</f>
        <v>27602.871483433573</v>
      </c>
      <c r="K2610" s="10">
        <f t="shared" si="292"/>
        <v>-6.1995245562850299E-3</v>
      </c>
      <c r="L2610" s="10">
        <f>+H2610/SUM($F$15:F2610)-1</f>
        <v>4.6832364404596039E-2</v>
      </c>
      <c r="M2610" s="14">
        <f t="shared" si="295"/>
        <v>0</v>
      </c>
      <c r="N2610" s="14">
        <f t="shared" si="293"/>
        <v>3188.7442461377723</v>
      </c>
      <c r="O2610" s="4">
        <f t="shared" si="294"/>
        <v>8.0547758043340743</v>
      </c>
      <c r="P2610" s="14">
        <f>+AVERAGEIF($C$15:C2610,"&lt;&gt;",$B$15:B2610)</f>
        <v>8.1630578512396692</v>
      </c>
    </row>
    <row r="2611" spans="1:16" x14ac:dyDescent="0.25">
      <c r="A2611" s="1">
        <v>44085</v>
      </c>
      <c r="B2611" s="14">
        <v>8.4749999999999996</v>
      </c>
      <c r="G2611">
        <f t="shared" si="290"/>
        <v>27795.362852290345</v>
      </c>
      <c r="H2611">
        <f t="shared" si="291"/>
        <v>27024.607486017518</v>
      </c>
      <c r="I2611" s="5">
        <f t="shared" si="289"/>
        <v>0</v>
      </c>
      <c r="J2611" s="6">
        <f>+H2611+SUM($B$4:$B$5)-SUM($F$15:F2611)</f>
        <v>27739.987486017493</v>
      </c>
      <c r="K2611" s="10">
        <f t="shared" si="292"/>
        <v>4.9674542978694891E-3</v>
      </c>
      <c r="L2611" s="10">
        <f>+H2611/SUM($F$15:F2611)-1</f>
        <v>5.2170812183224724E-2</v>
      </c>
      <c r="M2611" s="14">
        <f t="shared" si="295"/>
        <v>0</v>
      </c>
      <c r="N2611" s="14">
        <f t="shared" si="293"/>
        <v>3188.7442461377723</v>
      </c>
      <c r="O2611" s="4">
        <f t="shared" si="294"/>
        <v>8.0547758043340743</v>
      </c>
      <c r="P2611" s="14">
        <f>+AVERAGEIF($C$15:C2611,"&lt;&gt;",$B$15:B2611)</f>
        <v>8.1630578512396692</v>
      </c>
    </row>
    <row r="2612" spans="1:16" x14ac:dyDescent="0.25">
      <c r="A2612" s="1">
        <v>44088</v>
      </c>
      <c r="B2612" s="14">
        <v>8.5579999999999998</v>
      </c>
      <c r="G2612">
        <f t="shared" si="290"/>
        <v>28067.577025357023</v>
      </c>
      <c r="H2612">
        <f t="shared" si="291"/>
        <v>27289.273258446949</v>
      </c>
      <c r="I2612" s="5">
        <f t="shared" si="289"/>
        <v>0</v>
      </c>
      <c r="J2612" s="6">
        <f>+H2612+SUM($B$4:$B$5)-SUM($F$15:F2612)</f>
        <v>28004.653258446928</v>
      </c>
      <c r="K2612" s="10">
        <f t="shared" si="292"/>
        <v>9.5409477946895027E-3</v>
      </c>
      <c r="L2612" s="10">
        <f>+H2612/SUM($F$15:F2612)-1</f>
        <v>6.2475257895461489E-2</v>
      </c>
      <c r="M2612" s="14">
        <f t="shared" si="295"/>
        <v>0</v>
      </c>
      <c r="N2612" s="14">
        <f t="shared" si="293"/>
        <v>3188.7442461377723</v>
      </c>
      <c r="O2612" s="4">
        <f t="shared" si="294"/>
        <v>8.0547758043340743</v>
      </c>
      <c r="P2612" s="14">
        <f>+AVERAGEIF($C$15:C2612,"&lt;&gt;",$B$15:B2612)</f>
        <v>8.1630578512396692</v>
      </c>
    </row>
    <row r="2613" spans="1:16" x14ac:dyDescent="0.25">
      <c r="A2613" s="1">
        <v>44089</v>
      </c>
      <c r="B2613" s="14">
        <v>8.6560000000000006</v>
      </c>
      <c r="G2613">
        <f t="shared" si="290"/>
        <v>28388.986530905633</v>
      </c>
      <c r="H2613">
        <f t="shared" si="291"/>
        <v>27601.770194568453</v>
      </c>
      <c r="I2613" s="5">
        <f t="shared" si="289"/>
        <v>0</v>
      </c>
      <c r="J2613" s="6">
        <f>+H2613+SUM($B$4:$B$5)-SUM($F$15:F2613)</f>
        <v>28317.150194568432</v>
      </c>
      <c r="K2613" s="10">
        <f t="shared" si="292"/>
        <v>1.1158750413281737E-2</v>
      </c>
      <c r="L2613" s="10">
        <f>+H2613/SUM($F$15:F2613)-1</f>
        <v>7.4641952832801506E-2</v>
      </c>
      <c r="M2613" s="14">
        <f t="shared" si="295"/>
        <v>0</v>
      </c>
      <c r="N2613" s="14">
        <f t="shared" si="293"/>
        <v>3188.7442461377723</v>
      </c>
      <c r="O2613" s="4">
        <f t="shared" si="294"/>
        <v>8.0547758043340743</v>
      </c>
      <c r="P2613" s="14">
        <f>+AVERAGEIF($C$15:C2613,"&lt;&gt;",$B$15:B2613)</f>
        <v>8.1630578512396692</v>
      </c>
    </row>
    <row r="2614" spans="1:16" x14ac:dyDescent="0.25">
      <c r="A2614" s="1">
        <v>44090</v>
      </c>
      <c r="B2614" s="14">
        <v>8.6999999999999993</v>
      </c>
      <c r="G2614">
        <f t="shared" si="290"/>
        <v>28533.29283951929</v>
      </c>
      <c r="H2614">
        <f t="shared" si="291"/>
        <v>27742.07494139851</v>
      </c>
      <c r="I2614" s="5">
        <f t="shared" si="289"/>
        <v>0</v>
      </c>
      <c r="J2614" s="6">
        <f>+H2614+SUM($B$4:$B$5)-SUM($F$15:F2614)</f>
        <v>28457.45494139849</v>
      </c>
      <c r="K2614" s="10">
        <f t="shared" si="292"/>
        <v>4.9547622506507238E-3</v>
      </c>
      <c r="L2614" s="10">
        <f>+H2614/SUM($F$15:F2614)-1</f>
        <v>8.0104550559770393E-2</v>
      </c>
      <c r="M2614" s="14">
        <f t="shared" si="295"/>
        <v>0</v>
      </c>
      <c r="N2614" s="14">
        <f t="shared" si="293"/>
        <v>3188.7442461377723</v>
      </c>
      <c r="O2614" s="4">
        <f t="shared" si="294"/>
        <v>8.0547758043340743</v>
      </c>
      <c r="P2614" s="14">
        <f>+AVERAGEIF($C$15:C2614,"&lt;&gt;",$B$15:B2614)</f>
        <v>8.1630578512396692</v>
      </c>
    </row>
    <row r="2615" spans="1:16" x14ac:dyDescent="0.25">
      <c r="A2615" s="1">
        <v>44091</v>
      </c>
      <c r="B2615" s="14">
        <v>8.6669999999999998</v>
      </c>
      <c r="G2615">
        <f t="shared" si="290"/>
        <v>28425.063108059046</v>
      </c>
      <c r="H2615">
        <f t="shared" si="291"/>
        <v>27636.846381275966</v>
      </c>
      <c r="I2615" s="5">
        <f t="shared" si="289"/>
        <v>0</v>
      </c>
      <c r="J2615" s="6">
        <f>+H2615+SUM($B$4:$B$5)-SUM($F$15:F2615)</f>
        <v>28352.226381275945</v>
      </c>
      <c r="K2615" s="10">
        <f t="shared" si="292"/>
        <v>-3.6977502148114461E-3</v>
      </c>
      <c r="L2615" s="10">
        <f>+H2615/SUM($F$15:F2615)-1</f>
        <v>7.6007602264543728E-2</v>
      </c>
      <c r="M2615" s="14">
        <f t="shared" si="295"/>
        <v>0</v>
      </c>
      <c r="N2615" s="14">
        <f t="shared" si="293"/>
        <v>3188.7442461377723</v>
      </c>
      <c r="O2615" s="4">
        <f t="shared" si="294"/>
        <v>8.0547758043340743</v>
      </c>
      <c r="P2615" s="14">
        <f>+AVERAGEIF($C$15:C2615,"&lt;&gt;",$B$15:B2615)</f>
        <v>8.1630578512396692</v>
      </c>
    </row>
    <row r="2616" spans="1:16" x14ac:dyDescent="0.25">
      <c r="A2616" s="1">
        <v>44092</v>
      </c>
      <c r="B2616" s="14">
        <v>8.6270000000000007</v>
      </c>
      <c r="G2616">
        <f t="shared" si="290"/>
        <v>28293.875554773906</v>
      </c>
      <c r="H2616">
        <f t="shared" si="291"/>
        <v>27509.296611430458</v>
      </c>
      <c r="I2616" s="5">
        <f t="shared" si="289"/>
        <v>0</v>
      </c>
      <c r="J2616" s="6">
        <f>+H2616+SUM($B$4:$B$5)-SUM($F$15:F2616)</f>
        <v>28224.676611430437</v>
      </c>
      <c r="K2616" s="10">
        <f t="shared" si="292"/>
        <v>-4.4987567512420057E-3</v>
      </c>
      <c r="L2616" s="10">
        <f>+H2616/SUM($F$15:F2616)-1</f>
        <v>7.1041604330935648E-2</v>
      </c>
      <c r="M2616" s="14">
        <f t="shared" si="295"/>
        <v>0</v>
      </c>
      <c r="N2616" s="14">
        <f t="shared" si="293"/>
        <v>3188.7442461377723</v>
      </c>
      <c r="O2616" s="4">
        <f t="shared" si="294"/>
        <v>8.0547758043340743</v>
      </c>
      <c r="P2616" s="14">
        <f>+AVERAGEIF($C$15:C2616,"&lt;&gt;",$B$15:B2616)</f>
        <v>8.1630578512396692</v>
      </c>
    </row>
    <row r="2617" spans="1:16" x14ac:dyDescent="0.25">
      <c r="A2617" s="1">
        <v>44095</v>
      </c>
      <c r="B2617" s="14">
        <v>8.6069999999999993</v>
      </c>
      <c r="G2617">
        <f t="shared" si="290"/>
        <v>28228.281778131328</v>
      </c>
      <c r="H2617">
        <f t="shared" si="291"/>
        <v>27445.521726507697</v>
      </c>
      <c r="I2617" s="5">
        <f t="shared" si="289"/>
        <v>0</v>
      </c>
      <c r="J2617" s="6">
        <f>+H2617+SUM($B$4:$B$5)-SUM($F$15:F2617)</f>
        <v>28160.901726507673</v>
      </c>
      <c r="K2617" s="10">
        <f t="shared" si="292"/>
        <v>-2.2595435122518825E-3</v>
      </c>
      <c r="L2617" s="10">
        <f>+H2617/SUM($F$15:F2617)-1</f>
        <v>6.8558605364131386E-2</v>
      </c>
      <c r="M2617" s="14">
        <f t="shared" si="295"/>
        <v>0</v>
      </c>
      <c r="N2617" s="14">
        <f t="shared" si="293"/>
        <v>3188.7442461377723</v>
      </c>
      <c r="O2617" s="4">
        <f t="shared" si="294"/>
        <v>8.0547758043340743</v>
      </c>
      <c r="P2617" s="14">
        <f>+AVERAGEIF($C$15:C2617,"&lt;&gt;",$B$15:B2617)</f>
        <v>8.1630578512396692</v>
      </c>
    </row>
    <row r="2618" spans="1:16" x14ac:dyDescent="0.25">
      <c r="A2618" s="1">
        <v>44096</v>
      </c>
      <c r="B2618" s="14">
        <v>8.5540000000000003</v>
      </c>
      <c r="G2618">
        <f t="shared" si="290"/>
        <v>28054.458270028514</v>
      </c>
      <c r="H2618">
        <f t="shared" si="291"/>
        <v>27276.518281462399</v>
      </c>
      <c r="I2618" s="5">
        <f t="shared" si="289"/>
        <v>0</v>
      </c>
      <c r="J2618" s="6">
        <f>+H2618+SUM($B$4:$B$5)-SUM($F$15:F2618)</f>
        <v>27991.898281462378</v>
      </c>
      <c r="K2618" s="10">
        <f t="shared" si="292"/>
        <v>-6.001350620325252E-3</v>
      </c>
      <c r="L2618" s="10">
        <f>+H2618/SUM($F$15:F2618)-1</f>
        <v>6.1978658102100681E-2</v>
      </c>
      <c r="M2618" s="14">
        <f t="shared" si="295"/>
        <v>0</v>
      </c>
      <c r="N2618" s="14">
        <f t="shared" si="293"/>
        <v>3188.7442461377723</v>
      </c>
      <c r="O2618" s="4">
        <f t="shared" si="294"/>
        <v>8.0547758043340743</v>
      </c>
      <c r="P2618" s="14">
        <f>+AVERAGEIF($C$15:C2618,"&lt;&gt;",$B$15:B2618)</f>
        <v>8.1630578512396692</v>
      </c>
    </row>
    <row r="2619" spans="1:16" x14ac:dyDescent="0.25">
      <c r="A2619" s="1">
        <v>44097</v>
      </c>
      <c r="B2619" s="14">
        <v>8.5280000000000005</v>
      </c>
      <c r="G2619">
        <f t="shared" si="290"/>
        <v>27969.186360393171</v>
      </c>
      <c r="H2619">
        <f t="shared" si="291"/>
        <v>27193.610931062816</v>
      </c>
      <c r="I2619" s="5">
        <f t="shared" si="289"/>
        <v>0</v>
      </c>
      <c r="J2619" s="6">
        <f>+H2619+SUM($B$4:$B$5)-SUM($F$15:F2619)</f>
        <v>27908.990931062795</v>
      </c>
      <c r="K2619" s="10">
        <f t="shared" si="292"/>
        <v>-2.9618337979774312E-3</v>
      </c>
      <c r="L2619" s="10">
        <f>+H2619/SUM($F$15:F2619)-1</f>
        <v>5.8750759445255429E-2</v>
      </c>
      <c r="M2619" s="14">
        <f t="shared" si="295"/>
        <v>0</v>
      </c>
      <c r="N2619" s="14">
        <f t="shared" si="293"/>
        <v>3188.7442461377723</v>
      </c>
      <c r="O2619" s="4">
        <f t="shared" si="294"/>
        <v>8.0547758043340743</v>
      </c>
      <c r="P2619" s="14">
        <f>+AVERAGEIF($C$15:C2619,"&lt;&gt;",$B$15:B2619)</f>
        <v>8.1630578512396692</v>
      </c>
    </row>
    <row r="2620" spans="1:16" x14ac:dyDescent="0.25">
      <c r="A2620" s="1">
        <v>44098</v>
      </c>
      <c r="B2620" s="14">
        <v>8.4280000000000008</v>
      </c>
      <c r="G2620">
        <f t="shared" si="290"/>
        <v>27641.217477180307</v>
      </c>
      <c r="H2620">
        <f t="shared" si="291"/>
        <v>26874.73650644904</v>
      </c>
      <c r="I2620" s="5">
        <f t="shared" si="289"/>
        <v>0</v>
      </c>
      <c r="J2620" s="6">
        <f>+H2620+SUM($B$4:$B$5)-SUM($F$15:F2620)</f>
        <v>27590.116506449023</v>
      </c>
      <c r="K2620" s="10">
        <f t="shared" si="292"/>
        <v>-1.1425508912214499E-2</v>
      </c>
      <c r="L2620" s="10">
        <f>+H2620/SUM($F$15:F2620)-1</f>
        <v>4.6335764611235009E-2</v>
      </c>
      <c r="M2620" s="14">
        <f t="shared" si="295"/>
        <v>0</v>
      </c>
      <c r="N2620" s="14">
        <f t="shared" si="293"/>
        <v>3188.7442461377723</v>
      </c>
      <c r="O2620" s="4">
        <f t="shared" si="294"/>
        <v>8.0547758043340743</v>
      </c>
      <c r="P2620" s="14">
        <f>+AVERAGEIF($C$15:C2620,"&lt;&gt;",$B$15:B2620)</f>
        <v>8.1630578512396692</v>
      </c>
    </row>
    <row r="2621" spans="1:16" x14ac:dyDescent="0.25">
      <c r="A2621" s="1">
        <v>44099</v>
      </c>
      <c r="B2621" s="14">
        <v>8.4320000000000004</v>
      </c>
      <c r="G2621">
        <f t="shared" si="290"/>
        <v>27654.33623250882</v>
      </c>
      <c r="H2621">
        <f t="shared" si="291"/>
        <v>26887.491483433587</v>
      </c>
      <c r="I2621" s="5">
        <f t="shared" si="289"/>
        <v>0</v>
      </c>
      <c r="J2621" s="6">
        <f>+H2621+SUM($B$4:$B$5)-SUM($F$15:F2621)</f>
        <v>27602.871483433566</v>
      </c>
      <c r="K2621" s="10">
        <f t="shared" si="292"/>
        <v>4.6230239664124539E-4</v>
      </c>
      <c r="L2621" s="10">
        <f>+H2621/SUM($F$15:F2621)-1</f>
        <v>4.6832364404595594E-2</v>
      </c>
      <c r="M2621" s="14">
        <f t="shared" si="295"/>
        <v>0</v>
      </c>
      <c r="N2621" s="14">
        <f t="shared" si="293"/>
        <v>3188.7442461377723</v>
      </c>
      <c r="O2621" s="4">
        <f t="shared" si="294"/>
        <v>8.0547758043340743</v>
      </c>
      <c r="P2621" s="14">
        <f>+AVERAGEIF($C$15:C2621,"&lt;&gt;",$B$15:B2621)</f>
        <v>8.1630578512396692</v>
      </c>
    </row>
    <row r="2622" spans="1:16" x14ac:dyDescent="0.25">
      <c r="A2622" s="1">
        <v>44102</v>
      </c>
      <c r="B2622" s="14">
        <v>8.4760000000000009</v>
      </c>
      <c r="G2622">
        <f t="shared" si="290"/>
        <v>27798.642541122485</v>
      </c>
      <c r="H2622">
        <f t="shared" si="291"/>
        <v>27027.796230263652</v>
      </c>
      <c r="I2622" s="5">
        <f t="shared" si="289"/>
        <v>0</v>
      </c>
      <c r="J2622" s="6">
        <f>+H2622+SUM($B$4:$B$5)-SUM($F$15:F2622)</f>
        <v>27743.176230263631</v>
      </c>
      <c r="K2622" s="10">
        <f t="shared" si="292"/>
        <v>5.0829764908433273E-3</v>
      </c>
      <c r="L2622" s="10">
        <f>+H2622/SUM($F$15:F2622)-1</f>
        <v>5.2294962131564704E-2</v>
      </c>
      <c r="M2622" s="14">
        <f t="shared" si="295"/>
        <v>0</v>
      </c>
      <c r="N2622" s="14">
        <f t="shared" si="293"/>
        <v>3188.7442461377723</v>
      </c>
      <c r="O2622" s="4">
        <f t="shared" si="294"/>
        <v>8.0547758043340743</v>
      </c>
      <c r="P2622" s="14">
        <f>+AVERAGEIF($C$15:C2622,"&lt;&gt;",$B$15:B2622)</f>
        <v>8.1630578512396692</v>
      </c>
    </row>
    <row r="2623" spans="1:16" x14ac:dyDescent="0.25">
      <c r="A2623" s="1">
        <v>44103</v>
      </c>
      <c r="B2623" s="14">
        <v>8.4190000000000005</v>
      </c>
      <c r="G2623">
        <f t="shared" si="290"/>
        <v>27611.70027769115</v>
      </c>
      <c r="H2623">
        <f t="shared" si="291"/>
        <v>26846.037808233799</v>
      </c>
      <c r="I2623" s="5">
        <f t="shared" si="289"/>
        <v>0</v>
      </c>
      <c r="J2623" s="6">
        <f>+H2623+SUM($B$4:$B$5)-SUM($F$15:F2623)</f>
        <v>27561.417808233778</v>
      </c>
      <c r="K2623" s="10">
        <f t="shared" si="292"/>
        <v>-6.5514640616953779E-3</v>
      </c>
      <c r="L2623" s="10">
        <f>+H2623/SUM($F$15:F2623)-1</f>
        <v>4.5218415076173191E-2</v>
      </c>
      <c r="M2623" s="14">
        <f t="shared" si="295"/>
        <v>0</v>
      </c>
      <c r="N2623" s="14">
        <f t="shared" si="293"/>
        <v>3188.7442461377723</v>
      </c>
      <c r="O2623" s="4">
        <f t="shared" si="294"/>
        <v>8.0547758043340743</v>
      </c>
      <c r="P2623" s="14">
        <f>+AVERAGEIF($C$15:C2623,"&lt;&gt;",$B$15:B2623)</f>
        <v>8.1630578512396692</v>
      </c>
    </row>
    <row r="2624" spans="1:16" x14ac:dyDescent="0.25">
      <c r="A2624" s="1">
        <v>44104</v>
      </c>
      <c r="B2624" s="14">
        <v>8.5109999999999992</v>
      </c>
      <c r="G2624">
        <f t="shared" si="290"/>
        <v>27913.431650246981</v>
      </c>
      <c r="H2624">
        <f t="shared" si="291"/>
        <v>27139.402278878468</v>
      </c>
      <c r="I2624" s="5">
        <f t="shared" si="289"/>
        <v>0</v>
      </c>
      <c r="J2624" s="6">
        <f>+H2624+SUM($B$4:$B$5)-SUM($F$15:F2624)</f>
        <v>27854.782278878443</v>
      </c>
      <c r="K2624" s="10">
        <f t="shared" si="292"/>
        <v>1.0644026830761488E-2</v>
      </c>
      <c r="L2624" s="10">
        <f>+H2624/SUM($F$15:F2624)-1</f>
        <v>5.6640210323471551E-2</v>
      </c>
      <c r="M2624" s="14">
        <f t="shared" si="295"/>
        <v>0</v>
      </c>
      <c r="N2624" s="14">
        <f t="shared" si="293"/>
        <v>3188.7442461377723</v>
      </c>
      <c r="O2624" s="4">
        <f t="shared" si="294"/>
        <v>8.0547758043340743</v>
      </c>
      <c r="P2624" s="14">
        <f>+AVERAGEIF($C$15:C2624,"&lt;&gt;",$B$15:B2624)</f>
        <v>8.1630578512396692</v>
      </c>
    </row>
    <row r="2625" spans="1:16" x14ac:dyDescent="0.25">
      <c r="A2625" s="1">
        <v>44105</v>
      </c>
      <c r="B2625" s="14">
        <v>8.5410000000000004</v>
      </c>
      <c r="G2625">
        <f t="shared" si="290"/>
        <v>28011.822315210848</v>
      </c>
      <c r="H2625">
        <f t="shared" si="291"/>
        <v>27235.064606262604</v>
      </c>
      <c r="I2625" s="5">
        <f t="shared" si="289"/>
        <v>0</v>
      </c>
      <c r="J2625" s="6">
        <f>+H2625+SUM($B$4:$B$5)-SUM($F$15:F2625)</f>
        <v>27950.444606262583</v>
      </c>
      <c r="K2625" s="10">
        <f t="shared" si="292"/>
        <v>3.4343232851861138E-3</v>
      </c>
      <c r="L2625" s="10">
        <f>+H2625/SUM($F$15:F2625)-1</f>
        <v>6.0364708773677833E-2</v>
      </c>
      <c r="M2625" s="14">
        <f t="shared" si="295"/>
        <v>0</v>
      </c>
      <c r="N2625" s="14">
        <f t="shared" si="293"/>
        <v>3188.7442461377723</v>
      </c>
      <c r="O2625" s="4">
        <f t="shared" si="294"/>
        <v>8.0547758043340743</v>
      </c>
      <c r="P2625" s="14">
        <f>+AVERAGEIF($C$15:C2625,"&lt;&gt;",$B$15:B2625)</f>
        <v>8.1630578512396692</v>
      </c>
    </row>
    <row r="2626" spans="1:16" x14ac:dyDescent="0.25">
      <c r="A2626" s="1">
        <v>44106</v>
      </c>
      <c r="B2626" s="14">
        <v>8.532</v>
      </c>
      <c r="G2626">
        <f t="shared" si="290"/>
        <v>27982.305115721691</v>
      </c>
      <c r="H2626">
        <f t="shared" si="291"/>
        <v>27206.365908047363</v>
      </c>
      <c r="I2626" s="5">
        <f t="shared" si="289"/>
        <v>0</v>
      </c>
      <c r="J2626" s="6">
        <f>+H2626+SUM($B$4:$B$5)-SUM($F$15:F2626)</f>
        <v>27921.745908047338</v>
      </c>
      <c r="K2626" s="10">
        <f t="shared" si="292"/>
        <v>-1.0267707229535405E-3</v>
      </c>
      <c r="L2626" s="10">
        <f>+H2626/SUM($F$15:F2626)-1</f>
        <v>5.9247359238616015E-2</v>
      </c>
      <c r="M2626" s="14">
        <f t="shared" si="295"/>
        <v>0</v>
      </c>
      <c r="N2626" s="14">
        <f t="shared" si="293"/>
        <v>3188.7442461377723</v>
      </c>
      <c r="O2626" s="4">
        <f t="shared" si="294"/>
        <v>8.0547758043340743</v>
      </c>
      <c r="P2626" s="14">
        <f>+AVERAGEIF($C$15:C2626,"&lt;&gt;",$B$15:B2626)</f>
        <v>8.1630578512396692</v>
      </c>
    </row>
    <row r="2627" spans="1:16" x14ac:dyDescent="0.25">
      <c r="A2627" s="1">
        <v>44109</v>
      </c>
      <c r="B2627" s="14">
        <v>8.548</v>
      </c>
      <c r="G2627">
        <f t="shared" si="290"/>
        <v>28034.780137035752</v>
      </c>
      <c r="H2627">
        <f t="shared" si="291"/>
        <v>27257.38581598557</v>
      </c>
      <c r="I2627" s="5">
        <f t="shared" si="289"/>
        <v>0</v>
      </c>
      <c r="J2627" s="6">
        <f>+H2627+SUM($B$4:$B$5)-SUM($F$15:F2627)</f>
        <v>27972.765815985553</v>
      </c>
      <c r="K2627" s="10">
        <f t="shared" si="292"/>
        <v>1.8272463371822312E-3</v>
      </c>
      <c r="L2627" s="10">
        <f>+H2627/SUM($F$15:F2627)-1</f>
        <v>6.1233758412059247E-2</v>
      </c>
      <c r="M2627" s="14">
        <f t="shared" si="295"/>
        <v>0</v>
      </c>
      <c r="N2627" s="14">
        <f t="shared" si="293"/>
        <v>3188.7442461377723</v>
      </c>
      <c r="O2627" s="4">
        <f t="shared" si="294"/>
        <v>8.0547758043340743</v>
      </c>
      <c r="P2627" s="14">
        <f>+AVERAGEIF($C$15:C2627,"&lt;&gt;",$B$15:B2627)</f>
        <v>8.1630578512396692</v>
      </c>
    </row>
    <row r="2628" spans="1:16" x14ac:dyDescent="0.25">
      <c r="A2628" s="1">
        <v>44110</v>
      </c>
      <c r="B2628" s="14">
        <v>8.61</v>
      </c>
      <c r="G2628">
        <f t="shared" si="290"/>
        <v>28238.120844627727</v>
      </c>
      <c r="H2628">
        <f t="shared" si="291"/>
        <v>27455.08795924611</v>
      </c>
      <c r="I2628" s="5">
        <f t="shared" si="289"/>
        <v>0</v>
      </c>
      <c r="J2628" s="6">
        <f>+H2628+SUM($B$4:$B$5)-SUM($F$15:F2628)</f>
        <v>28170.467959246093</v>
      </c>
      <c r="K2628" s="10">
        <f t="shared" si="292"/>
        <v>7.067665191246908E-3</v>
      </c>
      <c r="L2628" s="10">
        <f>+H2628/SUM($F$15:F2628)-1</f>
        <v>6.8931055209151992E-2</v>
      </c>
      <c r="M2628" s="14">
        <f t="shared" si="295"/>
        <v>0</v>
      </c>
      <c r="N2628" s="14">
        <f t="shared" si="293"/>
        <v>3188.7442461377723</v>
      </c>
      <c r="O2628" s="4">
        <f t="shared" si="294"/>
        <v>8.0547758043340743</v>
      </c>
      <c r="P2628" s="14">
        <f>+AVERAGEIF($C$15:C2628,"&lt;&gt;",$B$15:B2628)</f>
        <v>8.1630578512396692</v>
      </c>
    </row>
    <row r="2629" spans="1:16" x14ac:dyDescent="0.25">
      <c r="A2629" s="1">
        <v>44111</v>
      </c>
      <c r="B2629" s="14">
        <v>8.6820000000000004</v>
      </c>
      <c r="G2629">
        <f t="shared" si="290"/>
        <v>28474.258440540994</v>
      </c>
      <c r="H2629">
        <f t="shared" si="291"/>
        <v>27684.677544968035</v>
      </c>
      <c r="I2629" s="5">
        <f t="shared" si="289"/>
        <v>0</v>
      </c>
      <c r="J2629" s="6">
        <f>+H2629+SUM($B$4:$B$5)-SUM($F$15:F2629)</f>
        <v>28400.057544968015</v>
      </c>
      <c r="K2629" s="10">
        <f t="shared" si="292"/>
        <v>8.1500096503213104E-3</v>
      </c>
      <c r="L2629" s="10">
        <f>+H2629/SUM($F$15:F2629)-1</f>
        <v>7.7869851489646758E-2</v>
      </c>
      <c r="M2629" s="14">
        <f t="shared" si="295"/>
        <v>0</v>
      </c>
      <c r="N2629" s="14">
        <f t="shared" si="293"/>
        <v>3188.7442461377723</v>
      </c>
      <c r="O2629" s="4">
        <f t="shared" si="294"/>
        <v>8.0547758043340743</v>
      </c>
      <c r="P2629" s="14">
        <f>+AVERAGEIF($C$15:C2629,"&lt;&gt;",$B$15:B2629)</f>
        <v>8.1630578512396692</v>
      </c>
    </row>
    <row r="2630" spans="1:16" x14ac:dyDescent="0.25">
      <c r="A2630" s="1">
        <v>44112</v>
      </c>
      <c r="B2630" s="14">
        <v>8.7650000000000006</v>
      </c>
      <c r="G2630">
        <f t="shared" si="290"/>
        <v>28746.472613607675</v>
      </c>
      <c r="H2630">
        <f t="shared" si="291"/>
        <v>27949.34331739747</v>
      </c>
      <c r="I2630" s="5">
        <f t="shared" si="289"/>
        <v>0</v>
      </c>
      <c r="J2630" s="6">
        <f>+H2630+SUM($B$4:$B$5)-SUM($F$15:F2630)</f>
        <v>28664.723317397449</v>
      </c>
      <c r="K2630" s="10">
        <f t="shared" si="292"/>
        <v>9.3191984562133179E-3</v>
      </c>
      <c r="L2630" s="10">
        <f>+H2630/SUM($F$15:F2630)-1</f>
        <v>8.8174297201883745E-2</v>
      </c>
      <c r="M2630" s="14">
        <f t="shared" si="295"/>
        <v>0</v>
      </c>
      <c r="N2630" s="14">
        <f t="shared" si="293"/>
        <v>3188.7442461377723</v>
      </c>
      <c r="O2630" s="4">
        <f t="shared" si="294"/>
        <v>8.0547758043340743</v>
      </c>
      <c r="P2630" s="14">
        <f>+AVERAGEIF($C$15:C2630,"&lt;&gt;",$B$15:B2630)</f>
        <v>8.1630578512396692</v>
      </c>
    </row>
    <row r="2631" spans="1:16" x14ac:dyDescent="0.25">
      <c r="A2631" s="1">
        <v>44113</v>
      </c>
      <c r="B2631" s="14">
        <v>8.7690000000000001</v>
      </c>
      <c r="G2631">
        <f t="shared" si="290"/>
        <v>28759.591368936184</v>
      </c>
      <c r="H2631">
        <f t="shared" si="291"/>
        <v>27962.098294382016</v>
      </c>
      <c r="I2631" s="5">
        <f t="shared" si="289"/>
        <v>0</v>
      </c>
      <c r="J2631" s="6">
        <f>+H2631+SUM($B$4:$B$5)-SUM($F$15:F2631)</f>
        <v>28677.478294381992</v>
      </c>
      <c r="K2631" s="10">
        <f t="shared" si="292"/>
        <v>4.4497122275721779E-4</v>
      </c>
      <c r="L2631" s="10">
        <f>+H2631/SUM($F$15:F2631)-1</f>
        <v>8.867089699524433E-2</v>
      </c>
      <c r="M2631" s="14">
        <f t="shared" si="295"/>
        <v>0</v>
      </c>
      <c r="N2631" s="14">
        <f t="shared" si="293"/>
        <v>3188.7442461377723</v>
      </c>
      <c r="O2631" s="4">
        <f t="shared" si="294"/>
        <v>8.0547758043340743</v>
      </c>
      <c r="P2631" s="14">
        <f>+AVERAGEIF($C$15:C2631,"&lt;&gt;",$B$15:B2631)</f>
        <v>8.1630578512396692</v>
      </c>
    </row>
    <row r="2632" spans="1:16" x14ac:dyDescent="0.25">
      <c r="A2632" s="1">
        <v>44116</v>
      </c>
      <c r="B2632" s="14">
        <v>8.8670000000000009</v>
      </c>
      <c r="G2632">
        <f t="shared" si="290"/>
        <v>29081.000874484795</v>
      </c>
      <c r="H2632">
        <f t="shared" si="291"/>
        <v>28274.595230503521</v>
      </c>
      <c r="I2632" s="5">
        <f t="shared" si="289"/>
        <v>0</v>
      </c>
      <c r="J2632" s="6">
        <f>+H2632+SUM($B$4:$B$5)-SUM($F$15:F2632)</f>
        <v>28989.975230503496</v>
      </c>
      <c r="K2632" s="10">
        <f t="shared" si="292"/>
        <v>1.0896946130117824E-2</v>
      </c>
      <c r="L2632" s="10">
        <f>+H2632/SUM($F$15:F2632)-1</f>
        <v>0.10083759193258457</v>
      </c>
      <c r="M2632" s="14">
        <f t="shared" si="295"/>
        <v>0</v>
      </c>
      <c r="N2632" s="14">
        <f t="shared" si="293"/>
        <v>3188.7442461377723</v>
      </c>
      <c r="O2632" s="4">
        <f t="shared" si="294"/>
        <v>8.0547758043340743</v>
      </c>
      <c r="P2632" s="14">
        <f>+AVERAGEIF($C$15:C2632,"&lt;&gt;",$B$15:B2632)</f>
        <v>8.1630578512396692</v>
      </c>
    </row>
    <row r="2633" spans="1:16" x14ac:dyDescent="0.25">
      <c r="A2633" s="1">
        <v>44117</v>
      </c>
      <c r="B2633" s="14">
        <v>8.9290000000000003</v>
      </c>
      <c r="G2633">
        <f t="shared" si="290"/>
        <v>29284.341582076773</v>
      </c>
      <c r="H2633">
        <f t="shared" si="291"/>
        <v>28472.297373764064</v>
      </c>
      <c r="I2633" s="5">
        <f t="shared" si="289"/>
        <v>0</v>
      </c>
      <c r="J2633" s="6">
        <f>+H2633+SUM($B$4:$B$5)-SUM($F$15:F2633)</f>
        <v>29187.677373764043</v>
      </c>
      <c r="K2633" s="10">
        <f t="shared" si="292"/>
        <v>6.8196727209521857E-3</v>
      </c>
      <c r="L2633" s="10">
        <f>+H2633/SUM($F$15:F2633)-1</f>
        <v>0.10853488872967709</v>
      </c>
      <c r="M2633" s="14">
        <f t="shared" si="295"/>
        <v>0</v>
      </c>
      <c r="N2633" s="14">
        <f t="shared" si="293"/>
        <v>3188.7442461377723</v>
      </c>
      <c r="O2633" s="4">
        <f t="shared" si="294"/>
        <v>8.0547758043340743</v>
      </c>
      <c r="P2633" s="14">
        <f>+AVERAGEIF($C$15:C2633,"&lt;&gt;",$B$15:B2633)</f>
        <v>8.1630578512396692</v>
      </c>
    </row>
    <row r="2634" spans="1:16" x14ac:dyDescent="0.25">
      <c r="A2634" s="1">
        <v>44118</v>
      </c>
      <c r="B2634" s="14">
        <v>8.9039999999999999</v>
      </c>
      <c r="G2634">
        <f t="shared" si="290"/>
        <v>29202.349361273555</v>
      </c>
      <c r="H2634">
        <f t="shared" si="291"/>
        <v>28392.578767610619</v>
      </c>
      <c r="I2634" s="5">
        <f t="shared" si="289"/>
        <v>0</v>
      </c>
      <c r="J2634" s="6">
        <f>+H2634+SUM($B$4:$B$5)-SUM($F$15:F2634)</f>
        <v>29107.958767610598</v>
      </c>
      <c r="K2634" s="10">
        <f t="shared" si="292"/>
        <v>-2.7312418570550889E-3</v>
      </c>
      <c r="L2634" s="10">
        <f>+H2634/SUM($F$15:F2634)-1</f>
        <v>0.10543114002117204</v>
      </c>
      <c r="M2634" s="14">
        <f t="shared" si="295"/>
        <v>0</v>
      </c>
      <c r="N2634" s="14">
        <f t="shared" si="293"/>
        <v>3188.7442461377723</v>
      </c>
      <c r="O2634" s="4">
        <f t="shared" si="294"/>
        <v>8.0547758043340743</v>
      </c>
      <c r="P2634" s="14">
        <f>+AVERAGEIF($C$15:C2634,"&lt;&gt;",$B$15:B2634)</f>
        <v>8.1630578512396692</v>
      </c>
    </row>
    <row r="2635" spans="1:16" x14ac:dyDescent="0.25">
      <c r="A2635" s="1">
        <v>44119</v>
      </c>
      <c r="B2635" s="14">
        <v>8.8620000000000001</v>
      </c>
      <c r="G2635">
        <f t="shared" si="290"/>
        <v>29064.602430324154</v>
      </c>
      <c r="H2635">
        <f t="shared" si="291"/>
        <v>28258.651509272833</v>
      </c>
      <c r="I2635" s="5">
        <f t="shared" si="289"/>
        <v>0</v>
      </c>
      <c r="J2635" s="6">
        <f>+H2635+SUM($B$4:$B$5)-SUM($F$15:F2635)</f>
        <v>28974.031509272816</v>
      </c>
      <c r="K2635" s="10">
        <f t="shared" si="292"/>
        <v>-4.6010529081416118E-3</v>
      </c>
      <c r="L2635" s="10">
        <f>+H2635/SUM($F$15:F2635)-1</f>
        <v>0.10021684219088356</v>
      </c>
      <c r="M2635" s="14">
        <f t="shared" si="295"/>
        <v>0</v>
      </c>
      <c r="N2635" s="14">
        <f t="shared" si="293"/>
        <v>3188.7442461377723</v>
      </c>
      <c r="O2635" s="4">
        <f t="shared" si="294"/>
        <v>8.0547758043340743</v>
      </c>
      <c r="P2635" s="14">
        <f>+AVERAGEIF($C$15:C2635,"&lt;&gt;",$B$15:B2635)</f>
        <v>8.1630578512396692</v>
      </c>
    </row>
    <row r="2636" spans="1:16" x14ac:dyDescent="0.25">
      <c r="A2636" s="1">
        <v>44120</v>
      </c>
      <c r="B2636" s="14">
        <v>8.8610000000000007</v>
      </c>
      <c r="G2636">
        <f t="shared" si="290"/>
        <v>29061.322741492029</v>
      </c>
      <c r="H2636">
        <f t="shared" si="291"/>
        <v>28255.462765026699</v>
      </c>
      <c r="I2636" s="5">
        <f t="shared" si="289"/>
        <v>0</v>
      </c>
      <c r="J2636" s="6">
        <f>+H2636+SUM($B$4:$B$5)-SUM($F$15:F2636)</f>
        <v>28970.842765026679</v>
      </c>
      <c r="K2636" s="10">
        <f t="shared" si="292"/>
        <v>-1.1005524878771045E-4</v>
      </c>
      <c r="L2636" s="10">
        <f>+H2636/SUM($F$15:F2636)-1</f>
        <v>0.10009269224254336</v>
      </c>
      <c r="M2636" s="14">
        <f t="shared" si="295"/>
        <v>0</v>
      </c>
      <c r="N2636" s="14">
        <f t="shared" si="293"/>
        <v>3188.7442461377723</v>
      </c>
      <c r="O2636" s="4">
        <f t="shared" si="294"/>
        <v>8.0547758043340743</v>
      </c>
      <c r="P2636" s="14">
        <f>+AVERAGEIF($C$15:C2636,"&lt;&gt;",$B$15:B2636)</f>
        <v>8.1630578512396692</v>
      </c>
    </row>
    <row r="2637" spans="1:16" x14ac:dyDescent="0.25">
      <c r="A2637" s="1">
        <v>44123</v>
      </c>
      <c r="B2637" s="14">
        <v>8.8320000000000007</v>
      </c>
      <c r="G2637">
        <f t="shared" si="290"/>
        <v>28966.211765360298</v>
      </c>
      <c r="H2637">
        <f t="shared" si="291"/>
        <v>28162.989181888704</v>
      </c>
      <c r="I2637" s="5">
        <f t="shared" si="289"/>
        <v>0</v>
      </c>
      <c r="J2637" s="6">
        <f>+H2637+SUM($B$4:$B$5)-SUM($F$15:F2637)</f>
        <v>28878.369181888684</v>
      </c>
      <c r="K2637" s="10">
        <f t="shared" si="292"/>
        <v>-3.1919535060825899E-3</v>
      </c>
      <c r="L2637" s="10">
        <f>+H2637/SUM($F$15:F2637)-1</f>
        <v>9.64923437406775E-2</v>
      </c>
      <c r="M2637" s="14">
        <f t="shared" si="295"/>
        <v>0</v>
      </c>
      <c r="N2637" s="14">
        <f t="shared" si="293"/>
        <v>3188.7442461377723</v>
      </c>
      <c r="O2637" s="4">
        <f t="shared" si="294"/>
        <v>8.0547758043340743</v>
      </c>
      <c r="P2637" s="14">
        <f>+AVERAGEIF($C$15:C2637,"&lt;&gt;",$B$15:B2637)</f>
        <v>8.1630578512396692</v>
      </c>
    </row>
    <row r="2638" spans="1:16" x14ac:dyDescent="0.25">
      <c r="A2638" s="1">
        <v>44124</v>
      </c>
      <c r="B2638" s="14">
        <v>8.8539999999999992</v>
      </c>
      <c r="G2638">
        <f t="shared" si="290"/>
        <v>29038.364919667125</v>
      </c>
      <c r="H2638">
        <f t="shared" si="291"/>
        <v>28233.14155530373</v>
      </c>
      <c r="I2638" s="5">
        <f t="shared" si="289"/>
        <v>0</v>
      </c>
      <c r="J2638" s="6">
        <f>+H2638+SUM($B$4:$B$5)-SUM($F$15:F2638)</f>
        <v>28948.521555303709</v>
      </c>
      <c r="K2638" s="10">
        <f t="shared" si="292"/>
        <v>2.4292359784299222E-3</v>
      </c>
      <c r="L2638" s="10">
        <f>+H2638/SUM($F$15:F2638)-1</f>
        <v>9.9223642604161721E-2</v>
      </c>
      <c r="M2638" s="14">
        <f t="shared" si="295"/>
        <v>0</v>
      </c>
      <c r="N2638" s="14">
        <f t="shared" si="293"/>
        <v>3188.7442461377723</v>
      </c>
      <c r="O2638" s="4">
        <f t="shared" si="294"/>
        <v>8.0547758043340743</v>
      </c>
      <c r="P2638" s="14">
        <f>+AVERAGEIF($C$15:C2638,"&lt;&gt;",$B$15:B2638)</f>
        <v>8.1630578512396692</v>
      </c>
    </row>
    <row r="2639" spans="1:16" x14ac:dyDescent="0.25">
      <c r="A2639" s="1">
        <v>44125</v>
      </c>
      <c r="B2639" s="14">
        <v>8.8580000000000005</v>
      </c>
      <c r="G2639">
        <f t="shared" si="290"/>
        <v>29051.483674995645</v>
      </c>
      <c r="H2639">
        <f t="shared" si="291"/>
        <v>28245.896532288283</v>
      </c>
      <c r="I2639" s="5">
        <f t="shared" si="289"/>
        <v>0</v>
      </c>
      <c r="J2639" s="6">
        <f>+H2639+SUM($B$4:$B$5)-SUM($F$15:F2639)</f>
        <v>28961.276532288266</v>
      </c>
      <c r="K2639" s="10">
        <f t="shared" si="292"/>
        <v>4.4060892575092936E-4</v>
      </c>
      <c r="L2639" s="10">
        <f>+H2639/SUM($F$15:F2639)-1</f>
        <v>9.9720242397522751E-2</v>
      </c>
      <c r="M2639" s="14">
        <f t="shared" si="295"/>
        <v>0</v>
      </c>
      <c r="N2639" s="14">
        <f t="shared" si="293"/>
        <v>3188.7442461377723</v>
      </c>
      <c r="O2639" s="4">
        <f t="shared" si="294"/>
        <v>8.0547758043340743</v>
      </c>
      <c r="P2639" s="14">
        <f>+AVERAGEIF($C$15:C2639,"&lt;&gt;",$B$15:B2639)</f>
        <v>8.1630578512396692</v>
      </c>
    </row>
    <row r="2640" spans="1:16" x14ac:dyDescent="0.25">
      <c r="A2640" s="1">
        <v>44126</v>
      </c>
      <c r="B2640" s="14">
        <v>8.8819999999999997</v>
      </c>
      <c r="G2640">
        <f t="shared" si="290"/>
        <v>29130.196206966732</v>
      </c>
      <c r="H2640">
        <f t="shared" si="291"/>
        <v>28322.426394195591</v>
      </c>
      <c r="I2640" s="5">
        <f t="shared" ref="I2640:I2703" si="296">+C2640*(MAX($A:$A)-A2640)</f>
        <v>0</v>
      </c>
      <c r="J2640" s="6">
        <f>+H2640+SUM($B$4:$B$5)-SUM($F$15:F2640)</f>
        <v>29037.806394195566</v>
      </c>
      <c r="K2640" s="10">
        <f t="shared" si="292"/>
        <v>2.6424892501537567E-3</v>
      </c>
      <c r="L2640" s="10">
        <f>+H2640/SUM($F$15:F2640)-1</f>
        <v>0.1026998411576876</v>
      </c>
      <c r="M2640" s="14">
        <f t="shared" si="295"/>
        <v>0</v>
      </c>
      <c r="N2640" s="14">
        <f t="shared" si="293"/>
        <v>3188.7442461377723</v>
      </c>
      <c r="O2640" s="4">
        <f t="shared" si="294"/>
        <v>8.0547758043340743</v>
      </c>
      <c r="P2640" s="14">
        <f>+AVERAGEIF($C$15:C2640,"&lt;&gt;",$B$15:B2640)</f>
        <v>8.1630578512396692</v>
      </c>
    </row>
    <row r="2641" spans="1:16" x14ac:dyDescent="0.25">
      <c r="A2641" s="1">
        <v>44127</v>
      </c>
      <c r="B2641" s="14">
        <v>8.8780000000000001</v>
      </c>
      <c r="G2641">
        <f t="shared" ref="G2641:G2704" si="297">+(B2641/B2640*G2640)+C2641</f>
        <v>29117.077451638219</v>
      </c>
      <c r="H2641">
        <f t="shared" ref="H2641:H2704" si="298">+(B2641/B2640*H2640)+F2641</f>
        <v>28309.671417211041</v>
      </c>
      <c r="I2641" s="5">
        <f t="shared" si="296"/>
        <v>0</v>
      </c>
      <c r="J2641" s="6">
        <f>+H2641+SUM($B$4:$B$5)-SUM($F$15:F2641)</f>
        <v>29025.051417211016</v>
      </c>
      <c r="K2641" s="10">
        <f t="shared" ref="K2641:K2704" si="299">+J2641/J2640-1</f>
        <v>-4.392541506543779E-4</v>
      </c>
      <c r="L2641" s="10">
        <f>+H2641/SUM($F$15:F2641)-1</f>
        <v>0.10220324136432679</v>
      </c>
      <c r="M2641" s="14">
        <f t="shared" si="295"/>
        <v>0</v>
      </c>
      <c r="N2641" s="14">
        <f t="shared" ref="N2641:N2704" si="300">+M2641+N2640</f>
        <v>3188.7442461377723</v>
      </c>
      <c r="O2641" s="4">
        <f t="shared" ref="O2641:O2704" si="301">((O2640*N2640)+(B2641*M2641))/N2641</f>
        <v>8.0547758043340743</v>
      </c>
      <c r="P2641" s="14">
        <f>+AVERAGEIF($C$15:C2641,"&lt;&gt;",$B$15:B2641)</f>
        <v>8.1630578512396692</v>
      </c>
    </row>
    <row r="2642" spans="1:16" x14ac:dyDescent="0.25">
      <c r="A2642" s="1">
        <v>44131</v>
      </c>
      <c r="B2642" s="14">
        <v>8.8480000000000008</v>
      </c>
      <c r="G2642">
        <f t="shared" si="297"/>
        <v>29018.686786674363</v>
      </c>
      <c r="H2642">
        <f t="shared" si="298"/>
        <v>28214.009089826912</v>
      </c>
      <c r="I2642" s="5">
        <f t="shared" si="296"/>
        <v>0</v>
      </c>
      <c r="J2642" s="6">
        <f>+H2642+SUM($B$4:$B$5)-SUM($F$15:F2642)</f>
        <v>28929.389089826891</v>
      </c>
      <c r="K2642" s="10">
        <f t="shared" si="299"/>
        <v>-3.2958538473906174E-3</v>
      </c>
      <c r="L2642" s="10">
        <f>+H2642/SUM($F$15:F2642)-1</f>
        <v>9.8478742914120954E-2</v>
      </c>
      <c r="M2642" s="14">
        <f t="shared" si="295"/>
        <v>0</v>
      </c>
      <c r="N2642" s="14">
        <f t="shared" si="300"/>
        <v>3188.7442461377723</v>
      </c>
      <c r="O2642" s="4">
        <f t="shared" si="301"/>
        <v>8.0547758043340743</v>
      </c>
      <c r="P2642" s="14">
        <f>+AVERAGEIF($C$15:C2642,"&lt;&gt;",$B$15:B2642)</f>
        <v>8.1630578512396692</v>
      </c>
    </row>
    <row r="2643" spans="1:16" x14ac:dyDescent="0.25">
      <c r="A2643" s="1">
        <v>44132</v>
      </c>
      <c r="B2643" s="14">
        <v>8.81</v>
      </c>
      <c r="G2643">
        <f t="shared" si="297"/>
        <v>28894.058611053471</v>
      </c>
      <c r="H2643">
        <f t="shared" si="298"/>
        <v>28092.836808473676</v>
      </c>
      <c r="I2643" s="5">
        <f t="shared" si="296"/>
        <v>0</v>
      </c>
      <c r="J2643" s="6">
        <f>+H2643+SUM($B$4:$B$5)-SUM($F$15:F2643)</f>
        <v>28808.216808473651</v>
      </c>
      <c r="K2643" s="10">
        <f t="shared" si="299"/>
        <v>-4.1885530654309777E-3</v>
      </c>
      <c r="L2643" s="10">
        <f>+H2643/SUM($F$15:F2643)-1</f>
        <v>9.3761044877193056E-2</v>
      </c>
      <c r="M2643" s="14">
        <f t="shared" ref="M2643:M2706" si="302">+F2643/B2643</f>
        <v>0</v>
      </c>
      <c r="N2643" s="14">
        <f t="shared" si="300"/>
        <v>3188.7442461377723</v>
      </c>
      <c r="O2643" s="4">
        <f t="shared" si="301"/>
        <v>8.0547758043340743</v>
      </c>
      <c r="P2643" s="14">
        <f>+AVERAGEIF($C$15:C2643,"&lt;&gt;",$B$15:B2643)</f>
        <v>8.1630578512396692</v>
      </c>
    </row>
    <row r="2644" spans="1:16" x14ac:dyDescent="0.25">
      <c r="A2644" s="1">
        <v>44133</v>
      </c>
      <c r="B2644" s="14">
        <v>8.8620000000000001</v>
      </c>
      <c r="G2644">
        <f t="shared" si="297"/>
        <v>29064.602430324157</v>
      </c>
      <c r="H2644">
        <f t="shared" si="298"/>
        <v>28258.651509272837</v>
      </c>
      <c r="I2644" s="5">
        <f t="shared" si="296"/>
        <v>0</v>
      </c>
      <c r="J2644" s="6">
        <f>+H2644+SUM($B$4:$B$5)-SUM($F$15:F2644)</f>
        <v>28974.031509272816</v>
      </c>
      <c r="K2644" s="10">
        <f t="shared" si="299"/>
        <v>5.7558127218200195E-3</v>
      </c>
      <c r="L2644" s="10">
        <f>+H2644/SUM($F$15:F2644)-1</f>
        <v>0.10021684219088356</v>
      </c>
      <c r="M2644" s="14">
        <f t="shared" si="302"/>
        <v>0</v>
      </c>
      <c r="N2644" s="14">
        <f t="shared" si="300"/>
        <v>3188.7442461377723</v>
      </c>
      <c r="O2644" s="4">
        <f t="shared" si="301"/>
        <v>8.0547758043340743</v>
      </c>
      <c r="P2644" s="14">
        <f>+AVERAGEIF($C$15:C2644,"&lt;&gt;",$B$15:B2644)</f>
        <v>8.1630578512396692</v>
      </c>
    </row>
    <row r="2645" spans="1:16" x14ac:dyDescent="0.25">
      <c r="A2645" s="1">
        <v>44134</v>
      </c>
      <c r="B2645" s="14">
        <v>8.7590000000000003</v>
      </c>
      <c r="G2645">
        <f t="shared" si="297"/>
        <v>28726.794480614906</v>
      </c>
      <c r="H2645">
        <f t="shared" si="298"/>
        <v>27930.210851920649</v>
      </c>
      <c r="I2645" s="5">
        <f t="shared" si="296"/>
        <v>0</v>
      </c>
      <c r="J2645" s="6">
        <f>+H2645+SUM($B$4:$B$5)-SUM($F$15:F2645)</f>
        <v>28645.590851920631</v>
      </c>
      <c r="K2645" s="10">
        <f t="shared" si="299"/>
        <v>-1.1335690625140393E-2</v>
      </c>
      <c r="L2645" s="10">
        <f>+H2645/SUM($F$15:F2645)-1</f>
        <v>8.7429397511842755E-2</v>
      </c>
      <c r="M2645" s="14">
        <f t="shared" si="302"/>
        <v>0</v>
      </c>
      <c r="N2645" s="14">
        <f t="shared" si="300"/>
        <v>3188.7442461377723</v>
      </c>
      <c r="O2645" s="4">
        <f t="shared" si="301"/>
        <v>8.0547758043340743</v>
      </c>
      <c r="P2645" s="14">
        <f>+AVERAGEIF($C$15:C2645,"&lt;&gt;",$B$15:B2645)</f>
        <v>8.1630578512396692</v>
      </c>
    </row>
    <row r="2646" spans="1:16" x14ac:dyDescent="0.25">
      <c r="A2646" s="1">
        <v>44137</v>
      </c>
      <c r="B2646" s="14">
        <v>8.85</v>
      </c>
      <c r="G2646">
        <f t="shared" si="297"/>
        <v>29025.246164338612</v>
      </c>
      <c r="H2646">
        <f t="shared" si="298"/>
        <v>28220.386578319183</v>
      </c>
      <c r="I2646" s="5">
        <f t="shared" si="296"/>
        <v>0</v>
      </c>
      <c r="J2646" s="6">
        <f>+H2646+SUM($B$4:$B$5)-SUM($F$15:F2646)</f>
        <v>28935.766578319166</v>
      </c>
      <c r="K2646" s="10">
        <f t="shared" si="299"/>
        <v>1.0129856559725203E-2</v>
      </c>
      <c r="L2646" s="10">
        <f>+H2646/SUM($F$15:F2646)-1</f>
        <v>9.8727042810801136E-2</v>
      </c>
      <c r="M2646" s="14">
        <f t="shared" si="302"/>
        <v>0</v>
      </c>
      <c r="N2646" s="14">
        <f t="shared" si="300"/>
        <v>3188.7442461377723</v>
      </c>
      <c r="O2646" s="4">
        <f t="shared" si="301"/>
        <v>8.0547758043340743</v>
      </c>
      <c r="P2646" s="14">
        <f>+AVERAGEIF($C$15:C2646,"&lt;&gt;",$B$15:B2646)</f>
        <v>8.1630578512396692</v>
      </c>
    </row>
    <row r="2647" spans="1:16" x14ac:dyDescent="0.25">
      <c r="A2647" s="1">
        <v>44138</v>
      </c>
      <c r="B2647" s="14">
        <v>8.8149999999999995</v>
      </c>
      <c r="G2647">
        <f t="shared" si="297"/>
        <v>28910.457055214109</v>
      </c>
      <c r="H2647">
        <f t="shared" si="298"/>
        <v>28108.780529704363</v>
      </c>
      <c r="I2647" s="5">
        <f t="shared" si="296"/>
        <v>0</v>
      </c>
      <c r="J2647" s="6">
        <f>+H2647+SUM($B$4:$B$5)-SUM($F$15:F2647)</f>
        <v>28824.160529704346</v>
      </c>
      <c r="K2647" s="10">
        <f t="shared" si="299"/>
        <v>-3.8570275410793053E-3</v>
      </c>
      <c r="L2647" s="10">
        <f>+H2647/SUM($F$15:F2647)-1</f>
        <v>9.4381794618894066E-2</v>
      </c>
      <c r="M2647" s="14">
        <f t="shared" si="302"/>
        <v>0</v>
      </c>
      <c r="N2647" s="14">
        <f t="shared" si="300"/>
        <v>3188.7442461377723</v>
      </c>
      <c r="O2647" s="4">
        <f t="shared" si="301"/>
        <v>8.0547758043340743</v>
      </c>
      <c r="P2647" s="14">
        <f>+AVERAGEIF($C$15:C2647,"&lt;&gt;",$B$15:B2647)</f>
        <v>8.1630578512396692</v>
      </c>
    </row>
    <row r="2648" spans="1:16" x14ac:dyDescent="0.25">
      <c r="A2648" s="1">
        <v>44139</v>
      </c>
      <c r="B2648" s="14">
        <v>8.9380000000000006</v>
      </c>
      <c r="G2648">
        <f t="shared" si="297"/>
        <v>29313.858781565934</v>
      </c>
      <c r="H2648">
        <f t="shared" si="298"/>
        <v>28500.996071979309</v>
      </c>
      <c r="I2648" s="5">
        <f t="shared" si="296"/>
        <v>0</v>
      </c>
      <c r="J2648" s="6">
        <f>+H2648+SUM($B$4:$B$5)-SUM($F$15:F2648)</f>
        <v>29216.376071979288</v>
      </c>
      <c r="K2648" s="10">
        <f t="shared" si="299"/>
        <v>1.3607180055452028E-2</v>
      </c>
      <c r="L2648" s="10">
        <f>+H2648/SUM($F$15:F2648)-1</f>
        <v>0.10965223826473913</v>
      </c>
      <c r="M2648" s="14">
        <f t="shared" si="302"/>
        <v>0</v>
      </c>
      <c r="N2648" s="14">
        <f t="shared" si="300"/>
        <v>3188.7442461377723</v>
      </c>
      <c r="O2648" s="4">
        <f t="shared" si="301"/>
        <v>8.0547758043340743</v>
      </c>
      <c r="P2648" s="14">
        <f>+AVERAGEIF($C$15:C2648,"&lt;&gt;",$B$15:B2648)</f>
        <v>8.1630578512396692</v>
      </c>
    </row>
    <row r="2649" spans="1:16" x14ac:dyDescent="0.25">
      <c r="A2649" s="1">
        <v>44140</v>
      </c>
      <c r="B2649" s="14">
        <v>9.0730000000000004</v>
      </c>
      <c r="G2649">
        <f t="shared" si="297"/>
        <v>29756.616773903301</v>
      </c>
      <c r="H2649">
        <f t="shared" si="298"/>
        <v>28931.476545207905</v>
      </c>
      <c r="I2649" s="5">
        <f t="shared" si="296"/>
        <v>0</v>
      </c>
      <c r="J2649" s="6">
        <f>+H2649+SUM($B$4:$B$5)-SUM($F$15:F2649)</f>
        <v>29646.85654520788</v>
      </c>
      <c r="K2649" s="10">
        <f t="shared" si="299"/>
        <v>1.4734218650801711E-2</v>
      </c>
      <c r="L2649" s="10">
        <f>+H2649/SUM($F$15:F2649)-1</f>
        <v>0.12641248129066662</v>
      </c>
      <c r="M2649" s="14">
        <f t="shared" si="302"/>
        <v>0</v>
      </c>
      <c r="N2649" s="14">
        <f t="shared" si="300"/>
        <v>3188.7442461377723</v>
      </c>
      <c r="O2649" s="4">
        <f t="shared" si="301"/>
        <v>8.0547758043340743</v>
      </c>
      <c r="P2649" s="14">
        <f>+AVERAGEIF($C$15:C2649,"&lt;&gt;",$B$15:B2649)</f>
        <v>8.1630578512396692</v>
      </c>
    </row>
    <row r="2650" spans="1:16" x14ac:dyDescent="0.25">
      <c r="A2650" s="1">
        <v>44141</v>
      </c>
      <c r="B2650" s="14">
        <v>9.1639999999999997</v>
      </c>
      <c r="G2650">
        <f t="shared" si="297"/>
        <v>30055.068457627007</v>
      </c>
      <c r="H2650">
        <f t="shared" si="298"/>
        <v>29221.652271606439</v>
      </c>
      <c r="I2650" s="5">
        <f t="shared" si="296"/>
        <v>0</v>
      </c>
      <c r="J2650" s="6">
        <f>+H2650+SUM($B$4:$B$5)-SUM($F$15:F2650)</f>
        <v>29937.032271606415</v>
      </c>
      <c r="K2650" s="10">
        <f t="shared" si="299"/>
        <v>9.787740091636854E-3</v>
      </c>
      <c r="L2650" s="10">
        <f>+H2650/SUM($F$15:F2650)-1</f>
        <v>0.137710126589625</v>
      </c>
      <c r="M2650" s="14">
        <f t="shared" si="302"/>
        <v>0</v>
      </c>
      <c r="N2650" s="14">
        <f t="shared" si="300"/>
        <v>3188.7442461377723</v>
      </c>
      <c r="O2650" s="4">
        <f t="shared" si="301"/>
        <v>8.0547758043340743</v>
      </c>
      <c r="P2650" s="14">
        <f>+AVERAGEIF($C$15:C2650,"&lt;&gt;",$B$15:B2650)</f>
        <v>8.1630578512396692</v>
      </c>
    </row>
    <row r="2651" spans="1:16" x14ac:dyDescent="0.25">
      <c r="A2651" s="1">
        <v>44144</v>
      </c>
      <c r="B2651" s="14">
        <v>9.2910000000000004</v>
      </c>
      <c r="G2651">
        <f t="shared" si="297"/>
        <v>30471.588939307348</v>
      </c>
      <c r="H2651">
        <f t="shared" si="298"/>
        <v>29626.622790865935</v>
      </c>
      <c r="I2651" s="5">
        <f t="shared" si="296"/>
        <v>0</v>
      </c>
      <c r="J2651" s="6">
        <f>+H2651+SUM($B$4:$B$5)-SUM($F$15:F2651)</f>
        <v>30342.002790865914</v>
      </c>
      <c r="K2651" s="10">
        <f t="shared" si="299"/>
        <v>1.3527410318610267E-2</v>
      </c>
      <c r="L2651" s="10">
        <f>+H2651/SUM($F$15:F2651)-1</f>
        <v>0.15347717002883088</v>
      </c>
      <c r="M2651" s="14">
        <f t="shared" si="302"/>
        <v>0</v>
      </c>
      <c r="N2651" s="14">
        <f t="shared" si="300"/>
        <v>3188.7442461377723</v>
      </c>
      <c r="O2651" s="4">
        <f t="shared" si="301"/>
        <v>8.0547758043340743</v>
      </c>
      <c r="P2651" s="14">
        <f>+AVERAGEIF($C$15:C2651,"&lt;&gt;",$B$15:B2651)</f>
        <v>8.1630578512396692</v>
      </c>
    </row>
    <row r="2652" spans="1:16" x14ac:dyDescent="0.25">
      <c r="A2652" s="1">
        <v>44145</v>
      </c>
      <c r="B2652" s="14">
        <v>9.2149999999999999</v>
      </c>
      <c r="G2652">
        <f t="shared" si="297"/>
        <v>30222.332588065568</v>
      </c>
      <c r="H2652">
        <f t="shared" si="298"/>
        <v>29384.278228159463</v>
      </c>
      <c r="I2652" s="5">
        <f t="shared" si="296"/>
        <v>0</v>
      </c>
      <c r="J2652" s="6">
        <f>+H2652+SUM($B$4:$B$5)-SUM($F$15:F2652)</f>
        <v>30099.658228159442</v>
      </c>
      <c r="K2652" s="10">
        <f t="shared" si="299"/>
        <v>-7.9870984251384503E-3</v>
      </c>
      <c r="L2652" s="10">
        <f>+H2652/SUM($F$15:F2652)-1</f>
        <v>0.14404177395497531</v>
      </c>
      <c r="M2652" s="14">
        <f t="shared" si="302"/>
        <v>0</v>
      </c>
      <c r="N2652" s="14">
        <f t="shared" si="300"/>
        <v>3188.7442461377723</v>
      </c>
      <c r="O2652" s="4">
        <f t="shared" si="301"/>
        <v>8.0547758043340743</v>
      </c>
      <c r="P2652" s="14">
        <f>+AVERAGEIF($C$15:C2652,"&lt;&gt;",$B$15:B2652)</f>
        <v>8.1630578512396692</v>
      </c>
    </row>
    <row r="2653" spans="1:16" x14ac:dyDescent="0.25">
      <c r="A2653" s="1">
        <v>44146</v>
      </c>
      <c r="B2653" s="14">
        <v>9.2919999999999998</v>
      </c>
      <c r="G2653">
        <f t="shared" si="297"/>
        <v>30474.868628139477</v>
      </c>
      <c r="H2653">
        <f t="shared" si="298"/>
        <v>29629.811535112069</v>
      </c>
      <c r="I2653" s="5">
        <f t="shared" si="296"/>
        <v>0</v>
      </c>
      <c r="J2653" s="6">
        <f>+H2653+SUM($B$4:$B$5)-SUM($F$15:F2653)</f>
        <v>30345.191535112044</v>
      </c>
      <c r="K2653" s="10">
        <f t="shared" si="299"/>
        <v>8.1573453456325051E-3</v>
      </c>
      <c r="L2653" s="10">
        <f>+H2653/SUM($F$15:F2653)-1</f>
        <v>0.15360131997717086</v>
      </c>
      <c r="M2653" s="14">
        <f t="shared" si="302"/>
        <v>0</v>
      </c>
      <c r="N2653" s="14">
        <f t="shared" si="300"/>
        <v>3188.7442461377723</v>
      </c>
      <c r="O2653" s="4">
        <f t="shared" si="301"/>
        <v>8.0547758043340743</v>
      </c>
      <c r="P2653" s="14">
        <f>+AVERAGEIF($C$15:C2653,"&lt;&gt;",$B$15:B2653)</f>
        <v>8.1630578512396692</v>
      </c>
    </row>
    <row r="2654" spans="1:16" x14ac:dyDescent="0.25">
      <c r="A2654" s="1">
        <v>44147</v>
      </c>
      <c r="B2654" s="14">
        <v>9.23</v>
      </c>
      <c r="G2654">
        <f t="shared" si="297"/>
        <v>30271.527920547502</v>
      </c>
      <c r="H2654">
        <f t="shared" si="298"/>
        <v>29432.109391851529</v>
      </c>
      <c r="I2654" s="5">
        <f t="shared" si="296"/>
        <v>0</v>
      </c>
      <c r="J2654" s="6">
        <f>+H2654+SUM($B$4:$B$5)-SUM($F$15:F2654)</f>
        <v>30147.489391851504</v>
      </c>
      <c r="K2654" s="10">
        <f t="shared" si="299"/>
        <v>-6.5151061258512666E-3</v>
      </c>
      <c r="L2654" s="10">
        <f>+H2654/SUM($F$15:F2654)-1</f>
        <v>0.14590402318007833</v>
      </c>
      <c r="M2654" s="14">
        <f t="shared" si="302"/>
        <v>0</v>
      </c>
      <c r="N2654" s="14">
        <f t="shared" si="300"/>
        <v>3188.7442461377723</v>
      </c>
      <c r="O2654" s="4">
        <f t="shared" si="301"/>
        <v>8.0547758043340743</v>
      </c>
      <c r="P2654" s="14">
        <f>+AVERAGEIF($C$15:C2654,"&lt;&gt;",$B$15:B2654)</f>
        <v>8.1630578512396692</v>
      </c>
    </row>
    <row r="2655" spans="1:16" x14ac:dyDescent="0.25">
      <c r="A2655" s="1">
        <v>44148</v>
      </c>
      <c r="B2655" s="14">
        <v>9.2720000000000002</v>
      </c>
      <c r="G2655">
        <f t="shared" si="297"/>
        <v>30409.274851496903</v>
      </c>
      <c r="H2655">
        <f t="shared" si="298"/>
        <v>29566.036650189311</v>
      </c>
      <c r="I2655" s="5">
        <f t="shared" si="296"/>
        <v>0</v>
      </c>
      <c r="J2655" s="6">
        <f>+H2655+SUM($B$4:$B$5)-SUM($F$15:F2655)</f>
        <v>30281.416650189294</v>
      </c>
      <c r="K2655" s="10">
        <f t="shared" si="299"/>
        <v>4.4424017070552324E-3</v>
      </c>
      <c r="L2655" s="10">
        <f>+H2655/SUM($F$15:F2655)-1</f>
        <v>0.15111832101036682</v>
      </c>
      <c r="M2655" s="14">
        <f t="shared" si="302"/>
        <v>0</v>
      </c>
      <c r="N2655" s="14">
        <f t="shared" si="300"/>
        <v>3188.7442461377723</v>
      </c>
      <c r="O2655" s="4">
        <f t="shared" si="301"/>
        <v>8.0547758043340743</v>
      </c>
      <c r="P2655" s="14">
        <f>+AVERAGEIF($C$15:C2655,"&lt;&gt;",$B$15:B2655)</f>
        <v>8.1630578512396692</v>
      </c>
    </row>
    <row r="2656" spans="1:16" x14ac:dyDescent="0.25">
      <c r="A2656" s="1">
        <v>44151</v>
      </c>
      <c r="B2656" s="14">
        <v>9.3689999999999998</v>
      </c>
      <c r="G2656">
        <f t="shared" si="297"/>
        <v>30727.404668213378</v>
      </c>
      <c r="H2656">
        <f t="shared" si="298"/>
        <v>29875.344842064671</v>
      </c>
      <c r="I2656" s="5">
        <f t="shared" si="296"/>
        <v>0</v>
      </c>
      <c r="J2656" s="6">
        <f>+H2656+SUM($B$4:$B$5)-SUM($F$15:F2656)</f>
        <v>30590.724842064654</v>
      </c>
      <c r="K2656" s="10">
        <f t="shared" si="299"/>
        <v>1.0214455798039035E-2</v>
      </c>
      <c r="L2656" s="10">
        <f>+H2656/SUM($F$15:F2656)-1</f>
        <v>0.16316086599936641</v>
      </c>
      <c r="M2656" s="14">
        <f t="shared" si="302"/>
        <v>0</v>
      </c>
      <c r="N2656" s="14">
        <f t="shared" si="300"/>
        <v>3188.7442461377723</v>
      </c>
      <c r="O2656" s="4">
        <f t="shared" si="301"/>
        <v>8.0547758043340743</v>
      </c>
      <c r="P2656" s="14">
        <f>+AVERAGEIF($C$15:C2656,"&lt;&gt;",$B$15:B2656)</f>
        <v>8.1630578512396692</v>
      </c>
    </row>
    <row r="2657" spans="1:16" x14ac:dyDescent="0.25">
      <c r="A2657" s="1">
        <v>44152</v>
      </c>
      <c r="B2657" s="14">
        <v>9.3450000000000006</v>
      </c>
      <c r="G2657">
        <f t="shared" si="297"/>
        <v>30648.692136242291</v>
      </c>
      <c r="H2657">
        <f t="shared" si="298"/>
        <v>29798.814980157367</v>
      </c>
      <c r="I2657" s="5">
        <f t="shared" si="296"/>
        <v>0</v>
      </c>
      <c r="J2657" s="6">
        <f>+H2657+SUM($B$4:$B$5)-SUM($F$15:F2657)</f>
        <v>30514.194980157346</v>
      </c>
      <c r="K2657" s="10">
        <f t="shared" si="299"/>
        <v>-2.5017341793115433E-3</v>
      </c>
      <c r="L2657" s="10">
        <f>+H2657/SUM($F$15:F2657)-1</f>
        <v>0.16018126723920156</v>
      </c>
      <c r="M2657" s="14">
        <f t="shared" si="302"/>
        <v>0</v>
      </c>
      <c r="N2657" s="14">
        <f t="shared" si="300"/>
        <v>3188.7442461377723</v>
      </c>
      <c r="O2657" s="4">
        <f t="shared" si="301"/>
        <v>8.0547758043340743</v>
      </c>
      <c r="P2657" s="14">
        <f>+AVERAGEIF($C$15:C2657,"&lt;&gt;",$B$15:B2657)</f>
        <v>8.1630578512396692</v>
      </c>
    </row>
    <row r="2658" spans="1:16" x14ac:dyDescent="0.25">
      <c r="A2658" s="1">
        <v>44153</v>
      </c>
      <c r="B2658" s="14">
        <v>9.3710000000000004</v>
      </c>
      <c r="G2658">
        <f t="shared" si="297"/>
        <v>30733.964045877634</v>
      </c>
      <c r="H2658">
        <f t="shared" si="298"/>
        <v>29881.722330556946</v>
      </c>
      <c r="I2658" s="5">
        <f t="shared" si="296"/>
        <v>0</v>
      </c>
      <c r="J2658" s="6">
        <f>+H2658+SUM($B$4:$B$5)-SUM($F$15:F2658)</f>
        <v>30597.102330556929</v>
      </c>
      <c r="K2658" s="10">
        <f t="shared" si="299"/>
        <v>2.7170092625250497E-3</v>
      </c>
      <c r="L2658" s="10">
        <f>+H2658/SUM($F$15:F2658)-1</f>
        <v>0.16340916589604682</v>
      </c>
      <c r="M2658" s="14">
        <f t="shared" si="302"/>
        <v>0</v>
      </c>
      <c r="N2658" s="14">
        <f t="shared" si="300"/>
        <v>3188.7442461377723</v>
      </c>
      <c r="O2658" s="4">
        <f t="shared" si="301"/>
        <v>8.0547758043340743</v>
      </c>
      <c r="P2658" s="14">
        <f>+AVERAGEIF($C$15:C2658,"&lt;&gt;",$B$15:B2658)</f>
        <v>8.1630578512396692</v>
      </c>
    </row>
    <row r="2659" spans="1:16" x14ac:dyDescent="0.25">
      <c r="A2659" s="1">
        <v>44154</v>
      </c>
      <c r="B2659" s="14">
        <v>9.3729999999999993</v>
      </c>
      <c r="G2659">
        <f t="shared" si="297"/>
        <v>30740.523423541887</v>
      </c>
      <c r="H2659">
        <f t="shared" si="298"/>
        <v>29888.099819049214</v>
      </c>
      <c r="I2659" s="5">
        <f t="shared" si="296"/>
        <v>0</v>
      </c>
      <c r="J2659" s="6">
        <f>+H2659+SUM($B$4:$B$5)-SUM($F$15:F2659)</f>
        <v>30603.479819049189</v>
      </c>
      <c r="K2659" s="10">
        <f t="shared" si="299"/>
        <v>2.0843439432138844E-4</v>
      </c>
      <c r="L2659" s="10">
        <f>+H2659/SUM($F$15:F2659)-1</f>
        <v>0.163657465792727</v>
      </c>
      <c r="M2659" s="14">
        <f t="shared" si="302"/>
        <v>0</v>
      </c>
      <c r="N2659" s="14">
        <f t="shared" si="300"/>
        <v>3188.7442461377723</v>
      </c>
      <c r="O2659" s="4">
        <f t="shared" si="301"/>
        <v>8.0547758043340743</v>
      </c>
      <c r="P2659" s="14">
        <f>+AVERAGEIF($C$15:C2659,"&lt;&gt;",$B$15:B2659)</f>
        <v>8.1630578512396692</v>
      </c>
    </row>
    <row r="2660" spans="1:16" x14ac:dyDescent="0.25">
      <c r="A2660" s="1">
        <v>44155</v>
      </c>
      <c r="B2660" s="14">
        <v>9.4039999999999999</v>
      </c>
      <c r="G2660">
        <f t="shared" si="297"/>
        <v>30842.193777337881</v>
      </c>
      <c r="H2660">
        <f t="shared" si="298"/>
        <v>29986.950890679491</v>
      </c>
      <c r="I2660" s="5">
        <f t="shared" si="296"/>
        <v>0</v>
      </c>
      <c r="J2660" s="6">
        <f>+H2660+SUM($B$4:$B$5)-SUM($F$15:F2660)</f>
        <v>30702.330890679474</v>
      </c>
      <c r="K2660" s="10">
        <f t="shared" si="299"/>
        <v>3.2300598564205529E-3</v>
      </c>
      <c r="L2660" s="10">
        <f>+H2660/SUM($F$15:F2660)-1</f>
        <v>0.16750611419127348</v>
      </c>
      <c r="M2660" s="14">
        <f t="shared" si="302"/>
        <v>0</v>
      </c>
      <c r="N2660" s="14">
        <f t="shared" si="300"/>
        <v>3188.7442461377723</v>
      </c>
      <c r="O2660" s="4">
        <f t="shared" si="301"/>
        <v>8.0547758043340743</v>
      </c>
      <c r="P2660" s="14">
        <f>+AVERAGEIF($C$15:C2660,"&lt;&gt;",$B$15:B2660)</f>
        <v>8.1630578512396692</v>
      </c>
    </row>
    <row r="2661" spans="1:16" x14ac:dyDescent="0.25">
      <c r="A2661" s="1">
        <v>44158</v>
      </c>
      <c r="B2661" s="14">
        <v>9.532</v>
      </c>
      <c r="G2661">
        <f t="shared" si="297"/>
        <v>31261.993947850347</v>
      </c>
      <c r="H2661">
        <f t="shared" si="298"/>
        <v>30395.11015418512</v>
      </c>
      <c r="I2661" s="5">
        <f t="shared" si="296"/>
        <v>0</v>
      </c>
      <c r="J2661" s="6">
        <f>+H2661+SUM($B$4:$B$5)-SUM($F$15:F2661)</f>
        <v>31110.490154185103</v>
      </c>
      <c r="K2661" s="10">
        <f t="shared" si="299"/>
        <v>1.3294080666348851E-2</v>
      </c>
      <c r="L2661" s="10">
        <f>+H2661/SUM($F$15:F2661)-1</f>
        <v>0.18339730757881934</v>
      </c>
      <c r="M2661" s="14">
        <f t="shared" si="302"/>
        <v>0</v>
      </c>
      <c r="N2661" s="14">
        <f t="shared" si="300"/>
        <v>3188.7442461377723</v>
      </c>
      <c r="O2661" s="4">
        <f t="shared" si="301"/>
        <v>8.0547758043340743</v>
      </c>
      <c r="P2661" s="14">
        <f>+AVERAGEIF($C$15:C2661,"&lt;&gt;",$B$15:B2661)</f>
        <v>8.1630578512396692</v>
      </c>
    </row>
    <row r="2662" spans="1:16" x14ac:dyDescent="0.25">
      <c r="A2662" s="1">
        <v>44159</v>
      </c>
      <c r="B2662" s="14">
        <v>9.5380000000000003</v>
      </c>
      <c r="G2662">
        <f t="shared" si="297"/>
        <v>31281.672080843124</v>
      </c>
      <c r="H2662">
        <f t="shared" si="298"/>
        <v>30414.242619661949</v>
      </c>
      <c r="I2662" s="5">
        <f t="shared" si="296"/>
        <v>0</v>
      </c>
      <c r="J2662" s="6">
        <f>+H2662+SUM($B$4:$B$5)-SUM($F$15:F2662)</f>
        <v>31129.622619661928</v>
      </c>
      <c r="K2662" s="10">
        <f t="shared" si="299"/>
        <v>6.1498437928819705E-4</v>
      </c>
      <c r="L2662" s="10">
        <f>+H2662/SUM($F$15:F2662)-1</f>
        <v>0.18414220726886077</v>
      </c>
      <c r="M2662" s="14">
        <f t="shared" si="302"/>
        <v>0</v>
      </c>
      <c r="N2662" s="14">
        <f t="shared" si="300"/>
        <v>3188.7442461377723</v>
      </c>
      <c r="O2662" s="4">
        <f t="shared" si="301"/>
        <v>8.0547758043340743</v>
      </c>
      <c r="P2662" s="14">
        <f>+AVERAGEIF($C$15:C2662,"&lt;&gt;",$B$15:B2662)</f>
        <v>8.1630578512396692</v>
      </c>
    </row>
    <row r="2663" spans="1:16" x14ac:dyDescent="0.25">
      <c r="A2663" s="1">
        <v>44160</v>
      </c>
      <c r="B2663" s="14">
        <v>9.4760000000000009</v>
      </c>
      <c r="G2663">
        <f t="shared" si="297"/>
        <v>31078.331373251149</v>
      </c>
      <c r="H2663">
        <f t="shared" si="298"/>
        <v>30216.540476401409</v>
      </c>
      <c r="I2663" s="5">
        <f t="shared" si="296"/>
        <v>0</v>
      </c>
      <c r="J2663" s="6">
        <f>+H2663+SUM($B$4:$B$5)-SUM($F$15:F2663)</f>
        <v>30931.920476401388</v>
      </c>
      <c r="K2663" s="10">
        <f t="shared" si="299"/>
        <v>-6.3509328614754779E-3</v>
      </c>
      <c r="L2663" s="10">
        <f>+H2663/SUM($F$15:F2663)-1</f>
        <v>0.17644491047176802</v>
      </c>
      <c r="M2663" s="14">
        <f t="shared" si="302"/>
        <v>0</v>
      </c>
      <c r="N2663" s="14">
        <f t="shared" si="300"/>
        <v>3188.7442461377723</v>
      </c>
      <c r="O2663" s="4">
        <f t="shared" si="301"/>
        <v>8.0547758043340743</v>
      </c>
      <c r="P2663" s="14">
        <f>+AVERAGEIF($C$15:C2663,"&lt;&gt;",$B$15:B2663)</f>
        <v>8.1630578512396692</v>
      </c>
    </row>
    <row r="2664" spans="1:16" x14ac:dyDescent="0.25">
      <c r="A2664" s="1">
        <v>44161</v>
      </c>
      <c r="B2664" s="14">
        <v>9.52</v>
      </c>
      <c r="G2664">
        <f t="shared" si="297"/>
        <v>31222.637681864802</v>
      </c>
      <c r="H2664">
        <f t="shared" si="298"/>
        <v>30356.845223231463</v>
      </c>
      <c r="I2664" s="5">
        <f t="shared" si="296"/>
        <v>0</v>
      </c>
      <c r="J2664" s="6">
        <f>+H2664+SUM($B$4:$B$5)-SUM($F$15:F2664)</f>
        <v>31072.225223231439</v>
      </c>
      <c r="K2664" s="10">
        <f t="shared" si="299"/>
        <v>4.5359209731929973E-3</v>
      </c>
      <c r="L2664" s="10">
        <f>+H2664/SUM($F$15:F2664)-1</f>
        <v>0.18190750819873669</v>
      </c>
      <c r="M2664" s="14">
        <f t="shared" si="302"/>
        <v>0</v>
      </c>
      <c r="N2664" s="14">
        <f t="shared" si="300"/>
        <v>3188.7442461377723</v>
      </c>
      <c r="O2664" s="4">
        <f t="shared" si="301"/>
        <v>8.0547758043340743</v>
      </c>
      <c r="P2664" s="14">
        <f>+AVERAGEIF($C$15:C2664,"&lt;&gt;",$B$15:B2664)</f>
        <v>8.1630578512396692</v>
      </c>
    </row>
    <row r="2665" spans="1:16" x14ac:dyDescent="0.25">
      <c r="A2665" s="1">
        <v>44162</v>
      </c>
      <c r="B2665" s="14">
        <v>9.5210000000000008</v>
      </c>
      <c r="G2665">
        <f t="shared" si="297"/>
        <v>31225.917370696938</v>
      </c>
      <c r="H2665">
        <f t="shared" si="298"/>
        <v>30360.033967477608</v>
      </c>
      <c r="I2665" s="5">
        <f t="shared" si="296"/>
        <v>0</v>
      </c>
      <c r="J2665" s="6">
        <f>+H2665+SUM($B$4:$B$5)-SUM($F$15:F2665)</f>
        <v>31075.413967477583</v>
      </c>
      <c r="K2665" s="10">
        <f t="shared" si="299"/>
        <v>1.0262362039514805E-4</v>
      </c>
      <c r="L2665" s="10">
        <f>+H2665/SUM($F$15:F2665)-1</f>
        <v>0.18203165814707734</v>
      </c>
      <c r="M2665" s="14">
        <f t="shared" si="302"/>
        <v>0</v>
      </c>
      <c r="N2665" s="14">
        <f t="shared" si="300"/>
        <v>3188.7442461377723</v>
      </c>
      <c r="O2665" s="4">
        <f t="shared" si="301"/>
        <v>8.0547758043340743</v>
      </c>
      <c r="P2665" s="14">
        <f>+AVERAGEIF($C$15:C2665,"&lt;&gt;",$B$15:B2665)</f>
        <v>8.1630578512396692</v>
      </c>
    </row>
    <row r="2666" spans="1:16" x14ac:dyDescent="0.25">
      <c r="A2666" s="1">
        <v>44165</v>
      </c>
      <c r="B2666" s="14">
        <v>9.3309999999999995</v>
      </c>
      <c r="G2666">
        <f t="shared" si="297"/>
        <v>30602.776492592489</v>
      </c>
      <c r="H2666">
        <f t="shared" si="298"/>
        <v>29754.172560711431</v>
      </c>
      <c r="I2666" s="5">
        <f t="shared" si="296"/>
        <v>0</v>
      </c>
      <c r="J2666" s="6">
        <f>+H2666+SUM($B$4:$B$5)-SUM($F$15:F2666)</f>
        <v>30469.552560711414</v>
      </c>
      <c r="K2666" s="10">
        <f t="shared" si="299"/>
        <v>-1.9496487074966762E-2</v>
      </c>
      <c r="L2666" s="10">
        <f>+H2666/SUM($F$15:F2666)-1</f>
        <v>0.15844316796243851</v>
      </c>
      <c r="M2666" s="14">
        <f t="shared" si="302"/>
        <v>0</v>
      </c>
      <c r="N2666" s="14">
        <f t="shared" si="300"/>
        <v>3188.7442461377723</v>
      </c>
      <c r="O2666" s="4">
        <f t="shared" si="301"/>
        <v>8.0547758043340743</v>
      </c>
      <c r="P2666" s="14">
        <f>+AVERAGEIF($C$15:C2666,"&lt;&gt;",$B$15:B2666)</f>
        <v>8.1630578512396692</v>
      </c>
    </row>
    <row r="2667" spans="1:16" x14ac:dyDescent="0.25">
      <c r="A2667" s="1">
        <v>44166</v>
      </c>
      <c r="B2667" s="14">
        <v>9.3989999999999991</v>
      </c>
      <c r="G2667">
        <f t="shared" si="297"/>
        <v>30825.795333177237</v>
      </c>
      <c r="H2667">
        <f t="shared" si="298"/>
        <v>29971.007169448796</v>
      </c>
      <c r="I2667" s="5">
        <f t="shared" si="296"/>
        <v>0</v>
      </c>
      <c r="J2667" s="6">
        <f>+H2667+SUM($B$4:$B$5)-SUM($F$15:F2667)</f>
        <v>30686.387169448779</v>
      </c>
      <c r="K2667" s="10">
        <f t="shared" si="299"/>
        <v>7.1164356058499578E-3</v>
      </c>
      <c r="L2667" s="10">
        <f>+H2667/SUM($F$15:F2667)-1</f>
        <v>0.16688536444957225</v>
      </c>
      <c r="M2667" s="14">
        <f t="shared" si="302"/>
        <v>0</v>
      </c>
      <c r="N2667" s="14">
        <f t="shared" si="300"/>
        <v>3188.7442461377723</v>
      </c>
      <c r="O2667" s="4">
        <f t="shared" si="301"/>
        <v>8.0547758043340743</v>
      </c>
      <c r="P2667" s="14">
        <f>+AVERAGEIF($C$15:C2667,"&lt;&gt;",$B$15:B2667)</f>
        <v>8.1630578512396692</v>
      </c>
    </row>
    <row r="2668" spans="1:16" x14ac:dyDescent="0.25">
      <c r="A2668" s="1">
        <v>44167</v>
      </c>
      <c r="B2668" s="14">
        <v>9.4190000000000005</v>
      </c>
      <c r="G2668">
        <f t="shared" si="297"/>
        <v>30891.389109819818</v>
      </c>
      <c r="H2668">
        <f t="shared" si="298"/>
        <v>30034.782054371557</v>
      </c>
      <c r="I2668" s="5">
        <f t="shared" si="296"/>
        <v>0</v>
      </c>
      <c r="J2668" s="6">
        <f>+H2668+SUM($B$4:$B$5)-SUM($F$15:F2668)</f>
        <v>30750.162054371536</v>
      </c>
      <c r="K2668" s="10">
        <f t="shared" si="299"/>
        <v>2.0782793546401113E-3</v>
      </c>
      <c r="L2668" s="10">
        <f>+H2668/SUM($F$15:F2668)-1</f>
        <v>0.16936836341637651</v>
      </c>
      <c r="M2668" s="14">
        <f t="shared" si="302"/>
        <v>0</v>
      </c>
      <c r="N2668" s="14">
        <f t="shared" si="300"/>
        <v>3188.7442461377723</v>
      </c>
      <c r="O2668" s="4">
        <f t="shared" si="301"/>
        <v>8.0547758043340743</v>
      </c>
      <c r="P2668" s="14">
        <f>+AVERAGEIF($C$15:C2668,"&lt;&gt;",$B$15:B2668)</f>
        <v>8.1630578512396692</v>
      </c>
    </row>
    <row r="2669" spans="1:16" x14ac:dyDescent="0.25">
      <c r="A2669" s="1">
        <v>44168</v>
      </c>
      <c r="B2669" s="14">
        <v>9.4369999999999994</v>
      </c>
      <c r="G2669">
        <f t="shared" si="297"/>
        <v>30950.423508798132</v>
      </c>
      <c r="H2669">
        <f t="shared" si="298"/>
        <v>30092.179450802036</v>
      </c>
      <c r="I2669" s="5">
        <f t="shared" si="296"/>
        <v>0</v>
      </c>
      <c r="J2669" s="6">
        <f>+H2669+SUM($B$4:$B$5)-SUM($F$15:F2669)</f>
        <v>30807.559450802019</v>
      </c>
      <c r="K2669" s="10">
        <f t="shared" si="299"/>
        <v>1.8665721607904473E-3</v>
      </c>
      <c r="L2669" s="10">
        <f>+H2669/SUM($F$15:F2669)-1</f>
        <v>0.17160306248650015</v>
      </c>
      <c r="M2669" s="14">
        <f t="shared" si="302"/>
        <v>0</v>
      </c>
      <c r="N2669" s="14">
        <f t="shared" si="300"/>
        <v>3188.7442461377723</v>
      </c>
      <c r="O2669" s="4">
        <f t="shared" si="301"/>
        <v>8.0547758043340743</v>
      </c>
      <c r="P2669" s="14">
        <f>+AVERAGEIF($C$15:C2669,"&lt;&gt;",$B$15:B2669)</f>
        <v>8.1630578512396692</v>
      </c>
    </row>
    <row r="2670" spans="1:16" x14ac:dyDescent="0.25">
      <c r="A2670" s="1">
        <v>44169</v>
      </c>
      <c r="B2670" s="14">
        <v>9.5459999999999994</v>
      </c>
      <c r="G2670">
        <f t="shared" si="297"/>
        <v>31307.909591500156</v>
      </c>
      <c r="H2670">
        <f t="shared" si="298"/>
        <v>30439.752573631053</v>
      </c>
      <c r="I2670" s="5">
        <f t="shared" si="296"/>
        <v>0</v>
      </c>
      <c r="J2670" s="6">
        <f>+H2670+SUM($B$4:$B$5)-SUM($F$15:F2670)</f>
        <v>31155.132573631028</v>
      </c>
      <c r="K2670" s="10">
        <f t="shared" si="299"/>
        <v>1.1282072615458771E-2</v>
      </c>
      <c r="L2670" s="10">
        <f>+H2670/SUM($F$15:F2670)-1</f>
        <v>0.18513540685558239</v>
      </c>
      <c r="M2670" s="14">
        <f t="shared" si="302"/>
        <v>0</v>
      </c>
      <c r="N2670" s="14">
        <f t="shared" si="300"/>
        <v>3188.7442461377723</v>
      </c>
      <c r="O2670" s="4">
        <f t="shared" si="301"/>
        <v>8.0547758043340743</v>
      </c>
      <c r="P2670" s="14">
        <f>+AVERAGEIF($C$15:C2670,"&lt;&gt;",$B$15:B2670)</f>
        <v>8.1630578512396692</v>
      </c>
    </row>
    <row r="2671" spans="1:16" x14ac:dyDescent="0.25">
      <c r="A2671" s="1">
        <v>44172</v>
      </c>
      <c r="B2671" s="14">
        <v>9.57</v>
      </c>
      <c r="G2671">
        <f t="shared" si="297"/>
        <v>31386.622123471243</v>
      </c>
      <c r="H2671">
        <f t="shared" si="298"/>
        <v>30516.28243553836</v>
      </c>
      <c r="I2671" s="5">
        <f t="shared" si="296"/>
        <v>0</v>
      </c>
      <c r="J2671" s="6">
        <f>+H2671+SUM($B$4:$B$5)-SUM($F$15:F2671)</f>
        <v>31231.662435538343</v>
      </c>
      <c r="K2671" s="10">
        <f t="shared" si="299"/>
        <v>2.4564126545263409E-3</v>
      </c>
      <c r="L2671" s="10">
        <f>+H2671/SUM($F$15:F2671)-1</f>
        <v>0.18811500561574723</v>
      </c>
      <c r="M2671" s="14">
        <f t="shared" si="302"/>
        <v>0</v>
      </c>
      <c r="N2671" s="14">
        <f t="shared" si="300"/>
        <v>3188.7442461377723</v>
      </c>
      <c r="O2671" s="4">
        <f t="shared" si="301"/>
        <v>8.0547758043340743</v>
      </c>
      <c r="P2671" s="14">
        <f>+AVERAGEIF($C$15:C2671,"&lt;&gt;",$B$15:B2671)</f>
        <v>8.1630578512396692</v>
      </c>
    </row>
    <row r="2672" spans="1:16" x14ac:dyDescent="0.25">
      <c r="A2672" s="1">
        <v>44174</v>
      </c>
      <c r="B2672" s="14">
        <v>9.5909999999999993</v>
      </c>
      <c r="G2672">
        <f t="shared" si="297"/>
        <v>31455.495588945942</v>
      </c>
      <c r="H2672">
        <f t="shared" si="298"/>
        <v>30583.246064707251</v>
      </c>
      <c r="I2672" s="5">
        <f t="shared" si="296"/>
        <v>0</v>
      </c>
      <c r="J2672" s="6">
        <f>+H2672+SUM($B$4:$B$5)-SUM($F$15:F2672)</f>
        <v>31298.62606470723</v>
      </c>
      <c r="K2672" s="10">
        <f t="shared" si="299"/>
        <v>2.1440942923578454E-3</v>
      </c>
      <c r="L2672" s="10">
        <f>+H2672/SUM($F$15:F2672)-1</f>
        <v>0.19072215453089147</v>
      </c>
      <c r="M2672" s="14">
        <f t="shared" si="302"/>
        <v>0</v>
      </c>
      <c r="N2672" s="14">
        <f t="shared" si="300"/>
        <v>3188.7442461377723</v>
      </c>
      <c r="O2672" s="4">
        <f t="shared" si="301"/>
        <v>8.0547758043340743</v>
      </c>
      <c r="P2672" s="14">
        <f>+AVERAGEIF($C$15:C2672,"&lt;&gt;",$B$15:B2672)</f>
        <v>8.1630578512396692</v>
      </c>
    </row>
    <row r="2673" spans="1:16" x14ac:dyDescent="0.25">
      <c r="A2673" s="1">
        <v>44175</v>
      </c>
      <c r="B2673" s="14">
        <v>9.5570000000000004</v>
      </c>
      <c r="G2673">
        <f t="shared" si="297"/>
        <v>31343.98616865357</v>
      </c>
      <c r="H2673">
        <f t="shared" si="298"/>
        <v>30474.828760338569</v>
      </c>
      <c r="I2673" s="5">
        <f t="shared" si="296"/>
        <v>0</v>
      </c>
      <c r="J2673" s="6">
        <f>+H2673+SUM($B$4:$B$5)-SUM($F$15:F2673)</f>
        <v>31190.208760338548</v>
      </c>
      <c r="K2673" s="10">
        <f t="shared" si="299"/>
        <v>-3.4639636942701557E-3</v>
      </c>
      <c r="L2673" s="10">
        <f>+H2673/SUM($F$15:F2673)-1</f>
        <v>0.18650105628732461</v>
      </c>
      <c r="M2673" s="14">
        <f t="shared" si="302"/>
        <v>0</v>
      </c>
      <c r="N2673" s="14">
        <f t="shared" si="300"/>
        <v>3188.7442461377723</v>
      </c>
      <c r="O2673" s="4">
        <f t="shared" si="301"/>
        <v>8.0547758043340743</v>
      </c>
      <c r="P2673" s="14">
        <f>+AVERAGEIF($C$15:C2673,"&lt;&gt;",$B$15:B2673)</f>
        <v>8.1630578512396692</v>
      </c>
    </row>
    <row r="2674" spans="1:16" x14ac:dyDescent="0.25">
      <c r="A2674" s="1">
        <v>44176</v>
      </c>
      <c r="B2674" s="14">
        <v>9.5709999999999997</v>
      </c>
      <c r="G2674">
        <f t="shared" si="297"/>
        <v>31389.901812303371</v>
      </c>
      <c r="H2674">
        <f t="shared" si="298"/>
        <v>30519.471179784498</v>
      </c>
      <c r="I2674" s="5">
        <f t="shared" si="296"/>
        <v>0</v>
      </c>
      <c r="J2674" s="6">
        <f>+H2674+SUM($B$4:$B$5)-SUM($F$15:F2674)</f>
        <v>31234.851179784473</v>
      </c>
      <c r="K2674" s="10">
        <f t="shared" si="299"/>
        <v>1.4312959489610755E-3</v>
      </c>
      <c r="L2674" s="10">
        <f>+H2674/SUM($F$15:F2674)-1</f>
        <v>0.18823915556408743</v>
      </c>
      <c r="M2674" s="14">
        <f t="shared" si="302"/>
        <v>0</v>
      </c>
      <c r="N2674" s="14">
        <f t="shared" si="300"/>
        <v>3188.7442461377723</v>
      </c>
      <c r="O2674" s="4">
        <f t="shared" si="301"/>
        <v>8.0547758043340743</v>
      </c>
      <c r="P2674" s="14">
        <f>+AVERAGEIF($C$15:C2674,"&lt;&gt;",$B$15:B2674)</f>
        <v>8.1630578512396692</v>
      </c>
    </row>
    <row r="2675" spans="1:16" x14ac:dyDescent="0.25">
      <c r="A2675" s="1">
        <v>44179</v>
      </c>
      <c r="B2675" s="14">
        <v>9.51</v>
      </c>
      <c r="G2675">
        <f t="shared" si="297"/>
        <v>31189.840793543521</v>
      </c>
      <c r="H2675">
        <f t="shared" si="298"/>
        <v>30324.957780770092</v>
      </c>
      <c r="I2675" s="5">
        <f t="shared" si="296"/>
        <v>0</v>
      </c>
      <c r="J2675" s="6">
        <f>+H2675+SUM($B$4:$B$5)-SUM($F$15:F2675)</f>
        <v>31040.337780770071</v>
      </c>
      <c r="K2675" s="10">
        <f t="shared" si="299"/>
        <v>-6.227447599951863E-3</v>
      </c>
      <c r="L2675" s="10">
        <f>+H2675/SUM($F$15:F2675)-1</f>
        <v>0.18066600871533489</v>
      </c>
      <c r="M2675" s="14">
        <f t="shared" si="302"/>
        <v>0</v>
      </c>
      <c r="N2675" s="14">
        <f t="shared" si="300"/>
        <v>3188.7442461377723</v>
      </c>
      <c r="O2675" s="4">
        <f t="shared" si="301"/>
        <v>8.0547758043340743</v>
      </c>
      <c r="P2675" s="14">
        <f>+AVERAGEIF($C$15:C2675,"&lt;&gt;",$B$15:B2675)</f>
        <v>8.1630578512396692</v>
      </c>
    </row>
    <row r="2676" spans="1:16" x14ac:dyDescent="0.25">
      <c r="A2676" s="1">
        <v>44180</v>
      </c>
      <c r="B2676" s="14">
        <v>9.4870000000000001</v>
      </c>
      <c r="G2676">
        <f t="shared" si="297"/>
        <v>31114.407950404562</v>
      </c>
      <c r="H2676">
        <f t="shared" si="298"/>
        <v>30251.616663108922</v>
      </c>
      <c r="I2676" s="5">
        <f t="shared" si="296"/>
        <v>0</v>
      </c>
      <c r="J2676" s="6">
        <f>+H2676+SUM($B$4:$B$5)-SUM($F$15:F2676)</f>
        <v>30966.996663108901</v>
      </c>
      <c r="K2676" s="10">
        <f t="shared" si="299"/>
        <v>-2.3627680271767204E-3</v>
      </c>
      <c r="L2676" s="10">
        <f>+H2676/SUM($F$15:F2676)-1</f>
        <v>0.17781055990351025</v>
      </c>
      <c r="M2676" s="14">
        <f t="shared" si="302"/>
        <v>0</v>
      </c>
      <c r="N2676" s="14">
        <f t="shared" si="300"/>
        <v>3188.7442461377723</v>
      </c>
      <c r="O2676" s="4">
        <f t="shared" si="301"/>
        <v>8.0547758043340743</v>
      </c>
      <c r="P2676" s="14">
        <f>+AVERAGEIF($C$15:C2676,"&lt;&gt;",$B$15:B2676)</f>
        <v>8.1630578512396692</v>
      </c>
    </row>
    <row r="2677" spans="1:16" x14ac:dyDescent="0.25">
      <c r="A2677" s="1">
        <v>44181</v>
      </c>
      <c r="B2677" s="14">
        <v>9.5359999999999996</v>
      </c>
      <c r="G2677">
        <f t="shared" si="297"/>
        <v>31275.112703178867</v>
      </c>
      <c r="H2677">
        <f t="shared" si="298"/>
        <v>30407.86513116967</v>
      </c>
      <c r="I2677" s="5">
        <f t="shared" si="296"/>
        <v>0</v>
      </c>
      <c r="J2677" s="6">
        <f>+H2677+SUM($B$4:$B$5)-SUM($F$15:F2677)</f>
        <v>31123.245131169653</v>
      </c>
      <c r="K2677" s="10">
        <f t="shared" si="299"/>
        <v>5.045644876724209E-3</v>
      </c>
      <c r="L2677" s="10">
        <f>+H2677/SUM($F$15:F2677)-1</f>
        <v>0.18389390737218014</v>
      </c>
      <c r="M2677" s="14">
        <f t="shared" si="302"/>
        <v>0</v>
      </c>
      <c r="N2677" s="14">
        <f t="shared" si="300"/>
        <v>3188.7442461377723</v>
      </c>
      <c r="O2677" s="4">
        <f t="shared" si="301"/>
        <v>8.0547758043340743</v>
      </c>
      <c r="P2677" s="14">
        <f>+AVERAGEIF($C$15:C2677,"&lt;&gt;",$B$15:B2677)</f>
        <v>8.1630578512396692</v>
      </c>
    </row>
    <row r="2678" spans="1:16" x14ac:dyDescent="0.25">
      <c r="A2678" s="1">
        <v>44182</v>
      </c>
      <c r="B2678" s="14">
        <v>9.58</v>
      </c>
      <c r="G2678">
        <f t="shared" si="297"/>
        <v>31419.419011792532</v>
      </c>
      <c r="H2678">
        <f t="shared" si="298"/>
        <v>30548.169877999735</v>
      </c>
      <c r="I2678" s="5">
        <f t="shared" si="296"/>
        <v>0</v>
      </c>
      <c r="J2678" s="6">
        <f>+H2678+SUM($B$4:$B$5)-SUM($F$15:F2678)</f>
        <v>31263.549877999718</v>
      </c>
      <c r="K2678" s="10">
        <f t="shared" si="299"/>
        <v>4.5080371998083013E-3</v>
      </c>
      <c r="L2678" s="10">
        <f>+H2678/SUM($F$15:F2678)-1</f>
        <v>0.18935650509914925</v>
      </c>
      <c r="M2678" s="14">
        <f t="shared" si="302"/>
        <v>0</v>
      </c>
      <c r="N2678" s="14">
        <f t="shared" si="300"/>
        <v>3188.7442461377723</v>
      </c>
      <c r="O2678" s="4">
        <f t="shared" si="301"/>
        <v>8.0547758043340743</v>
      </c>
      <c r="P2678" s="14">
        <f>+AVERAGEIF($C$15:C2678,"&lt;&gt;",$B$15:B2678)</f>
        <v>8.1630578512396692</v>
      </c>
    </row>
    <row r="2679" spans="1:16" x14ac:dyDescent="0.25">
      <c r="A2679" s="1">
        <v>44183</v>
      </c>
      <c r="B2679" s="14">
        <v>9.5739999999999998</v>
      </c>
      <c r="G2679">
        <f t="shared" si="297"/>
        <v>31399.740878799759</v>
      </c>
      <c r="H2679">
        <f t="shared" si="298"/>
        <v>30529.03741252291</v>
      </c>
      <c r="I2679" s="5">
        <f t="shared" si="296"/>
        <v>0</v>
      </c>
      <c r="J2679" s="6">
        <f>+H2679+SUM($B$4:$B$5)-SUM($F$15:F2679)</f>
        <v>31244.417412522893</v>
      </c>
      <c r="K2679" s="10">
        <f t="shared" si="299"/>
        <v>-6.1197354591802089E-4</v>
      </c>
      <c r="L2679" s="10">
        <f>+H2679/SUM($F$15:F2679)-1</f>
        <v>0.18861160540910804</v>
      </c>
      <c r="M2679" s="14">
        <f t="shared" si="302"/>
        <v>0</v>
      </c>
      <c r="N2679" s="14">
        <f t="shared" si="300"/>
        <v>3188.7442461377723</v>
      </c>
      <c r="O2679" s="4">
        <f t="shared" si="301"/>
        <v>8.0547758043340743</v>
      </c>
      <c r="P2679" s="14">
        <f>+AVERAGEIF($C$15:C2679,"&lt;&gt;",$B$15:B2679)</f>
        <v>8.1630578512396692</v>
      </c>
    </row>
    <row r="2680" spans="1:16" x14ac:dyDescent="0.25">
      <c r="A2680" s="1">
        <v>44186</v>
      </c>
      <c r="B2680" s="14">
        <v>9.5020000000000007</v>
      </c>
      <c r="G2680">
        <f t="shared" si="297"/>
        <v>31163.603282886499</v>
      </c>
      <c r="H2680">
        <f t="shared" si="298"/>
        <v>30299.447826800995</v>
      </c>
      <c r="I2680" s="5">
        <f t="shared" si="296"/>
        <v>0</v>
      </c>
      <c r="J2680" s="6">
        <f>+H2680+SUM($B$4:$B$5)-SUM($F$15:F2680)</f>
        <v>31014.827826800978</v>
      </c>
      <c r="K2680" s="10">
        <f t="shared" si="299"/>
        <v>-7.3481794424463676E-3</v>
      </c>
      <c r="L2680" s="10">
        <f>+H2680/SUM($F$15:F2680)-1</f>
        <v>0.1796728091286135</v>
      </c>
      <c r="M2680" s="14">
        <f t="shared" si="302"/>
        <v>0</v>
      </c>
      <c r="N2680" s="14">
        <f t="shared" si="300"/>
        <v>3188.7442461377723</v>
      </c>
      <c r="O2680" s="4">
        <f t="shared" si="301"/>
        <v>8.0547758043340743</v>
      </c>
      <c r="P2680" s="14">
        <f>+AVERAGEIF($C$15:C2680,"&lt;&gt;",$B$15:B2680)</f>
        <v>8.1630578512396692</v>
      </c>
    </row>
    <row r="2681" spans="1:16" x14ac:dyDescent="0.25">
      <c r="A2681" s="1">
        <v>44187</v>
      </c>
      <c r="B2681" s="14">
        <v>9.4320000000000004</v>
      </c>
      <c r="G2681">
        <f t="shared" si="297"/>
        <v>30934.025064637492</v>
      </c>
      <c r="H2681">
        <f t="shared" si="298"/>
        <v>30076.235729571348</v>
      </c>
      <c r="I2681" s="5">
        <f t="shared" si="296"/>
        <v>0</v>
      </c>
      <c r="J2681" s="6">
        <f>+H2681+SUM($B$4:$B$5)-SUM($F$15:F2681)</f>
        <v>30791.615729571324</v>
      </c>
      <c r="K2681" s="10">
        <f t="shared" si="299"/>
        <v>-7.1969478107748452E-3</v>
      </c>
      <c r="L2681" s="10">
        <f>+H2681/SUM($F$15:F2681)-1</f>
        <v>0.17098231274479914</v>
      </c>
      <c r="M2681" s="14">
        <f t="shared" si="302"/>
        <v>0</v>
      </c>
      <c r="N2681" s="14">
        <f t="shared" si="300"/>
        <v>3188.7442461377723</v>
      </c>
      <c r="O2681" s="4">
        <f t="shared" si="301"/>
        <v>8.0547758043340743</v>
      </c>
      <c r="P2681" s="14">
        <f>+AVERAGEIF($C$15:C2681,"&lt;&gt;",$B$15:B2681)</f>
        <v>8.1630578512396692</v>
      </c>
    </row>
    <row r="2682" spans="1:16" x14ac:dyDescent="0.25">
      <c r="A2682" s="1">
        <v>44188</v>
      </c>
      <c r="B2682" s="14">
        <v>9.49</v>
      </c>
      <c r="G2682">
        <f t="shared" si="297"/>
        <v>31124.247016900954</v>
      </c>
      <c r="H2682">
        <f t="shared" si="298"/>
        <v>30261.182895847338</v>
      </c>
      <c r="I2682" s="5">
        <f t="shared" si="296"/>
        <v>0</v>
      </c>
      <c r="J2682" s="6">
        <f>+H2682+SUM($B$4:$B$5)-SUM($F$15:F2682)</f>
        <v>30976.562895847313</v>
      </c>
      <c r="K2682" s="10">
        <f t="shared" si="299"/>
        <v>6.0064131710493296E-3</v>
      </c>
      <c r="L2682" s="10">
        <f>+H2682/SUM($F$15:F2682)-1</f>
        <v>0.17818300974853107</v>
      </c>
      <c r="M2682" s="14">
        <f t="shared" si="302"/>
        <v>0</v>
      </c>
      <c r="N2682" s="14">
        <f t="shared" si="300"/>
        <v>3188.7442461377723</v>
      </c>
      <c r="O2682" s="4">
        <f t="shared" si="301"/>
        <v>8.0547758043340743</v>
      </c>
      <c r="P2682" s="14">
        <f>+AVERAGEIF($C$15:C2682,"&lt;&gt;",$B$15:B2682)</f>
        <v>8.1630578512396692</v>
      </c>
    </row>
    <row r="2683" spans="1:16" x14ac:dyDescent="0.25">
      <c r="A2683" s="1">
        <v>44189</v>
      </c>
      <c r="B2683" s="14">
        <v>9.4740000000000002</v>
      </c>
      <c r="G2683">
        <f t="shared" si="297"/>
        <v>31071.771995586896</v>
      </c>
      <c r="H2683">
        <f t="shared" si="298"/>
        <v>30210.162987909134</v>
      </c>
      <c r="I2683" s="5">
        <f t="shared" si="296"/>
        <v>0</v>
      </c>
      <c r="J2683" s="6">
        <f>+H2683+SUM($B$4:$B$5)-SUM($F$15:F2683)</f>
        <v>30925.542987909113</v>
      </c>
      <c r="K2683" s="10">
        <f t="shared" si="299"/>
        <v>-1.6470487093660502E-3</v>
      </c>
      <c r="L2683" s="10">
        <f>+H2683/SUM($F$15:F2683)-1</f>
        <v>0.17619661057508762</v>
      </c>
      <c r="M2683" s="14">
        <f t="shared" si="302"/>
        <v>0</v>
      </c>
      <c r="N2683" s="14">
        <f t="shared" si="300"/>
        <v>3188.7442461377723</v>
      </c>
      <c r="O2683" s="4">
        <f t="shared" si="301"/>
        <v>8.0547758043340743</v>
      </c>
      <c r="P2683" s="14">
        <f>+AVERAGEIF($C$15:C2683,"&lt;&gt;",$B$15:B2683)</f>
        <v>8.1630578512396692</v>
      </c>
    </row>
    <row r="2684" spans="1:16" x14ac:dyDescent="0.25">
      <c r="A2684" s="1">
        <v>44195</v>
      </c>
      <c r="B2684" s="14">
        <v>9.609</v>
      </c>
      <c r="G2684">
        <f t="shared" si="297"/>
        <v>31514.529987924263</v>
      </c>
      <c r="H2684">
        <f t="shared" si="298"/>
        <v>30640.64346113773</v>
      </c>
      <c r="I2684" s="5">
        <f t="shared" si="296"/>
        <v>0</v>
      </c>
      <c r="J2684" s="6">
        <f>+H2684+SUM($B$4:$B$5)-SUM($F$15:F2684)</f>
        <v>31356.023461137713</v>
      </c>
      <c r="K2684" s="10">
        <f t="shared" si="299"/>
        <v>1.3919900239000027E-2</v>
      </c>
      <c r="L2684" s="10">
        <f>+H2684/SUM($F$15:F2684)-1</f>
        <v>0.19295685360101511</v>
      </c>
      <c r="M2684" s="14">
        <f t="shared" si="302"/>
        <v>0</v>
      </c>
      <c r="N2684" s="14">
        <f t="shared" si="300"/>
        <v>3188.7442461377723</v>
      </c>
      <c r="O2684" s="4">
        <f t="shared" si="301"/>
        <v>8.0547758043340743</v>
      </c>
      <c r="P2684" s="14">
        <f>+AVERAGEIF($C$15:C2684,"&lt;&gt;",$B$15:B2684)</f>
        <v>8.1630578512396692</v>
      </c>
    </row>
    <row r="2685" spans="1:16" x14ac:dyDescent="0.25">
      <c r="A2685" s="1">
        <v>44196</v>
      </c>
      <c r="B2685" s="14">
        <v>9.6199999999999992</v>
      </c>
      <c r="G2685">
        <f t="shared" si="297"/>
        <v>31550.60656507768</v>
      </c>
      <c r="H2685">
        <f t="shared" si="298"/>
        <v>30675.719647845246</v>
      </c>
      <c r="I2685" s="5">
        <f t="shared" si="296"/>
        <v>0</v>
      </c>
      <c r="J2685" s="6">
        <f>+H2685+SUM($B$4:$B$5)-SUM($F$15:F2685)</f>
        <v>31391.099647845225</v>
      </c>
      <c r="K2685" s="10">
        <f t="shared" si="299"/>
        <v>1.1186426987779274E-3</v>
      </c>
      <c r="L2685" s="10">
        <f>+H2685/SUM($F$15:F2685)-1</f>
        <v>0.19432250303275733</v>
      </c>
      <c r="M2685" s="14">
        <f t="shared" si="302"/>
        <v>0</v>
      </c>
      <c r="N2685" s="14">
        <f t="shared" si="300"/>
        <v>3188.7442461377723</v>
      </c>
      <c r="O2685" s="4">
        <f t="shared" si="301"/>
        <v>8.0547758043340743</v>
      </c>
      <c r="P2685" s="14">
        <f>+AVERAGEIF($C$15:C2685,"&lt;&gt;",$B$15:B2685)</f>
        <v>8.1630578512396692</v>
      </c>
    </row>
    <row r="2686" spans="1:16" x14ac:dyDescent="0.25">
      <c r="A2686" s="1">
        <v>44200</v>
      </c>
      <c r="B2686" s="14">
        <v>9.6859999999999999</v>
      </c>
      <c r="G2686">
        <f t="shared" si="297"/>
        <v>31767.066027998175</v>
      </c>
      <c r="H2686">
        <f t="shared" si="298"/>
        <v>30886.176768090339</v>
      </c>
      <c r="I2686" s="5">
        <f t="shared" si="296"/>
        <v>0</v>
      </c>
      <c r="J2686" s="6">
        <f>+H2686+SUM($B$4:$B$5)-SUM($F$15:F2686)</f>
        <v>31601.556768090322</v>
      </c>
      <c r="K2686" s="10">
        <f t="shared" si="299"/>
        <v>6.7043564133166811E-3</v>
      </c>
      <c r="L2686" s="10">
        <f>+H2686/SUM($F$15:F2686)-1</f>
        <v>0.20251639962321089</v>
      </c>
      <c r="M2686" s="14">
        <f t="shared" si="302"/>
        <v>0</v>
      </c>
      <c r="N2686" s="14">
        <f t="shared" si="300"/>
        <v>3188.7442461377723</v>
      </c>
      <c r="O2686" s="4">
        <f t="shared" si="301"/>
        <v>8.0547758043340743</v>
      </c>
      <c r="P2686" s="14">
        <f>+AVERAGEIF($C$15:C2686,"&lt;&gt;",$B$15:B2686)</f>
        <v>8.1630578512396692</v>
      </c>
    </row>
    <row r="2687" spans="1:16" x14ac:dyDescent="0.25">
      <c r="A2687" s="1">
        <v>44201</v>
      </c>
      <c r="B2687" s="14">
        <v>9.8040000000000003</v>
      </c>
      <c r="G2687">
        <f t="shared" si="297"/>
        <v>32154.069310189359</v>
      </c>
      <c r="H2687">
        <f t="shared" si="298"/>
        <v>31262.448589134598</v>
      </c>
      <c r="I2687" s="5">
        <f t="shared" si="296"/>
        <v>0</v>
      </c>
      <c r="J2687" s="6">
        <f>+H2687+SUM($B$4:$B$5)-SUM($F$15:F2687)</f>
        <v>31977.828589134577</v>
      </c>
      <c r="K2687" s="10">
        <f t="shared" si="299"/>
        <v>1.1906749525206761E-2</v>
      </c>
      <c r="L2687" s="10">
        <f>+H2687/SUM($F$15:F2687)-1</f>
        <v>0.21716609352735494</v>
      </c>
      <c r="M2687" s="14">
        <f t="shared" si="302"/>
        <v>0</v>
      </c>
      <c r="N2687" s="14">
        <f t="shared" si="300"/>
        <v>3188.7442461377723</v>
      </c>
      <c r="O2687" s="4">
        <f t="shared" si="301"/>
        <v>8.0547758043340743</v>
      </c>
      <c r="P2687" s="14">
        <f>+AVERAGEIF($C$15:C2687,"&lt;&gt;",$B$15:B2687)</f>
        <v>8.1630578512396692</v>
      </c>
    </row>
    <row r="2688" spans="1:16" x14ac:dyDescent="0.25">
      <c r="A2688" s="1">
        <v>44203</v>
      </c>
      <c r="B2688" s="14">
        <v>9.8970000000000002</v>
      </c>
      <c r="G2688">
        <f t="shared" si="297"/>
        <v>32459.080371577322</v>
      </c>
      <c r="H2688">
        <f t="shared" si="298"/>
        <v>31559.001804025407</v>
      </c>
      <c r="I2688" s="5">
        <f t="shared" si="296"/>
        <v>0</v>
      </c>
      <c r="J2688" s="6">
        <f>+H2688+SUM($B$4:$B$5)-SUM($F$15:F2688)</f>
        <v>32274.381804025386</v>
      </c>
      <c r="K2688" s="10">
        <f t="shared" si="299"/>
        <v>9.2737133187201781E-3</v>
      </c>
      <c r="L2688" s="10">
        <f>+H2688/SUM($F$15:F2688)-1</f>
        <v>0.22871203872299373</v>
      </c>
      <c r="M2688" s="14">
        <f t="shared" si="302"/>
        <v>0</v>
      </c>
      <c r="N2688" s="14">
        <f t="shared" si="300"/>
        <v>3188.7442461377723</v>
      </c>
      <c r="O2688" s="4">
        <f t="shared" si="301"/>
        <v>8.0547758043340743</v>
      </c>
      <c r="P2688" s="14">
        <f>+AVERAGEIF($C$15:C2688,"&lt;&gt;",$B$15:B2688)</f>
        <v>8.1630578512396692</v>
      </c>
    </row>
    <row r="2689" spans="1:16" x14ac:dyDescent="0.25">
      <c r="A2689" s="1">
        <v>44204</v>
      </c>
      <c r="B2689" s="14">
        <v>10.106999999999999</v>
      </c>
      <c r="G2689">
        <f t="shared" si="297"/>
        <v>33147.815026324337</v>
      </c>
      <c r="H2689">
        <f t="shared" si="298"/>
        <v>32228.638095714334</v>
      </c>
      <c r="I2689" s="5">
        <f t="shared" si="296"/>
        <v>0</v>
      </c>
      <c r="J2689" s="6">
        <f>+H2689+SUM($B$4:$B$5)-SUM($F$15:F2689)</f>
        <v>32944.018095714317</v>
      </c>
      <c r="K2689" s="10">
        <f t="shared" si="299"/>
        <v>2.0748229842326937E-2</v>
      </c>
      <c r="L2689" s="10">
        <f>+H2689/SUM($F$15:F2689)-1</f>
        <v>0.25478352787443637</v>
      </c>
      <c r="M2689" s="14">
        <f t="shared" si="302"/>
        <v>0</v>
      </c>
      <c r="N2689" s="14">
        <f t="shared" si="300"/>
        <v>3188.7442461377723</v>
      </c>
      <c r="O2689" s="4">
        <f t="shared" si="301"/>
        <v>8.0547758043340743</v>
      </c>
      <c r="P2689" s="14">
        <f>+AVERAGEIF($C$15:C2689,"&lt;&gt;",$B$15:B2689)</f>
        <v>8.1630578512396692</v>
      </c>
    </row>
    <row r="2690" spans="1:16" x14ac:dyDescent="0.25">
      <c r="A2690" s="1">
        <v>44207</v>
      </c>
      <c r="B2690" s="14">
        <v>10.199</v>
      </c>
      <c r="G2690">
        <f t="shared" si="297"/>
        <v>33449.546398880171</v>
      </c>
      <c r="H2690">
        <f t="shared" si="298"/>
        <v>32522.002566359006</v>
      </c>
      <c r="I2690" s="5">
        <f t="shared" si="296"/>
        <v>0</v>
      </c>
      <c r="J2690" s="6">
        <f>+H2690+SUM($B$4:$B$5)-SUM($F$15:F2690)</f>
        <v>33237.382566358981</v>
      </c>
      <c r="K2690" s="10">
        <f t="shared" si="299"/>
        <v>8.9049389722994921E-3</v>
      </c>
      <c r="L2690" s="10">
        <f>+H2690/SUM($F$15:F2690)-1</f>
        <v>0.26620532312173517</v>
      </c>
      <c r="M2690" s="14">
        <f t="shared" si="302"/>
        <v>0</v>
      </c>
      <c r="N2690" s="14">
        <f t="shared" si="300"/>
        <v>3188.7442461377723</v>
      </c>
      <c r="O2690" s="4">
        <f t="shared" si="301"/>
        <v>8.0547758043340743</v>
      </c>
      <c r="P2690" s="14">
        <f>+AVERAGEIF($C$15:C2690,"&lt;&gt;",$B$15:B2690)</f>
        <v>8.1630578512396692</v>
      </c>
    </row>
    <row r="2691" spans="1:16" x14ac:dyDescent="0.25">
      <c r="A2691" s="1">
        <v>44208</v>
      </c>
      <c r="B2691" s="14">
        <v>10.205</v>
      </c>
      <c r="G2691">
        <f t="shared" si="297"/>
        <v>33469.224531872947</v>
      </c>
      <c r="H2691">
        <f t="shared" si="298"/>
        <v>32541.135031835835</v>
      </c>
      <c r="I2691" s="5">
        <f t="shared" si="296"/>
        <v>0</v>
      </c>
      <c r="J2691" s="6">
        <f>+H2691+SUM($B$4:$B$5)-SUM($F$15:F2691)</f>
        <v>33256.515031835806</v>
      </c>
      <c r="K2691" s="10">
        <f t="shared" si="299"/>
        <v>5.7563093118506714E-4</v>
      </c>
      <c r="L2691" s="10">
        <f>+H2691/SUM($F$15:F2691)-1</f>
        <v>0.26695022281177638</v>
      </c>
      <c r="M2691" s="14">
        <f t="shared" si="302"/>
        <v>0</v>
      </c>
      <c r="N2691" s="14">
        <f t="shared" si="300"/>
        <v>3188.7442461377723</v>
      </c>
      <c r="O2691" s="4">
        <f t="shared" si="301"/>
        <v>8.0547758043340743</v>
      </c>
      <c r="P2691" s="14">
        <f>+AVERAGEIF($C$15:C2691,"&lt;&gt;",$B$15:B2691)</f>
        <v>8.1630578512396692</v>
      </c>
    </row>
    <row r="2692" spans="1:16" x14ac:dyDescent="0.25">
      <c r="A2692" s="1">
        <v>44209</v>
      </c>
      <c r="B2692" s="14">
        <v>10.257</v>
      </c>
      <c r="G2692">
        <f t="shared" si="297"/>
        <v>33639.768351143641</v>
      </c>
      <c r="H2692">
        <f t="shared" si="298"/>
        <v>32706.949732634999</v>
      </c>
      <c r="I2692" s="5">
        <f t="shared" si="296"/>
        <v>0</v>
      </c>
      <c r="J2692" s="6">
        <f>+H2692+SUM($B$4:$B$5)-SUM($F$15:F2692)</f>
        <v>33422.329732634971</v>
      </c>
      <c r="K2692" s="10">
        <f t="shared" si="299"/>
        <v>4.9859313472995215E-3</v>
      </c>
      <c r="L2692" s="10">
        <f>+H2692/SUM($F$15:F2692)-1</f>
        <v>0.27340602012546711</v>
      </c>
      <c r="M2692" s="14">
        <f t="shared" si="302"/>
        <v>0</v>
      </c>
      <c r="N2692" s="14">
        <f t="shared" si="300"/>
        <v>3188.7442461377723</v>
      </c>
      <c r="O2692" s="4">
        <f t="shared" si="301"/>
        <v>8.0547758043340743</v>
      </c>
      <c r="P2692" s="14">
        <f>+AVERAGEIF($C$15:C2692,"&lt;&gt;",$B$15:B2692)</f>
        <v>8.1630578512396692</v>
      </c>
    </row>
    <row r="2693" spans="1:16" x14ac:dyDescent="0.25">
      <c r="A2693" s="1">
        <v>44210</v>
      </c>
      <c r="B2693" s="14">
        <v>10.33</v>
      </c>
      <c r="G2693">
        <f t="shared" si="297"/>
        <v>33879.185635889029</v>
      </c>
      <c r="H2693">
        <f t="shared" si="298"/>
        <v>32939.728062603055</v>
      </c>
      <c r="I2693" s="5">
        <f t="shared" si="296"/>
        <v>0</v>
      </c>
      <c r="J2693" s="6">
        <f>+H2693+SUM($B$4:$B$5)-SUM($F$15:F2693)</f>
        <v>33655.108062603031</v>
      </c>
      <c r="K2693" s="10">
        <f t="shared" si="299"/>
        <v>6.9647547561821899E-3</v>
      </c>
      <c r="L2693" s="10">
        <f>+H2693/SUM($F$15:F2693)-1</f>
        <v>0.28246896635430185</v>
      </c>
      <c r="M2693" s="14">
        <f t="shared" si="302"/>
        <v>0</v>
      </c>
      <c r="N2693" s="14">
        <f t="shared" si="300"/>
        <v>3188.7442461377723</v>
      </c>
      <c r="O2693" s="4">
        <f t="shared" si="301"/>
        <v>8.0547758043340743</v>
      </c>
      <c r="P2693" s="14">
        <f>+AVERAGEIF($C$15:C2693,"&lt;&gt;",$B$15:B2693)</f>
        <v>8.1630578512396692</v>
      </c>
    </row>
    <row r="2694" spans="1:16" x14ac:dyDescent="0.25">
      <c r="A2694" s="1">
        <v>44211</v>
      </c>
      <c r="B2694" s="14">
        <v>10.287000000000001</v>
      </c>
      <c r="G2694">
        <f t="shared" si="297"/>
        <v>33738.1590161075</v>
      </c>
      <c r="H2694">
        <f t="shared" si="298"/>
        <v>32802.612060019135</v>
      </c>
      <c r="I2694" s="5">
        <f t="shared" si="296"/>
        <v>0</v>
      </c>
      <c r="J2694" s="6">
        <f>+H2694+SUM($B$4:$B$5)-SUM($F$15:F2694)</f>
        <v>33517.992060019111</v>
      </c>
      <c r="K2694" s="10">
        <f t="shared" si="299"/>
        <v>-4.0741513094793014E-3</v>
      </c>
      <c r="L2694" s="10">
        <f>+H2694/SUM($F$15:F2694)-1</f>
        <v>0.27713051857567317</v>
      </c>
      <c r="M2694" s="14">
        <f t="shared" si="302"/>
        <v>0</v>
      </c>
      <c r="N2694" s="14">
        <f t="shared" si="300"/>
        <v>3188.7442461377723</v>
      </c>
      <c r="O2694" s="4">
        <f t="shared" si="301"/>
        <v>8.0547758043340743</v>
      </c>
      <c r="P2694" s="14">
        <f>+AVERAGEIF($C$15:C2694,"&lt;&gt;",$B$15:B2694)</f>
        <v>8.1630578512396692</v>
      </c>
    </row>
    <row r="2695" spans="1:16" x14ac:dyDescent="0.25">
      <c r="A2695" s="1">
        <v>44214</v>
      </c>
      <c r="B2695" s="14">
        <v>10.275</v>
      </c>
      <c r="G2695">
        <f t="shared" si="297"/>
        <v>33698.802750121955</v>
      </c>
      <c r="H2695">
        <f t="shared" si="298"/>
        <v>32764.347129065482</v>
      </c>
      <c r="I2695" s="5">
        <f t="shared" si="296"/>
        <v>0</v>
      </c>
      <c r="J2695" s="6">
        <f>+H2695+SUM($B$4:$B$5)-SUM($F$15:F2695)</f>
        <v>33479.727129065461</v>
      </c>
      <c r="K2695" s="10">
        <f t="shared" si="299"/>
        <v>-1.1416236057676388E-3</v>
      </c>
      <c r="L2695" s="10">
        <f>+H2695/SUM($F$15:F2695)-1</f>
        <v>0.27564071919559074</v>
      </c>
      <c r="M2695" s="14">
        <f t="shared" si="302"/>
        <v>0</v>
      </c>
      <c r="N2695" s="14">
        <f t="shared" si="300"/>
        <v>3188.7442461377723</v>
      </c>
      <c r="O2695" s="4">
        <f t="shared" si="301"/>
        <v>8.0547758043340743</v>
      </c>
      <c r="P2695" s="14">
        <f>+AVERAGEIF($C$15:C2695,"&lt;&gt;",$B$15:B2695)</f>
        <v>8.1630578512396692</v>
      </c>
    </row>
    <row r="2696" spans="1:16" x14ac:dyDescent="0.25">
      <c r="A2696" s="1">
        <v>44215</v>
      </c>
      <c r="B2696" s="14">
        <v>10.393000000000001</v>
      </c>
      <c r="G2696">
        <f t="shared" si="297"/>
        <v>34085.806032313136</v>
      </c>
      <c r="H2696">
        <f t="shared" si="298"/>
        <v>33140.61895010974</v>
      </c>
      <c r="I2696" s="5">
        <f t="shared" si="296"/>
        <v>0</v>
      </c>
      <c r="J2696" s="6">
        <f>+H2696+SUM($B$4:$B$5)-SUM($F$15:F2696)</f>
        <v>33855.998950109715</v>
      </c>
      <c r="K2696" s="10">
        <f t="shared" si="299"/>
        <v>1.1238795931451717E-2</v>
      </c>
      <c r="L2696" s="10">
        <f>+H2696/SUM($F$15:F2696)-1</f>
        <v>0.2902904130997348</v>
      </c>
      <c r="M2696" s="14">
        <f t="shared" si="302"/>
        <v>0</v>
      </c>
      <c r="N2696" s="14">
        <f t="shared" si="300"/>
        <v>3188.7442461377723</v>
      </c>
      <c r="O2696" s="4">
        <f t="shared" si="301"/>
        <v>8.0547758043340743</v>
      </c>
      <c r="P2696" s="14">
        <f>+AVERAGEIF($C$15:C2696,"&lt;&gt;",$B$15:B2696)</f>
        <v>8.1630578512396692</v>
      </c>
    </row>
    <row r="2697" spans="1:16" x14ac:dyDescent="0.25">
      <c r="A2697" s="1">
        <v>44216</v>
      </c>
      <c r="B2697" s="14">
        <v>10.548999999999999</v>
      </c>
      <c r="G2697">
        <f t="shared" si="297"/>
        <v>34597.437490125201</v>
      </c>
      <c r="H2697">
        <f t="shared" si="298"/>
        <v>33638.063052507227</v>
      </c>
      <c r="I2697" s="5">
        <f t="shared" si="296"/>
        <v>0</v>
      </c>
      <c r="J2697" s="6">
        <f>+H2697+SUM($B$4:$B$5)-SUM($F$15:F2697)</f>
        <v>34353.443052507209</v>
      </c>
      <c r="K2697" s="10">
        <f t="shared" si="299"/>
        <v>1.4692938262744093E-2</v>
      </c>
      <c r="L2697" s="10">
        <f>+H2697/SUM($F$15:F2697)-1</f>
        <v>0.30965780504080653</v>
      </c>
      <c r="M2697" s="14">
        <f t="shared" si="302"/>
        <v>0</v>
      </c>
      <c r="N2697" s="14">
        <f t="shared" si="300"/>
        <v>3188.7442461377723</v>
      </c>
      <c r="O2697" s="4">
        <f t="shared" si="301"/>
        <v>8.0547758043340743</v>
      </c>
      <c r="P2697" s="14">
        <f>+AVERAGEIF($C$15:C2697,"&lt;&gt;",$B$15:B2697)</f>
        <v>8.1630578512396692</v>
      </c>
    </row>
    <row r="2698" spans="1:16" x14ac:dyDescent="0.25">
      <c r="A2698" s="1">
        <v>44217</v>
      </c>
      <c r="B2698" s="14">
        <v>10.584</v>
      </c>
      <c r="G2698">
        <f t="shared" si="297"/>
        <v>34712.226599249705</v>
      </c>
      <c r="H2698">
        <f t="shared" si="298"/>
        <v>33749.669101122046</v>
      </c>
      <c r="I2698" s="5">
        <f t="shared" si="296"/>
        <v>0</v>
      </c>
      <c r="J2698" s="6">
        <f>+H2698+SUM($B$4:$B$5)-SUM($F$15:F2698)</f>
        <v>34465.049101122029</v>
      </c>
      <c r="K2698" s="10">
        <f t="shared" si="299"/>
        <v>3.2487587472451729E-3</v>
      </c>
      <c r="L2698" s="10">
        <f>+H2698/SUM($F$15:F2698)-1</f>
        <v>0.3140030532327136</v>
      </c>
      <c r="M2698" s="14">
        <f t="shared" si="302"/>
        <v>0</v>
      </c>
      <c r="N2698" s="14">
        <f t="shared" si="300"/>
        <v>3188.7442461377723</v>
      </c>
      <c r="O2698" s="4">
        <f t="shared" si="301"/>
        <v>8.0547758043340743</v>
      </c>
      <c r="P2698" s="14">
        <f>+AVERAGEIF($C$15:C2698,"&lt;&gt;",$B$15:B2698)</f>
        <v>8.1630578512396692</v>
      </c>
    </row>
    <row r="2699" spans="1:16" x14ac:dyDescent="0.25">
      <c r="A2699" s="1">
        <v>44218</v>
      </c>
      <c r="B2699" s="14">
        <v>10.449</v>
      </c>
      <c r="G2699">
        <f t="shared" si="297"/>
        <v>34269.468606912335</v>
      </c>
      <c r="H2699">
        <f t="shared" si="298"/>
        <v>33319.188627893447</v>
      </c>
      <c r="I2699" s="5">
        <f t="shared" si="296"/>
        <v>0</v>
      </c>
      <c r="J2699" s="6">
        <f>+H2699+SUM($B$4:$B$5)-SUM($F$15:F2699)</f>
        <v>34034.56862789343</v>
      </c>
      <c r="K2699" s="10">
        <f t="shared" si="299"/>
        <v>-1.2490348467676604E-2</v>
      </c>
      <c r="L2699" s="10">
        <f>+H2699/SUM($F$15:F2699)-1</f>
        <v>0.29724281020678611</v>
      </c>
      <c r="M2699" s="14">
        <f t="shared" si="302"/>
        <v>0</v>
      </c>
      <c r="N2699" s="14">
        <f t="shared" si="300"/>
        <v>3188.7442461377723</v>
      </c>
      <c r="O2699" s="4">
        <f t="shared" si="301"/>
        <v>8.0547758043340743</v>
      </c>
      <c r="P2699" s="14">
        <f>+AVERAGEIF($C$15:C2699,"&lt;&gt;",$B$15:B2699)</f>
        <v>8.1630578512396692</v>
      </c>
    </row>
    <row r="2700" spans="1:16" x14ac:dyDescent="0.25">
      <c r="A2700" s="1">
        <v>44221</v>
      </c>
      <c r="B2700" s="14">
        <v>10.587999999999999</v>
      </c>
      <c r="G2700">
        <f t="shared" si="297"/>
        <v>34725.345354578218</v>
      </c>
      <c r="H2700">
        <f t="shared" si="298"/>
        <v>33762.424078106596</v>
      </c>
      <c r="I2700" s="5">
        <f t="shared" si="296"/>
        <v>0</v>
      </c>
      <c r="J2700" s="6">
        <f>+H2700+SUM($B$4:$B$5)-SUM($F$15:F2700)</f>
        <v>34477.804078106579</v>
      </c>
      <c r="K2700" s="10">
        <f t="shared" si="299"/>
        <v>1.3023095872291668E-2</v>
      </c>
      <c r="L2700" s="10">
        <f>+H2700/SUM($F$15:F2700)-1</f>
        <v>0.31449965302607441</v>
      </c>
      <c r="M2700" s="14">
        <f t="shared" si="302"/>
        <v>0</v>
      </c>
      <c r="N2700" s="14">
        <f t="shared" si="300"/>
        <v>3188.7442461377723</v>
      </c>
      <c r="O2700" s="4">
        <f t="shared" si="301"/>
        <v>8.0547758043340743</v>
      </c>
      <c r="P2700" s="14">
        <f>+AVERAGEIF($C$15:C2700,"&lt;&gt;",$B$15:B2700)</f>
        <v>8.1630578512396692</v>
      </c>
    </row>
    <row r="2701" spans="1:16" x14ac:dyDescent="0.25">
      <c r="A2701" s="1">
        <v>44222</v>
      </c>
      <c r="B2701" s="14">
        <v>10.425000000000001</v>
      </c>
      <c r="G2701">
        <f t="shared" si="297"/>
        <v>34190.756074941251</v>
      </c>
      <c r="H2701">
        <f t="shared" si="298"/>
        <v>33242.658765986147</v>
      </c>
      <c r="I2701" s="5">
        <f t="shared" si="296"/>
        <v>0</v>
      </c>
      <c r="J2701" s="6">
        <f>+H2701+SUM($B$4:$B$5)-SUM($F$15:F2701)</f>
        <v>33958.03876598613</v>
      </c>
      <c r="K2701" s="10">
        <f t="shared" si="299"/>
        <v>-1.5075360105387348E-2</v>
      </c>
      <c r="L2701" s="10">
        <f>+H2701/SUM($F$15:F2701)-1</f>
        <v>0.29426321144662126</v>
      </c>
      <c r="M2701" s="14">
        <f t="shared" si="302"/>
        <v>0</v>
      </c>
      <c r="N2701" s="14">
        <f t="shared" si="300"/>
        <v>3188.7442461377723</v>
      </c>
      <c r="O2701" s="4">
        <f t="shared" si="301"/>
        <v>8.0547758043340743</v>
      </c>
      <c r="P2701" s="14">
        <f>+AVERAGEIF($C$15:C2701,"&lt;&gt;",$B$15:B2701)</f>
        <v>8.1630578512396692</v>
      </c>
    </row>
    <row r="2702" spans="1:16" x14ac:dyDescent="0.25">
      <c r="A2702" s="1">
        <v>44223</v>
      </c>
      <c r="B2702" s="14">
        <v>10.359</v>
      </c>
      <c r="G2702">
        <f t="shared" si="297"/>
        <v>33974.296612020757</v>
      </c>
      <c r="H2702">
        <f t="shared" si="298"/>
        <v>33032.20164574105</v>
      </c>
      <c r="I2702" s="5">
        <f t="shared" si="296"/>
        <v>0</v>
      </c>
      <c r="J2702" s="6">
        <f>+H2702+SUM($B$4:$B$5)-SUM($F$15:F2702)</f>
        <v>33747.581645741026</v>
      </c>
      <c r="K2702" s="10">
        <f t="shared" si="299"/>
        <v>-6.1975640494263962E-3</v>
      </c>
      <c r="L2702" s="10">
        <f>+H2702/SUM($F$15:F2702)-1</f>
        <v>0.28606931485616771</v>
      </c>
      <c r="M2702" s="14">
        <f t="shared" si="302"/>
        <v>0</v>
      </c>
      <c r="N2702" s="14">
        <f t="shared" si="300"/>
        <v>3188.7442461377723</v>
      </c>
      <c r="O2702" s="4">
        <f t="shared" si="301"/>
        <v>8.0547758043340743</v>
      </c>
      <c r="P2702" s="14">
        <f>+AVERAGEIF($C$15:C2702,"&lt;&gt;",$B$15:B2702)</f>
        <v>8.1630578512396692</v>
      </c>
    </row>
    <row r="2703" spans="1:16" x14ac:dyDescent="0.25">
      <c r="A2703" s="1">
        <v>44224</v>
      </c>
      <c r="B2703" s="14">
        <v>10.183</v>
      </c>
      <c r="G2703">
        <f t="shared" si="297"/>
        <v>33397.071377566113</v>
      </c>
      <c r="H2703">
        <f t="shared" si="298"/>
        <v>32470.982658420806</v>
      </c>
      <c r="I2703" s="5">
        <f t="shared" si="296"/>
        <v>0</v>
      </c>
      <c r="J2703" s="6">
        <f>+H2703+SUM($B$4:$B$5)-SUM($F$15:F2703)</f>
        <v>33186.362658420781</v>
      </c>
      <c r="K2703" s="10">
        <f t="shared" si="299"/>
        <v>-1.6629902350086434E-2</v>
      </c>
      <c r="L2703" s="10">
        <f>+H2703/SUM($F$15:F2703)-1</f>
        <v>0.26421892394829194</v>
      </c>
      <c r="M2703" s="14">
        <f t="shared" si="302"/>
        <v>0</v>
      </c>
      <c r="N2703" s="14">
        <f t="shared" si="300"/>
        <v>3188.7442461377723</v>
      </c>
      <c r="O2703" s="4">
        <f t="shared" si="301"/>
        <v>8.0547758043340743</v>
      </c>
      <c r="P2703" s="14">
        <f>+AVERAGEIF($C$15:C2703,"&lt;&gt;",$B$15:B2703)</f>
        <v>8.1630578512396692</v>
      </c>
    </row>
    <row r="2704" spans="1:16" x14ac:dyDescent="0.25">
      <c r="A2704" s="1">
        <v>44225</v>
      </c>
      <c r="B2704" s="14">
        <v>9.984</v>
      </c>
      <c r="G2704">
        <f t="shared" si="297"/>
        <v>32744.413299972512</v>
      </c>
      <c r="H2704">
        <f t="shared" si="298"/>
        <v>31836.422553439392</v>
      </c>
      <c r="I2704" s="5">
        <f t="shared" ref="I2704:I2767" si="303">+C2704*(MAX($A:$A)-A2704)</f>
        <v>0</v>
      </c>
      <c r="J2704" s="6">
        <f>+H2704+SUM($B$4:$B$5)-SUM($F$15:F2704)</f>
        <v>32551.802553439371</v>
      </c>
      <c r="K2704" s="10">
        <f t="shared" si="299"/>
        <v>-1.9121110424567545E-2</v>
      </c>
      <c r="L2704" s="10">
        <f>+H2704/SUM($F$15:F2704)-1</f>
        <v>0.23951308422859152</v>
      </c>
      <c r="M2704" s="14">
        <f t="shared" si="302"/>
        <v>0</v>
      </c>
      <c r="N2704" s="14">
        <f t="shared" si="300"/>
        <v>3188.7442461377723</v>
      </c>
      <c r="O2704" s="4">
        <f t="shared" si="301"/>
        <v>8.0547758043340743</v>
      </c>
      <c r="P2704" s="14">
        <f>+AVERAGEIF($C$15:C2704,"&lt;&gt;",$B$15:B2704)</f>
        <v>8.1630578512396692</v>
      </c>
    </row>
    <row r="2705" spans="1:16" x14ac:dyDescent="0.25">
      <c r="A2705" s="1">
        <v>44228</v>
      </c>
      <c r="B2705" s="14">
        <v>10.225</v>
      </c>
      <c r="G2705">
        <f t="shared" ref="G2705:G2768" si="304">+(B2705/B2704*G2704)+C2705</f>
        <v>33534.818308515518</v>
      </c>
      <c r="H2705">
        <f t="shared" ref="H2705:H2768" si="305">+(B2705/B2704*H2704)+F2705</f>
        <v>32604.909916758592</v>
      </c>
      <c r="I2705" s="5">
        <f t="shared" si="303"/>
        <v>0</v>
      </c>
      <c r="J2705" s="6">
        <f>+H2705+SUM($B$4:$B$5)-SUM($F$15:F2705)</f>
        <v>33320.289916758571</v>
      </c>
      <c r="K2705" s="10">
        <f t="shared" ref="K2705:K2768" si="306">+J2705/J2704-1</f>
        <v>2.3608135434515454E-2</v>
      </c>
      <c r="L2705" s="10">
        <f>+H2705/SUM($F$15:F2705)-1</f>
        <v>0.26943322177858064</v>
      </c>
      <c r="M2705" s="14">
        <f t="shared" si="302"/>
        <v>0</v>
      </c>
      <c r="N2705" s="14">
        <f t="shared" ref="N2705:N2768" si="307">+M2705+N2704</f>
        <v>3188.7442461377723</v>
      </c>
      <c r="O2705" s="4">
        <f t="shared" ref="O2705:O2768" si="308">((O2704*N2704)+(B2705*M2705))/N2705</f>
        <v>8.0547758043340743</v>
      </c>
      <c r="P2705" s="14">
        <f>+AVERAGEIF($C$15:C2705,"&lt;&gt;",$B$15:B2705)</f>
        <v>8.1630578512396692</v>
      </c>
    </row>
    <row r="2706" spans="1:16" x14ac:dyDescent="0.25">
      <c r="A2706" s="1">
        <v>44229</v>
      </c>
      <c r="B2706" s="14">
        <v>10.448</v>
      </c>
      <c r="G2706">
        <f t="shared" si="304"/>
        <v>34266.18891808021</v>
      </c>
      <c r="H2706">
        <f t="shared" si="305"/>
        <v>33315.99988364731</v>
      </c>
      <c r="I2706" s="5">
        <f t="shared" si="303"/>
        <v>0</v>
      </c>
      <c r="J2706" s="6">
        <f>+H2706+SUM($B$4:$B$5)-SUM($F$15:F2706)</f>
        <v>34031.379883647285</v>
      </c>
      <c r="K2706" s="10">
        <f t="shared" si="306"/>
        <v>2.1341049812746871E-2</v>
      </c>
      <c r="L2706" s="10">
        <f>+H2706/SUM($F$15:F2706)-1</f>
        <v>0.29711866025844591</v>
      </c>
      <c r="M2706" s="14">
        <f t="shared" si="302"/>
        <v>0</v>
      </c>
      <c r="N2706" s="14">
        <f t="shared" si="307"/>
        <v>3188.7442461377723</v>
      </c>
      <c r="O2706" s="4">
        <f t="shared" si="308"/>
        <v>8.0547758043340743</v>
      </c>
      <c r="P2706" s="14">
        <f>+AVERAGEIF($C$15:C2706,"&lt;&gt;",$B$15:B2706)</f>
        <v>8.1630578512396692</v>
      </c>
    </row>
    <row r="2707" spans="1:16" x14ac:dyDescent="0.25">
      <c r="A2707" s="1">
        <v>44230</v>
      </c>
      <c r="B2707" s="14">
        <v>10.552</v>
      </c>
      <c r="G2707">
        <f t="shared" si="304"/>
        <v>34607.276556621589</v>
      </c>
      <c r="H2707">
        <f t="shared" si="305"/>
        <v>33647.629285245639</v>
      </c>
      <c r="I2707" s="5">
        <f t="shared" si="303"/>
        <v>0</v>
      </c>
      <c r="J2707" s="6">
        <f>+H2707+SUM($B$4:$B$5)-SUM($F$15:F2707)</f>
        <v>34363.009285245615</v>
      </c>
      <c r="K2707" s="10">
        <f t="shared" si="306"/>
        <v>9.7448120743903743E-3</v>
      </c>
      <c r="L2707" s="10">
        <f>+H2707/SUM($F$15:F2707)-1</f>
        <v>0.31003025488582714</v>
      </c>
      <c r="M2707" s="14">
        <f t="shared" ref="M2707:M2770" si="309">+F2707/B2707</f>
        <v>0</v>
      </c>
      <c r="N2707" s="14">
        <f t="shared" si="307"/>
        <v>3188.7442461377723</v>
      </c>
      <c r="O2707" s="4">
        <f t="shared" si="308"/>
        <v>8.0547758043340743</v>
      </c>
      <c r="P2707" s="14">
        <f>+AVERAGEIF($C$15:C2707,"&lt;&gt;",$B$15:B2707)</f>
        <v>8.1630578512396692</v>
      </c>
    </row>
    <row r="2708" spans="1:16" x14ac:dyDescent="0.25">
      <c r="A2708" s="1">
        <v>44231</v>
      </c>
      <c r="B2708" s="14">
        <v>10.571</v>
      </c>
      <c r="G2708">
        <f t="shared" si="304"/>
        <v>34669.590644432035</v>
      </c>
      <c r="H2708">
        <f t="shared" si="305"/>
        <v>33708.215425922259</v>
      </c>
      <c r="I2708" s="5">
        <f t="shared" si="303"/>
        <v>0</v>
      </c>
      <c r="J2708" s="6">
        <f>+H2708+SUM($B$4:$B$5)-SUM($F$15:F2708)</f>
        <v>34423.595425922234</v>
      </c>
      <c r="K2708" s="10">
        <f t="shared" si="306"/>
        <v>1.7631209238311296E-3</v>
      </c>
      <c r="L2708" s="10">
        <f>+H2708/SUM($F$15:F2708)-1</f>
        <v>0.31238910390429098</v>
      </c>
      <c r="M2708" s="14">
        <f t="shared" si="309"/>
        <v>0</v>
      </c>
      <c r="N2708" s="14">
        <f t="shared" si="307"/>
        <v>3188.7442461377723</v>
      </c>
      <c r="O2708" s="4">
        <f t="shared" si="308"/>
        <v>8.0547758043340743</v>
      </c>
      <c r="P2708" s="14">
        <f>+AVERAGEIF($C$15:C2708,"&lt;&gt;",$B$15:B2708)</f>
        <v>8.1630578512396692</v>
      </c>
    </row>
    <row r="2709" spans="1:16" x14ac:dyDescent="0.25">
      <c r="A2709" s="1">
        <v>44232</v>
      </c>
      <c r="B2709" s="14">
        <v>10.597</v>
      </c>
      <c r="G2709">
        <f t="shared" si="304"/>
        <v>34754.862554067375</v>
      </c>
      <c r="H2709">
        <f t="shared" si="305"/>
        <v>33791.122776321841</v>
      </c>
      <c r="I2709" s="5">
        <f t="shared" si="303"/>
        <v>0</v>
      </c>
      <c r="J2709" s="6">
        <f>+H2709+SUM($B$4:$B$5)-SUM($F$15:F2709)</f>
        <v>34506.502776321824</v>
      </c>
      <c r="K2709" s="10">
        <f t="shared" si="306"/>
        <v>2.4084454100095076E-3</v>
      </c>
      <c r="L2709" s="10">
        <f>+H2709/SUM($F$15:F2709)-1</f>
        <v>0.31561700256113645</v>
      </c>
      <c r="M2709" s="14">
        <f t="shared" si="309"/>
        <v>0</v>
      </c>
      <c r="N2709" s="14">
        <f t="shared" si="307"/>
        <v>3188.7442461377723</v>
      </c>
      <c r="O2709" s="4">
        <f t="shared" si="308"/>
        <v>8.0547758043340743</v>
      </c>
      <c r="P2709" s="14">
        <f>+AVERAGEIF($C$15:C2709,"&lt;&gt;",$B$15:B2709)</f>
        <v>8.1630578512396692</v>
      </c>
    </row>
    <row r="2710" spans="1:16" x14ac:dyDescent="0.25">
      <c r="A2710" s="1">
        <v>44235</v>
      </c>
      <c r="B2710" s="14">
        <v>10.632999999999999</v>
      </c>
      <c r="G2710">
        <f t="shared" si="304"/>
        <v>34872.931352024003</v>
      </c>
      <c r="H2710">
        <f t="shared" si="305"/>
        <v>33905.917569182799</v>
      </c>
      <c r="I2710" s="5">
        <f t="shared" si="303"/>
        <v>0</v>
      </c>
      <c r="J2710" s="6">
        <f>+H2710+SUM($B$4:$B$5)-SUM($F$15:F2710)</f>
        <v>34621.297569182774</v>
      </c>
      <c r="K2710" s="10">
        <f t="shared" si="306"/>
        <v>3.3267582520626338E-3</v>
      </c>
      <c r="L2710" s="10">
        <f>+H2710/SUM($F$15:F2710)-1</f>
        <v>0.3200864007013835</v>
      </c>
      <c r="M2710" s="14">
        <f t="shared" si="309"/>
        <v>0</v>
      </c>
      <c r="N2710" s="14">
        <f t="shared" si="307"/>
        <v>3188.7442461377723</v>
      </c>
      <c r="O2710" s="4">
        <f t="shared" si="308"/>
        <v>8.0547758043340743</v>
      </c>
      <c r="P2710" s="14">
        <f>+AVERAGEIF($C$15:C2710,"&lt;&gt;",$B$15:B2710)</f>
        <v>8.1630578512396692</v>
      </c>
    </row>
    <row r="2711" spans="1:16" x14ac:dyDescent="0.25">
      <c r="A2711" s="1">
        <v>44236</v>
      </c>
      <c r="B2711" s="14">
        <v>10.646000000000001</v>
      </c>
      <c r="G2711">
        <f t="shared" si="304"/>
        <v>34915.56730684168</v>
      </c>
      <c r="H2711">
        <f t="shared" si="305"/>
        <v>33947.371244382593</v>
      </c>
      <c r="I2711" s="5">
        <f t="shared" si="303"/>
        <v>0</v>
      </c>
      <c r="J2711" s="6">
        <f>+H2711+SUM($B$4:$B$5)-SUM($F$15:F2711)</f>
        <v>34662.751244382569</v>
      </c>
      <c r="K2711" s="10">
        <f t="shared" si="306"/>
        <v>1.197346087822293E-3</v>
      </c>
      <c r="L2711" s="10">
        <f>+H2711/SUM($F$15:F2711)-1</f>
        <v>0.32170035002980635</v>
      </c>
      <c r="M2711" s="14">
        <f t="shared" si="309"/>
        <v>0</v>
      </c>
      <c r="N2711" s="14">
        <f t="shared" si="307"/>
        <v>3188.7442461377723</v>
      </c>
      <c r="O2711" s="4">
        <f t="shared" si="308"/>
        <v>8.0547758043340743</v>
      </c>
      <c r="P2711" s="14">
        <f>+AVERAGEIF($C$15:C2711,"&lt;&gt;",$B$15:B2711)</f>
        <v>8.1630578512396692</v>
      </c>
    </row>
    <row r="2712" spans="1:16" x14ac:dyDescent="0.25">
      <c r="A2712" s="1">
        <v>44237</v>
      </c>
      <c r="B2712" s="14">
        <v>10.696999999999999</v>
      </c>
      <c r="G2712">
        <f t="shared" si="304"/>
        <v>35082.831437280234</v>
      </c>
      <c r="H2712">
        <f t="shared" si="305"/>
        <v>34109.997200935613</v>
      </c>
      <c r="I2712" s="5">
        <f t="shared" si="303"/>
        <v>0</v>
      </c>
      <c r="J2712" s="6">
        <f>+H2712+SUM($B$4:$B$5)-SUM($F$15:F2712)</f>
        <v>34825.377200935589</v>
      </c>
      <c r="K2712" s="10">
        <f t="shared" si="306"/>
        <v>4.6916632614202314E-3</v>
      </c>
      <c r="L2712" s="10">
        <f>+H2712/SUM($F$15:F2712)-1</f>
        <v>0.32803199739515665</v>
      </c>
      <c r="M2712" s="14">
        <f t="shared" si="309"/>
        <v>0</v>
      </c>
      <c r="N2712" s="14">
        <f t="shared" si="307"/>
        <v>3188.7442461377723</v>
      </c>
      <c r="O2712" s="4">
        <f t="shared" si="308"/>
        <v>8.0547758043340743</v>
      </c>
      <c r="P2712" s="14">
        <f>+AVERAGEIF($C$15:C2712,"&lt;&gt;",$B$15:B2712)</f>
        <v>8.1630578512396692</v>
      </c>
    </row>
    <row r="2713" spans="1:16" x14ac:dyDescent="0.25">
      <c r="A2713" s="1">
        <v>44238</v>
      </c>
      <c r="B2713" s="14">
        <v>10.75</v>
      </c>
      <c r="G2713">
        <f t="shared" si="304"/>
        <v>35256.654945383059</v>
      </c>
      <c r="H2713">
        <f t="shared" si="305"/>
        <v>34279.000645980916</v>
      </c>
      <c r="I2713" s="5">
        <f t="shared" si="303"/>
        <v>0</v>
      </c>
      <c r="J2713" s="6">
        <f>+H2713+SUM($B$4:$B$5)-SUM($F$15:F2713)</f>
        <v>34994.380645980898</v>
      </c>
      <c r="K2713" s="10">
        <f t="shared" si="306"/>
        <v>4.8528819679451995E-3</v>
      </c>
      <c r="L2713" s="10">
        <f>+H2713/SUM($F$15:F2713)-1</f>
        <v>0.33461194465718735</v>
      </c>
      <c r="M2713" s="14">
        <f t="shared" si="309"/>
        <v>0</v>
      </c>
      <c r="N2713" s="14">
        <f t="shared" si="307"/>
        <v>3188.7442461377723</v>
      </c>
      <c r="O2713" s="4">
        <f t="shared" si="308"/>
        <v>8.0547758043340743</v>
      </c>
      <c r="P2713" s="14">
        <f>+AVERAGEIF($C$15:C2713,"&lt;&gt;",$B$15:B2713)</f>
        <v>8.1630578512396692</v>
      </c>
    </row>
    <row r="2714" spans="1:16" x14ac:dyDescent="0.25">
      <c r="A2714" s="1">
        <v>44239</v>
      </c>
      <c r="B2714" s="14">
        <v>10.77</v>
      </c>
      <c r="G2714">
        <f t="shared" si="304"/>
        <v>35322.24872202563</v>
      </c>
      <c r="H2714">
        <f t="shared" si="305"/>
        <v>34342.775530903666</v>
      </c>
      <c r="I2714" s="5">
        <f t="shared" si="303"/>
        <v>0</v>
      </c>
      <c r="J2714" s="6">
        <f>+H2714+SUM($B$4:$B$5)-SUM($F$15:F2714)</f>
        <v>35058.155530903648</v>
      </c>
      <c r="K2714" s="10">
        <f t="shared" si="306"/>
        <v>1.82243216612199E-3</v>
      </c>
      <c r="L2714" s="10">
        <f>+H2714/SUM($F$15:F2714)-1</f>
        <v>0.33709494362399117</v>
      </c>
      <c r="M2714" s="14">
        <f t="shared" si="309"/>
        <v>0</v>
      </c>
      <c r="N2714" s="14">
        <f t="shared" si="307"/>
        <v>3188.7442461377723</v>
      </c>
      <c r="O2714" s="4">
        <f t="shared" si="308"/>
        <v>8.0547758043340743</v>
      </c>
      <c r="P2714" s="14">
        <f>+AVERAGEIF($C$15:C2714,"&lt;&gt;",$B$15:B2714)</f>
        <v>8.1630578512396692</v>
      </c>
    </row>
    <row r="2715" spans="1:16" x14ac:dyDescent="0.25">
      <c r="A2715" s="1">
        <v>44242</v>
      </c>
      <c r="B2715" s="14">
        <v>10.804</v>
      </c>
      <c r="G2715">
        <f t="shared" si="304"/>
        <v>35433.758142318002</v>
      </c>
      <c r="H2715">
        <f t="shared" si="305"/>
        <v>34451.192835272348</v>
      </c>
      <c r="I2715" s="5">
        <f t="shared" si="303"/>
        <v>0</v>
      </c>
      <c r="J2715" s="6">
        <f>+H2715+SUM($B$4:$B$5)-SUM($F$15:F2715)</f>
        <v>35166.572835272324</v>
      </c>
      <c r="K2715" s="10">
        <f t="shared" si="306"/>
        <v>3.0924988130964781E-3</v>
      </c>
      <c r="L2715" s="10">
        <f>+H2715/SUM($F$15:F2715)-1</f>
        <v>0.34131604186755804</v>
      </c>
      <c r="M2715" s="14">
        <f t="shared" si="309"/>
        <v>0</v>
      </c>
      <c r="N2715" s="14">
        <f t="shared" si="307"/>
        <v>3188.7442461377723</v>
      </c>
      <c r="O2715" s="4">
        <f t="shared" si="308"/>
        <v>8.0547758043340743</v>
      </c>
      <c r="P2715" s="14">
        <f>+AVERAGEIF($C$15:C2715,"&lt;&gt;",$B$15:B2715)</f>
        <v>8.1630578512396692</v>
      </c>
    </row>
    <row r="2716" spans="1:16" x14ac:dyDescent="0.25">
      <c r="A2716" s="1">
        <v>44243</v>
      </c>
      <c r="B2716" s="14">
        <v>10.872</v>
      </c>
      <c r="G2716">
        <f t="shared" si="304"/>
        <v>35656.776982902746</v>
      </c>
      <c r="H2716">
        <f t="shared" si="305"/>
        <v>34668.027444009713</v>
      </c>
      <c r="I2716" s="5">
        <f t="shared" si="303"/>
        <v>0</v>
      </c>
      <c r="J2716" s="6">
        <f>+H2716+SUM($B$4:$B$5)-SUM($F$15:F2716)</f>
        <v>35383.407444009688</v>
      </c>
      <c r="K2716" s="10">
        <f t="shared" si="306"/>
        <v>6.1659294965439315E-3</v>
      </c>
      <c r="L2716" s="10">
        <f>+H2716/SUM($F$15:F2716)-1</f>
        <v>0.34975823835469178</v>
      </c>
      <c r="M2716" s="14">
        <f t="shared" si="309"/>
        <v>0</v>
      </c>
      <c r="N2716" s="14">
        <f t="shared" si="307"/>
        <v>3188.7442461377723</v>
      </c>
      <c r="O2716" s="4">
        <f t="shared" si="308"/>
        <v>8.0547758043340743</v>
      </c>
      <c r="P2716" s="14">
        <f>+AVERAGEIF($C$15:C2716,"&lt;&gt;",$B$15:B2716)</f>
        <v>8.1630578512396692</v>
      </c>
    </row>
    <row r="2717" spans="1:16" x14ac:dyDescent="0.25">
      <c r="A2717" s="1">
        <v>44244</v>
      </c>
      <c r="B2717" s="14">
        <v>10.959</v>
      </c>
      <c r="G2717">
        <f t="shared" si="304"/>
        <v>35942.109911297943</v>
      </c>
      <c r="H2717">
        <f t="shared" si="305"/>
        <v>34945.448193423697</v>
      </c>
      <c r="I2717" s="5">
        <f t="shared" si="303"/>
        <v>0</v>
      </c>
      <c r="J2717" s="6">
        <f>+H2717+SUM($B$4:$B$5)-SUM($F$15:F2717)</f>
        <v>35660.828193423673</v>
      </c>
      <c r="K2717" s="10">
        <f t="shared" si="306"/>
        <v>7.8404192658090288E-3</v>
      </c>
      <c r="L2717" s="10">
        <f>+H2717/SUM($F$15:F2717)-1</f>
        <v>0.36055928386028957</v>
      </c>
      <c r="M2717" s="14">
        <f t="shared" si="309"/>
        <v>0</v>
      </c>
      <c r="N2717" s="14">
        <f t="shared" si="307"/>
        <v>3188.7442461377723</v>
      </c>
      <c r="O2717" s="4">
        <f t="shared" si="308"/>
        <v>8.0547758043340743</v>
      </c>
      <c r="P2717" s="14">
        <f>+AVERAGEIF($C$15:C2717,"&lt;&gt;",$B$15:B2717)</f>
        <v>8.1630578512396692</v>
      </c>
    </row>
    <row r="2718" spans="1:16" x14ac:dyDescent="0.25">
      <c r="A2718" s="1">
        <v>44245</v>
      </c>
      <c r="B2718" s="14">
        <v>10.81</v>
      </c>
      <c r="G2718">
        <f t="shared" si="304"/>
        <v>35453.436275310778</v>
      </c>
      <c r="H2718">
        <f t="shared" si="305"/>
        <v>34470.325300749173</v>
      </c>
      <c r="I2718" s="5">
        <f t="shared" si="303"/>
        <v>0</v>
      </c>
      <c r="J2718" s="6">
        <f>+H2718+SUM($B$4:$B$5)-SUM($F$15:F2718)</f>
        <v>35185.705300749149</v>
      </c>
      <c r="K2718" s="10">
        <f t="shared" si="306"/>
        <v>-1.3323383576440362E-2</v>
      </c>
      <c r="L2718" s="10">
        <f>+H2718/SUM($F$15:F2718)-1</f>
        <v>0.34206094155759925</v>
      </c>
      <c r="M2718" s="14">
        <f t="shared" si="309"/>
        <v>0</v>
      </c>
      <c r="N2718" s="14">
        <f t="shared" si="307"/>
        <v>3188.7442461377723</v>
      </c>
      <c r="O2718" s="4">
        <f t="shared" si="308"/>
        <v>8.0547758043340743</v>
      </c>
      <c r="P2718" s="14">
        <f>+AVERAGEIF($C$15:C2718,"&lt;&gt;",$B$15:B2718)</f>
        <v>8.1630578512396692</v>
      </c>
    </row>
    <row r="2719" spans="1:16" x14ac:dyDescent="0.25">
      <c r="A2719" s="1">
        <v>44246</v>
      </c>
      <c r="B2719" s="14">
        <v>10.803000000000001</v>
      </c>
      <c r="G2719">
        <f t="shared" si="304"/>
        <v>35430.478453485877</v>
      </c>
      <c r="H2719">
        <f t="shared" si="305"/>
        <v>34448.004091026211</v>
      </c>
      <c r="I2719" s="5">
        <f t="shared" si="303"/>
        <v>0</v>
      </c>
      <c r="J2719" s="6">
        <f>+H2719+SUM($B$4:$B$5)-SUM($F$15:F2719)</f>
        <v>35163.384091026193</v>
      </c>
      <c r="K2719" s="10">
        <f t="shared" si="306"/>
        <v>-6.3438289874151454E-4</v>
      </c>
      <c r="L2719" s="10">
        <f>+H2719/SUM($F$15:F2719)-1</f>
        <v>0.34119189191921784</v>
      </c>
      <c r="M2719" s="14">
        <f t="shared" si="309"/>
        <v>0</v>
      </c>
      <c r="N2719" s="14">
        <f t="shared" si="307"/>
        <v>3188.7442461377723</v>
      </c>
      <c r="O2719" s="4">
        <f t="shared" si="308"/>
        <v>8.0547758043340743</v>
      </c>
      <c r="P2719" s="14">
        <f>+AVERAGEIF($C$15:C2719,"&lt;&gt;",$B$15:B2719)</f>
        <v>8.1630578512396692</v>
      </c>
    </row>
    <row r="2720" spans="1:16" x14ac:dyDescent="0.25">
      <c r="A2720" s="1">
        <v>44249</v>
      </c>
      <c r="B2720" s="14">
        <v>10.609</v>
      </c>
      <c r="G2720">
        <f t="shared" si="304"/>
        <v>34794.21882005292</v>
      </c>
      <c r="H2720">
        <f t="shared" si="305"/>
        <v>33829.387707275484</v>
      </c>
      <c r="I2720" s="5">
        <f t="shared" si="303"/>
        <v>0</v>
      </c>
      <c r="J2720" s="6">
        <f>+H2720+SUM($B$4:$B$5)-SUM($F$15:F2720)</f>
        <v>34544.76770727546</v>
      </c>
      <c r="K2720" s="10">
        <f t="shared" si="306"/>
        <v>-1.7592629371204538E-2</v>
      </c>
      <c r="L2720" s="10">
        <f>+H2720/SUM($F$15:F2720)-1</f>
        <v>0.31710680194121843</v>
      </c>
      <c r="M2720" s="14">
        <f t="shared" si="309"/>
        <v>0</v>
      </c>
      <c r="N2720" s="14">
        <f t="shared" si="307"/>
        <v>3188.7442461377723</v>
      </c>
      <c r="O2720" s="4">
        <f t="shared" si="308"/>
        <v>8.0547758043340743</v>
      </c>
      <c r="P2720" s="14">
        <f>+AVERAGEIF($C$15:C2720,"&lt;&gt;",$B$15:B2720)</f>
        <v>8.1630578512396692</v>
      </c>
    </row>
    <row r="2721" spans="1:16" x14ac:dyDescent="0.25">
      <c r="A2721" s="1">
        <v>44250</v>
      </c>
      <c r="B2721" s="14">
        <v>10.55</v>
      </c>
      <c r="G2721">
        <f t="shared" si="304"/>
        <v>34600.717178957333</v>
      </c>
      <c r="H2721">
        <f t="shared" si="305"/>
        <v>33641.251796753357</v>
      </c>
      <c r="I2721" s="5">
        <f t="shared" si="303"/>
        <v>0</v>
      </c>
      <c r="J2721" s="6">
        <f>+H2721+SUM($B$4:$B$5)-SUM($F$15:F2721)</f>
        <v>34356.63179675334</v>
      </c>
      <c r="K2721" s="10">
        <f t="shared" si="306"/>
        <v>-5.44614779628394E-3</v>
      </c>
      <c r="L2721" s="10">
        <f>+H2721/SUM($F$15:F2721)-1</f>
        <v>0.30978195498914651</v>
      </c>
      <c r="M2721" s="14">
        <f t="shared" si="309"/>
        <v>0</v>
      </c>
      <c r="N2721" s="14">
        <f t="shared" si="307"/>
        <v>3188.7442461377723</v>
      </c>
      <c r="O2721" s="4">
        <f t="shared" si="308"/>
        <v>8.0547758043340743</v>
      </c>
      <c r="P2721" s="14">
        <f>+AVERAGEIF($C$15:C2721,"&lt;&gt;",$B$15:B2721)</f>
        <v>8.1630578512396692</v>
      </c>
    </row>
    <row r="2722" spans="1:16" x14ac:dyDescent="0.25">
      <c r="A2722" s="1">
        <v>44251</v>
      </c>
      <c r="B2722" s="14">
        <v>10.471</v>
      </c>
      <c r="G2722">
        <f t="shared" si="304"/>
        <v>34341.621761219169</v>
      </c>
      <c r="H2722">
        <f t="shared" si="305"/>
        <v>33389.341001308472</v>
      </c>
      <c r="I2722" s="5">
        <f t="shared" si="303"/>
        <v>0</v>
      </c>
      <c r="J2722" s="6">
        <f>+H2722+SUM($B$4:$B$5)-SUM($F$15:F2722)</f>
        <v>34104.721001308455</v>
      </c>
      <c r="K2722" s="10">
        <f t="shared" si="306"/>
        <v>-7.3322320108425432E-3</v>
      </c>
      <c r="L2722" s="10">
        <f>+H2722/SUM($F$15:F2722)-1</f>
        <v>0.29997410907027033</v>
      </c>
      <c r="M2722" s="14">
        <f t="shared" si="309"/>
        <v>0</v>
      </c>
      <c r="N2722" s="14">
        <f t="shared" si="307"/>
        <v>3188.7442461377723</v>
      </c>
      <c r="O2722" s="4">
        <f t="shared" si="308"/>
        <v>8.0547758043340743</v>
      </c>
      <c r="P2722" s="14">
        <f>+AVERAGEIF($C$15:C2722,"&lt;&gt;",$B$15:B2722)</f>
        <v>8.1630578512396692</v>
      </c>
    </row>
    <row r="2723" spans="1:16" x14ac:dyDescent="0.25">
      <c r="A2723" s="1">
        <v>44252</v>
      </c>
      <c r="B2723" s="14">
        <v>10.391</v>
      </c>
      <c r="G2723">
        <f t="shared" si="304"/>
        <v>34079.246654648872</v>
      </c>
      <c r="H2723">
        <f t="shared" si="305"/>
        <v>33134.24146161745</v>
      </c>
      <c r="I2723" s="5">
        <f t="shared" si="303"/>
        <v>0</v>
      </c>
      <c r="J2723" s="6">
        <f>+H2723+SUM($B$4:$B$5)-SUM($F$15:F2723)</f>
        <v>33849.621461617426</v>
      </c>
      <c r="K2723" s="10">
        <f t="shared" si="306"/>
        <v>-7.4798893584627768E-3</v>
      </c>
      <c r="L2723" s="10">
        <f>+H2723/SUM($F$15:F2723)-1</f>
        <v>0.29004211320305395</v>
      </c>
      <c r="M2723" s="14">
        <f t="shared" si="309"/>
        <v>0</v>
      </c>
      <c r="N2723" s="14">
        <f t="shared" si="307"/>
        <v>3188.7442461377723</v>
      </c>
      <c r="O2723" s="4">
        <f t="shared" si="308"/>
        <v>8.0547758043340743</v>
      </c>
      <c r="P2723" s="14">
        <f>+AVERAGEIF($C$15:C2723,"&lt;&gt;",$B$15:B2723)</f>
        <v>8.1630578512396692</v>
      </c>
    </row>
    <row r="2724" spans="1:16" x14ac:dyDescent="0.25">
      <c r="A2724" s="1">
        <v>44253</v>
      </c>
      <c r="B2724" s="14">
        <v>10.199999999999999</v>
      </c>
      <c r="G2724">
        <f t="shared" si="304"/>
        <v>33452.826087712296</v>
      </c>
      <c r="H2724">
        <f t="shared" si="305"/>
        <v>32525.191310605136</v>
      </c>
      <c r="I2724" s="5">
        <f t="shared" si="303"/>
        <v>0</v>
      </c>
      <c r="J2724" s="6">
        <f>+H2724+SUM($B$4:$B$5)-SUM($F$15:F2724)</f>
        <v>33240.571310605112</v>
      </c>
      <c r="K2724" s="10">
        <f t="shared" si="306"/>
        <v>-1.7992820147277766E-2</v>
      </c>
      <c r="L2724" s="10">
        <f>+H2724/SUM($F$15:F2724)-1</f>
        <v>0.26632947307007493</v>
      </c>
      <c r="M2724" s="14">
        <f t="shared" si="309"/>
        <v>0</v>
      </c>
      <c r="N2724" s="14">
        <f t="shared" si="307"/>
        <v>3188.7442461377723</v>
      </c>
      <c r="O2724" s="4">
        <f t="shared" si="308"/>
        <v>8.0547758043340743</v>
      </c>
      <c r="P2724" s="14">
        <f>+AVERAGEIF($C$15:C2724,"&lt;&gt;",$B$15:B2724)</f>
        <v>8.1630578512396692</v>
      </c>
    </row>
    <row r="2725" spans="1:16" x14ac:dyDescent="0.25">
      <c r="A2725" s="1">
        <v>44256</v>
      </c>
      <c r="B2725" s="14">
        <v>10.371</v>
      </c>
      <c r="G2725">
        <f t="shared" si="304"/>
        <v>34013.652878006302</v>
      </c>
      <c r="H2725">
        <f t="shared" si="305"/>
        <v>33070.466576694693</v>
      </c>
      <c r="I2725" s="5">
        <f t="shared" si="303"/>
        <v>0</v>
      </c>
      <c r="J2725" s="6">
        <f>+H2725+SUM($B$4:$B$5)-SUM($F$15:F2725)</f>
        <v>33785.846576694676</v>
      </c>
      <c r="K2725" s="10">
        <f t="shared" si="306"/>
        <v>1.6403907772656101E-2</v>
      </c>
      <c r="L2725" s="10">
        <f>+H2725/SUM($F$15:F2725)-1</f>
        <v>0.28755911423624969</v>
      </c>
      <c r="M2725" s="14">
        <f t="shared" si="309"/>
        <v>0</v>
      </c>
      <c r="N2725" s="14">
        <f t="shared" si="307"/>
        <v>3188.7442461377723</v>
      </c>
      <c r="O2725" s="4">
        <f t="shared" si="308"/>
        <v>8.0547758043340743</v>
      </c>
      <c r="P2725" s="14">
        <f>+AVERAGEIF($C$15:C2725,"&lt;&gt;",$B$15:B2725)</f>
        <v>8.1630578512396692</v>
      </c>
    </row>
    <row r="2726" spans="1:16" x14ac:dyDescent="0.25">
      <c r="A2726" s="1">
        <v>44257</v>
      </c>
      <c r="B2726" s="14">
        <v>10.353</v>
      </c>
      <c r="G2726">
        <f t="shared" si="304"/>
        <v>33954.618479027988</v>
      </c>
      <c r="H2726">
        <f t="shared" si="305"/>
        <v>33013.06918026421</v>
      </c>
      <c r="I2726" s="5">
        <f t="shared" si="303"/>
        <v>0</v>
      </c>
      <c r="J2726" s="6">
        <f>+H2726+SUM($B$4:$B$5)-SUM($F$15:F2726)</f>
        <v>33728.449180264186</v>
      </c>
      <c r="K2726" s="10">
        <f t="shared" si="306"/>
        <v>-1.6988592042587181E-3</v>
      </c>
      <c r="L2726" s="10">
        <f>+H2726/SUM($F$15:F2726)-1</f>
        <v>0.28532441516612606</v>
      </c>
      <c r="M2726" s="14">
        <f t="shared" si="309"/>
        <v>0</v>
      </c>
      <c r="N2726" s="14">
        <f t="shared" si="307"/>
        <v>3188.7442461377723</v>
      </c>
      <c r="O2726" s="4">
        <f t="shared" si="308"/>
        <v>8.0547758043340743</v>
      </c>
      <c r="P2726" s="14">
        <f>+AVERAGEIF($C$15:C2726,"&lt;&gt;",$B$15:B2726)</f>
        <v>8.1630578512396692</v>
      </c>
    </row>
    <row r="2727" spans="1:16" x14ac:dyDescent="0.25">
      <c r="A2727" s="1">
        <v>44258</v>
      </c>
      <c r="B2727" s="14">
        <v>10.452</v>
      </c>
      <c r="G2727">
        <f t="shared" si="304"/>
        <v>34279.30767340873</v>
      </c>
      <c r="H2727">
        <f t="shared" si="305"/>
        <v>33328.754860631852</v>
      </c>
      <c r="I2727" s="5">
        <f t="shared" si="303"/>
        <v>0</v>
      </c>
      <c r="J2727" s="6">
        <f>+H2727+SUM($B$4:$B$5)-SUM($F$15:F2727)</f>
        <v>34044.134860631835</v>
      </c>
      <c r="K2727" s="10">
        <f t="shared" si="306"/>
        <v>9.3596263107278421E-3</v>
      </c>
      <c r="L2727" s="10">
        <f>+H2727/SUM($F$15:F2727)-1</f>
        <v>0.29761526005180627</v>
      </c>
      <c r="M2727" s="14">
        <f t="shared" si="309"/>
        <v>0</v>
      </c>
      <c r="N2727" s="14">
        <f t="shared" si="307"/>
        <v>3188.7442461377723</v>
      </c>
      <c r="O2727" s="4">
        <f t="shared" si="308"/>
        <v>8.0547758043340743</v>
      </c>
      <c r="P2727" s="14">
        <f>+AVERAGEIF($C$15:C2727,"&lt;&gt;",$B$15:B2727)</f>
        <v>8.1630578512396692</v>
      </c>
    </row>
    <row r="2728" spans="1:16" x14ac:dyDescent="0.25">
      <c r="A2728" s="1">
        <v>44259</v>
      </c>
      <c r="B2728" s="14">
        <v>10.302</v>
      </c>
      <c r="G2728">
        <f t="shared" si="304"/>
        <v>33787.354348589433</v>
      </c>
      <c r="H2728">
        <f t="shared" si="305"/>
        <v>32850.443223711191</v>
      </c>
      <c r="I2728" s="5">
        <f t="shared" si="303"/>
        <v>0</v>
      </c>
      <c r="J2728" s="6">
        <f>+H2728+SUM($B$4:$B$5)-SUM($F$15:F2728)</f>
        <v>33565.823223711166</v>
      </c>
      <c r="K2728" s="10">
        <f t="shared" si="306"/>
        <v>-1.4049751561576063E-2</v>
      </c>
      <c r="L2728" s="10">
        <f>+H2728/SUM($F$15:F2728)-1</f>
        <v>0.27899276780077598</v>
      </c>
      <c r="M2728" s="14">
        <f t="shared" si="309"/>
        <v>0</v>
      </c>
      <c r="N2728" s="14">
        <f t="shared" si="307"/>
        <v>3188.7442461377723</v>
      </c>
      <c r="O2728" s="4">
        <f t="shared" si="308"/>
        <v>8.0547758043340743</v>
      </c>
      <c r="P2728" s="14">
        <f>+AVERAGEIF($C$15:C2728,"&lt;&gt;",$B$15:B2728)</f>
        <v>8.1630578512396692</v>
      </c>
    </row>
    <row r="2729" spans="1:16" x14ac:dyDescent="0.25">
      <c r="A2729" s="1">
        <v>44260</v>
      </c>
      <c r="B2729" s="14">
        <v>10.356999999999999</v>
      </c>
      <c r="G2729">
        <f t="shared" si="304"/>
        <v>33967.737234356508</v>
      </c>
      <c r="H2729">
        <f t="shared" si="305"/>
        <v>33025.824157248768</v>
      </c>
      <c r="I2729" s="5">
        <f t="shared" si="303"/>
        <v>0</v>
      </c>
      <c r="J2729" s="6">
        <f>+H2729+SUM($B$4:$B$5)-SUM($F$15:F2729)</f>
        <v>33741.204157248751</v>
      </c>
      <c r="K2729" s="10">
        <f t="shared" si="306"/>
        <v>5.2249853182118056E-3</v>
      </c>
      <c r="L2729" s="10">
        <f>+H2729/SUM($F$15:F2729)-1</f>
        <v>0.28582101495948709</v>
      </c>
      <c r="M2729" s="14">
        <f t="shared" si="309"/>
        <v>0</v>
      </c>
      <c r="N2729" s="14">
        <f t="shared" si="307"/>
        <v>3188.7442461377723</v>
      </c>
      <c r="O2729" s="4">
        <f t="shared" si="308"/>
        <v>8.0547758043340743</v>
      </c>
      <c r="P2729" s="14">
        <f>+AVERAGEIF($C$15:C2729,"&lt;&gt;",$B$15:B2729)</f>
        <v>8.1630578512396692</v>
      </c>
    </row>
    <row r="2730" spans="1:16" x14ac:dyDescent="0.25">
      <c r="A2730" s="1">
        <v>44263</v>
      </c>
      <c r="B2730" s="14">
        <v>10.218999999999999</v>
      </c>
      <c r="G2730">
        <f t="shared" si="304"/>
        <v>33515.140175522756</v>
      </c>
      <c r="H2730">
        <f t="shared" si="305"/>
        <v>32585.777451281756</v>
      </c>
      <c r="I2730" s="5">
        <f t="shared" si="303"/>
        <v>0</v>
      </c>
      <c r="J2730" s="6">
        <f>+H2730+SUM($B$4:$B$5)-SUM($F$15:F2730)</f>
        <v>33301.157451281731</v>
      </c>
      <c r="K2730" s="10">
        <f t="shared" si="306"/>
        <v>-1.3041819844846314E-2</v>
      </c>
      <c r="L2730" s="10">
        <f>+H2730/SUM($F$15:F2730)-1</f>
        <v>0.26868832208853899</v>
      </c>
      <c r="M2730" s="14">
        <f t="shared" si="309"/>
        <v>0</v>
      </c>
      <c r="N2730" s="14">
        <f t="shared" si="307"/>
        <v>3188.7442461377723</v>
      </c>
      <c r="O2730" s="4">
        <f t="shared" si="308"/>
        <v>8.0547758043340743</v>
      </c>
      <c r="P2730" s="14">
        <f>+AVERAGEIF($C$15:C2730,"&lt;&gt;",$B$15:B2730)</f>
        <v>8.1630578512396692</v>
      </c>
    </row>
    <row r="2731" spans="1:16" x14ac:dyDescent="0.25">
      <c r="A2731" s="1">
        <v>44264</v>
      </c>
      <c r="B2731" s="14">
        <v>10.236000000000001</v>
      </c>
      <c r="G2731">
        <f t="shared" si="304"/>
        <v>33570.894885668946</v>
      </c>
      <c r="H2731">
        <f t="shared" si="305"/>
        <v>32639.986103466104</v>
      </c>
      <c r="I2731" s="5">
        <f t="shared" si="303"/>
        <v>0</v>
      </c>
      <c r="J2731" s="6">
        <f>+H2731+SUM($B$4:$B$5)-SUM($F$15:F2731)</f>
        <v>33355.366103466076</v>
      </c>
      <c r="K2731" s="10">
        <f t="shared" si="306"/>
        <v>1.6278308723547408E-3</v>
      </c>
      <c r="L2731" s="10">
        <f>+H2731/SUM($F$15:F2731)-1</f>
        <v>0.27079887121032264</v>
      </c>
      <c r="M2731" s="14">
        <f t="shared" si="309"/>
        <v>0</v>
      </c>
      <c r="N2731" s="14">
        <f t="shared" si="307"/>
        <v>3188.7442461377723</v>
      </c>
      <c r="O2731" s="4">
        <f t="shared" si="308"/>
        <v>8.0547758043340743</v>
      </c>
      <c r="P2731" s="14">
        <f>+AVERAGEIF($C$15:C2731,"&lt;&gt;",$B$15:B2731)</f>
        <v>8.1630578512396692</v>
      </c>
    </row>
    <row r="2732" spans="1:16" x14ac:dyDescent="0.25">
      <c r="A2732" s="1">
        <v>44265</v>
      </c>
      <c r="B2732" s="14">
        <v>10.263</v>
      </c>
      <c r="G2732">
        <f t="shared" si="304"/>
        <v>33659.446484136417</v>
      </c>
      <c r="H2732">
        <f t="shared" si="305"/>
        <v>32726.082198111824</v>
      </c>
      <c r="I2732" s="5">
        <f t="shared" si="303"/>
        <v>0</v>
      </c>
      <c r="J2732" s="6">
        <f>+H2732+SUM($B$4:$B$5)-SUM($F$15:F2732)</f>
        <v>33441.462198111796</v>
      </c>
      <c r="K2732" s="10">
        <f t="shared" si="306"/>
        <v>2.5811767251677775E-3</v>
      </c>
      <c r="L2732" s="10">
        <f>+H2732/SUM($F$15:F2732)-1</f>
        <v>0.2741509198155081</v>
      </c>
      <c r="M2732" s="14">
        <f t="shared" si="309"/>
        <v>0</v>
      </c>
      <c r="N2732" s="14">
        <f t="shared" si="307"/>
        <v>3188.7442461377723</v>
      </c>
      <c r="O2732" s="4">
        <f t="shared" si="308"/>
        <v>8.0547758043340743</v>
      </c>
      <c r="P2732" s="14">
        <f>+AVERAGEIF($C$15:C2732,"&lt;&gt;",$B$15:B2732)</f>
        <v>8.1630578512396692</v>
      </c>
    </row>
    <row r="2733" spans="1:16" x14ac:dyDescent="0.25">
      <c r="A2733" s="1">
        <v>44266</v>
      </c>
      <c r="B2733" s="14">
        <v>10.42</v>
      </c>
      <c r="G2733">
        <f t="shared" si="304"/>
        <v>34174.357630780614</v>
      </c>
      <c r="H2733">
        <f t="shared" si="305"/>
        <v>33226.715044755452</v>
      </c>
      <c r="I2733" s="5">
        <f t="shared" si="303"/>
        <v>0</v>
      </c>
      <c r="J2733" s="6">
        <f>+H2733+SUM($B$4:$B$5)-SUM($F$15:F2733)</f>
        <v>33942.095044755435</v>
      </c>
      <c r="K2733" s="10">
        <f t="shared" si="306"/>
        <v>1.4970423352837381E-2</v>
      </c>
      <c r="L2733" s="10">
        <f>+H2733/SUM($F$15:F2733)-1</f>
        <v>0.29364246170492003</v>
      </c>
      <c r="M2733" s="14">
        <f t="shared" si="309"/>
        <v>0</v>
      </c>
      <c r="N2733" s="14">
        <f t="shared" si="307"/>
        <v>3188.7442461377723</v>
      </c>
      <c r="O2733" s="4">
        <f t="shared" si="308"/>
        <v>8.0547758043340743</v>
      </c>
      <c r="P2733" s="14">
        <f>+AVERAGEIF($C$15:C2733,"&lt;&gt;",$B$15:B2733)</f>
        <v>8.1630578512396692</v>
      </c>
    </row>
    <row r="2734" spans="1:16" x14ac:dyDescent="0.25">
      <c r="A2734" s="1">
        <v>44267</v>
      </c>
      <c r="B2734" s="14">
        <v>10.423999999999999</v>
      </c>
      <c r="G2734">
        <f t="shared" si="304"/>
        <v>34187.476386109127</v>
      </c>
      <c r="H2734">
        <f t="shared" si="305"/>
        <v>33239.470021740002</v>
      </c>
      <c r="I2734" s="5">
        <f t="shared" si="303"/>
        <v>0</v>
      </c>
      <c r="J2734" s="6">
        <f>+H2734+SUM($B$4:$B$5)-SUM($F$15:F2734)</f>
        <v>33954.850021739985</v>
      </c>
      <c r="K2734" s="10">
        <f t="shared" si="306"/>
        <v>3.7578637876456433E-4</v>
      </c>
      <c r="L2734" s="10">
        <f>+H2734/SUM($F$15:F2734)-1</f>
        <v>0.29413906149828084</v>
      </c>
      <c r="M2734" s="14">
        <f t="shared" si="309"/>
        <v>0</v>
      </c>
      <c r="N2734" s="14">
        <f t="shared" si="307"/>
        <v>3188.7442461377723</v>
      </c>
      <c r="O2734" s="4">
        <f t="shared" si="308"/>
        <v>8.0547758043340743</v>
      </c>
      <c r="P2734" s="14">
        <f>+AVERAGEIF($C$15:C2734,"&lt;&gt;",$B$15:B2734)</f>
        <v>8.1630578512396692</v>
      </c>
    </row>
    <row r="2735" spans="1:16" x14ac:dyDescent="0.25">
      <c r="A2735" s="1">
        <v>44270</v>
      </c>
      <c r="B2735" s="14">
        <v>10.404999999999999</v>
      </c>
      <c r="G2735">
        <f t="shared" si="304"/>
        <v>34125.162298298681</v>
      </c>
      <c r="H2735">
        <f t="shared" si="305"/>
        <v>33178.883881063382</v>
      </c>
      <c r="I2735" s="5">
        <f t="shared" si="303"/>
        <v>0</v>
      </c>
      <c r="J2735" s="6">
        <f>+H2735+SUM($B$4:$B$5)-SUM($F$15:F2735)</f>
        <v>33894.263881063365</v>
      </c>
      <c r="K2735" s="10">
        <f t="shared" si="306"/>
        <v>-1.7843147779427193E-3</v>
      </c>
      <c r="L2735" s="10">
        <f>+H2735/SUM($F$15:F2735)-1</f>
        <v>0.291780212479817</v>
      </c>
      <c r="M2735" s="14">
        <f t="shared" si="309"/>
        <v>0</v>
      </c>
      <c r="N2735" s="14">
        <f t="shared" si="307"/>
        <v>3188.7442461377723</v>
      </c>
      <c r="O2735" s="4">
        <f t="shared" si="308"/>
        <v>8.0547758043340743</v>
      </c>
      <c r="P2735" s="14">
        <f>+AVERAGEIF($C$15:C2735,"&lt;&gt;",$B$15:B2735)</f>
        <v>8.1630578512396692</v>
      </c>
    </row>
    <row r="2736" spans="1:16" x14ac:dyDescent="0.25">
      <c r="A2736" s="1">
        <v>44271</v>
      </c>
      <c r="B2736" s="14">
        <v>10.47</v>
      </c>
      <c r="G2736">
        <f t="shared" si="304"/>
        <v>34338.342072387044</v>
      </c>
      <c r="H2736">
        <f t="shared" si="305"/>
        <v>33386.152257062335</v>
      </c>
      <c r="I2736" s="5">
        <f t="shared" si="303"/>
        <v>0</v>
      </c>
      <c r="J2736" s="6">
        <f>+H2736+SUM($B$4:$B$5)-SUM($F$15:F2736)</f>
        <v>34101.53225706231</v>
      </c>
      <c r="K2736" s="10">
        <f t="shared" si="306"/>
        <v>6.1151461122230799E-3</v>
      </c>
      <c r="L2736" s="10">
        <f>+H2736/SUM($F$15:F2736)-1</f>
        <v>0.29984995912193013</v>
      </c>
      <c r="M2736" s="14">
        <f t="shared" si="309"/>
        <v>0</v>
      </c>
      <c r="N2736" s="14">
        <f t="shared" si="307"/>
        <v>3188.7442461377723</v>
      </c>
      <c r="O2736" s="4">
        <f t="shared" si="308"/>
        <v>8.0547758043340743</v>
      </c>
      <c r="P2736" s="14">
        <f>+AVERAGEIF($C$15:C2736,"&lt;&gt;",$B$15:B2736)</f>
        <v>8.1630578512396692</v>
      </c>
    </row>
    <row r="2737" spans="1:16" x14ac:dyDescent="0.25">
      <c r="A2737" s="1">
        <v>44273</v>
      </c>
      <c r="B2737" s="14">
        <v>10.419</v>
      </c>
      <c r="G2737">
        <f t="shared" si="304"/>
        <v>34171.077941948482</v>
      </c>
      <c r="H2737">
        <f t="shared" si="305"/>
        <v>33223.526300509307</v>
      </c>
      <c r="I2737" s="5">
        <f t="shared" si="303"/>
        <v>0</v>
      </c>
      <c r="J2737" s="6">
        <f>+H2737+SUM($B$4:$B$5)-SUM($F$15:F2737)</f>
        <v>33938.90630050929</v>
      </c>
      <c r="K2737" s="10">
        <f t="shared" si="306"/>
        <v>-4.7688753492693969E-3</v>
      </c>
      <c r="L2737" s="10">
        <f>+H2737/SUM($F$15:F2737)-1</f>
        <v>0.29351831175657961</v>
      </c>
      <c r="M2737" s="14">
        <f t="shared" si="309"/>
        <v>0</v>
      </c>
      <c r="N2737" s="14">
        <f t="shared" si="307"/>
        <v>3188.7442461377723</v>
      </c>
      <c r="O2737" s="4">
        <f t="shared" si="308"/>
        <v>8.0547758043340743</v>
      </c>
      <c r="P2737" s="14">
        <f>+AVERAGEIF($C$15:C2737,"&lt;&gt;",$B$15:B2737)</f>
        <v>8.1630578512396692</v>
      </c>
    </row>
    <row r="2738" spans="1:16" x14ac:dyDescent="0.25">
      <c r="A2738" s="1">
        <v>44274</v>
      </c>
      <c r="B2738" s="14">
        <v>10.364000000000001</v>
      </c>
      <c r="G2738">
        <f t="shared" si="304"/>
        <v>33990.695056181408</v>
      </c>
      <c r="H2738">
        <f t="shared" si="305"/>
        <v>33048.14536697173</v>
      </c>
      <c r="I2738" s="5">
        <f t="shared" si="303"/>
        <v>0</v>
      </c>
      <c r="J2738" s="6">
        <f>+H2738+SUM($B$4:$B$5)-SUM($F$15:F2738)</f>
        <v>33763.525366971706</v>
      </c>
      <c r="K2738" s="10">
        <f t="shared" si="306"/>
        <v>-5.167548181567394E-3</v>
      </c>
      <c r="L2738" s="10">
        <f>+H2738/SUM($F$15:F2738)-1</f>
        <v>0.2866900645978685</v>
      </c>
      <c r="M2738" s="14">
        <f t="shared" si="309"/>
        <v>0</v>
      </c>
      <c r="N2738" s="14">
        <f t="shared" si="307"/>
        <v>3188.7442461377723</v>
      </c>
      <c r="O2738" s="4">
        <f t="shared" si="308"/>
        <v>8.0547758043340743</v>
      </c>
      <c r="P2738" s="14">
        <f>+AVERAGEIF($C$15:C2738,"&lt;&gt;",$B$15:B2738)</f>
        <v>8.1630578512396692</v>
      </c>
    </row>
    <row r="2739" spans="1:16" x14ac:dyDescent="0.25">
      <c r="A2739" s="1">
        <v>44277</v>
      </c>
      <c r="B2739" s="14">
        <v>10.362</v>
      </c>
      <c r="G2739">
        <f t="shared" si="304"/>
        <v>33984.135678517152</v>
      </c>
      <c r="H2739">
        <f t="shared" si="305"/>
        <v>33041.767878479455</v>
      </c>
      <c r="I2739" s="5">
        <f t="shared" si="303"/>
        <v>0</v>
      </c>
      <c r="J2739" s="6">
        <f>+H2739+SUM($B$4:$B$5)-SUM($F$15:F2739)</f>
        <v>33757.147878479431</v>
      </c>
      <c r="K2739" s="10">
        <f t="shared" si="306"/>
        <v>-1.8888692525320661E-4</v>
      </c>
      <c r="L2739" s="10">
        <f>+H2739/SUM($F$15:F2739)-1</f>
        <v>0.2864417647011881</v>
      </c>
      <c r="M2739" s="14">
        <f t="shared" si="309"/>
        <v>0</v>
      </c>
      <c r="N2739" s="14">
        <f t="shared" si="307"/>
        <v>3188.7442461377723</v>
      </c>
      <c r="O2739" s="4">
        <f t="shared" si="308"/>
        <v>8.0547758043340743</v>
      </c>
      <c r="P2739" s="14">
        <f>+AVERAGEIF($C$15:C2739,"&lt;&gt;",$B$15:B2739)</f>
        <v>8.1630578512396692</v>
      </c>
    </row>
    <row r="2740" spans="1:16" x14ac:dyDescent="0.25">
      <c r="A2740" s="1">
        <v>44278</v>
      </c>
      <c r="B2740" s="14">
        <v>10.321999999999999</v>
      </c>
      <c r="G2740">
        <f t="shared" si="304"/>
        <v>33852.948125232004</v>
      </c>
      <c r="H2740">
        <f t="shared" si="305"/>
        <v>32914.218108633941</v>
      </c>
      <c r="I2740" s="5">
        <f t="shared" si="303"/>
        <v>0</v>
      </c>
      <c r="J2740" s="6">
        <f>+H2740+SUM($B$4:$B$5)-SUM($F$15:F2740)</f>
        <v>33629.598108633916</v>
      </c>
      <c r="K2740" s="10">
        <f t="shared" si="306"/>
        <v>-3.7784522052832781E-3</v>
      </c>
      <c r="L2740" s="10">
        <f>+H2740/SUM($F$15:F2740)-1</f>
        <v>0.28147576676757979</v>
      </c>
      <c r="M2740" s="14">
        <f t="shared" si="309"/>
        <v>0</v>
      </c>
      <c r="N2740" s="14">
        <f t="shared" si="307"/>
        <v>3188.7442461377723</v>
      </c>
      <c r="O2740" s="4">
        <f t="shared" si="308"/>
        <v>8.0547758043340743</v>
      </c>
      <c r="P2740" s="14">
        <f>+AVERAGEIF($C$15:C2740,"&lt;&gt;",$B$15:B2740)</f>
        <v>8.1630578512396692</v>
      </c>
    </row>
    <row r="2741" spans="1:16" x14ac:dyDescent="0.25">
      <c r="A2741" s="1">
        <v>44279</v>
      </c>
      <c r="B2741" s="14">
        <v>10.172000000000001</v>
      </c>
      <c r="G2741">
        <f t="shared" si="304"/>
        <v>33360.994800412707</v>
      </c>
      <c r="H2741">
        <f t="shared" si="305"/>
        <v>32435.906471713279</v>
      </c>
      <c r="I2741" s="5">
        <f t="shared" si="303"/>
        <v>0</v>
      </c>
      <c r="J2741" s="6">
        <f>+H2741+SUM($B$4:$B$5)-SUM($F$15:F2741)</f>
        <v>33151.286471713262</v>
      </c>
      <c r="K2741" s="10">
        <f t="shared" si="306"/>
        <v>-1.422293645542716E-2</v>
      </c>
      <c r="L2741" s="10">
        <f>+H2741/SUM($F$15:F2741)-1</f>
        <v>0.26285327451654927</v>
      </c>
      <c r="M2741" s="14">
        <f t="shared" si="309"/>
        <v>0</v>
      </c>
      <c r="N2741" s="14">
        <f t="shared" si="307"/>
        <v>3188.7442461377723</v>
      </c>
      <c r="O2741" s="4">
        <f t="shared" si="308"/>
        <v>8.0547758043340743</v>
      </c>
      <c r="P2741" s="14">
        <f>+AVERAGEIF($C$15:C2741,"&lt;&gt;",$B$15:B2741)</f>
        <v>8.1630578512396692</v>
      </c>
    </row>
    <row r="2742" spans="1:16" x14ac:dyDescent="0.25">
      <c r="A2742" s="1">
        <v>44280</v>
      </c>
      <c r="B2742" s="14">
        <v>10.151999999999999</v>
      </c>
      <c r="G2742">
        <f t="shared" si="304"/>
        <v>33295.40102377013</v>
      </c>
      <c r="H2742">
        <f t="shared" si="305"/>
        <v>32372.131586790518</v>
      </c>
      <c r="I2742" s="5">
        <f t="shared" si="303"/>
        <v>0</v>
      </c>
      <c r="J2742" s="6">
        <f>+H2742+SUM($B$4:$B$5)-SUM($F$15:F2742)</f>
        <v>33087.511586790497</v>
      </c>
      <c r="K2742" s="10">
        <f t="shared" si="306"/>
        <v>-1.9237529432585276E-3</v>
      </c>
      <c r="L2742" s="10">
        <f>+H2742/SUM($F$15:F2742)-1</f>
        <v>0.26037027554974501</v>
      </c>
      <c r="M2742" s="14">
        <f t="shared" si="309"/>
        <v>0</v>
      </c>
      <c r="N2742" s="14">
        <f t="shared" si="307"/>
        <v>3188.7442461377723</v>
      </c>
      <c r="O2742" s="4">
        <f t="shared" si="308"/>
        <v>8.0547758043340743</v>
      </c>
      <c r="P2742" s="14">
        <f>+AVERAGEIF($C$15:C2742,"&lt;&gt;",$B$15:B2742)</f>
        <v>8.1630578512396692</v>
      </c>
    </row>
    <row r="2743" spans="1:16" x14ac:dyDescent="0.25">
      <c r="A2743" s="1">
        <v>44281</v>
      </c>
      <c r="B2743" s="14">
        <v>10.236000000000001</v>
      </c>
      <c r="G2743">
        <f t="shared" si="304"/>
        <v>33570.894885668946</v>
      </c>
      <c r="H2743">
        <f t="shared" si="305"/>
        <v>32639.986103466093</v>
      </c>
      <c r="I2743" s="5">
        <f t="shared" si="303"/>
        <v>0</v>
      </c>
      <c r="J2743" s="6">
        <f>+H2743+SUM($B$4:$B$5)-SUM($F$15:F2743)</f>
        <v>33355.366103466076</v>
      </c>
      <c r="K2743" s="10">
        <f t="shared" si="306"/>
        <v>8.0953357877331378E-3</v>
      </c>
      <c r="L2743" s="10">
        <f>+H2743/SUM($F$15:F2743)-1</f>
        <v>0.2707988712103222</v>
      </c>
      <c r="M2743" s="14">
        <f t="shared" si="309"/>
        <v>0</v>
      </c>
      <c r="N2743" s="14">
        <f t="shared" si="307"/>
        <v>3188.7442461377723</v>
      </c>
      <c r="O2743" s="4">
        <f t="shared" si="308"/>
        <v>8.0547758043340743</v>
      </c>
      <c r="P2743" s="14">
        <f>+AVERAGEIF($C$15:C2743,"&lt;&gt;",$B$15:B2743)</f>
        <v>8.1630578512396692</v>
      </c>
    </row>
    <row r="2744" spans="1:16" x14ac:dyDescent="0.25">
      <c r="A2744" s="1">
        <v>44284</v>
      </c>
      <c r="B2744" s="14">
        <v>10.292</v>
      </c>
      <c r="G2744">
        <f t="shared" si="304"/>
        <v>33754.557460268144</v>
      </c>
      <c r="H2744">
        <f t="shared" si="305"/>
        <v>32818.555781249808</v>
      </c>
      <c r="I2744" s="5">
        <f t="shared" si="303"/>
        <v>0</v>
      </c>
      <c r="J2744" s="6">
        <f>+H2744+SUM($B$4:$B$5)-SUM($F$15:F2744)</f>
        <v>33533.935781249791</v>
      </c>
      <c r="K2744" s="10">
        <f t="shared" si="306"/>
        <v>5.3535517262741639E-3</v>
      </c>
      <c r="L2744" s="10">
        <f>+H2744/SUM($F$15:F2744)-1</f>
        <v>0.27775126831737373</v>
      </c>
      <c r="M2744" s="14">
        <f t="shared" si="309"/>
        <v>0</v>
      </c>
      <c r="N2744" s="14">
        <f t="shared" si="307"/>
        <v>3188.7442461377723</v>
      </c>
      <c r="O2744" s="4">
        <f t="shared" si="308"/>
        <v>8.0547758043340743</v>
      </c>
      <c r="P2744" s="14">
        <f>+AVERAGEIF($C$15:C2744,"&lt;&gt;",$B$15:B2744)</f>
        <v>8.1630578512396692</v>
      </c>
    </row>
    <row r="2745" spans="1:16" x14ac:dyDescent="0.25">
      <c r="A2745" s="1">
        <v>44285</v>
      </c>
      <c r="B2745" s="14">
        <v>10.385</v>
      </c>
      <c r="G2745">
        <f t="shared" si="304"/>
        <v>34059.568521656103</v>
      </c>
      <c r="H2745">
        <f t="shared" si="305"/>
        <v>33115.108996140618</v>
      </c>
      <c r="I2745" s="5">
        <f t="shared" si="303"/>
        <v>0</v>
      </c>
      <c r="J2745" s="6">
        <f>+H2745+SUM($B$4:$B$5)-SUM($F$15:F2745)</f>
        <v>33830.488996140601</v>
      </c>
      <c r="K2745" s="10">
        <f t="shared" si="306"/>
        <v>8.8433763583641856E-3</v>
      </c>
      <c r="L2745" s="10">
        <f>+H2745/SUM($F$15:F2745)-1</f>
        <v>0.28929721351301252</v>
      </c>
      <c r="M2745" s="14">
        <f t="shared" si="309"/>
        <v>0</v>
      </c>
      <c r="N2745" s="14">
        <f t="shared" si="307"/>
        <v>3188.7442461377723</v>
      </c>
      <c r="O2745" s="4">
        <f t="shared" si="308"/>
        <v>8.0547758043340743</v>
      </c>
      <c r="P2745" s="14">
        <f>+AVERAGEIF($C$15:C2745,"&lt;&gt;",$B$15:B2745)</f>
        <v>8.1630578512396692</v>
      </c>
    </row>
    <row r="2746" spans="1:16" x14ac:dyDescent="0.25">
      <c r="A2746" s="1">
        <v>44286</v>
      </c>
      <c r="B2746" s="14">
        <v>10.35</v>
      </c>
      <c r="G2746">
        <f t="shared" si="304"/>
        <v>33944.7794125316</v>
      </c>
      <c r="H2746">
        <f t="shared" si="305"/>
        <v>33003.502947525798</v>
      </c>
      <c r="I2746" s="5">
        <f t="shared" si="303"/>
        <v>0</v>
      </c>
      <c r="J2746" s="6">
        <f>+H2746+SUM($B$4:$B$5)-SUM($F$15:F2746)</f>
        <v>33718.882947525781</v>
      </c>
      <c r="K2746" s="10">
        <f t="shared" si="306"/>
        <v>-3.2989782863485084E-3</v>
      </c>
      <c r="L2746" s="10">
        <f>+H2746/SUM($F$15:F2746)-1</f>
        <v>0.28495196532110545</v>
      </c>
      <c r="M2746" s="14">
        <f t="shared" si="309"/>
        <v>0</v>
      </c>
      <c r="N2746" s="14">
        <f t="shared" si="307"/>
        <v>3188.7442461377723</v>
      </c>
      <c r="O2746" s="4">
        <f t="shared" si="308"/>
        <v>8.0547758043340743</v>
      </c>
      <c r="P2746" s="14">
        <f>+AVERAGEIF($C$15:C2746,"&lt;&gt;",$B$15:B2746)</f>
        <v>8.1630578512396692</v>
      </c>
    </row>
    <row r="2747" spans="1:16" x14ac:dyDescent="0.25">
      <c r="A2747" s="1">
        <v>44287</v>
      </c>
      <c r="B2747" s="14">
        <v>10.467000000000001</v>
      </c>
      <c r="G2747">
        <f t="shared" si="304"/>
        <v>34328.503005890656</v>
      </c>
      <c r="H2747">
        <f t="shared" si="305"/>
        <v>33376.586024323915</v>
      </c>
      <c r="I2747" s="5">
        <f t="shared" si="303"/>
        <v>0</v>
      </c>
      <c r="J2747" s="6">
        <f>+H2747+SUM($B$4:$B$5)-SUM($F$15:F2747)</f>
        <v>34091.96602432389</v>
      </c>
      <c r="K2747" s="10">
        <f t="shared" si="306"/>
        <v>1.1064514722469054E-2</v>
      </c>
      <c r="L2747" s="10">
        <f>+H2747/SUM($F$15:F2747)-1</f>
        <v>0.2994775092769093</v>
      </c>
      <c r="M2747" s="14">
        <f t="shared" si="309"/>
        <v>0</v>
      </c>
      <c r="N2747" s="14">
        <f t="shared" si="307"/>
        <v>3188.7442461377723</v>
      </c>
      <c r="O2747" s="4">
        <f t="shared" si="308"/>
        <v>8.0547758043340743</v>
      </c>
      <c r="P2747" s="14">
        <f>+AVERAGEIF($C$15:C2747,"&lt;&gt;",$B$15:B2747)</f>
        <v>8.1630578512396692</v>
      </c>
    </row>
    <row r="2748" spans="1:16" x14ac:dyDescent="0.25">
      <c r="A2748" s="1">
        <v>44292</v>
      </c>
      <c r="B2748" s="14">
        <v>10.515000000000001</v>
      </c>
      <c r="G2748">
        <f t="shared" si="304"/>
        <v>34485.928069832829</v>
      </c>
      <c r="H2748">
        <f t="shared" si="305"/>
        <v>33529.64574813853</v>
      </c>
      <c r="I2748" s="5">
        <f t="shared" si="303"/>
        <v>0</v>
      </c>
      <c r="J2748" s="6">
        <f>+H2748+SUM($B$4:$B$5)-SUM($F$15:F2748)</f>
        <v>34245.025748138505</v>
      </c>
      <c r="K2748" s="10">
        <f t="shared" si="306"/>
        <v>4.4896127053926094E-3</v>
      </c>
      <c r="L2748" s="10">
        <f>+H2748/SUM($F$15:F2748)-1</f>
        <v>0.305436706797239</v>
      </c>
      <c r="M2748" s="14">
        <f t="shared" si="309"/>
        <v>0</v>
      </c>
      <c r="N2748" s="14">
        <f t="shared" si="307"/>
        <v>3188.7442461377723</v>
      </c>
      <c r="O2748" s="4">
        <f t="shared" si="308"/>
        <v>8.0547758043340743</v>
      </c>
      <c r="P2748" s="14">
        <f>+AVERAGEIF($C$15:C2748,"&lt;&gt;",$B$15:B2748)</f>
        <v>8.1630578512396692</v>
      </c>
    </row>
    <row r="2749" spans="1:16" x14ac:dyDescent="0.25">
      <c r="A2749" s="1">
        <v>44293</v>
      </c>
      <c r="B2749" s="14">
        <v>10.416</v>
      </c>
      <c r="G2749">
        <f t="shared" si="304"/>
        <v>34161.238875452094</v>
      </c>
      <c r="H2749">
        <f t="shared" si="305"/>
        <v>33213.960067770895</v>
      </c>
      <c r="I2749" s="5">
        <f t="shared" si="303"/>
        <v>0</v>
      </c>
      <c r="J2749" s="6">
        <f>+H2749+SUM($B$4:$B$5)-SUM($F$15:F2749)</f>
        <v>33929.340067770871</v>
      </c>
      <c r="K2749" s="10">
        <f t="shared" si="306"/>
        <v>-9.2184389840850312E-3</v>
      </c>
      <c r="L2749" s="10">
        <f>+H2749/SUM($F$15:F2749)-1</f>
        <v>0.293145861911559</v>
      </c>
      <c r="M2749" s="14">
        <f t="shared" si="309"/>
        <v>0</v>
      </c>
      <c r="N2749" s="14">
        <f t="shared" si="307"/>
        <v>3188.7442461377723</v>
      </c>
      <c r="O2749" s="4">
        <f t="shared" si="308"/>
        <v>8.0547758043340743</v>
      </c>
      <c r="P2749" s="14">
        <f>+AVERAGEIF($C$15:C2749,"&lt;&gt;",$B$15:B2749)</f>
        <v>8.1630578512396692</v>
      </c>
    </row>
    <row r="2750" spans="1:16" x14ac:dyDescent="0.25">
      <c r="A2750" s="1">
        <v>44294</v>
      </c>
      <c r="B2750" s="14">
        <v>10.454000000000001</v>
      </c>
      <c r="G2750">
        <f t="shared" si="304"/>
        <v>34285.867051072986</v>
      </c>
      <c r="H2750">
        <f t="shared" si="305"/>
        <v>33335.132349124135</v>
      </c>
      <c r="I2750" s="5">
        <f t="shared" si="303"/>
        <v>0</v>
      </c>
      <c r="J2750" s="6">
        <f>+H2750+SUM($B$4:$B$5)-SUM($F$15:F2750)</f>
        <v>34050.51234912411</v>
      </c>
      <c r="K2750" s="10">
        <f t="shared" si="306"/>
        <v>3.5713126489111957E-3</v>
      </c>
      <c r="L2750" s="10">
        <f>+H2750/SUM($F$15:F2750)-1</f>
        <v>0.2978635599484869</v>
      </c>
      <c r="M2750" s="14">
        <f t="shared" si="309"/>
        <v>0</v>
      </c>
      <c r="N2750" s="14">
        <f t="shared" si="307"/>
        <v>3188.7442461377723</v>
      </c>
      <c r="O2750" s="4">
        <f t="shared" si="308"/>
        <v>8.0547758043340743</v>
      </c>
      <c r="P2750" s="14">
        <f>+AVERAGEIF($C$15:C2750,"&lt;&gt;",$B$15:B2750)</f>
        <v>8.1630578512396692</v>
      </c>
    </row>
    <row r="2751" spans="1:16" x14ac:dyDescent="0.25">
      <c r="A2751" s="1">
        <v>44295</v>
      </c>
      <c r="B2751" s="14">
        <v>10.39</v>
      </c>
      <c r="G2751">
        <f t="shared" si="304"/>
        <v>34075.966965816748</v>
      </c>
      <c r="H2751">
        <f t="shared" si="305"/>
        <v>33131.05271737132</v>
      </c>
      <c r="I2751" s="5">
        <f t="shared" si="303"/>
        <v>0</v>
      </c>
      <c r="J2751" s="6">
        <f>+H2751+SUM($B$4:$B$5)-SUM($F$15:F2751)</f>
        <v>33846.432717371295</v>
      </c>
      <c r="K2751" s="10">
        <f t="shared" si="306"/>
        <v>-5.993437915422839E-3</v>
      </c>
      <c r="L2751" s="10">
        <f>+H2751/SUM($F$15:F2751)-1</f>
        <v>0.28991796325471397</v>
      </c>
      <c r="M2751" s="14">
        <f t="shared" si="309"/>
        <v>0</v>
      </c>
      <c r="N2751" s="14">
        <f t="shared" si="307"/>
        <v>3188.7442461377723</v>
      </c>
      <c r="O2751" s="4">
        <f t="shared" si="308"/>
        <v>8.0547758043340743</v>
      </c>
      <c r="P2751" s="14">
        <f>+AVERAGEIF($C$15:C2751,"&lt;&gt;",$B$15:B2751)</f>
        <v>8.1630578512396692</v>
      </c>
    </row>
    <row r="2752" spans="1:16" x14ac:dyDescent="0.25">
      <c r="A2752" s="1">
        <v>44298</v>
      </c>
      <c r="B2752" s="14">
        <v>10.287000000000001</v>
      </c>
      <c r="G2752">
        <f t="shared" si="304"/>
        <v>33738.1590161075</v>
      </c>
      <c r="H2752">
        <f t="shared" si="305"/>
        <v>32802.612060019135</v>
      </c>
      <c r="I2752" s="5">
        <f t="shared" si="303"/>
        <v>0</v>
      </c>
      <c r="J2752" s="6">
        <f>+H2752+SUM($B$4:$B$5)-SUM($F$15:F2752)</f>
        <v>33517.992060019111</v>
      </c>
      <c r="K2752" s="10">
        <f t="shared" si="306"/>
        <v>-9.7038485590127399E-3</v>
      </c>
      <c r="L2752" s="10">
        <f>+H2752/SUM($F$15:F2752)-1</f>
        <v>0.27713051857567317</v>
      </c>
      <c r="M2752" s="14">
        <f t="shared" si="309"/>
        <v>0</v>
      </c>
      <c r="N2752" s="14">
        <f t="shared" si="307"/>
        <v>3188.7442461377723</v>
      </c>
      <c r="O2752" s="4">
        <f t="shared" si="308"/>
        <v>8.0547758043340743</v>
      </c>
      <c r="P2752" s="14">
        <f>+AVERAGEIF($C$15:C2752,"&lt;&gt;",$B$15:B2752)</f>
        <v>8.1630578512396692</v>
      </c>
    </row>
    <row r="2753" spans="1:16" x14ac:dyDescent="0.25">
      <c r="A2753" s="1">
        <v>44299</v>
      </c>
      <c r="B2753" s="14">
        <v>10.266999999999999</v>
      </c>
      <c r="G2753">
        <f t="shared" si="304"/>
        <v>33672.565239464922</v>
      </c>
      <c r="H2753">
        <f t="shared" si="305"/>
        <v>32738.837175096374</v>
      </c>
      <c r="I2753" s="5">
        <f t="shared" si="303"/>
        <v>0</v>
      </c>
      <c r="J2753" s="6">
        <f>+H2753+SUM($B$4:$B$5)-SUM($F$15:F2753)</f>
        <v>33454.217175096346</v>
      </c>
      <c r="K2753" s="10">
        <f t="shared" si="306"/>
        <v>-1.9027060096131754E-3</v>
      </c>
      <c r="L2753" s="10">
        <f>+H2753/SUM($F$15:F2753)-1</f>
        <v>0.27464751960886891</v>
      </c>
      <c r="M2753" s="14">
        <f t="shared" si="309"/>
        <v>0</v>
      </c>
      <c r="N2753" s="14">
        <f t="shared" si="307"/>
        <v>3188.7442461377723</v>
      </c>
      <c r="O2753" s="4">
        <f t="shared" si="308"/>
        <v>8.0547758043340743</v>
      </c>
      <c r="P2753" s="14">
        <f>+AVERAGEIF($C$15:C2753,"&lt;&gt;",$B$15:B2753)</f>
        <v>8.1630578512396692</v>
      </c>
    </row>
    <row r="2754" spans="1:16" x14ac:dyDescent="0.25">
      <c r="A2754" s="1">
        <v>44300</v>
      </c>
      <c r="B2754" s="14">
        <v>10.316000000000001</v>
      </c>
      <c r="G2754">
        <f t="shared" si="304"/>
        <v>33833.269992239228</v>
      </c>
      <c r="H2754">
        <f t="shared" si="305"/>
        <v>32895.085643157123</v>
      </c>
      <c r="I2754" s="5">
        <f t="shared" si="303"/>
        <v>0</v>
      </c>
      <c r="J2754" s="6">
        <f>+H2754+SUM($B$4:$B$5)-SUM($F$15:F2754)</f>
        <v>33610.465643157106</v>
      </c>
      <c r="K2754" s="10">
        <f t="shared" si="306"/>
        <v>4.6705163430658114E-3</v>
      </c>
      <c r="L2754" s="10">
        <f>+H2754/SUM($F$15:F2754)-1</f>
        <v>0.2807308670775388</v>
      </c>
      <c r="M2754" s="14">
        <f t="shared" si="309"/>
        <v>0</v>
      </c>
      <c r="N2754" s="14">
        <f t="shared" si="307"/>
        <v>3188.7442461377723</v>
      </c>
      <c r="O2754" s="4">
        <f t="shared" si="308"/>
        <v>8.0547758043340743</v>
      </c>
      <c r="P2754" s="14">
        <f>+AVERAGEIF($C$15:C2754,"&lt;&gt;",$B$15:B2754)</f>
        <v>8.1630578512396692</v>
      </c>
    </row>
    <row r="2755" spans="1:16" x14ac:dyDescent="0.25">
      <c r="A2755" s="1">
        <v>44301</v>
      </c>
      <c r="B2755" s="14">
        <v>10.353999999999999</v>
      </c>
      <c r="G2755">
        <f t="shared" si="304"/>
        <v>33957.898167860112</v>
      </c>
      <c r="H2755">
        <f t="shared" si="305"/>
        <v>33016.257924510355</v>
      </c>
      <c r="I2755" s="5">
        <f t="shared" si="303"/>
        <v>0</v>
      </c>
      <c r="J2755" s="6">
        <f>+H2755+SUM($B$4:$B$5)-SUM($F$15:F2755)</f>
        <v>33731.637924510331</v>
      </c>
      <c r="K2755" s="10">
        <f t="shared" si="306"/>
        <v>3.6051949603945754E-3</v>
      </c>
      <c r="L2755" s="10">
        <f>+H2755/SUM($F$15:F2755)-1</f>
        <v>0.28544856511446648</v>
      </c>
      <c r="M2755" s="14">
        <f t="shared" si="309"/>
        <v>0</v>
      </c>
      <c r="N2755" s="14">
        <f t="shared" si="307"/>
        <v>3188.7442461377723</v>
      </c>
      <c r="O2755" s="4">
        <f t="shared" si="308"/>
        <v>8.0547758043340743</v>
      </c>
      <c r="P2755" s="14">
        <f>+AVERAGEIF($C$15:C2755,"&lt;&gt;",$B$15:B2755)</f>
        <v>8.1630578512396692</v>
      </c>
    </row>
    <row r="2756" spans="1:16" x14ac:dyDescent="0.25">
      <c r="A2756" s="1">
        <v>44302</v>
      </c>
      <c r="B2756" s="14">
        <v>10.420999999999999</v>
      </c>
      <c r="G2756">
        <f t="shared" si="304"/>
        <v>34177.637319612732</v>
      </c>
      <c r="H2756">
        <f t="shared" si="305"/>
        <v>33229.903789001582</v>
      </c>
      <c r="I2756" s="5">
        <f t="shared" si="303"/>
        <v>0</v>
      </c>
      <c r="J2756" s="6">
        <f>+H2756+SUM($B$4:$B$5)-SUM($F$15:F2756)</f>
        <v>33945.283789001565</v>
      </c>
      <c r="K2756" s="10">
        <f t="shared" si="306"/>
        <v>6.3336937556772721E-3</v>
      </c>
      <c r="L2756" s="10">
        <f>+H2756/SUM($F$15:F2756)-1</f>
        <v>0.29376661165326001</v>
      </c>
      <c r="M2756" s="14">
        <f t="shared" si="309"/>
        <v>0</v>
      </c>
      <c r="N2756" s="14">
        <f t="shared" si="307"/>
        <v>3188.7442461377723</v>
      </c>
      <c r="O2756" s="4">
        <f t="shared" si="308"/>
        <v>8.0547758043340743</v>
      </c>
      <c r="P2756" s="14">
        <f>+AVERAGEIF($C$15:C2756,"&lt;&gt;",$B$15:B2756)</f>
        <v>8.1630578512396692</v>
      </c>
    </row>
    <row r="2757" spans="1:16" x14ac:dyDescent="0.25">
      <c r="A2757" s="1">
        <v>44305</v>
      </c>
      <c r="B2757" s="14">
        <v>10.388</v>
      </c>
      <c r="G2757">
        <f t="shared" si="304"/>
        <v>34069.407588152484</v>
      </c>
      <c r="H2757">
        <f t="shared" si="305"/>
        <v>33124.675228879038</v>
      </c>
      <c r="I2757" s="5">
        <f t="shared" si="303"/>
        <v>0</v>
      </c>
      <c r="J2757" s="6">
        <f>+H2757+SUM($B$4:$B$5)-SUM($F$15:F2757)</f>
        <v>33840.05522887902</v>
      </c>
      <c r="K2757" s="10">
        <f t="shared" si="306"/>
        <v>-3.0999463954000106E-3</v>
      </c>
      <c r="L2757" s="10">
        <f>+H2757/SUM($F$15:F2757)-1</f>
        <v>0.28966966335803335</v>
      </c>
      <c r="M2757" s="14">
        <f t="shared" si="309"/>
        <v>0</v>
      </c>
      <c r="N2757" s="14">
        <f t="shared" si="307"/>
        <v>3188.7442461377723</v>
      </c>
      <c r="O2757" s="4">
        <f t="shared" si="308"/>
        <v>8.0547758043340743</v>
      </c>
      <c r="P2757" s="14">
        <f>+AVERAGEIF($C$15:C2757,"&lt;&gt;",$B$15:B2757)</f>
        <v>8.1630578512396692</v>
      </c>
    </row>
    <row r="2758" spans="1:16" x14ac:dyDescent="0.25">
      <c r="A2758" s="1">
        <v>44306</v>
      </c>
      <c r="B2758" s="14">
        <v>10.348000000000001</v>
      </c>
      <c r="G2758">
        <f t="shared" si="304"/>
        <v>33938.220034867336</v>
      </c>
      <c r="H2758">
        <f t="shared" si="305"/>
        <v>32997.12545903353</v>
      </c>
      <c r="I2758" s="5">
        <f t="shared" si="303"/>
        <v>0</v>
      </c>
      <c r="J2758" s="6">
        <f>+H2758+SUM($B$4:$B$5)-SUM($F$15:F2758)</f>
        <v>33712.505459033506</v>
      </c>
      <c r="K2758" s="10">
        <f t="shared" si="306"/>
        <v>-3.7691950850204936E-3</v>
      </c>
      <c r="L2758" s="10">
        <f>+H2758/SUM($F$15:F2758)-1</f>
        <v>0.28470366542442527</v>
      </c>
      <c r="M2758" s="14">
        <f t="shared" si="309"/>
        <v>0</v>
      </c>
      <c r="N2758" s="14">
        <f t="shared" si="307"/>
        <v>3188.7442461377723</v>
      </c>
      <c r="O2758" s="4">
        <f t="shared" si="308"/>
        <v>8.0547758043340743</v>
      </c>
      <c r="P2758" s="14">
        <f>+AVERAGEIF($C$15:C2758,"&lt;&gt;",$B$15:B2758)</f>
        <v>8.1630578512396692</v>
      </c>
    </row>
    <row r="2759" spans="1:16" x14ac:dyDescent="0.25">
      <c r="A2759" s="1">
        <v>44307</v>
      </c>
      <c r="B2759" s="14">
        <v>10.3</v>
      </c>
      <c r="G2759">
        <f t="shared" si="304"/>
        <v>33780.794970925162</v>
      </c>
      <c r="H2759">
        <f t="shared" si="305"/>
        <v>32844.065735218916</v>
      </c>
      <c r="I2759" s="5">
        <f t="shared" si="303"/>
        <v>0</v>
      </c>
      <c r="J2759" s="6">
        <f>+H2759+SUM($B$4:$B$5)-SUM($F$15:F2759)</f>
        <v>33559.445735218891</v>
      </c>
      <c r="K2759" s="10">
        <f t="shared" si="306"/>
        <v>-4.5401468010323187E-3</v>
      </c>
      <c r="L2759" s="10">
        <f>+H2759/SUM($F$15:F2759)-1</f>
        <v>0.27874446790409557</v>
      </c>
      <c r="M2759" s="14">
        <f t="shared" si="309"/>
        <v>0</v>
      </c>
      <c r="N2759" s="14">
        <f t="shared" si="307"/>
        <v>3188.7442461377723</v>
      </c>
      <c r="O2759" s="4">
        <f t="shared" si="308"/>
        <v>8.0547758043340743</v>
      </c>
      <c r="P2759" s="14">
        <f>+AVERAGEIF($C$15:C2759,"&lt;&gt;",$B$15:B2759)</f>
        <v>8.1630578512396692</v>
      </c>
    </row>
    <row r="2760" spans="1:16" x14ac:dyDescent="0.25">
      <c r="A2760" s="1">
        <v>44308</v>
      </c>
      <c r="B2760" s="14">
        <v>10.319000000000001</v>
      </c>
      <c r="G2760">
        <f t="shared" si="304"/>
        <v>33843.109058735608</v>
      </c>
      <c r="H2760">
        <f t="shared" si="305"/>
        <v>32904.651875895535</v>
      </c>
      <c r="I2760" s="5">
        <f t="shared" si="303"/>
        <v>0</v>
      </c>
      <c r="J2760" s="6">
        <f>+H2760+SUM($B$4:$B$5)-SUM($F$15:F2760)</f>
        <v>33620.031875895511</v>
      </c>
      <c r="K2760" s="10">
        <f t="shared" si="306"/>
        <v>1.8053379413545123E-3</v>
      </c>
      <c r="L2760" s="10">
        <f>+H2760/SUM($F$15:F2760)-1</f>
        <v>0.28110331692255941</v>
      </c>
      <c r="M2760" s="14">
        <f t="shared" si="309"/>
        <v>0</v>
      </c>
      <c r="N2760" s="14">
        <f t="shared" si="307"/>
        <v>3188.7442461377723</v>
      </c>
      <c r="O2760" s="4">
        <f t="shared" si="308"/>
        <v>8.0547758043340743</v>
      </c>
      <c r="P2760" s="14">
        <f>+AVERAGEIF($C$15:C2760,"&lt;&gt;",$B$15:B2760)</f>
        <v>8.1630578512396692</v>
      </c>
    </row>
    <row r="2761" spans="1:16" x14ac:dyDescent="0.25">
      <c r="A2761" s="1">
        <v>44309</v>
      </c>
      <c r="B2761" s="14">
        <v>10.375999999999999</v>
      </c>
      <c r="G2761">
        <f t="shared" si="304"/>
        <v>34030.051322166939</v>
      </c>
      <c r="H2761">
        <f t="shared" si="305"/>
        <v>33086.410297925388</v>
      </c>
      <c r="I2761" s="5">
        <f t="shared" si="303"/>
        <v>0</v>
      </c>
      <c r="J2761" s="6">
        <f>+H2761+SUM($B$4:$B$5)-SUM($F$15:F2761)</f>
        <v>33801.79029792537</v>
      </c>
      <c r="K2761" s="10">
        <f t="shared" si="306"/>
        <v>5.4062537091219554E-3</v>
      </c>
      <c r="L2761" s="10">
        <f>+H2761/SUM($F$15:F2761)-1</f>
        <v>0.28817986397795115</v>
      </c>
      <c r="M2761" s="14">
        <f t="shared" si="309"/>
        <v>0</v>
      </c>
      <c r="N2761" s="14">
        <f t="shared" si="307"/>
        <v>3188.7442461377723</v>
      </c>
      <c r="O2761" s="4">
        <f t="shared" si="308"/>
        <v>8.0547758043340743</v>
      </c>
      <c r="P2761" s="14">
        <f>+AVERAGEIF($C$15:C2761,"&lt;&gt;",$B$15:B2761)</f>
        <v>8.1630578512396692</v>
      </c>
    </row>
    <row r="2762" spans="1:16" x14ac:dyDescent="0.25">
      <c r="A2762" s="1">
        <v>44312</v>
      </c>
      <c r="B2762" s="14">
        <v>10.401999999999999</v>
      </c>
      <c r="G2762">
        <f t="shared" si="304"/>
        <v>34115.323231802286</v>
      </c>
      <c r="H2762">
        <f t="shared" si="305"/>
        <v>33169.31764832497</v>
      </c>
      <c r="I2762" s="5">
        <f t="shared" si="303"/>
        <v>0</v>
      </c>
      <c r="J2762" s="6">
        <f>+H2762+SUM($B$4:$B$5)-SUM($F$15:F2762)</f>
        <v>33884.697648324945</v>
      </c>
      <c r="K2762" s="10">
        <f t="shared" si="306"/>
        <v>2.4527502735458562E-3</v>
      </c>
      <c r="L2762" s="10">
        <f>+H2762/SUM($F$15:F2762)-1</f>
        <v>0.2914077626347964</v>
      </c>
      <c r="M2762" s="14">
        <f t="shared" si="309"/>
        <v>0</v>
      </c>
      <c r="N2762" s="14">
        <f t="shared" si="307"/>
        <v>3188.7442461377723</v>
      </c>
      <c r="O2762" s="4">
        <f t="shared" si="308"/>
        <v>8.0547758043340743</v>
      </c>
      <c r="P2762" s="14">
        <f>+AVERAGEIF($C$15:C2762,"&lt;&gt;",$B$15:B2762)</f>
        <v>8.1630578512396692</v>
      </c>
    </row>
    <row r="2763" spans="1:16" x14ac:dyDescent="0.25">
      <c r="A2763" s="1">
        <v>44313</v>
      </c>
      <c r="B2763" s="14">
        <v>10.422000000000001</v>
      </c>
      <c r="G2763">
        <f t="shared" si="304"/>
        <v>34180.917008444863</v>
      </c>
      <c r="H2763">
        <f t="shared" si="305"/>
        <v>33233.092533247727</v>
      </c>
      <c r="I2763" s="5">
        <f t="shared" si="303"/>
        <v>0</v>
      </c>
      <c r="J2763" s="6">
        <f>+H2763+SUM($B$4:$B$5)-SUM($F$15:F2763)</f>
        <v>33948.47253324771</v>
      </c>
      <c r="K2763" s="10">
        <f t="shared" si="306"/>
        <v>1.8821146224958785E-3</v>
      </c>
      <c r="L2763" s="10">
        <f>+H2763/SUM($F$15:F2763)-1</f>
        <v>0.29389076160160044</v>
      </c>
      <c r="M2763" s="14">
        <f t="shared" si="309"/>
        <v>0</v>
      </c>
      <c r="N2763" s="14">
        <f t="shared" si="307"/>
        <v>3188.7442461377723</v>
      </c>
      <c r="O2763" s="4">
        <f t="shared" si="308"/>
        <v>8.0547758043340743</v>
      </c>
      <c r="P2763" s="14">
        <f>+AVERAGEIF($C$15:C2763,"&lt;&gt;",$B$15:B2763)</f>
        <v>8.1630578512396692</v>
      </c>
    </row>
    <row r="2764" spans="1:16" x14ac:dyDescent="0.25">
      <c r="A2764" s="1">
        <v>44314</v>
      </c>
      <c r="B2764" s="14">
        <v>10.436</v>
      </c>
      <c r="G2764">
        <f t="shared" si="304"/>
        <v>34226.832652094658</v>
      </c>
      <c r="H2764">
        <f t="shared" si="305"/>
        <v>33277.734952693652</v>
      </c>
      <c r="I2764" s="5">
        <f t="shared" si="303"/>
        <v>0</v>
      </c>
      <c r="J2764" s="6">
        <f>+H2764+SUM($B$4:$B$5)-SUM($F$15:F2764)</f>
        <v>33993.114952693635</v>
      </c>
      <c r="K2764" s="10">
        <f t="shared" si="306"/>
        <v>1.3150052451462724E-3</v>
      </c>
      <c r="L2764" s="10">
        <f>+H2764/SUM($F$15:F2764)-1</f>
        <v>0.29562886087836326</v>
      </c>
      <c r="M2764" s="14">
        <f t="shared" si="309"/>
        <v>0</v>
      </c>
      <c r="N2764" s="14">
        <f t="shared" si="307"/>
        <v>3188.7442461377723</v>
      </c>
      <c r="O2764" s="4">
        <f t="shared" si="308"/>
        <v>8.0547758043340743</v>
      </c>
      <c r="P2764" s="14">
        <f>+AVERAGEIF($C$15:C2764,"&lt;&gt;",$B$15:B2764)</f>
        <v>8.1630578512396692</v>
      </c>
    </row>
    <row r="2765" spans="1:16" x14ac:dyDescent="0.25">
      <c r="A2765" s="1">
        <v>44315</v>
      </c>
      <c r="B2765" s="14">
        <v>10.433</v>
      </c>
      <c r="G2765">
        <f t="shared" si="304"/>
        <v>34216.993585598269</v>
      </c>
      <c r="H2765">
        <f t="shared" si="305"/>
        <v>33268.16871995524</v>
      </c>
      <c r="I2765" s="5">
        <f t="shared" si="303"/>
        <v>0</v>
      </c>
      <c r="J2765" s="6">
        <f>+H2765+SUM($B$4:$B$5)-SUM($F$15:F2765)</f>
        <v>33983.548719955215</v>
      </c>
      <c r="K2765" s="10">
        <f t="shared" si="306"/>
        <v>-2.8141677371229523E-4</v>
      </c>
      <c r="L2765" s="10">
        <f>+H2765/SUM($F$15:F2765)-1</f>
        <v>0.29525641103334266</v>
      </c>
      <c r="M2765" s="14">
        <f t="shared" si="309"/>
        <v>0</v>
      </c>
      <c r="N2765" s="14">
        <f t="shared" si="307"/>
        <v>3188.7442461377723</v>
      </c>
      <c r="O2765" s="4">
        <f t="shared" si="308"/>
        <v>8.0547758043340743</v>
      </c>
      <c r="P2765" s="14">
        <f>+AVERAGEIF($C$15:C2765,"&lt;&gt;",$B$15:B2765)</f>
        <v>8.1630578512396692</v>
      </c>
    </row>
    <row r="2766" spans="1:16" x14ac:dyDescent="0.25">
      <c r="A2766" s="1">
        <v>44316</v>
      </c>
      <c r="B2766" s="14">
        <v>10.371</v>
      </c>
      <c r="G2766">
        <f t="shared" si="304"/>
        <v>34013.652878006294</v>
      </c>
      <c r="H2766">
        <f t="shared" si="305"/>
        <v>33070.4665766947</v>
      </c>
      <c r="I2766" s="5">
        <f t="shared" si="303"/>
        <v>0</v>
      </c>
      <c r="J2766" s="6">
        <f>+H2766+SUM($B$4:$B$5)-SUM($F$15:F2766)</f>
        <v>33785.846576694676</v>
      </c>
      <c r="K2766" s="10">
        <f t="shared" si="306"/>
        <v>-5.8175838223878396E-3</v>
      </c>
      <c r="L2766" s="10">
        <f>+H2766/SUM($F$15:F2766)-1</f>
        <v>0.28755911423625014</v>
      </c>
      <c r="M2766" s="14">
        <f t="shared" si="309"/>
        <v>0</v>
      </c>
      <c r="N2766" s="14">
        <f t="shared" si="307"/>
        <v>3188.7442461377723</v>
      </c>
      <c r="O2766" s="4">
        <f t="shared" si="308"/>
        <v>8.0547758043340743</v>
      </c>
      <c r="P2766" s="14">
        <f>+AVERAGEIF($C$15:C2766,"&lt;&gt;",$B$15:B2766)</f>
        <v>8.1630578512396692</v>
      </c>
    </row>
    <row r="2767" spans="1:16" x14ac:dyDescent="0.25">
      <c r="A2767" s="1">
        <v>44320</v>
      </c>
      <c r="B2767" s="14">
        <v>10.303000000000001</v>
      </c>
      <c r="G2767">
        <f t="shared" si="304"/>
        <v>33790.634037421551</v>
      </c>
      <c r="H2767">
        <f t="shared" si="305"/>
        <v>32853.631967957335</v>
      </c>
      <c r="I2767" s="5">
        <f t="shared" si="303"/>
        <v>0</v>
      </c>
      <c r="J2767" s="6">
        <f>+H2767+SUM($B$4:$B$5)-SUM($F$15:F2767)</f>
        <v>33569.011967957311</v>
      </c>
      <c r="K2767" s="10">
        <f t="shared" si="306"/>
        <v>-6.4179125494204792E-3</v>
      </c>
      <c r="L2767" s="10">
        <f>+H2767/SUM($F$15:F2767)-1</f>
        <v>0.2791169177491164</v>
      </c>
      <c r="M2767" s="14">
        <f t="shared" si="309"/>
        <v>0</v>
      </c>
      <c r="N2767" s="14">
        <f t="shared" si="307"/>
        <v>3188.7442461377723</v>
      </c>
      <c r="O2767" s="4">
        <f t="shared" si="308"/>
        <v>8.0547758043340743</v>
      </c>
      <c r="P2767" s="14">
        <f>+AVERAGEIF($C$15:C2767,"&lt;&gt;",$B$15:B2767)</f>
        <v>8.1630578512396692</v>
      </c>
    </row>
    <row r="2768" spans="1:16" x14ac:dyDescent="0.25">
      <c r="A2768" s="1">
        <v>44321</v>
      </c>
      <c r="B2768" s="14">
        <v>10.314</v>
      </c>
      <c r="G2768">
        <f t="shared" si="304"/>
        <v>33826.710614574964</v>
      </c>
      <c r="H2768">
        <f t="shared" si="305"/>
        <v>32888.708154664848</v>
      </c>
      <c r="I2768" s="5">
        <f t="shared" ref="I2768:I2831" si="310">+C2768*(MAX($A:$A)-A2768)</f>
        <v>0</v>
      </c>
      <c r="J2768" s="6">
        <f>+H2768+SUM($B$4:$B$5)-SUM($F$15:F2768)</f>
        <v>33604.088154664831</v>
      </c>
      <c r="K2768" s="10">
        <f t="shared" si="306"/>
        <v>1.0448977986305952E-3</v>
      </c>
      <c r="L2768" s="10">
        <f>+H2768/SUM($F$15:F2768)-1</f>
        <v>0.2804825671808584</v>
      </c>
      <c r="M2768" s="14">
        <f t="shared" si="309"/>
        <v>0</v>
      </c>
      <c r="N2768" s="14">
        <f t="shared" si="307"/>
        <v>3188.7442461377723</v>
      </c>
      <c r="O2768" s="4">
        <f t="shared" si="308"/>
        <v>8.0547758043340743</v>
      </c>
      <c r="P2768" s="14">
        <f>+AVERAGEIF($C$15:C2768,"&lt;&gt;",$B$15:B2768)</f>
        <v>8.1630578512396692</v>
      </c>
    </row>
    <row r="2769" spans="1:16" x14ac:dyDescent="0.25">
      <c r="A2769" s="1">
        <v>44322</v>
      </c>
      <c r="B2769" s="14">
        <v>10.327999999999999</v>
      </c>
      <c r="G2769">
        <f t="shared" ref="G2769:G2832" si="311">+(B2769/B2768*G2768)+C2769</f>
        <v>33872.626258224765</v>
      </c>
      <c r="H2769">
        <f t="shared" ref="H2769:H2832" si="312">+(B2769/B2768*H2768)+F2769</f>
        <v>32933.350574110773</v>
      </c>
      <c r="I2769" s="5">
        <f t="shared" si="310"/>
        <v>0</v>
      </c>
      <c r="J2769" s="6">
        <f>+H2769+SUM($B$4:$B$5)-SUM($F$15:F2769)</f>
        <v>33648.730574110756</v>
      </c>
      <c r="K2769" s="10">
        <f t="shared" ref="K2769:K2832" si="313">+J2769/J2768-1</f>
        <v>1.3284817978234109E-3</v>
      </c>
      <c r="L2769" s="10">
        <f>+H2769/SUM($F$15:F2769)-1</f>
        <v>0.28222066645762123</v>
      </c>
      <c r="M2769" s="14">
        <f t="shared" si="309"/>
        <v>0</v>
      </c>
      <c r="N2769" s="14">
        <f t="shared" ref="N2769:N2832" si="314">+M2769+N2768</f>
        <v>3188.7442461377723</v>
      </c>
      <c r="O2769" s="4">
        <f t="shared" ref="O2769:O2832" si="315">((O2768*N2768)+(B2769*M2769))/N2769</f>
        <v>8.0547758043340743</v>
      </c>
      <c r="P2769" s="14">
        <f>+AVERAGEIF($C$15:C2769,"&lt;&gt;",$B$15:B2769)</f>
        <v>8.1630578512396692</v>
      </c>
    </row>
    <row r="2770" spans="1:16" x14ac:dyDescent="0.25">
      <c r="A2770" s="1">
        <v>44323</v>
      </c>
      <c r="B2770" s="14">
        <v>10.316000000000001</v>
      </c>
      <c r="G2770">
        <f t="shared" si="311"/>
        <v>33833.269992239228</v>
      </c>
      <c r="H2770">
        <f t="shared" si="312"/>
        <v>32895.085643157123</v>
      </c>
      <c r="I2770" s="5">
        <f t="shared" si="310"/>
        <v>0</v>
      </c>
      <c r="J2770" s="6">
        <f>+H2770+SUM($B$4:$B$5)-SUM($F$15:F2770)</f>
        <v>33610.465643157106</v>
      </c>
      <c r="K2770" s="10">
        <f t="shared" si="313"/>
        <v>-1.137187950355889E-3</v>
      </c>
      <c r="L2770" s="10">
        <f>+H2770/SUM($F$15:F2770)-1</f>
        <v>0.2807308670775388</v>
      </c>
      <c r="M2770" s="14">
        <f t="shared" si="309"/>
        <v>0</v>
      </c>
      <c r="N2770" s="14">
        <f t="shared" si="314"/>
        <v>3188.7442461377723</v>
      </c>
      <c r="O2770" s="4">
        <f t="shared" si="315"/>
        <v>8.0547758043340743</v>
      </c>
      <c r="P2770" s="14">
        <f>+AVERAGEIF($C$15:C2770,"&lt;&gt;",$B$15:B2770)</f>
        <v>8.1630578512396692</v>
      </c>
    </row>
    <row r="2771" spans="1:16" x14ac:dyDescent="0.25">
      <c r="A2771" s="1">
        <v>44326</v>
      </c>
      <c r="B2771" s="14">
        <v>10.292999999999999</v>
      </c>
      <c r="G2771">
        <f t="shared" si="311"/>
        <v>33757.837149100262</v>
      </c>
      <c r="H2771">
        <f t="shared" si="312"/>
        <v>32821.744525495953</v>
      </c>
      <c r="I2771" s="5">
        <f t="shared" si="310"/>
        <v>0</v>
      </c>
      <c r="J2771" s="6">
        <f>+H2771+SUM($B$4:$B$5)-SUM($F$15:F2771)</f>
        <v>33537.124525495936</v>
      </c>
      <c r="K2771" s="10">
        <f t="shared" si="313"/>
        <v>-2.1820916865548101E-3</v>
      </c>
      <c r="L2771" s="10">
        <f>+H2771/SUM($F$15:F2771)-1</f>
        <v>0.27787541826571416</v>
      </c>
      <c r="M2771" s="14">
        <f t="shared" ref="M2771:M2834" si="316">+F2771/B2771</f>
        <v>0</v>
      </c>
      <c r="N2771" s="14">
        <f t="shared" si="314"/>
        <v>3188.7442461377723</v>
      </c>
      <c r="O2771" s="4">
        <f t="shared" si="315"/>
        <v>8.0547758043340743</v>
      </c>
      <c r="P2771" s="14">
        <f>+AVERAGEIF($C$15:C2771,"&lt;&gt;",$B$15:B2771)</f>
        <v>8.1630578512396692</v>
      </c>
    </row>
    <row r="2772" spans="1:16" x14ac:dyDescent="0.25">
      <c r="A2772" s="1">
        <v>44327</v>
      </c>
      <c r="B2772" s="14">
        <v>10.182</v>
      </c>
      <c r="G2772">
        <f t="shared" si="311"/>
        <v>33393.791688733982</v>
      </c>
      <c r="H2772">
        <f t="shared" si="312"/>
        <v>32467.793914174665</v>
      </c>
      <c r="I2772" s="5">
        <f t="shared" si="310"/>
        <v>0</v>
      </c>
      <c r="J2772" s="6">
        <f>+H2772+SUM($B$4:$B$5)-SUM($F$15:F2772)</f>
        <v>33183.173914174637</v>
      </c>
      <c r="K2772" s="10">
        <f t="shared" si="313"/>
        <v>-1.0553994009003809E-2</v>
      </c>
      <c r="L2772" s="10">
        <f>+H2772/SUM($F$15:F2772)-1</f>
        <v>0.26409477399995174</v>
      </c>
      <c r="M2772" s="14">
        <f t="shared" si="316"/>
        <v>0</v>
      </c>
      <c r="N2772" s="14">
        <f t="shared" si="314"/>
        <v>3188.7442461377723</v>
      </c>
      <c r="O2772" s="4">
        <f t="shared" si="315"/>
        <v>8.0547758043340743</v>
      </c>
      <c r="P2772" s="14">
        <f>+AVERAGEIF($C$15:C2772,"&lt;&gt;",$B$15:B2772)</f>
        <v>8.1630578512396692</v>
      </c>
    </row>
    <row r="2773" spans="1:16" x14ac:dyDescent="0.25">
      <c r="A2773" s="1">
        <v>44328</v>
      </c>
      <c r="B2773" s="14">
        <v>10.132999999999999</v>
      </c>
      <c r="G2773">
        <f t="shared" si="311"/>
        <v>33233.086935959676</v>
      </c>
      <c r="H2773">
        <f t="shared" si="312"/>
        <v>32311.545446113912</v>
      </c>
      <c r="I2773" s="5">
        <f t="shared" si="310"/>
        <v>0</v>
      </c>
      <c r="J2773" s="6">
        <f>+H2773+SUM($B$4:$B$5)-SUM($F$15:F2773)</f>
        <v>33026.925446113892</v>
      </c>
      <c r="K2773" s="10">
        <f t="shared" si="313"/>
        <v>-4.7086655563710611E-3</v>
      </c>
      <c r="L2773" s="10">
        <f>+H2773/SUM($F$15:F2773)-1</f>
        <v>0.25801142653128162</v>
      </c>
      <c r="M2773" s="14">
        <f t="shared" si="316"/>
        <v>0</v>
      </c>
      <c r="N2773" s="14">
        <f t="shared" si="314"/>
        <v>3188.7442461377723</v>
      </c>
      <c r="O2773" s="4">
        <f t="shared" si="315"/>
        <v>8.0547758043340743</v>
      </c>
      <c r="P2773" s="14">
        <f>+AVERAGEIF($C$15:C2773,"&lt;&gt;",$B$15:B2773)</f>
        <v>8.1630578512396692</v>
      </c>
    </row>
    <row r="2774" spans="1:16" x14ac:dyDescent="0.25">
      <c r="A2774" s="1">
        <v>44330</v>
      </c>
      <c r="B2774" s="14">
        <v>10.038</v>
      </c>
      <c r="G2774">
        <f t="shared" si="311"/>
        <v>32921.516496907454</v>
      </c>
      <c r="H2774">
        <f t="shared" si="312"/>
        <v>32008.614742730828</v>
      </c>
      <c r="I2774" s="5">
        <f t="shared" si="310"/>
        <v>0</v>
      </c>
      <c r="J2774" s="6">
        <f>+H2774+SUM($B$4:$B$5)-SUM($F$15:F2774)</f>
        <v>32723.994742730811</v>
      </c>
      <c r="K2774" s="10">
        <f t="shared" si="313"/>
        <v>-9.1722344508675668E-3</v>
      </c>
      <c r="L2774" s="10">
        <f>+H2774/SUM($F$15:F2774)-1</f>
        <v>0.24621718143896243</v>
      </c>
      <c r="M2774" s="14">
        <f t="shared" si="316"/>
        <v>0</v>
      </c>
      <c r="N2774" s="14">
        <f t="shared" si="314"/>
        <v>3188.7442461377723</v>
      </c>
      <c r="O2774" s="4">
        <f t="shared" si="315"/>
        <v>8.0547758043340743</v>
      </c>
      <c r="P2774" s="14">
        <f>+AVERAGEIF($C$15:C2774,"&lt;&gt;",$B$15:B2774)</f>
        <v>8.1630578512396692</v>
      </c>
    </row>
    <row r="2775" spans="1:16" x14ac:dyDescent="0.25">
      <c r="A2775" s="1">
        <v>44333</v>
      </c>
      <c r="B2775" s="14">
        <v>10.042</v>
      </c>
      <c r="G2775">
        <f t="shared" si="311"/>
        <v>32934.635252235967</v>
      </c>
      <c r="H2775">
        <f t="shared" si="312"/>
        <v>32021.369719715374</v>
      </c>
      <c r="I2775" s="5">
        <f t="shared" si="310"/>
        <v>0</v>
      </c>
      <c r="J2775" s="6">
        <f>+H2775+SUM($B$4:$B$5)-SUM($F$15:F2775)</f>
        <v>32736.749719715353</v>
      </c>
      <c r="K2775" s="10">
        <f t="shared" si="313"/>
        <v>3.8977444791865601E-4</v>
      </c>
      <c r="L2775" s="10">
        <f>+H2775/SUM($F$15:F2775)-1</f>
        <v>0.24671378123232302</v>
      </c>
      <c r="M2775" s="14">
        <f t="shared" si="316"/>
        <v>0</v>
      </c>
      <c r="N2775" s="14">
        <f t="shared" si="314"/>
        <v>3188.7442461377723</v>
      </c>
      <c r="O2775" s="4">
        <f t="shared" si="315"/>
        <v>8.0547758043340743</v>
      </c>
      <c r="P2775" s="14">
        <f>+AVERAGEIF($C$15:C2775,"&lt;&gt;",$B$15:B2775)</f>
        <v>8.1630578512396692</v>
      </c>
    </row>
    <row r="2776" spans="1:16" x14ac:dyDescent="0.25">
      <c r="A2776" s="1">
        <v>44334</v>
      </c>
      <c r="B2776" s="14">
        <v>10.117000000000001</v>
      </c>
      <c r="G2776">
        <f t="shared" si="311"/>
        <v>33180.611914645619</v>
      </c>
      <c r="H2776">
        <f t="shared" si="312"/>
        <v>32260.525538175709</v>
      </c>
      <c r="I2776" s="5">
        <f t="shared" si="310"/>
        <v>0</v>
      </c>
      <c r="J2776" s="6">
        <f>+H2776+SUM($B$4:$B$5)-SUM($F$15:F2776)</f>
        <v>32975.905538175692</v>
      </c>
      <c r="K2776" s="10">
        <f t="shared" si="313"/>
        <v>7.3054234310960808E-3</v>
      </c>
      <c r="L2776" s="10">
        <f>+H2776/SUM($F$15:F2776)-1</f>
        <v>0.25602502735783839</v>
      </c>
      <c r="M2776" s="14">
        <f t="shared" si="316"/>
        <v>0</v>
      </c>
      <c r="N2776" s="14">
        <f t="shared" si="314"/>
        <v>3188.7442461377723</v>
      </c>
      <c r="O2776" s="4">
        <f t="shared" si="315"/>
        <v>8.0547758043340743</v>
      </c>
      <c r="P2776" s="14">
        <f>+AVERAGEIF($C$15:C2776,"&lt;&gt;",$B$15:B2776)</f>
        <v>8.1630578512396692</v>
      </c>
    </row>
    <row r="2777" spans="1:16" x14ac:dyDescent="0.25">
      <c r="A2777" s="1">
        <v>44335</v>
      </c>
      <c r="B2777" s="14">
        <v>10.106999999999999</v>
      </c>
      <c r="G2777">
        <f t="shared" si="311"/>
        <v>33147.81502632433</v>
      </c>
      <c r="H2777">
        <f t="shared" si="312"/>
        <v>32228.638095714326</v>
      </c>
      <c r="I2777" s="5">
        <f t="shared" si="310"/>
        <v>0</v>
      </c>
      <c r="J2777" s="6">
        <f>+H2777+SUM($B$4:$B$5)-SUM($F$15:F2777)</f>
        <v>32944.018095714302</v>
      </c>
      <c r="K2777" s="10">
        <f t="shared" si="313"/>
        <v>-9.6699217022178097E-4</v>
      </c>
      <c r="L2777" s="10">
        <f>+H2777/SUM($F$15:F2777)-1</f>
        <v>0.25478352787443614</v>
      </c>
      <c r="M2777" s="14">
        <f t="shared" si="316"/>
        <v>0</v>
      </c>
      <c r="N2777" s="14">
        <f t="shared" si="314"/>
        <v>3188.7442461377723</v>
      </c>
      <c r="O2777" s="4">
        <f t="shared" si="315"/>
        <v>8.0547758043340743</v>
      </c>
      <c r="P2777" s="14">
        <f>+AVERAGEIF($C$15:C2777,"&lt;&gt;",$B$15:B2777)</f>
        <v>8.1630578512396692</v>
      </c>
    </row>
    <row r="2778" spans="1:16" x14ac:dyDescent="0.25">
      <c r="A2778" s="1">
        <v>44336</v>
      </c>
      <c r="B2778" s="14">
        <v>10.095000000000001</v>
      </c>
      <c r="G2778">
        <f t="shared" si="311"/>
        <v>33108.458760338792</v>
      </c>
      <c r="H2778">
        <f t="shared" si="312"/>
        <v>32190.373164760676</v>
      </c>
      <c r="I2778" s="5">
        <f t="shared" si="310"/>
        <v>0</v>
      </c>
      <c r="J2778" s="6">
        <f>+H2778+SUM($B$4:$B$5)-SUM($F$15:F2778)</f>
        <v>32905.753164760652</v>
      </c>
      <c r="K2778" s="10">
        <f t="shared" si="313"/>
        <v>-1.1615137789955376E-3</v>
      </c>
      <c r="L2778" s="10">
        <f>+H2778/SUM($F$15:F2778)-1</f>
        <v>0.25329372849435394</v>
      </c>
      <c r="M2778" s="14">
        <f t="shared" si="316"/>
        <v>0</v>
      </c>
      <c r="N2778" s="14">
        <f t="shared" si="314"/>
        <v>3188.7442461377723</v>
      </c>
      <c r="O2778" s="4">
        <f t="shared" si="315"/>
        <v>8.0547758043340743</v>
      </c>
      <c r="P2778" s="14">
        <f>+AVERAGEIF($C$15:C2778,"&lt;&gt;",$B$15:B2778)</f>
        <v>8.1630578512396692</v>
      </c>
    </row>
    <row r="2779" spans="1:16" x14ac:dyDescent="0.25">
      <c r="A2779" s="1">
        <v>44337</v>
      </c>
      <c r="B2779" s="14">
        <v>10.093</v>
      </c>
      <c r="G2779">
        <f t="shared" si="311"/>
        <v>33101.899382674528</v>
      </c>
      <c r="H2779">
        <f t="shared" si="312"/>
        <v>32183.995676268398</v>
      </c>
      <c r="I2779" s="5">
        <f t="shared" si="310"/>
        <v>0</v>
      </c>
      <c r="J2779" s="6">
        <f>+H2779+SUM($B$4:$B$5)-SUM($F$15:F2779)</f>
        <v>32899.375676268377</v>
      </c>
      <c r="K2779" s="10">
        <f t="shared" si="313"/>
        <v>-1.938107436818548E-4</v>
      </c>
      <c r="L2779" s="10">
        <f>+H2779/SUM($F$15:F2779)-1</f>
        <v>0.25304542859767332</v>
      </c>
      <c r="M2779" s="14">
        <f t="shared" si="316"/>
        <v>0</v>
      </c>
      <c r="N2779" s="14">
        <f t="shared" si="314"/>
        <v>3188.7442461377723</v>
      </c>
      <c r="O2779" s="4">
        <f t="shared" si="315"/>
        <v>8.0547758043340743</v>
      </c>
      <c r="P2779" s="14">
        <f>+AVERAGEIF($C$15:C2779,"&lt;&gt;",$B$15:B2779)</f>
        <v>8.1630578512396692</v>
      </c>
    </row>
    <row r="2780" spans="1:16" x14ac:dyDescent="0.25">
      <c r="A2780" s="1">
        <v>44341</v>
      </c>
      <c r="B2780" s="14">
        <v>10.117000000000001</v>
      </c>
      <c r="G2780">
        <f t="shared" si="311"/>
        <v>33180.611914645619</v>
      </c>
      <c r="H2780">
        <f t="shared" si="312"/>
        <v>32260.525538175709</v>
      </c>
      <c r="I2780" s="5">
        <f t="shared" si="310"/>
        <v>0</v>
      </c>
      <c r="J2780" s="6">
        <f>+H2780+SUM($B$4:$B$5)-SUM($F$15:F2780)</f>
        <v>32975.905538175692</v>
      </c>
      <c r="K2780" s="10">
        <f t="shared" si="313"/>
        <v>2.3261797628129077E-3</v>
      </c>
      <c r="L2780" s="10">
        <f>+H2780/SUM($F$15:F2780)-1</f>
        <v>0.25602502735783839</v>
      </c>
      <c r="M2780" s="14">
        <f t="shared" si="316"/>
        <v>0</v>
      </c>
      <c r="N2780" s="14">
        <f t="shared" si="314"/>
        <v>3188.7442461377723</v>
      </c>
      <c r="O2780" s="4">
        <f t="shared" si="315"/>
        <v>8.0547758043340743</v>
      </c>
      <c r="P2780" s="14">
        <f>+AVERAGEIF($C$15:C2780,"&lt;&gt;",$B$15:B2780)</f>
        <v>8.1630578512396692</v>
      </c>
    </row>
    <row r="2781" spans="1:16" x14ac:dyDescent="0.25">
      <c r="A2781" s="1">
        <v>44342</v>
      </c>
      <c r="B2781" s="14">
        <v>10.194000000000001</v>
      </c>
      <c r="G2781">
        <f t="shared" si="311"/>
        <v>33433.147954719527</v>
      </c>
      <c r="H2781">
        <f t="shared" si="312"/>
        <v>32506.058845128318</v>
      </c>
      <c r="I2781" s="5">
        <f t="shared" si="310"/>
        <v>0</v>
      </c>
      <c r="J2781" s="6">
        <f>+H2781+SUM($B$4:$B$5)-SUM($F$15:F2781)</f>
        <v>33221.438845128301</v>
      </c>
      <c r="K2781" s="10">
        <f t="shared" si="313"/>
        <v>7.4458397107051155E-3</v>
      </c>
      <c r="L2781" s="10">
        <f>+H2781/SUM($F$15:F2781)-1</f>
        <v>0.26558457338003416</v>
      </c>
      <c r="M2781" s="14">
        <f t="shared" si="316"/>
        <v>0</v>
      </c>
      <c r="N2781" s="14">
        <f t="shared" si="314"/>
        <v>3188.7442461377723</v>
      </c>
      <c r="O2781" s="4">
        <f t="shared" si="315"/>
        <v>8.0547758043340743</v>
      </c>
      <c r="P2781" s="14">
        <f>+AVERAGEIF($C$15:C2781,"&lt;&gt;",$B$15:B2781)</f>
        <v>8.1630578512396692</v>
      </c>
    </row>
    <row r="2782" spans="1:16" x14ac:dyDescent="0.25">
      <c r="A2782" s="1">
        <v>44343</v>
      </c>
      <c r="B2782" s="14">
        <v>10.239000000000001</v>
      </c>
      <c r="G2782">
        <f t="shared" si="311"/>
        <v>33580.733952165319</v>
      </c>
      <c r="H2782">
        <f t="shared" si="312"/>
        <v>32649.552336204517</v>
      </c>
      <c r="I2782" s="5">
        <f t="shared" si="310"/>
        <v>0</v>
      </c>
      <c r="J2782" s="6">
        <f>+H2782+SUM($B$4:$B$5)-SUM($F$15:F2782)</f>
        <v>33364.932336204496</v>
      </c>
      <c r="K2782" s="10">
        <f t="shared" si="313"/>
        <v>4.3193039213362816E-3</v>
      </c>
      <c r="L2782" s="10">
        <f>+H2782/SUM($F$15:F2782)-1</f>
        <v>0.27117132105534325</v>
      </c>
      <c r="M2782" s="14">
        <f t="shared" si="316"/>
        <v>0</v>
      </c>
      <c r="N2782" s="14">
        <f t="shared" si="314"/>
        <v>3188.7442461377723</v>
      </c>
      <c r="O2782" s="4">
        <f t="shared" si="315"/>
        <v>8.0547758043340743</v>
      </c>
      <c r="P2782" s="14">
        <f>+AVERAGEIF($C$15:C2782,"&lt;&gt;",$B$15:B2782)</f>
        <v>8.1630578512396692</v>
      </c>
    </row>
    <row r="2783" spans="1:16" x14ac:dyDescent="0.25">
      <c r="A2783" s="1">
        <v>44344</v>
      </c>
      <c r="B2783" s="14">
        <v>10.307</v>
      </c>
      <c r="G2783">
        <f t="shared" si="311"/>
        <v>33803.752792750071</v>
      </c>
      <c r="H2783">
        <f t="shared" si="312"/>
        <v>32866.386944941885</v>
      </c>
      <c r="I2783" s="5">
        <f t="shared" si="310"/>
        <v>0</v>
      </c>
      <c r="J2783" s="6">
        <f>+H2783+SUM($B$4:$B$5)-SUM($F$15:F2783)</f>
        <v>33581.766944941861</v>
      </c>
      <c r="K2783" s="10">
        <f t="shared" si="313"/>
        <v>6.4988775206378246E-3</v>
      </c>
      <c r="L2783" s="10">
        <f>+H2783/SUM($F$15:F2783)-1</f>
        <v>0.27961351754247721</v>
      </c>
      <c r="M2783" s="14">
        <f t="shared" si="316"/>
        <v>0</v>
      </c>
      <c r="N2783" s="14">
        <f t="shared" si="314"/>
        <v>3188.7442461377723</v>
      </c>
      <c r="O2783" s="4">
        <f t="shared" si="315"/>
        <v>8.0547758043340743</v>
      </c>
      <c r="P2783" s="14">
        <f>+AVERAGEIF($C$15:C2783,"&lt;&gt;",$B$15:B2783)</f>
        <v>8.1630578512396692</v>
      </c>
    </row>
    <row r="2784" spans="1:16" x14ac:dyDescent="0.25">
      <c r="A2784" s="1">
        <v>44347</v>
      </c>
      <c r="B2784" s="14">
        <v>10.335000000000001</v>
      </c>
      <c r="G2784">
        <f t="shared" si="311"/>
        <v>33895.584080049674</v>
      </c>
      <c r="H2784">
        <f t="shared" si="312"/>
        <v>32955.67178383375</v>
      </c>
      <c r="I2784" s="5">
        <f t="shared" si="310"/>
        <v>0</v>
      </c>
      <c r="J2784" s="6">
        <f>+H2784+SUM($B$4:$B$5)-SUM($F$15:F2784)</f>
        <v>33671.051783833725</v>
      </c>
      <c r="K2784" s="10">
        <f t="shared" si="313"/>
        <v>2.6587296326083809E-3</v>
      </c>
      <c r="L2784" s="10">
        <f>+H2784/SUM($F$15:F2784)-1</f>
        <v>0.28308971609600309</v>
      </c>
      <c r="M2784" s="14">
        <f t="shared" si="316"/>
        <v>0</v>
      </c>
      <c r="N2784" s="14">
        <f t="shared" si="314"/>
        <v>3188.7442461377723</v>
      </c>
      <c r="O2784" s="4">
        <f t="shared" si="315"/>
        <v>8.0547758043340743</v>
      </c>
      <c r="P2784" s="14">
        <f>+AVERAGEIF($C$15:C2784,"&lt;&gt;",$B$15:B2784)</f>
        <v>8.1630578512396692</v>
      </c>
    </row>
    <row r="2785" spans="1:16" x14ac:dyDescent="0.25">
      <c r="A2785" s="1">
        <v>44348</v>
      </c>
      <c r="B2785" s="14">
        <v>10.403</v>
      </c>
      <c r="G2785">
        <f t="shared" si="311"/>
        <v>34118.602920634417</v>
      </c>
      <c r="H2785">
        <f t="shared" si="312"/>
        <v>33172.506392571115</v>
      </c>
      <c r="I2785" s="5">
        <f t="shared" si="310"/>
        <v>0</v>
      </c>
      <c r="J2785" s="6">
        <f>+H2785+SUM($B$4:$B$5)-SUM($F$15:F2785)</f>
        <v>33887.88639257109</v>
      </c>
      <c r="K2785" s="10">
        <f t="shared" si="313"/>
        <v>6.4397931531641195E-3</v>
      </c>
      <c r="L2785" s="10">
        <f>+H2785/SUM($F$15:F2785)-1</f>
        <v>0.29153191258313682</v>
      </c>
      <c r="M2785" s="14">
        <f t="shared" si="316"/>
        <v>0</v>
      </c>
      <c r="N2785" s="14">
        <f t="shared" si="314"/>
        <v>3188.7442461377723</v>
      </c>
      <c r="O2785" s="4">
        <f t="shared" si="315"/>
        <v>8.0547758043340743</v>
      </c>
      <c r="P2785" s="14">
        <f>+AVERAGEIF($C$15:C2785,"&lt;&gt;",$B$15:B2785)</f>
        <v>8.1630578512396692</v>
      </c>
    </row>
    <row r="2786" spans="1:16" x14ac:dyDescent="0.25">
      <c r="A2786" s="1">
        <v>44350</v>
      </c>
      <c r="B2786" s="14">
        <v>10.433999999999999</v>
      </c>
      <c r="G2786">
        <f t="shared" si="311"/>
        <v>34220.273274430408</v>
      </c>
      <c r="H2786">
        <f t="shared" si="312"/>
        <v>33271.357464201385</v>
      </c>
      <c r="I2786" s="5">
        <f t="shared" si="310"/>
        <v>0</v>
      </c>
      <c r="J2786" s="6">
        <f>+H2786+SUM($B$4:$B$5)-SUM($F$15:F2786)</f>
        <v>33986.73746420136</v>
      </c>
      <c r="K2786" s="10">
        <f t="shared" si="313"/>
        <v>2.9170031581533529E-3</v>
      </c>
      <c r="L2786" s="10">
        <f>+H2786/SUM($F$15:F2786)-1</f>
        <v>0.29538056098168308</v>
      </c>
      <c r="M2786" s="14">
        <f t="shared" si="316"/>
        <v>0</v>
      </c>
      <c r="N2786" s="14">
        <f t="shared" si="314"/>
        <v>3188.7442461377723</v>
      </c>
      <c r="O2786" s="4">
        <f t="shared" si="315"/>
        <v>8.0547758043340743</v>
      </c>
      <c r="P2786" s="14">
        <f>+AVERAGEIF($C$15:C2786,"&lt;&gt;",$B$15:B2786)</f>
        <v>8.1630578512396692</v>
      </c>
    </row>
    <row r="2787" spans="1:16" x14ac:dyDescent="0.25">
      <c r="A2787" s="1">
        <v>44351</v>
      </c>
      <c r="B2787" s="14">
        <v>10.398999999999999</v>
      </c>
      <c r="G2787">
        <f t="shared" si="311"/>
        <v>34105.484165305905</v>
      </c>
      <c r="H2787">
        <f t="shared" si="312"/>
        <v>33159.751415586565</v>
      </c>
      <c r="I2787" s="5">
        <f t="shared" si="310"/>
        <v>0</v>
      </c>
      <c r="J2787" s="6">
        <f>+H2787+SUM($B$4:$B$5)-SUM($F$15:F2787)</f>
        <v>33875.13141558654</v>
      </c>
      <c r="K2787" s="10">
        <f t="shared" si="313"/>
        <v>-3.2838117731180949E-3</v>
      </c>
      <c r="L2787" s="10">
        <f>+H2787/SUM($F$15:F2787)-1</f>
        <v>0.29103531278977601</v>
      </c>
      <c r="M2787" s="14">
        <f t="shared" si="316"/>
        <v>0</v>
      </c>
      <c r="N2787" s="14">
        <f t="shared" si="314"/>
        <v>3188.7442461377723</v>
      </c>
      <c r="O2787" s="4">
        <f t="shared" si="315"/>
        <v>8.0547758043340743</v>
      </c>
      <c r="P2787" s="14">
        <f>+AVERAGEIF($C$15:C2787,"&lt;&gt;",$B$15:B2787)</f>
        <v>8.1630578512396692</v>
      </c>
    </row>
    <row r="2788" spans="1:16" x14ac:dyDescent="0.25">
      <c r="A2788" s="1">
        <v>44355</v>
      </c>
      <c r="B2788" s="14">
        <v>10.346</v>
      </c>
      <c r="G2788">
        <f t="shared" si="311"/>
        <v>33931.660657203087</v>
      </c>
      <c r="H2788">
        <f t="shared" si="312"/>
        <v>32990.74797054127</v>
      </c>
      <c r="I2788" s="5">
        <f t="shared" si="310"/>
        <v>0</v>
      </c>
      <c r="J2788" s="6">
        <f>+H2788+SUM($B$4:$B$5)-SUM($F$15:F2788)</f>
        <v>33706.127970541245</v>
      </c>
      <c r="K2788" s="10">
        <f t="shared" si="313"/>
        <v>-4.989012233544643E-3</v>
      </c>
      <c r="L2788" s="10">
        <f>+H2788/SUM($F$15:F2788)-1</f>
        <v>0.28445536552774553</v>
      </c>
      <c r="M2788" s="14">
        <f t="shared" si="316"/>
        <v>0</v>
      </c>
      <c r="N2788" s="14">
        <f t="shared" si="314"/>
        <v>3188.7442461377723</v>
      </c>
      <c r="O2788" s="4">
        <f t="shared" si="315"/>
        <v>8.0547758043340743</v>
      </c>
      <c r="P2788" s="14">
        <f>+AVERAGEIF($C$15:C2788,"&lt;&gt;",$B$15:B2788)</f>
        <v>8.1630578512396692</v>
      </c>
    </row>
    <row r="2789" spans="1:16" x14ac:dyDescent="0.25">
      <c r="A2789" s="1">
        <v>44356</v>
      </c>
      <c r="B2789" s="14">
        <v>10.323</v>
      </c>
      <c r="G2789">
        <f t="shared" si="311"/>
        <v>33856.227814064128</v>
      </c>
      <c r="H2789">
        <f t="shared" si="312"/>
        <v>32917.4068528801</v>
      </c>
      <c r="I2789" s="5">
        <f t="shared" si="310"/>
        <v>0</v>
      </c>
      <c r="J2789" s="6">
        <f>+H2789+SUM($B$4:$B$5)-SUM($F$15:F2789)</f>
        <v>33632.786852880075</v>
      </c>
      <c r="K2789" s="10">
        <f t="shared" si="313"/>
        <v>-2.1758986296280813E-3</v>
      </c>
      <c r="L2789" s="10">
        <f>+H2789/SUM($F$15:F2789)-1</f>
        <v>0.28159991671592088</v>
      </c>
      <c r="M2789" s="14">
        <f t="shared" si="316"/>
        <v>0</v>
      </c>
      <c r="N2789" s="14">
        <f t="shared" si="314"/>
        <v>3188.7442461377723</v>
      </c>
      <c r="O2789" s="4">
        <f t="shared" si="315"/>
        <v>8.0547758043340743</v>
      </c>
      <c r="P2789" s="14">
        <f>+AVERAGEIF($C$15:C2789,"&lt;&gt;",$B$15:B2789)</f>
        <v>8.1630578512396692</v>
      </c>
    </row>
    <row r="2790" spans="1:16" x14ac:dyDescent="0.25">
      <c r="A2790" s="1">
        <v>44357</v>
      </c>
      <c r="B2790" s="14">
        <v>10.359</v>
      </c>
      <c r="G2790">
        <f t="shared" si="311"/>
        <v>33974.296612020757</v>
      </c>
      <c r="H2790">
        <f t="shared" si="312"/>
        <v>33032.201645741057</v>
      </c>
      <c r="I2790" s="5">
        <f t="shared" si="310"/>
        <v>0</v>
      </c>
      <c r="J2790" s="6">
        <f>+H2790+SUM($B$4:$B$5)-SUM($F$15:F2790)</f>
        <v>33747.58164574104</v>
      </c>
      <c r="K2790" s="10">
        <f t="shared" si="313"/>
        <v>3.4131811129154421E-3</v>
      </c>
      <c r="L2790" s="10">
        <f>+H2790/SUM($F$15:F2790)-1</f>
        <v>0.28606931485616793</v>
      </c>
      <c r="M2790" s="14">
        <f t="shared" si="316"/>
        <v>0</v>
      </c>
      <c r="N2790" s="14">
        <f t="shared" si="314"/>
        <v>3188.7442461377723</v>
      </c>
      <c r="O2790" s="4">
        <f t="shared" si="315"/>
        <v>8.0547758043340743</v>
      </c>
      <c r="P2790" s="14">
        <f>+AVERAGEIF($C$15:C2790,"&lt;&gt;",$B$15:B2790)</f>
        <v>8.1630578512396692</v>
      </c>
    </row>
    <row r="2791" spans="1:16" x14ac:dyDescent="0.25">
      <c r="A2791" s="1">
        <v>44358</v>
      </c>
      <c r="B2791" s="14">
        <v>10.439</v>
      </c>
      <c r="G2791">
        <f t="shared" si="311"/>
        <v>34236.671718591046</v>
      </c>
      <c r="H2791">
        <f t="shared" si="312"/>
        <v>33287.301185432079</v>
      </c>
      <c r="I2791" s="5">
        <f t="shared" si="310"/>
        <v>0</v>
      </c>
      <c r="J2791" s="6">
        <f>+H2791+SUM($B$4:$B$5)-SUM($F$15:F2791)</f>
        <v>34002.681185432055</v>
      </c>
      <c r="K2791" s="10">
        <f t="shared" si="313"/>
        <v>7.5590465227663994E-3</v>
      </c>
      <c r="L2791" s="10">
        <f>+H2791/SUM($F$15:F2791)-1</f>
        <v>0.29600131072338431</v>
      </c>
      <c r="M2791" s="14">
        <f t="shared" si="316"/>
        <v>0</v>
      </c>
      <c r="N2791" s="14">
        <f t="shared" si="314"/>
        <v>3188.7442461377723</v>
      </c>
      <c r="O2791" s="4">
        <f t="shared" si="315"/>
        <v>8.0547758043340743</v>
      </c>
      <c r="P2791" s="14">
        <f>+AVERAGEIF($C$15:C2791,"&lt;&gt;",$B$15:B2791)</f>
        <v>8.1630578512396692</v>
      </c>
    </row>
    <row r="2792" spans="1:16" x14ac:dyDescent="0.25">
      <c r="A2792" s="1">
        <v>44361</v>
      </c>
      <c r="B2792" s="14">
        <v>10.430999999999999</v>
      </c>
      <c r="G2792">
        <f t="shared" si="311"/>
        <v>34210.434207934013</v>
      </c>
      <c r="H2792">
        <f t="shared" si="312"/>
        <v>33261.791231462972</v>
      </c>
      <c r="I2792" s="5">
        <f t="shared" si="310"/>
        <v>0</v>
      </c>
      <c r="J2792" s="6">
        <f>+H2792+SUM($B$4:$B$5)-SUM($F$15:F2792)</f>
        <v>33977.171231462955</v>
      </c>
      <c r="K2792" s="10">
        <f t="shared" si="313"/>
        <v>-7.5023360157933094E-4</v>
      </c>
      <c r="L2792" s="10">
        <f>+H2792/SUM($F$15:F2792)-1</f>
        <v>0.29500811113666248</v>
      </c>
      <c r="M2792" s="14">
        <f t="shared" si="316"/>
        <v>0</v>
      </c>
      <c r="N2792" s="14">
        <f t="shared" si="314"/>
        <v>3188.7442461377723</v>
      </c>
      <c r="O2792" s="4">
        <f t="shared" si="315"/>
        <v>8.0547758043340743</v>
      </c>
      <c r="P2792" s="14">
        <f>+AVERAGEIF($C$15:C2792,"&lt;&gt;",$B$15:B2792)</f>
        <v>8.1630578512396692</v>
      </c>
    </row>
    <row r="2793" spans="1:16" x14ac:dyDescent="0.25">
      <c r="A2793" s="1">
        <v>44362</v>
      </c>
      <c r="B2793" s="14">
        <v>10.385999999999999</v>
      </c>
      <c r="G2793">
        <f t="shared" si="311"/>
        <v>34062.848210488228</v>
      </c>
      <c r="H2793">
        <f t="shared" si="312"/>
        <v>33118.297740386777</v>
      </c>
      <c r="I2793" s="5">
        <f t="shared" si="310"/>
        <v>0</v>
      </c>
      <c r="J2793" s="6">
        <f>+H2793+SUM($B$4:$B$5)-SUM($F$15:F2793)</f>
        <v>33833.67774038676</v>
      </c>
      <c r="K2793" s="10">
        <f t="shared" si="313"/>
        <v>-4.2232324197524207E-3</v>
      </c>
      <c r="L2793" s="10">
        <f>+H2793/SUM($F$15:F2793)-1</f>
        <v>0.28942136346135361</v>
      </c>
      <c r="M2793" s="14">
        <f t="shared" si="316"/>
        <v>0</v>
      </c>
      <c r="N2793" s="14">
        <f t="shared" si="314"/>
        <v>3188.7442461377723</v>
      </c>
      <c r="O2793" s="4">
        <f t="shared" si="315"/>
        <v>8.0547758043340743</v>
      </c>
      <c r="P2793" s="14">
        <f>+AVERAGEIF($C$15:C2793,"&lt;&gt;",$B$15:B2793)</f>
        <v>8.1630578512396692</v>
      </c>
    </row>
    <row r="2794" spans="1:16" x14ac:dyDescent="0.25">
      <c r="A2794" s="1">
        <v>44363</v>
      </c>
      <c r="B2794" s="14">
        <v>10.327</v>
      </c>
      <c r="G2794">
        <f t="shared" si="311"/>
        <v>33869.346569392641</v>
      </c>
      <c r="H2794">
        <f t="shared" si="312"/>
        <v>32930.16182986465</v>
      </c>
      <c r="I2794" s="5">
        <f t="shared" si="310"/>
        <v>0</v>
      </c>
      <c r="J2794" s="6">
        <f>+H2794+SUM($B$4:$B$5)-SUM($F$15:F2794)</f>
        <v>33645.541829864625</v>
      </c>
      <c r="K2794" s="10">
        <f t="shared" si="313"/>
        <v>-5.5606107017316386E-3</v>
      </c>
      <c r="L2794" s="10">
        <f>+H2794/SUM($F$15:F2794)-1</f>
        <v>0.28209651650928147</v>
      </c>
      <c r="M2794" s="14">
        <f t="shared" si="316"/>
        <v>0</v>
      </c>
      <c r="N2794" s="14">
        <f t="shared" si="314"/>
        <v>3188.7442461377723</v>
      </c>
      <c r="O2794" s="4">
        <f t="shared" si="315"/>
        <v>8.0547758043340743</v>
      </c>
      <c r="P2794" s="14">
        <f>+AVERAGEIF($C$15:C2794,"&lt;&gt;",$B$15:B2794)</f>
        <v>8.1630578512396692</v>
      </c>
    </row>
    <row r="2795" spans="1:16" x14ac:dyDescent="0.25">
      <c r="A2795" s="1">
        <v>44364</v>
      </c>
      <c r="B2795" s="14">
        <v>10.412000000000001</v>
      </c>
      <c r="G2795">
        <f t="shared" si="311"/>
        <v>34148.120120123582</v>
      </c>
      <c r="H2795">
        <f t="shared" si="312"/>
        <v>33201.20509078636</v>
      </c>
      <c r="I2795" s="5">
        <f t="shared" si="310"/>
        <v>0</v>
      </c>
      <c r="J2795" s="6">
        <f>+H2795+SUM($B$4:$B$5)-SUM($F$15:F2795)</f>
        <v>33916.585090786335</v>
      </c>
      <c r="K2795" s="10">
        <f t="shared" si="313"/>
        <v>8.0558447324847737E-3</v>
      </c>
      <c r="L2795" s="10">
        <f>+H2795/SUM($F$15:F2795)-1</f>
        <v>0.29264926211819886</v>
      </c>
      <c r="M2795" s="14">
        <f t="shared" si="316"/>
        <v>0</v>
      </c>
      <c r="N2795" s="14">
        <f t="shared" si="314"/>
        <v>3188.7442461377723</v>
      </c>
      <c r="O2795" s="4">
        <f t="shared" si="315"/>
        <v>8.0547758043340743</v>
      </c>
      <c r="P2795" s="14">
        <f>+AVERAGEIF($C$15:C2795,"&lt;&gt;",$B$15:B2795)</f>
        <v>8.1630578512396692</v>
      </c>
    </row>
    <row r="2796" spans="1:16" x14ac:dyDescent="0.25">
      <c r="A2796" s="1">
        <v>44365</v>
      </c>
      <c r="B2796" s="14">
        <v>10.439</v>
      </c>
      <c r="G2796">
        <f t="shared" si="311"/>
        <v>34236.671718591053</v>
      </c>
      <c r="H2796">
        <f t="shared" si="312"/>
        <v>33287.301185432079</v>
      </c>
      <c r="I2796" s="5">
        <f t="shared" si="310"/>
        <v>0</v>
      </c>
      <c r="J2796" s="6">
        <f>+H2796+SUM($B$4:$B$5)-SUM($F$15:F2796)</f>
        <v>34002.681185432055</v>
      </c>
      <c r="K2796" s="10">
        <f t="shared" si="313"/>
        <v>2.5384658984759501E-3</v>
      </c>
      <c r="L2796" s="10">
        <f>+H2796/SUM($F$15:F2796)-1</f>
        <v>0.29600131072338431</v>
      </c>
      <c r="M2796" s="14">
        <f t="shared" si="316"/>
        <v>0</v>
      </c>
      <c r="N2796" s="14">
        <f t="shared" si="314"/>
        <v>3188.7442461377723</v>
      </c>
      <c r="O2796" s="4">
        <f t="shared" si="315"/>
        <v>8.0547758043340743</v>
      </c>
      <c r="P2796" s="14">
        <f>+AVERAGEIF($C$15:C2796,"&lt;&gt;",$B$15:B2796)</f>
        <v>8.1630578512396692</v>
      </c>
    </row>
    <row r="2797" spans="1:16" x14ac:dyDescent="0.25">
      <c r="A2797" s="1">
        <v>44368</v>
      </c>
      <c r="B2797" s="14">
        <v>10.311</v>
      </c>
      <c r="G2797">
        <f t="shared" si="311"/>
        <v>33816.871548078583</v>
      </c>
      <c r="H2797">
        <f t="shared" si="312"/>
        <v>32879.141921926443</v>
      </c>
      <c r="I2797" s="5">
        <f t="shared" si="310"/>
        <v>0</v>
      </c>
      <c r="J2797" s="6">
        <f>+H2797+SUM($B$4:$B$5)-SUM($F$15:F2797)</f>
        <v>33594.521921926425</v>
      </c>
      <c r="K2797" s="10">
        <f t="shared" si="313"/>
        <v>-1.2003737625269961E-2</v>
      </c>
      <c r="L2797" s="10">
        <f>+H2797/SUM($F$15:F2797)-1</f>
        <v>0.28011011733583824</v>
      </c>
      <c r="M2797" s="14">
        <f t="shared" si="316"/>
        <v>0</v>
      </c>
      <c r="N2797" s="14">
        <f t="shared" si="314"/>
        <v>3188.7442461377723</v>
      </c>
      <c r="O2797" s="4">
        <f t="shared" si="315"/>
        <v>8.0547758043340743</v>
      </c>
      <c r="P2797" s="14">
        <f>+AVERAGEIF($C$15:C2797,"&lt;&gt;",$B$15:B2797)</f>
        <v>8.1630578512396692</v>
      </c>
    </row>
    <row r="2798" spans="1:16" x14ac:dyDescent="0.25">
      <c r="A2798" s="1">
        <v>44369</v>
      </c>
      <c r="B2798" s="14">
        <v>10.315</v>
      </c>
      <c r="G2798">
        <f t="shared" si="311"/>
        <v>33829.990303407096</v>
      </c>
      <c r="H2798">
        <f t="shared" si="312"/>
        <v>32891.896898910993</v>
      </c>
      <c r="I2798" s="5">
        <f t="shared" si="310"/>
        <v>0</v>
      </c>
      <c r="J2798" s="6">
        <f>+H2798+SUM($B$4:$B$5)-SUM($F$15:F2798)</f>
        <v>33607.276898910975</v>
      </c>
      <c r="K2798" s="10">
        <f t="shared" si="313"/>
        <v>3.7967431160934595E-4</v>
      </c>
      <c r="L2798" s="10">
        <f>+H2798/SUM($F$15:F2798)-1</f>
        <v>0.28060671712919905</v>
      </c>
      <c r="M2798" s="14">
        <f t="shared" si="316"/>
        <v>0</v>
      </c>
      <c r="N2798" s="14">
        <f t="shared" si="314"/>
        <v>3188.7442461377723</v>
      </c>
      <c r="O2798" s="4">
        <f t="shared" si="315"/>
        <v>8.0547758043340743</v>
      </c>
      <c r="P2798" s="14">
        <f>+AVERAGEIF($C$15:C2798,"&lt;&gt;",$B$15:B2798)</f>
        <v>8.1630578512396692</v>
      </c>
    </row>
    <row r="2799" spans="1:16" x14ac:dyDescent="0.25">
      <c r="A2799" s="1">
        <v>44371</v>
      </c>
      <c r="B2799" s="14">
        <v>10.398</v>
      </c>
      <c r="G2799">
        <f t="shared" si="311"/>
        <v>34102.204476473773</v>
      </c>
      <c r="H2799">
        <f t="shared" si="312"/>
        <v>33156.562671340427</v>
      </c>
      <c r="I2799" s="5">
        <f t="shared" si="310"/>
        <v>0</v>
      </c>
      <c r="J2799" s="6">
        <f>+H2799+SUM($B$4:$B$5)-SUM($F$15:F2799)</f>
        <v>33871.94267134041</v>
      </c>
      <c r="K2799" s="10">
        <f t="shared" si="313"/>
        <v>7.8752519350357986E-3</v>
      </c>
      <c r="L2799" s="10">
        <f>+H2799/SUM($F$15:F2799)-1</f>
        <v>0.29091116284143581</v>
      </c>
      <c r="M2799" s="14">
        <f t="shared" si="316"/>
        <v>0</v>
      </c>
      <c r="N2799" s="14">
        <f t="shared" si="314"/>
        <v>3188.7442461377723</v>
      </c>
      <c r="O2799" s="4">
        <f t="shared" si="315"/>
        <v>8.0547758043340743</v>
      </c>
      <c r="P2799" s="14">
        <f>+AVERAGEIF($C$15:C2799,"&lt;&gt;",$B$15:B2799)</f>
        <v>8.1630578512396692</v>
      </c>
    </row>
    <row r="2800" spans="1:16" x14ac:dyDescent="0.25">
      <c r="A2800" s="1">
        <v>44372</v>
      </c>
      <c r="B2800" s="14">
        <v>10.468999999999999</v>
      </c>
      <c r="G2800">
        <f t="shared" si="311"/>
        <v>34335.062383554905</v>
      </c>
      <c r="H2800">
        <f t="shared" si="312"/>
        <v>33382.963512816204</v>
      </c>
      <c r="I2800" s="5">
        <f t="shared" si="310"/>
        <v>0</v>
      </c>
      <c r="J2800" s="6">
        <f>+H2800+SUM($B$4:$B$5)-SUM($F$15:F2800)</f>
        <v>34098.34351281618</v>
      </c>
      <c r="K2800" s="10">
        <f t="shared" si="313"/>
        <v>6.68402292931769E-3</v>
      </c>
      <c r="L2800" s="10">
        <f>+H2800/SUM($F$15:F2800)-1</f>
        <v>0.29972580917359015</v>
      </c>
      <c r="M2800" s="14">
        <f t="shared" si="316"/>
        <v>0</v>
      </c>
      <c r="N2800" s="14">
        <f t="shared" si="314"/>
        <v>3188.7442461377723</v>
      </c>
      <c r="O2800" s="4">
        <f t="shared" si="315"/>
        <v>8.0547758043340743</v>
      </c>
      <c r="P2800" s="14">
        <f>+AVERAGEIF($C$15:C2800,"&lt;&gt;",$B$15:B2800)</f>
        <v>8.1630578512396692</v>
      </c>
    </row>
    <row r="2801" spans="1:16" x14ac:dyDescent="0.25">
      <c r="A2801" s="1">
        <v>44375</v>
      </c>
      <c r="B2801" s="14">
        <v>10.484999999999999</v>
      </c>
      <c r="G2801">
        <f t="shared" si="311"/>
        <v>34387.537404868963</v>
      </c>
      <c r="H2801">
        <f t="shared" si="312"/>
        <v>33433.983420754412</v>
      </c>
      <c r="I2801" s="5">
        <f t="shared" si="310"/>
        <v>0</v>
      </c>
      <c r="J2801" s="6">
        <f>+H2801+SUM($B$4:$B$5)-SUM($F$15:F2801)</f>
        <v>34149.363420754395</v>
      </c>
      <c r="K2801" s="10">
        <f t="shared" si="313"/>
        <v>1.4962576677379769E-3</v>
      </c>
      <c r="L2801" s="10">
        <f>+H2801/SUM($F$15:F2801)-1</f>
        <v>0.30171220834703361</v>
      </c>
      <c r="M2801" s="14">
        <f t="shared" si="316"/>
        <v>0</v>
      </c>
      <c r="N2801" s="14">
        <f t="shared" si="314"/>
        <v>3188.7442461377723</v>
      </c>
      <c r="O2801" s="4">
        <f t="shared" si="315"/>
        <v>8.0547758043340743</v>
      </c>
      <c r="P2801" s="14">
        <f>+AVERAGEIF($C$15:C2801,"&lt;&gt;",$B$15:B2801)</f>
        <v>8.1630578512396692</v>
      </c>
    </row>
    <row r="2802" spans="1:16" x14ac:dyDescent="0.25">
      <c r="A2802" s="1">
        <v>44376</v>
      </c>
      <c r="B2802" s="14">
        <v>10.474</v>
      </c>
      <c r="G2802">
        <f t="shared" si="311"/>
        <v>34351.460827715549</v>
      </c>
      <c r="H2802">
        <f t="shared" si="312"/>
        <v>33398.907234046899</v>
      </c>
      <c r="I2802" s="5">
        <f t="shared" si="310"/>
        <v>0</v>
      </c>
      <c r="J2802" s="6">
        <f>+H2802+SUM($B$4:$B$5)-SUM($F$15:F2802)</f>
        <v>34114.287234046875</v>
      </c>
      <c r="K2802" s="10">
        <f t="shared" si="313"/>
        <v>-1.0271402800499096E-3</v>
      </c>
      <c r="L2802" s="10">
        <f>+H2802/SUM($F$15:F2802)-1</f>
        <v>0.30034655891529138</v>
      </c>
      <c r="M2802" s="14">
        <f t="shared" si="316"/>
        <v>0</v>
      </c>
      <c r="N2802" s="14">
        <f t="shared" si="314"/>
        <v>3188.7442461377723</v>
      </c>
      <c r="O2802" s="4">
        <f t="shared" si="315"/>
        <v>8.0547758043340743</v>
      </c>
      <c r="P2802" s="14">
        <f>+AVERAGEIF($C$15:C2802,"&lt;&gt;",$B$15:B2802)</f>
        <v>8.1630578512396692</v>
      </c>
    </row>
    <row r="2803" spans="1:16" x14ac:dyDescent="0.25">
      <c r="A2803" s="1">
        <v>44377</v>
      </c>
      <c r="B2803" s="14">
        <v>10.484999999999999</v>
      </c>
      <c r="G2803">
        <f t="shared" si="311"/>
        <v>34387.537404868963</v>
      </c>
      <c r="H2803">
        <f t="shared" si="312"/>
        <v>33433.983420754412</v>
      </c>
      <c r="I2803" s="5">
        <f t="shared" si="310"/>
        <v>0</v>
      </c>
      <c r="J2803" s="6">
        <f>+H2803+SUM($B$4:$B$5)-SUM($F$15:F2803)</f>
        <v>34149.363420754395</v>
      </c>
      <c r="K2803" s="10">
        <f t="shared" si="313"/>
        <v>1.0281963819696038E-3</v>
      </c>
      <c r="L2803" s="10">
        <f>+H2803/SUM($F$15:F2803)-1</f>
        <v>0.30171220834703361</v>
      </c>
      <c r="M2803" s="14">
        <f t="shared" si="316"/>
        <v>0</v>
      </c>
      <c r="N2803" s="14">
        <f t="shared" si="314"/>
        <v>3188.7442461377723</v>
      </c>
      <c r="O2803" s="4">
        <f t="shared" si="315"/>
        <v>8.0547758043340743</v>
      </c>
      <c r="P2803" s="14">
        <f>+AVERAGEIF($C$15:C2803,"&lt;&gt;",$B$15:B2803)</f>
        <v>8.1630578512396692</v>
      </c>
    </row>
    <row r="2804" spans="1:16" x14ac:dyDescent="0.25">
      <c r="A2804" s="1">
        <v>44378</v>
      </c>
      <c r="B2804" s="14">
        <v>10.435</v>
      </c>
      <c r="G2804">
        <f t="shared" si="311"/>
        <v>34223.552963262533</v>
      </c>
      <c r="H2804">
        <f t="shared" si="312"/>
        <v>33274.546208447529</v>
      </c>
      <c r="I2804" s="5">
        <f t="shared" si="310"/>
        <v>0</v>
      </c>
      <c r="J2804" s="6">
        <f>+H2804+SUM($B$4:$B$5)-SUM($F$15:F2804)</f>
        <v>33989.926208447505</v>
      </c>
      <c r="K2804" s="10">
        <f t="shared" si="313"/>
        <v>-4.668819454771822E-3</v>
      </c>
      <c r="L2804" s="10">
        <f>+H2804/SUM($F$15:F2804)-1</f>
        <v>0.29550471093002351</v>
      </c>
      <c r="M2804" s="14">
        <f t="shared" si="316"/>
        <v>0</v>
      </c>
      <c r="N2804" s="14">
        <f t="shared" si="314"/>
        <v>3188.7442461377723</v>
      </c>
      <c r="O2804" s="4">
        <f t="shared" si="315"/>
        <v>8.0547758043340743</v>
      </c>
      <c r="P2804" s="14">
        <f>+AVERAGEIF($C$15:C2804,"&lt;&gt;",$B$15:B2804)</f>
        <v>8.1630578512396692</v>
      </c>
    </row>
    <row r="2805" spans="1:16" x14ac:dyDescent="0.25">
      <c r="A2805" s="1">
        <v>44379</v>
      </c>
      <c r="B2805" s="14">
        <v>10.371</v>
      </c>
      <c r="G2805">
        <f t="shared" si="311"/>
        <v>34013.652878006302</v>
      </c>
      <c r="H2805">
        <f t="shared" si="312"/>
        <v>33070.466576694715</v>
      </c>
      <c r="I2805" s="5">
        <f t="shared" si="310"/>
        <v>0</v>
      </c>
      <c r="J2805" s="6">
        <f>+H2805+SUM($B$4:$B$5)-SUM($F$15:F2805)</f>
        <v>33785.84657669469</v>
      </c>
      <c r="K2805" s="10">
        <f t="shared" si="313"/>
        <v>-6.0041210593183569E-3</v>
      </c>
      <c r="L2805" s="10">
        <f>+H2805/SUM($F$15:F2805)-1</f>
        <v>0.28755911423625058</v>
      </c>
      <c r="M2805" s="14">
        <f t="shared" si="316"/>
        <v>0</v>
      </c>
      <c r="N2805" s="14">
        <f t="shared" si="314"/>
        <v>3188.7442461377723</v>
      </c>
      <c r="O2805" s="4">
        <f t="shared" si="315"/>
        <v>8.0547758043340743</v>
      </c>
      <c r="P2805" s="14">
        <f>+AVERAGEIF($C$15:C2805,"&lt;&gt;",$B$15:B2805)</f>
        <v>8.1630578512396692</v>
      </c>
    </row>
    <row r="2806" spans="1:16" x14ac:dyDescent="0.25">
      <c r="A2806" s="1">
        <v>44382</v>
      </c>
      <c r="B2806" s="14">
        <v>10.340999999999999</v>
      </c>
      <c r="G2806">
        <f t="shared" si="311"/>
        <v>33915.262213042435</v>
      </c>
      <c r="H2806">
        <f t="shared" si="312"/>
        <v>32974.804249310575</v>
      </c>
      <c r="I2806" s="5">
        <f t="shared" si="310"/>
        <v>0</v>
      </c>
      <c r="J2806" s="6">
        <f>+H2806+SUM($B$4:$B$5)-SUM($F$15:F2806)</f>
        <v>33690.184249310551</v>
      </c>
      <c r="K2806" s="10">
        <f t="shared" si="313"/>
        <v>-2.8314320070975674E-3</v>
      </c>
      <c r="L2806" s="10">
        <f>+H2806/SUM($F$15:F2806)-1</f>
        <v>0.2838346157860443</v>
      </c>
      <c r="M2806" s="14">
        <f t="shared" si="316"/>
        <v>0</v>
      </c>
      <c r="N2806" s="14">
        <f t="shared" si="314"/>
        <v>3188.7442461377723</v>
      </c>
      <c r="O2806" s="4">
        <f t="shared" si="315"/>
        <v>8.0547758043340743</v>
      </c>
      <c r="P2806" s="14">
        <f>+AVERAGEIF($C$15:C2806,"&lt;&gt;",$B$15:B2806)</f>
        <v>8.1630578512396692</v>
      </c>
    </row>
    <row r="2807" spans="1:16" x14ac:dyDescent="0.25">
      <c r="A2807" s="1">
        <v>44383</v>
      </c>
      <c r="B2807" s="14">
        <v>10.321999999999999</v>
      </c>
      <c r="G2807">
        <f t="shared" si="311"/>
        <v>33852.948125231989</v>
      </c>
      <c r="H2807">
        <f t="shared" si="312"/>
        <v>32914.218108633955</v>
      </c>
      <c r="I2807" s="5">
        <f t="shared" si="310"/>
        <v>0</v>
      </c>
      <c r="J2807" s="6">
        <f>+H2807+SUM($B$4:$B$5)-SUM($F$15:F2807)</f>
        <v>33629.598108633931</v>
      </c>
      <c r="K2807" s="10">
        <f t="shared" si="313"/>
        <v>-1.7983321263035368E-3</v>
      </c>
      <c r="L2807" s="10">
        <f>+H2807/SUM($F$15:F2807)-1</f>
        <v>0.28147576676758024</v>
      </c>
      <c r="M2807" s="14">
        <f t="shared" si="316"/>
        <v>0</v>
      </c>
      <c r="N2807" s="14">
        <f t="shared" si="314"/>
        <v>3188.7442461377723</v>
      </c>
      <c r="O2807" s="4">
        <f t="shared" si="315"/>
        <v>8.0547758043340743</v>
      </c>
      <c r="P2807" s="14">
        <f>+AVERAGEIF($C$15:C2807,"&lt;&gt;",$B$15:B2807)</f>
        <v>8.1630578512396692</v>
      </c>
    </row>
    <row r="2808" spans="1:16" x14ac:dyDescent="0.25">
      <c r="A2808" s="1">
        <v>44384</v>
      </c>
      <c r="B2808" s="14">
        <v>10.288</v>
      </c>
      <c r="G2808">
        <f t="shared" si="311"/>
        <v>33741.438704939617</v>
      </c>
      <c r="H2808">
        <f t="shared" si="312"/>
        <v>32805.800804265273</v>
      </c>
      <c r="I2808" s="5">
        <f t="shared" si="310"/>
        <v>0</v>
      </c>
      <c r="J2808" s="6">
        <f>+H2808+SUM($B$4:$B$5)-SUM($F$15:F2808)</f>
        <v>33521.180804265256</v>
      </c>
      <c r="K2808" s="10">
        <f t="shared" si="313"/>
        <v>-3.2238655965632912E-3</v>
      </c>
      <c r="L2808" s="10">
        <f>+H2808/SUM($F$15:F2808)-1</f>
        <v>0.27725466852401337</v>
      </c>
      <c r="M2808" s="14">
        <f t="shared" si="316"/>
        <v>0</v>
      </c>
      <c r="N2808" s="14">
        <f t="shared" si="314"/>
        <v>3188.7442461377723</v>
      </c>
      <c r="O2808" s="4">
        <f t="shared" si="315"/>
        <v>8.0547758043340743</v>
      </c>
      <c r="P2808" s="14">
        <f>+AVERAGEIF($C$15:C2808,"&lt;&gt;",$B$15:B2808)</f>
        <v>8.1630578512396692</v>
      </c>
    </row>
    <row r="2809" spans="1:16" x14ac:dyDescent="0.25">
      <c r="A2809" s="1">
        <v>44385</v>
      </c>
      <c r="B2809" s="14">
        <v>10.071999999999999</v>
      </c>
      <c r="G2809">
        <f t="shared" si="311"/>
        <v>33033.025917199826</v>
      </c>
      <c r="H2809">
        <f t="shared" si="312"/>
        <v>32117.03204709951</v>
      </c>
      <c r="I2809" s="5">
        <f t="shared" si="310"/>
        <v>0</v>
      </c>
      <c r="J2809" s="6">
        <f>+H2809+SUM($B$4:$B$5)-SUM($F$15:F2809)</f>
        <v>32832.412047099482</v>
      </c>
      <c r="K2809" s="10">
        <f t="shared" si="313"/>
        <v>-2.0547270133101425E-2</v>
      </c>
      <c r="L2809" s="10">
        <f>+H2809/SUM($F$15:F2809)-1</f>
        <v>0.2504382796825293</v>
      </c>
      <c r="M2809" s="14">
        <f t="shared" si="316"/>
        <v>0</v>
      </c>
      <c r="N2809" s="14">
        <f t="shared" si="314"/>
        <v>3188.7442461377723</v>
      </c>
      <c r="O2809" s="4">
        <f t="shared" si="315"/>
        <v>8.0547758043340743</v>
      </c>
      <c r="P2809" s="14">
        <f>+AVERAGEIF($C$15:C2809,"&lt;&gt;",$B$15:B2809)</f>
        <v>8.1630578512396692</v>
      </c>
    </row>
    <row r="2810" spans="1:16" x14ac:dyDescent="0.25">
      <c r="A2810" s="1">
        <v>44386</v>
      </c>
      <c r="B2810" s="14">
        <v>10.069000000000001</v>
      </c>
      <c r="G2810">
        <f t="shared" si="311"/>
        <v>33023.186850703445</v>
      </c>
      <c r="H2810">
        <f t="shared" si="312"/>
        <v>32107.465814361105</v>
      </c>
      <c r="I2810" s="5">
        <f t="shared" si="310"/>
        <v>0</v>
      </c>
      <c r="J2810" s="6">
        <f>+H2810+SUM($B$4:$B$5)-SUM($F$15:F2810)</f>
        <v>32822.845814361077</v>
      </c>
      <c r="K2810" s="10">
        <f t="shared" si="313"/>
        <v>-2.9136551785113873E-4</v>
      </c>
      <c r="L2810" s="10">
        <f>+H2810/SUM($F$15:F2810)-1</f>
        <v>0.25006582983750891</v>
      </c>
      <c r="M2810" s="14">
        <f t="shared" si="316"/>
        <v>0</v>
      </c>
      <c r="N2810" s="14">
        <f t="shared" si="314"/>
        <v>3188.7442461377723</v>
      </c>
      <c r="O2810" s="4">
        <f t="shared" si="315"/>
        <v>8.0547758043340743</v>
      </c>
      <c r="P2810" s="14">
        <f>+AVERAGEIF($C$15:C2810,"&lt;&gt;",$B$15:B2810)</f>
        <v>8.1630578512396692</v>
      </c>
    </row>
    <row r="2811" spans="1:16" x14ac:dyDescent="0.25">
      <c r="A2811" s="1">
        <v>44389</v>
      </c>
      <c r="B2811" s="14">
        <v>10.109</v>
      </c>
      <c r="G2811">
        <f t="shared" si="311"/>
        <v>33154.374403988593</v>
      </c>
      <c r="H2811">
        <f t="shared" si="312"/>
        <v>32235.015584206612</v>
      </c>
      <c r="I2811" s="5">
        <f t="shared" si="310"/>
        <v>0</v>
      </c>
      <c r="J2811" s="6">
        <f>+H2811+SUM($B$4:$B$5)-SUM($F$15:F2811)</f>
        <v>32950.395584206592</v>
      </c>
      <c r="K2811" s="10">
        <f t="shared" si="313"/>
        <v>3.886005819449867E-3</v>
      </c>
      <c r="L2811" s="10">
        <f>+H2811/SUM($F$15:F2811)-1</f>
        <v>0.25503182777111699</v>
      </c>
      <c r="M2811" s="14">
        <f t="shared" si="316"/>
        <v>0</v>
      </c>
      <c r="N2811" s="14">
        <f t="shared" si="314"/>
        <v>3188.7442461377723</v>
      </c>
      <c r="O2811" s="4">
        <f t="shared" si="315"/>
        <v>8.0547758043340743</v>
      </c>
      <c r="P2811" s="14">
        <f>+AVERAGEIF($C$15:C2811,"&lt;&gt;",$B$15:B2811)</f>
        <v>8.1630578512396692</v>
      </c>
    </row>
    <row r="2812" spans="1:16" x14ac:dyDescent="0.25">
      <c r="A2812" s="1">
        <v>44390</v>
      </c>
      <c r="B2812" s="14">
        <v>10.241</v>
      </c>
      <c r="G2812">
        <f t="shared" si="311"/>
        <v>33587.293329829576</v>
      </c>
      <c r="H2812">
        <f t="shared" si="312"/>
        <v>32655.929824696796</v>
      </c>
      <c r="I2812" s="5">
        <f t="shared" si="310"/>
        <v>0</v>
      </c>
      <c r="J2812" s="6">
        <f>+H2812+SUM($B$4:$B$5)-SUM($F$15:F2812)</f>
        <v>33371.309824696771</v>
      </c>
      <c r="K2812" s="10">
        <f t="shared" si="313"/>
        <v>1.2774178671527858E-2</v>
      </c>
      <c r="L2812" s="10">
        <f>+H2812/SUM($F$15:F2812)-1</f>
        <v>0.27141962095202388</v>
      </c>
      <c r="M2812" s="14">
        <f t="shared" si="316"/>
        <v>0</v>
      </c>
      <c r="N2812" s="14">
        <f t="shared" si="314"/>
        <v>3188.7442461377723</v>
      </c>
      <c r="O2812" s="4">
        <f t="shared" si="315"/>
        <v>8.0547758043340743</v>
      </c>
      <c r="P2812" s="14">
        <f>+AVERAGEIF($C$15:C2812,"&lt;&gt;",$B$15:B2812)</f>
        <v>8.1630578512396692</v>
      </c>
    </row>
    <row r="2813" spans="1:16" x14ac:dyDescent="0.25">
      <c r="A2813" s="1">
        <v>44391</v>
      </c>
      <c r="B2813" s="14">
        <v>10.243</v>
      </c>
      <c r="G2813">
        <f t="shared" si="311"/>
        <v>33593.852707493832</v>
      </c>
      <c r="H2813">
        <f t="shared" si="312"/>
        <v>32662.307313189074</v>
      </c>
      <c r="I2813" s="5">
        <f t="shared" si="310"/>
        <v>0</v>
      </c>
      <c r="J2813" s="6">
        <f>+H2813+SUM($B$4:$B$5)-SUM($F$15:F2813)</f>
        <v>33377.687313189046</v>
      </c>
      <c r="K2813" s="10">
        <f t="shared" si="313"/>
        <v>1.9110692765056392E-4</v>
      </c>
      <c r="L2813" s="10">
        <f>+H2813/SUM($F$15:F2813)-1</f>
        <v>0.27166792084870428</v>
      </c>
      <c r="M2813" s="14">
        <f t="shared" si="316"/>
        <v>0</v>
      </c>
      <c r="N2813" s="14">
        <f t="shared" si="314"/>
        <v>3188.7442461377723</v>
      </c>
      <c r="O2813" s="4">
        <f t="shared" si="315"/>
        <v>8.0547758043340743</v>
      </c>
      <c r="P2813" s="14">
        <f>+AVERAGEIF($C$15:C2813,"&lt;&gt;",$B$15:B2813)</f>
        <v>8.1630578512396692</v>
      </c>
    </row>
    <row r="2814" spans="1:16" x14ac:dyDescent="0.25">
      <c r="A2814" s="1">
        <v>44392</v>
      </c>
      <c r="B2814" s="14">
        <v>10.305</v>
      </c>
      <c r="G2814">
        <f t="shared" si="311"/>
        <v>33797.193415085807</v>
      </c>
      <c r="H2814">
        <f t="shared" si="312"/>
        <v>32860.00945644961</v>
      </c>
      <c r="I2814" s="5">
        <f t="shared" si="310"/>
        <v>0</v>
      </c>
      <c r="J2814" s="6">
        <f>+H2814+SUM($B$4:$B$5)-SUM($F$15:F2814)</f>
        <v>33575.389456449586</v>
      </c>
      <c r="K2814" s="10">
        <f t="shared" si="313"/>
        <v>5.9231827959038696E-3</v>
      </c>
      <c r="L2814" s="10">
        <f>+H2814/SUM($F$15:F2814)-1</f>
        <v>0.2793652176457968</v>
      </c>
      <c r="M2814" s="14">
        <f t="shared" si="316"/>
        <v>0</v>
      </c>
      <c r="N2814" s="14">
        <f t="shared" si="314"/>
        <v>3188.7442461377723</v>
      </c>
      <c r="O2814" s="4">
        <f t="shared" si="315"/>
        <v>8.0547758043340743</v>
      </c>
      <c r="P2814" s="14">
        <f>+AVERAGEIF($C$15:C2814,"&lt;&gt;",$B$15:B2814)</f>
        <v>8.1630578512396692</v>
      </c>
    </row>
    <row r="2815" spans="1:16" x14ac:dyDescent="0.25">
      <c r="A2815" s="1">
        <v>44393</v>
      </c>
      <c r="B2815" s="14">
        <v>10.257999999999999</v>
      </c>
      <c r="G2815">
        <f t="shared" si="311"/>
        <v>33643.048039975758</v>
      </c>
      <c r="H2815">
        <f t="shared" si="312"/>
        <v>32710.138476881133</v>
      </c>
      <c r="I2815" s="5">
        <f t="shared" si="310"/>
        <v>0</v>
      </c>
      <c r="J2815" s="6">
        <f>+H2815+SUM($B$4:$B$5)-SUM($F$15:F2815)</f>
        <v>33425.518476881116</v>
      </c>
      <c r="K2815" s="10">
        <f t="shared" si="313"/>
        <v>-4.4637152984589035E-3</v>
      </c>
      <c r="L2815" s="10">
        <f>+H2815/SUM($F$15:F2815)-1</f>
        <v>0.27353017007380709</v>
      </c>
      <c r="M2815" s="14">
        <f t="shared" si="316"/>
        <v>0</v>
      </c>
      <c r="N2815" s="14">
        <f t="shared" si="314"/>
        <v>3188.7442461377723</v>
      </c>
      <c r="O2815" s="4">
        <f t="shared" si="315"/>
        <v>8.0547758043340743</v>
      </c>
      <c r="P2815" s="14">
        <f>+AVERAGEIF($C$15:C2815,"&lt;&gt;",$B$15:B2815)</f>
        <v>8.1630578512396692</v>
      </c>
    </row>
    <row r="2816" spans="1:16" x14ac:dyDescent="0.25">
      <c r="A2816" s="1">
        <v>44396</v>
      </c>
      <c r="B2816" s="14">
        <v>10.087999999999999</v>
      </c>
      <c r="G2816">
        <f t="shared" si="311"/>
        <v>33085.500938513884</v>
      </c>
      <c r="H2816">
        <f t="shared" si="312"/>
        <v>32168.051955037714</v>
      </c>
      <c r="I2816" s="5">
        <f t="shared" si="310"/>
        <v>0</v>
      </c>
      <c r="J2816" s="6">
        <f>+H2816+SUM($B$4:$B$5)-SUM($F$15:F2816)</f>
        <v>32883.431955037697</v>
      </c>
      <c r="K2816" s="10">
        <f t="shared" si="313"/>
        <v>-1.6217744601878192E-2</v>
      </c>
      <c r="L2816" s="10">
        <f>+H2816/SUM($F$15:F2816)-1</f>
        <v>0.25242467885597253</v>
      </c>
      <c r="M2816" s="14">
        <f t="shared" si="316"/>
        <v>0</v>
      </c>
      <c r="N2816" s="14">
        <f t="shared" si="314"/>
        <v>3188.7442461377723</v>
      </c>
      <c r="O2816" s="4">
        <f t="shared" si="315"/>
        <v>8.0547758043340743</v>
      </c>
      <c r="P2816" s="14">
        <f>+AVERAGEIF($C$15:C2816,"&lt;&gt;",$B$15:B2816)</f>
        <v>8.1630578512396692</v>
      </c>
    </row>
    <row r="2817" spans="1:16" x14ac:dyDescent="0.25">
      <c r="A2817" s="1">
        <v>44397</v>
      </c>
      <c r="B2817" s="14">
        <v>10.069000000000001</v>
      </c>
      <c r="G2817">
        <f t="shared" si="311"/>
        <v>33023.186850703445</v>
      </c>
      <c r="H2817">
        <f t="shared" si="312"/>
        <v>32107.465814361101</v>
      </c>
      <c r="I2817" s="5">
        <f t="shared" si="310"/>
        <v>0</v>
      </c>
      <c r="J2817" s="6">
        <f>+H2817+SUM($B$4:$B$5)-SUM($F$15:F2817)</f>
        <v>32822.845814361077</v>
      </c>
      <c r="K2817" s="10">
        <f t="shared" si="313"/>
        <v>-1.8424518693627157E-3</v>
      </c>
      <c r="L2817" s="10">
        <f>+H2817/SUM($F$15:F2817)-1</f>
        <v>0.25006582983750891</v>
      </c>
      <c r="M2817" s="14">
        <f t="shared" si="316"/>
        <v>0</v>
      </c>
      <c r="N2817" s="14">
        <f t="shared" si="314"/>
        <v>3188.7442461377723</v>
      </c>
      <c r="O2817" s="4">
        <f t="shared" si="315"/>
        <v>8.0547758043340743</v>
      </c>
      <c r="P2817" s="14">
        <f>+AVERAGEIF($C$15:C2817,"&lt;&gt;",$B$15:B2817)</f>
        <v>8.1630578512396692</v>
      </c>
    </row>
    <row r="2818" spans="1:16" x14ac:dyDescent="0.25">
      <c r="A2818" s="1">
        <v>44398</v>
      </c>
      <c r="B2818" s="14">
        <v>10.074999999999999</v>
      </c>
      <c r="G2818">
        <f t="shared" si="311"/>
        <v>33042.864983696207</v>
      </c>
      <c r="H2818">
        <f t="shared" si="312"/>
        <v>32126.598279837919</v>
      </c>
      <c r="I2818" s="5">
        <f t="shared" si="310"/>
        <v>0</v>
      </c>
      <c r="J2818" s="6">
        <f>+H2818+SUM($B$4:$B$5)-SUM($F$15:F2818)</f>
        <v>32841.978279837902</v>
      </c>
      <c r="K2818" s="10">
        <f t="shared" si="313"/>
        <v>5.8290087291745785E-4</v>
      </c>
      <c r="L2818" s="10">
        <f>+H2818/SUM($F$15:F2818)-1</f>
        <v>0.25081072952754968</v>
      </c>
      <c r="M2818" s="14">
        <f t="shared" si="316"/>
        <v>0</v>
      </c>
      <c r="N2818" s="14">
        <f t="shared" si="314"/>
        <v>3188.7442461377723</v>
      </c>
      <c r="O2818" s="4">
        <f t="shared" si="315"/>
        <v>8.0547758043340743</v>
      </c>
      <c r="P2818" s="14">
        <f>+AVERAGEIF($C$15:C2818,"&lt;&gt;",$B$15:B2818)</f>
        <v>8.1630578512396692</v>
      </c>
    </row>
    <row r="2819" spans="1:16" x14ac:dyDescent="0.25">
      <c r="A2819" s="1">
        <v>44399</v>
      </c>
      <c r="B2819" s="14">
        <v>10.159000000000001</v>
      </c>
      <c r="G2819">
        <f t="shared" si="311"/>
        <v>33318.358845595016</v>
      </c>
      <c r="H2819">
        <f t="shared" si="312"/>
        <v>32394.452796513491</v>
      </c>
      <c r="I2819" s="5">
        <f t="shared" si="310"/>
        <v>0</v>
      </c>
      <c r="J2819" s="6">
        <f>+H2819+SUM($B$4:$B$5)-SUM($F$15:F2819)</f>
        <v>33109.832796513467</v>
      </c>
      <c r="K2819" s="10">
        <f t="shared" si="313"/>
        <v>8.1558581640011063E-3</v>
      </c>
      <c r="L2819" s="10">
        <f>+H2819/SUM($F$15:F2819)-1</f>
        <v>0.26123932518812687</v>
      </c>
      <c r="M2819" s="14">
        <f t="shared" si="316"/>
        <v>0</v>
      </c>
      <c r="N2819" s="14">
        <f t="shared" si="314"/>
        <v>3188.7442461377723</v>
      </c>
      <c r="O2819" s="4">
        <f t="shared" si="315"/>
        <v>8.0547758043340743</v>
      </c>
      <c r="P2819" s="14">
        <f>+AVERAGEIF($C$15:C2819,"&lt;&gt;",$B$15:B2819)</f>
        <v>8.1630578512396692</v>
      </c>
    </row>
    <row r="2820" spans="1:16" x14ac:dyDescent="0.25">
      <c r="A2820" s="1">
        <v>44400</v>
      </c>
      <c r="B2820" s="14">
        <v>10.116</v>
      </c>
      <c r="G2820">
        <f t="shared" si="311"/>
        <v>33177.332225813479</v>
      </c>
      <c r="H2820">
        <f t="shared" si="312"/>
        <v>32257.336793929564</v>
      </c>
      <c r="I2820" s="5">
        <f t="shared" si="310"/>
        <v>0</v>
      </c>
      <c r="J2820" s="6">
        <f>+H2820+SUM($B$4:$B$5)-SUM($F$15:F2820)</f>
        <v>32972.716793929547</v>
      </c>
      <c r="K2820" s="10">
        <f t="shared" si="313"/>
        <v>-4.1412472067318129E-3</v>
      </c>
      <c r="L2820" s="10">
        <f>+H2820/SUM($F$15:F2820)-1</f>
        <v>0.25590087740949796</v>
      </c>
      <c r="M2820" s="14">
        <f t="shared" si="316"/>
        <v>0</v>
      </c>
      <c r="N2820" s="14">
        <f t="shared" si="314"/>
        <v>3188.7442461377723</v>
      </c>
      <c r="O2820" s="4">
        <f t="shared" si="315"/>
        <v>8.0547758043340743</v>
      </c>
      <c r="P2820" s="14">
        <f>+AVERAGEIF($C$15:C2820,"&lt;&gt;",$B$15:B2820)</f>
        <v>8.1630578512396692</v>
      </c>
    </row>
    <row r="2821" spans="1:16" x14ac:dyDescent="0.25">
      <c r="A2821" s="1">
        <v>44403</v>
      </c>
      <c r="B2821" s="14">
        <v>9.9209999999999994</v>
      </c>
      <c r="G2821">
        <f t="shared" si="311"/>
        <v>32537.79290354839</v>
      </c>
      <c r="H2821">
        <f t="shared" si="312"/>
        <v>31635.5316659327</v>
      </c>
      <c r="I2821" s="5">
        <f t="shared" si="310"/>
        <v>0</v>
      </c>
      <c r="J2821" s="6">
        <f>+H2821+SUM($B$4:$B$5)-SUM($F$15:F2821)</f>
        <v>32350.911665932679</v>
      </c>
      <c r="K2821" s="10">
        <f t="shared" si="313"/>
        <v>-1.8858170889677672E-2</v>
      </c>
      <c r="L2821" s="10">
        <f>+H2821/SUM($F$15:F2821)-1</f>
        <v>0.23169163748315813</v>
      </c>
      <c r="M2821" s="14">
        <f t="shared" si="316"/>
        <v>0</v>
      </c>
      <c r="N2821" s="14">
        <f t="shared" si="314"/>
        <v>3188.7442461377723</v>
      </c>
      <c r="O2821" s="4">
        <f t="shared" si="315"/>
        <v>8.0547758043340743</v>
      </c>
      <c r="P2821" s="14">
        <f>+AVERAGEIF($C$15:C2821,"&lt;&gt;",$B$15:B2821)</f>
        <v>8.1630578512396692</v>
      </c>
    </row>
    <row r="2822" spans="1:16" x14ac:dyDescent="0.25">
      <c r="A2822" s="1">
        <v>44404</v>
      </c>
      <c r="B2822" s="14">
        <v>9.7530000000000001</v>
      </c>
      <c r="G2822">
        <f t="shared" si="311"/>
        <v>31986.805179750776</v>
      </c>
      <c r="H2822">
        <f t="shared" si="312"/>
        <v>31099.822632581559</v>
      </c>
      <c r="I2822" s="5">
        <f t="shared" si="310"/>
        <v>0</v>
      </c>
      <c r="J2822" s="6">
        <f>+H2822+SUM($B$4:$B$5)-SUM($F$15:F2822)</f>
        <v>31815.202632581542</v>
      </c>
      <c r="K2822" s="10">
        <f t="shared" si="313"/>
        <v>-1.6559317984082278E-2</v>
      </c>
      <c r="L2822" s="10">
        <f>+H2822/SUM($F$15:F2822)-1</f>
        <v>0.2108344461620042</v>
      </c>
      <c r="M2822" s="14">
        <f t="shared" si="316"/>
        <v>0</v>
      </c>
      <c r="N2822" s="14">
        <f t="shared" si="314"/>
        <v>3188.7442461377723</v>
      </c>
      <c r="O2822" s="4">
        <f t="shared" si="315"/>
        <v>8.0547758043340743</v>
      </c>
      <c r="P2822" s="14">
        <f>+AVERAGEIF($C$15:C2822,"&lt;&gt;",$B$15:B2822)</f>
        <v>8.1630578512396692</v>
      </c>
    </row>
    <row r="2823" spans="1:16" x14ac:dyDescent="0.25">
      <c r="A2823" s="1">
        <v>44405</v>
      </c>
      <c r="B2823" s="14">
        <v>9.8219999999999992</v>
      </c>
      <c r="G2823">
        <f t="shared" si="311"/>
        <v>32213.103709167648</v>
      </c>
      <c r="H2823">
        <f t="shared" si="312"/>
        <v>31319.845985565062</v>
      </c>
      <c r="I2823" s="5">
        <f t="shared" si="310"/>
        <v>0</v>
      </c>
      <c r="J2823" s="6">
        <f>+H2823+SUM($B$4:$B$5)-SUM($F$15:F2823)</f>
        <v>32035.225985565037</v>
      </c>
      <c r="K2823" s="10">
        <f t="shared" si="313"/>
        <v>6.915667189816066E-3</v>
      </c>
      <c r="L2823" s="10">
        <f>+H2823/SUM($F$15:F2823)-1</f>
        <v>0.21940079259747813</v>
      </c>
      <c r="M2823" s="14">
        <f t="shared" si="316"/>
        <v>0</v>
      </c>
      <c r="N2823" s="14">
        <f t="shared" si="314"/>
        <v>3188.7442461377723</v>
      </c>
      <c r="O2823" s="4">
        <f t="shared" si="315"/>
        <v>8.0547758043340743</v>
      </c>
      <c r="P2823" s="14">
        <f>+AVERAGEIF($C$15:C2823,"&lt;&gt;",$B$15:B2823)</f>
        <v>8.1630578512396692</v>
      </c>
    </row>
    <row r="2824" spans="1:16" x14ac:dyDescent="0.25">
      <c r="A2824" s="1">
        <v>44406</v>
      </c>
      <c r="B2824" s="14">
        <v>9.9009999999999998</v>
      </c>
      <c r="G2824">
        <f t="shared" si="311"/>
        <v>32472.199126905813</v>
      </c>
      <c r="H2824">
        <f t="shared" si="312"/>
        <v>31571.756781009946</v>
      </c>
      <c r="I2824" s="5">
        <f t="shared" si="310"/>
        <v>0</v>
      </c>
      <c r="J2824" s="6">
        <f>+H2824+SUM($B$4:$B$5)-SUM($F$15:F2824)</f>
        <v>32287.136781009922</v>
      </c>
      <c r="K2824" s="10">
        <f t="shared" si="313"/>
        <v>7.8635560603941279E-3</v>
      </c>
      <c r="L2824" s="10">
        <f>+H2824/SUM($F$15:F2824)-1</f>
        <v>0.22920863851635409</v>
      </c>
      <c r="M2824" s="14">
        <f t="shared" si="316"/>
        <v>0</v>
      </c>
      <c r="N2824" s="14">
        <f t="shared" si="314"/>
        <v>3188.7442461377723</v>
      </c>
      <c r="O2824" s="4">
        <f t="shared" si="315"/>
        <v>8.0547758043340743</v>
      </c>
      <c r="P2824" s="14">
        <f>+AVERAGEIF($C$15:C2824,"&lt;&gt;",$B$15:B2824)</f>
        <v>8.1630578512396692</v>
      </c>
    </row>
    <row r="2825" spans="1:16" x14ac:dyDescent="0.25">
      <c r="A2825" s="1">
        <v>44407</v>
      </c>
      <c r="B2825" s="14">
        <v>9.8740000000000006</v>
      </c>
      <c r="G2825">
        <f t="shared" si="311"/>
        <v>32383.647528438341</v>
      </c>
      <c r="H2825">
        <f t="shared" si="312"/>
        <v>31485.66068636423</v>
      </c>
      <c r="I2825" s="5">
        <f t="shared" si="310"/>
        <v>0</v>
      </c>
      <c r="J2825" s="6">
        <f>+H2825+SUM($B$4:$B$5)-SUM($F$15:F2825)</f>
        <v>32201.040686364209</v>
      </c>
      <c r="K2825" s="10">
        <f t="shared" si="313"/>
        <v>-2.6665757087618314E-3</v>
      </c>
      <c r="L2825" s="10">
        <f>+H2825/SUM($F$15:F2825)-1</f>
        <v>0.22585658991116886</v>
      </c>
      <c r="M2825" s="14">
        <f t="shared" si="316"/>
        <v>0</v>
      </c>
      <c r="N2825" s="14">
        <f t="shared" si="314"/>
        <v>3188.7442461377723</v>
      </c>
      <c r="O2825" s="4">
        <f t="shared" si="315"/>
        <v>8.0547758043340743</v>
      </c>
      <c r="P2825" s="14">
        <f>+AVERAGEIF($C$15:C2825,"&lt;&gt;",$B$15:B2825)</f>
        <v>8.1630578512396692</v>
      </c>
    </row>
    <row r="2826" spans="1:16" x14ac:dyDescent="0.25">
      <c r="A2826" s="1">
        <v>44411</v>
      </c>
      <c r="B2826" s="14">
        <v>9.9610000000000003</v>
      </c>
      <c r="G2826">
        <f t="shared" si="311"/>
        <v>32668.980456833538</v>
      </c>
      <c r="H2826">
        <f t="shared" si="312"/>
        <v>31763.081435778218</v>
      </c>
      <c r="I2826" s="5">
        <f t="shared" si="310"/>
        <v>0</v>
      </c>
      <c r="J2826" s="6">
        <f>+H2826+SUM($B$4:$B$5)-SUM($F$15:F2826)</f>
        <v>32478.461435778201</v>
      </c>
      <c r="K2826" s="10">
        <f t="shared" si="313"/>
        <v>8.6152727831392273E-3</v>
      </c>
      <c r="L2826" s="10">
        <f>+H2826/SUM($F$15:F2826)-1</f>
        <v>0.23665763541676665</v>
      </c>
      <c r="M2826" s="14">
        <f t="shared" si="316"/>
        <v>0</v>
      </c>
      <c r="N2826" s="14">
        <f t="shared" si="314"/>
        <v>3188.7442461377723</v>
      </c>
      <c r="O2826" s="4">
        <f t="shared" si="315"/>
        <v>8.0547758043340743</v>
      </c>
      <c r="P2826" s="14">
        <f>+AVERAGEIF($C$15:C2826,"&lt;&gt;",$B$15:B2826)</f>
        <v>8.1630578512396692</v>
      </c>
    </row>
    <row r="2827" spans="1:16" x14ac:dyDescent="0.25">
      <c r="A2827" s="1">
        <v>44412</v>
      </c>
      <c r="B2827" s="14">
        <v>10.01</v>
      </c>
      <c r="G2827">
        <f t="shared" si="311"/>
        <v>32829.685209607836</v>
      </c>
      <c r="H2827">
        <f t="shared" si="312"/>
        <v>31919.329903838963</v>
      </c>
      <c r="I2827" s="5">
        <f t="shared" si="310"/>
        <v>0</v>
      </c>
      <c r="J2827" s="6">
        <f>+H2827+SUM($B$4:$B$5)-SUM($F$15:F2827)</f>
        <v>32634.709903838946</v>
      </c>
      <c r="K2827" s="10">
        <f t="shared" si="313"/>
        <v>4.8108334309402423E-3</v>
      </c>
      <c r="L2827" s="10">
        <f>+H2827/SUM($F$15:F2827)-1</f>
        <v>0.24274098288543633</v>
      </c>
      <c r="M2827" s="14">
        <f t="shared" si="316"/>
        <v>0</v>
      </c>
      <c r="N2827" s="14">
        <f t="shared" si="314"/>
        <v>3188.7442461377723</v>
      </c>
      <c r="O2827" s="4">
        <f t="shared" si="315"/>
        <v>8.0547758043340743</v>
      </c>
      <c r="P2827" s="14">
        <f>+AVERAGEIF($C$15:C2827,"&lt;&gt;",$B$15:B2827)</f>
        <v>8.1630578512396692</v>
      </c>
    </row>
    <row r="2828" spans="1:16" x14ac:dyDescent="0.25">
      <c r="A2828" s="1">
        <v>44413</v>
      </c>
      <c r="B2828" s="14">
        <v>10.010999999999999</v>
      </c>
      <c r="G2828">
        <f t="shared" si="311"/>
        <v>32832.964898439961</v>
      </c>
      <c r="H2828">
        <f t="shared" si="312"/>
        <v>31922.518648085097</v>
      </c>
      <c r="I2828" s="5">
        <f t="shared" si="310"/>
        <v>0</v>
      </c>
      <c r="J2828" s="6">
        <f>+H2828+SUM($B$4:$B$5)-SUM($F$15:F2828)</f>
        <v>32637.898648085076</v>
      </c>
      <c r="K2828" s="10">
        <f t="shared" si="313"/>
        <v>9.7710206572232394E-5</v>
      </c>
      <c r="L2828" s="10">
        <f>+H2828/SUM($F$15:F2828)-1</f>
        <v>0.24286513283377653</v>
      </c>
      <c r="M2828" s="14">
        <f t="shared" si="316"/>
        <v>0</v>
      </c>
      <c r="N2828" s="14">
        <f t="shared" si="314"/>
        <v>3188.7442461377723</v>
      </c>
      <c r="O2828" s="4">
        <f t="shared" si="315"/>
        <v>8.0547758043340743</v>
      </c>
      <c r="P2828" s="14">
        <f>+AVERAGEIF($C$15:C2828,"&lt;&gt;",$B$15:B2828)</f>
        <v>8.1630578512396692</v>
      </c>
    </row>
    <row r="2829" spans="1:16" x14ac:dyDescent="0.25">
      <c r="A2829" s="1">
        <v>44414</v>
      </c>
      <c r="B2829" s="14">
        <v>10.025</v>
      </c>
      <c r="G2829">
        <f t="shared" si="311"/>
        <v>32878.880542089762</v>
      </c>
      <c r="H2829">
        <f t="shared" si="312"/>
        <v>31967.161067531029</v>
      </c>
      <c r="I2829" s="5">
        <f t="shared" si="310"/>
        <v>0</v>
      </c>
      <c r="J2829" s="6">
        <f>+H2829+SUM($B$4:$B$5)-SUM($F$15:F2829)</f>
        <v>32682.541067531009</v>
      </c>
      <c r="K2829" s="10">
        <f t="shared" si="313"/>
        <v>1.3678092430915445E-3</v>
      </c>
      <c r="L2829" s="10">
        <f>+H2829/SUM($F$15:F2829)-1</f>
        <v>0.24460323211053936</v>
      </c>
      <c r="M2829" s="14">
        <f t="shared" si="316"/>
        <v>0</v>
      </c>
      <c r="N2829" s="14">
        <f t="shared" si="314"/>
        <v>3188.7442461377723</v>
      </c>
      <c r="O2829" s="4">
        <f t="shared" si="315"/>
        <v>8.0547758043340743</v>
      </c>
      <c r="P2829" s="14">
        <f>+AVERAGEIF($C$15:C2829,"&lt;&gt;",$B$15:B2829)</f>
        <v>8.1630578512396692</v>
      </c>
    </row>
    <row r="2830" spans="1:16" x14ac:dyDescent="0.25">
      <c r="A2830" s="1">
        <v>44417</v>
      </c>
      <c r="B2830" s="14">
        <v>10.054</v>
      </c>
      <c r="G2830">
        <f t="shared" si="311"/>
        <v>32973.991518221497</v>
      </c>
      <c r="H2830">
        <f t="shared" si="312"/>
        <v>32059.634650669024</v>
      </c>
      <c r="I2830" s="5">
        <f t="shared" si="310"/>
        <v>0</v>
      </c>
      <c r="J2830" s="6">
        <f>+H2830+SUM($B$4:$B$5)-SUM($F$15:F2830)</f>
        <v>32775.014650669007</v>
      </c>
      <c r="K2830" s="10">
        <f t="shared" si="313"/>
        <v>2.829448999908557E-3</v>
      </c>
      <c r="L2830" s="10">
        <f>+H2830/SUM($F$15:F2830)-1</f>
        <v>0.24820358061240544</v>
      </c>
      <c r="M2830" s="14">
        <f t="shared" si="316"/>
        <v>0</v>
      </c>
      <c r="N2830" s="14">
        <f t="shared" si="314"/>
        <v>3188.7442461377723</v>
      </c>
      <c r="O2830" s="4">
        <f t="shared" si="315"/>
        <v>8.0547758043340743</v>
      </c>
      <c r="P2830" s="14">
        <f>+AVERAGEIF($C$15:C2830,"&lt;&gt;",$B$15:B2830)</f>
        <v>8.1630578512396692</v>
      </c>
    </row>
    <row r="2831" spans="1:16" x14ac:dyDescent="0.25">
      <c r="A2831" s="1">
        <v>44418</v>
      </c>
      <c r="B2831" s="14">
        <v>10.083</v>
      </c>
      <c r="G2831">
        <f t="shared" si="311"/>
        <v>33069.102494353225</v>
      </c>
      <c r="H2831">
        <f t="shared" si="312"/>
        <v>32152.108233807015</v>
      </c>
      <c r="I2831" s="5">
        <f t="shared" si="310"/>
        <v>0</v>
      </c>
      <c r="J2831" s="6">
        <f>+H2831+SUM($B$4:$B$5)-SUM($F$15:F2831)</f>
        <v>32867.488233806987</v>
      </c>
      <c r="K2831" s="10">
        <f t="shared" si="313"/>
        <v>2.8214658063041576E-3</v>
      </c>
      <c r="L2831" s="10">
        <f>+H2831/SUM($F$15:F2831)-1</f>
        <v>0.25180392911427107</v>
      </c>
      <c r="M2831" s="14">
        <f t="shared" si="316"/>
        <v>0</v>
      </c>
      <c r="N2831" s="14">
        <f t="shared" si="314"/>
        <v>3188.7442461377723</v>
      </c>
      <c r="O2831" s="4">
        <f t="shared" si="315"/>
        <v>8.0547758043340743</v>
      </c>
      <c r="P2831" s="14">
        <f>+AVERAGEIF($C$15:C2831,"&lt;&gt;",$B$15:B2831)</f>
        <v>8.1630578512396692</v>
      </c>
    </row>
    <row r="2832" spans="1:16" x14ac:dyDescent="0.25">
      <c r="A2832" s="1">
        <v>44419</v>
      </c>
      <c r="B2832" s="14">
        <v>10.077</v>
      </c>
      <c r="G2832">
        <f t="shared" si="311"/>
        <v>33049.424361360456</v>
      </c>
      <c r="H2832">
        <f t="shared" si="312"/>
        <v>32132.97576833019</v>
      </c>
      <c r="I2832" s="5">
        <f t="shared" ref="I2832:I2895" si="317">+C2832*(MAX($A:$A)-A2832)</f>
        <v>0</v>
      </c>
      <c r="J2832" s="6">
        <f>+H2832+SUM($B$4:$B$5)-SUM($F$15:F2832)</f>
        <v>32848.355768330162</v>
      </c>
      <c r="K2832" s="10">
        <f t="shared" si="313"/>
        <v>-5.8210914508349809E-4</v>
      </c>
      <c r="L2832" s="10">
        <f>+H2832/SUM($F$15:F2832)-1</f>
        <v>0.25105902942422986</v>
      </c>
      <c r="M2832" s="14">
        <f t="shared" si="316"/>
        <v>0</v>
      </c>
      <c r="N2832" s="14">
        <f t="shared" si="314"/>
        <v>3188.7442461377723</v>
      </c>
      <c r="O2832" s="4">
        <f t="shared" si="315"/>
        <v>8.0547758043340743</v>
      </c>
      <c r="P2832" s="14">
        <f>+AVERAGEIF($C$15:C2832,"&lt;&gt;",$B$15:B2832)</f>
        <v>8.1630578512396692</v>
      </c>
    </row>
    <row r="2833" spans="1:16" x14ac:dyDescent="0.25">
      <c r="A2833" s="1">
        <v>44420</v>
      </c>
      <c r="B2833" s="14">
        <v>10.045</v>
      </c>
      <c r="G2833">
        <f t="shared" ref="G2833:G2896" si="318">+(B2833/B2832*G2832)+C2833</f>
        <v>32944.47431873234</v>
      </c>
      <c r="H2833">
        <f t="shared" ref="H2833:H2896" si="319">+(B2833/B2832*H2832)+F2833</f>
        <v>32030.935952453783</v>
      </c>
      <c r="I2833" s="5">
        <f t="shared" si="317"/>
        <v>0</v>
      </c>
      <c r="J2833" s="6">
        <f>+H2833+SUM($B$4:$B$5)-SUM($F$15:F2833)</f>
        <v>32746.315952453766</v>
      </c>
      <c r="K2833" s="10">
        <f t="shared" ref="K2833:K2896" si="320">+J2833/J2832-1</f>
        <v>-3.1063903653519853E-3</v>
      </c>
      <c r="L2833" s="10">
        <f>+H2833/SUM($F$15:F2833)-1</f>
        <v>0.2470862310773434</v>
      </c>
      <c r="M2833" s="14">
        <f t="shared" si="316"/>
        <v>0</v>
      </c>
      <c r="N2833" s="14">
        <f t="shared" ref="N2833:N2896" si="321">+M2833+N2832</f>
        <v>3188.7442461377723</v>
      </c>
      <c r="O2833" s="4">
        <f t="shared" ref="O2833:O2896" si="322">((O2832*N2832)+(B2833*M2833))/N2833</f>
        <v>8.0547758043340743</v>
      </c>
      <c r="P2833" s="14">
        <f>+AVERAGEIF($C$15:C2833,"&lt;&gt;",$B$15:B2833)</f>
        <v>8.1630578512396692</v>
      </c>
    </row>
    <row r="2834" spans="1:16" x14ac:dyDescent="0.25">
      <c r="A2834" s="1">
        <v>44421</v>
      </c>
      <c r="B2834" s="14">
        <v>9.9529999999999994</v>
      </c>
      <c r="G2834">
        <f t="shared" si="318"/>
        <v>32642.742946176502</v>
      </c>
      <c r="H2834">
        <f t="shared" si="319"/>
        <v>31737.571481809107</v>
      </c>
      <c r="I2834" s="5">
        <f t="shared" si="317"/>
        <v>0</v>
      </c>
      <c r="J2834" s="6">
        <f>+H2834+SUM($B$4:$B$5)-SUM($F$15:F2834)</f>
        <v>32452.951481809087</v>
      </c>
      <c r="K2834" s="10">
        <f t="shared" si="320"/>
        <v>-8.9587015244899648E-3</v>
      </c>
      <c r="L2834" s="10">
        <f>+H2834/SUM($F$15:F2834)-1</f>
        <v>0.23566443583004459</v>
      </c>
      <c r="M2834" s="14">
        <f t="shared" si="316"/>
        <v>0</v>
      </c>
      <c r="N2834" s="14">
        <f t="shared" si="321"/>
        <v>3188.7442461377723</v>
      </c>
      <c r="O2834" s="4">
        <f t="shared" si="322"/>
        <v>8.0547758043340743</v>
      </c>
      <c r="P2834" s="14">
        <f>+AVERAGEIF($C$15:C2834,"&lt;&gt;",$B$15:B2834)</f>
        <v>8.1630578512396692</v>
      </c>
    </row>
    <row r="2835" spans="1:16" x14ac:dyDescent="0.25">
      <c r="A2835" s="1">
        <v>44424</v>
      </c>
      <c r="B2835" s="14">
        <v>9.9160000000000004</v>
      </c>
      <c r="G2835">
        <f t="shared" si="318"/>
        <v>32521.394459387746</v>
      </c>
      <c r="H2835">
        <f t="shared" si="319"/>
        <v>31619.587944702012</v>
      </c>
      <c r="I2835" s="5">
        <f t="shared" si="317"/>
        <v>0</v>
      </c>
      <c r="J2835" s="6">
        <f>+H2835+SUM($B$4:$B$5)-SUM($F$15:F2835)</f>
        <v>32334.967944701992</v>
      </c>
      <c r="K2835" s="10">
        <f t="shared" si="320"/>
        <v>-3.6355256369586808E-3</v>
      </c>
      <c r="L2835" s="10">
        <f>+H2835/SUM($F$15:F2835)-1</f>
        <v>0.23107088774145712</v>
      </c>
      <c r="M2835" s="14">
        <f t="shared" ref="M2835:M2898" si="323">+F2835/B2835</f>
        <v>0</v>
      </c>
      <c r="N2835" s="14">
        <f t="shared" si="321"/>
        <v>3188.7442461377723</v>
      </c>
      <c r="O2835" s="4">
        <f t="shared" si="322"/>
        <v>8.0547758043340743</v>
      </c>
      <c r="P2835" s="14">
        <f>+AVERAGEIF($C$15:C2835,"&lt;&gt;",$B$15:B2835)</f>
        <v>8.1630578512396692</v>
      </c>
    </row>
    <row r="2836" spans="1:16" x14ac:dyDescent="0.25">
      <c r="A2836" s="1">
        <v>44425</v>
      </c>
      <c r="B2836" s="14">
        <v>9.8719999999999999</v>
      </c>
      <c r="G2836">
        <f t="shared" si="318"/>
        <v>32377.088150774085</v>
      </c>
      <c r="H2836">
        <f t="shared" si="319"/>
        <v>31479.283197871951</v>
      </c>
      <c r="I2836" s="5">
        <f t="shared" si="317"/>
        <v>0</v>
      </c>
      <c r="J2836" s="6">
        <f>+H2836+SUM($B$4:$B$5)-SUM($F$15:F2836)</f>
        <v>32194.663197871927</v>
      </c>
      <c r="K2836" s="10">
        <f t="shared" si="320"/>
        <v>-4.3391027036120411E-3</v>
      </c>
      <c r="L2836" s="10">
        <f>+H2836/SUM($F$15:F2836)-1</f>
        <v>0.22560829001448823</v>
      </c>
      <c r="M2836" s="14">
        <f t="shared" si="323"/>
        <v>0</v>
      </c>
      <c r="N2836" s="14">
        <f t="shared" si="321"/>
        <v>3188.7442461377723</v>
      </c>
      <c r="O2836" s="4">
        <f t="shared" si="322"/>
        <v>8.0547758043340743</v>
      </c>
      <c r="P2836" s="14">
        <f>+AVERAGEIF($C$15:C2836,"&lt;&gt;",$B$15:B2836)</f>
        <v>8.1630578512396692</v>
      </c>
    </row>
    <row r="2837" spans="1:16" x14ac:dyDescent="0.25">
      <c r="A2837" s="1">
        <v>44426</v>
      </c>
      <c r="B2837" s="14">
        <v>9.8879999999999999</v>
      </c>
      <c r="G2837">
        <f t="shared" si="318"/>
        <v>32429.563172088143</v>
      </c>
      <c r="H2837">
        <f t="shared" si="319"/>
        <v>31530.303105810155</v>
      </c>
      <c r="I2837" s="5">
        <f t="shared" si="317"/>
        <v>0</v>
      </c>
      <c r="J2837" s="6">
        <f>+H2837+SUM($B$4:$B$5)-SUM($F$15:F2837)</f>
        <v>32245.683105810134</v>
      </c>
      <c r="K2837" s="10">
        <f t="shared" si="320"/>
        <v>1.5847318428099388E-3</v>
      </c>
      <c r="L2837" s="10">
        <f>+H2837/SUM($F$15:F2837)-1</f>
        <v>0.22759468918793146</v>
      </c>
      <c r="M2837" s="14">
        <f t="shared" si="323"/>
        <v>0</v>
      </c>
      <c r="N2837" s="14">
        <f t="shared" si="321"/>
        <v>3188.7442461377723</v>
      </c>
      <c r="O2837" s="4">
        <f t="shared" si="322"/>
        <v>8.0547758043340743</v>
      </c>
      <c r="P2837" s="14">
        <f>+AVERAGEIF($C$15:C2837,"&lt;&gt;",$B$15:B2837)</f>
        <v>8.1630578512396692</v>
      </c>
    </row>
    <row r="2838" spans="1:16" x14ac:dyDescent="0.25">
      <c r="A2838" s="1">
        <v>44427</v>
      </c>
      <c r="B2838" s="14">
        <v>9.7629999999999999</v>
      </c>
      <c r="G2838">
        <f t="shared" si="318"/>
        <v>32019.602068072061</v>
      </c>
      <c r="H2838">
        <f t="shared" si="319"/>
        <v>31131.710075042934</v>
      </c>
      <c r="I2838" s="5">
        <f t="shared" si="317"/>
        <v>0</v>
      </c>
      <c r="J2838" s="6">
        <f>+H2838+SUM($B$4:$B$5)-SUM($F$15:F2838)</f>
        <v>31847.090075042917</v>
      </c>
      <c r="K2838" s="10">
        <f t="shared" si="320"/>
        <v>-1.2361128448086678E-2</v>
      </c>
      <c r="L2838" s="10">
        <f>+H2838/SUM($F$15:F2838)-1</f>
        <v>0.21207594564540599</v>
      </c>
      <c r="M2838" s="14">
        <f t="shared" si="323"/>
        <v>0</v>
      </c>
      <c r="N2838" s="14">
        <f t="shared" si="321"/>
        <v>3188.7442461377723</v>
      </c>
      <c r="O2838" s="4">
        <f t="shared" si="322"/>
        <v>8.0547758043340743</v>
      </c>
      <c r="P2838" s="14">
        <f>+AVERAGEIF($C$15:C2838,"&lt;&gt;",$B$15:B2838)</f>
        <v>8.1630578512396692</v>
      </c>
    </row>
    <row r="2839" spans="1:16" x14ac:dyDescent="0.25">
      <c r="A2839" s="1">
        <v>44428</v>
      </c>
      <c r="B2839" s="14">
        <v>9.6649999999999991</v>
      </c>
      <c r="G2839">
        <f t="shared" si="318"/>
        <v>31698.192562523451</v>
      </c>
      <c r="H2839">
        <f t="shared" si="319"/>
        <v>30819.213138921434</v>
      </c>
      <c r="I2839" s="5">
        <f t="shared" si="317"/>
        <v>0</v>
      </c>
      <c r="J2839" s="6">
        <f>+H2839+SUM($B$4:$B$5)-SUM($F$15:F2839)</f>
        <v>31534.593138921413</v>
      </c>
      <c r="K2839" s="10">
        <f t="shared" si="320"/>
        <v>-9.8124172533551324E-3</v>
      </c>
      <c r="L2839" s="10">
        <f>+H2839/SUM($F$15:F2839)-1</f>
        <v>0.1999092507080662</v>
      </c>
      <c r="M2839" s="14">
        <f t="shared" si="323"/>
        <v>0</v>
      </c>
      <c r="N2839" s="14">
        <f t="shared" si="321"/>
        <v>3188.7442461377723</v>
      </c>
      <c r="O2839" s="4">
        <f t="shared" si="322"/>
        <v>8.0547758043340743</v>
      </c>
      <c r="P2839" s="14">
        <f>+AVERAGEIF($C$15:C2839,"&lt;&gt;",$B$15:B2839)</f>
        <v>8.1630578512396692</v>
      </c>
    </row>
    <row r="2840" spans="1:16" x14ac:dyDescent="0.25">
      <c r="A2840" s="1">
        <v>44431</v>
      </c>
      <c r="B2840" s="14">
        <v>9.7200000000000006</v>
      </c>
      <c r="G2840">
        <f t="shared" si="318"/>
        <v>31878.575448290532</v>
      </c>
      <c r="H2840">
        <f t="shared" si="319"/>
        <v>30994.594072459015</v>
      </c>
      <c r="I2840" s="5">
        <f t="shared" si="317"/>
        <v>0</v>
      </c>
      <c r="J2840" s="6">
        <f>+H2840+SUM($B$4:$B$5)-SUM($F$15:F2840)</f>
        <v>31709.974072458997</v>
      </c>
      <c r="K2840" s="10">
        <f t="shared" si="320"/>
        <v>5.5615410278155863E-3</v>
      </c>
      <c r="L2840" s="10">
        <f>+H2840/SUM($F$15:F2840)-1</f>
        <v>0.20673749786677753</v>
      </c>
      <c r="M2840" s="14">
        <f t="shared" si="323"/>
        <v>0</v>
      </c>
      <c r="N2840" s="14">
        <f t="shared" si="321"/>
        <v>3188.7442461377723</v>
      </c>
      <c r="O2840" s="4">
        <f t="shared" si="322"/>
        <v>8.0547758043340743</v>
      </c>
      <c r="P2840" s="14">
        <f>+AVERAGEIF($C$15:C2840,"&lt;&gt;",$B$15:B2840)</f>
        <v>8.1630578512396692</v>
      </c>
    </row>
    <row r="2841" spans="1:16" x14ac:dyDescent="0.25">
      <c r="A2841" s="1">
        <v>44432</v>
      </c>
      <c r="B2841" s="14">
        <v>9.8629999999999995</v>
      </c>
      <c r="G2841">
        <f t="shared" si="318"/>
        <v>32347.570951284924</v>
      </c>
      <c r="H2841">
        <f t="shared" si="319"/>
        <v>31450.584499656707</v>
      </c>
      <c r="I2841" s="5">
        <f t="shared" si="317"/>
        <v>0</v>
      </c>
      <c r="J2841" s="6">
        <f>+H2841+SUM($B$4:$B$5)-SUM($F$15:F2841)</f>
        <v>32165.964499656682</v>
      </c>
      <c r="K2841" s="10">
        <f t="shared" si="320"/>
        <v>1.4380031536945559E-2</v>
      </c>
      <c r="L2841" s="10">
        <f>+H2841/SUM($F$15:F2841)-1</f>
        <v>0.22449094047942619</v>
      </c>
      <c r="M2841" s="14">
        <f t="shared" si="323"/>
        <v>0</v>
      </c>
      <c r="N2841" s="14">
        <f t="shared" si="321"/>
        <v>3188.7442461377723</v>
      </c>
      <c r="O2841" s="4">
        <f t="shared" si="322"/>
        <v>8.0547758043340743</v>
      </c>
      <c r="P2841" s="14">
        <f>+AVERAGEIF($C$15:C2841,"&lt;&gt;",$B$15:B2841)</f>
        <v>8.1630578512396692</v>
      </c>
    </row>
    <row r="2842" spans="1:16" x14ac:dyDescent="0.25">
      <c r="A2842" s="1">
        <v>44433</v>
      </c>
      <c r="B2842" s="14">
        <v>9.9269999999999996</v>
      </c>
      <c r="G2842">
        <f t="shared" si="318"/>
        <v>32557.471036541163</v>
      </c>
      <c r="H2842">
        <f t="shared" si="319"/>
        <v>31654.664131409525</v>
      </c>
      <c r="I2842" s="5">
        <f t="shared" si="317"/>
        <v>0</v>
      </c>
      <c r="J2842" s="6">
        <f>+H2842+SUM($B$4:$B$5)-SUM($F$15:F2842)</f>
        <v>32370.044131409504</v>
      </c>
      <c r="K2842" s="10">
        <f t="shared" si="320"/>
        <v>6.3445830065191888E-3</v>
      </c>
      <c r="L2842" s="10">
        <f>+H2842/SUM($F$15:F2842)-1</f>
        <v>0.23243653717319934</v>
      </c>
      <c r="M2842" s="14">
        <f t="shared" si="323"/>
        <v>0</v>
      </c>
      <c r="N2842" s="14">
        <f t="shared" si="321"/>
        <v>3188.7442461377723</v>
      </c>
      <c r="O2842" s="4">
        <f t="shared" si="322"/>
        <v>8.0547758043340743</v>
      </c>
      <c r="P2842" s="14">
        <f>+AVERAGEIF($C$15:C2842,"&lt;&gt;",$B$15:B2842)</f>
        <v>8.1630578512396692</v>
      </c>
    </row>
    <row r="2843" spans="1:16" x14ac:dyDescent="0.25">
      <c r="A2843" s="1">
        <v>44434</v>
      </c>
      <c r="B2843" s="14">
        <v>9.8759999999999994</v>
      </c>
      <c r="G2843">
        <f t="shared" si="318"/>
        <v>32390.206906102601</v>
      </c>
      <c r="H2843">
        <f t="shared" si="319"/>
        <v>31492.038174856501</v>
      </c>
      <c r="I2843" s="5">
        <f t="shared" si="317"/>
        <v>0</v>
      </c>
      <c r="J2843" s="6">
        <f>+H2843+SUM($B$4:$B$5)-SUM($F$15:F2843)</f>
        <v>32207.418174856477</v>
      </c>
      <c r="K2843" s="10">
        <f t="shared" si="320"/>
        <v>-5.0239646227490109E-3</v>
      </c>
      <c r="L2843" s="10">
        <f>+H2843/SUM($F$15:F2843)-1</f>
        <v>0.22610488980784904</v>
      </c>
      <c r="M2843" s="14">
        <f t="shared" si="323"/>
        <v>0</v>
      </c>
      <c r="N2843" s="14">
        <f t="shared" si="321"/>
        <v>3188.7442461377723</v>
      </c>
      <c r="O2843" s="4">
        <f t="shared" si="322"/>
        <v>8.0547758043340743</v>
      </c>
      <c r="P2843" s="14">
        <f>+AVERAGEIF($C$15:C2843,"&lt;&gt;",$B$15:B2843)</f>
        <v>8.1630578512396692</v>
      </c>
    </row>
    <row r="2844" spans="1:16" x14ac:dyDescent="0.25">
      <c r="A2844" s="1">
        <v>44435</v>
      </c>
      <c r="B2844" s="14">
        <v>9.8870000000000005</v>
      </c>
      <c r="G2844">
        <f t="shared" si="318"/>
        <v>32426.283483256022</v>
      </c>
      <c r="H2844">
        <f t="shared" si="319"/>
        <v>31527.114361564021</v>
      </c>
      <c r="I2844" s="5">
        <f t="shared" si="317"/>
        <v>0</v>
      </c>
      <c r="J2844" s="6">
        <f>+H2844+SUM($B$4:$B$5)-SUM($F$15:F2844)</f>
        <v>32242.494361563997</v>
      </c>
      <c r="K2844" s="10">
        <f t="shared" si="320"/>
        <v>1.0890716702931513E-3</v>
      </c>
      <c r="L2844" s="10">
        <f>+H2844/SUM($F$15:F2844)-1</f>
        <v>0.22747053923959148</v>
      </c>
      <c r="M2844" s="14">
        <f t="shared" si="323"/>
        <v>0</v>
      </c>
      <c r="N2844" s="14">
        <f t="shared" si="321"/>
        <v>3188.7442461377723</v>
      </c>
      <c r="O2844" s="4">
        <f t="shared" si="322"/>
        <v>8.0547758043340743</v>
      </c>
      <c r="P2844" s="14">
        <f>+AVERAGEIF($C$15:C2844,"&lt;&gt;",$B$15:B2844)</f>
        <v>8.1630578512396692</v>
      </c>
    </row>
    <row r="2845" spans="1:16" x14ac:dyDescent="0.25">
      <c r="A2845" s="1">
        <v>44438</v>
      </c>
      <c r="B2845" s="14">
        <v>9.9309999999999992</v>
      </c>
      <c r="G2845">
        <f t="shared" si="318"/>
        <v>32570.589791869679</v>
      </c>
      <c r="H2845">
        <f t="shared" si="319"/>
        <v>31667.419108394079</v>
      </c>
      <c r="I2845" s="5">
        <f t="shared" si="317"/>
        <v>0</v>
      </c>
      <c r="J2845" s="6">
        <f>+H2845+SUM($B$4:$B$5)-SUM($F$15:F2845)</f>
        <v>32382.799108394061</v>
      </c>
      <c r="K2845" s="10">
        <f t="shared" si="320"/>
        <v>4.3515475340307752E-3</v>
      </c>
      <c r="L2845" s="10">
        <f>+H2845/SUM($F$15:F2845)-1</f>
        <v>0.23293313696656015</v>
      </c>
      <c r="M2845" s="14">
        <f t="shared" si="323"/>
        <v>0</v>
      </c>
      <c r="N2845" s="14">
        <f t="shared" si="321"/>
        <v>3188.7442461377723</v>
      </c>
      <c r="O2845" s="4">
        <f t="shared" si="322"/>
        <v>8.0547758043340743</v>
      </c>
      <c r="P2845" s="14">
        <f>+AVERAGEIF($C$15:C2845,"&lt;&gt;",$B$15:B2845)</f>
        <v>8.1630578512396692</v>
      </c>
    </row>
    <row r="2846" spans="1:16" x14ac:dyDescent="0.25">
      <c r="A2846" s="1">
        <v>44439</v>
      </c>
      <c r="B2846" s="14">
        <v>10.038</v>
      </c>
      <c r="G2846">
        <f t="shared" si="318"/>
        <v>32921.516496907454</v>
      </c>
      <c r="H2846">
        <f t="shared" si="319"/>
        <v>32008.614742730824</v>
      </c>
      <c r="I2846" s="5">
        <f t="shared" si="317"/>
        <v>0</v>
      </c>
      <c r="J2846" s="6">
        <f>+H2846+SUM($B$4:$B$5)-SUM($F$15:F2846)</f>
        <v>32723.994742730803</v>
      </c>
      <c r="K2846" s="10">
        <f t="shared" si="320"/>
        <v>1.0536323101491885E-2</v>
      </c>
      <c r="L2846" s="10">
        <f>+H2846/SUM($F$15:F2846)-1</f>
        <v>0.24621718143896221</v>
      </c>
      <c r="M2846" s="14">
        <f t="shared" si="323"/>
        <v>0</v>
      </c>
      <c r="N2846" s="14">
        <f t="shared" si="321"/>
        <v>3188.7442461377723</v>
      </c>
      <c r="O2846" s="4">
        <f t="shared" si="322"/>
        <v>8.0547758043340743</v>
      </c>
      <c r="P2846" s="14">
        <f>+AVERAGEIF($C$15:C2846,"&lt;&gt;",$B$15:B2846)</f>
        <v>8.1630578512396692</v>
      </c>
    </row>
    <row r="2847" spans="1:16" x14ac:dyDescent="0.25">
      <c r="A2847" s="1">
        <v>44440</v>
      </c>
      <c r="B2847" s="14">
        <v>10.063000000000001</v>
      </c>
      <c r="G2847">
        <f t="shared" si="318"/>
        <v>33003.508717710669</v>
      </c>
      <c r="H2847">
        <f t="shared" si="319"/>
        <v>32088.333348884269</v>
      </c>
      <c r="I2847" s="5">
        <f t="shared" si="317"/>
        <v>0</v>
      </c>
      <c r="J2847" s="6">
        <f>+H2847+SUM($B$4:$B$5)-SUM($F$15:F2847)</f>
        <v>32803.713348884252</v>
      </c>
      <c r="K2847" s="10">
        <f t="shared" si="320"/>
        <v>2.436090299493765E-3</v>
      </c>
      <c r="L2847" s="10">
        <f>+H2847/SUM($F$15:F2847)-1</f>
        <v>0.24932093014746726</v>
      </c>
      <c r="M2847" s="14">
        <f t="shared" si="323"/>
        <v>0</v>
      </c>
      <c r="N2847" s="14">
        <f t="shared" si="321"/>
        <v>3188.7442461377723</v>
      </c>
      <c r="O2847" s="4">
        <f t="shared" si="322"/>
        <v>8.0547758043340743</v>
      </c>
      <c r="P2847" s="14">
        <f>+AVERAGEIF($C$15:C2847,"&lt;&gt;",$B$15:B2847)</f>
        <v>8.1630578512396692</v>
      </c>
    </row>
    <row r="2848" spans="1:16" x14ac:dyDescent="0.25">
      <c r="A2848" s="1">
        <v>44441</v>
      </c>
      <c r="B2848" s="14">
        <v>10.058999999999999</v>
      </c>
      <c r="G2848">
        <f t="shared" si="318"/>
        <v>32990.389962382149</v>
      </c>
      <c r="H2848">
        <f t="shared" si="319"/>
        <v>32075.578371899712</v>
      </c>
      <c r="I2848" s="5">
        <f t="shared" si="317"/>
        <v>0</v>
      </c>
      <c r="J2848" s="6">
        <f>+H2848+SUM($B$4:$B$5)-SUM($F$15:F2848)</f>
        <v>32790.958371899687</v>
      </c>
      <c r="K2848" s="10">
        <f t="shared" si="320"/>
        <v>-3.8882722967703565E-4</v>
      </c>
      <c r="L2848" s="10">
        <f>+H2848/SUM($F$15:F2848)-1</f>
        <v>0.24882433035410623</v>
      </c>
      <c r="M2848" s="14">
        <f t="shared" si="323"/>
        <v>0</v>
      </c>
      <c r="N2848" s="14">
        <f t="shared" si="321"/>
        <v>3188.7442461377723</v>
      </c>
      <c r="O2848" s="4">
        <f t="shared" si="322"/>
        <v>8.0547758043340743</v>
      </c>
      <c r="P2848" s="14">
        <f>+AVERAGEIF($C$15:C2848,"&lt;&gt;",$B$15:B2848)</f>
        <v>8.1630578512396692</v>
      </c>
    </row>
    <row r="2849" spans="1:16" x14ac:dyDescent="0.25">
      <c r="A2849" s="1">
        <v>44442</v>
      </c>
      <c r="B2849" s="14">
        <v>10.079000000000001</v>
      </c>
      <c r="G2849">
        <f t="shared" si="318"/>
        <v>33055.983739024727</v>
      </c>
      <c r="H2849">
        <f t="shared" si="319"/>
        <v>32139.353256822469</v>
      </c>
      <c r="I2849" s="5">
        <f t="shared" si="317"/>
        <v>0</v>
      </c>
      <c r="J2849" s="6">
        <f>+H2849+SUM($B$4:$B$5)-SUM($F$15:F2849)</f>
        <v>32854.733256822452</v>
      </c>
      <c r="K2849" s="10">
        <f t="shared" si="320"/>
        <v>1.9448923754974423E-3</v>
      </c>
      <c r="L2849" s="10">
        <f>+H2849/SUM($F$15:F2849)-1</f>
        <v>0.25130732932091049</v>
      </c>
      <c r="M2849" s="14">
        <f t="shared" si="323"/>
        <v>0</v>
      </c>
      <c r="N2849" s="14">
        <f t="shared" si="321"/>
        <v>3188.7442461377723</v>
      </c>
      <c r="O2849" s="4">
        <f t="shared" si="322"/>
        <v>8.0547758043340743</v>
      </c>
      <c r="P2849" s="14">
        <f>+AVERAGEIF($C$15:C2849,"&lt;&gt;",$B$15:B2849)</f>
        <v>8.1630578512396692</v>
      </c>
    </row>
    <row r="2850" spans="1:16" x14ac:dyDescent="0.25">
      <c r="A2850" s="1">
        <v>44445</v>
      </c>
      <c r="B2850" s="14">
        <v>10.135</v>
      </c>
      <c r="G2850">
        <f t="shared" si="318"/>
        <v>33239.646313623925</v>
      </c>
      <c r="H2850">
        <f t="shared" si="319"/>
        <v>32317.92293460618</v>
      </c>
      <c r="I2850" s="5">
        <f t="shared" si="317"/>
        <v>0</v>
      </c>
      <c r="J2850" s="6">
        <f>+H2850+SUM($B$4:$B$5)-SUM($F$15:F2850)</f>
        <v>33033.302934606152</v>
      </c>
      <c r="K2850" s="10">
        <f t="shared" si="320"/>
        <v>5.4351279125548491E-3</v>
      </c>
      <c r="L2850" s="10">
        <f>+H2850/SUM($F$15:F2850)-1</f>
        <v>0.2582597264279618</v>
      </c>
      <c r="M2850" s="14">
        <f t="shared" si="323"/>
        <v>0</v>
      </c>
      <c r="N2850" s="14">
        <f t="shared" si="321"/>
        <v>3188.7442461377723</v>
      </c>
      <c r="O2850" s="4">
        <f t="shared" si="322"/>
        <v>8.0547758043340743</v>
      </c>
      <c r="P2850" s="14">
        <f>+AVERAGEIF($C$15:C2850,"&lt;&gt;",$B$15:B2850)</f>
        <v>8.1630578512396692</v>
      </c>
    </row>
    <row r="2851" spans="1:16" x14ac:dyDescent="0.25">
      <c r="A2851" s="1">
        <v>44446</v>
      </c>
      <c r="B2851" s="14">
        <v>10.146000000000001</v>
      </c>
      <c r="G2851">
        <f t="shared" si="318"/>
        <v>33275.722890777346</v>
      </c>
      <c r="H2851">
        <f t="shared" si="319"/>
        <v>32352.9991213137</v>
      </c>
      <c r="I2851" s="5">
        <f t="shared" si="317"/>
        <v>0</v>
      </c>
      <c r="J2851" s="6">
        <f>+H2851+SUM($B$4:$B$5)-SUM($F$15:F2851)</f>
        <v>33068.379121313672</v>
      </c>
      <c r="K2851" s="10">
        <f t="shared" si="320"/>
        <v>1.0618431580080578E-3</v>
      </c>
      <c r="L2851" s="10">
        <f>+H2851/SUM($F$15:F2851)-1</f>
        <v>0.25962537585970402</v>
      </c>
      <c r="M2851" s="14">
        <f t="shared" si="323"/>
        <v>0</v>
      </c>
      <c r="N2851" s="14">
        <f t="shared" si="321"/>
        <v>3188.7442461377723</v>
      </c>
      <c r="O2851" s="4">
        <f t="shared" si="322"/>
        <v>8.0547758043340743</v>
      </c>
      <c r="P2851" s="14">
        <f>+AVERAGEIF($C$15:C2851,"&lt;&gt;",$B$15:B2851)</f>
        <v>8.1630578512396692</v>
      </c>
    </row>
    <row r="2852" spans="1:16" x14ac:dyDescent="0.25">
      <c r="A2852" s="1">
        <v>44447</v>
      </c>
      <c r="B2852" s="14">
        <v>10.099</v>
      </c>
      <c r="G2852">
        <f t="shared" si="318"/>
        <v>33121.577515667297</v>
      </c>
      <c r="H2852">
        <f t="shared" si="319"/>
        <v>32203.128141745223</v>
      </c>
      <c r="I2852" s="5">
        <f t="shared" si="317"/>
        <v>0</v>
      </c>
      <c r="J2852" s="6">
        <f>+H2852+SUM($B$4:$B$5)-SUM($F$15:F2852)</f>
        <v>32918.508141745202</v>
      </c>
      <c r="K2852" s="10">
        <f t="shared" si="320"/>
        <v>-4.5321537840925519E-3</v>
      </c>
      <c r="L2852" s="10">
        <f>+H2852/SUM($F$15:F2852)-1</f>
        <v>0.25379032828771453</v>
      </c>
      <c r="M2852" s="14">
        <f t="shared" si="323"/>
        <v>0</v>
      </c>
      <c r="N2852" s="14">
        <f t="shared" si="321"/>
        <v>3188.7442461377723</v>
      </c>
      <c r="O2852" s="4">
        <f t="shared" si="322"/>
        <v>8.0547758043340743</v>
      </c>
      <c r="P2852" s="14">
        <f>+AVERAGEIF($C$15:C2852,"&lt;&gt;",$B$15:B2852)</f>
        <v>8.1630578512396692</v>
      </c>
    </row>
    <row r="2853" spans="1:16" x14ac:dyDescent="0.25">
      <c r="A2853" s="1">
        <v>44448</v>
      </c>
      <c r="B2853" s="14">
        <v>10.010999999999999</v>
      </c>
      <c r="G2853">
        <f t="shared" si="318"/>
        <v>32832.964898439976</v>
      </c>
      <c r="H2853">
        <f t="shared" si="319"/>
        <v>31922.518648085097</v>
      </c>
      <c r="I2853" s="5">
        <f t="shared" si="317"/>
        <v>0</v>
      </c>
      <c r="J2853" s="6">
        <f>+H2853+SUM($B$4:$B$5)-SUM($F$15:F2853)</f>
        <v>32637.898648085076</v>
      </c>
      <c r="K2853" s="10">
        <f t="shared" si="320"/>
        <v>-8.524368493609602E-3</v>
      </c>
      <c r="L2853" s="10">
        <f>+H2853/SUM($F$15:F2853)-1</f>
        <v>0.24286513283377653</v>
      </c>
      <c r="M2853" s="14">
        <f t="shared" si="323"/>
        <v>0</v>
      </c>
      <c r="N2853" s="14">
        <f t="shared" si="321"/>
        <v>3188.7442461377723</v>
      </c>
      <c r="O2853" s="4">
        <f t="shared" si="322"/>
        <v>8.0547758043340743</v>
      </c>
      <c r="P2853" s="14">
        <f>+AVERAGEIF($C$15:C2853,"&lt;&gt;",$B$15:B2853)</f>
        <v>8.1630578512396692</v>
      </c>
    </row>
    <row r="2854" spans="1:16" x14ac:dyDescent="0.25">
      <c r="A2854" s="1">
        <v>44449</v>
      </c>
      <c r="B2854" s="14">
        <v>10.029</v>
      </c>
      <c r="G2854">
        <f t="shared" si="318"/>
        <v>32891.99929741829</v>
      </c>
      <c r="H2854">
        <f t="shared" si="319"/>
        <v>31979.916044515579</v>
      </c>
      <c r="I2854" s="5">
        <f t="shared" si="317"/>
        <v>0</v>
      </c>
      <c r="J2854" s="6">
        <f>+H2854+SUM($B$4:$B$5)-SUM($F$15:F2854)</f>
        <v>32695.296044515559</v>
      </c>
      <c r="K2854" s="10">
        <f t="shared" si="320"/>
        <v>1.7586118839747478E-3</v>
      </c>
      <c r="L2854" s="10">
        <f>+H2854/SUM($F$15:F2854)-1</f>
        <v>0.24509983190390017</v>
      </c>
      <c r="M2854" s="14">
        <f t="shared" si="323"/>
        <v>0</v>
      </c>
      <c r="N2854" s="14">
        <f t="shared" si="321"/>
        <v>3188.7442461377723</v>
      </c>
      <c r="O2854" s="4">
        <f t="shared" si="322"/>
        <v>8.0547758043340743</v>
      </c>
      <c r="P2854" s="14">
        <f>+AVERAGEIF($C$15:C2854,"&lt;&gt;",$B$15:B2854)</f>
        <v>8.1630578512396692</v>
      </c>
    </row>
    <row r="2855" spans="1:16" x14ac:dyDescent="0.25">
      <c r="A2855" s="1">
        <v>44452</v>
      </c>
      <c r="B2855" s="14">
        <v>10.02</v>
      </c>
      <c r="G2855">
        <f t="shared" si="318"/>
        <v>32862.482097929133</v>
      </c>
      <c r="H2855">
        <f t="shared" si="319"/>
        <v>31951.217346300338</v>
      </c>
      <c r="I2855" s="5">
        <f t="shared" si="317"/>
        <v>0</v>
      </c>
      <c r="J2855" s="6">
        <f>+H2855+SUM($B$4:$B$5)-SUM($F$15:F2855)</f>
        <v>32666.597346300321</v>
      </c>
      <c r="K2855" s="10">
        <f t="shared" si="320"/>
        <v>-8.7776229877722933E-4</v>
      </c>
      <c r="L2855" s="10">
        <f>+H2855/SUM($F$15:F2855)-1</f>
        <v>0.24398248236883835</v>
      </c>
      <c r="M2855" s="14">
        <f t="shared" si="323"/>
        <v>0</v>
      </c>
      <c r="N2855" s="14">
        <f t="shared" si="321"/>
        <v>3188.7442461377723</v>
      </c>
      <c r="O2855" s="4">
        <f t="shared" si="322"/>
        <v>8.0547758043340743</v>
      </c>
      <c r="P2855" s="14">
        <f>+AVERAGEIF($C$15:C2855,"&lt;&gt;",$B$15:B2855)</f>
        <v>8.1630578512396692</v>
      </c>
    </row>
    <row r="2856" spans="1:16" x14ac:dyDescent="0.25">
      <c r="A2856" s="1">
        <v>44453</v>
      </c>
      <c r="B2856" s="14">
        <v>9.9809999999999999</v>
      </c>
      <c r="G2856">
        <f t="shared" si="318"/>
        <v>32734.574233476116</v>
      </c>
      <c r="H2856">
        <f t="shared" si="319"/>
        <v>31826.856320700968</v>
      </c>
      <c r="I2856" s="5">
        <f t="shared" si="317"/>
        <v>0</v>
      </c>
      <c r="J2856" s="6">
        <f>+H2856+SUM($B$4:$B$5)-SUM($F$15:F2856)</f>
        <v>32542.236320700951</v>
      </c>
      <c r="K2856" s="10">
        <f t="shared" si="320"/>
        <v>-3.8069782500151916E-3</v>
      </c>
      <c r="L2856" s="10">
        <f>+H2856/SUM($F$15:F2856)-1</f>
        <v>0.23914063438357047</v>
      </c>
      <c r="M2856" s="14">
        <f t="shared" si="323"/>
        <v>0</v>
      </c>
      <c r="N2856" s="14">
        <f t="shared" si="321"/>
        <v>3188.7442461377723</v>
      </c>
      <c r="O2856" s="4">
        <f t="shared" si="322"/>
        <v>8.0547758043340743</v>
      </c>
      <c r="P2856" s="14">
        <f>+AVERAGEIF($C$15:C2856,"&lt;&gt;",$B$15:B2856)</f>
        <v>8.1630578512396692</v>
      </c>
    </row>
    <row r="2857" spans="1:16" x14ac:dyDescent="0.25">
      <c r="A2857" s="1">
        <v>44454</v>
      </c>
      <c r="B2857" s="14">
        <v>9.9320000000000004</v>
      </c>
      <c r="G2857">
        <f t="shared" si="318"/>
        <v>32573.869480701815</v>
      </c>
      <c r="H2857">
        <f t="shared" si="319"/>
        <v>31670.60785264022</v>
      </c>
      <c r="I2857" s="5">
        <f t="shared" si="317"/>
        <v>0</v>
      </c>
      <c r="J2857" s="6">
        <f>+H2857+SUM($B$4:$B$5)-SUM($F$15:F2857)</f>
        <v>32385.987852640199</v>
      </c>
      <c r="K2857" s="10">
        <f t="shared" si="320"/>
        <v>-4.8014053650442534E-3</v>
      </c>
      <c r="L2857" s="10">
        <f>+H2857/SUM($F$15:F2857)-1</f>
        <v>0.23305728691490057</v>
      </c>
      <c r="M2857" s="14">
        <f t="shared" si="323"/>
        <v>0</v>
      </c>
      <c r="N2857" s="14">
        <f t="shared" si="321"/>
        <v>3188.7442461377723</v>
      </c>
      <c r="O2857" s="4">
        <f t="shared" si="322"/>
        <v>8.0547758043340743</v>
      </c>
      <c r="P2857" s="14">
        <f>+AVERAGEIF($C$15:C2857,"&lt;&gt;",$B$15:B2857)</f>
        <v>8.1630578512396692</v>
      </c>
    </row>
    <row r="2858" spans="1:16" x14ac:dyDescent="0.25">
      <c r="A2858" s="1">
        <v>44455</v>
      </c>
      <c r="B2858" s="14">
        <v>9.9039999999999999</v>
      </c>
      <c r="G2858">
        <f t="shared" si="318"/>
        <v>32482.038193402212</v>
      </c>
      <c r="H2858">
        <f t="shared" si="319"/>
        <v>31581.323013748362</v>
      </c>
      <c r="I2858" s="5">
        <f t="shared" si="317"/>
        <v>0</v>
      </c>
      <c r="J2858" s="6">
        <f>+H2858+SUM($B$4:$B$5)-SUM($F$15:F2858)</f>
        <v>32296.703013748342</v>
      </c>
      <c r="K2858" s="10">
        <f t="shared" si="320"/>
        <v>-2.7568971895535199E-3</v>
      </c>
      <c r="L2858" s="10">
        <f>+H2858/SUM($F$15:F2858)-1</f>
        <v>0.22958108836137492</v>
      </c>
      <c r="M2858" s="14">
        <f t="shared" si="323"/>
        <v>0</v>
      </c>
      <c r="N2858" s="14">
        <f t="shared" si="321"/>
        <v>3188.7442461377723</v>
      </c>
      <c r="O2858" s="4">
        <f t="shared" si="322"/>
        <v>8.0547758043340743</v>
      </c>
      <c r="P2858" s="14">
        <f>+AVERAGEIF($C$15:C2858,"&lt;&gt;",$B$15:B2858)</f>
        <v>8.1630578512396692</v>
      </c>
    </row>
    <row r="2859" spans="1:16" x14ac:dyDescent="0.25">
      <c r="A2859" s="1">
        <v>44456</v>
      </c>
      <c r="B2859" s="14">
        <v>9.9039999999999999</v>
      </c>
      <c r="G2859">
        <f t="shared" si="318"/>
        <v>32482.038193402212</v>
      </c>
      <c r="H2859">
        <f t="shared" si="319"/>
        <v>31581.323013748362</v>
      </c>
      <c r="I2859" s="5">
        <f t="shared" si="317"/>
        <v>0</v>
      </c>
      <c r="J2859" s="6">
        <f>+H2859+SUM($B$4:$B$5)-SUM($F$15:F2859)</f>
        <v>32296.703013748342</v>
      </c>
      <c r="K2859" s="10">
        <f t="shared" si="320"/>
        <v>0</v>
      </c>
      <c r="L2859" s="10">
        <f>+H2859/SUM($F$15:F2859)-1</f>
        <v>0.22958108836137492</v>
      </c>
      <c r="M2859" s="14">
        <f t="shared" si="323"/>
        <v>0</v>
      </c>
      <c r="N2859" s="14">
        <f t="shared" si="321"/>
        <v>3188.7442461377723</v>
      </c>
      <c r="O2859" s="4">
        <f t="shared" si="322"/>
        <v>8.0547758043340743</v>
      </c>
      <c r="P2859" s="14">
        <f>+AVERAGEIF($C$15:C2859,"&lt;&gt;",$B$15:B2859)</f>
        <v>8.1630578512396692</v>
      </c>
    </row>
    <row r="2860" spans="1:16" x14ac:dyDescent="0.25">
      <c r="A2860" s="1">
        <v>44459</v>
      </c>
      <c r="B2860" s="14">
        <v>9.7729999999999997</v>
      </c>
      <c r="G2860">
        <f t="shared" si="318"/>
        <v>32052.398956393357</v>
      </c>
      <c r="H2860">
        <f t="shared" si="319"/>
        <v>31163.597517504313</v>
      </c>
      <c r="I2860" s="5">
        <f t="shared" si="317"/>
        <v>0</v>
      </c>
      <c r="J2860" s="6">
        <f>+H2860+SUM($B$4:$B$5)-SUM($F$15:F2860)</f>
        <v>31878.977517504292</v>
      </c>
      <c r="K2860" s="10">
        <f t="shared" si="320"/>
        <v>-1.2933998125636226E-2</v>
      </c>
      <c r="L2860" s="10">
        <f>+H2860/SUM($F$15:F2860)-1</f>
        <v>0.21331744512880824</v>
      </c>
      <c r="M2860" s="14">
        <f t="shared" si="323"/>
        <v>0</v>
      </c>
      <c r="N2860" s="14">
        <f t="shared" si="321"/>
        <v>3188.7442461377723</v>
      </c>
      <c r="O2860" s="4">
        <f t="shared" si="322"/>
        <v>8.0547758043340743</v>
      </c>
      <c r="P2860" s="14">
        <f>+AVERAGEIF($C$15:C2860,"&lt;&gt;",$B$15:B2860)</f>
        <v>8.1630578512396692</v>
      </c>
    </row>
    <row r="2861" spans="1:16" x14ac:dyDescent="0.25">
      <c r="A2861" s="1">
        <v>44460</v>
      </c>
      <c r="B2861" s="14">
        <v>9.7970000000000006</v>
      </c>
      <c r="G2861">
        <f t="shared" si="318"/>
        <v>32131.111488364448</v>
      </c>
      <c r="H2861">
        <f t="shared" si="319"/>
        <v>31240.12737941162</v>
      </c>
      <c r="I2861" s="5">
        <f t="shared" si="317"/>
        <v>0</v>
      </c>
      <c r="J2861" s="6">
        <f>+H2861+SUM($B$4:$B$5)-SUM($F$15:F2861)</f>
        <v>31955.5073794116</v>
      </c>
      <c r="K2861" s="10">
        <f t="shared" si="320"/>
        <v>2.4006372809568521E-3</v>
      </c>
      <c r="L2861" s="10">
        <f>+H2861/SUM($F$15:F2861)-1</f>
        <v>0.21629704388897308</v>
      </c>
      <c r="M2861" s="14">
        <f t="shared" si="323"/>
        <v>0</v>
      </c>
      <c r="N2861" s="14">
        <f t="shared" si="321"/>
        <v>3188.7442461377723</v>
      </c>
      <c r="O2861" s="4">
        <f t="shared" si="322"/>
        <v>8.0547758043340743</v>
      </c>
      <c r="P2861" s="14">
        <f>+AVERAGEIF($C$15:C2861,"&lt;&gt;",$B$15:B2861)</f>
        <v>8.1630578512396692</v>
      </c>
    </row>
    <row r="2862" spans="1:16" x14ac:dyDescent="0.25">
      <c r="A2862" s="1">
        <v>44461</v>
      </c>
      <c r="B2862" s="14">
        <v>9.81</v>
      </c>
      <c r="G2862">
        <f t="shared" si="318"/>
        <v>32173.747443182121</v>
      </c>
      <c r="H2862">
        <f t="shared" si="319"/>
        <v>31281.581054611415</v>
      </c>
      <c r="I2862" s="5">
        <f t="shared" si="317"/>
        <v>0</v>
      </c>
      <c r="J2862" s="6">
        <f>+H2862+SUM($B$4:$B$5)-SUM($F$15:F2862)</f>
        <v>31996.961054611395</v>
      </c>
      <c r="K2862" s="10">
        <f t="shared" si="320"/>
        <v>1.2972310127206121E-3</v>
      </c>
      <c r="L2862" s="10">
        <f>+H2862/SUM($F$15:F2862)-1</f>
        <v>0.21791099321739593</v>
      </c>
      <c r="M2862" s="14">
        <f t="shared" si="323"/>
        <v>0</v>
      </c>
      <c r="N2862" s="14">
        <f t="shared" si="321"/>
        <v>3188.7442461377723</v>
      </c>
      <c r="O2862" s="4">
        <f t="shared" si="322"/>
        <v>8.0547758043340743</v>
      </c>
      <c r="P2862" s="14">
        <f>+AVERAGEIF($C$15:C2862,"&lt;&gt;",$B$15:B2862)</f>
        <v>8.1630578512396692</v>
      </c>
    </row>
    <row r="2863" spans="1:16" x14ac:dyDescent="0.25">
      <c r="A2863" s="1">
        <v>44462</v>
      </c>
      <c r="B2863" s="14">
        <v>9.8550000000000004</v>
      </c>
      <c r="G2863">
        <f t="shared" si="318"/>
        <v>32321.333440627914</v>
      </c>
      <c r="H2863">
        <f t="shared" si="319"/>
        <v>31425.074545687618</v>
      </c>
      <c r="I2863" s="5">
        <f t="shared" si="317"/>
        <v>0</v>
      </c>
      <c r="J2863" s="6">
        <f>+H2863+SUM($B$4:$B$5)-SUM($F$15:F2863)</f>
        <v>32140.454545687597</v>
      </c>
      <c r="K2863" s="10">
        <f t="shared" si="320"/>
        <v>4.4845974850953318E-3</v>
      </c>
      <c r="L2863" s="10">
        <f>+H2863/SUM($F$15:F2863)-1</f>
        <v>0.22349774089270502</v>
      </c>
      <c r="M2863" s="14">
        <f t="shared" si="323"/>
        <v>0</v>
      </c>
      <c r="N2863" s="14">
        <f t="shared" si="321"/>
        <v>3188.7442461377723</v>
      </c>
      <c r="O2863" s="4">
        <f t="shared" si="322"/>
        <v>8.0547758043340743</v>
      </c>
      <c r="P2863" s="14">
        <f>+AVERAGEIF($C$15:C2863,"&lt;&gt;",$B$15:B2863)</f>
        <v>8.1630578512396692</v>
      </c>
    </row>
    <row r="2864" spans="1:16" x14ac:dyDescent="0.25">
      <c r="A2864" s="1">
        <v>44463</v>
      </c>
      <c r="B2864" s="14">
        <v>9.8330000000000002</v>
      </c>
      <c r="G2864">
        <f t="shared" si="318"/>
        <v>32249.180286321083</v>
      </c>
      <c r="H2864">
        <f t="shared" si="319"/>
        <v>31354.922172272585</v>
      </c>
      <c r="I2864" s="5">
        <f t="shared" si="317"/>
        <v>0</v>
      </c>
      <c r="J2864" s="6">
        <f>+H2864+SUM($B$4:$B$5)-SUM($F$15:F2864)</f>
        <v>32070.302172272564</v>
      </c>
      <c r="K2864" s="10">
        <f t="shared" si="320"/>
        <v>-2.1826814339327427E-3</v>
      </c>
      <c r="L2864" s="10">
        <f>+H2864/SUM($F$15:F2864)-1</f>
        <v>0.22076644202922058</v>
      </c>
      <c r="M2864" s="14">
        <f t="shared" si="323"/>
        <v>0</v>
      </c>
      <c r="N2864" s="14">
        <f t="shared" si="321"/>
        <v>3188.7442461377723</v>
      </c>
      <c r="O2864" s="4">
        <f t="shared" si="322"/>
        <v>8.0547758043340743</v>
      </c>
      <c r="P2864" s="14">
        <f>+AVERAGEIF($C$15:C2864,"&lt;&gt;",$B$15:B2864)</f>
        <v>8.1630578512396692</v>
      </c>
    </row>
    <row r="2865" spans="1:16" x14ac:dyDescent="0.25">
      <c r="A2865" s="1">
        <v>44466</v>
      </c>
      <c r="B2865" s="14">
        <v>9.8339999999999996</v>
      </c>
      <c r="G2865">
        <f t="shared" si="318"/>
        <v>32252.459975153208</v>
      </c>
      <c r="H2865">
        <f t="shared" si="319"/>
        <v>31358.110916518719</v>
      </c>
      <c r="I2865" s="5">
        <f t="shared" si="317"/>
        <v>0</v>
      </c>
      <c r="J2865" s="6">
        <f>+H2865+SUM($B$4:$B$5)-SUM($F$15:F2865)</f>
        <v>32073.490916518702</v>
      </c>
      <c r="K2865" s="10">
        <f t="shared" si="320"/>
        <v>9.9429816065033094E-5</v>
      </c>
      <c r="L2865" s="10">
        <f>+H2865/SUM($F$15:F2865)-1</f>
        <v>0.22089059197756056</v>
      </c>
      <c r="M2865" s="14">
        <f t="shared" si="323"/>
        <v>0</v>
      </c>
      <c r="N2865" s="14">
        <f t="shared" si="321"/>
        <v>3188.7442461377723</v>
      </c>
      <c r="O2865" s="4">
        <f t="shared" si="322"/>
        <v>8.0547758043340743</v>
      </c>
      <c r="P2865" s="14">
        <f>+AVERAGEIF($C$15:C2865,"&lt;&gt;",$B$15:B2865)</f>
        <v>8.1630578512396692</v>
      </c>
    </row>
    <row r="2866" spans="1:16" x14ac:dyDescent="0.25">
      <c r="A2866" s="1">
        <v>44467</v>
      </c>
      <c r="B2866" s="14">
        <v>9.8160000000000007</v>
      </c>
      <c r="G2866">
        <f t="shared" si="318"/>
        <v>32193.425576174897</v>
      </c>
      <c r="H2866">
        <f t="shared" si="319"/>
        <v>31300.713520088244</v>
      </c>
      <c r="I2866" s="5">
        <f t="shared" si="317"/>
        <v>0</v>
      </c>
      <c r="J2866" s="6">
        <f>+H2866+SUM($B$4:$B$5)-SUM($F$15:F2866)</f>
        <v>32016.093520088227</v>
      </c>
      <c r="K2866" s="10">
        <f t="shared" si="320"/>
        <v>-1.7895587536720381E-3</v>
      </c>
      <c r="L2866" s="10">
        <f>+H2866/SUM($F$15:F2866)-1</f>
        <v>0.21865589290743714</v>
      </c>
      <c r="M2866" s="14">
        <f t="shared" si="323"/>
        <v>0</v>
      </c>
      <c r="N2866" s="14">
        <f t="shared" si="321"/>
        <v>3188.7442461377723</v>
      </c>
      <c r="O2866" s="4">
        <f t="shared" si="322"/>
        <v>8.0547758043340743</v>
      </c>
      <c r="P2866" s="14">
        <f>+AVERAGEIF($C$15:C2866,"&lt;&gt;",$B$15:B2866)</f>
        <v>8.1630578512396692</v>
      </c>
    </row>
    <row r="2867" spans="1:16" x14ac:dyDescent="0.25">
      <c r="A2867" s="1">
        <v>44468</v>
      </c>
      <c r="B2867" s="14">
        <v>9.8049999999999997</v>
      </c>
      <c r="G2867">
        <f t="shared" si="318"/>
        <v>32157.34899902148</v>
      </c>
      <c r="H2867">
        <f t="shared" si="319"/>
        <v>31265.637333380724</v>
      </c>
      <c r="I2867" s="5">
        <f t="shared" si="317"/>
        <v>0</v>
      </c>
      <c r="J2867" s="6">
        <f>+H2867+SUM($B$4:$B$5)-SUM($F$15:F2867)</f>
        <v>31981.017333380707</v>
      </c>
      <c r="K2867" s="10">
        <f t="shared" si="320"/>
        <v>-1.0955798428534669E-3</v>
      </c>
      <c r="L2867" s="10">
        <f>+H2867/SUM($F$15:F2867)-1</f>
        <v>0.2172902434756947</v>
      </c>
      <c r="M2867" s="14">
        <f t="shared" si="323"/>
        <v>0</v>
      </c>
      <c r="N2867" s="14">
        <f t="shared" si="321"/>
        <v>3188.7442461377723</v>
      </c>
      <c r="O2867" s="4">
        <f t="shared" si="322"/>
        <v>8.0547758043340743</v>
      </c>
      <c r="P2867" s="14">
        <f>+AVERAGEIF($C$15:C2867,"&lt;&gt;",$B$15:B2867)</f>
        <v>8.1630578512396692</v>
      </c>
    </row>
    <row r="2868" spans="1:16" x14ac:dyDescent="0.25">
      <c r="A2868" s="1">
        <v>44469</v>
      </c>
      <c r="B2868" s="14">
        <v>9.8249999999999993</v>
      </c>
      <c r="G2868">
        <f t="shared" si="318"/>
        <v>32222.942775664054</v>
      </c>
      <c r="H2868">
        <f t="shared" si="319"/>
        <v>31329.412218303478</v>
      </c>
      <c r="I2868" s="5">
        <f t="shared" si="317"/>
        <v>0</v>
      </c>
      <c r="J2868" s="6">
        <f>+H2868+SUM($B$4:$B$5)-SUM($F$15:F2868)</f>
        <v>32044.792218303457</v>
      </c>
      <c r="K2868" s="10">
        <f t="shared" si="320"/>
        <v>1.9941480991032545E-3</v>
      </c>
      <c r="L2868" s="10">
        <f>+H2868/SUM($F$15:F2868)-1</f>
        <v>0.21977324244249874</v>
      </c>
      <c r="M2868" s="14">
        <f t="shared" si="323"/>
        <v>0</v>
      </c>
      <c r="N2868" s="14">
        <f t="shared" si="321"/>
        <v>3188.7442461377723</v>
      </c>
      <c r="O2868" s="4">
        <f t="shared" si="322"/>
        <v>8.0547758043340743</v>
      </c>
      <c r="P2868" s="14">
        <f>+AVERAGEIF($C$15:C2868,"&lt;&gt;",$B$15:B2868)</f>
        <v>8.1630578512396692</v>
      </c>
    </row>
    <row r="2869" spans="1:16" x14ac:dyDescent="0.25">
      <c r="A2869" s="1">
        <v>44470</v>
      </c>
      <c r="B2869" s="14">
        <v>9.8040000000000003</v>
      </c>
      <c r="G2869">
        <f t="shared" si="318"/>
        <v>32154.069310189356</v>
      </c>
      <c r="H2869">
        <f t="shared" si="319"/>
        <v>31262.44858913459</v>
      </c>
      <c r="I2869" s="5">
        <f t="shared" si="317"/>
        <v>0</v>
      </c>
      <c r="J2869" s="6">
        <f>+H2869+SUM($B$4:$B$5)-SUM($F$15:F2869)</f>
        <v>31977.828589134569</v>
      </c>
      <c r="K2869" s="10">
        <f t="shared" si="320"/>
        <v>-2.0896883559956558E-3</v>
      </c>
      <c r="L2869" s="10">
        <f>+H2869/SUM($F$15:F2869)-1</f>
        <v>0.21716609352735472</v>
      </c>
      <c r="M2869" s="14">
        <f t="shared" si="323"/>
        <v>0</v>
      </c>
      <c r="N2869" s="14">
        <f t="shared" si="321"/>
        <v>3188.7442461377723</v>
      </c>
      <c r="O2869" s="4">
        <f t="shared" si="322"/>
        <v>8.0547758043340743</v>
      </c>
      <c r="P2869" s="14">
        <f>+AVERAGEIF($C$15:C2869,"&lt;&gt;",$B$15:B2869)</f>
        <v>8.1630578512396692</v>
      </c>
    </row>
    <row r="2870" spans="1:16" x14ac:dyDescent="0.25">
      <c r="A2870" s="1">
        <v>44473</v>
      </c>
      <c r="B2870" s="14">
        <v>9.7159999999999993</v>
      </c>
      <c r="G2870">
        <f t="shared" si="318"/>
        <v>31865.456692962031</v>
      </c>
      <c r="H2870">
        <f t="shared" si="319"/>
        <v>30981.839095474465</v>
      </c>
      <c r="I2870" s="5">
        <f t="shared" si="317"/>
        <v>0</v>
      </c>
      <c r="J2870" s="6">
        <f>+H2870+SUM($B$4:$B$5)-SUM($F$15:F2870)</f>
        <v>31697.219095474447</v>
      </c>
      <c r="K2870" s="10">
        <f t="shared" si="320"/>
        <v>-8.7751265811546464E-3</v>
      </c>
      <c r="L2870" s="10">
        <f>+H2870/SUM($F$15:F2870)-1</f>
        <v>0.20624089807341672</v>
      </c>
      <c r="M2870" s="14">
        <f t="shared" si="323"/>
        <v>0</v>
      </c>
      <c r="N2870" s="14">
        <f t="shared" si="321"/>
        <v>3188.7442461377723</v>
      </c>
      <c r="O2870" s="4">
        <f t="shared" si="322"/>
        <v>8.0547758043340743</v>
      </c>
      <c r="P2870" s="14">
        <f>+AVERAGEIF($C$15:C2870,"&lt;&gt;",$B$15:B2870)</f>
        <v>8.1630578512396692</v>
      </c>
    </row>
    <row r="2871" spans="1:16" x14ac:dyDescent="0.25">
      <c r="A2871" s="1">
        <v>44474</v>
      </c>
      <c r="B2871" s="14">
        <v>9.7309999999999999</v>
      </c>
      <c r="G2871">
        <f t="shared" si="318"/>
        <v>31914.652025443964</v>
      </c>
      <c r="H2871">
        <f t="shared" si="319"/>
        <v>31029.670259166534</v>
      </c>
      <c r="I2871" s="5">
        <f t="shared" si="317"/>
        <v>0</v>
      </c>
      <c r="J2871" s="6">
        <f>+H2871+SUM($B$4:$B$5)-SUM($F$15:F2871)</f>
        <v>31745.050259166517</v>
      </c>
      <c r="K2871" s="10">
        <f t="shared" si="320"/>
        <v>1.5090018953396456E-3</v>
      </c>
      <c r="L2871" s="10">
        <f>+H2871/SUM($F$15:F2871)-1</f>
        <v>0.20810314729851975</v>
      </c>
      <c r="M2871" s="14">
        <f t="shared" si="323"/>
        <v>0</v>
      </c>
      <c r="N2871" s="14">
        <f t="shared" si="321"/>
        <v>3188.7442461377723</v>
      </c>
      <c r="O2871" s="4">
        <f t="shared" si="322"/>
        <v>8.0547758043340743</v>
      </c>
      <c r="P2871" s="14">
        <f>+AVERAGEIF($C$15:C2871,"&lt;&gt;",$B$15:B2871)</f>
        <v>8.1630578512396692</v>
      </c>
    </row>
    <row r="2872" spans="1:16" x14ac:dyDescent="0.25">
      <c r="A2872" s="1">
        <v>44475</v>
      </c>
      <c r="B2872" s="14">
        <v>9.7159999999999993</v>
      </c>
      <c r="G2872">
        <f t="shared" si="318"/>
        <v>31865.456692962031</v>
      </c>
      <c r="H2872">
        <f t="shared" si="319"/>
        <v>30981.839095474465</v>
      </c>
      <c r="I2872" s="5">
        <f t="shared" si="317"/>
        <v>0</v>
      </c>
      <c r="J2872" s="6">
        <f>+H2872+SUM($B$4:$B$5)-SUM($F$15:F2872)</f>
        <v>31697.219095474447</v>
      </c>
      <c r="K2872" s="10">
        <f t="shared" si="320"/>
        <v>-1.5067282395704318E-3</v>
      </c>
      <c r="L2872" s="10">
        <f>+H2872/SUM($F$15:F2872)-1</f>
        <v>0.20624089807341672</v>
      </c>
      <c r="M2872" s="14">
        <f t="shared" si="323"/>
        <v>0</v>
      </c>
      <c r="N2872" s="14">
        <f t="shared" si="321"/>
        <v>3188.7442461377723</v>
      </c>
      <c r="O2872" s="4">
        <f t="shared" si="322"/>
        <v>8.0547758043340743</v>
      </c>
      <c r="P2872" s="14">
        <f>+AVERAGEIF($C$15:C2872,"&lt;&gt;",$B$15:B2872)</f>
        <v>8.1630578512396692</v>
      </c>
    </row>
    <row r="2873" spans="1:16" x14ac:dyDescent="0.25">
      <c r="A2873" s="1">
        <v>44476</v>
      </c>
      <c r="B2873" s="14">
        <v>9.8379999999999992</v>
      </c>
      <c r="G2873">
        <f t="shared" si="318"/>
        <v>32265.578730481724</v>
      </c>
      <c r="H2873">
        <f t="shared" si="319"/>
        <v>31370.865893503269</v>
      </c>
      <c r="I2873" s="5">
        <f t="shared" si="317"/>
        <v>0</v>
      </c>
      <c r="J2873" s="6">
        <f>+H2873+SUM($B$4:$B$5)-SUM($F$15:F2873)</f>
        <v>32086.245893503252</v>
      </c>
      <c r="K2873" s="10">
        <f t="shared" si="320"/>
        <v>1.2273215415428806E-2</v>
      </c>
      <c r="L2873" s="10">
        <f>+H2873/SUM($F$15:F2873)-1</f>
        <v>0.22138719177092137</v>
      </c>
      <c r="M2873" s="14">
        <f t="shared" si="323"/>
        <v>0</v>
      </c>
      <c r="N2873" s="14">
        <f t="shared" si="321"/>
        <v>3188.7442461377723</v>
      </c>
      <c r="O2873" s="4">
        <f t="shared" si="322"/>
        <v>8.0547758043340743</v>
      </c>
      <c r="P2873" s="14">
        <f>+AVERAGEIF($C$15:C2873,"&lt;&gt;",$B$15:B2873)</f>
        <v>8.1630578512396692</v>
      </c>
    </row>
    <row r="2874" spans="1:16" x14ac:dyDescent="0.25">
      <c r="A2874" s="1">
        <v>44477</v>
      </c>
      <c r="B2874" s="14">
        <v>9.8729999999999993</v>
      </c>
      <c r="G2874">
        <f t="shared" si="318"/>
        <v>32380.367839606224</v>
      </c>
      <c r="H2874">
        <f t="shared" si="319"/>
        <v>31482.471942118089</v>
      </c>
      <c r="I2874" s="5">
        <f t="shared" si="317"/>
        <v>0</v>
      </c>
      <c r="J2874" s="6">
        <f>+H2874+SUM($B$4:$B$5)-SUM($F$15:F2874)</f>
        <v>32197.851942118072</v>
      </c>
      <c r="K2874" s="10">
        <f t="shared" si="320"/>
        <v>3.4783143215086909E-3</v>
      </c>
      <c r="L2874" s="10">
        <f>+H2874/SUM($F$15:F2874)-1</f>
        <v>0.22573243996282844</v>
      </c>
      <c r="M2874" s="14">
        <f t="shared" si="323"/>
        <v>0</v>
      </c>
      <c r="N2874" s="14">
        <f t="shared" si="321"/>
        <v>3188.7442461377723</v>
      </c>
      <c r="O2874" s="4">
        <f t="shared" si="322"/>
        <v>8.0547758043340743</v>
      </c>
      <c r="P2874" s="14">
        <f>+AVERAGEIF($C$15:C2874,"&lt;&gt;",$B$15:B2874)</f>
        <v>8.1630578512396692</v>
      </c>
    </row>
    <row r="2875" spans="1:16" x14ac:dyDescent="0.25">
      <c r="A2875" s="1">
        <v>44480</v>
      </c>
      <c r="B2875" s="14">
        <v>9.9109999999999996</v>
      </c>
      <c r="G2875">
        <f t="shared" si="318"/>
        <v>32504.996015227112</v>
      </c>
      <c r="H2875">
        <f t="shared" si="319"/>
        <v>31603.644223471325</v>
      </c>
      <c r="I2875" s="5">
        <f t="shared" si="317"/>
        <v>0</v>
      </c>
      <c r="J2875" s="6">
        <f>+H2875+SUM($B$4:$B$5)-SUM($F$15:F2875)</f>
        <v>32319.024223471304</v>
      </c>
      <c r="K2875" s="10">
        <f t="shared" si="320"/>
        <v>3.7633653813633483E-3</v>
      </c>
      <c r="L2875" s="10">
        <f>+H2875/SUM($F$15:F2875)-1</f>
        <v>0.23045013799975633</v>
      </c>
      <c r="M2875" s="14">
        <f t="shared" si="323"/>
        <v>0</v>
      </c>
      <c r="N2875" s="14">
        <f t="shared" si="321"/>
        <v>3188.7442461377723</v>
      </c>
      <c r="O2875" s="4">
        <f t="shared" si="322"/>
        <v>8.0547758043340743</v>
      </c>
      <c r="P2875" s="14">
        <f>+AVERAGEIF($C$15:C2875,"&lt;&gt;",$B$15:B2875)</f>
        <v>8.1630578512396692</v>
      </c>
    </row>
    <row r="2876" spans="1:16" x14ac:dyDescent="0.25">
      <c r="A2876" s="1">
        <v>44481</v>
      </c>
      <c r="B2876" s="14">
        <v>9.8689999999999998</v>
      </c>
      <c r="G2876">
        <f t="shared" si="318"/>
        <v>32367.249084277708</v>
      </c>
      <c r="H2876">
        <f t="shared" si="319"/>
        <v>31469.716965133539</v>
      </c>
      <c r="I2876" s="5">
        <f t="shared" si="317"/>
        <v>0</v>
      </c>
      <c r="J2876" s="6">
        <f>+H2876+SUM($B$4:$B$5)-SUM($F$15:F2876)</f>
        <v>32185.096965133522</v>
      </c>
      <c r="K2876" s="10">
        <f t="shared" si="320"/>
        <v>-4.1439140430644672E-3</v>
      </c>
      <c r="L2876" s="10">
        <f>+H2876/SUM($F$15:F2876)-1</f>
        <v>0.22523584016946763</v>
      </c>
      <c r="M2876" s="14">
        <f t="shared" si="323"/>
        <v>0</v>
      </c>
      <c r="N2876" s="14">
        <f t="shared" si="321"/>
        <v>3188.7442461377723</v>
      </c>
      <c r="O2876" s="4">
        <f t="shared" si="322"/>
        <v>8.0547758043340743</v>
      </c>
      <c r="P2876" s="14">
        <f>+AVERAGEIF($C$15:C2876,"&lt;&gt;",$B$15:B2876)</f>
        <v>8.1630578512396692</v>
      </c>
    </row>
    <row r="2877" spans="1:16" x14ac:dyDescent="0.25">
      <c r="A2877" s="1">
        <v>44482</v>
      </c>
      <c r="B2877" s="14">
        <v>9.8889999999999993</v>
      </c>
      <c r="G2877">
        <f t="shared" si="318"/>
        <v>32432.842860920282</v>
      </c>
      <c r="H2877">
        <f t="shared" si="319"/>
        <v>31533.491850056296</v>
      </c>
      <c r="I2877" s="5">
        <f t="shared" si="317"/>
        <v>0</v>
      </c>
      <c r="J2877" s="6">
        <f>+H2877+SUM($B$4:$B$5)-SUM($F$15:F2877)</f>
        <v>32248.871850056272</v>
      </c>
      <c r="K2877" s="10">
        <f t="shared" si="320"/>
        <v>1.9815035819787941E-3</v>
      </c>
      <c r="L2877" s="10">
        <f>+H2877/SUM($F$15:F2877)-1</f>
        <v>0.22771883913627189</v>
      </c>
      <c r="M2877" s="14">
        <f t="shared" si="323"/>
        <v>0</v>
      </c>
      <c r="N2877" s="14">
        <f t="shared" si="321"/>
        <v>3188.7442461377723</v>
      </c>
      <c r="O2877" s="4">
        <f t="shared" si="322"/>
        <v>8.0547758043340743</v>
      </c>
      <c r="P2877" s="14">
        <f>+AVERAGEIF($C$15:C2877,"&lt;&gt;",$B$15:B2877)</f>
        <v>8.1630578512396692</v>
      </c>
    </row>
    <row r="2878" spans="1:16" x14ac:dyDescent="0.25">
      <c r="A2878" s="1">
        <v>44483</v>
      </c>
      <c r="B2878" s="14">
        <v>9.9239999999999995</v>
      </c>
      <c r="G2878">
        <f t="shared" si="318"/>
        <v>32547.631970044782</v>
      </c>
      <c r="H2878">
        <f t="shared" si="319"/>
        <v>31645.097898671116</v>
      </c>
      <c r="I2878" s="5">
        <f t="shared" si="317"/>
        <v>0</v>
      </c>
      <c r="J2878" s="6">
        <f>+H2878+SUM($B$4:$B$5)-SUM($F$15:F2878)</f>
        <v>32360.477898671092</v>
      </c>
      <c r="K2878" s="10">
        <f t="shared" si="320"/>
        <v>3.4607737329150901E-3</v>
      </c>
      <c r="L2878" s="10">
        <f>+H2878/SUM($F$15:F2878)-1</f>
        <v>0.23206408732817896</v>
      </c>
      <c r="M2878" s="14">
        <f t="shared" si="323"/>
        <v>0</v>
      </c>
      <c r="N2878" s="14">
        <f t="shared" si="321"/>
        <v>3188.7442461377723</v>
      </c>
      <c r="O2878" s="4">
        <f t="shared" si="322"/>
        <v>8.0547758043340743</v>
      </c>
      <c r="P2878" s="14">
        <f>+AVERAGEIF($C$15:C2878,"&lt;&gt;",$B$15:B2878)</f>
        <v>8.1630578512396692</v>
      </c>
    </row>
    <row r="2879" spans="1:16" x14ac:dyDescent="0.25">
      <c r="A2879" s="1">
        <v>44484</v>
      </c>
      <c r="B2879" s="14">
        <v>10.002000000000001</v>
      </c>
      <c r="G2879">
        <f t="shared" si="318"/>
        <v>32803.447698950818</v>
      </c>
      <c r="H2879">
        <f t="shared" si="319"/>
        <v>31893.819949869863</v>
      </c>
      <c r="I2879" s="5">
        <f t="shared" si="317"/>
        <v>0</v>
      </c>
      <c r="J2879" s="6">
        <f>+H2879+SUM($B$4:$B$5)-SUM($F$15:F2879)</f>
        <v>32609.199949869846</v>
      </c>
      <c r="K2879" s="10">
        <f t="shared" si="320"/>
        <v>7.6859820172485716E-3</v>
      </c>
      <c r="L2879" s="10">
        <f>+H2879/SUM($F$15:F2879)-1</f>
        <v>0.24174778329871494</v>
      </c>
      <c r="M2879" s="14">
        <f t="shared" si="323"/>
        <v>0</v>
      </c>
      <c r="N2879" s="14">
        <f t="shared" si="321"/>
        <v>3188.7442461377723</v>
      </c>
      <c r="O2879" s="4">
        <f t="shared" si="322"/>
        <v>8.0547758043340743</v>
      </c>
      <c r="P2879" s="14">
        <f>+AVERAGEIF($C$15:C2879,"&lt;&gt;",$B$15:B2879)</f>
        <v>8.1630578512396692</v>
      </c>
    </row>
    <row r="2880" spans="1:16" x14ac:dyDescent="0.25">
      <c r="A2880" s="1">
        <v>44487</v>
      </c>
      <c r="B2880" s="14">
        <v>10.015000000000001</v>
      </c>
      <c r="G2880">
        <f t="shared" si="318"/>
        <v>32846.083653768495</v>
      </c>
      <c r="H2880">
        <f t="shared" si="319"/>
        <v>31935.273625069654</v>
      </c>
      <c r="I2880" s="5">
        <f t="shared" si="317"/>
        <v>0</v>
      </c>
      <c r="J2880" s="6">
        <f>+H2880+SUM($B$4:$B$5)-SUM($F$15:F2880)</f>
        <v>32650.653625069634</v>
      </c>
      <c r="K2880" s="10">
        <f t="shared" si="320"/>
        <v>1.2712263797798329E-3</v>
      </c>
      <c r="L2880" s="10">
        <f>+H2880/SUM($F$15:F2880)-1</f>
        <v>0.24336173262713756</v>
      </c>
      <c r="M2880" s="14">
        <f t="shared" si="323"/>
        <v>0</v>
      </c>
      <c r="N2880" s="14">
        <f t="shared" si="321"/>
        <v>3188.7442461377723</v>
      </c>
      <c r="O2880" s="4">
        <f t="shared" si="322"/>
        <v>8.0547758043340743</v>
      </c>
      <c r="P2880" s="14">
        <f>+AVERAGEIF($C$15:C2880,"&lt;&gt;",$B$15:B2880)</f>
        <v>8.1630578512396692</v>
      </c>
    </row>
    <row r="2881" spans="1:16" x14ac:dyDescent="0.25">
      <c r="A2881" s="1">
        <v>44488</v>
      </c>
      <c r="B2881" s="14">
        <v>10.037000000000001</v>
      </c>
      <c r="G2881">
        <f t="shared" si="318"/>
        <v>32918.236808075329</v>
      </c>
      <c r="H2881">
        <f t="shared" si="319"/>
        <v>32005.425998484687</v>
      </c>
      <c r="I2881" s="5">
        <f t="shared" si="317"/>
        <v>0</v>
      </c>
      <c r="J2881" s="6">
        <f>+H2881+SUM($B$4:$B$5)-SUM($F$15:F2881)</f>
        <v>32720.805998484666</v>
      </c>
      <c r="K2881" s="10">
        <f t="shared" si="320"/>
        <v>2.1485748561298479E-3</v>
      </c>
      <c r="L2881" s="10">
        <f>+H2881/SUM($F$15:F2881)-1</f>
        <v>0.24609303149062201</v>
      </c>
      <c r="M2881" s="14">
        <f t="shared" si="323"/>
        <v>0</v>
      </c>
      <c r="N2881" s="14">
        <f t="shared" si="321"/>
        <v>3188.7442461377723</v>
      </c>
      <c r="O2881" s="4">
        <f t="shared" si="322"/>
        <v>8.0547758043340743</v>
      </c>
      <c r="P2881" s="14">
        <f>+AVERAGEIF($C$15:C2881,"&lt;&gt;",$B$15:B2881)</f>
        <v>8.1630578512396692</v>
      </c>
    </row>
    <row r="2882" spans="1:16" x14ac:dyDescent="0.25">
      <c r="A2882" s="1">
        <v>44489</v>
      </c>
      <c r="B2882" s="14">
        <v>10.07</v>
      </c>
      <c r="G2882">
        <f t="shared" si="318"/>
        <v>33026.466539535577</v>
      </c>
      <c r="H2882">
        <f t="shared" si="319"/>
        <v>32110.654558607232</v>
      </c>
      <c r="I2882" s="5">
        <f t="shared" si="317"/>
        <v>0</v>
      </c>
      <c r="J2882" s="6">
        <f>+H2882+SUM($B$4:$B$5)-SUM($F$15:F2882)</f>
        <v>32826.034558607207</v>
      </c>
      <c r="K2882" s="10">
        <f t="shared" si="320"/>
        <v>3.2159525693655766E-3</v>
      </c>
      <c r="L2882" s="10">
        <f>+H2882/SUM($F$15:F2882)-1</f>
        <v>0.25018997978584867</v>
      </c>
      <c r="M2882" s="14">
        <f t="shared" si="323"/>
        <v>0</v>
      </c>
      <c r="N2882" s="14">
        <f t="shared" si="321"/>
        <v>3188.7442461377723</v>
      </c>
      <c r="O2882" s="4">
        <f t="shared" si="322"/>
        <v>8.0547758043340743</v>
      </c>
      <c r="P2882" s="14">
        <f>+AVERAGEIF($C$15:C2882,"&lt;&gt;",$B$15:B2882)</f>
        <v>8.1630578512396692</v>
      </c>
    </row>
    <row r="2883" spans="1:16" x14ac:dyDescent="0.25">
      <c r="A2883" s="1">
        <v>44490</v>
      </c>
      <c r="B2883" s="14">
        <v>10.028</v>
      </c>
      <c r="G2883">
        <f t="shared" si="318"/>
        <v>32888.719608586172</v>
      </c>
      <c r="H2883">
        <f t="shared" si="319"/>
        <v>31976.727300269446</v>
      </c>
      <c r="I2883" s="5">
        <f t="shared" si="317"/>
        <v>0</v>
      </c>
      <c r="J2883" s="6">
        <f>+H2883+SUM($B$4:$B$5)-SUM($F$15:F2883)</f>
        <v>32692.107300269421</v>
      </c>
      <c r="K2883" s="10">
        <f t="shared" si="320"/>
        <v>-4.0799097465968881E-3</v>
      </c>
      <c r="L2883" s="10">
        <f>+H2883/SUM($F$15:F2883)-1</f>
        <v>0.24497568195556019</v>
      </c>
      <c r="M2883" s="14">
        <f t="shared" si="323"/>
        <v>0</v>
      </c>
      <c r="N2883" s="14">
        <f t="shared" si="321"/>
        <v>3188.7442461377723</v>
      </c>
      <c r="O2883" s="4">
        <f t="shared" si="322"/>
        <v>8.0547758043340743</v>
      </c>
      <c r="P2883" s="14">
        <f>+AVERAGEIF($C$15:C2883,"&lt;&gt;",$B$15:B2883)</f>
        <v>8.1630578512396692</v>
      </c>
    </row>
    <row r="2884" spans="1:16" x14ac:dyDescent="0.25">
      <c r="A2884" s="1">
        <v>44491</v>
      </c>
      <c r="B2884" s="14">
        <v>10.018000000000001</v>
      </c>
      <c r="G2884">
        <f t="shared" si="318"/>
        <v>32855.922720264884</v>
      </c>
      <c r="H2884">
        <f t="shared" si="319"/>
        <v>31944.839857808067</v>
      </c>
      <c r="I2884" s="5">
        <f t="shared" si="317"/>
        <v>0</v>
      </c>
      <c r="J2884" s="6">
        <f>+H2884+SUM($B$4:$B$5)-SUM($F$15:F2884)</f>
        <v>32660.219857808046</v>
      </c>
      <c r="K2884" s="10">
        <f t="shared" si="320"/>
        <v>-9.7538657170359588E-4</v>
      </c>
      <c r="L2884" s="10">
        <f>+H2884/SUM($F$15:F2884)-1</f>
        <v>0.24373418247215817</v>
      </c>
      <c r="M2884" s="14">
        <f t="shared" si="323"/>
        <v>0</v>
      </c>
      <c r="N2884" s="14">
        <f t="shared" si="321"/>
        <v>3188.7442461377723</v>
      </c>
      <c r="O2884" s="4">
        <f t="shared" si="322"/>
        <v>8.0547758043340743</v>
      </c>
      <c r="P2884" s="14">
        <f>+AVERAGEIF($C$15:C2884,"&lt;&gt;",$B$15:B2884)</f>
        <v>8.1630578512396692</v>
      </c>
    </row>
    <row r="2885" spans="1:16" x14ac:dyDescent="0.25">
      <c r="A2885" s="1">
        <v>44495</v>
      </c>
      <c r="B2885" s="14">
        <v>10.061999999999999</v>
      </c>
      <c r="G2885">
        <f t="shared" si="318"/>
        <v>33000.229028878544</v>
      </c>
      <c r="H2885">
        <f t="shared" si="319"/>
        <v>32085.144604638124</v>
      </c>
      <c r="I2885" s="5">
        <f t="shared" si="317"/>
        <v>0</v>
      </c>
      <c r="J2885" s="6">
        <f>+H2885+SUM($B$4:$B$5)-SUM($F$15:F2885)</f>
        <v>32800.524604638107</v>
      </c>
      <c r="K2885" s="10">
        <f t="shared" si="320"/>
        <v>4.2958910699590902E-3</v>
      </c>
      <c r="L2885" s="10">
        <f>+H2885/SUM($F$15:F2885)-1</f>
        <v>0.24919678019912683</v>
      </c>
      <c r="M2885" s="14">
        <f t="shared" si="323"/>
        <v>0</v>
      </c>
      <c r="N2885" s="14">
        <f t="shared" si="321"/>
        <v>3188.7442461377723</v>
      </c>
      <c r="O2885" s="4">
        <f t="shared" si="322"/>
        <v>8.0547758043340743</v>
      </c>
      <c r="P2885" s="14">
        <f>+AVERAGEIF($C$15:C2885,"&lt;&gt;",$B$15:B2885)</f>
        <v>8.1630578512396692</v>
      </c>
    </row>
    <row r="2886" spans="1:16" x14ac:dyDescent="0.25">
      <c r="A2886" s="1">
        <v>44496</v>
      </c>
      <c r="B2886" s="14">
        <v>9.9789999999999992</v>
      </c>
      <c r="G2886">
        <f t="shared" si="318"/>
        <v>32728.014855811867</v>
      </c>
      <c r="H2886">
        <f t="shared" si="319"/>
        <v>31820.47883220869</v>
      </c>
      <c r="I2886" s="5">
        <f t="shared" si="317"/>
        <v>0</v>
      </c>
      <c r="J2886" s="6">
        <f>+H2886+SUM($B$4:$B$5)-SUM($F$15:F2886)</f>
        <v>32535.858832208669</v>
      </c>
      <c r="K2886" s="10">
        <f t="shared" si="320"/>
        <v>-8.0689493725967232E-3</v>
      </c>
      <c r="L2886" s="10">
        <f>+H2886/SUM($F$15:F2886)-1</f>
        <v>0.23889233448689007</v>
      </c>
      <c r="M2886" s="14">
        <f t="shared" si="323"/>
        <v>0</v>
      </c>
      <c r="N2886" s="14">
        <f t="shared" si="321"/>
        <v>3188.7442461377723</v>
      </c>
      <c r="O2886" s="4">
        <f t="shared" si="322"/>
        <v>8.0547758043340743</v>
      </c>
      <c r="P2886" s="14">
        <f>+AVERAGEIF($C$15:C2886,"&lt;&gt;",$B$15:B2886)</f>
        <v>8.1630578512396692</v>
      </c>
    </row>
    <row r="2887" spans="1:16" x14ac:dyDescent="0.25">
      <c r="A2887" s="1">
        <v>44497</v>
      </c>
      <c r="B2887" s="14">
        <v>9.891</v>
      </c>
      <c r="G2887">
        <f t="shared" si="318"/>
        <v>32439.402238584549</v>
      </c>
      <c r="H2887">
        <f t="shared" si="319"/>
        <v>31539.869338548571</v>
      </c>
      <c r="I2887" s="5">
        <f t="shared" si="317"/>
        <v>0</v>
      </c>
      <c r="J2887" s="6">
        <f>+H2887+SUM($B$4:$B$5)-SUM($F$15:F2887)</f>
        <v>32255.249338548547</v>
      </c>
      <c r="K2887" s="10">
        <f t="shared" si="320"/>
        <v>-8.6246223008054068E-3</v>
      </c>
      <c r="L2887" s="10">
        <f>+H2887/SUM($F$15:F2887)-1</f>
        <v>0.22796713903295229</v>
      </c>
      <c r="M2887" s="14">
        <f t="shared" si="323"/>
        <v>0</v>
      </c>
      <c r="N2887" s="14">
        <f t="shared" si="321"/>
        <v>3188.7442461377723</v>
      </c>
      <c r="O2887" s="4">
        <f t="shared" si="322"/>
        <v>8.0547758043340743</v>
      </c>
      <c r="P2887" s="14">
        <f>+AVERAGEIF($C$15:C2887,"&lt;&gt;",$B$15:B2887)</f>
        <v>8.1630578512396692</v>
      </c>
    </row>
    <row r="2888" spans="1:16" x14ac:dyDescent="0.25">
      <c r="A2888" s="1">
        <v>44498</v>
      </c>
      <c r="B2888" s="14">
        <v>9.8960000000000008</v>
      </c>
      <c r="G2888">
        <f t="shared" si="318"/>
        <v>32455.800682745194</v>
      </c>
      <c r="H2888">
        <f t="shared" si="319"/>
        <v>31555.813059779262</v>
      </c>
      <c r="I2888" s="5">
        <f t="shared" si="317"/>
        <v>0</v>
      </c>
      <c r="J2888" s="6">
        <f>+H2888+SUM($B$4:$B$5)-SUM($F$15:F2888)</f>
        <v>32271.193059779242</v>
      </c>
      <c r="K2888" s="10">
        <f t="shared" si="320"/>
        <v>4.9429849583093599E-4</v>
      </c>
      <c r="L2888" s="10">
        <f>+H2888/SUM($F$15:F2888)-1</f>
        <v>0.2285878887746533</v>
      </c>
      <c r="M2888" s="14">
        <f t="shared" si="323"/>
        <v>0</v>
      </c>
      <c r="N2888" s="14">
        <f t="shared" si="321"/>
        <v>3188.7442461377723</v>
      </c>
      <c r="O2888" s="4">
        <f t="shared" si="322"/>
        <v>8.0547758043340743</v>
      </c>
      <c r="P2888" s="14">
        <f>+AVERAGEIF($C$15:C2888,"&lt;&gt;",$B$15:B2888)</f>
        <v>8.1630578512396692</v>
      </c>
    </row>
    <row r="2889" spans="1:16" x14ac:dyDescent="0.25">
      <c r="A2889" s="1">
        <v>44502</v>
      </c>
      <c r="B2889" s="14">
        <v>9.8629999999999995</v>
      </c>
      <c r="G2889">
        <f t="shared" si="318"/>
        <v>32347.570951284943</v>
      </c>
      <c r="H2889">
        <f t="shared" si="319"/>
        <v>31450.58449965671</v>
      </c>
      <c r="I2889" s="5">
        <f t="shared" si="317"/>
        <v>0</v>
      </c>
      <c r="J2889" s="6">
        <f>+H2889+SUM($B$4:$B$5)-SUM($F$15:F2889)</f>
        <v>32165.964499656689</v>
      </c>
      <c r="K2889" s="10">
        <f t="shared" si="320"/>
        <v>-3.2607582845675109E-3</v>
      </c>
      <c r="L2889" s="10">
        <f>+H2889/SUM($F$15:F2889)-1</f>
        <v>0.22449094047942642</v>
      </c>
      <c r="M2889" s="14">
        <f t="shared" si="323"/>
        <v>0</v>
      </c>
      <c r="N2889" s="14">
        <f t="shared" si="321"/>
        <v>3188.7442461377723</v>
      </c>
      <c r="O2889" s="4">
        <f t="shared" si="322"/>
        <v>8.0547758043340743</v>
      </c>
      <c r="P2889" s="14">
        <f>+AVERAGEIF($C$15:C2889,"&lt;&gt;",$B$15:B2889)</f>
        <v>8.1630578512396692</v>
      </c>
    </row>
    <row r="2890" spans="1:16" x14ac:dyDescent="0.25">
      <c r="A2890" s="1">
        <v>44503</v>
      </c>
      <c r="B2890" s="14">
        <v>9.8439999999999994</v>
      </c>
      <c r="G2890">
        <f t="shared" si="318"/>
        <v>32285.256863474497</v>
      </c>
      <c r="H2890">
        <f t="shared" si="319"/>
        <v>31389.99835898009</v>
      </c>
      <c r="I2890" s="5">
        <f t="shared" si="317"/>
        <v>0</v>
      </c>
      <c r="J2890" s="6">
        <f>+H2890+SUM($B$4:$B$5)-SUM($F$15:F2890)</f>
        <v>32105.37835898007</v>
      </c>
      <c r="K2890" s="10">
        <f t="shared" si="320"/>
        <v>-1.8835480800604154E-3</v>
      </c>
      <c r="L2890" s="10">
        <f>+H2890/SUM($F$15:F2890)-1</f>
        <v>0.22213209146096236</v>
      </c>
      <c r="M2890" s="14">
        <f t="shared" si="323"/>
        <v>0</v>
      </c>
      <c r="N2890" s="14">
        <f t="shared" si="321"/>
        <v>3188.7442461377723</v>
      </c>
      <c r="O2890" s="4">
        <f t="shared" si="322"/>
        <v>8.0547758043340743</v>
      </c>
      <c r="P2890" s="14">
        <f>+AVERAGEIF($C$15:C2890,"&lt;&gt;",$B$15:B2890)</f>
        <v>8.1630578512396692</v>
      </c>
    </row>
    <row r="2891" spans="1:16" x14ac:dyDescent="0.25">
      <c r="A2891" s="1">
        <v>44504</v>
      </c>
      <c r="B2891" s="14">
        <v>9.8949999999999996</v>
      </c>
      <c r="G2891">
        <f t="shared" si="318"/>
        <v>32452.520993913058</v>
      </c>
      <c r="H2891">
        <f t="shared" si="319"/>
        <v>31552.624315533114</v>
      </c>
      <c r="I2891" s="5">
        <f t="shared" si="317"/>
        <v>0</v>
      </c>
      <c r="J2891" s="6">
        <f>+H2891+SUM($B$4:$B$5)-SUM($F$15:F2891)</f>
        <v>32268.004315533097</v>
      </c>
      <c r="K2891" s="10">
        <f t="shared" si="320"/>
        <v>5.0653804709808181E-3</v>
      </c>
      <c r="L2891" s="10">
        <f>+H2891/SUM($F$15:F2891)-1</f>
        <v>0.22846373882631266</v>
      </c>
      <c r="M2891" s="14">
        <f t="shared" si="323"/>
        <v>0</v>
      </c>
      <c r="N2891" s="14">
        <f t="shared" si="321"/>
        <v>3188.7442461377723</v>
      </c>
      <c r="O2891" s="4">
        <f t="shared" si="322"/>
        <v>8.0547758043340743</v>
      </c>
      <c r="P2891" s="14">
        <f>+AVERAGEIF($C$15:C2891,"&lt;&gt;",$B$15:B2891)</f>
        <v>8.1630578512396692</v>
      </c>
    </row>
    <row r="2892" spans="1:16" x14ac:dyDescent="0.25">
      <c r="A2892" s="1">
        <v>44505</v>
      </c>
      <c r="B2892" s="14">
        <v>9.8770000000000007</v>
      </c>
      <c r="G2892">
        <f t="shared" si="318"/>
        <v>32393.486594934748</v>
      </c>
      <c r="H2892">
        <f t="shared" si="319"/>
        <v>31495.226919102639</v>
      </c>
      <c r="I2892" s="5">
        <f t="shared" si="317"/>
        <v>0</v>
      </c>
      <c r="J2892" s="6">
        <f>+H2892+SUM($B$4:$B$5)-SUM($F$15:F2892)</f>
        <v>32210.606919102622</v>
      </c>
      <c r="K2892" s="10">
        <f t="shared" si="320"/>
        <v>-1.7787711898514802E-3</v>
      </c>
      <c r="L2892" s="10">
        <f>+H2892/SUM($F$15:F2892)-1</f>
        <v>0.22622903975618924</v>
      </c>
      <c r="M2892" s="14">
        <f t="shared" si="323"/>
        <v>0</v>
      </c>
      <c r="N2892" s="14">
        <f t="shared" si="321"/>
        <v>3188.7442461377723</v>
      </c>
      <c r="O2892" s="4">
        <f t="shared" si="322"/>
        <v>8.0547758043340743</v>
      </c>
      <c r="P2892" s="14">
        <f>+AVERAGEIF($C$15:C2892,"&lt;&gt;",$B$15:B2892)</f>
        <v>8.1630578512396692</v>
      </c>
    </row>
    <row r="2893" spans="1:16" x14ac:dyDescent="0.25">
      <c r="A2893" s="1">
        <v>44508</v>
      </c>
      <c r="B2893" s="14">
        <v>9.8919999999999995</v>
      </c>
      <c r="G2893">
        <f t="shared" si="318"/>
        <v>32442.681927416674</v>
      </c>
      <c r="H2893">
        <f t="shared" si="319"/>
        <v>31543.058082794701</v>
      </c>
      <c r="I2893" s="5">
        <f t="shared" si="317"/>
        <v>0</v>
      </c>
      <c r="J2893" s="6">
        <f>+H2893+SUM($B$4:$B$5)-SUM($F$15:F2893)</f>
        <v>32258.438082794677</v>
      </c>
      <c r="K2893" s="10">
        <f t="shared" si="320"/>
        <v>1.4849507124217176E-3</v>
      </c>
      <c r="L2893" s="10">
        <f>+H2893/SUM($F$15:F2893)-1</f>
        <v>0.22809128898129205</v>
      </c>
      <c r="M2893" s="14">
        <f t="shared" si="323"/>
        <v>0</v>
      </c>
      <c r="N2893" s="14">
        <f t="shared" si="321"/>
        <v>3188.7442461377723</v>
      </c>
      <c r="O2893" s="4">
        <f t="shared" si="322"/>
        <v>8.0547758043340743</v>
      </c>
      <c r="P2893" s="14">
        <f>+AVERAGEIF($C$15:C2893,"&lt;&gt;",$B$15:B2893)</f>
        <v>8.1630578512396692</v>
      </c>
    </row>
    <row r="2894" spans="1:16" x14ac:dyDescent="0.25">
      <c r="A2894" s="1">
        <v>44509</v>
      </c>
      <c r="B2894" s="14">
        <v>9.9130000000000003</v>
      </c>
      <c r="G2894">
        <f t="shared" si="318"/>
        <v>32511.55539289138</v>
      </c>
      <c r="H2894">
        <f t="shared" si="319"/>
        <v>31610.021711963596</v>
      </c>
      <c r="I2894" s="5">
        <f t="shared" si="317"/>
        <v>0</v>
      </c>
      <c r="J2894" s="6">
        <f>+H2894+SUM($B$4:$B$5)-SUM($F$15:F2894)</f>
        <v>32325.401711963572</v>
      </c>
      <c r="K2894" s="10">
        <f t="shared" si="320"/>
        <v>2.0758484647342978E-3</v>
      </c>
      <c r="L2894" s="10">
        <f>+H2894/SUM($F$15:F2894)-1</f>
        <v>0.23069843789643651</v>
      </c>
      <c r="M2894" s="14">
        <f t="shared" si="323"/>
        <v>0</v>
      </c>
      <c r="N2894" s="14">
        <f t="shared" si="321"/>
        <v>3188.7442461377723</v>
      </c>
      <c r="O2894" s="4">
        <f t="shared" si="322"/>
        <v>8.0547758043340743</v>
      </c>
      <c r="P2894" s="14">
        <f>+AVERAGEIF($C$15:C2894,"&lt;&gt;",$B$15:B2894)</f>
        <v>8.1630578512396692</v>
      </c>
    </row>
    <row r="2895" spans="1:16" x14ac:dyDescent="0.25">
      <c r="A2895" s="1">
        <v>44510</v>
      </c>
      <c r="B2895" s="14">
        <v>9.9350000000000005</v>
      </c>
      <c r="G2895">
        <f t="shared" si="318"/>
        <v>32583.708547198214</v>
      </c>
      <c r="H2895">
        <f t="shared" si="319"/>
        <v>31680.174085378629</v>
      </c>
      <c r="I2895" s="5">
        <f t="shared" si="317"/>
        <v>0</v>
      </c>
      <c r="J2895" s="6">
        <f>+H2895+SUM($B$4:$B$5)-SUM($F$15:F2895)</f>
        <v>32395.554085378611</v>
      </c>
      <c r="K2895" s="10">
        <f t="shared" si="320"/>
        <v>2.1701933989910493E-3</v>
      </c>
      <c r="L2895" s="10">
        <f>+H2895/SUM($F$15:F2895)-1</f>
        <v>0.23342973675992096</v>
      </c>
      <c r="M2895" s="14">
        <f t="shared" si="323"/>
        <v>0</v>
      </c>
      <c r="N2895" s="14">
        <f t="shared" si="321"/>
        <v>3188.7442461377723</v>
      </c>
      <c r="O2895" s="4">
        <f t="shared" si="322"/>
        <v>8.0547758043340743</v>
      </c>
      <c r="P2895" s="14">
        <f>+AVERAGEIF($C$15:C2895,"&lt;&gt;",$B$15:B2895)</f>
        <v>8.1630578512396692</v>
      </c>
    </row>
    <row r="2896" spans="1:16" x14ac:dyDescent="0.25">
      <c r="A2896" s="1">
        <v>44511</v>
      </c>
      <c r="B2896" s="14">
        <v>10.003</v>
      </c>
      <c r="G2896">
        <f t="shared" si="318"/>
        <v>32806.727387782958</v>
      </c>
      <c r="H2896">
        <f t="shared" si="319"/>
        <v>31897.008694115993</v>
      </c>
      <c r="I2896" s="5">
        <f t="shared" ref="I2896:I2959" si="324">+C2896*(MAX($A:$A)-A2896)</f>
        <v>0</v>
      </c>
      <c r="J2896" s="6">
        <f>+H2896+SUM($B$4:$B$5)-SUM($F$15:F2896)</f>
        <v>32612.388694115976</v>
      </c>
      <c r="K2896" s="10">
        <f t="shared" si="320"/>
        <v>6.6933446535872854E-3</v>
      </c>
      <c r="L2896" s="10">
        <f>+H2896/SUM($F$15:F2896)-1</f>
        <v>0.24187193324705469</v>
      </c>
      <c r="M2896" s="14">
        <f t="shared" si="323"/>
        <v>0</v>
      </c>
      <c r="N2896" s="14">
        <f t="shared" si="321"/>
        <v>3188.7442461377723</v>
      </c>
      <c r="O2896" s="4">
        <f t="shared" si="322"/>
        <v>8.0547758043340743</v>
      </c>
      <c r="P2896" s="14">
        <f>+AVERAGEIF($C$15:C2896,"&lt;&gt;",$B$15:B2896)</f>
        <v>8.1630578512396692</v>
      </c>
    </row>
    <row r="2897" spans="1:16" x14ac:dyDescent="0.25">
      <c r="A2897" s="1">
        <v>44512</v>
      </c>
      <c r="B2897" s="14">
        <v>10.061999999999999</v>
      </c>
      <c r="G2897">
        <f t="shared" ref="G2897:G2960" si="325">+(B2897/B2896*G2896)+C2897</f>
        <v>33000.229028878544</v>
      </c>
      <c r="H2897">
        <f t="shared" ref="H2897:H2960" si="326">+(B2897/B2896*H2896)+F2897</f>
        <v>32085.144604638117</v>
      </c>
      <c r="I2897" s="5">
        <f t="shared" si="324"/>
        <v>0</v>
      </c>
      <c r="J2897" s="6">
        <f>+H2897+SUM($B$4:$B$5)-SUM($F$15:F2897)</f>
        <v>32800.524604638093</v>
      </c>
      <c r="K2897" s="10">
        <f t="shared" ref="K2897:K2960" si="327">+J2897/J2896-1</f>
        <v>5.7688479150275196E-3</v>
      </c>
      <c r="L2897" s="10">
        <f>+H2897/SUM($F$15:F2897)-1</f>
        <v>0.24919678019912661</v>
      </c>
      <c r="M2897" s="14">
        <f t="shared" si="323"/>
        <v>0</v>
      </c>
      <c r="N2897" s="14">
        <f t="shared" ref="N2897:N2960" si="328">+M2897+N2896</f>
        <v>3188.7442461377723</v>
      </c>
      <c r="O2897" s="4">
        <f t="shared" ref="O2897:O2960" si="329">((O2896*N2896)+(B2897*M2897))/N2897</f>
        <v>8.0547758043340743</v>
      </c>
      <c r="P2897" s="14">
        <f>+AVERAGEIF($C$15:C2897,"&lt;&gt;",$B$15:B2897)</f>
        <v>8.1630578512396692</v>
      </c>
    </row>
    <row r="2898" spans="1:16" x14ac:dyDescent="0.25">
      <c r="A2898" s="1">
        <v>44515</v>
      </c>
      <c r="B2898" s="14">
        <v>10.090999999999999</v>
      </c>
      <c r="G2898">
        <f t="shared" si="325"/>
        <v>33095.340005010279</v>
      </c>
      <c r="H2898">
        <f t="shared" si="326"/>
        <v>32177.618187776116</v>
      </c>
      <c r="I2898" s="5">
        <f t="shared" si="324"/>
        <v>0</v>
      </c>
      <c r="J2898" s="6">
        <f>+H2898+SUM($B$4:$B$5)-SUM($F$15:F2898)</f>
        <v>32892.998187776087</v>
      </c>
      <c r="K2898" s="10">
        <f t="shared" si="327"/>
        <v>2.8192714675336905E-3</v>
      </c>
      <c r="L2898" s="10">
        <f>+H2898/SUM($F$15:F2898)-1</f>
        <v>0.25279712870099269</v>
      </c>
      <c r="M2898" s="14">
        <f t="shared" si="323"/>
        <v>0</v>
      </c>
      <c r="N2898" s="14">
        <f t="shared" si="328"/>
        <v>3188.7442461377723</v>
      </c>
      <c r="O2898" s="4">
        <f t="shared" si="329"/>
        <v>8.0547758043340743</v>
      </c>
      <c r="P2898" s="14">
        <f>+AVERAGEIF($C$15:C2898,"&lt;&gt;",$B$15:B2898)</f>
        <v>8.1630578512396692</v>
      </c>
    </row>
    <row r="2899" spans="1:16" x14ac:dyDescent="0.25">
      <c r="A2899" s="1">
        <v>44516</v>
      </c>
      <c r="B2899" s="14">
        <v>10.151</v>
      </c>
      <c r="G2899">
        <f t="shared" si="325"/>
        <v>33292.121334938005</v>
      </c>
      <c r="H2899">
        <f t="shared" si="326"/>
        <v>32368.942842544384</v>
      </c>
      <c r="I2899" s="5">
        <f t="shared" si="324"/>
        <v>0</v>
      </c>
      <c r="J2899" s="6">
        <f>+H2899+SUM($B$4:$B$5)-SUM($F$15:F2899)</f>
        <v>33084.322842544367</v>
      </c>
      <c r="K2899" s="10">
        <f t="shared" si="327"/>
        <v>5.8165769406626211E-3</v>
      </c>
      <c r="L2899" s="10">
        <f>+H2899/SUM($F$15:F2899)-1</f>
        <v>0.26024612560140503</v>
      </c>
      <c r="M2899" s="14">
        <f t="shared" ref="M2899:M2962" si="330">+F2899/B2899</f>
        <v>0</v>
      </c>
      <c r="N2899" s="14">
        <f t="shared" si="328"/>
        <v>3188.7442461377723</v>
      </c>
      <c r="O2899" s="4">
        <f t="shared" si="329"/>
        <v>8.0547758043340743</v>
      </c>
      <c r="P2899" s="14">
        <f>+AVERAGEIF($C$15:C2899,"&lt;&gt;",$B$15:B2899)</f>
        <v>8.1630578512396692</v>
      </c>
    </row>
    <row r="2900" spans="1:16" x14ac:dyDescent="0.25">
      <c r="A2900" s="1">
        <v>44517</v>
      </c>
      <c r="B2900" s="14">
        <v>10.148999999999999</v>
      </c>
      <c r="G2900">
        <f t="shared" si="325"/>
        <v>33285.561957273741</v>
      </c>
      <c r="H2900">
        <f t="shared" si="326"/>
        <v>32362.565354052105</v>
      </c>
      <c r="I2900" s="5">
        <f t="shared" si="324"/>
        <v>0</v>
      </c>
      <c r="J2900" s="6">
        <f>+H2900+SUM($B$4:$B$5)-SUM($F$15:F2900)</f>
        <v>33077.945354052077</v>
      </c>
      <c r="K2900" s="10">
        <f t="shared" si="327"/>
        <v>-1.9276466750250965E-4</v>
      </c>
      <c r="L2900" s="10">
        <f>+H2900/SUM($F$15:F2900)-1</f>
        <v>0.25999782570472441</v>
      </c>
      <c r="M2900" s="14">
        <f t="shared" si="330"/>
        <v>0</v>
      </c>
      <c r="N2900" s="14">
        <f t="shared" si="328"/>
        <v>3188.7442461377723</v>
      </c>
      <c r="O2900" s="4">
        <f t="shared" si="329"/>
        <v>8.0547758043340743</v>
      </c>
      <c r="P2900" s="14">
        <f>+AVERAGEIF($C$15:C2900,"&lt;&gt;",$B$15:B2900)</f>
        <v>8.1630578512396692</v>
      </c>
    </row>
    <row r="2901" spans="1:16" x14ac:dyDescent="0.25">
      <c r="A2901" s="1">
        <v>44518</v>
      </c>
      <c r="B2901" s="14">
        <v>10.041</v>
      </c>
      <c r="G2901">
        <f t="shared" si="325"/>
        <v>32931.355563403849</v>
      </c>
      <c r="H2901">
        <f t="shared" si="326"/>
        <v>32018.180975469233</v>
      </c>
      <c r="I2901" s="5">
        <f t="shared" si="324"/>
        <v>0</v>
      </c>
      <c r="J2901" s="6">
        <f>+H2901+SUM($B$4:$B$5)-SUM($F$15:F2901)</f>
        <v>32733.560975469216</v>
      </c>
      <c r="K2901" s="10">
        <f t="shared" si="327"/>
        <v>-1.0411298975698702E-2</v>
      </c>
      <c r="L2901" s="10">
        <f>+H2901/SUM($F$15:F2901)-1</f>
        <v>0.24658963128398259</v>
      </c>
      <c r="M2901" s="14">
        <f t="shared" si="330"/>
        <v>0</v>
      </c>
      <c r="N2901" s="14">
        <f t="shared" si="328"/>
        <v>3188.7442461377723</v>
      </c>
      <c r="O2901" s="4">
        <f t="shared" si="329"/>
        <v>8.0547758043340743</v>
      </c>
      <c r="P2901" s="14">
        <f>+AVERAGEIF($C$15:C2901,"&lt;&gt;",$B$15:B2901)</f>
        <v>8.1630578512396692</v>
      </c>
    </row>
    <row r="2902" spans="1:16" x14ac:dyDescent="0.25">
      <c r="A2902" s="1">
        <v>44519</v>
      </c>
      <c r="B2902" s="14">
        <v>10.037000000000001</v>
      </c>
      <c r="G2902">
        <f t="shared" si="325"/>
        <v>32918.236808075337</v>
      </c>
      <c r="H2902">
        <f t="shared" si="326"/>
        <v>32005.425998484683</v>
      </c>
      <c r="I2902" s="5">
        <f t="shared" si="324"/>
        <v>0</v>
      </c>
      <c r="J2902" s="6">
        <f>+H2902+SUM($B$4:$B$5)-SUM($F$15:F2902)</f>
        <v>32720.805998484666</v>
      </c>
      <c r="K2902" s="10">
        <f t="shared" si="327"/>
        <v>-3.8966053812805601E-4</v>
      </c>
      <c r="L2902" s="10">
        <f>+H2902/SUM($F$15:F2902)-1</f>
        <v>0.24609303149062201</v>
      </c>
      <c r="M2902" s="14">
        <f t="shared" si="330"/>
        <v>0</v>
      </c>
      <c r="N2902" s="14">
        <f t="shared" si="328"/>
        <v>3188.7442461377723</v>
      </c>
      <c r="O2902" s="4">
        <f t="shared" si="329"/>
        <v>8.0547758043340743</v>
      </c>
      <c r="P2902" s="14">
        <f>+AVERAGEIF($C$15:C2902,"&lt;&gt;",$B$15:B2902)</f>
        <v>8.1630578512396692</v>
      </c>
    </row>
    <row r="2903" spans="1:16" x14ac:dyDescent="0.25">
      <c r="A2903" s="1">
        <v>44522</v>
      </c>
      <c r="B2903" s="14">
        <v>10.054</v>
      </c>
      <c r="G2903">
        <f t="shared" si="325"/>
        <v>32973.991518221526</v>
      </c>
      <c r="H2903">
        <f t="shared" si="326"/>
        <v>32059.634650669024</v>
      </c>
      <c r="I2903" s="5">
        <f t="shared" si="324"/>
        <v>0</v>
      </c>
      <c r="J2903" s="6">
        <f>+H2903+SUM($B$4:$B$5)-SUM($F$15:F2903)</f>
        <v>32775.014650669007</v>
      </c>
      <c r="K2903" s="10">
        <f t="shared" si="327"/>
        <v>1.6567028387641791E-3</v>
      </c>
      <c r="L2903" s="10">
        <f>+H2903/SUM($F$15:F2903)-1</f>
        <v>0.24820358061240544</v>
      </c>
      <c r="M2903" s="14">
        <f t="shared" si="330"/>
        <v>0</v>
      </c>
      <c r="N2903" s="14">
        <f t="shared" si="328"/>
        <v>3188.7442461377723</v>
      </c>
      <c r="O2903" s="4">
        <f t="shared" si="329"/>
        <v>8.0547758043340743</v>
      </c>
      <c r="P2903" s="14">
        <f>+AVERAGEIF($C$15:C2903,"&lt;&gt;",$B$15:B2903)</f>
        <v>8.1630578512396692</v>
      </c>
    </row>
    <row r="2904" spans="1:16" x14ac:dyDescent="0.25">
      <c r="A2904" s="1">
        <v>44523</v>
      </c>
      <c r="B2904" s="14">
        <v>10.009</v>
      </c>
      <c r="G2904">
        <f t="shared" si="325"/>
        <v>32826.405520775734</v>
      </c>
      <c r="H2904">
        <f t="shared" si="326"/>
        <v>31916.141159592826</v>
      </c>
      <c r="I2904" s="5">
        <f t="shared" si="324"/>
        <v>0</v>
      </c>
      <c r="J2904" s="6">
        <f>+H2904+SUM($B$4:$B$5)-SUM($F$15:F2904)</f>
        <v>32631.521159592801</v>
      </c>
      <c r="K2904" s="10">
        <f t="shared" si="327"/>
        <v>-4.3781365959900675E-3</v>
      </c>
      <c r="L2904" s="10">
        <f>+H2904/SUM($F$15:F2904)-1</f>
        <v>0.24261683293709613</v>
      </c>
      <c r="M2904" s="14">
        <f t="shared" si="330"/>
        <v>0</v>
      </c>
      <c r="N2904" s="14">
        <f t="shared" si="328"/>
        <v>3188.7442461377723</v>
      </c>
      <c r="O2904" s="4">
        <f t="shared" si="329"/>
        <v>8.0547758043340743</v>
      </c>
      <c r="P2904" s="14">
        <f>+AVERAGEIF($C$15:C2904,"&lt;&gt;",$B$15:B2904)</f>
        <v>8.1630578512396692</v>
      </c>
    </row>
    <row r="2905" spans="1:16" x14ac:dyDescent="0.25">
      <c r="A2905" s="1">
        <v>44524</v>
      </c>
      <c r="B2905" s="14">
        <v>10.032999999999999</v>
      </c>
      <c r="G2905">
        <f t="shared" si="325"/>
        <v>32905.118052746817</v>
      </c>
      <c r="H2905">
        <f t="shared" si="326"/>
        <v>31992.671021500129</v>
      </c>
      <c r="I2905" s="5">
        <f t="shared" si="324"/>
        <v>0</v>
      </c>
      <c r="J2905" s="6">
        <f>+H2905+SUM($B$4:$B$5)-SUM($F$15:F2905)</f>
        <v>32708.051021500109</v>
      </c>
      <c r="K2905" s="10">
        <f t="shared" si="327"/>
        <v>2.3452741149583289E-3</v>
      </c>
      <c r="L2905" s="10">
        <f>+H2905/SUM($F$15:F2905)-1</f>
        <v>0.24559643169726098</v>
      </c>
      <c r="M2905" s="14">
        <f t="shared" si="330"/>
        <v>0</v>
      </c>
      <c r="N2905" s="14">
        <f t="shared" si="328"/>
        <v>3188.7442461377723</v>
      </c>
      <c r="O2905" s="4">
        <f t="shared" si="329"/>
        <v>8.0547758043340743</v>
      </c>
      <c r="P2905" s="14">
        <f>+AVERAGEIF($C$15:C2905,"&lt;&gt;",$B$15:B2905)</f>
        <v>8.1630578512396692</v>
      </c>
    </row>
    <row r="2906" spans="1:16" x14ac:dyDescent="0.25">
      <c r="A2906" s="1">
        <v>44525</v>
      </c>
      <c r="B2906" s="14">
        <v>10.031000000000001</v>
      </c>
      <c r="G2906">
        <f t="shared" si="325"/>
        <v>32898.558675082561</v>
      </c>
      <c r="H2906">
        <f t="shared" si="326"/>
        <v>31986.293533007854</v>
      </c>
      <c r="I2906" s="5">
        <f t="shared" si="324"/>
        <v>0</v>
      </c>
      <c r="J2906" s="6">
        <f>+H2906+SUM($B$4:$B$5)-SUM($F$15:F2906)</f>
        <v>32701.673533007834</v>
      </c>
      <c r="K2906" s="10">
        <f t="shared" si="327"/>
        <v>-1.9498222281977284E-4</v>
      </c>
      <c r="L2906" s="10">
        <f>+H2906/SUM($F$15:F2906)-1</f>
        <v>0.24534813180058057</v>
      </c>
      <c r="M2906" s="14">
        <f t="shared" si="330"/>
        <v>0</v>
      </c>
      <c r="N2906" s="14">
        <f t="shared" si="328"/>
        <v>3188.7442461377723</v>
      </c>
      <c r="O2906" s="4">
        <f t="shared" si="329"/>
        <v>8.0547758043340743</v>
      </c>
      <c r="P2906" s="14">
        <f>+AVERAGEIF($C$15:C2906,"&lt;&gt;",$B$15:B2906)</f>
        <v>8.1630578512396692</v>
      </c>
    </row>
    <row r="2907" spans="1:16" x14ac:dyDescent="0.25">
      <c r="A2907" s="1">
        <v>44526</v>
      </c>
      <c r="B2907" s="14">
        <v>9.7669999999999995</v>
      </c>
      <c r="G2907">
        <f t="shared" si="325"/>
        <v>32032.720823400592</v>
      </c>
      <c r="H2907">
        <f t="shared" si="326"/>
        <v>31144.465052027481</v>
      </c>
      <c r="I2907" s="5">
        <f t="shared" si="324"/>
        <v>0</v>
      </c>
      <c r="J2907" s="6">
        <f>+H2907+SUM($B$4:$B$5)-SUM($F$15:F2907)</f>
        <v>31859.84505202746</v>
      </c>
      <c r="K2907" s="10">
        <f t="shared" si="327"/>
        <v>-2.5742672775772912E-2</v>
      </c>
      <c r="L2907" s="10">
        <f>+H2907/SUM($F$15:F2907)-1</f>
        <v>0.21257254543876658</v>
      </c>
      <c r="M2907" s="14">
        <f t="shared" si="330"/>
        <v>0</v>
      </c>
      <c r="N2907" s="14">
        <f t="shared" si="328"/>
        <v>3188.7442461377723</v>
      </c>
      <c r="O2907" s="4">
        <f t="shared" si="329"/>
        <v>8.0547758043340743</v>
      </c>
      <c r="P2907" s="14">
        <f>+AVERAGEIF($C$15:C2907,"&lt;&gt;",$B$15:B2907)</f>
        <v>8.1630578512396692</v>
      </c>
    </row>
    <row r="2908" spans="1:16" x14ac:dyDescent="0.25">
      <c r="A2908" s="1">
        <v>44529</v>
      </c>
      <c r="B2908" s="14">
        <v>9.7530000000000001</v>
      </c>
      <c r="G2908">
        <f t="shared" si="325"/>
        <v>31986.805179750794</v>
      </c>
      <c r="H2908">
        <f t="shared" si="326"/>
        <v>31099.822632581556</v>
      </c>
      <c r="I2908" s="5">
        <f t="shared" si="324"/>
        <v>0</v>
      </c>
      <c r="J2908" s="6">
        <f>+H2908+SUM($B$4:$B$5)-SUM($F$15:F2908)</f>
        <v>31815.202632581535</v>
      </c>
      <c r="K2908" s="10">
        <f t="shared" si="327"/>
        <v>-1.4012126980851303E-3</v>
      </c>
      <c r="L2908" s="10">
        <f>+H2908/SUM($F$15:F2908)-1</f>
        <v>0.21083444616200397</v>
      </c>
      <c r="M2908" s="14">
        <f t="shared" si="330"/>
        <v>0</v>
      </c>
      <c r="N2908" s="14">
        <f t="shared" si="328"/>
        <v>3188.7442461377723</v>
      </c>
      <c r="O2908" s="4">
        <f t="shared" si="329"/>
        <v>8.0547758043340743</v>
      </c>
      <c r="P2908" s="14">
        <f>+AVERAGEIF($C$15:C2908,"&lt;&gt;",$B$15:B2908)</f>
        <v>8.1630578512396692</v>
      </c>
    </row>
    <row r="2909" spans="1:16" x14ac:dyDescent="0.25">
      <c r="A2909" s="1">
        <v>44530</v>
      </c>
      <c r="B2909" s="14">
        <v>9.6829999999999998</v>
      </c>
      <c r="G2909">
        <f t="shared" si="325"/>
        <v>31757.226961501787</v>
      </c>
      <c r="H2909">
        <f t="shared" si="326"/>
        <v>30876.610535351912</v>
      </c>
      <c r="I2909" s="5">
        <f t="shared" si="324"/>
        <v>0</v>
      </c>
      <c r="J2909" s="6">
        <f>+H2909+SUM($B$4:$B$5)-SUM($F$15:F2909)</f>
        <v>31591.990535351888</v>
      </c>
      <c r="K2909" s="10">
        <f t="shared" si="327"/>
        <v>-7.0158942505385014E-3</v>
      </c>
      <c r="L2909" s="10">
        <f>+H2909/SUM($F$15:F2909)-1</f>
        <v>0.20214394977818984</v>
      </c>
      <c r="M2909" s="14">
        <f t="shared" si="330"/>
        <v>0</v>
      </c>
      <c r="N2909" s="14">
        <f t="shared" si="328"/>
        <v>3188.7442461377723</v>
      </c>
      <c r="O2909" s="4">
        <f t="shared" si="329"/>
        <v>8.0547758043340743</v>
      </c>
      <c r="P2909" s="14">
        <f>+AVERAGEIF($C$15:C2909,"&lt;&gt;",$B$15:B2909)</f>
        <v>8.1630578512396692</v>
      </c>
    </row>
    <row r="2910" spans="1:16" x14ac:dyDescent="0.25">
      <c r="A2910" s="1">
        <v>44531</v>
      </c>
      <c r="B2910" s="14">
        <v>9.6890000000000001</v>
      </c>
      <c r="G2910">
        <f t="shared" si="325"/>
        <v>31776.905094494559</v>
      </c>
      <c r="H2910">
        <f t="shared" si="326"/>
        <v>30895.743000828741</v>
      </c>
      <c r="I2910" s="5">
        <f t="shared" si="324"/>
        <v>0</v>
      </c>
      <c r="J2910" s="6">
        <f>+H2910+SUM($B$4:$B$5)-SUM($F$15:F2910)</f>
        <v>31611.12300082872</v>
      </c>
      <c r="K2910" s="10">
        <f t="shared" si="327"/>
        <v>6.0561126895186668E-4</v>
      </c>
      <c r="L2910" s="10">
        <f>+H2910/SUM($F$15:F2910)-1</f>
        <v>0.20288884946823105</v>
      </c>
      <c r="M2910" s="14">
        <f t="shared" si="330"/>
        <v>0</v>
      </c>
      <c r="N2910" s="14">
        <f t="shared" si="328"/>
        <v>3188.7442461377723</v>
      </c>
      <c r="O2910" s="4">
        <f t="shared" si="329"/>
        <v>8.0547758043340743</v>
      </c>
      <c r="P2910" s="14">
        <f>+AVERAGEIF($C$15:C2910,"&lt;&gt;",$B$15:B2910)</f>
        <v>8.1630578512396692</v>
      </c>
    </row>
    <row r="2911" spans="1:16" x14ac:dyDescent="0.25">
      <c r="A2911" s="1">
        <v>44532</v>
      </c>
      <c r="B2911" s="14">
        <v>9.8149999999999995</v>
      </c>
      <c r="G2911">
        <f t="shared" si="325"/>
        <v>32190.145887342765</v>
      </c>
      <c r="H2911">
        <f t="shared" si="326"/>
        <v>31297.524775842096</v>
      </c>
      <c r="I2911" s="5">
        <f t="shared" si="324"/>
        <v>0</v>
      </c>
      <c r="J2911" s="6">
        <f>+H2911+SUM($B$4:$B$5)-SUM($F$15:F2911)</f>
        <v>32012.904775842075</v>
      </c>
      <c r="K2911" s="10">
        <f t="shared" si="327"/>
        <v>1.2710139244430652E-2</v>
      </c>
      <c r="L2911" s="10">
        <f>+H2911/SUM($F$15:F2911)-1</f>
        <v>0.2185317429590965</v>
      </c>
      <c r="M2911" s="14">
        <f t="shared" si="330"/>
        <v>0</v>
      </c>
      <c r="N2911" s="14">
        <f t="shared" si="328"/>
        <v>3188.7442461377723</v>
      </c>
      <c r="O2911" s="4">
        <f t="shared" si="329"/>
        <v>8.0547758043340743</v>
      </c>
      <c r="P2911" s="14">
        <f>+AVERAGEIF($C$15:C2911,"&lt;&gt;",$B$15:B2911)</f>
        <v>8.1630578512396692</v>
      </c>
    </row>
    <row r="2912" spans="1:16" x14ac:dyDescent="0.25">
      <c r="A2912" s="1">
        <v>44533</v>
      </c>
      <c r="B2912" s="14">
        <v>9.7759999999999998</v>
      </c>
      <c r="G2912">
        <f t="shared" si="325"/>
        <v>32062.238022889749</v>
      </c>
      <c r="H2912">
        <f t="shared" si="326"/>
        <v>31173.163750242726</v>
      </c>
      <c r="I2912" s="5">
        <f t="shared" si="324"/>
        <v>0</v>
      </c>
      <c r="J2912" s="6">
        <f>+H2912+SUM($B$4:$B$5)-SUM($F$15:F2912)</f>
        <v>31888.543750242705</v>
      </c>
      <c r="K2912" s="10">
        <f t="shared" si="327"/>
        <v>-3.8847154442922527E-3</v>
      </c>
      <c r="L2912" s="10">
        <f>+H2912/SUM($F$15:F2912)-1</f>
        <v>0.21368989497382862</v>
      </c>
      <c r="M2912" s="14">
        <f t="shared" si="330"/>
        <v>0</v>
      </c>
      <c r="N2912" s="14">
        <f t="shared" si="328"/>
        <v>3188.7442461377723</v>
      </c>
      <c r="O2912" s="4">
        <f t="shared" si="329"/>
        <v>8.0547758043340743</v>
      </c>
      <c r="P2912" s="14">
        <f>+AVERAGEIF($C$15:C2912,"&lt;&gt;",$B$15:B2912)</f>
        <v>8.1630578512396692</v>
      </c>
    </row>
    <row r="2913" spans="1:16" x14ac:dyDescent="0.25">
      <c r="A2913" s="1">
        <v>44536</v>
      </c>
      <c r="B2913" s="14">
        <v>9.7119999999999997</v>
      </c>
      <c r="G2913">
        <f t="shared" si="325"/>
        <v>31852.337937633514</v>
      </c>
      <c r="H2913">
        <f t="shared" si="326"/>
        <v>30969.084118489911</v>
      </c>
      <c r="I2913" s="5">
        <f t="shared" si="324"/>
        <v>0</v>
      </c>
      <c r="J2913" s="6">
        <f>+H2913+SUM($B$4:$B$5)-SUM($F$15:F2913)</f>
        <v>31684.46411848989</v>
      </c>
      <c r="K2913" s="10">
        <f t="shared" si="327"/>
        <v>-6.3997789723859722E-3</v>
      </c>
      <c r="L2913" s="10">
        <f>+H2913/SUM($F$15:F2913)-1</f>
        <v>0.20574429828005569</v>
      </c>
      <c r="M2913" s="14">
        <f t="shared" si="330"/>
        <v>0</v>
      </c>
      <c r="N2913" s="14">
        <f t="shared" si="328"/>
        <v>3188.7442461377723</v>
      </c>
      <c r="O2913" s="4">
        <f t="shared" si="329"/>
        <v>8.0547758043340743</v>
      </c>
      <c r="P2913" s="14">
        <f>+AVERAGEIF($C$15:C2913,"&lt;&gt;",$B$15:B2913)</f>
        <v>8.1630578512396692</v>
      </c>
    </row>
    <row r="2914" spans="1:16" x14ac:dyDescent="0.25">
      <c r="A2914" s="1">
        <v>44537</v>
      </c>
      <c r="B2914" s="14">
        <v>9.8970000000000002</v>
      </c>
      <c r="G2914">
        <f t="shared" si="325"/>
        <v>32459.080371577318</v>
      </c>
      <c r="H2914">
        <f t="shared" si="326"/>
        <v>31559.001804025396</v>
      </c>
      <c r="I2914" s="5">
        <f t="shared" si="324"/>
        <v>0</v>
      </c>
      <c r="J2914" s="6">
        <f>+H2914+SUM($B$4:$B$5)-SUM($F$15:F2914)</f>
        <v>32274.381804025372</v>
      </c>
      <c r="K2914" s="10">
        <f t="shared" si="327"/>
        <v>1.8618515475893105E-2</v>
      </c>
      <c r="L2914" s="10">
        <f>+H2914/SUM($F$15:F2914)-1</f>
        <v>0.2287120387229935</v>
      </c>
      <c r="M2914" s="14">
        <f t="shared" si="330"/>
        <v>0</v>
      </c>
      <c r="N2914" s="14">
        <f t="shared" si="328"/>
        <v>3188.7442461377723</v>
      </c>
      <c r="O2914" s="4">
        <f t="shared" si="329"/>
        <v>8.0547758043340743</v>
      </c>
      <c r="P2914" s="14">
        <f>+AVERAGEIF($C$15:C2914,"&lt;&gt;",$B$15:B2914)</f>
        <v>8.1630578512396692</v>
      </c>
    </row>
    <row r="2915" spans="1:16" x14ac:dyDescent="0.25">
      <c r="A2915" s="1">
        <v>44539</v>
      </c>
      <c r="B2915" s="14">
        <v>9.9510000000000005</v>
      </c>
      <c r="G2915">
        <f t="shared" si="325"/>
        <v>32636.183568512268</v>
      </c>
      <c r="H2915">
        <f t="shared" si="326"/>
        <v>31731.193993316836</v>
      </c>
      <c r="I2915" s="5">
        <f t="shared" si="324"/>
        <v>0</v>
      </c>
      <c r="J2915" s="6">
        <f>+H2915+SUM($B$4:$B$5)-SUM($F$15:F2915)</f>
        <v>32446.573993316812</v>
      </c>
      <c r="K2915" s="10">
        <f t="shared" si="327"/>
        <v>5.3352591023125839E-3</v>
      </c>
      <c r="L2915" s="10">
        <f>+H2915/SUM($F$15:F2915)-1</f>
        <v>0.23541613593336441</v>
      </c>
      <c r="M2915" s="14">
        <f t="shared" si="330"/>
        <v>0</v>
      </c>
      <c r="N2915" s="14">
        <f t="shared" si="328"/>
        <v>3188.7442461377723</v>
      </c>
      <c r="O2915" s="4">
        <f t="shared" si="329"/>
        <v>8.0547758043340743</v>
      </c>
      <c r="P2915" s="14">
        <f>+AVERAGEIF($C$15:C2915,"&lt;&gt;",$B$15:B2915)</f>
        <v>8.1630578512396692</v>
      </c>
    </row>
    <row r="2916" spans="1:16" x14ac:dyDescent="0.25">
      <c r="A2916" s="1">
        <v>44540</v>
      </c>
      <c r="B2916" s="14">
        <v>9.8870000000000005</v>
      </c>
      <c r="G2916">
        <f t="shared" si="325"/>
        <v>32426.283483256033</v>
      </c>
      <c r="H2916">
        <f t="shared" si="326"/>
        <v>31527.114361564018</v>
      </c>
      <c r="I2916" s="5">
        <f t="shared" si="324"/>
        <v>0</v>
      </c>
      <c r="J2916" s="6">
        <f>+H2916+SUM($B$4:$B$5)-SUM($F$15:F2916)</f>
        <v>32242.494361563997</v>
      </c>
      <c r="K2916" s="10">
        <f t="shared" si="327"/>
        <v>-6.2897127997196822E-3</v>
      </c>
      <c r="L2916" s="10">
        <f>+H2916/SUM($F$15:F2916)-1</f>
        <v>0.22747053923959126</v>
      </c>
      <c r="M2916" s="14">
        <f t="shared" si="330"/>
        <v>0</v>
      </c>
      <c r="N2916" s="14">
        <f t="shared" si="328"/>
        <v>3188.7442461377723</v>
      </c>
      <c r="O2916" s="4">
        <f t="shared" si="329"/>
        <v>8.0547758043340743</v>
      </c>
      <c r="P2916" s="14">
        <f>+AVERAGEIF($C$15:C2916,"&lt;&gt;",$B$15:B2916)</f>
        <v>8.1630578512396692</v>
      </c>
    </row>
    <row r="2917" spans="1:16" x14ac:dyDescent="0.25">
      <c r="A2917" s="1">
        <v>44543</v>
      </c>
      <c r="B2917" s="14">
        <v>9.8520000000000003</v>
      </c>
      <c r="G2917">
        <f t="shared" si="325"/>
        <v>32311.494374131529</v>
      </c>
      <c r="H2917">
        <f t="shared" si="326"/>
        <v>31415.508312949194</v>
      </c>
      <c r="I2917" s="5">
        <f t="shared" si="324"/>
        <v>0</v>
      </c>
      <c r="J2917" s="6">
        <f>+H2917+SUM($B$4:$B$5)-SUM($F$15:F2917)</f>
        <v>32130.888312949177</v>
      </c>
      <c r="K2917" s="10">
        <f t="shared" si="327"/>
        <v>-3.4614582657062076E-3</v>
      </c>
      <c r="L2917" s="10">
        <f>+H2917/SUM($F$15:F2917)-1</f>
        <v>0.22312529104768419</v>
      </c>
      <c r="M2917" s="14">
        <f t="shared" si="330"/>
        <v>0</v>
      </c>
      <c r="N2917" s="14">
        <f t="shared" si="328"/>
        <v>3188.7442461377723</v>
      </c>
      <c r="O2917" s="4">
        <f t="shared" si="329"/>
        <v>8.0547758043340743</v>
      </c>
      <c r="P2917" s="14">
        <f>+AVERAGEIF($C$15:C2917,"&lt;&gt;",$B$15:B2917)</f>
        <v>8.1630578512396692</v>
      </c>
    </row>
    <row r="2918" spans="1:16" x14ac:dyDescent="0.25">
      <c r="A2918" s="1">
        <v>44544</v>
      </c>
      <c r="B2918" s="14">
        <v>9.7739999999999991</v>
      </c>
      <c r="G2918">
        <f t="shared" si="325"/>
        <v>32055.678645225493</v>
      </c>
      <c r="H2918">
        <f t="shared" si="326"/>
        <v>31166.786261750447</v>
      </c>
      <c r="I2918" s="5">
        <f t="shared" si="324"/>
        <v>0</v>
      </c>
      <c r="J2918" s="6">
        <f>+H2918+SUM($B$4:$B$5)-SUM($F$15:F2918)</f>
        <v>31882.166261750423</v>
      </c>
      <c r="K2918" s="10">
        <f t="shared" si="327"/>
        <v>-7.7409018006674435E-3</v>
      </c>
      <c r="L2918" s="10">
        <f>+H2918/SUM($F$15:F2918)-1</f>
        <v>0.21344159507714822</v>
      </c>
      <c r="M2918" s="14">
        <f t="shared" si="330"/>
        <v>0</v>
      </c>
      <c r="N2918" s="14">
        <f t="shared" si="328"/>
        <v>3188.7442461377723</v>
      </c>
      <c r="O2918" s="4">
        <f t="shared" si="329"/>
        <v>8.0547758043340743</v>
      </c>
      <c r="P2918" s="14">
        <f>+AVERAGEIF($C$15:C2918,"&lt;&gt;",$B$15:B2918)</f>
        <v>8.1630578512396692</v>
      </c>
    </row>
    <row r="2919" spans="1:16" x14ac:dyDescent="0.25">
      <c r="A2919" s="1">
        <v>44545</v>
      </c>
      <c r="B2919" s="14">
        <v>9.7579999999999991</v>
      </c>
      <c r="G2919">
        <f t="shared" si="325"/>
        <v>32003.203623911435</v>
      </c>
      <c r="H2919">
        <f t="shared" si="326"/>
        <v>31115.766353812243</v>
      </c>
      <c r="I2919" s="5">
        <f t="shared" si="324"/>
        <v>0</v>
      </c>
      <c r="J2919" s="6">
        <f>+H2919+SUM($B$4:$B$5)-SUM($F$15:F2919)</f>
        <v>31831.146353812223</v>
      </c>
      <c r="K2919" s="10">
        <f t="shared" si="327"/>
        <v>-1.6002647850001939E-3</v>
      </c>
      <c r="L2919" s="10">
        <f>+H2919/SUM($F$15:F2919)-1</f>
        <v>0.21145519590370498</v>
      </c>
      <c r="M2919" s="14">
        <f t="shared" si="330"/>
        <v>0</v>
      </c>
      <c r="N2919" s="14">
        <f t="shared" si="328"/>
        <v>3188.7442461377723</v>
      </c>
      <c r="O2919" s="4">
        <f t="shared" si="329"/>
        <v>8.0547758043340743</v>
      </c>
      <c r="P2919" s="14">
        <f>+AVERAGEIF($C$15:C2919,"&lt;&gt;",$B$15:B2919)</f>
        <v>8.1630578512396692</v>
      </c>
    </row>
    <row r="2920" spans="1:16" x14ac:dyDescent="0.25">
      <c r="A2920" s="1">
        <v>44546</v>
      </c>
      <c r="B2920" s="14">
        <v>9.75</v>
      </c>
      <c r="G2920">
        <f t="shared" si="325"/>
        <v>31976.96611325441</v>
      </c>
      <c r="H2920">
        <f t="shared" si="326"/>
        <v>31090.256399843143</v>
      </c>
      <c r="I2920" s="5">
        <f t="shared" si="324"/>
        <v>0</v>
      </c>
      <c r="J2920" s="6">
        <f>+H2920+SUM($B$4:$B$5)-SUM($F$15:F2920)</f>
        <v>31805.636399843122</v>
      </c>
      <c r="K2920" s="10">
        <f t="shared" si="327"/>
        <v>-8.0141486849227839E-4</v>
      </c>
      <c r="L2920" s="10">
        <f>+H2920/SUM($F$15:F2920)-1</f>
        <v>0.21046199631698337</v>
      </c>
      <c r="M2920" s="14">
        <f t="shared" si="330"/>
        <v>0</v>
      </c>
      <c r="N2920" s="14">
        <f t="shared" si="328"/>
        <v>3188.7442461377723</v>
      </c>
      <c r="O2920" s="4">
        <f t="shared" si="329"/>
        <v>8.0547758043340743</v>
      </c>
      <c r="P2920" s="14">
        <f>+AVERAGEIF($C$15:C2920,"&lt;&gt;",$B$15:B2920)</f>
        <v>8.1630578512396692</v>
      </c>
    </row>
    <row r="2921" spans="1:16" x14ac:dyDescent="0.25">
      <c r="A2921" s="1">
        <v>44547</v>
      </c>
      <c r="B2921" s="14">
        <v>9.74</v>
      </c>
      <c r="G2921">
        <f t="shared" si="325"/>
        <v>31944.169224933124</v>
      </c>
      <c r="H2921">
        <f t="shared" si="326"/>
        <v>31058.368957381768</v>
      </c>
      <c r="I2921" s="5">
        <f t="shared" si="324"/>
        <v>0</v>
      </c>
      <c r="J2921" s="6">
        <f>+H2921+SUM($B$4:$B$5)-SUM($F$15:F2921)</f>
        <v>31773.748957381747</v>
      </c>
      <c r="K2921" s="10">
        <f t="shared" si="327"/>
        <v>-1.0025720617724554E-3</v>
      </c>
      <c r="L2921" s="10">
        <f>+H2921/SUM($F$15:F2921)-1</f>
        <v>0.20922049683358157</v>
      </c>
      <c r="M2921" s="14">
        <f t="shared" si="330"/>
        <v>0</v>
      </c>
      <c r="N2921" s="14">
        <f t="shared" si="328"/>
        <v>3188.7442461377723</v>
      </c>
      <c r="O2921" s="4">
        <f t="shared" si="329"/>
        <v>8.0547758043340743</v>
      </c>
      <c r="P2921" s="14">
        <f>+AVERAGEIF($C$15:C2921,"&lt;&gt;",$B$15:B2921)</f>
        <v>8.1630578512396692</v>
      </c>
    </row>
    <row r="2922" spans="1:16" x14ac:dyDescent="0.25">
      <c r="A2922" s="1">
        <v>44550</v>
      </c>
      <c r="B2922" s="14">
        <v>9.5530000000000008</v>
      </c>
      <c r="G2922">
        <f t="shared" si="325"/>
        <v>31330.867413325068</v>
      </c>
      <c r="H2922">
        <f t="shared" si="326"/>
        <v>30462.073783354008</v>
      </c>
      <c r="I2922" s="5">
        <f t="shared" si="324"/>
        <v>0</v>
      </c>
      <c r="J2922" s="6">
        <f>+H2922+SUM($B$4:$B$5)-SUM($F$15:F2922)</f>
        <v>31177.453783353983</v>
      </c>
      <c r="K2922" s="10">
        <f t="shared" si="327"/>
        <v>-1.8766912737542496E-2</v>
      </c>
      <c r="L2922" s="10">
        <f>+H2922/SUM($F$15:F2922)-1</f>
        <v>0.18600445649396335</v>
      </c>
      <c r="M2922" s="14">
        <f t="shared" si="330"/>
        <v>0</v>
      </c>
      <c r="N2922" s="14">
        <f t="shared" si="328"/>
        <v>3188.7442461377723</v>
      </c>
      <c r="O2922" s="4">
        <f t="shared" si="329"/>
        <v>8.0547758043340743</v>
      </c>
      <c r="P2922" s="14">
        <f>+AVERAGEIF($C$15:C2922,"&lt;&gt;",$B$15:B2922)</f>
        <v>8.1630578512396692</v>
      </c>
    </row>
    <row r="2923" spans="1:16" x14ac:dyDescent="0.25">
      <c r="A2923" s="1">
        <v>44551</v>
      </c>
      <c r="B2923" s="14">
        <v>9.641</v>
      </c>
      <c r="G2923">
        <f t="shared" si="325"/>
        <v>31619.48003055239</v>
      </c>
      <c r="H2923">
        <f t="shared" si="326"/>
        <v>30742.68327701413</v>
      </c>
      <c r="I2923" s="5">
        <f t="shared" si="324"/>
        <v>0</v>
      </c>
      <c r="J2923" s="6">
        <f>+H2923+SUM($B$4:$B$5)-SUM($F$15:F2923)</f>
        <v>31458.063277014113</v>
      </c>
      <c r="K2923" s="10">
        <f t="shared" si="327"/>
        <v>9.0003980315400689E-3</v>
      </c>
      <c r="L2923" s="10">
        <f>+H2923/SUM($F$15:F2923)-1</f>
        <v>0.19692965194790135</v>
      </c>
      <c r="M2923" s="14">
        <f t="shared" si="330"/>
        <v>0</v>
      </c>
      <c r="N2923" s="14">
        <f t="shared" si="328"/>
        <v>3188.7442461377723</v>
      </c>
      <c r="O2923" s="4">
        <f t="shared" si="329"/>
        <v>8.0547758043340743</v>
      </c>
      <c r="P2923" s="14">
        <f>+AVERAGEIF($C$15:C2923,"&lt;&gt;",$B$15:B2923)</f>
        <v>8.1630578512396692</v>
      </c>
    </row>
    <row r="2924" spans="1:16" x14ac:dyDescent="0.25">
      <c r="A2924" s="1">
        <v>44552</v>
      </c>
      <c r="B2924" s="14">
        <v>9.6560000000000006</v>
      </c>
      <c r="G2924">
        <f t="shared" si="325"/>
        <v>31668.675363034319</v>
      </c>
      <c r="H2924">
        <f t="shared" si="326"/>
        <v>30790.514440706196</v>
      </c>
      <c r="I2924" s="5">
        <f t="shared" si="324"/>
        <v>0</v>
      </c>
      <c r="J2924" s="6">
        <f>+H2924+SUM($B$4:$B$5)-SUM($F$15:F2924)</f>
        <v>31505.894440706175</v>
      </c>
      <c r="K2924" s="10">
        <f t="shared" si="327"/>
        <v>1.5204738852125921E-3</v>
      </c>
      <c r="L2924" s="10">
        <f>+H2924/SUM($F$15:F2924)-1</f>
        <v>0.19879190117300438</v>
      </c>
      <c r="M2924" s="14">
        <f t="shared" si="330"/>
        <v>0</v>
      </c>
      <c r="N2924" s="14">
        <f t="shared" si="328"/>
        <v>3188.7442461377723</v>
      </c>
      <c r="O2924" s="4">
        <f t="shared" si="329"/>
        <v>8.0547758043340743</v>
      </c>
      <c r="P2924" s="14">
        <f>+AVERAGEIF($C$15:C2924,"&lt;&gt;",$B$15:B2924)</f>
        <v>8.1630578512396692</v>
      </c>
    </row>
    <row r="2925" spans="1:16" x14ac:dyDescent="0.25">
      <c r="A2925" s="1">
        <v>44553</v>
      </c>
      <c r="B2925" s="14">
        <v>9.7409999999999997</v>
      </c>
      <c r="G2925">
        <f t="shared" si="325"/>
        <v>31947.448913765249</v>
      </c>
      <c r="H2925">
        <f t="shared" si="326"/>
        <v>31061.557701627898</v>
      </c>
      <c r="I2925" s="5">
        <f t="shared" si="324"/>
        <v>0</v>
      </c>
      <c r="J2925" s="6">
        <f>+H2925+SUM($B$4:$B$5)-SUM($F$15:F2925)</f>
        <v>31776.937701627878</v>
      </c>
      <c r="K2925" s="10">
        <f t="shared" si="327"/>
        <v>8.6029381400931637E-3</v>
      </c>
      <c r="L2925" s="10">
        <f>+H2925/SUM($F$15:F2925)-1</f>
        <v>0.20934464678192133</v>
      </c>
      <c r="M2925" s="14">
        <f t="shared" si="330"/>
        <v>0</v>
      </c>
      <c r="N2925" s="14">
        <f t="shared" si="328"/>
        <v>3188.7442461377723</v>
      </c>
      <c r="O2925" s="4">
        <f t="shared" si="329"/>
        <v>8.0547758043340743</v>
      </c>
      <c r="P2925" s="14">
        <f>+AVERAGEIF($C$15:C2925,"&lt;&gt;",$B$15:B2925)</f>
        <v>8.1630578512396692</v>
      </c>
    </row>
    <row r="2926" spans="1:16" x14ac:dyDescent="0.25">
      <c r="A2926" s="1">
        <v>44554</v>
      </c>
      <c r="B2926" s="14">
        <v>9.7409999999999997</v>
      </c>
      <c r="G2926">
        <f t="shared" si="325"/>
        <v>31947.448913765249</v>
      </c>
      <c r="H2926">
        <f t="shared" si="326"/>
        <v>31061.557701627898</v>
      </c>
      <c r="I2926" s="5">
        <f t="shared" si="324"/>
        <v>0</v>
      </c>
      <c r="J2926" s="6">
        <f>+H2926+SUM($B$4:$B$5)-SUM($F$15:F2926)</f>
        <v>31776.937701627878</v>
      </c>
      <c r="K2926" s="10">
        <f t="shared" si="327"/>
        <v>0</v>
      </c>
      <c r="L2926" s="10">
        <f>+H2926/SUM($F$15:F2926)-1</f>
        <v>0.20934464678192133</v>
      </c>
      <c r="M2926" s="14">
        <f t="shared" si="330"/>
        <v>0</v>
      </c>
      <c r="N2926" s="14">
        <f t="shared" si="328"/>
        <v>3188.7442461377723</v>
      </c>
      <c r="O2926" s="4">
        <f t="shared" si="329"/>
        <v>8.0547758043340743</v>
      </c>
      <c r="P2926" s="14">
        <f>+AVERAGEIF($C$15:C2926,"&lt;&gt;",$B$15:B2926)</f>
        <v>8.1630578512396692</v>
      </c>
    </row>
    <row r="2927" spans="1:16" x14ac:dyDescent="0.25">
      <c r="A2927" s="1">
        <v>44560</v>
      </c>
      <c r="B2927" s="14">
        <v>9.7479999999999993</v>
      </c>
      <c r="G2927">
        <f t="shared" si="325"/>
        <v>31970.40673559015</v>
      </c>
      <c r="H2927">
        <f t="shared" si="326"/>
        <v>31083.878911350865</v>
      </c>
      <c r="I2927" s="5">
        <f t="shared" si="324"/>
        <v>0</v>
      </c>
      <c r="J2927" s="6">
        <f>+H2927+SUM($B$4:$B$5)-SUM($F$15:F2927)</f>
        <v>31799.258911350847</v>
      </c>
      <c r="K2927" s="10">
        <f t="shared" si="327"/>
        <v>7.0243426010896393E-4</v>
      </c>
      <c r="L2927" s="10">
        <f>+H2927/SUM($F$15:F2927)-1</f>
        <v>0.21021369642030296</v>
      </c>
      <c r="M2927" s="14">
        <f t="shared" si="330"/>
        <v>0</v>
      </c>
      <c r="N2927" s="14">
        <f t="shared" si="328"/>
        <v>3188.7442461377723</v>
      </c>
      <c r="O2927" s="4">
        <f t="shared" si="329"/>
        <v>8.0547758043340743</v>
      </c>
      <c r="P2927" s="14">
        <f>+AVERAGEIF($C$15:C2927,"&lt;&gt;",$B$15:B2927)</f>
        <v>8.1630578512396692</v>
      </c>
    </row>
    <row r="2928" spans="1:16" x14ac:dyDescent="0.25">
      <c r="A2928" s="1">
        <v>44561</v>
      </c>
      <c r="B2928" s="14">
        <v>9.7080000000000002</v>
      </c>
      <c r="G2928">
        <f t="shared" si="325"/>
        <v>31839.219182305005</v>
      </c>
      <c r="H2928">
        <f t="shared" si="326"/>
        <v>30956.329141505357</v>
      </c>
      <c r="I2928" s="5">
        <f t="shared" si="324"/>
        <v>0</v>
      </c>
      <c r="J2928" s="6">
        <f>+H2928+SUM($B$4:$B$5)-SUM($F$15:F2928)</f>
        <v>31671.709141505333</v>
      </c>
      <c r="K2928" s="10">
        <f t="shared" si="327"/>
        <v>-4.0110925289514876E-3</v>
      </c>
      <c r="L2928" s="10">
        <f>+H2928/SUM($F$15:F2928)-1</f>
        <v>0.20524769848669489</v>
      </c>
      <c r="M2928" s="14">
        <f t="shared" si="330"/>
        <v>0</v>
      </c>
      <c r="N2928" s="14">
        <f t="shared" si="328"/>
        <v>3188.7442461377723</v>
      </c>
      <c r="O2928" s="4">
        <f t="shared" si="329"/>
        <v>8.0547758043340743</v>
      </c>
      <c r="P2928" s="14">
        <f>+AVERAGEIF($C$15:C2928,"&lt;&gt;",$B$15:B2928)</f>
        <v>8.1630578512396692</v>
      </c>
    </row>
    <row r="2929" spans="1:16" x14ac:dyDescent="0.25">
      <c r="A2929" s="1">
        <v>44565</v>
      </c>
      <c r="B2929" s="14">
        <v>9.7859999999999996</v>
      </c>
      <c r="G2929">
        <f t="shared" si="325"/>
        <v>32095.034911211042</v>
      </c>
      <c r="H2929">
        <f t="shared" si="326"/>
        <v>31205.051192704101</v>
      </c>
      <c r="I2929" s="5">
        <f t="shared" si="324"/>
        <v>0</v>
      </c>
      <c r="J2929" s="6">
        <f>+H2929+SUM($B$4:$B$5)-SUM($F$15:F2929)</f>
        <v>31920.43119270408</v>
      </c>
      <c r="K2929" s="10">
        <f t="shared" si="327"/>
        <v>7.8531300627788792E-3</v>
      </c>
      <c r="L2929" s="10">
        <f>+H2929/SUM($F$15:F2929)-1</f>
        <v>0.21493139445723064</v>
      </c>
      <c r="M2929" s="14">
        <f t="shared" si="330"/>
        <v>0</v>
      </c>
      <c r="N2929" s="14">
        <f t="shared" si="328"/>
        <v>3188.7442461377723</v>
      </c>
      <c r="O2929" s="4">
        <f t="shared" si="329"/>
        <v>8.0547758043340743</v>
      </c>
      <c r="P2929" s="14">
        <f>+AVERAGEIF($C$15:C2929,"&lt;&gt;",$B$15:B2929)</f>
        <v>8.1630578512396692</v>
      </c>
    </row>
    <row r="2930" spans="1:16" x14ac:dyDescent="0.25">
      <c r="A2930" s="1">
        <v>44566</v>
      </c>
      <c r="B2930" s="14">
        <v>9.7010000000000005</v>
      </c>
      <c r="G2930">
        <f t="shared" si="325"/>
        <v>31816.261360480108</v>
      </c>
      <c r="H2930">
        <f t="shared" si="326"/>
        <v>30934.007931782391</v>
      </c>
      <c r="I2930" s="5">
        <f t="shared" si="324"/>
        <v>0</v>
      </c>
      <c r="J2930" s="6">
        <f>+H2930+SUM($B$4:$B$5)-SUM($F$15:F2930)</f>
        <v>31649.38793178237</v>
      </c>
      <c r="K2930" s="10">
        <f t="shared" si="327"/>
        <v>-8.4912155254237565E-3</v>
      </c>
      <c r="L2930" s="10">
        <f>+H2930/SUM($F$15:F2930)-1</f>
        <v>0.20437864884831325</v>
      </c>
      <c r="M2930" s="14">
        <f t="shared" si="330"/>
        <v>0</v>
      </c>
      <c r="N2930" s="14">
        <f t="shared" si="328"/>
        <v>3188.7442461377723</v>
      </c>
      <c r="O2930" s="4">
        <f t="shared" si="329"/>
        <v>8.0547758043340743</v>
      </c>
      <c r="P2930" s="14">
        <f>+AVERAGEIF($C$15:C2930,"&lt;&gt;",$B$15:B2930)</f>
        <v>8.1630578512396692</v>
      </c>
    </row>
    <row r="2931" spans="1:16" x14ac:dyDescent="0.25">
      <c r="A2931" s="1">
        <v>44568</v>
      </c>
      <c r="B2931" s="14">
        <v>9.7270000000000003</v>
      </c>
      <c r="G2931">
        <f t="shared" si="325"/>
        <v>31901.533270115451</v>
      </c>
      <c r="H2931">
        <f t="shared" si="326"/>
        <v>31016.915282181973</v>
      </c>
      <c r="I2931" s="5">
        <f t="shared" si="324"/>
        <v>0</v>
      </c>
      <c r="J2931" s="6">
        <f>+H2931+SUM($B$4:$B$5)-SUM($F$15:F2931)</f>
        <v>31732.295282181953</v>
      </c>
      <c r="K2931" s="10">
        <f t="shared" si="327"/>
        <v>2.6195562005268958E-3</v>
      </c>
      <c r="L2931" s="10">
        <f>+H2931/SUM($F$15:F2931)-1</f>
        <v>0.20760654750515872</v>
      </c>
      <c r="M2931" s="14">
        <f t="shared" si="330"/>
        <v>0</v>
      </c>
      <c r="N2931" s="14">
        <f t="shared" si="328"/>
        <v>3188.7442461377723</v>
      </c>
      <c r="O2931" s="4">
        <f t="shared" si="329"/>
        <v>8.0547758043340743</v>
      </c>
      <c r="P2931" s="14">
        <f>+AVERAGEIF($C$15:C2931,"&lt;&gt;",$B$15:B2931)</f>
        <v>8.1630578512396692</v>
      </c>
    </row>
    <row r="2932" spans="1:16" x14ac:dyDescent="0.25">
      <c r="A2932" s="1">
        <v>44571</v>
      </c>
      <c r="B2932" s="14">
        <v>9.7759999999999998</v>
      </c>
      <c r="G2932">
        <f t="shared" si="325"/>
        <v>32062.238022889753</v>
      </c>
      <c r="H2932">
        <f t="shared" si="326"/>
        <v>31173.163750242722</v>
      </c>
      <c r="I2932" s="5">
        <f t="shared" si="324"/>
        <v>0</v>
      </c>
      <c r="J2932" s="6">
        <f>+H2932+SUM($B$4:$B$5)-SUM($F$15:F2932)</f>
        <v>31888.543750242698</v>
      </c>
      <c r="K2932" s="10">
        <f t="shared" si="327"/>
        <v>4.9239573334136644E-3</v>
      </c>
      <c r="L2932" s="10">
        <f>+H2932/SUM($F$15:F2932)-1</f>
        <v>0.21368989497382862</v>
      </c>
      <c r="M2932" s="14">
        <f t="shared" si="330"/>
        <v>0</v>
      </c>
      <c r="N2932" s="14">
        <f t="shared" si="328"/>
        <v>3188.7442461377723</v>
      </c>
      <c r="O2932" s="4">
        <f t="shared" si="329"/>
        <v>8.0547758043340743</v>
      </c>
      <c r="P2932" s="14">
        <f>+AVERAGEIF($C$15:C2932,"&lt;&gt;",$B$15:B2932)</f>
        <v>8.1630578512396692</v>
      </c>
    </row>
    <row r="2933" spans="1:16" x14ac:dyDescent="0.25">
      <c r="A2933" s="1">
        <v>44572</v>
      </c>
      <c r="B2933" s="14">
        <v>9.8260000000000005</v>
      </c>
      <c r="G2933">
        <f t="shared" si="325"/>
        <v>32226.22246449619</v>
      </c>
      <c r="H2933">
        <f t="shared" si="326"/>
        <v>31332.600962549612</v>
      </c>
      <c r="I2933" s="5">
        <f t="shared" si="324"/>
        <v>0</v>
      </c>
      <c r="J2933" s="6">
        <f>+H2933+SUM($B$4:$B$5)-SUM($F$15:F2933)</f>
        <v>32047.980962549587</v>
      </c>
      <c r="K2933" s="10">
        <f t="shared" si="327"/>
        <v>4.999827322176742E-3</v>
      </c>
      <c r="L2933" s="10">
        <f>+H2933/SUM($F$15:F2933)-1</f>
        <v>0.21989739239083872</v>
      </c>
      <c r="M2933" s="14">
        <f t="shared" si="330"/>
        <v>0</v>
      </c>
      <c r="N2933" s="14">
        <f t="shared" si="328"/>
        <v>3188.7442461377723</v>
      </c>
      <c r="O2933" s="4">
        <f t="shared" si="329"/>
        <v>8.0547758043340743</v>
      </c>
      <c r="P2933" s="14">
        <f>+AVERAGEIF($C$15:C2933,"&lt;&gt;",$B$15:B2933)</f>
        <v>8.1630578512396692</v>
      </c>
    </row>
    <row r="2934" spans="1:16" x14ac:dyDescent="0.25">
      <c r="A2934" s="1">
        <v>44573</v>
      </c>
      <c r="B2934" s="14">
        <v>9.9149999999999991</v>
      </c>
      <c r="G2934">
        <f t="shared" si="325"/>
        <v>32518.114770555636</v>
      </c>
      <c r="H2934">
        <f t="shared" si="326"/>
        <v>31616.399200455868</v>
      </c>
      <c r="I2934" s="5">
        <f t="shared" si="324"/>
        <v>0</v>
      </c>
      <c r="J2934" s="6">
        <f>+H2934+SUM($B$4:$B$5)-SUM($F$15:F2934)</f>
        <v>32331.779200455847</v>
      </c>
      <c r="K2934" s="10">
        <f t="shared" si="327"/>
        <v>8.8554170772223717E-3</v>
      </c>
      <c r="L2934" s="10">
        <f>+H2934/SUM($F$15:F2934)-1</f>
        <v>0.2309467377931167</v>
      </c>
      <c r="M2934" s="14">
        <f t="shared" si="330"/>
        <v>0</v>
      </c>
      <c r="N2934" s="14">
        <f t="shared" si="328"/>
        <v>3188.7442461377723</v>
      </c>
      <c r="O2934" s="4">
        <f t="shared" si="329"/>
        <v>8.0547758043340743</v>
      </c>
      <c r="P2934" s="14">
        <f>+AVERAGEIF($C$15:C2934,"&lt;&gt;",$B$15:B2934)</f>
        <v>8.1630578512396692</v>
      </c>
    </row>
    <row r="2935" spans="1:16" x14ac:dyDescent="0.25">
      <c r="A2935" s="1">
        <v>44574</v>
      </c>
      <c r="B2935" s="14">
        <v>9.859</v>
      </c>
      <c r="G2935">
        <f t="shared" si="325"/>
        <v>32334.452195956434</v>
      </c>
      <c r="H2935">
        <f t="shared" si="326"/>
        <v>31437.829522672157</v>
      </c>
      <c r="I2935" s="5">
        <f t="shared" si="324"/>
        <v>0</v>
      </c>
      <c r="J2935" s="6">
        <f>+H2935+SUM($B$4:$B$5)-SUM($F$15:F2935)</f>
        <v>32153.209522672132</v>
      </c>
      <c r="K2935" s="10">
        <f t="shared" si="327"/>
        <v>-5.5230390099038074E-3</v>
      </c>
      <c r="L2935" s="10">
        <f>+H2935/SUM($F$15:F2935)-1</f>
        <v>0.22399434068606539</v>
      </c>
      <c r="M2935" s="14">
        <f t="shared" si="330"/>
        <v>0</v>
      </c>
      <c r="N2935" s="14">
        <f t="shared" si="328"/>
        <v>3188.7442461377723</v>
      </c>
      <c r="O2935" s="4">
        <f t="shared" si="329"/>
        <v>8.0547758043340743</v>
      </c>
      <c r="P2935" s="14">
        <f>+AVERAGEIF($C$15:C2935,"&lt;&gt;",$B$15:B2935)</f>
        <v>8.1630578512396692</v>
      </c>
    </row>
    <row r="2936" spans="1:16" x14ac:dyDescent="0.25">
      <c r="A2936" s="1">
        <v>44575</v>
      </c>
      <c r="B2936" s="14">
        <v>9.8339999999999996</v>
      </c>
      <c r="G2936">
        <f t="shared" si="325"/>
        <v>32252.459975153219</v>
      </c>
      <c r="H2936">
        <f t="shared" si="326"/>
        <v>31358.110916518712</v>
      </c>
      <c r="I2936" s="5">
        <f t="shared" si="324"/>
        <v>0</v>
      </c>
      <c r="J2936" s="6">
        <f>+H2936+SUM($B$4:$B$5)-SUM($F$15:F2936)</f>
        <v>32073.490916518687</v>
      </c>
      <c r="K2936" s="10">
        <f t="shared" si="327"/>
        <v>-2.479335883941336E-3</v>
      </c>
      <c r="L2936" s="10">
        <f>+H2936/SUM($F$15:F2936)-1</f>
        <v>0.22089059197756034</v>
      </c>
      <c r="M2936" s="14">
        <f t="shared" si="330"/>
        <v>0</v>
      </c>
      <c r="N2936" s="14">
        <f t="shared" si="328"/>
        <v>3188.7442461377723</v>
      </c>
      <c r="O2936" s="4">
        <f t="shared" si="329"/>
        <v>8.0547758043340743</v>
      </c>
      <c r="P2936" s="14">
        <f>+AVERAGEIF($C$15:C2936,"&lt;&gt;",$B$15:B2936)</f>
        <v>8.1630578512396692</v>
      </c>
    </row>
    <row r="2937" spans="1:16" x14ac:dyDescent="0.25">
      <c r="A2937" s="1">
        <v>44578</v>
      </c>
      <c r="B2937" s="14">
        <v>9.8249999999999993</v>
      </c>
      <c r="G2937">
        <f t="shared" si="325"/>
        <v>32222.942775664062</v>
      </c>
      <c r="H2937">
        <f t="shared" si="326"/>
        <v>31329.412218303474</v>
      </c>
      <c r="I2937" s="5">
        <f t="shared" si="324"/>
        <v>0</v>
      </c>
      <c r="J2937" s="6">
        <f>+H2937+SUM($B$4:$B$5)-SUM($F$15:F2937)</f>
        <v>32044.792218303457</v>
      </c>
      <c r="K2937" s="10">
        <f t="shared" si="327"/>
        <v>-8.94779376835797E-4</v>
      </c>
      <c r="L2937" s="10">
        <f>+H2937/SUM($F$15:F2937)-1</f>
        <v>0.21977324244249852</v>
      </c>
      <c r="M2937" s="14">
        <f t="shared" si="330"/>
        <v>0</v>
      </c>
      <c r="N2937" s="14">
        <f t="shared" si="328"/>
        <v>3188.7442461377723</v>
      </c>
      <c r="O2937" s="4">
        <f t="shared" si="329"/>
        <v>8.0547758043340743</v>
      </c>
      <c r="P2937" s="14">
        <f>+AVERAGEIF($C$15:C2937,"&lt;&gt;",$B$15:B2937)</f>
        <v>8.1630578512396692</v>
      </c>
    </row>
    <row r="2938" spans="1:16" x14ac:dyDescent="0.25">
      <c r="A2938" s="1">
        <v>44579</v>
      </c>
      <c r="B2938" s="14">
        <v>9.7870000000000008</v>
      </c>
      <c r="G2938">
        <f t="shared" si="325"/>
        <v>32098.314600043177</v>
      </c>
      <c r="H2938">
        <f t="shared" si="326"/>
        <v>31208.239936950242</v>
      </c>
      <c r="I2938" s="5">
        <f t="shared" si="324"/>
        <v>0</v>
      </c>
      <c r="J2938" s="6">
        <f>+H2938+SUM($B$4:$B$5)-SUM($F$15:F2938)</f>
        <v>31923.619936950217</v>
      </c>
      <c r="K2938" s="10">
        <f t="shared" si="327"/>
        <v>-3.781340834659197E-3</v>
      </c>
      <c r="L2938" s="10">
        <f>+H2938/SUM($F$15:F2938)-1</f>
        <v>0.21505554440557106</v>
      </c>
      <c r="M2938" s="14">
        <f t="shared" si="330"/>
        <v>0</v>
      </c>
      <c r="N2938" s="14">
        <f t="shared" si="328"/>
        <v>3188.7442461377723</v>
      </c>
      <c r="O2938" s="4">
        <f t="shared" si="329"/>
        <v>8.0547758043340743</v>
      </c>
      <c r="P2938" s="14">
        <f>+AVERAGEIF($C$15:C2938,"&lt;&gt;",$B$15:B2938)</f>
        <v>8.1630578512396692</v>
      </c>
    </row>
    <row r="2939" spans="1:16" x14ac:dyDescent="0.25">
      <c r="A2939" s="1">
        <v>44580</v>
      </c>
      <c r="B2939" s="14">
        <v>9.77</v>
      </c>
      <c r="G2939">
        <f t="shared" si="325"/>
        <v>32042.559889896987</v>
      </c>
      <c r="H2939">
        <f t="shared" si="326"/>
        <v>31154.031284765897</v>
      </c>
      <c r="I2939" s="5">
        <f t="shared" si="324"/>
        <v>0</v>
      </c>
      <c r="J2939" s="6">
        <f>+H2939+SUM($B$4:$B$5)-SUM($F$15:F2939)</f>
        <v>31869.411284765873</v>
      </c>
      <c r="K2939" s="10">
        <f t="shared" si="327"/>
        <v>-1.6980734732279235E-3</v>
      </c>
      <c r="L2939" s="10">
        <f>+H2939/SUM($F$15:F2939)-1</f>
        <v>0.21294499528378741</v>
      </c>
      <c r="M2939" s="14">
        <f t="shared" si="330"/>
        <v>0</v>
      </c>
      <c r="N2939" s="14">
        <f t="shared" si="328"/>
        <v>3188.7442461377723</v>
      </c>
      <c r="O2939" s="4">
        <f t="shared" si="329"/>
        <v>8.0547758043340743</v>
      </c>
      <c r="P2939" s="14">
        <f>+AVERAGEIF($C$15:C2939,"&lt;&gt;",$B$15:B2939)</f>
        <v>8.1630578512396692</v>
      </c>
    </row>
    <row r="2940" spans="1:16" x14ac:dyDescent="0.25">
      <c r="A2940" s="1">
        <v>44581</v>
      </c>
      <c r="B2940" s="14">
        <v>9.84</v>
      </c>
      <c r="G2940">
        <f t="shared" si="325"/>
        <v>32272.138108145999</v>
      </c>
      <c r="H2940">
        <f t="shared" si="326"/>
        <v>31377.243381995544</v>
      </c>
      <c r="I2940" s="5">
        <f t="shared" si="324"/>
        <v>0</v>
      </c>
      <c r="J2940" s="6">
        <f>+H2940+SUM($B$4:$B$5)-SUM($F$15:F2940)</f>
        <v>32092.623381995527</v>
      </c>
      <c r="K2940" s="10">
        <f t="shared" si="327"/>
        <v>7.003960482205418E-3</v>
      </c>
      <c r="L2940" s="10">
        <f>+H2940/SUM($F$15:F2940)-1</f>
        <v>0.22163549166760177</v>
      </c>
      <c r="M2940" s="14">
        <f t="shared" si="330"/>
        <v>0</v>
      </c>
      <c r="N2940" s="14">
        <f t="shared" si="328"/>
        <v>3188.7442461377723</v>
      </c>
      <c r="O2940" s="4">
        <f t="shared" si="329"/>
        <v>8.0547758043340743</v>
      </c>
      <c r="P2940" s="14">
        <f>+AVERAGEIF($C$15:C2940,"&lt;&gt;",$B$15:B2940)</f>
        <v>8.1630578512396692</v>
      </c>
    </row>
    <row r="2941" spans="1:16" x14ac:dyDescent="0.25">
      <c r="A2941" s="1">
        <v>44582</v>
      </c>
      <c r="B2941" s="14">
        <v>9.7899999999999991</v>
      </c>
      <c r="G2941">
        <f t="shared" si="325"/>
        <v>32108.153666539565</v>
      </c>
      <c r="H2941">
        <f t="shared" si="326"/>
        <v>31217.806169688654</v>
      </c>
      <c r="I2941" s="5">
        <f t="shared" si="324"/>
        <v>0</v>
      </c>
      <c r="J2941" s="6">
        <f>+H2941+SUM($B$4:$B$5)-SUM($F$15:F2941)</f>
        <v>31933.186169688637</v>
      </c>
      <c r="K2941" s="10">
        <f t="shared" si="327"/>
        <v>-4.9680330089916236E-3</v>
      </c>
      <c r="L2941" s="10">
        <f>+H2941/SUM($F$15:F2941)-1</f>
        <v>0.21542799425059167</v>
      </c>
      <c r="M2941" s="14">
        <f t="shared" si="330"/>
        <v>0</v>
      </c>
      <c r="N2941" s="14">
        <f t="shared" si="328"/>
        <v>3188.7442461377723</v>
      </c>
      <c r="O2941" s="4">
        <f t="shared" si="329"/>
        <v>8.0547758043340743</v>
      </c>
      <c r="P2941" s="14">
        <f>+AVERAGEIF($C$15:C2941,"&lt;&gt;",$B$15:B2941)</f>
        <v>8.1630578512396692</v>
      </c>
    </row>
    <row r="2942" spans="1:16" x14ac:dyDescent="0.25">
      <c r="A2942" s="1">
        <v>44585</v>
      </c>
      <c r="B2942" s="14">
        <v>9.6980000000000004</v>
      </c>
      <c r="G2942">
        <f t="shared" si="325"/>
        <v>31806.422293983731</v>
      </c>
      <c r="H2942">
        <f t="shared" si="326"/>
        <v>30924.441699043986</v>
      </c>
      <c r="I2942" s="5">
        <f t="shared" si="324"/>
        <v>0</v>
      </c>
      <c r="J2942" s="6">
        <f>+H2942+SUM($B$4:$B$5)-SUM($F$15:F2942)</f>
        <v>31639.821699043965</v>
      </c>
      <c r="K2942" s="10">
        <f t="shared" si="327"/>
        <v>-9.1868211673514777E-3</v>
      </c>
      <c r="L2942" s="10">
        <f>+H2942/SUM($F$15:F2942)-1</f>
        <v>0.20400619900329309</v>
      </c>
      <c r="M2942" s="14">
        <f t="shared" si="330"/>
        <v>0</v>
      </c>
      <c r="N2942" s="14">
        <f t="shared" si="328"/>
        <v>3188.7442461377723</v>
      </c>
      <c r="O2942" s="4">
        <f t="shared" si="329"/>
        <v>8.0547758043340743</v>
      </c>
      <c r="P2942" s="14">
        <f>+AVERAGEIF($C$15:C2942,"&lt;&gt;",$B$15:B2942)</f>
        <v>8.1630578512396692</v>
      </c>
    </row>
    <row r="2943" spans="1:16" x14ac:dyDescent="0.25">
      <c r="A2943" s="1">
        <v>44586</v>
      </c>
      <c r="B2943" s="14">
        <v>9.6370000000000005</v>
      </c>
      <c r="G2943">
        <f t="shared" si="325"/>
        <v>31606.361275223884</v>
      </c>
      <c r="H2943">
        <f t="shared" si="326"/>
        <v>30729.928300029584</v>
      </c>
      <c r="I2943" s="5">
        <f t="shared" si="324"/>
        <v>0</v>
      </c>
      <c r="J2943" s="6">
        <f>+H2943+SUM($B$4:$B$5)-SUM($F$15:F2943)</f>
        <v>31445.308300029563</v>
      </c>
      <c r="K2943" s="10">
        <f t="shared" si="327"/>
        <v>-6.1477400493783474E-3</v>
      </c>
      <c r="L2943" s="10">
        <f>+H2943/SUM($F$15:F2943)-1</f>
        <v>0.19643305215454077</v>
      </c>
      <c r="M2943" s="14">
        <f t="shared" si="330"/>
        <v>0</v>
      </c>
      <c r="N2943" s="14">
        <f t="shared" si="328"/>
        <v>3188.7442461377723</v>
      </c>
      <c r="O2943" s="4">
        <f t="shared" si="329"/>
        <v>8.0547758043340743</v>
      </c>
      <c r="P2943" s="14">
        <f>+AVERAGEIF($C$15:C2943,"&lt;&gt;",$B$15:B2943)</f>
        <v>8.1630578512396692</v>
      </c>
    </row>
    <row r="2944" spans="1:16" x14ac:dyDescent="0.25">
      <c r="A2944" s="1">
        <v>44587</v>
      </c>
      <c r="B2944" s="14">
        <v>9.6379999999999999</v>
      </c>
      <c r="G2944">
        <f t="shared" si="325"/>
        <v>31609.640964056012</v>
      </c>
      <c r="H2944">
        <f t="shared" si="326"/>
        <v>30733.117044275721</v>
      </c>
      <c r="I2944" s="5">
        <f t="shared" si="324"/>
        <v>0</v>
      </c>
      <c r="J2944" s="6">
        <f>+H2944+SUM($B$4:$B$5)-SUM($F$15:F2944)</f>
        <v>31448.4970442757</v>
      </c>
      <c r="K2944" s="10">
        <f t="shared" si="327"/>
        <v>1.014060417443563E-4</v>
      </c>
      <c r="L2944" s="10">
        <f>+H2944/SUM($F$15:F2944)-1</f>
        <v>0.19655720210288097</v>
      </c>
      <c r="M2944" s="14">
        <f t="shared" si="330"/>
        <v>0</v>
      </c>
      <c r="N2944" s="14">
        <f t="shared" si="328"/>
        <v>3188.7442461377723</v>
      </c>
      <c r="O2944" s="4">
        <f t="shared" si="329"/>
        <v>8.0547758043340743</v>
      </c>
      <c r="P2944" s="14">
        <f>+AVERAGEIF($C$15:C2944,"&lt;&gt;",$B$15:B2944)</f>
        <v>8.1630578512396692</v>
      </c>
    </row>
    <row r="2945" spans="1:16" x14ac:dyDescent="0.25">
      <c r="A2945" s="1">
        <v>44588</v>
      </c>
      <c r="B2945" s="14">
        <v>9.609</v>
      </c>
      <c r="G2945">
        <f t="shared" si="325"/>
        <v>31514.529987924281</v>
      </c>
      <c r="H2945">
        <f t="shared" si="326"/>
        <v>30640.643461137726</v>
      </c>
      <c r="I2945" s="5">
        <f t="shared" si="324"/>
        <v>0</v>
      </c>
      <c r="J2945" s="6">
        <f>+H2945+SUM($B$4:$B$5)-SUM($F$15:F2945)</f>
        <v>31356.023461137705</v>
      </c>
      <c r="K2945" s="10">
        <f t="shared" si="327"/>
        <v>-2.9404770284507942E-3</v>
      </c>
      <c r="L2945" s="10">
        <f>+H2945/SUM($F$15:F2945)-1</f>
        <v>0.19295685360101489</v>
      </c>
      <c r="M2945" s="14">
        <f t="shared" si="330"/>
        <v>0</v>
      </c>
      <c r="N2945" s="14">
        <f t="shared" si="328"/>
        <v>3188.7442461377723</v>
      </c>
      <c r="O2945" s="4">
        <f t="shared" si="329"/>
        <v>8.0547758043340743</v>
      </c>
      <c r="P2945" s="14">
        <f>+AVERAGEIF($C$15:C2945,"&lt;&gt;",$B$15:B2945)</f>
        <v>8.1630578512396692</v>
      </c>
    </row>
    <row r="2946" spans="1:16" x14ac:dyDescent="0.25">
      <c r="A2946" s="1">
        <v>44589</v>
      </c>
      <c r="B2946" s="14">
        <v>9.6039999999999992</v>
      </c>
      <c r="G2946">
        <f t="shared" si="325"/>
        <v>31498.131543763633</v>
      </c>
      <c r="H2946">
        <f t="shared" si="326"/>
        <v>30624.699739907035</v>
      </c>
      <c r="I2946" s="5">
        <f t="shared" si="324"/>
        <v>0</v>
      </c>
      <c r="J2946" s="6">
        <f>+H2946+SUM($B$4:$B$5)-SUM($F$15:F2946)</f>
        <v>31340.079739907018</v>
      </c>
      <c r="K2946" s="10">
        <f t="shared" si="327"/>
        <v>-5.0847395399000739E-4</v>
      </c>
      <c r="L2946" s="10">
        <f>+H2946/SUM($F$15:F2946)-1</f>
        <v>0.19233610385931388</v>
      </c>
      <c r="M2946" s="14">
        <f t="shared" si="330"/>
        <v>0</v>
      </c>
      <c r="N2946" s="14">
        <f t="shared" si="328"/>
        <v>3188.7442461377723</v>
      </c>
      <c r="O2946" s="4">
        <f t="shared" si="329"/>
        <v>8.0547758043340743</v>
      </c>
      <c r="P2946" s="14">
        <f>+AVERAGEIF($C$15:C2946,"&lt;&gt;",$B$15:B2946)</f>
        <v>8.1630578512396692</v>
      </c>
    </row>
    <row r="2947" spans="1:16" x14ac:dyDescent="0.25">
      <c r="A2947" s="1">
        <v>44592</v>
      </c>
      <c r="B2947" s="14">
        <v>9.6839999999999993</v>
      </c>
      <c r="G2947">
        <f t="shared" si="325"/>
        <v>31760.506650333926</v>
      </c>
      <c r="H2947">
        <f t="shared" si="326"/>
        <v>30879.799279598057</v>
      </c>
      <c r="I2947" s="5">
        <f t="shared" si="324"/>
        <v>0</v>
      </c>
      <c r="J2947" s="6">
        <f>+H2947+SUM($B$4:$B$5)-SUM($F$15:F2947)</f>
        <v>31595.179279598033</v>
      </c>
      <c r="K2947" s="10">
        <f t="shared" si="327"/>
        <v>8.1397221005210518E-3</v>
      </c>
      <c r="L2947" s="10">
        <f>+H2947/SUM($F$15:F2947)-1</f>
        <v>0.20226809972653026</v>
      </c>
      <c r="M2947" s="14">
        <f t="shared" si="330"/>
        <v>0</v>
      </c>
      <c r="N2947" s="14">
        <f t="shared" si="328"/>
        <v>3188.7442461377723</v>
      </c>
      <c r="O2947" s="4">
        <f t="shared" si="329"/>
        <v>8.0547758043340743</v>
      </c>
      <c r="P2947" s="14">
        <f>+AVERAGEIF($C$15:C2947,"&lt;&gt;",$B$15:B2947)</f>
        <v>8.1630578512396692</v>
      </c>
    </row>
    <row r="2948" spans="1:16" x14ac:dyDescent="0.25">
      <c r="A2948" s="1">
        <v>44593</v>
      </c>
      <c r="B2948" s="14">
        <v>9.6980000000000004</v>
      </c>
      <c r="G2948">
        <f t="shared" si="325"/>
        <v>31806.422293983731</v>
      </c>
      <c r="H2948">
        <f t="shared" si="326"/>
        <v>30924.44169904399</v>
      </c>
      <c r="I2948" s="5">
        <f t="shared" si="324"/>
        <v>0</v>
      </c>
      <c r="J2948" s="6">
        <f>+H2948+SUM($B$4:$B$5)-SUM($F$15:F2948)</f>
        <v>31639.821699043972</v>
      </c>
      <c r="K2948" s="10">
        <f t="shared" si="327"/>
        <v>1.4129503444459957E-3</v>
      </c>
      <c r="L2948" s="10">
        <f>+H2948/SUM($F$15:F2948)-1</f>
        <v>0.20400619900329309</v>
      </c>
      <c r="M2948" s="14">
        <f t="shared" si="330"/>
        <v>0</v>
      </c>
      <c r="N2948" s="14">
        <f t="shared" si="328"/>
        <v>3188.7442461377723</v>
      </c>
      <c r="O2948" s="4">
        <f t="shared" si="329"/>
        <v>8.0547758043340743</v>
      </c>
      <c r="P2948" s="14">
        <f>+AVERAGEIF($C$15:C2948,"&lt;&gt;",$B$15:B2948)</f>
        <v>8.1630578512396692</v>
      </c>
    </row>
    <row r="2949" spans="1:16" x14ac:dyDescent="0.25">
      <c r="A2949" s="1">
        <v>44594</v>
      </c>
      <c r="B2949" s="14">
        <v>9.6649999999999991</v>
      </c>
      <c r="G2949">
        <f t="shared" si="325"/>
        <v>31698.19256252348</v>
      </c>
      <c r="H2949">
        <f t="shared" si="326"/>
        <v>30819.213138921437</v>
      </c>
      <c r="I2949" s="5">
        <f t="shared" si="324"/>
        <v>0</v>
      </c>
      <c r="J2949" s="6">
        <f>+H2949+SUM($B$4:$B$5)-SUM($F$15:F2949)</f>
        <v>31534.593138921413</v>
      </c>
      <c r="K2949" s="10">
        <f t="shared" si="327"/>
        <v>-3.3258265840903078E-3</v>
      </c>
      <c r="L2949" s="10">
        <f>+H2949/SUM($F$15:F2949)-1</f>
        <v>0.1999092507080662</v>
      </c>
      <c r="M2949" s="14">
        <f t="shared" si="330"/>
        <v>0</v>
      </c>
      <c r="N2949" s="14">
        <f t="shared" si="328"/>
        <v>3188.7442461377723</v>
      </c>
      <c r="O2949" s="4">
        <f t="shared" si="329"/>
        <v>8.0547758043340743</v>
      </c>
      <c r="P2949" s="14">
        <f>+AVERAGEIF($C$15:C2949,"&lt;&gt;",$B$15:B2949)</f>
        <v>8.1630578512396692</v>
      </c>
    </row>
    <row r="2950" spans="1:16" x14ac:dyDescent="0.25">
      <c r="A2950" s="1">
        <v>44595</v>
      </c>
      <c r="B2950" s="14">
        <v>9.5530000000000008</v>
      </c>
      <c r="G2950">
        <f t="shared" si="325"/>
        <v>31330.867413325075</v>
      </c>
      <c r="H2950">
        <f t="shared" si="326"/>
        <v>30462.073783354012</v>
      </c>
      <c r="I2950" s="5">
        <f t="shared" si="324"/>
        <v>0</v>
      </c>
      <c r="J2950" s="6">
        <f>+H2950+SUM($B$4:$B$5)-SUM($F$15:F2950)</f>
        <v>31177.453783353991</v>
      </c>
      <c r="K2950" s="10">
        <f t="shared" si="327"/>
        <v>-1.1325319911187459E-2</v>
      </c>
      <c r="L2950" s="10">
        <f>+H2950/SUM($F$15:F2950)-1</f>
        <v>0.18600445649396358</v>
      </c>
      <c r="M2950" s="14">
        <f t="shared" si="330"/>
        <v>0</v>
      </c>
      <c r="N2950" s="14">
        <f t="shared" si="328"/>
        <v>3188.7442461377723</v>
      </c>
      <c r="O2950" s="4">
        <f t="shared" si="329"/>
        <v>8.0547758043340743</v>
      </c>
      <c r="P2950" s="14">
        <f>+AVERAGEIF($C$15:C2950,"&lt;&gt;",$B$15:B2950)</f>
        <v>8.1630578512396692</v>
      </c>
    </row>
    <row r="2951" spans="1:16" x14ac:dyDescent="0.25">
      <c r="A2951" s="1">
        <v>44596</v>
      </c>
      <c r="B2951" s="14">
        <v>9.6080000000000005</v>
      </c>
      <c r="G2951">
        <f t="shared" si="325"/>
        <v>31511.250299092149</v>
      </c>
      <c r="H2951">
        <f t="shared" si="326"/>
        <v>30637.454716891589</v>
      </c>
      <c r="I2951" s="5">
        <f t="shared" si="324"/>
        <v>0</v>
      </c>
      <c r="J2951" s="6">
        <f>+H2951+SUM($B$4:$B$5)-SUM($F$15:F2951)</f>
        <v>31352.834716891568</v>
      </c>
      <c r="K2951" s="10">
        <f t="shared" si="327"/>
        <v>5.6252487697123765E-3</v>
      </c>
      <c r="L2951" s="10">
        <f>+H2951/SUM($F$15:F2951)-1</f>
        <v>0.19283270365267469</v>
      </c>
      <c r="M2951" s="14">
        <f t="shared" si="330"/>
        <v>0</v>
      </c>
      <c r="N2951" s="14">
        <f t="shared" si="328"/>
        <v>3188.7442461377723</v>
      </c>
      <c r="O2951" s="4">
        <f t="shared" si="329"/>
        <v>8.0547758043340743</v>
      </c>
      <c r="P2951" s="14">
        <f>+AVERAGEIF($C$15:C2951,"&lt;&gt;",$B$15:B2951)</f>
        <v>8.1630578512396692</v>
      </c>
    </row>
    <row r="2952" spans="1:16" x14ac:dyDescent="0.25">
      <c r="A2952" s="1">
        <v>44599</v>
      </c>
      <c r="B2952" s="14">
        <v>9.6069999999999993</v>
      </c>
      <c r="G2952">
        <f t="shared" si="325"/>
        <v>31507.970610260014</v>
      </c>
      <c r="H2952">
        <f t="shared" si="326"/>
        <v>30634.265972645448</v>
      </c>
      <c r="I2952" s="5">
        <f t="shared" si="324"/>
        <v>0</v>
      </c>
      <c r="J2952" s="6">
        <f>+H2952+SUM($B$4:$B$5)-SUM($F$15:F2952)</f>
        <v>31349.645972645423</v>
      </c>
      <c r="K2952" s="10">
        <f t="shared" si="327"/>
        <v>-1.017051336805741E-4</v>
      </c>
      <c r="L2952" s="10">
        <f>+H2952/SUM($F$15:F2952)-1</f>
        <v>0.19270855370433448</v>
      </c>
      <c r="M2952" s="14">
        <f t="shared" si="330"/>
        <v>0</v>
      </c>
      <c r="N2952" s="14">
        <f t="shared" si="328"/>
        <v>3188.7442461377723</v>
      </c>
      <c r="O2952" s="4">
        <f t="shared" si="329"/>
        <v>8.0547758043340743</v>
      </c>
      <c r="P2952" s="14">
        <f>+AVERAGEIF($C$15:C2952,"&lt;&gt;",$B$15:B2952)</f>
        <v>8.1630578512396692</v>
      </c>
    </row>
    <row r="2953" spans="1:16" x14ac:dyDescent="0.25">
      <c r="A2953" s="1">
        <v>44600</v>
      </c>
      <c r="B2953" s="14">
        <v>9.65</v>
      </c>
      <c r="G2953">
        <f t="shared" si="325"/>
        <v>31648.997230041547</v>
      </c>
      <c r="H2953">
        <f t="shared" si="326"/>
        <v>30771.381975229375</v>
      </c>
      <c r="I2953" s="5">
        <f t="shared" si="324"/>
        <v>0</v>
      </c>
      <c r="J2953" s="6">
        <f>+H2953+SUM($B$4:$B$5)-SUM($F$15:F2953)</f>
        <v>31486.761975229358</v>
      </c>
      <c r="K2953" s="10">
        <f t="shared" si="327"/>
        <v>4.3737655826665556E-3</v>
      </c>
      <c r="L2953" s="10">
        <f>+H2953/SUM($F$15:F2953)-1</f>
        <v>0.19804700148296339</v>
      </c>
      <c r="M2953" s="14">
        <f t="shared" si="330"/>
        <v>0</v>
      </c>
      <c r="N2953" s="14">
        <f t="shared" si="328"/>
        <v>3188.7442461377723</v>
      </c>
      <c r="O2953" s="4">
        <f t="shared" si="329"/>
        <v>8.0547758043340743</v>
      </c>
      <c r="P2953" s="14">
        <f>+AVERAGEIF($C$15:C2953,"&lt;&gt;",$B$15:B2953)</f>
        <v>8.1630578512396692</v>
      </c>
    </row>
    <row r="2954" spans="1:16" x14ac:dyDescent="0.25">
      <c r="A2954" s="1">
        <v>44601</v>
      </c>
      <c r="B2954" s="14">
        <v>9.7829999999999995</v>
      </c>
      <c r="G2954">
        <f t="shared" si="325"/>
        <v>32085.195844714657</v>
      </c>
      <c r="H2954">
        <f t="shared" si="326"/>
        <v>31195.484959965695</v>
      </c>
      <c r="I2954" s="5">
        <f t="shared" si="324"/>
        <v>0</v>
      </c>
      <c r="J2954" s="6">
        <f>+H2954+SUM($B$4:$B$5)-SUM($F$15:F2954)</f>
        <v>31910.864959965675</v>
      </c>
      <c r="K2954" s="10">
        <f t="shared" si="327"/>
        <v>1.3469247332258627E-2</v>
      </c>
      <c r="L2954" s="10">
        <f>+H2954/SUM($F$15:F2954)-1</f>
        <v>0.21455894461221026</v>
      </c>
      <c r="M2954" s="14">
        <f t="shared" si="330"/>
        <v>0</v>
      </c>
      <c r="N2954" s="14">
        <f t="shared" si="328"/>
        <v>3188.7442461377723</v>
      </c>
      <c r="O2954" s="4">
        <f t="shared" si="329"/>
        <v>8.0547758043340743</v>
      </c>
      <c r="P2954" s="14">
        <f>+AVERAGEIF($C$15:C2954,"&lt;&gt;",$B$15:B2954)</f>
        <v>8.1630578512396692</v>
      </c>
    </row>
    <row r="2955" spans="1:16" x14ac:dyDescent="0.25">
      <c r="A2955" s="1">
        <v>44602</v>
      </c>
      <c r="B2955" s="14">
        <v>9.8249999999999993</v>
      </c>
      <c r="G2955">
        <f t="shared" si="325"/>
        <v>32222.942775664062</v>
      </c>
      <c r="H2955">
        <f t="shared" si="326"/>
        <v>31329.412218303481</v>
      </c>
      <c r="I2955" s="5">
        <f t="shared" si="324"/>
        <v>0</v>
      </c>
      <c r="J2955" s="6">
        <f>+H2955+SUM($B$4:$B$5)-SUM($F$15:F2955)</f>
        <v>32044.792218303457</v>
      </c>
      <c r="K2955" s="10">
        <f t="shared" si="327"/>
        <v>4.1969172100413399E-3</v>
      </c>
      <c r="L2955" s="10">
        <f>+H2955/SUM($F$15:F2955)-1</f>
        <v>0.21977324244249896</v>
      </c>
      <c r="M2955" s="14">
        <f t="shared" si="330"/>
        <v>0</v>
      </c>
      <c r="N2955" s="14">
        <f t="shared" si="328"/>
        <v>3188.7442461377723</v>
      </c>
      <c r="O2955" s="4">
        <f t="shared" si="329"/>
        <v>8.0547758043340743</v>
      </c>
      <c r="P2955" s="14">
        <f>+AVERAGEIF($C$15:C2955,"&lt;&gt;",$B$15:B2955)</f>
        <v>8.1630578512396692</v>
      </c>
    </row>
    <row r="2956" spans="1:16" x14ac:dyDescent="0.25">
      <c r="A2956" s="1">
        <v>44603</v>
      </c>
      <c r="B2956" s="14">
        <v>9.8239999999999998</v>
      </c>
      <c r="G2956">
        <f t="shared" si="325"/>
        <v>32219.663086831933</v>
      </c>
      <c r="H2956">
        <f t="shared" si="326"/>
        <v>31326.223474057344</v>
      </c>
      <c r="I2956" s="5">
        <f t="shared" si="324"/>
        <v>0</v>
      </c>
      <c r="J2956" s="6">
        <f>+H2956+SUM($B$4:$B$5)-SUM($F$15:F2956)</f>
        <v>32041.603474057327</v>
      </c>
      <c r="K2956" s="10">
        <f t="shared" si="327"/>
        <v>-9.9508969332862129E-5</v>
      </c>
      <c r="L2956" s="10">
        <f>+H2956/SUM($F$15:F2956)-1</f>
        <v>0.21964909249415876</v>
      </c>
      <c r="M2956" s="14">
        <f t="shared" si="330"/>
        <v>0</v>
      </c>
      <c r="N2956" s="14">
        <f t="shared" si="328"/>
        <v>3188.7442461377723</v>
      </c>
      <c r="O2956" s="4">
        <f t="shared" si="329"/>
        <v>8.0547758043340743</v>
      </c>
      <c r="P2956" s="14">
        <f>+AVERAGEIF($C$15:C2956,"&lt;&gt;",$B$15:B2956)</f>
        <v>8.1630578512396692</v>
      </c>
    </row>
    <row r="2957" spans="1:16" x14ac:dyDescent="0.25">
      <c r="A2957" s="1">
        <v>44606</v>
      </c>
      <c r="B2957" s="14">
        <v>9.7629999999999999</v>
      </c>
      <c r="G2957">
        <f t="shared" si="325"/>
        <v>32019.602068072083</v>
      </c>
      <c r="H2957">
        <f t="shared" si="326"/>
        <v>31131.710075042942</v>
      </c>
      <c r="I2957" s="5">
        <f t="shared" si="324"/>
        <v>0</v>
      </c>
      <c r="J2957" s="6">
        <f>+H2957+SUM($B$4:$B$5)-SUM($F$15:F2957)</f>
        <v>31847.090075042917</v>
      </c>
      <c r="K2957" s="10">
        <f t="shared" si="327"/>
        <v>-6.0706512135667579E-3</v>
      </c>
      <c r="L2957" s="10">
        <f>+H2957/SUM($F$15:F2957)-1</f>
        <v>0.21207594564540644</v>
      </c>
      <c r="M2957" s="14">
        <f t="shared" si="330"/>
        <v>0</v>
      </c>
      <c r="N2957" s="14">
        <f t="shared" si="328"/>
        <v>3188.7442461377723</v>
      </c>
      <c r="O2957" s="4">
        <f t="shared" si="329"/>
        <v>8.0547758043340743</v>
      </c>
      <c r="P2957" s="14">
        <f>+AVERAGEIF($C$15:C2957,"&lt;&gt;",$B$15:B2957)</f>
        <v>8.1630578512396692</v>
      </c>
    </row>
    <row r="2958" spans="1:16" x14ac:dyDescent="0.25">
      <c r="A2958" s="1">
        <v>44607</v>
      </c>
      <c r="B2958" s="14">
        <v>9.7899999999999991</v>
      </c>
      <c r="G2958">
        <f t="shared" si="325"/>
        <v>32108.153666539558</v>
      </c>
      <c r="H2958">
        <f t="shared" si="326"/>
        <v>31217.806169688662</v>
      </c>
      <c r="I2958" s="5">
        <f t="shared" si="324"/>
        <v>0</v>
      </c>
      <c r="J2958" s="6">
        <f>+H2958+SUM($B$4:$B$5)-SUM($F$15:F2958)</f>
        <v>31933.186169688637</v>
      </c>
      <c r="K2958" s="10">
        <f t="shared" si="327"/>
        <v>2.7034210800058744E-3</v>
      </c>
      <c r="L2958" s="10">
        <f>+H2958/SUM($F$15:F2958)-1</f>
        <v>0.21542799425059189</v>
      </c>
      <c r="M2958" s="14">
        <f t="shared" si="330"/>
        <v>0</v>
      </c>
      <c r="N2958" s="14">
        <f t="shared" si="328"/>
        <v>3188.7442461377723</v>
      </c>
      <c r="O2958" s="4">
        <f t="shared" si="329"/>
        <v>8.0547758043340743</v>
      </c>
      <c r="P2958" s="14">
        <f>+AVERAGEIF($C$15:C2958,"&lt;&gt;",$B$15:B2958)</f>
        <v>8.1630578512396692</v>
      </c>
    </row>
    <row r="2959" spans="1:16" x14ac:dyDescent="0.25">
      <c r="A2959" s="1">
        <v>44608</v>
      </c>
      <c r="B2959" s="14">
        <v>9.8620000000000001</v>
      </c>
      <c r="G2959">
        <f t="shared" si="325"/>
        <v>32344.291262452825</v>
      </c>
      <c r="H2959">
        <f t="shared" si="326"/>
        <v>31447.395755410584</v>
      </c>
      <c r="I2959" s="5">
        <f t="shared" si="324"/>
        <v>0</v>
      </c>
      <c r="J2959" s="6">
        <f>+H2959+SUM($B$4:$B$5)-SUM($F$15:F2959)</f>
        <v>32162.775755410566</v>
      </c>
      <c r="K2959" s="10">
        <f t="shared" si="327"/>
        <v>7.1896861309710403E-3</v>
      </c>
      <c r="L2959" s="10">
        <f>+H2959/SUM($F$15:F2959)-1</f>
        <v>0.22436679053108666</v>
      </c>
      <c r="M2959" s="14">
        <f t="shared" si="330"/>
        <v>0</v>
      </c>
      <c r="N2959" s="14">
        <f t="shared" si="328"/>
        <v>3188.7442461377723</v>
      </c>
      <c r="O2959" s="4">
        <f t="shared" si="329"/>
        <v>8.0547758043340743</v>
      </c>
      <c r="P2959" s="14">
        <f>+AVERAGEIF($C$15:C2959,"&lt;&gt;",$B$15:B2959)</f>
        <v>8.1630578512396692</v>
      </c>
    </row>
    <row r="2960" spans="1:16" x14ac:dyDescent="0.25">
      <c r="A2960" s="1">
        <v>44609</v>
      </c>
      <c r="B2960" s="14">
        <v>9.8390000000000004</v>
      </c>
      <c r="G2960">
        <f t="shared" si="325"/>
        <v>32268.858419313867</v>
      </c>
      <c r="H2960">
        <f t="shared" si="326"/>
        <v>31374.054637749417</v>
      </c>
      <c r="I2960" s="5">
        <f t="shared" ref="I2960:I3023" si="331">+C2960*(MAX($A:$A)-A2960)</f>
        <v>0</v>
      </c>
      <c r="J2960" s="6">
        <f>+H2960+SUM($B$4:$B$5)-SUM($F$15:F2960)</f>
        <v>32089.434637749397</v>
      </c>
      <c r="K2960" s="10">
        <f t="shared" si="327"/>
        <v>-2.2803105745259344E-3</v>
      </c>
      <c r="L2960" s="10">
        <f>+H2960/SUM($F$15:F2960)-1</f>
        <v>0.22151134171926201</v>
      </c>
      <c r="M2960" s="14">
        <f t="shared" si="330"/>
        <v>0</v>
      </c>
      <c r="N2960" s="14">
        <f t="shared" si="328"/>
        <v>3188.7442461377723</v>
      </c>
      <c r="O2960" s="4">
        <f t="shared" si="329"/>
        <v>8.0547758043340743</v>
      </c>
      <c r="P2960" s="14">
        <f>+AVERAGEIF($C$15:C2960,"&lt;&gt;",$B$15:B2960)</f>
        <v>8.1630578512396692</v>
      </c>
    </row>
    <row r="2961" spans="1:16" x14ac:dyDescent="0.25">
      <c r="A2961" s="1">
        <v>44610</v>
      </c>
      <c r="B2961" s="14">
        <v>9.7970000000000006</v>
      </c>
      <c r="G2961">
        <f t="shared" ref="G2961:G3024" si="332">+(B2961/B2960*G2960)+C2961</f>
        <v>32131.111488364462</v>
      </c>
      <c r="H2961">
        <f t="shared" ref="H2961:H3024" si="333">+(B2961/B2960*H2960)+F2961</f>
        <v>31240.127379411631</v>
      </c>
      <c r="I2961" s="5">
        <f t="shared" si="331"/>
        <v>0</v>
      </c>
      <c r="J2961" s="6">
        <f>+H2961+SUM($B$4:$B$5)-SUM($F$15:F2961)</f>
        <v>31955.507379411607</v>
      </c>
      <c r="K2961" s="10">
        <f t="shared" ref="K2961:K3024" si="334">+J2961/J2960-1</f>
        <v>-4.1735624154699558E-3</v>
      </c>
      <c r="L2961" s="10">
        <f>+H2961/SUM($F$15:F2961)-1</f>
        <v>0.21629704388897353</v>
      </c>
      <c r="M2961" s="14">
        <f t="shared" si="330"/>
        <v>0</v>
      </c>
      <c r="N2961" s="14">
        <f t="shared" ref="N2961:N3024" si="335">+M2961+N2960</f>
        <v>3188.7442461377723</v>
      </c>
      <c r="O2961" s="4">
        <f t="shared" ref="O2961:O3024" si="336">((O2960*N2960)+(B2961*M2961))/N2961</f>
        <v>8.0547758043340743</v>
      </c>
      <c r="P2961" s="14">
        <f>+AVERAGEIF($C$15:C2961,"&lt;&gt;",$B$15:B2961)</f>
        <v>8.1630578512396692</v>
      </c>
    </row>
    <row r="2962" spans="1:16" x14ac:dyDescent="0.25">
      <c r="A2962" s="1">
        <v>44613</v>
      </c>
      <c r="B2962" s="14">
        <v>9.7319999999999993</v>
      </c>
      <c r="G2962">
        <f t="shared" si="332"/>
        <v>31917.931714276096</v>
      </c>
      <c r="H2962">
        <f t="shared" si="333"/>
        <v>31032.859003412672</v>
      </c>
      <c r="I2962" s="5">
        <f t="shared" si="331"/>
        <v>0</v>
      </c>
      <c r="J2962" s="6">
        <f>+H2962+SUM($B$4:$B$5)-SUM($F$15:F2962)</f>
        <v>31748.239003412647</v>
      </c>
      <c r="K2962" s="10">
        <f t="shared" si="334"/>
        <v>-6.4861550636025056E-3</v>
      </c>
      <c r="L2962" s="10">
        <f>+H2962/SUM($F$15:F2962)-1</f>
        <v>0.20822729724685995</v>
      </c>
      <c r="M2962" s="14">
        <f t="shared" si="330"/>
        <v>0</v>
      </c>
      <c r="N2962" s="14">
        <f t="shared" si="335"/>
        <v>3188.7442461377723</v>
      </c>
      <c r="O2962" s="4">
        <f t="shared" si="336"/>
        <v>8.0547758043340743</v>
      </c>
      <c r="P2962" s="14">
        <f>+AVERAGEIF($C$15:C2962,"&lt;&gt;",$B$15:B2962)</f>
        <v>8.1630578512396692</v>
      </c>
    </row>
    <row r="2963" spans="1:16" x14ac:dyDescent="0.25">
      <c r="A2963" s="1">
        <v>44614</v>
      </c>
      <c r="B2963" s="14">
        <v>9.6479999999999997</v>
      </c>
      <c r="G2963">
        <f t="shared" si="332"/>
        <v>31642.43785237729</v>
      </c>
      <c r="H2963">
        <f t="shared" si="333"/>
        <v>30765.004486737103</v>
      </c>
      <c r="I2963" s="5">
        <f t="shared" si="331"/>
        <v>0</v>
      </c>
      <c r="J2963" s="6">
        <f>+H2963+SUM($B$4:$B$5)-SUM($F$15:F2963)</f>
        <v>31480.384486737083</v>
      </c>
      <c r="K2963" s="10">
        <f t="shared" si="334"/>
        <v>-8.4368306741917642E-3</v>
      </c>
      <c r="L2963" s="10">
        <f>+H2963/SUM($F$15:F2963)-1</f>
        <v>0.19779870158628299</v>
      </c>
      <c r="M2963" s="14">
        <f t="shared" ref="M2963:M3026" si="337">+F2963/B2963</f>
        <v>0</v>
      </c>
      <c r="N2963" s="14">
        <f t="shared" si="335"/>
        <v>3188.7442461377723</v>
      </c>
      <c r="O2963" s="4">
        <f t="shared" si="336"/>
        <v>8.0547758043340743</v>
      </c>
      <c r="P2963" s="14">
        <f>+AVERAGEIF($C$15:C2963,"&lt;&gt;",$B$15:B2963)</f>
        <v>8.1630578512396692</v>
      </c>
    </row>
    <row r="2964" spans="1:16" x14ac:dyDescent="0.25">
      <c r="A2964" s="1">
        <v>44615</v>
      </c>
      <c r="B2964" s="14">
        <v>9.6229999999999993</v>
      </c>
      <c r="G2964">
        <f t="shared" si="332"/>
        <v>31560.445631574072</v>
      </c>
      <c r="H2964">
        <f t="shared" si="333"/>
        <v>30685.285880583659</v>
      </c>
      <c r="I2964" s="5">
        <f t="shared" si="331"/>
        <v>0</v>
      </c>
      <c r="J2964" s="6">
        <f>+H2964+SUM($B$4:$B$5)-SUM($F$15:F2964)</f>
        <v>31400.665880583638</v>
      </c>
      <c r="K2964" s="10">
        <f t="shared" si="334"/>
        <v>-2.5323263185375033E-3</v>
      </c>
      <c r="L2964" s="10">
        <f>+H2964/SUM($F$15:F2964)-1</f>
        <v>0.19469495287777794</v>
      </c>
      <c r="M2964" s="14">
        <f t="shared" si="337"/>
        <v>0</v>
      </c>
      <c r="N2964" s="14">
        <f t="shared" si="335"/>
        <v>3188.7442461377723</v>
      </c>
      <c r="O2964" s="4">
        <f t="shared" si="336"/>
        <v>8.0547758043340743</v>
      </c>
      <c r="P2964" s="14">
        <f>+AVERAGEIF($C$15:C2964,"&lt;&gt;",$B$15:B2964)</f>
        <v>8.1630578512396692</v>
      </c>
    </row>
    <row r="2965" spans="1:16" x14ac:dyDescent="0.25">
      <c r="A2965" s="1">
        <v>44616</v>
      </c>
      <c r="B2965" s="14">
        <v>9.5009999999999994</v>
      </c>
      <c r="G2965">
        <f t="shared" si="332"/>
        <v>31160.323594054375</v>
      </c>
      <c r="H2965">
        <f t="shared" si="333"/>
        <v>30296.25908255485</v>
      </c>
      <c r="I2965" s="5">
        <f t="shared" si="331"/>
        <v>0</v>
      </c>
      <c r="J2965" s="6">
        <f>+H2965+SUM($B$4:$B$5)-SUM($F$15:F2965)</f>
        <v>31011.639082554833</v>
      </c>
      <c r="K2965" s="10">
        <f t="shared" si="334"/>
        <v>-1.2389125743647256E-2</v>
      </c>
      <c r="L2965" s="10">
        <f>+H2965/SUM($F$15:F2965)-1</f>
        <v>0.17954865918027307</v>
      </c>
      <c r="M2965" s="14">
        <f t="shared" si="337"/>
        <v>0</v>
      </c>
      <c r="N2965" s="14">
        <f t="shared" si="335"/>
        <v>3188.7442461377723</v>
      </c>
      <c r="O2965" s="4">
        <f t="shared" si="336"/>
        <v>8.0547758043340743</v>
      </c>
      <c r="P2965" s="14">
        <f>+AVERAGEIF($C$15:C2965,"&lt;&gt;",$B$15:B2965)</f>
        <v>8.1630578512396692</v>
      </c>
    </row>
    <row r="2966" spans="1:16" x14ac:dyDescent="0.25">
      <c r="A2966" s="1">
        <v>44617</v>
      </c>
      <c r="B2966" s="14">
        <v>9.4879999999999995</v>
      </c>
      <c r="G2966">
        <f t="shared" si="332"/>
        <v>31117.687639236701</v>
      </c>
      <c r="H2966">
        <f t="shared" si="333"/>
        <v>30254.805407355059</v>
      </c>
      <c r="I2966" s="5">
        <f t="shared" si="331"/>
        <v>0</v>
      </c>
      <c r="J2966" s="6">
        <f>+H2966+SUM($B$4:$B$5)-SUM($F$15:F2966)</f>
        <v>30970.185407355038</v>
      </c>
      <c r="K2966" s="10">
        <f t="shared" si="334"/>
        <v>-1.3367134542434655E-3</v>
      </c>
      <c r="L2966" s="10">
        <f>+H2966/SUM($F$15:F2966)-1</f>
        <v>0.17793470985185045</v>
      </c>
      <c r="M2966" s="14">
        <f t="shared" si="337"/>
        <v>0</v>
      </c>
      <c r="N2966" s="14">
        <f t="shared" si="335"/>
        <v>3188.7442461377723</v>
      </c>
      <c r="O2966" s="4">
        <f t="shared" si="336"/>
        <v>8.0547758043340743</v>
      </c>
      <c r="P2966" s="14">
        <f>+AVERAGEIF($C$15:C2966,"&lt;&gt;",$B$15:B2966)</f>
        <v>8.1630578512396692</v>
      </c>
    </row>
    <row r="2967" spans="1:16" x14ac:dyDescent="0.25">
      <c r="A2967" s="1">
        <v>44620</v>
      </c>
      <c r="B2967" s="14">
        <v>9.4550000000000001</v>
      </c>
      <c r="G2967">
        <f t="shared" si="332"/>
        <v>31009.457907776457</v>
      </c>
      <c r="H2967">
        <f t="shared" si="333"/>
        <v>30149.576847232514</v>
      </c>
      <c r="I2967" s="5">
        <f t="shared" si="331"/>
        <v>0</v>
      </c>
      <c r="J2967" s="6">
        <f>+H2967+SUM($B$4:$B$5)-SUM($F$15:F2967)</f>
        <v>30864.956847232494</v>
      </c>
      <c r="K2967" s="10">
        <f t="shared" si="334"/>
        <v>-3.3977374929616833E-3</v>
      </c>
      <c r="L2967" s="10">
        <f>+H2967/SUM($F$15:F2967)-1</f>
        <v>0.17383776155662378</v>
      </c>
      <c r="M2967" s="14">
        <f t="shared" si="337"/>
        <v>0</v>
      </c>
      <c r="N2967" s="14">
        <f t="shared" si="335"/>
        <v>3188.7442461377723</v>
      </c>
      <c r="O2967" s="4">
        <f t="shared" si="336"/>
        <v>8.0547758043340743</v>
      </c>
      <c r="P2967" s="14">
        <f>+AVERAGEIF($C$15:C2967,"&lt;&gt;",$B$15:B2967)</f>
        <v>8.1630578512396692</v>
      </c>
    </row>
    <row r="2968" spans="1:16" x14ac:dyDescent="0.25">
      <c r="A2968" s="1">
        <v>44621</v>
      </c>
      <c r="B2968" s="14">
        <v>9.4819999999999993</v>
      </c>
      <c r="G2968">
        <f t="shared" si="332"/>
        <v>31098.009506243929</v>
      </c>
      <c r="H2968">
        <f t="shared" si="333"/>
        <v>30235.672941878231</v>
      </c>
      <c r="I2968" s="5">
        <f t="shared" si="331"/>
        <v>0</v>
      </c>
      <c r="J2968" s="6">
        <f>+H2968+SUM($B$4:$B$5)-SUM($F$15:F2968)</f>
        <v>30951.052941878213</v>
      </c>
      <c r="K2968" s="10">
        <f t="shared" si="334"/>
        <v>2.7894448410168415E-3</v>
      </c>
      <c r="L2968" s="10">
        <f>+H2968/SUM($F$15:F2968)-1</f>
        <v>0.17718981016180924</v>
      </c>
      <c r="M2968" s="14">
        <f t="shared" si="337"/>
        <v>0</v>
      </c>
      <c r="N2968" s="14">
        <f t="shared" si="335"/>
        <v>3188.7442461377723</v>
      </c>
      <c r="O2968" s="4">
        <f t="shared" si="336"/>
        <v>8.0547758043340743</v>
      </c>
      <c r="P2968" s="14">
        <f>+AVERAGEIF($C$15:C2968,"&lt;&gt;",$B$15:B2968)</f>
        <v>8.1630578512396692</v>
      </c>
    </row>
    <row r="2969" spans="1:16" x14ac:dyDescent="0.25">
      <c r="A2969" s="1">
        <v>44622</v>
      </c>
      <c r="B2969" s="14">
        <v>9.4890000000000008</v>
      </c>
      <c r="G2969">
        <f t="shared" si="332"/>
        <v>31120.967328068833</v>
      </c>
      <c r="H2969">
        <f t="shared" si="333"/>
        <v>30257.994151601197</v>
      </c>
      <c r="I2969" s="5">
        <f t="shared" si="331"/>
        <v>0</v>
      </c>
      <c r="J2969" s="6">
        <f>+H2969+SUM($B$4:$B$5)-SUM($F$15:F2969)</f>
        <v>30973.374151601176</v>
      </c>
      <c r="K2969" s="10">
        <f t="shared" si="334"/>
        <v>7.2117771776225581E-4</v>
      </c>
      <c r="L2969" s="10">
        <f>+H2969/SUM($F$15:F2969)-1</f>
        <v>0.17805885980019065</v>
      </c>
      <c r="M2969" s="14">
        <f t="shared" si="337"/>
        <v>0</v>
      </c>
      <c r="N2969" s="14">
        <f t="shared" si="335"/>
        <v>3188.7442461377723</v>
      </c>
      <c r="O2969" s="4">
        <f t="shared" si="336"/>
        <v>8.0547758043340743</v>
      </c>
      <c r="P2969" s="14">
        <f>+AVERAGEIF($C$15:C2969,"&lt;&gt;",$B$15:B2969)</f>
        <v>8.1630578512396692</v>
      </c>
    </row>
    <row r="2970" spans="1:16" x14ac:dyDescent="0.25">
      <c r="A2970" s="1">
        <v>44623</v>
      </c>
      <c r="B2970" s="14">
        <v>9.4830000000000005</v>
      </c>
      <c r="G2970">
        <f t="shared" si="332"/>
        <v>31101.28919507606</v>
      </c>
      <c r="H2970">
        <f t="shared" si="333"/>
        <v>30238.861686124372</v>
      </c>
      <c r="I2970" s="5">
        <f t="shared" si="331"/>
        <v>0</v>
      </c>
      <c r="J2970" s="6">
        <f>+H2970+SUM($B$4:$B$5)-SUM($F$15:F2970)</f>
        <v>30954.241686124351</v>
      </c>
      <c r="K2970" s="10">
        <f t="shared" si="334"/>
        <v>-6.1770685309192608E-4</v>
      </c>
      <c r="L2970" s="10">
        <f>+H2970/SUM($F$15:F2970)-1</f>
        <v>0.17731396011014944</v>
      </c>
      <c r="M2970" s="14">
        <f t="shared" si="337"/>
        <v>0</v>
      </c>
      <c r="N2970" s="14">
        <f t="shared" si="335"/>
        <v>3188.7442461377723</v>
      </c>
      <c r="O2970" s="4">
        <f t="shared" si="336"/>
        <v>8.0547758043340743</v>
      </c>
      <c r="P2970" s="14">
        <f>+AVERAGEIF($C$15:C2970,"&lt;&gt;",$B$15:B2970)</f>
        <v>8.1630578512396692</v>
      </c>
    </row>
    <row r="2971" spans="1:16" x14ac:dyDescent="0.25">
      <c r="A2971" s="1">
        <v>44624</v>
      </c>
      <c r="B2971" s="14">
        <v>9.4060000000000006</v>
      </c>
      <c r="G2971">
        <f t="shared" si="332"/>
        <v>30848.753155002156</v>
      </c>
      <c r="H2971">
        <f t="shared" si="333"/>
        <v>29993.328379171766</v>
      </c>
      <c r="I2971" s="5">
        <f t="shared" si="331"/>
        <v>0</v>
      </c>
      <c r="J2971" s="6">
        <f>+H2971+SUM($B$4:$B$5)-SUM($F$15:F2971)</f>
        <v>30708.708379171749</v>
      </c>
      <c r="K2971" s="10">
        <f t="shared" si="334"/>
        <v>-7.932137683820728E-3</v>
      </c>
      <c r="L2971" s="10">
        <f>+H2971/SUM($F$15:F2971)-1</f>
        <v>0.16775441408795388</v>
      </c>
      <c r="M2971" s="14">
        <f t="shared" si="337"/>
        <v>0</v>
      </c>
      <c r="N2971" s="14">
        <f t="shared" si="335"/>
        <v>3188.7442461377723</v>
      </c>
      <c r="O2971" s="4">
        <f t="shared" si="336"/>
        <v>8.0547758043340743</v>
      </c>
      <c r="P2971" s="14">
        <f>+AVERAGEIF($C$15:C2971,"&lt;&gt;",$B$15:B2971)</f>
        <v>8.1630578512396692</v>
      </c>
    </row>
    <row r="2972" spans="1:16" x14ac:dyDescent="0.25">
      <c r="A2972" s="1">
        <v>44627</v>
      </c>
      <c r="B2972" s="14">
        <v>9.1549999999999994</v>
      </c>
      <c r="G2972">
        <f t="shared" si="332"/>
        <v>30025.551258137857</v>
      </c>
      <c r="H2972">
        <f t="shared" si="333"/>
        <v>29192.953573391183</v>
      </c>
      <c r="I2972" s="5">
        <f t="shared" si="331"/>
        <v>0</v>
      </c>
      <c r="J2972" s="6">
        <f>+H2972+SUM($B$4:$B$5)-SUM($F$15:F2972)</f>
        <v>29908.333573391163</v>
      </c>
      <c r="K2972" s="10">
        <f t="shared" si="334"/>
        <v>-2.6063447407102314E-2</v>
      </c>
      <c r="L2972" s="10">
        <f>+H2972/SUM($F$15:F2972)-1</f>
        <v>0.13659277705456252</v>
      </c>
      <c r="M2972" s="14">
        <f t="shared" si="337"/>
        <v>0</v>
      </c>
      <c r="N2972" s="14">
        <f t="shared" si="335"/>
        <v>3188.7442461377723</v>
      </c>
      <c r="O2972" s="4">
        <f t="shared" si="336"/>
        <v>8.0547758043340743</v>
      </c>
      <c r="P2972" s="14">
        <f>+AVERAGEIF($C$15:C2972,"&lt;&gt;",$B$15:B2972)</f>
        <v>8.1630578512396692</v>
      </c>
    </row>
    <row r="2973" spans="1:16" x14ac:dyDescent="0.25">
      <c r="A2973" s="1">
        <v>44628</v>
      </c>
      <c r="B2973" s="14">
        <v>9.0269999999999992</v>
      </c>
      <c r="G2973">
        <f t="shared" si="332"/>
        <v>29605.751087625387</v>
      </c>
      <c r="H2973">
        <f t="shared" si="333"/>
        <v>28784.79430988555</v>
      </c>
      <c r="I2973" s="5">
        <f t="shared" si="331"/>
        <v>0</v>
      </c>
      <c r="J2973" s="6">
        <f>+H2973+SUM($B$4:$B$5)-SUM($F$15:F2973)</f>
        <v>29500.174309885526</v>
      </c>
      <c r="K2973" s="10">
        <f t="shared" si="334"/>
        <v>-1.3647007865017491E-2</v>
      </c>
      <c r="L2973" s="10">
        <f>+H2973/SUM($F$15:F2973)-1</f>
        <v>0.12070158366701667</v>
      </c>
      <c r="M2973" s="14">
        <f t="shared" si="337"/>
        <v>0</v>
      </c>
      <c r="N2973" s="14">
        <f t="shared" si="335"/>
        <v>3188.7442461377723</v>
      </c>
      <c r="O2973" s="4">
        <f t="shared" si="336"/>
        <v>8.0547758043340743</v>
      </c>
      <c r="P2973" s="14">
        <f>+AVERAGEIF($C$15:C2973,"&lt;&gt;",$B$15:B2973)</f>
        <v>8.1630578512396692</v>
      </c>
    </row>
    <row r="2974" spans="1:16" x14ac:dyDescent="0.25">
      <c r="A2974" s="1">
        <v>44629</v>
      </c>
      <c r="B2974" s="14">
        <v>9.0060000000000002</v>
      </c>
      <c r="G2974">
        <f t="shared" si="332"/>
        <v>29536.877622150689</v>
      </c>
      <c r="H2974">
        <f t="shared" si="333"/>
        <v>28717.830680716663</v>
      </c>
      <c r="I2974" s="5">
        <f t="shared" si="331"/>
        <v>0</v>
      </c>
      <c r="J2974" s="6">
        <f>+H2974+SUM($B$4:$B$5)-SUM($F$15:F2974)</f>
        <v>29433.210680716646</v>
      </c>
      <c r="K2974" s="10">
        <f t="shared" si="334"/>
        <v>-2.2699401185043433E-3</v>
      </c>
      <c r="L2974" s="10">
        <f>+H2974/SUM($F$15:F2974)-1</f>
        <v>0.11809443475187242</v>
      </c>
      <c r="M2974" s="14">
        <f t="shared" si="337"/>
        <v>0</v>
      </c>
      <c r="N2974" s="14">
        <f t="shared" si="335"/>
        <v>3188.7442461377723</v>
      </c>
      <c r="O2974" s="4">
        <f t="shared" si="336"/>
        <v>8.0547758043340743</v>
      </c>
      <c r="P2974" s="14">
        <f>+AVERAGEIF($C$15:C2974,"&lt;&gt;",$B$15:B2974)</f>
        <v>8.1630578512396692</v>
      </c>
    </row>
    <row r="2975" spans="1:16" x14ac:dyDescent="0.25">
      <c r="A2975" s="1">
        <v>44630</v>
      </c>
      <c r="B2975" s="14">
        <v>9.0749999999999993</v>
      </c>
      <c r="G2975">
        <f t="shared" si="332"/>
        <v>29763.176151567564</v>
      </c>
      <c r="H2975">
        <f t="shared" si="333"/>
        <v>28937.854033700165</v>
      </c>
      <c r="I2975" s="5">
        <f t="shared" si="331"/>
        <v>0</v>
      </c>
      <c r="J2975" s="6">
        <f>+H2975+SUM($B$4:$B$5)-SUM($F$15:F2975)</f>
        <v>29653.234033700141</v>
      </c>
      <c r="K2975" s="10">
        <f t="shared" si="334"/>
        <v>7.4753432566445621E-3</v>
      </c>
      <c r="L2975" s="10">
        <f>+H2975/SUM($F$15:F2975)-1</f>
        <v>0.12666078118734636</v>
      </c>
      <c r="M2975" s="14">
        <f t="shared" si="337"/>
        <v>0</v>
      </c>
      <c r="N2975" s="14">
        <f t="shared" si="335"/>
        <v>3188.7442461377723</v>
      </c>
      <c r="O2975" s="4">
        <f t="shared" si="336"/>
        <v>8.0547758043340743</v>
      </c>
      <c r="P2975" s="14">
        <f>+AVERAGEIF($C$15:C2975,"&lt;&gt;",$B$15:B2975)</f>
        <v>8.1630578512396692</v>
      </c>
    </row>
    <row r="2976" spans="1:16" x14ac:dyDescent="0.25">
      <c r="A2976" s="1">
        <v>44631</v>
      </c>
      <c r="B2976" s="14">
        <v>8.9860000000000007</v>
      </c>
      <c r="G2976">
        <f t="shared" si="332"/>
        <v>29471.283845508118</v>
      </c>
      <c r="H2976">
        <f t="shared" si="333"/>
        <v>28654.055795793909</v>
      </c>
      <c r="I2976" s="5">
        <f t="shared" si="331"/>
        <v>0</v>
      </c>
      <c r="J2976" s="6">
        <f>+H2976+SUM($B$4:$B$5)-SUM($F$15:F2976)</f>
        <v>29369.435795793888</v>
      </c>
      <c r="K2976" s="10">
        <f t="shared" si="334"/>
        <v>-9.5705661508529438E-3</v>
      </c>
      <c r="L2976" s="10">
        <f>+H2976/SUM($F$15:F2976)-1</f>
        <v>0.11561143578506838</v>
      </c>
      <c r="M2976" s="14">
        <f t="shared" si="337"/>
        <v>0</v>
      </c>
      <c r="N2976" s="14">
        <f t="shared" si="335"/>
        <v>3188.7442461377723</v>
      </c>
      <c r="O2976" s="4">
        <f t="shared" si="336"/>
        <v>8.0547758043340743</v>
      </c>
      <c r="P2976" s="14">
        <f>+AVERAGEIF($C$15:C2976,"&lt;&gt;",$B$15:B2976)</f>
        <v>8.1630578512396692</v>
      </c>
    </row>
    <row r="2977" spans="1:16" x14ac:dyDescent="0.25">
      <c r="A2977" s="1">
        <v>44634</v>
      </c>
      <c r="B2977" s="14">
        <v>8.7620000000000005</v>
      </c>
      <c r="G2977">
        <f t="shared" si="332"/>
        <v>28736.633547111298</v>
      </c>
      <c r="H2977">
        <f t="shared" si="333"/>
        <v>27939.77708465905</v>
      </c>
      <c r="I2977" s="5">
        <f t="shared" si="331"/>
        <v>0</v>
      </c>
      <c r="J2977" s="6">
        <f>+H2977+SUM($B$4:$B$5)-SUM($F$15:F2977)</f>
        <v>28655.157084659029</v>
      </c>
      <c r="K2977" s="10">
        <f t="shared" si="334"/>
        <v>-2.4320477795394146E-2</v>
      </c>
      <c r="L2977" s="10">
        <f>+H2977/SUM($F$15:F2977)-1</f>
        <v>8.7801847356862917E-2</v>
      </c>
      <c r="M2977" s="14">
        <f t="shared" si="337"/>
        <v>0</v>
      </c>
      <c r="N2977" s="14">
        <f t="shared" si="335"/>
        <v>3188.7442461377723</v>
      </c>
      <c r="O2977" s="4">
        <f t="shared" si="336"/>
        <v>8.0547758043340743</v>
      </c>
      <c r="P2977" s="14">
        <f>+AVERAGEIF($C$15:C2977,"&lt;&gt;",$B$15:B2977)</f>
        <v>8.1630578512396692</v>
      </c>
    </row>
    <row r="2978" spans="1:16" x14ac:dyDescent="0.25">
      <c r="A2978" s="1">
        <v>44635</v>
      </c>
      <c r="B2978" s="14">
        <v>8.5410000000000004</v>
      </c>
      <c r="G2978">
        <f t="shared" si="332"/>
        <v>28011.822315210862</v>
      </c>
      <c r="H2978">
        <f t="shared" si="333"/>
        <v>27235.064606262604</v>
      </c>
      <c r="I2978" s="5">
        <f t="shared" si="331"/>
        <v>0</v>
      </c>
      <c r="J2978" s="6">
        <f>+H2978+SUM($B$4:$B$5)-SUM($F$15:F2978)</f>
        <v>27950.444606262583</v>
      </c>
      <c r="K2978" s="10">
        <f t="shared" si="334"/>
        <v>-2.4592867396065476E-2</v>
      </c>
      <c r="L2978" s="10">
        <f>+H2978/SUM($F$15:F2978)-1</f>
        <v>6.0364708773677833E-2</v>
      </c>
      <c r="M2978" s="14">
        <f t="shared" si="337"/>
        <v>0</v>
      </c>
      <c r="N2978" s="14">
        <f t="shared" si="335"/>
        <v>3188.7442461377723</v>
      </c>
      <c r="O2978" s="4">
        <f t="shared" si="336"/>
        <v>8.0547758043340743</v>
      </c>
      <c r="P2978" s="14">
        <f>+AVERAGEIF($C$15:C2978,"&lt;&gt;",$B$15:B2978)</f>
        <v>8.1630578512396692</v>
      </c>
    </row>
    <row r="2979" spans="1:16" x14ac:dyDescent="0.25">
      <c r="A2979" s="1">
        <v>44636</v>
      </c>
      <c r="B2979" s="14">
        <v>8.9030000000000005</v>
      </c>
      <c r="G2979">
        <f t="shared" si="332"/>
        <v>29199.069672441437</v>
      </c>
      <c r="H2979">
        <f t="shared" si="333"/>
        <v>28389.390023364474</v>
      </c>
      <c r="I2979" s="5">
        <f t="shared" si="331"/>
        <v>0</v>
      </c>
      <c r="J2979" s="6">
        <f>+H2979+SUM($B$4:$B$5)-SUM($F$15:F2979)</f>
        <v>29104.770023364454</v>
      </c>
      <c r="K2979" s="10">
        <f t="shared" si="334"/>
        <v>4.1299000189901625E-2</v>
      </c>
      <c r="L2979" s="10">
        <f>+H2979/SUM($F$15:F2979)-1</f>
        <v>0.10530699007283162</v>
      </c>
      <c r="M2979" s="14">
        <f t="shared" si="337"/>
        <v>0</v>
      </c>
      <c r="N2979" s="14">
        <f t="shared" si="335"/>
        <v>3188.7442461377723</v>
      </c>
      <c r="O2979" s="4">
        <f t="shared" si="336"/>
        <v>8.0547758043340743</v>
      </c>
      <c r="P2979" s="14">
        <f>+AVERAGEIF($C$15:C2979,"&lt;&gt;",$B$15:B2979)</f>
        <v>8.1630578512396692</v>
      </c>
    </row>
    <row r="2980" spans="1:16" x14ac:dyDescent="0.25">
      <c r="A2980" s="1">
        <v>44641</v>
      </c>
      <c r="B2980" s="14">
        <v>9.1750000000000007</v>
      </c>
      <c r="G2980">
        <f t="shared" si="332"/>
        <v>30091.145034780431</v>
      </c>
      <c r="H2980">
        <f t="shared" si="333"/>
        <v>29256.728458313944</v>
      </c>
      <c r="I2980" s="5">
        <f t="shared" si="331"/>
        <v>0</v>
      </c>
      <c r="J2980" s="6">
        <f>+H2980+SUM($B$4:$B$5)-SUM($F$15:F2980)</f>
        <v>29972.10845831392</v>
      </c>
      <c r="K2980" s="10">
        <f t="shared" si="334"/>
        <v>2.9800559642051638E-2</v>
      </c>
      <c r="L2980" s="10">
        <f>+H2980/SUM($F$15:F2980)-1</f>
        <v>0.139075776021367</v>
      </c>
      <c r="M2980" s="14">
        <f t="shared" si="337"/>
        <v>0</v>
      </c>
      <c r="N2980" s="14">
        <f t="shared" si="335"/>
        <v>3188.7442461377723</v>
      </c>
      <c r="O2980" s="4">
        <f t="shared" si="336"/>
        <v>8.0547758043340743</v>
      </c>
      <c r="P2980" s="14">
        <f>+AVERAGEIF($C$15:C2980,"&lt;&gt;",$B$15:B2980)</f>
        <v>8.1630578512396692</v>
      </c>
    </row>
    <row r="2981" spans="1:16" x14ac:dyDescent="0.25">
      <c r="A2981" s="1">
        <v>44642</v>
      </c>
      <c r="B2981" s="14">
        <v>9.3149999999999995</v>
      </c>
      <c r="G2981">
        <f t="shared" si="332"/>
        <v>30550.301471278435</v>
      </c>
      <c r="H2981">
        <f t="shared" si="333"/>
        <v>29703.152652773224</v>
      </c>
      <c r="I2981" s="5">
        <f t="shared" si="331"/>
        <v>0</v>
      </c>
      <c r="J2981" s="6">
        <f>+H2981+SUM($B$4:$B$5)-SUM($F$15:F2981)</f>
        <v>30418.5326527732</v>
      </c>
      <c r="K2981" s="10">
        <f t="shared" si="334"/>
        <v>1.4894654311029765E-2</v>
      </c>
      <c r="L2981" s="10">
        <f>+H2981/SUM($F$15:F2981)-1</f>
        <v>0.15645676878899506</v>
      </c>
      <c r="M2981" s="14">
        <f t="shared" si="337"/>
        <v>0</v>
      </c>
      <c r="N2981" s="14">
        <f t="shared" si="335"/>
        <v>3188.7442461377723</v>
      </c>
      <c r="O2981" s="4">
        <f t="shared" si="336"/>
        <v>8.0547758043340743</v>
      </c>
      <c r="P2981" s="14">
        <f>+AVERAGEIF($C$15:C2981,"&lt;&gt;",$B$15:B2981)</f>
        <v>8.1630578512396692</v>
      </c>
    </row>
    <row r="2982" spans="1:16" x14ac:dyDescent="0.25">
      <c r="A2982" s="1">
        <v>44643</v>
      </c>
      <c r="B2982" s="14">
        <v>9.359</v>
      </c>
      <c r="G2982">
        <f t="shared" si="332"/>
        <v>30694.6077798921</v>
      </c>
      <c r="H2982">
        <f t="shared" si="333"/>
        <v>29843.457399603289</v>
      </c>
      <c r="I2982" s="5">
        <f t="shared" si="331"/>
        <v>0</v>
      </c>
      <c r="J2982" s="6">
        <f>+H2982+SUM($B$4:$B$5)-SUM($F$15:F2982)</f>
        <v>30558.837399603264</v>
      </c>
      <c r="K2982" s="10">
        <f t="shared" si="334"/>
        <v>4.6124758360845952E-3</v>
      </c>
      <c r="L2982" s="10">
        <f>+H2982/SUM($F$15:F2982)-1</f>
        <v>0.16191936651596417</v>
      </c>
      <c r="M2982" s="14">
        <f t="shared" si="337"/>
        <v>0</v>
      </c>
      <c r="N2982" s="14">
        <f t="shared" si="335"/>
        <v>3188.7442461377723</v>
      </c>
      <c r="O2982" s="4">
        <f t="shared" si="336"/>
        <v>8.0547758043340743</v>
      </c>
      <c r="P2982" s="14">
        <f>+AVERAGEIF($C$15:C2982,"&lt;&gt;",$B$15:B2982)</f>
        <v>8.1630578512396692</v>
      </c>
    </row>
    <row r="2983" spans="1:16" x14ac:dyDescent="0.25">
      <c r="A2983" s="1">
        <v>44644</v>
      </c>
      <c r="B2983" s="14">
        <v>9.3539999999999992</v>
      </c>
      <c r="G2983">
        <f t="shared" si="332"/>
        <v>30678.209335731452</v>
      </c>
      <c r="H2983">
        <f t="shared" si="333"/>
        <v>29827.513678372597</v>
      </c>
      <c r="I2983" s="5">
        <f t="shared" si="331"/>
        <v>0</v>
      </c>
      <c r="J2983" s="6">
        <f>+H2983+SUM($B$4:$B$5)-SUM($F$15:F2983)</f>
        <v>30542.893678372577</v>
      </c>
      <c r="K2983" s="10">
        <f t="shared" si="334"/>
        <v>-5.21738475263267E-4</v>
      </c>
      <c r="L2983" s="10">
        <f>+H2983/SUM($F$15:F2983)-1</f>
        <v>0.16129861677426316</v>
      </c>
      <c r="M2983" s="14">
        <f t="shared" si="337"/>
        <v>0</v>
      </c>
      <c r="N2983" s="14">
        <f t="shared" si="335"/>
        <v>3188.7442461377723</v>
      </c>
      <c r="O2983" s="4">
        <f t="shared" si="336"/>
        <v>8.0547758043340743</v>
      </c>
      <c r="P2983" s="14">
        <f>+AVERAGEIF($C$15:C2983,"&lt;&gt;",$B$15:B2983)</f>
        <v>8.1630578512396692</v>
      </c>
    </row>
    <row r="2984" spans="1:16" x14ac:dyDescent="0.25">
      <c r="A2984" s="1">
        <v>44645</v>
      </c>
      <c r="B2984" s="14">
        <v>9.266</v>
      </c>
      <c r="G2984">
        <f t="shared" si="332"/>
        <v>30389.596718504134</v>
      </c>
      <c r="H2984">
        <f t="shared" si="333"/>
        <v>29546.904184712479</v>
      </c>
      <c r="I2984" s="5">
        <f t="shared" si="331"/>
        <v>0</v>
      </c>
      <c r="J2984" s="6">
        <f>+H2984+SUM($B$4:$B$5)-SUM($F$15:F2984)</f>
        <v>30262.284184712455</v>
      </c>
      <c r="K2984" s="10">
        <f t="shared" si="334"/>
        <v>-9.1873905797872357E-3</v>
      </c>
      <c r="L2984" s="10">
        <f>+H2984/SUM($F$15:F2984)-1</f>
        <v>0.15037342132032538</v>
      </c>
      <c r="M2984" s="14">
        <f t="shared" si="337"/>
        <v>0</v>
      </c>
      <c r="N2984" s="14">
        <f t="shared" si="335"/>
        <v>3188.7442461377723</v>
      </c>
      <c r="O2984" s="4">
        <f t="shared" si="336"/>
        <v>8.0547758043340743</v>
      </c>
      <c r="P2984" s="14">
        <f>+AVERAGEIF($C$15:C2984,"&lt;&gt;",$B$15:B2984)</f>
        <v>8.1630578512396692</v>
      </c>
    </row>
    <row r="2985" spans="1:16" x14ac:dyDescent="0.25">
      <c r="A2985" s="1">
        <v>44648</v>
      </c>
      <c r="B2985" s="14">
        <v>9.2739999999999991</v>
      </c>
      <c r="G2985">
        <f t="shared" si="332"/>
        <v>30415.834229161163</v>
      </c>
      <c r="H2985">
        <f t="shared" si="333"/>
        <v>29572.414138681579</v>
      </c>
      <c r="I2985" s="5">
        <f t="shared" si="331"/>
        <v>0</v>
      </c>
      <c r="J2985" s="6">
        <f>+H2985+SUM($B$4:$B$5)-SUM($F$15:F2985)</f>
        <v>30287.794138681555</v>
      </c>
      <c r="K2985" s="10">
        <f t="shared" si="334"/>
        <v>8.4296194607769159E-4</v>
      </c>
      <c r="L2985" s="10">
        <f>+H2985/SUM($F$15:F2985)-1</f>
        <v>0.151366620907047</v>
      </c>
      <c r="M2985" s="14">
        <f t="shared" si="337"/>
        <v>0</v>
      </c>
      <c r="N2985" s="14">
        <f t="shared" si="335"/>
        <v>3188.7442461377723</v>
      </c>
      <c r="O2985" s="4">
        <f t="shared" si="336"/>
        <v>8.0547758043340743</v>
      </c>
      <c r="P2985" s="14">
        <f>+AVERAGEIF($C$15:C2985,"&lt;&gt;",$B$15:B2985)</f>
        <v>8.1630578512396692</v>
      </c>
    </row>
    <row r="2986" spans="1:16" x14ac:dyDescent="0.25">
      <c r="A2986" s="1">
        <v>44649</v>
      </c>
      <c r="B2986" s="14">
        <v>9.26</v>
      </c>
      <c r="G2986">
        <f t="shared" si="332"/>
        <v>30369.918585511365</v>
      </c>
      <c r="H2986">
        <f t="shared" si="333"/>
        <v>29527.771719235654</v>
      </c>
      <c r="I2986" s="5">
        <f t="shared" si="331"/>
        <v>0</v>
      </c>
      <c r="J2986" s="6">
        <f>+H2986+SUM($B$4:$B$5)-SUM($F$15:F2986)</f>
        <v>30243.15171923563</v>
      </c>
      <c r="K2986" s="10">
        <f t="shared" si="334"/>
        <v>-1.4739409295215777E-3</v>
      </c>
      <c r="L2986" s="10">
        <f>+H2986/SUM($F$15:F2986)-1</f>
        <v>0.14962852163028417</v>
      </c>
      <c r="M2986" s="14">
        <f t="shared" si="337"/>
        <v>0</v>
      </c>
      <c r="N2986" s="14">
        <f t="shared" si="335"/>
        <v>3188.7442461377723</v>
      </c>
      <c r="O2986" s="4">
        <f t="shared" si="336"/>
        <v>8.0547758043340743</v>
      </c>
      <c r="P2986" s="14">
        <f>+AVERAGEIF($C$15:C2986,"&lt;&gt;",$B$15:B2986)</f>
        <v>8.1630578512396692</v>
      </c>
    </row>
    <row r="2987" spans="1:16" x14ac:dyDescent="0.25">
      <c r="A2987" s="1">
        <v>44650</v>
      </c>
      <c r="B2987" s="14">
        <v>9.2799999999999994</v>
      </c>
      <c r="G2987">
        <f t="shared" si="332"/>
        <v>30435.512362153935</v>
      </c>
      <c r="H2987">
        <f t="shared" si="333"/>
        <v>29591.546604158408</v>
      </c>
      <c r="I2987" s="5">
        <f t="shared" si="331"/>
        <v>0</v>
      </c>
      <c r="J2987" s="6">
        <f>+H2987+SUM($B$4:$B$5)-SUM($F$15:F2987)</f>
        <v>30306.926604158387</v>
      </c>
      <c r="K2987" s="10">
        <f t="shared" si="334"/>
        <v>2.1087380546451762E-3</v>
      </c>
      <c r="L2987" s="10">
        <f>+H2987/SUM($F$15:F2987)-1</f>
        <v>0.15211152059708821</v>
      </c>
      <c r="M2987" s="14">
        <f t="shared" si="337"/>
        <v>0</v>
      </c>
      <c r="N2987" s="14">
        <f t="shared" si="335"/>
        <v>3188.7442461377723</v>
      </c>
      <c r="O2987" s="4">
        <f t="shared" si="336"/>
        <v>8.0547758043340743</v>
      </c>
      <c r="P2987" s="14">
        <f>+AVERAGEIF($C$15:C2987,"&lt;&gt;",$B$15:B2987)</f>
        <v>8.1630578512396692</v>
      </c>
    </row>
    <row r="2988" spans="1:16" x14ac:dyDescent="0.25">
      <c r="A2988" s="1">
        <v>44651</v>
      </c>
      <c r="B2988" s="14">
        <v>9.2430000000000003</v>
      </c>
      <c r="G2988">
        <f t="shared" si="332"/>
        <v>30314.163875365179</v>
      </c>
      <c r="H2988">
        <f t="shared" si="333"/>
        <v>29473.563067051313</v>
      </c>
      <c r="I2988" s="5">
        <f t="shared" si="331"/>
        <v>0</v>
      </c>
      <c r="J2988" s="6">
        <f>+H2988+SUM($B$4:$B$5)-SUM($F$15:F2988)</f>
        <v>30188.943067051292</v>
      </c>
      <c r="K2988" s="10">
        <f t="shared" si="334"/>
        <v>-3.8929561762592879E-3</v>
      </c>
      <c r="L2988" s="10">
        <f>+H2988/SUM($F$15:F2988)-1</f>
        <v>0.14751797250850074</v>
      </c>
      <c r="M2988" s="14">
        <f t="shared" si="337"/>
        <v>0</v>
      </c>
      <c r="N2988" s="14">
        <f t="shared" si="335"/>
        <v>3188.7442461377723</v>
      </c>
      <c r="O2988" s="4">
        <f t="shared" si="336"/>
        <v>8.0547758043340743</v>
      </c>
      <c r="P2988" s="14">
        <f>+AVERAGEIF($C$15:C2988,"&lt;&gt;",$B$15:B2988)</f>
        <v>8.1630578512396692</v>
      </c>
    </row>
    <row r="2989" spans="1:16" x14ac:dyDescent="0.25">
      <c r="A2989" s="1">
        <v>44652</v>
      </c>
      <c r="B2989" s="14">
        <v>9.3450000000000006</v>
      </c>
      <c r="G2989">
        <f t="shared" si="332"/>
        <v>30648.692136242305</v>
      </c>
      <c r="H2989">
        <f t="shared" si="333"/>
        <v>29798.814980157367</v>
      </c>
      <c r="I2989" s="5">
        <f t="shared" si="331"/>
        <v>0</v>
      </c>
      <c r="J2989" s="6">
        <f>+H2989+SUM($B$4:$B$5)-SUM($F$15:F2989)</f>
        <v>30514.194980157346</v>
      </c>
      <c r="K2989" s="10">
        <f t="shared" si="334"/>
        <v>1.0773875467705141E-2</v>
      </c>
      <c r="L2989" s="10">
        <f>+H2989/SUM($F$15:F2989)-1</f>
        <v>0.16018126723920156</v>
      </c>
      <c r="M2989" s="14">
        <f t="shared" si="337"/>
        <v>0</v>
      </c>
      <c r="N2989" s="14">
        <f t="shared" si="335"/>
        <v>3188.7442461377723</v>
      </c>
      <c r="O2989" s="4">
        <f t="shared" si="336"/>
        <v>8.0547758043340743</v>
      </c>
      <c r="P2989" s="14">
        <f>+AVERAGEIF($C$15:C2989,"&lt;&gt;",$B$15:B2989)</f>
        <v>8.1630578512396692</v>
      </c>
    </row>
    <row r="2990" spans="1:16" x14ac:dyDescent="0.25">
      <c r="A2990" s="1">
        <v>44655</v>
      </c>
      <c r="B2990" s="14">
        <v>9.4960000000000004</v>
      </c>
      <c r="G2990">
        <f t="shared" si="332"/>
        <v>31143.925149893734</v>
      </c>
      <c r="H2990">
        <f t="shared" si="333"/>
        <v>30280.31536132417</v>
      </c>
      <c r="I2990" s="5">
        <f t="shared" si="331"/>
        <v>0</v>
      </c>
      <c r="J2990" s="6">
        <f>+H2990+SUM($B$4:$B$5)-SUM($F$15:F2990)</f>
        <v>30995.695361324153</v>
      </c>
      <c r="K2990" s="10">
        <f t="shared" si="334"/>
        <v>1.5779553793895396E-2</v>
      </c>
      <c r="L2990" s="10">
        <f>+H2990/SUM($F$15:F2990)-1</f>
        <v>0.17892790943857251</v>
      </c>
      <c r="M2990" s="14">
        <f t="shared" si="337"/>
        <v>0</v>
      </c>
      <c r="N2990" s="14">
        <f t="shared" si="335"/>
        <v>3188.7442461377723</v>
      </c>
      <c r="O2990" s="4">
        <f t="shared" si="336"/>
        <v>8.0547758043340743</v>
      </c>
      <c r="P2990" s="14">
        <f>+AVERAGEIF($C$15:C2990,"&lt;&gt;",$B$15:B2990)</f>
        <v>8.1630578512396692</v>
      </c>
    </row>
    <row r="2991" spans="1:16" x14ac:dyDescent="0.25">
      <c r="A2991" s="1">
        <v>44656</v>
      </c>
      <c r="B2991" s="14">
        <v>9.5109999999999992</v>
      </c>
      <c r="G2991">
        <f t="shared" si="332"/>
        <v>31193.120482375656</v>
      </c>
      <c r="H2991">
        <f t="shared" si="333"/>
        <v>30328.146525016229</v>
      </c>
      <c r="I2991" s="5">
        <f t="shared" si="331"/>
        <v>0</v>
      </c>
      <c r="J2991" s="6">
        <f>+H2991+SUM($B$4:$B$5)-SUM($F$15:F2991)</f>
        <v>31043.526525016208</v>
      </c>
      <c r="K2991" s="10">
        <f t="shared" si="334"/>
        <v>1.5431550457079002E-3</v>
      </c>
      <c r="L2991" s="10">
        <f>+H2991/SUM($F$15:F2991)-1</f>
        <v>0.18079015866367509</v>
      </c>
      <c r="M2991" s="14">
        <f t="shared" si="337"/>
        <v>0</v>
      </c>
      <c r="N2991" s="14">
        <f t="shared" si="335"/>
        <v>3188.7442461377723</v>
      </c>
      <c r="O2991" s="4">
        <f t="shared" si="336"/>
        <v>8.0547758043340743</v>
      </c>
      <c r="P2991" s="14">
        <f>+AVERAGEIF($C$15:C2991,"&lt;&gt;",$B$15:B2991)</f>
        <v>8.1630578512396692</v>
      </c>
    </row>
    <row r="2992" spans="1:16" x14ac:dyDescent="0.25">
      <c r="A2992" s="1">
        <v>44657</v>
      </c>
      <c r="B2992" s="14">
        <v>9.4039999999999999</v>
      </c>
      <c r="G2992">
        <f t="shared" si="332"/>
        <v>30842.193777337892</v>
      </c>
      <c r="H2992">
        <f t="shared" si="333"/>
        <v>29986.950890679491</v>
      </c>
      <c r="I2992" s="5">
        <f t="shared" si="331"/>
        <v>0</v>
      </c>
      <c r="J2992" s="6">
        <f>+H2992+SUM($B$4:$B$5)-SUM($F$15:F2992)</f>
        <v>30702.330890679474</v>
      </c>
      <c r="K2992" s="10">
        <f t="shared" si="334"/>
        <v>-1.0990878696136019E-2</v>
      </c>
      <c r="L2992" s="10">
        <f>+H2992/SUM($F$15:F2992)-1</f>
        <v>0.16750611419127348</v>
      </c>
      <c r="M2992" s="14">
        <f t="shared" si="337"/>
        <v>0</v>
      </c>
      <c r="N2992" s="14">
        <f t="shared" si="335"/>
        <v>3188.7442461377723</v>
      </c>
      <c r="O2992" s="4">
        <f t="shared" si="336"/>
        <v>8.0547758043340743</v>
      </c>
      <c r="P2992" s="14">
        <f>+AVERAGEIF($C$15:C2992,"&lt;&gt;",$B$15:B2992)</f>
        <v>8.1630578512396692</v>
      </c>
    </row>
    <row r="2993" spans="1:16" x14ac:dyDescent="0.25">
      <c r="A2993" s="1">
        <v>44658</v>
      </c>
      <c r="B2993" s="14">
        <v>9.2729999999999997</v>
      </c>
      <c r="G2993">
        <f t="shared" si="332"/>
        <v>30412.554540329038</v>
      </c>
      <c r="H2993">
        <f t="shared" si="333"/>
        <v>29569.225394435445</v>
      </c>
      <c r="I2993" s="5">
        <f t="shared" si="331"/>
        <v>0</v>
      </c>
      <c r="J2993" s="6">
        <f>+H2993+SUM($B$4:$B$5)-SUM($F$15:F2993)</f>
        <v>30284.605394435424</v>
      </c>
      <c r="K2993" s="10">
        <f t="shared" si="334"/>
        <v>-1.3605660681966669E-2</v>
      </c>
      <c r="L2993" s="10">
        <f>+H2993/SUM($F$15:F2993)-1</f>
        <v>0.1512424709587068</v>
      </c>
      <c r="M2993" s="14">
        <f t="shared" si="337"/>
        <v>0</v>
      </c>
      <c r="N2993" s="14">
        <f t="shared" si="335"/>
        <v>3188.7442461377723</v>
      </c>
      <c r="O2993" s="4">
        <f t="shared" si="336"/>
        <v>8.0547758043340743</v>
      </c>
      <c r="P2993" s="14">
        <f>+AVERAGEIF($C$15:C2993,"&lt;&gt;",$B$15:B2993)</f>
        <v>8.1630578512396692</v>
      </c>
    </row>
    <row r="2994" spans="1:16" x14ac:dyDescent="0.25">
      <c r="A2994" s="1">
        <v>44659</v>
      </c>
      <c r="B2994" s="14">
        <v>9.3179999999999996</v>
      </c>
      <c r="G2994">
        <f t="shared" si="332"/>
        <v>30560.140537774827</v>
      </c>
      <c r="H2994">
        <f t="shared" si="333"/>
        <v>29712.718885511644</v>
      </c>
      <c r="I2994" s="5">
        <f t="shared" si="331"/>
        <v>0</v>
      </c>
      <c r="J2994" s="6">
        <f>+H2994+SUM($B$4:$B$5)-SUM($F$15:F2994)</f>
        <v>30428.098885511619</v>
      </c>
      <c r="K2994" s="10">
        <f t="shared" si="334"/>
        <v>4.7381661146741472E-3</v>
      </c>
      <c r="L2994" s="10">
        <f>+H2994/SUM($F$15:F2994)-1</f>
        <v>0.15682921863401589</v>
      </c>
      <c r="M2994" s="14">
        <f t="shared" si="337"/>
        <v>0</v>
      </c>
      <c r="N2994" s="14">
        <f t="shared" si="335"/>
        <v>3188.7442461377723</v>
      </c>
      <c r="O2994" s="4">
        <f t="shared" si="336"/>
        <v>8.0547758043340743</v>
      </c>
      <c r="P2994" s="14">
        <f>+AVERAGEIF($C$15:C2994,"&lt;&gt;",$B$15:B2994)</f>
        <v>8.1630578512396692</v>
      </c>
    </row>
    <row r="2995" spans="1:16" x14ac:dyDescent="0.25">
      <c r="A2995" s="1">
        <v>44662</v>
      </c>
      <c r="B2995" s="14">
        <v>9.1750000000000007</v>
      </c>
      <c r="G2995">
        <f t="shared" si="332"/>
        <v>30091.145034780431</v>
      </c>
      <c r="H2995">
        <f t="shared" si="333"/>
        <v>29256.728458313948</v>
      </c>
      <c r="I2995" s="5">
        <f t="shared" si="331"/>
        <v>0</v>
      </c>
      <c r="J2995" s="6">
        <f>+H2995+SUM($B$4:$B$5)-SUM($F$15:F2995)</f>
        <v>29972.108458313927</v>
      </c>
      <c r="K2995" s="10">
        <f t="shared" si="334"/>
        <v>-1.4985833617584765E-2</v>
      </c>
      <c r="L2995" s="10">
        <f>+H2995/SUM($F$15:F2995)-1</f>
        <v>0.139075776021367</v>
      </c>
      <c r="M2995" s="14">
        <f t="shared" si="337"/>
        <v>0</v>
      </c>
      <c r="N2995" s="14">
        <f t="shared" si="335"/>
        <v>3188.7442461377723</v>
      </c>
      <c r="O2995" s="4">
        <f t="shared" si="336"/>
        <v>8.0547758043340743</v>
      </c>
      <c r="P2995" s="14">
        <f>+AVERAGEIF($C$15:C2995,"&lt;&gt;",$B$15:B2995)</f>
        <v>8.1630578512396692</v>
      </c>
    </row>
    <row r="2996" spans="1:16" x14ac:dyDescent="0.25">
      <c r="A2996" s="1">
        <v>44663</v>
      </c>
      <c r="B2996" s="14">
        <v>9.1639999999999997</v>
      </c>
      <c r="G2996">
        <f t="shared" si="332"/>
        <v>30055.068457627011</v>
      </c>
      <c r="H2996">
        <f t="shared" si="333"/>
        <v>29221.652271606428</v>
      </c>
      <c r="I2996" s="5">
        <f t="shared" si="331"/>
        <v>0</v>
      </c>
      <c r="J2996" s="6">
        <f>+H2996+SUM($B$4:$B$5)-SUM($F$15:F2996)</f>
        <v>29937.032271606407</v>
      </c>
      <c r="K2996" s="10">
        <f t="shared" si="334"/>
        <v>-1.1702942672953132E-3</v>
      </c>
      <c r="L2996" s="10">
        <f>+H2996/SUM($F$15:F2996)-1</f>
        <v>0.13771012658962456</v>
      </c>
      <c r="M2996" s="14">
        <f t="shared" si="337"/>
        <v>0</v>
      </c>
      <c r="N2996" s="14">
        <f t="shared" si="335"/>
        <v>3188.7442461377723</v>
      </c>
      <c r="O2996" s="4">
        <f t="shared" si="336"/>
        <v>8.0547758043340743</v>
      </c>
      <c r="P2996" s="14">
        <f>+AVERAGEIF($C$15:C2996,"&lt;&gt;",$B$15:B2996)</f>
        <v>8.1630578512396692</v>
      </c>
    </row>
    <row r="2997" spans="1:16" x14ac:dyDescent="0.25">
      <c r="A2997" s="1">
        <v>44664</v>
      </c>
      <c r="B2997" s="14">
        <v>9.24</v>
      </c>
      <c r="G2997">
        <f t="shared" si="332"/>
        <v>30304.324808868791</v>
      </c>
      <c r="H2997">
        <f t="shared" si="333"/>
        <v>29463.9968343129</v>
      </c>
      <c r="I2997" s="5">
        <f t="shared" si="331"/>
        <v>0</v>
      </c>
      <c r="J2997" s="6">
        <f>+H2997+SUM($B$4:$B$5)-SUM($F$15:F2997)</f>
        <v>30179.37683431288</v>
      </c>
      <c r="K2997" s="10">
        <f t="shared" si="334"/>
        <v>8.0951431827904763E-3</v>
      </c>
      <c r="L2997" s="10">
        <f>+H2997/SUM($F$15:F2997)-1</f>
        <v>0.14714552266348013</v>
      </c>
      <c r="M2997" s="14">
        <f t="shared" si="337"/>
        <v>0</v>
      </c>
      <c r="N2997" s="14">
        <f t="shared" si="335"/>
        <v>3188.7442461377723</v>
      </c>
      <c r="O2997" s="4">
        <f t="shared" si="336"/>
        <v>8.0547758043340743</v>
      </c>
      <c r="P2997" s="14">
        <f>+AVERAGEIF($C$15:C2997,"&lt;&gt;",$B$15:B2997)</f>
        <v>8.1630578512396692</v>
      </c>
    </row>
    <row r="2998" spans="1:16" x14ac:dyDescent="0.25">
      <c r="A2998" s="1">
        <v>44665</v>
      </c>
      <c r="B2998" s="14">
        <v>9.2739999999999991</v>
      </c>
      <c r="G2998">
        <f t="shared" si="332"/>
        <v>30415.834229161159</v>
      </c>
      <c r="H2998">
        <f t="shared" si="333"/>
        <v>29572.414138681579</v>
      </c>
      <c r="I2998" s="5">
        <f t="shared" si="331"/>
        <v>0</v>
      </c>
      <c r="J2998" s="6">
        <f>+H2998+SUM($B$4:$B$5)-SUM($F$15:F2998)</f>
        <v>30287.794138681555</v>
      </c>
      <c r="K2998" s="10">
        <f t="shared" si="334"/>
        <v>3.5924301871406161E-3</v>
      </c>
      <c r="L2998" s="10">
        <f>+H2998/SUM($F$15:F2998)-1</f>
        <v>0.151366620907047</v>
      </c>
      <c r="M2998" s="14">
        <f t="shared" si="337"/>
        <v>0</v>
      </c>
      <c r="N2998" s="14">
        <f t="shared" si="335"/>
        <v>3188.7442461377723</v>
      </c>
      <c r="O2998" s="4">
        <f t="shared" si="336"/>
        <v>8.0547758043340743</v>
      </c>
      <c r="P2998" s="14">
        <f>+AVERAGEIF($C$15:C2998,"&lt;&gt;",$B$15:B2998)</f>
        <v>8.1630578512396692</v>
      </c>
    </row>
    <row r="2999" spans="1:16" x14ac:dyDescent="0.25">
      <c r="A2999" s="1">
        <v>44670</v>
      </c>
      <c r="B2999" s="14">
        <v>9.1720000000000006</v>
      </c>
      <c r="G2999">
        <f t="shared" si="332"/>
        <v>30081.305968284039</v>
      </c>
      <c r="H2999">
        <f t="shared" si="333"/>
        <v>29247.162225575532</v>
      </c>
      <c r="I2999" s="5">
        <f t="shared" si="331"/>
        <v>0</v>
      </c>
      <c r="J2999" s="6">
        <f>+H2999+SUM($B$4:$B$5)-SUM($F$15:F2999)</f>
        <v>29962.542225575515</v>
      </c>
      <c r="K2999" s="10">
        <f t="shared" si="334"/>
        <v>-1.0738712486514479E-2</v>
      </c>
      <c r="L2999" s="10">
        <f>+H2999/SUM($F$15:F2999)-1</f>
        <v>0.1387033261763464</v>
      </c>
      <c r="M2999" s="14">
        <f t="shared" si="337"/>
        <v>0</v>
      </c>
      <c r="N2999" s="14">
        <f t="shared" si="335"/>
        <v>3188.7442461377723</v>
      </c>
      <c r="O2999" s="4">
        <f t="shared" si="336"/>
        <v>8.0547758043340743</v>
      </c>
      <c r="P2999" s="14">
        <f>+AVERAGEIF($C$15:C2999,"&lt;&gt;",$B$15:B2999)</f>
        <v>8.1630578512396692</v>
      </c>
    </row>
    <row r="3000" spans="1:16" x14ac:dyDescent="0.25">
      <c r="A3000" s="1">
        <v>44671</v>
      </c>
      <c r="B3000" s="14">
        <v>9.0969999999999995</v>
      </c>
      <c r="G3000">
        <f t="shared" si="332"/>
        <v>29835.329305874388</v>
      </c>
      <c r="H3000">
        <f t="shared" si="333"/>
        <v>29008.006407115197</v>
      </c>
      <c r="I3000" s="5">
        <f t="shared" si="331"/>
        <v>0</v>
      </c>
      <c r="J3000" s="6">
        <f>+H3000+SUM($B$4:$B$5)-SUM($F$15:F3000)</f>
        <v>29723.38640711518</v>
      </c>
      <c r="K3000" s="10">
        <f t="shared" si="334"/>
        <v>-7.981826664100411E-3</v>
      </c>
      <c r="L3000" s="10">
        <f>+H3000/SUM($F$15:F3000)-1</f>
        <v>0.12939208005083103</v>
      </c>
      <c r="M3000" s="14">
        <f t="shared" si="337"/>
        <v>0</v>
      </c>
      <c r="N3000" s="14">
        <f t="shared" si="335"/>
        <v>3188.7442461377723</v>
      </c>
      <c r="O3000" s="4">
        <f t="shared" si="336"/>
        <v>8.0547758043340743</v>
      </c>
      <c r="P3000" s="14">
        <f>+AVERAGEIF($C$15:C3000,"&lt;&gt;",$B$15:B3000)</f>
        <v>8.1630578512396692</v>
      </c>
    </row>
    <row r="3001" spans="1:16" x14ac:dyDescent="0.25">
      <c r="A3001" s="1">
        <v>44672</v>
      </c>
      <c r="B3001" s="14">
        <v>9.0370000000000008</v>
      </c>
      <c r="G3001">
        <f t="shared" si="332"/>
        <v>29638.547975946673</v>
      </c>
      <c r="H3001">
        <f t="shared" si="333"/>
        <v>28816.681752346936</v>
      </c>
      <c r="I3001" s="5">
        <f t="shared" si="331"/>
        <v>0</v>
      </c>
      <c r="J3001" s="6">
        <f>+H3001+SUM($B$4:$B$5)-SUM($F$15:F3001)</f>
        <v>29532.061752346915</v>
      </c>
      <c r="K3001" s="10">
        <f t="shared" si="334"/>
        <v>-6.4368390649615082E-3</v>
      </c>
      <c r="L3001" s="10">
        <f>+H3001/SUM($F$15:F3001)-1</f>
        <v>0.12194308315041891</v>
      </c>
      <c r="M3001" s="14">
        <f t="shared" si="337"/>
        <v>0</v>
      </c>
      <c r="N3001" s="14">
        <f t="shared" si="335"/>
        <v>3188.7442461377723</v>
      </c>
      <c r="O3001" s="4">
        <f t="shared" si="336"/>
        <v>8.0547758043340743</v>
      </c>
      <c r="P3001" s="14">
        <f>+AVERAGEIF($C$15:C3001,"&lt;&gt;",$B$15:B3001)</f>
        <v>8.1630578512396692</v>
      </c>
    </row>
    <row r="3002" spans="1:16" x14ac:dyDescent="0.25">
      <c r="A3002" s="1">
        <v>44673</v>
      </c>
      <c r="B3002" s="14">
        <v>8.9730000000000008</v>
      </c>
      <c r="G3002">
        <f t="shared" si="332"/>
        <v>29428.647890690441</v>
      </c>
      <c r="H3002">
        <f t="shared" si="333"/>
        <v>28612.602120594122</v>
      </c>
      <c r="I3002" s="5">
        <f t="shared" si="331"/>
        <v>0</v>
      </c>
      <c r="J3002" s="6">
        <f>+H3002+SUM($B$4:$B$5)-SUM($F$15:F3002)</f>
        <v>29327.982120594101</v>
      </c>
      <c r="K3002" s="10">
        <f t="shared" si="334"/>
        <v>-6.9104430792610305E-3</v>
      </c>
      <c r="L3002" s="10">
        <f>+H3002/SUM($F$15:F3002)-1</f>
        <v>0.11399748645664598</v>
      </c>
      <c r="M3002" s="14">
        <f t="shared" si="337"/>
        <v>0</v>
      </c>
      <c r="N3002" s="14">
        <f t="shared" si="335"/>
        <v>3188.7442461377723</v>
      </c>
      <c r="O3002" s="4">
        <f t="shared" si="336"/>
        <v>8.0547758043340743</v>
      </c>
      <c r="P3002" s="14">
        <f>+AVERAGEIF($C$15:C3002,"&lt;&gt;",$B$15:B3002)</f>
        <v>8.1630578512396692</v>
      </c>
    </row>
    <row r="3003" spans="1:16" x14ac:dyDescent="0.25">
      <c r="A3003" s="1">
        <v>44677</v>
      </c>
      <c r="B3003" s="14">
        <v>8.8059999999999992</v>
      </c>
      <c r="G3003">
        <f t="shared" si="332"/>
        <v>28880.939855724951</v>
      </c>
      <c r="H3003">
        <f t="shared" si="333"/>
        <v>28080.081831489111</v>
      </c>
      <c r="I3003" s="5">
        <f t="shared" si="331"/>
        <v>0</v>
      </c>
      <c r="J3003" s="6">
        <f>+H3003+SUM($B$4:$B$5)-SUM($F$15:F3003)</f>
        <v>28795.461831489087</v>
      </c>
      <c r="K3003" s="10">
        <f t="shared" si="334"/>
        <v>-1.8157413180195481E-2</v>
      </c>
      <c r="L3003" s="10">
        <f>+H3003/SUM($F$15:F3003)-1</f>
        <v>9.3264445083831804E-2</v>
      </c>
      <c r="M3003" s="14">
        <f t="shared" si="337"/>
        <v>0</v>
      </c>
      <c r="N3003" s="14">
        <f t="shared" si="335"/>
        <v>3188.7442461377723</v>
      </c>
      <c r="O3003" s="4">
        <f t="shared" si="336"/>
        <v>8.0547758043340743</v>
      </c>
      <c r="P3003" s="14">
        <f>+AVERAGEIF($C$15:C3003,"&lt;&gt;",$B$15:B3003)</f>
        <v>8.1630578512396692</v>
      </c>
    </row>
    <row r="3004" spans="1:16" x14ac:dyDescent="0.25">
      <c r="A3004" s="1">
        <v>44678</v>
      </c>
      <c r="B3004" s="14">
        <v>8.8580000000000005</v>
      </c>
      <c r="G3004">
        <f t="shared" si="332"/>
        <v>29051.483674995645</v>
      </c>
      <c r="H3004">
        <f t="shared" si="333"/>
        <v>28245.89653228828</v>
      </c>
      <c r="I3004" s="5">
        <f t="shared" si="331"/>
        <v>0</v>
      </c>
      <c r="J3004" s="6">
        <f>+H3004+SUM($B$4:$B$5)-SUM($F$15:F3004)</f>
        <v>28961.276532288259</v>
      </c>
      <c r="K3004" s="10">
        <f t="shared" si="334"/>
        <v>5.7583622644956645E-3</v>
      </c>
      <c r="L3004" s="10">
        <f>+H3004/SUM($F$15:F3004)-1</f>
        <v>9.9720242397522529E-2</v>
      </c>
      <c r="M3004" s="14">
        <f t="shared" si="337"/>
        <v>0</v>
      </c>
      <c r="N3004" s="14">
        <f t="shared" si="335"/>
        <v>3188.7442461377723</v>
      </c>
      <c r="O3004" s="4">
        <f t="shared" si="336"/>
        <v>8.0547758043340743</v>
      </c>
      <c r="P3004" s="14">
        <f>+AVERAGEIF($C$15:C3004,"&lt;&gt;",$B$15:B3004)</f>
        <v>8.1630578512396692</v>
      </c>
    </row>
    <row r="3005" spans="1:16" x14ac:dyDescent="0.25">
      <c r="A3005" s="1">
        <v>44679</v>
      </c>
      <c r="B3005" s="14">
        <v>8.9700000000000006</v>
      </c>
      <c r="G3005">
        <f t="shared" si="332"/>
        <v>29418.808824194053</v>
      </c>
      <c r="H3005">
        <f t="shared" si="333"/>
        <v>28603.035887855709</v>
      </c>
      <c r="I3005" s="5">
        <f t="shared" si="331"/>
        <v>0</v>
      </c>
      <c r="J3005" s="6">
        <f>+H3005+SUM($B$4:$B$5)-SUM($F$15:F3005)</f>
        <v>29318.415887855688</v>
      </c>
      <c r="K3005" s="10">
        <f t="shared" si="334"/>
        <v>1.2331616500718123E-2</v>
      </c>
      <c r="L3005" s="10">
        <f>+H3005/SUM($F$15:F3005)-1</f>
        <v>0.11362503661162537</v>
      </c>
      <c r="M3005" s="14">
        <f t="shared" si="337"/>
        <v>0</v>
      </c>
      <c r="N3005" s="14">
        <f t="shared" si="335"/>
        <v>3188.7442461377723</v>
      </c>
      <c r="O3005" s="4">
        <f t="shared" si="336"/>
        <v>8.0547758043340743</v>
      </c>
      <c r="P3005" s="14">
        <f>+AVERAGEIF($C$15:C3005,"&lt;&gt;",$B$15:B3005)</f>
        <v>8.1630578512396692</v>
      </c>
    </row>
    <row r="3006" spans="1:16" x14ac:dyDescent="0.25">
      <c r="A3006" s="1">
        <v>44680</v>
      </c>
      <c r="B3006" s="14">
        <v>9.0820000000000007</v>
      </c>
      <c r="G3006">
        <f t="shared" si="332"/>
        <v>29786.133973392465</v>
      </c>
      <c r="H3006">
        <f t="shared" si="333"/>
        <v>28960.175243423142</v>
      </c>
      <c r="I3006" s="5">
        <f t="shared" si="331"/>
        <v>0</v>
      </c>
      <c r="J3006" s="6">
        <f>+H3006+SUM($B$4:$B$5)-SUM($F$15:F3006)</f>
        <v>29675.555243423125</v>
      </c>
      <c r="K3006" s="10">
        <f t="shared" si="334"/>
        <v>1.2181400145680144E-2</v>
      </c>
      <c r="L3006" s="10">
        <f>+H3006/SUM($F$15:F3006)-1</f>
        <v>0.12752983082572844</v>
      </c>
      <c r="M3006" s="14">
        <f t="shared" si="337"/>
        <v>0</v>
      </c>
      <c r="N3006" s="14">
        <f t="shared" si="335"/>
        <v>3188.7442461377723</v>
      </c>
      <c r="O3006" s="4">
        <f t="shared" si="336"/>
        <v>8.0547758043340743</v>
      </c>
      <c r="P3006" s="14">
        <f>+AVERAGEIF($C$15:C3006,"&lt;&gt;",$B$15:B3006)</f>
        <v>8.1630578512396692</v>
      </c>
    </row>
    <row r="3007" spans="1:16" x14ac:dyDescent="0.25">
      <c r="A3007" s="1">
        <v>44684</v>
      </c>
      <c r="B3007" s="14">
        <v>9.0630000000000006</v>
      </c>
      <c r="G3007">
        <f t="shared" si="332"/>
        <v>29723.819885582023</v>
      </c>
      <c r="H3007">
        <f t="shared" si="333"/>
        <v>28899.589102746526</v>
      </c>
      <c r="I3007" s="5">
        <f t="shared" si="331"/>
        <v>0</v>
      </c>
      <c r="J3007" s="6">
        <f>+H3007+SUM($B$4:$B$5)-SUM($F$15:F3007)</f>
        <v>29614.969102746505</v>
      </c>
      <c r="K3007" s="10">
        <f t="shared" si="334"/>
        <v>-2.041617761812442E-3</v>
      </c>
      <c r="L3007" s="10">
        <f>+H3007/SUM($F$15:F3007)-1</f>
        <v>0.1251709818072646</v>
      </c>
      <c r="M3007" s="14">
        <f t="shared" si="337"/>
        <v>0</v>
      </c>
      <c r="N3007" s="14">
        <f t="shared" si="335"/>
        <v>3188.7442461377723</v>
      </c>
      <c r="O3007" s="4">
        <f t="shared" si="336"/>
        <v>8.0547758043340743</v>
      </c>
      <c r="P3007" s="14">
        <f>+AVERAGEIF($C$15:C3007,"&lt;&gt;",$B$15:B3007)</f>
        <v>8.1630578512396692</v>
      </c>
    </row>
    <row r="3008" spans="1:16" x14ac:dyDescent="0.25">
      <c r="A3008" s="1">
        <v>44685</v>
      </c>
      <c r="B3008" s="14">
        <v>9.0410000000000004</v>
      </c>
      <c r="G3008">
        <f t="shared" si="332"/>
        <v>29651.666731275189</v>
      </c>
      <c r="H3008">
        <f t="shared" si="333"/>
        <v>28829.436729331494</v>
      </c>
      <c r="I3008" s="5">
        <f t="shared" si="331"/>
        <v>0</v>
      </c>
      <c r="J3008" s="6">
        <f>+H3008+SUM($B$4:$B$5)-SUM($F$15:F3008)</f>
        <v>29544.816729331473</v>
      </c>
      <c r="K3008" s="10">
        <f t="shared" si="334"/>
        <v>-2.3688146751612571E-3</v>
      </c>
      <c r="L3008" s="10">
        <f>+H3008/SUM($F$15:F3008)-1</f>
        <v>0.12243968294377994</v>
      </c>
      <c r="M3008" s="14">
        <f t="shared" si="337"/>
        <v>0</v>
      </c>
      <c r="N3008" s="14">
        <f t="shared" si="335"/>
        <v>3188.7442461377723</v>
      </c>
      <c r="O3008" s="4">
        <f t="shared" si="336"/>
        <v>8.0547758043340743</v>
      </c>
      <c r="P3008" s="14">
        <f>+AVERAGEIF($C$15:C3008,"&lt;&gt;",$B$15:B3008)</f>
        <v>8.1630578512396692</v>
      </c>
    </row>
    <row r="3009" spans="1:16" x14ac:dyDescent="0.25">
      <c r="A3009" s="1">
        <v>44686</v>
      </c>
      <c r="B3009" s="14">
        <v>8.9930000000000003</v>
      </c>
      <c r="G3009">
        <f t="shared" si="332"/>
        <v>29494.241667333015</v>
      </c>
      <c r="H3009">
        <f t="shared" si="333"/>
        <v>28676.377005516882</v>
      </c>
      <c r="I3009" s="5">
        <f t="shared" si="331"/>
        <v>0</v>
      </c>
      <c r="J3009" s="6">
        <f>+H3009+SUM($B$4:$B$5)-SUM($F$15:F3009)</f>
        <v>29391.757005516865</v>
      </c>
      <c r="K3009" s="10">
        <f t="shared" si="334"/>
        <v>-5.1805947966044874E-3</v>
      </c>
      <c r="L3009" s="10">
        <f>+H3009/SUM($F$15:F3009)-1</f>
        <v>0.11648048542345024</v>
      </c>
      <c r="M3009" s="14">
        <f t="shared" si="337"/>
        <v>0</v>
      </c>
      <c r="N3009" s="14">
        <f t="shared" si="335"/>
        <v>3188.7442461377723</v>
      </c>
      <c r="O3009" s="4">
        <f t="shared" si="336"/>
        <v>8.0547758043340743</v>
      </c>
      <c r="P3009" s="14">
        <f>+AVERAGEIF($C$15:C3009,"&lt;&gt;",$B$15:B3009)</f>
        <v>8.1630578512396692</v>
      </c>
    </row>
    <row r="3010" spans="1:16" x14ac:dyDescent="0.25">
      <c r="A3010" s="1">
        <v>44687</v>
      </c>
      <c r="B3010" s="14">
        <v>8.7289999999999992</v>
      </c>
      <c r="G3010">
        <f t="shared" si="332"/>
        <v>28628.403815651047</v>
      </c>
      <c r="H3010">
        <f t="shared" si="333"/>
        <v>27834.548524536509</v>
      </c>
      <c r="I3010" s="5">
        <f t="shared" si="331"/>
        <v>0</v>
      </c>
      <c r="J3010" s="6">
        <f>+H3010+SUM($B$4:$B$5)-SUM($F$15:F3010)</f>
        <v>28549.928524536492</v>
      </c>
      <c r="K3010" s="10">
        <f t="shared" si="334"/>
        <v>-2.864165217555259E-2</v>
      </c>
      <c r="L3010" s="10">
        <f>+H3010/SUM($F$15:F3010)-1</f>
        <v>8.3704899061636251E-2</v>
      </c>
      <c r="M3010" s="14">
        <f t="shared" si="337"/>
        <v>0</v>
      </c>
      <c r="N3010" s="14">
        <f t="shared" si="335"/>
        <v>3188.7442461377723</v>
      </c>
      <c r="O3010" s="4">
        <f t="shared" si="336"/>
        <v>8.0547758043340743</v>
      </c>
      <c r="P3010" s="14">
        <f>+AVERAGEIF($C$15:C3010,"&lt;&gt;",$B$15:B3010)</f>
        <v>8.1630578512396692</v>
      </c>
    </row>
    <row r="3011" spans="1:16" x14ac:dyDescent="0.25">
      <c r="A3011" s="1">
        <v>44691</v>
      </c>
      <c r="B3011" s="14">
        <v>8.5229999999999997</v>
      </c>
      <c r="G3011">
        <f t="shared" si="332"/>
        <v>27952.787916232544</v>
      </c>
      <c r="H3011">
        <f t="shared" si="333"/>
        <v>27177.667209832132</v>
      </c>
      <c r="I3011" s="5">
        <f t="shared" si="331"/>
        <v>0</v>
      </c>
      <c r="J3011" s="6">
        <f>+H3011+SUM($B$4:$B$5)-SUM($F$15:F3011)</f>
        <v>27893.047209832108</v>
      </c>
      <c r="K3011" s="10">
        <f t="shared" si="334"/>
        <v>-2.300815969258363E-2</v>
      </c>
      <c r="L3011" s="10">
        <f>+H3011/SUM($F$15:F3011)-1</f>
        <v>5.8130009703554419E-2</v>
      </c>
      <c r="M3011" s="14">
        <f t="shared" si="337"/>
        <v>0</v>
      </c>
      <c r="N3011" s="14">
        <f t="shared" si="335"/>
        <v>3188.7442461377723</v>
      </c>
      <c r="O3011" s="4">
        <f t="shared" si="336"/>
        <v>8.0547758043340743</v>
      </c>
      <c r="P3011" s="14">
        <f>+AVERAGEIF($C$15:C3011,"&lt;&gt;",$B$15:B3011)</f>
        <v>8.1630578512396692</v>
      </c>
    </row>
    <row r="3012" spans="1:16" x14ac:dyDescent="0.25">
      <c r="A3012" s="1">
        <v>44692</v>
      </c>
      <c r="B3012" s="14">
        <v>8.5210000000000008</v>
      </c>
      <c r="G3012">
        <f t="shared" si="332"/>
        <v>27946.228538568292</v>
      </c>
      <c r="H3012">
        <f t="shared" si="333"/>
        <v>27171.289721339861</v>
      </c>
      <c r="I3012" s="5">
        <f t="shared" si="331"/>
        <v>0</v>
      </c>
      <c r="J3012" s="6">
        <f>+H3012+SUM($B$4:$B$5)-SUM($F$15:F3012)</f>
        <v>27886.66972133984</v>
      </c>
      <c r="K3012" s="10">
        <f t="shared" si="334"/>
        <v>-2.2864079511608626E-4</v>
      </c>
      <c r="L3012" s="10">
        <f>+H3012/SUM($F$15:F3012)-1</f>
        <v>5.7881709806874238E-2</v>
      </c>
      <c r="M3012" s="14">
        <f t="shared" si="337"/>
        <v>0</v>
      </c>
      <c r="N3012" s="14">
        <f t="shared" si="335"/>
        <v>3188.7442461377723</v>
      </c>
      <c r="O3012" s="4">
        <f t="shared" si="336"/>
        <v>8.0547758043340743</v>
      </c>
      <c r="P3012" s="14">
        <f>+AVERAGEIF($C$15:C3012,"&lt;&gt;",$B$15:B3012)</f>
        <v>8.1630578512396692</v>
      </c>
    </row>
    <row r="3013" spans="1:16" x14ac:dyDescent="0.25">
      <c r="A3013" s="1">
        <v>44693</v>
      </c>
      <c r="B3013" s="14">
        <v>8.4779999999999998</v>
      </c>
      <c r="G3013">
        <f t="shared" si="332"/>
        <v>27805.201918786755</v>
      </c>
      <c r="H3013">
        <f t="shared" si="333"/>
        <v>27034.173718755934</v>
      </c>
      <c r="I3013" s="5">
        <f t="shared" si="331"/>
        <v>0</v>
      </c>
      <c r="J3013" s="6">
        <f>+H3013+SUM($B$4:$B$5)-SUM($F$15:F3013)</f>
        <v>27749.553718755913</v>
      </c>
      <c r="K3013" s="10">
        <f t="shared" si="334"/>
        <v>-4.9169012992255068E-3</v>
      </c>
      <c r="L3013" s="10">
        <f>+H3013/SUM($F$15:F3013)-1</f>
        <v>5.254326202824533E-2</v>
      </c>
      <c r="M3013" s="14">
        <f t="shared" si="337"/>
        <v>0</v>
      </c>
      <c r="N3013" s="14">
        <f t="shared" si="335"/>
        <v>3188.7442461377723</v>
      </c>
      <c r="O3013" s="4">
        <f t="shared" si="336"/>
        <v>8.0547758043340743</v>
      </c>
      <c r="P3013" s="14">
        <f>+AVERAGEIF($C$15:C3013,"&lt;&gt;",$B$15:B3013)</f>
        <v>8.1630578512396692</v>
      </c>
    </row>
    <row r="3014" spans="1:16" x14ac:dyDescent="0.25">
      <c r="A3014" s="1">
        <v>44694</v>
      </c>
      <c r="B3014" s="14">
        <v>8.6289999999999996</v>
      </c>
      <c r="G3014">
        <f t="shared" si="332"/>
        <v>28300.434932438184</v>
      </c>
      <c r="H3014">
        <f t="shared" si="333"/>
        <v>27515.674099922737</v>
      </c>
      <c r="I3014" s="5">
        <f t="shared" si="331"/>
        <v>0</v>
      </c>
      <c r="J3014" s="6">
        <f>+H3014+SUM($B$4:$B$5)-SUM($F$15:F3014)</f>
        <v>28231.054099922712</v>
      </c>
      <c r="K3014" s="10">
        <f t="shared" si="334"/>
        <v>1.7351644139824707E-2</v>
      </c>
      <c r="L3014" s="10">
        <f>+H3014/SUM($F$15:F3014)-1</f>
        <v>7.1289904227616052E-2</v>
      </c>
      <c r="M3014" s="14">
        <f t="shared" si="337"/>
        <v>0</v>
      </c>
      <c r="N3014" s="14">
        <f t="shared" si="335"/>
        <v>3188.7442461377723</v>
      </c>
      <c r="O3014" s="4">
        <f t="shared" si="336"/>
        <v>8.0547758043340743</v>
      </c>
      <c r="P3014" s="14">
        <f>+AVERAGEIF($C$15:C3014,"&lt;&gt;",$B$15:B3014)</f>
        <v>8.1630578512396692</v>
      </c>
    </row>
    <row r="3015" spans="1:16" x14ac:dyDescent="0.25">
      <c r="A3015" s="1">
        <v>44697</v>
      </c>
      <c r="B3015" s="14">
        <v>8.67</v>
      </c>
      <c r="G3015">
        <f t="shared" si="332"/>
        <v>28434.90217455546</v>
      </c>
      <c r="H3015">
        <f t="shared" si="333"/>
        <v>27646.412614014385</v>
      </c>
      <c r="I3015" s="5">
        <f t="shared" si="331"/>
        <v>0</v>
      </c>
      <c r="J3015" s="6">
        <f>+H3015+SUM($B$4:$B$5)-SUM($F$15:F3015)</f>
        <v>28361.792614014365</v>
      </c>
      <c r="K3015" s="10">
        <f t="shared" si="334"/>
        <v>4.6310178014929981E-3</v>
      </c>
      <c r="L3015" s="10">
        <f>+H3015/SUM($F$15:F3015)-1</f>
        <v>7.6380052109564556E-2</v>
      </c>
      <c r="M3015" s="14">
        <f t="shared" si="337"/>
        <v>0</v>
      </c>
      <c r="N3015" s="14">
        <f t="shared" si="335"/>
        <v>3188.7442461377723</v>
      </c>
      <c r="O3015" s="4">
        <f t="shared" si="336"/>
        <v>8.0547758043340743</v>
      </c>
      <c r="P3015" s="14">
        <f>+AVERAGEIF($C$15:C3015,"&lt;&gt;",$B$15:B3015)</f>
        <v>8.1630578512396692</v>
      </c>
    </row>
    <row r="3016" spans="1:16" x14ac:dyDescent="0.25">
      <c r="A3016" s="1">
        <v>44698</v>
      </c>
      <c r="B3016" s="14">
        <v>8.7720000000000002</v>
      </c>
      <c r="G3016">
        <f t="shared" si="332"/>
        <v>28769.430435432583</v>
      </c>
      <c r="H3016">
        <f t="shared" si="333"/>
        <v>27971.664527120436</v>
      </c>
      <c r="I3016" s="5">
        <f t="shared" si="331"/>
        <v>0</v>
      </c>
      <c r="J3016" s="6">
        <f>+H3016+SUM($B$4:$B$5)-SUM($F$15:F3016)</f>
        <v>28687.044527120412</v>
      </c>
      <c r="K3016" s="10">
        <f t="shared" si="334"/>
        <v>1.1467960348364281E-2</v>
      </c>
      <c r="L3016" s="10">
        <f>+H3016/SUM($F$15:F3016)-1</f>
        <v>8.9043346840265158E-2</v>
      </c>
      <c r="M3016" s="14">
        <f t="shared" si="337"/>
        <v>0</v>
      </c>
      <c r="N3016" s="14">
        <f t="shared" si="335"/>
        <v>3188.7442461377723</v>
      </c>
      <c r="O3016" s="4">
        <f t="shared" si="336"/>
        <v>8.0547758043340743</v>
      </c>
      <c r="P3016" s="14">
        <f>+AVERAGEIF($C$15:C3016,"&lt;&gt;",$B$15:B3016)</f>
        <v>8.1630578512396692</v>
      </c>
    </row>
    <row r="3017" spans="1:16" x14ac:dyDescent="0.25">
      <c r="A3017" s="1">
        <v>44699</v>
      </c>
      <c r="B3017" s="14">
        <v>8.7859999999999996</v>
      </c>
      <c r="G3017">
        <f t="shared" si="332"/>
        <v>28815.346079082381</v>
      </c>
      <c r="H3017">
        <f t="shared" si="333"/>
        <v>28016.306946566365</v>
      </c>
      <c r="I3017" s="5">
        <f t="shared" si="331"/>
        <v>0</v>
      </c>
      <c r="J3017" s="6">
        <f>+H3017+SUM($B$4:$B$5)-SUM($F$15:F3017)</f>
        <v>28731.686946566344</v>
      </c>
      <c r="K3017" s="10">
        <f t="shared" si="334"/>
        <v>1.5561874770240181E-3</v>
      </c>
      <c r="L3017" s="10">
        <f>+H3017/SUM($F$15:F3017)-1</f>
        <v>9.0781446117027986E-2</v>
      </c>
      <c r="M3017" s="14">
        <f t="shared" si="337"/>
        <v>0</v>
      </c>
      <c r="N3017" s="14">
        <f t="shared" si="335"/>
        <v>3188.7442461377723</v>
      </c>
      <c r="O3017" s="4">
        <f t="shared" si="336"/>
        <v>8.0547758043340743</v>
      </c>
      <c r="P3017" s="14">
        <f>+AVERAGEIF($C$15:C3017,"&lt;&gt;",$B$15:B3017)</f>
        <v>8.1630578512396692</v>
      </c>
    </row>
    <row r="3018" spans="1:16" x14ac:dyDescent="0.25">
      <c r="A3018" s="1">
        <v>44700</v>
      </c>
      <c r="B3018" s="14">
        <v>8.6069999999999993</v>
      </c>
      <c r="G3018">
        <f t="shared" si="332"/>
        <v>28228.28177813135</v>
      </c>
      <c r="H3018">
        <f t="shared" si="333"/>
        <v>27445.521726507704</v>
      </c>
      <c r="I3018" s="5">
        <f t="shared" si="331"/>
        <v>0</v>
      </c>
      <c r="J3018" s="6">
        <f>+H3018+SUM($B$4:$B$5)-SUM($F$15:F3018)</f>
        <v>28160.901726507687</v>
      </c>
      <c r="K3018" s="10">
        <f t="shared" si="334"/>
        <v>-1.9866053153097973E-2</v>
      </c>
      <c r="L3018" s="10">
        <f>+H3018/SUM($F$15:F3018)-1</f>
        <v>6.8558605364131608E-2</v>
      </c>
      <c r="M3018" s="14">
        <f t="shared" si="337"/>
        <v>0</v>
      </c>
      <c r="N3018" s="14">
        <f t="shared" si="335"/>
        <v>3188.7442461377723</v>
      </c>
      <c r="O3018" s="4">
        <f t="shared" si="336"/>
        <v>8.0547758043340743</v>
      </c>
      <c r="P3018" s="14">
        <f>+AVERAGEIF($C$15:C3018,"&lt;&gt;",$B$15:B3018)</f>
        <v>8.1630578512396692</v>
      </c>
    </row>
    <row r="3019" spans="1:16" x14ac:dyDescent="0.25">
      <c r="A3019" s="1">
        <v>44701</v>
      </c>
      <c r="B3019" s="14">
        <v>8.7840000000000007</v>
      </c>
      <c r="G3019">
        <f t="shared" si="332"/>
        <v>28808.786701418125</v>
      </c>
      <c r="H3019">
        <f t="shared" si="333"/>
        <v>28009.92945807409</v>
      </c>
      <c r="I3019" s="5">
        <f t="shared" si="331"/>
        <v>0</v>
      </c>
      <c r="J3019" s="6">
        <f>+H3019+SUM($B$4:$B$5)-SUM($F$15:F3019)</f>
        <v>28725.309458074069</v>
      </c>
      <c r="K3019" s="10">
        <f t="shared" si="334"/>
        <v>2.0042246411275499E-2</v>
      </c>
      <c r="L3019" s="10">
        <f>+H3019/SUM($F$15:F3019)-1</f>
        <v>9.0533146220347804E-2</v>
      </c>
      <c r="M3019" s="14">
        <f t="shared" si="337"/>
        <v>0</v>
      </c>
      <c r="N3019" s="14">
        <f t="shared" si="335"/>
        <v>3188.7442461377723</v>
      </c>
      <c r="O3019" s="4">
        <f t="shared" si="336"/>
        <v>8.0547758043340743</v>
      </c>
      <c r="P3019" s="14">
        <f>+AVERAGEIF($C$15:C3019,"&lt;&gt;",$B$15:B3019)</f>
        <v>8.1630578512396692</v>
      </c>
    </row>
    <row r="3020" spans="1:16" x14ac:dyDescent="0.25">
      <c r="A3020" s="1">
        <v>44704</v>
      </c>
      <c r="B3020" s="14">
        <v>8.7210000000000001</v>
      </c>
      <c r="G3020">
        <f t="shared" si="332"/>
        <v>28602.166304994018</v>
      </c>
      <c r="H3020">
        <f t="shared" si="333"/>
        <v>27809.038570567409</v>
      </c>
      <c r="I3020" s="5">
        <f t="shared" si="331"/>
        <v>0</v>
      </c>
      <c r="J3020" s="6">
        <f>+H3020+SUM($B$4:$B$5)-SUM($F$15:F3020)</f>
        <v>28524.418570567392</v>
      </c>
      <c r="K3020" s="10">
        <f t="shared" si="334"/>
        <v>-6.9935151716951083E-3</v>
      </c>
      <c r="L3020" s="10">
        <f>+H3020/SUM($F$15:F3020)-1</f>
        <v>8.2711699474914857E-2</v>
      </c>
      <c r="M3020" s="14">
        <f t="shared" si="337"/>
        <v>0</v>
      </c>
      <c r="N3020" s="14">
        <f t="shared" si="335"/>
        <v>3188.7442461377723</v>
      </c>
      <c r="O3020" s="4">
        <f t="shared" si="336"/>
        <v>8.0547758043340743</v>
      </c>
      <c r="P3020" s="14">
        <f>+AVERAGEIF($C$15:C3020,"&lt;&gt;",$B$15:B3020)</f>
        <v>8.1630578512396692</v>
      </c>
    </row>
    <row r="3021" spans="1:16" x14ac:dyDescent="0.25">
      <c r="A3021" s="1">
        <v>44705</v>
      </c>
      <c r="B3021" s="14">
        <v>8.5640000000000001</v>
      </c>
      <c r="G3021">
        <f t="shared" si="332"/>
        <v>28087.255158349817</v>
      </c>
      <c r="H3021">
        <f t="shared" si="333"/>
        <v>27308.405723923781</v>
      </c>
      <c r="I3021" s="5">
        <f t="shared" si="331"/>
        <v>0</v>
      </c>
      <c r="J3021" s="6">
        <f>+H3021+SUM($B$4:$B$5)-SUM($F$15:F3021)</f>
        <v>28023.78572392376</v>
      </c>
      <c r="K3021" s="10">
        <f t="shared" si="334"/>
        <v>-1.7551027215685466E-2</v>
      </c>
      <c r="L3021" s="10">
        <f>+H3021/SUM($F$15:F3021)-1</f>
        <v>6.3220157585502923E-2</v>
      </c>
      <c r="M3021" s="14">
        <f t="shared" si="337"/>
        <v>0</v>
      </c>
      <c r="N3021" s="14">
        <f t="shared" si="335"/>
        <v>3188.7442461377723</v>
      </c>
      <c r="O3021" s="4">
        <f t="shared" si="336"/>
        <v>8.0547758043340743</v>
      </c>
      <c r="P3021" s="14">
        <f>+AVERAGEIF($C$15:C3021,"&lt;&gt;",$B$15:B3021)</f>
        <v>8.1630578512396692</v>
      </c>
    </row>
    <row r="3022" spans="1:16" x14ac:dyDescent="0.25">
      <c r="A3022" s="1">
        <v>44706</v>
      </c>
      <c r="B3022" s="14">
        <v>8.593</v>
      </c>
      <c r="G3022">
        <f t="shared" si="332"/>
        <v>28182.366134481548</v>
      </c>
      <c r="H3022">
        <f t="shared" si="333"/>
        <v>27400.879307061776</v>
      </c>
      <c r="I3022" s="5">
        <f t="shared" si="331"/>
        <v>0</v>
      </c>
      <c r="J3022" s="6">
        <f>+H3022+SUM($B$4:$B$5)-SUM($F$15:F3022)</f>
        <v>28116.259307061755</v>
      </c>
      <c r="K3022" s="10">
        <f t="shared" si="334"/>
        <v>3.2998248005817743E-3</v>
      </c>
      <c r="L3022" s="10">
        <f>+H3022/SUM($F$15:F3022)-1</f>
        <v>6.6820506087368781E-2</v>
      </c>
      <c r="M3022" s="14">
        <f t="shared" si="337"/>
        <v>0</v>
      </c>
      <c r="N3022" s="14">
        <f t="shared" si="335"/>
        <v>3188.7442461377723</v>
      </c>
      <c r="O3022" s="4">
        <f t="shared" si="336"/>
        <v>8.0547758043340743</v>
      </c>
      <c r="P3022" s="14">
        <f>+AVERAGEIF($C$15:C3022,"&lt;&gt;",$B$15:B3022)</f>
        <v>8.1630578512396692</v>
      </c>
    </row>
    <row r="3023" spans="1:16" x14ac:dyDescent="0.25">
      <c r="A3023" s="1">
        <v>44708</v>
      </c>
      <c r="B3023" s="14">
        <v>8.7629999999999999</v>
      </c>
      <c r="G3023">
        <f t="shared" si="332"/>
        <v>28739.913235943422</v>
      </c>
      <c r="H3023">
        <f t="shared" si="333"/>
        <v>27942.965828905195</v>
      </c>
      <c r="I3023" s="5">
        <f t="shared" si="331"/>
        <v>0</v>
      </c>
      <c r="J3023" s="6">
        <f>+H3023+SUM($B$4:$B$5)-SUM($F$15:F3023)</f>
        <v>28658.345828905174</v>
      </c>
      <c r="K3023" s="10">
        <f t="shared" si="334"/>
        <v>1.92801793411852E-2</v>
      </c>
      <c r="L3023" s="10">
        <f>+H3023/SUM($F$15:F3023)-1</f>
        <v>8.7925997305203341E-2</v>
      </c>
      <c r="M3023" s="14">
        <f t="shared" si="337"/>
        <v>0</v>
      </c>
      <c r="N3023" s="14">
        <f t="shared" si="335"/>
        <v>3188.7442461377723</v>
      </c>
      <c r="O3023" s="4">
        <f t="shared" si="336"/>
        <v>8.0547758043340743</v>
      </c>
      <c r="P3023" s="14">
        <f>+AVERAGEIF($C$15:C3023,"&lt;&gt;",$B$15:B3023)</f>
        <v>8.1630578512396692</v>
      </c>
    </row>
    <row r="3024" spans="1:16" x14ac:dyDescent="0.25">
      <c r="A3024" s="1">
        <v>44711</v>
      </c>
      <c r="B3024" s="14">
        <v>8.8689999999999998</v>
      </c>
      <c r="G3024">
        <f t="shared" si="332"/>
        <v>29087.560252149062</v>
      </c>
      <c r="H3024">
        <f t="shared" si="333"/>
        <v>28280.972718995799</v>
      </c>
      <c r="I3024" s="5">
        <f t="shared" ref="I3024:I3087" si="338">+C3024*(MAX($A:$A)-A3024)</f>
        <v>0</v>
      </c>
      <c r="J3024" s="6">
        <f>+H3024+SUM($B$4:$B$5)-SUM($F$15:F3024)</f>
        <v>28996.352718995779</v>
      </c>
      <c r="K3024" s="10">
        <f t="shared" si="334"/>
        <v>1.1794361478801196E-2</v>
      </c>
      <c r="L3024" s="10">
        <f>+H3024/SUM($F$15:F3024)-1</f>
        <v>0.10108589182926497</v>
      </c>
      <c r="M3024" s="14">
        <f t="shared" si="337"/>
        <v>0</v>
      </c>
      <c r="N3024" s="14">
        <f t="shared" si="335"/>
        <v>3188.7442461377723</v>
      </c>
      <c r="O3024" s="4">
        <f t="shared" si="336"/>
        <v>8.0547758043340743</v>
      </c>
      <c r="P3024" s="14">
        <f>+AVERAGEIF($C$15:C3024,"&lt;&gt;",$B$15:B3024)</f>
        <v>8.1630578512396692</v>
      </c>
    </row>
    <row r="3025" spans="1:16" x14ac:dyDescent="0.25">
      <c r="A3025" s="1">
        <v>44712</v>
      </c>
      <c r="B3025" s="14">
        <v>9.0259999999999998</v>
      </c>
      <c r="G3025">
        <f t="shared" ref="G3025:G3088" si="339">+(B3025/B3024*G3024)+C3025</f>
        <v>29602.471398793263</v>
      </c>
      <c r="H3025">
        <f t="shared" ref="H3025:H3088" si="340">+(B3025/B3024*H3024)+F3025</f>
        <v>28781.605565639427</v>
      </c>
      <c r="I3025" s="5">
        <f t="shared" si="338"/>
        <v>0</v>
      </c>
      <c r="J3025" s="6">
        <f>+H3025+SUM($B$4:$B$5)-SUM($F$15:F3025)</f>
        <v>29496.98556563941</v>
      </c>
      <c r="K3025" s="10">
        <f t="shared" ref="K3025:K3088" si="341">+J3025/J3024-1</f>
        <v>1.7265373045199039E-2</v>
      </c>
      <c r="L3025" s="10">
        <f>+H3025/SUM($F$15:F3025)-1</f>
        <v>0.12057743371867691</v>
      </c>
      <c r="M3025" s="14">
        <f t="shared" si="337"/>
        <v>0</v>
      </c>
      <c r="N3025" s="14">
        <f t="shared" ref="N3025:N3088" si="342">+M3025+N3024</f>
        <v>3188.7442461377723</v>
      </c>
      <c r="O3025" s="4">
        <f t="shared" ref="O3025:O3088" si="343">((O3024*N3024)+(B3025*M3025))/N3025</f>
        <v>8.0547758043340743</v>
      </c>
      <c r="P3025" s="14">
        <f>+AVERAGEIF($C$15:C3025,"&lt;&gt;",$B$15:B3025)</f>
        <v>8.1630578512396692</v>
      </c>
    </row>
    <row r="3026" spans="1:16" x14ac:dyDescent="0.25">
      <c r="A3026" s="1">
        <v>44713</v>
      </c>
      <c r="B3026" s="14">
        <v>9.0090000000000003</v>
      </c>
      <c r="G3026">
        <f t="shared" si="339"/>
        <v>29546.716688647077</v>
      </c>
      <c r="H3026">
        <f t="shared" si="340"/>
        <v>28727.396913455086</v>
      </c>
      <c r="I3026" s="5">
        <f t="shared" si="338"/>
        <v>0</v>
      </c>
      <c r="J3026" s="6">
        <f>+H3026+SUM($B$4:$B$5)-SUM($F$15:F3026)</f>
        <v>29442.776913455065</v>
      </c>
      <c r="K3026" s="10">
        <f t="shared" si="341"/>
        <v>-1.837769220984109E-3</v>
      </c>
      <c r="L3026" s="10">
        <f>+H3026/SUM($F$15:F3026)-1</f>
        <v>0.11846688459689347</v>
      </c>
      <c r="M3026" s="14">
        <f t="shared" si="337"/>
        <v>0</v>
      </c>
      <c r="N3026" s="14">
        <f t="shared" si="342"/>
        <v>3188.7442461377723</v>
      </c>
      <c r="O3026" s="4">
        <f t="shared" si="343"/>
        <v>8.0547758043340743</v>
      </c>
      <c r="P3026" s="14">
        <f>+AVERAGEIF($C$15:C3026,"&lt;&gt;",$B$15:B3026)</f>
        <v>8.1630578512396692</v>
      </c>
    </row>
    <row r="3027" spans="1:16" x14ac:dyDescent="0.25">
      <c r="A3027" s="1">
        <v>44715</v>
      </c>
      <c r="B3027" s="14">
        <v>8.9350000000000005</v>
      </c>
      <c r="G3027">
        <f t="shared" si="339"/>
        <v>29304.019715069557</v>
      </c>
      <c r="H3027">
        <f t="shared" si="340"/>
        <v>28491.429839240893</v>
      </c>
      <c r="I3027" s="5">
        <f t="shared" si="338"/>
        <v>0</v>
      </c>
      <c r="J3027" s="6">
        <f>+H3027+SUM($B$4:$B$5)-SUM($F$15:F3027)</f>
        <v>29206.809839240876</v>
      </c>
      <c r="K3027" s="10">
        <f t="shared" si="341"/>
        <v>-8.0144299876264702E-3</v>
      </c>
      <c r="L3027" s="10">
        <f>+H3027/SUM($F$15:F3027)-1</f>
        <v>0.10927978841971853</v>
      </c>
      <c r="M3027" s="14">
        <f t="shared" ref="M3027:M3090" si="344">+F3027/B3027</f>
        <v>0</v>
      </c>
      <c r="N3027" s="14">
        <f t="shared" si="342"/>
        <v>3188.7442461377723</v>
      </c>
      <c r="O3027" s="4">
        <f t="shared" si="343"/>
        <v>8.0547758043340743</v>
      </c>
      <c r="P3027" s="14">
        <f>+AVERAGEIF($C$15:C3027,"&lt;&gt;",$B$15:B3027)</f>
        <v>8.1630578512396692</v>
      </c>
    </row>
    <row r="3028" spans="1:16" x14ac:dyDescent="0.25">
      <c r="A3028" s="1">
        <v>44719</v>
      </c>
      <c r="B3028" s="14">
        <v>8.952</v>
      </c>
      <c r="G3028">
        <f t="shared" si="339"/>
        <v>29359.774425215743</v>
      </c>
      <c r="H3028">
        <f t="shared" si="340"/>
        <v>28545.638491425234</v>
      </c>
      <c r="I3028" s="5">
        <f t="shared" si="338"/>
        <v>0</v>
      </c>
      <c r="J3028" s="6">
        <f>+H3028+SUM($B$4:$B$5)-SUM($F$15:F3028)</f>
        <v>29261.018491425213</v>
      </c>
      <c r="K3028" s="10">
        <f t="shared" si="341"/>
        <v>1.856027840175356E-3</v>
      </c>
      <c r="L3028" s="10">
        <f>+H3028/SUM($F$15:F3028)-1</f>
        <v>0.11139033754150196</v>
      </c>
      <c r="M3028" s="14">
        <f t="shared" si="344"/>
        <v>0</v>
      </c>
      <c r="N3028" s="14">
        <f t="shared" si="342"/>
        <v>3188.7442461377723</v>
      </c>
      <c r="O3028" s="4">
        <f t="shared" si="343"/>
        <v>8.0547758043340743</v>
      </c>
      <c r="P3028" s="14">
        <f>+AVERAGEIF($C$15:C3028,"&lt;&gt;",$B$15:B3028)</f>
        <v>8.1630578512396692</v>
      </c>
    </row>
    <row r="3029" spans="1:16" x14ac:dyDescent="0.25">
      <c r="A3029" s="1">
        <v>44720</v>
      </c>
      <c r="B3029" s="14">
        <v>8.9890000000000008</v>
      </c>
      <c r="G3029">
        <f t="shared" si="339"/>
        <v>29481.122912004503</v>
      </c>
      <c r="H3029">
        <f t="shared" si="340"/>
        <v>28663.622028532332</v>
      </c>
      <c r="I3029" s="5">
        <f t="shared" si="338"/>
        <v>0</v>
      </c>
      <c r="J3029" s="6">
        <f>+H3029+SUM($B$4:$B$5)-SUM($F$15:F3029)</f>
        <v>29379.002028532315</v>
      </c>
      <c r="K3029" s="10">
        <f t="shared" si="341"/>
        <v>4.032106303534011E-3</v>
      </c>
      <c r="L3029" s="10">
        <f>+H3029/SUM($F$15:F3029)-1</f>
        <v>0.11598388563008943</v>
      </c>
      <c r="M3029" s="14">
        <f t="shared" si="344"/>
        <v>0</v>
      </c>
      <c r="N3029" s="14">
        <f t="shared" si="342"/>
        <v>3188.7442461377723</v>
      </c>
      <c r="O3029" s="4">
        <f t="shared" si="343"/>
        <v>8.0547758043340743</v>
      </c>
      <c r="P3029" s="14">
        <f>+AVERAGEIF($C$15:C3029,"&lt;&gt;",$B$15:B3029)</f>
        <v>8.1630578512396692</v>
      </c>
    </row>
    <row r="3030" spans="1:16" x14ac:dyDescent="0.25">
      <c r="A3030" s="1">
        <v>44721</v>
      </c>
      <c r="B3030" s="14">
        <v>8.99</v>
      </c>
      <c r="G3030">
        <f t="shared" si="339"/>
        <v>29484.402600836631</v>
      </c>
      <c r="H3030">
        <f t="shared" si="340"/>
        <v>28666.81077277847</v>
      </c>
      <c r="I3030" s="5">
        <f t="shared" si="338"/>
        <v>0</v>
      </c>
      <c r="J3030" s="6">
        <f>+H3030+SUM($B$4:$B$5)-SUM($F$15:F3030)</f>
        <v>29382.190772778446</v>
      </c>
      <c r="K3030" s="10">
        <f t="shared" si="341"/>
        <v>1.0853820844669571E-4</v>
      </c>
      <c r="L3030" s="10">
        <f>+H3030/SUM($F$15:F3030)-1</f>
        <v>0.11610803557842964</v>
      </c>
      <c r="M3030" s="14">
        <f t="shared" si="344"/>
        <v>0</v>
      </c>
      <c r="N3030" s="14">
        <f t="shared" si="342"/>
        <v>3188.7442461377723</v>
      </c>
      <c r="O3030" s="4">
        <f t="shared" si="343"/>
        <v>8.0547758043340743</v>
      </c>
      <c r="P3030" s="14">
        <f>+AVERAGEIF($C$15:C3030,"&lt;&gt;",$B$15:B3030)</f>
        <v>8.1630578512396692</v>
      </c>
    </row>
    <row r="3031" spans="1:16" x14ac:dyDescent="0.25">
      <c r="A3031" s="1">
        <v>44722</v>
      </c>
      <c r="B3031" s="14">
        <v>8.9420000000000002</v>
      </c>
      <c r="G3031">
        <f t="shared" si="339"/>
        <v>29326.977536894457</v>
      </c>
      <c r="H3031">
        <f t="shared" si="340"/>
        <v>28513.751048963859</v>
      </c>
      <c r="I3031" s="5">
        <f t="shared" si="338"/>
        <v>0</v>
      </c>
      <c r="J3031" s="6">
        <f>+H3031+SUM($B$4:$B$5)-SUM($F$15:F3031)</f>
        <v>29229.131048963838</v>
      </c>
      <c r="K3031" s="10">
        <f t="shared" si="341"/>
        <v>-5.2092686007747524E-3</v>
      </c>
      <c r="L3031" s="10">
        <f>+H3031/SUM($F$15:F3031)-1</f>
        <v>0.11014883805809994</v>
      </c>
      <c r="M3031" s="14">
        <f t="shared" si="344"/>
        <v>0</v>
      </c>
      <c r="N3031" s="14">
        <f t="shared" si="342"/>
        <v>3188.7442461377723</v>
      </c>
      <c r="O3031" s="4">
        <f t="shared" si="343"/>
        <v>8.0547758043340743</v>
      </c>
      <c r="P3031" s="14">
        <f>+AVERAGEIF($C$15:C3031,"&lt;&gt;",$B$15:B3031)</f>
        <v>8.1630578512396692</v>
      </c>
    </row>
    <row r="3032" spans="1:16" x14ac:dyDescent="0.25">
      <c r="A3032" s="1">
        <v>44725</v>
      </c>
      <c r="B3032" s="14">
        <v>8.7309999999999999</v>
      </c>
      <c r="G3032">
        <f t="shared" si="339"/>
        <v>28634.96319331531</v>
      </c>
      <c r="H3032">
        <f t="shared" si="340"/>
        <v>27840.926013028791</v>
      </c>
      <c r="I3032" s="5">
        <f t="shared" si="338"/>
        <v>0</v>
      </c>
      <c r="J3032" s="6">
        <f>+H3032+SUM($B$4:$B$5)-SUM($F$15:F3032)</f>
        <v>28556.306013028767</v>
      </c>
      <c r="K3032" s="10">
        <f t="shared" si="341"/>
        <v>-2.30189886523815E-2</v>
      </c>
      <c r="L3032" s="10">
        <f>+H3032/SUM($F$15:F3032)-1</f>
        <v>8.3953198958317099E-2</v>
      </c>
      <c r="M3032" s="14">
        <f t="shared" si="344"/>
        <v>0</v>
      </c>
      <c r="N3032" s="14">
        <f t="shared" si="342"/>
        <v>3188.7442461377723</v>
      </c>
      <c r="O3032" s="4">
        <f t="shared" si="343"/>
        <v>8.0547758043340743</v>
      </c>
      <c r="P3032" s="14">
        <f>+AVERAGEIF($C$15:C3032,"&lt;&gt;",$B$15:B3032)</f>
        <v>8.1630578512396692</v>
      </c>
    </row>
    <row r="3033" spans="1:16" x14ac:dyDescent="0.25">
      <c r="A3033" s="1">
        <v>44726</v>
      </c>
      <c r="B3033" s="14">
        <v>8.6890000000000001</v>
      </c>
      <c r="G3033">
        <f t="shared" si="339"/>
        <v>28497.216262365906</v>
      </c>
      <c r="H3033">
        <f t="shared" si="340"/>
        <v>27706.998754691005</v>
      </c>
      <c r="I3033" s="5">
        <f t="shared" si="338"/>
        <v>0</v>
      </c>
      <c r="J3033" s="6">
        <f>+H3033+SUM($B$4:$B$5)-SUM($F$15:F3033)</f>
        <v>28422.378754690984</v>
      </c>
      <c r="K3033" s="10">
        <f t="shared" si="341"/>
        <v>-4.6899363761082613E-3</v>
      </c>
      <c r="L3033" s="10">
        <f>+H3033/SUM($F$15:F3033)-1</f>
        <v>7.8738901128028393E-2</v>
      </c>
      <c r="M3033" s="14">
        <f t="shared" si="344"/>
        <v>0</v>
      </c>
      <c r="N3033" s="14">
        <f t="shared" si="342"/>
        <v>3188.7442461377723</v>
      </c>
      <c r="O3033" s="4">
        <f t="shared" si="343"/>
        <v>8.0547758043340743</v>
      </c>
      <c r="P3033" s="14">
        <f>+AVERAGEIF($C$15:C3033,"&lt;&gt;",$B$15:B3033)</f>
        <v>8.1630578512396692</v>
      </c>
    </row>
    <row r="3034" spans="1:16" x14ac:dyDescent="0.25">
      <c r="A3034" s="1">
        <v>44727</v>
      </c>
      <c r="B3034" s="14">
        <v>8.7260000000000009</v>
      </c>
      <c r="G3034">
        <f t="shared" si="339"/>
        <v>28618.56474915467</v>
      </c>
      <c r="H3034">
        <f t="shared" si="340"/>
        <v>27824.982291798107</v>
      </c>
      <c r="I3034" s="5">
        <f t="shared" si="338"/>
        <v>0</v>
      </c>
      <c r="J3034" s="6">
        <f>+H3034+SUM($B$4:$B$5)-SUM($F$15:F3034)</f>
        <v>28540.362291798087</v>
      </c>
      <c r="K3034" s="10">
        <f t="shared" si="341"/>
        <v>4.1510789130423387E-3</v>
      </c>
      <c r="L3034" s="10">
        <f>+H3034/SUM($F$15:F3034)-1</f>
        <v>8.3332449216616089E-2</v>
      </c>
      <c r="M3034" s="14">
        <f t="shared" si="344"/>
        <v>0</v>
      </c>
      <c r="N3034" s="14">
        <f t="shared" si="342"/>
        <v>3188.7442461377723</v>
      </c>
      <c r="O3034" s="4">
        <f t="shared" si="343"/>
        <v>8.0547758043340743</v>
      </c>
      <c r="P3034" s="14">
        <f>+AVERAGEIF($C$15:C3034,"&lt;&gt;",$B$15:B3034)</f>
        <v>8.1630578512396692</v>
      </c>
    </row>
    <row r="3035" spans="1:16" x14ac:dyDescent="0.25">
      <c r="A3035" s="1">
        <v>44728</v>
      </c>
      <c r="B3035" s="14">
        <v>8.5630000000000006</v>
      </c>
      <c r="G3035">
        <f t="shared" si="339"/>
        <v>28083.9754695177</v>
      </c>
      <c r="H3035">
        <f t="shared" si="340"/>
        <v>27305.216979677651</v>
      </c>
      <c r="I3035" s="5">
        <f t="shared" si="338"/>
        <v>0</v>
      </c>
      <c r="J3035" s="6">
        <f>+H3035+SUM($B$4:$B$5)-SUM($F$15:F3035)</f>
        <v>28020.59697967763</v>
      </c>
      <c r="K3035" s="10">
        <f t="shared" si="341"/>
        <v>-1.821158774392384E-2</v>
      </c>
      <c r="L3035" s="10">
        <f>+H3035/SUM($F$15:F3035)-1</f>
        <v>6.3096007637162943E-2</v>
      </c>
      <c r="M3035" s="14">
        <f t="shared" si="344"/>
        <v>0</v>
      </c>
      <c r="N3035" s="14">
        <f t="shared" si="342"/>
        <v>3188.7442461377723</v>
      </c>
      <c r="O3035" s="4">
        <f t="shared" si="343"/>
        <v>8.0547758043340743</v>
      </c>
      <c r="P3035" s="14">
        <f>+AVERAGEIF($C$15:C3035,"&lt;&gt;",$B$15:B3035)</f>
        <v>8.1630578512396692</v>
      </c>
    </row>
    <row r="3036" spans="1:16" x14ac:dyDescent="0.25">
      <c r="A3036" s="1">
        <v>44729</v>
      </c>
      <c r="B3036" s="14">
        <v>8.5429999999999993</v>
      </c>
      <c r="G3036">
        <f t="shared" si="339"/>
        <v>28018.381692875122</v>
      </c>
      <c r="H3036">
        <f t="shared" si="340"/>
        <v>27241.442094754893</v>
      </c>
      <c r="I3036" s="5">
        <f t="shared" si="338"/>
        <v>0</v>
      </c>
      <c r="J3036" s="6">
        <f>+H3036+SUM($B$4:$B$5)-SUM($F$15:F3036)</f>
        <v>27956.822094754873</v>
      </c>
      <c r="K3036" s="10">
        <f t="shared" si="341"/>
        <v>-2.2760002211591468E-3</v>
      </c>
      <c r="L3036" s="10">
        <f>+H3036/SUM($F$15:F3036)-1</f>
        <v>6.0613008670358903E-2</v>
      </c>
      <c r="M3036" s="14">
        <f t="shared" si="344"/>
        <v>0</v>
      </c>
      <c r="N3036" s="14">
        <f t="shared" si="342"/>
        <v>3188.7442461377723</v>
      </c>
      <c r="O3036" s="4">
        <f t="shared" si="343"/>
        <v>8.0547758043340743</v>
      </c>
      <c r="P3036" s="14">
        <f>+AVERAGEIF($C$15:C3036,"&lt;&gt;",$B$15:B3036)</f>
        <v>8.1630578512396692</v>
      </c>
    </row>
    <row r="3037" spans="1:16" x14ac:dyDescent="0.25">
      <c r="A3037" s="1">
        <v>44732</v>
      </c>
      <c r="B3037" s="14">
        <v>8.4689999999999994</v>
      </c>
      <c r="G3037">
        <f t="shared" si="339"/>
        <v>27775.684719297602</v>
      </c>
      <c r="H3037">
        <f t="shared" si="340"/>
        <v>27005.4750205407</v>
      </c>
      <c r="I3037" s="5">
        <f t="shared" si="338"/>
        <v>0</v>
      </c>
      <c r="J3037" s="6">
        <f>+H3037+SUM($B$4:$B$5)-SUM($F$15:F3037)</f>
        <v>27720.855020540683</v>
      </c>
      <c r="K3037" s="10">
        <f t="shared" si="341"/>
        <v>-8.440411196037223E-3</v>
      </c>
      <c r="L3037" s="10">
        <f>+H3037/SUM($F$15:F3037)-1</f>
        <v>5.1425912493183734E-2</v>
      </c>
      <c r="M3037" s="14">
        <f t="shared" si="344"/>
        <v>0</v>
      </c>
      <c r="N3037" s="14">
        <f t="shared" si="342"/>
        <v>3188.7442461377723</v>
      </c>
      <c r="O3037" s="4">
        <f t="shared" si="343"/>
        <v>8.0547758043340743</v>
      </c>
      <c r="P3037" s="14">
        <f>+AVERAGEIF($C$15:C3037,"&lt;&gt;",$B$15:B3037)</f>
        <v>8.1630578512396692</v>
      </c>
    </row>
    <row r="3038" spans="1:16" x14ac:dyDescent="0.25">
      <c r="A3038" s="1">
        <v>44733</v>
      </c>
      <c r="B3038" s="14">
        <v>8.5619999999999994</v>
      </c>
      <c r="G3038">
        <f t="shared" si="339"/>
        <v>28080.695780685568</v>
      </c>
      <c r="H3038">
        <f t="shared" si="340"/>
        <v>27302.028235431513</v>
      </c>
      <c r="I3038" s="5">
        <f t="shared" si="338"/>
        <v>0</v>
      </c>
      <c r="J3038" s="6">
        <f>+H3038+SUM($B$4:$B$5)-SUM($F$15:F3038)</f>
        <v>28017.408235431492</v>
      </c>
      <c r="K3038" s="10">
        <f t="shared" si="341"/>
        <v>1.0697837951645806E-2</v>
      </c>
      <c r="L3038" s="10">
        <f>+H3038/SUM($F$15:F3038)-1</f>
        <v>6.2971857688822741E-2</v>
      </c>
      <c r="M3038" s="14">
        <f t="shared" si="344"/>
        <v>0</v>
      </c>
      <c r="N3038" s="14">
        <f t="shared" si="342"/>
        <v>3188.7442461377723</v>
      </c>
      <c r="O3038" s="4">
        <f t="shared" si="343"/>
        <v>8.0547758043340743</v>
      </c>
      <c r="P3038" s="14">
        <f>+AVERAGEIF($C$15:C3038,"&lt;&gt;",$B$15:B3038)</f>
        <v>8.1630578512396692</v>
      </c>
    </row>
    <row r="3039" spans="1:16" x14ac:dyDescent="0.25">
      <c r="A3039" s="1">
        <v>44734</v>
      </c>
      <c r="B3039" s="14">
        <v>8.4039999999999999</v>
      </c>
      <c r="G3039">
        <f t="shared" si="339"/>
        <v>27562.504945209243</v>
      </c>
      <c r="H3039">
        <f t="shared" si="340"/>
        <v>26798.206644541748</v>
      </c>
      <c r="I3039" s="5">
        <f t="shared" si="338"/>
        <v>0</v>
      </c>
      <c r="J3039" s="6">
        <f>+H3039+SUM($B$4:$B$5)-SUM($F$15:F3039)</f>
        <v>27513.586644541723</v>
      </c>
      <c r="K3039" s="10">
        <f t="shared" si="341"/>
        <v>-1.7982448149954977E-2</v>
      </c>
      <c r="L3039" s="10">
        <f>+H3039/SUM($F$15:F3039)-1</f>
        <v>4.3356165851070605E-2</v>
      </c>
      <c r="M3039" s="14">
        <f t="shared" si="344"/>
        <v>0</v>
      </c>
      <c r="N3039" s="14">
        <f t="shared" si="342"/>
        <v>3188.7442461377723</v>
      </c>
      <c r="O3039" s="4">
        <f t="shared" si="343"/>
        <v>8.0547758043340743</v>
      </c>
      <c r="P3039" s="14">
        <f>+AVERAGEIF($C$15:C3039,"&lt;&gt;",$B$15:B3039)</f>
        <v>8.1630578512396692</v>
      </c>
    </row>
    <row r="3040" spans="1:16" x14ac:dyDescent="0.25">
      <c r="A3040" s="1">
        <v>44736</v>
      </c>
      <c r="B3040" s="14">
        <v>8.5630000000000006</v>
      </c>
      <c r="G3040">
        <f t="shared" si="339"/>
        <v>28083.9754695177</v>
      </c>
      <c r="H3040">
        <f t="shared" si="340"/>
        <v>27305.216979677651</v>
      </c>
      <c r="I3040" s="5">
        <f t="shared" si="338"/>
        <v>0</v>
      </c>
      <c r="J3040" s="6">
        <f>+H3040+SUM($B$4:$B$5)-SUM($F$15:F3040)</f>
        <v>28020.59697967763</v>
      </c>
      <c r="K3040" s="10">
        <f t="shared" si="341"/>
        <v>1.8427635105744633E-2</v>
      </c>
      <c r="L3040" s="10">
        <f>+H3040/SUM($F$15:F3040)-1</f>
        <v>6.3096007637162943E-2</v>
      </c>
      <c r="M3040" s="14">
        <f t="shared" si="344"/>
        <v>0</v>
      </c>
      <c r="N3040" s="14">
        <f t="shared" si="342"/>
        <v>3188.7442461377723</v>
      </c>
      <c r="O3040" s="4">
        <f t="shared" si="343"/>
        <v>8.0547758043340743</v>
      </c>
      <c r="P3040" s="14">
        <f>+AVERAGEIF($C$15:C3040,"&lt;&gt;",$B$15:B3040)</f>
        <v>8.1630578512396692</v>
      </c>
    </row>
    <row r="3041" spans="1:16" x14ac:dyDescent="0.25">
      <c r="A3041" s="1">
        <v>44739</v>
      </c>
      <c r="B3041" s="14">
        <v>8.6579999999999995</v>
      </c>
      <c r="G3041">
        <f t="shared" si="339"/>
        <v>28395.545908569919</v>
      </c>
      <c r="H3041">
        <f t="shared" si="340"/>
        <v>27608.147683060735</v>
      </c>
      <c r="I3041" s="5">
        <f t="shared" si="338"/>
        <v>0</v>
      </c>
      <c r="J3041" s="6">
        <f>+H3041+SUM($B$4:$B$5)-SUM($F$15:F3041)</f>
        <v>28323.527683060714</v>
      </c>
      <c r="K3041" s="10">
        <f t="shared" si="341"/>
        <v>1.0811001050505364E-2</v>
      </c>
      <c r="L3041" s="10">
        <f>+H3041/SUM($F$15:F3041)-1</f>
        <v>7.4890252729482132E-2</v>
      </c>
      <c r="M3041" s="14">
        <f t="shared" si="344"/>
        <v>0</v>
      </c>
      <c r="N3041" s="14">
        <f t="shared" si="342"/>
        <v>3188.7442461377723</v>
      </c>
      <c r="O3041" s="4">
        <f t="shared" si="343"/>
        <v>8.0547758043340743</v>
      </c>
      <c r="P3041" s="14">
        <f>+AVERAGEIF($C$15:C3041,"&lt;&gt;",$B$15:B3041)</f>
        <v>8.1630578512396692</v>
      </c>
    </row>
    <row r="3042" spans="1:16" x14ac:dyDescent="0.25">
      <c r="A3042" s="1">
        <v>44740</v>
      </c>
      <c r="B3042" s="14">
        <v>8.7430000000000003</v>
      </c>
      <c r="G3042">
        <f t="shared" si="339"/>
        <v>28674.319459300859</v>
      </c>
      <c r="H3042">
        <f t="shared" si="340"/>
        <v>27879.190943982449</v>
      </c>
      <c r="I3042" s="5">
        <f t="shared" si="338"/>
        <v>0</v>
      </c>
      <c r="J3042" s="6">
        <f>+H3042+SUM($B$4:$B$5)-SUM($F$15:F3042)</f>
        <v>28594.570943982431</v>
      </c>
      <c r="K3042" s="10">
        <f t="shared" si="341"/>
        <v>9.5695445833825499E-3</v>
      </c>
      <c r="L3042" s="10">
        <f>+H3042/SUM($F$15:F3042)-1</f>
        <v>8.5442998338399523E-2</v>
      </c>
      <c r="M3042" s="14">
        <f t="shared" si="344"/>
        <v>0</v>
      </c>
      <c r="N3042" s="14">
        <f t="shared" si="342"/>
        <v>3188.7442461377723</v>
      </c>
      <c r="O3042" s="4">
        <f t="shared" si="343"/>
        <v>8.0547758043340743</v>
      </c>
      <c r="P3042" s="14">
        <f>+AVERAGEIF($C$15:C3042,"&lt;&gt;",$B$15:B3042)</f>
        <v>8.1630578512396692</v>
      </c>
    </row>
    <row r="3043" spans="1:16" x14ac:dyDescent="0.25">
      <c r="A3043" s="1">
        <v>44741</v>
      </c>
      <c r="B3043" s="14">
        <v>8.6419999999999995</v>
      </c>
      <c r="G3043">
        <f t="shared" si="339"/>
        <v>28343.070887255861</v>
      </c>
      <c r="H3043">
        <f t="shared" si="340"/>
        <v>27557.127775122532</v>
      </c>
      <c r="I3043" s="5">
        <f t="shared" si="338"/>
        <v>0</v>
      </c>
      <c r="J3043" s="6">
        <f>+H3043+SUM($B$4:$B$5)-SUM($F$15:F3043)</f>
        <v>28272.507775122507</v>
      </c>
      <c r="K3043" s="10">
        <f t="shared" si="341"/>
        <v>-1.1263087999846322E-2</v>
      </c>
      <c r="L3043" s="10">
        <f>+H3043/SUM($F$15:F3043)-1</f>
        <v>7.29038535560389E-2</v>
      </c>
      <c r="M3043" s="14">
        <f t="shared" si="344"/>
        <v>0</v>
      </c>
      <c r="N3043" s="14">
        <f t="shared" si="342"/>
        <v>3188.7442461377723</v>
      </c>
      <c r="O3043" s="4">
        <f t="shared" si="343"/>
        <v>8.0547758043340743</v>
      </c>
      <c r="P3043" s="14">
        <f>+AVERAGEIF($C$15:C3043,"&lt;&gt;",$B$15:B3043)</f>
        <v>8.1630578512396692</v>
      </c>
    </row>
    <row r="3044" spans="1:16" x14ac:dyDescent="0.25">
      <c r="A3044" s="1">
        <v>44742</v>
      </c>
      <c r="B3044" s="14">
        <v>8.5760000000000005</v>
      </c>
      <c r="G3044">
        <f t="shared" si="339"/>
        <v>28126.611424335373</v>
      </c>
      <c r="H3044">
        <f t="shared" si="340"/>
        <v>27346.670654877442</v>
      </c>
      <c r="I3044" s="5">
        <f t="shared" si="338"/>
        <v>0</v>
      </c>
      <c r="J3044" s="6">
        <f>+H3044+SUM($B$4:$B$5)-SUM($F$15:F3044)</f>
        <v>28062.050654877417</v>
      </c>
      <c r="K3044" s="10">
        <f t="shared" si="341"/>
        <v>-7.4438787644538484E-3</v>
      </c>
      <c r="L3044" s="10">
        <f>+H3044/SUM($F$15:F3044)-1</f>
        <v>6.4709956965585569E-2</v>
      </c>
      <c r="M3044" s="14">
        <f t="shared" si="344"/>
        <v>0</v>
      </c>
      <c r="N3044" s="14">
        <f t="shared" si="342"/>
        <v>3188.7442461377723</v>
      </c>
      <c r="O3044" s="4">
        <f t="shared" si="343"/>
        <v>8.0547758043340743</v>
      </c>
      <c r="P3044" s="14">
        <f>+AVERAGEIF($C$15:C3044,"&lt;&gt;",$B$15:B3044)</f>
        <v>8.1630578512396692</v>
      </c>
    </row>
    <row r="3045" spans="1:16" x14ac:dyDescent="0.25">
      <c r="A3045" s="1">
        <v>44743</v>
      </c>
      <c r="B3045" s="14">
        <v>8.5510000000000002</v>
      </c>
      <c r="G3045">
        <f t="shared" si="339"/>
        <v>28044.619203532155</v>
      </c>
      <c r="H3045">
        <f t="shared" si="340"/>
        <v>27266.952048723997</v>
      </c>
      <c r="I3045" s="5">
        <f t="shared" si="338"/>
        <v>0</v>
      </c>
      <c r="J3045" s="6">
        <f>+H3045+SUM($B$4:$B$5)-SUM($F$15:F3045)</f>
        <v>27982.332048723973</v>
      </c>
      <c r="K3045" s="10">
        <f t="shared" si="341"/>
        <v>-2.8407976000709434E-3</v>
      </c>
      <c r="L3045" s="10">
        <f>+H3045/SUM($F$15:F3045)-1</f>
        <v>6.1606208257080519E-2</v>
      </c>
      <c r="M3045" s="14">
        <f t="shared" si="344"/>
        <v>0</v>
      </c>
      <c r="N3045" s="14">
        <f t="shared" si="342"/>
        <v>3188.7442461377723</v>
      </c>
      <c r="O3045" s="4">
        <f t="shared" si="343"/>
        <v>8.0547758043340743</v>
      </c>
      <c r="P3045" s="14">
        <f>+AVERAGEIF($C$15:C3045,"&lt;&gt;",$B$15:B3045)</f>
        <v>8.1630578512396692</v>
      </c>
    </row>
    <row r="3046" spans="1:16" x14ac:dyDescent="0.25">
      <c r="A3046" s="1">
        <v>44746</v>
      </c>
      <c r="B3046" s="14">
        <v>8.5380000000000003</v>
      </c>
      <c r="G3046">
        <f t="shared" si="339"/>
        <v>28001.983248714481</v>
      </c>
      <c r="H3046">
        <f t="shared" si="340"/>
        <v>27225.498373524206</v>
      </c>
      <c r="I3046" s="5">
        <f t="shared" si="338"/>
        <v>0</v>
      </c>
      <c r="J3046" s="6">
        <f>+H3046+SUM($B$4:$B$5)-SUM($F$15:F3046)</f>
        <v>27940.878373524185</v>
      </c>
      <c r="K3046" s="10">
        <f t="shared" si="341"/>
        <v>-1.4814231754382012E-3</v>
      </c>
      <c r="L3046" s="10">
        <f>+H3046/SUM($F$15:F3046)-1</f>
        <v>5.9992258928657893E-2</v>
      </c>
      <c r="M3046" s="14">
        <f t="shared" si="344"/>
        <v>0</v>
      </c>
      <c r="N3046" s="14">
        <f t="shared" si="342"/>
        <v>3188.7442461377723</v>
      </c>
      <c r="O3046" s="4">
        <f t="shared" si="343"/>
        <v>8.0547758043340743</v>
      </c>
      <c r="P3046" s="14">
        <f>+AVERAGEIF($C$15:C3046,"&lt;&gt;",$B$15:B3046)</f>
        <v>8.1630578512396692</v>
      </c>
    </row>
    <row r="3047" spans="1:16" x14ac:dyDescent="0.25">
      <c r="A3047" s="1">
        <v>44747</v>
      </c>
      <c r="B3047" s="14">
        <v>8.657</v>
      </c>
      <c r="G3047">
        <f t="shared" si="339"/>
        <v>28392.266219737794</v>
      </c>
      <c r="H3047">
        <f t="shared" si="340"/>
        <v>27604.958938814601</v>
      </c>
      <c r="I3047" s="5">
        <f t="shared" si="338"/>
        <v>0</v>
      </c>
      <c r="J3047" s="6">
        <f>+H3047+SUM($B$4:$B$5)-SUM($F$15:F3047)</f>
        <v>28320.338938814577</v>
      </c>
      <c r="K3047" s="10">
        <f t="shared" si="341"/>
        <v>1.3580838806054096E-2</v>
      </c>
      <c r="L3047" s="10">
        <f>+H3047/SUM($F$15:F3047)-1</f>
        <v>7.4766102781142152E-2</v>
      </c>
      <c r="M3047" s="14">
        <f t="shared" si="344"/>
        <v>0</v>
      </c>
      <c r="N3047" s="14">
        <f t="shared" si="342"/>
        <v>3188.7442461377723</v>
      </c>
      <c r="O3047" s="4">
        <f t="shared" si="343"/>
        <v>8.0547758043340743</v>
      </c>
      <c r="P3047" s="14">
        <f>+AVERAGEIF($C$15:C3047,"&lt;&gt;",$B$15:B3047)</f>
        <v>8.1630578512396692</v>
      </c>
    </row>
    <row r="3048" spans="1:16" x14ac:dyDescent="0.25">
      <c r="A3048" s="1">
        <v>44748</v>
      </c>
      <c r="B3048" s="14">
        <v>8.6180000000000003</v>
      </c>
      <c r="G3048">
        <f t="shared" si="339"/>
        <v>28264.358355284778</v>
      </c>
      <c r="H3048">
        <f t="shared" si="340"/>
        <v>27480.597913215232</v>
      </c>
      <c r="I3048" s="5">
        <f t="shared" si="338"/>
        <v>0</v>
      </c>
      <c r="J3048" s="6">
        <f>+H3048+SUM($B$4:$B$5)-SUM($F$15:F3048)</f>
        <v>28195.977913215207</v>
      </c>
      <c r="K3048" s="10">
        <f t="shared" si="341"/>
        <v>-4.3912265975364351E-3</v>
      </c>
      <c r="L3048" s="10">
        <f>+H3048/SUM($F$15:F3048)-1</f>
        <v>6.9924254795874274E-2</v>
      </c>
      <c r="M3048" s="14">
        <f t="shared" si="344"/>
        <v>0</v>
      </c>
      <c r="N3048" s="14">
        <f t="shared" si="342"/>
        <v>3188.7442461377723</v>
      </c>
      <c r="O3048" s="4">
        <f t="shared" si="343"/>
        <v>8.0547758043340743</v>
      </c>
      <c r="P3048" s="14">
        <f>+AVERAGEIF($C$15:C3048,"&lt;&gt;",$B$15:B3048)</f>
        <v>8.1630578512396692</v>
      </c>
    </row>
    <row r="3049" spans="1:16" x14ac:dyDescent="0.25">
      <c r="A3049" s="1">
        <v>44749</v>
      </c>
      <c r="B3049" s="14">
        <v>8.75</v>
      </c>
      <c r="G3049">
        <f t="shared" si="339"/>
        <v>28697.277281125756</v>
      </c>
      <c r="H3049">
        <f t="shared" si="340"/>
        <v>27901.512153705411</v>
      </c>
      <c r="I3049" s="5">
        <f t="shared" si="338"/>
        <v>0</v>
      </c>
      <c r="J3049" s="6">
        <f>+H3049+SUM($B$4:$B$5)-SUM($F$15:F3049)</f>
        <v>28616.892153705387</v>
      </c>
      <c r="K3049" s="10">
        <f t="shared" si="341"/>
        <v>1.4928166059205994E-2</v>
      </c>
      <c r="L3049" s="10">
        <f>+H3049/SUM($F$15:F3049)-1</f>
        <v>8.6312047976780937E-2</v>
      </c>
      <c r="M3049" s="14">
        <f t="shared" si="344"/>
        <v>0</v>
      </c>
      <c r="N3049" s="14">
        <f t="shared" si="342"/>
        <v>3188.7442461377723</v>
      </c>
      <c r="O3049" s="4">
        <f t="shared" si="343"/>
        <v>8.0547758043340743</v>
      </c>
      <c r="P3049" s="14">
        <f>+AVERAGEIF($C$15:C3049,"&lt;&gt;",$B$15:B3049)</f>
        <v>8.1630578512396692</v>
      </c>
    </row>
    <row r="3050" spans="1:16" x14ac:dyDescent="0.25">
      <c r="A3050" s="1">
        <v>44750</v>
      </c>
      <c r="B3050" s="14">
        <v>8.8309999999999995</v>
      </c>
      <c r="G3050">
        <f t="shared" si="339"/>
        <v>28962.932076528177</v>
      </c>
      <c r="H3050">
        <f t="shared" si="340"/>
        <v>28159.800437642571</v>
      </c>
      <c r="I3050" s="5">
        <f t="shared" si="338"/>
        <v>0</v>
      </c>
      <c r="J3050" s="6">
        <f>+H3050+SUM($B$4:$B$5)-SUM($F$15:F3050)</f>
        <v>28875.180437642546</v>
      </c>
      <c r="K3050" s="10">
        <f t="shared" si="341"/>
        <v>9.0257279703840343E-3</v>
      </c>
      <c r="L3050" s="10">
        <f>+H3050/SUM($F$15:F3050)-1</f>
        <v>9.636819379233752E-2</v>
      </c>
      <c r="M3050" s="14">
        <f t="shared" si="344"/>
        <v>0</v>
      </c>
      <c r="N3050" s="14">
        <f t="shared" si="342"/>
        <v>3188.7442461377723</v>
      </c>
      <c r="O3050" s="4">
        <f t="shared" si="343"/>
        <v>8.0547758043340743</v>
      </c>
      <c r="P3050" s="14">
        <f>+AVERAGEIF($C$15:C3050,"&lt;&gt;",$B$15:B3050)</f>
        <v>8.1630578512396692</v>
      </c>
    </row>
    <row r="3051" spans="1:16" x14ac:dyDescent="0.25">
      <c r="A3051" s="1">
        <v>44753</v>
      </c>
      <c r="B3051" s="14">
        <v>8.7420000000000009</v>
      </c>
      <c r="G3051">
        <f t="shared" si="339"/>
        <v>28671.039770468731</v>
      </c>
      <c r="H3051">
        <f t="shared" si="340"/>
        <v>27876.002199736315</v>
      </c>
      <c r="I3051" s="5">
        <f t="shared" si="338"/>
        <v>0</v>
      </c>
      <c r="J3051" s="6">
        <f>+H3051+SUM($B$4:$B$5)-SUM($F$15:F3051)</f>
        <v>28591.382199736294</v>
      </c>
      <c r="K3051" s="10">
        <f t="shared" si="341"/>
        <v>-9.8284489864618463E-3</v>
      </c>
      <c r="L3051" s="10">
        <f>+H3051/SUM($F$15:F3051)-1</f>
        <v>8.5318848390059543E-2</v>
      </c>
      <c r="M3051" s="14">
        <f t="shared" si="344"/>
        <v>0</v>
      </c>
      <c r="N3051" s="14">
        <f t="shared" si="342"/>
        <v>3188.7442461377723</v>
      </c>
      <c r="O3051" s="4">
        <f t="shared" si="343"/>
        <v>8.0547758043340743</v>
      </c>
      <c r="P3051" s="14">
        <f>+AVERAGEIF($C$15:C3051,"&lt;&gt;",$B$15:B3051)</f>
        <v>8.1630578512396692</v>
      </c>
    </row>
    <row r="3052" spans="1:16" x14ac:dyDescent="0.25">
      <c r="A3052" s="1">
        <v>44754</v>
      </c>
      <c r="B3052" s="14">
        <v>8.6530000000000005</v>
      </c>
      <c r="G3052">
        <f t="shared" si="339"/>
        <v>28379.147464409278</v>
      </c>
      <c r="H3052">
        <f t="shared" si="340"/>
        <v>27592.203961830051</v>
      </c>
      <c r="I3052" s="5">
        <f t="shared" si="338"/>
        <v>0</v>
      </c>
      <c r="J3052" s="6">
        <f>+H3052+SUM($B$4:$B$5)-SUM($F$15:F3052)</f>
        <v>28307.583961830027</v>
      </c>
      <c r="K3052" s="10">
        <f t="shared" si="341"/>
        <v>-9.9260062323563991E-3</v>
      </c>
      <c r="L3052" s="10">
        <f>+H3052/SUM($F$15:F3052)-1</f>
        <v>7.4269502987781344E-2</v>
      </c>
      <c r="M3052" s="14">
        <f t="shared" si="344"/>
        <v>0</v>
      </c>
      <c r="N3052" s="14">
        <f t="shared" si="342"/>
        <v>3188.7442461377723</v>
      </c>
      <c r="O3052" s="4">
        <f t="shared" si="343"/>
        <v>8.0547758043340743</v>
      </c>
      <c r="P3052" s="14">
        <f>+AVERAGEIF($C$15:C3052,"&lt;&gt;",$B$15:B3052)</f>
        <v>8.1630578512396692</v>
      </c>
    </row>
    <row r="3053" spans="1:16" x14ac:dyDescent="0.25">
      <c r="A3053" s="1">
        <v>44755</v>
      </c>
      <c r="B3053" s="14">
        <v>8.6229999999999993</v>
      </c>
      <c r="G3053">
        <f t="shared" si="339"/>
        <v>28280.756799445415</v>
      </c>
      <c r="H3053">
        <f t="shared" si="340"/>
        <v>27496.541634445915</v>
      </c>
      <c r="I3053" s="5">
        <f t="shared" si="338"/>
        <v>0</v>
      </c>
      <c r="J3053" s="6">
        <f>+H3053+SUM($B$4:$B$5)-SUM($F$15:F3053)</f>
        <v>28211.921634445895</v>
      </c>
      <c r="K3053" s="10">
        <f t="shared" si="341"/>
        <v>-3.3793886300266252E-3</v>
      </c>
      <c r="L3053" s="10">
        <f>+H3053/SUM($F$15:F3053)-1</f>
        <v>7.0545004537575062E-2</v>
      </c>
      <c r="M3053" s="14">
        <f t="shared" si="344"/>
        <v>0</v>
      </c>
      <c r="N3053" s="14">
        <f t="shared" si="342"/>
        <v>3188.7442461377723</v>
      </c>
      <c r="O3053" s="4">
        <f t="shared" si="343"/>
        <v>8.0547758043340743</v>
      </c>
      <c r="P3053" s="14">
        <f>+AVERAGEIF($C$15:C3053,"&lt;&gt;",$B$15:B3053)</f>
        <v>8.1630578512396692</v>
      </c>
    </row>
    <row r="3054" spans="1:16" x14ac:dyDescent="0.25">
      <c r="A3054" s="1">
        <v>44756</v>
      </c>
      <c r="B3054" s="14">
        <v>8.6739999999999995</v>
      </c>
      <c r="G3054">
        <f t="shared" si="339"/>
        <v>28448.020929883976</v>
      </c>
      <c r="H3054">
        <f t="shared" si="340"/>
        <v>27659.167590998939</v>
      </c>
      <c r="I3054" s="5">
        <f t="shared" si="338"/>
        <v>0</v>
      </c>
      <c r="J3054" s="6">
        <f>+H3054+SUM($B$4:$B$5)-SUM($F$15:F3054)</f>
        <v>28374.547590998922</v>
      </c>
      <c r="K3054" s="10">
        <f t="shared" si="341"/>
        <v>5.7644409572747968E-3</v>
      </c>
      <c r="L3054" s="10">
        <f>+H3054/SUM($F$15:F3054)-1</f>
        <v>7.6876651902925364E-2</v>
      </c>
      <c r="M3054" s="14">
        <f t="shared" si="344"/>
        <v>0</v>
      </c>
      <c r="N3054" s="14">
        <f t="shared" si="342"/>
        <v>3188.7442461377723</v>
      </c>
      <c r="O3054" s="4">
        <f t="shared" si="343"/>
        <v>8.0547758043340743</v>
      </c>
      <c r="P3054" s="14">
        <f>+AVERAGEIF($C$15:C3054,"&lt;&gt;",$B$15:B3054)</f>
        <v>8.1630578512396692</v>
      </c>
    </row>
    <row r="3055" spans="1:16" x14ac:dyDescent="0.25">
      <c r="A3055" s="1">
        <v>44757</v>
      </c>
      <c r="B3055" s="14">
        <v>8.58</v>
      </c>
      <c r="G3055">
        <f t="shared" si="339"/>
        <v>28139.730179663882</v>
      </c>
      <c r="H3055">
        <f t="shared" si="340"/>
        <v>27359.425631861992</v>
      </c>
      <c r="I3055" s="5">
        <f t="shared" si="338"/>
        <v>0</v>
      </c>
      <c r="J3055" s="6">
        <f>+H3055+SUM($B$4:$B$5)-SUM($F$15:F3055)</f>
        <v>28074.805631861967</v>
      </c>
      <c r="K3055" s="10">
        <f t="shared" si="341"/>
        <v>-1.0563761701421481E-2</v>
      </c>
      <c r="L3055" s="10">
        <f>+H3055/SUM($F$15:F3055)-1</f>
        <v>6.5206556758946377E-2</v>
      </c>
      <c r="M3055" s="14">
        <f t="shared" si="344"/>
        <v>0</v>
      </c>
      <c r="N3055" s="14">
        <f t="shared" si="342"/>
        <v>3188.7442461377723</v>
      </c>
      <c r="O3055" s="4">
        <f t="shared" si="343"/>
        <v>8.0547758043340743</v>
      </c>
      <c r="P3055" s="14">
        <f>+AVERAGEIF($C$15:C3055,"&lt;&gt;",$B$15:B3055)</f>
        <v>8.1630578512396692</v>
      </c>
    </row>
    <row r="3056" spans="1:16" x14ac:dyDescent="0.25">
      <c r="A3056" s="1">
        <v>44760</v>
      </c>
      <c r="B3056" s="14">
        <v>8.6280000000000001</v>
      </c>
      <c r="G3056">
        <f t="shared" si="339"/>
        <v>28297.155243606056</v>
      </c>
      <c r="H3056">
        <f t="shared" si="340"/>
        <v>27512.485355676603</v>
      </c>
      <c r="I3056" s="5">
        <f t="shared" si="338"/>
        <v>0</v>
      </c>
      <c r="J3056" s="6">
        <f>+H3056+SUM($B$4:$B$5)-SUM($F$15:F3056)</f>
        <v>28227.865355676582</v>
      </c>
      <c r="K3056" s="10">
        <f t="shared" si="341"/>
        <v>5.4518533742191622E-3</v>
      </c>
      <c r="L3056" s="10">
        <f>+H3056/SUM($F$15:F3056)-1</f>
        <v>7.1165754279276072E-2</v>
      </c>
      <c r="M3056" s="14">
        <f t="shared" si="344"/>
        <v>0</v>
      </c>
      <c r="N3056" s="14">
        <f t="shared" si="342"/>
        <v>3188.7442461377723</v>
      </c>
      <c r="O3056" s="4">
        <f t="shared" si="343"/>
        <v>8.0547758043340743</v>
      </c>
      <c r="P3056" s="14">
        <f>+AVERAGEIF($C$15:C3056,"&lt;&gt;",$B$15:B3056)</f>
        <v>8.1630578512396692</v>
      </c>
    </row>
    <row r="3057" spans="1:16" x14ac:dyDescent="0.25">
      <c r="A3057" s="1">
        <v>44761</v>
      </c>
      <c r="B3057" s="14">
        <v>8.6170000000000009</v>
      </c>
      <c r="G3057">
        <f t="shared" si="339"/>
        <v>28261.078666452642</v>
      </c>
      <c r="H3057">
        <f t="shared" si="340"/>
        <v>27477.40916896909</v>
      </c>
      <c r="I3057" s="5">
        <f t="shared" si="338"/>
        <v>0</v>
      </c>
      <c r="J3057" s="6">
        <f>+H3057+SUM($B$4:$B$5)-SUM($F$15:F3057)</f>
        <v>28192.78916896907</v>
      </c>
      <c r="K3057" s="10">
        <f t="shared" si="341"/>
        <v>-1.2426085453344227E-3</v>
      </c>
      <c r="L3057" s="10">
        <f>+H3057/SUM($F$15:F3057)-1</f>
        <v>6.9800104847534072E-2</v>
      </c>
      <c r="M3057" s="14">
        <f t="shared" si="344"/>
        <v>0</v>
      </c>
      <c r="N3057" s="14">
        <f t="shared" si="342"/>
        <v>3188.7442461377723</v>
      </c>
      <c r="O3057" s="4">
        <f t="shared" si="343"/>
        <v>8.0547758043340743</v>
      </c>
      <c r="P3057" s="14">
        <f>+AVERAGEIF($C$15:C3057,"&lt;&gt;",$B$15:B3057)</f>
        <v>8.1630578512396692</v>
      </c>
    </row>
    <row r="3058" spans="1:16" x14ac:dyDescent="0.25">
      <c r="A3058" s="1">
        <v>44762</v>
      </c>
      <c r="B3058" s="14">
        <v>8.6940000000000008</v>
      </c>
      <c r="G3058">
        <f t="shared" si="339"/>
        <v>28513.61470652655</v>
      </c>
      <c r="H3058">
        <f t="shared" si="340"/>
        <v>27722.9424759217</v>
      </c>
      <c r="I3058" s="5">
        <f t="shared" si="338"/>
        <v>0</v>
      </c>
      <c r="J3058" s="6">
        <f>+H3058+SUM($B$4:$B$5)-SUM($F$15:F3058)</f>
        <v>28438.322475921679</v>
      </c>
      <c r="K3058" s="10">
        <f t="shared" si="341"/>
        <v>8.7090817968042966E-3</v>
      </c>
      <c r="L3058" s="10">
        <f>+H3058/SUM($F$15:F3058)-1</f>
        <v>7.9359650869729625E-2</v>
      </c>
      <c r="M3058" s="14">
        <f t="shared" si="344"/>
        <v>0</v>
      </c>
      <c r="N3058" s="14">
        <f t="shared" si="342"/>
        <v>3188.7442461377723</v>
      </c>
      <c r="O3058" s="4">
        <f t="shared" si="343"/>
        <v>8.0547758043340743</v>
      </c>
      <c r="P3058" s="14">
        <f>+AVERAGEIF($C$15:C3058,"&lt;&gt;",$B$15:B3058)</f>
        <v>8.1630578512396692</v>
      </c>
    </row>
    <row r="3059" spans="1:16" x14ac:dyDescent="0.25">
      <c r="A3059" s="1">
        <v>44763</v>
      </c>
      <c r="B3059" s="14">
        <v>8.7430000000000003</v>
      </c>
      <c r="G3059">
        <f t="shared" si="339"/>
        <v>28674.319459300856</v>
      </c>
      <c r="H3059">
        <f t="shared" si="340"/>
        <v>27879.190943982452</v>
      </c>
      <c r="I3059" s="5">
        <f t="shared" si="338"/>
        <v>0</v>
      </c>
      <c r="J3059" s="6">
        <f>+H3059+SUM($B$4:$B$5)-SUM($F$15:F3059)</f>
        <v>28594.570943982431</v>
      </c>
      <c r="K3059" s="10">
        <f t="shared" si="341"/>
        <v>5.4942927169154832E-3</v>
      </c>
      <c r="L3059" s="10">
        <f>+H3059/SUM($F$15:F3059)-1</f>
        <v>8.5442998338399745E-2</v>
      </c>
      <c r="M3059" s="14">
        <f t="shared" si="344"/>
        <v>0</v>
      </c>
      <c r="N3059" s="14">
        <f t="shared" si="342"/>
        <v>3188.7442461377723</v>
      </c>
      <c r="O3059" s="4">
        <f t="shared" si="343"/>
        <v>8.0547758043340743</v>
      </c>
      <c r="P3059" s="14">
        <f>+AVERAGEIF($C$15:C3059,"&lt;&gt;",$B$15:B3059)</f>
        <v>8.1630578512396692</v>
      </c>
    </row>
    <row r="3060" spans="1:16" x14ac:dyDescent="0.25">
      <c r="A3060" s="1">
        <v>44764</v>
      </c>
      <c r="B3060" s="14">
        <v>8.7119999999999997</v>
      </c>
      <c r="G3060">
        <f t="shared" si="339"/>
        <v>28572.649105504865</v>
      </c>
      <c r="H3060">
        <f t="shared" si="340"/>
        <v>27780.339872352182</v>
      </c>
      <c r="I3060" s="5">
        <f t="shared" si="338"/>
        <v>0</v>
      </c>
      <c r="J3060" s="6">
        <f>+H3060+SUM($B$4:$B$5)-SUM($F$15:F3060)</f>
        <v>28495.719872352161</v>
      </c>
      <c r="K3060" s="10">
        <f t="shared" si="341"/>
        <v>-3.4569874058932859E-3</v>
      </c>
      <c r="L3060" s="10">
        <f>+H3060/SUM($F$15:F3060)-1</f>
        <v>8.1594349939853483E-2</v>
      </c>
      <c r="M3060" s="14">
        <f t="shared" si="344"/>
        <v>0</v>
      </c>
      <c r="N3060" s="14">
        <f t="shared" si="342"/>
        <v>3188.7442461377723</v>
      </c>
      <c r="O3060" s="4">
        <f t="shared" si="343"/>
        <v>8.0547758043340743</v>
      </c>
      <c r="P3060" s="14">
        <f>+AVERAGEIF($C$15:C3060,"&lt;&gt;",$B$15:B3060)</f>
        <v>8.1630578512396692</v>
      </c>
    </row>
    <row r="3061" spans="1:16" x14ac:dyDescent="0.25">
      <c r="A3061" s="1">
        <v>44767</v>
      </c>
      <c r="B3061" s="14">
        <v>8.6920000000000002</v>
      </c>
      <c r="G3061">
        <f t="shared" si="339"/>
        <v>28507.05532886229</v>
      </c>
      <c r="H3061">
        <f t="shared" si="340"/>
        <v>27716.564987429429</v>
      </c>
      <c r="I3061" s="5">
        <f t="shared" si="338"/>
        <v>0</v>
      </c>
      <c r="J3061" s="6">
        <f>+H3061+SUM($B$4:$B$5)-SUM($F$15:F3061)</f>
        <v>28431.944987429411</v>
      </c>
      <c r="K3061" s="10">
        <f t="shared" si="341"/>
        <v>-2.238051370817562E-3</v>
      </c>
      <c r="L3061" s="10">
        <f>+H3061/SUM($F$15:F3061)-1</f>
        <v>7.9111350973049444E-2</v>
      </c>
      <c r="M3061" s="14">
        <f t="shared" si="344"/>
        <v>0</v>
      </c>
      <c r="N3061" s="14">
        <f t="shared" si="342"/>
        <v>3188.7442461377723</v>
      </c>
      <c r="O3061" s="4">
        <f t="shared" si="343"/>
        <v>8.0547758043340743</v>
      </c>
      <c r="P3061" s="14">
        <f>+AVERAGEIF($C$15:C3061,"&lt;&gt;",$B$15:B3061)</f>
        <v>8.1630578512396692</v>
      </c>
    </row>
    <row r="3062" spans="1:16" x14ac:dyDescent="0.25">
      <c r="A3062" s="1">
        <v>44768</v>
      </c>
      <c r="B3062" s="14">
        <v>8.77</v>
      </c>
      <c r="G3062">
        <f t="shared" si="339"/>
        <v>28762.871057768323</v>
      </c>
      <c r="H3062">
        <f t="shared" si="340"/>
        <v>27965.287038628172</v>
      </c>
      <c r="I3062" s="5">
        <f t="shared" si="338"/>
        <v>0</v>
      </c>
      <c r="J3062" s="6">
        <f>+H3062+SUM($B$4:$B$5)-SUM($F$15:F3062)</f>
        <v>28680.667038628151</v>
      </c>
      <c r="K3062" s="10">
        <f t="shared" si="341"/>
        <v>8.747978772071674E-3</v>
      </c>
      <c r="L3062" s="10">
        <f>+H3062/SUM($F$15:F3062)-1</f>
        <v>8.8795046943585199E-2</v>
      </c>
      <c r="M3062" s="14">
        <f t="shared" si="344"/>
        <v>0</v>
      </c>
      <c r="N3062" s="14">
        <f t="shared" si="342"/>
        <v>3188.7442461377723</v>
      </c>
      <c r="O3062" s="4">
        <f t="shared" si="343"/>
        <v>8.0547758043340743</v>
      </c>
      <c r="P3062" s="14">
        <f>+AVERAGEIF($C$15:C3062,"&lt;&gt;",$B$15:B3062)</f>
        <v>8.1630578512396692</v>
      </c>
    </row>
    <row r="3063" spans="1:16" x14ac:dyDescent="0.25">
      <c r="A3063" s="1">
        <v>44769</v>
      </c>
      <c r="B3063" s="14">
        <v>8.798</v>
      </c>
      <c r="G3063">
        <f t="shared" si="339"/>
        <v>28854.702345067926</v>
      </c>
      <c r="H3063">
        <f t="shared" si="340"/>
        <v>28054.571877520029</v>
      </c>
      <c r="I3063" s="5">
        <f t="shared" si="338"/>
        <v>0</v>
      </c>
      <c r="J3063" s="6">
        <f>+H3063+SUM($B$4:$B$5)-SUM($F$15:F3063)</f>
        <v>28769.951877520009</v>
      </c>
      <c r="K3063" s="10">
        <f t="shared" si="341"/>
        <v>3.1130670277510486E-3</v>
      </c>
      <c r="L3063" s="10">
        <f>+H3063/SUM($F$15:F3063)-1</f>
        <v>9.2271245497111076E-2</v>
      </c>
      <c r="M3063" s="14">
        <f t="shared" si="344"/>
        <v>0</v>
      </c>
      <c r="N3063" s="14">
        <f t="shared" si="342"/>
        <v>3188.7442461377723</v>
      </c>
      <c r="O3063" s="4">
        <f t="shared" si="343"/>
        <v>8.0547758043340743</v>
      </c>
      <c r="P3063" s="14">
        <f>+AVERAGEIF($C$15:C3063,"&lt;&gt;",$B$15:B3063)</f>
        <v>8.1630578512396692</v>
      </c>
    </row>
    <row r="3064" spans="1:16" x14ac:dyDescent="0.25">
      <c r="A3064" s="1">
        <v>44770</v>
      </c>
      <c r="B3064" s="14">
        <v>8.8439999999999994</v>
      </c>
      <c r="G3064">
        <f t="shared" si="339"/>
        <v>29005.56803134584</v>
      </c>
      <c r="H3064">
        <f t="shared" si="340"/>
        <v>28201.254112842362</v>
      </c>
      <c r="I3064" s="5">
        <f t="shared" si="338"/>
        <v>0</v>
      </c>
      <c r="J3064" s="6">
        <f>+H3064+SUM($B$4:$B$5)-SUM($F$15:F3064)</f>
        <v>28916.634112842341</v>
      </c>
      <c r="K3064" s="10">
        <f t="shared" si="341"/>
        <v>5.0984525781201384E-3</v>
      </c>
      <c r="L3064" s="10">
        <f>+H3064/SUM($F$15:F3064)-1</f>
        <v>9.7982143120760146E-2</v>
      </c>
      <c r="M3064" s="14">
        <f t="shared" si="344"/>
        <v>0</v>
      </c>
      <c r="N3064" s="14">
        <f t="shared" si="342"/>
        <v>3188.7442461377723</v>
      </c>
      <c r="O3064" s="4">
        <f t="shared" si="343"/>
        <v>8.0547758043340743</v>
      </c>
      <c r="P3064" s="14">
        <f>+AVERAGEIF($C$15:C3064,"&lt;&gt;",$B$15:B3064)</f>
        <v>8.1630578512396692</v>
      </c>
    </row>
    <row r="3065" spans="1:16" x14ac:dyDescent="0.25">
      <c r="A3065" s="1">
        <v>44771</v>
      </c>
      <c r="B3065" s="14">
        <v>8.8059999999999992</v>
      </c>
      <c r="G3065">
        <f t="shared" si="339"/>
        <v>28880.939855724951</v>
      </c>
      <c r="H3065">
        <f t="shared" si="340"/>
        <v>28080.081831489126</v>
      </c>
      <c r="I3065" s="5">
        <f t="shared" si="338"/>
        <v>0</v>
      </c>
      <c r="J3065" s="6">
        <f>+H3065+SUM($B$4:$B$5)-SUM($F$15:F3065)</f>
        <v>28795.461831489101</v>
      </c>
      <c r="K3065" s="10">
        <f t="shared" si="341"/>
        <v>-4.1904006144140027E-3</v>
      </c>
      <c r="L3065" s="10">
        <f>+H3065/SUM($F$15:F3065)-1</f>
        <v>9.326444508383247E-2</v>
      </c>
      <c r="M3065" s="14">
        <f t="shared" si="344"/>
        <v>0</v>
      </c>
      <c r="N3065" s="14">
        <f t="shared" si="342"/>
        <v>3188.7442461377723</v>
      </c>
      <c r="O3065" s="4">
        <f t="shared" si="343"/>
        <v>8.0547758043340743</v>
      </c>
      <c r="P3065" s="14">
        <f>+AVERAGEIF($C$15:C3065,"&lt;&gt;",$B$15:B3065)</f>
        <v>8.1630578512396692</v>
      </c>
    </row>
    <row r="3066" spans="1:16" x14ac:dyDescent="0.25">
      <c r="A3066" s="1">
        <v>44775</v>
      </c>
      <c r="B3066" s="14">
        <v>8.7210000000000001</v>
      </c>
      <c r="G3066">
        <f t="shared" si="339"/>
        <v>28602.166304994018</v>
      </c>
      <c r="H3066">
        <f t="shared" si="340"/>
        <v>27809.03857056742</v>
      </c>
      <c r="I3066" s="5">
        <f t="shared" si="338"/>
        <v>0</v>
      </c>
      <c r="J3066" s="6">
        <f>+H3066+SUM($B$4:$B$5)-SUM($F$15:F3066)</f>
        <v>28524.418570567399</v>
      </c>
      <c r="K3066" s="10">
        <f t="shared" si="341"/>
        <v>-9.4127075477326017E-3</v>
      </c>
      <c r="L3066" s="10">
        <f>+H3066/SUM($F$15:F3066)-1</f>
        <v>8.2711699474915301E-2</v>
      </c>
      <c r="M3066" s="14">
        <f t="shared" si="344"/>
        <v>0</v>
      </c>
      <c r="N3066" s="14">
        <f t="shared" si="342"/>
        <v>3188.7442461377723</v>
      </c>
      <c r="O3066" s="4">
        <f t="shared" si="343"/>
        <v>8.0547758043340743</v>
      </c>
      <c r="P3066" s="14">
        <f>+AVERAGEIF($C$15:C3066,"&lt;&gt;",$B$15:B3066)</f>
        <v>8.1630578512396692</v>
      </c>
    </row>
    <row r="3067" spans="1:16" x14ac:dyDescent="0.25">
      <c r="A3067" s="1">
        <v>44776</v>
      </c>
      <c r="B3067" s="14">
        <v>8.8049999999999997</v>
      </c>
      <c r="G3067">
        <f t="shared" si="339"/>
        <v>28877.660166892827</v>
      </c>
      <c r="H3067">
        <f t="shared" si="340"/>
        <v>28076.893087242992</v>
      </c>
      <c r="I3067" s="5">
        <f t="shared" si="338"/>
        <v>0</v>
      </c>
      <c r="J3067" s="6">
        <f>+H3067+SUM($B$4:$B$5)-SUM($F$15:F3067)</f>
        <v>28792.273087242971</v>
      </c>
      <c r="K3067" s="10">
        <f t="shared" si="341"/>
        <v>9.3903585103030096E-3</v>
      </c>
      <c r="L3067" s="10">
        <f>+H3067/SUM($F$15:F3067)-1</f>
        <v>9.3140295135492268E-2</v>
      </c>
      <c r="M3067" s="14">
        <f t="shared" si="344"/>
        <v>0</v>
      </c>
      <c r="N3067" s="14">
        <f t="shared" si="342"/>
        <v>3188.7442461377723</v>
      </c>
      <c r="O3067" s="4">
        <f t="shared" si="343"/>
        <v>8.0547758043340743</v>
      </c>
      <c r="P3067" s="14">
        <f>+AVERAGEIF($C$15:C3067,"&lt;&gt;",$B$15:B3067)</f>
        <v>8.1630578512396692</v>
      </c>
    </row>
    <row r="3068" spans="1:16" x14ac:dyDescent="0.25">
      <c r="A3068" s="1">
        <v>44777</v>
      </c>
      <c r="B3068" s="14">
        <v>8.8190000000000008</v>
      </c>
      <c r="G3068">
        <f t="shared" si="339"/>
        <v>28923.575810542632</v>
      </c>
      <c r="H3068">
        <f t="shared" si="340"/>
        <v>28121.535506688924</v>
      </c>
      <c r="I3068" s="5">
        <f t="shared" si="338"/>
        <v>0</v>
      </c>
      <c r="J3068" s="6">
        <f>+H3068+SUM($B$4:$B$5)-SUM($F$15:F3068)</f>
        <v>28836.915506688903</v>
      </c>
      <c r="K3068" s="10">
        <f t="shared" si="341"/>
        <v>1.5505000008391168E-3</v>
      </c>
      <c r="L3068" s="10">
        <f>+H3068/SUM($F$15:F3068)-1</f>
        <v>9.4878394412255318E-2</v>
      </c>
      <c r="M3068" s="14">
        <f t="shared" si="344"/>
        <v>0</v>
      </c>
      <c r="N3068" s="14">
        <f t="shared" si="342"/>
        <v>3188.7442461377723</v>
      </c>
      <c r="O3068" s="4">
        <f t="shared" si="343"/>
        <v>8.0547758043340743</v>
      </c>
      <c r="P3068" s="14">
        <f>+AVERAGEIF($C$15:C3068,"&lt;&gt;",$B$15:B3068)</f>
        <v>8.1630578512396692</v>
      </c>
    </row>
    <row r="3069" spans="1:16" x14ac:dyDescent="0.25">
      <c r="A3069" s="1">
        <v>44778</v>
      </c>
      <c r="B3069" s="14">
        <v>8.9250000000000007</v>
      </c>
      <c r="G3069">
        <f t="shared" si="339"/>
        <v>29271.222826748271</v>
      </c>
      <c r="H3069">
        <f t="shared" si="340"/>
        <v>28459.542396779529</v>
      </c>
      <c r="I3069" s="5">
        <f t="shared" si="338"/>
        <v>0</v>
      </c>
      <c r="J3069" s="6">
        <f>+H3069+SUM($B$4:$B$5)-SUM($F$15:F3069)</f>
        <v>29174.922396779508</v>
      </c>
      <c r="K3069" s="10">
        <f t="shared" si="341"/>
        <v>1.1721326090240236E-2</v>
      </c>
      <c r="L3069" s="10">
        <f>+H3069/SUM($F$15:F3069)-1</f>
        <v>0.10803828893631695</v>
      </c>
      <c r="M3069" s="14">
        <f t="shared" si="344"/>
        <v>0</v>
      </c>
      <c r="N3069" s="14">
        <f t="shared" si="342"/>
        <v>3188.7442461377723</v>
      </c>
      <c r="O3069" s="4">
        <f t="shared" si="343"/>
        <v>8.0547758043340743</v>
      </c>
      <c r="P3069" s="14">
        <f>+AVERAGEIF($C$15:C3069,"&lt;&gt;",$B$15:B3069)</f>
        <v>8.1630578512396692</v>
      </c>
    </row>
    <row r="3070" spans="1:16" x14ac:dyDescent="0.25">
      <c r="A3070" s="1">
        <v>44781</v>
      </c>
      <c r="B3070" s="14">
        <v>8.8870000000000005</v>
      </c>
      <c r="G3070">
        <f t="shared" si="339"/>
        <v>29146.594651127383</v>
      </c>
      <c r="H3070">
        <f t="shared" si="340"/>
        <v>28338.370115426293</v>
      </c>
      <c r="I3070" s="5">
        <f t="shared" si="338"/>
        <v>0</v>
      </c>
      <c r="J3070" s="6">
        <f>+H3070+SUM($B$4:$B$5)-SUM($F$15:F3070)</f>
        <v>29053.750115426275</v>
      </c>
      <c r="K3070" s="10">
        <f t="shared" si="341"/>
        <v>-4.1533026105532445E-3</v>
      </c>
      <c r="L3070" s="10">
        <f>+H3070/SUM($F$15:F3070)-1</f>
        <v>0.10332059089938928</v>
      </c>
      <c r="M3070" s="14">
        <f t="shared" si="344"/>
        <v>0</v>
      </c>
      <c r="N3070" s="14">
        <f t="shared" si="342"/>
        <v>3188.7442461377723</v>
      </c>
      <c r="O3070" s="4">
        <f t="shared" si="343"/>
        <v>8.0547758043340743</v>
      </c>
      <c r="P3070" s="14">
        <f>+AVERAGEIF($C$15:C3070,"&lt;&gt;",$B$15:B3070)</f>
        <v>8.1630578512396692</v>
      </c>
    </row>
    <row r="3071" spans="1:16" x14ac:dyDescent="0.25">
      <c r="A3071" s="1">
        <v>44782</v>
      </c>
      <c r="B3071" s="14">
        <v>8.8670000000000009</v>
      </c>
      <c r="G3071">
        <f t="shared" si="339"/>
        <v>29081.000874484813</v>
      </c>
      <c r="H3071">
        <f t="shared" si="340"/>
        <v>28274.595230503539</v>
      </c>
      <c r="I3071" s="5">
        <f t="shared" si="338"/>
        <v>0</v>
      </c>
      <c r="J3071" s="6">
        <f>+H3071+SUM($B$4:$B$5)-SUM($F$15:F3071)</f>
        <v>28989.975230503518</v>
      </c>
      <c r="K3071" s="10">
        <f t="shared" si="341"/>
        <v>-2.1950655137250585E-3</v>
      </c>
      <c r="L3071" s="10">
        <f>+H3071/SUM($F$15:F3071)-1</f>
        <v>0.10083759193258524</v>
      </c>
      <c r="M3071" s="14">
        <f t="shared" si="344"/>
        <v>0</v>
      </c>
      <c r="N3071" s="14">
        <f t="shared" si="342"/>
        <v>3188.7442461377723</v>
      </c>
      <c r="O3071" s="4">
        <f t="shared" si="343"/>
        <v>8.0547758043340743</v>
      </c>
      <c r="P3071" s="14">
        <f>+AVERAGEIF($C$15:C3071,"&lt;&gt;",$B$15:B3071)</f>
        <v>8.1630578512396692</v>
      </c>
    </row>
    <row r="3072" spans="1:16" x14ac:dyDescent="0.25">
      <c r="A3072" s="1">
        <v>44783</v>
      </c>
      <c r="B3072" s="14">
        <v>8.7289999999999992</v>
      </c>
      <c r="G3072">
        <f t="shared" si="339"/>
        <v>28628.403815651054</v>
      </c>
      <c r="H3072">
        <f t="shared" si="340"/>
        <v>27834.548524536523</v>
      </c>
      <c r="I3072" s="5">
        <f t="shared" si="338"/>
        <v>0</v>
      </c>
      <c r="J3072" s="6">
        <f>+H3072+SUM($B$4:$B$5)-SUM($F$15:F3072)</f>
        <v>28549.928524536506</v>
      </c>
      <c r="K3072" s="10">
        <f t="shared" si="341"/>
        <v>-1.5179271540183725E-2</v>
      </c>
      <c r="L3072" s="10">
        <f>+H3072/SUM($F$15:F3072)-1</f>
        <v>8.3704899061636917E-2</v>
      </c>
      <c r="M3072" s="14">
        <f t="shared" si="344"/>
        <v>0</v>
      </c>
      <c r="N3072" s="14">
        <f t="shared" si="342"/>
        <v>3188.7442461377723</v>
      </c>
      <c r="O3072" s="4">
        <f t="shared" si="343"/>
        <v>8.0547758043340743</v>
      </c>
      <c r="P3072" s="14">
        <f>+AVERAGEIF($C$15:C3072,"&lt;&gt;",$B$15:B3072)</f>
        <v>8.1630578512396692</v>
      </c>
    </row>
    <row r="3073" spans="1:16" x14ac:dyDescent="0.25">
      <c r="A3073" s="1">
        <v>44784</v>
      </c>
      <c r="B3073" s="14">
        <v>8.8450000000000006</v>
      </c>
      <c r="G3073">
        <f t="shared" si="339"/>
        <v>29008.847720177982</v>
      </c>
      <c r="H3073">
        <f t="shared" si="340"/>
        <v>28204.442857088507</v>
      </c>
      <c r="I3073" s="5">
        <f t="shared" si="338"/>
        <v>0</v>
      </c>
      <c r="J3073" s="6">
        <f>+H3073+SUM($B$4:$B$5)-SUM($F$15:F3073)</f>
        <v>28919.822857088486</v>
      </c>
      <c r="K3073" s="10">
        <f t="shared" si="341"/>
        <v>1.2956051089027643E-2</v>
      </c>
      <c r="L3073" s="10">
        <f>+H3073/SUM($F$15:F3073)-1</f>
        <v>9.810629306910057E-2</v>
      </c>
      <c r="M3073" s="14">
        <f t="shared" si="344"/>
        <v>0</v>
      </c>
      <c r="N3073" s="14">
        <f t="shared" si="342"/>
        <v>3188.7442461377723</v>
      </c>
      <c r="O3073" s="4">
        <f t="shared" si="343"/>
        <v>8.0547758043340743</v>
      </c>
      <c r="P3073" s="14">
        <f>+AVERAGEIF($C$15:C3073,"&lt;&gt;",$B$15:B3073)</f>
        <v>8.1630578512396692</v>
      </c>
    </row>
    <row r="3074" spans="1:16" x14ac:dyDescent="0.25">
      <c r="A3074" s="1">
        <v>44785</v>
      </c>
      <c r="B3074" s="14">
        <v>8.9700000000000006</v>
      </c>
      <c r="G3074">
        <f t="shared" si="339"/>
        <v>29418.80882419406</v>
      </c>
      <c r="H3074">
        <f t="shared" si="340"/>
        <v>28603.035887855724</v>
      </c>
      <c r="I3074" s="5">
        <f t="shared" si="338"/>
        <v>0</v>
      </c>
      <c r="J3074" s="6">
        <f>+H3074+SUM($B$4:$B$5)-SUM($F$15:F3074)</f>
        <v>29318.415887855703</v>
      </c>
      <c r="K3074" s="10">
        <f t="shared" si="341"/>
        <v>1.3782692678890873E-2</v>
      </c>
      <c r="L3074" s="10">
        <f>+H3074/SUM($F$15:F3074)-1</f>
        <v>0.11362503661162604</v>
      </c>
      <c r="M3074" s="14">
        <f t="shared" si="344"/>
        <v>0</v>
      </c>
      <c r="N3074" s="14">
        <f t="shared" si="342"/>
        <v>3188.7442461377723</v>
      </c>
      <c r="O3074" s="4">
        <f t="shared" si="343"/>
        <v>8.0547758043340743</v>
      </c>
      <c r="P3074" s="14">
        <f>+AVERAGEIF($C$15:C3074,"&lt;&gt;",$B$15:B3074)</f>
        <v>8.1630578512396692</v>
      </c>
    </row>
    <row r="3075" spans="1:16" x14ac:dyDescent="0.25">
      <c r="A3075" s="1">
        <v>44789</v>
      </c>
      <c r="B3075" s="14">
        <v>9.0250000000000004</v>
      </c>
      <c r="G3075">
        <f t="shared" si="339"/>
        <v>29599.191709961135</v>
      </c>
      <c r="H3075">
        <f t="shared" si="340"/>
        <v>28778.416821393301</v>
      </c>
      <c r="I3075" s="5">
        <f t="shared" si="338"/>
        <v>0</v>
      </c>
      <c r="J3075" s="6">
        <f>+H3075+SUM($B$4:$B$5)-SUM($F$15:F3075)</f>
        <v>29493.79682139328</v>
      </c>
      <c r="K3075" s="10">
        <f t="shared" si="341"/>
        <v>5.9819375715393086E-3</v>
      </c>
      <c r="L3075" s="10">
        <f>+H3075/SUM($F$15:F3075)-1</f>
        <v>0.12045328377033715</v>
      </c>
      <c r="M3075" s="14">
        <f t="shared" si="344"/>
        <v>0</v>
      </c>
      <c r="N3075" s="14">
        <f t="shared" si="342"/>
        <v>3188.7442461377723</v>
      </c>
      <c r="O3075" s="4">
        <f t="shared" si="343"/>
        <v>8.0547758043340743</v>
      </c>
      <c r="P3075" s="14">
        <f>+AVERAGEIF($C$15:C3075,"&lt;&gt;",$B$15:B3075)</f>
        <v>8.1630578512396692</v>
      </c>
    </row>
    <row r="3076" spans="1:16" x14ac:dyDescent="0.25">
      <c r="A3076" s="1">
        <v>44790</v>
      </c>
      <c r="B3076" s="14">
        <v>9.0250000000000004</v>
      </c>
      <c r="G3076">
        <f t="shared" si="339"/>
        <v>29599.191709961135</v>
      </c>
      <c r="H3076">
        <f t="shared" si="340"/>
        <v>28778.416821393301</v>
      </c>
      <c r="I3076" s="5">
        <f t="shared" si="338"/>
        <v>0</v>
      </c>
      <c r="J3076" s="6">
        <f>+H3076+SUM($B$4:$B$5)-SUM($F$15:F3076)</f>
        <v>29493.79682139328</v>
      </c>
      <c r="K3076" s="10">
        <f t="shared" si="341"/>
        <v>0</v>
      </c>
      <c r="L3076" s="10">
        <f>+H3076/SUM($F$15:F3076)-1</f>
        <v>0.12045328377033715</v>
      </c>
      <c r="M3076" s="14">
        <f t="shared" si="344"/>
        <v>0</v>
      </c>
      <c r="N3076" s="14">
        <f t="shared" si="342"/>
        <v>3188.7442461377723</v>
      </c>
      <c r="O3076" s="4">
        <f t="shared" si="343"/>
        <v>8.0547758043340743</v>
      </c>
      <c r="P3076" s="14">
        <f>+AVERAGEIF($C$15:C3076,"&lt;&gt;",$B$15:B3076)</f>
        <v>8.1630578512396692</v>
      </c>
    </row>
    <row r="3077" spans="1:16" x14ac:dyDescent="0.25">
      <c r="A3077" s="1">
        <v>44791</v>
      </c>
      <c r="B3077" s="14">
        <v>8.9920000000000009</v>
      </c>
      <c r="G3077">
        <f t="shared" si="339"/>
        <v>29490.961978500891</v>
      </c>
      <c r="H3077">
        <f t="shared" si="340"/>
        <v>28673.188261270756</v>
      </c>
      <c r="I3077" s="5">
        <f t="shared" si="338"/>
        <v>0</v>
      </c>
      <c r="J3077" s="6">
        <f>+H3077+SUM($B$4:$B$5)-SUM($F$15:F3077)</f>
        <v>29388.568261270735</v>
      </c>
      <c r="K3077" s="10">
        <f t="shared" si="341"/>
        <v>-3.567820066022076E-3</v>
      </c>
      <c r="L3077" s="10">
        <f>+H3077/SUM($F$15:F3077)-1</f>
        <v>0.11635633547511048</v>
      </c>
      <c r="M3077" s="14">
        <f t="shared" si="344"/>
        <v>0</v>
      </c>
      <c r="N3077" s="14">
        <f t="shared" si="342"/>
        <v>3188.7442461377723</v>
      </c>
      <c r="O3077" s="4">
        <f t="shared" si="343"/>
        <v>8.0547758043340743</v>
      </c>
      <c r="P3077" s="14">
        <f>+AVERAGEIF($C$15:C3077,"&lt;&gt;",$B$15:B3077)</f>
        <v>8.1630578512396692</v>
      </c>
    </row>
    <row r="3078" spans="1:16" x14ac:dyDescent="0.25">
      <c r="A3078" s="1">
        <v>44792</v>
      </c>
      <c r="B3078" s="14">
        <v>8.9830000000000005</v>
      </c>
      <c r="G3078">
        <f t="shared" si="339"/>
        <v>29461.44477901173</v>
      </c>
      <c r="H3078">
        <f t="shared" si="340"/>
        <v>28644.489563055515</v>
      </c>
      <c r="I3078" s="5">
        <f t="shared" si="338"/>
        <v>0</v>
      </c>
      <c r="J3078" s="6">
        <f>+H3078+SUM($B$4:$B$5)-SUM($F$15:F3078)</f>
        <v>29359.86956305549</v>
      </c>
      <c r="K3078" s="10">
        <f t="shared" si="341"/>
        <v>-9.7652590490648894E-4</v>
      </c>
      <c r="L3078" s="10">
        <f>+H3078/SUM($F$15:F3078)-1</f>
        <v>0.11523898594004867</v>
      </c>
      <c r="M3078" s="14">
        <f t="shared" si="344"/>
        <v>0</v>
      </c>
      <c r="N3078" s="14">
        <f t="shared" si="342"/>
        <v>3188.7442461377723</v>
      </c>
      <c r="O3078" s="4">
        <f t="shared" si="343"/>
        <v>8.0547758043340743</v>
      </c>
      <c r="P3078" s="14">
        <f>+AVERAGEIF($C$15:C3078,"&lt;&gt;",$B$15:B3078)</f>
        <v>8.1630578512396692</v>
      </c>
    </row>
    <row r="3079" spans="1:16" x14ac:dyDescent="0.25">
      <c r="A3079" s="1">
        <v>44795</v>
      </c>
      <c r="B3079" s="14">
        <v>8.9600000000000009</v>
      </c>
      <c r="G3079">
        <f t="shared" si="339"/>
        <v>29386.011935872775</v>
      </c>
      <c r="H3079">
        <f t="shared" si="340"/>
        <v>28571.148445394349</v>
      </c>
      <c r="I3079" s="5">
        <f t="shared" si="338"/>
        <v>0</v>
      </c>
      <c r="J3079" s="6">
        <f>+H3079+SUM($B$4:$B$5)-SUM($F$15:F3079)</f>
        <v>29286.528445394328</v>
      </c>
      <c r="K3079" s="10">
        <f t="shared" si="341"/>
        <v>-2.4980055685754898E-3</v>
      </c>
      <c r="L3079" s="10">
        <f>+H3079/SUM($F$15:F3079)-1</f>
        <v>0.11238353712822402</v>
      </c>
      <c r="M3079" s="14">
        <f t="shared" si="344"/>
        <v>0</v>
      </c>
      <c r="N3079" s="14">
        <f t="shared" si="342"/>
        <v>3188.7442461377723</v>
      </c>
      <c r="O3079" s="4">
        <f t="shared" si="343"/>
        <v>8.0547758043340743</v>
      </c>
      <c r="P3079" s="14">
        <f>+AVERAGEIF($C$15:C3079,"&lt;&gt;",$B$15:B3079)</f>
        <v>8.1630578512396692</v>
      </c>
    </row>
    <row r="3080" spans="1:16" x14ac:dyDescent="0.25">
      <c r="A3080" s="1">
        <v>44796</v>
      </c>
      <c r="B3080" s="14">
        <v>8.9489999999999998</v>
      </c>
      <c r="G3080">
        <f t="shared" si="339"/>
        <v>29349.935358719358</v>
      </c>
      <c r="H3080">
        <f t="shared" si="340"/>
        <v>28536.072258686829</v>
      </c>
      <c r="I3080" s="5">
        <f t="shared" si="338"/>
        <v>0</v>
      </c>
      <c r="J3080" s="6">
        <f>+H3080+SUM($B$4:$B$5)-SUM($F$15:F3080)</f>
        <v>29251.452258686808</v>
      </c>
      <c r="K3080" s="10">
        <f t="shared" si="341"/>
        <v>-1.1976901520752703E-3</v>
      </c>
      <c r="L3080" s="10">
        <f>+H3080/SUM($F$15:F3080)-1</f>
        <v>0.11101788769648158</v>
      </c>
      <c r="M3080" s="14">
        <f t="shared" si="344"/>
        <v>0</v>
      </c>
      <c r="N3080" s="14">
        <f t="shared" si="342"/>
        <v>3188.7442461377723</v>
      </c>
      <c r="O3080" s="4">
        <f t="shared" si="343"/>
        <v>8.0547758043340743</v>
      </c>
      <c r="P3080" s="14">
        <f>+AVERAGEIF($C$15:C3080,"&lt;&gt;",$B$15:B3080)</f>
        <v>8.1630578512396692</v>
      </c>
    </row>
    <row r="3081" spans="1:16" x14ac:dyDescent="0.25">
      <c r="A3081" s="1">
        <v>44797</v>
      </c>
      <c r="B3081" s="14">
        <v>8.9179999999999993</v>
      </c>
      <c r="G3081">
        <f t="shared" si="339"/>
        <v>29248.265004923371</v>
      </c>
      <c r="H3081">
        <f t="shared" si="340"/>
        <v>28437.221187056559</v>
      </c>
      <c r="I3081" s="5">
        <f t="shared" si="338"/>
        <v>0</v>
      </c>
      <c r="J3081" s="6">
        <f>+H3081+SUM($B$4:$B$5)-SUM($F$15:F3081)</f>
        <v>29152.601187056538</v>
      </c>
      <c r="K3081" s="10">
        <f t="shared" si="341"/>
        <v>-3.3793560318330362E-3</v>
      </c>
      <c r="L3081" s="10">
        <f>+H3081/SUM($F$15:F3081)-1</f>
        <v>0.10716923929793531</v>
      </c>
      <c r="M3081" s="14">
        <f t="shared" si="344"/>
        <v>0</v>
      </c>
      <c r="N3081" s="14">
        <f t="shared" si="342"/>
        <v>3188.7442461377723</v>
      </c>
      <c r="O3081" s="4">
        <f t="shared" si="343"/>
        <v>8.0547758043340743</v>
      </c>
      <c r="P3081" s="14">
        <f>+AVERAGEIF($C$15:C3081,"&lt;&gt;",$B$15:B3081)</f>
        <v>8.1630578512396692</v>
      </c>
    </row>
    <row r="3082" spans="1:16" x14ac:dyDescent="0.25">
      <c r="A3082" s="1">
        <v>44798</v>
      </c>
      <c r="B3082" s="14">
        <v>9.0649999999999995</v>
      </c>
      <c r="G3082">
        <f t="shared" si="339"/>
        <v>29730.379263246283</v>
      </c>
      <c r="H3082">
        <f t="shared" si="340"/>
        <v>28905.966591238808</v>
      </c>
      <c r="I3082" s="5">
        <f t="shared" si="338"/>
        <v>0</v>
      </c>
      <c r="J3082" s="6">
        <f>+H3082+SUM($B$4:$B$5)-SUM($F$15:F3082)</f>
        <v>29621.346591238787</v>
      </c>
      <c r="K3082" s="10">
        <f t="shared" si="341"/>
        <v>1.607902503020453E-2</v>
      </c>
      <c r="L3082" s="10">
        <f>+H3082/SUM($F$15:F3082)-1</f>
        <v>0.12541928170394523</v>
      </c>
      <c r="M3082" s="14">
        <f t="shared" si="344"/>
        <v>0</v>
      </c>
      <c r="N3082" s="14">
        <f t="shared" si="342"/>
        <v>3188.7442461377723</v>
      </c>
      <c r="O3082" s="4">
        <f t="shared" si="343"/>
        <v>8.0547758043340743</v>
      </c>
      <c r="P3082" s="14">
        <f>+AVERAGEIF($C$15:C3082,"&lt;&gt;",$B$15:B3082)</f>
        <v>8.1630578512396692</v>
      </c>
    </row>
    <row r="3083" spans="1:16" x14ac:dyDescent="0.25">
      <c r="A3083" s="1">
        <v>44799</v>
      </c>
      <c r="B3083" s="14">
        <v>9.0660000000000007</v>
      </c>
      <c r="G3083">
        <f t="shared" si="339"/>
        <v>29733.658952078415</v>
      </c>
      <c r="H3083">
        <f t="shared" si="340"/>
        <v>28909.155335484949</v>
      </c>
      <c r="I3083" s="5">
        <f t="shared" si="338"/>
        <v>0</v>
      </c>
      <c r="J3083" s="6">
        <f>+H3083+SUM($B$4:$B$5)-SUM($F$15:F3083)</f>
        <v>29624.535335484925</v>
      </c>
      <c r="K3083" s="10">
        <f t="shared" si="341"/>
        <v>1.0765021219794058E-4</v>
      </c>
      <c r="L3083" s="10">
        <f>+H3083/SUM($F$15:F3083)-1</f>
        <v>0.12554343165228543</v>
      </c>
      <c r="M3083" s="14">
        <f t="shared" si="344"/>
        <v>0</v>
      </c>
      <c r="N3083" s="14">
        <f t="shared" si="342"/>
        <v>3188.7442461377723</v>
      </c>
      <c r="O3083" s="4">
        <f t="shared" si="343"/>
        <v>8.0547758043340743</v>
      </c>
      <c r="P3083" s="14">
        <f>+AVERAGEIF($C$15:C3083,"&lt;&gt;",$B$15:B3083)</f>
        <v>8.1630578512396692</v>
      </c>
    </row>
    <row r="3084" spans="1:16" x14ac:dyDescent="0.25">
      <c r="A3084" s="1">
        <v>44802</v>
      </c>
      <c r="B3084" s="14">
        <v>8.9860000000000007</v>
      </c>
      <c r="G3084">
        <f t="shared" si="339"/>
        <v>29471.283845508122</v>
      </c>
      <c r="H3084">
        <f t="shared" si="340"/>
        <v>28654.055795793927</v>
      </c>
      <c r="I3084" s="5">
        <f t="shared" si="338"/>
        <v>0</v>
      </c>
      <c r="J3084" s="6">
        <f>+H3084+SUM($B$4:$B$5)-SUM($F$15:F3084)</f>
        <v>29369.43579579391</v>
      </c>
      <c r="K3084" s="10">
        <f t="shared" si="341"/>
        <v>-8.611089990176235E-3</v>
      </c>
      <c r="L3084" s="10">
        <f>+H3084/SUM($F$15:F3084)-1</f>
        <v>0.11561143578506927</v>
      </c>
      <c r="M3084" s="14">
        <f t="shared" si="344"/>
        <v>0</v>
      </c>
      <c r="N3084" s="14">
        <f t="shared" si="342"/>
        <v>3188.7442461377723</v>
      </c>
      <c r="O3084" s="4">
        <f t="shared" si="343"/>
        <v>8.0547758043340743</v>
      </c>
      <c r="P3084" s="14">
        <f>+AVERAGEIF($C$15:C3084,"&lt;&gt;",$B$15:B3084)</f>
        <v>8.1630578512396692</v>
      </c>
    </row>
    <row r="3085" spans="1:16" x14ac:dyDescent="0.25">
      <c r="A3085" s="1">
        <v>44803</v>
      </c>
      <c r="B3085" s="14">
        <v>8.9610000000000003</v>
      </c>
      <c r="G3085">
        <f t="shared" si="339"/>
        <v>29389.291624704903</v>
      </c>
      <c r="H3085">
        <f t="shared" si="340"/>
        <v>28574.337189640482</v>
      </c>
      <c r="I3085" s="5">
        <f t="shared" si="338"/>
        <v>0</v>
      </c>
      <c r="J3085" s="6">
        <f>+H3085+SUM($B$4:$B$5)-SUM($F$15:F3085)</f>
        <v>29289.717189640465</v>
      </c>
      <c r="K3085" s="10">
        <f t="shared" si="341"/>
        <v>-2.7143390396645595E-3</v>
      </c>
      <c r="L3085" s="10">
        <f>+H3085/SUM($F$15:F3085)-1</f>
        <v>0.112507687076564</v>
      </c>
      <c r="M3085" s="14">
        <f t="shared" si="344"/>
        <v>0</v>
      </c>
      <c r="N3085" s="14">
        <f t="shared" si="342"/>
        <v>3188.7442461377723</v>
      </c>
      <c r="O3085" s="4">
        <f t="shared" si="343"/>
        <v>8.0547758043340743</v>
      </c>
      <c r="P3085" s="14">
        <f>+AVERAGEIF($C$15:C3085,"&lt;&gt;",$B$15:B3085)</f>
        <v>8.1630578512396692</v>
      </c>
    </row>
    <row r="3086" spans="1:16" x14ac:dyDescent="0.25">
      <c r="A3086" s="1">
        <v>44804</v>
      </c>
      <c r="B3086" s="14">
        <v>8.8930000000000007</v>
      </c>
      <c r="G3086">
        <f t="shared" si="339"/>
        <v>29166.272784120156</v>
      </c>
      <c r="H3086">
        <f t="shared" si="340"/>
        <v>28357.502580903114</v>
      </c>
      <c r="I3086" s="5">
        <f t="shared" si="338"/>
        <v>0</v>
      </c>
      <c r="J3086" s="6">
        <f>+H3086+SUM($B$4:$B$5)-SUM($F$15:F3086)</f>
        <v>29072.882580903093</v>
      </c>
      <c r="K3086" s="10">
        <f t="shared" si="341"/>
        <v>-7.403096702281009E-3</v>
      </c>
      <c r="L3086" s="10">
        <f>+H3086/SUM($F$15:F3086)-1</f>
        <v>0.10406549058943027</v>
      </c>
      <c r="M3086" s="14">
        <f t="shared" si="344"/>
        <v>0</v>
      </c>
      <c r="N3086" s="14">
        <f t="shared" si="342"/>
        <v>3188.7442461377723</v>
      </c>
      <c r="O3086" s="4">
        <f t="shared" si="343"/>
        <v>8.0547758043340743</v>
      </c>
      <c r="P3086" s="14">
        <f>+AVERAGEIF($C$15:C3086,"&lt;&gt;",$B$15:B3086)</f>
        <v>8.1630578512396692</v>
      </c>
    </row>
    <row r="3087" spans="1:16" x14ac:dyDescent="0.25">
      <c r="A3087" s="1">
        <v>44805</v>
      </c>
      <c r="B3087" s="14">
        <v>8.8930000000000007</v>
      </c>
      <c r="G3087">
        <f t="shared" si="339"/>
        <v>29166.272784120156</v>
      </c>
      <c r="H3087">
        <f t="shared" si="340"/>
        <v>28357.502580903114</v>
      </c>
      <c r="I3087" s="5">
        <f t="shared" si="338"/>
        <v>0</v>
      </c>
      <c r="J3087" s="6">
        <f>+H3087+SUM($B$4:$B$5)-SUM($F$15:F3087)</f>
        <v>29072.882580903093</v>
      </c>
      <c r="K3087" s="10">
        <f t="shared" si="341"/>
        <v>0</v>
      </c>
      <c r="L3087" s="10">
        <f>+H3087/SUM($F$15:F3087)-1</f>
        <v>0.10406549058943027</v>
      </c>
      <c r="M3087" s="14">
        <f t="shared" si="344"/>
        <v>0</v>
      </c>
      <c r="N3087" s="14">
        <f t="shared" si="342"/>
        <v>3188.7442461377723</v>
      </c>
      <c r="O3087" s="4">
        <f t="shared" si="343"/>
        <v>8.0547758043340743</v>
      </c>
      <c r="P3087" s="14">
        <f>+AVERAGEIF($C$15:C3087,"&lt;&gt;",$B$15:B3087)</f>
        <v>8.1630578512396692</v>
      </c>
    </row>
    <row r="3088" spans="1:16" x14ac:dyDescent="0.25">
      <c r="A3088" s="1">
        <v>44806</v>
      </c>
      <c r="B3088" s="14">
        <v>8.7460000000000004</v>
      </c>
      <c r="G3088">
        <f t="shared" si="339"/>
        <v>28684.15852579724</v>
      </c>
      <c r="H3088">
        <f t="shared" si="340"/>
        <v>27888.757176720861</v>
      </c>
      <c r="I3088" s="5">
        <f t="shared" ref="I3088:I3151" si="345">+C3088*(MAX($A:$A)-A3088)</f>
        <v>0</v>
      </c>
      <c r="J3088" s="6">
        <f>+H3088+SUM($B$4:$B$5)-SUM($F$15:F3088)</f>
        <v>28604.137176720837</v>
      </c>
      <c r="K3088" s="10">
        <f t="shared" si="341"/>
        <v>-1.6123114138333117E-2</v>
      </c>
      <c r="L3088" s="10">
        <f>+H3088/SUM($F$15:F3088)-1</f>
        <v>8.5815448183420129E-2</v>
      </c>
      <c r="M3088" s="14">
        <f t="shared" si="344"/>
        <v>0</v>
      </c>
      <c r="N3088" s="14">
        <f t="shared" si="342"/>
        <v>3188.7442461377723</v>
      </c>
      <c r="O3088" s="4">
        <f t="shared" si="343"/>
        <v>8.0547758043340743</v>
      </c>
      <c r="P3088" s="14">
        <f>+AVERAGEIF($C$15:C3088,"&lt;&gt;",$B$15:B3088)</f>
        <v>8.1630578512396692</v>
      </c>
    </row>
    <row r="3089" spans="1:16" x14ac:dyDescent="0.25">
      <c r="A3089" s="1">
        <v>44809</v>
      </c>
      <c r="B3089" s="14">
        <v>8.8079999999999998</v>
      </c>
      <c r="G3089">
        <f t="shared" ref="G3089:G3152" si="346">+(B3089/B3088*G3088)+C3089</f>
        <v>28887.499233389215</v>
      </c>
      <c r="H3089">
        <f t="shared" ref="H3089:H3152" si="347">+(B3089/B3088*H3088)+F3089</f>
        <v>28086.459319981401</v>
      </c>
      <c r="I3089" s="5">
        <f t="shared" si="345"/>
        <v>0</v>
      </c>
      <c r="J3089" s="6">
        <f>+H3089+SUM($B$4:$B$5)-SUM($F$15:F3089)</f>
        <v>28801.839319981376</v>
      </c>
      <c r="K3089" s="10">
        <f t="shared" ref="K3089:K3152" si="348">+J3089/J3088-1</f>
        <v>6.911662534657248E-3</v>
      </c>
      <c r="L3089" s="10">
        <f>+H3089/SUM($F$15:F3089)-1</f>
        <v>9.3512744980512874E-2</v>
      </c>
      <c r="M3089" s="14">
        <f t="shared" si="344"/>
        <v>0</v>
      </c>
      <c r="N3089" s="14">
        <f t="shared" ref="N3089:N3152" si="349">+M3089+N3088</f>
        <v>3188.7442461377723</v>
      </c>
      <c r="O3089" s="4">
        <f t="shared" ref="O3089:O3152" si="350">((O3088*N3088)+(B3089*M3089))/N3089</f>
        <v>8.0547758043340743</v>
      </c>
      <c r="P3089" s="14">
        <f>+AVERAGEIF($C$15:C3089,"&lt;&gt;",$B$15:B3089)</f>
        <v>8.1630578512396692</v>
      </c>
    </row>
    <row r="3090" spans="1:16" x14ac:dyDescent="0.25">
      <c r="A3090" s="1">
        <v>44810</v>
      </c>
      <c r="B3090" s="14">
        <v>8.7910000000000004</v>
      </c>
      <c r="G3090">
        <f t="shared" si="346"/>
        <v>28831.744523243029</v>
      </c>
      <c r="H3090">
        <f t="shared" si="347"/>
        <v>28032.250667797063</v>
      </c>
      <c r="I3090" s="5">
        <f t="shared" si="345"/>
        <v>0</v>
      </c>
      <c r="J3090" s="6">
        <f>+H3090+SUM($B$4:$B$5)-SUM($F$15:F3090)</f>
        <v>28747.630667797046</v>
      </c>
      <c r="K3090" s="10">
        <f t="shared" si="348"/>
        <v>-1.8821246650981838E-3</v>
      </c>
      <c r="L3090" s="10">
        <f>+H3090/SUM($F$15:F3090)-1</f>
        <v>9.140219585872944E-2</v>
      </c>
      <c r="M3090" s="14">
        <f t="shared" si="344"/>
        <v>0</v>
      </c>
      <c r="N3090" s="14">
        <f t="shared" si="349"/>
        <v>3188.7442461377723</v>
      </c>
      <c r="O3090" s="4">
        <f t="shared" si="350"/>
        <v>8.0547758043340743</v>
      </c>
      <c r="P3090" s="14">
        <f>+AVERAGEIF($C$15:C3090,"&lt;&gt;",$B$15:B3090)</f>
        <v>8.1630578512396692</v>
      </c>
    </row>
    <row r="3091" spans="1:16" x14ac:dyDescent="0.25">
      <c r="A3091" s="1">
        <v>44811</v>
      </c>
      <c r="B3091" s="14">
        <v>8.7100000000000009</v>
      </c>
      <c r="G3091">
        <f t="shared" si="346"/>
        <v>28566.089727840608</v>
      </c>
      <c r="H3091">
        <f t="shared" si="347"/>
        <v>27773.962383859904</v>
      </c>
      <c r="I3091" s="5">
        <f t="shared" si="345"/>
        <v>0</v>
      </c>
      <c r="J3091" s="6">
        <f>+H3091+SUM($B$4:$B$5)-SUM($F$15:F3091)</f>
        <v>28489.342383859886</v>
      </c>
      <c r="K3091" s="10">
        <f t="shared" si="348"/>
        <v>-8.98468075236869E-3</v>
      </c>
      <c r="L3091" s="10">
        <f>+H3091/SUM($F$15:F3091)-1</f>
        <v>8.1346050043172857E-2</v>
      </c>
      <c r="M3091" s="14">
        <f t="shared" ref="M3091:M3154" si="351">+F3091/B3091</f>
        <v>0</v>
      </c>
      <c r="N3091" s="14">
        <f t="shared" si="349"/>
        <v>3188.7442461377723</v>
      </c>
      <c r="O3091" s="4">
        <f t="shared" si="350"/>
        <v>8.0547758043340743</v>
      </c>
      <c r="P3091" s="14">
        <f>+AVERAGEIF($C$15:C3091,"&lt;&gt;",$B$15:B3091)</f>
        <v>8.1630578512396692</v>
      </c>
    </row>
    <row r="3092" spans="1:16" x14ac:dyDescent="0.25">
      <c r="A3092" s="1">
        <v>44812</v>
      </c>
      <c r="B3092" s="14">
        <v>8.6999999999999993</v>
      </c>
      <c r="G3092">
        <f t="shared" si="346"/>
        <v>28533.292839519316</v>
      </c>
      <c r="H3092">
        <f t="shared" si="347"/>
        <v>27742.074941398521</v>
      </c>
      <c r="I3092" s="5">
        <f t="shared" si="345"/>
        <v>0</v>
      </c>
      <c r="J3092" s="6">
        <f>+H3092+SUM($B$4:$B$5)-SUM($F$15:F3092)</f>
        <v>28457.454941398497</v>
      </c>
      <c r="K3092" s="10">
        <f t="shared" si="348"/>
        <v>-1.1192761851693822E-3</v>
      </c>
      <c r="L3092" s="10">
        <f>+H3092/SUM($F$15:F3092)-1</f>
        <v>8.0104550559770837E-2</v>
      </c>
      <c r="M3092" s="14">
        <f t="shared" si="351"/>
        <v>0</v>
      </c>
      <c r="N3092" s="14">
        <f t="shared" si="349"/>
        <v>3188.7442461377723</v>
      </c>
      <c r="O3092" s="4">
        <f t="shared" si="350"/>
        <v>8.0547758043340743</v>
      </c>
      <c r="P3092" s="14">
        <f>+AVERAGEIF($C$15:C3092,"&lt;&gt;",$B$15:B3092)</f>
        <v>8.1630578512396692</v>
      </c>
    </row>
    <row r="3093" spans="1:16" x14ac:dyDescent="0.25">
      <c r="A3093" s="1">
        <v>44813</v>
      </c>
      <c r="B3093" s="14">
        <v>8.7530000000000001</v>
      </c>
      <c r="G3093">
        <f t="shared" si="346"/>
        <v>28707.116347622141</v>
      </c>
      <c r="H3093">
        <f t="shared" si="347"/>
        <v>27911.078386443827</v>
      </c>
      <c r="I3093" s="5">
        <f t="shared" si="345"/>
        <v>0</v>
      </c>
      <c r="J3093" s="6">
        <f>+H3093+SUM($B$4:$B$5)-SUM($F$15:F3093)</f>
        <v>28626.458386443806</v>
      </c>
      <c r="K3093" s="10">
        <f t="shared" si="348"/>
        <v>5.9388109510611908E-3</v>
      </c>
      <c r="L3093" s="10">
        <f>+H3093/SUM($F$15:F3093)-1</f>
        <v>8.6684497821801765E-2</v>
      </c>
      <c r="M3093" s="14">
        <f t="shared" si="351"/>
        <v>0</v>
      </c>
      <c r="N3093" s="14">
        <f t="shared" si="349"/>
        <v>3188.7442461377723</v>
      </c>
      <c r="O3093" s="4">
        <f t="shared" si="350"/>
        <v>8.0547758043340743</v>
      </c>
      <c r="P3093" s="14">
        <f>+AVERAGEIF($C$15:C3093,"&lt;&gt;",$B$15:B3093)</f>
        <v>8.1630578512396692</v>
      </c>
    </row>
    <row r="3094" spans="1:16" x14ac:dyDescent="0.25">
      <c r="A3094" s="1">
        <v>44816</v>
      </c>
      <c r="B3094" s="14">
        <v>8.76</v>
      </c>
      <c r="G3094">
        <f t="shared" si="346"/>
        <v>28730.074169447042</v>
      </c>
      <c r="H3094">
        <f t="shared" si="347"/>
        <v>27933.399596166793</v>
      </c>
      <c r="I3094" s="5">
        <f t="shared" si="345"/>
        <v>0</v>
      </c>
      <c r="J3094" s="6">
        <f>+H3094+SUM($B$4:$B$5)-SUM($F$15:F3094)</f>
        <v>28648.779596166776</v>
      </c>
      <c r="K3094" s="10">
        <f t="shared" si="348"/>
        <v>7.7974052611207156E-4</v>
      </c>
      <c r="L3094" s="10">
        <f>+H3094/SUM($F$15:F3094)-1</f>
        <v>8.7553547460183179E-2</v>
      </c>
      <c r="M3094" s="14">
        <f t="shared" si="351"/>
        <v>0</v>
      </c>
      <c r="N3094" s="14">
        <f t="shared" si="349"/>
        <v>3188.7442461377723</v>
      </c>
      <c r="O3094" s="4">
        <f t="shared" si="350"/>
        <v>8.0547758043340743</v>
      </c>
      <c r="P3094" s="14">
        <f>+AVERAGEIF($C$15:C3094,"&lt;&gt;",$B$15:B3094)</f>
        <v>8.1630578512396692</v>
      </c>
    </row>
    <row r="3095" spans="1:16" x14ac:dyDescent="0.25">
      <c r="A3095" s="1">
        <v>44817</v>
      </c>
      <c r="B3095" s="14">
        <v>8.8360000000000003</v>
      </c>
      <c r="G3095">
        <f t="shared" si="346"/>
        <v>28979.330520688822</v>
      </c>
      <c r="H3095">
        <f t="shared" si="347"/>
        <v>28175.744158873265</v>
      </c>
      <c r="I3095" s="5">
        <f t="shared" si="345"/>
        <v>0</v>
      </c>
      <c r="J3095" s="6">
        <f>+H3095+SUM($B$4:$B$5)-SUM($F$15:F3095)</f>
        <v>28891.124158873241</v>
      </c>
      <c r="K3095" s="10">
        <f t="shared" si="348"/>
        <v>8.4591583349291621E-3</v>
      </c>
      <c r="L3095" s="10">
        <f>+H3095/SUM($F$15:F3095)-1</f>
        <v>9.6988943534038752E-2</v>
      </c>
      <c r="M3095" s="14">
        <f t="shared" si="351"/>
        <v>0</v>
      </c>
      <c r="N3095" s="14">
        <f t="shared" si="349"/>
        <v>3188.7442461377723</v>
      </c>
      <c r="O3095" s="4">
        <f t="shared" si="350"/>
        <v>8.0547758043340743</v>
      </c>
      <c r="P3095" s="14">
        <f>+AVERAGEIF($C$15:C3095,"&lt;&gt;",$B$15:B3095)</f>
        <v>8.1630578512396692</v>
      </c>
    </row>
    <row r="3096" spans="1:16" x14ac:dyDescent="0.25">
      <c r="A3096" s="1">
        <v>44818</v>
      </c>
      <c r="B3096" s="14">
        <v>8.7409999999999997</v>
      </c>
      <c r="G3096">
        <f t="shared" si="346"/>
        <v>28667.760081636596</v>
      </c>
      <c r="H3096">
        <f t="shared" si="347"/>
        <v>27872.813455490177</v>
      </c>
      <c r="I3096" s="5">
        <f t="shared" si="345"/>
        <v>0</v>
      </c>
      <c r="J3096" s="6">
        <f>+H3096+SUM($B$4:$B$5)-SUM($F$15:F3096)</f>
        <v>28588.193455490156</v>
      </c>
      <c r="K3096" s="10">
        <f t="shared" si="348"/>
        <v>-1.0485251515907068E-2</v>
      </c>
      <c r="L3096" s="10">
        <f>+H3096/SUM($F$15:F3096)-1</f>
        <v>8.5194698441719341E-2</v>
      </c>
      <c r="M3096" s="14">
        <f t="shared" si="351"/>
        <v>0</v>
      </c>
      <c r="N3096" s="14">
        <f t="shared" si="349"/>
        <v>3188.7442461377723</v>
      </c>
      <c r="O3096" s="4">
        <f t="shared" si="350"/>
        <v>8.0547758043340743</v>
      </c>
      <c r="P3096" s="14">
        <f>+AVERAGEIF($C$15:C3096,"&lt;&gt;",$B$15:B3096)</f>
        <v>8.1630578512396692</v>
      </c>
    </row>
    <row r="3097" spans="1:16" x14ac:dyDescent="0.25">
      <c r="A3097" s="1">
        <v>44819</v>
      </c>
      <c r="B3097" s="14">
        <v>8.7129999999999992</v>
      </c>
      <c r="G3097">
        <f t="shared" si="346"/>
        <v>28575.928794336993</v>
      </c>
      <c r="H3097">
        <f t="shared" si="347"/>
        <v>27783.528616598316</v>
      </c>
      <c r="I3097" s="5">
        <f t="shared" si="345"/>
        <v>0</v>
      </c>
      <c r="J3097" s="6">
        <f>+H3097+SUM($B$4:$B$5)-SUM($F$15:F3097)</f>
        <v>28498.908616598292</v>
      </c>
      <c r="K3097" s="10">
        <f t="shared" si="348"/>
        <v>-3.1231367952954114E-3</v>
      </c>
      <c r="L3097" s="10">
        <f>+H3097/SUM($F$15:F3097)-1</f>
        <v>8.1718499888193463E-2</v>
      </c>
      <c r="M3097" s="14">
        <f t="shared" si="351"/>
        <v>0</v>
      </c>
      <c r="N3097" s="14">
        <f t="shared" si="349"/>
        <v>3188.7442461377723</v>
      </c>
      <c r="O3097" s="4">
        <f t="shared" si="350"/>
        <v>8.0547758043340743</v>
      </c>
      <c r="P3097" s="14">
        <f>+AVERAGEIF($C$15:C3097,"&lt;&gt;",$B$15:B3097)</f>
        <v>8.1630578512396692</v>
      </c>
    </row>
    <row r="3098" spans="1:16" x14ac:dyDescent="0.25">
      <c r="A3098" s="1">
        <v>44820</v>
      </c>
      <c r="B3098" s="14">
        <v>8.5510000000000002</v>
      </c>
      <c r="G3098">
        <f t="shared" si="346"/>
        <v>28044.619203532151</v>
      </c>
      <c r="H3098">
        <f t="shared" si="347"/>
        <v>27266.952048724001</v>
      </c>
      <c r="I3098" s="5">
        <f t="shared" si="345"/>
        <v>0</v>
      </c>
      <c r="J3098" s="6">
        <f>+H3098+SUM($B$4:$B$5)-SUM($F$15:F3098)</f>
        <v>27982.33204872398</v>
      </c>
      <c r="K3098" s="10">
        <f t="shared" si="348"/>
        <v>-1.812618773665764E-2</v>
      </c>
      <c r="L3098" s="10">
        <f>+H3098/SUM($F$15:F3098)-1</f>
        <v>6.1606208257080741E-2</v>
      </c>
      <c r="M3098" s="14">
        <f t="shared" si="351"/>
        <v>0</v>
      </c>
      <c r="N3098" s="14">
        <f t="shared" si="349"/>
        <v>3188.7442461377723</v>
      </c>
      <c r="O3098" s="4">
        <f t="shared" si="350"/>
        <v>8.0547758043340743</v>
      </c>
      <c r="P3098" s="14">
        <f>+AVERAGEIF($C$15:C3098,"&lt;&gt;",$B$15:B3098)</f>
        <v>8.1630578512396692</v>
      </c>
    </row>
    <row r="3099" spans="1:16" x14ac:dyDescent="0.25">
      <c r="A3099" s="1">
        <v>44823</v>
      </c>
      <c r="B3099" s="14">
        <v>8.5389999999999997</v>
      </c>
      <c r="G3099">
        <f t="shared" si="346"/>
        <v>28005.262937546606</v>
      </c>
      <c r="H3099">
        <f t="shared" si="347"/>
        <v>27228.687117770347</v>
      </c>
      <c r="I3099" s="5">
        <f t="shared" si="345"/>
        <v>0</v>
      </c>
      <c r="J3099" s="6">
        <f>+H3099+SUM($B$4:$B$5)-SUM($F$15:F3099)</f>
        <v>27944.067117770323</v>
      </c>
      <c r="K3099" s="10">
        <f t="shared" si="348"/>
        <v>-1.3674675465585873E-3</v>
      </c>
      <c r="L3099" s="10">
        <f>+H3099/SUM($F$15:F3099)-1</f>
        <v>6.0116408876998095E-2</v>
      </c>
      <c r="M3099" s="14">
        <f t="shared" si="351"/>
        <v>0</v>
      </c>
      <c r="N3099" s="14">
        <f t="shared" si="349"/>
        <v>3188.7442461377723</v>
      </c>
      <c r="O3099" s="4">
        <f t="shared" si="350"/>
        <v>8.0547758043340743</v>
      </c>
      <c r="P3099" s="14">
        <f>+AVERAGEIF($C$15:C3099,"&lt;&gt;",$B$15:B3099)</f>
        <v>8.1630578512396692</v>
      </c>
    </row>
    <row r="3100" spans="1:16" x14ac:dyDescent="0.25">
      <c r="A3100" s="1">
        <v>44824</v>
      </c>
      <c r="B3100" s="14">
        <v>8.577</v>
      </c>
      <c r="G3100">
        <f t="shared" si="346"/>
        <v>28129.891113167494</v>
      </c>
      <c r="H3100">
        <f t="shared" si="347"/>
        <v>27349.859399123579</v>
      </c>
      <c r="I3100" s="5">
        <f t="shared" si="345"/>
        <v>0</v>
      </c>
      <c r="J3100" s="6">
        <f>+H3100+SUM($B$4:$B$5)-SUM($F$15:F3100)</f>
        <v>28065.239399123562</v>
      </c>
      <c r="K3100" s="10">
        <f t="shared" si="348"/>
        <v>4.3362435697908985E-3</v>
      </c>
      <c r="L3100" s="10">
        <f>+H3100/SUM($F$15:F3100)-1</f>
        <v>6.4834106913925771E-2</v>
      </c>
      <c r="M3100" s="14">
        <f t="shared" si="351"/>
        <v>0</v>
      </c>
      <c r="N3100" s="14">
        <f t="shared" si="349"/>
        <v>3188.7442461377723</v>
      </c>
      <c r="O3100" s="4">
        <f t="shared" si="350"/>
        <v>8.0547758043340743</v>
      </c>
      <c r="P3100" s="14">
        <f>+AVERAGEIF($C$15:C3100,"&lt;&gt;",$B$15:B3100)</f>
        <v>8.1630578512396692</v>
      </c>
    </row>
    <row r="3101" spans="1:16" x14ac:dyDescent="0.25">
      <c r="A3101" s="1">
        <v>44825</v>
      </c>
      <c r="B3101" s="14">
        <v>8.5579999999999998</v>
      </c>
      <c r="G3101">
        <f t="shared" si="346"/>
        <v>28067.577025357048</v>
      </c>
      <c r="H3101">
        <f t="shared" si="347"/>
        <v>27289.27325844696</v>
      </c>
      <c r="I3101" s="5">
        <f t="shared" si="345"/>
        <v>0</v>
      </c>
      <c r="J3101" s="6">
        <f>+H3101+SUM($B$4:$B$5)-SUM($F$15:F3101)</f>
        <v>28004.653258446942</v>
      </c>
      <c r="K3101" s="10">
        <f t="shared" si="348"/>
        <v>-2.1587608719457752E-3</v>
      </c>
      <c r="L3101" s="10">
        <f>+H3101/SUM($F$15:F3101)-1</f>
        <v>6.2475257895461933E-2</v>
      </c>
      <c r="M3101" s="14">
        <f t="shared" si="351"/>
        <v>0</v>
      </c>
      <c r="N3101" s="14">
        <f t="shared" si="349"/>
        <v>3188.7442461377723</v>
      </c>
      <c r="O3101" s="4">
        <f t="shared" si="350"/>
        <v>8.0547758043340743</v>
      </c>
      <c r="P3101" s="14">
        <f>+AVERAGEIF($C$15:C3101,"&lt;&gt;",$B$15:B3101)</f>
        <v>8.1630578512396692</v>
      </c>
    </row>
    <row r="3102" spans="1:16" x14ac:dyDescent="0.25">
      <c r="A3102" s="1">
        <v>44826</v>
      </c>
      <c r="B3102" s="14">
        <v>8.5</v>
      </c>
      <c r="G3102">
        <f t="shared" si="346"/>
        <v>27877.355073093589</v>
      </c>
      <c r="H3102">
        <f t="shared" si="347"/>
        <v>27104.32609217097</v>
      </c>
      <c r="I3102" s="5">
        <f t="shared" si="345"/>
        <v>0</v>
      </c>
      <c r="J3102" s="6">
        <f>+H3102+SUM($B$4:$B$5)-SUM($F$15:F3102)</f>
        <v>27819.706092170953</v>
      </c>
      <c r="K3102" s="10">
        <f t="shared" si="348"/>
        <v>-6.6041584078604387E-3</v>
      </c>
      <c r="L3102" s="10">
        <f>+H3102/SUM($F$15:F3102)-1</f>
        <v>5.5274560891729996E-2</v>
      </c>
      <c r="M3102" s="14">
        <f t="shared" si="351"/>
        <v>0</v>
      </c>
      <c r="N3102" s="14">
        <f t="shared" si="349"/>
        <v>3188.7442461377723</v>
      </c>
      <c r="O3102" s="4">
        <f t="shared" si="350"/>
        <v>8.0547758043340743</v>
      </c>
      <c r="P3102" s="14">
        <f>+AVERAGEIF($C$15:C3102,"&lt;&gt;",$B$15:B3102)</f>
        <v>8.1630578512396692</v>
      </c>
    </row>
    <row r="3103" spans="1:16" x14ac:dyDescent="0.25">
      <c r="A3103" s="1">
        <v>44827</v>
      </c>
      <c r="B3103" s="14">
        <v>8.423</v>
      </c>
      <c r="G3103">
        <f t="shared" si="346"/>
        <v>27624.819033019681</v>
      </c>
      <c r="H3103">
        <f t="shared" si="347"/>
        <v>26858.79278521836</v>
      </c>
      <c r="I3103" s="5">
        <f t="shared" si="345"/>
        <v>0</v>
      </c>
      <c r="J3103" s="6">
        <f>+H3103+SUM($B$4:$B$5)-SUM($F$15:F3103)</f>
        <v>27574.172785218343</v>
      </c>
      <c r="K3103" s="10">
        <f t="shared" si="348"/>
        <v>-8.8258771008982162E-3</v>
      </c>
      <c r="L3103" s="10">
        <f>+H3103/SUM($F$15:F3103)-1</f>
        <v>4.5715014869534221E-2</v>
      </c>
      <c r="M3103" s="14">
        <f t="shared" si="351"/>
        <v>0</v>
      </c>
      <c r="N3103" s="14">
        <f t="shared" si="349"/>
        <v>3188.7442461377723</v>
      </c>
      <c r="O3103" s="4">
        <f t="shared" si="350"/>
        <v>8.0547758043340743</v>
      </c>
      <c r="P3103" s="14">
        <f>+AVERAGEIF($C$15:C3103,"&lt;&gt;",$B$15:B3103)</f>
        <v>8.1630578512396692</v>
      </c>
    </row>
    <row r="3104" spans="1:16" x14ac:dyDescent="0.25">
      <c r="A3104" s="1">
        <v>44830</v>
      </c>
      <c r="B3104" s="14">
        <v>8.3239999999999998</v>
      </c>
      <c r="G3104">
        <f t="shared" si="346"/>
        <v>27300.129838638943</v>
      </c>
      <c r="H3104">
        <f t="shared" si="347"/>
        <v>26543.107104850722</v>
      </c>
      <c r="I3104" s="5">
        <f t="shared" si="345"/>
        <v>0</v>
      </c>
      <c r="J3104" s="6">
        <f>+H3104+SUM($B$4:$B$5)-SUM($F$15:F3104)</f>
        <v>27258.487104850701</v>
      </c>
      <c r="K3104" s="10">
        <f t="shared" si="348"/>
        <v>-1.144860021102323E-2</v>
      </c>
      <c r="L3104" s="10">
        <f>+H3104/SUM($F$15:F3104)-1</f>
        <v>3.3424169983854224E-2</v>
      </c>
      <c r="M3104" s="14">
        <f t="shared" si="351"/>
        <v>0</v>
      </c>
      <c r="N3104" s="14">
        <f t="shared" si="349"/>
        <v>3188.7442461377723</v>
      </c>
      <c r="O3104" s="4">
        <f t="shared" si="350"/>
        <v>8.0547758043340743</v>
      </c>
      <c r="P3104" s="14">
        <f>+AVERAGEIF($C$15:C3104,"&lt;&gt;",$B$15:B3104)</f>
        <v>8.1630578512396692</v>
      </c>
    </row>
    <row r="3105" spans="1:16" x14ac:dyDescent="0.25">
      <c r="A3105" s="1">
        <v>44831</v>
      </c>
      <c r="B3105" s="14">
        <v>8.3550000000000004</v>
      </c>
      <c r="G3105">
        <f t="shared" si="346"/>
        <v>27401.800192434934</v>
      </c>
      <c r="H3105">
        <f t="shared" si="347"/>
        <v>26641.958176480995</v>
      </c>
      <c r="I3105" s="5">
        <f t="shared" si="345"/>
        <v>0</v>
      </c>
      <c r="J3105" s="6">
        <f>+H3105+SUM($B$4:$B$5)-SUM($F$15:F3105)</f>
        <v>27357.338176480978</v>
      </c>
      <c r="K3105" s="10">
        <f t="shared" si="348"/>
        <v>3.6264327968769106E-3</v>
      </c>
      <c r="L3105" s="10">
        <f>+H3105/SUM($F$15:F3105)-1</f>
        <v>3.7272818382400486E-2</v>
      </c>
      <c r="M3105" s="14">
        <f t="shared" si="351"/>
        <v>0</v>
      </c>
      <c r="N3105" s="14">
        <f t="shared" si="349"/>
        <v>3188.7442461377723</v>
      </c>
      <c r="O3105" s="4">
        <f t="shared" si="350"/>
        <v>8.0547758043340743</v>
      </c>
      <c r="P3105" s="14">
        <f>+AVERAGEIF($C$15:C3105,"&lt;&gt;",$B$15:B3105)</f>
        <v>8.1630578512396692</v>
      </c>
    </row>
    <row r="3106" spans="1:16" x14ac:dyDescent="0.25">
      <c r="A3106" s="1">
        <v>44832</v>
      </c>
      <c r="B3106" s="14">
        <v>8.2210000000000001</v>
      </c>
      <c r="G3106">
        <f t="shared" si="346"/>
        <v>26962.321888929691</v>
      </c>
      <c r="H3106">
        <f t="shared" si="347"/>
        <v>26214.666447498534</v>
      </c>
      <c r="I3106" s="5">
        <f t="shared" si="345"/>
        <v>0</v>
      </c>
      <c r="J3106" s="6">
        <f>+H3106+SUM($B$4:$B$5)-SUM($F$15:F3106)</f>
        <v>26930.046447498509</v>
      </c>
      <c r="K3106" s="10">
        <f t="shared" si="348"/>
        <v>-1.5618907301069629E-2</v>
      </c>
      <c r="L3106" s="10">
        <f>+H3106/SUM($F$15:F3106)-1</f>
        <v>2.0636725304813197E-2</v>
      </c>
      <c r="M3106" s="14">
        <f t="shared" si="351"/>
        <v>0</v>
      </c>
      <c r="N3106" s="14">
        <f t="shared" si="349"/>
        <v>3188.7442461377723</v>
      </c>
      <c r="O3106" s="4">
        <f t="shared" si="350"/>
        <v>8.0547758043340743</v>
      </c>
      <c r="P3106" s="14">
        <f>+AVERAGEIF($C$15:C3106,"&lt;&gt;",$B$15:B3106)</f>
        <v>8.1630578512396692</v>
      </c>
    </row>
    <row r="3107" spans="1:16" x14ac:dyDescent="0.25">
      <c r="A3107" s="1">
        <v>44833</v>
      </c>
      <c r="B3107" s="14">
        <v>8.0760000000000005</v>
      </c>
      <c r="G3107">
        <f t="shared" si="346"/>
        <v>26486.767008271039</v>
      </c>
      <c r="H3107">
        <f t="shared" si="347"/>
        <v>25752.298531808559</v>
      </c>
      <c r="I3107" s="5">
        <f t="shared" si="345"/>
        <v>0</v>
      </c>
      <c r="J3107" s="6">
        <f>+H3107+SUM($B$4:$B$5)-SUM($F$15:F3107)</f>
        <v>26467.678531808535</v>
      </c>
      <c r="K3107" s="10">
        <f t="shared" si="348"/>
        <v>-1.7169220877185754E-2</v>
      </c>
      <c r="L3107" s="10">
        <f>+H3107/SUM($F$15:F3107)-1</f>
        <v>2.6349827954836869E-3</v>
      </c>
      <c r="M3107" s="14">
        <f t="shared" si="351"/>
        <v>0</v>
      </c>
      <c r="N3107" s="14">
        <f t="shared" si="349"/>
        <v>3188.7442461377723</v>
      </c>
      <c r="O3107" s="4">
        <f t="shared" si="350"/>
        <v>8.0547758043340743</v>
      </c>
      <c r="P3107" s="14">
        <f>+AVERAGEIF($C$15:C3107,"&lt;&gt;",$B$15:B3107)</f>
        <v>8.1630578512396692</v>
      </c>
    </row>
    <row r="3108" spans="1:16" x14ac:dyDescent="0.25">
      <c r="A3108" s="1">
        <v>44834</v>
      </c>
      <c r="B3108" s="14">
        <v>8.0549999999999997</v>
      </c>
      <c r="G3108">
        <f t="shared" si="346"/>
        <v>26417.893542796333</v>
      </c>
      <c r="H3108">
        <f t="shared" si="347"/>
        <v>25685.334902639665</v>
      </c>
      <c r="I3108" s="5">
        <f t="shared" si="345"/>
        <v>0</v>
      </c>
      <c r="J3108" s="6">
        <f>+H3108+SUM($B$4:$B$5)-SUM($F$15:F3108)</f>
        <v>26400.71490263964</v>
      </c>
      <c r="K3108" s="10">
        <f t="shared" si="348"/>
        <v>-2.5300152066006776E-3</v>
      </c>
      <c r="L3108" s="10">
        <f>+H3108/SUM($F$15:F3108)-1</f>
        <v>2.7833880339445116E-5</v>
      </c>
      <c r="M3108" s="14">
        <f t="shared" si="351"/>
        <v>0</v>
      </c>
      <c r="N3108" s="14">
        <f t="shared" si="349"/>
        <v>3188.7442461377723</v>
      </c>
      <c r="O3108" s="4">
        <f t="shared" si="350"/>
        <v>8.0547758043340743</v>
      </c>
      <c r="P3108" s="14">
        <f>+AVERAGEIF($C$15:C3108,"&lt;&gt;",$B$15:B3108)</f>
        <v>8.1630578512396692</v>
      </c>
    </row>
    <row r="3109" spans="1:16" x14ac:dyDescent="0.25">
      <c r="A3109" s="1">
        <v>44837</v>
      </c>
      <c r="B3109" s="14">
        <v>8.0739999999999998</v>
      </c>
      <c r="G3109">
        <f t="shared" si="346"/>
        <v>26480.207630606776</v>
      </c>
      <c r="H3109">
        <f t="shared" si="347"/>
        <v>25745.921043316281</v>
      </c>
      <c r="I3109" s="5">
        <f t="shared" si="345"/>
        <v>0</v>
      </c>
      <c r="J3109" s="6">
        <f>+H3109+SUM($B$4:$B$5)-SUM($F$15:F3109)</f>
        <v>26461.30104331626</v>
      </c>
      <c r="K3109" s="10">
        <f t="shared" si="348"/>
        <v>2.2948674268878921E-3</v>
      </c>
      <c r="L3109" s="10">
        <f>+H3109/SUM($F$15:F3109)-1</f>
        <v>2.3866828988032829E-3</v>
      </c>
      <c r="M3109" s="14">
        <f t="shared" si="351"/>
        <v>0</v>
      </c>
      <c r="N3109" s="14">
        <f t="shared" si="349"/>
        <v>3188.7442461377723</v>
      </c>
      <c r="O3109" s="4">
        <f t="shared" si="350"/>
        <v>8.0547758043340743</v>
      </c>
      <c r="P3109" s="14">
        <f>+AVERAGEIF($C$15:C3109,"&lt;&gt;",$B$15:B3109)</f>
        <v>8.1630578512396692</v>
      </c>
    </row>
    <row r="3110" spans="1:16" x14ac:dyDescent="0.25">
      <c r="A3110" s="1">
        <v>44838</v>
      </c>
      <c r="B3110" s="14">
        <v>8.1229999999999993</v>
      </c>
      <c r="G3110">
        <f t="shared" si="346"/>
        <v>26640.912383381077</v>
      </c>
      <c r="H3110">
        <f t="shared" si="347"/>
        <v>25902.169511377026</v>
      </c>
      <c r="I3110" s="5">
        <f t="shared" si="345"/>
        <v>0</v>
      </c>
      <c r="J3110" s="6">
        <f>+H3110+SUM($B$4:$B$5)-SUM($F$15:F3110)</f>
        <v>26617.549511377005</v>
      </c>
      <c r="K3110" s="10">
        <f t="shared" si="348"/>
        <v>5.9047915975474208E-3</v>
      </c>
      <c r="L3110" s="10">
        <f>+H3110/SUM($F$15:F3110)-1</f>
        <v>8.4700303674729582E-3</v>
      </c>
      <c r="M3110" s="14">
        <f t="shared" si="351"/>
        <v>0</v>
      </c>
      <c r="N3110" s="14">
        <f t="shared" si="349"/>
        <v>3188.7442461377723</v>
      </c>
      <c r="O3110" s="4">
        <f t="shared" si="350"/>
        <v>8.0547758043340743</v>
      </c>
      <c r="P3110" s="14">
        <f>+AVERAGEIF($C$15:C3110,"&lt;&gt;",$B$15:B3110)</f>
        <v>8.1630578512396692</v>
      </c>
    </row>
    <row r="3111" spans="1:16" x14ac:dyDescent="0.25">
      <c r="A3111" s="1">
        <v>44839</v>
      </c>
      <c r="B3111" s="14">
        <v>8.3279999999999994</v>
      </c>
      <c r="G3111">
        <f t="shared" si="346"/>
        <v>27313.248593967455</v>
      </c>
      <c r="H3111">
        <f t="shared" si="347"/>
        <v>26555.862081835268</v>
      </c>
      <c r="I3111" s="5">
        <f t="shared" si="345"/>
        <v>0</v>
      </c>
      <c r="J3111" s="6">
        <f>+H3111+SUM($B$4:$B$5)-SUM($F$15:F3111)</f>
        <v>27271.242081835244</v>
      </c>
      <c r="K3111" s="10">
        <f t="shared" si="348"/>
        <v>2.455870590862741E-2</v>
      </c>
      <c r="L3111" s="10">
        <f>+H3111/SUM($F$15:F3111)-1</f>
        <v>3.392076977721481E-2</v>
      </c>
      <c r="M3111" s="14">
        <f t="shared" si="351"/>
        <v>0</v>
      </c>
      <c r="N3111" s="14">
        <f t="shared" si="349"/>
        <v>3188.7442461377723</v>
      </c>
      <c r="O3111" s="4">
        <f t="shared" si="350"/>
        <v>8.0547758043340743</v>
      </c>
      <c r="P3111" s="14">
        <f>+AVERAGEIF($C$15:C3111,"&lt;&gt;",$B$15:B3111)</f>
        <v>8.1630578512396692</v>
      </c>
    </row>
    <row r="3112" spans="1:16" x14ac:dyDescent="0.25">
      <c r="A3112" s="1">
        <v>44840</v>
      </c>
      <c r="B3112" s="14">
        <v>8.3490000000000002</v>
      </c>
      <c r="G3112">
        <f t="shared" si="346"/>
        <v>27382.122059442161</v>
      </c>
      <c r="H3112">
        <f t="shared" si="347"/>
        <v>26622.825711004167</v>
      </c>
      <c r="I3112" s="5">
        <f t="shared" si="345"/>
        <v>0</v>
      </c>
      <c r="J3112" s="6">
        <f>+H3112+SUM($B$4:$B$5)-SUM($F$15:F3112)</f>
        <v>27338.205711004146</v>
      </c>
      <c r="K3112" s="10">
        <f t="shared" si="348"/>
        <v>2.4554667868796898E-3</v>
      </c>
      <c r="L3112" s="10">
        <f>+H3112/SUM($F$15:F3112)-1</f>
        <v>3.6527918692359274E-2</v>
      </c>
      <c r="M3112" s="14">
        <f t="shared" si="351"/>
        <v>0</v>
      </c>
      <c r="N3112" s="14">
        <f t="shared" si="349"/>
        <v>3188.7442461377723</v>
      </c>
      <c r="O3112" s="4">
        <f t="shared" si="350"/>
        <v>8.0547758043340743</v>
      </c>
      <c r="P3112" s="14">
        <f>+AVERAGEIF($C$15:C3112,"&lt;&gt;",$B$15:B3112)</f>
        <v>8.1630578512396692</v>
      </c>
    </row>
    <row r="3113" spans="1:16" x14ac:dyDescent="0.25">
      <c r="A3113" s="1">
        <v>44841</v>
      </c>
      <c r="B3113" s="14">
        <v>8.2780000000000005</v>
      </c>
      <c r="G3113">
        <f t="shared" si="346"/>
        <v>27149.264152361025</v>
      </c>
      <c r="H3113">
        <f t="shared" si="347"/>
        <v>26396.424869528386</v>
      </c>
      <c r="I3113" s="5">
        <f t="shared" si="345"/>
        <v>0</v>
      </c>
      <c r="J3113" s="6">
        <f>+H3113+SUM($B$4:$B$5)-SUM($F$15:F3113)</f>
        <v>27111.804869528369</v>
      </c>
      <c r="K3113" s="10">
        <f t="shared" si="348"/>
        <v>-8.2814813769818141E-3</v>
      </c>
      <c r="L3113" s="10">
        <f>+H3113/SUM($F$15:F3113)-1</f>
        <v>2.7713272360204932E-2</v>
      </c>
      <c r="M3113" s="14">
        <f t="shared" si="351"/>
        <v>0</v>
      </c>
      <c r="N3113" s="14">
        <f t="shared" si="349"/>
        <v>3188.7442461377723</v>
      </c>
      <c r="O3113" s="4">
        <f t="shared" si="350"/>
        <v>8.0547758043340743</v>
      </c>
      <c r="P3113" s="14">
        <f>+AVERAGEIF($C$15:C3113,"&lt;&gt;",$B$15:B3113)</f>
        <v>8.1630578512396692</v>
      </c>
    </row>
    <row r="3114" spans="1:16" x14ac:dyDescent="0.25">
      <c r="A3114" s="1">
        <v>44844</v>
      </c>
      <c r="B3114" s="14">
        <v>8.2439999999999998</v>
      </c>
      <c r="G3114">
        <f t="shared" si="346"/>
        <v>27037.75473206865</v>
      </c>
      <c r="H3114">
        <f t="shared" si="347"/>
        <v>26288.0075651597</v>
      </c>
      <c r="I3114" s="5">
        <f t="shared" si="345"/>
        <v>0</v>
      </c>
      <c r="J3114" s="6">
        <f>+H3114+SUM($B$4:$B$5)-SUM($F$15:F3114)</f>
        <v>27003.387565159679</v>
      </c>
      <c r="K3114" s="10">
        <f t="shared" si="348"/>
        <v>-3.9988966020680916E-3</v>
      </c>
      <c r="L3114" s="10">
        <f>+H3114/SUM($F$15:F3114)-1</f>
        <v>2.3492174116637843E-2</v>
      </c>
      <c r="M3114" s="14">
        <f t="shared" si="351"/>
        <v>0</v>
      </c>
      <c r="N3114" s="14">
        <f t="shared" si="349"/>
        <v>3188.7442461377723</v>
      </c>
      <c r="O3114" s="4">
        <f t="shared" si="350"/>
        <v>8.0547758043340743</v>
      </c>
      <c r="P3114" s="14">
        <f>+AVERAGEIF($C$15:C3114,"&lt;&gt;",$B$15:B3114)</f>
        <v>8.1630578512396692</v>
      </c>
    </row>
    <row r="3115" spans="1:16" x14ac:dyDescent="0.25">
      <c r="A3115" s="1">
        <v>44845</v>
      </c>
      <c r="B3115" s="14">
        <v>8.0719999999999992</v>
      </c>
      <c r="G3115">
        <f t="shared" si="346"/>
        <v>26473.648252942519</v>
      </c>
      <c r="H3115">
        <f t="shared" si="347"/>
        <v>25739.543554824002</v>
      </c>
      <c r="I3115" s="5">
        <f t="shared" si="345"/>
        <v>0</v>
      </c>
      <c r="J3115" s="6">
        <f>+H3115+SUM($B$4:$B$5)-SUM($F$15:F3115)</f>
        <v>26454.923554823985</v>
      </c>
      <c r="K3115" s="10">
        <f t="shared" si="348"/>
        <v>-2.0310933545365062E-2</v>
      </c>
      <c r="L3115" s="10">
        <f>+H3115/SUM($F$15:F3115)-1</f>
        <v>2.1383830021226569E-3</v>
      </c>
      <c r="M3115" s="14">
        <f t="shared" si="351"/>
        <v>0</v>
      </c>
      <c r="N3115" s="14">
        <f t="shared" si="349"/>
        <v>3188.7442461377723</v>
      </c>
      <c r="O3115" s="4">
        <f t="shared" si="350"/>
        <v>8.0547758043340743</v>
      </c>
      <c r="P3115" s="14">
        <f>+AVERAGEIF($C$15:C3115,"&lt;&gt;",$B$15:B3115)</f>
        <v>8.1630578512396692</v>
      </c>
    </row>
    <row r="3116" spans="1:16" x14ac:dyDescent="0.25">
      <c r="A3116" s="1">
        <v>44846</v>
      </c>
      <c r="B3116" s="14">
        <v>8.0540000000000003</v>
      </c>
      <c r="G3116">
        <f t="shared" si="346"/>
        <v>26414.613853964205</v>
      </c>
      <c r="H3116">
        <f t="shared" si="347"/>
        <v>25682.146158393523</v>
      </c>
      <c r="I3116" s="5">
        <f t="shared" si="345"/>
        <v>0</v>
      </c>
      <c r="J3116" s="6">
        <f>+H3116+SUM($B$4:$B$5)-SUM($F$15:F3116)</f>
        <v>26397.526158393503</v>
      </c>
      <c r="K3116" s="10">
        <f t="shared" si="348"/>
        <v>-2.1696300241251798E-3</v>
      </c>
      <c r="L3116" s="10">
        <f>+H3116/SUM($F$15:F3116)-1</f>
        <v>-9.6316068000867894E-5</v>
      </c>
      <c r="M3116" s="14">
        <f t="shared" si="351"/>
        <v>0</v>
      </c>
      <c r="N3116" s="14">
        <f t="shared" si="349"/>
        <v>3188.7442461377723</v>
      </c>
      <c r="O3116" s="4">
        <f t="shared" si="350"/>
        <v>8.0547758043340743</v>
      </c>
      <c r="P3116" s="14">
        <f>+AVERAGEIF($C$15:C3116,"&lt;&gt;",$B$15:B3116)</f>
        <v>8.1630578512396692</v>
      </c>
    </row>
    <row r="3117" spans="1:16" x14ac:dyDescent="0.25">
      <c r="A3117" s="1">
        <v>44847</v>
      </c>
      <c r="B3117" s="14">
        <v>8.0060000000000002</v>
      </c>
      <c r="G3117">
        <f t="shared" si="346"/>
        <v>26257.188790022028</v>
      </c>
      <c r="H3117">
        <f t="shared" si="347"/>
        <v>25529.086434578909</v>
      </c>
      <c r="I3117" s="5">
        <f t="shared" si="345"/>
        <v>0</v>
      </c>
      <c r="J3117" s="6">
        <f>+H3117+SUM($B$4:$B$5)-SUM($F$15:F3117)</f>
        <v>26244.466434578888</v>
      </c>
      <c r="K3117" s="10">
        <f t="shared" si="348"/>
        <v>-5.7982601436289416E-3</v>
      </c>
      <c r="L3117" s="10">
        <f>+H3117/SUM($F$15:F3117)-1</f>
        <v>-6.0555135883307853E-3</v>
      </c>
      <c r="M3117" s="14">
        <f t="shared" si="351"/>
        <v>0</v>
      </c>
      <c r="N3117" s="14">
        <f t="shared" si="349"/>
        <v>3188.7442461377723</v>
      </c>
      <c r="O3117" s="4">
        <f t="shared" si="350"/>
        <v>8.0547758043340743</v>
      </c>
      <c r="P3117" s="14">
        <f>+AVERAGEIF($C$15:C3117,"&lt;&gt;",$B$15:B3117)</f>
        <v>8.1630578512396692</v>
      </c>
    </row>
    <row r="3118" spans="1:16" x14ac:dyDescent="0.25">
      <c r="A3118" s="1">
        <v>44848</v>
      </c>
      <c r="B3118" s="14">
        <v>8.0150000000000006</v>
      </c>
      <c r="G3118">
        <f t="shared" si="346"/>
        <v>26286.705989511189</v>
      </c>
      <c r="H3118">
        <f t="shared" si="347"/>
        <v>25557.78513279415</v>
      </c>
      <c r="I3118" s="5">
        <f t="shared" si="345"/>
        <v>0</v>
      </c>
      <c r="J3118" s="6">
        <f>+H3118+SUM($B$4:$B$5)-SUM($F$15:F3118)</f>
        <v>26273.165132794125</v>
      </c>
      <c r="K3118" s="10">
        <f t="shared" si="348"/>
        <v>1.0935142570636103E-3</v>
      </c>
      <c r="L3118" s="10">
        <f>+H3118/SUM($F$15:F3118)-1</f>
        <v>-4.9381640532688564E-3</v>
      </c>
      <c r="M3118" s="14">
        <f t="shared" si="351"/>
        <v>0</v>
      </c>
      <c r="N3118" s="14">
        <f t="shared" si="349"/>
        <v>3188.7442461377723</v>
      </c>
      <c r="O3118" s="4">
        <f t="shared" si="350"/>
        <v>8.0547758043340743</v>
      </c>
      <c r="P3118" s="14">
        <f>+AVERAGEIF($C$15:C3118,"&lt;&gt;",$B$15:B3118)</f>
        <v>8.1630578512396692</v>
      </c>
    </row>
    <row r="3119" spans="1:16" x14ac:dyDescent="0.25">
      <c r="A3119" s="1">
        <v>44851</v>
      </c>
      <c r="B3119" s="14">
        <v>7.9960000000000004</v>
      </c>
      <c r="G3119">
        <f t="shared" si="346"/>
        <v>26224.391901700743</v>
      </c>
      <c r="H3119">
        <f t="shared" si="347"/>
        <v>25497.19899211753</v>
      </c>
      <c r="I3119" s="5">
        <f t="shared" si="345"/>
        <v>0</v>
      </c>
      <c r="J3119" s="6">
        <f>+H3119+SUM($B$4:$B$5)-SUM($F$15:F3119)</f>
        <v>26212.578992117506</v>
      </c>
      <c r="K3119" s="10">
        <f t="shared" si="348"/>
        <v>-2.3060084451338447E-3</v>
      </c>
      <c r="L3119" s="10">
        <f>+H3119/SUM($F$15:F3119)-1</f>
        <v>-7.2970130717328052E-3</v>
      </c>
      <c r="M3119" s="14">
        <f t="shared" si="351"/>
        <v>0</v>
      </c>
      <c r="N3119" s="14">
        <f t="shared" si="349"/>
        <v>3188.7442461377723</v>
      </c>
      <c r="O3119" s="4">
        <f t="shared" si="350"/>
        <v>8.0547758043340743</v>
      </c>
      <c r="P3119" s="14">
        <f>+AVERAGEIF($C$15:C3119,"&lt;&gt;",$B$15:B3119)</f>
        <v>8.1630578512396692</v>
      </c>
    </row>
    <row r="3120" spans="1:16" x14ac:dyDescent="0.25">
      <c r="A3120" s="1">
        <v>44852</v>
      </c>
      <c r="B3120" s="14">
        <v>8.0670000000000002</v>
      </c>
      <c r="G3120">
        <f t="shared" si="346"/>
        <v>26457.249808781879</v>
      </c>
      <c r="H3120">
        <f t="shared" si="347"/>
        <v>25723.599833593311</v>
      </c>
      <c r="I3120" s="5">
        <f t="shared" si="345"/>
        <v>0</v>
      </c>
      <c r="J3120" s="6">
        <f>+H3120+SUM($B$4:$B$5)-SUM($F$15:F3120)</f>
        <v>26438.97983359329</v>
      </c>
      <c r="K3120" s="10">
        <f t="shared" si="348"/>
        <v>8.6371066938459862E-3</v>
      </c>
      <c r="L3120" s="10">
        <f>+H3120/SUM($F$15:F3120)-1</f>
        <v>1.5176332604216469E-3</v>
      </c>
      <c r="M3120" s="14">
        <f t="shared" si="351"/>
        <v>0</v>
      </c>
      <c r="N3120" s="14">
        <f t="shared" si="349"/>
        <v>3188.7442461377723</v>
      </c>
      <c r="O3120" s="4">
        <f t="shared" si="350"/>
        <v>8.0547758043340743</v>
      </c>
      <c r="P3120" s="14">
        <f>+AVERAGEIF($C$15:C3120,"&lt;&gt;",$B$15:B3120)</f>
        <v>8.1630578512396692</v>
      </c>
    </row>
    <row r="3121" spans="1:16" x14ac:dyDescent="0.25">
      <c r="A3121" s="1">
        <v>44853</v>
      </c>
      <c r="B3121" s="14">
        <v>8.0239999999999991</v>
      </c>
      <c r="G3121">
        <f t="shared" si="346"/>
        <v>26316.223189000342</v>
      </c>
      <c r="H3121">
        <f t="shared" si="347"/>
        <v>25586.483831009384</v>
      </c>
      <c r="I3121" s="5">
        <f t="shared" si="345"/>
        <v>0</v>
      </c>
      <c r="J3121" s="6">
        <f>+H3121+SUM($B$4:$B$5)-SUM($F$15:F3121)</f>
        <v>26301.863831009363</v>
      </c>
      <c r="K3121" s="10">
        <f t="shared" si="348"/>
        <v>-5.1861306089316939E-3</v>
      </c>
      <c r="L3121" s="10">
        <f>+H3121/SUM($F$15:F3121)-1</f>
        <v>-3.8208145182072606E-3</v>
      </c>
      <c r="M3121" s="14">
        <f t="shared" si="351"/>
        <v>0</v>
      </c>
      <c r="N3121" s="14">
        <f t="shared" si="349"/>
        <v>3188.7442461377723</v>
      </c>
      <c r="O3121" s="4">
        <f t="shared" si="350"/>
        <v>8.0547758043340743</v>
      </c>
      <c r="P3121" s="14">
        <f>+AVERAGEIF($C$15:C3121,"&lt;&gt;",$B$15:B3121)</f>
        <v>8.1630578512396692</v>
      </c>
    </row>
    <row r="3122" spans="1:16" x14ac:dyDescent="0.25">
      <c r="A3122" s="1">
        <v>44854</v>
      </c>
      <c r="B3122" s="14">
        <v>7.9379999999999997</v>
      </c>
      <c r="G3122">
        <f t="shared" si="346"/>
        <v>26034.169949437281</v>
      </c>
      <c r="H3122">
        <f t="shared" si="347"/>
        <v>25312.25182584154</v>
      </c>
      <c r="I3122" s="5">
        <f t="shared" si="345"/>
        <v>0</v>
      </c>
      <c r="J3122" s="6">
        <f>+H3122+SUM($B$4:$B$5)-SUM($F$15:F3122)</f>
        <v>26027.631825841516</v>
      </c>
      <c r="K3122" s="10">
        <f t="shared" si="348"/>
        <v>-1.04263335454019E-2</v>
      </c>
      <c r="L3122" s="10">
        <f>+H3122/SUM($F$15:F3122)-1</f>
        <v>-1.4497710075464632E-2</v>
      </c>
      <c r="M3122" s="14">
        <f t="shared" si="351"/>
        <v>0</v>
      </c>
      <c r="N3122" s="14">
        <f t="shared" si="349"/>
        <v>3188.7442461377723</v>
      </c>
      <c r="O3122" s="4">
        <f t="shared" si="350"/>
        <v>8.0547758043340743</v>
      </c>
      <c r="P3122" s="14">
        <f>+AVERAGEIF($C$15:C3122,"&lt;&gt;",$B$15:B3122)</f>
        <v>8.1630578512396692</v>
      </c>
    </row>
    <row r="3123" spans="1:16" x14ac:dyDescent="0.25">
      <c r="A3123" s="1">
        <v>44855</v>
      </c>
      <c r="B3123" s="14">
        <v>7.9859999999999998</v>
      </c>
      <c r="G3123">
        <f t="shared" si="346"/>
        <v>26191.595013379458</v>
      </c>
      <c r="H3123">
        <f t="shared" si="347"/>
        <v>25465.311549656155</v>
      </c>
      <c r="I3123" s="5">
        <f t="shared" si="345"/>
        <v>0</v>
      </c>
      <c r="J3123" s="6">
        <f>+H3123+SUM($B$4:$B$5)-SUM($F$15:F3123)</f>
        <v>26180.691549656131</v>
      </c>
      <c r="K3123" s="10">
        <f t="shared" si="348"/>
        <v>5.8806627064182937E-3</v>
      </c>
      <c r="L3123" s="10">
        <f>+H3123/SUM($F$15:F3123)-1</f>
        <v>-8.5385125551348251E-3</v>
      </c>
      <c r="M3123" s="14">
        <f t="shared" si="351"/>
        <v>0</v>
      </c>
      <c r="N3123" s="14">
        <f t="shared" si="349"/>
        <v>3188.7442461377723</v>
      </c>
      <c r="O3123" s="4">
        <f t="shared" si="350"/>
        <v>8.0547758043340743</v>
      </c>
      <c r="P3123" s="14">
        <f>+AVERAGEIF($C$15:C3123,"&lt;&gt;",$B$15:B3123)</f>
        <v>8.1630578512396692</v>
      </c>
    </row>
    <row r="3124" spans="1:16" x14ac:dyDescent="0.25">
      <c r="A3124" s="1">
        <v>44858</v>
      </c>
      <c r="B3124" s="14">
        <v>7.7709999999999999</v>
      </c>
      <c r="G3124">
        <f t="shared" si="346"/>
        <v>25486.461914471794</v>
      </c>
      <c r="H3124">
        <f t="shared" si="347"/>
        <v>24779.731536736537</v>
      </c>
      <c r="I3124" s="5">
        <f t="shared" si="345"/>
        <v>0</v>
      </c>
      <c r="J3124" s="6">
        <f>+H3124+SUM($B$4:$B$5)-SUM($F$15:F3124)</f>
        <v>25495.111536736516</v>
      </c>
      <c r="K3124" s="10">
        <f t="shared" si="348"/>
        <v>-2.6186474548210326E-2</v>
      </c>
      <c r="L3124" s="10">
        <f>+H3124/SUM($F$15:F3124)-1</f>
        <v>-3.5230751448278474E-2</v>
      </c>
      <c r="M3124" s="14">
        <f t="shared" si="351"/>
        <v>0</v>
      </c>
      <c r="N3124" s="14">
        <f t="shared" si="349"/>
        <v>3188.7442461377723</v>
      </c>
      <c r="O3124" s="4">
        <f t="shared" si="350"/>
        <v>8.0547758043340743</v>
      </c>
      <c r="P3124" s="14">
        <f>+AVERAGEIF($C$15:C3124,"&lt;&gt;",$B$15:B3124)</f>
        <v>8.1630578512396692</v>
      </c>
    </row>
    <row r="3125" spans="1:16" x14ac:dyDescent="0.25">
      <c r="A3125" s="1">
        <v>44859</v>
      </c>
      <c r="B3125" s="14">
        <v>7.6950000000000003</v>
      </c>
      <c r="G3125">
        <f t="shared" si="346"/>
        <v>25237.205563230018</v>
      </c>
      <c r="H3125">
        <f t="shared" si="347"/>
        <v>24537.386974030069</v>
      </c>
      <c r="I3125" s="5">
        <f t="shared" si="345"/>
        <v>0</v>
      </c>
      <c r="J3125" s="6">
        <f>+H3125+SUM($B$4:$B$5)-SUM($F$15:F3125)</f>
        <v>25252.766974030052</v>
      </c>
      <c r="K3125" s="10">
        <f t="shared" si="348"/>
        <v>-9.5055305938656076E-3</v>
      </c>
      <c r="L3125" s="10">
        <f>+H3125/SUM($F$15:F3125)-1</f>
        <v>-4.4666147522133937E-2</v>
      </c>
      <c r="M3125" s="14">
        <f t="shared" si="351"/>
        <v>0</v>
      </c>
      <c r="N3125" s="14">
        <f t="shared" si="349"/>
        <v>3188.7442461377723</v>
      </c>
      <c r="O3125" s="4">
        <f t="shared" si="350"/>
        <v>8.0547758043340743</v>
      </c>
      <c r="P3125" s="14">
        <f>+AVERAGEIF($C$15:C3125,"&lt;&gt;",$B$15:B3125)</f>
        <v>8.1630578512396692</v>
      </c>
    </row>
    <row r="3126" spans="1:16" x14ac:dyDescent="0.25">
      <c r="A3126" s="1">
        <v>44860</v>
      </c>
      <c r="B3126" s="14">
        <v>7.6859999999999999</v>
      </c>
      <c r="G3126">
        <f t="shared" si="346"/>
        <v>25207.688363740857</v>
      </c>
      <c r="H3126">
        <f t="shared" si="347"/>
        <v>24508.688275814828</v>
      </c>
      <c r="I3126" s="5">
        <f t="shared" si="345"/>
        <v>0</v>
      </c>
      <c r="J3126" s="6">
        <f>+H3126+SUM($B$4:$B$5)-SUM($F$15:F3126)</f>
        <v>25224.068275814807</v>
      </c>
      <c r="K3126" s="10">
        <f t="shared" si="348"/>
        <v>-1.136457570956817E-3</v>
      </c>
      <c r="L3126" s="10">
        <f>+H3126/SUM($F$15:F3126)-1</f>
        <v>-4.5783497057195754E-2</v>
      </c>
      <c r="M3126" s="14">
        <f t="shared" si="351"/>
        <v>0</v>
      </c>
      <c r="N3126" s="14">
        <f t="shared" si="349"/>
        <v>3188.7442461377723</v>
      </c>
      <c r="O3126" s="4">
        <f t="shared" si="350"/>
        <v>8.0547758043340743</v>
      </c>
      <c r="P3126" s="14">
        <f>+AVERAGEIF($C$15:C3126,"&lt;&gt;",$B$15:B3126)</f>
        <v>8.1630578512396692</v>
      </c>
    </row>
    <row r="3127" spans="1:16" x14ac:dyDescent="0.25">
      <c r="A3127" s="1">
        <v>44861</v>
      </c>
      <c r="B3127" s="14">
        <v>7.7750000000000004</v>
      </c>
      <c r="G3127">
        <f t="shared" si="346"/>
        <v>25499.580669800311</v>
      </c>
      <c r="H3127">
        <f t="shared" si="347"/>
        <v>24792.486513721091</v>
      </c>
      <c r="I3127" s="5">
        <f t="shared" si="345"/>
        <v>0</v>
      </c>
      <c r="J3127" s="6">
        <f>+H3127+SUM($B$4:$B$5)-SUM($F$15:F3127)</f>
        <v>25507.866513721066</v>
      </c>
      <c r="K3127" s="10">
        <f t="shared" si="348"/>
        <v>1.12510890314379E-2</v>
      </c>
      <c r="L3127" s="10">
        <f>+H3127/SUM($F$15:F3127)-1</f>
        <v>-3.4734151654917556E-2</v>
      </c>
      <c r="M3127" s="14">
        <f t="shared" si="351"/>
        <v>0</v>
      </c>
      <c r="N3127" s="14">
        <f t="shared" si="349"/>
        <v>3188.7442461377723</v>
      </c>
      <c r="O3127" s="4">
        <f t="shared" si="350"/>
        <v>8.0547758043340743</v>
      </c>
      <c r="P3127" s="14">
        <f>+AVERAGEIF($C$15:C3127,"&lt;&gt;",$B$15:B3127)</f>
        <v>8.1630578512396692</v>
      </c>
    </row>
    <row r="3128" spans="1:16" x14ac:dyDescent="0.25">
      <c r="A3128" s="1">
        <v>44862</v>
      </c>
      <c r="B3128" s="14">
        <v>7.7080000000000002</v>
      </c>
      <c r="G3128">
        <f t="shared" si="346"/>
        <v>25279.841518047688</v>
      </c>
      <c r="H3128">
        <f t="shared" si="347"/>
        <v>24578.84064922986</v>
      </c>
      <c r="I3128" s="5">
        <f t="shared" si="345"/>
        <v>0</v>
      </c>
      <c r="J3128" s="6">
        <f>+H3128+SUM($B$4:$B$5)-SUM($F$15:F3128)</f>
        <v>25294.220649229839</v>
      </c>
      <c r="K3128" s="10">
        <f t="shared" si="348"/>
        <v>-8.3756853744041404E-3</v>
      </c>
      <c r="L3128" s="10">
        <f>+H3128/SUM($F$15:F3128)-1</f>
        <v>-4.30521981937112E-2</v>
      </c>
      <c r="M3128" s="14">
        <f t="shared" si="351"/>
        <v>0</v>
      </c>
      <c r="N3128" s="14">
        <f t="shared" si="349"/>
        <v>3188.7442461377723</v>
      </c>
      <c r="O3128" s="4">
        <f t="shared" si="350"/>
        <v>8.0547758043340743</v>
      </c>
      <c r="P3128" s="14">
        <f>+AVERAGEIF($C$15:C3128,"&lt;&gt;",$B$15:B3128)</f>
        <v>8.1630578512396692</v>
      </c>
    </row>
    <row r="3129" spans="1:16" x14ac:dyDescent="0.25">
      <c r="A3129" s="1">
        <v>44867</v>
      </c>
      <c r="B3129" s="14">
        <v>7.9779999999999998</v>
      </c>
      <c r="G3129">
        <f t="shared" si="346"/>
        <v>26165.357502722421</v>
      </c>
      <c r="H3129">
        <f t="shared" si="347"/>
        <v>25439.801595687051</v>
      </c>
      <c r="I3129" s="5">
        <f t="shared" si="345"/>
        <v>0</v>
      </c>
      <c r="J3129" s="6">
        <f>+H3129+SUM($B$4:$B$5)-SUM($F$15:F3129)</f>
        <v>26155.18159568703</v>
      </c>
      <c r="K3129" s="10">
        <f t="shared" si="348"/>
        <v>3.4037852298224758E-2</v>
      </c>
      <c r="L3129" s="10">
        <f>+H3129/SUM($F$15:F3129)-1</f>
        <v>-9.531712141856441E-3</v>
      </c>
      <c r="M3129" s="14">
        <f t="shared" si="351"/>
        <v>0</v>
      </c>
      <c r="N3129" s="14">
        <f t="shared" si="349"/>
        <v>3188.7442461377723</v>
      </c>
      <c r="O3129" s="4">
        <f t="shared" si="350"/>
        <v>8.0547758043340743</v>
      </c>
      <c r="P3129" s="14">
        <f>+AVERAGEIF($C$15:C3129,"&lt;&gt;",$B$15:B3129)</f>
        <v>8.1630578512396692</v>
      </c>
    </row>
    <row r="3130" spans="1:16" x14ac:dyDescent="0.25">
      <c r="A3130" s="1">
        <v>44868</v>
      </c>
      <c r="B3130" s="14">
        <v>7.9829999999999997</v>
      </c>
      <c r="G3130">
        <f t="shared" si="346"/>
        <v>26181.755946883066</v>
      </c>
      <c r="H3130">
        <f t="shared" si="347"/>
        <v>25455.745316917742</v>
      </c>
      <c r="I3130" s="5">
        <f t="shared" si="345"/>
        <v>0</v>
      </c>
      <c r="J3130" s="6">
        <f>+H3130+SUM($B$4:$B$5)-SUM($F$15:F3130)</f>
        <v>26171.125316917725</v>
      </c>
      <c r="K3130" s="10">
        <f t="shared" si="348"/>
        <v>6.0958174472491855E-4</v>
      </c>
      <c r="L3130" s="10">
        <f>+H3130/SUM($F$15:F3130)-1</f>
        <v>-8.91096240015532E-3</v>
      </c>
      <c r="M3130" s="14">
        <f t="shared" si="351"/>
        <v>0</v>
      </c>
      <c r="N3130" s="14">
        <f t="shared" si="349"/>
        <v>3188.7442461377723</v>
      </c>
      <c r="O3130" s="4">
        <f t="shared" si="350"/>
        <v>8.0547758043340743</v>
      </c>
      <c r="P3130" s="14">
        <f>+AVERAGEIF($C$15:C3130,"&lt;&gt;",$B$15:B3130)</f>
        <v>8.1630578512396692</v>
      </c>
    </row>
    <row r="3131" spans="1:16" x14ac:dyDescent="0.25">
      <c r="A3131" s="1">
        <v>44869</v>
      </c>
      <c r="B3131" s="14">
        <v>8.0939999999999994</v>
      </c>
      <c r="G3131">
        <f t="shared" si="346"/>
        <v>26545.80140724935</v>
      </c>
      <c r="H3131">
        <f t="shared" si="347"/>
        <v>25809.695928239034</v>
      </c>
      <c r="I3131" s="5">
        <f t="shared" si="345"/>
        <v>0</v>
      </c>
      <c r="J3131" s="6">
        <f>+H3131+SUM($B$4:$B$5)-SUM($F$15:F3131)</f>
        <v>26525.07592823901</v>
      </c>
      <c r="K3131" s="10">
        <f t="shared" si="348"/>
        <v>1.3524470462585869E-2</v>
      </c>
      <c r="L3131" s="10">
        <f>+H3131/SUM($F$15:F3131)-1</f>
        <v>4.8696818656073226E-3</v>
      </c>
      <c r="M3131" s="14">
        <f t="shared" si="351"/>
        <v>0</v>
      </c>
      <c r="N3131" s="14">
        <f t="shared" si="349"/>
        <v>3188.7442461377723</v>
      </c>
      <c r="O3131" s="4">
        <f t="shared" si="350"/>
        <v>8.0547758043340743</v>
      </c>
      <c r="P3131" s="14">
        <f>+AVERAGEIF($C$15:C3131,"&lt;&gt;",$B$15:B3131)</f>
        <v>8.1630578512396692</v>
      </c>
    </row>
    <row r="3132" spans="1:16" x14ac:dyDescent="0.25">
      <c r="A3132" s="1">
        <v>44872</v>
      </c>
      <c r="B3132" s="14">
        <v>8.1470000000000002</v>
      </c>
      <c r="G3132">
        <f t="shared" si="346"/>
        <v>26719.624915352175</v>
      </c>
      <c r="H3132">
        <f t="shared" si="347"/>
        <v>25978.69937328434</v>
      </c>
      <c r="I3132" s="5">
        <f t="shared" si="345"/>
        <v>0</v>
      </c>
      <c r="J3132" s="6">
        <f>+H3132+SUM($B$4:$B$5)-SUM($F$15:F3132)</f>
        <v>26694.079373284319</v>
      </c>
      <c r="K3132" s="10">
        <f t="shared" si="348"/>
        <v>6.3714594258856838E-3</v>
      </c>
      <c r="L3132" s="10">
        <f>+H3132/SUM($F$15:F3132)-1</f>
        <v>1.144962912763825E-2</v>
      </c>
      <c r="M3132" s="14">
        <f t="shared" si="351"/>
        <v>0</v>
      </c>
      <c r="N3132" s="14">
        <f t="shared" si="349"/>
        <v>3188.7442461377723</v>
      </c>
      <c r="O3132" s="4">
        <f t="shared" si="350"/>
        <v>8.0547758043340743</v>
      </c>
      <c r="P3132" s="14">
        <f>+AVERAGEIF($C$15:C3132,"&lt;&gt;",$B$15:B3132)</f>
        <v>8.1630578512396692</v>
      </c>
    </row>
    <row r="3133" spans="1:16" x14ac:dyDescent="0.25">
      <c r="A3133" s="1">
        <v>44873</v>
      </c>
      <c r="B3133" s="14">
        <v>8.1189999999999998</v>
      </c>
      <c r="G3133">
        <f t="shared" si="346"/>
        <v>26627.793628052572</v>
      </c>
      <c r="H3133">
        <f t="shared" si="347"/>
        <v>25889.414534392483</v>
      </c>
      <c r="I3133" s="5">
        <f t="shared" si="345"/>
        <v>0</v>
      </c>
      <c r="J3133" s="6">
        <f>+H3133+SUM($B$4:$B$5)-SUM($F$15:F3133)</f>
        <v>26604.794534392462</v>
      </c>
      <c r="K3133" s="10">
        <f t="shared" si="348"/>
        <v>-3.3447431411032236E-3</v>
      </c>
      <c r="L3133" s="10">
        <f>+H3133/SUM($F$15:F3133)-1</f>
        <v>7.9734305741125944E-3</v>
      </c>
      <c r="M3133" s="14">
        <f t="shared" si="351"/>
        <v>0</v>
      </c>
      <c r="N3133" s="14">
        <f t="shared" si="349"/>
        <v>3188.7442461377723</v>
      </c>
      <c r="O3133" s="4">
        <f t="shared" si="350"/>
        <v>8.0547758043340743</v>
      </c>
      <c r="P3133" s="14">
        <f>+AVERAGEIF($C$15:C3133,"&lt;&gt;",$B$15:B3133)</f>
        <v>8.1630578512396692</v>
      </c>
    </row>
    <row r="3134" spans="1:16" x14ac:dyDescent="0.25">
      <c r="A3134" s="1">
        <v>44874</v>
      </c>
      <c r="B3134" s="14">
        <v>8.1560000000000006</v>
      </c>
      <c r="G3134">
        <f t="shared" si="346"/>
        <v>26749.142114841332</v>
      </c>
      <c r="H3134">
        <f t="shared" si="347"/>
        <v>26007.398071499581</v>
      </c>
      <c r="I3134" s="5">
        <f t="shared" si="345"/>
        <v>0</v>
      </c>
      <c r="J3134" s="6">
        <f>+H3134+SUM($B$4:$B$5)-SUM($F$15:F3134)</f>
        <v>26722.778071499564</v>
      </c>
      <c r="K3134" s="10">
        <f t="shared" si="348"/>
        <v>4.4346719894634568E-3</v>
      </c>
      <c r="L3134" s="10">
        <f>+H3134/SUM($F$15:F3134)-1</f>
        <v>1.2566978662700068E-2</v>
      </c>
      <c r="M3134" s="14">
        <f t="shared" si="351"/>
        <v>0</v>
      </c>
      <c r="N3134" s="14">
        <f t="shared" si="349"/>
        <v>3188.7442461377723</v>
      </c>
      <c r="O3134" s="4">
        <f t="shared" si="350"/>
        <v>8.0547758043340743</v>
      </c>
      <c r="P3134" s="14">
        <f>+AVERAGEIF($C$15:C3134,"&lt;&gt;",$B$15:B3134)</f>
        <v>8.1630578512396692</v>
      </c>
    </row>
    <row r="3135" spans="1:16" x14ac:dyDescent="0.25">
      <c r="A3135" s="1">
        <v>44875</v>
      </c>
      <c r="B3135" s="14">
        <v>7.9950000000000001</v>
      </c>
      <c r="G3135">
        <f t="shared" si="346"/>
        <v>26221.112212868615</v>
      </c>
      <c r="H3135">
        <f t="shared" si="347"/>
        <v>25494.0102478714</v>
      </c>
      <c r="I3135" s="5">
        <f t="shared" si="345"/>
        <v>0</v>
      </c>
      <c r="J3135" s="6">
        <f>+H3135+SUM($B$4:$B$5)-SUM($F$15:F3135)</f>
        <v>26209.390247871375</v>
      </c>
      <c r="K3135" s="10">
        <f t="shared" si="348"/>
        <v>-1.9211618726711954E-2</v>
      </c>
      <c r="L3135" s="10">
        <f>+H3135/SUM($F$15:F3135)-1</f>
        <v>-7.4211630200727852E-3</v>
      </c>
      <c r="M3135" s="14">
        <f t="shared" si="351"/>
        <v>0</v>
      </c>
      <c r="N3135" s="14">
        <f t="shared" si="349"/>
        <v>3188.7442461377723</v>
      </c>
      <c r="O3135" s="4">
        <f t="shared" si="350"/>
        <v>8.0547758043340743</v>
      </c>
      <c r="P3135" s="14">
        <f>+AVERAGEIF($C$15:C3135,"&lt;&gt;",$B$15:B3135)</f>
        <v>8.1630578512396692</v>
      </c>
    </row>
    <row r="3136" spans="1:16" x14ac:dyDescent="0.25">
      <c r="A3136" s="1">
        <v>44876</v>
      </c>
      <c r="B3136" s="14">
        <v>8.2010000000000005</v>
      </c>
      <c r="G3136">
        <f t="shared" si="346"/>
        <v>26896.728112287121</v>
      </c>
      <c r="H3136">
        <f t="shared" si="347"/>
        <v>26150.89156257578</v>
      </c>
      <c r="I3136" s="5">
        <f t="shared" si="345"/>
        <v>0</v>
      </c>
      <c r="J3136" s="6">
        <f>+H3136+SUM($B$4:$B$5)-SUM($F$15:F3136)</f>
        <v>26866.271562575759</v>
      </c>
      <c r="K3136" s="10">
        <f t="shared" si="348"/>
        <v>2.506282322831721E-2</v>
      </c>
      <c r="L3136" s="10">
        <f>+H3136/SUM($F$15:F3136)-1</f>
        <v>1.8153726338009157E-2</v>
      </c>
      <c r="M3136" s="14">
        <f t="shared" si="351"/>
        <v>0</v>
      </c>
      <c r="N3136" s="14">
        <f t="shared" si="349"/>
        <v>3188.7442461377723</v>
      </c>
      <c r="O3136" s="4">
        <f t="shared" si="350"/>
        <v>8.0547758043340743</v>
      </c>
      <c r="P3136" s="14">
        <f>+AVERAGEIF($C$15:C3136,"&lt;&gt;",$B$15:B3136)</f>
        <v>8.1630578512396692</v>
      </c>
    </row>
    <row r="3137" spans="1:16" x14ac:dyDescent="0.25">
      <c r="A3137" s="1">
        <v>44879</v>
      </c>
      <c r="B3137" s="14">
        <v>8.3019999999999996</v>
      </c>
      <c r="G3137">
        <f t="shared" si="346"/>
        <v>27227.976684332112</v>
      </c>
      <c r="H3137">
        <f t="shared" si="347"/>
        <v>26472.95473143569</v>
      </c>
      <c r="I3137" s="5">
        <f t="shared" si="345"/>
        <v>0</v>
      </c>
      <c r="J3137" s="6">
        <f>+H3137+SUM($B$4:$B$5)-SUM($F$15:F3137)</f>
        <v>27188.334731435669</v>
      </c>
      <c r="K3137" s="10">
        <f t="shared" si="348"/>
        <v>1.1987639152301943E-2</v>
      </c>
      <c r="L3137" s="10">
        <f>+H3137/SUM($F$15:F3137)-1</f>
        <v>3.0692871120369558E-2</v>
      </c>
      <c r="M3137" s="14">
        <f t="shared" si="351"/>
        <v>0</v>
      </c>
      <c r="N3137" s="14">
        <f t="shared" si="349"/>
        <v>3188.7442461377723</v>
      </c>
      <c r="O3137" s="4">
        <f t="shared" si="350"/>
        <v>8.0547758043340743</v>
      </c>
      <c r="P3137" s="14">
        <f>+AVERAGEIF($C$15:C3137,"&lt;&gt;",$B$15:B3137)</f>
        <v>8.1630578512396692</v>
      </c>
    </row>
    <row r="3138" spans="1:16" x14ac:dyDescent="0.25">
      <c r="A3138" s="1">
        <v>44880</v>
      </c>
      <c r="B3138" s="14">
        <v>8.4290000000000003</v>
      </c>
      <c r="G3138">
        <f t="shared" si="346"/>
        <v>27644.497166012454</v>
      </c>
      <c r="H3138">
        <f t="shared" si="347"/>
        <v>26877.925250695185</v>
      </c>
      <c r="I3138" s="5">
        <f t="shared" si="345"/>
        <v>0</v>
      </c>
      <c r="J3138" s="6">
        <f>+H3138+SUM($B$4:$B$5)-SUM($F$15:F3138)</f>
        <v>27593.305250695168</v>
      </c>
      <c r="K3138" s="10">
        <f t="shared" si="348"/>
        <v>1.4895010057061953E-2</v>
      </c>
      <c r="L3138" s="10">
        <f>+H3138/SUM($F$15:F3138)-1</f>
        <v>4.6459914559575433E-2</v>
      </c>
      <c r="M3138" s="14">
        <f t="shared" si="351"/>
        <v>0</v>
      </c>
      <c r="N3138" s="14">
        <f t="shared" si="349"/>
        <v>3188.7442461377723</v>
      </c>
      <c r="O3138" s="4">
        <f t="shared" si="350"/>
        <v>8.0547758043340743</v>
      </c>
      <c r="P3138" s="14">
        <f>+AVERAGEIF($C$15:C3138,"&lt;&gt;",$B$15:B3138)</f>
        <v>8.1630578512396692</v>
      </c>
    </row>
    <row r="3139" spans="1:16" x14ac:dyDescent="0.25">
      <c r="A3139" s="1">
        <v>44881</v>
      </c>
      <c r="B3139" s="14">
        <v>8.3759999999999994</v>
      </c>
      <c r="G3139">
        <f t="shared" si="346"/>
        <v>27470.673657909632</v>
      </c>
      <c r="H3139">
        <f t="shared" si="347"/>
        <v>26708.921805649879</v>
      </c>
      <c r="I3139" s="5">
        <f t="shared" si="345"/>
        <v>0</v>
      </c>
      <c r="J3139" s="6">
        <f>+H3139+SUM($B$4:$B$5)-SUM($F$15:F3139)</f>
        <v>27424.301805649859</v>
      </c>
      <c r="K3139" s="10">
        <f t="shared" si="348"/>
        <v>-6.1247988782008322E-3</v>
      </c>
      <c r="L3139" s="10">
        <f>+H3139/SUM($F$15:F3139)-1</f>
        <v>3.9879967297544505E-2</v>
      </c>
      <c r="M3139" s="14">
        <f t="shared" si="351"/>
        <v>0</v>
      </c>
      <c r="N3139" s="14">
        <f t="shared" si="349"/>
        <v>3188.7442461377723</v>
      </c>
      <c r="O3139" s="4">
        <f t="shared" si="350"/>
        <v>8.0547758043340743</v>
      </c>
      <c r="P3139" s="14">
        <f>+AVERAGEIF($C$15:C3139,"&lt;&gt;",$B$15:B3139)</f>
        <v>8.1630578512396692</v>
      </c>
    </row>
    <row r="3140" spans="1:16" x14ac:dyDescent="0.25">
      <c r="A3140" s="1">
        <v>44882</v>
      </c>
      <c r="B3140" s="14">
        <v>8.3260000000000005</v>
      </c>
      <c r="G3140">
        <f t="shared" si="346"/>
        <v>27306.689216303203</v>
      </c>
      <c r="H3140">
        <f t="shared" si="347"/>
        <v>26549.484593342997</v>
      </c>
      <c r="I3140" s="5">
        <f t="shared" si="345"/>
        <v>0</v>
      </c>
      <c r="J3140" s="6">
        <f>+H3140+SUM($B$4:$B$5)-SUM($F$15:F3140)</f>
        <v>27264.864593342976</v>
      </c>
      <c r="K3140" s="10">
        <f t="shared" si="348"/>
        <v>-5.8137200150720769E-3</v>
      </c>
      <c r="L3140" s="10">
        <f>+H3140/SUM($F$15:F3140)-1</f>
        <v>3.3672469880534628E-2</v>
      </c>
      <c r="M3140" s="14">
        <f t="shared" si="351"/>
        <v>0</v>
      </c>
      <c r="N3140" s="14">
        <f t="shared" si="349"/>
        <v>3188.7442461377723</v>
      </c>
      <c r="O3140" s="4">
        <f t="shared" si="350"/>
        <v>8.0547758043340743</v>
      </c>
      <c r="P3140" s="14">
        <f>+AVERAGEIF($C$15:C3140,"&lt;&gt;",$B$15:B3140)</f>
        <v>8.1630578512396692</v>
      </c>
    </row>
    <row r="3141" spans="1:16" x14ac:dyDescent="0.25">
      <c r="A3141" s="1">
        <v>44883</v>
      </c>
      <c r="B3141" s="14">
        <v>8.298</v>
      </c>
      <c r="G3141">
        <f t="shared" si="346"/>
        <v>27214.8579290036</v>
      </c>
      <c r="H3141">
        <f t="shared" si="347"/>
        <v>26460.19975445114</v>
      </c>
      <c r="I3141" s="5">
        <f t="shared" si="345"/>
        <v>0</v>
      </c>
      <c r="J3141" s="6">
        <f>+H3141+SUM($B$4:$B$5)-SUM($F$15:F3141)</f>
        <v>27175.579754451119</v>
      </c>
      <c r="K3141" s="10">
        <f t="shared" si="348"/>
        <v>-3.2747215224996351E-3</v>
      </c>
      <c r="L3141" s="10">
        <f>+H3141/SUM($F$15:F3141)-1</f>
        <v>3.019627132700875E-2</v>
      </c>
      <c r="M3141" s="14">
        <f t="shared" si="351"/>
        <v>0</v>
      </c>
      <c r="N3141" s="14">
        <f t="shared" si="349"/>
        <v>3188.7442461377723</v>
      </c>
      <c r="O3141" s="4">
        <f t="shared" si="350"/>
        <v>8.0547758043340743</v>
      </c>
      <c r="P3141" s="14">
        <f>+AVERAGEIF($C$15:C3141,"&lt;&gt;",$B$15:B3141)</f>
        <v>8.1630578512396692</v>
      </c>
    </row>
    <row r="3142" spans="1:16" x14ac:dyDescent="0.25">
      <c r="A3142" s="1">
        <v>44886</v>
      </c>
      <c r="B3142" s="14">
        <v>8.3010000000000002</v>
      </c>
      <c r="G3142">
        <f t="shared" si="346"/>
        <v>27224.696995499988</v>
      </c>
      <c r="H3142">
        <f t="shared" si="347"/>
        <v>26469.765987189556</v>
      </c>
      <c r="I3142" s="5">
        <f t="shared" si="345"/>
        <v>0</v>
      </c>
      <c r="J3142" s="6">
        <f>+H3142+SUM($B$4:$B$5)-SUM($F$15:F3142)</f>
        <v>27185.145987189539</v>
      </c>
      <c r="K3142" s="10">
        <f t="shared" si="348"/>
        <v>3.520157738992058E-4</v>
      </c>
      <c r="L3142" s="10">
        <f>+H3142/SUM($F$15:F3142)-1</f>
        <v>3.0568721172029578E-2</v>
      </c>
      <c r="M3142" s="14">
        <f t="shared" si="351"/>
        <v>0</v>
      </c>
      <c r="N3142" s="14">
        <f t="shared" si="349"/>
        <v>3188.7442461377723</v>
      </c>
      <c r="O3142" s="4">
        <f t="shared" si="350"/>
        <v>8.0547758043340743</v>
      </c>
      <c r="P3142" s="14">
        <f>+AVERAGEIF($C$15:C3142,"&lt;&gt;",$B$15:B3142)</f>
        <v>8.1630578512396692</v>
      </c>
    </row>
    <row r="3143" spans="1:16" x14ac:dyDescent="0.25">
      <c r="A3143" s="1">
        <v>44887</v>
      </c>
      <c r="B3143" s="14">
        <v>8.2449999999999992</v>
      </c>
      <c r="G3143">
        <f t="shared" si="346"/>
        <v>27041.034420900782</v>
      </c>
      <c r="H3143">
        <f t="shared" si="347"/>
        <v>26291.196309405841</v>
      </c>
      <c r="I3143" s="5">
        <f t="shared" si="345"/>
        <v>0</v>
      </c>
      <c r="J3143" s="6">
        <f>+H3143+SUM($B$4:$B$5)-SUM($F$15:F3143)</f>
        <v>27006.576309405824</v>
      </c>
      <c r="K3143" s="10">
        <f t="shared" si="348"/>
        <v>-6.5686488447721514E-3</v>
      </c>
      <c r="L3143" s="10">
        <f>+H3143/SUM($F$15:F3143)-1</f>
        <v>2.3616324064978267E-2</v>
      </c>
      <c r="M3143" s="14">
        <f t="shared" si="351"/>
        <v>0</v>
      </c>
      <c r="N3143" s="14">
        <f t="shared" si="349"/>
        <v>3188.7442461377723</v>
      </c>
      <c r="O3143" s="4">
        <f t="shared" si="350"/>
        <v>8.0547758043340743</v>
      </c>
      <c r="P3143" s="14">
        <f>+AVERAGEIF($C$15:C3143,"&lt;&gt;",$B$15:B3143)</f>
        <v>8.1630578512396692</v>
      </c>
    </row>
    <row r="3144" spans="1:16" x14ac:dyDescent="0.25">
      <c r="A3144" s="1">
        <v>44888</v>
      </c>
      <c r="B3144" s="14">
        <v>8.23</v>
      </c>
      <c r="G3144">
        <f t="shared" si="346"/>
        <v>26991.839088418856</v>
      </c>
      <c r="H3144">
        <f t="shared" si="347"/>
        <v>26243.365145713778</v>
      </c>
      <c r="I3144" s="5">
        <f t="shared" si="345"/>
        <v>0</v>
      </c>
      <c r="J3144" s="6">
        <f>+H3144+SUM($B$4:$B$5)-SUM($F$15:F3144)</f>
        <v>26958.745145713754</v>
      </c>
      <c r="K3144" s="10">
        <f t="shared" si="348"/>
        <v>-1.7710932013034197E-3</v>
      </c>
      <c r="L3144" s="10">
        <f>+H3144/SUM($F$15:F3144)-1</f>
        <v>2.1754074839875237E-2</v>
      </c>
      <c r="M3144" s="14">
        <f t="shared" si="351"/>
        <v>0</v>
      </c>
      <c r="N3144" s="14">
        <f t="shared" si="349"/>
        <v>3188.7442461377723</v>
      </c>
      <c r="O3144" s="4">
        <f t="shared" si="350"/>
        <v>8.0547758043340743</v>
      </c>
      <c r="P3144" s="14">
        <f>+AVERAGEIF($C$15:C3144,"&lt;&gt;",$B$15:B3144)</f>
        <v>8.1630578512396692</v>
      </c>
    </row>
    <row r="3145" spans="1:16" x14ac:dyDescent="0.25">
      <c r="A3145" s="1">
        <v>44889</v>
      </c>
      <c r="B3145" s="14">
        <v>8.2899999999999991</v>
      </c>
      <c r="G3145">
        <f t="shared" si="346"/>
        <v>27188.620418346571</v>
      </c>
      <c r="H3145">
        <f t="shared" si="347"/>
        <v>26434.68980048204</v>
      </c>
      <c r="I3145" s="5">
        <f t="shared" si="345"/>
        <v>0</v>
      </c>
      <c r="J3145" s="6">
        <f>+H3145+SUM($B$4:$B$5)-SUM($F$15:F3145)</f>
        <v>27150.069800482019</v>
      </c>
      <c r="K3145" s="10">
        <f t="shared" si="348"/>
        <v>7.0969421512070419E-3</v>
      </c>
      <c r="L3145" s="10">
        <f>+H3145/SUM($F$15:F3145)-1</f>
        <v>2.9203071740287356E-2</v>
      </c>
      <c r="M3145" s="14">
        <f t="shared" si="351"/>
        <v>0</v>
      </c>
      <c r="N3145" s="14">
        <f t="shared" si="349"/>
        <v>3188.7442461377723</v>
      </c>
      <c r="O3145" s="4">
        <f t="shared" si="350"/>
        <v>8.0547758043340743</v>
      </c>
      <c r="P3145" s="14">
        <f>+AVERAGEIF($C$15:C3145,"&lt;&gt;",$B$15:B3145)</f>
        <v>8.1630578512396692</v>
      </c>
    </row>
    <row r="3146" spans="1:16" x14ac:dyDescent="0.25">
      <c r="A3146" s="1">
        <v>44890</v>
      </c>
      <c r="B3146" s="14">
        <v>8.27</v>
      </c>
      <c r="G3146">
        <f t="shared" si="346"/>
        <v>27123.026641703997</v>
      </c>
      <c r="H3146">
        <f t="shared" si="347"/>
        <v>26370.914915559286</v>
      </c>
      <c r="I3146" s="5">
        <f t="shared" si="345"/>
        <v>0</v>
      </c>
      <c r="J3146" s="6">
        <f>+H3146+SUM($B$4:$B$5)-SUM($F$15:F3146)</f>
        <v>27086.294915559269</v>
      </c>
      <c r="K3146" s="10">
        <f t="shared" si="348"/>
        <v>-2.3489768310510639E-3</v>
      </c>
      <c r="L3146" s="10">
        <f>+H3146/SUM($F$15:F3146)-1</f>
        <v>2.6720072773483317E-2</v>
      </c>
      <c r="M3146" s="14">
        <f t="shared" si="351"/>
        <v>0</v>
      </c>
      <c r="N3146" s="14">
        <f t="shared" si="349"/>
        <v>3188.7442461377723</v>
      </c>
      <c r="O3146" s="4">
        <f t="shared" si="350"/>
        <v>8.0547758043340743</v>
      </c>
      <c r="P3146" s="14">
        <f>+AVERAGEIF($C$15:C3146,"&lt;&gt;",$B$15:B3146)</f>
        <v>8.1630578512396692</v>
      </c>
    </row>
    <row r="3147" spans="1:16" x14ac:dyDescent="0.25">
      <c r="A3147" s="1">
        <v>44893</v>
      </c>
      <c r="B3147" s="14">
        <v>8.1910000000000007</v>
      </c>
      <c r="G3147">
        <f t="shared" si="346"/>
        <v>26863.931223965836</v>
      </c>
      <c r="H3147">
        <f t="shared" si="347"/>
        <v>26119.004120114405</v>
      </c>
      <c r="I3147" s="5">
        <f t="shared" si="345"/>
        <v>0</v>
      </c>
      <c r="J3147" s="6">
        <f>+H3147+SUM($B$4:$B$5)-SUM($F$15:F3147)</f>
        <v>26834.384120114384</v>
      </c>
      <c r="K3147" s="10">
        <f t="shared" si="348"/>
        <v>-9.3003046828741276E-3</v>
      </c>
      <c r="L3147" s="10">
        <f>+H3147/SUM($F$15:F3147)-1</f>
        <v>1.691222685460736E-2</v>
      </c>
      <c r="M3147" s="14">
        <f t="shared" si="351"/>
        <v>0</v>
      </c>
      <c r="N3147" s="14">
        <f t="shared" si="349"/>
        <v>3188.7442461377723</v>
      </c>
      <c r="O3147" s="4">
        <f t="shared" si="350"/>
        <v>8.0547758043340743</v>
      </c>
      <c r="P3147" s="14">
        <f>+AVERAGEIF($C$15:C3147,"&lt;&gt;",$B$15:B3147)</f>
        <v>8.1630578512396692</v>
      </c>
    </row>
    <row r="3148" spans="1:16" x14ac:dyDescent="0.25">
      <c r="A3148" s="1">
        <v>44894</v>
      </c>
      <c r="B3148" s="14">
        <v>8.3819999999999997</v>
      </c>
      <c r="G3148">
        <f t="shared" si="346"/>
        <v>27490.351790902405</v>
      </c>
      <c r="H3148">
        <f t="shared" si="347"/>
        <v>26728.054271126712</v>
      </c>
      <c r="I3148" s="5">
        <f t="shared" si="345"/>
        <v>0</v>
      </c>
      <c r="J3148" s="6">
        <f>+H3148+SUM($B$4:$B$5)-SUM($F$15:F3148)</f>
        <v>27443.434271126691</v>
      </c>
      <c r="K3148" s="10">
        <f t="shared" si="348"/>
        <v>2.2696632361157043E-2</v>
      </c>
      <c r="L3148" s="10">
        <f>+H3148/SUM($F$15:F3148)-1</f>
        <v>4.0624866987585939E-2</v>
      </c>
      <c r="M3148" s="14">
        <f t="shared" si="351"/>
        <v>0</v>
      </c>
      <c r="N3148" s="14">
        <f t="shared" si="349"/>
        <v>3188.7442461377723</v>
      </c>
      <c r="O3148" s="4">
        <f t="shared" si="350"/>
        <v>8.0547758043340743</v>
      </c>
      <c r="P3148" s="14">
        <f>+AVERAGEIF($C$15:C3148,"&lt;&gt;",$B$15:B3148)</f>
        <v>8.1630578512396692</v>
      </c>
    </row>
    <row r="3149" spans="1:16" x14ac:dyDescent="0.25">
      <c r="A3149" s="1">
        <v>44895</v>
      </c>
      <c r="B3149" s="14">
        <v>8.6</v>
      </c>
      <c r="G3149">
        <f t="shared" si="346"/>
        <v>28205.323956306449</v>
      </c>
      <c r="H3149">
        <f t="shared" si="347"/>
        <v>27423.200516784742</v>
      </c>
      <c r="I3149" s="5">
        <f t="shared" si="345"/>
        <v>0</v>
      </c>
      <c r="J3149" s="6">
        <f>+H3149+SUM($B$4:$B$5)-SUM($F$15:F3149)</f>
        <v>28138.580516784717</v>
      </c>
      <c r="K3149" s="10">
        <f t="shared" si="348"/>
        <v>2.5330147779259127E-2</v>
      </c>
      <c r="L3149" s="10">
        <f>+H3149/SUM($F$15:F3149)-1</f>
        <v>6.7689555725750195E-2</v>
      </c>
      <c r="M3149" s="14">
        <f t="shared" si="351"/>
        <v>0</v>
      </c>
      <c r="N3149" s="14">
        <f t="shared" si="349"/>
        <v>3188.7442461377723</v>
      </c>
      <c r="O3149" s="4">
        <f t="shared" si="350"/>
        <v>8.0547758043340743</v>
      </c>
      <c r="P3149" s="14">
        <f>+AVERAGEIF($C$15:C3149,"&lt;&gt;",$B$15:B3149)</f>
        <v>8.1630578512396692</v>
      </c>
    </row>
    <row r="3150" spans="1:16" x14ac:dyDescent="0.25">
      <c r="A3150" s="1">
        <v>44896</v>
      </c>
      <c r="B3150" s="14">
        <v>8.5410000000000004</v>
      </c>
      <c r="G3150">
        <f t="shared" si="346"/>
        <v>28011.822315210859</v>
      </c>
      <c r="H3150">
        <f t="shared" si="347"/>
        <v>27235.064606262615</v>
      </c>
      <c r="I3150" s="5">
        <f t="shared" si="345"/>
        <v>0</v>
      </c>
      <c r="J3150" s="6">
        <f>+H3150+SUM($B$4:$B$5)-SUM($F$15:F3150)</f>
        <v>27950.444606262598</v>
      </c>
      <c r="K3150" s="10">
        <f t="shared" si="348"/>
        <v>-6.6860483743981236E-3</v>
      </c>
      <c r="L3150" s="10">
        <f>+H3150/SUM($F$15:F3150)-1</f>
        <v>6.0364708773678277E-2</v>
      </c>
      <c r="M3150" s="14">
        <f t="shared" si="351"/>
        <v>0</v>
      </c>
      <c r="N3150" s="14">
        <f t="shared" si="349"/>
        <v>3188.7442461377723</v>
      </c>
      <c r="O3150" s="4">
        <f t="shared" si="350"/>
        <v>8.0547758043340743</v>
      </c>
      <c r="P3150" s="14">
        <f>+AVERAGEIF($C$15:C3150,"&lt;&gt;",$B$15:B3150)</f>
        <v>8.1630578512396692</v>
      </c>
    </row>
    <row r="3151" spans="1:16" x14ac:dyDescent="0.25">
      <c r="A3151" s="1">
        <v>44897</v>
      </c>
      <c r="B3151" s="14">
        <v>8.5079999999999991</v>
      </c>
      <c r="G3151">
        <f t="shared" si="346"/>
        <v>27903.592583750607</v>
      </c>
      <c r="H3151">
        <f t="shared" si="347"/>
        <v>27129.836046140063</v>
      </c>
      <c r="I3151" s="5">
        <f t="shared" si="345"/>
        <v>0</v>
      </c>
      <c r="J3151" s="6">
        <f>+H3151+SUM($B$4:$B$5)-SUM($F$15:F3151)</f>
        <v>27845.216046140038</v>
      </c>
      <c r="K3151" s="10">
        <f t="shared" si="348"/>
        <v>-3.764825984162723E-3</v>
      </c>
      <c r="L3151" s="10">
        <f>+H3151/SUM($F$15:F3151)-1</f>
        <v>5.626776047845139E-2</v>
      </c>
      <c r="M3151" s="14">
        <f t="shared" si="351"/>
        <v>0</v>
      </c>
      <c r="N3151" s="14">
        <f t="shared" si="349"/>
        <v>3188.7442461377723</v>
      </c>
      <c r="O3151" s="4">
        <f t="shared" si="350"/>
        <v>8.0547758043340743</v>
      </c>
      <c r="P3151" s="14">
        <f>+AVERAGEIF($C$15:C3151,"&lt;&gt;",$B$15:B3151)</f>
        <v>8.1630578512396692</v>
      </c>
    </row>
    <row r="3152" spans="1:16" x14ac:dyDescent="0.25">
      <c r="A3152" s="1">
        <v>44900</v>
      </c>
      <c r="B3152" s="14">
        <v>8.5449999999999999</v>
      </c>
      <c r="G3152">
        <f t="shared" si="346"/>
        <v>28024.941070539368</v>
      </c>
      <c r="H3152">
        <f t="shared" si="347"/>
        <v>27247.819583247161</v>
      </c>
      <c r="I3152" s="5">
        <f t="shared" ref="I3152:I3215" si="352">+C3152*(MAX($A:$A)-A3152)</f>
        <v>0</v>
      </c>
      <c r="J3152" s="6">
        <f>+H3152+SUM($B$4:$B$5)-SUM($F$15:F3152)</f>
        <v>27963.19958324714</v>
      </c>
      <c r="K3152" s="10">
        <f t="shared" si="348"/>
        <v>4.2371205492390818E-3</v>
      </c>
      <c r="L3152" s="10">
        <f>+H3152/SUM($F$15:F3152)-1</f>
        <v>6.0861308567038863E-2</v>
      </c>
      <c r="M3152" s="14">
        <f t="shared" si="351"/>
        <v>0</v>
      </c>
      <c r="N3152" s="14">
        <f t="shared" si="349"/>
        <v>3188.7442461377723</v>
      </c>
      <c r="O3152" s="4">
        <f t="shared" si="350"/>
        <v>8.0547758043340743</v>
      </c>
      <c r="P3152" s="14">
        <f>+AVERAGEIF($C$15:C3152,"&lt;&gt;",$B$15:B3152)</f>
        <v>8.1630578512396692</v>
      </c>
    </row>
    <row r="3153" spans="1:16" x14ac:dyDescent="0.25">
      <c r="A3153" s="1">
        <v>44901</v>
      </c>
      <c r="B3153" s="14">
        <v>8.4749999999999996</v>
      </c>
      <c r="G3153">
        <f t="shared" ref="G3153:G3216" si="353">+(B3153/B3152*G3152)+C3153</f>
        <v>27795.36285229036</v>
      </c>
      <c r="H3153">
        <f t="shared" ref="H3153:H3216" si="354">+(B3153/B3152*H3152)+F3153</f>
        <v>27024.607486017518</v>
      </c>
      <c r="I3153" s="5">
        <f t="shared" si="352"/>
        <v>0</v>
      </c>
      <c r="J3153" s="6">
        <f>+H3153+SUM($B$4:$B$5)-SUM($F$15:F3153)</f>
        <v>27739.987486017493</v>
      </c>
      <c r="K3153" s="10">
        <f t="shared" ref="K3153:K3216" si="355">+J3153/J3152-1</f>
        <v>-7.9823518251243009E-3</v>
      </c>
      <c r="L3153" s="10">
        <f>+H3153/SUM($F$15:F3153)-1</f>
        <v>5.2170812183224724E-2</v>
      </c>
      <c r="M3153" s="14">
        <f t="shared" si="351"/>
        <v>0</v>
      </c>
      <c r="N3153" s="14">
        <f t="shared" ref="N3153:N3216" si="356">+M3153+N3152</f>
        <v>3188.7442461377723</v>
      </c>
      <c r="O3153" s="4">
        <f t="shared" ref="O3153:O3216" si="357">((O3152*N3152)+(B3153*M3153))/N3153</f>
        <v>8.0547758043340743</v>
      </c>
      <c r="P3153" s="14">
        <f>+AVERAGEIF($C$15:C3153,"&lt;&gt;",$B$15:B3153)</f>
        <v>8.1630578512396692</v>
      </c>
    </row>
    <row r="3154" spans="1:16" x14ac:dyDescent="0.25">
      <c r="A3154" s="1">
        <v>44902</v>
      </c>
      <c r="B3154" s="14">
        <v>8.3740000000000006</v>
      </c>
      <c r="G3154">
        <f t="shared" si="353"/>
        <v>27464.114280245369</v>
      </c>
      <c r="H3154">
        <f t="shared" si="354"/>
        <v>26702.544317157608</v>
      </c>
      <c r="I3154" s="5">
        <f t="shared" si="352"/>
        <v>0</v>
      </c>
      <c r="J3154" s="6">
        <f>+H3154+SUM($B$4:$B$5)-SUM($F$15:F3154)</f>
        <v>27417.924317157584</v>
      </c>
      <c r="K3154" s="10">
        <f t="shared" si="355"/>
        <v>-1.1610069003176293E-2</v>
      </c>
      <c r="L3154" s="10">
        <f>+H3154/SUM($F$15:F3154)-1</f>
        <v>3.9631667400864323E-2</v>
      </c>
      <c r="M3154" s="14">
        <f t="shared" si="351"/>
        <v>0</v>
      </c>
      <c r="N3154" s="14">
        <f t="shared" si="356"/>
        <v>3188.7442461377723</v>
      </c>
      <c r="O3154" s="4">
        <f t="shared" si="357"/>
        <v>8.0547758043340743</v>
      </c>
      <c r="P3154" s="14">
        <f>+AVERAGEIF($C$15:C3154,"&lt;&gt;",$B$15:B3154)</f>
        <v>8.1630578512396692</v>
      </c>
    </row>
    <row r="3155" spans="1:16" x14ac:dyDescent="0.25">
      <c r="A3155" s="1">
        <v>44904</v>
      </c>
      <c r="B3155" s="14">
        <v>8.5030000000000001</v>
      </c>
      <c r="G3155">
        <f t="shared" si="353"/>
        <v>27887.194139589967</v>
      </c>
      <c r="H3155">
        <f t="shared" si="354"/>
        <v>27113.892324909379</v>
      </c>
      <c r="I3155" s="5">
        <f t="shared" si="352"/>
        <v>0</v>
      </c>
      <c r="J3155" s="6">
        <f>+H3155+SUM($B$4:$B$5)-SUM($F$15:F3155)</f>
        <v>27829.272324909358</v>
      </c>
      <c r="K3155" s="10">
        <f t="shared" si="355"/>
        <v>1.5002886542157423E-2</v>
      </c>
      <c r="L3155" s="10">
        <f>+H3155/SUM($F$15:F3155)-1</f>
        <v>5.5647010736750602E-2</v>
      </c>
      <c r="M3155" s="14">
        <f t="shared" ref="M3155:M3218" si="358">+F3155/B3155</f>
        <v>0</v>
      </c>
      <c r="N3155" s="14">
        <f t="shared" si="356"/>
        <v>3188.7442461377723</v>
      </c>
      <c r="O3155" s="4">
        <f t="shared" si="357"/>
        <v>8.0547758043340743</v>
      </c>
      <c r="P3155" s="14">
        <f>+AVERAGEIF($C$15:C3155,"&lt;&gt;",$B$15:B3155)</f>
        <v>8.1630578512396692</v>
      </c>
    </row>
    <row r="3156" spans="1:16" x14ac:dyDescent="0.25">
      <c r="A3156" s="1">
        <v>44907</v>
      </c>
      <c r="B3156" s="14">
        <v>8.4160000000000004</v>
      </c>
      <c r="G3156">
        <f t="shared" si="353"/>
        <v>27601.861211194773</v>
      </c>
      <c r="H3156">
        <f t="shared" si="354"/>
        <v>26836.471575495394</v>
      </c>
      <c r="I3156" s="5">
        <f t="shared" si="352"/>
        <v>0</v>
      </c>
      <c r="J3156" s="6">
        <f>+H3156+SUM($B$4:$B$5)-SUM($F$15:F3156)</f>
        <v>27551.851575495373</v>
      </c>
      <c r="K3156" s="10">
        <f t="shared" si="355"/>
        <v>-9.968667027117073E-3</v>
      </c>
      <c r="L3156" s="10">
        <f>+H3156/SUM($F$15:F3156)-1</f>
        <v>4.4845965231152807E-2</v>
      </c>
      <c r="M3156" s="14">
        <f t="shared" si="358"/>
        <v>0</v>
      </c>
      <c r="N3156" s="14">
        <f t="shared" si="356"/>
        <v>3188.7442461377723</v>
      </c>
      <c r="O3156" s="4">
        <f t="shared" si="357"/>
        <v>8.0547758043340743</v>
      </c>
      <c r="P3156" s="14">
        <f>+AVERAGEIF($C$15:C3156,"&lt;&gt;",$B$15:B3156)</f>
        <v>8.1630578512396692</v>
      </c>
    </row>
    <row r="3157" spans="1:16" x14ac:dyDescent="0.25">
      <c r="A3157" s="1">
        <v>44908</v>
      </c>
      <c r="B3157" s="14">
        <v>8.359</v>
      </c>
      <c r="G3157">
        <f t="shared" si="353"/>
        <v>27414.918947763439</v>
      </c>
      <c r="H3157">
        <f t="shared" si="354"/>
        <v>26654.713153465542</v>
      </c>
      <c r="I3157" s="5">
        <f t="shared" si="352"/>
        <v>0</v>
      </c>
      <c r="J3157" s="6">
        <f>+H3157+SUM($B$4:$B$5)-SUM($F$15:F3157)</f>
        <v>27370.093153465521</v>
      </c>
      <c r="K3157" s="10">
        <f t="shared" si="355"/>
        <v>-6.5969585213470072E-3</v>
      </c>
      <c r="L3157" s="10">
        <f>+H3157/SUM($F$15:F3157)-1</f>
        <v>3.7769418175761293E-2</v>
      </c>
      <c r="M3157" s="14">
        <f t="shared" si="358"/>
        <v>0</v>
      </c>
      <c r="N3157" s="14">
        <f t="shared" si="356"/>
        <v>3188.7442461377723</v>
      </c>
      <c r="O3157" s="4">
        <f t="shared" si="357"/>
        <v>8.0547758043340743</v>
      </c>
      <c r="P3157" s="14">
        <f>+AVERAGEIF($C$15:C3157,"&lt;&gt;",$B$15:B3157)</f>
        <v>8.1630578512396692</v>
      </c>
    </row>
    <row r="3158" spans="1:16" x14ac:dyDescent="0.25">
      <c r="A3158" s="1">
        <v>44909</v>
      </c>
      <c r="B3158" s="14">
        <v>8.3800000000000008</v>
      </c>
      <c r="G3158">
        <f t="shared" si="353"/>
        <v>27483.792413238145</v>
      </c>
      <c r="H3158">
        <f t="shared" si="354"/>
        <v>26721.67678263444</v>
      </c>
      <c r="I3158" s="5">
        <f t="shared" si="352"/>
        <v>0</v>
      </c>
      <c r="J3158" s="6">
        <f>+H3158+SUM($B$4:$B$5)-SUM($F$15:F3158)</f>
        <v>27437.056782634423</v>
      </c>
      <c r="K3158" s="10">
        <f t="shared" si="355"/>
        <v>2.4465985115005306E-3</v>
      </c>
      <c r="L3158" s="10">
        <f>+H3158/SUM($F$15:F3158)-1</f>
        <v>4.0376567090905757E-2</v>
      </c>
      <c r="M3158" s="14">
        <f t="shared" si="358"/>
        <v>0</v>
      </c>
      <c r="N3158" s="14">
        <f t="shared" si="356"/>
        <v>3188.7442461377723</v>
      </c>
      <c r="O3158" s="4">
        <f t="shared" si="357"/>
        <v>8.0547758043340743</v>
      </c>
      <c r="P3158" s="14">
        <f>+AVERAGEIF($C$15:C3158,"&lt;&gt;",$B$15:B3158)</f>
        <v>8.1630578512396692</v>
      </c>
    </row>
    <row r="3159" spans="1:16" x14ac:dyDescent="0.25">
      <c r="A3159" s="1">
        <v>44910</v>
      </c>
      <c r="B3159" s="14">
        <v>8.2539999999999996</v>
      </c>
      <c r="G3159">
        <f t="shared" si="353"/>
        <v>27070.551620389928</v>
      </c>
      <c r="H3159">
        <f t="shared" si="354"/>
        <v>26319.895007621079</v>
      </c>
      <c r="I3159" s="5">
        <f t="shared" si="352"/>
        <v>0</v>
      </c>
      <c r="J3159" s="6">
        <f>+H3159+SUM($B$4:$B$5)-SUM($F$15:F3159)</f>
        <v>27035.275007621054</v>
      </c>
      <c r="K3159" s="10">
        <f t="shared" si="355"/>
        <v>-1.4643763658632181E-2</v>
      </c>
      <c r="L3159" s="10">
        <f>+H3159/SUM($F$15:F3159)-1</f>
        <v>2.4733673600039863E-2</v>
      </c>
      <c r="M3159" s="14">
        <f t="shared" si="358"/>
        <v>0</v>
      </c>
      <c r="N3159" s="14">
        <f t="shared" si="356"/>
        <v>3188.7442461377723</v>
      </c>
      <c r="O3159" s="4">
        <f t="shared" si="357"/>
        <v>8.0547758043340743</v>
      </c>
      <c r="P3159" s="14">
        <f>+AVERAGEIF($C$15:C3159,"&lt;&gt;",$B$15:B3159)</f>
        <v>8.1630578512396692</v>
      </c>
    </row>
    <row r="3160" spans="1:16" x14ac:dyDescent="0.25">
      <c r="A3160" s="1">
        <v>44911</v>
      </c>
      <c r="B3160" s="14">
        <v>8.2439999999999998</v>
      </c>
      <c r="G3160">
        <f t="shared" si="353"/>
        <v>27037.754732068643</v>
      </c>
      <c r="H3160">
        <f t="shared" si="354"/>
        <v>26288.0075651597</v>
      </c>
      <c r="I3160" s="5">
        <f t="shared" si="352"/>
        <v>0</v>
      </c>
      <c r="J3160" s="6">
        <f>+H3160+SUM($B$4:$B$5)-SUM($F$15:F3160)</f>
        <v>27003.387565159679</v>
      </c>
      <c r="K3160" s="10">
        <f t="shared" si="355"/>
        <v>-1.1794754243256156E-3</v>
      </c>
      <c r="L3160" s="10">
        <f>+H3160/SUM($F$15:F3160)-1</f>
        <v>2.3492174116637843E-2</v>
      </c>
      <c r="M3160" s="14">
        <f t="shared" si="358"/>
        <v>0</v>
      </c>
      <c r="N3160" s="14">
        <f t="shared" si="356"/>
        <v>3188.7442461377723</v>
      </c>
      <c r="O3160" s="4">
        <f t="shared" si="357"/>
        <v>8.0547758043340743</v>
      </c>
      <c r="P3160" s="14">
        <f>+AVERAGEIF($C$15:C3160,"&lt;&gt;",$B$15:B3160)</f>
        <v>8.1630578512396692</v>
      </c>
    </row>
    <row r="3161" spans="1:16" x14ac:dyDescent="0.25">
      <c r="A3161" s="1">
        <v>44914</v>
      </c>
      <c r="B3161" s="14">
        <v>8.2690000000000001</v>
      </c>
      <c r="G3161">
        <f t="shared" si="353"/>
        <v>27119.746952871861</v>
      </c>
      <c r="H3161">
        <f t="shared" si="354"/>
        <v>26367.726171313148</v>
      </c>
      <c r="I3161" s="5">
        <f t="shared" si="352"/>
        <v>0</v>
      </c>
      <c r="J3161" s="6">
        <f>+H3161+SUM($B$4:$B$5)-SUM($F$15:F3161)</f>
        <v>27083.106171313124</v>
      </c>
      <c r="K3161" s="10">
        <f t="shared" si="355"/>
        <v>2.9521705734543158E-3</v>
      </c>
      <c r="L3161" s="10">
        <f>+H3161/SUM($F$15:F3161)-1</f>
        <v>2.6595922825143115E-2</v>
      </c>
      <c r="M3161" s="14">
        <f t="shared" si="358"/>
        <v>0</v>
      </c>
      <c r="N3161" s="14">
        <f t="shared" si="356"/>
        <v>3188.7442461377723</v>
      </c>
      <c r="O3161" s="4">
        <f t="shared" si="357"/>
        <v>8.0547758043340743</v>
      </c>
      <c r="P3161" s="14">
        <f>+AVERAGEIF($C$15:C3161,"&lt;&gt;",$B$15:B3161)</f>
        <v>8.1630578512396692</v>
      </c>
    </row>
    <row r="3162" spans="1:16" x14ac:dyDescent="0.25">
      <c r="A3162" s="1">
        <v>44915</v>
      </c>
      <c r="B3162" s="14">
        <v>8.19</v>
      </c>
      <c r="G3162">
        <f t="shared" si="353"/>
        <v>26860.651535133693</v>
      </c>
      <c r="H3162">
        <f t="shared" si="354"/>
        <v>26115.815375868264</v>
      </c>
      <c r="I3162" s="5">
        <f t="shared" si="352"/>
        <v>0</v>
      </c>
      <c r="J3162" s="6">
        <f>+H3162+SUM($B$4:$B$5)-SUM($F$15:F3162)</f>
        <v>26831.195375868239</v>
      </c>
      <c r="K3162" s="10">
        <f t="shared" si="355"/>
        <v>-9.3013996936478494E-3</v>
      </c>
      <c r="L3162" s="10">
        <f>+H3162/SUM($F$15:F3162)-1</f>
        <v>1.6788076906266935E-2</v>
      </c>
      <c r="M3162" s="14">
        <f t="shared" si="358"/>
        <v>0</v>
      </c>
      <c r="N3162" s="14">
        <f t="shared" si="356"/>
        <v>3188.7442461377723</v>
      </c>
      <c r="O3162" s="4">
        <f t="shared" si="357"/>
        <v>8.0547758043340743</v>
      </c>
      <c r="P3162" s="14">
        <f>+AVERAGEIF($C$15:C3162,"&lt;&gt;",$B$15:B3162)</f>
        <v>8.1630578512396692</v>
      </c>
    </row>
    <row r="3163" spans="1:16" x14ac:dyDescent="0.25">
      <c r="A3163" s="1">
        <v>44916</v>
      </c>
      <c r="B3163" s="14">
        <v>8.23</v>
      </c>
      <c r="G3163">
        <f t="shared" si="353"/>
        <v>26991.839088418845</v>
      </c>
      <c r="H3163">
        <f t="shared" si="354"/>
        <v>26243.365145713778</v>
      </c>
      <c r="I3163" s="5">
        <f t="shared" si="352"/>
        <v>0</v>
      </c>
      <c r="J3163" s="6">
        <f>+H3163+SUM($B$4:$B$5)-SUM($F$15:F3163)</f>
        <v>26958.745145713754</v>
      </c>
      <c r="K3163" s="10">
        <f t="shared" si="355"/>
        <v>4.7537863318691809E-3</v>
      </c>
      <c r="L3163" s="10">
        <f>+H3163/SUM($F$15:F3163)-1</f>
        <v>2.1754074839875237E-2</v>
      </c>
      <c r="M3163" s="14">
        <f t="shared" si="358"/>
        <v>0</v>
      </c>
      <c r="N3163" s="14">
        <f t="shared" si="356"/>
        <v>3188.7442461377723</v>
      </c>
      <c r="O3163" s="4">
        <f t="shared" si="357"/>
        <v>8.0547758043340743</v>
      </c>
      <c r="P3163" s="14">
        <f>+AVERAGEIF($C$15:C3163,"&lt;&gt;",$B$15:B3163)</f>
        <v>8.1630578512396692</v>
      </c>
    </row>
    <row r="3164" spans="1:16" x14ac:dyDescent="0.25">
      <c r="A3164" s="1">
        <v>44917</v>
      </c>
      <c r="B3164" s="14">
        <v>8.3140000000000001</v>
      </c>
      <c r="G3164">
        <f t="shared" si="353"/>
        <v>27267.33295031765</v>
      </c>
      <c r="H3164">
        <f t="shared" si="354"/>
        <v>26511.219662389351</v>
      </c>
      <c r="I3164" s="5">
        <f t="shared" si="352"/>
        <v>0</v>
      </c>
      <c r="J3164" s="6">
        <f>+H3164+SUM($B$4:$B$5)-SUM($F$15:F3164)</f>
        <v>27226.599662389333</v>
      </c>
      <c r="K3164" s="10">
        <f t="shared" si="355"/>
        <v>9.9357190116902139E-3</v>
      </c>
      <c r="L3164" s="10">
        <f>+H3164/SUM($F$15:F3164)-1</f>
        <v>3.2182670500452426E-2</v>
      </c>
      <c r="M3164" s="14">
        <f t="shared" si="358"/>
        <v>0</v>
      </c>
      <c r="N3164" s="14">
        <f t="shared" si="356"/>
        <v>3188.7442461377723</v>
      </c>
      <c r="O3164" s="4">
        <f t="shared" si="357"/>
        <v>8.0547758043340743</v>
      </c>
      <c r="P3164" s="14">
        <f>+AVERAGEIF($C$15:C3164,"&lt;&gt;",$B$15:B3164)</f>
        <v>8.1630578512396692</v>
      </c>
    </row>
    <row r="3165" spans="1:16" x14ac:dyDescent="0.25">
      <c r="A3165" s="1">
        <v>44918</v>
      </c>
      <c r="B3165" s="14">
        <v>8.2469999999999999</v>
      </c>
      <c r="G3165">
        <f t="shared" si="353"/>
        <v>27047.593798565031</v>
      </c>
      <c r="H3165">
        <f t="shared" si="354"/>
        <v>26297.57379789812</v>
      </c>
      <c r="I3165" s="5">
        <f t="shared" si="352"/>
        <v>0</v>
      </c>
      <c r="J3165" s="6">
        <f>+H3165+SUM($B$4:$B$5)-SUM($F$15:F3165)</f>
        <v>27012.953797898099</v>
      </c>
      <c r="K3165" s="10">
        <f t="shared" si="355"/>
        <v>-7.8469536093545011E-3</v>
      </c>
      <c r="L3165" s="10">
        <f>+H3165/SUM($F$15:F3165)-1</f>
        <v>2.3864623961658671E-2</v>
      </c>
      <c r="M3165" s="14">
        <f t="shared" si="358"/>
        <v>0</v>
      </c>
      <c r="N3165" s="14">
        <f t="shared" si="356"/>
        <v>3188.7442461377723</v>
      </c>
      <c r="O3165" s="4">
        <f t="shared" si="357"/>
        <v>8.0547758043340743</v>
      </c>
      <c r="P3165" s="14">
        <f>+AVERAGEIF($C$15:C3165,"&lt;&gt;",$B$15:B3165)</f>
        <v>8.1630578512396692</v>
      </c>
    </row>
    <row r="3166" spans="1:16" x14ac:dyDescent="0.25">
      <c r="A3166" s="1">
        <v>44924</v>
      </c>
      <c r="B3166" s="14">
        <v>8.2230000000000008</v>
      </c>
      <c r="G3166">
        <f t="shared" si="353"/>
        <v>26968.881266593948</v>
      </c>
      <c r="H3166">
        <f t="shared" si="354"/>
        <v>26221.043935990816</v>
      </c>
      <c r="I3166" s="5">
        <f t="shared" si="352"/>
        <v>0</v>
      </c>
      <c r="J3166" s="6">
        <f>+H3166+SUM($B$4:$B$5)-SUM($F$15:F3166)</f>
        <v>26936.423935990799</v>
      </c>
      <c r="K3166" s="10">
        <f t="shared" si="355"/>
        <v>-2.8330801022306007E-3</v>
      </c>
      <c r="L3166" s="10">
        <f>+H3166/SUM($F$15:F3166)-1</f>
        <v>2.0885025201493823E-2</v>
      </c>
      <c r="M3166" s="14">
        <f t="shared" si="358"/>
        <v>0</v>
      </c>
      <c r="N3166" s="14">
        <f t="shared" si="356"/>
        <v>3188.7442461377723</v>
      </c>
      <c r="O3166" s="4">
        <f t="shared" si="357"/>
        <v>8.0547758043340743</v>
      </c>
      <c r="P3166" s="14">
        <f>+AVERAGEIF($C$15:C3166,"&lt;&gt;",$B$15:B3166)</f>
        <v>8.1630578512396692</v>
      </c>
    </row>
    <row r="3167" spans="1:16" x14ac:dyDescent="0.25">
      <c r="A3167" s="1">
        <v>44925</v>
      </c>
      <c r="B3167" s="14">
        <v>8.2070000000000007</v>
      </c>
      <c r="G3167">
        <f t="shared" si="353"/>
        <v>26916.40624527989</v>
      </c>
      <c r="H3167">
        <f t="shared" si="354"/>
        <v>26170.024028052612</v>
      </c>
      <c r="I3167" s="5">
        <f t="shared" si="352"/>
        <v>0</v>
      </c>
      <c r="J3167" s="6">
        <f>+H3167+SUM($B$4:$B$5)-SUM($F$15:F3167)</f>
        <v>26885.404028052591</v>
      </c>
      <c r="K3167" s="10">
        <f t="shared" si="355"/>
        <v>-1.8940861659827446E-3</v>
      </c>
      <c r="L3167" s="10">
        <f>+H3167/SUM($F$15:F3167)-1</f>
        <v>1.8898626028050591E-2</v>
      </c>
      <c r="M3167" s="14">
        <f t="shared" si="358"/>
        <v>0</v>
      </c>
      <c r="N3167" s="14">
        <f t="shared" si="356"/>
        <v>3188.7442461377723</v>
      </c>
      <c r="O3167" s="4">
        <f t="shared" si="357"/>
        <v>8.0547758043340743</v>
      </c>
      <c r="P3167" s="14">
        <f>+AVERAGEIF($C$15:C3167,"&lt;&gt;",$B$15:B3167)</f>
        <v>8.1630578512396692</v>
      </c>
    </row>
    <row r="3168" spans="1:16" x14ac:dyDescent="0.25">
      <c r="A3168" s="1">
        <v>44929</v>
      </c>
      <c r="B3168" s="14">
        <v>8.3190000000000008</v>
      </c>
      <c r="G3168">
        <f t="shared" si="353"/>
        <v>27283.731394478302</v>
      </c>
      <c r="H3168">
        <f t="shared" si="354"/>
        <v>26527.163383620042</v>
      </c>
      <c r="I3168" s="5">
        <f t="shared" si="352"/>
        <v>0</v>
      </c>
      <c r="J3168" s="6">
        <f>+H3168+SUM($B$4:$B$5)-SUM($F$15:F3168)</f>
        <v>27242.543383620021</v>
      </c>
      <c r="K3168" s="10">
        <f t="shared" si="355"/>
        <v>1.3283763755039146E-2</v>
      </c>
      <c r="L3168" s="10">
        <f>+H3168/SUM($F$15:F3168)-1</f>
        <v>3.2803420242153436E-2</v>
      </c>
      <c r="M3168" s="14">
        <f t="shared" si="358"/>
        <v>0</v>
      </c>
      <c r="N3168" s="14">
        <f t="shared" si="356"/>
        <v>3188.7442461377723</v>
      </c>
      <c r="O3168" s="4">
        <f t="shared" si="357"/>
        <v>8.0547758043340743</v>
      </c>
      <c r="P3168" s="14">
        <f>+AVERAGEIF($C$15:C3168,"&lt;&gt;",$B$15:B3168)</f>
        <v>8.1630578512396692</v>
      </c>
    </row>
    <row r="3169" spans="1:16" x14ac:dyDescent="0.25">
      <c r="A3169" s="1">
        <v>44930</v>
      </c>
      <c r="B3169" s="14">
        <v>8.4179999999999993</v>
      </c>
      <c r="G3169">
        <f t="shared" si="353"/>
        <v>27608.420588859033</v>
      </c>
      <c r="H3169">
        <f t="shared" si="354"/>
        <v>26842.849063987673</v>
      </c>
      <c r="I3169" s="5">
        <f t="shared" si="352"/>
        <v>0</v>
      </c>
      <c r="J3169" s="6">
        <f>+H3169+SUM($B$4:$B$5)-SUM($F$15:F3169)</f>
        <v>27558.229063987648</v>
      </c>
      <c r="K3169" s="10">
        <f t="shared" si="355"/>
        <v>1.1587966509670311E-2</v>
      </c>
      <c r="L3169" s="10">
        <f>+H3169/SUM($F$15:F3169)-1</f>
        <v>4.5094265127833433E-2</v>
      </c>
      <c r="M3169" s="14">
        <f t="shared" si="358"/>
        <v>0</v>
      </c>
      <c r="N3169" s="14">
        <f t="shared" si="356"/>
        <v>3188.7442461377723</v>
      </c>
      <c r="O3169" s="4">
        <f t="shared" si="357"/>
        <v>8.0547758043340743</v>
      </c>
      <c r="P3169" s="14">
        <f>+AVERAGEIF($C$15:C3169,"&lt;&gt;",$B$15:B3169)</f>
        <v>8.1630578512396692</v>
      </c>
    </row>
    <row r="3170" spans="1:16" x14ac:dyDescent="0.25">
      <c r="A3170" s="1">
        <v>44931</v>
      </c>
      <c r="B3170" s="14">
        <v>8.5419999999999998</v>
      </c>
      <c r="G3170">
        <f t="shared" si="353"/>
        <v>28015.10200404299</v>
      </c>
      <c r="H3170">
        <f t="shared" si="354"/>
        <v>27238.253350508759</v>
      </c>
      <c r="I3170" s="5">
        <f t="shared" si="352"/>
        <v>0</v>
      </c>
      <c r="J3170" s="6">
        <f>+H3170+SUM($B$4:$B$5)-SUM($F$15:F3170)</f>
        <v>27953.633350508742</v>
      </c>
      <c r="K3170" s="10">
        <f t="shared" si="355"/>
        <v>1.4347957033197023E-2</v>
      </c>
      <c r="L3170" s="10">
        <f>+H3170/SUM($F$15:F3170)-1</f>
        <v>6.0488858722018701E-2</v>
      </c>
      <c r="M3170" s="14">
        <f t="shared" si="358"/>
        <v>0</v>
      </c>
      <c r="N3170" s="14">
        <f t="shared" si="356"/>
        <v>3188.7442461377723</v>
      </c>
      <c r="O3170" s="4">
        <f t="shared" si="357"/>
        <v>8.0547758043340743</v>
      </c>
      <c r="P3170" s="14">
        <f>+AVERAGEIF($C$15:C3170,"&lt;&gt;",$B$15:B3170)</f>
        <v>8.1630578512396692</v>
      </c>
    </row>
    <row r="3171" spans="1:16" x14ac:dyDescent="0.25">
      <c r="A3171" s="1">
        <v>44935</v>
      </c>
      <c r="B3171" s="14">
        <v>8.6489999999999991</v>
      </c>
      <c r="G3171">
        <f t="shared" si="353"/>
        <v>28366.028709080754</v>
      </c>
      <c r="H3171">
        <f t="shared" si="354"/>
        <v>27579.448984845498</v>
      </c>
      <c r="I3171" s="5">
        <f t="shared" si="352"/>
        <v>0</v>
      </c>
      <c r="J3171" s="6">
        <f>+H3171+SUM($B$4:$B$5)-SUM($F$15:F3171)</f>
        <v>28294.828984845477</v>
      </c>
      <c r="K3171" s="10">
        <f t="shared" si="355"/>
        <v>1.2205770536463101E-2</v>
      </c>
      <c r="L3171" s="10">
        <f>+H3171/SUM($F$15:F3171)-1</f>
        <v>7.3772903194420536E-2</v>
      </c>
      <c r="M3171" s="14">
        <f t="shared" si="358"/>
        <v>0</v>
      </c>
      <c r="N3171" s="14">
        <f t="shared" si="356"/>
        <v>3188.7442461377723</v>
      </c>
      <c r="O3171" s="4">
        <f t="shared" si="357"/>
        <v>8.0547758043340743</v>
      </c>
      <c r="P3171" s="14">
        <f>+AVERAGEIF($C$15:C3171,"&lt;&gt;",$B$15:B3171)</f>
        <v>8.1630578512396692</v>
      </c>
    </row>
    <row r="3172" spans="1:16" x14ac:dyDescent="0.25">
      <c r="A3172" s="1">
        <v>44936</v>
      </c>
      <c r="B3172" s="14">
        <v>8.6530000000000005</v>
      </c>
      <c r="G3172">
        <f t="shared" si="353"/>
        <v>28379.14746440927</v>
      </c>
      <c r="H3172">
        <f t="shared" si="354"/>
        <v>27592.203961830051</v>
      </c>
      <c r="I3172" s="5">
        <f t="shared" si="352"/>
        <v>0</v>
      </c>
      <c r="J3172" s="6">
        <f>+H3172+SUM($B$4:$B$5)-SUM($F$15:F3172)</f>
        <v>28307.583961830027</v>
      </c>
      <c r="K3172" s="10">
        <f t="shared" si="355"/>
        <v>4.5078826917044346E-4</v>
      </c>
      <c r="L3172" s="10">
        <f>+H3172/SUM($F$15:F3172)-1</f>
        <v>7.4269502987781344E-2</v>
      </c>
      <c r="M3172" s="14">
        <f t="shared" si="358"/>
        <v>0</v>
      </c>
      <c r="N3172" s="14">
        <f t="shared" si="356"/>
        <v>3188.7442461377723</v>
      </c>
      <c r="O3172" s="4">
        <f t="shared" si="357"/>
        <v>8.0547758043340743</v>
      </c>
      <c r="P3172" s="14">
        <f>+AVERAGEIF($C$15:C3172,"&lt;&gt;",$B$15:B3172)</f>
        <v>8.1630578512396692</v>
      </c>
    </row>
    <row r="3173" spans="1:16" x14ac:dyDescent="0.25">
      <c r="A3173" s="1">
        <v>44937</v>
      </c>
      <c r="B3173" s="14">
        <v>8.6780000000000008</v>
      </c>
      <c r="G3173">
        <f t="shared" si="353"/>
        <v>28461.139685212489</v>
      </c>
      <c r="H3173">
        <f t="shared" si="354"/>
        <v>27671.9225679835</v>
      </c>
      <c r="I3173" s="5">
        <f t="shared" si="352"/>
        <v>0</v>
      </c>
      <c r="J3173" s="6">
        <f>+H3173+SUM($B$4:$B$5)-SUM($F$15:F3173)</f>
        <v>28387.302567983479</v>
      </c>
      <c r="K3173" s="10">
        <f t="shared" si="355"/>
        <v>2.8161571916891504E-3</v>
      </c>
      <c r="L3173" s="10">
        <f>+H3173/SUM($F$15:F3173)-1</f>
        <v>7.7373251696286616E-2</v>
      </c>
      <c r="M3173" s="14">
        <f t="shared" si="358"/>
        <v>0</v>
      </c>
      <c r="N3173" s="14">
        <f t="shared" si="356"/>
        <v>3188.7442461377723</v>
      </c>
      <c r="O3173" s="4">
        <f t="shared" si="357"/>
        <v>8.0547758043340743</v>
      </c>
      <c r="P3173" s="14">
        <f>+AVERAGEIF($C$15:C3173,"&lt;&gt;",$B$15:B3173)</f>
        <v>8.1630578512396692</v>
      </c>
    </row>
    <row r="3174" spans="1:16" x14ac:dyDescent="0.25">
      <c r="A3174" s="1">
        <v>44938</v>
      </c>
      <c r="B3174" s="14">
        <v>8.6820000000000004</v>
      </c>
      <c r="G3174">
        <f t="shared" si="353"/>
        <v>28474.258440541002</v>
      </c>
      <c r="H3174">
        <f t="shared" si="354"/>
        <v>27684.677544968046</v>
      </c>
      <c r="I3174" s="5">
        <f t="shared" si="352"/>
        <v>0</v>
      </c>
      <c r="J3174" s="6">
        <f>+H3174+SUM($B$4:$B$5)-SUM($F$15:F3174)</f>
        <v>28400.057544968022</v>
      </c>
      <c r="K3174" s="10">
        <f t="shared" si="355"/>
        <v>4.4931979549645007E-4</v>
      </c>
      <c r="L3174" s="10">
        <f>+H3174/SUM($F$15:F3174)-1</f>
        <v>7.7869851489647202E-2</v>
      </c>
      <c r="M3174" s="14">
        <f t="shared" si="358"/>
        <v>0</v>
      </c>
      <c r="N3174" s="14">
        <f t="shared" si="356"/>
        <v>3188.7442461377723</v>
      </c>
      <c r="O3174" s="4">
        <f t="shared" si="357"/>
        <v>8.0547758043340743</v>
      </c>
      <c r="P3174" s="14">
        <f>+AVERAGEIF($C$15:C3174,"&lt;&gt;",$B$15:B3174)</f>
        <v>8.1630578512396692</v>
      </c>
    </row>
    <row r="3175" spans="1:16" x14ac:dyDescent="0.25">
      <c r="A3175" s="1">
        <v>44939</v>
      </c>
      <c r="B3175" s="14">
        <v>8.7460000000000004</v>
      </c>
      <c r="G3175">
        <f t="shared" si="353"/>
        <v>28684.158525797233</v>
      </c>
      <c r="H3175">
        <f t="shared" si="354"/>
        <v>27888.757176720861</v>
      </c>
      <c r="I3175" s="5">
        <f t="shared" si="352"/>
        <v>0</v>
      </c>
      <c r="J3175" s="6">
        <f>+H3175+SUM($B$4:$B$5)-SUM($F$15:F3175)</f>
        <v>28604.137176720837</v>
      </c>
      <c r="K3175" s="10">
        <f t="shared" si="355"/>
        <v>7.1858879662367592E-3</v>
      </c>
      <c r="L3175" s="10">
        <f>+H3175/SUM($F$15:F3175)-1</f>
        <v>8.5815448183420129E-2</v>
      </c>
      <c r="M3175" s="14">
        <f t="shared" si="358"/>
        <v>0</v>
      </c>
      <c r="N3175" s="14">
        <f t="shared" si="356"/>
        <v>3188.7442461377723</v>
      </c>
      <c r="O3175" s="4">
        <f t="shared" si="357"/>
        <v>8.0547758043340743</v>
      </c>
      <c r="P3175" s="14">
        <f>+AVERAGEIF($C$15:C3175,"&lt;&gt;",$B$15:B3175)</f>
        <v>8.1630578512396692</v>
      </c>
    </row>
    <row r="3176" spans="1:16" x14ac:dyDescent="0.25">
      <c r="A3176" s="1">
        <v>44942</v>
      </c>
      <c r="B3176" s="14">
        <v>8.766</v>
      </c>
      <c r="G3176">
        <f t="shared" si="353"/>
        <v>28749.752302439803</v>
      </c>
      <c r="H3176">
        <f t="shared" si="354"/>
        <v>27952.532061643611</v>
      </c>
      <c r="I3176" s="5">
        <f t="shared" si="352"/>
        <v>0</v>
      </c>
      <c r="J3176" s="6">
        <f>+H3176+SUM($B$4:$B$5)-SUM($F$15:F3176)</f>
        <v>28667.912061643587</v>
      </c>
      <c r="K3176" s="10">
        <f t="shared" si="355"/>
        <v>2.2295685595667969E-3</v>
      </c>
      <c r="L3176" s="10">
        <f>+H3176/SUM($F$15:F3176)-1</f>
        <v>8.8298447150224169E-2</v>
      </c>
      <c r="M3176" s="14">
        <f t="shared" si="358"/>
        <v>0</v>
      </c>
      <c r="N3176" s="14">
        <f t="shared" si="356"/>
        <v>3188.7442461377723</v>
      </c>
      <c r="O3176" s="4">
        <f t="shared" si="357"/>
        <v>8.0547758043340743</v>
      </c>
      <c r="P3176" s="14">
        <f>+AVERAGEIF($C$15:C3176,"&lt;&gt;",$B$15:B3176)</f>
        <v>8.1630578512396692</v>
      </c>
    </row>
    <row r="3177" spans="1:16" x14ac:dyDescent="0.25">
      <c r="A3177" s="1">
        <v>44943</v>
      </c>
      <c r="B3177" s="14">
        <v>8.7620000000000005</v>
      </c>
      <c r="G3177">
        <f t="shared" si="353"/>
        <v>28736.633547111291</v>
      </c>
      <c r="H3177">
        <f t="shared" si="354"/>
        <v>27939.777084659061</v>
      </c>
      <c r="I3177" s="5">
        <f t="shared" si="352"/>
        <v>0</v>
      </c>
      <c r="J3177" s="6">
        <f>+H3177+SUM($B$4:$B$5)-SUM($F$15:F3177)</f>
        <v>28655.157084659037</v>
      </c>
      <c r="K3177" s="10">
        <f t="shared" si="355"/>
        <v>-4.4492172841614774E-4</v>
      </c>
      <c r="L3177" s="10">
        <f>+H3177/SUM($F$15:F3177)-1</f>
        <v>8.7801847356863361E-2</v>
      </c>
      <c r="M3177" s="14">
        <f t="shared" si="358"/>
        <v>0</v>
      </c>
      <c r="N3177" s="14">
        <f t="shared" si="356"/>
        <v>3188.7442461377723</v>
      </c>
      <c r="O3177" s="4">
        <f t="shared" si="357"/>
        <v>8.0547758043340743</v>
      </c>
      <c r="P3177" s="14">
        <f>+AVERAGEIF($C$15:C3177,"&lt;&gt;",$B$15:B3177)</f>
        <v>8.1630578512396692</v>
      </c>
    </row>
    <row r="3178" spans="1:16" x14ac:dyDescent="0.25">
      <c r="A3178" s="1">
        <v>44944</v>
      </c>
      <c r="B3178" s="14">
        <v>8.7509999999999994</v>
      </c>
      <c r="G3178">
        <f t="shared" si="353"/>
        <v>28700.55696995787</v>
      </c>
      <c r="H3178">
        <f t="shared" si="354"/>
        <v>27904.700897951541</v>
      </c>
      <c r="I3178" s="5">
        <f t="shared" si="352"/>
        <v>0</v>
      </c>
      <c r="J3178" s="6">
        <f>+H3178+SUM($B$4:$B$5)-SUM($F$15:F3178)</f>
        <v>28620.080897951517</v>
      </c>
      <c r="K3178" s="10">
        <f t="shared" si="355"/>
        <v>-1.224079372655007E-3</v>
      </c>
      <c r="L3178" s="10">
        <f>+H3178/SUM($F$15:F3178)-1</f>
        <v>8.6436197925120917E-2</v>
      </c>
      <c r="M3178" s="14">
        <f t="shared" si="358"/>
        <v>0</v>
      </c>
      <c r="N3178" s="14">
        <f t="shared" si="356"/>
        <v>3188.7442461377723</v>
      </c>
      <c r="O3178" s="4">
        <f t="shared" si="357"/>
        <v>8.0547758043340743</v>
      </c>
      <c r="P3178" s="14">
        <f>+AVERAGEIF($C$15:C3178,"&lt;&gt;",$B$15:B3178)</f>
        <v>8.1630578512396692</v>
      </c>
    </row>
    <row r="3179" spans="1:16" x14ac:dyDescent="0.25">
      <c r="A3179" s="1">
        <v>44945</v>
      </c>
      <c r="B3179" s="14">
        <v>8.7690000000000001</v>
      </c>
      <c r="G3179">
        <f t="shared" si="353"/>
        <v>28759.591368936188</v>
      </c>
      <c r="H3179">
        <f t="shared" si="354"/>
        <v>27962.098294382024</v>
      </c>
      <c r="I3179" s="5">
        <f t="shared" si="352"/>
        <v>0</v>
      </c>
      <c r="J3179" s="6">
        <f>+H3179+SUM($B$4:$B$5)-SUM($F$15:F3179)</f>
        <v>28677.478294382006</v>
      </c>
      <c r="K3179" s="10">
        <f t="shared" si="355"/>
        <v>2.0054938570979175E-3</v>
      </c>
      <c r="L3179" s="10">
        <f>+H3179/SUM($F$15:F3179)-1</f>
        <v>8.8670896995244552E-2</v>
      </c>
      <c r="M3179" s="14">
        <f t="shared" si="358"/>
        <v>0</v>
      </c>
      <c r="N3179" s="14">
        <f t="shared" si="356"/>
        <v>3188.7442461377723</v>
      </c>
      <c r="O3179" s="4">
        <f t="shared" si="357"/>
        <v>8.0547758043340743</v>
      </c>
      <c r="P3179" s="14">
        <f>+AVERAGEIF($C$15:C3179,"&lt;&gt;",$B$15:B3179)</f>
        <v>8.1630578512396692</v>
      </c>
    </row>
    <row r="3180" spans="1:16" x14ac:dyDescent="0.25">
      <c r="A3180" s="1">
        <v>44946</v>
      </c>
      <c r="B3180" s="14">
        <v>8.83</v>
      </c>
      <c r="G3180">
        <f t="shared" si="353"/>
        <v>28959.652387696035</v>
      </c>
      <c r="H3180">
        <f t="shared" si="354"/>
        <v>28156.611693396426</v>
      </c>
      <c r="I3180" s="5">
        <f t="shared" si="352"/>
        <v>0</v>
      </c>
      <c r="J3180" s="6">
        <f>+H3180+SUM($B$4:$B$5)-SUM($F$15:F3180)</f>
        <v>28871.991693396401</v>
      </c>
      <c r="K3180" s="10">
        <f t="shared" si="355"/>
        <v>6.7827929993586888E-3</v>
      </c>
      <c r="L3180" s="10">
        <f>+H3180/SUM($F$15:F3180)-1</f>
        <v>9.6244043843997096E-2</v>
      </c>
      <c r="M3180" s="14">
        <f t="shared" si="358"/>
        <v>0</v>
      </c>
      <c r="N3180" s="14">
        <f t="shared" si="356"/>
        <v>3188.7442461377723</v>
      </c>
      <c r="O3180" s="4">
        <f t="shared" si="357"/>
        <v>8.0547758043340743</v>
      </c>
      <c r="P3180" s="14">
        <f>+AVERAGEIF($C$15:C3180,"&lt;&gt;",$B$15:B3180)</f>
        <v>8.1630578512396692</v>
      </c>
    </row>
    <row r="3181" spans="1:16" x14ac:dyDescent="0.25">
      <c r="A3181" s="1">
        <v>44949</v>
      </c>
      <c r="B3181" s="14">
        <v>8.8510000000000009</v>
      </c>
      <c r="G3181">
        <f t="shared" si="353"/>
        <v>29028.52585317074</v>
      </c>
      <c r="H3181">
        <f t="shared" si="354"/>
        <v>28223.575322565324</v>
      </c>
      <c r="I3181" s="5">
        <f t="shared" si="352"/>
        <v>0</v>
      </c>
      <c r="J3181" s="6">
        <f>+H3181+SUM($B$4:$B$5)-SUM($F$15:F3181)</f>
        <v>28938.955322565304</v>
      </c>
      <c r="K3181" s="10">
        <f t="shared" si="355"/>
        <v>2.3193283608562432E-3</v>
      </c>
      <c r="L3181" s="10">
        <f>+H3181/SUM($F$15:F3181)-1</f>
        <v>9.885119275914156E-2</v>
      </c>
      <c r="M3181" s="14">
        <f t="shared" si="358"/>
        <v>0</v>
      </c>
      <c r="N3181" s="14">
        <f t="shared" si="356"/>
        <v>3188.7442461377723</v>
      </c>
      <c r="O3181" s="4">
        <f t="shared" si="357"/>
        <v>8.0547758043340743</v>
      </c>
      <c r="P3181" s="14">
        <f>+AVERAGEIF($C$15:C3181,"&lt;&gt;",$B$15:B3181)</f>
        <v>8.1630578512396692</v>
      </c>
    </row>
    <row r="3182" spans="1:16" x14ac:dyDescent="0.25">
      <c r="A3182" s="1">
        <v>44950</v>
      </c>
      <c r="B3182" s="14">
        <v>8.8469999999999995</v>
      </c>
      <c r="G3182">
        <f t="shared" si="353"/>
        <v>29015.407097842221</v>
      </c>
      <c r="H3182">
        <f t="shared" si="354"/>
        <v>28210.820345580767</v>
      </c>
      <c r="I3182" s="5">
        <f t="shared" si="352"/>
        <v>0</v>
      </c>
      <c r="J3182" s="6">
        <f>+H3182+SUM($B$4:$B$5)-SUM($F$15:F3182)</f>
        <v>28926.200345580746</v>
      </c>
      <c r="K3182" s="10">
        <f t="shared" si="355"/>
        <v>-4.4075457605108337E-4</v>
      </c>
      <c r="L3182" s="10">
        <f>+H3182/SUM($F$15:F3182)-1</f>
        <v>9.835459296578053E-2</v>
      </c>
      <c r="M3182" s="14">
        <f t="shared" si="358"/>
        <v>0</v>
      </c>
      <c r="N3182" s="14">
        <f t="shared" si="356"/>
        <v>3188.7442461377723</v>
      </c>
      <c r="O3182" s="4">
        <f t="shared" si="357"/>
        <v>8.0547758043340743</v>
      </c>
      <c r="P3182" s="14">
        <f>+AVERAGEIF($C$15:C3182,"&lt;&gt;",$B$15:B3182)</f>
        <v>8.1630578512396692</v>
      </c>
    </row>
    <row r="3183" spans="1:16" x14ac:dyDescent="0.25">
      <c r="A3183" s="1">
        <v>44951</v>
      </c>
      <c r="B3183" s="14">
        <v>8.8249999999999993</v>
      </c>
      <c r="G3183">
        <f t="shared" si="353"/>
        <v>28943.25394353539</v>
      </c>
      <c r="H3183">
        <f t="shared" si="354"/>
        <v>28140.667972165735</v>
      </c>
      <c r="I3183" s="5">
        <f t="shared" si="352"/>
        <v>0</v>
      </c>
      <c r="J3183" s="6">
        <f>+H3183+SUM($B$4:$B$5)-SUM($F$15:F3183)</f>
        <v>28856.047972165714</v>
      </c>
      <c r="K3183" s="10">
        <f t="shared" si="355"/>
        <v>-2.4252190946935093E-3</v>
      </c>
      <c r="L3183" s="10">
        <f>+H3183/SUM($F$15:F3183)-1</f>
        <v>9.5623294102295864E-2</v>
      </c>
      <c r="M3183" s="14">
        <f t="shared" si="358"/>
        <v>0</v>
      </c>
      <c r="N3183" s="14">
        <f t="shared" si="356"/>
        <v>3188.7442461377723</v>
      </c>
      <c r="O3183" s="4">
        <f t="shared" si="357"/>
        <v>8.0547758043340743</v>
      </c>
      <c r="P3183" s="14">
        <f>+AVERAGEIF($C$15:C3183,"&lt;&gt;",$B$15:B3183)</f>
        <v>8.1630578512396692</v>
      </c>
    </row>
    <row r="3184" spans="1:16" x14ac:dyDescent="0.25">
      <c r="A3184" s="1">
        <v>44952</v>
      </c>
      <c r="B3184" s="14">
        <v>8.9640000000000004</v>
      </c>
      <c r="G3184">
        <f t="shared" si="353"/>
        <v>29399.130691201281</v>
      </c>
      <c r="H3184">
        <f t="shared" si="354"/>
        <v>28583.903422378891</v>
      </c>
      <c r="I3184" s="5">
        <f t="shared" si="352"/>
        <v>0</v>
      </c>
      <c r="J3184" s="6">
        <f>+H3184+SUM($B$4:$B$5)-SUM($F$15:F3184)</f>
        <v>29299.28342237887</v>
      </c>
      <c r="K3184" s="10">
        <f t="shared" si="355"/>
        <v>1.5360227105274404E-2</v>
      </c>
      <c r="L3184" s="10">
        <f>+H3184/SUM($F$15:F3184)-1</f>
        <v>0.11288013692158461</v>
      </c>
      <c r="M3184" s="14">
        <f t="shared" si="358"/>
        <v>0</v>
      </c>
      <c r="N3184" s="14">
        <f t="shared" si="356"/>
        <v>3188.7442461377723</v>
      </c>
      <c r="O3184" s="4">
        <f t="shared" si="357"/>
        <v>8.0547758043340743</v>
      </c>
      <c r="P3184" s="14">
        <f>+AVERAGEIF($C$15:C3184,"&lt;&gt;",$B$15:B3184)</f>
        <v>8.1630578512396692</v>
      </c>
    </row>
    <row r="3185" spans="1:16" x14ac:dyDescent="0.25">
      <c r="A3185" s="1">
        <v>44953</v>
      </c>
      <c r="B3185" s="14">
        <v>8.99</v>
      </c>
      <c r="G3185">
        <f t="shared" si="353"/>
        <v>29484.402600836624</v>
      </c>
      <c r="H3185">
        <f t="shared" si="354"/>
        <v>28666.810772778474</v>
      </c>
      <c r="I3185" s="5">
        <f t="shared" si="352"/>
        <v>0</v>
      </c>
      <c r="J3185" s="6">
        <f>+H3185+SUM($B$4:$B$5)-SUM($F$15:F3185)</f>
        <v>29382.190772778453</v>
      </c>
      <c r="K3185" s="10">
        <f t="shared" si="355"/>
        <v>2.8296716067894856E-3</v>
      </c>
      <c r="L3185" s="10">
        <f>+H3185/SUM($F$15:F3185)-1</f>
        <v>0.11610803557842986</v>
      </c>
      <c r="M3185" s="14">
        <f t="shared" si="358"/>
        <v>0</v>
      </c>
      <c r="N3185" s="14">
        <f t="shared" si="356"/>
        <v>3188.7442461377723</v>
      </c>
      <c r="O3185" s="4">
        <f t="shared" si="357"/>
        <v>8.0547758043340743</v>
      </c>
      <c r="P3185" s="14">
        <f>+AVERAGEIF($C$15:C3185,"&lt;&gt;",$B$15:B3185)</f>
        <v>8.1630578512396692</v>
      </c>
    </row>
    <row r="3186" spans="1:16" x14ac:dyDescent="0.25">
      <c r="A3186" s="1">
        <v>44956</v>
      </c>
      <c r="B3186" s="14">
        <v>8.8740000000000006</v>
      </c>
      <c r="G3186">
        <f t="shared" si="353"/>
        <v>29103.958696309703</v>
      </c>
      <c r="H3186">
        <f t="shared" si="354"/>
        <v>28296.916440226494</v>
      </c>
      <c r="I3186" s="5">
        <f t="shared" si="352"/>
        <v>0</v>
      </c>
      <c r="J3186" s="6">
        <f>+H3186+SUM($B$4:$B$5)-SUM($F$15:F3186)</f>
        <v>29012.296440226473</v>
      </c>
      <c r="K3186" s="10">
        <f t="shared" si="355"/>
        <v>-1.2589065785205911E-2</v>
      </c>
      <c r="L3186" s="10">
        <f>+H3186/SUM($F$15:F3186)-1</f>
        <v>0.10170664157096621</v>
      </c>
      <c r="M3186" s="14">
        <f t="shared" si="358"/>
        <v>0</v>
      </c>
      <c r="N3186" s="14">
        <f t="shared" si="356"/>
        <v>3188.7442461377723</v>
      </c>
      <c r="O3186" s="4">
        <f t="shared" si="357"/>
        <v>8.0547758043340743</v>
      </c>
      <c r="P3186" s="14">
        <f>+AVERAGEIF($C$15:C3186,"&lt;&gt;",$B$15:B3186)</f>
        <v>8.1630578512396692</v>
      </c>
    </row>
    <row r="3187" spans="1:16" x14ac:dyDescent="0.25">
      <c r="A3187" s="1">
        <v>44957</v>
      </c>
      <c r="B3187" s="14">
        <v>8.7929999999999993</v>
      </c>
      <c r="G3187">
        <f t="shared" si="353"/>
        <v>28838.303900907278</v>
      </c>
      <c r="H3187">
        <f t="shared" si="354"/>
        <v>28038.628156289335</v>
      </c>
      <c r="I3187" s="5">
        <f t="shared" si="352"/>
        <v>0</v>
      </c>
      <c r="J3187" s="6">
        <f>+H3187+SUM($B$4:$B$5)-SUM($F$15:F3187)</f>
        <v>28754.008156289314</v>
      </c>
      <c r="K3187" s="10">
        <f t="shared" si="355"/>
        <v>-8.9027176621232496E-3</v>
      </c>
      <c r="L3187" s="10">
        <f>+H3187/SUM($F$15:F3187)-1</f>
        <v>9.1650495755409622E-2</v>
      </c>
      <c r="M3187" s="14">
        <f t="shared" si="358"/>
        <v>0</v>
      </c>
      <c r="N3187" s="14">
        <f t="shared" si="356"/>
        <v>3188.7442461377723</v>
      </c>
      <c r="O3187" s="4">
        <f t="shared" si="357"/>
        <v>8.0547758043340743</v>
      </c>
      <c r="P3187" s="14">
        <f>+AVERAGEIF($C$15:C3187,"&lt;&gt;",$B$15:B3187)</f>
        <v>8.1630578512396692</v>
      </c>
    </row>
    <row r="3188" spans="1:16" x14ac:dyDescent="0.25">
      <c r="A3188" s="1">
        <v>44958</v>
      </c>
      <c r="B3188" s="14">
        <v>8.8450000000000006</v>
      </c>
      <c r="G3188">
        <f t="shared" si="353"/>
        <v>29008.847720177971</v>
      </c>
      <c r="H3188">
        <f t="shared" si="354"/>
        <v>28204.442857088503</v>
      </c>
      <c r="I3188" s="5">
        <f t="shared" si="352"/>
        <v>0</v>
      </c>
      <c r="J3188" s="6">
        <f>+H3188+SUM($B$4:$B$5)-SUM($F$15:F3188)</f>
        <v>28919.822857088486</v>
      </c>
      <c r="K3188" s="10">
        <f t="shared" si="355"/>
        <v>5.7666638994433583E-3</v>
      </c>
      <c r="L3188" s="10">
        <f>+H3188/SUM($F$15:F3188)-1</f>
        <v>9.810629306910057E-2</v>
      </c>
      <c r="M3188" s="14">
        <f t="shared" si="358"/>
        <v>0</v>
      </c>
      <c r="N3188" s="14">
        <f t="shared" si="356"/>
        <v>3188.7442461377723</v>
      </c>
      <c r="O3188" s="4">
        <f t="shared" si="357"/>
        <v>8.0547758043340743</v>
      </c>
      <c r="P3188" s="14">
        <f>+AVERAGEIF($C$15:C3188,"&lt;&gt;",$B$15:B3188)</f>
        <v>8.1630578512396692</v>
      </c>
    </row>
    <row r="3189" spans="1:16" x14ac:dyDescent="0.25">
      <c r="A3189" s="1">
        <v>44959</v>
      </c>
      <c r="B3189" s="14">
        <v>8.8539999999999992</v>
      </c>
      <c r="G3189">
        <f t="shared" si="353"/>
        <v>29038.364919667125</v>
      </c>
      <c r="H3189">
        <f t="shared" si="354"/>
        <v>28233.141555303737</v>
      </c>
      <c r="I3189" s="5">
        <f t="shared" si="352"/>
        <v>0</v>
      </c>
      <c r="J3189" s="6">
        <f>+H3189+SUM($B$4:$B$5)-SUM($F$15:F3189)</f>
        <v>28948.521555303716</v>
      </c>
      <c r="K3189" s="10">
        <f t="shared" si="355"/>
        <v>9.9235387287976984E-4</v>
      </c>
      <c r="L3189" s="10">
        <f>+H3189/SUM($F$15:F3189)-1</f>
        <v>9.9223642604162166E-2</v>
      </c>
      <c r="M3189" s="14">
        <f t="shared" si="358"/>
        <v>0</v>
      </c>
      <c r="N3189" s="14">
        <f t="shared" si="356"/>
        <v>3188.7442461377723</v>
      </c>
      <c r="O3189" s="4">
        <f t="shared" si="357"/>
        <v>8.0547758043340743</v>
      </c>
      <c r="P3189" s="14">
        <f>+AVERAGEIF($C$15:C3189,"&lt;&gt;",$B$15:B3189)</f>
        <v>8.1630578512396692</v>
      </c>
    </row>
    <row r="3190" spans="1:16" x14ac:dyDescent="0.25">
      <c r="A3190" s="1">
        <v>44960</v>
      </c>
      <c r="B3190" s="14">
        <v>8.8409999999999993</v>
      </c>
      <c r="G3190">
        <f t="shared" si="353"/>
        <v>28995.728964849455</v>
      </c>
      <c r="H3190">
        <f t="shared" si="354"/>
        <v>28191.687880103946</v>
      </c>
      <c r="I3190" s="5">
        <f t="shared" si="352"/>
        <v>0</v>
      </c>
      <c r="J3190" s="6">
        <f>+H3190+SUM($B$4:$B$5)-SUM($F$15:F3190)</f>
        <v>28907.067880103921</v>
      </c>
      <c r="K3190" s="10">
        <f t="shared" si="355"/>
        <v>-1.4319790086896322E-3</v>
      </c>
      <c r="L3190" s="10">
        <f>+H3190/SUM($F$15:F3190)-1</f>
        <v>9.760969327573954E-2</v>
      </c>
      <c r="M3190" s="14">
        <f t="shared" si="358"/>
        <v>0</v>
      </c>
      <c r="N3190" s="14">
        <f t="shared" si="356"/>
        <v>3188.7442461377723</v>
      </c>
      <c r="O3190" s="4">
        <f t="shared" si="357"/>
        <v>8.0547758043340743</v>
      </c>
      <c r="P3190" s="14">
        <f>+AVERAGEIF($C$15:C3190,"&lt;&gt;",$B$15:B3190)</f>
        <v>8.1630578512396692</v>
      </c>
    </row>
    <row r="3191" spans="1:16" x14ac:dyDescent="0.25">
      <c r="A3191" s="1">
        <v>44964</v>
      </c>
      <c r="B3191" s="14">
        <v>8.7859999999999996</v>
      </c>
      <c r="G3191">
        <f t="shared" si="353"/>
        <v>28815.346079082381</v>
      </c>
      <c r="H3191">
        <f t="shared" si="354"/>
        <v>28016.306946566368</v>
      </c>
      <c r="I3191" s="5">
        <f t="shared" si="352"/>
        <v>0</v>
      </c>
      <c r="J3191" s="6">
        <f>+H3191+SUM($B$4:$B$5)-SUM($F$15:F3191)</f>
        <v>28731.686946566351</v>
      </c>
      <c r="K3191" s="10">
        <f t="shared" si="355"/>
        <v>-6.0670606325410326E-3</v>
      </c>
      <c r="L3191" s="10">
        <f>+H3191/SUM($F$15:F3191)-1</f>
        <v>9.0781446117028208E-2</v>
      </c>
      <c r="M3191" s="14">
        <f t="shared" si="358"/>
        <v>0</v>
      </c>
      <c r="N3191" s="14">
        <f t="shared" si="356"/>
        <v>3188.7442461377723</v>
      </c>
      <c r="O3191" s="4">
        <f t="shared" si="357"/>
        <v>8.0547758043340743</v>
      </c>
      <c r="P3191" s="14">
        <f>+AVERAGEIF($C$15:C3191,"&lt;&gt;",$B$15:B3191)</f>
        <v>8.1630578512396692</v>
      </c>
    </row>
    <row r="3192" spans="1:16" x14ac:dyDescent="0.25">
      <c r="A3192" s="1">
        <v>44965</v>
      </c>
      <c r="B3192" s="14">
        <v>8.8089999999999993</v>
      </c>
      <c r="G3192">
        <f t="shared" si="353"/>
        <v>28890.778922221336</v>
      </c>
      <c r="H3192">
        <f t="shared" si="354"/>
        <v>28089.648064227535</v>
      </c>
      <c r="I3192" s="5">
        <f t="shared" si="352"/>
        <v>0</v>
      </c>
      <c r="J3192" s="6">
        <f>+H3192+SUM($B$4:$B$5)-SUM($F$15:F3192)</f>
        <v>28805.028064227514</v>
      </c>
      <c r="K3192" s="10">
        <f t="shared" si="355"/>
        <v>2.5526213548672239E-3</v>
      </c>
      <c r="L3192" s="10">
        <f>+H3192/SUM($F$15:F3192)-1</f>
        <v>9.3636894928852854E-2</v>
      </c>
      <c r="M3192" s="14">
        <f t="shared" si="358"/>
        <v>0</v>
      </c>
      <c r="N3192" s="14">
        <f t="shared" si="356"/>
        <v>3188.7442461377723</v>
      </c>
      <c r="O3192" s="4">
        <f t="shared" si="357"/>
        <v>8.0547758043340743</v>
      </c>
      <c r="P3192" s="14">
        <f>+AVERAGEIF($C$15:C3192,"&lt;&gt;",$B$15:B3192)</f>
        <v>8.1630578512396692</v>
      </c>
    </row>
    <row r="3193" spans="1:16" x14ac:dyDescent="0.25">
      <c r="A3193" s="1">
        <v>44966</v>
      </c>
      <c r="B3193" s="14">
        <v>8.82</v>
      </c>
      <c r="G3193">
        <f t="shared" si="353"/>
        <v>28926.855499374757</v>
      </c>
      <c r="H3193">
        <f t="shared" si="354"/>
        <v>28124.724250935054</v>
      </c>
      <c r="I3193" s="5">
        <f t="shared" si="352"/>
        <v>0</v>
      </c>
      <c r="J3193" s="6">
        <f>+H3193+SUM($B$4:$B$5)-SUM($F$15:F3193)</f>
        <v>28840.104250935034</v>
      </c>
      <c r="K3193" s="10">
        <f t="shared" si="355"/>
        <v>1.2177105548834E-3</v>
      </c>
      <c r="L3193" s="10">
        <f>+H3193/SUM($F$15:F3193)-1</f>
        <v>9.5002544360595298E-2</v>
      </c>
      <c r="M3193" s="14">
        <f t="shared" si="358"/>
        <v>0</v>
      </c>
      <c r="N3193" s="14">
        <f t="shared" si="356"/>
        <v>3188.7442461377723</v>
      </c>
      <c r="O3193" s="4">
        <f t="shared" si="357"/>
        <v>8.0547758043340743</v>
      </c>
      <c r="P3193" s="14">
        <f>+AVERAGEIF($C$15:C3193,"&lt;&gt;",$B$15:B3193)</f>
        <v>8.1630578512396692</v>
      </c>
    </row>
    <row r="3194" spans="1:16" x14ac:dyDescent="0.25">
      <c r="A3194" s="1">
        <v>44967</v>
      </c>
      <c r="B3194" s="14">
        <v>8.7910000000000004</v>
      </c>
      <c r="G3194">
        <f t="shared" si="353"/>
        <v>28831.744523243025</v>
      </c>
      <c r="H3194">
        <f t="shared" si="354"/>
        <v>28032.25066779706</v>
      </c>
      <c r="I3194" s="5">
        <f t="shared" si="352"/>
        <v>0</v>
      </c>
      <c r="J3194" s="6">
        <f>+H3194+SUM($B$4:$B$5)-SUM($F$15:F3194)</f>
        <v>28747.630667797039</v>
      </c>
      <c r="K3194" s="10">
        <f t="shared" si="355"/>
        <v>-3.2064233309765378E-3</v>
      </c>
      <c r="L3194" s="10">
        <f>+H3194/SUM($F$15:F3194)-1</f>
        <v>9.140219585872944E-2</v>
      </c>
      <c r="M3194" s="14">
        <f t="shared" si="358"/>
        <v>0</v>
      </c>
      <c r="N3194" s="14">
        <f t="shared" si="356"/>
        <v>3188.7442461377723</v>
      </c>
      <c r="O3194" s="4">
        <f t="shared" si="357"/>
        <v>8.0547758043340743</v>
      </c>
      <c r="P3194" s="14">
        <f>+AVERAGEIF($C$15:C3194,"&lt;&gt;",$B$15:B3194)</f>
        <v>8.1630578512396692</v>
      </c>
    </row>
    <row r="3195" spans="1:16" x14ac:dyDescent="0.25">
      <c r="A3195" s="1">
        <v>44970</v>
      </c>
      <c r="B3195" s="14">
        <v>8.7780000000000005</v>
      </c>
      <c r="G3195">
        <f t="shared" si="353"/>
        <v>28789.108568425352</v>
      </c>
      <c r="H3195">
        <f t="shared" si="354"/>
        <v>27990.796992597268</v>
      </c>
      <c r="I3195" s="5">
        <f t="shared" si="352"/>
        <v>0</v>
      </c>
      <c r="J3195" s="6">
        <f>+H3195+SUM($B$4:$B$5)-SUM($F$15:F3195)</f>
        <v>28706.176992597251</v>
      </c>
      <c r="K3195" s="10">
        <f t="shared" si="355"/>
        <v>-1.441985799762735E-3</v>
      </c>
      <c r="L3195" s="10">
        <f>+H3195/SUM($F$15:F3195)-1</f>
        <v>8.9788246530306592E-2</v>
      </c>
      <c r="M3195" s="14">
        <f t="shared" si="358"/>
        <v>0</v>
      </c>
      <c r="N3195" s="14">
        <f t="shared" si="356"/>
        <v>3188.7442461377723</v>
      </c>
      <c r="O3195" s="4">
        <f t="shared" si="357"/>
        <v>8.0547758043340743</v>
      </c>
      <c r="P3195" s="14">
        <f>+AVERAGEIF($C$15:C3195,"&lt;&gt;",$B$15:B3195)</f>
        <v>8.1630578512396692</v>
      </c>
    </row>
    <row r="3196" spans="1:16" x14ac:dyDescent="0.25">
      <c r="A3196" s="1">
        <v>44971</v>
      </c>
      <c r="B3196" s="14">
        <v>8.7899999999999991</v>
      </c>
      <c r="G3196">
        <f t="shared" si="353"/>
        <v>28828.46483441089</v>
      </c>
      <c r="H3196">
        <f t="shared" si="354"/>
        <v>28029.061923550918</v>
      </c>
      <c r="I3196" s="5">
        <f t="shared" si="352"/>
        <v>0</v>
      </c>
      <c r="J3196" s="6">
        <f>+H3196+SUM($B$4:$B$5)-SUM($F$15:F3196)</f>
        <v>28744.441923550901</v>
      </c>
      <c r="K3196" s="10">
        <f t="shared" si="355"/>
        <v>1.3329859619941598E-3</v>
      </c>
      <c r="L3196" s="10">
        <f>+H3196/SUM($F$15:F3196)-1</f>
        <v>9.1278045910389016E-2</v>
      </c>
      <c r="M3196" s="14">
        <f t="shared" si="358"/>
        <v>0</v>
      </c>
      <c r="N3196" s="14">
        <f t="shared" si="356"/>
        <v>3188.7442461377723</v>
      </c>
      <c r="O3196" s="4">
        <f t="shared" si="357"/>
        <v>8.0547758043340743</v>
      </c>
      <c r="P3196" s="14">
        <f>+AVERAGEIF($C$15:C3196,"&lt;&gt;",$B$15:B3196)</f>
        <v>8.1630578512396692</v>
      </c>
    </row>
    <row r="3197" spans="1:16" x14ac:dyDescent="0.25">
      <c r="A3197" s="1">
        <v>44972</v>
      </c>
      <c r="B3197" s="14">
        <v>8.7430000000000003</v>
      </c>
      <c r="G3197">
        <f t="shared" si="353"/>
        <v>28674.319459300848</v>
      </c>
      <c r="H3197">
        <f t="shared" si="354"/>
        <v>27879.190943982449</v>
      </c>
      <c r="I3197" s="5">
        <f t="shared" si="352"/>
        <v>0</v>
      </c>
      <c r="J3197" s="6">
        <f>+H3197+SUM($B$4:$B$5)-SUM($F$15:F3197)</f>
        <v>28594.570943982431</v>
      </c>
      <c r="K3197" s="10">
        <f t="shared" si="355"/>
        <v>-5.2139116134892749E-3</v>
      </c>
      <c r="L3197" s="10">
        <f>+H3197/SUM($F$15:F3197)-1</f>
        <v>8.5442998338399523E-2</v>
      </c>
      <c r="M3197" s="14">
        <f t="shared" si="358"/>
        <v>0</v>
      </c>
      <c r="N3197" s="14">
        <f t="shared" si="356"/>
        <v>3188.7442461377723</v>
      </c>
      <c r="O3197" s="4">
        <f t="shared" si="357"/>
        <v>8.0547758043340743</v>
      </c>
      <c r="P3197" s="14">
        <f>+AVERAGEIF($C$15:C3197,"&lt;&gt;",$B$15:B3197)</f>
        <v>8.1630578512396692</v>
      </c>
    </row>
    <row r="3198" spans="1:16" x14ac:dyDescent="0.25">
      <c r="A3198" s="1">
        <v>44973</v>
      </c>
      <c r="B3198" s="14">
        <v>8.782</v>
      </c>
      <c r="G3198">
        <f t="shared" si="353"/>
        <v>28802.227323753865</v>
      </c>
      <c r="H3198">
        <f t="shared" si="354"/>
        <v>28003.551969581818</v>
      </c>
      <c r="I3198" s="5">
        <f t="shared" si="352"/>
        <v>0</v>
      </c>
      <c r="J3198" s="6">
        <f>+H3198+SUM($B$4:$B$5)-SUM($F$15:F3198)</f>
        <v>28718.931969581801</v>
      </c>
      <c r="K3198" s="10">
        <f t="shared" si="355"/>
        <v>4.3491131880593059E-3</v>
      </c>
      <c r="L3198" s="10">
        <f>+H3198/SUM($F$15:F3198)-1</f>
        <v>9.02848463236674E-2</v>
      </c>
      <c r="M3198" s="14">
        <f t="shared" si="358"/>
        <v>0</v>
      </c>
      <c r="N3198" s="14">
        <f t="shared" si="356"/>
        <v>3188.7442461377723</v>
      </c>
      <c r="O3198" s="4">
        <f t="shared" si="357"/>
        <v>8.0547758043340743</v>
      </c>
      <c r="P3198" s="14">
        <f>+AVERAGEIF($C$15:C3198,"&lt;&gt;",$B$15:B3198)</f>
        <v>8.1630578512396692</v>
      </c>
    </row>
    <row r="3199" spans="1:16" x14ac:dyDescent="0.25">
      <c r="A3199" s="1">
        <v>44974</v>
      </c>
      <c r="B3199" s="14">
        <v>8.7010000000000005</v>
      </c>
      <c r="G3199">
        <f t="shared" si="353"/>
        <v>28536.572528351444</v>
      </c>
      <c r="H3199">
        <f t="shared" si="354"/>
        <v>27745.263685644662</v>
      </c>
      <c r="I3199" s="5">
        <f t="shared" si="352"/>
        <v>0</v>
      </c>
      <c r="J3199" s="6">
        <f>+H3199+SUM($B$4:$B$5)-SUM($F$15:F3199)</f>
        <v>28460.643685644642</v>
      </c>
      <c r="K3199" s="10">
        <f t="shared" si="355"/>
        <v>-8.9936591030171931E-3</v>
      </c>
      <c r="L3199" s="10">
        <f>+H3199/SUM($F$15:F3199)-1</f>
        <v>8.0228700508111039E-2</v>
      </c>
      <c r="M3199" s="14">
        <f t="shared" si="358"/>
        <v>0</v>
      </c>
      <c r="N3199" s="14">
        <f t="shared" si="356"/>
        <v>3188.7442461377723</v>
      </c>
      <c r="O3199" s="4">
        <f t="shared" si="357"/>
        <v>8.0547758043340743</v>
      </c>
      <c r="P3199" s="14">
        <f>+AVERAGEIF($C$15:C3199,"&lt;&gt;",$B$15:B3199)</f>
        <v>8.1630578512396692</v>
      </c>
    </row>
    <row r="3200" spans="1:16" x14ac:dyDescent="0.25">
      <c r="A3200" s="1">
        <v>44977</v>
      </c>
      <c r="B3200" s="14">
        <v>8.7309999999999999</v>
      </c>
      <c r="G3200">
        <f t="shared" si="353"/>
        <v>28634.963193315303</v>
      </c>
      <c r="H3200">
        <f t="shared" si="354"/>
        <v>27840.926013028795</v>
      </c>
      <c r="I3200" s="5">
        <f t="shared" si="352"/>
        <v>0</v>
      </c>
      <c r="J3200" s="6">
        <f>+H3200+SUM($B$4:$B$5)-SUM($F$15:F3200)</f>
        <v>28556.306013028774</v>
      </c>
      <c r="K3200" s="10">
        <f t="shared" si="355"/>
        <v>3.3612144700854163E-3</v>
      </c>
      <c r="L3200" s="10">
        <f>+H3200/SUM($F$15:F3200)-1</f>
        <v>8.3953198958317099E-2</v>
      </c>
      <c r="M3200" s="14">
        <f t="shared" si="358"/>
        <v>0</v>
      </c>
      <c r="N3200" s="14">
        <f t="shared" si="356"/>
        <v>3188.7442461377723</v>
      </c>
      <c r="O3200" s="4">
        <f t="shared" si="357"/>
        <v>8.0547758043340743</v>
      </c>
      <c r="P3200" s="14">
        <f>+AVERAGEIF($C$15:C3200,"&lt;&gt;",$B$15:B3200)</f>
        <v>8.1630578512396692</v>
      </c>
    </row>
    <row r="3201" spans="1:16" x14ac:dyDescent="0.25">
      <c r="A3201" s="1">
        <v>44978</v>
      </c>
      <c r="B3201" s="14">
        <v>8.6519999999999992</v>
      </c>
      <c r="G3201">
        <f t="shared" si="353"/>
        <v>28375.867775577139</v>
      </c>
      <c r="H3201">
        <f t="shared" si="354"/>
        <v>27589.01521758391</v>
      </c>
      <c r="I3201" s="5">
        <f t="shared" si="352"/>
        <v>0</v>
      </c>
      <c r="J3201" s="6">
        <f>+H3201+SUM($B$4:$B$5)-SUM($F$15:F3201)</f>
        <v>28304.395217583889</v>
      </c>
      <c r="K3201" s="10">
        <f t="shared" si="355"/>
        <v>-8.8215469931562929E-3</v>
      </c>
      <c r="L3201" s="10">
        <f>+H3201/SUM($F$15:F3201)-1</f>
        <v>7.4145353039441142E-2</v>
      </c>
      <c r="M3201" s="14">
        <f t="shared" si="358"/>
        <v>0</v>
      </c>
      <c r="N3201" s="14">
        <f t="shared" si="356"/>
        <v>3188.7442461377723</v>
      </c>
      <c r="O3201" s="4">
        <f t="shared" si="357"/>
        <v>8.0547758043340743</v>
      </c>
      <c r="P3201" s="14">
        <f>+AVERAGEIF($C$15:C3201,"&lt;&gt;",$B$15:B3201)</f>
        <v>8.1630578512396692</v>
      </c>
    </row>
    <row r="3202" spans="1:16" x14ac:dyDescent="0.25">
      <c r="A3202" s="1">
        <v>44979</v>
      </c>
      <c r="B3202" s="14">
        <v>8.5869999999999997</v>
      </c>
      <c r="G3202">
        <f t="shared" si="353"/>
        <v>28162.688001488779</v>
      </c>
      <c r="H3202">
        <f t="shared" si="354"/>
        <v>27381.746841584958</v>
      </c>
      <c r="I3202" s="5">
        <f t="shared" si="352"/>
        <v>0</v>
      </c>
      <c r="J3202" s="6">
        <f>+H3202+SUM($B$4:$B$5)-SUM($F$15:F3202)</f>
        <v>28097.126841584937</v>
      </c>
      <c r="K3202" s="10">
        <f t="shared" si="355"/>
        <v>-7.3228335884099049E-3</v>
      </c>
      <c r="L3202" s="10">
        <f>+H3202/SUM($F$15:F3202)-1</f>
        <v>6.6075606397327791E-2</v>
      </c>
      <c r="M3202" s="14">
        <f t="shared" si="358"/>
        <v>0</v>
      </c>
      <c r="N3202" s="14">
        <f t="shared" si="356"/>
        <v>3188.7442461377723</v>
      </c>
      <c r="O3202" s="4">
        <f t="shared" si="357"/>
        <v>8.0547758043340743</v>
      </c>
      <c r="P3202" s="14">
        <f>+AVERAGEIF($C$15:C3202,"&lt;&gt;",$B$15:B3202)</f>
        <v>8.1630578512396692</v>
      </c>
    </row>
    <row r="3203" spans="1:16" x14ac:dyDescent="0.25">
      <c r="A3203" s="1">
        <v>44980</v>
      </c>
      <c r="B3203" s="14">
        <v>8.6660000000000004</v>
      </c>
      <c r="G3203">
        <f t="shared" si="353"/>
        <v>28421.783419226944</v>
      </c>
      <c r="H3203">
        <f t="shared" si="354"/>
        <v>27633.657637029843</v>
      </c>
      <c r="I3203" s="5">
        <f t="shared" si="352"/>
        <v>0</v>
      </c>
      <c r="J3203" s="6">
        <f>+H3203+SUM($B$4:$B$5)-SUM($F$15:F3203)</f>
        <v>28349.037637029822</v>
      </c>
      <c r="K3203" s="10">
        <f t="shared" si="355"/>
        <v>8.9657137139034226E-3</v>
      </c>
      <c r="L3203" s="10">
        <f>+H3203/SUM($F$15:F3203)-1</f>
        <v>7.588345231620397E-2</v>
      </c>
      <c r="M3203" s="14">
        <f t="shared" si="358"/>
        <v>0</v>
      </c>
      <c r="N3203" s="14">
        <f t="shared" si="356"/>
        <v>3188.7442461377723</v>
      </c>
      <c r="O3203" s="4">
        <f t="shared" si="357"/>
        <v>8.0547758043340743</v>
      </c>
      <c r="P3203" s="14">
        <f>+AVERAGEIF($C$15:C3203,"&lt;&gt;",$B$15:B3203)</f>
        <v>8.1630578512396692</v>
      </c>
    </row>
    <row r="3204" spans="1:16" x14ac:dyDescent="0.25">
      <c r="A3204" s="1">
        <v>44981</v>
      </c>
      <c r="B3204" s="14">
        <v>8.5649999999999995</v>
      </c>
      <c r="G3204">
        <f t="shared" si="353"/>
        <v>28090.534847181949</v>
      </c>
      <c r="H3204">
        <f t="shared" si="354"/>
        <v>27311.594468169926</v>
      </c>
      <c r="I3204" s="5">
        <f t="shared" si="352"/>
        <v>0</v>
      </c>
      <c r="J3204" s="6">
        <f>+H3204+SUM($B$4:$B$5)-SUM($F$15:F3204)</f>
        <v>28026.974468169905</v>
      </c>
      <c r="K3204" s="10">
        <f t="shared" si="355"/>
        <v>-1.1360638515616972E-2</v>
      </c>
      <c r="L3204" s="10">
        <f>+H3204/SUM($F$15:F3204)-1</f>
        <v>6.3344307533843347E-2</v>
      </c>
      <c r="M3204" s="14">
        <f t="shared" si="358"/>
        <v>0</v>
      </c>
      <c r="N3204" s="14">
        <f t="shared" si="356"/>
        <v>3188.7442461377723</v>
      </c>
      <c r="O3204" s="4">
        <f t="shared" si="357"/>
        <v>8.0547758043340743</v>
      </c>
      <c r="P3204" s="14">
        <f>+AVERAGEIF($C$15:C3204,"&lt;&gt;",$B$15:B3204)</f>
        <v>8.1630578512396692</v>
      </c>
    </row>
    <row r="3205" spans="1:16" x14ac:dyDescent="0.25">
      <c r="A3205" s="1">
        <v>44984</v>
      </c>
      <c r="B3205" s="14">
        <v>8.4939999999999998</v>
      </c>
      <c r="G3205">
        <f t="shared" si="353"/>
        <v>27857.676940100813</v>
      </c>
      <c r="H3205">
        <f t="shared" si="354"/>
        <v>27085.193626694145</v>
      </c>
      <c r="I3205" s="5">
        <f t="shared" si="352"/>
        <v>0</v>
      </c>
      <c r="J3205" s="6">
        <f>+H3205+SUM($B$4:$B$5)-SUM($F$15:F3205)</f>
        <v>27800.573626694128</v>
      </c>
      <c r="K3205" s="10">
        <f t="shared" si="355"/>
        <v>-8.0779622407298746E-3</v>
      </c>
      <c r="L3205" s="10">
        <f>+H3205/SUM($F$15:F3205)-1</f>
        <v>5.4529661201689006E-2</v>
      </c>
      <c r="M3205" s="14">
        <f t="shared" si="358"/>
        <v>0</v>
      </c>
      <c r="N3205" s="14">
        <f t="shared" si="356"/>
        <v>3188.7442461377723</v>
      </c>
      <c r="O3205" s="4">
        <f t="shared" si="357"/>
        <v>8.0547758043340743</v>
      </c>
      <c r="P3205" s="14">
        <f>+AVERAGEIF($C$15:C3205,"&lt;&gt;",$B$15:B3205)</f>
        <v>8.1630578512396692</v>
      </c>
    </row>
    <row r="3206" spans="1:16" x14ac:dyDescent="0.25">
      <c r="A3206" s="1">
        <v>44985</v>
      </c>
      <c r="B3206" s="14">
        <v>8.468</v>
      </c>
      <c r="G3206">
        <f t="shared" si="353"/>
        <v>27772.405030465467</v>
      </c>
      <c r="H3206">
        <f t="shared" si="354"/>
        <v>27002.286276294562</v>
      </c>
      <c r="I3206" s="5">
        <f t="shared" si="352"/>
        <v>0</v>
      </c>
      <c r="J3206" s="6">
        <f>+H3206+SUM($B$4:$B$5)-SUM($F$15:F3206)</f>
        <v>27717.666276294538</v>
      </c>
      <c r="K3206" s="10">
        <f t="shared" si="355"/>
        <v>-2.9822172561210225E-3</v>
      </c>
      <c r="L3206" s="10">
        <f>+H3206/SUM($F$15:F3206)-1</f>
        <v>5.1301762544843532E-2</v>
      </c>
      <c r="M3206" s="14">
        <f t="shared" si="358"/>
        <v>0</v>
      </c>
      <c r="N3206" s="14">
        <f t="shared" si="356"/>
        <v>3188.7442461377723</v>
      </c>
      <c r="O3206" s="4">
        <f t="shared" si="357"/>
        <v>8.0547758043340743</v>
      </c>
      <c r="P3206" s="14">
        <f>+AVERAGEIF($C$15:C3206,"&lt;&gt;",$B$15:B3206)</f>
        <v>8.1630578512396692</v>
      </c>
    </row>
    <row r="3207" spans="1:16" x14ac:dyDescent="0.25">
      <c r="A3207" s="1">
        <v>44986</v>
      </c>
      <c r="B3207" s="14">
        <v>8.5579999999999998</v>
      </c>
      <c r="G3207">
        <f t="shared" si="353"/>
        <v>28067.577025357048</v>
      </c>
      <c r="H3207">
        <f t="shared" si="354"/>
        <v>27289.273258446963</v>
      </c>
      <c r="I3207" s="5">
        <f t="shared" si="352"/>
        <v>0</v>
      </c>
      <c r="J3207" s="6">
        <f>+H3207+SUM($B$4:$B$5)-SUM($F$15:F3207)</f>
        <v>28004.653258446942</v>
      </c>
      <c r="K3207" s="10">
        <f t="shared" si="355"/>
        <v>1.0353937423579263E-2</v>
      </c>
      <c r="L3207" s="10">
        <f>+H3207/SUM($F$15:F3207)-1</f>
        <v>6.2475257895461933E-2</v>
      </c>
      <c r="M3207" s="14">
        <f t="shared" si="358"/>
        <v>0</v>
      </c>
      <c r="N3207" s="14">
        <f t="shared" si="356"/>
        <v>3188.7442461377723</v>
      </c>
      <c r="O3207" s="4">
        <f t="shared" si="357"/>
        <v>8.0547758043340743</v>
      </c>
      <c r="P3207" s="14">
        <f>+AVERAGEIF($C$15:C3207,"&lt;&gt;",$B$15:B3207)</f>
        <v>8.1630578512396692</v>
      </c>
    </row>
    <row r="3208" spans="1:16" x14ac:dyDescent="0.25">
      <c r="A3208" s="1">
        <v>44987</v>
      </c>
      <c r="B3208" s="14">
        <v>8.6059999999999999</v>
      </c>
      <c r="G3208">
        <f t="shared" si="353"/>
        <v>28225.002089299222</v>
      </c>
      <c r="H3208">
        <f t="shared" si="354"/>
        <v>27442.332982261574</v>
      </c>
      <c r="I3208" s="5">
        <f t="shared" si="352"/>
        <v>0</v>
      </c>
      <c r="J3208" s="6">
        <f>+H3208+SUM($B$4:$B$5)-SUM($F$15:F3208)</f>
        <v>28157.712982261557</v>
      </c>
      <c r="K3208" s="10">
        <f t="shared" si="355"/>
        <v>5.4655104065053361E-3</v>
      </c>
      <c r="L3208" s="10">
        <f>+H3208/SUM($F$15:F3208)-1</f>
        <v>6.8434455415791628E-2</v>
      </c>
      <c r="M3208" s="14">
        <f t="shared" si="358"/>
        <v>0</v>
      </c>
      <c r="N3208" s="14">
        <f t="shared" si="356"/>
        <v>3188.7442461377723</v>
      </c>
      <c r="O3208" s="4">
        <f t="shared" si="357"/>
        <v>8.0547758043340743</v>
      </c>
      <c r="P3208" s="14">
        <f>+AVERAGEIF($C$15:C3208,"&lt;&gt;",$B$15:B3208)</f>
        <v>8.1630578512396692</v>
      </c>
    </row>
    <row r="3209" spans="1:16" x14ac:dyDescent="0.25">
      <c r="A3209" s="1">
        <v>44988</v>
      </c>
      <c r="B3209" s="14">
        <v>8.6790000000000003</v>
      </c>
      <c r="G3209">
        <f t="shared" si="353"/>
        <v>28464.419374044617</v>
      </c>
      <c r="H3209">
        <f t="shared" si="354"/>
        <v>27675.111312229634</v>
      </c>
      <c r="I3209" s="5">
        <f t="shared" si="352"/>
        <v>0</v>
      </c>
      <c r="J3209" s="6">
        <f>+H3209+SUM($B$4:$B$5)-SUM($F$15:F3209)</f>
        <v>28390.491312229617</v>
      </c>
      <c r="K3209" s="10">
        <f t="shared" si="355"/>
        <v>8.266947323268159E-3</v>
      </c>
      <c r="L3209" s="10">
        <f>+H3209/SUM($F$15:F3209)-1</f>
        <v>7.7497401644626596E-2</v>
      </c>
      <c r="M3209" s="14">
        <f t="shared" si="358"/>
        <v>0</v>
      </c>
      <c r="N3209" s="14">
        <f t="shared" si="356"/>
        <v>3188.7442461377723</v>
      </c>
      <c r="O3209" s="4">
        <f t="shared" si="357"/>
        <v>8.0547758043340743</v>
      </c>
      <c r="P3209" s="14">
        <f>+AVERAGEIF($C$15:C3209,"&lt;&gt;",$B$15:B3209)</f>
        <v>8.1630578512396692</v>
      </c>
    </row>
    <row r="3210" spans="1:16" x14ac:dyDescent="0.25">
      <c r="A3210" s="1">
        <v>44991</v>
      </c>
      <c r="B3210" s="14">
        <v>8.6620000000000008</v>
      </c>
      <c r="G3210">
        <f t="shared" si="353"/>
        <v>28408.664663898431</v>
      </c>
      <c r="H3210">
        <f t="shared" si="354"/>
        <v>27620.902660045293</v>
      </c>
      <c r="I3210" s="5">
        <f t="shared" si="352"/>
        <v>0</v>
      </c>
      <c r="J3210" s="6">
        <f>+H3210+SUM($B$4:$B$5)-SUM($F$15:F3210)</f>
        <v>28336.282660045272</v>
      </c>
      <c r="K3210" s="10">
        <f t="shared" si="355"/>
        <v>-1.9093946486580249E-3</v>
      </c>
      <c r="L3210" s="10">
        <f>+H3210/SUM($F$15:F3210)-1</f>
        <v>7.5386852522843162E-2</v>
      </c>
      <c r="M3210" s="14">
        <f t="shared" si="358"/>
        <v>0</v>
      </c>
      <c r="N3210" s="14">
        <f t="shared" si="356"/>
        <v>3188.7442461377723</v>
      </c>
      <c r="O3210" s="4">
        <f t="shared" si="357"/>
        <v>8.0547758043340743</v>
      </c>
      <c r="P3210" s="14">
        <f>+AVERAGEIF($C$15:C3210,"&lt;&gt;",$B$15:B3210)</f>
        <v>8.1630578512396692</v>
      </c>
    </row>
    <row r="3211" spans="1:16" x14ac:dyDescent="0.25">
      <c r="A3211" s="1">
        <v>44992</v>
      </c>
      <c r="B3211" s="14">
        <v>8.6660000000000004</v>
      </c>
      <c r="G3211">
        <f t="shared" si="353"/>
        <v>28421.783419226944</v>
      </c>
      <c r="H3211">
        <f t="shared" si="354"/>
        <v>27633.657637029843</v>
      </c>
      <c r="I3211" s="5">
        <f t="shared" si="352"/>
        <v>0</v>
      </c>
      <c r="J3211" s="6">
        <f>+H3211+SUM($B$4:$B$5)-SUM($F$15:F3211)</f>
        <v>28349.037637029822</v>
      </c>
      <c r="K3211" s="10">
        <f t="shared" si="355"/>
        <v>4.5012880262285115E-4</v>
      </c>
      <c r="L3211" s="10">
        <f>+H3211/SUM($F$15:F3211)-1</f>
        <v>7.588345231620397E-2</v>
      </c>
      <c r="M3211" s="14">
        <f t="shared" si="358"/>
        <v>0</v>
      </c>
      <c r="N3211" s="14">
        <f t="shared" si="356"/>
        <v>3188.7442461377723</v>
      </c>
      <c r="O3211" s="4">
        <f t="shared" si="357"/>
        <v>8.0547758043340743</v>
      </c>
      <c r="P3211" s="14">
        <f>+AVERAGEIF($C$15:C3211,"&lt;&gt;",$B$15:B3211)</f>
        <v>8.1630578512396692</v>
      </c>
    </row>
    <row r="3212" spans="1:16" x14ac:dyDescent="0.25">
      <c r="A3212" s="1">
        <v>44993</v>
      </c>
      <c r="B3212" s="14">
        <v>8.6240000000000006</v>
      </c>
      <c r="G3212">
        <f t="shared" si="353"/>
        <v>28284.036488277539</v>
      </c>
      <c r="H3212">
        <f t="shared" si="354"/>
        <v>27499.730378692057</v>
      </c>
      <c r="I3212" s="5">
        <f t="shared" si="352"/>
        <v>0</v>
      </c>
      <c r="J3212" s="6">
        <f>+H3212+SUM($B$4:$B$5)-SUM($F$15:F3212)</f>
        <v>28215.110378692032</v>
      </c>
      <c r="K3212" s="10">
        <f t="shared" si="355"/>
        <v>-4.7242259173854162E-3</v>
      </c>
      <c r="L3212" s="10">
        <f>+H3212/SUM($F$15:F3212)-1</f>
        <v>7.0669154485915486E-2</v>
      </c>
      <c r="M3212" s="14">
        <f t="shared" si="358"/>
        <v>0</v>
      </c>
      <c r="N3212" s="14">
        <f t="shared" si="356"/>
        <v>3188.7442461377723</v>
      </c>
      <c r="O3212" s="4">
        <f t="shared" si="357"/>
        <v>8.0547758043340743</v>
      </c>
      <c r="P3212" s="14">
        <f>+AVERAGEIF($C$15:C3212,"&lt;&gt;",$B$15:B3212)</f>
        <v>8.1630578512396692</v>
      </c>
    </row>
    <row r="3213" spans="1:16" x14ac:dyDescent="0.25">
      <c r="A3213" s="1">
        <v>44994</v>
      </c>
      <c r="B3213" s="14">
        <v>8.52</v>
      </c>
      <c r="G3213">
        <f t="shared" si="353"/>
        <v>27942.948849736156</v>
      </c>
      <c r="H3213">
        <f t="shared" si="354"/>
        <v>27168.100977093723</v>
      </c>
      <c r="I3213" s="5">
        <f t="shared" si="352"/>
        <v>0</v>
      </c>
      <c r="J3213" s="6">
        <f>+H3213+SUM($B$4:$B$5)-SUM($F$15:F3213)</f>
        <v>27883.480977093703</v>
      </c>
      <c r="K3213" s="10">
        <f t="shared" si="355"/>
        <v>-1.1753609932668385E-2</v>
      </c>
      <c r="L3213" s="10">
        <f>+H3213/SUM($F$15:F3213)-1</f>
        <v>5.7757559858534036E-2</v>
      </c>
      <c r="M3213" s="14">
        <f t="shared" si="358"/>
        <v>0</v>
      </c>
      <c r="N3213" s="14">
        <f t="shared" si="356"/>
        <v>3188.7442461377723</v>
      </c>
      <c r="O3213" s="4">
        <f t="shared" si="357"/>
        <v>8.0547758043340743</v>
      </c>
      <c r="P3213" s="14">
        <f>+AVERAGEIF($C$15:C3213,"&lt;&gt;",$B$15:B3213)</f>
        <v>8.1630578512396692</v>
      </c>
    </row>
    <row r="3214" spans="1:16" x14ac:dyDescent="0.25">
      <c r="A3214" s="1">
        <v>44995</v>
      </c>
      <c r="B3214" s="14">
        <v>8.298</v>
      </c>
      <c r="G3214">
        <f t="shared" si="353"/>
        <v>27214.857929003596</v>
      </c>
      <c r="H3214">
        <f t="shared" si="354"/>
        <v>26460.199754451143</v>
      </c>
      <c r="I3214" s="5">
        <f t="shared" si="352"/>
        <v>0</v>
      </c>
      <c r="J3214" s="6">
        <f>+H3214+SUM($B$4:$B$5)-SUM($F$15:F3214)</f>
        <v>27175.579754451119</v>
      </c>
      <c r="K3214" s="10">
        <f t="shared" si="355"/>
        <v>-2.5387835300195283E-2</v>
      </c>
      <c r="L3214" s="10">
        <f>+H3214/SUM($F$15:F3214)-1</f>
        <v>3.0196271327008972E-2</v>
      </c>
      <c r="M3214" s="14">
        <f t="shared" si="358"/>
        <v>0</v>
      </c>
      <c r="N3214" s="14">
        <f t="shared" si="356"/>
        <v>3188.7442461377723</v>
      </c>
      <c r="O3214" s="4">
        <f t="shared" si="357"/>
        <v>8.0547758043340743</v>
      </c>
      <c r="P3214" s="14">
        <f>+AVERAGEIF($C$15:C3214,"&lt;&gt;",$B$15:B3214)</f>
        <v>8.1630578512396692</v>
      </c>
    </row>
    <row r="3215" spans="1:16" x14ac:dyDescent="0.25">
      <c r="A3215" s="1">
        <v>44998</v>
      </c>
      <c r="B3215" s="14">
        <v>8.2859999999999996</v>
      </c>
      <c r="G3215">
        <f t="shared" si="353"/>
        <v>27175.501663018051</v>
      </c>
      <c r="H3215">
        <f t="shared" si="354"/>
        <v>26421.93482349749</v>
      </c>
      <c r="I3215" s="5">
        <f t="shared" si="352"/>
        <v>0</v>
      </c>
      <c r="J3215" s="6">
        <f>+H3215+SUM($B$4:$B$5)-SUM($F$15:F3215)</f>
        <v>27137.314823497469</v>
      </c>
      <c r="K3215" s="10">
        <f t="shared" si="355"/>
        <v>-1.4080630955952689E-3</v>
      </c>
      <c r="L3215" s="10">
        <f>+H3215/SUM($F$15:F3215)-1</f>
        <v>2.8706471946926548E-2</v>
      </c>
      <c r="M3215" s="14">
        <f t="shared" si="358"/>
        <v>0</v>
      </c>
      <c r="N3215" s="14">
        <f t="shared" si="356"/>
        <v>3188.7442461377723</v>
      </c>
      <c r="O3215" s="4">
        <f t="shared" si="357"/>
        <v>8.0547758043340743</v>
      </c>
      <c r="P3215" s="14">
        <f>+AVERAGEIF($C$15:C3215,"&lt;&gt;",$B$15:B3215)</f>
        <v>8.1630578512396692</v>
      </c>
    </row>
    <row r="3216" spans="1:16" x14ac:dyDescent="0.25">
      <c r="A3216" s="1">
        <v>44999</v>
      </c>
      <c r="B3216" s="14">
        <v>8.2050000000000001</v>
      </c>
      <c r="G3216">
        <f t="shared" si="353"/>
        <v>26909.84686761563</v>
      </c>
      <c r="H3216">
        <f t="shared" si="354"/>
        <v>26163.64653956033</v>
      </c>
      <c r="I3216" s="5">
        <f t="shared" ref="I3216:I3274" si="359">+C3216*(MAX($A:$A)-A3216)</f>
        <v>0</v>
      </c>
      <c r="J3216" s="6">
        <f>+H3216+SUM($B$4:$B$5)-SUM($F$15:F3216)</f>
        <v>26879.026539560309</v>
      </c>
      <c r="K3216" s="10">
        <f t="shared" si="355"/>
        <v>-9.517827597058881E-3</v>
      </c>
      <c r="L3216" s="10">
        <f>+H3216/SUM($F$15:F3216)-1</f>
        <v>1.8650326131369965E-2</v>
      </c>
      <c r="M3216" s="14">
        <f t="shared" si="358"/>
        <v>0</v>
      </c>
      <c r="N3216" s="14">
        <f t="shared" si="356"/>
        <v>3188.7442461377723</v>
      </c>
      <c r="O3216" s="4">
        <f t="shared" si="357"/>
        <v>8.0547758043340743</v>
      </c>
      <c r="P3216" s="14">
        <f>+AVERAGEIF($C$15:C3216,"&lt;&gt;",$B$15:B3216)</f>
        <v>8.1630578512396692</v>
      </c>
    </row>
    <row r="3217" spans="1:16" x14ac:dyDescent="0.25">
      <c r="A3217" s="1">
        <v>45000</v>
      </c>
      <c r="B3217" s="14">
        <v>8.3070000000000004</v>
      </c>
      <c r="G3217">
        <f t="shared" ref="G3217:G3274" si="360">+(B3217/B3216*G3216)+C3217</f>
        <v>27244.375128492753</v>
      </c>
      <c r="H3217">
        <f t="shared" ref="H3217:H3274" si="361">+(B3217/B3216*H3216)+F3217</f>
        <v>26488.898452666381</v>
      </c>
      <c r="I3217" s="5">
        <f t="shared" si="359"/>
        <v>0</v>
      </c>
      <c r="J3217" s="6">
        <f>+H3217+SUM($B$4:$B$5)-SUM($F$15:F3217)</f>
        <v>27204.278452666364</v>
      </c>
      <c r="K3217" s="10">
        <f t="shared" ref="K3217:K3274" si="362">+J3217/J3216-1</f>
        <v>1.2100583800062514E-2</v>
      </c>
      <c r="L3217" s="10">
        <f>+H3217/SUM($F$15:F3217)-1</f>
        <v>3.131362086207079E-2</v>
      </c>
      <c r="M3217" s="14">
        <f t="shared" si="358"/>
        <v>0</v>
      </c>
      <c r="N3217" s="14">
        <f t="shared" ref="N3217:N3274" si="363">+M3217+N3216</f>
        <v>3188.7442461377723</v>
      </c>
      <c r="O3217" s="4">
        <f t="shared" ref="O3217:O3274" si="364">((O3216*N3216)+(B3217*M3217))/N3217</f>
        <v>8.0547758043340743</v>
      </c>
      <c r="P3217" s="14">
        <f>+AVERAGEIF($C$15:C3217,"&lt;&gt;",$B$15:B3217)</f>
        <v>8.1630578512396692</v>
      </c>
    </row>
    <row r="3218" spans="1:16" x14ac:dyDescent="0.25">
      <c r="A3218" s="1">
        <v>45001</v>
      </c>
      <c r="B3218" s="14">
        <v>8.2360000000000007</v>
      </c>
      <c r="G3218">
        <f t="shared" si="360"/>
        <v>27011.517221411621</v>
      </c>
      <c r="H3218">
        <f t="shared" si="361"/>
        <v>26262.4976111906</v>
      </c>
      <c r="I3218" s="5">
        <f t="shared" si="359"/>
        <v>0</v>
      </c>
      <c r="J3218" s="6">
        <f>+H3218+SUM($B$4:$B$5)-SUM($F$15:F3218)</f>
        <v>26977.877611190579</v>
      </c>
      <c r="K3218" s="10">
        <f t="shared" si="362"/>
        <v>-8.3222512910866575E-3</v>
      </c>
      <c r="L3218" s="10">
        <f>+H3218/SUM($F$15:F3218)-1</f>
        <v>2.2498974529916227E-2</v>
      </c>
      <c r="M3218" s="14">
        <f t="shared" si="358"/>
        <v>0</v>
      </c>
      <c r="N3218" s="14">
        <f t="shared" si="363"/>
        <v>3188.7442461377723</v>
      </c>
      <c r="O3218" s="4">
        <f t="shared" si="364"/>
        <v>8.0547758043340743</v>
      </c>
      <c r="P3218" s="14">
        <f>+AVERAGEIF($C$15:C3218,"&lt;&gt;",$B$15:B3218)</f>
        <v>8.1630578512396692</v>
      </c>
    </row>
    <row r="3219" spans="1:16" x14ac:dyDescent="0.25">
      <c r="A3219" s="1">
        <v>45005</v>
      </c>
      <c r="B3219" s="14">
        <v>8.1620000000000008</v>
      </c>
      <c r="G3219">
        <f t="shared" si="360"/>
        <v>26768.820247834101</v>
      </c>
      <c r="H3219">
        <f t="shared" si="361"/>
        <v>26026.530536976406</v>
      </c>
      <c r="I3219" s="5">
        <f t="shared" si="359"/>
        <v>0</v>
      </c>
      <c r="J3219" s="6">
        <f>+H3219+SUM($B$4:$B$5)-SUM($F$15:F3219)</f>
        <v>26741.910536976389</v>
      </c>
      <c r="K3219" s="10">
        <f t="shared" si="362"/>
        <v>-8.7466878460561448E-3</v>
      </c>
      <c r="L3219" s="10">
        <f>+H3219/SUM($F$15:F3219)-1</f>
        <v>1.331187835274128E-2</v>
      </c>
      <c r="M3219" s="14">
        <f t="shared" ref="M3219:M3274" si="365">+F3219/B3219</f>
        <v>0</v>
      </c>
      <c r="N3219" s="14">
        <f t="shared" si="363"/>
        <v>3188.7442461377723</v>
      </c>
      <c r="O3219" s="4">
        <f t="shared" si="364"/>
        <v>8.0547758043340743</v>
      </c>
      <c r="P3219" s="14">
        <f>+AVERAGEIF($C$15:C3219,"&lt;&gt;",$B$15:B3219)</f>
        <v>8.1630578512396692</v>
      </c>
    </row>
    <row r="3220" spans="1:16" x14ac:dyDescent="0.25">
      <c r="A3220" s="1">
        <v>45006</v>
      </c>
      <c r="B3220" s="14">
        <v>8.202</v>
      </c>
      <c r="G3220">
        <f t="shared" si="360"/>
        <v>26900.007801119242</v>
      </c>
      <c r="H3220">
        <f t="shared" si="361"/>
        <v>26154.080306821914</v>
      </c>
      <c r="I3220" s="5">
        <f t="shared" si="359"/>
        <v>0</v>
      </c>
      <c r="J3220" s="6">
        <f>+H3220+SUM($B$4:$B$5)-SUM($F$15:F3220)</f>
        <v>26869.460306821889</v>
      </c>
      <c r="K3220" s="10">
        <f t="shared" si="362"/>
        <v>4.7696580866627425E-3</v>
      </c>
      <c r="L3220" s="10">
        <f>+H3220/SUM($F$15:F3220)-1</f>
        <v>1.8277876286349359E-2</v>
      </c>
      <c r="M3220" s="14">
        <f t="shared" si="365"/>
        <v>0</v>
      </c>
      <c r="N3220" s="14">
        <f t="shared" si="363"/>
        <v>3188.7442461377723</v>
      </c>
      <c r="O3220" s="4">
        <f t="shared" si="364"/>
        <v>8.0547758043340743</v>
      </c>
      <c r="P3220" s="14">
        <f>+AVERAGEIF($C$15:C3220,"&lt;&gt;",$B$15:B3220)</f>
        <v>8.1630578512396692</v>
      </c>
    </row>
    <row r="3221" spans="1:16" x14ac:dyDescent="0.25">
      <c r="A3221" s="1">
        <v>45007</v>
      </c>
      <c r="B3221" s="14">
        <v>8.2550000000000008</v>
      </c>
      <c r="G3221">
        <f t="shared" si="360"/>
        <v>27073.831309222063</v>
      </c>
      <c r="H3221">
        <f t="shared" si="361"/>
        <v>26323.083751867216</v>
      </c>
      <c r="I3221" s="5">
        <f t="shared" si="359"/>
        <v>0</v>
      </c>
      <c r="J3221" s="6">
        <f>+H3221+SUM($B$4:$B$5)-SUM($F$15:F3221)</f>
        <v>27038.463751867199</v>
      </c>
      <c r="K3221" s="10">
        <f t="shared" si="362"/>
        <v>6.2897967847310721E-3</v>
      </c>
      <c r="L3221" s="10">
        <f>+H3221/SUM($F$15:F3221)-1</f>
        <v>2.4857823548380065E-2</v>
      </c>
      <c r="M3221" s="14">
        <f t="shared" si="365"/>
        <v>0</v>
      </c>
      <c r="N3221" s="14">
        <f t="shared" si="363"/>
        <v>3188.7442461377723</v>
      </c>
      <c r="O3221" s="4">
        <f t="shared" si="364"/>
        <v>8.0547758043340743</v>
      </c>
      <c r="P3221" s="14">
        <f>+AVERAGEIF($C$15:C3221,"&lt;&gt;",$B$15:B3221)</f>
        <v>8.1630578512396692</v>
      </c>
    </row>
    <row r="3222" spans="1:16" x14ac:dyDescent="0.25">
      <c r="A3222" s="1">
        <v>45008</v>
      </c>
      <c r="B3222" s="14">
        <v>8.3019999999999996</v>
      </c>
      <c r="G3222">
        <f t="shared" si="360"/>
        <v>27227.976684332105</v>
      </c>
      <c r="H3222">
        <f t="shared" si="361"/>
        <v>26472.954731435686</v>
      </c>
      <c r="I3222" s="5">
        <f t="shared" si="359"/>
        <v>0</v>
      </c>
      <c r="J3222" s="6">
        <f>+H3222+SUM($B$4:$B$5)-SUM($F$15:F3222)</f>
        <v>27188.334731435669</v>
      </c>
      <c r="K3222" s="10">
        <f t="shared" si="362"/>
        <v>5.5428807251713952E-3</v>
      </c>
      <c r="L3222" s="10">
        <f>+H3222/SUM($F$15:F3222)-1</f>
        <v>3.0692871120369558E-2</v>
      </c>
      <c r="M3222" s="14">
        <f t="shared" si="365"/>
        <v>0</v>
      </c>
      <c r="N3222" s="14">
        <f t="shared" si="363"/>
        <v>3188.7442461377723</v>
      </c>
      <c r="O3222" s="4">
        <f t="shared" si="364"/>
        <v>8.0547758043340743</v>
      </c>
      <c r="P3222" s="14">
        <f>+AVERAGEIF($C$15:C3222,"&lt;&gt;",$B$15:B3222)</f>
        <v>8.1630578512396692</v>
      </c>
    </row>
    <row r="3223" spans="1:16" x14ac:dyDescent="0.25">
      <c r="A3223" s="1">
        <v>45009</v>
      </c>
      <c r="B3223" s="14">
        <v>8.3409999999999993</v>
      </c>
      <c r="G3223">
        <f t="shared" si="360"/>
        <v>27355.884548785125</v>
      </c>
      <c r="H3223">
        <f t="shared" si="361"/>
        <v>26597.31575703506</v>
      </c>
      <c r="I3223" s="5">
        <f t="shared" si="359"/>
        <v>0</v>
      </c>
      <c r="J3223" s="6">
        <f>+H3223+SUM($B$4:$B$5)-SUM($F$15:F3223)</f>
        <v>27312.695757035039</v>
      </c>
      <c r="K3223" s="10">
        <f t="shared" si="362"/>
        <v>4.5740582064992541E-3</v>
      </c>
      <c r="L3223" s="10">
        <f>+H3223/SUM($F$15:F3223)-1</f>
        <v>3.5534719105637436E-2</v>
      </c>
      <c r="M3223" s="14">
        <f t="shared" si="365"/>
        <v>0</v>
      </c>
      <c r="N3223" s="14">
        <f t="shared" si="363"/>
        <v>3188.7442461377723</v>
      </c>
      <c r="O3223" s="4">
        <f t="shared" si="364"/>
        <v>8.0547758043340743</v>
      </c>
      <c r="P3223" s="14">
        <f>+AVERAGEIF($C$15:C3223,"&lt;&gt;",$B$15:B3223)</f>
        <v>8.1630578512396692</v>
      </c>
    </row>
    <row r="3224" spans="1:16" x14ac:dyDescent="0.25">
      <c r="A3224" s="1">
        <v>45012</v>
      </c>
      <c r="B3224" s="14">
        <v>8.282</v>
      </c>
      <c r="G3224">
        <f t="shared" si="360"/>
        <v>27162.382907689538</v>
      </c>
      <c r="H3224">
        <f t="shared" si="361"/>
        <v>26409.179846512936</v>
      </c>
      <c r="I3224" s="5">
        <f t="shared" si="359"/>
        <v>0</v>
      </c>
      <c r="J3224" s="6">
        <f>+H3224+SUM($B$4:$B$5)-SUM($F$15:F3224)</f>
        <v>27124.559846512919</v>
      </c>
      <c r="K3224" s="10">
        <f t="shared" si="362"/>
        <v>-6.8882219534723843E-3</v>
      </c>
      <c r="L3224" s="10">
        <f>+H3224/SUM($F$15:F3224)-1</f>
        <v>2.8209872153565518E-2</v>
      </c>
      <c r="M3224" s="14">
        <f t="shared" si="365"/>
        <v>0</v>
      </c>
      <c r="N3224" s="14">
        <f t="shared" si="363"/>
        <v>3188.7442461377723</v>
      </c>
      <c r="O3224" s="4">
        <f t="shared" si="364"/>
        <v>8.0547758043340743</v>
      </c>
      <c r="P3224" s="14">
        <f>+AVERAGEIF($C$15:C3224,"&lt;&gt;",$B$15:B3224)</f>
        <v>8.1630578512396692</v>
      </c>
    </row>
    <row r="3225" spans="1:16" x14ac:dyDescent="0.25">
      <c r="A3225" s="1">
        <v>45013</v>
      </c>
      <c r="B3225" s="14">
        <v>8.3109999999999999</v>
      </c>
      <c r="G3225">
        <f t="shared" si="360"/>
        <v>27257.493883821269</v>
      </c>
      <c r="H3225">
        <f t="shared" si="361"/>
        <v>26501.653429650931</v>
      </c>
      <c r="I3225" s="5">
        <f t="shared" si="359"/>
        <v>0</v>
      </c>
      <c r="J3225" s="6">
        <f>+H3225+SUM($B$4:$B$5)-SUM($F$15:F3225)</f>
        <v>27217.033429650914</v>
      </c>
      <c r="K3225" s="10">
        <f t="shared" si="362"/>
        <v>3.4092196762367522E-3</v>
      </c>
      <c r="L3225" s="10">
        <f>+H3225/SUM($F$15:F3225)-1</f>
        <v>3.1810220655431598E-2</v>
      </c>
      <c r="M3225" s="14">
        <f t="shared" si="365"/>
        <v>0</v>
      </c>
      <c r="N3225" s="14">
        <f t="shared" si="363"/>
        <v>3188.7442461377723</v>
      </c>
      <c r="O3225" s="4">
        <f t="shared" si="364"/>
        <v>8.0547758043340743</v>
      </c>
      <c r="P3225" s="14">
        <f>+AVERAGEIF($C$15:C3225,"&lt;&gt;",$B$15:B3225)</f>
        <v>8.1630578512396692</v>
      </c>
    </row>
    <row r="3226" spans="1:16" x14ac:dyDescent="0.25">
      <c r="A3226" s="1">
        <v>45014</v>
      </c>
      <c r="B3226" s="14">
        <v>8.3979999999999997</v>
      </c>
      <c r="G3226">
        <f t="shared" si="360"/>
        <v>27542.826812216463</v>
      </c>
      <c r="H3226">
        <f t="shared" si="361"/>
        <v>26779.074179064915</v>
      </c>
      <c r="I3226" s="5">
        <f t="shared" si="359"/>
        <v>0</v>
      </c>
      <c r="J3226" s="6">
        <f>+H3226+SUM($B$4:$B$5)-SUM($F$15:F3226)</f>
        <v>27494.454179064898</v>
      </c>
      <c r="K3226" s="10">
        <f t="shared" si="362"/>
        <v>1.0192909162236363E-2</v>
      </c>
      <c r="L3226" s="10">
        <f>+H3226/SUM($F$15:F3226)-1</f>
        <v>4.2611266161029171E-2</v>
      </c>
      <c r="M3226" s="14">
        <f t="shared" si="365"/>
        <v>0</v>
      </c>
      <c r="N3226" s="14">
        <f t="shared" si="363"/>
        <v>3188.7442461377723</v>
      </c>
      <c r="O3226" s="4">
        <f t="shared" si="364"/>
        <v>8.0547758043340743</v>
      </c>
      <c r="P3226" s="14">
        <f>+AVERAGEIF($C$15:C3226,"&lt;&gt;",$B$15:B3226)</f>
        <v>8.1630578512396692</v>
      </c>
    </row>
    <row r="3227" spans="1:16" x14ac:dyDescent="0.25">
      <c r="A3227" s="1">
        <v>45015</v>
      </c>
      <c r="B3227" s="14">
        <v>8.4</v>
      </c>
      <c r="G3227">
        <f t="shared" si="360"/>
        <v>27549.386189880723</v>
      </c>
      <c r="H3227">
        <f t="shared" si="361"/>
        <v>26785.451667557194</v>
      </c>
      <c r="I3227" s="5">
        <f t="shared" si="359"/>
        <v>0</v>
      </c>
      <c r="J3227" s="6">
        <f>+H3227+SUM($B$4:$B$5)-SUM($F$15:F3227)</f>
        <v>27500.831667557173</v>
      </c>
      <c r="K3227" s="10">
        <f t="shared" si="362"/>
        <v>2.3195545002430151E-4</v>
      </c>
      <c r="L3227" s="10">
        <f>+H3227/SUM($F$15:F3227)-1</f>
        <v>4.2859566057709797E-2</v>
      </c>
      <c r="M3227" s="14">
        <f t="shared" si="365"/>
        <v>0</v>
      </c>
      <c r="N3227" s="14">
        <f t="shared" si="363"/>
        <v>3188.7442461377723</v>
      </c>
      <c r="O3227" s="4">
        <f t="shared" si="364"/>
        <v>8.0547758043340743</v>
      </c>
      <c r="P3227" s="14">
        <f>+AVERAGEIF($C$15:C3227,"&lt;&gt;",$B$15:B3227)</f>
        <v>8.1630578512396692</v>
      </c>
    </row>
    <row r="3228" spans="1:16" x14ac:dyDescent="0.25">
      <c r="A3228" s="1">
        <v>45016</v>
      </c>
      <c r="B3228" s="14">
        <v>8.4710000000000001</v>
      </c>
      <c r="G3228">
        <f t="shared" si="360"/>
        <v>27782.244096961855</v>
      </c>
      <c r="H3228">
        <f t="shared" si="361"/>
        <v>27011.852509032971</v>
      </c>
      <c r="I3228" s="5">
        <f t="shared" si="359"/>
        <v>0</v>
      </c>
      <c r="J3228" s="6">
        <f>+H3228+SUM($B$4:$B$5)-SUM($F$15:F3228)</f>
        <v>27727.23250903295</v>
      </c>
      <c r="K3228" s="10">
        <f t="shared" si="362"/>
        <v>8.2325089005530483E-3</v>
      </c>
      <c r="L3228" s="10">
        <f>+H3228/SUM($F$15:F3228)-1</f>
        <v>5.1674212389864138E-2</v>
      </c>
      <c r="M3228" s="14">
        <f t="shared" si="365"/>
        <v>0</v>
      </c>
      <c r="N3228" s="14">
        <f t="shared" si="363"/>
        <v>3188.7442461377723</v>
      </c>
      <c r="O3228" s="4">
        <f t="shared" si="364"/>
        <v>8.0547758043340743</v>
      </c>
      <c r="P3228" s="14">
        <f>+AVERAGEIF($C$15:C3228,"&lt;&gt;",$B$15:B3228)</f>
        <v>8.1630578512396692</v>
      </c>
    </row>
    <row r="3229" spans="1:16" x14ac:dyDescent="0.25">
      <c r="A3229" s="1">
        <v>45019</v>
      </c>
      <c r="B3229" s="14">
        <v>8.4540000000000006</v>
      </c>
      <c r="G3229">
        <f t="shared" si="360"/>
        <v>27726.489386815669</v>
      </c>
      <c r="H3229">
        <f t="shared" si="361"/>
        <v>26957.64385684863</v>
      </c>
      <c r="I3229" s="5">
        <f t="shared" si="359"/>
        <v>0</v>
      </c>
      <c r="J3229" s="6">
        <f>+H3229+SUM($B$4:$B$5)-SUM($F$15:F3229)</f>
        <v>27673.023856848613</v>
      </c>
      <c r="K3229" s="10">
        <f t="shared" si="362"/>
        <v>-1.9550689801687282E-3</v>
      </c>
      <c r="L3229" s="10">
        <f>+H3229/SUM($F$15:F3229)-1</f>
        <v>4.9563663268080704E-2</v>
      </c>
      <c r="M3229" s="14">
        <f t="shared" si="365"/>
        <v>0</v>
      </c>
      <c r="N3229" s="14">
        <f t="shared" si="363"/>
        <v>3188.7442461377723</v>
      </c>
      <c r="O3229" s="4">
        <f t="shared" si="364"/>
        <v>8.0547758043340743</v>
      </c>
      <c r="P3229" s="14">
        <f>+AVERAGEIF($C$15:C3229,"&lt;&gt;",$B$15:B3229)</f>
        <v>8.1630578512396692</v>
      </c>
    </row>
    <row r="3230" spans="1:16" x14ac:dyDescent="0.25">
      <c r="A3230" s="1">
        <v>45020</v>
      </c>
      <c r="B3230" s="14">
        <v>8.3919999999999995</v>
      </c>
      <c r="G3230">
        <f t="shared" si="360"/>
        <v>27523.148679223686</v>
      </c>
      <c r="H3230">
        <f t="shared" si="361"/>
        <v>26759.941713588087</v>
      </c>
      <c r="I3230" s="5">
        <f t="shared" si="359"/>
        <v>0</v>
      </c>
      <c r="J3230" s="6">
        <f>+H3230+SUM($B$4:$B$5)-SUM($F$15:F3230)</f>
        <v>27475.321713588066</v>
      </c>
      <c r="K3230" s="10">
        <f t="shared" si="362"/>
        <v>-7.1442190157191554E-3</v>
      </c>
      <c r="L3230" s="10">
        <f>+H3230/SUM($F$15:F3230)-1</f>
        <v>4.1866366470987959E-2</v>
      </c>
      <c r="M3230" s="14">
        <f t="shared" si="365"/>
        <v>0</v>
      </c>
      <c r="N3230" s="14">
        <f t="shared" si="363"/>
        <v>3188.7442461377723</v>
      </c>
      <c r="O3230" s="4">
        <f t="shared" si="364"/>
        <v>8.0547758043340743</v>
      </c>
      <c r="P3230" s="14">
        <f>+AVERAGEIF($C$15:C3230,"&lt;&gt;",$B$15:B3230)</f>
        <v>8.1630578512396692</v>
      </c>
    </row>
    <row r="3231" spans="1:16" x14ac:dyDescent="0.25">
      <c r="A3231" s="1">
        <v>45021</v>
      </c>
      <c r="B3231" s="14">
        <v>8.4</v>
      </c>
      <c r="G3231">
        <f t="shared" si="360"/>
        <v>27549.386189880723</v>
      </c>
      <c r="H3231">
        <f t="shared" si="361"/>
        <v>26785.451667557194</v>
      </c>
      <c r="I3231" s="5">
        <f t="shared" si="359"/>
        <v>0</v>
      </c>
      <c r="J3231" s="6">
        <f>+H3231+SUM($B$4:$B$5)-SUM($F$15:F3231)</f>
        <v>27500.831667557173</v>
      </c>
      <c r="K3231" s="10">
        <f t="shared" si="362"/>
        <v>9.2846788965861293E-4</v>
      </c>
      <c r="L3231" s="10">
        <f>+H3231/SUM($F$15:F3231)-1</f>
        <v>4.2859566057709797E-2</v>
      </c>
      <c r="M3231" s="14">
        <f t="shared" si="365"/>
        <v>0</v>
      </c>
      <c r="N3231" s="14">
        <f t="shared" si="363"/>
        <v>3188.7442461377723</v>
      </c>
      <c r="O3231" s="4">
        <f t="shared" si="364"/>
        <v>8.0547758043340743</v>
      </c>
      <c r="P3231" s="14">
        <f>+AVERAGEIF($C$15:C3231,"&lt;&gt;",$B$15:B3231)</f>
        <v>8.1630578512396692</v>
      </c>
    </row>
    <row r="3232" spans="1:16" x14ac:dyDescent="0.25">
      <c r="A3232" s="1">
        <v>45022</v>
      </c>
      <c r="B3232" s="14">
        <v>8.3650000000000002</v>
      </c>
      <c r="G3232">
        <f t="shared" si="360"/>
        <v>27434.597080756219</v>
      </c>
      <c r="H3232">
        <f t="shared" si="361"/>
        <v>26673.845618942374</v>
      </c>
      <c r="I3232" s="5">
        <f t="shared" si="359"/>
        <v>0</v>
      </c>
      <c r="J3232" s="6">
        <f>+H3232+SUM($B$4:$B$5)-SUM($F$15:F3232)</f>
        <v>27389.225618942353</v>
      </c>
      <c r="K3232" s="10">
        <f t="shared" si="362"/>
        <v>-4.0582790354839471E-3</v>
      </c>
      <c r="L3232" s="10">
        <f>+H3232/SUM($F$15:F3232)-1</f>
        <v>3.8514317865802727E-2</v>
      </c>
      <c r="M3232" s="14">
        <f t="shared" si="365"/>
        <v>0</v>
      </c>
      <c r="N3232" s="14">
        <f t="shared" si="363"/>
        <v>3188.7442461377723</v>
      </c>
      <c r="O3232" s="4">
        <f t="shared" si="364"/>
        <v>8.0547758043340743</v>
      </c>
      <c r="P3232" s="14">
        <f>+AVERAGEIF($C$15:C3232,"&lt;&gt;",$B$15:B3232)</f>
        <v>8.1630578512396692</v>
      </c>
    </row>
    <row r="3233" spans="1:16" x14ac:dyDescent="0.25">
      <c r="A3233" s="1">
        <v>45027</v>
      </c>
      <c r="B3233" s="14">
        <v>8.468</v>
      </c>
      <c r="G3233">
        <f t="shared" si="360"/>
        <v>27772.405030465467</v>
      </c>
      <c r="H3233">
        <f t="shared" si="361"/>
        <v>27002.286276294559</v>
      </c>
      <c r="I3233" s="5">
        <f t="shared" si="359"/>
        <v>0</v>
      </c>
      <c r="J3233" s="6">
        <f>+H3233+SUM($B$4:$B$5)-SUM($F$15:F3233)</f>
        <v>27717.666276294538</v>
      </c>
      <c r="K3233" s="10">
        <f t="shared" si="362"/>
        <v>1.1991600709040595E-2</v>
      </c>
      <c r="L3233" s="10">
        <f>+H3233/SUM($F$15:F3233)-1</f>
        <v>5.1301762544843532E-2</v>
      </c>
      <c r="M3233" s="14">
        <f t="shared" si="365"/>
        <v>0</v>
      </c>
      <c r="N3233" s="14">
        <f t="shared" si="363"/>
        <v>3188.7442461377723</v>
      </c>
      <c r="O3233" s="4">
        <f t="shared" si="364"/>
        <v>8.0547758043340743</v>
      </c>
      <c r="P3233" s="14">
        <f>+AVERAGEIF($C$15:C3233,"&lt;&gt;",$B$15:B3233)</f>
        <v>8.1630578512396692</v>
      </c>
    </row>
    <row r="3234" spans="1:16" x14ac:dyDescent="0.25">
      <c r="A3234" s="1">
        <v>45028</v>
      </c>
      <c r="B3234" s="14">
        <v>8.4179999999999993</v>
      </c>
      <c r="G3234">
        <f t="shared" si="360"/>
        <v>27608.420588859033</v>
      </c>
      <c r="H3234">
        <f t="shared" si="361"/>
        <v>26842.849063987669</v>
      </c>
      <c r="I3234" s="5">
        <f t="shared" si="359"/>
        <v>0</v>
      </c>
      <c r="J3234" s="6">
        <f>+H3234+SUM($B$4:$B$5)-SUM($F$15:F3234)</f>
        <v>27558.229063987648</v>
      </c>
      <c r="K3234" s="10">
        <f t="shared" si="362"/>
        <v>-5.7521874575439114E-3</v>
      </c>
      <c r="L3234" s="10">
        <f>+H3234/SUM($F$15:F3234)-1</f>
        <v>4.5094265127833211E-2</v>
      </c>
      <c r="M3234" s="14">
        <f t="shared" si="365"/>
        <v>0</v>
      </c>
      <c r="N3234" s="14">
        <f t="shared" si="363"/>
        <v>3188.7442461377723</v>
      </c>
      <c r="O3234" s="4">
        <f t="shared" si="364"/>
        <v>8.0547758043340743</v>
      </c>
      <c r="P3234" s="14">
        <f>+AVERAGEIF($C$15:C3234,"&lt;&gt;",$B$15:B3234)</f>
        <v>8.1630578512396692</v>
      </c>
    </row>
    <row r="3235" spans="1:16" x14ac:dyDescent="0.25">
      <c r="A3235" s="1">
        <v>45029</v>
      </c>
      <c r="B3235" s="14">
        <v>8.375</v>
      </c>
      <c r="G3235">
        <f t="shared" si="360"/>
        <v>27467.393969077504</v>
      </c>
      <c r="H3235">
        <f t="shared" si="361"/>
        <v>26705.733061403749</v>
      </c>
      <c r="I3235" s="5">
        <f t="shared" si="359"/>
        <v>0</v>
      </c>
      <c r="J3235" s="6">
        <f>+H3235+SUM($B$4:$B$5)-SUM($F$15:F3235)</f>
        <v>27421.113061403728</v>
      </c>
      <c r="K3235" s="10">
        <f t="shared" si="362"/>
        <v>-4.9755012292534984E-3</v>
      </c>
      <c r="L3235" s="10">
        <f>+H3235/SUM($F$15:F3235)-1</f>
        <v>3.9755817349204525E-2</v>
      </c>
      <c r="M3235" s="14">
        <f t="shared" si="365"/>
        <v>0</v>
      </c>
      <c r="N3235" s="14">
        <f t="shared" si="363"/>
        <v>3188.7442461377723</v>
      </c>
      <c r="O3235" s="4">
        <f t="shared" si="364"/>
        <v>8.0547758043340743</v>
      </c>
      <c r="P3235" s="14">
        <f>+AVERAGEIF($C$15:C3235,"&lt;&gt;",$B$15:B3235)</f>
        <v>8.1630578512396692</v>
      </c>
    </row>
    <row r="3236" spans="1:16" x14ac:dyDescent="0.25">
      <c r="A3236" s="1">
        <v>45030</v>
      </c>
      <c r="B3236" s="14">
        <v>8.4380000000000006</v>
      </c>
      <c r="G3236">
        <f t="shared" si="360"/>
        <v>27674.014365501611</v>
      </c>
      <c r="H3236">
        <f t="shared" si="361"/>
        <v>26906.62394891043</v>
      </c>
      <c r="I3236" s="5">
        <f t="shared" si="359"/>
        <v>0</v>
      </c>
      <c r="J3236" s="6">
        <f>+H3236+SUM($B$4:$B$5)-SUM($F$15:F3236)</f>
        <v>27622.003948910413</v>
      </c>
      <c r="K3236" s="10">
        <f t="shared" si="362"/>
        <v>7.3261390614169919E-3</v>
      </c>
      <c r="L3236" s="10">
        <f>+H3236/SUM($F$15:F3236)-1</f>
        <v>4.7577264094637473E-2</v>
      </c>
      <c r="M3236" s="14">
        <f t="shared" si="365"/>
        <v>0</v>
      </c>
      <c r="N3236" s="14">
        <f t="shared" si="363"/>
        <v>3188.7442461377723</v>
      </c>
      <c r="O3236" s="4">
        <f t="shared" si="364"/>
        <v>8.0547758043340743</v>
      </c>
      <c r="P3236" s="14">
        <f>+AVERAGEIF($C$15:C3236,"&lt;&gt;",$B$15:B3236)</f>
        <v>8.1630578512396692</v>
      </c>
    </row>
    <row r="3237" spans="1:16" x14ac:dyDescent="0.25">
      <c r="A3237" s="1">
        <v>45033</v>
      </c>
      <c r="B3237" s="14">
        <v>8.5139999999999993</v>
      </c>
      <c r="G3237">
        <f t="shared" si="360"/>
        <v>27923.270716743384</v>
      </c>
      <c r="H3237">
        <f t="shared" si="361"/>
        <v>27148.968511616895</v>
      </c>
      <c r="I3237" s="5">
        <f t="shared" si="359"/>
        <v>0</v>
      </c>
      <c r="J3237" s="6">
        <f>+H3237+SUM($B$4:$B$5)-SUM($F$15:F3237)</f>
        <v>27864.348511616878</v>
      </c>
      <c r="K3237" s="10">
        <f t="shared" si="362"/>
        <v>8.7736053891926957E-3</v>
      </c>
      <c r="L3237" s="10">
        <f>+H3237/SUM($F$15:F3237)-1</f>
        <v>5.7012660168492824E-2</v>
      </c>
      <c r="M3237" s="14">
        <f t="shared" si="365"/>
        <v>0</v>
      </c>
      <c r="N3237" s="14">
        <f t="shared" si="363"/>
        <v>3188.7442461377723</v>
      </c>
      <c r="O3237" s="4">
        <f t="shared" si="364"/>
        <v>8.0547758043340743</v>
      </c>
      <c r="P3237" s="14">
        <f>+AVERAGEIF($C$15:C3237,"&lt;&gt;",$B$15:B3237)</f>
        <v>8.1630578512396692</v>
      </c>
    </row>
    <row r="3238" spans="1:16" x14ac:dyDescent="0.25">
      <c r="A3238" s="1">
        <v>45034</v>
      </c>
      <c r="B3238" s="14">
        <v>8.49</v>
      </c>
      <c r="G3238">
        <f t="shared" si="360"/>
        <v>27844.558184772301</v>
      </c>
      <c r="H3238">
        <f t="shared" si="361"/>
        <v>27072.438649709591</v>
      </c>
      <c r="I3238" s="5">
        <f t="shared" si="359"/>
        <v>0</v>
      </c>
      <c r="J3238" s="6">
        <f>+H3238+SUM($B$4:$B$5)-SUM($F$15:F3238)</f>
        <v>27787.81864970957</v>
      </c>
      <c r="K3238" s="10">
        <f t="shared" si="362"/>
        <v>-2.7465153859743685E-3</v>
      </c>
      <c r="L3238" s="10">
        <f>+H3238/SUM($F$15:F3238)-1</f>
        <v>5.4033061408327976E-2</v>
      </c>
      <c r="M3238" s="14">
        <f t="shared" si="365"/>
        <v>0</v>
      </c>
      <c r="N3238" s="14">
        <f t="shared" si="363"/>
        <v>3188.7442461377723</v>
      </c>
      <c r="O3238" s="4">
        <f t="shared" si="364"/>
        <v>8.0547758043340743</v>
      </c>
      <c r="P3238" s="14">
        <f>+AVERAGEIF($C$15:C3238,"&lt;&gt;",$B$15:B3238)</f>
        <v>8.1630578512396692</v>
      </c>
    </row>
    <row r="3239" spans="1:16" x14ac:dyDescent="0.25">
      <c r="A3239" s="1">
        <v>45035</v>
      </c>
      <c r="B3239" s="14">
        <v>8.4250000000000007</v>
      </c>
      <c r="G3239">
        <f t="shared" si="360"/>
        <v>27631.378410683941</v>
      </c>
      <c r="H3239">
        <f t="shared" si="361"/>
        <v>26865.170273710639</v>
      </c>
      <c r="I3239" s="5">
        <f t="shared" si="359"/>
        <v>0</v>
      </c>
      <c r="J3239" s="6">
        <f>+H3239+SUM($B$4:$B$5)-SUM($F$15:F3239)</f>
        <v>27580.550273710618</v>
      </c>
      <c r="K3239" s="10">
        <f t="shared" si="362"/>
        <v>-7.4589653333986261E-3</v>
      </c>
      <c r="L3239" s="10">
        <f>+H3239/SUM($F$15:F3239)-1</f>
        <v>4.5963314766214847E-2</v>
      </c>
      <c r="M3239" s="14">
        <f t="shared" si="365"/>
        <v>0</v>
      </c>
      <c r="N3239" s="14">
        <f t="shared" si="363"/>
        <v>3188.7442461377723</v>
      </c>
      <c r="O3239" s="4">
        <f t="shared" si="364"/>
        <v>8.0547758043340743</v>
      </c>
      <c r="P3239" s="14">
        <f>+AVERAGEIF($C$15:C3239,"&lt;&gt;",$B$15:B3239)</f>
        <v>8.1630578512396692</v>
      </c>
    </row>
    <row r="3240" spans="1:16" x14ac:dyDescent="0.25">
      <c r="A3240" s="1">
        <v>45036</v>
      </c>
      <c r="B3240" s="14">
        <v>8.3979999999999997</v>
      </c>
      <c r="G3240">
        <f t="shared" si="360"/>
        <v>27542.826812216463</v>
      </c>
      <c r="H3240">
        <f t="shared" si="361"/>
        <v>26779.074179064915</v>
      </c>
      <c r="I3240" s="5">
        <f t="shared" si="359"/>
        <v>0</v>
      </c>
      <c r="J3240" s="6">
        <f>+H3240+SUM($B$4:$B$5)-SUM($F$15:F3240)</f>
        <v>27494.454179064898</v>
      </c>
      <c r="K3240" s="10">
        <f t="shared" si="362"/>
        <v>-3.1216235278592741E-3</v>
      </c>
      <c r="L3240" s="10">
        <f>+H3240/SUM($F$15:F3240)-1</f>
        <v>4.2611266161029171E-2</v>
      </c>
      <c r="M3240" s="14">
        <f t="shared" si="365"/>
        <v>0</v>
      </c>
      <c r="N3240" s="14">
        <f t="shared" si="363"/>
        <v>3188.7442461377723</v>
      </c>
      <c r="O3240" s="4">
        <f t="shared" si="364"/>
        <v>8.0547758043340743</v>
      </c>
      <c r="P3240" s="14">
        <f>+AVERAGEIF($C$15:C3240,"&lt;&gt;",$B$15:B3240)</f>
        <v>8.1630578512396692</v>
      </c>
    </row>
    <row r="3241" spans="1:16" x14ac:dyDescent="0.25">
      <c r="A3241" s="1">
        <v>45037</v>
      </c>
      <c r="B3241" s="14">
        <v>8.3160000000000007</v>
      </c>
      <c r="G3241">
        <f t="shared" si="360"/>
        <v>27273.892327981917</v>
      </c>
      <c r="H3241">
        <f t="shared" si="361"/>
        <v>26517.597150881622</v>
      </c>
      <c r="I3241" s="5">
        <f t="shared" si="359"/>
        <v>0</v>
      </c>
      <c r="J3241" s="6">
        <f>+H3241+SUM($B$4:$B$5)-SUM($F$15:F3241)</f>
        <v>27232.977150881601</v>
      </c>
      <c r="K3241" s="10">
        <f t="shared" si="362"/>
        <v>-9.5101734509933644E-3</v>
      </c>
      <c r="L3241" s="10">
        <f>+H3241/SUM($F$15:F3241)-1</f>
        <v>3.2430970397132608E-2</v>
      </c>
      <c r="M3241" s="14">
        <f t="shared" si="365"/>
        <v>0</v>
      </c>
      <c r="N3241" s="14">
        <f t="shared" si="363"/>
        <v>3188.7442461377723</v>
      </c>
      <c r="O3241" s="4">
        <f t="shared" si="364"/>
        <v>8.0547758043340743</v>
      </c>
      <c r="P3241" s="14">
        <f>+AVERAGEIF($C$15:C3241,"&lt;&gt;",$B$15:B3241)</f>
        <v>8.1630578512396692</v>
      </c>
    </row>
    <row r="3242" spans="1:16" x14ac:dyDescent="0.25">
      <c r="A3242" s="1">
        <v>45040</v>
      </c>
      <c r="B3242" s="14">
        <v>8.2390000000000008</v>
      </c>
      <c r="G3242">
        <f t="shared" si="360"/>
        <v>27021.356287908009</v>
      </c>
      <c r="H3242">
        <f t="shared" si="361"/>
        <v>26272.063843929012</v>
      </c>
      <c r="I3242" s="5">
        <f t="shared" si="359"/>
        <v>0</v>
      </c>
      <c r="J3242" s="6">
        <f>+H3242+SUM($B$4:$B$5)-SUM($F$15:F3242)</f>
        <v>26987.443843928992</v>
      </c>
      <c r="K3242" s="10">
        <f t="shared" si="362"/>
        <v>-9.01602882388719E-3</v>
      </c>
      <c r="L3242" s="10">
        <f>+H3242/SUM($F$15:F3242)-1</f>
        <v>2.2871424374936833E-2</v>
      </c>
      <c r="M3242" s="14">
        <f t="shared" si="365"/>
        <v>0</v>
      </c>
      <c r="N3242" s="14">
        <f t="shared" si="363"/>
        <v>3188.7442461377723</v>
      </c>
      <c r="O3242" s="4">
        <f t="shared" si="364"/>
        <v>8.0547758043340743</v>
      </c>
      <c r="P3242" s="14">
        <f>+AVERAGEIF($C$15:C3242,"&lt;&gt;",$B$15:B3242)</f>
        <v>8.1630578512396692</v>
      </c>
    </row>
    <row r="3243" spans="1:16" x14ac:dyDescent="0.25">
      <c r="A3243" s="1">
        <v>45042</v>
      </c>
      <c r="B3243" s="14">
        <v>8.1359999999999992</v>
      </c>
      <c r="G3243">
        <f t="shared" si="360"/>
        <v>26683.548338198754</v>
      </c>
      <c r="H3243">
        <f t="shared" si="361"/>
        <v>25943.62318657682</v>
      </c>
      <c r="I3243" s="5">
        <f t="shared" si="359"/>
        <v>0</v>
      </c>
      <c r="J3243" s="6">
        <f>+H3243+SUM($B$4:$B$5)-SUM($F$15:F3243)</f>
        <v>26659.0031865768</v>
      </c>
      <c r="K3243" s="10">
        <f t="shared" si="362"/>
        <v>-1.2170128421631787E-2</v>
      </c>
      <c r="L3243" s="10">
        <f>+H3243/SUM($F$15:F3243)-1</f>
        <v>1.0083979695895806E-2</v>
      </c>
      <c r="M3243" s="14">
        <f t="shared" si="365"/>
        <v>0</v>
      </c>
      <c r="N3243" s="14">
        <f t="shared" si="363"/>
        <v>3188.7442461377723</v>
      </c>
      <c r="O3243" s="4">
        <f t="shared" si="364"/>
        <v>8.0547758043340743</v>
      </c>
      <c r="P3243" s="14">
        <f>+AVERAGEIF($C$15:C3243,"&lt;&gt;",$B$15:B3243)</f>
        <v>8.1630578512396692</v>
      </c>
    </row>
    <row r="3244" spans="1:16" x14ac:dyDescent="0.25">
      <c r="A3244" s="1">
        <v>45043</v>
      </c>
      <c r="B3244" s="14">
        <v>8.1999999999999993</v>
      </c>
      <c r="G3244">
        <f t="shared" si="360"/>
        <v>26893.448423454989</v>
      </c>
      <c r="H3244">
        <f t="shared" si="361"/>
        <v>26147.702818329639</v>
      </c>
      <c r="I3244" s="5">
        <f t="shared" si="359"/>
        <v>0</v>
      </c>
      <c r="J3244" s="6">
        <f>+H3244+SUM($B$4:$B$5)-SUM($F$15:F3244)</f>
        <v>26863.082818329614</v>
      </c>
      <c r="K3244" s="10">
        <f t="shared" si="362"/>
        <v>7.6551861419773548E-3</v>
      </c>
      <c r="L3244" s="10">
        <f>+H3244/SUM($F$15:F3244)-1</f>
        <v>1.8029576389668955E-2</v>
      </c>
      <c r="M3244" s="14">
        <f t="shared" si="365"/>
        <v>0</v>
      </c>
      <c r="N3244" s="14">
        <f t="shared" si="363"/>
        <v>3188.7442461377723</v>
      </c>
      <c r="O3244" s="4">
        <f t="shared" si="364"/>
        <v>8.0547758043340743</v>
      </c>
      <c r="P3244" s="14">
        <f>+AVERAGEIF($C$15:C3244,"&lt;&gt;",$B$15:B3244)</f>
        <v>8.1630578512396692</v>
      </c>
    </row>
    <row r="3245" spans="1:16" x14ac:dyDescent="0.25">
      <c r="A3245" s="1">
        <v>45044</v>
      </c>
      <c r="B3245" s="14">
        <v>8.2360000000000007</v>
      </c>
      <c r="G3245">
        <f t="shared" si="360"/>
        <v>27011.517221411628</v>
      </c>
      <c r="H3245">
        <f t="shared" si="361"/>
        <v>26262.497611190603</v>
      </c>
      <c r="I3245" s="5">
        <f t="shared" si="359"/>
        <v>0</v>
      </c>
      <c r="J3245" s="6">
        <f>+H3245+SUM($B$4:$B$5)-SUM($F$15:F3245)</f>
        <v>26977.877611190579</v>
      </c>
      <c r="K3245" s="10">
        <f t="shared" si="362"/>
        <v>4.2733290753449449E-3</v>
      </c>
      <c r="L3245" s="10">
        <f>+H3245/SUM($F$15:F3245)-1</f>
        <v>2.2498974529916449E-2</v>
      </c>
      <c r="M3245" s="14">
        <f t="shared" si="365"/>
        <v>0</v>
      </c>
      <c r="N3245" s="14">
        <f t="shared" si="363"/>
        <v>3188.7442461377723</v>
      </c>
      <c r="O3245" s="4">
        <f t="shared" si="364"/>
        <v>8.0547758043340743</v>
      </c>
      <c r="P3245" s="14">
        <f>+AVERAGEIF($C$15:C3245,"&lt;&gt;",$B$15:B3245)</f>
        <v>8.1630578512396692</v>
      </c>
    </row>
    <row r="3246" spans="1:16" x14ac:dyDescent="0.25">
      <c r="A3246" s="1">
        <v>45048</v>
      </c>
      <c r="B3246" s="14">
        <v>8.24</v>
      </c>
      <c r="G3246">
        <f t="shared" si="360"/>
        <v>27024.635976740141</v>
      </c>
      <c r="H3246">
        <f t="shared" si="361"/>
        <v>26275.252588175154</v>
      </c>
      <c r="I3246" s="5">
        <f t="shared" si="359"/>
        <v>0</v>
      </c>
      <c r="J3246" s="6">
        <f>+H3246+SUM($B$4:$B$5)-SUM($F$15:F3246)</f>
        <v>26990.632588175129</v>
      </c>
      <c r="K3246" s="10">
        <f t="shared" si="362"/>
        <v>4.7279393762456046E-4</v>
      </c>
      <c r="L3246" s="10">
        <f>+H3246/SUM($F$15:F3246)-1</f>
        <v>2.2995574323277257E-2</v>
      </c>
      <c r="M3246" s="14">
        <f t="shared" si="365"/>
        <v>0</v>
      </c>
      <c r="N3246" s="14">
        <f t="shared" si="363"/>
        <v>3188.7442461377723</v>
      </c>
      <c r="O3246" s="4">
        <f t="shared" si="364"/>
        <v>8.0547758043340743</v>
      </c>
      <c r="P3246" s="14">
        <f>+AVERAGEIF($C$15:C3246,"&lt;&gt;",$B$15:B3246)</f>
        <v>8.1630578512396692</v>
      </c>
    </row>
    <row r="3247" spans="1:16" x14ac:dyDescent="0.25">
      <c r="A3247" s="1">
        <v>45049</v>
      </c>
      <c r="B3247" s="14">
        <v>8.1760000000000002</v>
      </c>
      <c r="G3247">
        <f t="shared" si="360"/>
        <v>26814.735891483906</v>
      </c>
      <c r="H3247">
        <f t="shared" si="361"/>
        <v>26071.172956422335</v>
      </c>
      <c r="I3247" s="5">
        <f t="shared" si="359"/>
        <v>0</v>
      </c>
      <c r="J3247" s="6">
        <f>+H3247+SUM($B$4:$B$5)-SUM($F$15:F3247)</f>
        <v>26786.552956422314</v>
      </c>
      <c r="K3247" s="10">
        <f t="shared" si="362"/>
        <v>-7.5611281464452729E-3</v>
      </c>
      <c r="L3247" s="10">
        <f>+H3247/SUM($F$15:F3247)-1</f>
        <v>1.5049977629504108E-2</v>
      </c>
      <c r="M3247" s="14">
        <f t="shared" si="365"/>
        <v>0</v>
      </c>
      <c r="N3247" s="14">
        <f t="shared" si="363"/>
        <v>3188.7442461377723</v>
      </c>
      <c r="O3247" s="4">
        <f t="shared" si="364"/>
        <v>8.0547758043340743</v>
      </c>
      <c r="P3247" s="14">
        <f>+AVERAGEIF($C$15:C3247,"&lt;&gt;",$B$15:B3247)</f>
        <v>8.1630578512396692</v>
      </c>
    </row>
    <row r="3248" spans="1:16" x14ac:dyDescent="0.25">
      <c r="A3248" s="1">
        <v>45050</v>
      </c>
      <c r="B3248" s="14">
        <v>8.2240000000000002</v>
      </c>
      <c r="G3248">
        <f t="shared" si="360"/>
        <v>26972.160955426083</v>
      </c>
      <c r="H3248">
        <f t="shared" si="361"/>
        <v>26224.23268023695</v>
      </c>
      <c r="I3248" s="5">
        <f t="shared" si="359"/>
        <v>0</v>
      </c>
      <c r="J3248" s="6">
        <f>+H3248+SUM($B$4:$B$5)-SUM($F$15:F3248)</f>
        <v>26939.612680236929</v>
      </c>
      <c r="K3248" s="10">
        <f t="shared" si="362"/>
        <v>5.714050780017077E-3</v>
      </c>
      <c r="L3248" s="10">
        <f>+H3248/SUM($F$15:F3248)-1</f>
        <v>2.1009175149834025E-2</v>
      </c>
      <c r="M3248" s="14">
        <f t="shared" si="365"/>
        <v>0</v>
      </c>
      <c r="N3248" s="14">
        <f t="shared" si="363"/>
        <v>3188.7442461377723</v>
      </c>
      <c r="O3248" s="4">
        <f t="shared" si="364"/>
        <v>8.0547758043340743</v>
      </c>
      <c r="P3248" s="14">
        <f>+AVERAGEIF($C$15:C3248,"&lt;&gt;",$B$15:B3248)</f>
        <v>8.1630578512396692</v>
      </c>
    </row>
    <row r="3249" spans="1:16" x14ac:dyDescent="0.25">
      <c r="A3249" s="1">
        <v>45051</v>
      </c>
      <c r="B3249" s="14">
        <v>8.2669999999999995</v>
      </c>
      <c r="G3249">
        <f t="shared" si="360"/>
        <v>27113.187575207612</v>
      </c>
      <c r="H3249">
        <f t="shared" si="361"/>
        <v>26361.34868282087</v>
      </c>
      <c r="I3249" s="5">
        <f t="shared" si="359"/>
        <v>0</v>
      </c>
      <c r="J3249" s="6">
        <f>+H3249+SUM($B$4:$B$5)-SUM($F$15:F3249)</f>
        <v>27076.728682820849</v>
      </c>
      <c r="K3249" s="10">
        <f t="shared" si="362"/>
        <v>5.0897540440331124E-3</v>
      </c>
      <c r="L3249" s="10">
        <f>+H3249/SUM($F$15:F3249)-1</f>
        <v>2.6347622928462489E-2</v>
      </c>
      <c r="M3249" s="14">
        <f t="shared" si="365"/>
        <v>0</v>
      </c>
      <c r="N3249" s="14">
        <f t="shared" si="363"/>
        <v>3188.7442461377723</v>
      </c>
      <c r="O3249" s="4">
        <f t="shared" si="364"/>
        <v>8.0547758043340743</v>
      </c>
      <c r="P3249" s="14">
        <f>+AVERAGEIF($C$15:C3249,"&lt;&gt;",$B$15:B3249)</f>
        <v>8.1630578512396692</v>
      </c>
    </row>
    <row r="3250" spans="1:16" x14ac:dyDescent="0.25">
      <c r="A3250" s="1">
        <v>45054</v>
      </c>
      <c r="B3250" s="14">
        <v>8.3130000000000006</v>
      </c>
      <c r="G3250">
        <f t="shared" si="360"/>
        <v>27264.053261485533</v>
      </c>
      <c r="H3250">
        <f t="shared" si="361"/>
        <v>26508.030918143209</v>
      </c>
      <c r="I3250" s="5">
        <f t="shared" si="359"/>
        <v>0</v>
      </c>
      <c r="J3250" s="6">
        <f>+H3250+SUM($B$4:$B$5)-SUM($F$15:F3250)</f>
        <v>27223.410918143189</v>
      </c>
      <c r="K3250" s="10">
        <f t="shared" si="362"/>
        <v>5.4172805378591704E-3</v>
      </c>
      <c r="L3250" s="10">
        <f>+H3250/SUM($F$15:F3250)-1</f>
        <v>3.2058520552112002E-2</v>
      </c>
      <c r="M3250" s="14">
        <f t="shared" si="365"/>
        <v>0</v>
      </c>
      <c r="N3250" s="14">
        <f t="shared" si="363"/>
        <v>3188.7442461377723</v>
      </c>
      <c r="O3250" s="4">
        <f t="shared" si="364"/>
        <v>8.0547758043340743</v>
      </c>
      <c r="P3250" s="14">
        <f>+AVERAGEIF($C$15:C3250,"&lt;&gt;",$B$15:B3250)</f>
        <v>8.1630578512396692</v>
      </c>
    </row>
    <row r="3251" spans="1:16" x14ac:dyDescent="0.25">
      <c r="A3251" s="1">
        <v>45056</v>
      </c>
      <c r="B3251" s="14">
        <v>8.2940000000000005</v>
      </c>
      <c r="G3251">
        <f t="shared" si="360"/>
        <v>27201.739173675087</v>
      </c>
      <c r="H3251">
        <f t="shared" si="361"/>
        <v>26447.44477746659</v>
      </c>
      <c r="I3251" s="5">
        <f t="shared" si="359"/>
        <v>0</v>
      </c>
      <c r="J3251" s="6">
        <f>+H3251+SUM($B$4:$B$5)-SUM($F$15:F3251)</f>
        <v>27162.824777466569</v>
      </c>
      <c r="K3251" s="10">
        <f t="shared" si="362"/>
        <v>-2.2255161507421795E-3</v>
      </c>
      <c r="L3251" s="10">
        <f>+H3251/SUM($F$15:F3251)-1</f>
        <v>2.9699671533648164E-2</v>
      </c>
      <c r="M3251" s="14">
        <f t="shared" si="365"/>
        <v>0</v>
      </c>
      <c r="N3251" s="14">
        <f t="shared" si="363"/>
        <v>3188.7442461377723</v>
      </c>
      <c r="O3251" s="4">
        <f t="shared" si="364"/>
        <v>8.0547758043340743</v>
      </c>
      <c r="P3251" s="14">
        <f>+AVERAGEIF($C$15:C3251,"&lt;&gt;",$B$15:B3251)</f>
        <v>8.1630578512396692</v>
      </c>
    </row>
    <row r="3252" spans="1:16" x14ac:dyDescent="0.25">
      <c r="A3252" s="1">
        <v>45057</v>
      </c>
      <c r="B3252" s="14">
        <v>8.2940000000000005</v>
      </c>
      <c r="G3252">
        <f t="shared" si="360"/>
        <v>27201.739173675087</v>
      </c>
      <c r="H3252">
        <f t="shared" si="361"/>
        <v>26447.44477746659</v>
      </c>
      <c r="I3252" s="5">
        <f t="shared" si="359"/>
        <v>0</v>
      </c>
      <c r="J3252" s="6">
        <f>+H3252+SUM($B$4:$B$5)-SUM($F$15:F3252)</f>
        <v>27162.824777466569</v>
      </c>
      <c r="K3252" s="10">
        <f t="shared" si="362"/>
        <v>0</v>
      </c>
      <c r="L3252" s="10">
        <f>+H3252/SUM($F$15:F3252)-1</f>
        <v>2.9699671533648164E-2</v>
      </c>
      <c r="M3252" s="14">
        <f t="shared" si="365"/>
        <v>0</v>
      </c>
      <c r="N3252" s="14">
        <f t="shared" si="363"/>
        <v>3188.7442461377723</v>
      </c>
      <c r="O3252" s="4">
        <f t="shared" si="364"/>
        <v>8.0547758043340743</v>
      </c>
      <c r="P3252" s="14">
        <f>+AVERAGEIF($C$15:C3252,"&lt;&gt;",$B$15:B3252)</f>
        <v>8.1630578512396692</v>
      </c>
    </row>
    <row r="3253" spans="1:16" x14ac:dyDescent="0.25">
      <c r="A3253" s="1">
        <v>45058</v>
      </c>
      <c r="B3253" s="14">
        <v>8.2870000000000008</v>
      </c>
      <c r="G3253">
        <f t="shared" si="360"/>
        <v>27178.781351850186</v>
      </c>
      <c r="H3253">
        <f t="shared" si="361"/>
        <v>26425.123567743627</v>
      </c>
      <c r="I3253" s="5">
        <f t="shared" si="359"/>
        <v>0</v>
      </c>
      <c r="J3253" s="6">
        <f>+H3253+SUM($B$4:$B$5)-SUM($F$15:F3253)</f>
        <v>27140.503567743606</v>
      </c>
      <c r="K3253" s="10">
        <f t="shared" si="362"/>
        <v>-8.2175583378496508E-4</v>
      </c>
      <c r="L3253" s="10">
        <f>+H3253/SUM($F$15:F3253)-1</f>
        <v>2.883062189526675E-2</v>
      </c>
      <c r="M3253" s="14">
        <f t="shared" si="365"/>
        <v>0</v>
      </c>
      <c r="N3253" s="14">
        <f t="shared" si="363"/>
        <v>3188.7442461377723</v>
      </c>
      <c r="O3253" s="4">
        <f t="shared" si="364"/>
        <v>8.0547758043340743</v>
      </c>
      <c r="P3253" s="14">
        <f>+AVERAGEIF($C$15:C3253,"&lt;&gt;",$B$15:B3253)</f>
        <v>8.1630578512396692</v>
      </c>
    </row>
    <row r="3254" spans="1:16" x14ac:dyDescent="0.25">
      <c r="A3254" s="1">
        <v>45061</v>
      </c>
      <c r="B3254" s="14">
        <v>8.3520000000000003</v>
      </c>
      <c r="G3254">
        <f t="shared" si="360"/>
        <v>27391.961125938549</v>
      </c>
      <c r="H3254">
        <f t="shared" si="361"/>
        <v>26632.391943742583</v>
      </c>
      <c r="I3254" s="5">
        <f t="shared" si="359"/>
        <v>0</v>
      </c>
      <c r="J3254" s="6">
        <f>+H3254+SUM($B$4:$B$5)-SUM($F$15:F3254)</f>
        <v>27347.771943742559</v>
      </c>
      <c r="K3254" s="10">
        <f t="shared" si="362"/>
        <v>7.6368655239429373E-3</v>
      </c>
      <c r="L3254" s="10">
        <f>+H3254/SUM($F$15:F3254)-1</f>
        <v>3.6900368537380102E-2</v>
      </c>
      <c r="M3254" s="14">
        <f t="shared" si="365"/>
        <v>0</v>
      </c>
      <c r="N3254" s="14">
        <f t="shared" si="363"/>
        <v>3188.7442461377723</v>
      </c>
      <c r="O3254" s="4">
        <f t="shared" si="364"/>
        <v>8.0547758043340743</v>
      </c>
      <c r="P3254" s="14">
        <f>+AVERAGEIF($C$15:C3254,"&lt;&gt;",$B$15:B3254)</f>
        <v>8.1630578512396692</v>
      </c>
    </row>
    <row r="3255" spans="1:16" x14ac:dyDescent="0.25">
      <c r="A3255" s="1">
        <v>45062</v>
      </c>
      <c r="B3255" s="14">
        <v>8.3569999999999993</v>
      </c>
      <c r="G3255">
        <f t="shared" si="360"/>
        <v>27408.35957009919</v>
      </c>
      <c r="H3255">
        <f t="shared" si="361"/>
        <v>26648.33566497327</v>
      </c>
      <c r="I3255" s="5">
        <f t="shared" si="359"/>
        <v>0</v>
      </c>
      <c r="J3255" s="6">
        <f>+H3255+SUM($B$4:$B$5)-SUM($F$15:F3255)</f>
        <v>27363.715664973253</v>
      </c>
      <c r="K3255" s="10">
        <f t="shared" si="362"/>
        <v>5.829989098744548E-4</v>
      </c>
      <c r="L3255" s="10">
        <f>+H3255/SUM($F$15:F3255)-1</f>
        <v>3.7521118279080889E-2</v>
      </c>
      <c r="M3255" s="14">
        <f t="shared" si="365"/>
        <v>0</v>
      </c>
      <c r="N3255" s="14">
        <f t="shared" si="363"/>
        <v>3188.7442461377723</v>
      </c>
      <c r="O3255" s="4">
        <f t="shared" si="364"/>
        <v>8.0547758043340743</v>
      </c>
      <c r="P3255" s="14">
        <f>+AVERAGEIF($C$15:C3255,"&lt;&gt;",$B$15:B3255)</f>
        <v>8.1630578512396692</v>
      </c>
    </row>
    <row r="3256" spans="1:16" x14ac:dyDescent="0.25">
      <c r="A3256" s="1">
        <v>45063</v>
      </c>
      <c r="B3256" s="14">
        <v>8.3610000000000007</v>
      </c>
      <c r="G3256">
        <f t="shared" si="360"/>
        <v>27421.478325427706</v>
      </c>
      <c r="H3256">
        <f t="shared" si="361"/>
        <v>26661.090641957824</v>
      </c>
      <c r="I3256" s="5">
        <f t="shared" si="359"/>
        <v>0</v>
      </c>
      <c r="J3256" s="6">
        <f>+H3256+SUM($B$4:$B$5)-SUM($F$15:F3256)</f>
        <v>27376.470641957803</v>
      </c>
      <c r="K3256" s="10">
        <f t="shared" si="362"/>
        <v>4.6612737614704081E-4</v>
      </c>
      <c r="L3256" s="10">
        <f>+H3256/SUM($F$15:F3256)-1</f>
        <v>3.8017718072441919E-2</v>
      </c>
      <c r="M3256" s="14">
        <f t="shared" si="365"/>
        <v>0</v>
      </c>
      <c r="N3256" s="14">
        <f t="shared" si="363"/>
        <v>3188.7442461377723</v>
      </c>
      <c r="O3256" s="4">
        <f t="shared" si="364"/>
        <v>8.0547758043340743</v>
      </c>
      <c r="P3256" s="14">
        <f>+AVERAGEIF($C$15:C3256,"&lt;&gt;",$B$15:B3256)</f>
        <v>8.1630578512396692</v>
      </c>
    </row>
    <row r="3257" spans="1:16" x14ac:dyDescent="0.25">
      <c r="A3257" s="1">
        <v>45065</v>
      </c>
      <c r="B3257" s="14">
        <v>8.4019999999999992</v>
      </c>
      <c r="G3257">
        <f t="shared" si="360"/>
        <v>27555.945567544975</v>
      </c>
      <c r="H3257">
        <f t="shared" si="361"/>
        <v>26791.829156049469</v>
      </c>
      <c r="I3257" s="5">
        <f t="shared" si="359"/>
        <v>0</v>
      </c>
      <c r="J3257" s="6">
        <f>+H3257+SUM($B$4:$B$5)-SUM($F$15:F3257)</f>
        <v>27507.209156049448</v>
      </c>
      <c r="K3257" s="10">
        <f t="shared" si="362"/>
        <v>4.7755795771304843E-3</v>
      </c>
      <c r="L3257" s="10">
        <f>+H3257/SUM($F$15:F3257)-1</f>
        <v>4.3107865954390201E-2</v>
      </c>
      <c r="M3257" s="14">
        <f t="shared" si="365"/>
        <v>0</v>
      </c>
      <c r="N3257" s="14">
        <f t="shared" si="363"/>
        <v>3188.7442461377723</v>
      </c>
      <c r="O3257" s="4">
        <f t="shared" si="364"/>
        <v>8.0547758043340743</v>
      </c>
      <c r="P3257" s="14">
        <f>+AVERAGEIF($C$15:C3257,"&lt;&gt;",$B$15:B3257)</f>
        <v>8.1630578512396692</v>
      </c>
    </row>
    <row r="3258" spans="1:16" x14ac:dyDescent="0.25">
      <c r="A3258" s="1">
        <v>45068</v>
      </c>
      <c r="B3258" s="14">
        <v>8.4429999999999996</v>
      </c>
      <c r="G3258">
        <f t="shared" si="360"/>
        <v>27690.412809662255</v>
      </c>
      <c r="H3258">
        <f t="shared" si="361"/>
        <v>26922.567670141121</v>
      </c>
      <c r="I3258" s="5">
        <f t="shared" si="359"/>
        <v>0</v>
      </c>
      <c r="J3258" s="6">
        <f>+H3258+SUM($B$4:$B$5)-SUM($F$15:F3258)</f>
        <v>27637.9476701411</v>
      </c>
      <c r="K3258" s="10">
        <f t="shared" si="362"/>
        <v>4.7528818118176552E-3</v>
      </c>
      <c r="L3258" s="10">
        <f>+H3258/SUM($F$15:F3258)-1</f>
        <v>4.8198013836338705E-2</v>
      </c>
      <c r="M3258" s="14">
        <f t="shared" si="365"/>
        <v>0</v>
      </c>
      <c r="N3258" s="14">
        <f t="shared" si="363"/>
        <v>3188.7442461377723</v>
      </c>
      <c r="O3258" s="4">
        <f t="shared" si="364"/>
        <v>8.0547758043340743</v>
      </c>
      <c r="P3258" s="14">
        <f>+AVERAGEIF($C$15:C3258,"&lt;&gt;",$B$15:B3258)</f>
        <v>8.1630578512396692</v>
      </c>
    </row>
    <row r="3259" spans="1:16" x14ac:dyDescent="0.25">
      <c r="A3259" s="1">
        <v>45069</v>
      </c>
      <c r="B3259" s="14">
        <v>8.4160000000000004</v>
      </c>
      <c r="G3259">
        <f t="shared" si="360"/>
        <v>27601.861211194784</v>
      </c>
      <c r="H3259">
        <f t="shared" si="361"/>
        <v>26836.471575495405</v>
      </c>
      <c r="I3259" s="5">
        <f t="shared" si="359"/>
        <v>0</v>
      </c>
      <c r="J3259" s="6">
        <f>+H3259+SUM($B$4:$B$5)-SUM($F$15:F3259)</f>
        <v>27551.851575495388</v>
      </c>
      <c r="K3259" s="10">
        <f t="shared" si="362"/>
        <v>-3.1151406636003021E-3</v>
      </c>
      <c r="L3259" s="10">
        <f>+H3259/SUM($F$15:F3259)-1</f>
        <v>4.4845965231153251E-2</v>
      </c>
      <c r="M3259" s="14">
        <f t="shared" si="365"/>
        <v>0</v>
      </c>
      <c r="N3259" s="14">
        <f t="shared" si="363"/>
        <v>3188.7442461377723</v>
      </c>
      <c r="O3259" s="4">
        <f t="shared" si="364"/>
        <v>8.0547758043340743</v>
      </c>
      <c r="P3259" s="14">
        <f>+AVERAGEIF($C$15:C3259,"&lt;&gt;",$B$15:B3259)</f>
        <v>8.1630578512396692</v>
      </c>
    </row>
    <row r="3260" spans="1:16" x14ac:dyDescent="0.25">
      <c r="A3260" s="1">
        <v>45070</v>
      </c>
      <c r="B3260" s="14">
        <v>8.3529999999999998</v>
      </c>
      <c r="G3260">
        <f t="shared" si="360"/>
        <v>27395.240814770677</v>
      </c>
      <c r="H3260">
        <f t="shared" si="361"/>
        <v>26635.580687988724</v>
      </c>
      <c r="I3260" s="5">
        <f t="shared" si="359"/>
        <v>0</v>
      </c>
      <c r="J3260" s="6">
        <f>+H3260+SUM($B$4:$B$5)-SUM($F$15:F3260)</f>
        <v>27350.960687988703</v>
      </c>
      <c r="K3260" s="10">
        <f t="shared" si="362"/>
        <v>-7.2913752078047622E-3</v>
      </c>
      <c r="L3260" s="10">
        <f>+H3260/SUM($F$15:F3260)-1</f>
        <v>3.7024518485720304E-2</v>
      </c>
      <c r="M3260" s="14">
        <f t="shared" si="365"/>
        <v>0</v>
      </c>
      <c r="N3260" s="14">
        <f t="shared" si="363"/>
        <v>3188.7442461377723</v>
      </c>
      <c r="O3260" s="4">
        <f t="shared" si="364"/>
        <v>8.0547758043340743</v>
      </c>
      <c r="P3260" s="14">
        <f>+AVERAGEIF($C$15:C3260,"&lt;&gt;",$B$15:B3260)</f>
        <v>8.1630578512396692</v>
      </c>
    </row>
    <row r="3261" spans="1:16" x14ac:dyDescent="0.25">
      <c r="A3261" s="1">
        <v>45071</v>
      </c>
      <c r="B3261" s="14">
        <v>8.3260000000000005</v>
      </c>
      <c r="G3261">
        <f t="shared" si="360"/>
        <v>27306.689216303206</v>
      </c>
      <c r="H3261">
        <f t="shared" si="361"/>
        <v>26549.484593343008</v>
      </c>
      <c r="I3261" s="5">
        <f t="shared" si="359"/>
        <v>0</v>
      </c>
      <c r="J3261" s="6">
        <f>+H3261+SUM($B$4:$B$5)-SUM($F$15:F3261)</f>
        <v>27264.864593342983</v>
      </c>
      <c r="K3261" s="10">
        <f t="shared" si="362"/>
        <v>-3.1478270773694916E-3</v>
      </c>
      <c r="L3261" s="10">
        <f>+H3261/SUM($F$15:F3261)-1</f>
        <v>3.3672469880535072E-2</v>
      </c>
      <c r="M3261" s="14">
        <f t="shared" si="365"/>
        <v>0</v>
      </c>
      <c r="N3261" s="14">
        <f t="shared" si="363"/>
        <v>3188.7442461377723</v>
      </c>
      <c r="O3261" s="4">
        <f t="shared" si="364"/>
        <v>8.0547758043340743</v>
      </c>
      <c r="P3261" s="14">
        <f>+AVERAGEIF($C$15:C3261,"&lt;&gt;",$B$15:B3261)</f>
        <v>8.1630578512396692</v>
      </c>
    </row>
    <row r="3262" spans="1:16" x14ac:dyDescent="0.25">
      <c r="A3262" s="1">
        <v>45072</v>
      </c>
      <c r="B3262" s="14">
        <v>8.4049999999999994</v>
      </c>
      <c r="G3262">
        <f t="shared" si="360"/>
        <v>27565.784634041371</v>
      </c>
      <c r="H3262">
        <f t="shared" si="361"/>
        <v>26801.395388787889</v>
      </c>
      <c r="I3262" s="5">
        <f t="shared" si="359"/>
        <v>0</v>
      </c>
      <c r="J3262" s="6">
        <f>+H3262+SUM($B$4:$B$5)-SUM($F$15:F3262)</f>
        <v>27516.775388787868</v>
      </c>
      <c r="K3262" s="10">
        <f t="shared" si="362"/>
        <v>9.2393928670524428E-3</v>
      </c>
      <c r="L3262" s="10">
        <f>+H3262/SUM($F$15:F3262)-1</f>
        <v>4.3480315799411029E-2</v>
      </c>
      <c r="M3262" s="14">
        <f t="shared" si="365"/>
        <v>0</v>
      </c>
      <c r="N3262" s="14">
        <f t="shared" si="363"/>
        <v>3188.7442461377723</v>
      </c>
      <c r="O3262" s="4">
        <f t="shared" si="364"/>
        <v>8.0547758043340743</v>
      </c>
      <c r="P3262" s="14">
        <f>+AVERAGEIF($C$15:C3262,"&lt;&gt;",$B$15:B3262)</f>
        <v>8.1630578512396692</v>
      </c>
    </row>
    <row r="3263" spans="1:16" x14ac:dyDescent="0.25">
      <c r="A3263" s="1">
        <v>45076</v>
      </c>
      <c r="B3263" s="14">
        <v>8.3759999999999994</v>
      </c>
      <c r="G3263">
        <f t="shared" si="360"/>
        <v>27470.67365790964</v>
      </c>
      <c r="H3263">
        <f t="shared" si="361"/>
        <v>26708.921805649894</v>
      </c>
      <c r="I3263" s="5">
        <f t="shared" si="359"/>
        <v>0</v>
      </c>
      <c r="J3263" s="6">
        <f>+H3263+SUM($B$4:$B$5)-SUM($F$15:F3263)</f>
        <v>27424.301805649873</v>
      </c>
      <c r="K3263" s="10">
        <f t="shared" si="362"/>
        <v>-3.3606257212709378E-3</v>
      </c>
      <c r="L3263" s="10">
        <f>+H3263/SUM($F$15:F3263)-1</f>
        <v>3.9879967297545171E-2</v>
      </c>
      <c r="M3263" s="14">
        <f t="shared" si="365"/>
        <v>0</v>
      </c>
      <c r="N3263" s="14">
        <f t="shared" si="363"/>
        <v>3188.7442461377723</v>
      </c>
      <c r="O3263" s="4">
        <f t="shared" si="364"/>
        <v>8.0547758043340743</v>
      </c>
      <c r="P3263" s="14">
        <f>+AVERAGEIF($C$15:C3263,"&lt;&gt;",$B$15:B3263)</f>
        <v>8.1630578512396692</v>
      </c>
    </row>
    <row r="3264" spans="1:16" x14ac:dyDescent="0.25">
      <c r="A3264" s="1">
        <v>45077</v>
      </c>
      <c r="B3264" s="14">
        <v>8.3190000000000008</v>
      </c>
      <c r="G3264">
        <f t="shared" si="360"/>
        <v>27283.731394478309</v>
      </c>
      <c r="H3264">
        <f t="shared" si="361"/>
        <v>26527.163383620045</v>
      </c>
      <c r="I3264" s="5">
        <f t="shared" si="359"/>
        <v>0</v>
      </c>
      <c r="J3264" s="6">
        <f>+H3264+SUM($B$4:$B$5)-SUM($F$15:F3264)</f>
        <v>27242.543383620028</v>
      </c>
      <c r="K3264" s="10">
        <f t="shared" si="362"/>
        <v>-6.6276408171820345E-3</v>
      </c>
      <c r="L3264" s="10">
        <f>+H3264/SUM($F$15:F3264)-1</f>
        <v>3.2803420242153658E-2</v>
      </c>
      <c r="M3264" s="14">
        <f t="shared" si="365"/>
        <v>0</v>
      </c>
      <c r="N3264" s="14">
        <f t="shared" si="363"/>
        <v>3188.7442461377723</v>
      </c>
      <c r="O3264" s="4">
        <f t="shared" si="364"/>
        <v>8.0547758043340743</v>
      </c>
      <c r="P3264" s="14">
        <f>+AVERAGEIF($C$15:C3264,"&lt;&gt;",$B$15:B3264)</f>
        <v>8.1630578512396692</v>
      </c>
    </row>
    <row r="3265" spans="1:16" x14ac:dyDescent="0.25">
      <c r="A3265" s="1">
        <v>45078</v>
      </c>
      <c r="B3265" s="14">
        <v>8.3049999999999997</v>
      </c>
      <c r="G3265">
        <f t="shared" si="360"/>
        <v>27237.815750828504</v>
      </c>
      <c r="H3265">
        <f t="shared" si="361"/>
        <v>26482.520964174113</v>
      </c>
      <c r="I3265" s="5">
        <f t="shared" si="359"/>
        <v>0</v>
      </c>
      <c r="J3265" s="6">
        <f>+H3265+SUM($B$4:$B$5)-SUM($F$15:F3265)</f>
        <v>27197.900964174089</v>
      </c>
      <c r="K3265" s="10">
        <f t="shared" si="362"/>
        <v>-1.6387023347013141E-3</v>
      </c>
      <c r="L3265" s="10">
        <f>+H3265/SUM($F$15:F3265)-1</f>
        <v>3.1065320965390608E-2</v>
      </c>
      <c r="M3265" s="14">
        <f t="shared" si="365"/>
        <v>0</v>
      </c>
      <c r="N3265" s="14">
        <f t="shared" si="363"/>
        <v>3188.7442461377723</v>
      </c>
      <c r="O3265" s="4">
        <f t="shared" si="364"/>
        <v>8.0547758043340743</v>
      </c>
      <c r="P3265" s="14">
        <f>+AVERAGEIF($C$15:C3265,"&lt;&gt;",$B$15:B3265)</f>
        <v>8.1630578512396692</v>
      </c>
    </row>
    <row r="3266" spans="1:16" x14ac:dyDescent="0.25">
      <c r="A3266" s="1">
        <v>45083</v>
      </c>
      <c r="B3266" s="14">
        <v>8.5760000000000005</v>
      </c>
      <c r="G3266">
        <f t="shared" si="360"/>
        <v>28126.611424335373</v>
      </c>
      <c r="H3266">
        <f t="shared" si="361"/>
        <v>27346.670654877449</v>
      </c>
      <c r="I3266" s="5">
        <f t="shared" si="359"/>
        <v>0</v>
      </c>
      <c r="J3266" s="6">
        <f>+H3266+SUM($B$4:$B$5)-SUM($F$15:F3266)</f>
        <v>28062.050654877432</v>
      </c>
      <c r="K3266" s="10">
        <f t="shared" si="362"/>
        <v>3.177266112710786E-2</v>
      </c>
      <c r="L3266" s="10">
        <f>+H3266/SUM($F$15:F3266)-1</f>
        <v>6.4709956965585791E-2</v>
      </c>
      <c r="M3266" s="14">
        <f t="shared" si="365"/>
        <v>0</v>
      </c>
      <c r="N3266" s="14">
        <f t="shared" si="363"/>
        <v>3188.7442461377723</v>
      </c>
      <c r="O3266" s="4">
        <f t="shared" si="364"/>
        <v>8.0547758043340743</v>
      </c>
      <c r="P3266" s="14">
        <f>+AVERAGEIF($C$15:C3266,"&lt;&gt;",$B$15:B3266)</f>
        <v>8.1630578512396692</v>
      </c>
    </row>
    <row r="3267" spans="1:16" x14ac:dyDescent="0.25">
      <c r="A3267" s="1">
        <v>45084</v>
      </c>
      <c r="B3267" s="14">
        <v>8.6069999999999993</v>
      </c>
      <c r="G3267">
        <f t="shared" si="360"/>
        <v>28228.281778131357</v>
      </c>
      <c r="H3267">
        <f t="shared" si="361"/>
        <v>27445.521726507715</v>
      </c>
      <c r="I3267" s="5">
        <f t="shared" si="359"/>
        <v>0</v>
      </c>
      <c r="J3267" s="6">
        <f>+H3267+SUM($B$4:$B$5)-SUM($F$15:F3267)</f>
        <v>28160.901726507695</v>
      </c>
      <c r="K3267" s="10">
        <f t="shared" si="362"/>
        <v>3.5225890240875302E-3</v>
      </c>
      <c r="L3267" s="10">
        <f>+H3267/SUM($F$15:F3267)-1</f>
        <v>6.8558605364132053E-2</v>
      </c>
      <c r="M3267" s="14">
        <f t="shared" si="365"/>
        <v>0</v>
      </c>
      <c r="N3267" s="14">
        <f t="shared" si="363"/>
        <v>3188.7442461377723</v>
      </c>
      <c r="O3267" s="4">
        <f t="shared" si="364"/>
        <v>8.0547758043340743</v>
      </c>
      <c r="P3267" s="14">
        <f>+AVERAGEIF($C$15:C3267,"&lt;&gt;",$B$15:B3267)</f>
        <v>8.1630578512396692</v>
      </c>
    </row>
    <row r="3268" spans="1:16" x14ac:dyDescent="0.25">
      <c r="A3268" s="1">
        <v>45085</v>
      </c>
      <c r="B3268" s="14">
        <v>8.57</v>
      </c>
      <c r="G3268">
        <f t="shared" si="360"/>
        <v>28106.933291342601</v>
      </c>
      <c r="H3268">
        <f t="shared" si="361"/>
        <v>27327.53818940062</v>
      </c>
      <c r="I3268" s="5">
        <f t="shared" si="359"/>
        <v>0</v>
      </c>
      <c r="J3268" s="6">
        <f>+H3268+SUM($B$4:$B$5)-SUM($F$15:F3268)</f>
        <v>28042.9181894006</v>
      </c>
      <c r="K3268" s="10">
        <f t="shared" si="362"/>
        <v>-4.1896221311705784E-3</v>
      </c>
      <c r="L3268" s="10">
        <f>+H3268/SUM($F$15:F3268)-1</f>
        <v>6.3965057275544579E-2</v>
      </c>
      <c r="M3268" s="14">
        <f t="shared" si="365"/>
        <v>0</v>
      </c>
      <c r="N3268" s="14">
        <f t="shared" si="363"/>
        <v>3188.7442461377723</v>
      </c>
      <c r="O3268" s="4">
        <f t="shared" si="364"/>
        <v>8.0547758043340743</v>
      </c>
      <c r="P3268" s="14">
        <f>+AVERAGEIF($C$15:C3268,"&lt;&gt;",$B$15:B3268)</f>
        <v>8.1630578512396692</v>
      </c>
    </row>
    <row r="3269" spans="1:16" x14ac:dyDescent="0.25">
      <c r="A3269" s="1">
        <v>45086</v>
      </c>
      <c r="B3269" s="14">
        <v>8.641</v>
      </c>
      <c r="G3269">
        <f t="shared" si="360"/>
        <v>28339.791198423736</v>
      </c>
      <c r="H3269">
        <f t="shared" si="361"/>
        <v>27553.939030876401</v>
      </c>
      <c r="I3269" s="5">
        <f t="shared" si="359"/>
        <v>0</v>
      </c>
      <c r="J3269" s="6">
        <f>+H3269+SUM($B$4:$B$5)-SUM($F$15:F3269)</f>
        <v>28269.319030876377</v>
      </c>
      <c r="K3269" s="10">
        <f t="shared" si="362"/>
        <v>8.0733695383152781E-3</v>
      </c>
      <c r="L3269" s="10">
        <f>+H3269/SUM($F$15:F3269)-1</f>
        <v>7.2779703607699142E-2</v>
      </c>
      <c r="M3269" s="14">
        <f t="shared" si="365"/>
        <v>0</v>
      </c>
      <c r="N3269" s="14">
        <f t="shared" si="363"/>
        <v>3188.7442461377723</v>
      </c>
      <c r="O3269" s="4">
        <f t="shared" si="364"/>
        <v>8.0547758043340743</v>
      </c>
      <c r="P3269" s="14">
        <f>+AVERAGEIF($C$15:C3269,"&lt;&gt;",$B$15:B3269)</f>
        <v>8.1630578512396692</v>
      </c>
    </row>
    <row r="3270" spans="1:16" x14ac:dyDescent="0.25">
      <c r="A3270" s="1">
        <v>45089</v>
      </c>
      <c r="B3270" s="14">
        <v>8.6739999999999995</v>
      </c>
      <c r="G3270">
        <f t="shared" si="360"/>
        <v>28448.02092988398</v>
      </c>
      <c r="H3270">
        <f t="shared" si="361"/>
        <v>27659.167590998946</v>
      </c>
      <c r="I3270" s="5">
        <f t="shared" si="359"/>
        <v>0</v>
      </c>
      <c r="J3270" s="6">
        <f>+H3270+SUM($B$4:$B$5)-SUM($F$15:F3270)</f>
        <v>28374.547590998922</v>
      </c>
      <c r="K3270" s="10">
        <f t="shared" si="362"/>
        <v>3.7223592123889482E-3</v>
      </c>
      <c r="L3270" s="10">
        <f>+H3270/SUM($F$15:F3270)-1</f>
        <v>7.6876651902925808E-2</v>
      </c>
      <c r="M3270" s="14">
        <f t="shared" si="365"/>
        <v>0</v>
      </c>
      <c r="N3270" s="14">
        <f t="shared" si="363"/>
        <v>3188.7442461377723</v>
      </c>
      <c r="O3270" s="4">
        <f t="shared" si="364"/>
        <v>8.0547758043340743</v>
      </c>
      <c r="P3270" s="14">
        <f>+AVERAGEIF($C$15:C3270,"&lt;&gt;",$B$15:B3270)</f>
        <v>8.1630578512396692</v>
      </c>
    </row>
    <row r="3271" spans="1:16" x14ac:dyDescent="0.25">
      <c r="A3271" s="1">
        <v>45090</v>
      </c>
      <c r="B3271" s="14">
        <v>8.7189999999999994</v>
      </c>
      <c r="G3271">
        <f t="shared" si="360"/>
        <v>28595.606927329769</v>
      </c>
      <c r="H3271">
        <f t="shared" si="361"/>
        <v>27802.661082075145</v>
      </c>
      <c r="I3271" s="5">
        <f t="shared" si="359"/>
        <v>0</v>
      </c>
      <c r="J3271" s="6">
        <f>+H3271+SUM($B$4:$B$5)-SUM($F$15:F3271)</f>
        <v>28518.041082075124</v>
      </c>
      <c r="K3271" s="10">
        <f t="shared" si="362"/>
        <v>5.057119963446377E-3</v>
      </c>
      <c r="L3271" s="10">
        <f>+H3271/SUM($F$15:F3271)-1</f>
        <v>8.2463399578234897E-2</v>
      </c>
      <c r="M3271" s="14">
        <f t="shared" si="365"/>
        <v>0</v>
      </c>
      <c r="N3271" s="14">
        <f t="shared" si="363"/>
        <v>3188.7442461377723</v>
      </c>
      <c r="O3271" s="4">
        <f t="shared" si="364"/>
        <v>8.0547758043340743</v>
      </c>
      <c r="P3271" s="14">
        <f>+AVERAGEIF($C$15:C3271,"&lt;&gt;",$B$15:B3271)</f>
        <v>8.1630578512396692</v>
      </c>
    </row>
    <row r="3272" spans="1:16" x14ac:dyDescent="0.25">
      <c r="A3272" s="1">
        <v>45091</v>
      </c>
      <c r="B3272" s="14">
        <v>8.7129999999999992</v>
      </c>
      <c r="G3272">
        <f t="shared" si="360"/>
        <v>28575.928794336996</v>
      </c>
      <c r="H3272">
        <f t="shared" si="361"/>
        <v>27783.528616598316</v>
      </c>
      <c r="I3272" s="5">
        <f t="shared" si="359"/>
        <v>0</v>
      </c>
      <c r="J3272" s="6">
        <f>+H3272+SUM($B$4:$B$5)-SUM($F$15:F3272)</f>
        <v>28498.908616598292</v>
      </c>
      <c r="K3272" s="10">
        <f t="shared" si="362"/>
        <v>-6.7088989113128772E-4</v>
      </c>
      <c r="L3272" s="10">
        <f>+H3272/SUM($F$15:F3272)-1</f>
        <v>8.1718499888193463E-2</v>
      </c>
      <c r="M3272" s="14">
        <f t="shared" si="365"/>
        <v>0</v>
      </c>
      <c r="N3272" s="14">
        <f t="shared" si="363"/>
        <v>3188.7442461377723</v>
      </c>
      <c r="O3272" s="4">
        <f t="shared" si="364"/>
        <v>8.0547758043340743</v>
      </c>
      <c r="P3272" s="14">
        <f>+AVERAGEIF($C$15:C3272,"&lt;&gt;",$B$15:B3272)</f>
        <v>8.1630578512396692</v>
      </c>
    </row>
    <row r="3273" spans="1:16" x14ac:dyDescent="0.25">
      <c r="A3273" s="1">
        <v>45092</v>
      </c>
      <c r="B3273" s="14">
        <v>8.7279999999999998</v>
      </c>
      <c r="G3273">
        <f t="shared" si="360"/>
        <v>28625.124126818926</v>
      </c>
      <c r="H3273">
        <f t="shared" si="361"/>
        <v>27831.359780290382</v>
      </c>
      <c r="I3273" s="5">
        <f t="shared" si="359"/>
        <v>0</v>
      </c>
      <c r="J3273" s="6">
        <f>+H3273+SUM($B$4:$B$5)-SUM($F$15:F3273)</f>
        <v>28546.739780290362</v>
      </c>
      <c r="K3273" s="10">
        <f t="shared" si="362"/>
        <v>1.6783507163573574E-3</v>
      </c>
      <c r="L3273" s="10">
        <f>+H3273/SUM($F$15:F3273)-1</f>
        <v>8.3580749113296493E-2</v>
      </c>
      <c r="M3273" s="14">
        <f t="shared" si="365"/>
        <v>0</v>
      </c>
      <c r="N3273" s="14">
        <f t="shared" si="363"/>
        <v>3188.7442461377723</v>
      </c>
      <c r="O3273" s="4">
        <f t="shared" si="364"/>
        <v>8.0547758043340743</v>
      </c>
      <c r="P3273" s="14">
        <f>+AVERAGEIF($C$15:C3273,"&lt;&gt;",$B$15:B3273)</f>
        <v>8.1630578512396692</v>
      </c>
    </row>
    <row r="3274" spans="1:16" x14ac:dyDescent="0.25">
      <c r="A3274" s="1">
        <v>45093</v>
      </c>
      <c r="B3274" s="14">
        <v>8.77</v>
      </c>
      <c r="G3274">
        <f t="shared" si="360"/>
        <v>28762.871057768327</v>
      </c>
      <c r="H3274">
        <f t="shared" si="361"/>
        <v>27965.287038628165</v>
      </c>
      <c r="I3274" s="5">
        <f t="shared" si="359"/>
        <v>0</v>
      </c>
      <c r="J3274" s="6">
        <f>+H3274+SUM($B$4:$B$5)-SUM($F$15:F3274)</f>
        <v>28680.667038628144</v>
      </c>
      <c r="K3274" s="10">
        <f t="shared" si="362"/>
        <v>4.6915080099707573E-3</v>
      </c>
      <c r="L3274" s="10">
        <f>+H3274/SUM($F$15:F3274)-1</f>
        <v>8.8795046943584977E-2</v>
      </c>
      <c r="M3274" s="14">
        <f t="shared" si="365"/>
        <v>0</v>
      </c>
      <c r="N3274" s="14">
        <f t="shared" si="363"/>
        <v>3188.7442461377723</v>
      </c>
      <c r="O3274" s="4">
        <f t="shared" si="364"/>
        <v>8.0547758043340743</v>
      </c>
      <c r="P3274" s="14">
        <f>+AVERAGEIF($C$15:C3274,"&lt;&gt;",$B$15:B3274)</f>
        <v>8.1630578512396692</v>
      </c>
    </row>
  </sheetData>
  <dataValidations count="1">
    <dataValidation type="list" allowBlank="1" showInputMessage="1" showErrorMessage="1" sqref="B7:B8" xr:uid="{39888402-4AFF-4E04-85F1-E393CB94673C}">
      <formula1>$K$2:$K$5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E7F94-21C3-41FD-88E2-C003509BC46C}">
  <dimension ref="A1:R17"/>
  <sheetViews>
    <sheetView workbookViewId="0">
      <selection activeCell="F28" sqref="F28"/>
    </sheetView>
  </sheetViews>
  <sheetFormatPr defaultRowHeight="15" x14ac:dyDescent="0.25"/>
  <cols>
    <col min="1" max="1" width="12.7109375" bestFit="1" customWidth="1"/>
    <col min="6" max="6" width="54" bestFit="1" customWidth="1"/>
  </cols>
  <sheetData>
    <row r="1" spans="1:18" x14ac:dyDescent="0.25">
      <c r="A1" t="s">
        <v>3</v>
      </c>
      <c r="B1">
        <v>132</v>
      </c>
      <c r="C1">
        <v>192</v>
      </c>
      <c r="D1">
        <v>252</v>
      </c>
      <c r="F1" t="s">
        <v>49</v>
      </c>
      <c r="M1" t="s">
        <v>61</v>
      </c>
    </row>
    <row r="2" spans="1:18" x14ac:dyDescent="0.25">
      <c r="A2" t="s">
        <v>50</v>
      </c>
      <c r="B2" t="s">
        <v>51</v>
      </c>
      <c r="M2" t="s">
        <v>19</v>
      </c>
      <c r="N2" t="s">
        <v>55</v>
      </c>
      <c r="O2" t="s">
        <v>56</v>
      </c>
      <c r="P2" t="s">
        <v>57</v>
      </c>
      <c r="Q2" t="s">
        <v>58</v>
      </c>
      <c r="R2" t="s">
        <v>59</v>
      </c>
    </row>
    <row r="3" spans="1:18" x14ac:dyDescent="0.25">
      <c r="A3" t="s">
        <v>52</v>
      </c>
      <c r="B3" t="s">
        <v>19</v>
      </c>
      <c r="C3" t="s">
        <v>55</v>
      </c>
      <c r="D3" t="s">
        <v>56</v>
      </c>
      <c r="E3" t="s">
        <v>57</v>
      </c>
      <c r="F3" t="s">
        <v>58</v>
      </c>
      <c r="G3" t="s">
        <v>59</v>
      </c>
      <c r="L3" t="s">
        <v>36</v>
      </c>
      <c r="M3">
        <f>150*12</f>
        <v>1800</v>
      </c>
      <c r="N3">
        <f>150*12</f>
        <v>1800</v>
      </c>
      <c r="O3">
        <f t="shared" ref="O3:R3" si="0">150*12</f>
        <v>1800</v>
      </c>
      <c r="P3">
        <f t="shared" si="0"/>
        <v>1800</v>
      </c>
      <c r="Q3">
        <f t="shared" si="0"/>
        <v>1800</v>
      </c>
      <c r="R3">
        <f t="shared" si="0"/>
        <v>1800</v>
      </c>
    </row>
    <row r="4" spans="1:18" x14ac:dyDescent="0.25">
      <c r="A4" t="s">
        <v>53</v>
      </c>
      <c r="B4" t="s">
        <v>54</v>
      </c>
      <c r="L4">
        <v>1</v>
      </c>
      <c r="M4">
        <v>150</v>
      </c>
      <c r="N4">
        <v>300</v>
      </c>
      <c r="O4">
        <v>450</v>
      </c>
      <c r="P4">
        <f>150*4</f>
        <v>600</v>
      </c>
      <c r="Q4">
        <f>150*6</f>
        <v>900</v>
      </c>
      <c r="R4">
        <f>150*12</f>
        <v>1800</v>
      </c>
    </row>
    <row r="5" spans="1:18" x14ac:dyDescent="0.25">
      <c r="A5" t="s">
        <v>60</v>
      </c>
      <c r="B5" t="s">
        <v>62</v>
      </c>
      <c r="L5">
        <v>2</v>
      </c>
      <c r="M5">
        <v>150</v>
      </c>
    </row>
    <row r="6" spans="1:18" x14ac:dyDescent="0.25">
      <c r="B6" t="s">
        <v>63</v>
      </c>
      <c r="L6">
        <v>3</v>
      </c>
      <c r="M6">
        <v>150</v>
      </c>
      <c r="N6">
        <v>300</v>
      </c>
    </row>
    <row r="7" spans="1:18" x14ac:dyDescent="0.25">
      <c r="L7">
        <v>4</v>
      </c>
      <c r="M7">
        <v>150</v>
      </c>
      <c r="O7">
        <v>450</v>
      </c>
    </row>
    <row r="8" spans="1:18" x14ac:dyDescent="0.25">
      <c r="L8">
        <v>5</v>
      </c>
      <c r="M8">
        <v>150</v>
      </c>
      <c r="N8">
        <v>300</v>
      </c>
      <c r="P8">
        <f>150*4</f>
        <v>600</v>
      </c>
    </row>
    <row r="9" spans="1:18" x14ac:dyDescent="0.25">
      <c r="L9">
        <v>6</v>
      </c>
      <c r="M9">
        <v>150</v>
      </c>
    </row>
    <row r="10" spans="1:18" x14ac:dyDescent="0.25">
      <c r="L10">
        <v>7</v>
      </c>
      <c r="M10">
        <v>150</v>
      </c>
      <c r="N10">
        <v>300</v>
      </c>
      <c r="O10">
        <v>450</v>
      </c>
      <c r="Q10">
        <f>150*6</f>
        <v>900</v>
      </c>
    </row>
    <row r="11" spans="1:18" x14ac:dyDescent="0.25">
      <c r="L11">
        <v>8</v>
      </c>
      <c r="M11">
        <v>150</v>
      </c>
    </row>
    <row r="12" spans="1:18" x14ac:dyDescent="0.25">
      <c r="L12">
        <v>9</v>
      </c>
      <c r="M12">
        <v>150</v>
      </c>
      <c r="N12">
        <v>300</v>
      </c>
      <c r="P12">
        <f>150*4</f>
        <v>600</v>
      </c>
    </row>
    <row r="13" spans="1:18" x14ac:dyDescent="0.25">
      <c r="L13">
        <v>10</v>
      </c>
      <c r="M13">
        <v>150</v>
      </c>
      <c r="O13">
        <v>450</v>
      </c>
    </row>
    <row r="14" spans="1:18" x14ac:dyDescent="0.25">
      <c r="L14">
        <v>11</v>
      </c>
      <c r="M14">
        <v>150</v>
      </c>
      <c r="N14">
        <v>300</v>
      </c>
    </row>
    <row r="15" spans="1:18" x14ac:dyDescent="0.25">
      <c r="L15">
        <v>12</v>
      </c>
      <c r="M15">
        <v>150</v>
      </c>
    </row>
    <row r="17" spans="13:18" x14ac:dyDescent="0.25">
      <c r="M17">
        <f>+SUM(M4:M15)</f>
        <v>1800</v>
      </c>
      <c r="N17">
        <f>+SUM(N4:N15)</f>
        <v>1800</v>
      </c>
      <c r="O17">
        <f>+SUM(O4:O15)</f>
        <v>1800</v>
      </c>
      <c r="P17">
        <f t="shared" ref="P17:Q17" si="1">+SUM(P4:P15)</f>
        <v>1800</v>
      </c>
      <c r="Q17">
        <f t="shared" si="1"/>
        <v>1800</v>
      </c>
      <c r="R17">
        <f>+SUM(R4:R15)</f>
        <v>1800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+Fondi</vt:lpstr>
      <vt:lpstr>MIF</vt:lpstr>
      <vt:lpstr>PARAMETRI</vt:lpstr>
    </vt:vector>
  </TitlesOfParts>
  <Company>Banca Mediolanum SpA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Gardino</dc:creator>
  <cp:lastModifiedBy>Dionisie Turcanu</cp:lastModifiedBy>
  <dcterms:created xsi:type="dcterms:W3CDTF">2023-06-21T13:13:59Z</dcterms:created>
  <dcterms:modified xsi:type="dcterms:W3CDTF">2023-06-29T16:06:21Z</dcterms:modified>
</cp:coreProperties>
</file>